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30"/>
  <workbookPr/>
  <mc:AlternateContent xmlns:mc="http://schemas.openxmlformats.org/markup-compatibility/2006">
    <mc:Choice Requires="x15">
      <x15ac:absPath xmlns:x15ac="http://schemas.microsoft.com/office/spreadsheetml/2010/11/ac" url="C:\Users\Owner\Desktop\Classes\FALL-WIN (17-18)\Winter 2018\BUSI4502\Articles\SAV\"/>
    </mc:Choice>
  </mc:AlternateContent>
  <xr:revisionPtr revIDLastSave="0" documentId="11_7928198920BF4CA7AFBD2671949692A1D1BFE2B8" xr6:coauthVersionLast="40" xr6:coauthVersionMax="40" xr10:uidLastSave="{00000000-0000-0000-0000-000000000000}"/>
  <bookViews>
    <workbookView xWindow="0" yWindow="0" windowWidth="20490" windowHeight="8115" firstSheet="7" activeTab="7" xr2:uid="{00000000-000D-0000-FFFF-FFFF00000000}"/>
  </bookViews>
  <sheets>
    <sheet name="Market_benchmark" sheetId="1" r:id="rId1"/>
    <sheet name="Screening" sheetId="2" r:id="rId2"/>
    <sheet name="Historical Return" sheetId="3" r:id="rId3"/>
    <sheet name="Portfolio_A" sheetId="4" r:id="rId4"/>
    <sheet name="Portfolio_B" sheetId="5" r:id="rId5"/>
    <sheet name="Portfolio_C" sheetId="6" r:id="rId6"/>
    <sheet name="Fama_French_data" sheetId="7" r:id="rId7"/>
    <sheet name="Zero-Div" sheetId="8" r:id="rId8"/>
  </sheets>
  <definedNames>
    <definedName name="ADVM">'Historical Return'!$BF$3:$BF$884</definedName>
    <definedName name="AHC">'Historical Return'!$BG$3:$BG$1260</definedName>
    <definedName name="ALTR">'Historical Return'!$BH$3:$BH$70</definedName>
    <definedName name="ARWR">'Historical Return'!$BI$3:$BI$1260</definedName>
    <definedName name="AVGR">'Historical Return'!$BJ$3:$BJ$761</definedName>
    <definedName name="BBSI">'Historical Return'!$BK$3:$BK$1260</definedName>
    <definedName name="BYD">'Historical Return'!$BL$3:$BL$1260</definedName>
    <definedName name="CALD">'Historical Return'!$BM$3:$BM$1260</definedName>
    <definedName name="CBIO">'Historical Return'!$BN$3:$BN$1260</definedName>
    <definedName name="CERC">'Historical Return'!$BO$3:$BO$583</definedName>
    <definedName name="DATA">'Historical Return'!$BP$3:$BP$1190</definedName>
    <definedName name="DAVE">'Historical Return'!$BQ$3:$BQ$1260</definedName>
    <definedName name="DCI">'Historical Return'!$BR$3:$BR$1260</definedName>
    <definedName name="DENN">'Historical Return'!$BS$3:$BS$1260</definedName>
    <definedName name="DPLO">'Historical Return'!$BT$3:$BT$835</definedName>
    <definedName name="DRNA">'Historical Return'!$BU$3:$BU$1013</definedName>
    <definedName name="ENTA">'Historical Return'!$BV$3:$BV$1230</definedName>
    <definedName name="FLR">'Historical Return'!$BW$3:$BW$1260</definedName>
    <definedName name="GOLF">'Historical Return'!$BX$3:$BX$320</definedName>
    <definedName name="GOOS">'Historical Return'!$BY$3:$BY$226</definedName>
    <definedName name="GOOS.TSX">'Historical Return'!$DH$3:$DH$225</definedName>
    <definedName name="GORO">'Historical Return'!$BZ$3:$BZ$1260</definedName>
    <definedName name="HAE">'Historical Return'!$CA$3:$CA$1260</definedName>
    <definedName name="HAWK">'Historical Return'!$CB$3:$CB$1210</definedName>
    <definedName name="HDNG">'Historical Return'!$CC$3:$CC$1260</definedName>
    <definedName name="HEES">'Historical Return'!$CD$3:$CD$1260</definedName>
    <definedName name="IEP">'Historical Return'!$CE$3:$CE$1260</definedName>
    <definedName name="KAI">'Historical Return'!$CF$3:$CF$1260</definedName>
    <definedName name="KE">'Historical Return'!$CG$3:$CG$886</definedName>
    <definedName name="LGND">'Historical Return'!$CH$3:$CH$1258</definedName>
    <definedName name="LNCE">'Historical Return'!$CI$3:$CI$1260</definedName>
    <definedName name="LOV">'Historical Return'!$CJ$3:$CJ$1251</definedName>
    <definedName name="MDGL">'Historical Return'!$CK$3:$CK$1260</definedName>
    <definedName name="MINI">'Historical Return'!$CL$3:$CL$1260</definedName>
    <definedName name="MLAB">'Historical Return'!$CM$3:$CM$1260</definedName>
    <definedName name="MRT">'Historical Return'!$CN$3:$CN$762</definedName>
    <definedName name="MRTX">'Historical Return'!$CO$3:$CO$1151</definedName>
    <definedName name="MTBC">'Historical Return'!$CP$3:$CP$893</definedName>
    <definedName name="NATI">'Historical Return'!$CQ$3:$CQ$1260</definedName>
    <definedName name="OGEN">'Historical Return'!$CR$3:$CR$1260</definedName>
    <definedName name="OIS">'Historical Return'!$CS$3:$CS$1260</definedName>
    <definedName name="PCYO">'Historical Return'!$CT$3:$CT$1260</definedName>
    <definedName name="PGEM">'Historical Return'!$CU$3:$CU$1186</definedName>
    <definedName name="QNST">'Historical Return'!$CV$3:$CV$1260</definedName>
    <definedName name="RMR">'Historical Return'!$CW$3:$CW$541</definedName>
    <definedName name="solver_adj" localSheetId="4" hidden="1">Portfolio_B!$I$7:$I$29</definedName>
    <definedName name="solver_cvg" localSheetId="4" hidden="1">0.0001</definedName>
    <definedName name="solver_drv" localSheetId="4" hidden="1">1</definedName>
    <definedName name="solver_eng" localSheetId="4" hidden="1">1</definedName>
    <definedName name="solver_est" localSheetId="4" hidden="1">1</definedName>
    <definedName name="solver_itr" localSheetId="4" hidden="1">2147483647</definedName>
    <definedName name="solver_lhs1" localSheetId="4" hidden="1">Portfolio_B!$J$30</definedName>
    <definedName name="solver_mip" localSheetId="4" hidden="1">2147483647</definedName>
    <definedName name="solver_mni" localSheetId="4" hidden="1">30</definedName>
    <definedName name="solver_mrt" localSheetId="4" hidden="1">0.075</definedName>
    <definedName name="solver_msl" localSheetId="4" hidden="1">2</definedName>
    <definedName name="solver_neg" localSheetId="4" hidden="1">1</definedName>
    <definedName name="solver_nod" localSheetId="4" hidden="1">2147483647</definedName>
    <definedName name="solver_num" localSheetId="4" hidden="1">1</definedName>
    <definedName name="solver_nwt" localSheetId="4" hidden="1">1</definedName>
    <definedName name="solver_opt" localSheetId="4" hidden="1">Portfolio_B!$J$31</definedName>
    <definedName name="solver_pre" localSheetId="4" hidden="1">0.000001</definedName>
    <definedName name="solver_rbv" localSheetId="4" hidden="1">1</definedName>
    <definedName name="solver_rel1" localSheetId="4" hidden="1">2</definedName>
    <definedName name="solver_rhs1" localSheetId="4" hidden="1">1</definedName>
    <definedName name="solver_rlx" localSheetId="4" hidden="1">2</definedName>
    <definedName name="solver_rsd" localSheetId="4" hidden="1">0</definedName>
    <definedName name="solver_scl" localSheetId="4" hidden="1">1</definedName>
    <definedName name="solver_sho" localSheetId="4" hidden="1">2</definedName>
    <definedName name="solver_ssz" localSheetId="4" hidden="1">100</definedName>
    <definedName name="solver_tim" localSheetId="4" hidden="1">2147483647</definedName>
    <definedName name="solver_tol" localSheetId="4" hidden="1">0.01</definedName>
    <definedName name="solver_typ" localSheetId="4" hidden="1">1</definedName>
    <definedName name="solver_val" localSheetId="4" hidden="1">0</definedName>
    <definedName name="solver_ver" localSheetId="4" hidden="1">3</definedName>
    <definedName name="STL">'Historical Return'!$CX$3:$CX$1260</definedName>
    <definedName name="STRP">'Historical Return'!$CY$3:$CY$1144</definedName>
    <definedName name="SYNL">'Historical Return'!$CZ$3:$CZ$1260</definedName>
    <definedName name="TESS">'Historical Return'!$DA$3:$DA$1260</definedName>
    <definedName name="USAK">'Historical Return'!$DB$3:$DB$1260</definedName>
    <definedName name="VHC">'Historical Return'!$DC$3:$DC$1260</definedName>
    <definedName name="VSAT">'Historical Return'!$DD$3:$DD$1260</definedName>
    <definedName name="W_">'Historical Return'!$DE$3:$DE$843</definedName>
    <definedName name="W_stock">'Historical Return'!$DE$3:$DE$843</definedName>
    <definedName name="WING">'Historical Return'!$DF$3:$DF$669</definedName>
    <definedName name="WWW">'Historical Return'!$DG$3:$DG$1260</definedName>
  </definedNames>
  <calcPr calcId="179020" calcMode="autoNoTable" calcCompleted="0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" i="8" l="1"/>
  <c r="J1" i="8"/>
  <c r="H1" i="8"/>
  <c r="F1" i="8"/>
  <c r="K19" i="7"/>
  <c r="K18" i="7"/>
  <c r="J19" i="7"/>
  <c r="K17" i="7"/>
  <c r="I19" i="7"/>
  <c r="K16" i="7"/>
  <c r="H19" i="7"/>
  <c r="I17" i="7"/>
  <c r="J18" i="7"/>
  <c r="J17" i="7"/>
  <c r="I18" i="7"/>
  <c r="J16" i="7"/>
  <c r="I16" i="7"/>
  <c r="H17" i="7"/>
  <c r="H16" i="7"/>
  <c r="I11" i="7"/>
  <c r="O11" i="7"/>
  <c r="J12" i="7"/>
  <c r="P12" i="7"/>
  <c r="J11" i="7"/>
  <c r="I12" i="7"/>
  <c r="O12" i="7"/>
  <c r="K13" i="7"/>
  <c r="Q13" i="7"/>
  <c r="K12" i="7"/>
  <c r="J13" i="7"/>
  <c r="P13" i="7"/>
  <c r="K11" i="7"/>
  <c r="I13" i="7"/>
  <c r="O13" i="7"/>
  <c r="K10" i="7"/>
  <c r="H13" i="7"/>
  <c r="N13" i="7"/>
  <c r="J10" i="7"/>
  <c r="H12" i="7"/>
  <c r="N12" i="7"/>
  <c r="I10" i="7"/>
  <c r="H11" i="7"/>
  <c r="N11" i="7"/>
  <c r="H10" i="7"/>
  <c r="N10" i="7"/>
  <c r="K9" i="7"/>
  <c r="K15" i="7"/>
  <c r="I9" i="7"/>
  <c r="O9" i="7"/>
  <c r="J9" i="7"/>
  <c r="J15" i="7"/>
  <c r="Q9" i="7"/>
  <c r="H9" i="7"/>
  <c r="H15" i="7"/>
  <c r="N9" i="7"/>
  <c r="Q10" i="7"/>
  <c r="P9" i="7"/>
  <c r="Q11" i="7"/>
  <c r="P10" i="7"/>
  <c r="G10" i="7" a="1"/>
  <c r="G10" i="7"/>
  <c r="I15" i="7"/>
  <c r="Q12" i="7"/>
  <c r="P11" i="7"/>
  <c r="O10" i="7"/>
  <c r="H18" i="7"/>
  <c r="I6" i="4"/>
  <c r="I16" i="4"/>
  <c r="H16" i="4"/>
  <c r="G16" i="7"/>
  <c r="M10" i="7"/>
  <c r="G13" i="7"/>
  <c r="G12" i="7"/>
  <c r="G11" i="7"/>
  <c r="G18" i="7"/>
  <c r="M12" i="7"/>
  <c r="G19" i="7"/>
  <c r="M13" i="7"/>
  <c r="M11" i="7"/>
  <c r="G17" i="7"/>
  <c r="H9" i="6"/>
  <c r="H8" i="6"/>
  <c r="H7" i="6"/>
  <c r="I9" i="6"/>
  <c r="I8" i="6"/>
  <c r="I7" i="6"/>
  <c r="I10" i="6"/>
  <c r="H10" i="6"/>
  <c r="J10" i="6"/>
  <c r="G9" i="6"/>
  <c r="G7" i="6"/>
  <c r="G8" i="6"/>
  <c r="G10" i="6"/>
  <c r="F6" i="6"/>
  <c r="J30" i="5"/>
  <c r="I30" i="5"/>
  <c r="H30" i="5"/>
  <c r="B3" i="5"/>
  <c r="B3" i="4"/>
  <c r="DG1260" i="3"/>
  <c r="DD1260" i="3"/>
  <c r="DC1260" i="3"/>
  <c r="DB1260" i="3"/>
  <c r="DA1260" i="3"/>
  <c r="CZ1260" i="3"/>
  <c r="CX1260" i="3"/>
  <c r="CV1260" i="3"/>
  <c r="CT1260" i="3"/>
  <c r="CS1260" i="3"/>
  <c r="CR1260" i="3"/>
  <c r="CQ1260" i="3"/>
  <c r="CM1260" i="3"/>
  <c r="CL1260" i="3"/>
  <c r="CK1260" i="3"/>
  <c r="CI1260" i="3"/>
  <c r="CF1260" i="3"/>
  <c r="CE1260" i="3"/>
  <c r="CD1260" i="3"/>
  <c r="CC1260" i="3"/>
  <c r="CA1260" i="3"/>
  <c r="BZ1260" i="3"/>
  <c r="BW1260" i="3"/>
  <c r="BS1260" i="3"/>
  <c r="BR1260" i="3"/>
  <c r="BQ1260" i="3"/>
  <c r="BN1260" i="3"/>
  <c r="BM1260" i="3"/>
  <c r="BL1260" i="3"/>
  <c r="BK1260" i="3"/>
  <c r="BI1260" i="3"/>
  <c r="BG1260" i="3"/>
  <c r="DG1259" i="3"/>
  <c r="DD1259" i="3"/>
  <c r="DC1259" i="3"/>
  <c r="DB1259" i="3"/>
  <c r="DA1259" i="3"/>
  <c r="CZ1259" i="3"/>
  <c r="CX1259" i="3"/>
  <c r="CV1259" i="3"/>
  <c r="CT1259" i="3"/>
  <c r="CS1259" i="3"/>
  <c r="CR1259" i="3"/>
  <c r="CQ1259" i="3"/>
  <c r="CM1259" i="3"/>
  <c r="CL1259" i="3"/>
  <c r="CK1259" i="3"/>
  <c r="CI1259" i="3"/>
  <c r="CF1259" i="3"/>
  <c r="CE1259" i="3"/>
  <c r="CD1259" i="3"/>
  <c r="CC1259" i="3"/>
  <c r="CA1259" i="3"/>
  <c r="BZ1259" i="3"/>
  <c r="BW1259" i="3"/>
  <c r="BS1259" i="3"/>
  <c r="BR1259" i="3"/>
  <c r="BQ1259" i="3"/>
  <c r="BN1259" i="3"/>
  <c r="BM1259" i="3"/>
  <c r="BL1259" i="3"/>
  <c r="BK1259" i="3"/>
  <c r="BI1259" i="3"/>
  <c r="BG1259" i="3"/>
  <c r="DG1258" i="3"/>
  <c r="DD1258" i="3"/>
  <c r="DC1258" i="3"/>
  <c r="DB1258" i="3"/>
  <c r="DA1258" i="3"/>
  <c r="CZ1258" i="3"/>
  <c r="CX1258" i="3"/>
  <c r="CV1258" i="3"/>
  <c r="CT1258" i="3"/>
  <c r="CS1258" i="3"/>
  <c r="CR1258" i="3"/>
  <c r="CQ1258" i="3"/>
  <c r="CM1258" i="3"/>
  <c r="CL1258" i="3"/>
  <c r="CK1258" i="3"/>
  <c r="CI1258" i="3"/>
  <c r="CH1258" i="3"/>
  <c r="CF1258" i="3"/>
  <c r="CE1258" i="3"/>
  <c r="CD1258" i="3"/>
  <c r="CC1258" i="3"/>
  <c r="CA1258" i="3"/>
  <c r="BZ1258" i="3"/>
  <c r="BW1258" i="3"/>
  <c r="BS1258" i="3"/>
  <c r="BR1258" i="3"/>
  <c r="BQ1258" i="3"/>
  <c r="BN1258" i="3"/>
  <c r="BM1258" i="3"/>
  <c r="BL1258" i="3"/>
  <c r="BK1258" i="3"/>
  <c r="BI1258" i="3"/>
  <c r="BG1258" i="3"/>
  <c r="DG1257" i="3"/>
  <c r="DD1257" i="3"/>
  <c r="DC1257" i="3"/>
  <c r="DB1257" i="3"/>
  <c r="DA1257" i="3"/>
  <c r="CZ1257" i="3"/>
  <c r="CX1257" i="3"/>
  <c r="CV1257" i="3"/>
  <c r="CT1257" i="3"/>
  <c r="CS1257" i="3"/>
  <c r="CR1257" i="3"/>
  <c r="CQ1257" i="3"/>
  <c r="CM1257" i="3"/>
  <c r="CL1257" i="3"/>
  <c r="CK1257" i="3"/>
  <c r="CI1257" i="3"/>
  <c r="CH1257" i="3"/>
  <c r="CF1257" i="3"/>
  <c r="CE1257" i="3"/>
  <c r="CD1257" i="3"/>
  <c r="CC1257" i="3"/>
  <c r="CA1257" i="3"/>
  <c r="BZ1257" i="3"/>
  <c r="BW1257" i="3"/>
  <c r="BS1257" i="3"/>
  <c r="BR1257" i="3"/>
  <c r="BQ1257" i="3"/>
  <c r="BN1257" i="3"/>
  <c r="BM1257" i="3"/>
  <c r="BL1257" i="3"/>
  <c r="BK1257" i="3"/>
  <c r="BI1257" i="3"/>
  <c r="BG1257" i="3"/>
  <c r="DG1256" i="3"/>
  <c r="DD1256" i="3"/>
  <c r="DC1256" i="3"/>
  <c r="DB1256" i="3"/>
  <c r="DA1256" i="3"/>
  <c r="CZ1256" i="3"/>
  <c r="CX1256" i="3"/>
  <c r="CV1256" i="3"/>
  <c r="CT1256" i="3"/>
  <c r="CS1256" i="3"/>
  <c r="CR1256" i="3"/>
  <c r="CQ1256" i="3"/>
  <c r="CM1256" i="3"/>
  <c r="CL1256" i="3"/>
  <c r="CK1256" i="3"/>
  <c r="CI1256" i="3"/>
  <c r="CH1256" i="3"/>
  <c r="CF1256" i="3"/>
  <c r="CE1256" i="3"/>
  <c r="CD1256" i="3"/>
  <c r="CC1256" i="3"/>
  <c r="CA1256" i="3"/>
  <c r="BZ1256" i="3"/>
  <c r="BW1256" i="3"/>
  <c r="BS1256" i="3"/>
  <c r="BR1256" i="3"/>
  <c r="BQ1256" i="3"/>
  <c r="BN1256" i="3"/>
  <c r="BM1256" i="3"/>
  <c r="BL1256" i="3"/>
  <c r="BK1256" i="3"/>
  <c r="BI1256" i="3"/>
  <c r="BG1256" i="3"/>
  <c r="DG1255" i="3"/>
  <c r="DD1255" i="3"/>
  <c r="DC1255" i="3"/>
  <c r="DB1255" i="3"/>
  <c r="DA1255" i="3"/>
  <c r="CZ1255" i="3"/>
  <c r="CX1255" i="3"/>
  <c r="CV1255" i="3"/>
  <c r="CT1255" i="3"/>
  <c r="CS1255" i="3"/>
  <c r="CR1255" i="3"/>
  <c r="CQ1255" i="3"/>
  <c r="CM1255" i="3"/>
  <c r="CL1255" i="3"/>
  <c r="CK1255" i="3"/>
  <c r="CI1255" i="3"/>
  <c r="CH1255" i="3"/>
  <c r="CF1255" i="3"/>
  <c r="CE1255" i="3"/>
  <c r="CD1255" i="3"/>
  <c r="CC1255" i="3"/>
  <c r="CA1255" i="3"/>
  <c r="BZ1255" i="3"/>
  <c r="BW1255" i="3"/>
  <c r="BS1255" i="3"/>
  <c r="BR1255" i="3"/>
  <c r="BQ1255" i="3"/>
  <c r="BN1255" i="3"/>
  <c r="BM1255" i="3"/>
  <c r="BL1255" i="3"/>
  <c r="BK1255" i="3"/>
  <c r="BI1255" i="3"/>
  <c r="BG1255" i="3"/>
  <c r="DG1254" i="3"/>
  <c r="DD1254" i="3"/>
  <c r="DC1254" i="3"/>
  <c r="DB1254" i="3"/>
  <c r="DA1254" i="3"/>
  <c r="CZ1254" i="3"/>
  <c r="CX1254" i="3"/>
  <c r="CV1254" i="3"/>
  <c r="CT1254" i="3"/>
  <c r="CS1254" i="3"/>
  <c r="CR1254" i="3"/>
  <c r="CQ1254" i="3"/>
  <c r="CM1254" i="3"/>
  <c r="CL1254" i="3"/>
  <c r="CK1254" i="3"/>
  <c r="CI1254" i="3"/>
  <c r="CH1254" i="3"/>
  <c r="CF1254" i="3"/>
  <c r="CE1254" i="3"/>
  <c r="CD1254" i="3"/>
  <c r="CC1254" i="3"/>
  <c r="CA1254" i="3"/>
  <c r="BZ1254" i="3"/>
  <c r="BW1254" i="3"/>
  <c r="BS1254" i="3"/>
  <c r="BR1254" i="3"/>
  <c r="BQ1254" i="3"/>
  <c r="BN1254" i="3"/>
  <c r="BM1254" i="3"/>
  <c r="BL1254" i="3"/>
  <c r="BK1254" i="3"/>
  <c r="BI1254" i="3"/>
  <c r="BG1254" i="3"/>
  <c r="DG1253" i="3"/>
  <c r="DD1253" i="3"/>
  <c r="DC1253" i="3"/>
  <c r="DB1253" i="3"/>
  <c r="DA1253" i="3"/>
  <c r="CZ1253" i="3"/>
  <c r="CX1253" i="3"/>
  <c r="CV1253" i="3"/>
  <c r="CT1253" i="3"/>
  <c r="CS1253" i="3"/>
  <c r="CR1253" i="3"/>
  <c r="CQ1253" i="3"/>
  <c r="CM1253" i="3"/>
  <c r="CL1253" i="3"/>
  <c r="CK1253" i="3"/>
  <c r="CI1253" i="3"/>
  <c r="CH1253" i="3"/>
  <c r="CF1253" i="3"/>
  <c r="CE1253" i="3"/>
  <c r="CD1253" i="3"/>
  <c r="CC1253" i="3"/>
  <c r="CA1253" i="3"/>
  <c r="BZ1253" i="3"/>
  <c r="BW1253" i="3"/>
  <c r="BS1253" i="3"/>
  <c r="BR1253" i="3"/>
  <c r="BQ1253" i="3"/>
  <c r="BN1253" i="3"/>
  <c r="BM1253" i="3"/>
  <c r="BL1253" i="3"/>
  <c r="BK1253" i="3"/>
  <c r="BI1253" i="3"/>
  <c r="BG1253" i="3"/>
  <c r="DG1252" i="3"/>
  <c r="DD1252" i="3"/>
  <c r="DC1252" i="3"/>
  <c r="DB1252" i="3"/>
  <c r="DA1252" i="3"/>
  <c r="CZ1252" i="3"/>
  <c r="CX1252" i="3"/>
  <c r="CV1252" i="3"/>
  <c r="CT1252" i="3"/>
  <c r="CS1252" i="3"/>
  <c r="CR1252" i="3"/>
  <c r="CQ1252" i="3"/>
  <c r="CM1252" i="3"/>
  <c r="CL1252" i="3"/>
  <c r="CK1252" i="3"/>
  <c r="CI1252" i="3"/>
  <c r="CH1252" i="3"/>
  <c r="CF1252" i="3"/>
  <c r="CE1252" i="3"/>
  <c r="CD1252" i="3"/>
  <c r="CC1252" i="3"/>
  <c r="CA1252" i="3"/>
  <c r="BZ1252" i="3"/>
  <c r="BW1252" i="3"/>
  <c r="BS1252" i="3"/>
  <c r="BR1252" i="3"/>
  <c r="BQ1252" i="3"/>
  <c r="BN1252" i="3"/>
  <c r="BM1252" i="3"/>
  <c r="BL1252" i="3"/>
  <c r="BK1252" i="3"/>
  <c r="BI1252" i="3"/>
  <c r="BG1252" i="3"/>
  <c r="DG1251" i="3"/>
  <c r="DD1251" i="3"/>
  <c r="DC1251" i="3"/>
  <c r="DB1251" i="3"/>
  <c r="DA1251" i="3"/>
  <c r="CZ1251" i="3"/>
  <c r="CX1251" i="3"/>
  <c r="CV1251" i="3"/>
  <c r="CT1251" i="3"/>
  <c r="CS1251" i="3"/>
  <c r="CR1251" i="3"/>
  <c r="CQ1251" i="3"/>
  <c r="CM1251" i="3"/>
  <c r="CL1251" i="3"/>
  <c r="CK1251" i="3"/>
  <c r="CJ1251" i="3"/>
  <c r="CI1251" i="3"/>
  <c r="CH1251" i="3"/>
  <c r="CF1251" i="3"/>
  <c r="CE1251" i="3"/>
  <c r="CD1251" i="3"/>
  <c r="CC1251" i="3"/>
  <c r="CA1251" i="3"/>
  <c r="BZ1251" i="3"/>
  <c r="BW1251" i="3"/>
  <c r="BS1251" i="3"/>
  <c r="BR1251" i="3"/>
  <c r="BQ1251" i="3"/>
  <c r="BN1251" i="3"/>
  <c r="BM1251" i="3"/>
  <c r="BL1251" i="3"/>
  <c r="BK1251" i="3"/>
  <c r="BI1251" i="3"/>
  <c r="BG1251" i="3"/>
  <c r="DG1250" i="3"/>
  <c r="DD1250" i="3"/>
  <c r="DC1250" i="3"/>
  <c r="DB1250" i="3"/>
  <c r="DA1250" i="3"/>
  <c r="CZ1250" i="3"/>
  <c r="CX1250" i="3"/>
  <c r="CV1250" i="3"/>
  <c r="CT1250" i="3"/>
  <c r="CS1250" i="3"/>
  <c r="CR1250" i="3"/>
  <c r="CQ1250" i="3"/>
  <c r="CM1250" i="3"/>
  <c r="CL1250" i="3"/>
  <c r="CK1250" i="3"/>
  <c r="CJ1250" i="3"/>
  <c r="CI1250" i="3"/>
  <c r="CH1250" i="3"/>
  <c r="CF1250" i="3"/>
  <c r="CE1250" i="3"/>
  <c r="CD1250" i="3"/>
  <c r="CC1250" i="3"/>
  <c r="CA1250" i="3"/>
  <c r="BZ1250" i="3"/>
  <c r="BW1250" i="3"/>
  <c r="BS1250" i="3"/>
  <c r="BR1250" i="3"/>
  <c r="BQ1250" i="3"/>
  <c r="BN1250" i="3"/>
  <c r="BM1250" i="3"/>
  <c r="BL1250" i="3"/>
  <c r="BK1250" i="3"/>
  <c r="BI1250" i="3"/>
  <c r="BG1250" i="3"/>
  <c r="DG1249" i="3"/>
  <c r="DD1249" i="3"/>
  <c r="DC1249" i="3"/>
  <c r="DB1249" i="3"/>
  <c r="DA1249" i="3"/>
  <c r="CZ1249" i="3"/>
  <c r="CX1249" i="3"/>
  <c r="CV1249" i="3"/>
  <c r="CT1249" i="3"/>
  <c r="CS1249" i="3"/>
  <c r="CR1249" i="3"/>
  <c r="CQ1249" i="3"/>
  <c r="CM1249" i="3"/>
  <c r="CL1249" i="3"/>
  <c r="CK1249" i="3"/>
  <c r="CJ1249" i="3"/>
  <c r="CI1249" i="3"/>
  <c r="CH1249" i="3"/>
  <c r="CF1249" i="3"/>
  <c r="CE1249" i="3"/>
  <c r="CD1249" i="3"/>
  <c r="CC1249" i="3"/>
  <c r="CA1249" i="3"/>
  <c r="BZ1249" i="3"/>
  <c r="BW1249" i="3"/>
  <c r="BS1249" i="3"/>
  <c r="BR1249" i="3"/>
  <c r="BQ1249" i="3"/>
  <c r="BN1249" i="3"/>
  <c r="BM1249" i="3"/>
  <c r="BL1249" i="3"/>
  <c r="BK1249" i="3"/>
  <c r="BI1249" i="3"/>
  <c r="BG1249" i="3"/>
  <c r="DG1248" i="3"/>
  <c r="DD1248" i="3"/>
  <c r="DC1248" i="3"/>
  <c r="DB1248" i="3"/>
  <c r="DA1248" i="3"/>
  <c r="CZ1248" i="3"/>
  <c r="CX1248" i="3"/>
  <c r="CV1248" i="3"/>
  <c r="CT1248" i="3"/>
  <c r="CS1248" i="3"/>
  <c r="CR1248" i="3"/>
  <c r="CQ1248" i="3"/>
  <c r="CM1248" i="3"/>
  <c r="CL1248" i="3"/>
  <c r="CK1248" i="3"/>
  <c r="CJ1248" i="3"/>
  <c r="CI1248" i="3"/>
  <c r="CH1248" i="3"/>
  <c r="CF1248" i="3"/>
  <c r="CE1248" i="3"/>
  <c r="CD1248" i="3"/>
  <c r="CC1248" i="3"/>
  <c r="CA1248" i="3"/>
  <c r="BZ1248" i="3"/>
  <c r="BW1248" i="3"/>
  <c r="BS1248" i="3"/>
  <c r="BR1248" i="3"/>
  <c r="BQ1248" i="3"/>
  <c r="BN1248" i="3"/>
  <c r="BM1248" i="3"/>
  <c r="BL1248" i="3"/>
  <c r="BK1248" i="3"/>
  <c r="BI1248" i="3"/>
  <c r="BG1248" i="3"/>
  <c r="DG1247" i="3"/>
  <c r="DD1247" i="3"/>
  <c r="DC1247" i="3"/>
  <c r="DB1247" i="3"/>
  <c r="DA1247" i="3"/>
  <c r="CZ1247" i="3"/>
  <c r="CX1247" i="3"/>
  <c r="CV1247" i="3"/>
  <c r="CT1247" i="3"/>
  <c r="CS1247" i="3"/>
  <c r="CR1247" i="3"/>
  <c r="CQ1247" i="3"/>
  <c r="CM1247" i="3"/>
  <c r="CL1247" i="3"/>
  <c r="CK1247" i="3"/>
  <c r="CJ1247" i="3"/>
  <c r="CI1247" i="3"/>
  <c r="CH1247" i="3"/>
  <c r="CF1247" i="3"/>
  <c r="CE1247" i="3"/>
  <c r="CD1247" i="3"/>
  <c r="CC1247" i="3"/>
  <c r="CA1247" i="3"/>
  <c r="BZ1247" i="3"/>
  <c r="BW1247" i="3"/>
  <c r="BS1247" i="3"/>
  <c r="BR1247" i="3"/>
  <c r="BQ1247" i="3"/>
  <c r="BN1247" i="3"/>
  <c r="BM1247" i="3"/>
  <c r="BL1247" i="3"/>
  <c r="BK1247" i="3"/>
  <c r="BI1247" i="3"/>
  <c r="BG1247" i="3"/>
  <c r="DG1246" i="3"/>
  <c r="DD1246" i="3"/>
  <c r="DC1246" i="3"/>
  <c r="DB1246" i="3"/>
  <c r="DA1246" i="3"/>
  <c r="CZ1246" i="3"/>
  <c r="CX1246" i="3"/>
  <c r="CV1246" i="3"/>
  <c r="CT1246" i="3"/>
  <c r="CS1246" i="3"/>
  <c r="CR1246" i="3"/>
  <c r="CQ1246" i="3"/>
  <c r="CM1246" i="3"/>
  <c r="CL1246" i="3"/>
  <c r="CK1246" i="3"/>
  <c r="CJ1246" i="3"/>
  <c r="CI1246" i="3"/>
  <c r="CH1246" i="3"/>
  <c r="CF1246" i="3"/>
  <c r="CE1246" i="3"/>
  <c r="CD1246" i="3"/>
  <c r="CC1246" i="3"/>
  <c r="CA1246" i="3"/>
  <c r="BZ1246" i="3"/>
  <c r="BW1246" i="3"/>
  <c r="BS1246" i="3"/>
  <c r="BR1246" i="3"/>
  <c r="BQ1246" i="3"/>
  <c r="BN1246" i="3"/>
  <c r="BM1246" i="3"/>
  <c r="BL1246" i="3"/>
  <c r="BK1246" i="3"/>
  <c r="BI1246" i="3"/>
  <c r="BG1246" i="3"/>
  <c r="DG1245" i="3"/>
  <c r="DD1245" i="3"/>
  <c r="DC1245" i="3"/>
  <c r="DB1245" i="3"/>
  <c r="DA1245" i="3"/>
  <c r="CZ1245" i="3"/>
  <c r="CX1245" i="3"/>
  <c r="CV1245" i="3"/>
  <c r="CT1245" i="3"/>
  <c r="CS1245" i="3"/>
  <c r="CR1245" i="3"/>
  <c r="CQ1245" i="3"/>
  <c r="CM1245" i="3"/>
  <c r="CL1245" i="3"/>
  <c r="CK1245" i="3"/>
  <c r="CJ1245" i="3"/>
  <c r="CI1245" i="3"/>
  <c r="CH1245" i="3"/>
  <c r="CF1245" i="3"/>
  <c r="CE1245" i="3"/>
  <c r="CD1245" i="3"/>
  <c r="CC1245" i="3"/>
  <c r="CA1245" i="3"/>
  <c r="BZ1245" i="3"/>
  <c r="BW1245" i="3"/>
  <c r="BS1245" i="3"/>
  <c r="BR1245" i="3"/>
  <c r="BQ1245" i="3"/>
  <c r="BN1245" i="3"/>
  <c r="BM1245" i="3"/>
  <c r="BL1245" i="3"/>
  <c r="BK1245" i="3"/>
  <c r="BI1245" i="3"/>
  <c r="BG1245" i="3"/>
  <c r="DG1244" i="3"/>
  <c r="DD1244" i="3"/>
  <c r="DC1244" i="3"/>
  <c r="DB1244" i="3"/>
  <c r="DA1244" i="3"/>
  <c r="CZ1244" i="3"/>
  <c r="CX1244" i="3"/>
  <c r="CV1244" i="3"/>
  <c r="CT1244" i="3"/>
  <c r="CS1244" i="3"/>
  <c r="CR1244" i="3"/>
  <c r="CQ1244" i="3"/>
  <c r="CM1244" i="3"/>
  <c r="CL1244" i="3"/>
  <c r="CK1244" i="3"/>
  <c r="CJ1244" i="3"/>
  <c r="CI1244" i="3"/>
  <c r="CH1244" i="3"/>
  <c r="CF1244" i="3"/>
  <c r="CE1244" i="3"/>
  <c r="CD1244" i="3"/>
  <c r="CC1244" i="3"/>
  <c r="CA1244" i="3"/>
  <c r="BZ1244" i="3"/>
  <c r="BW1244" i="3"/>
  <c r="BS1244" i="3"/>
  <c r="BR1244" i="3"/>
  <c r="BQ1244" i="3"/>
  <c r="BN1244" i="3"/>
  <c r="BM1244" i="3"/>
  <c r="BL1244" i="3"/>
  <c r="BK1244" i="3"/>
  <c r="BI1244" i="3"/>
  <c r="BG1244" i="3"/>
  <c r="DG1243" i="3"/>
  <c r="DD1243" i="3"/>
  <c r="DC1243" i="3"/>
  <c r="DB1243" i="3"/>
  <c r="DA1243" i="3"/>
  <c r="CZ1243" i="3"/>
  <c r="CX1243" i="3"/>
  <c r="CV1243" i="3"/>
  <c r="CT1243" i="3"/>
  <c r="CS1243" i="3"/>
  <c r="CR1243" i="3"/>
  <c r="CQ1243" i="3"/>
  <c r="CM1243" i="3"/>
  <c r="CL1243" i="3"/>
  <c r="CK1243" i="3"/>
  <c r="CJ1243" i="3"/>
  <c r="CI1243" i="3"/>
  <c r="CH1243" i="3"/>
  <c r="CF1243" i="3"/>
  <c r="CE1243" i="3"/>
  <c r="CD1243" i="3"/>
  <c r="CC1243" i="3"/>
  <c r="CA1243" i="3"/>
  <c r="BZ1243" i="3"/>
  <c r="BW1243" i="3"/>
  <c r="BS1243" i="3"/>
  <c r="BR1243" i="3"/>
  <c r="BQ1243" i="3"/>
  <c r="BN1243" i="3"/>
  <c r="BM1243" i="3"/>
  <c r="BL1243" i="3"/>
  <c r="BK1243" i="3"/>
  <c r="BI1243" i="3"/>
  <c r="BG1243" i="3"/>
  <c r="DG1242" i="3"/>
  <c r="DD1242" i="3"/>
  <c r="DC1242" i="3"/>
  <c r="DB1242" i="3"/>
  <c r="DA1242" i="3"/>
  <c r="CZ1242" i="3"/>
  <c r="CX1242" i="3"/>
  <c r="CV1242" i="3"/>
  <c r="CT1242" i="3"/>
  <c r="CS1242" i="3"/>
  <c r="CR1242" i="3"/>
  <c r="CQ1242" i="3"/>
  <c r="CM1242" i="3"/>
  <c r="CL1242" i="3"/>
  <c r="CK1242" i="3"/>
  <c r="CJ1242" i="3"/>
  <c r="CI1242" i="3"/>
  <c r="CH1242" i="3"/>
  <c r="CF1242" i="3"/>
  <c r="CE1242" i="3"/>
  <c r="CD1242" i="3"/>
  <c r="CC1242" i="3"/>
  <c r="CA1242" i="3"/>
  <c r="BZ1242" i="3"/>
  <c r="BW1242" i="3"/>
  <c r="BS1242" i="3"/>
  <c r="BR1242" i="3"/>
  <c r="BQ1242" i="3"/>
  <c r="BN1242" i="3"/>
  <c r="BM1242" i="3"/>
  <c r="BL1242" i="3"/>
  <c r="BK1242" i="3"/>
  <c r="BI1242" i="3"/>
  <c r="BG1242" i="3"/>
  <c r="DG1241" i="3"/>
  <c r="DD1241" i="3"/>
  <c r="DC1241" i="3"/>
  <c r="DB1241" i="3"/>
  <c r="DA1241" i="3"/>
  <c r="CZ1241" i="3"/>
  <c r="CX1241" i="3"/>
  <c r="CV1241" i="3"/>
  <c r="CT1241" i="3"/>
  <c r="CS1241" i="3"/>
  <c r="CR1241" i="3"/>
  <c r="CQ1241" i="3"/>
  <c r="CM1241" i="3"/>
  <c r="CL1241" i="3"/>
  <c r="CK1241" i="3"/>
  <c r="CJ1241" i="3"/>
  <c r="CI1241" i="3"/>
  <c r="CH1241" i="3"/>
  <c r="CF1241" i="3"/>
  <c r="CE1241" i="3"/>
  <c r="CD1241" i="3"/>
  <c r="CC1241" i="3"/>
  <c r="CA1241" i="3"/>
  <c r="BZ1241" i="3"/>
  <c r="BW1241" i="3"/>
  <c r="BS1241" i="3"/>
  <c r="BR1241" i="3"/>
  <c r="BQ1241" i="3"/>
  <c r="BN1241" i="3"/>
  <c r="BM1241" i="3"/>
  <c r="BL1241" i="3"/>
  <c r="BK1241" i="3"/>
  <c r="BI1241" i="3"/>
  <c r="BG1241" i="3"/>
  <c r="DG1240" i="3"/>
  <c r="DD1240" i="3"/>
  <c r="DC1240" i="3"/>
  <c r="DB1240" i="3"/>
  <c r="DA1240" i="3"/>
  <c r="CZ1240" i="3"/>
  <c r="CX1240" i="3"/>
  <c r="CV1240" i="3"/>
  <c r="CT1240" i="3"/>
  <c r="CS1240" i="3"/>
  <c r="CR1240" i="3"/>
  <c r="CQ1240" i="3"/>
  <c r="CM1240" i="3"/>
  <c r="CL1240" i="3"/>
  <c r="CK1240" i="3"/>
  <c r="CJ1240" i="3"/>
  <c r="CI1240" i="3"/>
  <c r="CH1240" i="3"/>
  <c r="CF1240" i="3"/>
  <c r="CE1240" i="3"/>
  <c r="CD1240" i="3"/>
  <c r="CC1240" i="3"/>
  <c r="CA1240" i="3"/>
  <c r="BZ1240" i="3"/>
  <c r="BW1240" i="3"/>
  <c r="BS1240" i="3"/>
  <c r="BR1240" i="3"/>
  <c r="BQ1240" i="3"/>
  <c r="BN1240" i="3"/>
  <c r="BM1240" i="3"/>
  <c r="BL1240" i="3"/>
  <c r="BK1240" i="3"/>
  <c r="BI1240" i="3"/>
  <c r="BG1240" i="3"/>
  <c r="DG1239" i="3"/>
  <c r="DD1239" i="3"/>
  <c r="DC1239" i="3"/>
  <c r="DB1239" i="3"/>
  <c r="DA1239" i="3"/>
  <c r="CZ1239" i="3"/>
  <c r="CX1239" i="3"/>
  <c r="CV1239" i="3"/>
  <c r="CT1239" i="3"/>
  <c r="CS1239" i="3"/>
  <c r="CR1239" i="3"/>
  <c r="CQ1239" i="3"/>
  <c r="CM1239" i="3"/>
  <c r="CL1239" i="3"/>
  <c r="CK1239" i="3"/>
  <c r="CJ1239" i="3"/>
  <c r="CI1239" i="3"/>
  <c r="CH1239" i="3"/>
  <c r="CF1239" i="3"/>
  <c r="CE1239" i="3"/>
  <c r="CD1239" i="3"/>
  <c r="CC1239" i="3"/>
  <c r="CA1239" i="3"/>
  <c r="BZ1239" i="3"/>
  <c r="BW1239" i="3"/>
  <c r="BS1239" i="3"/>
  <c r="BR1239" i="3"/>
  <c r="BQ1239" i="3"/>
  <c r="BN1239" i="3"/>
  <c r="BM1239" i="3"/>
  <c r="BL1239" i="3"/>
  <c r="BK1239" i="3"/>
  <c r="BI1239" i="3"/>
  <c r="BG1239" i="3"/>
  <c r="DG1238" i="3"/>
  <c r="DD1238" i="3"/>
  <c r="DC1238" i="3"/>
  <c r="DB1238" i="3"/>
  <c r="DA1238" i="3"/>
  <c r="CZ1238" i="3"/>
  <c r="CX1238" i="3"/>
  <c r="CV1238" i="3"/>
  <c r="CT1238" i="3"/>
  <c r="CS1238" i="3"/>
  <c r="CR1238" i="3"/>
  <c r="CQ1238" i="3"/>
  <c r="CM1238" i="3"/>
  <c r="CL1238" i="3"/>
  <c r="CK1238" i="3"/>
  <c r="CJ1238" i="3"/>
  <c r="CI1238" i="3"/>
  <c r="CH1238" i="3"/>
  <c r="CF1238" i="3"/>
  <c r="CE1238" i="3"/>
  <c r="CD1238" i="3"/>
  <c r="CC1238" i="3"/>
  <c r="CA1238" i="3"/>
  <c r="BZ1238" i="3"/>
  <c r="BW1238" i="3"/>
  <c r="BS1238" i="3"/>
  <c r="BR1238" i="3"/>
  <c r="BQ1238" i="3"/>
  <c r="BN1238" i="3"/>
  <c r="BM1238" i="3"/>
  <c r="BL1238" i="3"/>
  <c r="BK1238" i="3"/>
  <c r="BI1238" i="3"/>
  <c r="BG1238" i="3"/>
  <c r="DG1237" i="3"/>
  <c r="DD1237" i="3"/>
  <c r="DC1237" i="3"/>
  <c r="DB1237" i="3"/>
  <c r="DA1237" i="3"/>
  <c r="CZ1237" i="3"/>
  <c r="CX1237" i="3"/>
  <c r="CV1237" i="3"/>
  <c r="CT1237" i="3"/>
  <c r="CS1237" i="3"/>
  <c r="CR1237" i="3"/>
  <c r="CQ1237" i="3"/>
  <c r="CM1237" i="3"/>
  <c r="CL1237" i="3"/>
  <c r="CK1237" i="3"/>
  <c r="CJ1237" i="3"/>
  <c r="CI1237" i="3"/>
  <c r="CH1237" i="3"/>
  <c r="CF1237" i="3"/>
  <c r="CE1237" i="3"/>
  <c r="CD1237" i="3"/>
  <c r="CC1237" i="3"/>
  <c r="CA1237" i="3"/>
  <c r="BZ1237" i="3"/>
  <c r="BW1237" i="3"/>
  <c r="BS1237" i="3"/>
  <c r="BR1237" i="3"/>
  <c r="BQ1237" i="3"/>
  <c r="BN1237" i="3"/>
  <c r="BM1237" i="3"/>
  <c r="BL1237" i="3"/>
  <c r="BK1237" i="3"/>
  <c r="BI1237" i="3"/>
  <c r="BG1237" i="3"/>
  <c r="DG1236" i="3"/>
  <c r="DD1236" i="3"/>
  <c r="DC1236" i="3"/>
  <c r="DB1236" i="3"/>
  <c r="DA1236" i="3"/>
  <c r="CZ1236" i="3"/>
  <c r="CX1236" i="3"/>
  <c r="CV1236" i="3"/>
  <c r="CT1236" i="3"/>
  <c r="CS1236" i="3"/>
  <c r="CR1236" i="3"/>
  <c r="CQ1236" i="3"/>
  <c r="CM1236" i="3"/>
  <c r="CL1236" i="3"/>
  <c r="CK1236" i="3"/>
  <c r="CJ1236" i="3"/>
  <c r="CI1236" i="3"/>
  <c r="CH1236" i="3"/>
  <c r="CF1236" i="3"/>
  <c r="CE1236" i="3"/>
  <c r="CD1236" i="3"/>
  <c r="CC1236" i="3"/>
  <c r="CA1236" i="3"/>
  <c r="BZ1236" i="3"/>
  <c r="BW1236" i="3"/>
  <c r="BS1236" i="3"/>
  <c r="BR1236" i="3"/>
  <c r="BQ1236" i="3"/>
  <c r="BN1236" i="3"/>
  <c r="BM1236" i="3"/>
  <c r="BL1236" i="3"/>
  <c r="BK1236" i="3"/>
  <c r="BI1236" i="3"/>
  <c r="BG1236" i="3"/>
  <c r="DG1235" i="3"/>
  <c r="DD1235" i="3"/>
  <c r="DC1235" i="3"/>
  <c r="DB1235" i="3"/>
  <c r="DA1235" i="3"/>
  <c r="CZ1235" i="3"/>
  <c r="CX1235" i="3"/>
  <c r="CV1235" i="3"/>
  <c r="CT1235" i="3"/>
  <c r="CS1235" i="3"/>
  <c r="CR1235" i="3"/>
  <c r="CQ1235" i="3"/>
  <c r="CM1235" i="3"/>
  <c r="CL1235" i="3"/>
  <c r="CK1235" i="3"/>
  <c r="CJ1235" i="3"/>
  <c r="CI1235" i="3"/>
  <c r="CH1235" i="3"/>
  <c r="CF1235" i="3"/>
  <c r="CE1235" i="3"/>
  <c r="CD1235" i="3"/>
  <c r="CC1235" i="3"/>
  <c r="CA1235" i="3"/>
  <c r="BZ1235" i="3"/>
  <c r="BW1235" i="3"/>
  <c r="BS1235" i="3"/>
  <c r="BR1235" i="3"/>
  <c r="BQ1235" i="3"/>
  <c r="BN1235" i="3"/>
  <c r="BM1235" i="3"/>
  <c r="BL1235" i="3"/>
  <c r="BK1235" i="3"/>
  <c r="BI1235" i="3"/>
  <c r="BG1235" i="3"/>
  <c r="DG1234" i="3"/>
  <c r="DD1234" i="3"/>
  <c r="DC1234" i="3"/>
  <c r="DB1234" i="3"/>
  <c r="DA1234" i="3"/>
  <c r="CZ1234" i="3"/>
  <c r="CX1234" i="3"/>
  <c r="CV1234" i="3"/>
  <c r="CT1234" i="3"/>
  <c r="CS1234" i="3"/>
  <c r="CR1234" i="3"/>
  <c r="CQ1234" i="3"/>
  <c r="CM1234" i="3"/>
  <c r="CL1234" i="3"/>
  <c r="CK1234" i="3"/>
  <c r="CJ1234" i="3"/>
  <c r="CI1234" i="3"/>
  <c r="CH1234" i="3"/>
  <c r="CF1234" i="3"/>
  <c r="CE1234" i="3"/>
  <c r="CD1234" i="3"/>
  <c r="CC1234" i="3"/>
  <c r="CA1234" i="3"/>
  <c r="BZ1234" i="3"/>
  <c r="BW1234" i="3"/>
  <c r="BS1234" i="3"/>
  <c r="BR1234" i="3"/>
  <c r="BQ1234" i="3"/>
  <c r="BN1234" i="3"/>
  <c r="BM1234" i="3"/>
  <c r="BL1234" i="3"/>
  <c r="BK1234" i="3"/>
  <c r="BI1234" i="3"/>
  <c r="BG1234" i="3"/>
  <c r="DG1233" i="3"/>
  <c r="DD1233" i="3"/>
  <c r="DC1233" i="3"/>
  <c r="DB1233" i="3"/>
  <c r="DA1233" i="3"/>
  <c r="CZ1233" i="3"/>
  <c r="CX1233" i="3"/>
  <c r="CV1233" i="3"/>
  <c r="CT1233" i="3"/>
  <c r="CS1233" i="3"/>
  <c r="CR1233" i="3"/>
  <c r="CQ1233" i="3"/>
  <c r="CM1233" i="3"/>
  <c r="CL1233" i="3"/>
  <c r="CK1233" i="3"/>
  <c r="CJ1233" i="3"/>
  <c r="CI1233" i="3"/>
  <c r="CH1233" i="3"/>
  <c r="CF1233" i="3"/>
  <c r="CE1233" i="3"/>
  <c r="CD1233" i="3"/>
  <c r="CC1233" i="3"/>
  <c r="CA1233" i="3"/>
  <c r="BZ1233" i="3"/>
  <c r="BW1233" i="3"/>
  <c r="BS1233" i="3"/>
  <c r="BR1233" i="3"/>
  <c r="BQ1233" i="3"/>
  <c r="BN1233" i="3"/>
  <c r="BM1233" i="3"/>
  <c r="BL1233" i="3"/>
  <c r="BK1233" i="3"/>
  <c r="BI1233" i="3"/>
  <c r="BG1233" i="3"/>
  <c r="DG1232" i="3"/>
  <c r="DD1232" i="3"/>
  <c r="DC1232" i="3"/>
  <c r="DB1232" i="3"/>
  <c r="DA1232" i="3"/>
  <c r="CZ1232" i="3"/>
  <c r="CX1232" i="3"/>
  <c r="CV1232" i="3"/>
  <c r="CT1232" i="3"/>
  <c r="CS1232" i="3"/>
  <c r="CR1232" i="3"/>
  <c r="CQ1232" i="3"/>
  <c r="CM1232" i="3"/>
  <c r="CL1232" i="3"/>
  <c r="CK1232" i="3"/>
  <c r="CJ1232" i="3"/>
  <c r="CI1232" i="3"/>
  <c r="CH1232" i="3"/>
  <c r="CF1232" i="3"/>
  <c r="CE1232" i="3"/>
  <c r="CD1232" i="3"/>
  <c r="CC1232" i="3"/>
  <c r="CA1232" i="3"/>
  <c r="BZ1232" i="3"/>
  <c r="BW1232" i="3"/>
  <c r="BS1232" i="3"/>
  <c r="BR1232" i="3"/>
  <c r="BQ1232" i="3"/>
  <c r="BN1232" i="3"/>
  <c r="BM1232" i="3"/>
  <c r="BL1232" i="3"/>
  <c r="BK1232" i="3"/>
  <c r="BI1232" i="3"/>
  <c r="BG1232" i="3"/>
  <c r="DG1231" i="3"/>
  <c r="DD1231" i="3"/>
  <c r="DC1231" i="3"/>
  <c r="DB1231" i="3"/>
  <c r="DA1231" i="3"/>
  <c r="CZ1231" i="3"/>
  <c r="CX1231" i="3"/>
  <c r="CV1231" i="3"/>
  <c r="CT1231" i="3"/>
  <c r="CS1231" i="3"/>
  <c r="CR1231" i="3"/>
  <c r="CQ1231" i="3"/>
  <c r="CM1231" i="3"/>
  <c r="CL1231" i="3"/>
  <c r="CK1231" i="3"/>
  <c r="CJ1231" i="3"/>
  <c r="CI1231" i="3"/>
  <c r="CH1231" i="3"/>
  <c r="CF1231" i="3"/>
  <c r="CE1231" i="3"/>
  <c r="CD1231" i="3"/>
  <c r="CC1231" i="3"/>
  <c r="CA1231" i="3"/>
  <c r="BZ1231" i="3"/>
  <c r="BW1231" i="3"/>
  <c r="BS1231" i="3"/>
  <c r="BR1231" i="3"/>
  <c r="BQ1231" i="3"/>
  <c r="BN1231" i="3"/>
  <c r="BM1231" i="3"/>
  <c r="BL1231" i="3"/>
  <c r="BK1231" i="3"/>
  <c r="BI1231" i="3"/>
  <c r="BG1231" i="3"/>
  <c r="DG1230" i="3"/>
  <c r="DD1230" i="3"/>
  <c r="DC1230" i="3"/>
  <c r="DB1230" i="3"/>
  <c r="DA1230" i="3"/>
  <c r="CZ1230" i="3"/>
  <c r="CX1230" i="3"/>
  <c r="CV1230" i="3"/>
  <c r="CT1230" i="3"/>
  <c r="CS1230" i="3"/>
  <c r="CR1230" i="3"/>
  <c r="CQ1230" i="3"/>
  <c r="CM1230" i="3"/>
  <c r="CL1230" i="3"/>
  <c r="CK1230" i="3"/>
  <c r="CJ1230" i="3"/>
  <c r="CI1230" i="3"/>
  <c r="CH1230" i="3"/>
  <c r="CF1230" i="3"/>
  <c r="CE1230" i="3"/>
  <c r="CD1230" i="3"/>
  <c r="CC1230" i="3"/>
  <c r="CA1230" i="3"/>
  <c r="BZ1230" i="3"/>
  <c r="BW1230" i="3"/>
  <c r="BV1230" i="3"/>
  <c r="BS1230" i="3"/>
  <c r="BR1230" i="3"/>
  <c r="BQ1230" i="3"/>
  <c r="BN1230" i="3"/>
  <c r="BM1230" i="3"/>
  <c r="BL1230" i="3"/>
  <c r="BK1230" i="3"/>
  <c r="BI1230" i="3"/>
  <c r="BG1230" i="3"/>
  <c r="DG1229" i="3"/>
  <c r="DD1229" i="3"/>
  <c r="DC1229" i="3"/>
  <c r="DB1229" i="3"/>
  <c r="DA1229" i="3"/>
  <c r="CZ1229" i="3"/>
  <c r="CX1229" i="3"/>
  <c r="CV1229" i="3"/>
  <c r="CT1229" i="3"/>
  <c r="CS1229" i="3"/>
  <c r="CR1229" i="3"/>
  <c r="CQ1229" i="3"/>
  <c r="CM1229" i="3"/>
  <c r="CL1229" i="3"/>
  <c r="CK1229" i="3"/>
  <c r="CJ1229" i="3"/>
  <c r="CI1229" i="3"/>
  <c r="CH1229" i="3"/>
  <c r="CF1229" i="3"/>
  <c r="CE1229" i="3"/>
  <c r="CD1229" i="3"/>
  <c r="CC1229" i="3"/>
  <c r="CA1229" i="3"/>
  <c r="BZ1229" i="3"/>
  <c r="BW1229" i="3"/>
  <c r="BV1229" i="3"/>
  <c r="BS1229" i="3"/>
  <c r="BR1229" i="3"/>
  <c r="BQ1229" i="3"/>
  <c r="BN1229" i="3"/>
  <c r="BM1229" i="3"/>
  <c r="BL1229" i="3"/>
  <c r="BK1229" i="3"/>
  <c r="BI1229" i="3"/>
  <c r="BG1229" i="3"/>
  <c r="DG1228" i="3"/>
  <c r="DD1228" i="3"/>
  <c r="DC1228" i="3"/>
  <c r="DB1228" i="3"/>
  <c r="DA1228" i="3"/>
  <c r="CZ1228" i="3"/>
  <c r="CX1228" i="3"/>
  <c r="CV1228" i="3"/>
  <c r="CT1228" i="3"/>
  <c r="CS1228" i="3"/>
  <c r="CR1228" i="3"/>
  <c r="CQ1228" i="3"/>
  <c r="CM1228" i="3"/>
  <c r="CL1228" i="3"/>
  <c r="CK1228" i="3"/>
  <c r="CJ1228" i="3"/>
  <c r="CI1228" i="3"/>
  <c r="CH1228" i="3"/>
  <c r="CF1228" i="3"/>
  <c r="CE1228" i="3"/>
  <c r="CD1228" i="3"/>
  <c r="CC1228" i="3"/>
  <c r="CA1228" i="3"/>
  <c r="BZ1228" i="3"/>
  <c r="BW1228" i="3"/>
  <c r="BV1228" i="3"/>
  <c r="BS1228" i="3"/>
  <c r="BR1228" i="3"/>
  <c r="BQ1228" i="3"/>
  <c r="BN1228" i="3"/>
  <c r="BM1228" i="3"/>
  <c r="BL1228" i="3"/>
  <c r="BK1228" i="3"/>
  <c r="BI1228" i="3"/>
  <c r="BG1228" i="3"/>
  <c r="DG1227" i="3"/>
  <c r="DD1227" i="3"/>
  <c r="DC1227" i="3"/>
  <c r="DB1227" i="3"/>
  <c r="DA1227" i="3"/>
  <c r="CZ1227" i="3"/>
  <c r="CX1227" i="3"/>
  <c r="CV1227" i="3"/>
  <c r="CT1227" i="3"/>
  <c r="CS1227" i="3"/>
  <c r="CR1227" i="3"/>
  <c r="CQ1227" i="3"/>
  <c r="CM1227" i="3"/>
  <c r="CL1227" i="3"/>
  <c r="CK1227" i="3"/>
  <c r="CJ1227" i="3"/>
  <c r="CI1227" i="3"/>
  <c r="CH1227" i="3"/>
  <c r="CF1227" i="3"/>
  <c r="CE1227" i="3"/>
  <c r="CD1227" i="3"/>
  <c r="CC1227" i="3"/>
  <c r="CA1227" i="3"/>
  <c r="BZ1227" i="3"/>
  <c r="BW1227" i="3"/>
  <c r="BV1227" i="3"/>
  <c r="BS1227" i="3"/>
  <c r="BR1227" i="3"/>
  <c r="BQ1227" i="3"/>
  <c r="BN1227" i="3"/>
  <c r="BM1227" i="3"/>
  <c r="BL1227" i="3"/>
  <c r="BK1227" i="3"/>
  <c r="BI1227" i="3"/>
  <c r="BG1227" i="3"/>
  <c r="DG1226" i="3"/>
  <c r="DD1226" i="3"/>
  <c r="DC1226" i="3"/>
  <c r="DB1226" i="3"/>
  <c r="DA1226" i="3"/>
  <c r="CZ1226" i="3"/>
  <c r="CX1226" i="3"/>
  <c r="CV1226" i="3"/>
  <c r="CT1226" i="3"/>
  <c r="CS1226" i="3"/>
  <c r="CR1226" i="3"/>
  <c r="CQ1226" i="3"/>
  <c r="CM1226" i="3"/>
  <c r="CL1226" i="3"/>
  <c r="CK1226" i="3"/>
  <c r="CJ1226" i="3"/>
  <c r="CI1226" i="3"/>
  <c r="CH1226" i="3"/>
  <c r="CF1226" i="3"/>
  <c r="CE1226" i="3"/>
  <c r="CD1226" i="3"/>
  <c r="CC1226" i="3"/>
  <c r="CA1226" i="3"/>
  <c r="BZ1226" i="3"/>
  <c r="BW1226" i="3"/>
  <c r="BV1226" i="3"/>
  <c r="BS1226" i="3"/>
  <c r="BR1226" i="3"/>
  <c r="BQ1226" i="3"/>
  <c r="BN1226" i="3"/>
  <c r="BM1226" i="3"/>
  <c r="BL1226" i="3"/>
  <c r="BK1226" i="3"/>
  <c r="BI1226" i="3"/>
  <c r="BG1226" i="3"/>
  <c r="DG1225" i="3"/>
  <c r="DD1225" i="3"/>
  <c r="DC1225" i="3"/>
  <c r="DB1225" i="3"/>
  <c r="DA1225" i="3"/>
  <c r="CZ1225" i="3"/>
  <c r="CX1225" i="3"/>
  <c r="CV1225" i="3"/>
  <c r="CT1225" i="3"/>
  <c r="CS1225" i="3"/>
  <c r="CR1225" i="3"/>
  <c r="CQ1225" i="3"/>
  <c r="CM1225" i="3"/>
  <c r="CL1225" i="3"/>
  <c r="CK1225" i="3"/>
  <c r="CJ1225" i="3"/>
  <c r="CI1225" i="3"/>
  <c r="CH1225" i="3"/>
  <c r="CF1225" i="3"/>
  <c r="CE1225" i="3"/>
  <c r="CD1225" i="3"/>
  <c r="CC1225" i="3"/>
  <c r="CA1225" i="3"/>
  <c r="BZ1225" i="3"/>
  <c r="BW1225" i="3"/>
  <c r="BV1225" i="3"/>
  <c r="BS1225" i="3"/>
  <c r="BR1225" i="3"/>
  <c r="BQ1225" i="3"/>
  <c r="BN1225" i="3"/>
  <c r="BM1225" i="3"/>
  <c r="BL1225" i="3"/>
  <c r="BK1225" i="3"/>
  <c r="BI1225" i="3"/>
  <c r="BG1225" i="3"/>
  <c r="DG1224" i="3"/>
  <c r="DD1224" i="3"/>
  <c r="DC1224" i="3"/>
  <c r="DB1224" i="3"/>
  <c r="DA1224" i="3"/>
  <c r="CZ1224" i="3"/>
  <c r="CX1224" i="3"/>
  <c r="CV1224" i="3"/>
  <c r="CT1224" i="3"/>
  <c r="CS1224" i="3"/>
  <c r="CR1224" i="3"/>
  <c r="CQ1224" i="3"/>
  <c r="CM1224" i="3"/>
  <c r="CL1224" i="3"/>
  <c r="CK1224" i="3"/>
  <c r="CJ1224" i="3"/>
  <c r="CI1224" i="3"/>
  <c r="CH1224" i="3"/>
  <c r="CF1224" i="3"/>
  <c r="CE1224" i="3"/>
  <c r="CD1224" i="3"/>
  <c r="CC1224" i="3"/>
  <c r="CA1224" i="3"/>
  <c r="BZ1224" i="3"/>
  <c r="BW1224" i="3"/>
  <c r="BV1224" i="3"/>
  <c r="BS1224" i="3"/>
  <c r="BR1224" i="3"/>
  <c r="BQ1224" i="3"/>
  <c r="BN1224" i="3"/>
  <c r="BM1224" i="3"/>
  <c r="BL1224" i="3"/>
  <c r="BK1224" i="3"/>
  <c r="BI1224" i="3"/>
  <c r="BG1224" i="3"/>
  <c r="DG1223" i="3"/>
  <c r="DD1223" i="3"/>
  <c r="DC1223" i="3"/>
  <c r="DB1223" i="3"/>
  <c r="DA1223" i="3"/>
  <c r="CZ1223" i="3"/>
  <c r="CX1223" i="3"/>
  <c r="CV1223" i="3"/>
  <c r="CT1223" i="3"/>
  <c r="CS1223" i="3"/>
  <c r="CR1223" i="3"/>
  <c r="CQ1223" i="3"/>
  <c r="CM1223" i="3"/>
  <c r="CL1223" i="3"/>
  <c r="CK1223" i="3"/>
  <c r="CJ1223" i="3"/>
  <c r="CI1223" i="3"/>
  <c r="CH1223" i="3"/>
  <c r="CF1223" i="3"/>
  <c r="CE1223" i="3"/>
  <c r="CD1223" i="3"/>
  <c r="CC1223" i="3"/>
  <c r="CA1223" i="3"/>
  <c r="BZ1223" i="3"/>
  <c r="BW1223" i="3"/>
  <c r="BV1223" i="3"/>
  <c r="BS1223" i="3"/>
  <c r="BR1223" i="3"/>
  <c r="BQ1223" i="3"/>
  <c r="BN1223" i="3"/>
  <c r="BM1223" i="3"/>
  <c r="BL1223" i="3"/>
  <c r="BK1223" i="3"/>
  <c r="BI1223" i="3"/>
  <c r="BG1223" i="3"/>
  <c r="DG1222" i="3"/>
  <c r="DD1222" i="3"/>
  <c r="DC1222" i="3"/>
  <c r="DB1222" i="3"/>
  <c r="DA1222" i="3"/>
  <c r="CZ1222" i="3"/>
  <c r="CX1222" i="3"/>
  <c r="CV1222" i="3"/>
  <c r="CT1222" i="3"/>
  <c r="CS1222" i="3"/>
  <c r="CR1222" i="3"/>
  <c r="CQ1222" i="3"/>
  <c r="CM1222" i="3"/>
  <c r="CL1222" i="3"/>
  <c r="CK1222" i="3"/>
  <c r="CJ1222" i="3"/>
  <c r="CI1222" i="3"/>
  <c r="CH1222" i="3"/>
  <c r="CF1222" i="3"/>
  <c r="CE1222" i="3"/>
  <c r="CD1222" i="3"/>
  <c r="CC1222" i="3"/>
  <c r="CA1222" i="3"/>
  <c r="BZ1222" i="3"/>
  <c r="BW1222" i="3"/>
  <c r="BV1222" i="3"/>
  <c r="BS1222" i="3"/>
  <c r="BR1222" i="3"/>
  <c r="BQ1222" i="3"/>
  <c r="BN1222" i="3"/>
  <c r="BM1222" i="3"/>
  <c r="BL1222" i="3"/>
  <c r="BK1222" i="3"/>
  <c r="BI1222" i="3"/>
  <c r="BG1222" i="3"/>
  <c r="DG1221" i="3"/>
  <c r="DD1221" i="3"/>
  <c r="DC1221" i="3"/>
  <c r="DB1221" i="3"/>
  <c r="DA1221" i="3"/>
  <c r="CZ1221" i="3"/>
  <c r="CX1221" i="3"/>
  <c r="CV1221" i="3"/>
  <c r="CT1221" i="3"/>
  <c r="CS1221" i="3"/>
  <c r="CR1221" i="3"/>
  <c r="CQ1221" i="3"/>
  <c r="CM1221" i="3"/>
  <c r="CL1221" i="3"/>
  <c r="CK1221" i="3"/>
  <c r="CJ1221" i="3"/>
  <c r="CI1221" i="3"/>
  <c r="CH1221" i="3"/>
  <c r="CF1221" i="3"/>
  <c r="CE1221" i="3"/>
  <c r="CD1221" i="3"/>
  <c r="CC1221" i="3"/>
  <c r="CA1221" i="3"/>
  <c r="BZ1221" i="3"/>
  <c r="BW1221" i="3"/>
  <c r="BV1221" i="3"/>
  <c r="BS1221" i="3"/>
  <c r="BR1221" i="3"/>
  <c r="BQ1221" i="3"/>
  <c r="BN1221" i="3"/>
  <c r="BM1221" i="3"/>
  <c r="BL1221" i="3"/>
  <c r="BK1221" i="3"/>
  <c r="BI1221" i="3"/>
  <c r="BG1221" i="3"/>
  <c r="DG1220" i="3"/>
  <c r="DD1220" i="3"/>
  <c r="DC1220" i="3"/>
  <c r="DB1220" i="3"/>
  <c r="DA1220" i="3"/>
  <c r="CZ1220" i="3"/>
  <c r="CX1220" i="3"/>
  <c r="CV1220" i="3"/>
  <c r="CT1220" i="3"/>
  <c r="CS1220" i="3"/>
  <c r="CR1220" i="3"/>
  <c r="CQ1220" i="3"/>
  <c r="CM1220" i="3"/>
  <c r="CL1220" i="3"/>
  <c r="CK1220" i="3"/>
  <c r="CJ1220" i="3"/>
  <c r="CI1220" i="3"/>
  <c r="CH1220" i="3"/>
  <c r="CF1220" i="3"/>
  <c r="CE1220" i="3"/>
  <c r="CD1220" i="3"/>
  <c r="CC1220" i="3"/>
  <c r="CA1220" i="3"/>
  <c r="BZ1220" i="3"/>
  <c r="BW1220" i="3"/>
  <c r="BV1220" i="3"/>
  <c r="BS1220" i="3"/>
  <c r="BR1220" i="3"/>
  <c r="BQ1220" i="3"/>
  <c r="BN1220" i="3"/>
  <c r="BM1220" i="3"/>
  <c r="BL1220" i="3"/>
  <c r="BK1220" i="3"/>
  <c r="BI1220" i="3"/>
  <c r="BG1220" i="3"/>
  <c r="DG1219" i="3"/>
  <c r="DD1219" i="3"/>
  <c r="DC1219" i="3"/>
  <c r="DB1219" i="3"/>
  <c r="DA1219" i="3"/>
  <c r="CZ1219" i="3"/>
  <c r="CX1219" i="3"/>
  <c r="CV1219" i="3"/>
  <c r="CT1219" i="3"/>
  <c r="CS1219" i="3"/>
  <c r="CR1219" i="3"/>
  <c r="CQ1219" i="3"/>
  <c r="CM1219" i="3"/>
  <c r="CL1219" i="3"/>
  <c r="CK1219" i="3"/>
  <c r="CJ1219" i="3"/>
  <c r="CI1219" i="3"/>
  <c r="CH1219" i="3"/>
  <c r="CF1219" i="3"/>
  <c r="CE1219" i="3"/>
  <c r="CD1219" i="3"/>
  <c r="CC1219" i="3"/>
  <c r="CA1219" i="3"/>
  <c r="BZ1219" i="3"/>
  <c r="BW1219" i="3"/>
  <c r="BV1219" i="3"/>
  <c r="BS1219" i="3"/>
  <c r="BR1219" i="3"/>
  <c r="BQ1219" i="3"/>
  <c r="BN1219" i="3"/>
  <c r="BM1219" i="3"/>
  <c r="BL1219" i="3"/>
  <c r="BK1219" i="3"/>
  <c r="BI1219" i="3"/>
  <c r="BG1219" i="3"/>
  <c r="DG1218" i="3"/>
  <c r="DD1218" i="3"/>
  <c r="DC1218" i="3"/>
  <c r="DB1218" i="3"/>
  <c r="DA1218" i="3"/>
  <c r="CZ1218" i="3"/>
  <c r="CX1218" i="3"/>
  <c r="CV1218" i="3"/>
  <c r="CT1218" i="3"/>
  <c r="CS1218" i="3"/>
  <c r="CR1218" i="3"/>
  <c r="CQ1218" i="3"/>
  <c r="CM1218" i="3"/>
  <c r="CL1218" i="3"/>
  <c r="CK1218" i="3"/>
  <c r="CJ1218" i="3"/>
  <c r="CI1218" i="3"/>
  <c r="CH1218" i="3"/>
  <c r="CF1218" i="3"/>
  <c r="CE1218" i="3"/>
  <c r="CD1218" i="3"/>
  <c r="CC1218" i="3"/>
  <c r="CA1218" i="3"/>
  <c r="BZ1218" i="3"/>
  <c r="BW1218" i="3"/>
  <c r="BV1218" i="3"/>
  <c r="BS1218" i="3"/>
  <c r="BR1218" i="3"/>
  <c r="BQ1218" i="3"/>
  <c r="BN1218" i="3"/>
  <c r="BM1218" i="3"/>
  <c r="BL1218" i="3"/>
  <c r="BK1218" i="3"/>
  <c r="BI1218" i="3"/>
  <c r="BG1218" i="3"/>
  <c r="DG1217" i="3"/>
  <c r="DD1217" i="3"/>
  <c r="DC1217" i="3"/>
  <c r="DB1217" i="3"/>
  <c r="DA1217" i="3"/>
  <c r="CZ1217" i="3"/>
  <c r="CX1217" i="3"/>
  <c r="CV1217" i="3"/>
  <c r="CT1217" i="3"/>
  <c r="CS1217" i="3"/>
  <c r="CR1217" i="3"/>
  <c r="CQ1217" i="3"/>
  <c r="CM1217" i="3"/>
  <c r="CL1217" i="3"/>
  <c r="CK1217" i="3"/>
  <c r="CJ1217" i="3"/>
  <c r="CI1217" i="3"/>
  <c r="CH1217" i="3"/>
  <c r="CF1217" i="3"/>
  <c r="CE1217" i="3"/>
  <c r="CD1217" i="3"/>
  <c r="CC1217" i="3"/>
  <c r="CA1217" i="3"/>
  <c r="BZ1217" i="3"/>
  <c r="BW1217" i="3"/>
  <c r="BV1217" i="3"/>
  <c r="BS1217" i="3"/>
  <c r="BR1217" i="3"/>
  <c r="BQ1217" i="3"/>
  <c r="BN1217" i="3"/>
  <c r="BM1217" i="3"/>
  <c r="BL1217" i="3"/>
  <c r="BK1217" i="3"/>
  <c r="BI1217" i="3"/>
  <c r="BG1217" i="3"/>
  <c r="DG1216" i="3"/>
  <c r="DD1216" i="3"/>
  <c r="DC1216" i="3"/>
  <c r="DB1216" i="3"/>
  <c r="DA1216" i="3"/>
  <c r="CZ1216" i="3"/>
  <c r="CX1216" i="3"/>
  <c r="CV1216" i="3"/>
  <c r="CT1216" i="3"/>
  <c r="CS1216" i="3"/>
  <c r="CR1216" i="3"/>
  <c r="CQ1216" i="3"/>
  <c r="CM1216" i="3"/>
  <c r="CL1216" i="3"/>
  <c r="CK1216" i="3"/>
  <c r="CJ1216" i="3"/>
  <c r="CI1216" i="3"/>
  <c r="CH1216" i="3"/>
  <c r="CF1216" i="3"/>
  <c r="CE1216" i="3"/>
  <c r="CD1216" i="3"/>
  <c r="CC1216" i="3"/>
  <c r="CA1216" i="3"/>
  <c r="BZ1216" i="3"/>
  <c r="BW1216" i="3"/>
  <c r="BV1216" i="3"/>
  <c r="BS1216" i="3"/>
  <c r="BR1216" i="3"/>
  <c r="BQ1216" i="3"/>
  <c r="BN1216" i="3"/>
  <c r="BM1216" i="3"/>
  <c r="BL1216" i="3"/>
  <c r="BK1216" i="3"/>
  <c r="BI1216" i="3"/>
  <c r="BG1216" i="3"/>
  <c r="DG1215" i="3"/>
  <c r="DD1215" i="3"/>
  <c r="DC1215" i="3"/>
  <c r="DB1215" i="3"/>
  <c r="DA1215" i="3"/>
  <c r="CZ1215" i="3"/>
  <c r="CX1215" i="3"/>
  <c r="CV1215" i="3"/>
  <c r="CT1215" i="3"/>
  <c r="CS1215" i="3"/>
  <c r="CR1215" i="3"/>
  <c r="CQ1215" i="3"/>
  <c r="CM1215" i="3"/>
  <c r="CL1215" i="3"/>
  <c r="CK1215" i="3"/>
  <c r="CJ1215" i="3"/>
  <c r="CI1215" i="3"/>
  <c r="CH1215" i="3"/>
  <c r="CF1215" i="3"/>
  <c r="CE1215" i="3"/>
  <c r="CD1215" i="3"/>
  <c r="CC1215" i="3"/>
  <c r="CA1215" i="3"/>
  <c r="BZ1215" i="3"/>
  <c r="BW1215" i="3"/>
  <c r="BV1215" i="3"/>
  <c r="BS1215" i="3"/>
  <c r="BR1215" i="3"/>
  <c r="BQ1215" i="3"/>
  <c r="BN1215" i="3"/>
  <c r="BM1215" i="3"/>
  <c r="BL1215" i="3"/>
  <c r="BK1215" i="3"/>
  <c r="BI1215" i="3"/>
  <c r="BG1215" i="3"/>
  <c r="DG1214" i="3"/>
  <c r="DD1214" i="3"/>
  <c r="DC1214" i="3"/>
  <c r="DB1214" i="3"/>
  <c r="DA1214" i="3"/>
  <c r="CZ1214" i="3"/>
  <c r="CX1214" i="3"/>
  <c r="CV1214" i="3"/>
  <c r="CT1214" i="3"/>
  <c r="CS1214" i="3"/>
  <c r="CR1214" i="3"/>
  <c r="CQ1214" i="3"/>
  <c r="CM1214" i="3"/>
  <c r="CL1214" i="3"/>
  <c r="CK1214" i="3"/>
  <c r="CJ1214" i="3"/>
  <c r="CI1214" i="3"/>
  <c r="CH1214" i="3"/>
  <c r="CF1214" i="3"/>
  <c r="CE1214" i="3"/>
  <c r="CD1214" i="3"/>
  <c r="CC1214" i="3"/>
  <c r="CA1214" i="3"/>
  <c r="BZ1214" i="3"/>
  <c r="BW1214" i="3"/>
  <c r="BV1214" i="3"/>
  <c r="BS1214" i="3"/>
  <c r="BR1214" i="3"/>
  <c r="BQ1214" i="3"/>
  <c r="BN1214" i="3"/>
  <c r="BM1214" i="3"/>
  <c r="BL1214" i="3"/>
  <c r="BK1214" i="3"/>
  <c r="BI1214" i="3"/>
  <c r="BG1214" i="3"/>
  <c r="DG1213" i="3"/>
  <c r="DD1213" i="3"/>
  <c r="DC1213" i="3"/>
  <c r="DB1213" i="3"/>
  <c r="DA1213" i="3"/>
  <c r="CZ1213" i="3"/>
  <c r="CX1213" i="3"/>
  <c r="CV1213" i="3"/>
  <c r="CT1213" i="3"/>
  <c r="CS1213" i="3"/>
  <c r="CR1213" i="3"/>
  <c r="CQ1213" i="3"/>
  <c r="CM1213" i="3"/>
  <c r="CL1213" i="3"/>
  <c r="CK1213" i="3"/>
  <c r="CJ1213" i="3"/>
  <c r="CI1213" i="3"/>
  <c r="CH1213" i="3"/>
  <c r="CF1213" i="3"/>
  <c r="CE1213" i="3"/>
  <c r="CD1213" i="3"/>
  <c r="CC1213" i="3"/>
  <c r="CA1213" i="3"/>
  <c r="BZ1213" i="3"/>
  <c r="BW1213" i="3"/>
  <c r="BV1213" i="3"/>
  <c r="BS1213" i="3"/>
  <c r="BR1213" i="3"/>
  <c r="BQ1213" i="3"/>
  <c r="BN1213" i="3"/>
  <c r="BM1213" i="3"/>
  <c r="BL1213" i="3"/>
  <c r="BK1213" i="3"/>
  <c r="BI1213" i="3"/>
  <c r="BG1213" i="3"/>
  <c r="DG1212" i="3"/>
  <c r="DD1212" i="3"/>
  <c r="DC1212" i="3"/>
  <c r="DB1212" i="3"/>
  <c r="DA1212" i="3"/>
  <c r="CZ1212" i="3"/>
  <c r="CX1212" i="3"/>
  <c r="CV1212" i="3"/>
  <c r="CT1212" i="3"/>
  <c r="CS1212" i="3"/>
  <c r="CR1212" i="3"/>
  <c r="CQ1212" i="3"/>
  <c r="CM1212" i="3"/>
  <c r="CL1212" i="3"/>
  <c r="CK1212" i="3"/>
  <c r="CJ1212" i="3"/>
  <c r="CI1212" i="3"/>
  <c r="CH1212" i="3"/>
  <c r="CF1212" i="3"/>
  <c r="CE1212" i="3"/>
  <c r="CD1212" i="3"/>
  <c r="CC1212" i="3"/>
  <c r="CA1212" i="3"/>
  <c r="BZ1212" i="3"/>
  <c r="BW1212" i="3"/>
  <c r="BV1212" i="3"/>
  <c r="BS1212" i="3"/>
  <c r="BR1212" i="3"/>
  <c r="BQ1212" i="3"/>
  <c r="BN1212" i="3"/>
  <c r="BM1212" i="3"/>
  <c r="BL1212" i="3"/>
  <c r="BK1212" i="3"/>
  <c r="BI1212" i="3"/>
  <c r="BG1212" i="3"/>
  <c r="DG1211" i="3"/>
  <c r="DD1211" i="3"/>
  <c r="DC1211" i="3"/>
  <c r="DB1211" i="3"/>
  <c r="DA1211" i="3"/>
  <c r="CZ1211" i="3"/>
  <c r="CX1211" i="3"/>
  <c r="CV1211" i="3"/>
  <c r="CT1211" i="3"/>
  <c r="CS1211" i="3"/>
  <c r="CR1211" i="3"/>
  <c r="CQ1211" i="3"/>
  <c r="CM1211" i="3"/>
  <c r="CL1211" i="3"/>
  <c r="CK1211" i="3"/>
  <c r="CJ1211" i="3"/>
  <c r="CI1211" i="3"/>
  <c r="CH1211" i="3"/>
  <c r="CF1211" i="3"/>
  <c r="CE1211" i="3"/>
  <c r="CD1211" i="3"/>
  <c r="CC1211" i="3"/>
  <c r="CA1211" i="3"/>
  <c r="BZ1211" i="3"/>
  <c r="BW1211" i="3"/>
  <c r="BV1211" i="3"/>
  <c r="BS1211" i="3"/>
  <c r="BR1211" i="3"/>
  <c r="BQ1211" i="3"/>
  <c r="BN1211" i="3"/>
  <c r="BM1211" i="3"/>
  <c r="BL1211" i="3"/>
  <c r="BK1211" i="3"/>
  <c r="BI1211" i="3"/>
  <c r="BG1211" i="3"/>
  <c r="DG1210" i="3"/>
  <c r="DD1210" i="3"/>
  <c r="DC1210" i="3"/>
  <c r="DB1210" i="3"/>
  <c r="DA1210" i="3"/>
  <c r="CZ1210" i="3"/>
  <c r="CX1210" i="3"/>
  <c r="CV1210" i="3"/>
  <c r="CT1210" i="3"/>
  <c r="CS1210" i="3"/>
  <c r="CR1210" i="3"/>
  <c r="CQ1210" i="3"/>
  <c r="CM1210" i="3"/>
  <c r="CL1210" i="3"/>
  <c r="CK1210" i="3"/>
  <c r="CJ1210" i="3"/>
  <c r="CI1210" i="3"/>
  <c r="CH1210" i="3"/>
  <c r="CF1210" i="3"/>
  <c r="CE1210" i="3"/>
  <c r="CD1210" i="3"/>
  <c r="CC1210" i="3"/>
  <c r="CB1210" i="3"/>
  <c r="CA1210" i="3"/>
  <c r="BZ1210" i="3"/>
  <c r="BW1210" i="3"/>
  <c r="BV1210" i="3"/>
  <c r="BS1210" i="3"/>
  <c r="BR1210" i="3"/>
  <c r="BQ1210" i="3"/>
  <c r="BN1210" i="3"/>
  <c r="BM1210" i="3"/>
  <c r="BL1210" i="3"/>
  <c r="BK1210" i="3"/>
  <c r="BI1210" i="3"/>
  <c r="BG1210" i="3"/>
  <c r="DG1209" i="3"/>
  <c r="DD1209" i="3"/>
  <c r="DC1209" i="3"/>
  <c r="DB1209" i="3"/>
  <c r="DA1209" i="3"/>
  <c r="CZ1209" i="3"/>
  <c r="CX1209" i="3"/>
  <c r="CV1209" i="3"/>
  <c r="CT1209" i="3"/>
  <c r="CS1209" i="3"/>
  <c r="CR1209" i="3"/>
  <c r="CQ1209" i="3"/>
  <c r="CM1209" i="3"/>
  <c r="CL1209" i="3"/>
  <c r="CK1209" i="3"/>
  <c r="CJ1209" i="3"/>
  <c r="CI1209" i="3"/>
  <c r="CH1209" i="3"/>
  <c r="CF1209" i="3"/>
  <c r="CE1209" i="3"/>
  <c r="CD1209" i="3"/>
  <c r="CC1209" i="3"/>
  <c r="CB1209" i="3"/>
  <c r="CA1209" i="3"/>
  <c r="BZ1209" i="3"/>
  <c r="BW1209" i="3"/>
  <c r="BV1209" i="3"/>
  <c r="BS1209" i="3"/>
  <c r="BR1209" i="3"/>
  <c r="BQ1209" i="3"/>
  <c r="BN1209" i="3"/>
  <c r="BM1209" i="3"/>
  <c r="BL1209" i="3"/>
  <c r="BK1209" i="3"/>
  <c r="BI1209" i="3"/>
  <c r="BG1209" i="3"/>
  <c r="DG1208" i="3"/>
  <c r="DD1208" i="3"/>
  <c r="DC1208" i="3"/>
  <c r="DB1208" i="3"/>
  <c r="DA1208" i="3"/>
  <c r="CZ1208" i="3"/>
  <c r="CX1208" i="3"/>
  <c r="CV1208" i="3"/>
  <c r="CT1208" i="3"/>
  <c r="CS1208" i="3"/>
  <c r="CR1208" i="3"/>
  <c r="CQ1208" i="3"/>
  <c r="CM1208" i="3"/>
  <c r="CL1208" i="3"/>
  <c r="CK1208" i="3"/>
  <c r="CJ1208" i="3"/>
  <c r="CI1208" i="3"/>
  <c r="CH1208" i="3"/>
  <c r="CF1208" i="3"/>
  <c r="CE1208" i="3"/>
  <c r="CD1208" i="3"/>
  <c r="CC1208" i="3"/>
  <c r="CB1208" i="3"/>
  <c r="CA1208" i="3"/>
  <c r="BZ1208" i="3"/>
  <c r="BW1208" i="3"/>
  <c r="BV1208" i="3"/>
  <c r="BS1208" i="3"/>
  <c r="BR1208" i="3"/>
  <c r="BQ1208" i="3"/>
  <c r="BN1208" i="3"/>
  <c r="BM1208" i="3"/>
  <c r="BL1208" i="3"/>
  <c r="BK1208" i="3"/>
  <c r="BI1208" i="3"/>
  <c r="BG1208" i="3"/>
  <c r="DG1207" i="3"/>
  <c r="DD1207" i="3"/>
  <c r="DC1207" i="3"/>
  <c r="DB1207" i="3"/>
  <c r="DA1207" i="3"/>
  <c r="CZ1207" i="3"/>
  <c r="CX1207" i="3"/>
  <c r="CV1207" i="3"/>
  <c r="CT1207" i="3"/>
  <c r="CS1207" i="3"/>
  <c r="CR1207" i="3"/>
  <c r="CQ1207" i="3"/>
  <c r="CM1207" i="3"/>
  <c r="CL1207" i="3"/>
  <c r="CK1207" i="3"/>
  <c r="CJ1207" i="3"/>
  <c r="CI1207" i="3"/>
  <c r="CH1207" i="3"/>
  <c r="CF1207" i="3"/>
  <c r="CE1207" i="3"/>
  <c r="CD1207" i="3"/>
  <c r="CC1207" i="3"/>
  <c r="CB1207" i="3"/>
  <c r="CA1207" i="3"/>
  <c r="BZ1207" i="3"/>
  <c r="BW1207" i="3"/>
  <c r="BV1207" i="3"/>
  <c r="BS1207" i="3"/>
  <c r="BR1207" i="3"/>
  <c r="BQ1207" i="3"/>
  <c r="BN1207" i="3"/>
  <c r="BM1207" i="3"/>
  <c r="BL1207" i="3"/>
  <c r="BK1207" i="3"/>
  <c r="BI1207" i="3"/>
  <c r="BG1207" i="3"/>
  <c r="DG1206" i="3"/>
  <c r="DD1206" i="3"/>
  <c r="DC1206" i="3"/>
  <c r="DB1206" i="3"/>
  <c r="DA1206" i="3"/>
  <c r="CZ1206" i="3"/>
  <c r="CX1206" i="3"/>
  <c r="CV1206" i="3"/>
  <c r="CT1206" i="3"/>
  <c r="CS1206" i="3"/>
  <c r="CR1206" i="3"/>
  <c r="CQ1206" i="3"/>
  <c r="CM1206" i="3"/>
  <c r="CL1206" i="3"/>
  <c r="CK1206" i="3"/>
  <c r="CJ1206" i="3"/>
  <c r="CI1206" i="3"/>
  <c r="CH1206" i="3"/>
  <c r="CF1206" i="3"/>
  <c r="CE1206" i="3"/>
  <c r="CD1206" i="3"/>
  <c r="CC1206" i="3"/>
  <c r="CB1206" i="3"/>
  <c r="CA1206" i="3"/>
  <c r="BZ1206" i="3"/>
  <c r="BW1206" i="3"/>
  <c r="BV1206" i="3"/>
  <c r="BS1206" i="3"/>
  <c r="BR1206" i="3"/>
  <c r="BQ1206" i="3"/>
  <c r="BN1206" i="3"/>
  <c r="BM1206" i="3"/>
  <c r="BL1206" i="3"/>
  <c r="BK1206" i="3"/>
  <c r="BI1206" i="3"/>
  <c r="BG1206" i="3"/>
  <c r="DG1205" i="3"/>
  <c r="DD1205" i="3"/>
  <c r="DC1205" i="3"/>
  <c r="DB1205" i="3"/>
  <c r="DA1205" i="3"/>
  <c r="CZ1205" i="3"/>
  <c r="CX1205" i="3"/>
  <c r="CV1205" i="3"/>
  <c r="CT1205" i="3"/>
  <c r="CS1205" i="3"/>
  <c r="CR1205" i="3"/>
  <c r="CQ1205" i="3"/>
  <c r="CM1205" i="3"/>
  <c r="CL1205" i="3"/>
  <c r="CK1205" i="3"/>
  <c r="CJ1205" i="3"/>
  <c r="CI1205" i="3"/>
  <c r="CH1205" i="3"/>
  <c r="CF1205" i="3"/>
  <c r="CE1205" i="3"/>
  <c r="CD1205" i="3"/>
  <c r="CC1205" i="3"/>
  <c r="CB1205" i="3"/>
  <c r="CA1205" i="3"/>
  <c r="BZ1205" i="3"/>
  <c r="BW1205" i="3"/>
  <c r="BV1205" i="3"/>
  <c r="BS1205" i="3"/>
  <c r="BR1205" i="3"/>
  <c r="BQ1205" i="3"/>
  <c r="BN1205" i="3"/>
  <c r="BM1205" i="3"/>
  <c r="BL1205" i="3"/>
  <c r="BK1205" i="3"/>
  <c r="BI1205" i="3"/>
  <c r="BG1205" i="3"/>
  <c r="DG1204" i="3"/>
  <c r="DD1204" i="3"/>
  <c r="DC1204" i="3"/>
  <c r="DB1204" i="3"/>
  <c r="DA1204" i="3"/>
  <c r="CZ1204" i="3"/>
  <c r="CX1204" i="3"/>
  <c r="CV1204" i="3"/>
  <c r="CT1204" i="3"/>
  <c r="CS1204" i="3"/>
  <c r="CR1204" i="3"/>
  <c r="CQ1204" i="3"/>
  <c r="CM1204" i="3"/>
  <c r="CL1204" i="3"/>
  <c r="CK1204" i="3"/>
  <c r="CJ1204" i="3"/>
  <c r="CI1204" i="3"/>
  <c r="CH1204" i="3"/>
  <c r="CF1204" i="3"/>
  <c r="CE1204" i="3"/>
  <c r="CD1204" i="3"/>
  <c r="CC1204" i="3"/>
  <c r="CB1204" i="3"/>
  <c r="CA1204" i="3"/>
  <c r="BZ1204" i="3"/>
  <c r="BW1204" i="3"/>
  <c r="BV1204" i="3"/>
  <c r="BS1204" i="3"/>
  <c r="BR1204" i="3"/>
  <c r="BQ1204" i="3"/>
  <c r="BN1204" i="3"/>
  <c r="BM1204" i="3"/>
  <c r="BL1204" i="3"/>
  <c r="BK1204" i="3"/>
  <c r="BI1204" i="3"/>
  <c r="BG1204" i="3"/>
  <c r="DG1203" i="3"/>
  <c r="DD1203" i="3"/>
  <c r="DC1203" i="3"/>
  <c r="DB1203" i="3"/>
  <c r="DA1203" i="3"/>
  <c r="CZ1203" i="3"/>
  <c r="CX1203" i="3"/>
  <c r="CV1203" i="3"/>
  <c r="CT1203" i="3"/>
  <c r="CS1203" i="3"/>
  <c r="CR1203" i="3"/>
  <c r="CQ1203" i="3"/>
  <c r="CM1203" i="3"/>
  <c r="CL1203" i="3"/>
  <c r="CK1203" i="3"/>
  <c r="CJ1203" i="3"/>
  <c r="CI1203" i="3"/>
  <c r="CH1203" i="3"/>
  <c r="CF1203" i="3"/>
  <c r="CE1203" i="3"/>
  <c r="CD1203" i="3"/>
  <c r="CC1203" i="3"/>
  <c r="CB1203" i="3"/>
  <c r="CA1203" i="3"/>
  <c r="BZ1203" i="3"/>
  <c r="BW1203" i="3"/>
  <c r="BV1203" i="3"/>
  <c r="BS1203" i="3"/>
  <c r="BR1203" i="3"/>
  <c r="BQ1203" i="3"/>
  <c r="BN1203" i="3"/>
  <c r="BM1203" i="3"/>
  <c r="BL1203" i="3"/>
  <c r="BK1203" i="3"/>
  <c r="BI1203" i="3"/>
  <c r="BG1203" i="3"/>
  <c r="DG1202" i="3"/>
  <c r="DD1202" i="3"/>
  <c r="DC1202" i="3"/>
  <c r="DB1202" i="3"/>
  <c r="DA1202" i="3"/>
  <c r="CZ1202" i="3"/>
  <c r="CX1202" i="3"/>
  <c r="CV1202" i="3"/>
  <c r="CT1202" i="3"/>
  <c r="CS1202" i="3"/>
  <c r="CR1202" i="3"/>
  <c r="CQ1202" i="3"/>
  <c r="CM1202" i="3"/>
  <c r="CL1202" i="3"/>
  <c r="CK1202" i="3"/>
  <c r="CJ1202" i="3"/>
  <c r="CI1202" i="3"/>
  <c r="CH1202" i="3"/>
  <c r="CF1202" i="3"/>
  <c r="CE1202" i="3"/>
  <c r="CD1202" i="3"/>
  <c r="CC1202" i="3"/>
  <c r="CB1202" i="3"/>
  <c r="CA1202" i="3"/>
  <c r="BZ1202" i="3"/>
  <c r="BW1202" i="3"/>
  <c r="BV1202" i="3"/>
  <c r="BS1202" i="3"/>
  <c r="BR1202" i="3"/>
  <c r="BQ1202" i="3"/>
  <c r="BN1202" i="3"/>
  <c r="BM1202" i="3"/>
  <c r="BL1202" i="3"/>
  <c r="BK1202" i="3"/>
  <c r="BI1202" i="3"/>
  <c r="BG1202" i="3"/>
  <c r="DG1201" i="3"/>
  <c r="DD1201" i="3"/>
  <c r="DC1201" i="3"/>
  <c r="DB1201" i="3"/>
  <c r="DA1201" i="3"/>
  <c r="CZ1201" i="3"/>
  <c r="CX1201" i="3"/>
  <c r="CV1201" i="3"/>
  <c r="CT1201" i="3"/>
  <c r="CS1201" i="3"/>
  <c r="CR1201" i="3"/>
  <c r="CQ1201" i="3"/>
  <c r="CM1201" i="3"/>
  <c r="CL1201" i="3"/>
  <c r="CK1201" i="3"/>
  <c r="CJ1201" i="3"/>
  <c r="CI1201" i="3"/>
  <c r="CH1201" i="3"/>
  <c r="CF1201" i="3"/>
  <c r="CE1201" i="3"/>
  <c r="CD1201" i="3"/>
  <c r="CC1201" i="3"/>
  <c r="CB1201" i="3"/>
  <c r="CA1201" i="3"/>
  <c r="BZ1201" i="3"/>
  <c r="BW1201" i="3"/>
  <c r="BV1201" i="3"/>
  <c r="BS1201" i="3"/>
  <c r="BR1201" i="3"/>
  <c r="BQ1201" i="3"/>
  <c r="BN1201" i="3"/>
  <c r="BM1201" i="3"/>
  <c r="BL1201" i="3"/>
  <c r="BK1201" i="3"/>
  <c r="BI1201" i="3"/>
  <c r="BG1201" i="3"/>
  <c r="DG1200" i="3"/>
  <c r="DD1200" i="3"/>
  <c r="DC1200" i="3"/>
  <c r="DB1200" i="3"/>
  <c r="DA1200" i="3"/>
  <c r="CZ1200" i="3"/>
  <c r="CX1200" i="3"/>
  <c r="CV1200" i="3"/>
  <c r="CT1200" i="3"/>
  <c r="CS1200" i="3"/>
  <c r="CR1200" i="3"/>
  <c r="CQ1200" i="3"/>
  <c r="CM1200" i="3"/>
  <c r="CL1200" i="3"/>
  <c r="CK1200" i="3"/>
  <c r="CJ1200" i="3"/>
  <c r="CI1200" i="3"/>
  <c r="CH1200" i="3"/>
  <c r="CF1200" i="3"/>
  <c r="CE1200" i="3"/>
  <c r="CD1200" i="3"/>
  <c r="CC1200" i="3"/>
  <c r="CB1200" i="3"/>
  <c r="CA1200" i="3"/>
  <c r="BZ1200" i="3"/>
  <c r="BW1200" i="3"/>
  <c r="BV1200" i="3"/>
  <c r="BS1200" i="3"/>
  <c r="BR1200" i="3"/>
  <c r="BQ1200" i="3"/>
  <c r="BN1200" i="3"/>
  <c r="BM1200" i="3"/>
  <c r="BL1200" i="3"/>
  <c r="BK1200" i="3"/>
  <c r="BI1200" i="3"/>
  <c r="BG1200" i="3"/>
  <c r="DG1199" i="3"/>
  <c r="DD1199" i="3"/>
  <c r="DC1199" i="3"/>
  <c r="DB1199" i="3"/>
  <c r="DA1199" i="3"/>
  <c r="CZ1199" i="3"/>
  <c r="CX1199" i="3"/>
  <c r="CV1199" i="3"/>
  <c r="CT1199" i="3"/>
  <c r="CS1199" i="3"/>
  <c r="CR1199" i="3"/>
  <c r="CQ1199" i="3"/>
  <c r="CM1199" i="3"/>
  <c r="CL1199" i="3"/>
  <c r="CK1199" i="3"/>
  <c r="CJ1199" i="3"/>
  <c r="CI1199" i="3"/>
  <c r="CH1199" i="3"/>
  <c r="CF1199" i="3"/>
  <c r="CE1199" i="3"/>
  <c r="CD1199" i="3"/>
  <c r="CC1199" i="3"/>
  <c r="CB1199" i="3"/>
  <c r="CA1199" i="3"/>
  <c r="BZ1199" i="3"/>
  <c r="BW1199" i="3"/>
  <c r="BV1199" i="3"/>
  <c r="BS1199" i="3"/>
  <c r="BR1199" i="3"/>
  <c r="BQ1199" i="3"/>
  <c r="BN1199" i="3"/>
  <c r="BM1199" i="3"/>
  <c r="BL1199" i="3"/>
  <c r="BK1199" i="3"/>
  <c r="BI1199" i="3"/>
  <c r="BG1199" i="3"/>
  <c r="DG1198" i="3"/>
  <c r="DD1198" i="3"/>
  <c r="DC1198" i="3"/>
  <c r="DB1198" i="3"/>
  <c r="DA1198" i="3"/>
  <c r="CZ1198" i="3"/>
  <c r="CX1198" i="3"/>
  <c r="CV1198" i="3"/>
  <c r="CT1198" i="3"/>
  <c r="CS1198" i="3"/>
  <c r="CR1198" i="3"/>
  <c r="CQ1198" i="3"/>
  <c r="CM1198" i="3"/>
  <c r="CL1198" i="3"/>
  <c r="CK1198" i="3"/>
  <c r="CJ1198" i="3"/>
  <c r="CI1198" i="3"/>
  <c r="CH1198" i="3"/>
  <c r="CF1198" i="3"/>
  <c r="CE1198" i="3"/>
  <c r="CD1198" i="3"/>
  <c r="CC1198" i="3"/>
  <c r="CB1198" i="3"/>
  <c r="CA1198" i="3"/>
  <c r="BZ1198" i="3"/>
  <c r="BW1198" i="3"/>
  <c r="BV1198" i="3"/>
  <c r="BS1198" i="3"/>
  <c r="BR1198" i="3"/>
  <c r="BQ1198" i="3"/>
  <c r="BN1198" i="3"/>
  <c r="BM1198" i="3"/>
  <c r="BL1198" i="3"/>
  <c r="BK1198" i="3"/>
  <c r="BI1198" i="3"/>
  <c r="BG1198" i="3"/>
  <c r="DG1197" i="3"/>
  <c r="DD1197" i="3"/>
  <c r="DC1197" i="3"/>
  <c r="DB1197" i="3"/>
  <c r="DA1197" i="3"/>
  <c r="CZ1197" i="3"/>
  <c r="CX1197" i="3"/>
  <c r="CV1197" i="3"/>
  <c r="CT1197" i="3"/>
  <c r="CS1197" i="3"/>
  <c r="CR1197" i="3"/>
  <c r="CQ1197" i="3"/>
  <c r="CM1197" i="3"/>
  <c r="CL1197" i="3"/>
  <c r="CK1197" i="3"/>
  <c r="CJ1197" i="3"/>
  <c r="CI1197" i="3"/>
  <c r="CH1197" i="3"/>
  <c r="CF1197" i="3"/>
  <c r="CE1197" i="3"/>
  <c r="CD1197" i="3"/>
  <c r="CC1197" i="3"/>
  <c r="CB1197" i="3"/>
  <c r="CA1197" i="3"/>
  <c r="BZ1197" i="3"/>
  <c r="BW1197" i="3"/>
  <c r="BV1197" i="3"/>
  <c r="BS1197" i="3"/>
  <c r="BR1197" i="3"/>
  <c r="BQ1197" i="3"/>
  <c r="BN1197" i="3"/>
  <c r="BM1197" i="3"/>
  <c r="BL1197" i="3"/>
  <c r="BK1197" i="3"/>
  <c r="BI1197" i="3"/>
  <c r="BG1197" i="3"/>
  <c r="DG1196" i="3"/>
  <c r="DD1196" i="3"/>
  <c r="DC1196" i="3"/>
  <c r="DB1196" i="3"/>
  <c r="DA1196" i="3"/>
  <c r="CZ1196" i="3"/>
  <c r="CX1196" i="3"/>
  <c r="CV1196" i="3"/>
  <c r="CT1196" i="3"/>
  <c r="CS1196" i="3"/>
  <c r="CR1196" i="3"/>
  <c r="CQ1196" i="3"/>
  <c r="CM1196" i="3"/>
  <c r="CL1196" i="3"/>
  <c r="CK1196" i="3"/>
  <c r="CJ1196" i="3"/>
  <c r="CI1196" i="3"/>
  <c r="CH1196" i="3"/>
  <c r="CF1196" i="3"/>
  <c r="CE1196" i="3"/>
  <c r="CD1196" i="3"/>
  <c r="CC1196" i="3"/>
  <c r="CB1196" i="3"/>
  <c r="CA1196" i="3"/>
  <c r="BZ1196" i="3"/>
  <c r="BW1196" i="3"/>
  <c r="BV1196" i="3"/>
  <c r="BS1196" i="3"/>
  <c r="BR1196" i="3"/>
  <c r="BQ1196" i="3"/>
  <c r="BN1196" i="3"/>
  <c r="BM1196" i="3"/>
  <c r="BL1196" i="3"/>
  <c r="BK1196" i="3"/>
  <c r="BI1196" i="3"/>
  <c r="BG1196" i="3"/>
  <c r="DG1195" i="3"/>
  <c r="DD1195" i="3"/>
  <c r="DC1195" i="3"/>
  <c r="DB1195" i="3"/>
  <c r="DA1195" i="3"/>
  <c r="CZ1195" i="3"/>
  <c r="CX1195" i="3"/>
  <c r="CV1195" i="3"/>
  <c r="CT1195" i="3"/>
  <c r="CS1195" i="3"/>
  <c r="CR1195" i="3"/>
  <c r="CQ1195" i="3"/>
  <c r="CM1195" i="3"/>
  <c r="CL1195" i="3"/>
  <c r="CK1195" i="3"/>
  <c r="CJ1195" i="3"/>
  <c r="CI1195" i="3"/>
  <c r="CH1195" i="3"/>
  <c r="CF1195" i="3"/>
  <c r="CE1195" i="3"/>
  <c r="CD1195" i="3"/>
  <c r="CC1195" i="3"/>
  <c r="CB1195" i="3"/>
  <c r="CA1195" i="3"/>
  <c r="BZ1195" i="3"/>
  <c r="BW1195" i="3"/>
  <c r="BV1195" i="3"/>
  <c r="BS1195" i="3"/>
  <c r="BR1195" i="3"/>
  <c r="BQ1195" i="3"/>
  <c r="BN1195" i="3"/>
  <c r="BM1195" i="3"/>
  <c r="BL1195" i="3"/>
  <c r="BK1195" i="3"/>
  <c r="BI1195" i="3"/>
  <c r="BG1195" i="3"/>
  <c r="DG1194" i="3"/>
  <c r="DD1194" i="3"/>
  <c r="DC1194" i="3"/>
  <c r="DB1194" i="3"/>
  <c r="DA1194" i="3"/>
  <c r="CZ1194" i="3"/>
  <c r="CX1194" i="3"/>
  <c r="CV1194" i="3"/>
  <c r="CT1194" i="3"/>
  <c r="CS1194" i="3"/>
  <c r="CR1194" i="3"/>
  <c r="CQ1194" i="3"/>
  <c r="CM1194" i="3"/>
  <c r="CL1194" i="3"/>
  <c r="CK1194" i="3"/>
  <c r="CJ1194" i="3"/>
  <c r="CI1194" i="3"/>
  <c r="CH1194" i="3"/>
  <c r="CF1194" i="3"/>
  <c r="CE1194" i="3"/>
  <c r="CD1194" i="3"/>
  <c r="CC1194" i="3"/>
  <c r="CB1194" i="3"/>
  <c r="CA1194" i="3"/>
  <c r="BZ1194" i="3"/>
  <c r="BW1194" i="3"/>
  <c r="BV1194" i="3"/>
  <c r="BS1194" i="3"/>
  <c r="BR1194" i="3"/>
  <c r="BQ1194" i="3"/>
  <c r="BN1194" i="3"/>
  <c r="BM1194" i="3"/>
  <c r="BL1194" i="3"/>
  <c r="BK1194" i="3"/>
  <c r="BI1194" i="3"/>
  <c r="BG1194" i="3"/>
  <c r="DG1193" i="3"/>
  <c r="DD1193" i="3"/>
  <c r="DC1193" i="3"/>
  <c r="DB1193" i="3"/>
  <c r="DA1193" i="3"/>
  <c r="CZ1193" i="3"/>
  <c r="CX1193" i="3"/>
  <c r="CV1193" i="3"/>
  <c r="CT1193" i="3"/>
  <c r="CS1193" i="3"/>
  <c r="CR1193" i="3"/>
  <c r="CQ1193" i="3"/>
  <c r="CM1193" i="3"/>
  <c r="CL1193" i="3"/>
  <c r="CK1193" i="3"/>
  <c r="CJ1193" i="3"/>
  <c r="CI1193" i="3"/>
  <c r="CH1193" i="3"/>
  <c r="CF1193" i="3"/>
  <c r="CE1193" i="3"/>
  <c r="CD1193" i="3"/>
  <c r="CC1193" i="3"/>
  <c r="CB1193" i="3"/>
  <c r="CA1193" i="3"/>
  <c r="BZ1193" i="3"/>
  <c r="BW1193" i="3"/>
  <c r="BV1193" i="3"/>
  <c r="BS1193" i="3"/>
  <c r="BR1193" i="3"/>
  <c r="BQ1193" i="3"/>
  <c r="BN1193" i="3"/>
  <c r="BM1193" i="3"/>
  <c r="BL1193" i="3"/>
  <c r="BK1193" i="3"/>
  <c r="BI1193" i="3"/>
  <c r="BG1193" i="3"/>
  <c r="DG1192" i="3"/>
  <c r="DD1192" i="3"/>
  <c r="DC1192" i="3"/>
  <c r="DB1192" i="3"/>
  <c r="DA1192" i="3"/>
  <c r="CZ1192" i="3"/>
  <c r="CX1192" i="3"/>
  <c r="CV1192" i="3"/>
  <c r="CT1192" i="3"/>
  <c r="CS1192" i="3"/>
  <c r="CR1192" i="3"/>
  <c r="CQ1192" i="3"/>
  <c r="CM1192" i="3"/>
  <c r="CL1192" i="3"/>
  <c r="CK1192" i="3"/>
  <c r="CJ1192" i="3"/>
  <c r="CI1192" i="3"/>
  <c r="CH1192" i="3"/>
  <c r="CF1192" i="3"/>
  <c r="CE1192" i="3"/>
  <c r="CD1192" i="3"/>
  <c r="CC1192" i="3"/>
  <c r="CB1192" i="3"/>
  <c r="CA1192" i="3"/>
  <c r="BZ1192" i="3"/>
  <c r="BW1192" i="3"/>
  <c r="BV1192" i="3"/>
  <c r="BS1192" i="3"/>
  <c r="BR1192" i="3"/>
  <c r="BQ1192" i="3"/>
  <c r="BN1192" i="3"/>
  <c r="BM1192" i="3"/>
  <c r="BL1192" i="3"/>
  <c r="BK1192" i="3"/>
  <c r="BI1192" i="3"/>
  <c r="BG1192" i="3"/>
  <c r="DG1191" i="3"/>
  <c r="DD1191" i="3"/>
  <c r="DC1191" i="3"/>
  <c r="DB1191" i="3"/>
  <c r="DA1191" i="3"/>
  <c r="CZ1191" i="3"/>
  <c r="CX1191" i="3"/>
  <c r="CV1191" i="3"/>
  <c r="CT1191" i="3"/>
  <c r="CS1191" i="3"/>
  <c r="CR1191" i="3"/>
  <c r="CQ1191" i="3"/>
  <c r="CM1191" i="3"/>
  <c r="CL1191" i="3"/>
  <c r="CK1191" i="3"/>
  <c r="CJ1191" i="3"/>
  <c r="CI1191" i="3"/>
  <c r="CH1191" i="3"/>
  <c r="CF1191" i="3"/>
  <c r="CE1191" i="3"/>
  <c r="CD1191" i="3"/>
  <c r="CC1191" i="3"/>
  <c r="CB1191" i="3"/>
  <c r="CA1191" i="3"/>
  <c r="BZ1191" i="3"/>
  <c r="BW1191" i="3"/>
  <c r="BV1191" i="3"/>
  <c r="BS1191" i="3"/>
  <c r="BR1191" i="3"/>
  <c r="BQ1191" i="3"/>
  <c r="BN1191" i="3"/>
  <c r="BM1191" i="3"/>
  <c r="BL1191" i="3"/>
  <c r="BK1191" i="3"/>
  <c r="BI1191" i="3"/>
  <c r="BG1191" i="3"/>
  <c r="DG1190" i="3"/>
  <c r="DD1190" i="3"/>
  <c r="DC1190" i="3"/>
  <c r="DB1190" i="3"/>
  <c r="DA1190" i="3"/>
  <c r="CZ1190" i="3"/>
  <c r="CX1190" i="3"/>
  <c r="CV1190" i="3"/>
  <c r="CT1190" i="3"/>
  <c r="CS1190" i="3"/>
  <c r="CR1190" i="3"/>
  <c r="CQ1190" i="3"/>
  <c r="CM1190" i="3"/>
  <c r="CL1190" i="3"/>
  <c r="CK1190" i="3"/>
  <c r="CJ1190" i="3"/>
  <c r="CI1190" i="3"/>
  <c r="CH1190" i="3"/>
  <c r="CF1190" i="3"/>
  <c r="CE1190" i="3"/>
  <c r="CD1190" i="3"/>
  <c r="CC1190" i="3"/>
  <c r="CB1190" i="3"/>
  <c r="CA1190" i="3"/>
  <c r="BZ1190" i="3"/>
  <c r="BW1190" i="3"/>
  <c r="BV1190" i="3"/>
  <c r="BS1190" i="3"/>
  <c r="BR1190" i="3"/>
  <c r="BQ1190" i="3"/>
  <c r="BP1190" i="3"/>
  <c r="BN1190" i="3"/>
  <c r="BM1190" i="3"/>
  <c r="BL1190" i="3"/>
  <c r="BK1190" i="3"/>
  <c r="BI1190" i="3"/>
  <c r="BG1190" i="3"/>
  <c r="DG1189" i="3"/>
  <c r="DD1189" i="3"/>
  <c r="DC1189" i="3"/>
  <c r="DB1189" i="3"/>
  <c r="DA1189" i="3"/>
  <c r="CZ1189" i="3"/>
  <c r="CX1189" i="3"/>
  <c r="CV1189" i="3"/>
  <c r="CT1189" i="3"/>
  <c r="CS1189" i="3"/>
  <c r="CR1189" i="3"/>
  <c r="CQ1189" i="3"/>
  <c r="CM1189" i="3"/>
  <c r="CL1189" i="3"/>
  <c r="CK1189" i="3"/>
  <c r="CJ1189" i="3"/>
  <c r="CI1189" i="3"/>
  <c r="CH1189" i="3"/>
  <c r="CF1189" i="3"/>
  <c r="CE1189" i="3"/>
  <c r="CD1189" i="3"/>
  <c r="CC1189" i="3"/>
  <c r="CB1189" i="3"/>
  <c r="CA1189" i="3"/>
  <c r="BZ1189" i="3"/>
  <c r="BW1189" i="3"/>
  <c r="BV1189" i="3"/>
  <c r="BS1189" i="3"/>
  <c r="BR1189" i="3"/>
  <c r="BQ1189" i="3"/>
  <c r="BP1189" i="3"/>
  <c r="BN1189" i="3"/>
  <c r="BM1189" i="3"/>
  <c r="BL1189" i="3"/>
  <c r="BK1189" i="3"/>
  <c r="BI1189" i="3"/>
  <c r="BG1189" i="3"/>
  <c r="DG1188" i="3"/>
  <c r="DD1188" i="3"/>
  <c r="DC1188" i="3"/>
  <c r="DB1188" i="3"/>
  <c r="DA1188" i="3"/>
  <c r="CZ1188" i="3"/>
  <c r="CX1188" i="3"/>
  <c r="CV1188" i="3"/>
  <c r="CT1188" i="3"/>
  <c r="CS1188" i="3"/>
  <c r="CR1188" i="3"/>
  <c r="CQ1188" i="3"/>
  <c r="CM1188" i="3"/>
  <c r="CL1188" i="3"/>
  <c r="CK1188" i="3"/>
  <c r="CJ1188" i="3"/>
  <c r="CI1188" i="3"/>
  <c r="CH1188" i="3"/>
  <c r="CF1188" i="3"/>
  <c r="CE1188" i="3"/>
  <c r="CD1188" i="3"/>
  <c r="CC1188" i="3"/>
  <c r="CB1188" i="3"/>
  <c r="CA1188" i="3"/>
  <c r="BZ1188" i="3"/>
  <c r="BW1188" i="3"/>
  <c r="BV1188" i="3"/>
  <c r="BS1188" i="3"/>
  <c r="BR1188" i="3"/>
  <c r="BQ1188" i="3"/>
  <c r="BP1188" i="3"/>
  <c r="BN1188" i="3"/>
  <c r="BM1188" i="3"/>
  <c r="BL1188" i="3"/>
  <c r="BK1188" i="3"/>
  <c r="BI1188" i="3"/>
  <c r="BG1188" i="3"/>
  <c r="DG1187" i="3"/>
  <c r="DD1187" i="3"/>
  <c r="DC1187" i="3"/>
  <c r="DB1187" i="3"/>
  <c r="DA1187" i="3"/>
  <c r="CZ1187" i="3"/>
  <c r="CX1187" i="3"/>
  <c r="CV1187" i="3"/>
  <c r="CT1187" i="3"/>
  <c r="CS1187" i="3"/>
  <c r="CR1187" i="3"/>
  <c r="CQ1187" i="3"/>
  <c r="CM1187" i="3"/>
  <c r="CL1187" i="3"/>
  <c r="CK1187" i="3"/>
  <c r="CJ1187" i="3"/>
  <c r="CI1187" i="3"/>
  <c r="CH1187" i="3"/>
  <c r="CF1187" i="3"/>
  <c r="CE1187" i="3"/>
  <c r="CD1187" i="3"/>
  <c r="CC1187" i="3"/>
  <c r="CB1187" i="3"/>
  <c r="CA1187" i="3"/>
  <c r="BZ1187" i="3"/>
  <c r="BW1187" i="3"/>
  <c r="BV1187" i="3"/>
  <c r="BS1187" i="3"/>
  <c r="BR1187" i="3"/>
  <c r="BQ1187" i="3"/>
  <c r="BP1187" i="3"/>
  <c r="BN1187" i="3"/>
  <c r="BM1187" i="3"/>
  <c r="BL1187" i="3"/>
  <c r="BK1187" i="3"/>
  <c r="BI1187" i="3"/>
  <c r="BG1187" i="3"/>
  <c r="DG1186" i="3"/>
  <c r="DD1186" i="3"/>
  <c r="DC1186" i="3"/>
  <c r="DB1186" i="3"/>
  <c r="DA1186" i="3"/>
  <c r="CZ1186" i="3"/>
  <c r="CX1186" i="3"/>
  <c r="CV1186" i="3"/>
  <c r="CU1186" i="3"/>
  <c r="CT1186" i="3"/>
  <c r="CS1186" i="3"/>
  <c r="CR1186" i="3"/>
  <c r="CQ1186" i="3"/>
  <c r="CM1186" i="3"/>
  <c r="CL1186" i="3"/>
  <c r="CK1186" i="3"/>
  <c r="CJ1186" i="3"/>
  <c r="CI1186" i="3"/>
  <c r="CH1186" i="3"/>
  <c r="CF1186" i="3"/>
  <c r="CE1186" i="3"/>
  <c r="CD1186" i="3"/>
  <c r="CC1186" i="3"/>
  <c r="CB1186" i="3"/>
  <c r="CA1186" i="3"/>
  <c r="BZ1186" i="3"/>
  <c r="BW1186" i="3"/>
  <c r="BV1186" i="3"/>
  <c r="BS1186" i="3"/>
  <c r="BR1186" i="3"/>
  <c r="BQ1186" i="3"/>
  <c r="BP1186" i="3"/>
  <c r="BN1186" i="3"/>
  <c r="BM1186" i="3"/>
  <c r="BL1186" i="3"/>
  <c r="BK1186" i="3"/>
  <c r="BI1186" i="3"/>
  <c r="BG1186" i="3"/>
  <c r="DG1185" i="3"/>
  <c r="DD1185" i="3"/>
  <c r="DC1185" i="3"/>
  <c r="DB1185" i="3"/>
  <c r="DA1185" i="3"/>
  <c r="CZ1185" i="3"/>
  <c r="CX1185" i="3"/>
  <c r="CV1185" i="3"/>
  <c r="CU1185" i="3"/>
  <c r="CT1185" i="3"/>
  <c r="CS1185" i="3"/>
  <c r="CR1185" i="3"/>
  <c r="CQ1185" i="3"/>
  <c r="CM1185" i="3"/>
  <c r="CL1185" i="3"/>
  <c r="CK1185" i="3"/>
  <c r="CJ1185" i="3"/>
  <c r="CI1185" i="3"/>
  <c r="CH1185" i="3"/>
  <c r="CF1185" i="3"/>
  <c r="CE1185" i="3"/>
  <c r="CD1185" i="3"/>
  <c r="CC1185" i="3"/>
  <c r="CB1185" i="3"/>
  <c r="CA1185" i="3"/>
  <c r="BZ1185" i="3"/>
  <c r="BW1185" i="3"/>
  <c r="BV1185" i="3"/>
  <c r="BS1185" i="3"/>
  <c r="BR1185" i="3"/>
  <c r="BQ1185" i="3"/>
  <c r="BP1185" i="3"/>
  <c r="BN1185" i="3"/>
  <c r="BM1185" i="3"/>
  <c r="BL1185" i="3"/>
  <c r="BK1185" i="3"/>
  <c r="BI1185" i="3"/>
  <c r="BG1185" i="3"/>
  <c r="DG1184" i="3"/>
  <c r="DD1184" i="3"/>
  <c r="DC1184" i="3"/>
  <c r="DB1184" i="3"/>
  <c r="DA1184" i="3"/>
  <c r="CZ1184" i="3"/>
  <c r="CX1184" i="3"/>
  <c r="CV1184" i="3"/>
  <c r="CU1184" i="3"/>
  <c r="CT1184" i="3"/>
  <c r="CS1184" i="3"/>
  <c r="CR1184" i="3"/>
  <c r="CQ1184" i="3"/>
  <c r="CM1184" i="3"/>
  <c r="CL1184" i="3"/>
  <c r="CK1184" i="3"/>
  <c r="CJ1184" i="3"/>
  <c r="CI1184" i="3"/>
  <c r="CH1184" i="3"/>
  <c r="CF1184" i="3"/>
  <c r="CE1184" i="3"/>
  <c r="CD1184" i="3"/>
  <c r="CC1184" i="3"/>
  <c r="CB1184" i="3"/>
  <c r="CA1184" i="3"/>
  <c r="BZ1184" i="3"/>
  <c r="BW1184" i="3"/>
  <c r="BV1184" i="3"/>
  <c r="BS1184" i="3"/>
  <c r="BR1184" i="3"/>
  <c r="BQ1184" i="3"/>
  <c r="BP1184" i="3"/>
  <c r="BN1184" i="3"/>
  <c r="BM1184" i="3"/>
  <c r="BL1184" i="3"/>
  <c r="BK1184" i="3"/>
  <c r="BI1184" i="3"/>
  <c r="BG1184" i="3"/>
  <c r="DG1183" i="3"/>
  <c r="DD1183" i="3"/>
  <c r="DC1183" i="3"/>
  <c r="DB1183" i="3"/>
  <c r="DA1183" i="3"/>
  <c r="CZ1183" i="3"/>
  <c r="CX1183" i="3"/>
  <c r="CV1183" i="3"/>
  <c r="CU1183" i="3"/>
  <c r="CT1183" i="3"/>
  <c r="CS1183" i="3"/>
  <c r="CR1183" i="3"/>
  <c r="CQ1183" i="3"/>
  <c r="CM1183" i="3"/>
  <c r="CL1183" i="3"/>
  <c r="CK1183" i="3"/>
  <c r="CJ1183" i="3"/>
  <c r="CI1183" i="3"/>
  <c r="CH1183" i="3"/>
  <c r="CF1183" i="3"/>
  <c r="CE1183" i="3"/>
  <c r="CD1183" i="3"/>
  <c r="CC1183" i="3"/>
  <c r="CB1183" i="3"/>
  <c r="CA1183" i="3"/>
  <c r="BZ1183" i="3"/>
  <c r="BW1183" i="3"/>
  <c r="BV1183" i="3"/>
  <c r="BS1183" i="3"/>
  <c r="BR1183" i="3"/>
  <c r="BQ1183" i="3"/>
  <c r="BP1183" i="3"/>
  <c r="BN1183" i="3"/>
  <c r="BM1183" i="3"/>
  <c r="BL1183" i="3"/>
  <c r="BK1183" i="3"/>
  <c r="BI1183" i="3"/>
  <c r="BG1183" i="3"/>
  <c r="DG1182" i="3"/>
  <c r="DD1182" i="3"/>
  <c r="DC1182" i="3"/>
  <c r="DB1182" i="3"/>
  <c r="DA1182" i="3"/>
  <c r="CZ1182" i="3"/>
  <c r="CX1182" i="3"/>
  <c r="CV1182" i="3"/>
  <c r="CU1182" i="3"/>
  <c r="CT1182" i="3"/>
  <c r="CS1182" i="3"/>
  <c r="CR1182" i="3"/>
  <c r="CQ1182" i="3"/>
  <c r="CM1182" i="3"/>
  <c r="CL1182" i="3"/>
  <c r="CK1182" i="3"/>
  <c r="CJ1182" i="3"/>
  <c r="CI1182" i="3"/>
  <c r="CH1182" i="3"/>
  <c r="CF1182" i="3"/>
  <c r="CE1182" i="3"/>
  <c r="CD1182" i="3"/>
  <c r="CC1182" i="3"/>
  <c r="CB1182" i="3"/>
  <c r="CA1182" i="3"/>
  <c r="BZ1182" i="3"/>
  <c r="BW1182" i="3"/>
  <c r="BV1182" i="3"/>
  <c r="BS1182" i="3"/>
  <c r="BR1182" i="3"/>
  <c r="BQ1182" i="3"/>
  <c r="BP1182" i="3"/>
  <c r="BN1182" i="3"/>
  <c r="BM1182" i="3"/>
  <c r="BL1182" i="3"/>
  <c r="BK1182" i="3"/>
  <c r="BI1182" i="3"/>
  <c r="BG1182" i="3"/>
  <c r="DG1181" i="3"/>
  <c r="DD1181" i="3"/>
  <c r="DC1181" i="3"/>
  <c r="DB1181" i="3"/>
  <c r="DA1181" i="3"/>
  <c r="CZ1181" i="3"/>
  <c r="CX1181" i="3"/>
  <c r="CV1181" i="3"/>
  <c r="CU1181" i="3"/>
  <c r="CT1181" i="3"/>
  <c r="CS1181" i="3"/>
  <c r="CR1181" i="3"/>
  <c r="CQ1181" i="3"/>
  <c r="CM1181" i="3"/>
  <c r="CL1181" i="3"/>
  <c r="CK1181" i="3"/>
  <c r="CJ1181" i="3"/>
  <c r="CI1181" i="3"/>
  <c r="CH1181" i="3"/>
  <c r="CF1181" i="3"/>
  <c r="CE1181" i="3"/>
  <c r="CD1181" i="3"/>
  <c r="CC1181" i="3"/>
  <c r="CB1181" i="3"/>
  <c r="CA1181" i="3"/>
  <c r="BZ1181" i="3"/>
  <c r="BW1181" i="3"/>
  <c r="BV1181" i="3"/>
  <c r="BS1181" i="3"/>
  <c r="BR1181" i="3"/>
  <c r="BQ1181" i="3"/>
  <c r="BP1181" i="3"/>
  <c r="BN1181" i="3"/>
  <c r="BM1181" i="3"/>
  <c r="BL1181" i="3"/>
  <c r="BK1181" i="3"/>
  <c r="BI1181" i="3"/>
  <c r="BG1181" i="3"/>
  <c r="DG1180" i="3"/>
  <c r="DD1180" i="3"/>
  <c r="DC1180" i="3"/>
  <c r="DB1180" i="3"/>
  <c r="DA1180" i="3"/>
  <c r="CZ1180" i="3"/>
  <c r="CX1180" i="3"/>
  <c r="CV1180" i="3"/>
  <c r="CU1180" i="3"/>
  <c r="CT1180" i="3"/>
  <c r="CS1180" i="3"/>
  <c r="CR1180" i="3"/>
  <c r="CQ1180" i="3"/>
  <c r="CM1180" i="3"/>
  <c r="CL1180" i="3"/>
  <c r="CK1180" i="3"/>
  <c r="CJ1180" i="3"/>
  <c r="CI1180" i="3"/>
  <c r="CH1180" i="3"/>
  <c r="CF1180" i="3"/>
  <c r="CE1180" i="3"/>
  <c r="CD1180" i="3"/>
  <c r="CC1180" i="3"/>
  <c r="CB1180" i="3"/>
  <c r="CA1180" i="3"/>
  <c r="BZ1180" i="3"/>
  <c r="BW1180" i="3"/>
  <c r="BV1180" i="3"/>
  <c r="BS1180" i="3"/>
  <c r="BR1180" i="3"/>
  <c r="BQ1180" i="3"/>
  <c r="BP1180" i="3"/>
  <c r="BN1180" i="3"/>
  <c r="BM1180" i="3"/>
  <c r="BL1180" i="3"/>
  <c r="BK1180" i="3"/>
  <c r="BI1180" i="3"/>
  <c r="BG1180" i="3"/>
  <c r="DG1179" i="3"/>
  <c r="DD1179" i="3"/>
  <c r="DC1179" i="3"/>
  <c r="DB1179" i="3"/>
  <c r="DA1179" i="3"/>
  <c r="CZ1179" i="3"/>
  <c r="CX1179" i="3"/>
  <c r="CV1179" i="3"/>
  <c r="CU1179" i="3"/>
  <c r="CT1179" i="3"/>
  <c r="CS1179" i="3"/>
  <c r="CR1179" i="3"/>
  <c r="CQ1179" i="3"/>
  <c r="CM1179" i="3"/>
  <c r="CL1179" i="3"/>
  <c r="CK1179" i="3"/>
  <c r="CJ1179" i="3"/>
  <c r="CI1179" i="3"/>
  <c r="CH1179" i="3"/>
  <c r="CF1179" i="3"/>
  <c r="CE1179" i="3"/>
  <c r="CD1179" i="3"/>
  <c r="CC1179" i="3"/>
  <c r="CB1179" i="3"/>
  <c r="CA1179" i="3"/>
  <c r="BZ1179" i="3"/>
  <c r="BW1179" i="3"/>
  <c r="BV1179" i="3"/>
  <c r="BS1179" i="3"/>
  <c r="BR1179" i="3"/>
  <c r="BQ1179" i="3"/>
  <c r="BP1179" i="3"/>
  <c r="BN1179" i="3"/>
  <c r="BM1179" i="3"/>
  <c r="BL1179" i="3"/>
  <c r="BK1179" i="3"/>
  <c r="BI1179" i="3"/>
  <c r="BG1179" i="3"/>
  <c r="DG1178" i="3"/>
  <c r="DD1178" i="3"/>
  <c r="DC1178" i="3"/>
  <c r="DB1178" i="3"/>
  <c r="DA1178" i="3"/>
  <c r="CZ1178" i="3"/>
  <c r="CX1178" i="3"/>
  <c r="CV1178" i="3"/>
  <c r="CU1178" i="3"/>
  <c r="CT1178" i="3"/>
  <c r="CS1178" i="3"/>
  <c r="CR1178" i="3"/>
  <c r="CQ1178" i="3"/>
  <c r="CM1178" i="3"/>
  <c r="CL1178" i="3"/>
  <c r="CK1178" i="3"/>
  <c r="CJ1178" i="3"/>
  <c r="CI1178" i="3"/>
  <c r="CH1178" i="3"/>
  <c r="CF1178" i="3"/>
  <c r="CE1178" i="3"/>
  <c r="CD1178" i="3"/>
  <c r="CC1178" i="3"/>
  <c r="CB1178" i="3"/>
  <c r="CA1178" i="3"/>
  <c r="BZ1178" i="3"/>
  <c r="BW1178" i="3"/>
  <c r="BV1178" i="3"/>
  <c r="BS1178" i="3"/>
  <c r="BR1178" i="3"/>
  <c r="BQ1178" i="3"/>
  <c r="BP1178" i="3"/>
  <c r="BN1178" i="3"/>
  <c r="BM1178" i="3"/>
  <c r="BL1178" i="3"/>
  <c r="BK1178" i="3"/>
  <c r="BI1178" i="3"/>
  <c r="BG1178" i="3"/>
  <c r="DG1177" i="3"/>
  <c r="DD1177" i="3"/>
  <c r="DC1177" i="3"/>
  <c r="DB1177" i="3"/>
  <c r="DA1177" i="3"/>
  <c r="CZ1177" i="3"/>
  <c r="CX1177" i="3"/>
  <c r="CV1177" i="3"/>
  <c r="CU1177" i="3"/>
  <c r="CT1177" i="3"/>
  <c r="CS1177" i="3"/>
  <c r="CR1177" i="3"/>
  <c r="CQ1177" i="3"/>
  <c r="CM1177" i="3"/>
  <c r="CL1177" i="3"/>
  <c r="CK1177" i="3"/>
  <c r="CJ1177" i="3"/>
  <c r="CI1177" i="3"/>
  <c r="CH1177" i="3"/>
  <c r="CF1177" i="3"/>
  <c r="CE1177" i="3"/>
  <c r="CD1177" i="3"/>
  <c r="CC1177" i="3"/>
  <c r="CB1177" i="3"/>
  <c r="CA1177" i="3"/>
  <c r="BZ1177" i="3"/>
  <c r="BW1177" i="3"/>
  <c r="BV1177" i="3"/>
  <c r="BS1177" i="3"/>
  <c r="BR1177" i="3"/>
  <c r="BQ1177" i="3"/>
  <c r="BP1177" i="3"/>
  <c r="BN1177" i="3"/>
  <c r="BM1177" i="3"/>
  <c r="BL1177" i="3"/>
  <c r="BK1177" i="3"/>
  <c r="BI1177" i="3"/>
  <c r="BG1177" i="3"/>
  <c r="DG1176" i="3"/>
  <c r="DD1176" i="3"/>
  <c r="DC1176" i="3"/>
  <c r="DB1176" i="3"/>
  <c r="DA1176" i="3"/>
  <c r="CZ1176" i="3"/>
  <c r="CX1176" i="3"/>
  <c r="CV1176" i="3"/>
  <c r="CU1176" i="3"/>
  <c r="CT1176" i="3"/>
  <c r="CS1176" i="3"/>
  <c r="CR1176" i="3"/>
  <c r="CQ1176" i="3"/>
  <c r="CM1176" i="3"/>
  <c r="CL1176" i="3"/>
  <c r="CK1176" i="3"/>
  <c r="CJ1176" i="3"/>
  <c r="CI1176" i="3"/>
  <c r="CH1176" i="3"/>
  <c r="CF1176" i="3"/>
  <c r="CE1176" i="3"/>
  <c r="CD1176" i="3"/>
  <c r="CC1176" i="3"/>
  <c r="CB1176" i="3"/>
  <c r="CA1176" i="3"/>
  <c r="BZ1176" i="3"/>
  <c r="BW1176" i="3"/>
  <c r="BV1176" i="3"/>
  <c r="BS1176" i="3"/>
  <c r="BR1176" i="3"/>
  <c r="BQ1176" i="3"/>
  <c r="BP1176" i="3"/>
  <c r="BN1176" i="3"/>
  <c r="BM1176" i="3"/>
  <c r="BL1176" i="3"/>
  <c r="BK1176" i="3"/>
  <c r="BI1176" i="3"/>
  <c r="BG1176" i="3"/>
  <c r="DG1175" i="3"/>
  <c r="DD1175" i="3"/>
  <c r="DC1175" i="3"/>
  <c r="DB1175" i="3"/>
  <c r="DA1175" i="3"/>
  <c r="CZ1175" i="3"/>
  <c r="CX1175" i="3"/>
  <c r="CV1175" i="3"/>
  <c r="CU1175" i="3"/>
  <c r="CT1175" i="3"/>
  <c r="CS1175" i="3"/>
  <c r="CR1175" i="3"/>
  <c r="CQ1175" i="3"/>
  <c r="CM1175" i="3"/>
  <c r="CL1175" i="3"/>
  <c r="CK1175" i="3"/>
  <c r="CJ1175" i="3"/>
  <c r="CI1175" i="3"/>
  <c r="CH1175" i="3"/>
  <c r="CF1175" i="3"/>
  <c r="CE1175" i="3"/>
  <c r="CD1175" i="3"/>
  <c r="CC1175" i="3"/>
  <c r="CB1175" i="3"/>
  <c r="CA1175" i="3"/>
  <c r="BZ1175" i="3"/>
  <c r="BW1175" i="3"/>
  <c r="BV1175" i="3"/>
  <c r="BS1175" i="3"/>
  <c r="BR1175" i="3"/>
  <c r="BQ1175" i="3"/>
  <c r="BP1175" i="3"/>
  <c r="BN1175" i="3"/>
  <c r="BM1175" i="3"/>
  <c r="BL1175" i="3"/>
  <c r="BK1175" i="3"/>
  <c r="BI1175" i="3"/>
  <c r="BG1175" i="3"/>
  <c r="DG1174" i="3"/>
  <c r="DD1174" i="3"/>
  <c r="DC1174" i="3"/>
  <c r="DB1174" i="3"/>
  <c r="DA1174" i="3"/>
  <c r="CZ1174" i="3"/>
  <c r="CX1174" i="3"/>
  <c r="CV1174" i="3"/>
  <c r="CU1174" i="3"/>
  <c r="CT1174" i="3"/>
  <c r="CS1174" i="3"/>
  <c r="CR1174" i="3"/>
  <c r="CQ1174" i="3"/>
  <c r="CM1174" i="3"/>
  <c r="CL1174" i="3"/>
  <c r="CK1174" i="3"/>
  <c r="CJ1174" i="3"/>
  <c r="CI1174" i="3"/>
  <c r="CH1174" i="3"/>
  <c r="CF1174" i="3"/>
  <c r="CE1174" i="3"/>
  <c r="CD1174" i="3"/>
  <c r="CC1174" i="3"/>
  <c r="CB1174" i="3"/>
  <c r="CA1174" i="3"/>
  <c r="BZ1174" i="3"/>
  <c r="BW1174" i="3"/>
  <c r="BV1174" i="3"/>
  <c r="BS1174" i="3"/>
  <c r="BR1174" i="3"/>
  <c r="BQ1174" i="3"/>
  <c r="BP1174" i="3"/>
  <c r="BN1174" i="3"/>
  <c r="BM1174" i="3"/>
  <c r="BL1174" i="3"/>
  <c r="BK1174" i="3"/>
  <c r="BI1174" i="3"/>
  <c r="BG1174" i="3"/>
  <c r="DG1173" i="3"/>
  <c r="DD1173" i="3"/>
  <c r="DC1173" i="3"/>
  <c r="DB1173" i="3"/>
  <c r="DA1173" i="3"/>
  <c r="CZ1173" i="3"/>
  <c r="CX1173" i="3"/>
  <c r="CV1173" i="3"/>
  <c r="CU1173" i="3"/>
  <c r="CT1173" i="3"/>
  <c r="CS1173" i="3"/>
  <c r="CR1173" i="3"/>
  <c r="CQ1173" i="3"/>
  <c r="CM1173" i="3"/>
  <c r="CL1173" i="3"/>
  <c r="CK1173" i="3"/>
  <c r="CJ1173" i="3"/>
  <c r="CI1173" i="3"/>
  <c r="CH1173" i="3"/>
  <c r="CF1173" i="3"/>
  <c r="CE1173" i="3"/>
  <c r="CD1173" i="3"/>
  <c r="CC1173" i="3"/>
  <c r="CB1173" i="3"/>
  <c r="CA1173" i="3"/>
  <c r="BZ1173" i="3"/>
  <c r="BW1173" i="3"/>
  <c r="BV1173" i="3"/>
  <c r="BS1173" i="3"/>
  <c r="BR1173" i="3"/>
  <c r="BQ1173" i="3"/>
  <c r="BP1173" i="3"/>
  <c r="BN1173" i="3"/>
  <c r="BM1173" i="3"/>
  <c r="BL1173" i="3"/>
  <c r="BK1173" i="3"/>
  <c r="BI1173" i="3"/>
  <c r="BG1173" i="3"/>
  <c r="DG1172" i="3"/>
  <c r="DD1172" i="3"/>
  <c r="DC1172" i="3"/>
  <c r="DB1172" i="3"/>
  <c r="DA1172" i="3"/>
  <c r="CZ1172" i="3"/>
  <c r="CX1172" i="3"/>
  <c r="CV1172" i="3"/>
  <c r="CU1172" i="3"/>
  <c r="CT1172" i="3"/>
  <c r="CS1172" i="3"/>
  <c r="CR1172" i="3"/>
  <c r="CQ1172" i="3"/>
  <c r="CM1172" i="3"/>
  <c r="CL1172" i="3"/>
  <c r="CK1172" i="3"/>
  <c r="CJ1172" i="3"/>
  <c r="CI1172" i="3"/>
  <c r="CH1172" i="3"/>
  <c r="CF1172" i="3"/>
  <c r="CE1172" i="3"/>
  <c r="CD1172" i="3"/>
  <c r="CC1172" i="3"/>
  <c r="CB1172" i="3"/>
  <c r="CA1172" i="3"/>
  <c r="BZ1172" i="3"/>
  <c r="BW1172" i="3"/>
  <c r="BV1172" i="3"/>
  <c r="BS1172" i="3"/>
  <c r="BR1172" i="3"/>
  <c r="BQ1172" i="3"/>
  <c r="BP1172" i="3"/>
  <c r="BN1172" i="3"/>
  <c r="BM1172" i="3"/>
  <c r="BL1172" i="3"/>
  <c r="BK1172" i="3"/>
  <c r="BI1172" i="3"/>
  <c r="BG1172" i="3"/>
  <c r="DG1171" i="3"/>
  <c r="DD1171" i="3"/>
  <c r="DC1171" i="3"/>
  <c r="DB1171" i="3"/>
  <c r="DA1171" i="3"/>
  <c r="CZ1171" i="3"/>
  <c r="CX1171" i="3"/>
  <c r="CV1171" i="3"/>
  <c r="CU1171" i="3"/>
  <c r="CT1171" i="3"/>
  <c r="CS1171" i="3"/>
  <c r="CR1171" i="3"/>
  <c r="CQ1171" i="3"/>
  <c r="CM1171" i="3"/>
  <c r="CL1171" i="3"/>
  <c r="CK1171" i="3"/>
  <c r="CJ1171" i="3"/>
  <c r="CI1171" i="3"/>
  <c r="CH1171" i="3"/>
  <c r="CF1171" i="3"/>
  <c r="CE1171" i="3"/>
  <c r="CD1171" i="3"/>
  <c r="CC1171" i="3"/>
  <c r="CB1171" i="3"/>
  <c r="CA1171" i="3"/>
  <c r="BZ1171" i="3"/>
  <c r="BW1171" i="3"/>
  <c r="BV1171" i="3"/>
  <c r="BS1171" i="3"/>
  <c r="BR1171" i="3"/>
  <c r="BQ1171" i="3"/>
  <c r="BP1171" i="3"/>
  <c r="BN1171" i="3"/>
  <c r="BM1171" i="3"/>
  <c r="BL1171" i="3"/>
  <c r="BK1171" i="3"/>
  <c r="BI1171" i="3"/>
  <c r="BG1171" i="3"/>
  <c r="DG1170" i="3"/>
  <c r="DD1170" i="3"/>
  <c r="DC1170" i="3"/>
  <c r="DB1170" i="3"/>
  <c r="DA1170" i="3"/>
  <c r="CZ1170" i="3"/>
  <c r="CX1170" i="3"/>
  <c r="CV1170" i="3"/>
  <c r="CU1170" i="3"/>
  <c r="CT1170" i="3"/>
  <c r="CS1170" i="3"/>
  <c r="CR1170" i="3"/>
  <c r="CQ1170" i="3"/>
  <c r="CM1170" i="3"/>
  <c r="CL1170" i="3"/>
  <c r="CK1170" i="3"/>
  <c r="CJ1170" i="3"/>
  <c r="CI1170" i="3"/>
  <c r="CH1170" i="3"/>
  <c r="CF1170" i="3"/>
  <c r="CE1170" i="3"/>
  <c r="CD1170" i="3"/>
  <c r="CC1170" i="3"/>
  <c r="CB1170" i="3"/>
  <c r="CA1170" i="3"/>
  <c r="BZ1170" i="3"/>
  <c r="BW1170" i="3"/>
  <c r="BV1170" i="3"/>
  <c r="BS1170" i="3"/>
  <c r="BR1170" i="3"/>
  <c r="BQ1170" i="3"/>
  <c r="BP1170" i="3"/>
  <c r="BN1170" i="3"/>
  <c r="BM1170" i="3"/>
  <c r="BL1170" i="3"/>
  <c r="BK1170" i="3"/>
  <c r="BI1170" i="3"/>
  <c r="BG1170" i="3"/>
  <c r="DG1169" i="3"/>
  <c r="DD1169" i="3"/>
  <c r="DC1169" i="3"/>
  <c r="DB1169" i="3"/>
  <c r="DA1169" i="3"/>
  <c r="CZ1169" i="3"/>
  <c r="CX1169" i="3"/>
  <c r="CV1169" i="3"/>
  <c r="CU1169" i="3"/>
  <c r="CT1169" i="3"/>
  <c r="CS1169" i="3"/>
  <c r="CR1169" i="3"/>
  <c r="CQ1169" i="3"/>
  <c r="CM1169" i="3"/>
  <c r="CL1169" i="3"/>
  <c r="CK1169" i="3"/>
  <c r="CJ1169" i="3"/>
  <c r="CI1169" i="3"/>
  <c r="CH1169" i="3"/>
  <c r="CF1169" i="3"/>
  <c r="CE1169" i="3"/>
  <c r="CD1169" i="3"/>
  <c r="CC1169" i="3"/>
  <c r="CB1169" i="3"/>
  <c r="CA1169" i="3"/>
  <c r="BZ1169" i="3"/>
  <c r="BW1169" i="3"/>
  <c r="BV1169" i="3"/>
  <c r="BS1169" i="3"/>
  <c r="BR1169" i="3"/>
  <c r="BQ1169" i="3"/>
  <c r="BP1169" i="3"/>
  <c r="BN1169" i="3"/>
  <c r="BM1169" i="3"/>
  <c r="BL1169" i="3"/>
  <c r="BK1169" i="3"/>
  <c r="BI1169" i="3"/>
  <c r="BG1169" i="3"/>
  <c r="DG1168" i="3"/>
  <c r="DD1168" i="3"/>
  <c r="DC1168" i="3"/>
  <c r="DB1168" i="3"/>
  <c r="DA1168" i="3"/>
  <c r="CZ1168" i="3"/>
  <c r="CX1168" i="3"/>
  <c r="CV1168" i="3"/>
  <c r="CU1168" i="3"/>
  <c r="CT1168" i="3"/>
  <c r="CS1168" i="3"/>
  <c r="CR1168" i="3"/>
  <c r="CQ1168" i="3"/>
  <c r="CM1168" i="3"/>
  <c r="CL1168" i="3"/>
  <c r="CK1168" i="3"/>
  <c r="CJ1168" i="3"/>
  <c r="CI1168" i="3"/>
  <c r="CH1168" i="3"/>
  <c r="CF1168" i="3"/>
  <c r="CE1168" i="3"/>
  <c r="CD1168" i="3"/>
  <c r="CC1168" i="3"/>
  <c r="CB1168" i="3"/>
  <c r="CA1168" i="3"/>
  <c r="BZ1168" i="3"/>
  <c r="BW1168" i="3"/>
  <c r="BV1168" i="3"/>
  <c r="BS1168" i="3"/>
  <c r="BR1168" i="3"/>
  <c r="BQ1168" i="3"/>
  <c r="BP1168" i="3"/>
  <c r="BN1168" i="3"/>
  <c r="BM1168" i="3"/>
  <c r="BL1168" i="3"/>
  <c r="BK1168" i="3"/>
  <c r="BI1168" i="3"/>
  <c r="BG1168" i="3"/>
  <c r="DG1167" i="3"/>
  <c r="DD1167" i="3"/>
  <c r="DC1167" i="3"/>
  <c r="DB1167" i="3"/>
  <c r="DA1167" i="3"/>
  <c r="CZ1167" i="3"/>
  <c r="CX1167" i="3"/>
  <c r="CV1167" i="3"/>
  <c r="CU1167" i="3"/>
  <c r="CT1167" i="3"/>
  <c r="CS1167" i="3"/>
  <c r="CR1167" i="3"/>
  <c r="CQ1167" i="3"/>
  <c r="CM1167" i="3"/>
  <c r="CL1167" i="3"/>
  <c r="CK1167" i="3"/>
  <c r="CJ1167" i="3"/>
  <c r="CI1167" i="3"/>
  <c r="CH1167" i="3"/>
  <c r="CF1167" i="3"/>
  <c r="CE1167" i="3"/>
  <c r="CD1167" i="3"/>
  <c r="CC1167" i="3"/>
  <c r="CB1167" i="3"/>
  <c r="CA1167" i="3"/>
  <c r="BZ1167" i="3"/>
  <c r="BW1167" i="3"/>
  <c r="BV1167" i="3"/>
  <c r="BS1167" i="3"/>
  <c r="BR1167" i="3"/>
  <c r="BQ1167" i="3"/>
  <c r="BP1167" i="3"/>
  <c r="BN1167" i="3"/>
  <c r="BM1167" i="3"/>
  <c r="BL1167" i="3"/>
  <c r="BK1167" i="3"/>
  <c r="BI1167" i="3"/>
  <c r="BG1167" i="3"/>
  <c r="DG1166" i="3"/>
  <c r="DD1166" i="3"/>
  <c r="DC1166" i="3"/>
  <c r="DB1166" i="3"/>
  <c r="DA1166" i="3"/>
  <c r="CZ1166" i="3"/>
  <c r="CX1166" i="3"/>
  <c r="CV1166" i="3"/>
  <c r="CU1166" i="3"/>
  <c r="CT1166" i="3"/>
  <c r="CS1166" i="3"/>
  <c r="CR1166" i="3"/>
  <c r="CQ1166" i="3"/>
  <c r="CM1166" i="3"/>
  <c r="CL1166" i="3"/>
  <c r="CK1166" i="3"/>
  <c r="CJ1166" i="3"/>
  <c r="CI1166" i="3"/>
  <c r="CH1166" i="3"/>
  <c r="CF1166" i="3"/>
  <c r="CE1166" i="3"/>
  <c r="CD1166" i="3"/>
  <c r="CC1166" i="3"/>
  <c r="CB1166" i="3"/>
  <c r="CA1166" i="3"/>
  <c r="BZ1166" i="3"/>
  <c r="BW1166" i="3"/>
  <c r="BV1166" i="3"/>
  <c r="BS1166" i="3"/>
  <c r="BR1166" i="3"/>
  <c r="BQ1166" i="3"/>
  <c r="BP1166" i="3"/>
  <c r="BN1166" i="3"/>
  <c r="BM1166" i="3"/>
  <c r="BL1166" i="3"/>
  <c r="BK1166" i="3"/>
  <c r="BI1166" i="3"/>
  <c r="BG1166" i="3"/>
  <c r="DG1165" i="3"/>
  <c r="DD1165" i="3"/>
  <c r="DC1165" i="3"/>
  <c r="DB1165" i="3"/>
  <c r="DA1165" i="3"/>
  <c r="CZ1165" i="3"/>
  <c r="CX1165" i="3"/>
  <c r="CV1165" i="3"/>
  <c r="CU1165" i="3"/>
  <c r="CT1165" i="3"/>
  <c r="CS1165" i="3"/>
  <c r="CR1165" i="3"/>
  <c r="CQ1165" i="3"/>
  <c r="CM1165" i="3"/>
  <c r="CL1165" i="3"/>
  <c r="CK1165" i="3"/>
  <c r="CJ1165" i="3"/>
  <c r="CI1165" i="3"/>
  <c r="CH1165" i="3"/>
  <c r="CF1165" i="3"/>
  <c r="CE1165" i="3"/>
  <c r="CD1165" i="3"/>
  <c r="CC1165" i="3"/>
  <c r="CB1165" i="3"/>
  <c r="CA1165" i="3"/>
  <c r="BZ1165" i="3"/>
  <c r="BW1165" i="3"/>
  <c r="BV1165" i="3"/>
  <c r="BS1165" i="3"/>
  <c r="BR1165" i="3"/>
  <c r="BQ1165" i="3"/>
  <c r="BP1165" i="3"/>
  <c r="BN1165" i="3"/>
  <c r="BM1165" i="3"/>
  <c r="BL1165" i="3"/>
  <c r="BK1165" i="3"/>
  <c r="BI1165" i="3"/>
  <c r="BG1165" i="3"/>
  <c r="DG1164" i="3"/>
  <c r="DD1164" i="3"/>
  <c r="DC1164" i="3"/>
  <c r="DB1164" i="3"/>
  <c r="DA1164" i="3"/>
  <c r="CZ1164" i="3"/>
  <c r="CX1164" i="3"/>
  <c r="CV1164" i="3"/>
  <c r="CU1164" i="3"/>
  <c r="CT1164" i="3"/>
  <c r="CS1164" i="3"/>
  <c r="CR1164" i="3"/>
  <c r="CQ1164" i="3"/>
  <c r="CM1164" i="3"/>
  <c r="CL1164" i="3"/>
  <c r="CK1164" i="3"/>
  <c r="CJ1164" i="3"/>
  <c r="CI1164" i="3"/>
  <c r="CH1164" i="3"/>
  <c r="CF1164" i="3"/>
  <c r="CE1164" i="3"/>
  <c r="CD1164" i="3"/>
  <c r="CC1164" i="3"/>
  <c r="CB1164" i="3"/>
  <c r="CA1164" i="3"/>
  <c r="BZ1164" i="3"/>
  <c r="BW1164" i="3"/>
  <c r="BV1164" i="3"/>
  <c r="BS1164" i="3"/>
  <c r="BR1164" i="3"/>
  <c r="BQ1164" i="3"/>
  <c r="BP1164" i="3"/>
  <c r="BN1164" i="3"/>
  <c r="BM1164" i="3"/>
  <c r="BL1164" i="3"/>
  <c r="BK1164" i="3"/>
  <c r="BI1164" i="3"/>
  <c r="BG1164" i="3"/>
  <c r="DG1163" i="3"/>
  <c r="DD1163" i="3"/>
  <c r="DC1163" i="3"/>
  <c r="DB1163" i="3"/>
  <c r="DA1163" i="3"/>
  <c r="CZ1163" i="3"/>
  <c r="CX1163" i="3"/>
  <c r="CV1163" i="3"/>
  <c r="CU1163" i="3"/>
  <c r="CT1163" i="3"/>
  <c r="CS1163" i="3"/>
  <c r="CR1163" i="3"/>
  <c r="CQ1163" i="3"/>
  <c r="CM1163" i="3"/>
  <c r="CL1163" i="3"/>
  <c r="CK1163" i="3"/>
  <c r="CJ1163" i="3"/>
  <c r="CI1163" i="3"/>
  <c r="CH1163" i="3"/>
  <c r="CF1163" i="3"/>
  <c r="CE1163" i="3"/>
  <c r="CD1163" i="3"/>
  <c r="CC1163" i="3"/>
  <c r="CB1163" i="3"/>
  <c r="CA1163" i="3"/>
  <c r="BZ1163" i="3"/>
  <c r="BW1163" i="3"/>
  <c r="BV1163" i="3"/>
  <c r="BS1163" i="3"/>
  <c r="BR1163" i="3"/>
  <c r="BQ1163" i="3"/>
  <c r="BP1163" i="3"/>
  <c r="BN1163" i="3"/>
  <c r="BM1163" i="3"/>
  <c r="BL1163" i="3"/>
  <c r="BK1163" i="3"/>
  <c r="BI1163" i="3"/>
  <c r="BG1163" i="3"/>
  <c r="DG1162" i="3"/>
  <c r="DD1162" i="3"/>
  <c r="DC1162" i="3"/>
  <c r="DB1162" i="3"/>
  <c r="DA1162" i="3"/>
  <c r="CZ1162" i="3"/>
  <c r="CX1162" i="3"/>
  <c r="CV1162" i="3"/>
  <c r="CU1162" i="3"/>
  <c r="CT1162" i="3"/>
  <c r="CS1162" i="3"/>
  <c r="CR1162" i="3"/>
  <c r="CQ1162" i="3"/>
  <c r="CM1162" i="3"/>
  <c r="CL1162" i="3"/>
  <c r="CK1162" i="3"/>
  <c r="CJ1162" i="3"/>
  <c r="CI1162" i="3"/>
  <c r="CH1162" i="3"/>
  <c r="CF1162" i="3"/>
  <c r="CE1162" i="3"/>
  <c r="CD1162" i="3"/>
  <c r="CC1162" i="3"/>
  <c r="CB1162" i="3"/>
  <c r="CA1162" i="3"/>
  <c r="BZ1162" i="3"/>
  <c r="BW1162" i="3"/>
  <c r="BV1162" i="3"/>
  <c r="BS1162" i="3"/>
  <c r="BR1162" i="3"/>
  <c r="BQ1162" i="3"/>
  <c r="BP1162" i="3"/>
  <c r="BN1162" i="3"/>
  <c r="BM1162" i="3"/>
  <c r="BL1162" i="3"/>
  <c r="BK1162" i="3"/>
  <c r="BI1162" i="3"/>
  <c r="BG1162" i="3"/>
  <c r="DG1161" i="3"/>
  <c r="DD1161" i="3"/>
  <c r="DC1161" i="3"/>
  <c r="DB1161" i="3"/>
  <c r="DA1161" i="3"/>
  <c r="CZ1161" i="3"/>
  <c r="CX1161" i="3"/>
  <c r="CV1161" i="3"/>
  <c r="CU1161" i="3"/>
  <c r="CT1161" i="3"/>
  <c r="CS1161" i="3"/>
  <c r="CR1161" i="3"/>
  <c r="CQ1161" i="3"/>
  <c r="CM1161" i="3"/>
  <c r="CL1161" i="3"/>
  <c r="CK1161" i="3"/>
  <c r="CJ1161" i="3"/>
  <c r="CI1161" i="3"/>
  <c r="CH1161" i="3"/>
  <c r="CF1161" i="3"/>
  <c r="CE1161" i="3"/>
  <c r="CD1161" i="3"/>
  <c r="CC1161" i="3"/>
  <c r="CB1161" i="3"/>
  <c r="CA1161" i="3"/>
  <c r="BZ1161" i="3"/>
  <c r="BW1161" i="3"/>
  <c r="BV1161" i="3"/>
  <c r="BS1161" i="3"/>
  <c r="BR1161" i="3"/>
  <c r="BQ1161" i="3"/>
  <c r="BP1161" i="3"/>
  <c r="BN1161" i="3"/>
  <c r="BM1161" i="3"/>
  <c r="BL1161" i="3"/>
  <c r="BK1161" i="3"/>
  <c r="BI1161" i="3"/>
  <c r="BG1161" i="3"/>
  <c r="DG1160" i="3"/>
  <c r="DD1160" i="3"/>
  <c r="DC1160" i="3"/>
  <c r="DB1160" i="3"/>
  <c r="DA1160" i="3"/>
  <c r="CZ1160" i="3"/>
  <c r="CX1160" i="3"/>
  <c r="CV1160" i="3"/>
  <c r="CU1160" i="3"/>
  <c r="CT1160" i="3"/>
  <c r="CS1160" i="3"/>
  <c r="CR1160" i="3"/>
  <c r="CQ1160" i="3"/>
  <c r="CM1160" i="3"/>
  <c r="CL1160" i="3"/>
  <c r="CK1160" i="3"/>
  <c r="CJ1160" i="3"/>
  <c r="CI1160" i="3"/>
  <c r="CH1160" i="3"/>
  <c r="CF1160" i="3"/>
  <c r="CE1160" i="3"/>
  <c r="CD1160" i="3"/>
  <c r="CC1160" i="3"/>
  <c r="CB1160" i="3"/>
  <c r="CA1160" i="3"/>
  <c r="BZ1160" i="3"/>
  <c r="BW1160" i="3"/>
  <c r="BV1160" i="3"/>
  <c r="BS1160" i="3"/>
  <c r="BR1160" i="3"/>
  <c r="BQ1160" i="3"/>
  <c r="BP1160" i="3"/>
  <c r="BN1160" i="3"/>
  <c r="BM1160" i="3"/>
  <c r="BL1160" i="3"/>
  <c r="BK1160" i="3"/>
  <c r="BI1160" i="3"/>
  <c r="BG1160" i="3"/>
  <c r="DG1159" i="3"/>
  <c r="DD1159" i="3"/>
  <c r="DC1159" i="3"/>
  <c r="DB1159" i="3"/>
  <c r="DA1159" i="3"/>
  <c r="CZ1159" i="3"/>
  <c r="CX1159" i="3"/>
  <c r="CV1159" i="3"/>
  <c r="CU1159" i="3"/>
  <c r="CT1159" i="3"/>
  <c r="CS1159" i="3"/>
  <c r="CR1159" i="3"/>
  <c r="CQ1159" i="3"/>
  <c r="CM1159" i="3"/>
  <c r="CL1159" i="3"/>
  <c r="CK1159" i="3"/>
  <c r="CJ1159" i="3"/>
  <c r="CI1159" i="3"/>
  <c r="CH1159" i="3"/>
  <c r="CF1159" i="3"/>
  <c r="CE1159" i="3"/>
  <c r="CD1159" i="3"/>
  <c r="CC1159" i="3"/>
  <c r="CB1159" i="3"/>
  <c r="CA1159" i="3"/>
  <c r="BZ1159" i="3"/>
  <c r="BW1159" i="3"/>
  <c r="BV1159" i="3"/>
  <c r="BS1159" i="3"/>
  <c r="BR1159" i="3"/>
  <c r="BQ1159" i="3"/>
  <c r="BP1159" i="3"/>
  <c r="BN1159" i="3"/>
  <c r="BM1159" i="3"/>
  <c r="BL1159" i="3"/>
  <c r="BK1159" i="3"/>
  <c r="BI1159" i="3"/>
  <c r="BG1159" i="3"/>
  <c r="DG1158" i="3"/>
  <c r="DD1158" i="3"/>
  <c r="DC1158" i="3"/>
  <c r="DB1158" i="3"/>
  <c r="DA1158" i="3"/>
  <c r="CZ1158" i="3"/>
  <c r="CX1158" i="3"/>
  <c r="CV1158" i="3"/>
  <c r="CU1158" i="3"/>
  <c r="CT1158" i="3"/>
  <c r="CS1158" i="3"/>
  <c r="CR1158" i="3"/>
  <c r="CQ1158" i="3"/>
  <c r="CM1158" i="3"/>
  <c r="CL1158" i="3"/>
  <c r="CK1158" i="3"/>
  <c r="CJ1158" i="3"/>
  <c r="CI1158" i="3"/>
  <c r="CH1158" i="3"/>
  <c r="CF1158" i="3"/>
  <c r="CE1158" i="3"/>
  <c r="CD1158" i="3"/>
  <c r="CC1158" i="3"/>
  <c r="CB1158" i="3"/>
  <c r="CA1158" i="3"/>
  <c r="BZ1158" i="3"/>
  <c r="BW1158" i="3"/>
  <c r="BV1158" i="3"/>
  <c r="BS1158" i="3"/>
  <c r="BR1158" i="3"/>
  <c r="BQ1158" i="3"/>
  <c r="BP1158" i="3"/>
  <c r="BN1158" i="3"/>
  <c r="BM1158" i="3"/>
  <c r="BL1158" i="3"/>
  <c r="BK1158" i="3"/>
  <c r="BI1158" i="3"/>
  <c r="BG1158" i="3"/>
  <c r="DG1157" i="3"/>
  <c r="DD1157" i="3"/>
  <c r="DC1157" i="3"/>
  <c r="DB1157" i="3"/>
  <c r="DA1157" i="3"/>
  <c r="CZ1157" i="3"/>
  <c r="CX1157" i="3"/>
  <c r="CV1157" i="3"/>
  <c r="CU1157" i="3"/>
  <c r="CT1157" i="3"/>
  <c r="CS1157" i="3"/>
  <c r="CR1157" i="3"/>
  <c r="CQ1157" i="3"/>
  <c r="CM1157" i="3"/>
  <c r="CL1157" i="3"/>
  <c r="CK1157" i="3"/>
  <c r="CJ1157" i="3"/>
  <c r="CI1157" i="3"/>
  <c r="CH1157" i="3"/>
  <c r="CF1157" i="3"/>
  <c r="CE1157" i="3"/>
  <c r="CD1157" i="3"/>
  <c r="CC1157" i="3"/>
  <c r="CB1157" i="3"/>
  <c r="CA1157" i="3"/>
  <c r="BZ1157" i="3"/>
  <c r="BW1157" i="3"/>
  <c r="BV1157" i="3"/>
  <c r="BS1157" i="3"/>
  <c r="BR1157" i="3"/>
  <c r="BQ1157" i="3"/>
  <c r="BP1157" i="3"/>
  <c r="BN1157" i="3"/>
  <c r="BM1157" i="3"/>
  <c r="BL1157" i="3"/>
  <c r="BK1157" i="3"/>
  <c r="BI1157" i="3"/>
  <c r="BG1157" i="3"/>
  <c r="DG1156" i="3"/>
  <c r="DD1156" i="3"/>
  <c r="DC1156" i="3"/>
  <c r="DB1156" i="3"/>
  <c r="DA1156" i="3"/>
  <c r="CZ1156" i="3"/>
  <c r="CX1156" i="3"/>
  <c r="CV1156" i="3"/>
  <c r="CU1156" i="3"/>
  <c r="CT1156" i="3"/>
  <c r="CS1156" i="3"/>
  <c r="CR1156" i="3"/>
  <c r="CQ1156" i="3"/>
  <c r="CM1156" i="3"/>
  <c r="CL1156" i="3"/>
  <c r="CK1156" i="3"/>
  <c r="CJ1156" i="3"/>
  <c r="CI1156" i="3"/>
  <c r="CH1156" i="3"/>
  <c r="CF1156" i="3"/>
  <c r="CE1156" i="3"/>
  <c r="CD1156" i="3"/>
  <c r="CC1156" i="3"/>
  <c r="CB1156" i="3"/>
  <c r="CA1156" i="3"/>
  <c r="BZ1156" i="3"/>
  <c r="BW1156" i="3"/>
  <c r="BV1156" i="3"/>
  <c r="BS1156" i="3"/>
  <c r="BR1156" i="3"/>
  <c r="BQ1156" i="3"/>
  <c r="BP1156" i="3"/>
  <c r="BN1156" i="3"/>
  <c r="BM1156" i="3"/>
  <c r="BL1156" i="3"/>
  <c r="BK1156" i="3"/>
  <c r="BI1156" i="3"/>
  <c r="BG1156" i="3"/>
  <c r="DG1155" i="3"/>
  <c r="DD1155" i="3"/>
  <c r="DC1155" i="3"/>
  <c r="DB1155" i="3"/>
  <c r="DA1155" i="3"/>
  <c r="CZ1155" i="3"/>
  <c r="CX1155" i="3"/>
  <c r="CV1155" i="3"/>
  <c r="CU1155" i="3"/>
  <c r="CT1155" i="3"/>
  <c r="CS1155" i="3"/>
  <c r="CR1155" i="3"/>
  <c r="CQ1155" i="3"/>
  <c r="CM1155" i="3"/>
  <c r="CL1155" i="3"/>
  <c r="CK1155" i="3"/>
  <c r="CJ1155" i="3"/>
  <c r="CI1155" i="3"/>
  <c r="CH1155" i="3"/>
  <c r="CF1155" i="3"/>
  <c r="CE1155" i="3"/>
  <c r="CD1155" i="3"/>
  <c r="CC1155" i="3"/>
  <c r="CB1155" i="3"/>
  <c r="CA1155" i="3"/>
  <c r="BZ1155" i="3"/>
  <c r="BW1155" i="3"/>
  <c r="BV1155" i="3"/>
  <c r="BS1155" i="3"/>
  <c r="BR1155" i="3"/>
  <c r="BQ1155" i="3"/>
  <c r="BP1155" i="3"/>
  <c r="BN1155" i="3"/>
  <c r="BM1155" i="3"/>
  <c r="BL1155" i="3"/>
  <c r="BK1155" i="3"/>
  <c r="BI1155" i="3"/>
  <c r="BG1155" i="3"/>
  <c r="DG1154" i="3"/>
  <c r="DD1154" i="3"/>
  <c r="DC1154" i="3"/>
  <c r="DB1154" i="3"/>
  <c r="DA1154" i="3"/>
  <c r="CZ1154" i="3"/>
  <c r="CX1154" i="3"/>
  <c r="CV1154" i="3"/>
  <c r="CU1154" i="3"/>
  <c r="CT1154" i="3"/>
  <c r="CS1154" i="3"/>
  <c r="CR1154" i="3"/>
  <c r="CQ1154" i="3"/>
  <c r="CM1154" i="3"/>
  <c r="CL1154" i="3"/>
  <c r="CK1154" i="3"/>
  <c r="CJ1154" i="3"/>
  <c r="CI1154" i="3"/>
  <c r="CH1154" i="3"/>
  <c r="CF1154" i="3"/>
  <c r="CE1154" i="3"/>
  <c r="CD1154" i="3"/>
  <c r="CC1154" i="3"/>
  <c r="CB1154" i="3"/>
  <c r="CA1154" i="3"/>
  <c r="BZ1154" i="3"/>
  <c r="BW1154" i="3"/>
  <c r="BV1154" i="3"/>
  <c r="BS1154" i="3"/>
  <c r="BR1154" i="3"/>
  <c r="BQ1154" i="3"/>
  <c r="BP1154" i="3"/>
  <c r="BN1154" i="3"/>
  <c r="BM1154" i="3"/>
  <c r="BL1154" i="3"/>
  <c r="BK1154" i="3"/>
  <c r="BI1154" i="3"/>
  <c r="BG1154" i="3"/>
  <c r="DG1153" i="3"/>
  <c r="DD1153" i="3"/>
  <c r="DC1153" i="3"/>
  <c r="DB1153" i="3"/>
  <c r="DA1153" i="3"/>
  <c r="CZ1153" i="3"/>
  <c r="CX1153" i="3"/>
  <c r="CV1153" i="3"/>
  <c r="CU1153" i="3"/>
  <c r="CT1153" i="3"/>
  <c r="CS1153" i="3"/>
  <c r="CR1153" i="3"/>
  <c r="CQ1153" i="3"/>
  <c r="CM1153" i="3"/>
  <c r="CL1153" i="3"/>
  <c r="CK1153" i="3"/>
  <c r="CJ1153" i="3"/>
  <c r="CI1153" i="3"/>
  <c r="CH1153" i="3"/>
  <c r="CF1153" i="3"/>
  <c r="CE1153" i="3"/>
  <c r="CD1153" i="3"/>
  <c r="CC1153" i="3"/>
  <c r="CB1153" i="3"/>
  <c r="CA1153" i="3"/>
  <c r="BZ1153" i="3"/>
  <c r="BW1153" i="3"/>
  <c r="BV1153" i="3"/>
  <c r="BS1153" i="3"/>
  <c r="BR1153" i="3"/>
  <c r="BQ1153" i="3"/>
  <c r="BP1153" i="3"/>
  <c r="BN1153" i="3"/>
  <c r="BM1153" i="3"/>
  <c r="BL1153" i="3"/>
  <c r="BK1153" i="3"/>
  <c r="BI1153" i="3"/>
  <c r="BG1153" i="3"/>
  <c r="DG1152" i="3"/>
  <c r="DD1152" i="3"/>
  <c r="DC1152" i="3"/>
  <c r="DB1152" i="3"/>
  <c r="DA1152" i="3"/>
  <c r="CZ1152" i="3"/>
  <c r="CX1152" i="3"/>
  <c r="CV1152" i="3"/>
  <c r="CU1152" i="3"/>
  <c r="CT1152" i="3"/>
  <c r="CS1152" i="3"/>
  <c r="CR1152" i="3"/>
  <c r="CQ1152" i="3"/>
  <c r="CM1152" i="3"/>
  <c r="CL1152" i="3"/>
  <c r="CK1152" i="3"/>
  <c r="CJ1152" i="3"/>
  <c r="CI1152" i="3"/>
  <c r="CH1152" i="3"/>
  <c r="CF1152" i="3"/>
  <c r="CE1152" i="3"/>
  <c r="CD1152" i="3"/>
  <c r="CC1152" i="3"/>
  <c r="CB1152" i="3"/>
  <c r="CA1152" i="3"/>
  <c r="BZ1152" i="3"/>
  <c r="BW1152" i="3"/>
  <c r="BV1152" i="3"/>
  <c r="BS1152" i="3"/>
  <c r="BR1152" i="3"/>
  <c r="BQ1152" i="3"/>
  <c r="BP1152" i="3"/>
  <c r="BN1152" i="3"/>
  <c r="BM1152" i="3"/>
  <c r="BL1152" i="3"/>
  <c r="BK1152" i="3"/>
  <c r="BI1152" i="3"/>
  <c r="BG1152" i="3"/>
  <c r="DG1151" i="3"/>
  <c r="DD1151" i="3"/>
  <c r="DC1151" i="3"/>
  <c r="DB1151" i="3"/>
  <c r="DA1151" i="3"/>
  <c r="CZ1151" i="3"/>
  <c r="CX1151" i="3"/>
  <c r="CV1151" i="3"/>
  <c r="CU1151" i="3"/>
  <c r="CT1151" i="3"/>
  <c r="CS1151" i="3"/>
  <c r="CR1151" i="3"/>
  <c r="CQ1151" i="3"/>
  <c r="CO1151" i="3"/>
  <c r="CM1151" i="3"/>
  <c r="CL1151" i="3"/>
  <c r="CK1151" i="3"/>
  <c r="CJ1151" i="3"/>
  <c r="CI1151" i="3"/>
  <c r="CH1151" i="3"/>
  <c r="CF1151" i="3"/>
  <c r="CE1151" i="3"/>
  <c r="CD1151" i="3"/>
  <c r="CC1151" i="3"/>
  <c r="CB1151" i="3"/>
  <c r="CA1151" i="3"/>
  <c r="BZ1151" i="3"/>
  <c r="BW1151" i="3"/>
  <c r="BV1151" i="3"/>
  <c r="BS1151" i="3"/>
  <c r="BR1151" i="3"/>
  <c r="BQ1151" i="3"/>
  <c r="BP1151" i="3"/>
  <c r="BN1151" i="3"/>
  <c r="BM1151" i="3"/>
  <c r="BL1151" i="3"/>
  <c r="BK1151" i="3"/>
  <c r="BI1151" i="3"/>
  <c r="BG1151" i="3"/>
  <c r="DG1150" i="3"/>
  <c r="DD1150" i="3"/>
  <c r="DC1150" i="3"/>
  <c r="DB1150" i="3"/>
  <c r="DA1150" i="3"/>
  <c r="CZ1150" i="3"/>
  <c r="CX1150" i="3"/>
  <c r="CV1150" i="3"/>
  <c r="CU1150" i="3"/>
  <c r="CT1150" i="3"/>
  <c r="CS1150" i="3"/>
  <c r="CR1150" i="3"/>
  <c r="CQ1150" i="3"/>
  <c r="CO1150" i="3"/>
  <c r="CM1150" i="3"/>
  <c r="CL1150" i="3"/>
  <c r="CK1150" i="3"/>
  <c r="CJ1150" i="3"/>
  <c r="CI1150" i="3"/>
  <c r="CH1150" i="3"/>
  <c r="CF1150" i="3"/>
  <c r="CE1150" i="3"/>
  <c r="CD1150" i="3"/>
  <c r="CC1150" i="3"/>
  <c r="CB1150" i="3"/>
  <c r="CA1150" i="3"/>
  <c r="BZ1150" i="3"/>
  <c r="BW1150" i="3"/>
  <c r="BV1150" i="3"/>
  <c r="BS1150" i="3"/>
  <c r="BR1150" i="3"/>
  <c r="BQ1150" i="3"/>
  <c r="BP1150" i="3"/>
  <c r="BN1150" i="3"/>
  <c r="BM1150" i="3"/>
  <c r="BL1150" i="3"/>
  <c r="BK1150" i="3"/>
  <c r="BI1150" i="3"/>
  <c r="BG1150" i="3"/>
  <c r="DG1149" i="3"/>
  <c r="DD1149" i="3"/>
  <c r="DC1149" i="3"/>
  <c r="DB1149" i="3"/>
  <c r="DA1149" i="3"/>
  <c r="CZ1149" i="3"/>
  <c r="CX1149" i="3"/>
  <c r="CV1149" i="3"/>
  <c r="CU1149" i="3"/>
  <c r="CT1149" i="3"/>
  <c r="CS1149" i="3"/>
  <c r="CR1149" i="3"/>
  <c r="CQ1149" i="3"/>
  <c r="CO1149" i="3"/>
  <c r="CM1149" i="3"/>
  <c r="CL1149" i="3"/>
  <c r="CK1149" i="3"/>
  <c r="CJ1149" i="3"/>
  <c r="CI1149" i="3"/>
  <c r="CH1149" i="3"/>
  <c r="CF1149" i="3"/>
  <c r="CE1149" i="3"/>
  <c r="CD1149" i="3"/>
  <c r="CC1149" i="3"/>
  <c r="CB1149" i="3"/>
  <c r="CA1149" i="3"/>
  <c r="BZ1149" i="3"/>
  <c r="BW1149" i="3"/>
  <c r="BV1149" i="3"/>
  <c r="BS1149" i="3"/>
  <c r="BR1149" i="3"/>
  <c r="BQ1149" i="3"/>
  <c r="BP1149" i="3"/>
  <c r="BN1149" i="3"/>
  <c r="BM1149" i="3"/>
  <c r="BL1149" i="3"/>
  <c r="BK1149" i="3"/>
  <c r="BI1149" i="3"/>
  <c r="BG1149" i="3"/>
  <c r="DG1148" i="3"/>
  <c r="DD1148" i="3"/>
  <c r="DC1148" i="3"/>
  <c r="DB1148" i="3"/>
  <c r="DA1148" i="3"/>
  <c r="CZ1148" i="3"/>
  <c r="CX1148" i="3"/>
  <c r="CV1148" i="3"/>
  <c r="CU1148" i="3"/>
  <c r="CT1148" i="3"/>
  <c r="CS1148" i="3"/>
  <c r="CR1148" i="3"/>
  <c r="CQ1148" i="3"/>
  <c r="CO1148" i="3"/>
  <c r="CM1148" i="3"/>
  <c r="CL1148" i="3"/>
  <c r="CK1148" i="3"/>
  <c r="CJ1148" i="3"/>
  <c r="CI1148" i="3"/>
  <c r="CH1148" i="3"/>
  <c r="CF1148" i="3"/>
  <c r="CE1148" i="3"/>
  <c r="CD1148" i="3"/>
  <c r="CC1148" i="3"/>
  <c r="CB1148" i="3"/>
  <c r="CA1148" i="3"/>
  <c r="BZ1148" i="3"/>
  <c r="BW1148" i="3"/>
  <c r="BV1148" i="3"/>
  <c r="BS1148" i="3"/>
  <c r="BR1148" i="3"/>
  <c r="BQ1148" i="3"/>
  <c r="BP1148" i="3"/>
  <c r="BN1148" i="3"/>
  <c r="BM1148" i="3"/>
  <c r="BL1148" i="3"/>
  <c r="BK1148" i="3"/>
  <c r="BI1148" i="3"/>
  <c r="BG1148" i="3"/>
  <c r="DG1147" i="3"/>
  <c r="DD1147" i="3"/>
  <c r="DC1147" i="3"/>
  <c r="DB1147" i="3"/>
  <c r="DA1147" i="3"/>
  <c r="CZ1147" i="3"/>
  <c r="CX1147" i="3"/>
  <c r="CV1147" i="3"/>
  <c r="CU1147" i="3"/>
  <c r="CT1147" i="3"/>
  <c r="CS1147" i="3"/>
  <c r="CR1147" i="3"/>
  <c r="CQ1147" i="3"/>
  <c r="CO1147" i="3"/>
  <c r="CM1147" i="3"/>
  <c r="CL1147" i="3"/>
  <c r="CK1147" i="3"/>
  <c r="CJ1147" i="3"/>
  <c r="CI1147" i="3"/>
  <c r="CH1147" i="3"/>
  <c r="CF1147" i="3"/>
  <c r="CE1147" i="3"/>
  <c r="CD1147" i="3"/>
  <c r="CC1147" i="3"/>
  <c r="CB1147" i="3"/>
  <c r="CA1147" i="3"/>
  <c r="BZ1147" i="3"/>
  <c r="BW1147" i="3"/>
  <c r="BV1147" i="3"/>
  <c r="BS1147" i="3"/>
  <c r="BR1147" i="3"/>
  <c r="BQ1147" i="3"/>
  <c r="BP1147" i="3"/>
  <c r="BN1147" i="3"/>
  <c r="BM1147" i="3"/>
  <c r="BL1147" i="3"/>
  <c r="BK1147" i="3"/>
  <c r="BI1147" i="3"/>
  <c r="BG1147" i="3"/>
  <c r="DG1146" i="3"/>
  <c r="DD1146" i="3"/>
  <c r="DC1146" i="3"/>
  <c r="DB1146" i="3"/>
  <c r="DA1146" i="3"/>
  <c r="CZ1146" i="3"/>
  <c r="CX1146" i="3"/>
  <c r="CV1146" i="3"/>
  <c r="CU1146" i="3"/>
  <c r="CT1146" i="3"/>
  <c r="CS1146" i="3"/>
  <c r="CR1146" i="3"/>
  <c r="CQ1146" i="3"/>
  <c r="CO1146" i="3"/>
  <c r="CM1146" i="3"/>
  <c r="CL1146" i="3"/>
  <c r="CK1146" i="3"/>
  <c r="CJ1146" i="3"/>
  <c r="CI1146" i="3"/>
  <c r="CH1146" i="3"/>
  <c r="CF1146" i="3"/>
  <c r="CE1146" i="3"/>
  <c r="CD1146" i="3"/>
  <c r="CC1146" i="3"/>
  <c r="CB1146" i="3"/>
  <c r="CA1146" i="3"/>
  <c r="BZ1146" i="3"/>
  <c r="BW1146" i="3"/>
  <c r="BV1146" i="3"/>
  <c r="BS1146" i="3"/>
  <c r="BR1146" i="3"/>
  <c r="BQ1146" i="3"/>
  <c r="BP1146" i="3"/>
  <c r="BN1146" i="3"/>
  <c r="BM1146" i="3"/>
  <c r="BL1146" i="3"/>
  <c r="BK1146" i="3"/>
  <c r="BI1146" i="3"/>
  <c r="BG1146" i="3"/>
  <c r="DG1145" i="3"/>
  <c r="DD1145" i="3"/>
  <c r="DC1145" i="3"/>
  <c r="DB1145" i="3"/>
  <c r="DA1145" i="3"/>
  <c r="CZ1145" i="3"/>
  <c r="CX1145" i="3"/>
  <c r="CV1145" i="3"/>
  <c r="CU1145" i="3"/>
  <c r="CT1145" i="3"/>
  <c r="CS1145" i="3"/>
  <c r="CR1145" i="3"/>
  <c r="CQ1145" i="3"/>
  <c r="CO1145" i="3"/>
  <c r="CM1145" i="3"/>
  <c r="CL1145" i="3"/>
  <c r="CK1145" i="3"/>
  <c r="CJ1145" i="3"/>
  <c r="CI1145" i="3"/>
  <c r="CH1145" i="3"/>
  <c r="CF1145" i="3"/>
  <c r="CE1145" i="3"/>
  <c r="CD1145" i="3"/>
  <c r="CC1145" i="3"/>
  <c r="CB1145" i="3"/>
  <c r="CA1145" i="3"/>
  <c r="BZ1145" i="3"/>
  <c r="BW1145" i="3"/>
  <c r="BV1145" i="3"/>
  <c r="BS1145" i="3"/>
  <c r="BR1145" i="3"/>
  <c r="BQ1145" i="3"/>
  <c r="BP1145" i="3"/>
  <c r="BN1145" i="3"/>
  <c r="BM1145" i="3"/>
  <c r="BL1145" i="3"/>
  <c r="BK1145" i="3"/>
  <c r="BI1145" i="3"/>
  <c r="BG1145" i="3"/>
  <c r="DG1144" i="3"/>
  <c r="DD1144" i="3"/>
  <c r="DC1144" i="3"/>
  <c r="DB1144" i="3"/>
  <c r="DA1144" i="3"/>
  <c r="CZ1144" i="3"/>
  <c r="CY1144" i="3"/>
  <c r="CX1144" i="3"/>
  <c r="CV1144" i="3"/>
  <c r="CU1144" i="3"/>
  <c r="CT1144" i="3"/>
  <c r="CS1144" i="3"/>
  <c r="CR1144" i="3"/>
  <c r="CQ1144" i="3"/>
  <c r="CO1144" i="3"/>
  <c r="CM1144" i="3"/>
  <c r="CL1144" i="3"/>
  <c r="CK1144" i="3"/>
  <c r="CJ1144" i="3"/>
  <c r="CI1144" i="3"/>
  <c r="CH1144" i="3"/>
  <c r="CF1144" i="3"/>
  <c r="CE1144" i="3"/>
  <c r="CD1144" i="3"/>
  <c r="CC1144" i="3"/>
  <c r="CB1144" i="3"/>
  <c r="CA1144" i="3"/>
  <c r="BZ1144" i="3"/>
  <c r="BW1144" i="3"/>
  <c r="BV1144" i="3"/>
  <c r="BS1144" i="3"/>
  <c r="BR1144" i="3"/>
  <c r="BQ1144" i="3"/>
  <c r="BP1144" i="3"/>
  <c r="BN1144" i="3"/>
  <c r="BM1144" i="3"/>
  <c r="BL1144" i="3"/>
  <c r="BK1144" i="3"/>
  <c r="BI1144" i="3"/>
  <c r="BG1144" i="3"/>
  <c r="DG1143" i="3"/>
  <c r="DD1143" i="3"/>
  <c r="DC1143" i="3"/>
  <c r="DB1143" i="3"/>
  <c r="DA1143" i="3"/>
  <c r="CZ1143" i="3"/>
  <c r="CY1143" i="3"/>
  <c r="CX1143" i="3"/>
  <c r="CV1143" i="3"/>
  <c r="CU1143" i="3"/>
  <c r="CT1143" i="3"/>
  <c r="CS1143" i="3"/>
  <c r="CR1143" i="3"/>
  <c r="CQ1143" i="3"/>
  <c r="CO1143" i="3"/>
  <c r="CM1143" i="3"/>
  <c r="CL1143" i="3"/>
  <c r="CK1143" i="3"/>
  <c r="CJ1143" i="3"/>
  <c r="CI1143" i="3"/>
  <c r="CH1143" i="3"/>
  <c r="CF1143" i="3"/>
  <c r="CE1143" i="3"/>
  <c r="CD1143" i="3"/>
  <c r="CC1143" i="3"/>
  <c r="CB1143" i="3"/>
  <c r="CA1143" i="3"/>
  <c r="BZ1143" i="3"/>
  <c r="BW1143" i="3"/>
  <c r="BV1143" i="3"/>
  <c r="BS1143" i="3"/>
  <c r="BR1143" i="3"/>
  <c r="BQ1143" i="3"/>
  <c r="BP1143" i="3"/>
  <c r="BN1143" i="3"/>
  <c r="BM1143" i="3"/>
  <c r="BL1143" i="3"/>
  <c r="BK1143" i="3"/>
  <c r="BI1143" i="3"/>
  <c r="BG1143" i="3"/>
  <c r="DG1142" i="3"/>
  <c r="DD1142" i="3"/>
  <c r="DC1142" i="3"/>
  <c r="DB1142" i="3"/>
  <c r="DA1142" i="3"/>
  <c r="CZ1142" i="3"/>
  <c r="CY1142" i="3"/>
  <c r="CX1142" i="3"/>
  <c r="CV1142" i="3"/>
  <c r="CU1142" i="3"/>
  <c r="CT1142" i="3"/>
  <c r="CS1142" i="3"/>
  <c r="CR1142" i="3"/>
  <c r="CQ1142" i="3"/>
  <c r="CO1142" i="3"/>
  <c r="CM1142" i="3"/>
  <c r="CL1142" i="3"/>
  <c r="CK1142" i="3"/>
  <c r="CJ1142" i="3"/>
  <c r="CI1142" i="3"/>
  <c r="CH1142" i="3"/>
  <c r="CF1142" i="3"/>
  <c r="CE1142" i="3"/>
  <c r="CD1142" i="3"/>
  <c r="CC1142" i="3"/>
  <c r="CB1142" i="3"/>
  <c r="CA1142" i="3"/>
  <c r="BZ1142" i="3"/>
  <c r="BW1142" i="3"/>
  <c r="BV1142" i="3"/>
  <c r="BS1142" i="3"/>
  <c r="BR1142" i="3"/>
  <c r="BQ1142" i="3"/>
  <c r="BP1142" i="3"/>
  <c r="BN1142" i="3"/>
  <c r="BM1142" i="3"/>
  <c r="BL1142" i="3"/>
  <c r="BK1142" i="3"/>
  <c r="BI1142" i="3"/>
  <c r="BG1142" i="3"/>
  <c r="DG1141" i="3"/>
  <c r="DD1141" i="3"/>
  <c r="DC1141" i="3"/>
  <c r="DB1141" i="3"/>
  <c r="DA1141" i="3"/>
  <c r="CZ1141" i="3"/>
  <c r="CY1141" i="3"/>
  <c r="CX1141" i="3"/>
  <c r="CV1141" i="3"/>
  <c r="CU1141" i="3"/>
  <c r="CT1141" i="3"/>
  <c r="CS1141" i="3"/>
  <c r="CR1141" i="3"/>
  <c r="CQ1141" i="3"/>
  <c r="CO1141" i="3"/>
  <c r="CM1141" i="3"/>
  <c r="CL1141" i="3"/>
  <c r="CK1141" i="3"/>
  <c r="CJ1141" i="3"/>
  <c r="CI1141" i="3"/>
  <c r="CH1141" i="3"/>
  <c r="CF1141" i="3"/>
  <c r="CE1141" i="3"/>
  <c r="CD1141" i="3"/>
  <c r="CC1141" i="3"/>
  <c r="CB1141" i="3"/>
  <c r="CA1141" i="3"/>
  <c r="BZ1141" i="3"/>
  <c r="BW1141" i="3"/>
  <c r="BV1141" i="3"/>
  <c r="BS1141" i="3"/>
  <c r="BR1141" i="3"/>
  <c r="BQ1141" i="3"/>
  <c r="BP1141" i="3"/>
  <c r="BN1141" i="3"/>
  <c r="BM1141" i="3"/>
  <c r="BL1141" i="3"/>
  <c r="BK1141" i="3"/>
  <c r="BI1141" i="3"/>
  <c r="BG1141" i="3"/>
  <c r="DG1140" i="3"/>
  <c r="DD1140" i="3"/>
  <c r="DC1140" i="3"/>
  <c r="DB1140" i="3"/>
  <c r="DA1140" i="3"/>
  <c r="CZ1140" i="3"/>
  <c r="CY1140" i="3"/>
  <c r="CX1140" i="3"/>
  <c r="CV1140" i="3"/>
  <c r="CU1140" i="3"/>
  <c r="CT1140" i="3"/>
  <c r="CS1140" i="3"/>
  <c r="CR1140" i="3"/>
  <c r="CQ1140" i="3"/>
  <c r="CO1140" i="3"/>
  <c r="CM1140" i="3"/>
  <c r="CL1140" i="3"/>
  <c r="CK1140" i="3"/>
  <c r="CJ1140" i="3"/>
  <c r="CI1140" i="3"/>
  <c r="CH1140" i="3"/>
  <c r="CF1140" i="3"/>
  <c r="CE1140" i="3"/>
  <c r="CD1140" i="3"/>
  <c r="CC1140" i="3"/>
  <c r="CB1140" i="3"/>
  <c r="CA1140" i="3"/>
  <c r="BZ1140" i="3"/>
  <c r="BW1140" i="3"/>
  <c r="BV1140" i="3"/>
  <c r="BS1140" i="3"/>
  <c r="BR1140" i="3"/>
  <c r="BQ1140" i="3"/>
  <c r="BP1140" i="3"/>
  <c r="BN1140" i="3"/>
  <c r="BM1140" i="3"/>
  <c r="BL1140" i="3"/>
  <c r="BK1140" i="3"/>
  <c r="BI1140" i="3"/>
  <c r="BG1140" i="3"/>
  <c r="DG1139" i="3"/>
  <c r="DD1139" i="3"/>
  <c r="DC1139" i="3"/>
  <c r="DB1139" i="3"/>
  <c r="DA1139" i="3"/>
  <c r="CZ1139" i="3"/>
  <c r="CY1139" i="3"/>
  <c r="CX1139" i="3"/>
  <c r="CV1139" i="3"/>
  <c r="CU1139" i="3"/>
  <c r="CT1139" i="3"/>
  <c r="CS1139" i="3"/>
  <c r="CR1139" i="3"/>
  <c r="CQ1139" i="3"/>
  <c r="CO1139" i="3"/>
  <c r="CM1139" i="3"/>
  <c r="CL1139" i="3"/>
  <c r="CK1139" i="3"/>
  <c r="CJ1139" i="3"/>
  <c r="CI1139" i="3"/>
  <c r="CH1139" i="3"/>
  <c r="CF1139" i="3"/>
  <c r="CE1139" i="3"/>
  <c r="CD1139" i="3"/>
  <c r="CC1139" i="3"/>
  <c r="CB1139" i="3"/>
  <c r="CA1139" i="3"/>
  <c r="BZ1139" i="3"/>
  <c r="BW1139" i="3"/>
  <c r="BV1139" i="3"/>
  <c r="BS1139" i="3"/>
  <c r="BR1139" i="3"/>
  <c r="BQ1139" i="3"/>
  <c r="BP1139" i="3"/>
  <c r="BN1139" i="3"/>
  <c r="BM1139" i="3"/>
  <c r="BL1139" i="3"/>
  <c r="BK1139" i="3"/>
  <c r="BI1139" i="3"/>
  <c r="BG1139" i="3"/>
  <c r="DG1138" i="3"/>
  <c r="DD1138" i="3"/>
  <c r="DC1138" i="3"/>
  <c r="DB1138" i="3"/>
  <c r="DA1138" i="3"/>
  <c r="CZ1138" i="3"/>
  <c r="CY1138" i="3"/>
  <c r="CX1138" i="3"/>
  <c r="CV1138" i="3"/>
  <c r="CU1138" i="3"/>
  <c r="CT1138" i="3"/>
  <c r="CS1138" i="3"/>
  <c r="CR1138" i="3"/>
  <c r="CQ1138" i="3"/>
  <c r="CO1138" i="3"/>
  <c r="CM1138" i="3"/>
  <c r="CL1138" i="3"/>
  <c r="CK1138" i="3"/>
  <c r="CJ1138" i="3"/>
  <c r="CI1138" i="3"/>
  <c r="CH1138" i="3"/>
  <c r="CF1138" i="3"/>
  <c r="CE1138" i="3"/>
  <c r="CD1138" i="3"/>
  <c r="CC1138" i="3"/>
  <c r="CB1138" i="3"/>
  <c r="CA1138" i="3"/>
  <c r="BZ1138" i="3"/>
  <c r="BW1138" i="3"/>
  <c r="BV1138" i="3"/>
  <c r="BS1138" i="3"/>
  <c r="BR1138" i="3"/>
  <c r="BQ1138" i="3"/>
  <c r="BP1138" i="3"/>
  <c r="BN1138" i="3"/>
  <c r="BM1138" i="3"/>
  <c r="BL1138" i="3"/>
  <c r="BK1138" i="3"/>
  <c r="BI1138" i="3"/>
  <c r="BG1138" i="3"/>
  <c r="DG1137" i="3"/>
  <c r="DD1137" i="3"/>
  <c r="DC1137" i="3"/>
  <c r="DB1137" i="3"/>
  <c r="DA1137" i="3"/>
  <c r="CZ1137" i="3"/>
  <c r="CY1137" i="3"/>
  <c r="CX1137" i="3"/>
  <c r="CV1137" i="3"/>
  <c r="CU1137" i="3"/>
  <c r="CT1137" i="3"/>
  <c r="CS1137" i="3"/>
  <c r="CR1137" i="3"/>
  <c r="CQ1137" i="3"/>
  <c r="CO1137" i="3"/>
  <c r="CM1137" i="3"/>
  <c r="CL1137" i="3"/>
  <c r="CK1137" i="3"/>
  <c r="CJ1137" i="3"/>
  <c r="CI1137" i="3"/>
  <c r="CH1137" i="3"/>
  <c r="CF1137" i="3"/>
  <c r="CE1137" i="3"/>
  <c r="CD1137" i="3"/>
  <c r="CC1137" i="3"/>
  <c r="CB1137" i="3"/>
  <c r="CA1137" i="3"/>
  <c r="BZ1137" i="3"/>
  <c r="BW1137" i="3"/>
  <c r="BV1137" i="3"/>
  <c r="BS1137" i="3"/>
  <c r="BR1137" i="3"/>
  <c r="BQ1137" i="3"/>
  <c r="BP1137" i="3"/>
  <c r="BN1137" i="3"/>
  <c r="BM1137" i="3"/>
  <c r="BL1137" i="3"/>
  <c r="BK1137" i="3"/>
  <c r="BI1137" i="3"/>
  <c r="BG1137" i="3"/>
  <c r="DG1136" i="3"/>
  <c r="DD1136" i="3"/>
  <c r="DC1136" i="3"/>
  <c r="DB1136" i="3"/>
  <c r="DA1136" i="3"/>
  <c r="CZ1136" i="3"/>
  <c r="CY1136" i="3"/>
  <c r="CX1136" i="3"/>
  <c r="CV1136" i="3"/>
  <c r="CU1136" i="3"/>
  <c r="CT1136" i="3"/>
  <c r="CS1136" i="3"/>
  <c r="CR1136" i="3"/>
  <c r="CQ1136" i="3"/>
  <c r="CO1136" i="3"/>
  <c r="CM1136" i="3"/>
  <c r="CL1136" i="3"/>
  <c r="CK1136" i="3"/>
  <c r="CJ1136" i="3"/>
  <c r="CI1136" i="3"/>
  <c r="CH1136" i="3"/>
  <c r="CF1136" i="3"/>
  <c r="CE1136" i="3"/>
  <c r="CD1136" i="3"/>
  <c r="CC1136" i="3"/>
  <c r="CB1136" i="3"/>
  <c r="CA1136" i="3"/>
  <c r="BZ1136" i="3"/>
  <c r="BW1136" i="3"/>
  <c r="BV1136" i="3"/>
  <c r="BS1136" i="3"/>
  <c r="BR1136" i="3"/>
  <c r="BQ1136" i="3"/>
  <c r="BP1136" i="3"/>
  <c r="BN1136" i="3"/>
  <c r="BM1136" i="3"/>
  <c r="BL1136" i="3"/>
  <c r="BK1136" i="3"/>
  <c r="BI1136" i="3"/>
  <c r="BG1136" i="3"/>
  <c r="DG1135" i="3"/>
  <c r="DD1135" i="3"/>
  <c r="DC1135" i="3"/>
  <c r="DB1135" i="3"/>
  <c r="DA1135" i="3"/>
  <c r="CZ1135" i="3"/>
  <c r="CY1135" i="3"/>
  <c r="CX1135" i="3"/>
  <c r="CV1135" i="3"/>
  <c r="CU1135" i="3"/>
  <c r="CT1135" i="3"/>
  <c r="CS1135" i="3"/>
  <c r="CR1135" i="3"/>
  <c r="CQ1135" i="3"/>
  <c r="CO1135" i="3"/>
  <c r="CM1135" i="3"/>
  <c r="CL1135" i="3"/>
  <c r="CK1135" i="3"/>
  <c r="CJ1135" i="3"/>
  <c r="CI1135" i="3"/>
  <c r="CH1135" i="3"/>
  <c r="CF1135" i="3"/>
  <c r="CE1135" i="3"/>
  <c r="CD1135" i="3"/>
  <c r="CC1135" i="3"/>
  <c r="CB1135" i="3"/>
  <c r="CA1135" i="3"/>
  <c r="BZ1135" i="3"/>
  <c r="BW1135" i="3"/>
  <c r="BV1135" i="3"/>
  <c r="BS1135" i="3"/>
  <c r="BR1135" i="3"/>
  <c r="BQ1135" i="3"/>
  <c r="BP1135" i="3"/>
  <c r="BN1135" i="3"/>
  <c r="BM1135" i="3"/>
  <c r="BL1135" i="3"/>
  <c r="BK1135" i="3"/>
  <c r="BI1135" i="3"/>
  <c r="BG1135" i="3"/>
  <c r="DG1134" i="3"/>
  <c r="DD1134" i="3"/>
  <c r="DC1134" i="3"/>
  <c r="DB1134" i="3"/>
  <c r="DA1134" i="3"/>
  <c r="CZ1134" i="3"/>
  <c r="CY1134" i="3"/>
  <c r="CX1134" i="3"/>
  <c r="CV1134" i="3"/>
  <c r="CU1134" i="3"/>
  <c r="CT1134" i="3"/>
  <c r="CS1134" i="3"/>
  <c r="CR1134" i="3"/>
  <c r="CQ1134" i="3"/>
  <c r="CO1134" i="3"/>
  <c r="CM1134" i="3"/>
  <c r="CL1134" i="3"/>
  <c r="CK1134" i="3"/>
  <c r="CJ1134" i="3"/>
  <c r="CI1134" i="3"/>
  <c r="CH1134" i="3"/>
  <c r="CF1134" i="3"/>
  <c r="CE1134" i="3"/>
  <c r="CD1134" i="3"/>
  <c r="CC1134" i="3"/>
  <c r="CB1134" i="3"/>
  <c r="CA1134" i="3"/>
  <c r="BZ1134" i="3"/>
  <c r="BW1134" i="3"/>
  <c r="BV1134" i="3"/>
  <c r="BS1134" i="3"/>
  <c r="BR1134" i="3"/>
  <c r="BQ1134" i="3"/>
  <c r="BP1134" i="3"/>
  <c r="BN1134" i="3"/>
  <c r="BM1134" i="3"/>
  <c r="BL1134" i="3"/>
  <c r="BK1134" i="3"/>
  <c r="BI1134" i="3"/>
  <c r="BG1134" i="3"/>
  <c r="DG1133" i="3"/>
  <c r="DD1133" i="3"/>
  <c r="DC1133" i="3"/>
  <c r="DB1133" i="3"/>
  <c r="DA1133" i="3"/>
  <c r="CZ1133" i="3"/>
  <c r="CY1133" i="3"/>
  <c r="CX1133" i="3"/>
  <c r="CV1133" i="3"/>
  <c r="CU1133" i="3"/>
  <c r="CT1133" i="3"/>
  <c r="CS1133" i="3"/>
  <c r="CR1133" i="3"/>
  <c r="CQ1133" i="3"/>
  <c r="CO1133" i="3"/>
  <c r="CM1133" i="3"/>
  <c r="CL1133" i="3"/>
  <c r="CK1133" i="3"/>
  <c r="CJ1133" i="3"/>
  <c r="CI1133" i="3"/>
  <c r="CH1133" i="3"/>
  <c r="CF1133" i="3"/>
  <c r="CE1133" i="3"/>
  <c r="CD1133" i="3"/>
  <c r="CC1133" i="3"/>
  <c r="CB1133" i="3"/>
  <c r="CA1133" i="3"/>
  <c r="BZ1133" i="3"/>
  <c r="BW1133" i="3"/>
  <c r="BV1133" i="3"/>
  <c r="BS1133" i="3"/>
  <c r="BR1133" i="3"/>
  <c r="BQ1133" i="3"/>
  <c r="BP1133" i="3"/>
  <c r="BN1133" i="3"/>
  <c r="BM1133" i="3"/>
  <c r="BL1133" i="3"/>
  <c r="BK1133" i="3"/>
  <c r="BI1133" i="3"/>
  <c r="BG1133" i="3"/>
  <c r="DG1132" i="3"/>
  <c r="DD1132" i="3"/>
  <c r="DC1132" i="3"/>
  <c r="DB1132" i="3"/>
  <c r="DA1132" i="3"/>
  <c r="CZ1132" i="3"/>
  <c r="CY1132" i="3"/>
  <c r="CX1132" i="3"/>
  <c r="CV1132" i="3"/>
  <c r="CU1132" i="3"/>
  <c r="CT1132" i="3"/>
  <c r="CS1132" i="3"/>
  <c r="CR1132" i="3"/>
  <c r="CQ1132" i="3"/>
  <c r="CO1132" i="3"/>
  <c r="CM1132" i="3"/>
  <c r="CL1132" i="3"/>
  <c r="CK1132" i="3"/>
  <c r="CJ1132" i="3"/>
  <c r="CI1132" i="3"/>
  <c r="CH1132" i="3"/>
  <c r="CF1132" i="3"/>
  <c r="CE1132" i="3"/>
  <c r="CD1132" i="3"/>
  <c r="CC1132" i="3"/>
  <c r="CB1132" i="3"/>
  <c r="CA1132" i="3"/>
  <c r="BZ1132" i="3"/>
  <c r="BW1132" i="3"/>
  <c r="BV1132" i="3"/>
  <c r="BS1132" i="3"/>
  <c r="BR1132" i="3"/>
  <c r="BQ1132" i="3"/>
  <c r="BP1132" i="3"/>
  <c r="BN1132" i="3"/>
  <c r="BM1132" i="3"/>
  <c r="BL1132" i="3"/>
  <c r="BK1132" i="3"/>
  <c r="BI1132" i="3"/>
  <c r="BG1132" i="3"/>
  <c r="DG1131" i="3"/>
  <c r="DD1131" i="3"/>
  <c r="DC1131" i="3"/>
  <c r="DB1131" i="3"/>
  <c r="DA1131" i="3"/>
  <c r="CZ1131" i="3"/>
  <c r="CY1131" i="3"/>
  <c r="CX1131" i="3"/>
  <c r="CV1131" i="3"/>
  <c r="CU1131" i="3"/>
  <c r="CT1131" i="3"/>
  <c r="CS1131" i="3"/>
  <c r="CR1131" i="3"/>
  <c r="CQ1131" i="3"/>
  <c r="CO1131" i="3"/>
  <c r="CM1131" i="3"/>
  <c r="CL1131" i="3"/>
  <c r="CK1131" i="3"/>
  <c r="CJ1131" i="3"/>
  <c r="CI1131" i="3"/>
  <c r="CH1131" i="3"/>
  <c r="CF1131" i="3"/>
  <c r="CE1131" i="3"/>
  <c r="CD1131" i="3"/>
  <c r="CC1131" i="3"/>
  <c r="CB1131" i="3"/>
  <c r="CA1131" i="3"/>
  <c r="BZ1131" i="3"/>
  <c r="BW1131" i="3"/>
  <c r="BV1131" i="3"/>
  <c r="BS1131" i="3"/>
  <c r="BR1131" i="3"/>
  <c r="BQ1131" i="3"/>
  <c r="BP1131" i="3"/>
  <c r="BN1131" i="3"/>
  <c r="BM1131" i="3"/>
  <c r="BL1131" i="3"/>
  <c r="BK1131" i="3"/>
  <c r="BI1131" i="3"/>
  <c r="BG1131" i="3"/>
  <c r="DG1130" i="3"/>
  <c r="DD1130" i="3"/>
  <c r="DC1130" i="3"/>
  <c r="DB1130" i="3"/>
  <c r="DA1130" i="3"/>
  <c r="CZ1130" i="3"/>
  <c r="CY1130" i="3"/>
  <c r="CX1130" i="3"/>
  <c r="CV1130" i="3"/>
  <c r="CU1130" i="3"/>
  <c r="CT1130" i="3"/>
  <c r="CS1130" i="3"/>
  <c r="CR1130" i="3"/>
  <c r="CQ1130" i="3"/>
  <c r="CO1130" i="3"/>
  <c r="CM1130" i="3"/>
  <c r="CL1130" i="3"/>
  <c r="CK1130" i="3"/>
  <c r="CJ1130" i="3"/>
  <c r="CI1130" i="3"/>
  <c r="CH1130" i="3"/>
  <c r="CF1130" i="3"/>
  <c r="CE1130" i="3"/>
  <c r="CD1130" i="3"/>
  <c r="CC1130" i="3"/>
  <c r="CB1130" i="3"/>
  <c r="CA1130" i="3"/>
  <c r="BZ1130" i="3"/>
  <c r="BW1130" i="3"/>
  <c r="BV1130" i="3"/>
  <c r="BS1130" i="3"/>
  <c r="BR1130" i="3"/>
  <c r="BQ1130" i="3"/>
  <c r="BP1130" i="3"/>
  <c r="BN1130" i="3"/>
  <c r="BM1130" i="3"/>
  <c r="BL1130" i="3"/>
  <c r="BK1130" i="3"/>
  <c r="BI1130" i="3"/>
  <c r="BG1130" i="3"/>
  <c r="DG1129" i="3"/>
  <c r="DD1129" i="3"/>
  <c r="DC1129" i="3"/>
  <c r="DB1129" i="3"/>
  <c r="DA1129" i="3"/>
  <c r="CZ1129" i="3"/>
  <c r="CY1129" i="3"/>
  <c r="CX1129" i="3"/>
  <c r="CV1129" i="3"/>
  <c r="CU1129" i="3"/>
  <c r="CT1129" i="3"/>
  <c r="CS1129" i="3"/>
  <c r="CR1129" i="3"/>
  <c r="CQ1129" i="3"/>
  <c r="CO1129" i="3"/>
  <c r="CM1129" i="3"/>
  <c r="CL1129" i="3"/>
  <c r="CK1129" i="3"/>
  <c r="CJ1129" i="3"/>
  <c r="CI1129" i="3"/>
  <c r="CH1129" i="3"/>
  <c r="CF1129" i="3"/>
  <c r="CE1129" i="3"/>
  <c r="CD1129" i="3"/>
  <c r="CC1129" i="3"/>
  <c r="CB1129" i="3"/>
  <c r="CA1129" i="3"/>
  <c r="BZ1129" i="3"/>
  <c r="BW1129" i="3"/>
  <c r="BV1129" i="3"/>
  <c r="BS1129" i="3"/>
  <c r="BR1129" i="3"/>
  <c r="BQ1129" i="3"/>
  <c r="BP1129" i="3"/>
  <c r="BN1129" i="3"/>
  <c r="BM1129" i="3"/>
  <c r="BL1129" i="3"/>
  <c r="BK1129" i="3"/>
  <c r="BI1129" i="3"/>
  <c r="BG1129" i="3"/>
  <c r="DG1128" i="3"/>
  <c r="DD1128" i="3"/>
  <c r="DC1128" i="3"/>
  <c r="DB1128" i="3"/>
  <c r="DA1128" i="3"/>
  <c r="CZ1128" i="3"/>
  <c r="CY1128" i="3"/>
  <c r="CX1128" i="3"/>
  <c r="CV1128" i="3"/>
  <c r="CU1128" i="3"/>
  <c r="CT1128" i="3"/>
  <c r="CS1128" i="3"/>
  <c r="CR1128" i="3"/>
  <c r="CQ1128" i="3"/>
  <c r="CO1128" i="3"/>
  <c r="CM1128" i="3"/>
  <c r="CL1128" i="3"/>
  <c r="CK1128" i="3"/>
  <c r="CJ1128" i="3"/>
  <c r="CI1128" i="3"/>
  <c r="CH1128" i="3"/>
  <c r="CF1128" i="3"/>
  <c r="CE1128" i="3"/>
  <c r="CD1128" i="3"/>
  <c r="CC1128" i="3"/>
  <c r="CB1128" i="3"/>
  <c r="CA1128" i="3"/>
  <c r="BZ1128" i="3"/>
  <c r="BW1128" i="3"/>
  <c r="BV1128" i="3"/>
  <c r="BS1128" i="3"/>
  <c r="BR1128" i="3"/>
  <c r="BQ1128" i="3"/>
  <c r="BP1128" i="3"/>
  <c r="BN1128" i="3"/>
  <c r="BM1128" i="3"/>
  <c r="BL1128" i="3"/>
  <c r="BK1128" i="3"/>
  <c r="BI1128" i="3"/>
  <c r="BG1128" i="3"/>
  <c r="DG1127" i="3"/>
  <c r="DD1127" i="3"/>
  <c r="DC1127" i="3"/>
  <c r="DB1127" i="3"/>
  <c r="DA1127" i="3"/>
  <c r="CZ1127" i="3"/>
  <c r="CY1127" i="3"/>
  <c r="CX1127" i="3"/>
  <c r="CV1127" i="3"/>
  <c r="CU1127" i="3"/>
  <c r="CT1127" i="3"/>
  <c r="CS1127" i="3"/>
  <c r="CR1127" i="3"/>
  <c r="CQ1127" i="3"/>
  <c r="CO1127" i="3"/>
  <c r="CM1127" i="3"/>
  <c r="CL1127" i="3"/>
  <c r="CK1127" i="3"/>
  <c r="CJ1127" i="3"/>
  <c r="CI1127" i="3"/>
  <c r="CH1127" i="3"/>
  <c r="CF1127" i="3"/>
  <c r="CE1127" i="3"/>
  <c r="CD1127" i="3"/>
  <c r="CC1127" i="3"/>
  <c r="CB1127" i="3"/>
  <c r="CA1127" i="3"/>
  <c r="BZ1127" i="3"/>
  <c r="BW1127" i="3"/>
  <c r="BV1127" i="3"/>
  <c r="BS1127" i="3"/>
  <c r="BR1127" i="3"/>
  <c r="BQ1127" i="3"/>
  <c r="BP1127" i="3"/>
  <c r="BN1127" i="3"/>
  <c r="BM1127" i="3"/>
  <c r="BL1127" i="3"/>
  <c r="BK1127" i="3"/>
  <c r="BI1127" i="3"/>
  <c r="BG1127" i="3"/>
  <c r="DG1126" i="3"/>
  <c r="DD1126" i="3"/>
  <c r="DC1126" i="3"/>
  <c r="DB1126" i="3"/>
  <c r="DA1126" i="3"/>
  <c r="CZ1126" i="3"/>
  <c r="CY1126" i="3"/>
  <c r="CX1126" i="3"/>
  <c r="CV1126" i="3"/>
  <c r="CU1126" i="3"/>
  <c r="CT1126" i="3"/>
  <c r="CS1126" i="3"/>
  <c r="CR1126" i="3"/>
  <c r="CQ1126" i="3"/>
  <c r="CO1126" i="3"/>
  <c r="CM1126" i="3"/>
  <c r="CL1126" i="3"/>
  <c r="CK1126" i="3"/>
  <c r="CJ1126" i="3"/>
  <c r="CI1126" i="3"/>
  <c r="CH1126" i="3"/>
  <c r="CF1126" i="3"/>
  <c r="CE1126" i="3"/>
  <c r="CD1126" i="3"/>
  <c r="CC1126" i="3"/>
  <c r="CB1126" i="3"/>
  <c r="CA1126" i="3"/>
  <c r="BZ1126" i="3"/>
  <c r="BW1126" i="3"/>
  <c r="BV1126" i="3"/>
  <c r="BS1126" i="3"/>
  <c r="BR1126" i="3"/>
  <c r="BQ1126" i="3"/>
  <c r="BP1126" i="3"/>
  <c r="BN1126" i="3"/>
  <c r="BM1126" i="3"/>
  <c r="BL1126" i="3"/>
  <c r="BK1126" i="3"/>
  <c r="BI1126" i="3"/>
  <c r="BG1126" i="3"/>
  <c r="DG1125" i="3"/>
  <c r="DD1125" i="3"/>
  <c r="DC1125" i="3"/>
  <c r="DB1125" i="3"/>
  <c r="DA1125" i="3"/>
  <c r="CZ1125" i="3"/>
  <c r="CY1125" i="3"/>
  <c r="CX1125" i="3"/>
  <c r="CV1125" i="3"/>
  <c r="CU1125" i="3"/>
  <c r="CT1125" i="3"/>
  <c r="CS1125" i="3"/>
  <c r="CR1125" i="3"/>
  <c r="CQ1125" i="3"/>
  <c r="CO1125" i="3"/>
  <c r="CM1125" i="3"/>
  <c r="CL1125" i="3"/>
  <c r="CK1125" i="3"/>
  <c r="CJ1125" i="3"/>
  <c r="CI1125" i="3"/>
  <c r="CH1125" i="3"/>
  <c r="CF1125" i="3"/>
  <c r="CE1125" i="3"/>
  <c r="CD1125" i="3"/>
  <c r="CC1125" i="3"/>
  <c r="CB1125" i="3"/>
  <c r="CA1125" i="3"/>
  <c r="BZ1125" i="3"/>
  <c r="BW1125" i="3"/>
  <c r="BV1125" i="3"/>
  <c r="BS1125" i="3"/>
  <c r="BR1125" i="3"/>
  <c r="BQ1125" i="3"/>
  <c r="BP1125" i="3"/>
  <c r="BN1125" i="3"/>
  <c r="BM1125" i="3"/>
  <c r="BL1125" i="3"/>
  <c r="BK1125" i="3"/>
  <c r="BI1125" i="3"/>
  <c r="BG1125" i="3"/>
  <c r="DG1124" i="3"/>
  <c r="DD1124" i="3"/>
  <c r="DC1124" i="3"/>
  <c r="DB1124" i="3"/>
  <c r="DA1124" i="3"/>
  <c r="CZ1124" i="3"/>
  <c r="CY1124" i="3"/>
  <c r="CX1124" i="3"/>
  <c r="CV1124" i="3"/>
  <c r="CU1124" i="3"/>
  <c r="CT1124" i="3"/>
  <c r="CS1124" i="3"/>
  <c r="CR1124" i="3"/>
  <c r="CQ1124" i="3"/>
  <c r="CO1124" i="3"/>
  <c r="CM1124" i="3"/>
  <c r="CL1124" i="3"/>
  <c r="CK1124" i="3"/>
  <c r="CJ1124" i="3"/>
  <c r="CI1124" i="3"/>
  <c r="CH1124" i="3"/>
  <c r="CF1124" i="3"/>
  <c r="CE1124" i="3"/>
  <c r="CD1124" i="3"/>
  <c r="CC1124" i="3"/>
  <c r="CB1124" i="3"/>
  <c r="CA1124" i="3"/>
  <c r="BZ1124" i="3"/>
  <c r="BW1124" i="3"/>
  <c r="BV1124" i="3"/>
  <c r="BS1124" i="3"/>
  <c r="BR1124" i="3"/>
  <c r="BQ1124" i="3"/>
  <c r="BP1124" i="3"/>
  <c r="BN1124" i="3"/>
  <c r="BM1124" i="3"/>
  <c r="BL1124" i="3"/>
  <c r="BK1124" i="3"/>
  <c r="BI1124" i="3"/>
  <c r="BG1124" i="3"/>
  <c r="DG1123" i="3"/>
  <c r="DD1123" i="3"/>
  <c r="DC1123" i="3"/>
  <c r="DB1123" i="3"/>
  <c r="DA1123" i="3"/>
  <c r="CZ1123" i="3"/>
  <c r="CY1123" i="3"/>
  <c r="CX1123" i="3"/>
  <c r="CV1123" i="3"/>
  <c r="CU1123" i="3"/>
  <c r="CT1123" i="3"/>
  <c r="CS1123" i="3"/>
  <c r="CR1123" i="3"/>
  <c r="CQ1123" i="3"/>
  <c r="CO1123" i="3"/>
  <c r="CM1123" i="3"/>
  <c r="CL1123" i="3"/>
  <c r="CK1123" i="3"/>
  <c r="CJ1123" i="3"/>
  <c r="CI1123" i="3"/>
  <c r="CH1123" i="3"/>
  <c r="CF1123" i="3"/>
  <c r="CE1123" i="3"/>
  <c r="CD1123" i="3"/>
  <c r="CC1123" i="3"/>
  <c r="CB1123" i="3"/>
  <c r="CA1123" i="3"/>
  <c r="BZ1123" i="3"/>
  <c r="BW1123" i="3"/>
  <c r="BV1123" i="3"/>
  <c r="BS1123" i="3"/>
  <c r="BR1123" i="3"/>
  <c r="BQ1123" i="3"/>
  <c r="BP1123" i="3"/>
  <c r="BN1123" i="3"/>
  <c r="BM1123" i="3"/>
  <c r="BL1123" i="3"/>
  <c r="BK1123" i="3"/>
  <c r="BI1123" i="3"/>
  <c r="BG1123" i="3"/>
  <c r="DG1122" i="3"/>
  <c r="DD1122" i="3"/>
  <c r="DC1122" i="3"/>
  <c r="DB1122" i="3"/>
  <c r="DA1122" i="3"/>
  <c r="CZ1122" i="3"/>
  <c r="CY1122" i="3"/>
  <c r="CX1122" i="3"/>
  <c r="CV1122" i="3"/>
  <c r="CU1122" i="3"/>
  <c r="CT1122" i="3"/>
  <c r="CS1122" i="3"/>
  <c r="CR1122" i="3"/>
  <c r="CQ1122" i="3"/>
  <c r="CO1122" i="3"/>
  <c r="CM1122" i="3"/>
  <c r="CL1122" i="3"/>
  <c r="CK1122" i="3"/>
  <c r="CJ1122" i="3"/>
  <c r="CI1122" i="3"/>
  <c r="CH1122" i="3"/>
  <c r="CF1122" i="3"/>
  <c r="CE1122" i="3"/>
  <c r="CD1122" i="3"/>
  <c r="CC1122" i="3"/>
  <c r="CB1122" i="3"/>
  <c r="CA1122" i="3"/>
  <c r="BZ1122" i="3"/>
  <c r="BW1122" i="3"/>
  <c r="BV1122" i="3"/>
  <c r="BS1122" i="3"/>
  <c r="BR1122" i="3"/>
  <c r="BQ1122" i="3"/>
  <c r="BP1122" i="3"/>
  <c r="BN1122" i="3"/>
  <c r="BM1122" i="3"/>
  <c r="BL1122" i="3"/>
  <c r="BK1122" i="3"/>
  <c r="BI1122" i="3"/>
  <c r="BG1122" i="3"/>
  <c r="DG1121" i="3"/>
  <c r="DD1121" i="3"/>
  <c r="DC1121" i="3"/>
  <c r="DB1121" i="3"/>
  <c r="DA1121" i="3"/>
  <c r="CZ1121" i="3"/>
  <c r="CY1121" i="3"/>
  <c r="CX1121" i="3"/>
  <c r="CV1121" i="3"/>
  <c r="CU1121" i="3"/>
  <c r="CT1121" i="3"/>
  <c r="CS1121" i="3"/>
  <c r="CR1121" i="3"/>
  <c r="CQ1121" i="3"/>
  <c r="CO1121" i="3"/>
  <c r="CM1121" i="3"/>
  <c r="CL1121" i="3"/>
  <c r="CK1121" i="3"/>
  <c r="CJ1121" i="3"/>
  <c r="CI1121" i="3"/>
  <c r="CH1121" i="3"/>
  <c r="CF1121" i="3"/>
  <c r="CE1121" i="3"/>
  <c r="CD1121" i="3"/>
  <c r="CC1121" i="3"/>
  <c r="CB1121" i="3"/>
  <c r="CA1121" i="3"/>
  <c r="BZ1121" i="3"/>
  <c r="BW1121" i="3"/>
  <c r="BV1121" i="3"/>
  <c r="BS1121" i="3"/>
  <c r="BR1121" i="3"/>
  <c r="BQ1121" i="3"/>
  <c r="BP1121" i="3"/>
  <c r="BN1121" i="3"/>
  <c r="BM1121" i="3"/>
  <c r="BL1121" i="3"/>
  <c r="BK1121" i="3"/>
  <c r="BI1121" i="3"/>
  <c r="BG1121" i="3"/>
  <c r="DG1120" i="3"/>
  <c r="DD1120" i="3"/>
  <c r="DC1120" i="3"/>
  <c r="DB1120" i="3"/>
  <c r="DA1120" i="3"/>
  <c r="CZ1120" i="3"/>
  <c r="CY1120" i="3"/>
  <c r="CX1120" i="3"/>
  <c r="CV1120" i="3"/>
  <c r="CU1120" i="3"/>
  <c r="CT1120" i="3"/>
  <c r="CS1120" i="3"/>
  <c r="CR1120" i="3"/>
  <c r="CQ1120" i="3"/>
  <c r="CO1120" i="3"/>
  <c r="CM1120" i="3"/>
  <c r="CL1120" i="3"/>
  <c r="CK1120" i="3"/>
  <c r="CJ1120" i="3"/>
  <c r="CI1120" i="3"/>
  <c r="CH1120" i="3"/>
  <c r="CF1120" i="3"/>
  <c r="CE1120" i="3"/>
  <c r="CD1120" i="3"/>
  <c r="CC1120" i="3"/>
  <c r="CB1120" i="3"/>
  <c r="CA1120" i="3"/>
  <c r="BZ1120" i="3"/>
  <c r="BW1120" i="3"/>
  <c r="BV1120" i="3"/>
  <c r="BS1120" i="3"/>
  <c r="BR1120" i="3"/>
  <c r="BQ1120" i="3"/>
  <c r="BP1120" i="3"/>
  <c r="BN1120" i="3"/>
  <c r="BM1120" i="3"/>
  <c r="BL1120" i="3"/>
  <c r="BK1120" i="3"/>
  <c r="BI1120" i="3"/>
  <c r="BG1120" i="3"/>
  <c r="DG1119" i="3"/>
  <c r="DD1119" i="3"/>
  <c r="DC1119" i="3"/>
  <c r="DB1119" i="3"/>
  <c r="DA1119" i="3"/>
  <c r="CZ1119" i="3"/>
  <c r="CY1119" i="3"/>
  <c r="CX1119" i="3"/>
  <c r="CV1119" i="3"/>
  <c r="CU1119" i="3"/>
  <c r="CT1119" i="3"/>
  <c r="CS1119" i="3"/>
  <c r="CR1119" i="3"/>
  <c r="CQ1119" i="3"/>
  <c r="CO1119" i="3"/>
  <c r="CM1119" i="3"/>
  <c r="CL1119" i="3"/>
  <c r="CK1119" i="3"/>
  <c r="CJ1119" i="3"/>
  <c r="CI1119" i="3"/>
  <c r="CH1119" i="3"/>
  <c r="CF1119" i="3"/>
  <c r="CE1119" i="3"/>
  <c r="CD1119" i="3"/>
  <c r="CC1119" i="3"/>
  <c r="CB1119" i="3"/>
  <c r="CA1119" i="3"/>
  <c r="BZ1119" i="3"/>
  <c r="BW1119" i="3"/>
  <c r="BV1119" i="3"/>
  <c r="BS1119" i="3"/>
  <c r="BR1119" i="3"/>
  <c r="BQ1119" i="3"/>
  <c r="BP1119" i="3"/>
  <c r="BN1119" i="3"/>
  <c r="BM1119" i="3"/>
  <c r="BL1119" i="3"/>
  <c r="BK1119" i="3"/>
  <c r="BI1119" i="3"/>
  <c r="BG1119" i="3"/>
  <c r="DG1118" i="3"/>
  <c r="DD1118" i="3"/>
  <c r="DC1118" i="3"/>
  <c r="DB1118" i="3"/>
  <c r="DA1118" i="3"/>
  <c r="CZ1118" i="3"/>
  <c r="CY1118" i="3"/>
  <c r="CX1118" i="3"/>
  <c r="CV1118" i="3"/>
  <c r="CU1118" i="3"/>
  <c r="CT1118" i="3"/>
  <c r="CS1118" i="3"/>
  <c r="CR1118" i="3"/>
  <c r="CQ1118" i="3"/>
  <c r="CO1118" i="3"/>
  <c r="CM1118" i="3"/>
  <c r="CL1118" i="3"/>
  <c r="CK1118" i="3"/>
  <c r="CJ1118" i="3"/>
  <c r="CI1118" i="3"/>
  <c r="CH1118" i="3"/>
  <c r="CF1118" i="3"/>
  <c r="CE1118" i="3"/>
  <c r="CD1118" i="3"/>
  <c r="CC1118" i="3"/>
  <c r="CB1118" i="3"/>
  <c r="CA1118" i="3"/>
  <c r="BZ1118" i="3"/>
  <c r="BW1118" i="3"/>
  <c r="BV1118" i="3"/>
  <c r="BS1118" i="3"/>
  <c r="BR1118" i="3"/>
  <c r="BQ1118" i="3"/>
  <c r="BP1118" i="3"/>
  <c r="BN1118" i="3"/>
  <c r="BM1118" i="3"/>
  <c r="BL1118" i="3"/>
  <c r="BK1118" i="3"/>
  <c r="BI1118" i="3"/>
  <c r="BG1118" i="3"/>
  <c r="DG1117" i="3"/>
  <c r="DD1117" i="3"/>
  <c r="DC1117" i="3"/>
  <c r="DB1117" i="3"/>
  <c r="DA1117" i="3"/>
  <c r="CZ1117" i="3"/>
  <c r="CY1117" i="3"/>
  <c r="CX1117" i="3"/>
  <c r="CV1117" i="3"/>
  <c r="CU1117" i="3"/>
  <c r="CT1117" i="3"/>
  <c r="CS1117" i="3"/>
  <c r="CR1117" i="3"/>
  <c r="CQ1117" i="3"/>
  <c r="CO1117" i="3"/>
  <c r="CM1117" i="3"/>
  <c r="CL1117" i="3"/>
  <c r="CK1117" i="3"/>
  <c r="CJ1117" i="3"/>
  <c r="CI1117" i="3"/>
  <c r="CH1117" i="3"/>
  <c r="CF1117" i="3"/>
  <c r="CE1117" i="3"/>
  <c r="CD1117" i="3"/>
  <c r="CC1117" i="3"/>
  <c r="CB1117" i="3"/>
  <c r="CA1117" i="3"/>
  <c r="BZ1117" i="3"/>
  <c r="BW1117" i="3"/>
  <c r="BV1117" i="3"/>
  <c r="BS1117" i="3"/>
  <c r="BR1117" i="3"/>
  <c r="BQ1117" i="3"/>
  <c r="BP1117" i="3"/>
  <c r="BN1117" i="3"/>
  <c r="BM1117" i="3"/>
  <c r="BL1117" i="3"/>
  <c r="BK1117" i="3"/>
  <c r="BI1117" i="3"/>
  <c r="BG1117" i="3"/>
  <c r="DG1116" i="3"/>
  <c r="DD1116" i="3"/>
  <c r="DC1116" i="3"/>
  <c r="DB1116" i="3"/>
  <c r="DA1116" i="3"/>
  <c r="CZ1116" i="3"/>
  <c r="CY1116" i="3"/>
  <c r="CX1116" i="3"/>
  <c r="CV1116" i="3"/>
  <c r="CU1116" i="3"/>
  <c r="CT1116" i="3"/>
  <c r="CS1116" i="3"/>
  <c r="CR1116" i="3"/>
  <c r="CQ1116" i="3"/>
  <c r="CO1116" i="3"/>
  <c r="CM1116" i="3"/>
  <c r="CL1116" i="3"/>
  <c r="CK1116" i="3"/>
  <c r="CJ1116" i="3"/>
  <c r="CI1116" i="3"/>
  <c r="CH1116" i="3"/>
  <c r="CF1116" i="3"/>
  <c r="CE1116" i="3"/>
  <c r="CD1116" i="3"/>
  <c r="CC1116" i="3"/>
  <c r="CB1116" i="3"/>
  <c r="CA1116" i="3"/>
  <c r="BZ1116" i="3"/>
  <c r="BW1116" i="3"/>
  <c r="BV1116" i="3"/>
  <c r="BS1116" i="3"/>
  <c r="BR1116" i="3"/>
  <c r="BQ1116" i="3"/>
  <c r="BP1116" i="3"/>
  <c r="BN1116" i="3"/>
  <c r="BM1116" i="3"/>
  <c r="BL1116" i="3"/>
  <c r="BK1116" i="3"/>
  <c r="BI1116" i="3"/>
  <c r="BG1116" i="3"/>
  <c r="DG1115" i="3"/>
  <c r="DD1115" i="3"/>
  <c r="DC1115" i="3"/>
  <c r="DB1115" i="3"/>
  <c r="DA1115" i="3"/>
  <c r="CZ1115" i="3"/>
  <c r="CY1115" i="3"/>
  <c r="CX1115" i="3"/>
  <c r="CV1115" i="3"/>
  <c r="CU1115" i="3"/>
  <c r="CT1115" i="3"/>
  <c r="CS1115" i="3"/>
  <c r="CR1115" i="3"/>
  <c r="CQ1115" i="3"/>
  <c r="CO1115" i="3"/>
  <c r="CM1115" i="3"/>
  <c r="CL1115" i="3"/>
  <c r="CK1115" i="3"/>
  <c r="CJ1115" i="3"/>
  <c r="CI1115" i="3"/>
  <c r="CH1115" i="3"/>
  <c r="CF1115" i="3"/>
  <c r="CE1115" i="3"/>
  <c r="CD1115" i="3"/>
  <c r="CC1115" i="3"/>
  <c r="CB1115" i="3"/>
  <c r="CA1115" i="3"/>
  <c r="BZ1115" i="3"/>
  <c r="BW1115" i="3"/>
  <c r="BV1115" i="3"/>
  <c r="BS1115" i="3"/>
  <c r="BR1115" i="3"/>
  <c r="BQ1115" i="3"/>
  <c r="BP1115" i="3"/>
  <c r="BN1115" i="3"/>
  <c r="BM1115" i="3"/>
  <c r="BL1115" i="3"/>
  <c r="BK1115" i="3"/>
  <c r="BI1115" i="3"/>
  <c r="BG1115" i="3"/>
  <c r="DG1114" i="3"/>
  <c r="DD1114" i="3"/>
  <c r="DC1114" i="3"/>
  <c r="DB1114" i="3"/>
  <c r="DA1114" i="3"/>
  <c r="CZ1114" i="3"/>
  <c r="CY1114" i="3"/>
  <c r="CX1114" i="3"/>
  <c r="CV1114" i="3"/>
  <c r="CU1114" i="3"/>
  <c r="CT1114" i="3"/>
  <c r="CS1114" i="3"/>
  <c r="CR1114" i="3"/>
  <c r="CQ1114" i="3"/>
  <c r="CO1114" i="3"/>
  <c r="CM1114" i="3"/>
  <c r="CL1114" i="3"/>
  <c r="CK1114" i="3"/>
  <c r="CJ1114" i="3"/>
  <c r="CI1114" i="3"/>
  <c r="CH1114" i="3"/>
  <c r="CF1114" i="3"/>
  <c r="CE1114" i="3"/>
  <c r="CD1114" i="3"/>
  <c r="CC1114" i="3"/>
  <c r="CB1114" i="3"/>
  <c r="CA1114" i="3"/>
  <c r="BZ1114" i="3"/>
  <c r="BW1114" i="3"/>
  <c r="BV1114" i="3"/>
  <c r="BS1114" i="3"/>
  <c r="BR1114" i="3"/>
  <c r="BQ1114" i="3"/>
  <c r="BP1114" i="3"/>
  <c r="BN1114" i="3"/>
  <c r="BM1114" i="3"/>
  <c r="BL1114" i="3"/>
  <c r="BK1114" i="3"/>
  <c r="BI1114" i="3"/>
  <c r="BG1114" i="3"/>
  <c r="DG1113" i="3"/>
  <c r="DD1113" i="3"/>
  <c r="DC1113" i="3"/>
  <c r="DB1113" i="3"/>
  <c r="DA1113" i="3"/>
  <c r="CZ1113" i="3"/>
  <c r="CY1113" i="3"/>
  <c r="CX1113" i="3"/>
  <c r="CV1113" i="3"/>
  <c r="CU1113" i="3"/>
  <c r="CT1113" i="3"/>
  <c r="CS1113" i="3"/>
  <c r="CR1113" i="3"/>
  <c r="CQ1113" i="3"/>
  <c r="CO1113" i="3"/>
  <c r="CM1113" i="3"/>
  <c r="CL1113" i="3"/>
  <c r="CK1113" i="3"/>
  <c r="CJ1113" i="3"/>
  <c r="CI1113" i="3"/>
  <c r="CH1113" i="3"/>
  <c r="CF1113" i="3"/>
  <c r="CE1113" i="3"/>
  <c r="CD1113" i="3"/>
  <c r="CC1113" i="3"/>
  <c r="CB1113" i="3"/>
  <c r="CA1113" i="3"/>
  <c r="BZ1113" i="3"/>
  <c r="BW1113" i="3"/>
  <c r="BV1113" i="3"/>
  <c r="BS1113" i="3"/>
  <c r="BR1113" i="3"/>
  <c r="BQ1113" i="3"/>
  <c r="BP1113" i="3"/>
  <c r="BN1113" i="3"/>
  <c r="BM1113" i="3"/>
  <c r="BL1113" i="3"/>
  <c r="BK1113" i="3"/>
  <c r="BI1113" i="3"/>
  <c r="BG1113" i="3"/>
  <c r="DG1112" i="3"/>
  <c r="DD1112" i="3"/>
  <c r="DC1112" i="3"/>
  <c r="DB1112" i="3"/>
  <c r="DA1112" i="3"/>
  <c r="CZ1112" i="3"/>
  <c r="CY1112" i="3"/>
  <c r="CX1112" i="3"/>
  <c r="CV1112" i="3"/>
  <c r="CU1112" i="3"/>
  <c r="CT1112" i="3"/>
  <c r="CS1112" i="3"/>
  <c r="CR1112" i="3"/>
  <c r="CQ1112" i="3"/>
  <c r="CO1112" i="3"/>
  <c r="CM1112" i="3"/>
  <c r="CL1112" i="3"/>
  <c r="CK1112" i="3"/>
  <c r="CJ1112" i="3"/>
  <c r="CI1112" i="3"/>
  <c r="CH1112" i="3"/>
  <c r="CF1112" i="3"/>
  <c r="CE1112" i="3"/>
  <c r="CD1112" i="3"/>
  <c r="CC1112" i="3"/>
  <c r="CB1112" i="3"/>
  <c r="CA1112" i="3"/>
  <c r="BZ1112" i="3"/>
  <c r="BW1112" i="3"/>
  <c r="BV1112" i="3"/>
  <c r="BS1112" i="3"/>
  <c r="BR1112" i="3"/>
  <c r="BQ1112" i="3"/>
  <c r="BP1112" i="3"/>
  <c r="BN1112" i="3"/>
  <c r="BM1112" i="3"/>
  <c r="BL1112" i="3"/>
  <c r="BK1112" i="3"/>
  <c r="BI1112" i="3"/>
  <c r="BG1112" i="3"/>
  <c r="DG1111" i="3"/>
  <c r="DD1111" i="3"/>
  <c r="DC1111" i="3"/>
  <c r="DB1111" i="3"/>
  <c r="DA1111" i="3"/>
  <c r="CZ1111" i="3"/>
  <c r="CY1111" i="3"/>
  <c r="CX1111" i="3"/>
  <c r="CV1111" i="3"/>
  <c r="CU1111" i="3"/>
  <c r="CT1111" i="3"/>
  <c r="CS1111" i="3"/>
  <c r="CR1111" i="3"/>
  <c r="CQ1111" i="3"/>
  <c r="CO1111" i="3"/>
  <c r="CM1111" i="3"/>
  <c r="CL1111" i="3"/>
  <c r="CK1111" i="3"/>
  <c r="CJ1111" i="3"/>
  <c r="CI1111" i="3"/>
  <c r="CH1111" i="3"/>
  <c r="CF1111" i="3"/>
  <c r="CE1111" i="3"/>
  <c r="CD1111" i="3"/>
  <c r="CC1111" i="3"/>
  <c r="CB1111" i="3"/>
  <c r="CA1111" i="3"/>
  <c r="BZ1111" i="3"/>
  <c r="BW1111" i="3"/>
  <c r="BV1111" i="3"/>
  <c r="BS1111" i="3"/>
  <c r="BR1111" i="3"/>
  <c r="BQ1111" i="3"/>
  <c r="BP1111" i="3"/>
  <c r="BN1111" i="3"/>
  <c r="BM1111" i="3"/>
  <c r="BL1111" i="3"/>
  <c r="BK1111" i="3"/>
  <c r="BI1111" i="3"/>
  <c r="BG1111" i="3"/>
  <c r="DG1110" i="3"/>
  <c r="DD1110" i="3"/>
  <c r="DC1110" i="3"/>
  <c r="DB1110" i="3"/>
  <c r="DA1110" i="3"/>
  <c r="CZ1110" i="3"/>
  <c r="CY1110" i="3"/>
  <c r="CX1110" i="3"/>
  <c r="CV1110" i="3"/>
  <c r="CU1110" i="3"/>
  <c r="CT1110" i="3"/>
  <c r="CS1110" i="3"/>
  <c r="CR1110" i="3"/>
  <c r="CQ1110" i="3"/>
  <c r="CO1110" i="3"/>
  <c r="CM1110" i="3"/>
  <c r="CL1110" i="3"/>
  <c r="CK1110" i="3"/>
  <c r="CJ1110" i="3"/>
  <c r="CI1110" i="3"/>
  <c r="CH1110" i="3"/>
  <c r="CF1110" i="3"/>
  <c r="CE1110" i="3"/>
  <c r="CD1110" i="3"/>
  <c r="CC1110" i="3"/>
  <c r="CB1110" i="3"/>
  <c r="CA1110" i="3"/>
  <c r="BZ1110" i="3"/>
  <c r="BW1110" i="3"/>
  <c r="BV1110" i="3"/>
  <c r="BS1110" i="3"/>
  <c r="BR1110" i="3"/>
  <c r="BQ1110" i="3"/>
  <c r="BP1110" i="3"/>
  <c r="BN1110" i="3"/>
  <c r="BM1110" i="3"/>
  <c r="BL1110" i="3"/>
  <c r="BK1110" i="3"/>
  <c r="BI1110" i="3"/>
  <c r="BG1110" i="3"/>
  <c r="DG1109" i="3"/>
  <c r="DD1109" i="3"/>
  <c r="DC1109" i="3"/>
  <c r="DB1109" i="3"/>
  <c r="DA1109" i="3"/>
  <c r="CZ1109" i="3"/>
  <c r="CY1109" i="3"/>
  <c r="CX1109" i="3"/>
  <c r="CV1109" i="3"/>
  <c r="CU1109" i="3"/>
  <c r="CT1109" i="3"/>
  <c r="CS1109" i="3"/>
  <c r="CR1109" i="3"/>
  <c r="CQ1109" i="3"/>
  <c r="CO1109" i="3"/>
  <c r="CM1109" i="3"/>
  <c r="CL1109" i="3"/>
  <c r="CK1109" i="3"/>
  <c r="CJ1109" i="3"/>
  <c r="CI1109" i="3"/>
  <c r="CH1109" i="3"/>
  <c r="CF1109" i="3"/>
  <c r="CE1109" i="3"/>
  <c r="CD1109" i="3"/>
  <c r="CC1109" i="3"/>
  <c r="CB1109" i="3"/>
  <c r="CA1109" i="3"/>
  <c r="BZ1109" i="3"/>
  <c r="BW1109" i="3"/>
  <c r="BV1109" i="3"/>
  <c r="BS1109" i="3"/>
  <c r="BR1109" i="3"/>
  <c r="BQ1109" i="3"/>
  <c r="BP1109" i="3"/>
  <c r="BN1109" i="3"/>
  <c r="BM1109" i="3"/>
  <c r="BL1109" i="3"/>
  <c r="BK1109" i="3"/>
  <c r="BI1109" i="3"/>
  <c r="BG1109" i="3"/>
  <c r="DG1108" i="3"/>
  <c r="DD1108" i="3"/>
  <c r="DC1108" i="3"/>
  <c r="DB1108" i="3"/>
  <c r="DA1108" i="3"/>
  <c r="CZ1108" i="3"/>
  <c r="CY1108" i="3"/>
  <c r="CX1108" i="3"/>
  <c r="CV1108" i="3"/>
  <c r="CU1108" i="3"/>
  <c r="CT1108" i="3"/>
  <c r="CS1108" i="3"/>
  <c r="CR1108" i="3"/>
  <c r="CQ1108" i="3"/>
  <c r="CO1108" i="3"/>
  <c r="CM1108" i="3"/>
  <c r="CL1108" i="3"/>
  <c r="CK1108" i="3"/>
  <c r="CJ1108" i="3"/>
  <c r="CI1108" i="3"/>
  <c r="CH1108" i="3"/>
  <c r="CF1108" i="3"/>
  <c r="CE1108" i="3"/>
  <c r="CD1108" i="3"/>
  <c r="CC1108" i="3"/>
  <c r="CB1108" i="3"/>
  <c r="CA1108" i="3"/>
  <c r="BZ1108" i="3"/>
  <c r="BW1108" i="3"/>
  <c r="BV1108" i="3"/>
  <c r="BS1108" i="3"/>
  <c r="BR1108" i="3"/>
  <c r="BQ1108" i="3"/>
  <c r="BP1108" i="3"/>
  <c r="BN1108" i="3"/>
  <c r="BM1108" i="3"/>
  <c r="BL1108" i="3"/>
  <c r="BK1108" i="3"/>
  <c r="BI1108" i="3"/>
  <c r="BG1108" i="3"/>
  <c r="DG1107" i="3"/>
  <c r="DD1107" i="3"/>
  <c r="DC1107" i="3"/>
  <c r="DB1107" i="3"/>
  <c r="DA1107" i="3"/>
  <c r="CZ1107" i="3"/>
  <c r="CY1107" i="3"/>
  <c r="CX1107" i="3"/>
  <c r="CV1107" i="3"/>
  <c r="CU1107" i="3"/>
  <c r="CT1107" i="3"/>
  <c r="CS1107" i="3"/>
  <c r="CR1107" i="3"/>
  <c r="CQ1107" i="3"/>
  <c r="CO1107" i="3"/>
  <c r="CM1107" i="3"/>
  <c r="CL1107" i="3"/>
  <c r="CK1107" i="3"/>
  <c r="CJ1107" i="3"/>
  <c r="CI1107" i="3"/>
  <c r="CH1107" i="3"/>
  <c r="CF1107" i="3"/>
  <c r="CE1107" i="3"/>
  <c r="CD1107" i="3"/>
  <c r="CC1107" i="3"/>
  <c r="CB1107" i="3"/>
  <c r="CA1107" i="3"/>
  <c r="BZ1107" i="3"/>
  <c r="BW1107" i="3"/>
  <c r="BV1107" i="3"/>
  <c r="BS1107" i="3"/>
  <c r="BR1107" i="3"/>
  <c r="BQ1107" i="3"/>
  <c r="BP1107" i="3"/>
  <c r="BN1107" i="3"/>
  <c r="BM1107" i="3"/>
  <c r="BL1107" i="3"/>
  <c r="BK1107" i="3"/>
  <c r="BI1107" i="3"/>
  <c r="BG1107" i="3"/>
  <c r="DG1106" i="3"/>
  <c r="DD1106" i="3"/>
  <c r="DC1106" i="3"/>
  <c r="DB1106" i="3"/>
  <c r="DA1106" i="3"/>
  <c r="CZ1106" i="3"/>
  <c r="CY1106" i="3"/>
  <c r="CX1106" i="3"/>
  <c r="CV1106" i="3"/>
  <c r="CU1106" i="3"/>
  <c r="CT1106" i="3"/>
  <c r="CS1106" i="3"/>
  <c r="CR1106" i="3"/>
  <c r="CQ1106" i="3"/>
  <c r="CO1106" i="3"/>
  <c r="CM1106" i="3"/>
  <c r="CL1106" i="3"/>
  <c r="CK1106" i="3"/>
  <c r="CJ1106" i="3"/>
  <c r="CI1106" i="3"/>
  <c r="CH1106" i="3"/>
  <c r="CF1106" i="3"/>
  <c r="CE1106" i="3"/>
  <c r="CD1106" i="3"/>
  <c r="CC1106" i="3"/>
  <c r="CB1106" i="3"/>
  <c r="CA1106" i="3"/>
  <c r="BZ1106" i="3"/>
  <c r="BW1106" i="3"/>
  <c r="BV1106" i="3"/>
  <c r="BS1106" i="3"/>
  <c r="BR1106" i="3"/>
  <c r="BQ1106" i="3"/>
  <c r="BP1106" i="3"/>
  <c r="BN1106" i="3"/>
  <c r="BM1106" i="3"/>
  <c r="BL1106" i="3"/>
  <c r="BK1106" i="3"/>
  <c r="BI1106" i="3"/>
  <c r="BG1106" i="3"/>
  <c r="DG1105" i="3"/>
  <c r="DD1105" i="3"/>
  <c r="DC1105" i="3"/>
  <c r="DB1105" i="3"/>
  <c r="DA1105" i="3"/>
  <c r="CZ1105" i="3"/>
  <c r="CY1105" i="3"/>
  <c r="CX1105" i="3"/>
  <c r="CV1105" i="3"/>
  <c r="CU1105" i="3"/>
  <c r="CT1105" i="3"/>
  <c r="CS1105" i="3"/>
  <c r="CR1105" i="3"/>
  <c r="CQ1105" i="3"/>
  <c r="CO1105" i="3"/>
  <c r="CM1105" i="3"/>
  <c r="CL1105" i="3"/>
  <c r="CK1105" i="3"/>
  <c r="CJ1105" i="3"/>
  <c r="CI1105" i="3"/>
  <c r="CH1105" i="3"/>
  <c r="CF1105" i="3"/>
  <c r="CE1105" i="3"/>
  <c r="CD1105" i="3"/>
  <c r="CC1105" i="3"/>
  <c r="CB1105" i="3"/>
  <c r="CA1105" i="3"/>
  <c r="BZ1105" i="3"/>
  <c r="BW1105" i="3"/>
  <c r="BV1105" i="3"/>
  <c r="BS1105" i="3"/>
  <c r="BR1105" i="3"/>
  <c r="BQ1105" i="3"/>
  <c r="BP1105" i="3"/>
  <c r="BN1105" i="3"/>
  <c r="BM1105" i="3"/>
  <c r="BL1105" i="3"/>
  <c r="BK1105" i="3"/>
  <c r="BI1105" i="3"/>
  <c r="BG1105" i="3"/>
  <c r="DG1104" i="3"/>
  <c r="DD1104" i="3"/>
  <c r="DC1104" i="3"/>
  <c r="DB1104" i="3"/>
  <c r="DA1104" i="3"/>
  <c r="CZ1104" i="3"/>
  <c r="CY1104" i="3"/>
  <c r="CX1104" i="3"/>
  <c r="CV1104" i="3"/>
  <c r="CU1104" i="3"/>
  <c r="CT1104" i="3"/>
  <c r="CS1104" i="3"/>
  <c r="CR1104" i="3"/>
  <c r="CQ1104" i="3"/>
  <c r="CO1104" i="3"/>
  <c r="CM1104" i="3"/>
  <c r="CL1104" i="3"/>
  <c r="CK1104" i="3"/>
  <c r="CJ1104" i="3"/>
  <c r="CI1104" i="3"/>
  <c r="CH1104" i="3"/>
  <c r="CF1104" i="3"/>
  <c r="CE1104" i="3"/>
  <c r="CD1104" i="3"/>
  <c r="CC1104" i="3"/>
  <c r="CB1104" i="3"/>
  <c r="CA1104" i="3"/>
  <c r="BZ1104" i="3"/>
  <c r="BW1104" i="3"/>
  <c r="BV1104" i="3"/>
  <c r="BS1104" i="3"/>
  <c r="BR1104" i="3"/>
  <c r="BQ1104" i="3"/>
  <c r="BP1104" i="3"/>
  <c r="BN1104" i="3"/>
  <c r="BM1104" i="3"/>
  <c r="BL1104" i="3"/>
  <c r="BK1104" i="3"/>
  <c r="BI1104" i="3"/>
  <c r="BG1104" i="3"/>
  <c r="DG1103" i="3"/>
  <c r="DD1103" i="3"/>
  <c r="DC1103" i="3"/>
  <c r="DB1103" i="3"/>
  <c r="DA1103" i="3"/>
  <c r="CZ1103" i="3"/>
  <c r="CY1103" i="3"/>
  <c r="CX1103" i="3"/>
  <c r="CV1103" i="3"/>
  <c r="CU1103" i="3"/>
  <c r="CT1103" i="3"/>
  <c r="CS1103" i="3"/>
  <c r="CR1103" i="3"/>
  <c r="CQ1103" i="3"/>
  <c r="CO1103" i="3"/>
  <c r="CM1103" i="3"/>
  <c r="CL1103" i="3"/>
  <c r="CK1103" i="3"/>
  <c r="CJ1103" i="3"/>
  <c r="CI1103" i="3"/>
  <c r="CH1103" i="3"/>
  <c r="CF1103" i="3"/>
  <c r="CE1103" i="3"/>
  <c r="CD1103" i="3"/>
  <c r="CC1103" i="3"/>
  <c r="CB1103" i="3"/>
  <c r="CA1103" i="3"/>
  <c r="BZ1103" i="3"/>
  <c r="BW1103" i="3"/>
  <c r="BV1103" i="3"/>
  <c r="BS1103" i="3"/>
  <c r="BR1103" i="3"/>
  <c r="BQ1103" i="3"/>
  <c r="BP1103" i="3"/>
  <c r="BN1103" i="3"/>
  <c r="BM1103" i="3"/>
  <c r="BL1103" i="3"/>
  <c r="BK1103" i="3"/>
  <c r="BI1103" i="3"/>
  <c r="BG1103" i="3"/>
  <c r="DG1102" i="3"/>
  <c r="DD1102" i="3"/>
  <c r="DC1102" i="3"/>
  <c r="DB1102" i="3"/>
  <c r="DA1102" i="3"/>
  <c r="CZ1102" i="3"/>
  <c r="CY1102" i="3"/>
  <c r="CX1102" i="3"/>
  <c r="CV1102" i="3"/>
  <c r="CU1102" i="3"/>
  <c r="CT1102" i="3"/>
  <c r="CS1102" i="3"/>
  <c r="CR1102" i="3"/>
  <c r="CQ1102" i="3"/>
  <c r="CO1102" i="3"/>
  <c r="CM1102" i="3"/>
  <c r="CL1102" i="3"/>
  <c r="CK1102" i="3"/>
  <c r="CJ1102" i="3"/>
  <c r="CI1102" i="3"/>
  <c r="CH1102" i="3"/>
  <c r="CF1102" i="3"/>
  <c r="CE1102" i="3"/>
  <c r="CD1102" i="3"/>
  <c r="CC1102" i="3"/>
  <c r="CB1102" i="3"/>
  <c r="CA1102" i="3"/>
  <c r="BZ1102" i="3"/>
  <c r="BW1102" i="3"/>
  <c r="BV1102" i="3"/>
  <c r="BS1102" i="3"/>
  <c r="BR1102" i="3"/>
  <c r="BQ1102" i="3"/>
  <c r="BP1102" i="3"/>
  <c r="BN1102" i="3"/>
  <c r="BM1102" i="3"/>
  <c r="BL1102" i="3"/>
  <c r="BK1102" i="3"/>
  <c r="BI1102" i="3"/>
  <c r="BG1102" i="3"/>
  <c r="DG1101" i="3"/>
  <c r="DD1101" i="3"/>
  <c r="DC1101" i="3"/>
  <c r="DB1101" i="3"/>
  <c r="DA1101" i="3"/>
  <c r="CZ1101" i="3"/>
  <c r="CY1101" i="3"/>
  <c r="CX1101" i="3"/>
  <c r="CV1101" i="3"/>
  <c r="CU1101" i="3"/>
  <c r="CT1101" i="3"/>
  <c r="CS1101" i="3"/>
  <c r="CR1101" i="3"/>
  <c r="CQ1101" i="3"/>
  <c r="CO1101" i="3"/>
  <c r="CM1101" i="3"/>
  <c r="CL1101" i="3"/>
  <c r="CK1101" i="3"/>
  <c r="CJ1101" i="3"/>
  <c r="CI1101" i="3"/>
  <c r="CH1101" i="3"/>
  <c r="CF1101" i="3"/>
  <c r="CE1101" i="3"/>
  <c r="CD1101" i="3"/>
  <c r="CC1101" i="3"/>
  <c r="CB1101" i="3"/>
  <c r="CA1101" i="3"/>
  <c r="BZ1101" i="3"/>
  <c r="BW1101" i="3"/>
  <c r="BV1101" i="3"/>
  <c r="BS1101" i="3"/>
  <c r="BR1101" i="3"/>
  <c r="BQ1101" i="3"/>
  <c r="BP1101" i="3"/>
  <c r="BN1101" i="3"/>
  <c r="BM1101" i="3"/>
  <c r="BL1101" i="3"/>
  <c r="BK1101" i="3"/>
  <c r="BI1101" i="3"/>
  <c r="BG1101" i="3"/>
  <c r="DG1100" i="3"/>
  <c r="DD1100" i="3"/>
  <c r="DC1100" i="3"/>
  <c r="DB1100" i="3"/>
  <c r="DA1100" i="3"/>
  <c r="CZ1100" i="3"/>
  <c r="CY1100" i="3"/>
  <c r="CX1100" i="3"/>
  <c r="CV1100" i="3"/>
  <c r="CU1100" i="3"/>
  <c r="CT1100" i="3"/>
  <c r="CS1100" i="3"/>
  <c r="CR1100" i="3"/>
  <c r="CQ1100" i="3"/>
  <c r="CO1100" i="3"/>
  <c r="CM1100" i="3"/>
  <c r="CL1100" i="3"/>
  <c r="CK1100" i="3"/>
  <c r="CJ1100" i="3"/>
  <c r="CI1100" i="3"/>
  <c r="CH1100" i="3"/>
  <c r="CF1100" i="3"/>
  <c r="CE1100" i="3"/>
  <c r="CD1100" i="3"/>
  <c r="CC1100" i="3"/>
  <c r="CB1100" i="3"/>
  <c r="CA1100" i="3"/>
  <c r="BZ1100" i="3"/>
  <c r="BW1100" i="3"/>
  <c r="BV1100" i="3"/>
  <c r="BS1100" i="3"/>
  <c r="BR1100" i="3"/>
  <c r="BQ1100" i="3"/>
  <c r="BP1100" i="3"/>
  <c r="BN1100" i="3"/>
  <c r="BM1100" i="3"/>
  <c r="BL1100" i="3"/>
  <c r="BK1100" i="3"/>
  <c r="BI1100" i="3"/>
  <c r="BG1100" i="3"/>
  <c r="DG1099" i="3"/>
  <c r="DD1099" i="3"/>
  <c r="DC1099" i="3"/>
  <c r="DB1099" i="3"/>
  <c r="DA1099" i="3"/>
  <c r="CZ1099" i="3"/>
  <c r="CY1099" i="3"/>
  <c r="CX1099" i="3"/>
  <c r="CV1099" i="3"/>
  <c r="CU1099" i="3"/>
  <c r="CT1099" i="3"/>
  <c r="CS1099" i="3"/>
  <c r="CR1099" i="3"/>
  <c r="CQ1099" i="3"/>
  <c r="CO1099" i="3"/>
  <c r="CM1099" i="3"/>
  <c r="CL1099" i="3"/>
  <c r="CK1099" i="3"/>
  <c r="CJ1099" i="3"/>
  <c r="CI1099" i="3"/>
  <c r="CH1099" i="3"/>
  <c r="CF1099" i="3"/>
  <c r="CE1099" i="3"/>
  <c r="CD1099" i="3"/>
  <c r="CC1099" i="3"/>
  <c r="CB1099" i="3"/>
  <c r="CA1099" i="3"/>
  <c r="BZ1099" i="3"/>
  <c r="BW1099" i="3"/>
  <c r="BV1099" i="3"/>
  <c r="BS1099" i="3"/>
  <c r="BR1099" i="3"/>
  <c r="BQ1099" i="3"/>
  <c r="BP1099" i="3"/>
  <c r="BN1099" i="3"/>
  <c r="BM1099" i="3"/>
  <c r="BL1099" i="3"/>
  <c r="BK1099" i="3"/>
  <c r="BI1099" i="3"/>
  <c r="BG1099" i="3"/>
  <c r="DG1098" i="3"/>
  <c r="DD1098" i="3"/>
  <c r="DC1098" i="3"/>
  <c r="DB1098" i="3"/>
  <c r="DA1098" i="3"/>
  <c r="CZ1098" i="3"/>
  <c r="CY1098" i="3"/>
  <c r="CX1098" i="3"/>
  <c r="CV1098" i="3"/>
  <c r="CU1098" i="3"/>
  <c r="CT1098" i="3"/>
  <c r="CS1098" i="3"/>
  <c r="CR1098" i="3"/>
  <c r="CQ1098" i="3"/>
  <c r="CO1098" i="3"/>
  <c r="CM1098" i="3"/>
  <c r="CL1098" i="3"/>
  <c r="CK1098" i="3"/>
  <c r="CJ1098" i="3"/>
  <c r="CI1098" i="3"/>
  <c r="CH1098" i="3"/>
  <c r="CF1098" i="3"/>
  <c r="CE1098" i="3"/>
  <c r="CD1098" i="3"/>
  <c r="CC1098" i="3"/>
  <c r="CB1098" i="3"/>
  <c r="CA1098" i="3"/>
  <c r="BZ1098" i="3"/>
  <c r="BW1098" i="3"/>
  <c r="BV1098" i="3"/>
  <c r="BS1098" i="3"/>
  <c r="BR1098" i="3"/>
  <c r="BQ1098" i="3"/>
  <c r="BP1098" i="3"/>
  <c r="BN1098" i="3"/>
  <c r="BM1098" i="3"/>
  <c r="BL1098" i="3"/>
  <c r="BK1098" i="3"/>
  <c r="BI1098" i="3"/>
  <c r="BG1098" i="3"/>
  <c r="DG1097" i="3"/>
  <c r="DD1097" i="3"/>
  <c r="DC1097" i="3"/>
  <c r="DB1097" i="3"/>
  <c r="DA1097" i="3"/>
  <c r="CZ1097" i="3"/>
  <c r="CY1097" i="3"/>
  <c r="CX1097" i="3"/>
  <c r="CV1097" i="3"/>
  <c r="CU1097" i="3"/>
  <c r="CT1097" i="3"/>
  <c r="CS1097" i="3"/>
  <c r="CR1097" i="3"/>
  <c r="CQ1097" i="3"/>
  <c r="CO1097" i="3"/>
  <c r="CM1097" i="3"/>
  <c r="CL1097" i="3"/>
  <c r="CK1097" i="3"/>
  <c r="CJ1097" i="3"/>
  <c r="CI1097" i="3"/>
  <c r="CH1097" i="3"/>
  <c r="CF1097" i="3"/>
  <c r="CE1097" i="3"/>
  <c r="CD1097" i="3"/>
  <c r="CC1097" i="3"/>
  <c r="CB1097" i="3"/>
  <c r="CA1097" i="3"/>
  <c r="BZ1097" i="3"/>
  <c r="BW1097" i="3"/>
  <c r="BV1097" i="3"/>
  <c r="BS1097" i="3"/>
  <c r="BR1097" i="3"/>
  <c r="BQ1097" i="3"/>
  <c r="BP1097" i="3"/>
  <c r="BN1097" i="3"/>
  <c r="BM1097" i="3"/>
  <c r="BL1097" i="3"/>
  <c r="BK1097" i="3"/>
  <c r="BI1097" i="3"/>
  <c r="BG1097" i="3"/>
  <c r="DG1096" i="3"/>
  <c r="DD1096" i="3"/>
  <c r="DC1096" i="3"/>
  <c r="DB1096" i="3"/>
  <c r="DA1096" i="3"/>
  <c r="CZ1096" i="3"/>
  <c r="CY1096" i="3"/>
  <c r="CX1096" i="3"/>
  <c r="CV1096" i="3"/>
  <c r="CU1096" i="3"/>
  <c r="CT1096" i="3"/>
  <c r="CS1096" i="3"/>
  <c r="CR1096" i="3"/>
  <c r="CQ1096" i="3"/>
  <c r="CO1096" i="3"/>
  <c r="CM1096" i="3"/>
  <c r="CL1096" i="3"/>
  <c r="CK1096" i="3"/>
  <c r="CJ1096" i="3"/>
  <c r="CI1096" i="3"/>
  <c r="CH1096" i="3"/>
  <c r="CF1096" i="3"/>
  <c r="CE1096" i="3"/>
  <c r="CD1096" i="3"/>
  <c r="CC1096" i="3"/>
  <c r="CB1096" i="3"/>
  <c r="CA1096" i="3"/>
  <c r="BZ1096" i="3"/>
  <c r="BW1096" i="3"/>
  <c r="BV1096" i="3"/>
  <c r="BS1096" i="3"/>
  <c r="BR1096" i="3"/>
  <c r="BQ1096" i="3"/>
  <c r="BP1096" i="3"/>
  <c r="BN1096" i="3"/>
  <c r="BM1096" i="3"/>
  <c r="BL1096" i="3"/>
  <c r="BK1096" i="3"/>
  <c r="BI1096" i="3"/>
  <c r="BG1096" i="3"/>
  <c r="DG1095" i="3"/>
  <c r="DD1095" i="3"/>
  <c r="DC1095" i="3"/>
  <c r="DB1095" i="3"/>
  <c r="DA1095" i="3"/>
  <c r="CZ1095" i="3"/>
  <c r="CY1095" i="3"/>
  <c r="CX1095" i="3"/>
  <c r="CV1095" i="3"/>
  <c r="CU1095" i="3"/>
  <c r="CT1095" i="3"/>
  <c r="CS1095" i="3"/>
  <c r="CR1095" i="3"/>
  <c r="CQ1095" i="3"/>
  <c r="CO1095" i="3"/>
  <c r="CM1095" i="3"/>
  <c r="CL1095" i="3"/>
  <c r="CK1095" i="3"/>
  <c r="CJ1095" i="3"/>
  <c r="CI1095" i="3"/>
  <c r="CH1095" i="3"/>
  <c r="CF1095" i="3"/>
  <c r="CE1095" i="3"/>
  <c r="CD1095" i="3"/>
  <c r="CC1095" i="3"/>
  <c r="CB1095" i="3"/>
  <c r="CA1095" i="3"/>
  <c r="BZ1095" i="3"/>
  <c r="BW1095" i="3"/>
  <c r="BV1095" i="3"/>
  <c r="BS1095" i="3"/>
  <c r="BR1095" i="3"/>
  <c r="BQ1095" i="3"/>
  <c r="BP1095" i="3"/>
  <c r="BN1095" i="3"/>
  <c r="BM1095" i="3"/>
  <c r="BL1095" i="3"/>
  <c r="BK1095" i="3"/>
  <c r="BI1095" i="3"/>
  <c r="BG1095" i="3"/>
  <c r="DG1094" i="3"/>
  <c r="DD1094" i="3"/>
  <c r="DC1094" i="3"/>
  <c r="DB1094" i="3"/>
  <c r="DA1094" i="3"/>
  <c r="CZ1094" i="3"/>
  <c r="CY1094" i="3"/>
  <c r="CX1094" i="3"/>
  <c r="CV1094" i="3"/>
  <c r="CU1094" i="3"/>
  <c r="CT1094" i="3"/>
  <c r="CS1094" i="3"/>
  <c r="CR1094" i="3"/>
  <c r="CQ1094" i="3"/>
  <c r="CO1094" i="3"/>
  <c r="CM1094" i="3"/>
  <c r="CL1094" i="3"/>
  <c r="CK1094" i="3"/>
  <c r="CJ1094" i="3"/>
  <c r="CI1094" i="3"/>
  <c r="CH1094" i="3"/>
  <c r="CF1094" i="3"/>
  <c r="CE1094" i="3"/>
  <c r="CD1094" i="3"/>
  <c r="CC1094" i="3"/>
  <c r="CB1094" i="3"/>
  <c r="CA1094" i="3"/>
  <c r="BZ1094" i="3"/>
  <c r="BW1094" i="3"/>
  <c r="BV1094" i="3"/>
  <c r="BS1094" i="3"/>
  <c r="BR1094" i="3"/>
  <c r="BQ1094" i="3"/>
  <c r="BP1094" i="3"/>
  <c r="BN1094" i="3"/>
  <c r="BM1094" i="3"/>
  <c r="BL1094" i="3"/>
  <c r="BK1094" i="3"/>
  <c r="BI1094" i="3"/>
  <c r="BG1094" i="3"/>
  <c r="DG1093" i="3"/>
  <c r="DD1093" i="3"/>
  <c r="DC1093" i="3"/>
  <c r="DB1093" i="3"/>
  <c r="DA1093" i="3"/>
  <c r="CZ1093" i="3"/>
  <c r="CY1093" i="3"/>
  <c r="CX1093" i="3"/>
  <c r="CV1093" i="3"/>
  <c r="CU1093" i="3"/>
  <c r="CT1093" i="3"/>
  <c r="CS1093" i="3"/>
  <c r="CR1093" i="3"/>
  <c r="CQ1093" i="3"/>
  <c r="CO1093" i="3"/>
  <c r="CM1093" i="3"/>
  <c r="CL1093" i="3"/>
  <c r="CK1093" i="3"/>
  <c r="CJ1093" i="3"/>
  <c r="CI1093" i="3"/>
  <c r="CH1093" i="3"/>
  <c r="CF1093" i="3"/>
  <c r="CE1093" i="3"/>
  <c r="CD1093" i="3"/>
  <c r="CC1093" i="3"/>
  <c r="CB1093" i="3"/>
  <c r="CA1093" i="3"/>
  <c r="BZ1093" i="3"/>
  <c r="BW1093" i="3"/>
  <c r="BV1093" i="3"/>
  <c r="BS1093" i="3"/>
  <c r="BR1093" i="3"/>
  <c r="BQ1093" i="3"/>
  <c r="BP1093" i="3"/>
  <c r="BN1093" i="3"/>
  <c r="BM1093" i="3"/>
  <c r="BL1093" i="3"/>
  <c r="BK1093" i="3"/>
  <c r="BI1093" i="3"/>
  <c r="BG1093" i="3"/>
  <c r="DG1092" i="3"/>
  <c r="DD1092" i="3"/>
  <c r="DC1092" i="3"/>
  <c r="DB1092" i="3"/>
  <c r="DA1092" i="3"/>
  <c r="CZ1092" i="3"/>
  <c r="CY1092" i="3"/>
  <c r="CX1092" i="3"/>
  <c r="CV1092" i="3"/>
  <c r="CU1092" i="3"/>
  <c r="CT1092" i="3"/>
  <c r="CS1092" i="3"/>
  <c r="CR1092" i="3"/>
  <c r="CQ1092" i="3"/>
  <c r="CO1092" i="3"/>
  <c r="CM1092" i="3"/>
  <c r="CL1092" i="3"/>
  <c r="CK1092" i="3"/>
  <c r="CJ1092" i="3"/>
  <c r="CI1092" i="3"/>
  <c r="CH1092" i="3"/>
  <c r="CF1092" i="3"/>
  <c r="CE1092" i="3"/>
  <c r="CD1092" i="3"/>
  <c r="CC1092" i="3"/>
  <c r="CB1092" i="3"/>
  <c r="CA1092" i="3"/>
  <c r="BZ1092" i="3"/>
  <c r="BW1092" i="3"/>
  <c r="BV1092" i="3"/>
  <c r="BS1092" i="3"/>
  <c r="BR1092" i="3"/>
  <c r="BQ1092" i="3"/>
  <c r="BP1092" i="3"/>
  <c r="BN1092" i="3"/>
  <c r="BM1092" i="3"/>
  <c r="BL1092" i="3"/>
  <c r="BK1092" i="3"/>
  <c r="BI1092" i="3"/>
  <c r="BG1092" i="3"/>
  <c r="DG1091" i="3"/>
  <c r="DD1091" i="3"/>
  <c r="DC1091" i="3"/>
  <c r="DB1091" i="3"/>
  <c r="DA1091" i="3"/>
  <c r="CZ1091" i="3"/>
  <c r="CY1091" i="3"/>
  <c r="CX1091" i="3"/>
  <c r="CV1091" i="3"/>
  <c r="CU1091" i="3"/>
  <c r="CT1091" i="3"/>
  <c r="CS1091" i="3"/>
  <c r="CR1091" i="3"/>
  <c r="CQ1091" i="3"/>
  <c r="CO1091" i="3"/>
  <c r="CM1091" i="3"/>
  <c r="CL1091" i="3"/>
  <c r="CK1091" i="3"/>
  <c r="CJ1091" i="3"/>
  <c r="CI1091" i="3"/>
  <c r="CH1091" i="3"/>
  <c r="CF1091" i="3"/>
  <c r="CE1091" i="3"/>
  <c r="CD1091" i="3"/>
  <c r="CC1091" i="3"/>
  <c r="CB1091" i="3"/>
  <c r="CA1091" i="3"/>
  <c r="BZ1091" i="3"/>
  <c r="BW1091" i="3"/>
  <c r="BV1091" i="3"/>
  <c r="BS1091" i="3"/>
  <c r="BR1091" i="3"/>
  <c r="BQ1091" i="3"/>
  <c r="BP1091" i="3"/>
  <c r="BN1091" i="3"/>
  <c r="BM1091" i="3"/>
  <c r="BL1091" i="3"/>
  <c r="BK1091" i="3"/>
  <c r="BI1091" i="3"/>
  <c r="BG1091" i="3"/>
  <c r="DG1090" i="3"/>
  <c r="DD1090" i="3"/>
  <c r="DC1090" i="3"/>
  <c r="DB1090" i="3"/>
  <c r="DA1090" i="3"/>
  <c r="CZ1090" i="3"/>
  <c r="CY1090" i="3"/>
  <c r="CX1090" i="3"/>
  <c r="CV1090" i="3"/>
  <c r="CU1090" i="3"/>
  <c r="CT1090" i="3"/>
  <c r="CS1090" i="3"/>
  <c r="CR1090" i="3"/>
  <c r="CQ1090" i="3"/>
  <c r="CO1090" i="3"/>
  <c r="CM1090" i="3"/>
  <c r="CL1090" i="3"/>
  <c r="CK1090" i="3"/>
  <c r="CJ1090" i="3"/>
  <c r="CI1090" i="3"/>
  <c r="CH1090" i="3"/>
  <c r="CF1090" i="3"/>
  <c r="CE1090" i="3"/>
  <c r="CD1090" i="3"/>
  <c r="CC1090" i="3"/>
  <c r="CB1090" i="3"/>
  <c r="CA1090" i="3"/>
  <c r="BZ1090" i="3"/>
  <c r="BW1090" i="3"/>
  <c r="BV1090" i="3"/>
  <c r="BS1090" i="3"/>
  <c r="BR1090" i="3"/>
  <c r="BQ1090" i="3"/>
  <c r="BP1090" i="3"/>
  <c r="BN1090" i="3"/>
  <c r="BM1090" i="3"/>
  <c r="BL1090" i="3"/>
  <c r="BK1090" i="3"/>
  <c r="BI1090" i="3"/>
  <c r="BG1090" i="3"/>
  <c r="DG1089" i="3"/>
  <c r="DD1089" i="3"/>
  <c r="DC1089" i="3"/>
  <c r="DB1089" i="3"/>
  <c r="DA1089" i="3"/>
  <c r="CZ1089" i="3"/>
  <c r="CY1089" i="3"/>
  <c r="CX1089" i="3"/>
  <c r="CV1089" i="3"/>
  <c r="CU1089" i="3"/>
  <c r="CT1089" i="3"/>
  <c r="CS1089" i="3"/>
  <c r="CR1089" i="3"/>
  <c r="CQ1089" i="3"/>
  <c r="CO1089" i="3"/>
  <c r="CM1089" i="3"/>
  <c r="CL1089" i="3"/>
  <c r="CK1089" i="3"/>
  <c r="CJ1089" i="3"/>
  <c r="CI1089" i="3"/>
  <c r="CH1089" i="3"/>
  <c r="CF1089" i="3"/>
  <c r="CE1089" i="3"/>
  <c r="CD1089" i="3"/>
  <c r="CC1089" i="3"/>
  <c r="CB1089" i="3"/>
  <c r="CA1089" i="3"/>
  <c r="BZ1089" i="3"/>
  <c r="BW1089" i="3"/>
  <c r="BV1089" i="3"/>
  <c r="BS1089" i="3"/>
  <c r="BR1089" i="3"/>
  <c r="BQ1089" i="3"/>
  <c r="BP1089" i="3"/>
  <c r="BN1089" i="3"/>
  <c r="BM1089" i="3"/>
  <c r="BL1089" i="3"/>
  <c r="BK1089" i="3"/>
  <c r="BI1089" i="3"/>
  <c r="BG1089" i="3"/>
  <c r="DG1088" i="3"/>
  <c r="DD1088" i="3"/>
  <c r="DC1088" i="3"/>
  <c r="DB1088" i="3"/>
  <c r="DA1088" i="3"/>
  <c r="CZ1088" i="3"/>
  <c r="CY1088" i="3"/>
  <c r="CX1088" i="3"/>
  <c r="CV1088" i="3"/>
  <c r="CU1088" i="3"/>
  <c r="CT1088" i="3"/>
  <c r="CS1088" i="3"/>
  <c r="CR1088" i="3"/>
  <c r="CQ1088" i="3"/>
  <c r="CO1088" i="3"/>
  <c r="CM1088" i="3"/>
  <c r="CL1088" i="3"/>
  <c r="CK1088" i="3"/>
  <c r="CJ1088" i="3"/>
  <c r="CI1088" i="3"/>
  <c r="CH1088" i="3"/>
  <c r="CF1088" i="3"/>
  <c r="CE1088" i="3"/>
  <c r="CD1088" i="3"/>
  <c r="CC1088" i="3"/>
  <c r="CB1088" i="3"/>
  <c r="CA1088" i="3"/>
  <c r="BZ1088" i="3"/>
  <c r="BW1088" i="3"/>
  <c r="BV1088" i="3"/>
  <c r="BS1088" i="3"/>
  <c r="BR1088" i="3"/>
  <c r="BQ1088" i="3"/>
  <c r="BP1088" i="3"/>
  <c r="BN1088" i="3"/>
  <c r="BM1088" i="3"/>
  <c r="BL1088" i="3"/>
  <c r="BK1088" i="3"/>
  <c r="BI1088" i="3"/>
  <c r="BG1088" i="3"/>
  <c r="DG1087" i="3"/>
  <c r="DD1087" i="3"/>
  <c r="DC1087" i="3"/>
  <c r="DB1087" i="3"/>
  <c r="DA1087" i="3"/>
  <c r="CZ1087" i="3"/>
  <c r="CY1087" i="3"/>
  <c r="CX1087" i="3"/>
  <c r="CV1087" i="3"/>
  <c r="CU1087" i="3"/>
  <c r="CT1087" i="3"/>
  <c r="CS1087" i="3"/>
  <c r="CR1087" i="3"/>
  <c r="CQ1087" i="3"/>
  <c r="CO1087" i="3"/>
  <c r="CM1087" i="3"/>
  <c r="CL1087" i="3"/>
  <c r="CK1087" i="3"/>
  <c r="CJ1087" i="3"/>
  <c r="CI1087" i="3"/>
  <c r="CH1087" i="3"/>
  <c r="CF1087" i="3"/>
  <c r="CE1087" i="3"/>
  <c r="CD1087" i="3"/>
  <c r="CC1087" i="3"/>
  <c r="CB1087" i="3"/>
  <c r="CA1087" i="3"/>
  <c r="BZ1087" i="3"/>
  <c r="BW1087" i="3"/>
  <c r="BV1087" i="3"/>
  <c r="BS1087" i="3"/>
  <c r="BR1087" i="3"/>
  <c r="BQ1087" i="3"/>
  <c r="BP1087" i="3"/>
  <c r="BN1087" i="3"/>
  <c r="BM1087" i="3"/>
  <c r="BL1087" i="3"/>
  <c r="BK1087" i="3"/>
  <c r="BI1087" i="3"/>
  <c r="BG1087" i="3"/>
  <c r="DG1086" i="3"/>
  <c r="DD1086" i="3"/>
  <c r="DC1086" i="3"/>
  <c r="DB1086" i="3"/>
  <c r="DA1086" i="3"/>
  <c r="CZ1086" i="3"/>
  <c r="CY1086" i="3"/>
  <c r="CX1086" i="3"/>
  <c r="CV1086" i="3"/>
  <c r="CU1086" i="3"/>
  <c r="CT1086" i="3"/>
  <c r="CS1086" i="3"/>
  <c r="CR1086" i="3"/>
  <c r="CQ1086" i="3"/>
  <c r="CO1086" i="3"/>
  <c r="CM1086" i="3"/>
  <c r="CL1086" i="3"/>
  <c r="CK1086" i="3"/>
  <c r="CJ1086" i="3"/>
  <c r="CI1086" i="3"/>
  <c r="CH1086" i="3"/>
  <c r="CF1086" i="3"/>
  <c r="CE1086" i="3"/>
  <c r="CD1086" i="3"/>
  <c r="CC1086" i="3"/>
  <c r="CB1086" i="3"/>
  <c r="CA1086" i="3"/>
  <c r="BZ1086" i="3"/>
  <c r="BW1086" i="3"/>
  <c r="BV1086" i="3"/>
  <c r="BS1086" i="3"/>
  <c r="BR1086" i="3"/>
  <c r="BQ1086" i="3"/>
  <c r="BP1086" i="3"/>
  <c r="BN1086" i="3"/>
  <c r="BM1086" i="3"/>
  <c r="BL1086" i="3"/>
  <c r="BK1086" i="3"/>
  <c r="BI1086" i="3"/>
  <c r="BG1086" i="3"/>
  <c r="DG1085" i="3"/>
  <c r="DD1085" i="3"/>
  <c r="DC1085" i="3"/>
  <c r="DB1085" i="3"/>
  <c r="DA1085" i="3"/>
  <c r="CZ1085" i="3"/>
  <c r="CY1085" i="3"/>
  <c r="CX1085" i="3"/>
  <c r="CV1085" i="3"/>
  <c r="CU1085" i="3"/>
  <c r="CT1085" i="3"/>
  <c r="CS1085" i="3"/>
  <c r="CR1085" i="3"/>
  <c r="CQ1085" i="3"/>
  <c r="CO1085" i="3"/>
  <c r="CM1085" i="3"/>
  <c r="CL1085" i="3"/>
  <c r="CK1085" i="3"/>
  <c r="CJ1085" i="3"/>
  <c r="CI1085" i="3"/>
  <c r="CH1085" i="3"/>
  <c r="CF1085" i="3"/>
  <c r="CE1085" i="3"/>
  <c r="CD1085" i="3"/>
  <c r="CC1085" i="3"/>
  <c r="CB1085" i="3"/>
  <c r="CA1085" i="3"/>
  <c r="BZ1085" i="3"/>
  <c r="BW1085" i="3"/>
  <c r="BV1085" i="3"/>
  <c r="BS1085" i="3"/>
  <c r="BR1085" i="3"/>
  <c r="BQ1085" i="3"/>
  <c r="BP1085" i="3"/>
  <c r="BN1085" i="3"/>
  <c r="BM1085" i="3"/>
  <c r="BL1085" i="3"/>
  <c r="BK1085" i="3"/>
  <c r="BI1085" i="3"/>
  <c r="BG1085" i="3"/>
  <c r="DG1084" i="3"/>
  <c r="DD1084" i="3"/>
  <c r="DC1084" i="3"/>
  <c r="DB1084" i="3"/>
  <c r="DA1084" i="3"/>
  <c r="CZ1084" i="3"/>
  <c r="CY1084" i="3"/>
  <c r="CX1084" i="3"/>
  <c r="CV1084" i="3"/>
  <c r="CU1084" i="3"/>
  <c r="CT1084" i="3"/>
  <c r="CS1084" i="3"/>
  <c r="CR1084" i="3"/>
  <c r="CQ1084" i="3"/>
  <c r="CO1084" i="3"/>
  <c r="CM1084" i="3"/>
  <c r="CL1084" i="3"/>
  <c r="CK1084" i="3"/>
  <c r="CJ1084" i="3"/>
  <c r="CI1084" i="3"/>
  <c r="CH1084" i="3"/>
  <c r="CF1084" i="3"/>
  <c r="CE1084" i="3"/>
  <c r="CD1084" i="3"/>
  <c r="CC1084" i="3"/>
  <c r="CB1084" i="3"/>
  <c r="CA1084" i="3"/>
  <c r="BZ1084" i="3"/>
  <c r="BW1084" i="3"/>
  <c r="BV1084" i="3"/>
  <c r="BS1084" i="3"/>
  <c r="BR1084" i="3"/>
  <c r="BQ1084" i="3"/>
  <c r="BP1084" i="3"/>
  <c r="BN1084" i="3"/>
  <c r="BM1084" i="3"/>
  <c r="BL1084" i="3"/>
  <c r="BK1084" i="3"/>
  <c r="BI1084" i="3"/>
  <c r="BG1084" i="3"/>
  <c r="DG1083" i="3"/>
  <c r="DD1083" i="3"/>
  <c r="DC1083" i="3"/>
  <c r="DB1083" i="3"/>
  <c r="DA1083" i="3"/>
  <c r="CZ1083" i="3"/>
  <c r="CY1083" i="3"/>
  <c r="CX1083" i="3"/>
  <c r="CV1083" i="3"/>
  <c r="CU1083" i="3"/>
  <c r="CT1083" i="3"/>
  <c r="CS1083" i="3"/>
  <c r="CR1083" i="3"/>
  <c r="CQ1083" i="3"/>
  <c r="CO1083" i="3"/>
  <c r="CM1083" i="3"/>
  <c r="CL1083" i="3"/>
  <c r="CK1083" i="3"/>
  <c r="CJ1083" i="3"/>
  <c r="CI1083" i="3"/>
  <c r="CH1083" i="3"/>
  <c r="CF1083" i="3"/>
  <c r="CE1083" i="3"/>
  <c r="CD1083" i="3"/>
  <c r="CC1083" i="3"/>
  <c r="CB1083" i="3"/>
  <c r="CA1083" i="3"/>
  <c r="BZ1083" i="3"/>
  <c r="BW1083" i="3"/>
  <c r="BV1083" i="3"/>
  <c r="BS1083" i="3"/>
  <c r="BR1083" i="3"/>
  <c r="BQ1083" i="3"/>
  <c r="BP1083" i="3"/>
  <c r="BN1083" i="3"/>
  <c r="BM1083" i="3"/>
  <c r="BL1083" i="3"/>
  <c r="BK1083" i="3"/>
  <c r="BI1083" i="3"/>
  <c r="BG1083" i="3"/>
  <c r="DG1082" i="3"/>
  <c r="DD1082" i="3"/>
  <c r="DC1082" i="3"/>
  <c r="DB1082" i="3"/>
  <c r="DA1082" i="3"/>
  <c r="CZ1082" i="3"/>
  <c r="CY1082" i="3"/>
  <c r="CX1082" i="3"/>
  <c r="CV1082" i="3"/>
  <c r="CU1082" i="3"/>
  <c r="CT1082" i="3"/>
  <c r="CS1082" i="3"/>
  <c r="CR1082" i="3"/>
  <c r="CQ1082" i="3"/>
  <c r="CO1082" i="3"/>
  <c r="CM1082" i="3"/>
  <c r="CL1082" i="3"/>
  <c r="CK1082" i="3"/>
  <c r="CJ1082" i="3"/>
  <c r="CI1082" i="3"/>
  <c r="CH1082" i="3"/>
  <c r="CF1082" i="3"/>
  <c r="CE1082" i="3"/>
  <c r="CD1082" i="3"/>
  <c r="CC1082" i="3"/>
  <c r="CB1082" i="3"/>
  <c r="CA1082" i="3"/>
  <c r="BZ1082" i="3"/>
  <c r="BW1082" i="3"/>
  <c r="BV1082" i="3"/>
  <c r="BS1082" i="3"/>
  <c r="BR1082" i="3"/>
  <c r="BQ1082" i="3"/>
  <c r="BP1082" i="3"/>
  <c r="BN1082" i="3"/>
  <c r="BM1082" i="3"/>
  <c r="BL1082" i="3"/>
  <c r="BK1082" i="3"/>
  <c r="BI1082" i="3"/>
  <c r="BG1082" i="3"/>
  <c r="DG1081" i="3"/>
  <c r="DD1081" i="3"/>
  <c r="DC1081" i="3"/>
  <c r="DB1081" i="3"/>
  <c r="DA1081" i="3"/>
  <c r="CZ1081" i="3"/>
  <c r="CY1081" i="3"/>
  <c r="CX1081" i="3"/>
  <c r="CV1081" i="3"/>
  <c r="CU1081" i="3"/>
  <c r="CT1081" i="3"/>
  <c r="CS1081" i="3"/>
  <c r="CR1081" i="3"/>
  <c r="CQ1081" i="3"/>
  <c r="CO1081" i="3"/>
  <c r="CM1081" i="3"/>
  <c r="CL1081" i="3"/>
  <c r="CK1081" i="3"/>
  <c r="CJ1081" i="3"/>
  <c r="CI1081" i="3"/>
  <c r="CH1081" i="3"/>
  <c r="CF1081" i="3"/>
  <c r="CE1081" i="3"/>
  <c r="CD1081" i="3"/>
  <c r="CC1081" i="3"/>
  <c r="CB1081" i="3"/>
  <c r="CA1081" i="3"/>
  <c r="BZ1081" i="3"/>
  <c r="BW1081" i="3"/>
  <c r="BV1081" i="3"/>
  <c r="BS1081" i="3"/>
  <c r="BR1081" i="3"/>
  <c r="BQ1081" i="3"/>
  <c r="BP1081" i="3"/>
  <c r="BN1081" i="3"/>
  <c r="BM1081" i="3"/>
  <c r="BL1081" i="3"/>
  <c r="BK1081" i="3"/>
  <c r="BI1081" i="3"/>
  <c r="BG1081" i="3"/>
  <c r="DG1080" i="3"/>
  <c r="DD1080" i="3"/>
  <c r="DC1080" i="3"/>
  <c r="DB1080" i="3"/>
  <c r="DA1080" i="3"/>
  <c r="CZ1080" i="3"/>
  <c r="CY1080" i="3"/>
  <c r="CX1080" i="3"/>
  <c r="CV1080" i="3"/>
  <c r="CU1080" i="3"/>
  <c r="CT1080" i="3"/>
  <c r="CS1080" i="3"/>
  <c r="CR1080" i="3"/>
  <c r="CQ1080" i="3"/>
  <c r="CO1080" i="3"/>
  <c r="CM1080" i="3"/>
  <c r="CL1080" i="3"/>
  <c r="CK1080" i="3"/>
  <c r="CJ1080" i="3"/>
  <c r="CI1080" i="3"/>
  <c r="CH1080" i="3"/>
  <c r="CF1080" i="3"/>
  <c r="CE1080" i="3"/>
  <c r="CD1080" i="3"/>
  <c r="CC1080" i="3"/>
  <c r="CB1080" i="3"/>
  <c r="CA1080" i="3"/>
  <c r="BZ1080" i="3"/>
  <c r="BW1080" i="3"/>
  <c r="BV1080" i="3"/>
  <c r="BS1080" i="3"/>
  <c r="BR1080" i="3"/>
  <c r="BQ1080" i="3"/>
  <c r="BP1080" i="3"/>
  <c r="BN1080" i="3"/>
  <c r="BM1080" i="3"/>
  <c r="BL1080" i="3"/>
  <c r="BK1080" i="3"/>
  <c r="BI1080" i="3"/>
  <c r="BG1080" i="3"/>
  <c r="DG1079" i="3"/>
  <c r="DD1079" i="3"/>
  <c r="DC1079" i="3"/>
  <c r="DB1079" i="3"/>
  <c r="DA1079" i="3"/>
  <c r="CZ1079" i="3"/>
  <c r="CY1079" i="3"/>
  <c r="CX1079" i="3"/>
  <c r="CV1079" i="3"/>
  <c r="CU1079" i="3"/>
  <c r="CT1079" i="3"/>
  <c r="CS1079" i="3"/>
  <c r="CR1079" i="3"/>
  <c r="CQ1079" i="3"/>
  <c r="CO1079" i="3"/>
  <c r="CM1079" i="3"/>
  <c r="CL1079" i="3"/>
  <c r="CK1079" i="3"/>
  <c r="CJ1079" i="3"/>
  <c r="CI1079" i="3"/>
  <c r="CH1079" i="3"/>
  <c r="CF1079" i="3"/>
  <c r="CE1079" i="3"/>
  <c r="CD1079" i="3"/>
  <c r="CC1079" i="3"/>
  <c r="CB1079" i="3"/>
  <c r="CA1079" i="3"/>
  <c r="BZ1079" i="3"/>
  <c r="BW1079" i="3"/>
  <c r="BV1079" i="3"/>
  <c r="BS1079" i="3"/>
  <c r="BR1079" i="3"/>
  <c r="BQ1079" i="3"/>
  <c r="BP1079" i="3"/>
  <c r="BN1079" i="3"/>
  <c r="BM1079" i="3"/>
  <c r="BL1079" i="3"/>
  <c r="BK1079" i="3"/>
  <c r="BI1079" i="3"/>
  <c r="BG1079" i="3"/>
  <c r="DG1078" i="3"/>
  <c r="DD1078" i="3"/>
  <c r="DC1078" i="3"/>
  <c r="DB1078" i="3"/>
  <c r="DA1078" i="3"/>
  <c r="CZ1078" i="3"/>
  <c r="CY1078" i="3"/>
  <c r="CX1078" i="3"/>
  <c r="CV1078" i="3"/>
  <c r="CU1078" i="3"/>
  <c r="CT1078" i="3"/>
  <c r="CS1078" i="3"/>
  <c r="CR1078" i="3"/>
  <c r="CQ1078" i="3"/>
  <c r="CO1078" i="3"/>
  <c r="CM1078" i="3"/>
  <c r="CL1078" i="3"/>
  <c r="CK1078" i="3"/>
  <c r="CJ1078" i="3"/>
  <c r="CI1078" i="3"/>
  <c r="CH1078" i="3"/>
  <c r="CF1078" i="3"/>
  <c r="CE1078" i="3"/>
  <c r="CD1078" i="3"/>
  <c r="CC1078" i="3"/>
  <c r="CB1078" i="3"/>
  <c r="CA1078" i="3"/>
  <c r="BZ1078" i="3"/>
  <c r="BW1078" i="3"/>
  <c r="BV1078" i="3"/>
  <c r="BS1078" i="3"/>
  <c r="BR1078" i="3"/>
  <c r="BQ1078" i="3"/>
  <c r="BP1078" i="3"/>
  <c r="BN1078" i="3"/>
  <c r="BM1078" i="3"/>
  <c r="BL1078" i="3"/>
  <c r="BK1078" i="3"/>
  <c r="BI1078" i="3"/>
  <c r="BG1078" i="3"/>
  <c r="DG1077" i="3"/>
  <c r="DD1077" i="3"/>
  <c r="DC1077" i="3"/>
  <c r="DB1077" i="3"/>
  <c r="DA1077" i="3"/>
  <c r="CZ1077" i="3"/>
  <c r="CY1077" i="3"/>
  <c r="CX1077" i="3"/>
  <c r="CV1077" i="3"/>
  <c r="CU1077" i="3"/>
  <c r="CT1077" i="3"/>
  <c r="CS1077" i="3"/>
  <c r="CR1077" i="3"/>
  <c r="CQ1077" i="3"/>
  <c r="CO1077" i="3"/>
  <c r="CM1077" i="3"/>
  <c r="CL1077" i="3"/>
  <c r="CK1077" i="3"/>
  <c r="CJ1077" i="3"/>
  <c r="CI1077" i="3"/>
  <c r="CH1077" i="3"/>
  <c r="CF1077" i="3"/>
  <c r="CE1077" i="3"/>
  <c r="CD1077" i="3"/>
  <c r="CC1077" i="3"/>
  <c r="CB1077" i="3"/>
  <c r="CA1077" i="3"/>
  <c r="BZ1077" i="3"/>
  <c r="BW1077" i="3"/>
  <c r="BV1077" i="3"/>
  <c r="BS1077" i="3"/>
  <c r="BR1077" i="3"/>
  <c r="BQ1077" i="3"/>
  <c r="BP1077" i="3"/>
  <c r="BN1077" i="3"/>
  <c r="BM1077" i="3"/>
  <c r="BL1077" i="3"/>
  <c r="BK1077" i="3"/>
  <c r="BI1077" i="3"/>
  <c r="BG1077" i="3"/>
  <c r="DG1076" i="3"/>
  <c r="DD1076" i="3"/>
  <c r="DC1076" i="3"/>
  <c r="DB1076" i="3"/>
  <c r="DA1076" i="3"/>
  <c r="CZ1076" i="3"/>
  <c r="CY1076" i="3"/>
  <c r="CX1076" i="3"/>
  <c r="CV1076" i="3"/>
  <c r="CU1076" i="3"/>
  <c r="CT1076" i="3"/>
  <c r="CS1076" i="3"/>
  <c r="CR1076" i="3"/>
  <c r="CQ1076" i="3"/>
  <c r="CO1076" i="3"/>
  <c r="CM1076" i="3"/>
  <c r="CL1076" i="3"/>
  <c r="CK1076" i="3"/>
  <c r="CJ1076" i="3"/>
  <c r="CI1076" i="3"/>
  <c r="CH1076" i="3"/>
  <c r="CF1076" i="3"/>
  <c r="CE1076" i="3"/>
  <c r="CD1076" i="3"/>
  <c r="CC1076" i="3"/>
  <c r="CB1076" i="3"/>
  <c r="CA1076" i="3"/>
  <c r="BZ1076" i="3"/>
  <c r="BW1076" i="3"/>
  <c r="BV1076" i="3"/>
  <c r="BS1076" i="3"/>
  <c r="BR1076" i="3"/>
  <c r="BQ1076" i="3"/>
  <c r="BP1076" i="3"/>
  <c r="BN1076" i="3"/>
  <c r="BM1076" i="3"/>
  <c r="BL1076" i="3"/>
  <c r="BK1076" i="3"/>
  <c r="BI1076" i="3"/>
  <c r="BG1076" i="3"/>
  <c r="DG1075" i="3"/>
  <c r="DD1075" i="3"/>
  <c r="DC1075" i="3"/>
  <c r="DB1075" i="3"/>
  <c r="DA1075" i="3"/>
  <c r="CZ1075" i="3"/>
  <c r="CY1075" i="3"/>
  <c r="CX1075" i="3"/>
  <c r="CV1075" i="3"/>
  <c r="CU1075" i="3"/>
  <c r="CT1075" i="3"/>
  <c r="CS1075" i="3"/>
  <c r="CR1075" i="3"/>
  <c r="CQ1075" i="3"/>
  <c r="CO1075" i="3"/>
  <c r="CM1075" i="3"/>
  <c r="CL1075" i="3"/>
  <c r="CK1075" i="3"/>
  <c r="CJ1075" i="3"/>
  <c r="CI1075" i="3"/>
  <c r="CH1075" i="3"/>
  <c r="CF1075" i="3"/>
  <c r="CE1075" i="3"/>
  <c r="CD1075" i="3"/>
  <c r="CC1075" i="3"/>
  <c r="CB1075" i="3"/>
  <c r="CA1075" i="3"/>
  <c r="BZ1075" i="3"/>
  <c r="BW1075" i="3"/>
  <c r="BV1075" i="3"/>
  <c r="BS1075" i="3"/>
  <c r="BR1075" i="3"/>
  <c r="BQ1075" i="3"/>
  <c r="BP1075" i="3"/>
  <c r="BN1075" i="3"/>
  <c r="BM1075" i="3"/>
  <c r="BL1075" i="3"/>
  <c r="BK1075" i="3"/>
  <c r="BI1075" i="3"/>
  <c r="BG1075" i="3"/>
  <c r="DG1074" i="3"/>
  <c r="DD1074" i="3"/>
  <c r="DC1074" i="3"/>
  <c r="DB1074" i="3"/>
  <c r="DA1074" i="3"/>
  <c r="CZ1074" i="3"/>
  <c r="CY1074" i="3"/>
  <c r="CX1074" i="3"/>
  <c r="CV1074" i="3"/>
  <c r="CU1074" i="3"/>
  <c r="CT1074" i="3"/>
  <c r="CS1074" i="3"/>
  <c r="CR1074" i="3"/>
  <c r="CQ1074" i="3"/>
  <c r="CO1074" i="3"/>
  <c r="CM1074" i="3"/>
  <c r="CL1074" i="3"/>
  <c r="CK1074" i="3"/>
  <c r="CJ1074" i="3"/>
  <c r="CI1074" i="3"/>
  <c r="CH1074" i="3"/>
  <c r="CF1074" i="3"/>
  <c r="CE1074" i="3"/>
  <c r="CD1074" i="3"/>
  <c r="CC1074" i="3"/>
  <c r="CB1074" i="3"/>
  <c r="CA1074" i="3"/>
  <c r="BZ1074" i="3"/>
  <c r="BW1074" i="3"/>
  <c r="BV1074" i="3"/>
  <c r="BS1074" i="3"/>
  <c r="BR1074" i="3"/>
  <c r="BQ1074" i="3"/>
  <c r="BP1074" i="3"/>
  <c r="BN1074" i="3"/>
  <c r="BM1074" i="3"/>
  <c r="BL1074" i="3"/>
  <c r="BK1074" i="3"/>
  <c r="BI1074" i="3"/>
  <c r="BG1074" i="3"/>
  <c r="DG1073" i="3"/>
  <c r="DD1073" i="3"/>
  <c r="DC1073" i="3"/>
  <c r="DB1073" i="3"/>
  <c r="DA1073" i="3"/>
  <c r="CZ1073" i="3"/>
  <c r="CY1073" i="3"/>
  <c r="CX1073" i="3"/>
  <c r="CV1073" i="3"/>
  <c r="CU1073" i="3"/>
  <c r="CT1073" i="3"/>
  <c r="CS1073" i="3"/>
  <c r="CR1073" i="3"/>
  <c r="CQ1073" i="3"/>
  <c r="CO1073" i="3"/>
  <c r="CM1073" i="3"/>
  <c r="CL1073" i="3"/>
  <c r="CK1073" i="3"/>
  <c r="CJ1073" i="3"/>
  <c r="CI1073" i="3"/>
  <c r="CH1073" i="3"/>
  <c r="CF1073" i="3"/>
  <c r="CE1073" i="3"/>
  <c r="CD1073" i="3"/>
  <c r="CC1073" i="3"/>
  <c r="CB1073" i="3"/>
  <c r="CA1073" i="3"/>
  <c r="BZ1073" i="3"/>
  <c r="BW1073" i="3"/>
  <c r="BV1073" i="3"/>
  <c r="BS1073" i="3"/>
  <c r="BR1073" i="3"/>
  <c r="BQ1073" i="3"/>
  <c r="BP1073" i="3"/>
  <c r="BN1073" i="3"/>
  <c r="BM1073" i="3"/>
  <c r="BL1073" i="3"/>
  <c r="BK1073" i="3"/>
  <c r="BI1073" i="3"/>
  <c r="BG1073" i="3"/>
  <c r="DG1072" i="3"/>
  <c r="DD1072" i="3"/>
  <c r="DC1072" i="3"/>
  <c r="DB1072" i="3"/>
  <c r="DA1072" i="3"/>
  <c r="CZ1072" i="3"/>
  <c r="CY1072" i="3"/>
  <c r="CX1072" i="3"/>
  <c r="CV1072" i="3"/>
  <c r="CU1072" i="3"/>
  <c r="CT1072" i="3"/>
  <c r="CS1072" i="3"/>
  <c r="CR1072" i="3"/>
  <c r="CQ1072" i="3"/>
  <c r="CO1072" i="3"/>
  <c r="CM1072" i="3"/>
  <c r="CL1072" i="3"/>
  <c r="CK1072" i="3"/>
  <c r="CJ1072" i="3"/>
  <c r="CI1072" i="3"/>
  <c r="CH1072" i="3"/>
  <c r="CF1072" i="3"/>
  <c r="CE1072" i="3"/>
  <c r="CD1072" i="3"/>
  <c r="CC1072" i="3"/>
  <c r="CB1072" i="3"/>
  <c r="CA1072" i="3"/>
  <c r="BZ1072" i="3"/>
  <c r="BW1072" i="3"/>
  <c r="BV1072" i="3"/>
  <c r="BS1072" i="3"/>
  <c r="BR1072" i="3"/>
  <c r="BQ1072" i="3"/>
  <c r="BP1072" i="3"/>
  <c r="BN1072" i="3"/>
  <c r="BM1072" i="3"/>
  <c r="BL1072" i="3"/>
  <c r="BK1072" i="3"/>
  <c r="BI1072" i="3"/>
  <c r="BG1072" i="3"/>
  <c r="DG1071" i="3"/>
  <c r="DD1071" i="3"/>
  <c r="DC1071" i="3"/>
  <c r="DB1071" i="3"/>
  <c r="DA1071" i="3"/>
  <c r="CZ1071" i="3"/>
  <c r="CY1071" i="3"/>
  <c r="CX1071" i="3"/>
  <c r="CV1071" i="3"/>
  <c r="CU1071" i="3"/>
  <c r="CT1071" i="3"/>
  <c r="CS1071" i="3"/>
  <c r="CR1071" i="3"/>
  <c r="CQ1071" i="3"/>
  <c r="CO1071" i="3"/>
  <c r="CM1071" i="3"/>
  <c r="CL1071" i="3"/>
  <c r="CK1071" i="3"/>
  <c r="CJ1071" i="3"/>
  <c r="CI1071" i="3"/>
  <c r="CH1071" i="3"/>
  <c r="CF1071" i="3"/>
  <c r="CE1071" i="3"/>
  <c r="CD1071" i="3"/>
  <c r="CC1071" i="3"/>
  <c r="CB1071" i="3"/>
  <c r="CA1071" i="3"/>
  <c r="BZ1071" i="3"/>
  <c r="BW1071" i="3"/>
  <c r="BV1071" i="3"/>
  <c r="BS1071" i="3"/>
  <c r="BR1071" i="3"/>
  <c r="BQ1071" i="3"/>
  <c r="BP1071" i="3"/>
  <c r="BN1071" i="3"/>
  <c r="BM1071" i="3"/>
  <c r="BL1071" i="3"/>
  <c r="BK1071" i="3"/>
  <c r="BI1071" i="3"/>
  <c r="BG1071" i="3"/>
  <c r="DG1070" i="3"/>
  <c r="DD1070" i="3"/>
  <c r="DC1070" i="3"/>
  <c r="DB1070" i="3"/>
  <c r="DA1070" i="3"/>
  <c r="CZ1070" i="3"/>
  <c r="CY1070" i="3"/>
  <c r="CX1070" i="3"/>
  <c r="CV1070" i="3"/>
  <c r="CU1070" i="3"/>
  <c r="CT1070" i="3"/>
  <c r="CS1070" i="3"/>
  <c r="CR1070" i="3"/>
  <c r="CQ1070" i="3"/>
  <c r="CO1070" i="3"/>
  <c r="CM1070" i="3"/>
  <c r="CL1070" i="3"/>
  <c r="CK1070" i="3"/>
  <c r="CJ1070" i="3"/>
  <c r="CI1070" i="3"/>
  <c r="CH1070" i="3"/>
  <c r="CF1070" i="3"/>
  <c r="CE1070" i="3"/>
  <c r="CD1070" i="3"/>
  <c r="CC1070" i="3"/>
  <c r="CB1070" i="3"/>
  <c r="CA1070" i="3"/>
  <c r="BZ1070" i="3"/>
  <c r="BW1070" i="3"/>
  <c r="BV1070" i="3"/>
  <c r="BS1070" i="3"/>
  <c r="BR1070" i="3"/>
  <c r="BQ1070" i="3"/>
  <c r="BP1070" i="3"/>
  <c r="BN1070" i="3"/>
  <c r="BM1070" i="3"/>
  <c r="BL1070" i="3"/>
  <c r="BK1070" i="3"/>
  <c r="BI1070" i="3"/>
  <c r="BG1070" i="3"/>
  <c r="DG1069" i="3"/>
  <c r="DD1069" i="3"/>
  <c r="DC1069" i="3"/>
  <c r="DB1069" i="3"/>
  <c r="DA1069" i="3"/>
  <c r="CZ1069" i="3"/>
  <c r="CY1069" i="3"/>
  <c r="CX1069" i="3"/>
  <c r="CV1069" i="3"/>
  <c r="CU1069" i="3"/>
  <c r="CT1069" i="3"/>
  <c r="CS1069" i="3"/>
  <c r="CR1069" i="3"/>
  <c r="CQ1069" i="3"/>
  <c r="CO1069" i="3"/>
  <c r="CM1069" i="3"/>
  <c r="CL1069" i="3"/>
  <c r="CK1069" i="3"/>
  <c r="CJ1069" i="3"/>
  <c r="CI1069" i="3"/>
  <c r="CH1069" i="3"/>
  <c r="CF1069" i="3"/>
  <c r="CE1069" i="3"/>
  <c r="CD1069" i="3"/>
  <c r="CC1069" i="3"/>
  <c r="CB1069" i="3"/>
  <c r="CA1069" i="3"/>
  <c r="BZ1069" i="3"/>
  <c r="BW1069" i="3"/>
  <c r="BV1069" i="3"/>
  <c r="BS1069" i="3"/>
  <c r="BR1069" i="3"/>
  <c r="BQ1069" i="3"/>
  <c r="BP1069" i="3"/>
  <c r="BN1069" i="3"/>
  <c r="BM1069" i="3"/>
  <c r="BL1069" i="3"/>
  <c r="BK1069" i="3"/>
  <c r="BI1069" i="3"/>
  <c r="BG1069" i="3"/>
  <c r="DG1068" i="3"/>
  <c r="DD1068" i="3"/>
  <c r="DC1068" i="3"/>
  <c r="DB1068" i="3"/>
  <c r="DA1068" i="3"/>
  <c r="CZ1068" i="3"/>
  <c r="CY1068" i="3"/>
  <c r="CX1068" i="3"/>
  <c r="CV1068" i="3"/>
  <c r="CU1068" i="3"/>
  <c r="CT1068" i="3"/>
  <c r="CS1068" i="3"/>
  <c r="CR1068" i="3"/>
  <c r="CQ1068" i="3"/>
  <c r="CO1068" i="3"/>
  <c r="CM1068" i="3"/>
  <c r="CL1068" i="3"/>
  <c r="CK1068" i="3"/>
  <c r="CJ1068" i="3"/>
  <c r="CI1068" i="3"/>
  <c r="CH1068" i="3"/>
  <c r="CF1068" i="3"/>
  <c r="CE1068" i="3"/>
  <c r="CD1068" i="3"/>
  <c r="CC1068" i="3"/>
  <c r="CB1068" i="3"/>
  <c r="CA1068" i="3"/>
  <c r="BZ1068" i="3"/>
  <c r="BW1068" i="3"/>
  <c r="BV1068" i="3"/>
  <c r="BS1068" i="3"/>
  <c r="BR1068" i="3"/>
  <c r="BQ1068" i="3"/>
  <c r="BP1068" i="3"/>
  <c r="BN1068" i="3"/>
  <c r="BM1068" i="3"/>
  <c r="BL1068" i="3"/>
  <c r="BK1068" i="3"/>
  <c r="BI1068" i="3"/>
  <c r="BG1068" i="3"/>
  <c r="DG1067" i="3"/>
  <c r="DD1067" i="3"/>
  <c r="DC1067" i="3"/>
  <c r="DB1067" i="3"/>
  <c r="DA1067" i="3"/>
  <c r="CZ1067" i="3"/>
  <c r="CY1067" i="3"/>
  <c r="CX1067" i="3"/>
  <c r="CV1067" i="3"/>
  <c r="CU1067" i="3"/>
  <c r="CT1067" i="3"/>
  <c r="CS1067" i="3"/>
  <c r="CR1067" i="3"/>
  <c r="CQ1067" i="3"/>
  <c r="CO1067" i="3"/>
  <c r="CM1067" i="3"/>
  <c r="CL1067" i="3"/>
  <c r="CK1067" i="3"/>
  <c r="CJ1067" i="3"/>
  <c r="CI1067" i="3"/>
  <c r="CH1067" i="3"/>
  <c r="CF1067" i="3"/>
  <c r="CE1067" i="3"/>
  <c r="CD1067" i="3"/>
  <c r="CC1067" i="3"/>
  <c r="CB1067" i="3"/>
  <c r="CA1067" i="3"/>
  <c r="BZ1067" i="3"/>
  <c r="BW1067" i="3"/>
  <c r="BV1067" i="3"/>
  <c r="BS1067" i="3"/>
  <c r="BR1067" i="3"/>
  <c r="BQ1067" i="3"/>
  <c r="BP1067" i="3"/>
  <c r="BN1067" i="3"/>
  <c r="BM1067" i="3"/>
  <c r="BL1067" i="3"/>
  <c r="BK1067" i="3"/>
  <c r="BI1067" i="3"/>
  <c r="BG1067" i="3"/>
  <c r="DG1066" i="3"/>
  <c r="DD1066" i="3"/>
  <c r="DC1066" i="3"/>
  <c r="DB1066" i="3"/>
  <c r="DA1066" i="3"/>
  <c r="CZ1066" i="3"/>
  <c r="CY1066" i="3"/>
  <c r="CX1066" i="3"/>
  <c r="CV1066" i="3"/>
  <c r="CU1066" i="3"/>
  <c r="CT1066" i="3"/>
  <c r="CS1066" i="3"/>
  <c r="CR1066" i="3"/>
  <c r="CQ1066" i="3"/>
  <c r="CO1066" i="3"/>
  <c r="CM1066" i="3"/>
  <c r="CL1066" i="3"/>
  <c r="CK1066" i="3"/>
  <c r="CJ1066" i="3"/>
  <c r="CI1066" i="3"/>
  <c r="CH1066" i="3"/>
  <c r="CF1066" i="3"/>
  <c r="CE1066" i="3"/>
  <c r="CD1066" i="3"/>
  <c r="CC1066" i="3"/>
  <c r="CB1066" i="3"/>
  <c r="CA1066" i="3"/>
  <c r="BZ1066" i="3"/>
  <c r="BW1066" i="3"/>
  <c r="BV1066" i="3"/>
  <c r="BS1066" i="3"/>
  <c r="BR1066" i="3"/>
  <c r="BQ1066" i="3"/>
  <c r="BP1066" i="3"/>
  <c r="BN1066" i="3"/>
  <c r="BM1066" i="3"/>
  <c r="BL1066" i="3"/>
  <c r="BK1066" i="3"/>
  <c r="BI1066" i="3"/>
  <c r="BG1066" i="3"/>
  <c r="DG1065" i="3"/>
  <c r="DD1065" i="3"/>
  <c r="DC1065" i="3"/>
  <c r="DB1065" i="3"/>
  <c r="DA1065" i="3"/>
  <c r="CZ1065" i="3"/>
  <c r="CY1065" i="3"/>
  <c r="CX1065" i="3"/>
  <c r="CV1065" i="3"/>
  <c r="CU1065" i="3"/>
  <c r="CT1065" i="3"/>
  <c r="CS1065" i="3"/>
  <c r="CR1065" i="3"/>
  <c r="CQ1065" i="3"/>
  <c r="CO1065" i="3"/>
  <c r="CM1065" i="3"/>
  <c r="CL1065" i="3"/>
  <c r="CK1065" i="3"/>
  <c r="CJ1065" i="3"/>
  <c r="CI1065" i="3"/>
  <c r="CH1065" i="3"/>
  <c r="CF1065" i="3"/>
  <c r="CE1065" i="3"/>
  <c r="CD1065" i="3"/>
  <c r="CC1065" i="3"/>
  <c r="CB1065" i="3"/>
  <c r="CA1065" i="3"/>
  <c r="BZ1065" i="3"/>
  <c r="BW1065" i="3"/>
  <c r="BV1065" i="3"/>
  <c r="BS1065" i="3"/>
  <c r="BR1065" i="3"/>
  <c r="BQ1065" i="3"/>
  <c r="BP1065" i="3"/>
  <c r="BN1065" i="3"/>
  <c r="BM1065" i="3"/>
  <c r="BL1065" i="3"/>
  <c r="BK1065" i="3"/>
  <c r="BI1065" i="3"/>
  <c r="BG1065" i="3"/>
  <c r="DG1064" i="3"/>
  <c r="DD1064" i="3"/>
  <c r="DC1064" i="3"/>
  <c r="DB1064" i="3"/>
  <c r="DA1064" i="3"/>
  <c r="CZ1064" i="3"/>
  <c r="CY1064" i="3"/>
  <c r="CX1064" i="3"/>
  <c r="CV1064" i="3"/>
  <c r="CU1064" i="3"/>
  <c r="CT1064" i="3"/>
  <c r="CS1064" i="3"/>
  <c r="CR1064" i="3"/>
  <c r="CQ1064" i="3"/>
  <c r="CO1064" i="3"/>
  <c r="CM1064" i="3"/>
  <c r="CL1064" i="3"/>
  <c r="CK1064" i="3"/>
  <c r="CJ1064" i="3"/>
  <c r="CI1064" i="3"/>
  <c r="CH1064" i="3"/>
  <c r="CF1064" i="3"/>
  <c r="CE1064" i="3"/>
  <c r="CD1064" i="3"/>
  <c r="CC1064" i="3"/>
  <c r="CB1064" i="3"/>
  <c r="CA1064" i="3"/>
  <c r="BZ1064" i="3"/>
  <c r="BW1064" i="3"/>
  <c r="BV1064" i="3"/>
  <c r="BS1064" i="3"/>
  <c r="BR1064" i="3"/>
  <c r="BQ1064" i="3"/>
  <c r="BP1064" i="3"/>
  <c r="BN1064" i="3"/>
  <c r="BM1064" i="3"/>
  <c r="BL1064" i="3"/>
  <c r="BK1064" i="3"/>
  <c r="BI1064" i="3"/>
  <c r="BG1064" i="3"/>
  <c r="DG1063" i="3"/>
  <c r="DD1063" i="3"/>
  <c r="DC1063" i="3"/>
  <c r="DB1063" i="3"/>
  <c r="DA1063" i="3"/>
  <c r="CZ1063" i="3"/>
  <c r="CY1063" i="3"/>
  <c r="CX1063" i="3"/>
  <c r="CV1063" i="3"/>
  <c r="CU1063" i="3"/>
  <c r="CT1063" i="3"/>
  <c r="CS1063" i="3"/>
  <c r="CR1063" i="3"/>
  <c r="CQ1063" i="3"/>
  <c r="CO1063" i="3"/>
  <c r="CM1063" i="3"/>
  <c r="CL1063" i="3"/>
  <c r="CK1063" i="3"/>
  <c r="CJ1063" i="3"/>
  <c r="CI1063" i="3"/>
  <c r="CH1063" i="3"/>
  <c r="CF1063" i="3"/>
  <c r="CE1063" i="3"/>
  <c r="CD1063" i="3"/>
  <c r="CC1063" i="3"/>
  <c r="CB1063" i="3"/>
  <c r="CA1063" i="3"/>
  <c r="BZ1063" i="3"/>
  <c r="BW1063" i="3"/>
  <c r="BV1063" i="3"/>
  <c r="BS1063" i="3"/>
  <c r="BR1063" i="3"/>
  <c r="BQ1063" i="3"/>
  <c r="BP1063" i="3"/>
  <c r="BN1063" i="3"/>
  <c r="BM1063" i="3"/>
  <c r="BL1063" i="3"/>
  <c r="BK1063" i="3"/>
  <c r="BI1063" i="3"/>
  <c r="BG1063" i="3"/>
  <c r="DG1062" i="3"/>
  <c r="DD1062" i="3"/>
  <c r="DC1062" i="3"/>
  <c r="DB1062" i="3"/>
  <c r="DA1062" i="3"/>
  <c r="CZ1062" i="3"/>
  <c r="CY1062" i="3"/>
  <c r="CX1062" i="3"/>
  <c r="CV1062" i="3"/>
  <c r="CU1062" i="3"/>
  <c r="CT1062" i="3"/>
  <c r="CS1062" i="3"/>
  <c r="CR1062" i="3"/>
  <c r="CQ1062" i="3"/>
  <c r="CO1062" i="3"/>
  <c r="CM1062" i="3"/>
  <c r="CL1062" i="3"/>
  <c r="CK1062" i="3"/>
  <c r="CJ1062" i="3"/>
  <c r="CI1062" i="3"/>
  <c r="CH1062" i="3"/>
  <c r="CF1062" i="3"/>
  <c r="CE1062" i="3"/>
  <c r="CD1062" i="3"/>
  <c r="CC1062" i="3"/>
  <c r="CB1062" i="3"/>
  <c r="CA1062" i="3"/>
  <c r="BZ1062" i="3"/>
  <c r="BW1062" i="3"/>
  <c r="BV1062" i="3"/>
  <c r="BS1062" i="3"/>
  <c r="BR1062" i="3"/>
  <c r="BQ1062" i="3"/>
  <c r="BP1062" i="3"/>
  <c r="BN1062" i="3"/>
  <c r="BM1062" i="3"/>
  <c r="BL1062" i="3"/>
  <c r="BK1062" i="3"/>
  <c r="BI1062" i="3"/>
  <c r="BG1062" i="3"/>
  <c r="DG1061" i="3"/>
  <c r="DD1061" i="3"/>
  <c r="DC1061" i="3"/>
  <c r="DB1061" i="3"/>
  <c r="DA1061" i="3"/>
  <c r="CZ1061" i="3"/>
  <c r="CY1061" i="3"/>
  <c r="CX1061" i="3"/>
  <c r="CV1061" i="3"/>
  <c r="CU1061" i="3"/>
  <c r="CT1061" i="3"/>
  <c r="CS1061" i="3"/>
  <c r="CR1061" i="3"/>
  <c r="CQ1061" i="3"/>
  <c r="CO1061" i="3"/>
  <c r="CM1061" i="3"/>
  <c r="CL1061" i="3"/>
  <c r="CK1061" i="3"/>
  <c r="CJ1061" i="3"/>
  <c r="CI1061" i="3"/>
  <c r="CH1061" i="3"/>
  <c r="CF1061" i="3"/>
  <c r="CE1061" i="3"/>
  <c r="CD1061" i="3"/>
  <c r="CC1061" i="3"/>
  <c r="CB1061" i="3"/>
  <c r="CA1061" i="3"/>
  <c r="BZ1061" i="3"/>
  <c r="BW1061" i="3"/>
  <c r="BV1061" i="3"/>
  <c r="BS1061" i="3"/>
  <c r="BR1061" i="3"/>
  <c r="BQ1061" i="3"/>
  <c r="BP1061" i="3"/>
  <c r="BN1061" i="3"/>
  <c r="BM1061" i="3"/>
  <c r="BL1061" i="3"/>
  <c r="BK1061" i="3"/>
  <c r="BI1061" i="3"/>
  <c r="BG1061" i="3"/>
  <c r="DG1060" i="3"/>
  <c r="DD1060" i="3"/>
  <c r="DC1060" i="3"/>
  <c r="DB1060" i="3"/>
  <c r="DA1060" i="3"/>
  <c r="CZ1060" i="3"/>
  <c r="CY1060" i="3"/>
  <c r="CX1060" i="3"/>
  <c r="CV1060" i="3"/>
  <c r="CU1060" i="3"/>
  <c r="CT1060" i="3"/>
  <c r="CS1060" i="3"/>
  <c r="CR1060" i="3"/>
  <c r="CQ1060" i="3"/>
  <c r="CO1060" i="3"/>
  <c r="CM1060" i="3"/>
  <c r="CL1060" i="3"/>
  <c r="CK1060" i="3"/>
  <c r="CJ1060" i="3"/>
  <c r="CI1060" i="3"/>
  <c r="CH1060" i="3"/>
  <c r="CF1060" i="3"/>
  <c r="CE1060" i="3"/>
  <c r="CD1060" i="3"/>
  <c r="CC1060" i="3"/>
  <c r="CB1060" i="3"/>
  <c r="CA1060" i="3"/>
  <c r="BZ1060" i="3"/>
  <c r="BW1060" i="3"/>
  <c r="BV1060" i="3"/>
  <c r="BS1060" i="3"/>
  <c r="BR1060" i="3"/>
  <c r="BQ1060" i="3"/>
  <c r="BP1060" i="3"/>
  <c r="BN1060" i="3"/>
  <c r="BM1060" i="3"/>
  <c r="BL1060" i="3"/>
  <c r="BK1060" i="3"/>
  <c r="BI1060" i="3"/>
  <c r="BG1060" i="3"/>
  <c r="DG1059" i="3"/>
  <c r="DD1059" i="3"/>
  <c r="DC1059" i="3"/>
  <c r="DB1059" i="3"/>
  <c r="DA1059" i="3"/>
  <c r="CZ1059" i="3"/>
  <c r="CY1059" i="3"/>
  <c r="CX1059" i="3"/>
  <c r="CV1059" i="3"/>
  <c r="CU1059" i="3"/>
  <c r="CT1059" i="3"/>
  <c r="CS1059" i="3"/>
  <c r="CR1059" i="3"/>
  <c r="CQ1059" i="3"/>
  <c r="CO1059" i="3"/>
  <c r="CM1059" i="3"/>
  <c r="CL1059" i="3"/>
  <c r="CK1059" i="3"/>
  <c r="CJ1059" i="3"/>
  <c r="CI1059" i="3"/>
  <c r="CH1059" i="3"/>
  <c r="CF1059" i="3"/>
  <c r="CE1059" i="3"/>
  <c r="CD1059" i="3"/>
  <c r="CC1059" i="3"/>
  <c r="CB1059" i="3"/>
  <c r="CA1059" i="3"/>
  <c r="BZ1059" i="3"/>
  <c r="BW1059" i="3"/>
  <c r="BV1059" i="3"/>
  <c r="BS1059" i="3"/>
  <c r="BR1059" i="3"/>
  <c r="BQ1059" i="3"/>
  <c r="BP1059" i="3"/>
  <c r="BN1059" i="3"/>
  <c r="BM1059" i="3"/>
  <c r="BL1059" i="3"/>
  <c r="BK1059" i="3"/>
  <c r="BI1059" i="3"/>
  <c r="BG1059" i="3"/>
  <c r="DG1058" i="3"/>
  <c r="DD1058" i="3"/>
  <c r="DC1058" i="3"/>
  <c r="DB1058" i="3"/>
  <c r="DA1058" i="3"/>
  <c r="CZ1058" i="3"/>
  <c r="CY1058" i="3"/>
  <c r="CX1058" i="3"/>
  <c r="CV1058" i="3"/>
  <c r="CU1058" i="3"/>
  <c r="CT1058" i="3"/>
  <c r="CS1058" i="3"/>
  <c r="CR1058" i="3"/>
  <c r="CQ1058" i="3"/>
  <c r="CO1058" i="3"/>
  <c r="CM1058" i="3"/>
  <c r="CL1058" i="3"/>
  <c r="CK1058" i="3"/>
  <c r="CJ1058" i="3"/>
  <c r="CI1058" i="3"/>
  <c r="CH1058" i="3"/>
  <c r="CF1058" i="3"/>
  <c r="CE1058" i="3"/>
  <c r="CD1058" i="3"/>
  <c r="CC1058" i="3"/>
  <c r="CB1058" i="3"/>
  <c r="CA1058" i="3"/>
  <c r="BZ1058" i="3"/>
  <c r="BW1058" i="3"/>
  <c r="BV1058" i="3"/>
  <c r="BS1058" i="3"/>
  <c r="BR1058" i="3"/>
  <c r="BQ1058" i="3"/>
  <c r="BP1058" i="3"/>
  <c r="BN1058" i="3"/>
  <c r="BM1058" i="3"/>
  <c r="BL1058" i="3"/>
  <c r="BK1058" i="3"/>
  <c r="BI1058" i="3"/>
  <c r="BG1058" i="3"/>
  <c r="DG1057" i="3"/>
  <c r="DD1057" i="3"/>
  <c r="DC1057" i="3"/>
  <c r="DB1057" i="3"/>
  <c r="DA1057" i="3"/>
  <c r="CZ1057" i="3"/>
  <c r="CY1057" i="3"/>
  <c r="CX1057" i="3"/>
  <c r="CV1057" i="3"/>
  <c r="CU1057" i="3"/>
  <c r="CT1057" i="3"/>
  <c r="CS1057" i="3"/>
  <c r="CR1057" i="3"/>
  <c r="CQ1057" i="3"/>
  <c r="CO1057" i="3"/>
  <c r="CM1057" i="3"/>
  <c r="CL1057" i="3"/>
  <c r="CK1057" i="3"/>
  <c r="CJ1057" i="3"/>
  <c r="CI1057" i="3"/>
  <c r="CH1057" i="3"/>
  <c r="CF1057" i="3"/>
  <c r="CE1057" i="3"/>
  <c r="CD1057" i="3"/>
  <c r="CC1057" i="3"/>
  <c r="CB1057" i="3"/>
  <c r="CA1057" i="3"/>
  <c r="BZ1057" i="3"/>
  <c r="BW1057" i="3"/>
  <c r="BV1057" i="3"/>
  <c r="BS1057" i="3"/>
  <c r="BR1057" i="3"/>
  <c r="BQ1057" i="3"/>
  <c r="BP1057" i="3"/>
  <c r="BN1057" i="3"/>
  <c r="BM1057" i="3"/>
  <c r="BL1057" i="3"/>
  <c r="BK1057" i="3"/>
  <c r="BI1057" i="3"/>
  <c r="BG1057" i="3"/>
  <c r="DG1056" i="3"/>
  <c r="DD1056" i="3"/>
  <c r="DC1056" i="3"/>
  <c r="DB1056" i="3"/>
  <c r="DA1056" i="3"/>
  <c r="CZ1056" i="3"/>
  <c r="CY1056" i="3"/>
  <c r="CX1056" i="3"/>
  <c r="CV1056" i="3"/>
  <c r="CU1056" i="3"/>
  <c r="CT1056" i="3"/>
  <c r="CS1056" i="3"/>
  <c r="CR1056" i="3"/>
  <c r="CQ1056" i="3"/>
  <c r="CO1056" i="3"/>
  <c r="CM1056" i="3"/>
  <c r="CL1056" i="3"/>
  <c r="CK1056" i="3"/>
  <c r="CJ1056" i="3"/>
  <c r="CI1056" i="3"/>
  <c r="CH1056" i="3"/>
  <c r="CF1056" i="3"/>
  <c r="CE1056" i="3"/>
  <c r="CD1056" i="3"/>
  <c r="CC1056" i="3"/>
  <c r="CB1056" i="3"/>
  <c r="CA1056" i="3"/>
  <c r="BZ1056" i="3"/>
  <c r="BW1056" i="3"/>
  <c r="BV1056" i="3"/>
  <c r="BS1056" i="3"/>
  <c r="BR1056" i="3"/>
  <c r="BQ1056" i="3"/>
  <c r="BP1056" i="3"/>
  <c r="BN1056" i="3"/>
  <c r="BM1056" i="3"/>
  <c r="BL1056" i="3"/>
  <c r="BK1056" i="3"/>
  <c r="BI1056" i="3"/>
  <c r="BG1056" i="3"/>
  <c r="DG1055" i="3"/>
  <c r="DD1055" i="3"/>
  <c r="DC1055" i="3"/>
  <c r="DB1055" i="3"/>
  <c r="DA1055" i="3"/>
  <c r="CZ1055" i="3"/>
  <c r="CY1055" i="3"/>
  <c r="CX1055" i="3"/>
  <c r="CV1055" i="3"/>
  <c r="CU1055" i="3"/>
  <c r="CT1055" i="3"/>
  <c r="CS1055" i="3"/>
  <c r="CR1055" i="3"/>
  <c r="CQ1055" i="3"/>
  <c r="CO1055" i="3"/>
  <c r="CM1055" i="3"/>
  <c r="CL1055" i="3"/>
  <c r="CK1055" i="3"/>
  <c r="CJ1055" i="3"/>
  <c r="CI1055" i="3"/>
  <c r="CH1055" i="3"/>
  <c r="CF1055" i="3"/>
  <c r="CE1055" i="3"/>
  <c r="CD1055" i="3"/>
  <c r="CC1055" i="3"/>
  <c r="CB1055" i="3"/>
  <c r="CA1055" i="3"/>
  <c r="BZ1055" i="3"/>
  <c r="BW1055" i="3"/>
  <c r="BV1055" i="3"/>
  <c r="BS1055" i="3"/>
  <c r="BR1055" i="3"/>
  <c r="BQ1055" i="3"/>
  <c r="BP1055" i="3"/>
  <c r="BN1055" i="3"/>
  <c r="BM1055" i="3"/>
  <c r="BL1055" i="3"/>
  <c r="BK1055" i="3"/>
  <c r="BI1055" i="3"/>
  <c r="BG1055" i="3"/>
  <c r="DG1054" i="3"/>
  <c r="DD1054" i="3"/>
  <c r="DC1054" i="3"/>
  <c r="DB1054" i="3"/>
  <c r="DA1054" i="3"/>
  <c r="CZ1054" i="3"/>
  <c r="CY1054" i="3"/>
  <c r="CX1054" i="3"/>
  <c r="CV1054" i="3"/>
  <c r="CU1054" i="3"/>
  <c r="CT1054" i="3"/>
  <c r="CS1054" i="3"/>
  <c r="CR1054" i="3"/>
  <c r="CQ1054" i="3"/>
  <c r="CO1054" i="3"/>
  <c r="CM1054" i="3"/>
  <c r="CL1054" i="3"/>
  <c r="CK1054" i="3"/>
  <c r="CJ1054" i="3"/>
  <c r="CI1054" i="3"/>
  <c r="CH1054" i="3"/>
  <c r="CF1054" i="3"/>
  <c r="CE1054" i="3"/>
  <c r="CD1054" i="3"/>
  <c r="CC1054" i="3"/>
  <c r="CB1054" i="3"/>
  <c r="CA1054" i="3"/>
  <c r="BZ1054" i="3"/>
  <c r="BW1054" i="3"/>
  <c r="BV1054" i="3"/>
  <c r="BS1054" i="3"/>
  <c r="BR1054" i="3"/>
  <c r="BQ1054" i="3"/>
  <c r="BP1054" i="3"/>
  <c r="BN1054" i="3"/>
  <c r="BM1054" i="3"/>
  <c r="BL1054" i="3"/>
  <c r="BK1054" i="3"/>
  <c r="BI1054" i="3"/>
  <c r="BG1054" i="3"/>
  <c r="DG1053" i="3"/>
  <c r="DD1053" i="3"/>
  <c r="DC1053" i="3"/>
  <c r="DB1053" i="3"/>
  <c r="DA1053" i="3"/>
  <c r="CZ1053" i="3"/>
  <c r="CY1053" i="3"/>
  <c r="CX1053" i="3"/>
  <c r="CV1053" i="3"/>
  <c r="CU1053" i="3"/>
  <c r="CT1053" i="3"/>
  <c r="CS1053" i="3"/>
  <c r="CR1053" i="3"/>
  <c r="CQ1053" i="3"/>
  <c r="CO1053" i="3"/>
  <c r="CM1053" i="3"/>
  <c r="CL1053" i="3"/>
  <c r="CK1053" i="3"/>
  <c r="CJ1053" i="3"/>
  <c r="CI1053" i="3"/>
  <c r="CH1053" i="3"/>
  <c r="CF1053" i="3"/>
  <c r="CE1053" i="3"/>
  <c r="CD1053" i="3"/>
  <c r="CC1053" i="3"/>
  <c r="CB1053" i="3"/>
  <c r="CA1053" i="3"/>
  <c r="BZ1053" i="3"/>
  <c r="BW1053" i="3"/>
  <c r="BV1053" i="3"/>
  <c r="BS1053" i="3"/>
  <c r="BR1053" i="3"/>
  <c r="BQ1053" i="3"/>
  <c r="BP1053" i="3"/>
  <c r="BN1053" i="3"/>
  <c r="BM1053" i="3"/>
  <c r="BL1053" i="3"/>
  <c r="BK1053" i="3"/>
  <c r="BI1053" i="3"/>
  <c r="BG1053" i="3"/>
  <c r="DG1052" i="3"/>
  <c r="DD1052" i="3"/>
  <c r="DC1052" i="3"/>
  <c r="DB1052" i="3"/>
  <c r="DA1052" i="3"/>
  <c r="CZ1052" i="3"/>
  <c r="CY1052" i="3"/>
  <c r="CX1052" i="3"/>
  <c r="CV1052" i="3"/>
  <c r="CU1052" i="3"/>
  <c r="CT1052" i="3"/>
  <c r="CS1052" i="3"/>
  <c r="CR1052" i="3"/>
  <c r="CQ1052" i="3"/>
  <c r="CO1052" i="3"/>
  <c r="CM1052" i="3"/>
  <c r="CL1052" i="3"/>
  <c r="CK1052" i="3"/>
  <c r="CJ1052" i="3"/>
  <c r="CI1052" i="3"/>
  <c r="CH1052" i="3"/>
  <c r="CF1052" i="3"/>
  <c r="CE1052" i="3"/>
  <c r="CD1052" i="3"/>
  <c r="CC1052" i="3"/>
  <c r="CB1052" i="3"/>
  <c r="CA1052" i="3"/>
  <c r="BZ1052" i="3"/>
  <c r="BW1052" i="3"/>
  <c r="BV1052" i="3"/>
  <c r="BS1052" i="3"/>
  <c r="BR1052" i="3"/>
  <c r="BQ1052" i="3"/>
  <c r="BP1052" i="3"/>
  <c r="BN1052" i="3"/>
  <c r="BM1052" i="3"/>
  <c r="BL1052" i="3"/>
  <c r="BK1052" i="3"/>
  <c r="BI1052" i="3"/>
  <c r="BG1052" i="3"/>
  <c r="DG1051" i="3"/>
  <c r="DD1051" i="3"/>
  <c r="DC1051" i="3"/>
  <c r="DB1051" i="3"/>
  <c r="DA1051" i="3"/>
  <c r="CZ1051" i="3"/>
  <c r="CY1051" i="3"/>
  <c r="CX1051" i="3"/>
  <c r="CV1051" i="3"/>
  <c r="CU1051" i="3"/>
  <c r="CT1051" i="3"/>
  <c r="CS1051" i="3"/>
  <c r="CR1051" i="3"/>
  <c r="CQ1051" i="3"/>
  <c r="CO1051" i="3"/>
  <c r="CM1051" i="3"/>
  <c r="CL1051" i="3"/>
  <c r="CK1051" i="3"/>
  <c r="CJ1051" i="3"/>
  <c r="CI1051" i="3"/>
  <c r="CH1051" i="3"/>
  <c r="CF1051" i="3"/>
  <c r="CE1051" i="3"/>
  <c r="CD1051" i="3"/>
  <c r="CC1051" i="3"/>
  <c r="CB1051" i="3"/>
  <c r="CA1051" i="3"/>
  <c r="BZ1051" i="3"/>
  <c r="BW1051" i="3"/>
  <c r="BV1051" i="3"/>
  <c r="BS1051" i="3"/>
  <c r="BR1051" i="3"/>
  <c r="BQ1051" i="3"/>
  <c r="BP1051" i="3"/>
  <c r="BN1051" i="3"/>
  <c r="BM1051" i="3"/>
  <c r="BL1051" i="3"/>
  <c r="BK1051" i="3"/>
  <c r="BI1051" i="3"/>
  <c r="BG1051" i="3"/>
  <c r="DG1050" i="3"/>
  <c r="DD1050" i="3"/>
  <c r="DC1050" i="3"/>
  <c r="DB1050" i="3"/>
  <c r="DA1050" i="3"/>
  <c r="CZ1050" i="3"/>
  <c r="CY1050" i="3"/>
  <c r="CX1050" i="3"/>
  <c r="CV1050" i="3"/>
  <c r="CU1050" i="3"/>
  <c r="CT1050" i="3"/>
  <c r="CS1050" i="3"/>
  <c r="CR1050" i="3"/>
  <c r="CQ1050" i="3"/>
  <c r="CO1050" i="3"/>
  <c r="CM1050" i="3"/>
  <c r="CL1050" i="3"/>
  <c r="CK1050" i="3"/>
  <c r="CJ1050" i="3"/>
  <c r="CI1050" i="3"/>
  <c r="CH1050" i="3"/>
  <c r="CF1050" i="3"/>
  <c r="CE1050" i="3"/>
  <c r="CD1050" i="3"/>
  <c r="CC1050" i="3"/>
  <c r="CB1050" i="3"/>
  <c r="CA1050" i="3"/>
  <c r="BZ1050" i="3"/>
  <c r="BW1050" i="3"/>
  <c r="BV1050" i="3"/>
  <c r="BS1050" i="3"/>
  <c r="BR1050" i="3"/>
  <c r="BQ1050" i="3"/>
  <c r="BP1050" i="3"/>
  <c r="BN1050" i="3"/>
  <c r="BM1050" i="3"/>
  <c r="BL1050" i="3"/>
  <c r="BK1050" i="3"/>
  <c r="BI1050" i="3"/>
  <c r="BG1050" i="3"/>
  <c r="DG1049" i="3"/>
  <c r="DD1049" i="3"/>
  <c r="DC1049" i="3"/>
  <c r="DB1049" i="3"/>
  <c r="DA1049" i="3"/>
  <c r="CZ1049" i="3"/>
  <c r="CY1049" i="3"/>
  <c r="CX1049" i="3"/>
  <c r="CV1049" i="3"/>
  <c r="CU1049" i="3"/>
  <c r="CT1049" i="3"/>
  <c r="CS1049" i="3"/>
  <c r="CR1049" i="3"/>
  <c r="CQ1049" i="3"/>
  <c r="CO1049" i="3"/>
  <c r="CM1049" i="3"/>
  <c r="CL1049" i="3"/>
  <c r="CK1049" i="3"/>
  <c r="CJ1049" i="3"/>
  <c r="CI1049" i="3"/>
  <c r="CH1049" i="3"/>
  <c r="CF1049" i="3"/>
  <c r="CE1049" i="3"/>
  <c r="CD1049" i="3"/>
  <c r="CC1049" i="3"/>
  <c r="CB1049" i="3"/>
  <c r="CA1049" i="3"/>
  <c r="BZ1049" i="3"/>
  <c r="BW1049" i="3"/>
  <c r="BV1049" i="3"/>
  <c r="BS1049" i="3"/>
  <c r="BR1049" i="3"/>
  <c r="BQ1049" i="3"/>
  <c r="BP1049" i="3"/>
  <c r="BN1049" i="3"/>
  <c r="BM1049" i="3"/>
  <c r="BL1049" i="3"/>
  <c r="BK1049" i="3"/>
  <c r="BI1049" i="3"/>
  <c r="BG1049" i="3"/>
  <c r="DG1048" i="3"/>
  <c r="DD1048" i="3"/>
  <c r="DC1048" i="3"/>
  <c r="DB1048" i="3"/>
  <c r="DA1048" i="3"/>
  <c r="CZ1048" i="3"/>
  <c r="CY1048" i="3"/>
  <c r="CX1048" i="3"/>
  <c r="CV1048" i="3"/>
  <c r="CU1048" i="3"/>
  <c r="CT1048" i="3"/>
  <c r="CS1048" i="3"/>
  <c r="CR1048" i="3"/>
  <c r="CQ1048" i="3"/>
  <c r="CO1048" i="3"/>
  <c r="CM1048" i="3"/>
  <c r="CL1048" i="3"/>
  <c r="CK1048" i="3"/>
  <c r="CJ1048" i="3"/>
  <c r="CI1048" i="3"/>
  <c r="CH1048" i="3"/>
  <c r="CF1048" i="3"/>
  <c r="CE1048" i="3"/>
  <c r="CD1048" i="3"/>
  <c r="CC1048" i="3"/>
  <c r="CB1048" i="3"/>
  <c r="CA1048" i="3"/>
  <c r="BZ1048" i="3"/>
  <c r="BW1048" i="3"/>
  <c r="BV1048" i="3"/>
  <c r="BS1048" i="3"/>
  <c r="BR1048" i="3"/>
  <c r="BQ1048" i="3"/>
  <c r="BP1048" i="3"/>
  <c r="BN1048" i="3"/>
  <c r="BM1048" i="3"/>
  <c r="BL1048" i="3"/>
  <c r="BK1048" i="3"/>
  <c r="BI1048" i="3"/>
  <c r="BG1048" i="3"/>
  <c r="DG1047" i="3"/>
  <c r="DD1047" i="3"/>
  <c r="DC1047" i="3"/>
  <c r="DB1047" i="3"/>
  <c r="DA1047" i="3"/>
  <c r="CZ1047" i="3"/>
  <c r="CY1047" i="3"/>
  <c r="CX1047" i="3"/>
  <c r="CV1047" i="3"/>
  <c r="CU1047" i="3"/>
  <c r="CT1047" i="3"/>
  <c r="CS1047" i="3"/>
  <c r="CR1047" i="3"/>
  <c r="CQ1047" i="3"/>
  <c r="CO1047" i="3"/>
  <c r="CM1047" i="3"/>
  <c r="CL1047" i="3"/>
  <c r="CK1047" i="3"/>
  <c r="CJ1047" i="3"/>
  <c r="CI1047" i="3"/>
  <c r="CH1047" i="3"/>
  <c r="CF1047" i="3"/>
  <c r="CE1047" i="3"/>
  <c r="CD1047" i="3"/>
  <c r="CC1047" i="3"/>
  <c r="CB1047" i="3"/>
  <c r="CA1047" i="3"/>
  <c r="BZ1047" i="3"/>
  <c r="BW1047" i="3"/>
  <c r="BV1047" i="3"/>
  <c r="BS1047" i="3"/>
  <c r="BR1047" i="3"/>
  <c r="BQ1047" i="3"/>
  <c r="BP1047" i="3"/>
  <c r="BN1047" i="3"/>
  <c r="BM1047" i="3"/>
  <c r="BL1047" i="3"/>
  <c r="BK1047" i="3"/>
  <c r="BI1047" i="3"/>
  <c r="BG1047" i="3"/>
  <c r="DG1046" i="3"/>
  <c r="DD1046" i="3"/>
  <c r="DC1046" i="3"/>
  <c r="DB1046" i="3"/>
  <c r="DA1046" i="3"/>
  <c r="CZ1046" i="3"/>
  <c r="CY1046" i="3"/>
  <c r="CX1046" i="3"/>
  <c r="CV1046" i="3"/>
  <c r="CU1046" i="3"/>
  <c r="CT1046" i="3"/>
  <c r="CS1046" i="3"/>
  <c r="CR1046" i="3"/>
  <c r="CQ1046" i="3"/>
  <c r="CO1046" i="3"/>
  <c r="CM1046" i="3"/>
  <c r="CL1046" i="3"/>
  <c r="CK1046" i="3"/>
  <c r="CJ1046" i="3"/>
  <c r="CI1046" i="3"/>
  <c r="CH1046" i="3"/>
  <c r="CF1046" i="3"/>
  <c r="CE1046" i="3"/>
  <c r="CD1046" i="3"/>
  <c r="CC1046" i="3"/>
  <c r="CB1046" i="3"/>
  <c r="CA1046" i="3"/>
  <c r="BZ1046" i="3"/>
  <c r="BW1046" i="3"/>
  <c r="BV1046" i="3"/>
  <c r="BS1046" i="3"/>
  <c r="BR1046" i="3"/>
  <c r="BQ1046" i="3"/>
  <c r="BP1046" i="3"/>
  <c r="BN1046" i="3"/>
  <c r="BM1046" i="3"/>
  <c r="BL1046" i="3"/>
  <c r="BK1046" i="3"/>
  <c r="BI1046" i="3"/>
  <c r="BG1046" i="3"/>
  <c r="DG1045" i="3"/>
  <c r="DD1045" i="3"/>
  <c r="DC1045" i="3"/>
  <c r="DB1045" i="3"/>
  <c r="DA1045" i="3"/>
  <c r="CZ1045" i="3"/>
  <c r="CY1045" i="3"/>
  <c r="CX1045" i="3"/>
  <c r="CV1045" i="3"/>
  <c r="CU1045" i="3"/>
  <c r="CT1045" i="3"/>
  <c r="CS1045" i="3"/>
  <c r="CR1045" i="3"/>
  <c r="CQ1045" i="3"/>
  <c r="CO1045" i="3"/>
  <c r="CM1045" i="3"/>
  <c r="CL1045" i="3"/>
  <c r="CK1045" i="3"/>
  <c r="CJ1045" i="3"/>
  <c r="CI1045" i="3"/>
  <c r="CH1045" i="3"/>
  <c r="CF1045" i="3"/>
  <c r="CE1045" i="3"/>
  <c r="CD1045" i="3"/>
  <c r="CC1045" i="3"/>
  <c r="CB1045" i="3"/>
  <c r="CA1045" i="3"/>
  <c r="BZ1045" i="3"/>
  <c r="BW1045" i="3"/>
  <c r="BV1045" i="3"/>
  <c r="BS1045" i="3"/>
  <c r="BR1045" i="3"/>
  <c r="BQ1045" i="3"/>
  <c r="BP1045" i="3"/>
  <c r="BN1045" i="3"/>
  <c r="BM1045" i="3"/>
  <c r="BL1045" i="3"/>
  <c r="BK1045" i="3"/>
  <c r="BI1045" i="3"/>
  <c r="BG1045" i="3"/>
  <c r="DG1044" i="3"/>
  <c r="DD1044" i="3"/>
  <c r="DC1044" i="3"/>
  <c r="DB1044" i="3"/>
  <c r="DA1044" i="3"/>
  <c r="CZ1044" i="3"/>
  <c r="CY1044" i="3"/>
  <c r="CX1044" i="3"/>
  <c r="CV1044" i="3"/>
  <c r="CU1044" i="3"/>
  <c r="CT1044" i="3"/>
  <c r="CS1044" i="3"/>
  <c r="CR1044" i="3"/>
  <c r="CQ1044" i="3"/>
  <c r="CO1044" i="3"/>
  <c r="CM1044" i="3"/>
  <c r="CL1044" i="3"/>
  <c r="CK1044" i="3"/>
  <c r="CJ1044" i="3"/>
  <c r="CI1044" i="3"/>
  <c r="CH1044" i="3"/>
  <c r="CF1044" i="3"/>
  <c r="CE1044" i="3"/>
  <c r="CD1044" i="3"/>
  <c r="CC1044" i="3"/>
  <c r="CB1044" i="3"/>
  <c r="CA1044" i="3"/>
  <c r="BZ1044" i="3"/>
  <c r="BW1044" i="3"/>
  <c r="BV1044" i="3"/>
  <c r="BS1044" i="3"/>
  <c r="BR1044" i="3"/>
  <c r="BQ1044" i="3"/>
  <c r="BP1044" i="3"/>
  <c r="BN1044" i="3"/>
  <c r="BM1044" i="3"/>
  <c r="BL1044" i="3"/>
  <c r="BK1044" i="3"/>
  <c r="BI1044" i="3"/>
  <c r="BG1044" i="3"/>
  <c r="DG1043" i="3"/>
  <c r="DD1043" i="3"/>
  <c r="DC1043" i="3"/>
  <c r="DB1043" i="3"/>
  <c r="DA1043" i="3"/>
  <c r="CZ1043" i="3"/>
  <c r="CY1043" i="3"/>
  <c r="CX1043" i="3"/>
  <c r="CV1043" i="3"/>
  <c r="CU1043" i="3"/>
  <c r="CT1043" i="3"/>
  <c r="CS1043" i="3"/>
  <c r="CR1043" i="3"/>
  <c r="CQ1043" i="3"/>
  <c r="CO1043" i="3"/>
  <c r="CM1043" i="3"/>
  <c r="CL1043" i="3"/>
  <c r="CK1043" i="3"/>
  <c r="CJ1043" i="3"/>
  <c r="CI1043" i="3"/>
  <c r="CH1043" i="3"/>
  <c r="CF1043" i="3"/>
  <c r="CE1043" i="3"/>
  <c r="CD1043" i="3"/>
  <c r="CC1043" i="3"/>
  <c r="CB1043" i="3"/>
  <c r="CA1043" i="3"/>
  <c r="BZ1043" i="3"/>
  <c r="BW1043" i="3"/>
  <c r="BV1043" i="3"/>
  <c r="BS1043" i="3"/>
  <c r="BR1043" i="3"/>
  <c r="BQ1043" i="3"/>
  <c r="BP1043" i="3"/>
  <c r="BN1043" i="3"/>
  <c r="BM1043" i="3"/>
  <c r="BL1043" i="3"/>
  <c r="BK1043" i="3"/>
  <c r="BI1043" i="3"/>
  <c r="BG1043" i="3"/>
  <c r="DG1042" i="3"/>
  <c r="DD1042" i="3"/>
  <c r="DC1042" i="3"/>
  <c r="DB1042" i="3"/>
  <c r="DA1042" i="3"/>
  <c r="CZ1042" i="3"/>
  <c r="CY1042" i="3"/>
  <c r="CX1042" i="3"/>
  <c r="CV1042" i="3"/>
  <c r="CU1042" i="3"/>
  <c r="CT1042" i="3"/>
  <c r="CS1042" i="3"/>
  <c r="CR1042" i="3"/>
  <c r="CQ1042" i="3"/>
  <c r="CO1042" i="3"/>
  <c r="CM1042" i="3"/>
  <c r="CL1042" i="3"/>
  <c r="CK1042" i="3"/>
  <c r="CJ1042" i="3"/>
  <c r="CI1042" i="3"/>
  <c r="CH1042" i="3"/>
  <c r="CF1042" i="3"/>
  <c r="CE1042" i="3"/>
  <c r="CD1042" i="3"/>
  <c r="CC1042" i="3"/>
  <c r="CB1042" i="3"/>
  <c r="CA1042" i="3"/>
  <c r="BZ1042" i="3"/>
  <c r="BW1042" i="3"/>
  <c r="BV1042" i="3"/>
  <c r="BS1042" i="3"/>
  <c r="BR1042" i="3"/>
  <c r="BQ1042" i="3"/>
  <c r="BP1042" i="3"/>
  <c r="BN1042" i="3"/>
  <c r="BM1042" i="3"/>
  <c r="BL1042" i="3"/>
  <c r="BK1042" i="3"/>
  <c r="BI1042" i="3"/>
  <c r="BG1042" i="3"/>
  <c r="DG1041" i="3"/>
  <c r="DD1041" i="3"/>
  <c r="DC1041" i="3"/>
  <c r="DB1041" i="3"/>
  <c r="DA1041" i="3"/>
  <c r="CZ1041" i="3"/>
  <c r="CY1041" i="3"/>
  <c r="CX1041" i="3"/>
  <c r="CV1041" i="3"/>
  <c r="CU1041" i="3"/>
  <c r="CT1041" i="3"/>
  <c r="CS1041" i="3"/>
  <c r="CR1041" i="3"/>
  <c r="CQ1041" i="3"/>
  <c r="CO1041" i="3"/>
  <c r="CM1041" i="3"/>
  <c r="CL1041" i="3"/>
  <c r="CK1041" i="3"/>
  <c r="CJ1041" i="3"/>
  <c r="CI1041" i="3"/>
  <c r="CH1041" i="3"/>
  <c r="CF1041" i="3"/>
  <c r="CE1041" i="3"/>
  <c r="CD1041" i="3"/>
  <c r="CC1041" i="3"/>
  <c r="CB1041" i="3"/>
  <c r="CA1041" i="3"/>
  <c r="BZ1041" i="3"/>
  <c r="BW1041" i="3"/>
  <c r="BV1041" i="3"/>
  <c r="BS1041" i="3"/>
  <c r="BR1041" i="3"/>
  <c r="BQ1041" i="3"/>
  <c r="BP1041" i="3"/>
  <c r="BN1041" i="3"/>
  <c r="BM1041" i="3"/>
  <c r="BL1041" i="3"/>
  <c r="BK1041" i="3"/>
  <c r="BI1041" i="3"/>
  <c r="BG1041" i="3"/>
  <c r="DG1040" i="3"/>
  <c r="DD1040" i="3"/>
  <c r="DC1040" i="3"/>
  <c r="DB1040" i="3"/>
  <c r="DA1040" i="3"/>
  <c r="CZ1040" i="3"/>
  <c r="CY1040" i="3"/>
  <c r="CX1040" i="3"/>
  <c r="CV1040" i="3"/>
  <c r="CU1040" i="3"/>
  <c r="CT1040" i="3"/>
  <c r="CS1040" i="3"/>
  <c r="CR1040" i="3"/>
  <c r="CQ1040" i="3"/>
  <c r="CO1040" i="3"/>
  <c r="CM1040" i="3"/>
  <c r="CL1040" i="3"/>
  <c r="CK1040" i="3"/>
  <c r="CJ1040" i="3"/>
  <c r="CI1040" i="3"/>
  <c r="CH1040" i="3"/>
  <c r="CF1040" i="3"/>
  <c r="CE1040" i="3"/>
  <c r="CD1040" i="3"/>
  <c r="CC1040" i="3"/>
  <c r="CB1040" i="3"/>
  <c r="CA1040" i="3"/>
  <c r="BZ1040" i="3"/>
  <c r="BW1040" i="3"/>
  <c r="BV1040" i="3"/>
  <c r="BS1040" i="3"/>
  <c r="BR1040" i="3"/>
  <c r="BQ1040" i="3"/>
  <c r="BP1040" i="3"/>
  <c r="BN1040" i="3"/>
  <c r="BM1040" i="3"/>
  <c r="BL1040" i="3"/>
  <c r="BK1040" i="3"/>
  <c r="BI1040" i="3"/>
  <c r="BG1040" i="3"/>
  <c r="DG1039" i="3"/>
  <c r="DD1039" i="3"/>
  <c r="DC1039" i="3"/>
  <c r="DB1039" i="3"/>
  <c r="DA1039" i="3"/>
  <c r="CZ1039" i="3"/>
  <c r="CY1039" i="3"/>
  <c r="CX1039" i="3"/>
  <c r="CV1039" i="3"/>
  <c r="CU1039" i="3"/>
  <c r="CT1039" i="3"/>
  <c r="CS1039" i="3"/>
  <c r="CR1039" i="3"/>
  <c r="CQ1039" i="3"/>
  <c r="CO1039" i="3"/>
  <c r="CM1039" i="3"/>
  <c r="CL1039" i="3"/>
  <c r="CK1039" i="3"/>
  <c r="CJ1039" i="3"/>
  <c r="CI1039" i="3"/>
  <c r="CH1039" i="3"/>
  <c r="CF1039" i="3"/>
  <c r="CE1039" i="3"/>
  <c r="CD1039" i="3"/>
  <c r="CC1039" i="3"/>
  <c r="CB1039" i="3"/>
  <c r="CA1039" i="3"/>
  <c r="BZ1039" i="3"/>
  <c r="BW1039" i="3"/>
  <c r="BV1039" i="3"/>
  <c r="BS1039" i="3"/>
  <c r="BR1039" i="3"/>
  <c r="BQ1039" i="3"/>
  <c r="BP1039" i="3"/>
  <c r="BN1039" i="3"/>
  <c r="BM1039" i="3"/>
  <c r="BL1039" i="3"/>
  <c r="BK1039" i="3"/>
  <c r="BI1039" i="3"/>
  <c r="BG1039" i="3"/>
  <c r="DG1038" i="3"/>
  <c r="DD1038" i="3"/>
  <c r="DC1038" i="3"/>
  <c r="DB1038" i="3"/>
  <c r="DA1038" i="3"/>
  <c r="CZ1038" i="3"/>
  <c r="CY1038" i="3"/>
  <c r="CX1038" i="3"/>
  <c r="CV1038" i="3"/>
  <c r="CU1038" i="3"/>
  <c r="CT1038" i="3"/>
  <c r="CS1038" i="3"/>
  <c r="CR1038" i="3"/>
  <c r="CQ1038" i="3"/>
  <c r="CO1038" i="3"/>
  <c r="CM1038" i="3"/>
  <c r="CL1038" i="3"/>
  <c r="CK1038" i="3"/>
  <c r="CJ1038" i="3"/>
  <c r="CI1038" i="3"/>
  <c r="CH1038" i="3"/>
  <c r="CF1038" i="3"/>
  <c r="CE1038" i="3"/>
  <c r="CD1038" i="3"/>
  <c r="CC1038" i="3"/>
  <c r="CB1038" i="3"/>
  <c r="CA1038" i="3"/>
  <c r="BZ1038" i="3"/>
  <c r="BW1038" i="3"/>
  <c r="BV1038" i="3"/>
  <c r="BS1038" i="3"/>
  <c r="BR1038" i="3"/>
  <c r="BQ1038" i="3"/>
  <c r="BP1038" i="3"/>
  <c r="BN1038" i="3"/>
  <c r="BM1038" i="3"/>
  <c r="BL1038" i="3"/>
  <c r="BK1038" i="3"/>
  <c r="BI1038" i="3"/>
  <c r="BG1038" i="3"/>
  <c r="DG1037" i="3"/>
  <c r="DD1037" i="3"/>
  <c r="DC1037" i="3"/>
  <c r="DB1037" i="3"/>
  <c r="DA1037" i="3"/>
  <c r="CZ1037" i="3"/>
  <c r="CY1037" i="3"/>
  <c r="CX1037" i="3"/>
  <c r="CV1037" i="3"/>
  <c r="CU1037" i="3"/>
  <c r="CT1037" i="3"/>
  <c r="CS1037" i="3"/>
  <c r="CR1037" i="3"/>
  <c r="CQ1037" i="3"/>
  <c r="CO1037" i="3"/>
  <c r="CM1037" i="3"/>
  <c r="CL1037" i="3"/>
  <c r="CK1037" i="3"/>
  <c r="CJ1037" i="3"/>
  <c r="CI1037" i="3"/>
  <c r="CH1037" i="3"/>
  <c r="CF1037" i="3"/>
  <c r="CE1037" i="3"/>
  <c r="CD1037" i="3"/>
  <c r="CC1037" i="3"/>
  <c r="CB1037" i="3"/>
  <c r="CA1037" i="3"/>
  <c r="BZ1037" i="3"/>
  <c r="BW1037" i="3"/>
  <c r="BV1037" i="3"/>
  <c r="BS1037" i="3"/>
  <c r="BR1037" i="3"/>
  <c r="BQ1037" i="3"/>
  <c r="BP1037" i="3"/>
  <c r="BN1037" i="3"/>
  <c r="BM1037" i="3"/>
  <c r="BL1037" i="3"/>
  <c r="BK1037" i="3"/>
  <c r="BI1037" i="3"/>
  <c r="BG1037" i="3"/>
  <c r="DG1036" i="3"/>
  <c r="DD1036" i="3"/>
  <c r="DC1036" i="3"/>
  <c r="DB1036" i="3"/>
  <c r="DA1036" i="3"/>
  <c r="CZ1036" i="3"/>
  <c r="CY1036" i="3"/>
  <c r="CX1036" i="3"/>
  <c r="CV1036" i="3"/>
  <c r="CU1036" i="3"/>
  <c r="CT1036" i="3"/>
  <c r="CS1036" i="3"/>
  <c r="CR1036" i="3"/>
  <c r="CQ1036" i="3"/>
  <c r="CO1036" i="3"/>
  <c r="CM1036" i="3"/>
  <c r="CL1036" i="3"/>
  <c r="CK1036" i="3"/>
  <c r="CJ1036" i="3"/>
  <c r="CI1036" i="3"/>
  <c r="CH1036" i="3"/>
  <c r="CF1036" i="3"/>
  <c r="CE1036" i="3"/>
  <c r="CD1036" i="3"/>
  <c r="CC1036" i="3"/>
  <c r="CB1036" i="3"/>
  <c r="CA1036" i="3"/>
  <c r="BZ1036" i="3"/>
  <c r="BW1036" i="3"/>
  <c r="BV1036" i="3"/>
  <c r="BS1036" i="3"/>
  <c r="BR1036" i="3"/>
  <c r="BQ1036" i="3"/>
  <c r="BP1036" i="3"/>
  <c r="BN1036" i="3"/>
  <c r="BM1036" i="3"/>
  <c r="BL1036" i="3"/>
  <c r="BK1036" i="3"/>
  <c r="BI1036" i="3"/>
  <c r="BG1036" i="3"/>
  <c r="DG1035" i="3"/>
  <c r="DD1035" i="3"/>
  <c r="DC1035" i="3"/>
  <c r="DB1035" i="3"/>
  <c r="DA1035" i="3"/>
  <c r="CZ1035" i="3"/>
  <c r="CY1035" i="3"/>
  <c r="CX1035" i="3"/>
  <c r="CV1035" i="3"/>
  <c r="CU1035" i="3"/>
  <c r="CT1035" i="3"/>
  <c r="CS1035" i="3"/>
  <c r="CR1035" i="3"/>
  <c r="CQ1035" i="3"/>
  <c r="CO1035" i="3"/>
  <c r="CM1035" i="3"/>
  <c r="CL1035" i="3"/>
  <c r="CK1035" i="3"/>
  <c r="CJ1035" i="3"/>
  <c r="CI1035" i="3"/>
  <c r="CH1035" i="3"/>
  <c r="CF1035" i="3"/>
  <c r="CE1035" i="3"/>
  <c r="CD1035" i="3"/>
  <c r="CC1035" i="3"/>
  <c r="CB1035" i="3"/>
  <c r="CA1035" i="3"/>
  <c r="BZ1035" i="3"/>
  <c r="BW1035" i="3"/>
  <c r="BV1035" i="3"/>
  <c r="BS1035" i="3"/>
  <c r="BR1035" i="3"/>
  <c r="BQ1035" i="3"/>
  <c r="BP1035" i="3"/>
  <c r="BN1035" i="3"/>
  <c r="BM1035" i="3"/>
  <c r="BL1035" i="3"/>
  <c r="BK1035" i="3"/>
  <c r="BI1035" i="3"/>
  <c r="BG1035" i="3"/>
  <c r="DG1034" i="3"/>
  <c r="DD1034" i="3"/>
  <c r="DC1034" i="3"/>
  <c r="DB1034" i="3"/>
  <c r="DA1034" i="3"/>
  <c r="CZ1034" i="3"/>
  <c r="CY1034" i="3"/>
  <c r="CX1034" i="3"/>
  <c r="CV1034" i="3"/>
  <c r="CU1034" i="3"/>
  <c r="CT1034" i="3"/>
  <c r="CS1034" i="3"/>
  <c r="CR1034" i="3"/>
  <c r="CQ1034" i="3"/>
  <c r="CO1034" i="3"/>
  <c r="CM1034" i="3"/>
  <c r="CL1034" i="3"/>
  <c r="CK1034" i="3"/>
  <c r="CJ1034" i="3"/>
  <c r="CI1034" i="3"/>
  <c r="CH1034" i="3"/>
  <c r="CF1034" i="3"/>
  <c r="CE1034" i="3"/>
  <c r="CD1034" i="3"/>
  <c r="CC1034" i="3"/>
  <c r="CB1034" i="3"/>
  <c r="CA1034" i="3"/>
  <c r="BZ1034" i="3"/>
  <c r="BW1034" i="3"/>
  <c r="BV1034" i="3"/>
  <c r="BS1034" i="3"/>
  <c r="BR1034" i="3"/>
  <c r="BQ1034" i="3"/>
  <c r="BP1034" i="3"/>
  <c r="BN1034" i="3"/>
  <c r="BM1034" i="3"/>
  <c r="BL1034" i="3"/>
  <c r="BK1034" i="3"/>
  <c r="BI1034" i="3"/>
  <c r="BG1034" i="3"/>
  <c r="DG1033" i="3"/>
  <c r="DD1033" i="3"/>
  <c r="DC1033" i="3"/>
  <c r="DB1033" i="3"/>
  <c r="DA1033" i="3"/>
  <c r="CZ1033" i="3"/>
  <c r="CY1033" i="3"/>
  <c r="CX1033" i="3"/>
  <c r="CV1033" i="3"/>
  <c r="CU1033" i="3"/>
  <c r="CT1033" i="3"/>
  <c r="CS1033" i="3"/>
  <c r="CR1033" i="3"/>
  <c r="CQ1033" i="3"/>
  <c r="CO1033" i="3"/>
  <c r="CM1033" i="3"/>
  <c r="CL1033" i="3"/>
  <c r="CK1033" i="3"/>
  <c r="CJ1033" i="3"/>
  <c r="CI1033" i="3"/>
  <c r="CH1033" i="3"/>
  <c r="CF1033" i="3"/>
  <c r="CE1033" i="3"/>
  <c r="CD1033" i="3"/>
  <c r="CC1033" i="3"/>
  <c r="CB1033" i="3"/>
  <c r="CA1033" i="3"/>
  <c r="BZ1033" i="3"/>
  <c r="BW1033" i="3"/>
  <c r="BV1033" i="3"/>
  <c r="BS1033" i="3"/>
  <c r="BR1033" i="3"/>
  <c r="BQ1033" i="3"/>
  <c r="BP1033" i="3"/>
  <c r="BN1033" i="3"/>
  <c r="BM1033" i="3"/>
  <c r="BL1033" i="3"/>
  <c r="BK1033" i="3"/>
  <c r="BI1033" i="3"/>
  <c r="BG1033" i="3"/>
  <c r="DG1032" i="3"/>
  <c r="DD1032" i="3"/>
  <c r="DC1032" i="3"/>
  <c r="DB1032" i="3"/>
  <c r="DA1032" i="3"/>
  <c r="CZ1032" i="3"/>
  <c r="CY1032" i="3"/>
  <c r="CX1032" i="3"/>
  <c r="CV1032" i="3"/>
  <c r="CU1032" i="3"/>
  <c r="CT1032" i="3"/>
  <c r="CS1032" i="3"/>
  <c r="CR1032" i="3"/>
  <c r="CQ1032" i="3"/>
  <c r="CO1032" i="3"/>
  <c r="CM1032" i="3"/>
  <c r="CL1032" i="3"/>
  <c r="CK1032" i="3"/>
  <c r="CJ1032" i="3"/>
  <c r="CI1032" i="3"/>
  <c r="CH1032" i="3"/>
  <c r="CF1032" i="3"/>
  <c r="CE1032" i="3"/>
  <c r="CD1032" i="3"/>
  <c r="CC1032" i="3"/>
  <c r="CB1032" i="3"/>
  <c r="CA1032" i="3"/>
  <c r="BZ1032" i="3"/>
  <c r="BW1032" i="3"/>
  <c r="BV1032" i="3"/>
  <c r="BS1032" i="3"/>
  <c r="BR1032" i="3"/>
  <c r="BQ1032" i="3"/>
  <c r="BP1032" i="3"/>
  <c r="BN1032" i="3"/>
  <c r="BM1032" i="3"/>
  <c r="BL1032" i="3"/>
  <c r="BK1032" i="3"/>
  <c r="BI1032" i="3"/>
  <c r="BG1032" i="3"/>
  <c r="DG1031" i="3"/>
  <c r="DD1031" i="3"/>
  <c r="DC1031" i="3"/>
  <c r="DB1031" i="3"/>
  <c r="DA1031" i="3"/>
  <c r="CZ1031" i="3"/>
  <c r="CY1031" i="3"/>
  <c r="CX1031" i="3"/>
  <c r="CV1031" i="3"/>
  <c r="CU1031" i="3"/>
  <c r="CT1031" i="3"/>
  <c r="CS1031" i="3"/>
  <c r="CR1031" i="3"/>
  <c r="CQ1031" i="3"/>
  <c r="CO1031" i="3"/>
  <c r="CM1031" i="3"/>
  <c r="CL1031" i="3"/>
  <c r="CK1031" i="3"/>
  <c r="CJ1031" i="3"/>
  <c r="CI1031" i="3"/>
  <c r="CH1031" i="3"/>
  <c r="CF1031" i="3"/>
  <c r="CE1031" i="3"/>
  <c r="CD1031" i="3"/>
  <c r="CC1031" i="3"/>
  <c r="CB1031" i="3"/>
  <c r="CA1031" i="3"/>
  <c r="BZ1031" i="3"/>
  <c r="BW1031" i="3"/>
  <c r="BV1031" i="3"/>
  <c r="BS1031" i="3"/>
  <c r="BR1031" i="3"/>
  <c r="BQ1031" i="3"/>
  <c r="BP1031" i="3"/>
  <c r="BN1031" i="3"/>
  <c r="BM1031" i="3"/>
  <c r="BL1031" i="3"/>
  <c r="BK1031" i="3"/>
  <c r="BI1031" i="3"/>
  <c r="BG1031" i="3"/>
  <c r="DG1030" i="3"/>
  <c r="DD1030" i="3"/>
  <c r="DC1030" i="3"/>
  <c r="DB1030" i="3"/>
  <c r="DA1030" i="3"/>
  <c r="CZ1030" i="3"/>
  <c r="CY1030" i="3"/>
  <c r="CX1030" i="3"/>
  <c r="CV1030" i="3"/>
  <c r="CU1030" i="3"/>
  <c r="CT1030" i="3"/>
  <c r="CS1030" i="3"/>
  <c r="CR1030" i="3"/>
  <c r="CQ1030" i="3"/>
  <c r="CO1030" i="3"/>
  <c r="CM1030" i="3"/>
  <c r="CL1030" i="3"/>
  <c r="CK1030" i="3"/>
  <c r="CJ1030" i="3"/>
  <c r="CI1030" i="3"/>
  <c r="CH1030" i="3"/>
  <c r="CF1030" i="3"/>
  <c r="CE1030" i="3"/>
  <c r="CD1030" i="3"/>
  <c r="CC1030" i="3"/>
  <c r="CB1030" i="3"/>
  <c r="CA1030" i="3"/>
  <c r="BZ1030" i="3"/>
  <c r="BW1030" i="3"/>
  <c r="BV1030" i="3"/>
  <c r="BS1030" i="3"/>
  <c r="BR1030" i="3"/>
  <c r="BQ1030" i="3"/>
  <c r="BP1030" i="3"/>
  <c r="BN1030" i="3"/>
  <c r="BM1030" i="3"/>
  <c r="BL1030" i="3"/>
  <c r="BK1030" i="3"/>
  <c r="BI1030" i="3"/>
  <c r="BG1030" i="3"/>
  <c r="DG1029" i="3"/>
  <c r="DD1029" i="3"/>
  <c r="DC1029" i="3"/>
  <c r="DB1029" i="3"/>
  <c r="DA1029" i="3"/>
  <c r="CZ1029" i="3"/>
  <c r="CY1029" i="3"/>
  <c r="CX1029" i="3"/>
  <c r="CV1029" i="3"/>
  <c r="CU1029" i="3"/>
  <c r="CT1029" i="3"/>
  <c r="CS1029" i="3"/>
  <c r="CR1029" i="3"/>
  <c r="CQ1029" i="3"/>
  <c r="CO1029" i="3"/>
  <c r="CM1029" i="3"/>
  <c r="CL1029" i="3"/>
  <c r="CK1029" i="3"/>
  <c r="CJ1029" i="3"/>
  <c r="CI1029" i="3"/>
  <c r="CH1029" i="3"/>
  <c r="CF1029" i="3"/>
  <c r="CE1029" i="3"/>
  <c r="CD1029" i="3"/>
  <c r="CC1029" i="3"/>
  <c r="CB1029" i="3"/>
  <c r="CA1029" i="3"/>
  <c r="BZ1029" i="3"/>
  <c r="BW1029" i="3"/>
  <c r="BV1029" i="3"/>
  <c r="BS1029" i="3"/>
  <c r="BR1029" i="3"/>
  <c r="BQ1029" i="3"/>
  <c r="BP1029" i="3"/>
  <c r="BN1029" i="3"/>
  <c r="BM1029" i="3"/>
  <c r="BL1029" i="3"/>
  <c r="BK1029" i="3"/>
  <c r="BI1029" i="3"/>
  <c r="BG1029" i="3"/>
  <c r="DG1028" i="3"/>
  <c r="DD1028" i="3"/>
  <c r="DC1028" i="3"/>
  <c r="DB1028" i="3"/>
  <c r="DA1028" i="3"/>
  <c r="CZ1028" i="3"/>
  <c r="CY1028" i="3"/>
  <c r="CX1028" i="3"/>
  <c r="CV1028" i="3"/>
  <c r="CU1028" i="3"/>
  <c r="CT1028" i="3"/>
  <c r="CS1028" i="3"/>
  <c r="CR1028" i="3"/>
  <c r="CQ1028" i="3"/>
  <c r="CO1028" i="3"/>
  <c r="CM1028" i="3"/>
  <c r="CL1028" i="3"/>
  <c r="CK1028" i="3"/>
  <c r="CJ1028" i="3"/>
  <c r="CI1028" i="3"/>
  <c r="CH1028" i="3"/>
  <c r="CF1028" i="3"/>
  <c r="CE1028" i="3"/>
  <c r="CD1028" i="3"/>
  <c r="CC1028" i="3"/>
  <c r="CB1028" i="3"/>
  <c r="CA1028" i="3"/>
  <c r="BZ1028" i="3"/>
  <c r="BW1028" i="3"/>
  <c r="BV1028" i="3"/>
  <c r="BS1028" i="3"/>
  <c r="BR1028" i="3"/>
  <c r="BQ1028" i="3"/>
  <c r="BP1028" i="3"/>
  <c r="BN1028" i="3"/>
  <c r="BM1028" i="3"/>
  <c r="BL1028" i="3"/>
  <c r="BK1028" i="3"/>
  <c r="BI1028" i="3"/>
  <c r="BG1028" i="3"/>
  <c r="DG1027" i="3"/>
  <c r="DD1027" i="3"/>
  <c r="DC1027" i="3"/>
  <c r="DB1027" i="3"/>
  <c r="DA1027" i="3"/>
  <c r="CZ1027" i="3"/>
  <c r="CY1027" i="3"/>
  <c r="CX1027" i="3"/>
  <c r="CV1027" i="3"/>
  <c r="CU1027" i="3"/>
  <c r="CT1027" i="3"/>
  <c r="CS1027" i="3"/>
  <c r="CR1027" i="3"/>
  <c r="CQ1027" i="3"/>
  <c r="CO1027" i="3"/>
  <c r="CM1027" i="3"/>
  <c r="CL1027" i="3"/>
  <c r="CK1027" i="3"/>
  <c r="CJ1027" i="3"/>
  <c r="CI1027" i="3"/>
  <c r="CH1027" i="3"/>
  <c r="CF1027" i="3"/>
  <c r="CE1027" i="3"/>
  <c r="CD1027" i="3"/>
  <c r="CC1027" i="3"/>
  <c r="CB1027" i="3"/>
  <c r="CA1027" i="3"/>
  <c r="BZ1027" i="3"/>
  <c r="BW1027" i="3"/>
  <c r="BV1027" i="3"/>
  <c r="BS1027" i="3"/>
  <c r="BR1027" i="3"/>
  <c r="BQ1027" i="3"/>
  <c r="BP1027" i="3"/>
  <c r="BN1027" i="3"/>
  <c r="BM1027" i="3"/>
  <c r="BL1027" i="3"/>
  <c r="BK1027" i="3"/>
  <c r="BI1027" i="3"/>
  <c r="BG1027" i="3"/>
  <c r="DG1026" i="3"/>
  <c r="DD1026" i="3"/>
  <c r="DC1026" i="3"/>
  <c r="DB1026" i="3"/>
  <c r="DA1026" i="3"/>
  <c r="CZ1026" i="3"/>
  <c r="CY1026" i="3"/>
  <c r="CX1026" i="3"/>
  <c r="CV1026" i="3"/>
  <c r="CU1026" i="3"/>
  <c r="CT1026" i="3"/>
  <c r="CS1026" i="3"/>
  <c r="CR1026" i="3"/>
  <c r="CQ1026" i="3"/>
  <c r="CO1026" i="3"/>
  <c r="CM1026" i="3"/>
  <c r="CL1026" i="3"/>
  <c r="CK1026" i="3"/>
  <c r="CJ1026" i="3"/>
  <c r="CI1026" i="3"/>
  <c r="CH1026" i="3"/>
  <c r="CF1026" i="3"/>
  <c r="CE1026" i="3"/>
  <c r="CD1026" i="3"/>
  <c r="CC1026" i="3"/>
  <c r="CB1026" i="3"/>
  <c r="CA1026" i="3"/>
  <c r="BZ1026" i="3"/>
  <c r="BW1026" i="3"/>
  <c r="BV1026" i="3"/>
  <c r="BS1026" i="3"/>
  <c r="BR1026" i="3"/>
  <c r="BQ1026" i="3"/>
  <c r="BP1026" i="3"/>
  <c r="BN1026" i="3"/>
  <c r="BM1026" i="3"/>
  <c r="BL1026" i="3"/>
  <c r="BK1026" i="3"/>
  <c r="BI1026" i="3"/>
  <c r="BG1026" i="3"/>
  <c r="DG1025" i="3"/>
  <c r="DD1025" i="3"/>
  <c r="DC1025" i="3"/>
  <c r="DB1025" i="3"/>
  <c r="DA1025" i="3"/>
  <c r="CZ1025" i="3"/>
  <c r="CY1025" i="3"/>
  <c r="CX1025" i="3"/>
  <c r="CV1025" i="3"/>
  <c r="CU1025" i="3"/>
  <c r="CT1025" i="3"/>
  <c r="CS1025" i="3"/>
  <c r="CR1025" i="3"/>
  <c r="CQ1025" i="3"/>
  <c r="CO1025" i="3"/>
  <c r="CM1025" i="3"/>
  <c r="CL1025" i="3"/>
  <c r="CK1025" i="3"/>
  <c r="CJ1025" i="3"/>
  <c r="CI1025" i="3"/>
  <c r="CH1025" i="3"/>
  <c r="CF1025" i="3"/>
  <c r="CE1025" i="3"/>
  <c r="CD1025" i="3"/>
  <c r="CC1025" i="3"/>
  <c r="CB1025" i="3"/>
  <c r="CA1025" i="3"/>
  <c r="BZ1025" i="3"/>
  <c r="BW1025" i="3"/>
  <c r="BV1025" i="3"/>
  <c r="BS1025" i="3"/>
  <c r="BR1025" i="3"/>
  <c r="BQ1025" i="3"/>
  <c r="BP1025" i="3"/>
  <c r="BN1025" i="3"/>
  <c r="BM1025" i="3"/>
  <c r="BL1025" i="3"/>
  <c r="BK1025" i="3"/>
  <c r="BI1025" i="3"/>
  <c r="BG1025" i="3"/>
  <c r="DG1024" i="3"/>
  <c r="DD1024" i="3"/>
  <c r="DC1024" i="3"/>
  <c r="DB1024" i="3"/>
  <c r="DA1024" i="3"/>
  <c r="CZ1024" i="3"/>
  <c r="CY1024" i="3"/>
  <c r="CX1024" i="3"/>
  <c r="CV1024" i="3"/>
  <c r="CU1024" i="3"/>
  <c r="CT1024" i="3"/>
  <c r="CS1024" i="3"/>
  <c r="CR1024" i="3"/>
  <c r="CQ1024" i="3"/>
  <c r="CO1024" i="3"/>
  <c r="CM1024" i="3"/>
  <c r="CL1024" i="3"/>
  <c r="CK1024" i="3"/>
  <c r="CJ1024" i="3"/>
  <c r="CI1024" i="3"/>
  <c r="CH1024" i="3"/>
  <c r="CF1024" i="3"/>
  <c r="CE1024" i="3"/>
  <c r="CD1024" i="3"/>
  <c r="CC1024" i="3"/>
  <c r="CB1024" i="3"/>
  <c r="CA1024" i="3"/>
  <c r="BZ1024" i="3"/>
  <c r="BW1024" i="3"/>
  <c r="BV1024" i="3"/>
  <c r="BS1024" i="3"/>
  <c r="BR1024" i="3"/>
  <c r="BQ1024" i="3"/>
  <c r="BP1024" i="3"/>
  <c r="BN1024" i="3"/>
  <c r="BM1024" i="3"/>
  <c r="BL1024" i="3"/>
  <c r="BK1024" i="3"/>
  <c r="BI1024" i="3"/>
  <c r="BG1024" i="3"/>
  <c r="DG1023" i="3"/>
  <c r="DD1023" i="3"/>
  <c r="DC1023" i="3"/>
  <c r="DB1023" i="3"/>
  <c r="DA1023" i="3"/>
  <c r="CZ1023" i="3"/>
  <c r="CY1023" i="3"/>
  <c r="CX1023" i="3"/>
  <c r="CV1023" i="3"/>
  <c r="CU1023" i="3"/>
  <c r="CT1023" i="3"/>
  <c r="CS1023" i="3"/>
  <c r="CR1023" i="3"/>
  <c r="CQ1023" i="3"/>
  <c r="CO1023" i="3"/>
  <c r="CM1023" i="3"/>
  <c r="CL1023" i="3"/>
  <c r="CK1023" i="3"/>
  <c r="CJ1023" i="3"/>
  <c r="CI1023" i="3"/>
  <c r="CH1023" i="3"/>
  <c r="CF1023" i="3"/>
  <c r="CE1023" i="3"/>
  <c r="CD1023" i="3"/>
  <c r="CC1023" i="3"/>
  <c r="CB1023" i="3"/>
  <c r="CA1023" i="3"/>
  <c r="BZ1023" i="3"/>
  <c r="BW1023" i="3"/>
  <c r="BV1023" i="3"/>
  <c r="BS1023" i="3"/>
  <c r="BR1023" i="3"/>
  <c r="BQ1023" i="3"/>
  <c r="BP1023" i="3"/>
  <c r="BN1023" i="3"/>
  <c r="BM1023" i="3"/>
  <c r="BL1023" i="3"/>
  <c r="BK1023" i="3"/>
  <c r="BI1023" i="3"/>
  <c r="BG1023" i="3"/>
  <c r="DG1022" i="3"/>
  <c r="DD1022" i="3"/>
  <c r="DC1022" i="3"/>
  <c r="DB1022" i="3"/>
  <c r="DA1022" i="3"/>
  <c r="CZ1022" i="3"/>
  <c r="CY1022" i="3"/>
  <c r="CX1022" i="3"/>
  <c r="CV1022" i="3"/>
  <c r="CU1022" i="3"/>
  <c r="CT1022" i="3"/>
  <c r="CS1022" i="3"/>
  <c r="CR1022" i="3"/>
  <c r="CQ1022" i="3"/>
  <c r="CO1022" i="3"/>
  <c r="CM1022" i="3"/>
  <c r="CL1022" i="3"/>
  <c r="CK1022" i="3"/>
  <c r="CJ1022" i="3"/>
  <c r="CI1022" i="3"/>
  <c r="CH1022" i="3"/>
  <c r="CF1022" i="3"/>
  <c r="CE1022" i="3"/>
  <c r="CD1022" i="3"/>
  <c r="CC1022" i="3"/>
  <c r="CB1022" i="3"/>
  <c r="CA1022" i="3"/>
  <c r="BZ1022" i="3"/>
  <c r="BW1022" i="3"/>
  <c r="BV1022" i="3"/>
  <c r="BS1022" i="3"/>
  <c r="BR1022" i="3"/>
  <c r="BQ1022" i="3"/>
  <c r="BP1022" i="3"/>
  <c r="BN1022" i="3"/>
  <c r="BM1022" i="3"/>
  <c r="BL1022" i="3"/>
  <c r="BK1022" i="3"/>
  <c r="BI1022" i="3"/>
  <c r="BG1022" i="3"/>
  <c r="DG1021" i="3"/>
  <c r="DD1021" i="3"/>
  <c r="DC1021" i="3"/>
  <c r="DB1021" i="3"/>
  <c r="DA1021" i="3"/>
  <c r="CZ1021" i="3"/>
  <c r="CY1021" i="3"/>
  <c r="CX1021" i="3"/>
  <c r="CV1021" i="3"/>
  <c r="CU1021" i="3"/>
  <c r="CT1021" i="3"/>
  <c r="CS1021" i="3"/>
  <c r="CR1021" i="3"/>
  <c r="CQ1021" i="3"/>
  <c r="CO1021" i="3"/>
  <c r="CM1021" i="3"/>
  <c r="CL1021" i="3"/>
  <c r="CK1021" i="3"/>
  <c r="CJ1021" i="3"/>
  <c r="CI1021" i="3"/>
  <c r="CH1021" i="3"/>
  <c r="CF1021" i="3"/>
  <c r="CE1021" i="3"/>
  <c r="CD1021" i="3"/>
  <c r="CC1021" i="3"/>
  <c r="CB1021" i="3"/>
  <c r="CA1021" i="3"/>
  <c r="BZ1021" i="3"/>
  <c r="BW1021" i="3"/>
  <c r="BV1021" i="3"/>
  <c r="BS1021" i="3"/>
  <c r="BR1021" i="3"/>
  <c r="BQ1021" i="3"/>
  <c r="BP1021" i="3"/>
  <c r="BN1021" i="3"/>
  <c r="BM1021" i="3"/>
  <c r="BL1021" i="3"/>
  <c r="BK1021" i="3"/>
  <c r="BI1021" i="3"/>
  <c r="BG1021" i="3"/>
  <c r="DG1020" i="3"/>
  <c r="DD1020" i="3"/>
  <c r="DC1020" i="3"/>
  <c r="DB1020" i="3"/>
  <c r="DA1020" i="3"/>
  <c r="CZ1020" i="3"/>
  <c r="CY1020" i="3"/>
  <c r="CX1020" i="3"/>
  <c r="CV1020" i="3"/>
  <c r="CU1020" i="3"/>
  <c r="CT1020" i="3"/>
  <c r="CS1020" i="3"/>
  <c r="CR1020" i="3"/>
  <c r="CQ1020" i="3"/>
  <c r="CO1020" i="3"/>
  <c r="CM1020" i="3"/>
  <c r="CL1020" i="3"/>
  <c r="CK1020" i="3"/>
  <c r="CJ1020" i="3"/>
  <c r="CI1020" i="3"/>
  <c r="CH1020" i="3"/>
  <c r="CF1020" i="3"/>
  <c r="CE1020" i="3"/>
  <c r="CD1020" i="3"/>
  <c r="CC1020" i="3"/>
  <c r="CB1020" i="3"/>
  <c r="CA1020" i="3"/>
  <c r="BZ1020" i="3"/>
  <c r="BW1020" i="3"/>
  <c r="BV1020" i="3"/>
  <c r="BS1020" i="3"/>
  <c r="BR1020" i="3"/>
  <c r="BQ1020" i="3"/>
  <c r="BP1020" i="3"/>
  <c r="BN1020" i="3"/>
  <c r="BM1020" i="3"/>
  <c r="BL1020" i="3"/>
  <c r="BK1020" i="3"/>
  <c r="BI1020" i="3"/>
  <c r="BG1020" i="3"/>
  <c r="DG1019" i="3"/>
  <c r="DD1019" i="3"/>
  <c r="DC1019" i="3"/>
  <c r="DB1019" i="3"/>
  <c r="DA1019" i="3"/>
  <c r="CZ1019" i="3"/>
  <c r="CY1019" i="3"/>
  <c r="CX1019" i="3"/>
  <c r="CV1019" i="3"/>
  <c r="CU1019" i="3"/>
  <c r="CT1019" i="3"/>
  <c r="CS1019" i="3"/>
  <c r="CR1019" i="3"/>
  <c r="CQ1019" i="3"/>
  <c r="CO1019" i="3"/>
  <c r="CM1019" i="3"/>
  <c r="CL1019" i="3"/>
  <c r="CK1019" i="3"/>
  <c r="CJ1019" i="3"/>
  <c r="CI1019" i="3"/>
  <c r="CH1019" i="3"/>
  <c r="CF1019" i="3"/>
  <c r="CE1019" i="3"/>
  <c r="CD1019" i="3"/>
  <c r="CC1019" i="3"/>
  <c r="CB1019" i="3"/>
  <c r="CA1019" i="3"/>
  <c r="BZ1019" i="3"/>
  <c r="BW1019" i="3"/>
  <c r="BV1019" i="3"/>
  <c r="BS1019" i="3"/>
  <c r="BR1019" i="3"/>
  <c r="BQ1019" i="3"/>
  <c r="BP1019" i="3"/>
  <c r="BN1019" i="3"/>
  <c r="BM1019" i="3"/>
  <c r="BL1019" i="3"/>
  <c r="BK1019" i="3"/>
  <c r="BI1019" i="3"/>
  <c r="BG1019" i="3"/>
  <c r="DG1018" i="3"/>
  <c r="DD1018" i="3"/>
  <c r="DC1018" i="3"/>
  <c r="DB1018" i="3"/>
  <c r="DA1018" i="3"/>
  <c r="CZ1018" i="3"/>
  <c r="CY1018" i="3"/>
  <c r="CX1018" i="3"/>
  <c r="CV1018" i="3"/>
  <c r="CU1018" i="3"/>
  <c r="CT1018" i="3"/>
  <c r="CS1018" i="3"/>
  <c r="CR1018" i="3"/>
  <c r="CQ1018" i="3"/>
  <c r="CO1018" i="3"/>
  <c r="CM1018" i="3"/>
  <c r="CL1018" i="3"/>
  <c r="CK1018" i="3"/>
  <c r="CJ1018" i="3"/>
  <c r="CI1018" i="3"/>
  <c r="CH1018" i="3"/>
  <c r="CF1018" i="3"/>
  <c r="CE1018" i="3"/>
  <c r="CD1018" i="3"/>
  <c r="CC1018" i="3"/>
  <c r="CB1018" i="3"/>
  <c r="CA1018" i="3"/>
  <c r="BZ1018" i="3"/>
  <c r="BW1018" i="3"/>
  <c r="BV1018" i="3"/>
  <c r="BS1018" i="3"/>
  <c r="BR1018" i="3"/>
  <c r="BQ1018" i="3"/>
  <c r="BP1018" i="3"/>
  <c r="BN1018" i="3"/>
  <c r="BM1018" i="3"/>
  <c r="BL1018" i="3"/>
  <c r="BK1018" i="3"/>
  <c r="BI1018" i="3"/>
  <c r="BG1018" i="3"/>
  <c r="DG1017" i="3"/>
  <c r="DD1017" i="3"/>
  <c r="DC1017" i="3"/>
  <c r="DB1017" i="3"/>
  <c r="DA1017" i="3"/>
  <c r="CZ1017" i="3"/>
  <c r="CY1017" i="3"/>
  <c r="CX1017" i="3"/>
  <c r="CV1017" i="3"/>
  <c r="CU1017" i="3"/>
  <c r="CT1017" i="3"/>
  <c r="CS1017" i="3"/>
  <c r="CR1017" i="3"/>
  <c r="CQ1017" i="3"/>
  <c r="CO1017" i="3"/>
  <c r="CM1017" i="3"/>
  <c r="CL1017" i="3"/>
  <c r="CK1017" i="3"/>
  <c r="CJ1017" i="3"/>
  <c r="CI1017" i="3"/>
  <c r="CH1017" i="3"/>
  <c r="CF1017" i="3"/>
  <c r="CE1017" i="3"/>
  <c r="CD1017" i="3"/>
  <c r="CC1017" i="3"/>
  <c r="CB1017" i="3"/>
  <c r="CA1017" i="3"/>
  <c r="BZ1017" i="3"/>
  <c r="BW1017" i="3"/>
  <c r="BV1017" i="3"/>
  <c r="BS1017" i="3"/>
  <c r="BR1017" i="3"/>
  <c r="BQ1017" i="3"/>
  <c r="BP1017" i="3"/>
  <c r="BN1017" i="3"/>
  <c r="BM1017" i="3"/>
  <c r="BL1017" i="3"/>
  <c r="BK1017" i="3"/>
  <c r="BI1017" i="3"/>
  <c r="BG1017" i="3"/>
  <c r="DG1016" i="3"/>
  <c r="DD1016" i="3"/>
  <c r="DC1016" i="3"/>
  <c r="DB1016" i="3"/>
  <c r="DA1016" i="3"/>
  <c r="CZ1016" i="3"/>
  <c r="CY1016" i="3"/>
  <c r="CX1016" i="3"/>
  <c r="CV1016" i="3"/>
  <c r="CU1016" i="3"/>
  <c r="CT1016" i="3"/>
  <c r="CS1016" i="3"/>
  <c r="CR1016" i="3"/>
  <c r="CQ1016" i="3"/>
  <c r="CO1016" i="3"/>
  <c r="CM1016" i="3"/>
  <c r="CL1016" i="3"/>
  <c r="CK1016" i="3"/>
  <c r="CJ1016" i="3"/>
  <c r="CI1016" i="3"/>
  <c r="CH1016" i="3"/>
  <c r="CF1016" i="3"/>
  <c r="CE1016" i="3"/>
  <c r="CD1016" i="3"/>
  <c r="CC1016" i="3"/>
  <c r="CB1016" i="3"/>
  <c r="CA1016" i="3"/>
  <c r="BZ1016" i="3"/>
  <c r="BW1016" i="3"/>
  <c r="BV1016" i="3"/>
  <c r="BS1016" i="3"/>
  <c r="BR1016" i="3"/>
  <c r="BQ1016" i="3"/>
  <c r="BP1016" i="3"/>
  <c r="BN1016" i="3"/>
  <c r="BM1016" i="3"/>
  <c r="BL1016" i="3"/>
  <c r="BK1016" i="3"/>
  <c r="BI1016" i="3"/>
  <c r="BG1016" i="3"/>
  <c r="DG1015" i="3"/>
  <c r="DD1015" i="3"/>
  <c r="DC1015" i="3"/>
  <c r="DB1015" i="3"/>
  <c r="DA1015" i="3"/>
  <c r="CZ1015" i="3"/>
  <c r="CY1015" i="3"/>
  <c r="CX1015" i="3"/>
  <c r="CV1015" i="3"/>
  <c r="CU1015" i="3"/>
  <c r="CT1015" i="3"/>
  <c r="CS1015" i="3"/>
  <c r="CR1015" i="3"/>
  <c r="CQ1015" i="3"/>
  <c r="CO1015" i="3"/>
  <c r="CM1015" i="3"/>
  <c r="CL1015" i="3"/>
  <c r="CK1015" i="3"/>
  <c r="CJ1015" i="3"/>
  <c r="CI1015" i="3"/>
  <c r="CH1015" i="3"/>
  <c r="CF1015" i="3"/>
  <c r="CE1015" i="3"/>
  <c r="CD1015" i="3"/>
  <c r="CC1015" i="3"/>
  <c r="CB1015" i="3"/>
  <c r="CA1015" i="3"/>
  <c r="BZ1015" i="3"/>
  <c r="BW1015" i="3"/>
  <c r="BV1015" i="3"/>
  <c r="BS1015" i="3"/>
  <c r="BR1015" i="3"/>
  <c r="BQ1015" i="3"/>
  <c r="BP1015" i="3"/>
  <c r="BN1015" i="3"/>
  <c r="BM1015" i="3"/>
  <c r="BL1015" i="3"/>
  <c r="BK1015" i="3"/>
  <c r="BI1015" i="3"/>
  <c r="BG1015" i="3"/>
  <c r="DG1014" i="3"/>
  <c r="DD1014" i="3"/>
  <c r="DC1014" i="3"/>
  <c r="DB1014" i="3"/>
  <c r="DA1014" i="3"/>
  <c r="CZ1014" i="3"/>
  <c r="CY1014" i="3"/>
  <c r="CX1014" i="3"/>
  <c r="CV1014" i="3"/>
  <c r="CU1014" i="3"/>
  <c r="CT1014" i="3"/>
  <c r="CS1014" i="3"/>
  <c r="CR1014" i="3"/>
  <c r="CQ1014" i="3"/>
  <c r="CO1014" i="3"/>
  <c r="CM1014" i="3"/>
  <c r="CL1014" i="3"/>
  <c r="CK1014" i="3"/>
  <c r="CJ1014" i="3"/>
  <c r="CI1014" i="3"/>
  <c r="CH1014" i="3"/>
  <c r="CF1014" i="3"/>
  <c r="CE1014" i="3"/>
  <c r="CD1014" i="3"/>
  <c r="CC1014" i="3"/>
  <c r="CB1014" i="3"/>
  <c r="CA1014" i="3"/>
  <c r="BZ1014" i="3"/>
  <c r="BW1014" i="3"/>
  <c r="BV1014" i="3"/>
  <c r="BS1014" i="3"/>
  <c r="BR1014" i="3"/>
  <c r="BQ1014" i="3"/>
  <c r="BP1014" i="3"/>
  <c r="BN1014" i="3"/>
  <c r="BM1014" i="3"/>
  <c r="BL1014" i="3"/>
  <c r="BK1014" i="3"/>
  <c r="BI1014" i="3"/>
  <c r="BG1014" i="3"/>
  <c r="DG1013" i="3"/>
  <c r="DD1013" i="3"/>
  <c r="DC1013" i="3"/>
  <c r="DB1013" i="3"/>
  <c r="DA1013" i="3"/>
  <c r="CZ1013" i="3"/>
  <c r="CY1013" i="3"/>
  <c r="CX1013" i="3"/>
  <c r="CV1013" i="3"/>
  <c r="CU1013" i="3"/>
  <c r="CT1013" i="3"/>
  <c r="CS1013" i="3"/>
  <c r="CR1013" i="3"/>
  <c r="CQ1013" i="3"/>
  <c r="CO1013" i="3"/>
  <c r="CM1013" i="3"/>
  <c r="CL1013" i="3"/>
  <c r="CK1013" i="3"/>
  <c r="CJ1013" i="3"/>
  <c r="CI1013" i="3"/>
  <c r="CH1013" i="3"/>
  <c r="CF1013" i="3"/>
  <c r="CE1013" i="3"/>
  <c r="CD1013" i="3"/>
  <c r="CC1013" i="3"/>
  <c r="CB1013" i="3"/>
  <c r="CA1013" i="3"/>
  <c r="BZ1013" i="3"/>
  <c r="BW1013" i="3"/>
  <c r="BV1013" i="3"/>
  <c r="BU1013" i="3"/>
  <c r="BS1013" i="3"/>
  <c r="BR1013" i="3"/>
  <c r="BQ1013" i="3"/>
  <c r="BP1013" i="3"/>
  <c r="BN1013" i="3"/>
  <c r="BM1013" i="3"/>
  <c r="BL1013" i="3"/>
  <c r="BK1013" i="3"/>
  <c r="BI1013" i="3"/>
  <c r="BG1013" i="3"/>
  <c r="DG1012" i="3"/>
  <c r="DD1012" i="3"/>
  <c r="DC1012" i="3"/>
  <c r="DB1012" i="3"/>
  <c r="DA1012" i="3"/>
  <c r="CZ1012" i="3"/>
  <c r="CY1012" i="3"/>
  <c r="CX1012" i="3"/>
  <c r="CV1012" i="3"/>
  <c r="CU1012" i="3"/>
  <c r="CT1012" i="3"/>
  <c r="CS1012" i="3"/>
  <c r="CR1012" i="3"/>
  <c r="CQ1012" i="3"/>
  <c r="CO1012" i="3"/>
  <c r="CM1012" i="3"/>
  <c r="CL1012" i="3"/>
  <c r="CK1012" i="3"/>
  <c r="CJ1012" i="3"/>
  <c r="CI1012" i="3"/>
  <c r="CH1012" i="3"/>
  <c r="CF1012" i="3"/>
  <c r="CE1012" i="3"/>
  <c r="CD1012" i="3"/>
  <c r="CC1012" i="3"/>
  <c r="CB1012" i="3"/>
  <c r="CA1012" i="3"/>
  <c r="BZ1012" i="3"/>
  <c r="BW1012" i="3"/>
  <c r="BV1012" i="3"/>
  <c r="BU1012" i="3"/>
  <c r="BS1012" i="3"/>
  <c r="BR1012" i="3"/>
  <c r="BQ1012" i="3"/>
  <c r="BP1012" i="3"/>
  <c r="BN1012" i="3"/>
  <c r="BM1012" i="3"/>
  <c r="BL1012" i="3"/>
  <c r="BK1012" i="3"/>
  <c r="BI1012" i="3"/>
  <c r="BG1012" i="3"/>
  <c r="DG1011" i="3"/>
  <c r="DD1011" i="3"/>
  <c r="DC1011" i="3"/>
  <c r="DB1011" i="3"/>
  <c r="DA1011" i="3"/>
  <c r="CZ1011" i="3"/>
  <c r="CY1011" i="3"/>
  <c r="CX1011" i="3"/>
  <c r="CV1011" i="3"/>
  <c r="CU1011" i="3"/>
  <c r="CT1011" i="3"/>
  <c r="CS1011" i="3"/>
  <c r="CR1011" i="3"/>
  <c r="CQ1011" i="3"/>
  <c r="CO1011" i="3"/>
  <c r="CM1011" i="3"/>
  <c r="CL1011" i="3"/>
  <c r="CK1011" i="3"/>
  <c r="CJ1011" i="3"/>
  <c r="CI1011" i="3"/>
  <c r="CH1011" i="3"/>
  <c r="CF1011" i="3"/>
  <c r="CE1011" i="3"/>
  <c r="CD1011" i="3"/>
  <c r="CC1011" i="3"/>
  <c r="CB1011" i="3"/>
  <c r="CA1011" i="3"/>
  <c r="BZ1011" i="3"/>
  <c r="BW1011" i="3"/>
  <c r="BV1011" i="3"/>
  <c r="BU1011" i="3"/>
  <c r="BS1011" i="3"/>
  <c r="BR1011" i="3"/>
  <c r="BQ1011" i="3"/>
  <c r="BP1011" i="3"/>
  <c r="BN1011" i="3"/>
  <c r="BM1011" i="3"/>
  <c r="BL1011" i="3"/>
  <c r="BK1011" i="3"/>
  <c r="BI1011" i="3"/>
  <c r="BG1011" i="3"/>
  <c r="DG1010" i="3"/>
  <c r="DD1010" i="3"/>
  <c r="DC1010" i="3"/>
  <c r="DB1010" i="3"/>
  <c r="DA1010" i="3"/>
  <c r="CZ1010" i="3"/>
  <c r="CY1010" i="3"/>
  <c r="CX1010" i="3"/>
  <c r="CV1010" i="3"/>
  <c r="CU1010" i="3"/>
  <c r="CT1010" i="3"/>
  <c r="CS1010" i="3"/>
  <c r="CR1010" i="3"/>
  <c r="CQ1010" i="3"/>
  <c r="CO1010" i="3"/>
  <c r="CM1010" i="3"/>
  <c r="CL1010" i="3"/>
  <c r="CK1010" i="3"/>
  <c r="CJ1010" i="3"/>
  <c r="CI1010" i="3"/>
  <c r="CH1010" i="3"/>
  <c r="CF1010" i="3"/>
  <c r="CE1010" i="3"/>
  <c r="CD1010" i="3"/>
  <c r="CC1010" i="3"/>
  <c r="CB1010" i="3"/>
  <c r="CA1010" i="3"/>
  <c r="BZ1010" i="3"/>
  <c r="BW1010" i="3"/>
  <c r="BV1010" i="3"/>
  <c r="BU1010" i="3"/>
  <c r="BS1010" i="3"/>
  <c r="BR1010" i="3"/>
  <c r="BQ1010" i="3"/>
  <c r="BP1010" i="3"/>
  <c r="BN1010" i="3"/>
  <c r="BM1010" i="3"/>
  <c r="BL1010" i="3"/>
  <c r="BK1010" i="3"/>
  <c r="BI1010" i="3"/>
  <c r="BG1010" i="3"/>
  <c r="DG1009" i="3"/>
  <c r="DD1009" i="3"/>
  <c r="DC1009" i="3"/>
  <c r="DB1009" i="3"/>
  <c r="DA1009" i="3"/>
  <c r="CZ1009" i="3"/>
  <c r="CY1009" i="3"/>
  <c r="CX1009" i="3"/>
  <c r="CV1009" i="3"/>
  <c r="CU1009" i="3"/>
  <c r="CT1009" i="3"/>
  <c r="CS1009" i="3"/>
  <c r="CR1009" i="3"/>
  <c r="CQ1009" i="3"/>
  <c r="CO1009" i="3"/>
  <c r="CM1009" i="3"/>
  <c r="CL1009" i="3"/>
  <c r="CK1009" i="3"/>
  <c r="CJ1009" i="3"/>
  <c r="CI1009" i="3"/>
  <c r="CH1009" i="3"/>
  <c r="CF1009" i="3"/>
  <c r="CE1009" i="3"/>
  <c r="CD1009" i="3"/>
  <c r="CC1009" i="3"/>
  <c r="CB1009" i="3"/>
  <c r="CA1009" i="3"/>
  <c r="BZ1009" i="3"/>
  <c r="BW1009" i="3"/>
  <c r="BV1009" i="3"/>
  <c r="BU1009" i="3"/>
  <c r="BS1009" i="3"/>
  <c r="BR1009" i="3"/>
  <c r="BQ1009" i="3"/>
  <c r="BP1009" i="3"/>
  <c r="BN1009" i="3"/>
  <c r="BM1009" i="3"/>
  <c r="BL1009" i="3"/>
  <c r="BK1009" i="3"/>
  <c r="BI1009" i="3"/>
  <c r="BG1009" i="3"/>
  <c r="DG1008" i="3"/>
  <c r="DD1008" i="3"/>
  <c r="DC1008" i="3"/>
  <c r="DB1008" i="3"/>
  <c r="DA1008" i="3"/>
  <c r="CZ1008" i="3"/>
  <c r="CY1008" i="3"/>
  <c r="CX1008" i="3"/>
  <c r="CV1008" i="3"/>
  <c r="CU1008" i="3"/>
  <c r="CT1008" i="3"/>
  <c r="CS1008" i="3"/>
  <c r="CR1008" i="3"/>
  <c r="CQ1008" i="3"/>
  <c r="CO1008" i="3"/>
  <c r="CM1008" i="3"/>
  <c r="CL1008" i="3"/>
  <c r="CK1008" i="3"/>
  <c r="CJ1008" i="3"/>
  <c r="CI1008" i="3"/>
  <c r="CH1008" i="3"/>
  <c r="CF1008" i="3"/>
  <c r="CE1008" i="3"/>
  <c r="CD1008" i="3"/>
  <c r="CC1008" i="3"/>
  <c r="CB1008" i="3"/>
  <c r="CA1008" i="3"/>
  <c r="BZ1008" i="3"/>
  <c r="BW1008" i="3"/>
  <c r="BV1008" i="3"/>
  <c r="BU1008" i="3"/>
  <c r="BS1008" i="3"/>
  <c r="BR1008" i="3"/>
  <c r="BQ1008" i="3"/>
  <c r="BP1008" i="3"/>
  <c r="BN1008" i="3"/>
  <c r="BM1008" i="3"/>
  <c r="BL1008" i="3"/>
  <c r="BK1008" i="3"/>
  <c r="BI1008" i="3"/>
  <c r="BG1008" i="3"/>
  <c r="DG1007" i="3"/>
  <c r="DD1007" i="3"/>
  <c r="DC1007" i="3"/>
  <c r="DB1007" i="3"/>
  <c r="DA1007" i="3"/>
  <c r="CZ1007" i="3"/>
  <c r="CY1007" i="3"/>
  <c r="CX1007" i="3"/>
  <c r="CV1007" i="3"/>
  <c r="CU1007" i="3"/>
  <c r="CT1007" i="3"/>
  <c r="CS1007" i="3"/>
  <c r="CR1007" i="3"/>
  <c r="CQ1007" i="3"/>
  <c r="CO1007" i="3"/>
  <c r="CM1007" i="3"/>
  <c r="CL1007" i="3"/>
  <c r="CK1007" i="3"/>
  <c r="CJ1007" i="3"/>
  <c r="CI1007" i="3"/>
  <c r="CH1007" i="3"/>
  <c r="CF1007" i="3"/>
  <c r="CE1007" i="3"/>
  <c r="CD1007" i="3"/>
  <c r="CC1007" i="3"/>
  <c r="CB1007" i="3"/>
  <c r="CA1007" i="3"/>
  <c r="BZ1007" i="3"/>
  <c r="BW1007" i="3"/>
  <c r="BV1007" i="3"/>
  <c r="BU1007" i="3"/>
  <c r="BS1007" i="3"/>
  <c r="BR1007" i="3"/>
  <c r="BQ1007" i="3"/>
  <c r="BP1007" i="3"/>
  <c r="BN1007" i="3"/>
  <c r="BM1007" i="3"/>
  <c r="BL1007" i="3"/>
  <c r="BK1007" i="3"/>
  <c r="BI1007" i="3"/>
  <c r="BG1007" i="3"/>
  <c r="DG1006" i="3"/>
  <c r="DD1006" i="3"/>
  <c r="DC1006" i="3"/>
  <c r="DB1006" i="3"/>
  <c r="DA1006" i="3"/>
  <c r="CZ1006" i="3"/>
  <c r="CY1006" i="3"/>
  <c r="CX1006" i="3"/>
  <c r="CV1006" i="3"/>
  <c r="CU1006" i="3"/>
  <c r="CT1006" i="3"/>
  <c r="CS1006" i="3"/>
  <c r="CR1006" i="3"/>
  <c r="CQ1006" i="3"/>
  <c r="CO1006" i="3"/>
  <c r="CM1006" i="3"/>
  <c r="CL1006" i="3"/>
  <c r="CK1006" i="3"/>
  <c r="CJ1006" i="3"/>
  <c r="CI1006" i="3"/>
  <c r="CH1006" i="3"/>
  <c r="CF1006" i="3"/>
  <c r="CE1006" i="3"/>
  <c r="CD1006" i="3"/>
  <c r="CC1006" i="3"/>
  <c r="CB1006" i="3"/>
  <c r="CA1006" i="3"/>
  <c r="BZ1006" i="3"/>
  <c r="BW1006" i="3"/>
  <c r="BV1006" i="3"/>
  <c r="BU1006" i="3"/>
  <c r="BS1006" i="3"/>
  <c r="BR1006" i="3"/>
  <c r="BQ1006" i="3"/>
  <c r="BP1006" i="3"/>
  <c r="BN1006" i="3"/>
  <c r="BM1006" i="3"/>
  <c r="BL1006" i="3"/>
  <c r="BK1006" i="3"/>
  <c r="BI1006" i="3"/>
  <c r="BG1006" i="3"/>
  <c r="DG1005" i="3"/>
  <c r="DD1005" i="3"/>
  <c r="DC1005" i="3"/>
  <c r="DB1005" i="3"/>
  <c r="DA1005" i="3"/>
  <c r="CZ1005" i="3"/>
  <c r="CY1005" i="3"/>
  <c r="CX1005" i="3"/>
  <c r="CV1005" i="3"/>
  <c r="CU1005" i="3"/>
  <c r="CT1005" i="3"/>
  <c r="CS1005" i="3"/>
  <c r="CR1005" i="3"/>
  <c r="CQ1005" i="3"/>
  <c r="CO1005" i="3"/>
  <c r="CM1005" i="3"/>
  <c r="CL1005" i="3"/>
  <c r="CK1005" i="3"/>
  <c r="CJ1005" i="3"/>
  <c r="CI1005" i="3"/>
  <c r="CH1005" i="3"/>
  <c r="CF1005" i="3"/>
  <c r="CE1005" i="3"/>
  <c r="CD1005" i="3"/>
  <c r="CC1005" i="3"/>
  <c r="CB1005" i="3"/>
  <c r="CA1005" i="3"/>
  <c r="BZ1005" i="3"/>
  <c r="BW1005" i="3"/>
  <c r="BV1005" i="3"/>
  <c r="BU1005" i="3"/>
  <c r="BS1005" i="3"/>
  <c r="BR1005" i="3"/>
  <c r="BQ1005" i="3"/>
  <c r="BP1005" i="3"/>
  <c r="BN1005" i="3"/>
  <c r="BM1005" i="3"/>
  <c r="BL1005" i="3"/>
  <c r="BK1005" i="3"/>
  <c r="BI1005" i="3"/>
  <c r="BG1005" i="3"/>
  <c r="DG1004" i="3"/>
  <c r="DD1004" i="3"/>
  <c r="DC1004" i="3"/>
  <c r="DB1004" i="3"/>
  <c r="DA1004" i="3"/>
  <c r="CZ1004" i="3"/>
  <c r="CY1004" i="3"/>
  <c r="CX1004" i="3"/>
  <c r="CV1004" i="3"/>
  <c r="CU1004" i="3"/>
  <c r="CT1004" i="3"/>
  <c r="CS1004" i="3"/>
  <c r="CR1004" i="3"/>
  <c r="CQ1004" i="3"/>
  <c r="CO1004" i="3"/>
  <c r="CM1004" i="3"/>
  <c r="CL1004" i="3"/>
  <c r="CK1004" i="3"/>
  <c r="CJ1004" i="3"/>
  <c r="CI1004" i="3"/>
  <c r="CH1004" i="3"/>
  <c r="CF1004" i="3"/>
  <c r="CE1004" i="3"/>
  <c r="CD1004" i="3"/>
  <c r="CC1004" i="3"/>
  <c r="CB1004" i="3"/>
  <c r="CA1004" i="3"/>
  <c r="BZ1004" i="3"/>
  <c r="BW1004" i="3"/>
  <c r="BV1004" i="3"/>
  <c r="BU1004" i="3"/>
  <c r="BS1004" i="3"/>
  <c r="BR1004" i="3"/>
  <c r="BQ1004" i="3"/>
  <c r="BP1004" i="3"/>
  <c r="BN1004" i="3"/>
  <c r="BM1004" i="3"/>
  <c r="BL1004" i="3"/>
  <c r="BK1004" i="3"/>
  <c r="BI1004" i="3"/>
  <c r="BG1004" i="3"/>
  <c r="DG1003" i="3"/>
  <c r="DD1003" i="3"/>
  <c r="DC1003" i="3"/>
  <c r="DB1003" i="3"/>
  <c r="DA1003" i="3"/>
  <c r="CZ1003" i="3"/>
  <c r="CY1003" i="3"/>
  <c r="CX1003" i="3"/>
  <c r="CV1003" i="3"/>
  <c r="CU1003" i="3"/>
  <c r="CT1003" i="3"/>
  <c r="CS1003" i="3"/>
  <c r="CR1003" i="3"/>
  <c r="CQ1003" i="3"/>
  <c r="CO1003" i="3"/>
  <c r="CM1003" i="3"/>
  <c r="CL1003" i="3"/>
  <c r="CK1003" i="3"/>
  <c r="CJ1003" i="3"/>
  <c r="CI1003" i="3"/>
  <c r="CH1003" i="3"/>
  <c r="CF1003" i="3"/>
  <c r="CE1003" i="3"/>
  <c r="CD1003" i="3"/>
  <c r="CC1003" i="3"/>
  <c r="CB1003" i="3"/>
  <c r="CA1003" i="3"/>
  <c r="BZ1003" i="3"/>
  <c r="BW1003" i="3"/>
  <c r="BV1003" i="3"/>
  <c r="BU1003" i="3"/>
  <c r="BS1003" i="3"/>
  <c r="BR1003" i="3"/>
  <c r="BQ1003" i="3"/>
  <c r="BP1003" i="3"/>
  <c r="BN1003" i="3"/>
  <c r="BM1003" i="3"/>
  <c r="BL1003" i="3"/>
  <c r="BK1003" i="3"/>
  <c r="BI1003" i="3"/>
  <c r="BG1003" i="3"/>
  <c r="DG1002" i="3"/>
  <c r="DD1002" i="3"/>
  <c r="DC1002" i="3"/>
  <c r="DB1002" i="3"/>
  <c r="DA1002" i="3"/>
  <c r="CZ1002" i="3"/>
  <c r="CY1002" i="3"/>
  <c r="CX1002" i="3"/>
  <c r="CV1002" i="3"/>
  <c r="CU1002" i="3"/>
  <c r="CT1002" i="3"/>
  <c r="CS1002" i="3"/>
  <c r="CR1002" i="3"/>
  <c r="CQ1002" i="3"/>
  <c r="CO1002" i="3"/>
  <c r="CM1002" i="3"/>
  <c r="CL1002" i="3"/>
  <c r="CK1002" i="3"/>
  <c r="CJ1002" i="3"/>
  <c r="CI1002" i="3"/>
  <c r="CH1002" i="3"/>
  <c r="CF1002" i="3"/>
  <c r="CE1002" i="3"/>
  <c r="CD1002" i="3"/>
  <c r="CC1002" i="3"/>
  <c r="CB1002" i="3"/>
  <c r="CA1002" i="3"/>
  <c r="BZ1002" i="3"/>
  <c r="BW1002" i="3"/>
  <c r="BV1002" i="3"/>
  <c r="BU1002" i="3"/>
  <c r="BS1002" i="3"/>
  <c r="BR1002" i="3"/>
  <c r="BQ1002" i="3"/>
  <c r="BP1002" i="3"/>
  <c r="BN1002" i="3"/>
  <c r="BM1002" i="3"/>
  <c r="BL1002" i="3"/>
  <c r="BK1002" i="3"/>
  <c r="BI1002" i="3"/>
  <c r="BG1002" i="3"/>
  <c r="DG1001" i="3"/>
  <c r="DD1001" i="3"/>
  <c r="DC1001" i="3"/>
  <c r="DB1001" i="3"/>
  <c r="DA1001" i="3"/>
  <c r="CZ1001" i="3"/>
  <c r="CY1001" i="3"/>
  <c r="CX1001" i="3"/>
  <c r="CV1001" i="3"/>
  <c r="CU1001" i="3"/>
  <c r="CT1001" i="3"/>
  <c r="CS1001" i="3"/>
  <c r="CR1001" i="3"/>
  <c r="CQ1001" i="3"/>
  <c r="CO1001" i="3"/>
  <c r="CM1001" i="3"/>
  <c r="CL1001" i="3"/>
  <c r="CK1001" i="3"/>
  <c r="CJ1001" i="3"/>
  <c r="CI1001" i="3"/>
  <c r="CH1001" i="3"/>
  <c r="CF1001" i="3"/>
  <c r="CE1001" i="3"/>
  <c r="CD1001" i="3"/>
  <c r="CC1001" i="3"/>
  <c r="CB1001" i="3"/>
  <c r="CA1001" i="3"/>
  <c r="BZ1001" i="3"/>
  <c r="BW1001" i="3"/>
  <c r="BV1001" i="3"/>
  <c r="BU1001" i="3"/>
  <c r="BS1001" i="3"/>
  <c r="BR1001" i="3"/>
  <c r="BQ1001" i="3"/>
  <c r="BP1001" i="3"/>
  <c r="BN1001" i="3"/>
  <c r="BM1001" i="3"/>
  <c r="BL1001" i="3"/>
  <c r="BK1001" i="3"/>
  <c r="BI1001" i="3"/>
  <c r="BG1001" i="3"/>
  <c r="DG1000" i="3"/>
  <c r="DD1000" i="3"/>
  <c r="DC1000" i="3"/>
  <c r="DB1000" i="3"/>
  <c r="DA1000" i="3"/>
  <c r="CZ1000" i="3"/>
  <c r="CY1000" i="3"/>
  <c r="CX1000" i="3"/>
  <c r="CV1000" i="3"/>
  <c r="CU1000" i="3"/>
  <c r="CT1000" i="3"/>
  <c r="CS1000" i="3"/>
  <c r="CR1000" i="3"/>
  <c r="CQ1000" i="3"/>
  <c r="CO1000" i="3"/>
  <c r="CM1000" i="3"/>
  <c r="CL1000" i="3"/>
  <c r="CK1000" i="3"/>
  <c r="CJ1000" i="3"/>
  <c r="CI1000" i="3"/>
  <c r="CH1000" i="3"/>
  <c r="CF1000" i="3"/>
  <c r="CE1000" i="3"/>
  <c r="CD1000" i="3"/>
  <c r="CC1000" i="3"/>
  <c r="CB1000" i="3"/>
  <c r="CA1000" i="3"/>
  <c r="BZ1000" i="3"/>
  <c r="BW1000" i="3"/>
  <c r="BV1000" i="3"/>
  <c r="BU1000" i="3"/>
  <c r="BS1000" i="3"/>
  <c r="BR1000" i="3"/>
  <c r="BQ1000" i="3"/>
  <c r="BP1000" i="3"/>
  <c r="BN1000" i="3"/>
  <c r="BM1000" i="3"/>
  <c r="BL1000" i="3"/>
  <c r="BK1000" i="3"/>
  <c r="BI1000" i="3"/>
  <c r="BG1000" i="3"/>
  <c r="DG999" i="3"/>
  <c r="DD999" i="3"/>
  <c r="DC999" i="3"/>
  <c r="DB999" i="3"/>
  <c r="DA999" i="3"/>
  <c r="CZ999" i="3"/>
  <c r="CY999" i="3"/>
  <c r="CX999" i="3"/>
  <c r="CV999" i="3"/>
  <c r="CU999" i="3"/>
  <c r="CT999" i="3"/>
  <c r="CS999" i="3"/>
  <c r="CR999" i="3"/>
  <c r="CQ999" i="3"/>
  <c r="CO999" i="3"/>
  <c r="CM999" i="3"/>
  <c r="CL999" i="3"/>
  <c r="CK999" i="3"/>
  <c r="CJ999" i="3"/>
  <c r="CI999" i="3"/>
  <c r="CH999" i="3"/>
  <c r="CF999" i="3"/>
  <c r="CE999" i="3"/>
  <c r="CD999" i="3"/>
  <c r="CC999" i="3"/>
  <c r="CB999" i="3"/>
  <c r="CA999" i="3"/>
  <c r="BZ999" i="3"/>
  <c r="BW999" i="3"/>
  <c r="BV999" i="3"/>
  <c r="BU999" i="3"/>
  <c r="BS999" i="3"/>
  <c r="BR999" i="3"/>
  <c r="BQ999" i="3"/>
  <c r="BP999" i="3"/>
  <c r="BN999" i="3"/>
  <c r="BM999" i="3"/>
  <c r="BL999" i="3"/>
  <c r="BK999" i="3"/>
  <c r="BI999" i="3"/>
  <c r="BG999" i="3"/>
  <c r="DG998" i="3"/>
  <c r="DD998" i="3"/>
  <c r="DC998" i="3"/>
  <c r="DB998" i="3"/>
  <c r="DA998" i="3"/>
  <c r="CZ998" i="3"/>
  <c r="CY998" i="3"/>
  <c r="CX998" i="3"/>
  <c r="CV998" i="3"/>
  <c r="CU998" i="3"/>
  <c r="CT998" i="3"/>
  <c r="CS998" i="3"/>
  <c r="CR998" i="3"/>
  <c r="CQ998" i="3"/>
  <c r="CO998" i="3"/>
  <c r="CM998" i="3"/>
  <c r="CL998" i="3"/>
  <c r="CK998" i="3"/>
  <c r="CJ998" i="3"/>
  <c r="CI998" i="3"/>
  <c r="CH998" i="3"/>
  <c r="CF998" i="3"/>
  <c r="CE998" i="3"/>
  <c r="CD998" i="3"/>
  <c r="CC998" i="3"/>
  <c r="CB998" i="3"/>
  <c r="CA998" i="3"/>
  <c r="BZ998" i="3"/>
  <c r="BW998" i="3"/>
  <c r="BV998" i="3"/>
  <c r="BU998" i="3"/>
  <c r="BS998" i="3"/>
  <c r="BR998" i="3"/>
  <c r="BQ998" i="3"/>
  <c r="BP998" i="3"/>
  <c r="BN998" i="3"/>
  <c r="BM998" i="3"/>
  <c r="BL998" i="3"/>
  <c r="BK998" i="3"/>
  <c r="BI998" i="3"/>
  <c r="BG998" i="3"/>
  <c r="DG997" i="3"/>
  <c r="DD997" i="3"/>
  <c r="DC997" i="3"/>
  <c r="DB997" i="3"/>
  <c r="DA997" i="3"/>
  <c r="CZ997" i="3"/>
  <c r="CY997" i="3"/>
  <c r="CX997" i="3"/>
  <c r="CV997" i="3"/>
  <c r="CU997" i="3"/>
  <c r="CT997" i="3"/>
  <c r="CS997" i="3"/>
  <c r="CR997" i="3"/>
  <c r="CQ997" i="3"/>
  <c r="CO997" i="3"/>
  <c r="CM997" i="3"/>
  <c r="CL997" i="3"/>
  <c r="CK997" i="3"/>
  <c r="CJ997" i="3"/>
  <c r="CI997" i="3"/>
  <c r="CH997" i="3"/>
  <c r="CF997" i="3"/>
  <c r="CE997" i="3"/>
  <c r="CD997" i="3"/>
  <c r="CC997" i="3"/>
  <c r="CB997" i="3"/>
  <c r="CA997" i="3"/>
  <c r="BZ997" i="3"/>
  <c r="BW997" i="3"/>
  <c r="BV997" i="3"/>
  <c r="BU997" i="3"/>
  <c r="BS997" i="3"/>
  <c r="BR997" i="3"/>
  <c r="BQ997" i="3"/>
  <c r="BP997" i="3"/>
  <c r="BN997" i="3"/>
  <c r="BM997" i="3"/>
  <c r="BL997" i="3"/>
  <c r="BK997" i="3"/>
  <c r="BI997" i="3"/>
  <c r="BG997" i="3"/>
  <c r="DG996" i="3"/>
  <c r="DD996" i="3"/>
  <c r="DC996" i="3"/>
  <c r="DB996" i="3"/>
  <c r="DA996" i="3"/>
  <c r="CZ996" i="3"/>
  <c r="CY996" i="3"/>
  <c r="CX996" i="3"/>
  <c r="CV996" i="3"/>
  <c r="CU996" i="3"/>
  <c r="CT996" i="3"/>
  <c r="CS996" i="3"/>
  <c r="CR996" i="3"/>
  <c r="CQ996" i="3"/>
  <c r="CO996" i="3"/>
  <c r="CM996" i="3"/>
  <c r="CL996" i="3"/>
  <c r="CK996" i="3"/>
  <c r="CJ996" i="3"/>
  <c r="CI996" i="3"/>
  <c r="CH996" i="3"/>
  <c r="CF996" i="3"/>
  <c r="CE996" i="3"/>
  <c r="CD996" i="3"/>
  <c r="CC996" i="3"/>
  <c r="CB996" i="3"/>
  <c r="CA996" i="3"/>
  <c r="BZ996" i="3"/>
  <c r="BW996" i="3"/>
  <c r="BV996" i="3"/>
  <c r="BU996" i="3"/>
  <c r="BS996" i="3"/>
  <c r="BR996" i="3"/>
  <c r="BQ996" i="3"/>
  <c r="BP996" i="3"/>
  <c r="BN996" i="3"/>
  <c r="BM996" i="3"/>
  <c r="BL996" i="3"/>
  <c r="BK996" i="3"/>
  <c r="BI996" i="3"/>
  <c r="BG996" i="3"/>
  <c r="DG995" i="3"/>
  <c r="DD995" i="3"/>
  <c r="DC995" i="3"/>
  <c r="DB995" i="3"/>
  <c r="DA995" i="3"/>
  <c r="CZ995" i="3"/>
  <c r="CY995" i="3"/>
  <c r="CX995" i="3"/>
  <c r="CV995" i="3"/>
  <c r="CU995" i="3"/>
  <c r="CT995" i="3"/>
  <c r="CS995" i="3"/>
  <c r="CR995" i="3"/>
  <c r="CQ995" i="3"/>
  <c r="CO995" i="3"/>
  <c r="CM995" i="3"/>
  <c r="CL995" i="3"/>
  <c r="CK995" i="3"/>
  <c r="CJ995" i="3"/>
  <c r="CI995" i="3"/>
  <c r="CH995" i="3"/>
  <c r="CF995" i="3"/>
  <c r="CE995" i="3"/>
  <c r="CD995" i="3"/>
  <c r="CC995" i="3"/>
  <c r="CB995" i="3"/>
  <c r="CA995" i="3"/>
  <c r="BZ995" i="3"/>
  <c r="BW995" i="3"/>
  <c r="BV995" i="3"/>
  <c r="BU995" i="3"/>
  <c r="BS995" i="3"/>
  <c r="BR995" i="3"/>
  <c r="BQ995" i="3"/>
  <c r="BP995" i="3"/>
  <c r="BN995" i="3"/>
  <c r="BM995" i="3"/>
  <c r="BL995" i="3"/>
  <c r="BK995" i="3"/>
  <c r="BI995" i="3"/>
  <c r="BG995" i="3"/>
  <c r="DG994" i="3"/>
  <c r="DD994" i="3"/>
  <c r="DC994" i="3"/>
  <c r="DB994" i="3"/>
  <c r="DA994" i="3"/>
  <c r="CZ994" i="3"/>
  <c r="CY994" i="3"/>
  <c r="CX994" i="3"/>
  <c r="CV994" i="3"/>
  <c r="CU994" i="3"/>
  <c r="CT994" i="3"/>
  <c r="CS994" i="3"/>
  <c r="CR994" i="3"/>
  <c r="CQ994" i="3"/>
  <c r="CO994" i="3"/>
  <c r="CM994" i="3"/>
  <c r="CL994" i="3"/>
  <c r="CK994" i="3"/>
  <c r="CJ994" i="3"/>
  <c r="CI994" i="3"/>
  <c r="CH994" i="3"/>
  <c r="CF994" i="3"/>
  <c r="CE994" i="3"/>
  <c r="CD994" i="3"/>
  <c r="CC994" i="3"/>
  <c r="CB994" i="3"/>
  <c r="CA994" i="3"/>
  <c r="BZ994" i="3"/>
  <c r="BW994" i="3"/>
  <c r="BV994" i="3"/>
  <c r="BU994" i="3"/>
  <c r="BS994" i="3"/>
  <c r="BR994" i="3"/>
  <c r="BQ994" i="3"/>
  <c r="BP994" i="3"/>
  <c r="BN994" i="3"/>
  <c r="BM994" i="3"/>
  <c r="BL994" i="3"/>
  <c r="BK994" i="3"/>
  <c r="BI994" i="3"/>
  <c r="BG994" i="3"/>
  <c r="DG993" i="3"/>
  <c r="DD993" i="3"/>
  <c r="DC993" i="3"/>
  <c r="DB993" i="3"/>
  <c r="DA993" i="3"/>
  <c r="CZ993" i="3"/>
  <c r="CY993" i="3"/>
  <c r="CX993" i="3"/>
  <c r="CV993" i="3"/>
  <c r="CU993" i="3"/>
  <c r="CT993" i="3"/>
  <c r="CS993" i="3"/>
  <c r="CR993" i="3"/>
  <c r="CQ993" i="3"/>
  <c r="CO993" i="3"/>
  <c r="CM993" i="3"/>
  <c r="CL993" i="3"/>
  <c r="CK993" i="3"/>
  <c r="CJ993" i="3"/>
  <c r="CI993" i="3"/>
  <c r="CH993" i="3"/>
  <c r="CF993" i="3"/>
  <c r="CE993" i="3"/>
  <c r="CD993" i="3"/>
  <c r="CC993" i="3"/>
  <c r="CB993" i="3"/>
  <c r="CA993" i="3"/>
  <c r="BZ993" i="3"/>
  <c r="BW993" i="3"/>
  <c r="BV993" i="3"/>
  <c r="BU993" i="3"/>
  <c r="BS993" i="3"/>
  <c r="BR993" i="3"/>
  <c r="BQ993" i="3"/>
  <c r="BP993" i="3"/>
  <c r="BN993" i="3"/>
  <c r="BM993" i="3"/>
  <c r="BL993" i="3"/>
  <c r="BK993" i="3"/>
  <c r="BI993" i="3"/>
  <c r="BG993" i="3"/>
  <c r="DG992" i="3"/>
  <c r="DD992" i="3"/>
  <c r="DC992" i="3"/>
  <c r="DB992" i="3"/>
  <c r="DA992" i="3"/>
  <c r="CZ992" i="3"/>
  <c r="CY992" i="3"/>
  <c r="CX992" i="3"/>
  <c r="CV992" i="3"/>
  <c r="CU992" i="3"/>
  <c r="CT992" i="3"/>
  <c r="CS992" i="3"/>
  <c r="CR992" i="3"/>
  <c r="CQ992" i="3"/>
  <c r="CO992" i="3"/>
  <c r="CM992" i="3"/>
  <c r="CL992" i="3"/>
  <c r="CK992" i="3"/>
  <c r="CJ992" i="3"/>
  <c r="CI992" i="3"/>
  <c r="CH992" i="3"/>
  <c r="CF992" i="3"/>
  <c r="CE992" i="3"/>
  <c r="CD992" i="3"/>
  <c r="CC992" i="3"/>
  <c r="CB992" i="3"/>
  <c r="CA992" i="3"/>
  <c r="BZ992" i="3"/>
  <c r="BW992" i="3"/>
  <c r="BV992" i="3"/>
  <c r="BU992" i="3"/>
  <c r="BS992" i="3"/>
  <c r="BR992" i="3"/>
  <c r="BQ992" i="3"/>
  <c r="BP992" i="3"/>
  <c r="BN992" i="3"/>
  <c r="BM992" i="3"/>
  <c r="BL992" i="3"/>
  <c r="BK992" i="3"/>
  <c r="BI992" i="3"/>
  <c r="BG992" i="3"/>
  <c r="DG991" i="3"/>
  <c r="DD991" i="3"/>
  <c r="DC991" i="3"/>
  <c r="DB991" i="3"/>
  <c r="DA991" i="3"/>
  <c r="CZ991" i="3"/>
  <c r="CY991" i="3"/>
  <c r="CX991" i="3"/>
  <c r="CV991" i="3"/>
  <c r="CU991" i="3"/>
  <c r="CT991" i="3"/>
  <c r="CS991" i="3"/>
  <c r="CR991" i="3"/>
  <c r="CQ991" i="3"/>
  <c r="CO991" i="3"/>
  <c r="CM991" i="3"/>
  <c r="CL991" i="3"/>
  <c r="CK991" i="3"/>
  <c r="CJ991" i="3"/>
  <c r="CI991" i="3"/>
  <c r="CH991" i="3"/>
  <c r="CF991" i="3"/>
  <c r="CE991" i="3"/>
  <c r="CD991" i="3"/>
  <c r="CC991" i="3"/>
  <c r="CB991" i="3"/>
  <c r="CA991" i="3"/>
  <c r="BZ991" i="3"/>
  <c r="BW991" i="3"/>
  <c r="BV991" i="3"/>
  <c r="BU991" i="3"/>
  <c r="BS991" i="3"/>
  <c r="BR991" i="3"/>
  <c r="BQ991" i="3"/>
  <c r="BP991" i="3"/>
  <c r="BN991" i="3"/>
  <c r="BM991" i="3"/>
  <c r="BL991" i="3"/>
  <c r="BK991" i="3"/>
  <c r="BI991" i="3"/>
  <c r="BG991" i="3"/>
  <c r="DG990" i="3"/>
  <c r="DD990" i="3"/>
  <c r="DC990" i="3"/>
  <c r="DB990" i="3"/>
  <c r="DA990" i="3"/>
  <c r="CZ990" i="3"/>
  <c r="CY990" i="3"/>
  <c r="CX990" i="3"/>
  <c r="CV990" i="3"/>
  <c r="CU990" i="3"/>
  <c r="CT990" i="3"/>
  <c r="CS990" i="3"/>
  <c r="CR990" i="3"/>
  <c r="CQ990" i="3"/>
  <c r="CO990" i="3"/>
  <c r="CM990" i="3"/>
  <c r="CL990" i="3"/>
  <c r="CK990" i="3"/>
  <c r="CJ990" i="3"/>
  <c r="CI990" i="3"/>
  <c r="CH990" i="3"/>
  <c r="CF990" i="3"/>
  <c r="CE990" i="3"/>
  <c r="CD990" i="3"/>
  <c r="CC990" i="3"/>
  <c r="CB990" i="3"/>
  <c r="CA990" i="3"/>
  <c r="BZ990" i="3"/>
  <c r="BW990" i="3"/>
  <c r="BV990" i="3"/>
  <c r="BU990" i="3"/>
  <c r="BS990" i="3"/>
  <c r="BR990" i="3"/>
  <c r="BQ990" i="3"/>
  <c r="BP990" i="3"/>
  <c r="BN990" i="3"/>
  <c r="BM990" i="3"/>
  <c r="BL990" i="3"/>
  <c r="BK990" i="3"/>
  <c r="BI990" i="3"/>
  <c r="BG990" i="3"/>
  <c r="DG989" i="3"/>
  <c r="DD989" i="3"/>
  <c r="DC989" i="3"/>
  <c r="DB989" i="3"/>
  <c r="DA989" i="3"/>
  <c r="CZ989" i="3"/>
  <c r="CY989" i="3"/>
  <c r="CX989" i="3"/>
  <c r="CV989" i="3"/>
  <c r="CU989" i="3"/>
  <c r="CT989" i="3"/>
  <c r="CS989" i="3"/>
  <c r="CR989" i="3"/>
  <c r="CQ989" i="3"/>
  <c r="CO989" i="3"/>
  <c r="CM989" i="3"/>
  <c r="CL989" i="3"/>
  <c r="CK989" i="3"/>
  <c r="CJ989" i="3"/>
  <c r="CI989" i="3"/>
  <c r="CH989" i="3"/>
  <c r="CF989" i="3"/>
  <c r="CE989" i="3"/>
  <c r="CD989" i="3"/>
  <c r="CC989" i="3"/>
  <c r="CB989" i="3"/>
  <c r="CA989" i="3"/>
  <c r="BZ989" i="3"/>
  <c r="BW989" i="3"/>
  <c r="BV989" i="3"/>
  <c r="BU989" i="3"/>
  <c r="BS989" i="3"/>
  <c r="BR989" i="3"/>
  <c r="BQ989" i="3"/>
  <c r="BP989" i="3"/>
  <c r="BN989" i="3"/>
  <c r="BM989" i="3"/>
  <c r="BL989" i="3"/>
  <c r="BK989" i="3"/>
  <c r="BI989" i="3"/>
  <c r="BG989" i="3"/>
  <c r="DG988" i="3"/>
  <c r="DD988" i="3"/>
  <c r="DC988" i="3"/>
  <c r="DB988" i="3"/>
  <c r="DA988" i="3"/>
  <c r="CZ988" i="3"/>
  <c r="CY988" i="3"/>
  <c r="CX988" i="3"/>
  <c r="CV988" i="3"/>
  <c r="CU988" i="3"/>
  <c r="CT988" i="3"/>
  <c r="CS988" i="3"/>
  <c r="CR988" i="3"/>
  <c r="CQ988" i="3"/>
  <c r="CO988" i="3"/>
  <c r="CM988" i="3"/>
  <c r="CL988" i="3"/>
  <c r="CK988" i="3"/>
  <c r="CJ988" i="3"/>
  <c r="CI988" i="3"/>
  <c r="CH988" i="3"/>
  <c r="CF988" i="3"/>
  <c r="CE988" i="3"/>
  <c r="CD988" i="3"/>
  <c r="CC988" i="3"/>
  <c r="CB988" i="3"/>
  <c r="CA988" i="3"/>
  <c r="BZ988" i="3"/>
  <c r="BW988" i="3"/>
  <c r="BV988" i="3"/>
  <c r="BU988" i="3"/>
  <c r="BS988" i="3"/>
  <c r="BR988" i="3"/>
  <c r="BQ988" i="3"/>
  <c r="BP988" i="3"/>
  <c r="BN988" i="3"/>
  <c r="BM988" i="3"/>
  <c r="BL988" i="3"/>
  <c r="BK988" i="3"/>
  <c r="BI988" i="3"/>
  <c r="BG988" i="3"/>
  <c r="DG987" i="3"/>
  <c r="DD987" i="3"/>
  <c r="DC987" i="3"/>
  <c r="DB987" i="3"/>
  <c r="DA987" i="3"/>
  <c r="CZ987" i="3"/>
  <c r="CY987" i="3"/>
  <c r="CX987" i="3"/>
  <c r="CV987" i="3"/>
  <c r="CU987" i="3"/>
  <c r="CT987" i="3"/>
  <c r="CS987" i="3"/>
  <c r="CR987" i="3"/>
  <c r="CQ987" i="3"/>
  <c r="CO987" i="3"/>
  <c r="CM987" i="3"/>
  <c r="CL987" i="3"/>
  <c r="CK987" i="3"/>
  <c r="CJ987" i="3"/>
  <c r="CI987" i="3"/>
  <c r="CH987" i="3"/>
  <c r="CF987" i="3"/>
  <c r="CE987" i="3"/>
  <c r="CD987" i="3"/>
  <c r="CC987" i="3"/>
  <c r="CB987" i="3"/>
  <c r="CA987" i="3"/>
  <c r="BZ987" i="3"/>
  <c r="BW987" i="3"/>
  <c r="BV987" i="3"/>
  <c r="BU987" i="3"/>
  <c r="BS987" i="3"/>
  <c r="BR987" i="3"/>
  <c r="BQ987" i="3"/>
  <c r="BP987" i="3"/>
  <c r="BN987" i="3"/>
  <c r="BM987" i="3"/>
  <c r="BL987" i="3"/>
  <c r="BK987" i="3"/>
  <c r="BI987" i="3"/>
  <c r="BG987" i="3"/>
  <c r="DG986" i="3"/>
  <c r="DD986" i="3"/>
  <c r="DC986" i="3"/>
  <c r="DB986" i="3"/>
  <c r="DA986" i="3"/>
  <c r="CZ986" i="3"/>
  <c r="CY986" i="3"/>
  <c r="CX986" i="3"/>
  <c r="CV986" i="3"/>
  <c r="CU986" i="3"/>
  <c r="CT986" i="3"/>
  <c r="CS986" i="3"/>
  <c r="CR986" i="3"/>
  <c r="CQ986" i="3"/>
  <c r="CO986" i="3"/>
  <c r="CM986" i="3"/>
  <c r="CL986" i="3"/>
  <c r="CK986" i="3"/>
  <c r="CJ986" i="3"/>
  <c r="CI986" i="3"/>
  <c r="CH986" i="3"/>
  <c r="CF986" i="3"/>
  <c r="CE986" i="3"/>
  <c r="CD986" i="3"/>
  <c r="CC986" i="3"/>
  <c r="CB986" i="3"/>
  <c r="CA986" i="3"/>
  <c r="BZ986" i="3"/>
  <c r="BW986" i="3"/>
  <c r="BV986" i="3"/>
  <c r="BU986" i="3"/>
  <c r="BS986" i="3"/>
  <c r="BR986" i="3"/>
  <c r="BQ986" i="3"/>
  <c r="BP986" i="3"/>
  <c r="BN986" i="3"/>
  <c r="BM986" i="3"/>
  <c r="BL986" i="3"/>
  <c r="BK986" i="3"/>
  <c r="BI986" i="3"/>
  <c r="BG986" i="3"/>
  <c r="DG985" i="3"/>
  <c r="DD985" i="3"/>
  <c r="DC985" i="3"/>
  <c r="DB985" i="3"/>
  <c r="DA985" i="3"/>
  <c r="CZ985" i="3"/>
  <c r="CY985" i="3"/>
  <c r="CX985" i="3"/>
  <c r="CV985" i="3"/>
  <c r="CU985" i="3"/>
  <c r="CT985" i="3"/>
  <c r="CS985" i="3"/>
  <c r="CR985" i="3"/>
  <c r="CQ985" i="3"/>
  <c r="CO985" i="3"/>
  <c r="CM985" i="3"/>
  <c r="CL985" i="3"/>
  <c r="CK985" i="3"/>
  <c r="CJ985" i="3"/>
  <c r="CI985" i="3"/>
  <c r="CH985" i="3"/>
  <c r="CF985" i="3"/>
  <c r="CE985" i="3"/>
  <c r="CD985" i="3"/>
  <c r="CC985" i="3"/>
  <c r="CB985" i="3"/>
  <c r="CA985" i="3"/>
  <c r="BZ985" i="3"/>
  <c r="BW985" i="3"/>
  <c r="BV985" i="3"/>
  <c r="BU985" i="3"/>
  <c r="BS985" i="3"/>
  <c r="BR985" i="3"/>
  <c r="BQ985" i="3"/>
  <c r="BP985" i="3"/>
  <c r="BN985" i="3"/>
  <c r="BM985" i="3"/>
  <c r="BL985" i="3"/>
  <c r="BK985" i="3"/>
  <c r="BI985" i="3"/>
  <c r="BG985" i="3"/>
  <c r="DG984" i="3"/>
  <c r="DD984" i="3"/>
  <c r="DC984" i="3"/>
  <c r="DB984" i="3"/>
  <c r="DA984" i="3"/>
  <c r="CZ984" i="3"/>
  <c r="CY984" i="3"/>
  <c r="CX984" i="3"/>
  <c r="CV984" i="3"/>
  <c r="CU984" i="3"/>
  <c r="CT984" i="3"/>
  <c r="CS984" i="3"/>
  <c r="CR984" i="3"/>
  <c r="CQ984" i="3"/>
  <c r="CO984" i="3"/>
  <c r="CM984" i="3"/>
  <c r="CL984" i="3"/>
  <c r="CK984" i="3"/>
  <c r="CJ984" i="3"/>
  <c r="CI984" i="3"/>
  <c r="CH984" i="3"/>
  <c r="CF984" i="3"/>
  <c r="CE984" i="3"/>
  <c r="CD984" i="3"/>
  <c r="CC984" i="3"/>
  <c r="CB984" i="3"/>
  <c r="CA984" i="3"/>
  <c r="BZ984" i="3"/>
  <c r="BW984" i="3"/>
  <c r="BV984" i="3"/>
  <c r="BU984" i="3"/>
  <c r="BS984" i="3"/>
  <c r="BR984" i="3"/>
  <c r="BQ984" i="3"/>
  <c r="BP984" i="3"/>
  <c r="BN984" i="3"/>
  <c r="BM984" i="3"/>
  <c r="BL984" i="3"/>
  <c r="BK984" i="3"/>
  <c r="BI984" i="3"/>
  <c r="BG984" i="3"/>
  <c r="DG983" i="3"/>
  <c r="DD983" i="3"/>
  <c r="DC983" i="3"/>
  <c r="DB983" i="3"/>
  <c r="DA983" i="3"/>
  <c r="CZ983" i="3"/>
  <c r="CY983" i="3"/>
  <c r="CX983" i="3"/>
  <c r="CV983" i="3"/>
  <c r="CU983" i="3"/>
  <c r="CT983" i="3"/>
  <c r="CS983" i="3"/>
  <c r="CR983" i="3"/>
  <c r="CQ983" i="3"/>
  <c r="CO983" i="3"/>
  <c r="CM983" i="3"/>
  <c r="CL983" i="3"/>
  <c r="CK983" i="3"/>
  <c r="CJ983" i="3"/>
  <c r="CI983" i="3"/>
  <c r="CH983" i="3"/>
  <c r="CF983" i="3"/>
  <c r="CE983" i="3"/>
  <c r="CD983" i="3"/>
  <c r="CC983" i="3"/>
  <c r="CB983" i="3"/>
  <c r="CA983" i="3"/>
  <c r="BZ983" i="3"/>
  <c r="BW983" i="3"/>
  <c r="BV983" i="3"/>
  <c r="BU983" i="3"/>
  <c r="BS983" i="3"/>
  <c r="BR983" i="3"/>
  <c r="BQ983" i="3"/>
  <c r="BP983" i="3"/>
  <c r="BN983" i="3"/>
  <c r="BM983" i="3"/>
  <c r="BL983" i="3"/>
  <c r="BK983" i="3"/>
  <c r="BI983" i="3"/>
  <c r="BG983" i="3"/>
  <c r="DG982" i="3"/>
  <c r="DD982" i="3"/>
  <c r="DC982" i="3"/>
  <c r="DB982" i="3"/>
  <c r="DA982" i="3"/>
  <c r="CZ982" i="3"/>
  <c r="CY982" i="3"/>
  <c r="CX982" i="3"/>
  <c r="CV982" i="3"/>
  <c r="CU982" i="3"/>
  <c r="CT982" i="3"/>
  <c r="CS982" i="3"/>
  <c r="CR982" i="3"/>
  <c r="CQ982" i="3"/>
  <c r="CO982" i="3"/>
  <c r="CM982" i="3"/>
  <c r="CL982" i="3"/>
  <c r="CK982" i="3"/>
  <c r="CJ982" i="3"/>
  <c r="CI982" i="3"/>
  <c r="CH982" i="3"/>
  <c r="CF982" i="3"/>
  <c r="CE982" i="3"/>
  <c r="CD982" i="3"/>
  <c r="CC982" i="3"/>
  <c r="CB982" i="3"/>
  <c r="CA982" i="3"/>
  <c r="BZ982" i="3"/>
  <c r="BW982" i="3"/>
  <c r="BV982" i="3"/>
  <c r="BU982" i="3"/>
  <c r="BS982" i="3"/>
  <c r="BR982" i="3"/>
  <c r="BQ982" i="3"/>
  <c r="BP982" i="3"/>
  <c r="BN982" i="3"/>
  <c r="BM982" i="3"/>
  <c r="BL982" i="3"/>
  <c r="BK982" i="3"/>
  <c r="BI982" i="3"/>
  <c r="BG982" i="3"/>
  <c r="DG981" i="3"/>
  <c r="DD981" i="3"/>
  <c r="DC981" i="3"/>
  <c r="DB981" i="3"/>
  <c r="DA981" i="3"/>
  <c r="CZ981" i="3"/>
  <c r="CY981" i="3"/>
  <c r="CX981" i="3"/>
  <c r="CV981" i="3"/>
  <c r="CU981" i="3"/>
  <c r="CT981" i="3"/>
  <c r="CS981" i="3"/>
  <c r="CR981" i="3"/>
  <c r="CQ981" i="3"/>
  <c r="CO981" i="3"/>
  <c r="CM981" i="3"/>
  <c r="CL981" i="3"/>
  <c r="CK981" i="3"/>
  <c r="CJ981" i="3"/>
  <c r="CI981" i="3"/>
  <c r="CH981" i="3"/>
  <c r="CF981" i="3"/>
  <c r="CE981" i="3"/>
  <c r="CD981" i="3"/>
  <c r="CC981" i="3"/>
  <c r="CB981" i="3"/>
  <c r="CA981" i="3"/>
  <c r="BZ981" i="3"/>
  <c r="BW981" i="3"/>
  <c r="BV981" i="3"/>
  <c r="BU981" i="3"/>
  <c r="BS981" i="3"/>
  <c r="BR981" i="3"/>
  <c r="BQ981" i="3"/>
  <c r="BP981" i="3"/>
  <c r="BN981" i="3"/>
  <c r="BM981" i="3"/>
  <c r="BL981" i="3"/>
  <c r="BK981" i="3"/>
  <c r="BI981" i="3"/>
  <c r="BG981" i="3"/>
  <c r="DG980" i="3"/>
  <c r="DD980" i="3"/>
  <c r="DC980" i="3"/>
  <c r="DB980" i="3"/>
  <c r="DA980" i="3"/>
  <c r="CZ980" i="3"/>
  <c r="CY980" i="3"/>
  <c r="CX980" i="3"/>
  <c r="CV980" i="3"/>
  <c r="CU980" i="3"/>
  <c r="CT980" i="3"/>
  <c r="CS980" i="3"/>
  <c r="CR980" i="3"/>
  <c r="CQ980" i="3"/>
  <c r="CO980" i="3"/>
  <c r="CM980" i="3"/>
  <c r="CL980" i="3"/>
  <c r="CK980" i="3"/>
  <c r="CJ980" i="3"/>
  <c r="CI980" i="3"/>
  <c r="CH980" i="3"/>
  <c r="CF980" i="3"/>
  <c r="CE980" i="3"/>
  <c r="CD980" i="3"/>
  <c r="CC980" i="3"/>
  <c r="CB980" i="3"/>
  <c r="CA980" i="3"/>
  <c r="BZ980" i="3"/>
  <c r="BW980" i="3"/>
  <c r="BV980" i="3"/>
  <c r="BU980" i="3"/>
  <c r="BS980" i="3"/>
  <c r="BR980" i="3"/>
  <c r="BQ980" i="3"/>
  <c r="BP980" i="3"/>
  <c r="BN980" i="3"/>
  <c r="BM980" i="3"/>
  <c r="BL980" i="3"/>
  <c r="BK980" i="3"/>
  <c r="BI980" i="3"/>
  <c r="BG980" i="3"/>
  <c r="DG979" i="3"/>
  <c r="DD979" i="3"/>
  <c r="DC979" i="3"/>
  <c r="DB979" i="3"/>
  <c r="DA979" i="3"/>
  <c r="CZ979" i="3"/>
  <c r="CY979" i="3"/>
  <c r="CX979" i="3"/>
  <c r="CV979" i="3"/>
  <c r="CU979" i="3"/>
  <c r="CT979" i="3"/>
  <c r="CS979" i="3"/>
  <c r="CR979" i="3"/>
  <c r="CQ979" i="3"/>
  <c r="CO979" i="3"/>
  <c r="CM979" i="3"/>
  <c r="CL979" i="3"/>
  <c r="CK979" i="3"/>
  <c r="CJ979" i="3"/>
  <c r="CI979" i="3"/>
  <c r="CH979" i="3"/>
  <c r="CF979" i="3"/>
  <c r="CE979" i="3"/>
  <c r="CD979" i="3"/>
  <c r="CC979" i="3"/>
  <c r="CB979" i="3"/>
  <c r="CA979" i="3"/>
  <c r="BZ979" i="3"/>
  <c r="BW979" i="3"/>
  <c r="BV979" i="3"/>
  <c r="BU979" i="3"/>
  <c r="BS979" i="3"/>
  <c r="BR979" i="3"/>
  <c r="BQ979" i="3"/>
  <c r="BP979" i="3"/>
  <c r="BN979" i="3"/>
  <c r="BM979" i="3"/>
  <c r="BL979" i="3"/>
  <c r="BK979" i="3"/>
  <c r="BI979" i="3"/>
  <c r="BG979" i="3"/>
  <c r="DG978" i="3"/>
  <c r="DD978" i="3"/>
  <c r="DC978" i="3"/>
  <c r="DB978" i="3"/>
  <c r="DA978" i="3"/>
  <c r="CZ978" i="3"/>
  <c r="CY978" i="3"/>
  <c r="CX978" i="3"/>
  <c r="CV978" i="3"/>
  <c r="CU978" i="3"/>
  <c r="CT978" i="3"/>
  <c r="CS978" i="3"/>
  <c r="CR978" i="3"/>
  <c r="CQ978" i="3"/>
  <c r="CO978" i="3"/>
  <c r="CM978" i="3"/>
  <c r="CL978" i="3"/>
  <c r="CK978" i="3"/>
  <c r="CJ978" i="3"/>
  <c r="CI978" i="3"/>
  <c r="CH978" i="3"/>
  <c r="CF978" i="3"/>
  <c r="CE978" i="3"/>
  <c r="CD978" i="3"/>
  <c r="CC978" i="3"/>
  <c r="CB978" i="3"/>
  <c r="CA978" i="3"/>
  <c r="BZ978" i="3"/>
  <c r="BW978" i="3"/>
  <c r="BV978" i="3"/>
  <c r="BU978" i="3"/>
  <c r="BS978" i="3"/>
  <c r="BR978" i="3"/>
  <c r="BQ978" i="3"/>
  <c r="BP978" i="3"/>
  <c r="BN978" i="3"/>
  <c r="BM978" i="3"/>
  <c r="BL978" i="3"/>
  <c r="BK978" i="3"/>
  <c r="BI978" i="3"/>
  <c r="BG978" i="3"/>
  <c r="DG977" i="3"/>
  <c r="DD977" i="3"/>
  <c r="DC977" i="3"/>
  <c r="DB977" i="3"/>
  <c r="DA977" i="3"/>
  <c r="CZ977" i="3"/>
  <c r="CY977" i="3"/>
  <c r="CX977" i="3"/>
  <c r="CV977" i="3"/>
  <c r="CU977" i="3"/>
  <c r="CT977" i="3"/>
  <c r="CS977" i="3"/>
  <c r="CR977" i="3"/>
  <c r="CQ977" i="3"/>
  <c r="CO977" i="3"/>
  <c r="CM977" i="3"/>
  <c r="CL977" i="3"/>
  <c r="CK977" i="3"/>
  <c r="CJ977" i="3"/>
  <c r="CI977" i="3"/>
  <c r="CH977" i="3"/>
  <c r="CF977" i="3"/>
  <c r="CE977" i="3"/>
  <c r="CD977" i="3"/>
  <c r="CC977" i="3"/>
  <c r="CB977" i="3"/>
  <c r="CA977" i="3"/>
  <c r="BZ977" i="3"/>
  <c r="BW977" i="3"/>
  <c r="BV977" i="3"/>
  <c r="BU977" i="3"/>
  <c r="BS977" i="3"/>
  <c r="BR977" i="3"/>
  <c r="BQ977" i="3"/>
  <c r="BP977" i="3"/>
  <c r="BN977" i="3"/>
  <c r="BM977" i="3"/>
  <c r="BL977" i="3"/>
  <c r="BK977" i="3"/>
  <c r="BI977" i="3"/>
  <c r="BG977" i="3"/>
  <c r="DG976" i="3"/>
  <c r="DD976" i="3"/>
  <c r="DC976" i="3"/>
  <c r="DB976" i="3"/>
  <c r="DA976" i="3"/>
  <c r="CZ976" i="3"/>
  <c r="CY976" i="3"/>
  <c r="CX976" i="3"/>
  <c r="CV976" i="3"/>
  <c r="CU976" i="3"/>
  <c r="CT976" i="3"/>
  <c r="CS976" i="3"/>
  <c r="CR976" i="3"/>
  <c r="CQ976" i="3"/>
  <c r="CO976" i="3"/>
  <c r="CM976" i="3"/>
  <c r="CL976" i="3"/>
  <c r="CK976" i="3"/>
  <c r="CJ976" i="3"/>
  <c r="CI976" i="3"/>
  <c r="CH976" i="3"/>
  <c r="CF976" i="3"/>
  <c r="CE976" i="3"/>
  <c r="CD976" i="3"/>
  <c r="CC976" i="3"/>
  <c r="CB976" i="3"/>
  <c r="CA976" i="3"/>
  <c r="BZ976" i="3"/>
  <c r="BW976" i="3"/>
  <c r="BV976" i="3"/>
  <c r="BU976" i="3"/>
  <c r="BS976" i="3"/>
  <c r="BR976" i="3"/>
  <c r="BQ976" i="3"/>
  <c r="BP976" i="3"/>
  <c r="BN976" i="3"/>
  <c r="BM976" i="3"/>
  <c r="BL976" i="3"/>
  <c r="BK976" i="3"/>
  <c r="BI976" i="3"/>
  <c r="BG976" i="3"/>
  <c r="DG975" i="3"/>
  <c r="DD975" i="3"/>
  <c r="DC975" i="3"/>
  <c r="DB975" i="3"/>
  <c r="DA975" i="3"/>
  <c r="CZ975" i="3"/>
  <c r="CY975" i="3"/>
  <c r="CX975" i="3"/>
  <c r="CV975" i="3"/>
  <c r="CU975" i="3"/>
  <c r="CT975" i="3"/>
  <c r="CS975" i="3"/>
  <c r="CR975" i="3"/>
  <c r="CQ975" i="3"/>
  <c r="CO975" i="3"/>
  <c r="CM975" i="3"/>
  <c r="CL975" i="3"/>
  <c r="CK975" i="3"/>
  <c r="CJ975" i="3"/>
  <c r="CI975" i="3"/>
  <c r="CH975" i="3"/>
  <c r="CF975" i="3"/>
  <c r="CE975" i="3"/>
  <c r="CD975" i="3"/>
  <c r="CC975" i="3"/>
  <c r="CB975" i="3"/>
  <c r="CA975" i="3"/>
  <c r="BZ975" i="3"/>
  <c r="BW975" i="3"/>
  <c r="BV975" i="3"/>
  <c r="BU975" i="3"/>
  <c r="BS975" i="3"/>
  <c r="BR975" i="3"/>
  <c r="BQ975" i="3"/>
  <c r="BP975" i="3"/>
  <c r="BN975" i="3"/>
  <c r="BM975" i="3"/>
  <c r="BL975" i="3"/>
  <c r="BK975" i="3"/>
  <c r="BI975" i="3"/>
  <c r="BG975" i="3"/>
  <c r="DG974" i="3"/>
  <c r="DD974" i="3"/>
  <c r="DC974" i="3"/>
  <c r="DB974" i="3"/>
  <c r="DA974" i="3"/>
  <c r="CZ974" i="3"/>
  <c r="CY974" i="3"/>
  <c r="CX974" i="3"/>
  <c r="CV974" i="3"/>
  <c r="CU974" i="3"/>
  <c r="CT974" i="3"/>
  <c r="CS974" i="3"/>
  <c r="CR974" i="3"/>
  <c r="CQ974" i="3"/>
  <c r="CO974" i="3"/>
  <c r="CM974" i="3"/>
  <c r="CL974" i="3"/>
  <c r="CK974" i="3"/>
  <c r="CJ974" i="3"/>
  <c r="CI974" i="3"/>
  <c r="CH974" i="3"/>
  <c r="CF974" i="3"/>
  <c r="CE974" i="3"/>
  <c r="CD974" i="3"/>
  <c r="CC974" i="3"/>
  <c r="CB974" i="3"/>
  <c r="CA974" i="3"/>
  <c r="BZ974" i="3"/>
  <c r="BW974" i="3"/>
  <c r="BV974" i="3"/>
  <c r="BU974" i="3"/>
  <c r="BS974" i="3"/>
  <c r="BR974" i="3"/>
  <c r="BQ974" i="3"/>
  <c r="BP974" i="3"/>
  <c r="BN974" i="3"/>
  <c r="BM974" i="3"/>
  <c r="BL974" i="3"/>
  <c r="BK974" i="3"/>
  <c r="BI974" i="3"/>
  <c r="BG974" i="3"/>
  <c r="DG973" i="3"/>
  <c r="DD973" i="3"/>
  <c r="DC973" i="3"/>
  <c r="DB973" i="3"/>
  <c r="DA973" i="3"/>
  <c r="CZ973" i="3"/>
  <c r="CY973" i="3"/>
  <c r="CX973" i="3"/>
  <c r="CV973" i="3"/>
  <c r="CU973" i="3"/>
  <c r="CT973" i="3"/>
  <c r="CS973" i="3"/>
  <c r="CR973" i="3"/>
  <c r="CQ973" i="3"/>
  <c r="CO973" i="3"/>
  <c r="CM973" i="3"/>
  <c r="CL973" i="3"/>
  <c r="CK973" i="3"/>
  <c r="CJ973" i="3"/>
  <c r="CI973" i="3"/>
  <c r="CH973" i="3"/>
  <c r="CF973" i="3"/>
  <c r="CE973" i="3"/>
  <c r="CD973" i="3"/>
  <c r="CC973" i="3"/>
  <c r="CB973" i="3"/>
  <c r="CA973" i="3"/>
  <c r="BZ973" i="3"/>
  <c r="BW973" i="3"/>
  <c r="BV973" i="3"/>
  <c r="BU973" i="3"/>
  <c r="BS973" i="3"/>
  <c r="BR973" i="3"/>
  <c r="BQ973" i="3"/>
  <c r="BP973" i="3"/>
  <c r="BN973" i="3"/>
  <c r="BM973" i="3"/>
  <c r="BL973" i="3"/>
  <c r="BK973" i="3"/>
  <c r="BI973" i="3"/>
  <c r="BG973" i="3"/>
  <c r="DG972" i="3"/>
  <c r="DD972" i="3"/>
  <c r="DC972" i="3"/>
  <c r="DB972" i="3"/>
  <c r="DA972" i="3"/>
  <c r="CZ972" i="3"/>
  <c r="CY972" i="3"/>
  <c r="CX972" i="3"/>
  <c r="CV972" i="3"/>
  <c r="CU972" i="3"/>
  <c r="CT972" i="3"/>
  <c r="CS972" i="3"/>
  <c r="CR972" i="3"/>
  <c r="CQ972" i="3"/>
  <c r="CO972" i="3"/>
  <c r="CM972" i="3"/>
  <c r="CL972" i="3"/>
  <c r="CK972" i="3"/>
  <c r="CJ972" i="3"/>
  <c r="CI972" i="3"/>
  <c r="CH972" i="3"/>
  <c r="CF972" i="3"/>
  <c r="CE972" i="3"/>
  <c r="CD972" i="3"/>
  <c r="CC972" i="3"/>
  <c r="CB972" i="3"/>
  <c r="CA972" i="3"/>
  <c r="BZ972" i="3"/>
  <c r="BW972" i="3"/>
  <c r="BV972" i="3"/>
  <c r="BU972" i="3"/>
  <c r="BS972" i="3"/>
  <c r="BR972" i="3"/>
  <c r="BQ972" i="3"/>
  <c r="BP972" i="3"/>
  <c r="BN972" i="3"/>
  <c r="BM972" i="3"/>
  <c r="BL972" i="3"/>
  <c r="BK972" i="3"/>
  <c r="BI972" i="3"/>
  <c r="BG972" i="3"/>
  <c r="DG971" i="3"/>
  <c r="DD971" i="3"/>
  <c r="DC971" i="3"/>
  <c r="DB971" i="3"/>
  <c r="DA971" i="3"/>
  <c r="CZ971" i="3"/>
  <c r="CY971" i="3"/>
  <c r="CX971" i="3"/>
  <c r="CV971" i="3"/>
  <c r="CU971" i="3"/>
  <c r="CT971" i="3"/>
  <c r="CS971" i="3"/>
  <c r="CR971" i="3"/>
  <c r="CQ971" i="3"/>
  <c r="CO971" i="3"/>
  <c r="CM971" i="3"/>
  <c r="CL971" i="3"/>
  <c r="CK971" i="3"/>
  <c r="CJ971" i="3"/>
  <c r="CI971" i="3"/>
  <c r="CH971" i="3"/>
  <c r="CF971" i="3"/>
  <c r="CE971" i="3"/>
  <c r="CD971" i="3"/>
  <c r="CC971" i="3"/>
  <c r="CB971" i="3"/>
  <c r="CA971" i="3"/>
  <c r="BZ971" i="3"/>
  <c r="BW971" i="3"/>
  <c r="BV971" i="3"/>
  <c r="BU971" i="3"/>
  <c r="BS971" i="3"/>
  <c r="BR971" i="3"/>
  <c r="BQ971" i="3"/>
  <c r="BP971" i="3"/>
  <c r="BN971" i="3"/>
  <c r="BM971" i="3"/>
  <c r="BL971" i="3"/>
  <c r="BK971" i="3"/>
  <c r="BI971" i="3"/>
  <c r="BG971" i="3"/>
  <c r="DG970" i="3"/>
  <c r="DD970" i="3"/>
  <c r="DC970" i="3"/>
  <c r="DB970" i="3"/>
  <c r="DA970" i="3"/>
  <c r="CZ970" i="3"/>
  <c r="CY970" i="3"/>
  <c r="CX970" i="3"/>
  <c r="CV970" i="3"/>
  <c r="CU970" i="3"/>
  <c r="CT970" i="3"/>
  <c r="CS970" i="3"/>
  <c r="CR970" i="3"/>
  <c r="CQ970" i="3"/>
  <c r="CO970" i="3"/>
  <c r="CM970" i="3"/>
  <c r="CL970" i="3"/>
  <c r="CK970" i="3"/>
  <c r="CJ970" i="3"/>
  <c r="CI970" i="3"/>
  <c r="CH970" i="3"/>
  <c r="CF970" i="3"/>
  <c r="CE970" i="3"/>
  <c r="CD970" i="3"/>
  <c r="CC970" i="3"/>
  <c r="CB970" i="3"/>
  <c r="CA970" i="3"/>
  <c r="BZ970" i="3"/>
  <c r="BW970" i="3"/>
  <c r="BV970" i="3"/>
  <c r="BU970" i="3"/>
  <c r="BS970" i="3"/>
  <c r="BR970" i="3"/>
  <c r="BQ970" i="3"/>
  <c r="BP970" i="3"/>
  <c r="BN970" i="3"/>
  <c r="BM970" i="3"/>
  <c r="BL970" i="3"/>
  <c r="BK970" i="3"/>
  <c r="BI970" i="3"/>
  <c r="BG970" i="3"/>
  <c r="DG969" i="3"/>
  <c r="DD969" i="3"/>
  <c r="DC969" i="3"/>
  <c r="DB969" i="3"/>
  <c r="DA969" i="3"/>
  <c r="CZ969" i="3"/>
  <c r="CY969" i="3"/>
  <c r="CX969" i="3"/>
  <c r="CV969" i="3"/>
  <c r="CU969" i="3"/>
  <c r="CT969" i="3"/>
  <c r="CS969" i="3"/>
  <c r="CR969" i="3"/>
  <c r="CQ969" i="3"/>
  <c r="CO969" i="3"/>
  <c r="CM969" i="3"/>
  <c r="CL969" i="3"/>
  <c r="CK969" i="3"/>
  <c r="CJ969" i="3"/>
  <c r="CI969" i="3"/>
  <c r="CH969" i="3"/>
  <c r="CF969" i="3"/>
  <c r="CE969" i="3"/>
  <c r="CD969" i="3"/>
  <c r="CC969" i="3"/>
  <c r="CB969" i="3"/>
  <c r="CA969" i="3"/>
  <c r="BZ969" i="3"/>
  <c r="BW969" i="3"/>
  <c r="BV969" i="3"/>
  <c r="BU969" i="3"/>
  <c r="BS969" i="3"/>
  <c r="BR969" i="3"/>
  <c r="BQ969" i="3"/>
  <c r="BP969" i="3"/>
  <c r="BN969" i="3"/>
  <c r="BM969" i="3"/>
  <c r="BL969" i="3"/>
  <c r="BK969" i="3"/>
  <c r="BI969" i="3"/>
  <c r="BG969" i="3"/>
  <c r="DG968" i="3"/>
  <c r="DD968" i="3"/>
  <c r="DC968" i="3"/>
  <c r="DB968" i="3"/>
  <c r="DA968" i="3"/>
  <c r="CZ968" i="3"/>
  <c r="CY968" i="3"/>
  <c r="CX968" i="3"/>
  <c r="CV968" i="3"/>
  <c r="CU968" i="3"/>
  <c r="CT968" i="3"/>
  <c r="CS968" i="3"/>
  <c r="CR968" i="3"/>
  <c r="CQ968" i="3"/>
  <c r="CO968" i="3"/>
  <c r="CM968" i="3"/>
  <c r="CL968" i="3"/>
  <c r="CK968" i="3"/>
  <c r="CJ968" i="3"/>
  <c r="CI968" i="3"/>
  <c r="CH968" i="3"/>
  <c r="CF968" i="3"/>
  <c r="CE968" i="3"/>
  <c r="CD968" i="3"/>
  <c r="CC968" i="3"/>
  <c r="CB968" i="3"/>
  <c r="CA968" i="3"/>
  <c r="BZ968" i="3"/>
  <c r="BW968" i="3"/>
  <c r="BV968" i="3"/>
  <c r="BU968" i="3"/>
  <c r="BS968" i="3"/>
  <c r="BR968" i="3"/>
  <c r="BQ968" i="3"/>
  <c r="BP968" i="3"/>
  <c r="BN968" i="3"/>
  <c r="BM968" i="3"/>
  <c r="BL968" i="3"/>
  <c r="BK968" i="3"/>
  <c r="BI968" i="3"/>
  <c r="BG968" i="3"/>
  <c r="DG967" i="3"/>
  <c r="DD967" i="3"/>
  <c r="DC967" i="3"/>
  <c r="DB967" i="3"/>
  <c r="DA967" i="3"/>
  <c r="CZ967" i="3"/>
  <c r="CY967" i="3"/>
  <c r="CX967" i="3"/>
  <c r="CV967" i="3"/>
  <c r="CU967" i="3"/>
  <c r="CT967" i="3"/>
  <c r="CS967" i="3"/>
  <c r="CR967" i="3"/>
  <c r="CQ967" i="3"/>
  <c r="CO967" i="3"/>
  <c r="CM967" i="3"/>
  <c r="CL967" i="3"/>
  <c r="CK967" i="3"/>
  <c r="CJ967" i="3"/>
  <c r="CI967" i="3"/>
  <c r="CH967" i="3"/>
  <c r="CF967" i="3"/>
  <c r="CE967" i="3"/>
  <c r="CD967" i="3"/>
  <c r="CC967" i="3"/>
  <c r="CB967" i="3"/>
  <c r="CA967" i="3"/>
  <c r="BZ967" i="3"/>
  <c r="BW967" i="3"/>
  <c r="BV967" i="3"/>
  <c r="BU967" i="3"/>
  <c r="BS967" i="3"/>
  <c r="BR967" i="3"/>
  <c r="BQ967" i="3"/>
  <c r="BP967" i="3"/>
  <c r="BN967" i="3"/>
  <c r="BM967" i="3"/>
  <c r="BL967" i="3"/>
  <c r="BK967" i="3"/>
  <c r="BI967" i="3"/>
  <c r="BG967" i="3"/>
  <c r="DG966" i="3"/>
  <c r="DD966" i="3"/>
  <c r="DC966" i="3"/>
  <c r="DB966" i="3"/>
  <c r="DA966" i="3"/>
  <c r="CZ966" i="3"/>
  <c r="CY966" i="3"/>
  <c r="CX966" i="3"/>
  <c r="CV966" i="3"/>
  <c r="CU966" i="3"/>
  <c r="CT966" i="3"/>
  <c r="CS966" i="3"/>
  <c r="CR966" i="3"/>
  <c r="CQ966" i="3"/>
  <c r="CO966" i="3"/>
  <c r="CM966" i="3"/>
  <c r="CL966" i="3"/>
  <c r="CK966" i="3"/>
  <c r="CJ966" i="3"/>
  <c r="CI966" i="3"/>
  <c r="CH966" i="3"/>
  <c r="CF966" i="3"/>
  <c r="CE966" i="3"/>
  <c r="CD966" i="3"/>
  <c r="CC966" i="3"/>
  <c r="CB966" i="3"/>
  <c r="CA966" i="3"/>
  <c r="BZ966" i="3"/>
  <c r="BW966" i="3"/>
  <c r="BV966" i="3"/>
  <c r="BU966" i="3"/>
  <c r="BS966" i="3"/>
  <c r="BR966" i="3"/>
  <c r="BQ966" i="3"/>
  <c r="BP966" i="3"/>
  <c r="BN966" i="3"/>
  <c r="BM966" i="3"/>
  <c r="BL966" i="3"/>
  <c r="BK966" i="3"/>
  <c r="BI966" i="3"/>
  <c r="BG966" i="3"/>
  <c r="DG965" i="3"/>
  <c r="DD965" i="3"/>
  <c r="DC965" i="3"/>
  <c r="DB965" i="3"/>
  <c r="DA965" i="3"/>
  <c r="CZ965" i="3"/>
  <c r="CY965" i="3"/>
  <c r="CX965" i="3"/>
  <c r="CV965" i="3"/>
  <c r="CU965" i="3"/>
  <c r="CT965" i="3"/>
  <c r="CS965" i="3"/>
  <c r="CR965" i="3"/>
  <c r="CQ965" i="3"/>
  <c r="CO965" i="3"/>
  <c r="CM965" i="3"/>
  <c r="CL965" i="3"/>
  <c r="CK965" i="3"/>
  <c r="CJ965" i="3"/>
  <c r="CI965" i="3"/>
  <c r="CH965" i="3"/>
  <c r="CF965" i="3"/>
  <c r="CE965" i="3"/>
  <c r="CD965" i="3"/>
  <c r="CC965" i="3"/>
  <c r="CB965" i="3"/>
  <c r="CA965" i="3"/>
  <c r="BZ965" i="3"/>
  <c r="BW965" i="3"/>
  <c r="BV965" i="3"/>
  <c r="BU965" i="3"/>
  <c r="BS965" i="3"/>
  <c r="BR965" i="3"/>
  <c r="BQ965" i="3"/>
  <c r="BP965" i="3"/>
  <c r="BN965" i="3"/>
  <c r="BM965" i="3"/>
  <c r="BL965" i="3"/>
  <c r="BK965" i="3"/>
  <c r="BI965" i="3"/>
  <c r="BG965" i="3"/>
  <c r="DG964" i="3"/>
  <c r="DD964" i="3"/>
  <c r="DC964" i="3"/>
  <c r="DB964" i="3"/>
  <c r="DA964" i="3"/>
  <c r="CZ964" i="3"/>
  <c r="CY964" i="3"/>
  <c r="CX964" i="3"/>
  <c r="CV964" i="3"/>
  <c r="CU964" i="3"/>
  <c r="CT964" i="3"/>
  <c r="CS964" i="3"/>
  <c r="CR964" i="3"/>
  <c r="CQ964" i="3"/>
  <c r="CO964" i="3"/>
  <c r="CM964" i="3"/>
  <c r="CL964" i="3"/>
  <c r="CK964" i="3"/>
  <c r="CJ964" i="3"/>
  <c r="CI964" i="3"/>
  <c r="CH964" i="3"/>
  <c r="CF964" i="3"/>
  <c r="CE964" i="3"/>
  <c r="CD964" i="3"/>
  <c r="CC964" i="3"/>
  <c r="CB964" i="3"/>
  <c r="CA964" i="3"/>
  <c r="BZ964" i="3"/>
  <c r="BW964" i="3"/>
  <c r="BV964" i="3"/>
  <c r="BU964" i="3"/>
  <c r="BS964" i="3"/>
  <c r="BR964" i="3"/>
  <c r="BQ964" i="3"/>
  <c r="BP964" i="3"/>
  <c r="BN964" i="3"/>
  <c r="BM964" i="3"/>
  <c r="BL964" i="3"/>
  <c r="BK964" i="3"/>
  <c r="BI964" i="3"/>
  <c r="BG964" i="3"/>
  <c r="DG963" i="3"/>
  <c r="DD963" i="3"/>
  <c r="DC963" i="3"/>
  <c r="DB963" i="3"/>
  <c r="DA963" i="3"/>
  <c r="CZ963" i="3"/>
  <c r="CY963" i="3"/>
  <c r="CX963" i="3"/>
  <c r="CV963" i="3"/>
  <c r="CU963" i="3"/>
  <c r="CT963" i="3"/>
  <c r="CS963" i="3"/>
  <c r="CR963" i="3"/>
  <c r="CQ963" i="3"/>
  <c r="CO963" i="3"/>
  <c r="CM963" i="3"/>
  <c r="CL963" i="3"/>
  <c r="CK963" i="3"/>
  <c r="CJ963" i="3"/>
  <c r="CI963" i="3"/>
  <c r="CH963" i="3"/>
  <c r="CF963" i="3"/>
  <c r="CE963" i="3"/>
  <c r="CD963" i="3"/>
  <c r="CC963" i="3"/>
  <c r="CB963" i="3"/>
  <c r="CA963" i="3"/>
  <c r="BZ963" i="3"/>
  <c r="BW963" i="3"/>
  <c r="BV963" i="3"/>
  <c r="BU963" i="3"/>
  <c r="BS963" i="3"/>
  <c r="BR963" i="3"/>
  <c r="BQ963" i="3"/>
  <c r="BP963" i="3"/>
  <c r="BN963" i="3"/>
  <c r="BM963" i="3"/>
  <c r="BL963" i="3"/>
  <c r="BK963" i="3"/>
  <c r="BI963" i="3"/>
  <c r="BG963" i="3"/>
  <c r="DG962" i="3"/>
  <c r="DD962" i="3"/>
  <c r="DC962" i="3"/>
  <c r="DB962" i="3"/>
  <c r="DA962" i="3"/>
  <c r="CZ962" i="3"/>
  <c r="CY962" i="3"/>
  <c r="CX962" i="3"/>
  <c r="CV962" i="3"/>
  <c r="CU962" i="3"/>
  <c r="CT962" i="3"/>
  <c r="CS962" i="3"/>
  <c r="CR962" i="3"/>
  <c r="CQ962" i="3"/>
  <c r="CO962" i="3"/>
  <c r="CM962" i="3"/>
  <c r="CL962" i="3"/>
  <c r="CK962" i="3"/>
  <c r="CJ962" i="3"/>
  <c r="CI962" i="3"/>
  <c r="CH962" i="3"/>
  <c r="CF962" i="3"/>
  <c r="CE962" i="3"/>
  <c r="CD962" i="3"/>
  <c r="CC962" i="3"/>
  <c r="CB962" i="3"/>
  <c r="CA962" i="3"/>
  <c r="BZ962" i="3"/>
  <c r="BW962" i="3"/>
  <c r="BV962" i="3"/>
  <c r="BU962" i="3"/>
  <c r="BS962" i="3"/>
  <c r="BR962" i="3"/>
  <c r="BQ962" i="3"/>
  <c r="BP962" i="3"/>
  <c r="BN962" i="3"/>
  <c r="BM962" i="3"/>
  <c r="BL962" i="3"/>
  <c r="BK962" i="3"/>
  <c r="BI962" i="3"/>
  <c r="BG962" i="3"/>
  <c r="DG961" i="3"/>
  <c r="DD961" i="3"/>
  <c r="DC961" i="3"/>
  <c r="DB961" i="3"/>
  <c r="DA961" i="3"/>
  <c r="CZ961" i="3"/>
  <c r="CY961" i="3"/>
  <c r="CX961" i="3"/>
  <c r="CV961" i="3"/>
  <c r="CU961" i="3"/>
  <c r="CT961" i="3"/>
  <c r="CS961" i="3"/>
  <c r="CR961" i="3"/>
  <c r="CQ961" i="3"/>
  <c r="CO961" i="3"/>
  <c r="CM961" i="3"/>
  <c r="CL961" i="3"/>
  <c r="CK961" i="3"/>
  <c r="CJ961" i="3"/>
  <c r="CI961" i="3"/>
  <c r="CH961" i="3"/>
  <c r="CF961" i="3"/>
  <c r="CE961" i="3"/>
  <c r="CD961" i="3"/>
  <c r="CC961" i="3"/>
  <c r="CB961" i="3"/>
  <c r="CA961" i="3"/>
  <c r="BZ961" i="3"/>
  <c r="BW961" i="3"/>
  <c r="BV961" i="3"/>
  <c r="BU961" i="3"/>
  <c r="BS961" i="3"/>
  <c r="BR961" i="3"/>
  <c r="BQ961" i="3"/>
  <c r="BP961" i="3"/>
  <c r="BN961" i="3"/>
  <c r="BM961" i="3"/>
  <c r="BL961" i="3"/>
  <c r="BK961" i="3"/>
  <c r="BI961" i="3"/>
  <c r="BG961" i="3"/>
  <c r="DG960" i="3"/>
  <c r="DD960" i="3"/>
  <c r="DC960" i="3"/>
  <c r="DB960" i="3"/>
  <c r="DA960" i="3"/>
  <c r="CZ960" i="3"/>
  <c r="CY960" i="3"/>
  <c r="CX960" i="3"/>
  <c r="CV960" i="3"/>
  <c r="CU960" i="3"/>
  <c r="CT960" i="3"/>
  <c r="CS960" i="3"/>
  <c r="CR960" i="3"/>
  <c r="CQ960" i="3"/>
  <c r="CO960" i="3"/>
  <c r="CM960" i="3"/>
  <c r="CL960" i="3"/>
  <c r="CK960" i="3"/>
  <c r="CJ960" i="3"/>
  <c r="CI960" i="3"/>
  <c r="CH960" i="3"/>
  <c r="CF960" i="3"/>
  <c r="CE960" i="3"/>
  <c r="CD960" i="3"/>
  <c r="CC960" i="3"/>
  <c r="CB960" i="3"/>
  <c r="CA960" i="3"/>
  <c r="BZ960" i="3"/>
  <c r="BW960" i="3"/>
  <c r="BV960" i="3"/>
  <c r="BU960" i="3"/>
  <c r="BS960" i="3"/>
  <c r="BR960" i="3"/>
  <c r="BQ960" i="3"/>
  <c r="BP960" i="3"/>
  <c r="BN960" i="3"/>
  <c r="BM960" i="3"/>
  <c r="BL960" i="3"/>
  <c r="BK960" i="3"/>
  <c r="BI960" i="3"/>
  <c r="BG960" i="3"/>
  <c r="DG959" i="3"/>
  <c r="DD959" i="3"/>
  <c r="DC959" i="3"/>
  <c r="DB959" i="3"/>
  <c r="DA959" i="3"/>
  <c r="CZ959" i="3"/>
  <c r="CY959" i="3"/>
  <c r="CX959" i="3"/>
  <c r="CV959" i="3"/>
  <c r="CU959" i="3"/>
  <c r="CT959" i="3"/>
  <c r="CS959" i="3"/>
  <c r="CR959" i="3"/>
  <c r="CQ959" i="3"/>
  <c r="CO959" i="3"/>
  <c r="CM959" i="3"/>
  <c r="CL959" i="3"/>
  <c r="CK959" i="3"/>
  <c r="CJ959" i="3"/>
  <c r="CI959" i="3"/>
  <c r="CH959" i="3"/>
  <c r="CF959" i="3"/>
  <c r="CE959" i="3"/>
  <c r="CD959" i="3"/>
  <c r="CC959" i="3"/>
  <c r="CB959" i="3"/>
  <c r="CA959" i="3"/>
  <c r="BZ959" i="3"/>
  <c r="BW959" i="3"/>
  <c r="BV959" i="3"/>
  <c r="BU959" i="3"/>
  <c r="BS959" i="3"/>
  <c r="BR959" i="3"/>
  <c r="BQ959" i="3"/>
  <c r="BP959" i="3"/>
  <c r="BN959" i="3"/>
  <c r="BM959" i="3"/>
  <c r="BL959" i="3"/>
  <c r="BK959" i="3"/>
  <c r="BI959" i="3"/>
  <c r="BG959" i="3"/>
  <c r="DG958" i="3"/>
  <c r="DD958" i="3"/>
  <c r="DC958" i="3"/>
  <c r="DB958" i="3"/>
  <c r="DA958" i="3"/>
  <c r="CZ958" i="3"/>
  <c r="CY958" i="3"/>
  <c r="CX958" i="3"/>
  <c r="CV958" i="3"/>
  <c r="CU958" i="3"/>
  <c r="CT958" i="3"/>
  <c r="CS958" i="3"/>
  <c r="CR958" i="3"/>
  <c r="CQ958" i="3"/>
  <c r="CO958" i="3"/>
  <c r="CM958" i="3"/>
  <c r="CL958" i="3"/>
  <c r="CK958" i="3"/>
  <c r="CJ958" i="3"/>
  <c r="CI958" i="3"/>
  <c r="CH958" i="3"/>
  <c r="CF958" i="3"/>
  <c r="CE958" i="3"/>
  <c r="CD958" i="3"/>
  <c r="CC958" i="3"/>
  <c r="CB958" i="3"/>
  <c r="CA958" i="3"/>
  <c r="BZ958" i="3"/>
  <c r="BW958" i="3"/>
  <c r="BV958" i="3"/>
  <c r="BU958" i="3"/>
  <c r="BS958" i="3"/>
  <c r="BR958" i="3"/>
  <c r="BQ958" i="3"/>
  <c r="BP958" i="3"/>
  <c r="BN958" i="3"/>
  <c r="BM958" i="3"/>
  <c r="BL958" i="3"/>
  <c r="BK958" i="3"/>
  <c r="BI958" i="3"/>
  <c r="BG958" i="3"/>
  <c r="DG957" i="3"/>
  <c r="DD957" i="3"/>
  <c r="DC957" i="3"/>
  <c r="DB957" i="3"/>
  <c r="DA957" i="3"/>
  <c r="CZ957" i="3"/>
  <c r="CY957" i="3"/>
  <c r="CX957" i="3"/>
  <c r="CV957" i="3"/>
  <c r="CU957" i="3"/>
  <c r="CT957" i="3"/>
  <c r="CS957" i="3"/>
  <c r="CR957" i="3"/>
  <c r="CQ957" i="3"/>
  <c r="CO957" i="3"/>
  <c r="CM957" i="3"/>
  <c r="CL957" i="3"/>
  <c r="CK957" i="3"/>
  <c r="CJ957" i="3"/>
  <c r="CI957" i="3"/>
  <c r="CH957" i="3"/>
  <c r="CF957" i="3"/>
  <c r="CE957" i="3"/>
  <c r="CD957" i="3"/>
  <c r="CC957" i="3"/>
  <c r="CB957" i="3"/>
  <c r="CA957" i="3"/>
  <c r="BZ957" i="3"/>
  <c r="BW957" i="3"/>
  <c r="BV957" i="3"/>
  <c r="BU957" i="3"/>
  <c r="BS957" i="3"/>
  <c r="BR957" i="3"/>
  <c r="BQ957" i="3"/>
  <c r="BP957" i="3"/>
  <c r="BN957" i="3"/>
  <c r="BM957" i="3"/>
  <c r="BL957" i="3"/>
  <c r="BK957" i="3"/>
  <c r="BI957" i="3"/>
  <c r="BG957" i="3"/>
  <c r="DG956" i="3"/>
  <c r="DD956" i="3"/>
  <c r="DC956" i="3"/>
  <c r="DB956" i="3"/>
  <c r="DA956" i="3"/>
  <c r="CZ956" i="3"/>
  <c r="CY956" i="3"/>
  <c r="CX956" i="3"/>
  <c r="CV956" i="3"/>
  <c r="CU956" i="3"/>
  <c r="CT956" i="3"/>
  <c r="CS956" i="3"/>
  <c r="CR956" i="3"/>
  <c r="CQ956" i="3"/>
  <c r="CO956" i="3"/>
  <c r="CM956" i="3"/>
  <c r="CL956" i="3"/>
  <c r="CK956" i="3"/>
  <c r="CJ956" i="3"/>
  <c r="CI956" i="3"/>
  <c r="CH956" i="3"/>
  <c r="CF956" i="3"/>
  <c r="CE956" i="3"/>
  <c r="CD956" i="3"/>
  <c r="CC956" i="3"/>
  <c r="CB956" i="3"/>
  <c r="CA956" i="3"/>
  <c r="BZ956" i="3"/>
  <c r="BW956" i="3"/>
  <c r="BV956" i="3"/>
  <c r="BU956" i="3"/>
  <c r="BS956" i="3"/>
  <c r="BR956" i="3"/>
  <c r="BQ956" i="3"/>
  <c r="BP956" i="3"/>
  <c r="BN956" i="3"/>
  <c r="BM956" i="3"/>
  <c r="BL956" i="3"/>
  <c r="BK956" i="3"/>
  <c r="BI956" i="3"/>
  <c r="BG956" i="3"/>
  <c r="DG955" i="3"/>
  <c r="DD955" i="3"/>
  <c r="DC955" i="3"/>
  <c r="DB955" i="3"/>
  <c r="DA955" i="3"/>
  <c r="CZ955" i="3"/>
  <c r="CY955" i="3"/>
  <c r="CX955" i="3"/>
  <c r="CV955" i="3"/>
  <c r="CU955" i="3"/>
  <c r="CT955" i="3"/>
  <c r="CS955" i="3"/>
  <c r="CR955" i="3"/>
  <c r="CQ955" i="3"/>
  <c r="CO955" i="3"/>
  <c r="CM955" i="3"/>
  <c r="CL955" i="3"/>
  <c r="CK955" i="3"/>
  <c r="CJ955" i="3"/>
  <c r="CI955" i="3"/>
  <c r="CH955" i="3"/>
  <c r="CF955" i="3"/>
  <c r="CE955" i="3"/>
  <c r="CD955" i="3"/>
  <c r="CC955" i="3"/>
  <c r="CB955" i="3"/>
  <c r="CA955" i="3"/>
  <c r="BZ955" i="3"/>
  <c r="BW955" i="3"/>
  <c r="BV955" i="3"/>
  <c r="BU955" i="3"/>
  <c r="BS955" i="3"/>
  <c r="BR955" i="3"/>
  <c r="BQ955" i="3"/>
  <c r="BP955" i="3"/>
  <c r="BN955" i="3"/>
  <c r="BM955" i="3"/>
  <c r="BL955" i="3"/>
  <c r="BK955" i="3"/>
  <c r="BI955" i="3"/>
  <c r="BG955" i="3"/>
  <c r="DG954" i="3"/>
  <c r="DD954" i="3"/>
  <c r="DC954" i="3"/>
  <c r="DB954" i="3"/>
  <c r="DA954" i="3"/>
  <c r="CZ954" i="3"/>
  <c r="CY954" i="3"/>
  <c r="CX954" i="3"/>
  <c r="CV954" i="3"/>
  <c r="CU954" i="3"/>
  <c r="CT954" i="3"/>
  <c r="CS954" i="3"/>
  <c r="CR954" i="3"/>
  <c r="CQ954" i="3"/>
  <c r="CO954" i="3"/>
  <c r="CM954" i="3"/>
  <c r="CL954" i="3"/>
  <c r="CK954" i="3"/>
  <c r="CJ954" i="3"/>
  <c r="CI954" i="3"/>
  <c r="CH954" i="3"/>
  <c r="CF954" i="3"/>
  <c r="CE954" i="3"/>
  <c r="CD954" i="3"/>
  <c r="CC954" i="3"/>
  <c r="CB954" i="3"/>
  <c r="CA954" i="3"/>
  <c r="BZ954" i="3"/>
  <c r="BW954" i="3"/>
  <c r="BV954" i="3"/>
  <c r="BU954" i="3"/>
  <c r="BS954" i="3"/>
  <c r="BR954" i="3"/>
  <c r="BQ954" i="3"/>
  <c r="BP954" i="3"/>
  <c r="BN954" i="3"/>
  <c r="BM954" i="3"/>
  <c r="BL954" i="3"/>
  <c r="BK954" i="3"/>
  <c r="BI954" i="3"/>
  <c r="BG954" i="3"/>
  <c r="DG953" i="3"/>
  <c r="DD953" i="3"/>
  <c r="DC953" i="3"/>
  <c r="DB953" i="3"/>
  <c r="DA953" i="3"/>
  <c r="CZ953" i="3"/>
  <c r="CY953" i="3"/>
  <c r="CX953" i="3"/>
  <c r="CV953" i="3"/>
  <c r="CU953" i="3"/>
  <c r="CT953" i="3"/>
  <c r="CS953" i="3"/>
  <c r="CR953" i="3"/>
  <c r="CQ953" i="3"/>
  <c r="CO953" i="3"/>
  <c r="CM953" i="3"/>
  <c r="CL953" i="3"/>
  <c r="CK953" i="3"/>
  <c r="CJ953" i="3"/>
  <c r="CI953" i="3"/>
  <c r="CH953" i="3"/>
  <c r="CF953" i="3"/>
  <c r="CE953" i="3"/>
  <c r="CD953" i="3"/>
  <c r="CC953" i="3"/>
  <c r="CB953" i="3"/>
  <c r="CA953" i="3"/>
  <c r="BZ953" i="3"/>
  <c r="BW953" i="3"/>
  <c r="BV953" i="3"/>
  <c r="BU953" i="3"/>
  <c r="BS953" i="3"/>
  <c r="BR953" i="3"/>
  <c r="BQ953" i="3"/>
  <c r="BP953" i="3"/>
  <c r="BN953" i="3"/>
  <c r="BM953" i="3"/>
  <c r="BL953" i="3"/>
  <c r="BK953" i="3"/>
  <c r="BI953" i="3"/>
  <c r="BG953" i="3"/>
  <c r="DG952" i="3"/>
  <c r="DD952" i="3"/>
  <c r="DC952" i="3"/>
  <c r="DB952" i="3"/>
  <c r="DA952" i="3"/>
  <c r="CZ952" i="3"/>
  <c r="CY952" i="3"/>
  <c r="CX952" i="3"/>
  <c r="CV952" i="3"/>
  <c r="CU952" i="3"/>
  <c r="CT952" i="3"/>
  <c r="CS952" i="3"/>
  <c r="CR952" i="3"/>
  <c r="CQ952" i="3"/>
  <c r="CO952" i="3"/>
  <c r="CM952" i="3"/>
  <c r="CL952" i="3"/>
  <c r="CK952" i="3"/>
  <c r="CJ952" i="3"/>
  <c r="CI952" i="3"/>
  <c r="CH952" i="3"/>
  <c r="CF952" i="3"/>
  <c r="CE952" i="3"/>
  <c r="CD952" i="3"/>
  <c r="CC952" i="3"/>
  <c r="CB952" i="3"/>
  <c r="CA952" i="3"/>
  <c r="BZ952" i="3"/>
  <c r="BW952" i="3"/>
  <c r="BV952" i="3"/>
  <c r="BU952" i="3"/>
  <c r="BS952" i="3"/>
  <c r="BR952" i="3"/>
  <c r="BQ952" i="3"/>
  <c r="BP952" i="3"/>
  <c r="BN952" i="3"/>
  <c r="BM952" i="3"/>
  <c r="BL952" i="3"/>
  <c r="BK952" i="3"/>
  <c r="BI952" i="3"/>
  <c r="BG952" i="3"/>
  <c r="DG951" i="3"/>
  <c r="DD951" i="3"/>
  <c r="DC951" i="3"/>
  <c r="DB951" i="3"/>
  <c r="DA951" i="3"/>
  <c r="CZ951" i="3"/>
  <c r="CY951" i="3"/>
  <c r="CX951" i="3"/>
  <c r="CV951" i="3"/>
  <c r="CU951" i="3"/>
  <c r="CT951" i="3"/>
  <c r="CS951" i="3"/>
  <c r="CR951" i="3"/>
  <c r="CQ951" i="3"/>
  <c r="CO951" i="3"/>
  <c r="CM951" i="3"/>
  <c r="CL951" i="3"/>
  <c r="CK951" i="3"/>
  <c r="CJ951" i="3"/>
  <c r="CI951" i="3"/>
  <c r="CH951" i="3"/>
  <c r="CF951" i="3"/>
  <c r="CE951" i="3"/>
  <c r="CD951" i="3"/>
  <c r="CC951" i="3"/>
  <c r="CB951" i="3"/>
  <c r="CA951" i="3"/>
  <c r="BZ951" i="3"/>
  <c r="BW951" i="3"/>
  <c r="BV951" i="3"/>
  <c r="BU951" i="3"/>
  <c r="BS951" i="3"/>
  <c r="BR951" i="3"/>
  <c r="BQ951" i="3"/>
  <c r="BP951" i="3"/>
  <c r="BN951" i="3"/>
  <c r="BM951" i="3"/>
  <c r="BL951" i="3"/>
  <c r="BK951" i="3"/>
  <c r="BI951" i="3"/>
  <c r="BG951" i="3"/>
  <c r="DG950" i="3"/>
  <c r="DD950" i="3"/>
  <c r="DC950" i="3"/>
  <c r="DB950" i="3"/>
  <c r="DA950" i="3"/>
  <c r="CZ950" i="3"/>
  <c r="CY950" i="3"/>
  <c r="CX950" i="3"/>
  <c r="CV950" i="3"/>
  <c r="CU950" i="3"/>
  <c r="CT950" i="3"/>
  <c r="CS950" i="3"/>
  <c r="CR950" i="3"/>
  <c r="CQ950" i="3"/>
  <c r="CO950" i="3"/>
  <c r="CM950" i="3"/>
  <c r="CL950" i="3"/>
  <c r="CK950" i="3"/>
  <c r="CJ950" i="3"/>
  <c r="CI950" i="3"/>
  <c r="CH950" i="3"/>
  <c r="CF950" i="3"/>
  <c r="CE950" i="3"/>
  <c r="CD950" i="3"/>
  <c r="CC950" i="3"/>
  <c r="CB950" i="3"/>
  <c r="CA950" i="3"/>
  <c r="BZ950" i="3"/>
  <c r="BW950" i="3"/>
  <c r="BV950" i="3"/>
  <c r="BU950" i="3"/>
  <c r="BS950" i="3"/>
  <c r="BR950" i="3"/>
  <c r="BQ950" i="3"/>
  <c r="BP950" i="3"/>
  <c r="BN950" i="3"/>
  <c r="BM950" i="3"/>
  <c r="BL950" i="3"/>
  <c r="BK950" i="3"/>
  <c r="BI950" i="3"/>
  <c r="BG950" i="3"/>
  <c r="DG949" i="3"/>
  <c r="DD949" i="3"/>
  <c r="DC949" i="3"/>
  <c r="DB949" i="3"/>
  <c r="DA949" i="3"/>
  <c r="CZ949" i="3"/>
  <c r="CY949" i="3"/>
  <c r="CX949" i="3"/>
  <c r="CV949" i="3"/>
  <c r="CU949" i="3"/>
  <c r="CT949" i="3"/>
  <c r="CS949" i="3"/>
  <c r="CR949" i="3"/>
  <c r="CQ949" i="3"/>
  <c r="CO949" i="3"/>
  <c r="CM949" i="3"/>
  <c r="CL949" i="3"/>
  <c r="CK949" i="3"/>
  <c r="CJ949" i="3"/>
  <c r="CI949" i="3"/>
  <c r="CH949" i="3"/>
  <c r="CF949" i="3"/>
  <c r="CE949" i="3"/>
  <c r="CD949" i="3"/>
  <c r="CC949" i="3"/>
  <c r="CB949" i="3"/>
  <c r="CA949" i="3"/>
  <c r="BZ949" i="3"/>
  <c r="BW949" i="3"/>
  <c r="BV949" i="3"/>
  <c r="BU949" i="3"/>
  <c r="BS949" i="3"/>
  <c r="BR949" i="3"/>
  <c r="BQ949" i="3"/>
  <c r="BP949" i="3"/>
  <c r="BN949" i="3"/>
  <c r="BM949" i="3"/>
  <c r="BL949" i="3"/>
  <c r="BK949" i="3"/>
  <c r="BI949" i="3"/>
  <c r="BG949" i="3"/>
  <c r="DG948" i="3"/>
  <c r="DD948" i="3"/>
  <c r="DC948" i="3"/>
  <c r="DB948" i="3"/>
  <c r="DA948" i="3"/>
  <c r="CZ948" i="3"/>
  <c r="CY948" i="3"/>
  <c r="CX948" i="3"/>
  <c r="CV948" i="3"/>
  <c r="CU948" i="3"/>
  <c r="CT948" i="3"/>
  <c r="CS948" i="3"/>
  <c r="CR948" i="3"/>
  <c r="CQ948" i="3"/>
  <c r="CO948" i="3"/>
  <c r="CM948" i="3"/>
  <c r="CL948" i="3"/>
  <c r="CK948" i="3"/>
  <c r="CJ948" i="3"/>
  <c r="CI948" i="3"/>
  <c r="CH948" i="3"/>
  <c r="CF948" i="3"/>
  <c r="CE948" i="3"/>
  <c r="CD948" i="3"/>
  <c r="CC948" i="3"/>
  <c r="CB948" i="3"/>
  <c r="CA948" i="3"/>
  <c r="BZ948" i="3"/>
  <c r="BW948" i="3"/>
  <c r="BV948" i="3"/>
  <c r="BU948" i="3"/>
  <c r="BS948" i="3"/>
  <c r="BR948" i="3"/>
  <c r="BQ948" i="3"/>
  <c r="BP948" i="3"/>
  <c r="BN948" i="3"/>
  <c r="BM948" i="3"/>
  <c r="BL948" i="3"/>
  <c r="BK948" i="3"/>
  <c r="BI948" i="3"/>
  <c r="BG948" i="3"/>
  <c r="DG947" i="3"/>
  <c r="DD947" i="3"/>
  <c r="DC947" i="3"/>
  <c r="DB947" i="3"/>
  <c r="DA947" i="3"/>
  <c r="CZ947" i="3"/>
  <c r="CY947" i="3"/>
  <c r="CX947" i="3"/>
  <c r="CV947" i="3"/>
  <c r="CU947" i="3"/>
  <c r="CT947" i="3"/>
  <c r="CS947" i="3"/>
  <c r="CR947" i="3"/>
  <c r="CQ947" i="3"/>
  <c r="CO947" i="3"/>
  <c r="CM947" i="3"/>
  <c r="CL947" i="3"/>
  <c r="CK947" i="3"/>
  <c r="CJ947" i="3"/>
  <c r="CI947" i="3"/>
  <c r="CH947" i="3"/>
  <c r="CF947" i="3"/>
  <c r="CE947" i="3"/>
  <c r="CD947" i="3"/>
  <c r="CC947" i="3"/>
  <c r="CB947" i="3"/>
  <c r="CA947" i="3"/>
  <c r="BZ947" i="3"/>
  <c r="BW947" i="3"/>
  <c r="BV947" i="3"/>
  <c r="BU947" i="3"/>
  <c r="BS947" i="3"/>
  <c r="BR947" i="3"/>
  <c r="BQ947" i="3"/>
  <c r="BP947" i="3"/>
  <c r="BN947" i="3"/>
  <c r="BM947" i="3"/>
  <c r="BL947" i="3"/>
  <c r="BK947" i="3"/>
  <c r="BI947" i="3"/>
  <c r="BG947" i="3"/>
  <c r="DG946" i="3"/>
  <c r="DD946" i="3"/>
  <c r="DC946" i="3"/>
  <c r="DB946" i="3"/>
  <c r="DA946" i="3"/>
  <c r="CZ946" i="3"/>
  <c r="CY946" i="3"/>
  <c r="CX946" i="3"/>
  <c r="CV946" i="3"/>
  <c r="CU946" i="3"/>
  <c r="CT946" i="3"/>
  <c r="CS946" i="3"/>
  <c r="CR946" i="3"/>
  <c r="CQ946" i="3"/>
  <c r="CO946" i="3"/>
  <c r="CM946" i="3"/>
  <c r="CL946" i="3"/>
  <c r="CK946" i="3"/>
  <c r="CJ946" i="3"/>
  <c r="CI946" i="3"/>
  <c r="CH946" i="3"/>
  <c r="CF946" i="3"/>
  <c r="CE946" i="3"/>
  <c r="CD946" i="3"/>
  <c r="CC946" i="3"/>
  <c r="CB946" i="3"/>
  <c r="CA946" i="3"/>
  <c r="BZ946" i="3"/>
  <c r="BW946" i="3"/>
  <c r="BV946" i="3"/>
  <c r="BU946" i="3"/>
  <c r="BS946" i="3"/>
  <c r="BR946" i="3"/>
  <c r="BQ946" i="3"/>
  <c r="BP946" i="3"/>
  <c r="BN946" i="3"/>
  <c r="BM946" i="3"/>
  <c r="BL946" i="3"/>
  <c r="BK946" i="3"/>
  <c r="BI946" i="3"/>
  <c r="BG946" i="3"/>
  <c r="DG945" i="3"/>
  <c r="DD945" i="3"/>
  <c r="DC945" i="3"/>
  <c r="DB945" i="3"/>
  <c r="DA945" i="3"/>
  <c r="CZ945" i="3"/>
  <c r="CY945" i="3"/>
  <c r="CX945" i="3"/>
  <c r="CV945" i="3"/>
  <c r="CU945" i="3"/>
  <c r="CT945" i="3"/>
  <c r="CS945" i="3"/>
  <c r="CR945" i="3"/>
  <c r="CQ945" i="3"/>
  <c r="CO945" i="3"/>
  <c r="CM945" i="3"/>
  <c r="CL945" i="3"/>
  <c r="CK945" i="3"/>
  <c r="CJ945" i="3"/>
  <c r="CI945" i="3"/>
  <c r="CH945" i="3"/>
  <c r="CF945" i="3"/>
  <c r="CE945" i="3"/>
  <c r="CD945" i="3"/>
  <c r="CC945" i="3"/>
  <c r="CB945" i="3"/>
  <c r="CA945" i="3"/>
  <c r="BZ945" i="3"/>
  <c r="BW945" i="3"/>
  <c r="BV945" i="3"/>
  <c r="BU945" i="3"/>
  <c r="BS945" i="3"/>
  <c r="BR945" i="3"/>
  <c r="BQ945" i="3"/>
  <c r="BP945" i="3"/>
  <c r="BN945" i="3"/>
  <c r="BM945" i="3"/>
  <c r="BL945" i="3"/>
  <c r="BK945" i="3"/>
  <c r="BI945" i="3"/>
  <c r="BG945" i="3"/>
  <c r="DG944" i="3"/>
  <c r="DD944" i="3"/>
  <c r="DC944" i="3"/>
  <c r="DB944" i="3"/>
  <c r="DA944" i="3"/>
  <c r="CZ944" i="3"/>
  <c r="CY944" i="3"/>
  <c r="CX944" i="3"/>
  <c r="CV944" i="3"/>
  <c r="CU944" i="3"/>
  <c r="CT944" i="3"/>
  <c r="CS944" i="3"/>
  <c r="CR944" i="3"/>
  <c r="CQ944" i="3"/>
  <c r="CO944" i="3"/>
  <c r="CM944" i="3"/>
  <c r="CL944" i="3"/>
  <c r="CK944" i="3"/>
  <c r="CJ944" i="3"/>
  <c r="CI944" i="3"/>
  <c r="CH944" i="3"/>
  <c r="CF944" i="3"/>
  <c r="CE944" i="3"/>
  <c r="CD944" i="3"/>
  <c r="CC944" i="3"/>
  <c r="CB944" i="3"/>
  <c r="CA944" i="3"/>
  <c r="BZ944" i="3"/>
  <c r="BW944" i="3"/>
  <c r="BV944" i="3"/>
  <c r="BU944" i="3"/>
  <c r="BS944" i="3"/>
  <c r="BR944" i="3"/>
  <c r="BQ944" i="3"/>
  <c r="BP944" i="3"/>
  <c r="BN944" i="3"/>
  <c r="BM944" i="3"/>
  <c r="BL944" i="3"/>
  <c r="BK944" i="3"/>
  <c r="BI944" i="3"/>
  <c r="BG944" i="3"/>
  <c r="DG943" i="3"/>
  <c r="DD943" i="3"/>
  <c r="DC943" i="3"/>
  <c r="DB943" i="3"/>
  <c r="DA943" i="3"/>
  <c r="CZ943" i="3"/>
  <c r="CY943" i="3"/>
  <c r="CX943" i="3"/>
  <c r="CV943" i="3"/>
  <c r="CU943" i="3"/>
  <c r="CT943" i="3"/>
  <c r="CS943" i="3"/>
  <c r="CR943" i="3"/>
  <c r="CQ943" i="3"/>
  <c r="CO943" i="3"/>
  <c r="CM943" i="3"/>
  <c r="CL943" i="3"/>
  <c r="CK943" i="3"/>
  <c r="CJ943" i="3"/>
  <c r="CI943" i="3"/>
  <c r="CH943" i="3"/>
  <c r="CF943" i="3"/>
  <c r="CE943" i="3"/>
  <c r="CD943" i="3"/>
  <c r="CC943" i="3"/>
  <c r="CB943" i="3"/>
  <c r="CA943" i="3"/>
  <c r="BZ943" i="3"/>
  <c r="BW943" i="3"/>
  <c r="BV943" i="3"/>
  <c r="BU943" i="3"/>
  <c r="BS943" i="3"/>
  <c r="BR943" i="3"/>
  <c r="BQ943" i="3"/>
  <c r="BP943" i="3"/>
  <c r="BN943" i="3"/>
  <c r="BM943" i="3"/>
  <c r="BL943" i="3"/>
  <c r="BK943" i="3"/>
  <c r="BI943" i="3"/>
  <c r="BG943" i="3"/>
  <c r="DG942" i="3"/>
  <c r="DD942" i="3"/>
  <c r="DC942" i="3"/>
  <c r="DB942" i="3"/>
  <c r="DA942" i="3"/>
  <c r="CZ942" i="3"/>
  <c r="CY942" i="3"/>
  <c r="CX942" i="3"/>
  <c r="CV942" i="3"/>
  <c r="CU942" i="3"/>
  <c r="CT942" i="3"/>
  <c r="CS942" i="3"/>
  <c r="CR942" i="3"/>
  <c r="CQ942" i="3"/>
  <c r="CO942" i="3"/>
  <c r="CM942" i="3"/>
  <c r="CL942" i="3"/>
  <c r="CK942" i="3"/>
  <c r="CJ942" i="3"/>
  <c r="CI942" i="3"/>
  <c r="CH942" i="3"/>
  <c r="CF942" i="3"/>
  <c r="CE942" i="3"/>
  <c r="CD942" i="3"/>
  <c r="CC942" i="3"/>
  <c r="CB942" i="3"/>
  <c r="CA942" i="3"/>
  <c r="BZ942" i="3"/>
  <c r="BW942" i="3"/>
  <c r="BV942" i="3"/>
  <c r="BU942" i="3"/>
  <c r="BS942" i="3"/>
  <c r="BR942" i="3"/>
  <c r="BQ942" i="3"/>
  <c r="BP942" i="3"/>
  <c r="BN942" i="3"/>
  <c r="BM942" i="3"/>
  <c r="BL942" i="3"/>
  <c r="BK942" i="3"/>
  <c r="BI942" i="3"/>
  <c r="BG942" i="3"/>
  <c r="DG941" i="3"/>
  <c r="DD941" i="3"/>
  <c r="DC941" i="3"/>
  <c r="DB941" i="3"/>
  <c r="DA941" i="3"/>
  <c r="CZ941" i="3"/>
  <c r="CY941" i="3"/>
  <c r="CX941" i="3"/>
  <c r="CV941" i="3"/>
  <c r="CU941" i="3"/>
  <c r="CT941" i="3"/>
  <c r="CS941" i="3"/>
  <c r="CR941" i="3"/>
  <c r="CQ941" i="3"/>
  <c r="CO941" i="3"/>
  <c r="CM941" i="3"/>
  <c r="CL941" i="3"/>
  <c r="CK941" i="3"/>
  <c r="CJ941" i="3"/>
  <c r="CI941" i="3"/>
  <c r="CH941" i="3"/>
  <c r="CF941" i="3"/>
  <c r="CE941" i="3"/>
  <c r="CD941" i="3"/>
  <c r="CC941" i="3"/>
  <c r="CB941" i="3"/>
  <c r="CA941" i="3"/>
  <c r="BZ941" i="3"/>
  <c r="BW941" i="3"/>
  <c r="BV941" i="3"/>
  <c r="BU941" i="3"/>
  <c r="BS941" i="3"/>
  <c r="BR941" i="3"/>
  <c r="BQ941" i="3"/>
  <c r="BP941" i="3"/>
  <c r="BN941" i="3"/>
  <c r="BM941" i="3"/>
  <c r="BL941" i="3"/>
  <c r="BK941" i="3"/>
  <c r="BI941" i="3"/>
  <c r="BG941" i="3"/>
  <c r="DG940" i="3"/>
  <c r="DD940" i="3"/>
  <c r="DC940" i="3"/>
  <c r="DB940" i="3"/>
  <c r="DA940" i="3"/>
  <c r="CZ940" i="3"/>
  <c r="CY940" i="3"/>
  <c r="CX940" i="3"/>
  <c r="CV940" i="3"/>
  <c r="CU940" i="3"/>
  <c r="CT940" i="3"/>
  <c r="CS940" i="3"/>
  <c r="CR940" i="3"/>
  <c r="CQ940" i="3"/>
  <c r="CO940" i="3"/>
  <c r="CM940" i="3"/>
  <c r="CL940" i="3"/>
  <c r="CK940" i="3"/>
  <c r="CJ940" i="3"/>
  <c r="CI940" i="3"/>
  <c r="CH940" i="3"/>
  <c r="CF940" i="3"/>
  <c r="CE940" i="3"/>
  <c r="CD940" i="3"/>
  <c r="CC940" i="3"/>
  <c r="CB940" i="3"/>
  <c r="CA940" i="3"/>
  <c r="BZ940" i="3"/>
  <c r="BW940" i="3"/>
  <c r="BV940" i="3"/>
  <c r="BU940" i="3"/>
  <c r="BS940" i="3"/>
  <c r="BR940" i="3"/>
  <c r="BQ940" i="3"/>
  <c r="BP940" i="3"/>
  <c r="BN940" i="3"/>
  <c r="BM940" i="3"/>
  <c r="BL940" i="3"/>
  <c r="BK940" i="3"/>
  <c r="BI940" i="3"/>
  <c r="BG940" i="3"/>
  <c r="DG939" i="3"/>
  <c r="DD939" i="3"/>
  <c r="DC939" i="3"/>
  <c r="DB939" i="3"/>
  <c r="DA939" i="3"/>
  <c r="CZ939" i="3"/>
  <c r="CY939" i="3"/>
  <c r="CX939" i="3"/>
  <c r="CV939" i="3"/>
  <c r="CU939" i="3"/>
  <c r="CT939" i="3"/>
  <c r="CS939" i="3"/>
  <c r="CR939" i="3"/>
  <c r="CQ939" i="3"/>
  <c r="CO939" i="3"/>
  <c r="CM939" i="3"/>
  <c r="CL939" i="3"/>
  <c r="CK939" i="3"/>
  <c r="CJ939" i="3"/>
  <c r="CI939" i="3"/>
  <c r="CH939" i="3"/>
  <c r="CF939" i="3"/>
  <c r="CE939" i="3"/>
  <c r="CD939" i="3"/>
  <c r="CC939" i="3"/>
  <c r="CB939" i="3"/>
  <c r="CA939" i="3"/>
  <c r="BZ939" i="3"/>
  <c r="BW939" i="3"/>
  <c r="BV939" i="3"/>
  <c r="BU939" i="3"/>
  <c r="BS939" i="3"/>
  <c r="BR939" i="3"/>
  <c r="BQ939" i="3"/>
  <c r="BP939" i="3"/>
  <c r="BN939" i="3"/>
  <c r="BM939" i="3"/>
  <c r="BL939" i="3"/>
  <c r="BK939" i="3"/>
  <c r="BI939" i="3"/>
  <c r="BG939" i="3"/>
  <c r="DG938" i="3"/>
  <c r="DD938" i="3"/>
  <c r="DC938" i="3"/>
  <c r="DB938" i="3"/>
  <c r="DA938" i="3"/>
  <c r="CZ938" i="3"/>
  <c r="CY938" i="3"/>
  <c r="CX938" i="3"/>
  <c r="CV938" i="3"/>
  <c r="CU938" i="3"/>
  <c r="CT938" i="3"/>
  <c r="CS938" i="3"/>
  <c r="CR938" i="3"/>
  <c r="CQ938" i="3"/>
  <c r="CO938" i="3"/>
  <c r="CM938" i="3"/>
  <c r="CL938" i="3"/>
  <c r="CK938" i="3"/>
  <c r="CJ938" i="3"/>
  <c r="CI938" i="3"/>
  <c r="CH938" i="3"/>
  <c r="CF938" i="3"/>
  <c r="CE938" i="3"/>
  <c r="CD938" i="3"/>
  <c r="CC938" i="3"/>
  <c r="CB938" i="3"/>
  <c r="CA938" i="3"/>
  <c r="BZ938" i="3"/>
  <c r="BW938" i="3"/>
  <c r="BV938" i="3"/>
  <c r="BU938" i="3"/>
  <c r="BS938" i="3"/>
  <c r="BR938" i="3"/>
  <c r="BQ938" i="3"/>
  <c r="BP938" i="3"/>
  <c r="BN938" i="3"/>
  <c r="BM938" i="3"/>
  <c r="BL938" i="3"/>
  <c r="BK938" i="3"/>
  <c r="BI938" i="3"/>
  <c r="BG938" i="3"/>
  <c r="DG937" i="3"/>
  <c r="DD937" i="3"/>
  <c r="DC937" i="3"/>
  <c r="DB937" i="3"/>
  <c r="DA937" i="3"/>
  <c r="CZ937" i="3"/>
  <c r="CY937" i="3"/>
  <c r="CX937" i="3"/>
  <c r="CV937" i="3"/>
  <c r="CU937" i="3"/>
  <c r="CT937" i="3"/>
  <c r="CS937" i="3"/>
  <c r="CR937" i="3"/>
  <c r="CQ937" i="3"/>
  <c r="CO937" i="3"/>
  <c r="CM937" i="3"/>
  <c r="CL937" i="3"/>
  <c r="CK937" i="3"/>
  <c r="CJ937" i="3"/>
  <c r="CI937" i="3"/>
  <c r="CH937" i="3"/>
  <c r="CF937" i="3"/>
  <c r="CE937" i="3"/>
  <c r="CD937" i="3"/>
  <c r="CC937" i="3"/>
  <c r="CB937" i="3"/>
  <c r="CA937" i="3"/>
  <c r="BZ937" i="3"/>
  <c r="BW937" i="3"/>
  <c r="BV937" i="3"/>
  <c r="BU937" i="3"/>
  <c r="BS937" i="3"/>
  <c r="BR937" i="3"/>
  <c r="BQ937" i="3"/>
  <c r="BP937" i="3"/>
  <c r="BN937" i="3"/>
  <c r="BM937" i="3"/>
  <c r="BL937" i="3"/>
  <c r="BK937" i="3"/>
  <c r="BI937" i="3"/>
  <c r="BG937" i="3"/>
  <c r="DG936" i="3"/>
  <c r="DD936" i="3"/>
  <c r="DC936" i="3"/>
  <c r="DB936" i="3"/>
  <c r="DA936" i="3"/>
  <c r="CZ936" i="3"/>
  <c r="CY936" i="3"/>
  <c r="CX936" i="3"/>
  <c r="CV936" i="3"/>
  <c r="CU936" i="3"/>
  <c r="CT936" i="3"/>
  <c r="CS936" i="3"/>
  <c r="CR936" i="3"/>
  <c r="CQ936" i="3"/>
  <c r="CO936" i="3"/>
  <c r="CM936" i="3"/>
  <c r="CL936" i="3"/>
  <c r="CK936" i="3"/>
  <c r="CJ936" i="3"/>
  <c r="CI936" i="3"/>
  <c r="CH936" i="3"/>
  <c r="CF936" i="3"/>
  <c r="CE936" i="3"/>
  <c r="CD936" i="3"/>
  <c r="CC936" i="3"/>
  <c r="CB936" i="3"/>
  <c r="CA936" i="3"/>
  <c r="BZ936" i="3"/>
  <c r="BW936" i="3"/>
  <c r="BV936" i="3"/>
  <c r="BU936" i="3"/>
  <c r="BS936" i="3"/>
  <c r="BR936" i="3"/>
  <c r="BQ936" i="3"/>
  <c r="BP936" i="3"/>
  <c r="BN936" i="3"/>
  <c r="BM936" i="3"/>
  <c r="BL936" i="3"/>
  <c r="BK936" i="3"/>
  <c r="BI936" i="3"/>
  <c r="BG936" i="3"/>
  <c r="DG935" i="3"/>
  <c r="DD935" i="3"/>
  <c r="DC935" i="3"/>
  <c r="DB935" i="3"/>
  <c r="DA935" i="3"/>
  <c r="CZ935" i="3"/>
  <c r="CY935" i="3"/>
  <c r="CX935" i="3"/>
  <c r="CV935" i="3"/>
  <c r="CU935" i="3"/>
  <c r="CT935" i="3"/>
  <c r="CS935" i="3"/>
  <c r="CR935" i="3"/>
  <c r="CQ935" i="3"/>
  <c r="CO935" i="3"/>
  <c r="CM935" i="3"/>
  <c r="CL935" i="3"/>
  <c r="CK935" i="3"/>
  <c r="CJ935" i="3"/>
  <c r="CI935" i="3"/>
  <c r="CH935" i="3"/>
  <c r="CF935" i="3"/>
  <c r="CE935" i="3"/>
  <c r="CD935" i="3"/>
  <c r="CC935" i="3"/>
  <c r="CB935" i="3"/>
  <c r="CA935" i="3"/>
  <c r="BZ935" i="3"/>
  <c r="BW935" i="3"/>
  <c r="BV935" i="3"/>
  <c r="BU935" i="3"/>
  <c r="BS935" i="3"/>
  <c r="BR935" i="3"/>
  <c r="BQ935" i="3"/>
  <c r="BP935" i="3"/>
  <c r="BN935" i="3"/>
  <c r="BM935" i="3"/>
  <c r="BL935" i="3"/>
  <c r="BK935" i="3"/>
  <c r="BI935" i="3"/>
  <c r="BG935" i="3"/>
  <c r="DG934" i="3"/>
  <c r="DD934" i="3"/>
  <c r="DC934" i="3"/>
  <c r="DB934" i="3"/>
  <c r="DA934" i="3"/>
  <c r="CZ934" i="3"/>
  <c r="CY934" i="3"/>
  <c r="CX934" i="3"/>
  <c r="CV934" i="3"/>
  <c r="CU934" i="3"/>
  <c r="CT934" i="3"/>
  <c r="CS934" i="3"/>
  <c r="CR934" i="3"/>
  <c r="CQ934" i="3"/>
  <c r="CO934" i="3"/>
  <c r="CM934" i="3"/>
  <c r="CL934" i="3"/>
  <c r="CK934" i="3"/>
  <c r="CJ934" i="3"/>
  <c r="CI934" i="3"/>
  <c r="CH934" i="3"/>
  <c r="CF934" i="3"/>
  <c r="CE934" i="3"/>
  <c r="CD934" i="3"/>
  <c r="CC934" i="3"/>
  <c r="CB934" i="3"/>
  <c r="CA934" i="3"/>
  <c r="BZ934" i="3"/>
  <c r="BW934" i="3"/>
  <c r="BV934" i="3"/>
  <c r="BU934" i="3"/>
  <c r="BS934" i="3"/>
  <c r="BR934" i="3"/>
  <c r="BQ934" i="3"/>
  <c r="BP934" i="3"/>
  <c r="BN934" i="3"/>
  <c r="BM934" i="3"/>
  <c r="BL934" i="3"/>
  <c r="BK934" i="3"/>
  <c r="BI934" i="3"/>
  <c r="BG934" i="3"/>
  <c r="DG933" i="3"/>
  <c r="DD933" i="3"/>
  <c r="DC933" i="3"/>
  <c r="DB933" i="3"/>
  <c r="DA933" i="3"/>
  <c r="CZ933" i="3"/>
  <c r="CY933" i="3"/>
  <c r="CX933" i="3"/>
  <c r="CV933" i="3"/>
  <c r="CU933" i="3"/>
  <c r="CT933" i="3"/>
  <c r="CS933" i="3"/>
  <c r="CR933" i="3"/>
  <c r="CQ933" i="3"/>
  <c r="CO933" i="3"/>
  <c r="CM933" i="3"/>
  <c r="CL933" i="3"/>
  <c r="CK933" i="3"/>
  <c r="CJ933" i="3"/>
  <c r="CI933" i="3"/>
  <c r="CH933" i="3"/>
  <c r="CF933" i="3"/>
  <c r="CE933" i="3"/>
  <c r="CD933" i="3"/>
  <c r="CC933" i="3"/>
  <c r="CB933" i="3"/>
  <c r="CA933" i="3"/>
  <c r="BZ933" i="3"/>
  <c r="BW933" i="3"/>
  <c r="BV933" i="3"/>
  <c r="BU933" i="3"/>
  <c r="BS933" i="3"/>
  <c r="BR933" i="3"/>
  <c r="BQ933" i="3"/>
  <c r="BP933" i="3"/>
  <c r="BN933" i="3"/>
  <c r="BM933" i="3"/>
  <c r="BL933" i="3"/>
  <c r="BK933" i="3"/>
  <c r="BI933" i="3"/>
  <c r="BG933" i="3"/>
  <c r="DG932" i="3"/>
  <c r="DD932" i="3"/>
  <c r="DC932" i="3"/>
  <c r="DB932" i="3"/>
  <c r="DA932" i="3"/>
  <c r="CZ932" i="3"/>
  <c r="CY932" i="3"/>
  <c r="CX932" i="3"/>
  <c r="CV932" i="3"/>
  <c r="CU932" i="3"/>
  <c r="CT932" i="3"/>
  <c r="CS932" i="3"/>
  <c r="CR932" i="3"/>
  <c r="CQ932" i="3"/>
  <c r="CO932" i="3"/>
  <c r="CM932" i="3"/>
  <c r="CL932" i="3"/>
  <c r="CK932" i="3"/>
  <c r="CJ932" i="3"/>
  <c r="CI932" i="3"/>
  <c r="CH932" i="3"/>
  <c r="CF932" i="3"/>
  <c r="CE932" i="3"/>
  <c r="CD932" i="3"/>
  <c r="CC932" i="3"/>
  <c r="CB932" i="3"/>
  <c r="CA932" i="3"/>
  <c r="BZ932" i="3"/>
  <c r="BW932" i="3"/>
  <c r="BV932" i="3"/>
  <c r="BU932" i="3"/>
  <c r="BS932" i="3"/>
  <c r="BR932" i="3"/>
  <c r="BQ932" i="3"/>
  <c r="BP932" i="3"/>
  <c r="BN932" i="3"/>
  <c r="BM932" i="3"/>
  <c r="BL932" i="3"/>
  <c r="BK932" i="3"/>
  <c r="BI932" i="3"/>
  <c r="BG932" i="3"/>
  <c r="DG931" i="3"/>
  <c r="DD931" i="3"/>
  <c r="DC931" i="3"/>
  <c r="DB931" i="3"/>
  <c r="DA931" i="3"/>
  <c r="CZ931" i="3"/>
  <c r="CY931" i="3"/>
  <c r="CX931" i="3"/>
  <c r="CV931" i="3"/>
  <c r="CU931" i="3"/>
  <c r="CT931" i="3"/>
  <c r="CS931" i="3"/>
  <c r="CR931" i="3"/>
  <c r="CQ931" i="3"/>
  <c r="CO931" i="3"/>
  <c r="CM931" i="3"/>
  <c r="CL931" i="3"/>
  <c r="CK931" i="3"/>
  <c r="CJ931" i="3"/>
  <c r="CI931" i="3"/>
  <c r="CH931" i="3"/>
  <c r="CF931" i="3"/>
  <c r="CE931" i="3"/>
  <c r="CD931" i="3"/>
  <c r="CC931" i="3"/>
  <c r="CB931" i="3"/>
  <c r="CA931" i="3"/>
  <c r="BZ931" i="3"/>
  <c r="BW931" i="3"/>
  <c r="BV931" i="3"/>
  <c r="BU931" i="3"/>
  <c r="BS931" i="3"/>
  <c r="BR931" i="3"/>
  <c r="BQ931" i="3"/>
  <c r="BP931" i="3"/>
  <c r="BN931" i="3"/>
  <c r="BM931" i="3"/>
  <c r="BL931" i="3"/>
  <c r="BK931" i="3"/>
  <c r="BI931" i="3"/>
  <c r="BG931" i="3"/>
  <c r="DG930" i="3"/>
  <c r="DD930" i="3"/>
  <c r="DC930" i="3"/>
  <c r="DB930" i="3"/>
  <c r="DA930" i="3"/>
  <c r="CZ930" i="3"/>
  <c r="CY930" i="3"/>
  <c r="CX930" i="3"/>
  <c r="CV930" i="3"/>
  <c r="CU930" i="3"/>
  <c r="CT930" i="3"/>
  <c r="CS930" i="3"/>
  <c r="CR930" i="3"/>
  <c r="CQ930" i="3"/>
  <c r="CO930" i="3"/>
  <c r="CM930" i="3"/>
  <c r="CL930" i="3"/>
  <c r="CK930" i="3"/>
  <c r="CJ930" i="3"/>
  <c r="CI930" i="3"/>
  <c r="CH930" i="3"/>
  <c r="CF930" i="3"/>
  <c r="CE930" i="3"/>
  <c r="CD930" i="3"/>
  <c r="CC930" i="3"/>
  <c r="CB930" i="3"/>
  <c r="CA930" i="3"/>
  <c r="BZ930" i="3"/>
  <c r="BW930" i="3"/>
  <c r="BV930" i="3"/>
  <c r="BU930" i="3"/>
  <c r="BS930" i="3"/>
  <c r="BR930" i="3"/>
  <c r="BQ930" i="3"/>
  <c r="BP930" i="3"/>
  <c r="BN930" i="3"/>
  <c r="BM930" i="3"/>
  <c r="BL930" i="3"/>
  <c r="BK930" i="3"/>
  <c r="BI930" i="3"/>
  <c r="BG930" i="3"/>
  <c r="DG929" i="3"/>
  <c r="DD929" i="3"/>
  <c r="DC929" i="3"/>
  <c r="DB929" i="3"/>
  <c r="DA929" i="3"/>
  <c r="CZ929" i="3"/>
  <c r="CY929" i="3"/>
  <c r="CX929" i="3"/>
  <c r="CV929" i="3"/>
  <c r="CU929" i="3"/>
  <c r="CT929" i="3"/>
  <c r="CS929" i="3"/>
  <c r="CR929" i="3"/>
  <c r="CQ929" i="3"/>
  <c r="CO929" i="3"/>
  <c r="CM929" i="3"/>
  <c r="CL929" i="3"/>
  <c r="CK929" i="3"/>
  <c r="CJ929" i="3"/>
  <c r="CI929" i="3"/>
  <c r="CH929" i="3"/>
  <c r="CF929" i="3"/>
  <c r="CE929" i="3"/>
  <c r="CD929" i="3"/>
  <c r="CC929" i="3"/>
  <c r="CB929" i="3"/>
  <c r="CA929" i="3"/>
  <c r="BZ929" i="3"/>
  <c r="BW929" i="3"/>
  <c r="BV929" i="3"/>
  <c r="BU929" i="3"/>
  <c r="BS929" i="3"/>
  <c r="BR929" i="3"/>
  <c r="BQ929" i="3"/>
  <c r="BP929" i="3"/>
  <c r="BN929" i="3"/>
  <c r="BM929" i="3"/>
  <c r="BL929" i="3"/>
  <c r="BK929" i="3"/>
  <c r="BI929" i="3"/>
  <c r="BG929" i="3"/>
  <c r="DG928" i="3"/>
  <c r="DD928" i="3"/>
  <c r="DC928" i="3"/>
  <c r="DB928" i="3"/>
  <c r="DA928" i="3"/>
  <c r="CZ928" i="3"/>
  <c r="CY928" i="3"/>
  <c r="CX928" i="3"/>
  <c r="CV928" i="3"/>
  <c r="CU928" i="3"/>
  <c r="CT928" i="3"/>
  <c r="CS928" i="3"/>
  <c r="CR928" i="3"/>
  <c r="CQ928" i="3"/>
  <c r="CO928" i="3"/>
  <c r="CM928" i="3"/>
  <c r="CL928" i="3"/>
  <c r="CK928" i="3"/>
  <c r="CJ928" i="3"/>
  <c r="CI928" i="3"/>
  <c r="CH928" i="3"/>
  <c r="CF928" i="3"/>
  <c r="CE928" i="3"/>
  <c r="CD928" i="3"/>
  <c r="CC928" i="3"/>
  <c r="CB928" i="3"/>
  <c r="CA928" i="3"/>
  <c r="BZ928" i="3"/>
  <c r="BW928" i="3"/>
  <c r="BV928" i="3"/>
  <c r="BU928" i="3"/>
  <c r="BS928" i="3"/>
  <c r="BR928" i="3"/>
  <c r="BQ928" i="3"/>
  <c r="BP928" i="3"/>
  <c r="BN928" i="3"/>
  <c r="BM928" i="3"/>
  <c r="BL928" i="3"/>
  <c r="BK928" i="3"/>
  <c r="BI928" i="3"/>
  <c r="BG928" i="3"/>
  <c r="DG927" i="3"/>
  <c r="DD927" i="3"/>
  <c r="DC927" i="3"/>
  <c r="DB927" i="3"/>
  <c r="DA927" i="3"/>
  <c r="CZ927" i="3"/>
  <c r="CY927" i="3"/>
  <c r="CX927" i="3"/>
  <c r="CV927" i="3"/>
  <c r="CU927" i="3"/>
  <c r="CT927" i="3"/>
  <c r="CS927" i="3"/>
  <c r="CR927" i="3"/>
  <c r="CQ927" i="3"/>
  <c r="CO927" i="3"/>
  <c r="CM927" i="3"/>
  <c r="CL927" i="3"/>
  <c r="CK927" i="3"/>
  <c r="CJ927" i="3"/>
  <c r="CI927" i="3"/>
  <c r="CH927" i="3"/>
  <c r="CF927" i="3"/>
  <c r="CE927" i="3"/>
  <c r="CD927" i="3"/>
  <c r="CC927" i="3"/>
  <c r="CB927" i="3"/>
  <c r="CA927" i="3"/>
  <c r="BZ927" i="3"/>
  <c r="BW927" i="3"/>
  <c r="BV927" i="3"/>
  <c r="BU927" i="3"/>
  <c r="BS927" i="3"/>
  <c r="BR927" i="3"/>
  <c r="BQ927" i="3"/>
  <c r="BP927" i="3"/>
  <c r="BN927" i="3"/>
  <c r="BM927" i="3"/>
  <c r="BL927" i="3"/>
  <c r="BK927" i="3"/>
  <c r="BI927" i="3"/>
  <c r="BG927" i="3"/>
  <c r="DG926" i="3"/>
  <c r="DD926" i="3"/>
  <c r="DC926" i="3"/>
  <c r="DB926" i="3"/>
  <c r="DA926" i="3"/>
  <c r="CZ926" i="3"/>
  <c r="CY926" i="3"/>
  <c r="CX926" i="3"/>
  <c r="CV926" i="3"/>
  <c r="CU926" i="3"/>
  <c r="CT926" i="3"/>
  <c r="CS926" i="3"/>
  <c r="CR926" i="3"/>
  <c r="CQ926" i="3"/>
  <c r="CO926" i="3"/>
  <c r="CM926" i="3"/>
  <c r="CL926" i="3"/>
  <c r="CK926" i="3"/>
  <c r="CJ926" i="3"/>
  <c r="CI926" i="3"/>
  <c r="CH926" i="3"/>
  <c r="CF926" i="3"/>
  <c r="CE926" i="3"/>
  <c r="CD926" i="3"/>
  <c r="CC926" i="3"/>
  <c r="CB926" i="3"/>
  <c r="CA926" i="3"/>
  <c r="BZ926" i="3"/>
  <c r="BW926" i="3"/>
  <c r="BV926" i="3"/>
  <c r="BU926" i="3"/>
  <c r="BS926" i="3"/>
  <c r="BR926" i="3"/>
  <c r="BQ926" i="3"/>
  <c r="BP926" i="3"/>
  <c r="BN926" i="3"/>
  <c r="BM926" i="3"/>
  <c r="BL926" i="3"/>
  <c r="BK926" i="3"/>
  <c r="BI926" i="3"/>
  <c r="BG926" i="3"/>
  <c r="DG925" i="3"/>
  <c r="DD925" i="3"/>
  <c r="DC925" i="3"/>
  <c r="DB925" i="3"/>
  <c r="DA925" i="3"/>
  <c r="CZ925" i="3"/>
  <c r="CY925" i="3"/>
  <c r="CX925" i="3"/>
  <c r="CV925" i="3"/>
  <c r="CU925" i="3"/>
  <c r="CT925" i="3"/>
  <c r="CS925" i="3"/>
  <c r="CR925" i="3"/>
  <c r="CQ925" i="3"/>
  <c r="CO925" i="3"/>
  <c r="CM925" i="3"/>
  <c r="CL925" i="3"/>
  <c r="CK925" i="3"/>
  <c r="CJ925" i="3"/>
  <c r="CI925" i="3"/>
  <c r="CH925" i="3"/>
  <c r="CF925" i="3"/>
  <c r="CE925" i="3"/>
  <c r="CD925" i="3"/>
  <c r="CC925" i="3"/>
  <c r="CB925" i="3"/>
  <c r="CA925" i="3"/>
  <c r="BZ925" i="3"/>
  <c r="BW925" i="3"/>
  <c r="BV925" i="3"/>
  <c r="BU925" i="3"/>
  <c r="BS925" i="3"/>
  <c r="BR925" i="3"/>
  <c r="BQ925" i="3"/>
  <c r="BP925" i="3"/>
  <c r="BN925" i="3"/>
  <c r="BM925" i="3"/>
  <c r="BL925" i="3"/>
  <c r="BK925" i="3"/>
  <c r="BI925" i="3"/>
  <c r="BG925" i="3"/>
  <c r="DG924" i="3"/>
  <c r="DD924" i="3"/>
  <c r="DC924" i="3"/>
  <c r="DB924" i="3"/>
  <c r="DA924" i="3"/>
  <c r="CZ924" i="3"/>
  <c r="CY924" i="3"/>
  <c r="CX924" i="3"/>
  <c r="CV924" i="3"/>
  <c r="CU924" i="3"/>
  <c r="CT924" i="3"/>
  <c r="CS924" i="3"/>
  <c r="CR924" i="3"/>
  <c r="CQ924" i="3"/>
  <c r="CO924" i="3"/>
  <c r="CM924" i="3"/>
  <c r="CL924" i="3"/>
  <c r="CK924" i="3"/>
  <c r="CJ924" i="3"/>
  <c r="CI924" i="3"/>
  <c r="CH924" i="3"/>
  <c r="CF924" i="3"/>
  <c r="CE924" i="3"/>
  <c r="CD924" i="3"/>
  <c r="CC924" i="3"/>
  <c r="CB924" i="3"/>
  <c r="CA924" i="3"/>
  <c r="BZ924" i="3"/>
  <c r="BW924" i="3"/>
  <c r="BV924" i="3"/>
  <c r="BU924" i="3"/>
  <c r="BS924" i="3"/>
  <c r="BR924" i="3"/>
  <c r="BQ924" i="3"/>
  <c r="BP924" i="3"/>
  <c r="BN924" i="3"/>
  <c r="BM924" i="3"/>
  <c r="BL924" i="3"/>
  <c r="BK924" i="3"/>
  <c r="BI924" i="3"/>
  <c r="BG924" i="3"/>
  <c r="DG923" i="3"/>
  <c r="DD923" i="3"/>
  <c r="DC923" i="3"/>
  <c r="DB923" i="3"/>
  <c r="DA923" i="3"/>
  <c r="CZ923" i="3"/>
  <c r="CY923" i="3"/>
  <c r="CX923" i="3"/>
  <c r="CV923" i="3"/>
  <c r="CU923" i="3"/>
  <c r="CT923" i="3"/>
  <c r="CS923" i="3"/>
  <c r="CR923" i="3"/>
  <c r="CQ923" i="3"/>
  <c r="CO923" i="3"/>
  <c r="CM923" i="3"/>
  <c r="CL923" i="3"/>
  <c r="CK923" i="3"/>
  <c r="CJ923" i="3"/>
  <c r="CI923" i="3"/>
  <c r="CH923" i="3"/>
  <c r="CF923" i="3"/>
  <c r="CE923" i="3"/>
  <c r="CD923" i="3"/>
  <c r="CC923" i="3"/>
  <c r="CB923" i="3"/>
  <c r="CA923" i="3"/>
  <c r="BZ923" i="3"/>
  <c r="BW923" i="3"/>
  <c r="BV923" i="3"/>
  <c r="BU923" i="3"/>
  <c r="BS923" i="3"/>
  <c r="BR923" i="3"/>
  <c r="BQ923" i="3"/>
  <c r="BP923" i="3"/>
  <c r="BN923" i="3"/>
  <c r="BM923" i="3"/>
  <c r="BL923" i="3"/>
  <c r="BK923" i="3"/>
  <c r="BI923" i="3"/>
  <c r="BG923" i="3"/>
  <c r="DG922" i="3"/>
  <c r="DD922" i="3"/>
  <c r="DC922" i="3"/>
  <c r="DB922" i="3"/>
  <c r="DA922" i="3"/>
  <c r="CZ922" i="3"/>
  <c r="CY922" i="3"/>
  <c r="CX922" i="3"/>
  <c r="CV922" i="3"/>
  <c r="CU922" i="3"/>
  <c r="CT922" i="3"/>
  <c r="CS922" i="3"/>
  <c r="CR922" i="3"/>
  <c r="CQ922" i="3"/>
  <c r="CO922" i="3"/>
  <c r="CM922" i="3"/>
  <c r="CL922" i="3"/>
  <c r="CK922" i="3"/>
  <c r="CJ922" i="3"/>
  <c r="CI922" i="3"/>
  <c r="CH922" i="3"/>
  <c r="CF922" i="3"/>
  <c r="CE922" i="3"/>
  <c r="CD922" i="3"/>
  <c r="CC922" i="3"/>
  <c r="CB922" i="3"/>
  <c r="CA922" i="3"/>
  <c r="BZ922" i="3"/>
  <c r="BW922" i="3"/>
  <c r="BV922" i="3"/>
  <c r="BU922" i="3"/>
  <c r="BS922" i="3"/>
  <c r="BR922" i="3"/>
  <c r="BQ922" i="3"/>
  <c r="BP922" i="3"/>
  <c r="BN922" i="3"/>
  <c r="BM922" i="3"/>
  <c r="BL922" i="3"/>
  <c r="BK922" i="3"/>
  <c r="BI922" i="3"/>
  <c r="BG922" i="3"/>
  <c r="DG921" i="3"/>
  <c r="DD921" i="3"/>
  <c r="DC921" i="3"/>
  <c r="DB921" i="3"/>
  <c r="DA921" i="3"/>
  <c r="CZ921" i="3"/>
  <c r="CY921" i="3"/>
  <c r="CX921" i="3"/>
  <c r="CV921" i="3"/>
  <c r="CU921" i="3"/>
  <c r="CT921" i="3"/>
  <c r="CS921" i="3"/>
  <c r="CR921" i="3"/>
  <c r="CQ921" i="3"/>
  <c r="CO921" i="3"/>
  <c r="CM921" i="3"/>
  <c r="CL921" i="3"/>
  <c r="CK921" i="3"/>
  <c r="CJ921" i="3"/>
  <c r="CI921" i="3"/>
  <c r="CH921" i="3"/>
  <c r="CF921" i="3"/>
  <c r="CE921" i="3"/>
  <c r="CD921" i="3"/>
  <c r="CC921" i="3"/>
  <c r="CB921" i="3"/>
  <c r="CA921" i="3"/>
  <c r="BZ921" i="3"/>
  <c r="BW921" i="3"/>
  <c r="BV921" i="3"/>
  <c r="BU921" i="3"/>
  <c r="BS921" i="3"/>
  <c r="BR921" i="3"/>
  <c r="BQ921" i="3"/>
  <c r="BP921" i="3"/>
  <c r="BN921" i="3"/>
  <c r="BM921" i="3"/>
  <c r="BL921" i="3"/>
  <c r="BK921" i="3"/>
  <c r="BI921" i="3"/>
  <c r="BG921" i="3"/>
  <c r="DG920" i="3"/>
  <c r="DD920" i="3"/>
  <c r="DC920" i="3"/>
  <c r="DB920" i="3"/>
  <c r="DA920" i="3"/>
  <c r="CZ920" i="3"/>
  <c r="CY920" i="3"/>
  <c r="CX920" i="3"/>
  <c r="CV920" i="3"/>
  <c r="CU920" i="3"/>
  <c r="CT920" i="3"/>
  <c r="CS920" i="3"/>
  <c r="CR920" i="3"/>
  <c r="CQ920" i="3"/>
  <c r="CO920" i="3"/>
  <c r="CM920" i="3"/>
  <c r="CL920" i="3"/>
  <c r="CK920" i="3"/>
  <c r="CJ920" i="3"/>
  <c r="CI920" i="3"/>
  <c r="CH920" i="3"/>
  <c r="CF920" i="3"/>
  <c r="CE920" i="3"/>
  <c r="CD920" i="3"/>
  <c r="CC920" i="3"/>
  <c r="CB920" i="3"/>
  <c r="CA920" i="3"/>
  <c r="BZ920" i="3"/>
  <c r="BW920" i="3"/>
  <c r="BV920" i="3"/>
  <c r="BU920" i="3"/>
  <c r="BS920" i="3"/>
  <c r="BR920" i="3"/>
  <c r="BQ920" i="3"/>
  <c r="BP920" i="3"/>
  <c r="BN920" i="3"/>
  <c r="BM920" i="3"/>
  <c r="BL920" i="3"/>
  <c r="BK920" i="3"/>
  <c r="BI920" i="3"/>
  <c r="BG920" i="3"/>
  <c r="DG919" i="3"/>
  <c r="DD919" i="3"/>
  <c r="DC919" i="3"/>
  <c r="DB919" i="3"/>
  <c r="DA919" i="3"/>
  <c r="CZ919" i="3"/>
  <c r="CY919" i="3"/>
  <c r="CX919" i="3"/>
  <c r="CV919" i="3"/>
  <c r="CU919" i="3"/>
  <c r="CT919" i="3"/>
  <c r="CS919" i="3"/>
  <c r="CR919" i="3"/>
  <c r="CQ919" i="3"/>
  <c r="CO919" i="3"/>
  <c r="CM919" i="3"/>
  <c r="CL919" i="3"/>
  <c r="CK919" i="3"/>
  <c r="CJ919" i="3"/>
  <c r="CI919" i="3"/>
  <c r="CH919" i="3"/>
  <c r="CF919" i="3"/>
  <c r="CE919" i="3"/>
  <c r="CD919" i="3"/>
  <c r="CC919" i="3"/>
  <c r="CB919" i="3"/>
  <c r="CA919" i="3"/>
  <c r="BZ919" i="3"/>
  <c r="BW919" i="3"/>
  <c r="BV919" i="3"/>
  <c r="BU919" i="3"/>
  <c r="BS919" i="3"/>
  <c r="BR919" i="3"/>
  <c r="BQ919" i="3"/>
  <c r="BP919" i="3"/>
  <c r="BN919" i="3"/>
  <c r="BM919" i="3"/>
  <c r="BL919" i="3"/>
  <c r="BK919" i="3"/>
  <c r="BI919" i="3"/>
  <c r="BG919" i="3"/>
  <c r="DG918" i="3"/>
  <c r="DD918" i="3"/>
  <c r="DC918" i="3"/>
  <c r="DB918" i="3"/>
  <c r="DA918" i="3"/>
  <c r="CZ918" i="3"/>
  <c r="CY918" i="3"/>
  <c r="CX918" i="3"/>
  <c r="CV918" i="3"/>
  <c r="CU918" i="3"/>
  <c r="CT918" i="3"/>
  <c r="CS918" i="3"/>
  <c r="CR918" i="3"/>
  <c r="CQ918" i="3"/>
  <c r="CO918" i="3"/>
  <c r="CM918" i="3"/>
  <c r="CL918" i="3"/>
  <c r="CK918" i="3"/>
  <c r="CJ918" i="3"/>
  <c r="CI918" i="3"/>
  <c r="CH918" i="3"/>
  <c r="CF918" i="3"/>
  <c r="CE918" i="3"/>
  <c r="CD918" i="3"/>
  <c r="CC918" i="3"/>
  <c r="CB918" i="3"/>
  <c r="CA918" i="3"/>
  <c r="BZ918" i="3"/>
  <c r="BW918" i="3"/>
  <c r="BV918" i="3"/>
  <c r="BU918" i="3"/>
  <c r="BS918" i="3"/>
  <c r="BR918" i="3"/>
  <c r="BQ918" i="3"/>
  <c r="BP918" i="3"/>
  <c r="BN918" i="3"/>
  <c r="BM918" i="3"/>
  <c r="BL918" i="3"/>
  <c r="BK918" i="3"/>
  <c r="BI918" i="3"/>
  <c r="BG918" i="3"/>
  <c r="DG917" i="3"/>
  <c r="DD917" i="3"/>
  <c r="DC917" i="3"/>
  <c r="DB917" i="3"/>
  <c r="DA917" i="3"/>
  <c r="CZ917" i="3"/>
  <c r="CY917" i="3"/>
  <c r="CX917" i="3"/>
  <c r="CV917" i="3"/>
  <c r="CU917" i="3"/>
  <c r="CT917" i="3"/>
  <c r="CS917" i="3"/>
  <c r="CR917" i="3"/>
  <c r="CQ917" i="3"/>
  <c r="CO917" i="3"/>
  <c r="CM917" i="3"/>
  <c r="CL917" i="3"/>
  <c r="CK917" i="3"/>
  <c r="CJ917" i="3"/>
  <c r="CI917" i="3"/>
  <c r="CH917" i="3"/>
  <c r="CF917" i="3"/>
  <c r="CE917" i="3"/>
  <c r="CD917" i="3"/>
  <c r="CC917" i="3"/>
  <c r="CB917" i="3"/>
  <c r="CA917" i="3"/>
  <c r="BZ917" i="3"/>
  <c r="BW917" i="3"/>
  <c r="BV917" i="3"/>
  <c r="BU917" i="3"/>
  <c r="BS917" i="3"/>
  <c r="BR917" i="3"/>
  <c r="BQ917" i="3"/>
  <c r="BP917" i="3"/>
  <c r="BN917" i="3"/>
  <c r="BM917" i="3"/>
  <c r="BL917" i="3"/>
  <c r="BK917" i="3"/>
  <c r="BI917" i="3"/>
  <c r="BG917" i="3"/>
  <c r="DG916" i="3"/>
  <c r="DD916" i="3"/>
  <c r="DC916" i="3"/>
  <c r="DB916" i="3"/>
  <c r="DA916" i="3"/>
  <c r="CZ916" i="3"/>
  <c r="CY916" i="3"/>
  <c r="CX916" i="3"/>
  <c r="CV916" i="3"/>
  <c r="CU916" i="3"/>
  <c r="CT916" i="3"/>
  <c r="CS916" i="3"/>
  <c r="CR916" i="3"/>
  <c r="CQ916" i="3"/>
  <c r="CO916" i="3"/>
  <c r="CM916" i="3"/>
  <c r="CL916" i="3"/>
  <c r="CK916" i="3"/>
  <c r="CJ916" i="3"/>
  <c r="CI916" i="3"/>
  <c r="CH916" i="3"/>
  <c r="CF916" i="3"/>
  <c r="CE916" i="3"/>
  <c r="CD916" i="3"/>
  <c r="CC916" i="3"/>
  <c r="CB916" i="3"/>
  <c r="CA916" i="3"/>
  <c r="BZ916" i="3"/>
  <c r="BW916" i="3"/>
  <c r="BV916" i="3"/>
  <c r="BU916" i="3"/>
  <c r="BS916" i="3"/>
  <c r="BR916" i="3"/>
  <c r="BQ916" i="3"/>
  <c r="BP916" i="3"/>
  <c r="BN916" i="3"/>
  <c r="BM916" i="3"/>
  <c r="BL916" i="3"/>
  <c r="BK916" i="3"/>
  <c r="BI916" i="3"/>
  <c r="BG916" i="3"/>
  <c r="DG915" i="3"/>
  <c r="DD915" i="3"/>
  <c r="DC915" i="3"/>
  <c r="DB915" i="3"/>
  <c r="DA915" i="3"/>
  <c r="CZ915" i="3"/>
  <c r="CY915" i="3"/>
  <c r="CX915" i="3"/>
  <c r="CV915" i="3"/>
  <c r="CU915" i="3"/>
  <c r="CT915" i="3"/>
  <c r="CS915" i="3"/>
  <c r="CR915" i="3"/>
  <c r="CQ915" i="3"/>
  <c r="CO915" i="3"/>
  <c r="CM915" i="3"/>
  <c r="CL915" i="3"/>
  <c r="CK915" i="3"/>
  <c r="CJ915" i="3"/>
  <c r="CI915" i="3"/>
  <c r="CH915" i="3"/>
  <c r="CF915" i="3"/>
  <c r="CE915" i="3"/>
  <c r="CD915" i="3"/>
  <c r="CC915" i="3"/>
  <c r="CB915" i="3"/>
  <c r="CA915" i="3"/>
  <c r="BZ915" i="3"/>
  <c r="BW915" i="3"/>
  <c r="BV915" i="3"/>
  <c r="BU915" i="3"/>
  <c r="BS915" i="3"/>
  <c r="BR915" i="3"/>
  <c r="BQ915" i="3"/>
  <c r="BP915" i="3"/>
  <c r="BN915" i="3"/>
  <c r="BM915" i="3"/>
  <c r="BL915" i="3"/>
  <c r="BK915" i="3"/>
  <c r="BI915" i="3"/>
  <c r="BG915" i="3"/>
  <c r="DG914" i="3"/>
  <c r="DD914" i="3"/>
  <c r="DC914" i="3"/>
  <c r="DB914" i="3"/>
  <c r="DA914" i="3"/>
  <c r="CZ914" i="3"/>
  <c r="CY914" i="3"/>
  <c r="CX914" i="3"/>
  <c r="CV914" i="3"/>
  <c r="CU914" i="3"/>
  <c r="CT914" i="3"/>
  <c r="CS914" i="3"/>
  <c r="CR914" i="3"/>
  <c r="CQ914" i="3"/>
  <c r="CO914" i="3"/>
  <c r="CM914" i="3"/>
  <c r="CL914" i="3"/>
  <c r="CK914" i="3"/>
  <c r="CJ914" i="3"/>
  <c r="CI914" i="3"/>
  <c r="CH914" i="3"/>
  <c r="CF914" i="3"/>
  <c r="CE914" i="3"/>
  <c r="CD914" i="3"/>
  <c r="CC914" i="3"/>
  <c r="CB914" i="3"/>
  <c r="CA914" i="3"/>
  <c r="BZ914" i="3"/>
  <c r="BW914" i="3"/>
  <c r="BV914" i="3"/>
  <c r="BU914" i="3"/>
  <c r="BS914" i="3"/>
  <c r="BR914" i="3"/>
  <c r="BQ914" i="3"/>
  <c r="BP914" i="3"/>
  <c r="BN914" i="3"/>
  <c r="BM914" i="3"/>
  <c r="BL914" i="3"/>
  <c r="BK914" i="3"/>
  <c r="BI914" i="3"/>
  <c r="BG914" i="3"/>
  <c r="DG913" i="3"/>
  <c r="DD913" i="3"/>
  <c r="DC913" i="3"/>
  <c r="DB913" i="3"/>
  <c r="DA913" i="3"/>
  <c r="CZ913" i="3"/>
  <c r="CY913" i="3"/>
  <c r="CX913" i="3"/>
  <c r="CV913" i="3"/>
  <c r="CU913" i="3"/>
  <c r="CT913" i="3"/>
  <c r="CS913" i="3"/>
  <c r="CR913" i="3"/>
  <c r="CQ913" i="3"/>
  <c r="CO913" i="3"/>
  <c r="CM913" i="3"/>
  <c r="CL913" i="3"/>
  <c r="CK913" i="3"/>
  <c r="CJ913" i="3"/>
  <c r="CI913" i="3"/>
  <c r="CH913" i="3"/>
  <c r="CF913" i="3"/>
  <c r="CE913" i="3"/>
  <c r="CD913" i="3"/>
  <c r="CC913" i="3"/>
  <c r="CB913" i="3"/>
  <c r="CA913" i="3"/>
  <c r="BZ913" i="3"/>
  <c r="BW913" i="3"/>
  <c r="BV913" i="3"/>
  <c r="BU913" i="3"/>
  <c r="BS913" i="3"/>
  <c r="BR913" i="3"/>
  <c r="BQ913" i="3"/>
  <c r="BP913" i="3"/>
  <c r="BN913" i="3"/>
  <c r="BM913" i="3"/>
  <c r="BL913" i="3"/>
  <c r="BK913" i="3"/>
  <c r="BI913" i="3"/>
  <c r="BG913" i="3"/>
  <c r="DG912" i="3"/>
  <c r="DD912" i="3"/>
  <c r="DC912" i="3"/>
  <c r="DB912" i="3"/>
  <c r="DA912" i="3"/>
  <c r="CZ912" i="3"/>
  <c r="CY912" i="3"/>
  <c r="CX912" i="3"/>
  <c r="CV912" i="3"/>
  <c r="CU912" i="3"/>
  <c r="CT912" i="3"/>
  <c r="CS912" i="3"/>
  <c r="CR912" i="3"/>
  <c r="CQ912" i="3"/>
  <c r="CO912" i="3"/>
  <c r="CM912" i="3"/>
  <c r="CL912" i="3"/>
  <c r="CK912" i="3"/>
  <c r="CJ912" i="3"/>
  <c r="CI912" i="3"/>
  <c r="CH912" i="3"/>
  <c r="CF912" i="3"/>
  <c r="CE912" i="3"/>
  <c r="CD912" i="3"/>
  <c r="CC912" i="3"/>
  <c r="CB912" i="3"/>
  <c r="CA912" i="3"/>
  <c r="BZ912" i="3"/>
  <c r="BW912" i="3"/>
  <c r="BV912" i="3"/>
  <c r="BU912" i="3"/>
  <c r="BS912" i="3"/>
  <c r="BR912" i="3"/>
  <c r="BQ912" i="3"/>
  <c r="BP912" i="3"/>
  <c r="BN912" i="3"/>
  <c r="BM912" i="3"/>
  <c r="BL912" i="3"/>
  <c r="BK912" i="3"/>
  <c r="BI912" i="3"/>
  <c r="BG912" i="3"/>
  <c r="DG911" i="3"/>
  <c r="DD911" i="3"/>
  <c r="DC911" i="3"/>
  <c r="DB911" i="3"/>
  <c r="DA911" i="3"/>
  <c r="CZ911" i="3"/>
  <c r="CY911" i="3"/>
  <c r="CX911" i="3"/>
  <c r="CV911" i="3"/>
  <c r="CU911" i="3"/>
  <c r="CT911" i="3"/>
  <c r="CS911" i="3"/>
  <c r="CR911" i="3"/>
  <c r="CQ911" i="3"/>
  <c r="CO911" i="3"/>
  <c r="CM911" i="3"/>
  <c r="CL911" i="3"/>
  <c r="CK911" i="3"/>
  <c r="CJ911" i="3"/>
  <c r="CI911" i="3"/>
  <c r="CH911" i="3"/>
  <c r="CF911" i="3"/>
  <c r="CE911" i="3"/>
  <c r="CD911" i="3"/>
  <c r="CC911" i="3"/>
  <c r="CB911" i="3"/>
  <c r="CA911" i="3"/>
  <c r="BZ911" i="3"/>
  <c r="BW911" i="3"/>
  <c r="BV911" i="3"/>
  <c r="BU911" i="3"/>
  <c r="BS911" i="3"/>
  <c r="BR911" i="3"/>
  <c r="BQ911" i="3"/>
  <c r="BP911" i="3"/>
  <c r="BN911" i="3"/>
  <c r="BM911" i="3"/>
  <c r="BL911" i="3"/>
  <c r="BK911" i="3"/>
  <c r="BI911" i="3"/>
  <c r="BG911" i="3"/>
  <c r="DG910" i="3"/>
  <c r="DD910" i="3"/>
  <c r="DC910" i="3"/>
  <c r="DB910" i="3"/>
  <c r="DA910" i="3"/>
  <c r="CZ910" i="3"/>
  <c r="CY910" i="3"/>
  <c r="CX910" i="3"/>
  <c r="CV910" i="3"/>
  <c r="CU910" i="3"/>
  <c r="CT910" i="3"/>
  <c r="CS910" i="3"/>
  <c r="CR910" i="3"/>
  <c r="CQ910" i="3"/>
  <c r="CO910" i="3"/>
  <c r="CM910" i="3"/>
  <c r="CL910" i="3"/>
  <c r="CK910" i="3"/>
  <c r="CJ910" i="3"/>
  <c r="CI910" i="3"/>
  <c r="CH910" i="3"/>
  <c r="CF910" i="3"/>
  <c r="CE910" i="3"/>
  <c r="CD910" i="3"/>
  <c r="CC910" i="3"/>
  <c r="CB910" i="3"/>
  <c r="CA910" i="3"/>
  <c r="BZ910" i="3"/>
  <c r="BW910" i="3"/>
  <c r="BV910" i="3"/>
  <c r="BU910" i="3"/>
  <c r="BS910" i="3"/>
  <c r="BR910" i="3"/>
  <c r="BQ910" i="3"/>
  <c r="BP910" i="3"/>
  <c r="BN910" i="3"/>
  <c r="BM910" i="3"/>
  <c r="BL910" i="3"/>
  <c r="BK910" i="3"/>
  <c r="BI910" i="3"/>
  <c r="BG910" i="3"/>
  <c r="DG909" i="3"/>
  <c r="DD909" i="3"/>
  <c r="DC909" i="3"/>
  <c r="DB909" i="3"/>
  <c r="DA909" i="3"/>
  <c r="CZ909" i="3"/>
  <c r="CY909" i="3"/>
  <c r="CX909" i="3"/>
  <c r="CV909" i="3"/>
  <c r="CU909" i="3"/>
  <c r="CT909" i="3"/>
  <c r="CS909" i="3"/>
  <c r="CR909" i="3"/>
  <c r="CQ909" i="3"/>
  <c r="CO909" i="3"/>
  <c r="CM909" i="3"/>
  <c r="CL909" i="3"/>
  <c r="CK909" i="3"/>
  <c r="CJ909" i="3"/>
  <c r="CI909" i="3"/>
  <c r="CH909" i="3"/>
  <c r="CF909" i="3"/>
  <c r="CE909" i="3"/>
  <c r="CD909" i="3"/>
  <c r="CC909" i="3"/>
  <c r="CB909" i="3"/>
  <c r="CA909" i="3"/>
  <c r="BZ909" i="3"/>
  <c r="BW909" i="3"/>
  <c r="BV909" i="3"/>
  <c r="BU909" i="3"/>
  <c r="BS909" i="3"/>
  <c r="BR909" i="3"/>
  <c r="BQ909" i="3"/>
  <c r="BP909" i="3"/>
  <c r="BN909" i="3"/>
  <c r="BM909" i="3"/>
  <c r="BL909" i="3"/>
  <c r="BK909" i="3"/>
  <c r="BI909" i="3"/>
  <c r="BG909" i="3"/>
  <c r="DG908" i="3"/>
  <c r="DD908" i="3"/>
  <c r="DC908" i="3"/>
  <c r="DB908" i="3"/>
  <c r="DA908" i="3"/>
  <c r="CZ908" i="3"/>
  <c r="CY908" i="3"/>
  <c r="CX908" i="3"/>
  <c r="CV908" i="3"/>
  <c r="CU908" i="3"/>
  <c r="CT908" i="3"/>
  <c r="CS908" i="3"/>
  <c r="CR908" i="3"/>
  <c r="CQ908" i="3"/>
  <c r="CO908" i="3"/>
  <c r="CM908" i="3"/>
  <c r="CL908" i="3"/>
  <c r="CK908" i="3"/>
  <c r="CJ908" i="3"/>
  <c r="CI908" i="3"/>
  <c r="CH908" i="3"/>
  <c r="CF908" i="3"/>
  <c r="CE908" i="3"/>
  <c r="CD908" i="3"/>
  <c r="CC908" i="3"/>
  <c r="CB908" i="3"/>
  <c r="CA908" i="3"/>
  <c r="BZ908" i="3"/>
  <c r="BW908" i="3"/>
  <c r="BV908" i="3"/>
  <c r="BU908" i="3"/>
  <c r="BS908" i="3"/>
  <c r="BR908" i="3"/>
  <c r="BQ908" i="3"/>
  <c r="BP908" i="3"/>
  <c r="BN908" i="3"/>
  <c r="BM908" i="3"/>
  <c r="BL908" i="3"/>
  <c r="BK908" i="3"/>
  <c r="BI908" i="3"/>
  <c r="BG908" i="3"/>
  <c r="DG907" i="3"/>
  <c r="DD907" i="3"/>
  <c r="DC907" i="3"/>
  <c r="DB907" i="3"/>
  <c r="DA907" i="3"/>
  <c r="CZ907" i="3"/>
  <c r="CY907" i="3"/>
  <c r="CX907" i="3"/>
  <c r="CV907" i="3"/>
  <c r="CU907" i="3"/>
  <c r="CT907" i="3"/>
  <c r="CS907" i="3"/>
  <c r="CR907" i="3"/>
  <c r="CQ907" i="3"/>
  <c r="CO907" i="3"/>
  <c r="CM907" i="3"/>
  <c r="CL907" i="3"/>
  <c r="CK907" i="3"/>
  <c r="CJ907" i="3"/>
  <c r="CI907" i="3"/>
  <c r="CH907" i="3"/>
  <c r="CF907" i="3"/>
  <c r="CE907" i="3"/>
  <c r="CD907" i="3"/>
  <c r="CC907" i="3"/>
  <c r="CB907" i="3"/>
  <c r="CA907" i="3"/>
  <c r="BZ907" i="3"/>
  <c r="BW907" i="3"/>
  <c r="BV907" i="3"/>
  <c r="BU907" i="3"/>
  <c r="BS907" i="3"/>
  <c r="BR907" i="3"/>
  <c r="BQ907" i="3"/>
  <c r="BP907" i="3"/>
  <c r="BN907" i="3"/>
  <c r="BM907" i="3"/>
  <c r="BL907" i="3"/>
  <c r="BK907" i="3"/>
  <c r="BI907" i="3"/>
  <c r="BG907" i="3"/>
  <c r="DG906" i="3"/>
  <c r="DD906" i="3"/>
  <c r="DC906" i="3"/>
  <c r="DB906" i="3"/>
  <c r="DA906" i="3"/>
  <c r="CZ906" i="3"/>
  <c r="CY906" i="3"/>
  <c r="CX906" i="3"/>
  <c r="CV906" i="3"/>
  <c r="CU906" i="3"/>
  <c r="CT906" i="3"/>
  <c r="CS906" i="3"/>
  <c r="CR906" i="3"/>
  <c r="CQ906" i="3"/>
  <c r="CO906" i="3"/>
  <c r="CM906" i="3"/>
  <c r="CL906" i="3"/>
  <c r="CK906" i="3"/>
  <c r="CJ906" i="3"/>
  <c r="CI906" i="3"/>
  <c r="CH906" i="3"/>
  <c r="CF906" i="3"/>
  <c r="CE906" i="3"/>
  <c r="CD906" i="3"/>
  <c r="CC906" i="3"/>
  <c r="CB906" i="3"/>
  <c r="CA906" i="3"/>
  <c r="BZ906" i="3"/>
  <c r="BW906" i="3"/>
  <c r="BV906" i="3"/>
  <c r="BU906" i="3"/>
  <c r="BS906" i="3"/>
  <c r="BR906" i="3"/>
  <c r="BQ906" i="3"/>
  <c r="BP906" i="3"/>
  <c r="BN906" i="3"/>
  <c r="BM906" i="3"/>
  <c r="BL906" i="3"/>
  <c r="BK906" i="3"/>
  <c r="BI906" i="3"/>
  <c r="BG906" i="3"/>
  <c r="DG905" i="3"/>
  <c r="DD905" i="3"/>
  <c r="DC905" i="3"/>
  <c r="DB905" i="3"/>
  <c r="DA905" i="3"/>
  <c r="CZ905" i="3"/>
  <c r="CY905" i="3"/>
  <c r="CX905" i="3"/>
  <c r="CV905" i="3"/>
  <c r="CU905" i="3"/>
  <c r="CT905" i="3"/>
  <c r="CS905" i="3"/>
  <c r="CR905" i="3"/>
  <c r="CQ905" i="3"/>
  <c r="CO905" i="3"/>
  <c r="CM905" i="3"/>
  <c r="CL905" i="3"/>
  <c r="CK905" i="3"/>
  <c r="CJ905" i="3"/>
  <c r="CI905" i="3"/>
  <c r="CH905" i="3"/>
  <c r="CF905" i="3"/>
  <c r="CE905" i="3"/>
  <c r="CD905" i="3"/>
  <c r="CC905" i="3"/>
  <c r="CB905" i="3"/>
  <c r="CA905" i="3"/>
  <c r="BZ905" i="3"/>
  <c r="BW905" i="3"/>
  <c r="BV905" i="3"/>
  <c r="BU905" i="3"/>
  <c r="BS905" i="3"/>
  <c r="BR905" i="3"/>
  <c r="BQ905" i="3"/>
  <c r="BP905" i="3"/>
  <c r="BN905" i="3"/>
  <c r="BM905" i="3"/>
  <c r="BL905" i="3"/>
  <c r="BK905" i="3"/>
  <c r="BI905" i="3"/>
  <c r="BG905" i="3"/>
  <c r="DG904" i="3"/>
  <c r="DD904" i="3"/>
  <c r="DC904" i="3"/>
  <c r="DB904" i="3"/>
  <c r="DA904" i="3"/>
  <c r="CZ904" i="3"/>
  <c r="CY904" i="3"/>
  <c r="CX904" i="3"/>
  <c r="CV904" i="3"/>
  <c r="CU904" i="3"/>
  <c r="CT904" i="3"/>
  <c r="CS904" i="3"/>
  <c r="CR904" i="3"/>
  <c r="CQ904" i="3"/>
  <c r="CO904" i="3"/>
  <c r="CM904" i="3"/>
  <c r="CL904" i="3"/>
  <c r="CK904" i="3"/>
  <c r="CJ904" i="3"/>
  <c r="CI904" i="3"/>
  <c r="CH904" i="3"/>
  <c r="CF904" i="3"/>
  <c r="CE904" i="3"/>
  <c r="CD904" i="3"/>
  <c r="CC904" i="3"/>
  <c r="CB904" i="3"/>
  <c r="CA904" i="3"/>
  <c r="BZ904" i="3"/>
  <c r="BW904" i="3"/>
  <c r="BV904" i="3"/>
  <c r="BU904" i="3"/>
  <c r="BS904" i="3"/>
  <c r="BR904" i="3"/>
  <c r="BQ904" i="3"/>
  <c r="BP904" i="3"/>
  <c r="BN904" i="3"/>
  <c r="BM904" i="3"/>
  <c r="BL904" i="3"/>
  <c r="BK904" i="3"/>
  <c r="BI904" i="3"/>
  <c r="BG904" i="3"/>
  <c r="DG903" i="3"/>
  <c r="DD903" i="3"/>
  <c r="DC903" i="3"/>
  <c r="DB903" i="3"/>
  <c r="DA903" i="3"/>
  <c r="CZ903" i="3"/>
  <c r="CY903" i="3"/>
  <c r="CX903" i="3"/>
  <c r="CV903" i="3"/>
  <c r="CU903" i="3"/>
  <c r="CT903" i="3"/>
  <c r="CS903" i="3"/>
  <c r="CR903" i="3"/>
  <c r="CQ903" i="3"/>
  <c r="CO903" i="3"/>
  <c r="CM903" i="3"/>
  <c r="CL903" i="3"/>
  <c r="CK903" i="3"/>
  <c r="CJ903" i="3"/>
  <c r="CI903" i="3"/>
  <c r="CH903" i="3"/>
  <c r="CF903" i="3"/>
  <c r="CE903" i="3"/>
  <c r="CD903" i="3"/>
  <c r="CC903" i="3"/>
  <c r="CB903" i="3"/>
  <c r="CA903" i="3"/>
  <c r="BZ903" i="3"/>
  <c r="BW903" i="3"/>
  <c r="BV903" i="3"/>
  <c r="BU903" i="3"/>
  <c r="BS903" i="3"/>
  <c r="BR903" i="3"/>
  <c r="BQ903" i="3"/>
  <c r="BP903" i="3"/>
  <c r="BN903" i="3"/>
  <c r="BM903" i="3"/>
  <c r="BL903" i="3"/>
  <c r="BK903" i="3"/>
  <c r="BI903" i="3"/>
  <c r="BG903" i="3"/>
  <c r="DG902" i="3"/>
  <c r="DD902" i="3"/>
  <c r="DC902" i="3"/>
  <c r="DB902" i="3"/>
  <c r="DA902" i="3"/>
  <c r="CZ902" i="3"/>
  <c r="CY902" i="3"/>
  <c r="CX902" i="3"/>
  <c r="CV902" i="3"/>
  <c r="CU902" i="3"/>
  <c r="CT902" i="3"/>
  <c r="CS902" i="3"/>
  <c r="CR902" i="3"/>
  <c r="CQ902" i="3"/>
  <c r="CO902" i="3"/>
  <c r="CM902" i="3"/>
  <c r="CL902" i="3"/>
  <c r="CK902" i="3"/>
  <c r="CJ902" i="3"/>
  <c r="CI902" i="3"/>
  <c r="CH902" i="3"/>
  <c r="CF902" i="3"/>
  <c r="CE902" i="3"/>
  <c r="CD902" i="3"/>
  <c r="CC902" i="3"/>
  <c r="CB902" i="3"/>
  <c r="CA902" i="3"/>
  <c r="BZ902" i="3"/>
  <c r="BW902" i="3"/>
  <c r="BV902" i="3"/>
  <c r="BU902" i="3"/>
  <c r="BS902" i="3"/>
  <c r="BR902" i="3"/>
  <c r="BQ902" i="3"/>
  <c r="BP902" i="3"/>
  <c r="BN902" i="3"/>
  <c r="BM902" i="3"/>
  <c r="BL902" i="3"/>
  <c r="BK902" i="3"/>
  <c r="BI902" i="3"/>
  <c r="BG902" i="3"/>
  <c r="DG901" i="3"/>
  <c r="DD901" i="3"/>
  <c r="DC901" i="3"/>
  <c r="DB901" i="3"/>
  <c r="DA901" i="3"/>
  <c r="CZ901" i="3"/>
  <c r="CY901" i="3"/>
  <c r="CX901" i="3"/>
  <c r="CV901" i="3"/>
  <c r="CU901" i="3"/>
  <c r="CT901" i="3"/>
  <c r="CS901" i="3"/>
  <c r="CR901" i="3"/>
  <c r="CQ901" i="3"/>
  <c r="CO901" i="3"/>
  <c r="CM901" i="3"/>
  <c r="CL901" i="3"/>
  <c r="CK901" i="3"/>
  <c r="CJ901" i="3"/>
  <c r="CI901" i="3"/>
  <c r="CH901" i="3"/>
  <c r="CF901" i="3"/>
  <c r="CE901" i="3"/>
  <c r="CD901" i="3"/>
  <c r="CC901" i="3"/>
  <c r="CB901" i="3"/>
  <c r="CA901" i="3"/>
  <c r="BZ901" i="3"/>
  <c r="BW901" i="3"/>
  <c r="BV901" i="3"/>
  <c r="BU901" i="3"/>
  <c r="BS901" i="3"/>
  <c r="BR901" i="3"/>
  <c r="BQ901" i="3"/>
  <c r="BP901" i="3"/>
  <c r="BN901" i="3"/>
  <c r="BM901" i="3"/>
  <c r="BL901" i="3"/>
  <c r="BK901" i="3"/>
  <c r="BI901" i="3"/>
  <c r="BG901" i="3"/>
  <c r="DG900" i="3"/>
  <c r="DD900" i="3"/>
  <c r="DC900" i="3"/>
  <c r="DB900" i="3"/>
  <c r="DA900" i="3"/>
  <c r="CZ900" i="3"/>
  <c r="CY900" i="3"/>
  <c r="CX900" i="3"/>
  <c r="CV900" i="3"/>
  <c r="CU900" i="3"/>
  <c r="CT900" i="3"/>
  <c r="CS900" i="3"/>
  <c r="CR900" i="3"/>
  <c r="CQ900" i="3"/>
  <c r="CO900" i="3"/>
  <c r="CM900" i="3"/>
  <c r="CL900" i="3"/>
  <c r="CK900" i="3"/>
  <c r="CJ900" i="3"/>
  <c r="CI900" i="3"/>
  <c r="CH900" i="3"/>
  <c r="CF900" i="3"/>
  <c r="CE900" i="3"/>
  <c r="CD900" i="3"/>
  <c r="CC900" i="3"/>
  <c r="CB900" i="3"/>
  <c r="CA900" i="3"/>
  <c r="BZ900" i="3"/>
  <c r="BW900" i="3"/>
  <c r="BV900" i="3"/>
  <c r="BU900" i="3"/>
  <c r="BS900" i="3"/>
  <c r="BR900" i="3"/>
  <c r="BQ900" i="3"/>
  <c r="BP900" i="3"/>
  <c r="BN900" i="3"/>
  <c r="BM900" i="3"/>
  <c r="BL900" i="3"/>
  <c r="BK900" i="3"/>
  <c r="BI900" i="3"/>
  <c r="BG900" i="3"/>
  <c r="DG899" i="3"/>
  <c r="DD899" i="3"/>
  <c r="DC899" i="3"/>
  <c r="DB899" i="3"/>
  <c r="DA899" i="3"/>
  <c r="CZ899" i="3"/>
  <c r="CY899" i="3"/>
  <c r="CX899" i="3"/>
  <c r="CV899" i="3"/>
  <c r="CU899" i="3"/>
  <c r="CT899" i="3"/>
  <c r="CS899" i="3"/>
  <c r="CR899" i="3"/>
  <c r="CQ899" i="3"/>
  <c r="CO899" i="3"/>
  <c r="CM899" i="3"/>
  <c r="CL899" i="3"/>
  <c r="CK899" i="3"/>
  <c r="CJ899" i="3"/>
  <c r="CI899" i="3"/>
  <c r="CH899" i="3"/>
  <c r="CF899" i="3"/>
  <c r="CE899" i="3"/>
  <c r="CD899" i="3"/>
  <c r="CC899" i="3"/>
  <c r="CB899" i="3"/>
  <c r="CA899" i="3"/>
  <c r="BZ899" i="3"/>
  <c r="BW899" i="3"/>
  <c r="BV899" i="3"/>
  <c r="BU899" i="3"/>
  <c r="BS899" i="3"/>
  <c r="BR899" i="3"/>
  <c r="BQ899" i="3"/>
  <c r="BP899" i="3"/>
  <c r="BN899" i="3"/>
  <c r="BM899" i="3"/>
  <c r="BL899" i="3"/>
  <c r="BK899" i="3"/>
  <c r="BI899" i="3"/>
  <c r="BG899" i="3"/>
  <c r="DG898" i="3"/>
  <c r="DD898" i="3"/>
  <c r="DC898" i="3"/>
  <c r="DB898" i="3"/>
  <c r="DA898" i="3"/>
  <c r="CZ898" i="3"/>
  <c r="CY898" i="3"/>
  <c r="CX898" i="3"/>
  <c r="CV898" i="3"/>
  <c r="CU898" i="3"/>
  <c r="CT898" i="3"/>
  <c r="CS898" i="3"/>
  <c r="CR898" i="3"/>
  <c r="CQ898" i="3"/>
  <c r="CO898" i="3"/>
  <c r="CM898" i="3"/>
  <c r="CL898" i="3"/>
  <c r="CK898" i="3"/>
  <c r="CJ898" i="3"/>
  <c r="CI898" i="3"/>
  <c r="CH898" i="3"/>
  <c r="CF898" i="3"/>
  <c r="CE898" i="3"/>
  <c r="CD898" i="3"/>
  <c r="CC898" i="3"/>
  <c r="CB898" i="3"/>
  <c r="CA898" i="3"/>
  <c r="BZ898" i="3"/>
  <c r="BW898" i="3"/>
  <c r="BV898" i="3"/>
  <c r="BU898" i="3"/>
  <c r="BS898" i="3"/>
  <c r="BR898" i="3"/>
  <c r="BQ898" i="3"/>
  <c r="BP898" i="3"/>
  <c r="BN898" i="3"/>
  <c r="BM898" i="3"/>
  <c r="BL898" i="3"/>
  <c r="BK898" i="3"/>
  <c r="BI898" i="3"/>
  <c r="BG898" i="3"/>
  <c r="DG897" i="3"/>
  <c r="DD897" i="3"/>
  <c r="DC897" i="3"/>
  <c r="DB897" i="3"/>
  <c r="DA897" i="3"/>
  <c r="CZ897" i="3"/>
  <c r="CY897" i="3"/>
  <c r="CX897" i="3"/>
  <c r="CV897" i="3"/>
  <c r="CU897" i="3"/>
  <c r="CT897" i="3"/>
  <c r="CS897" i="3"/>
  <c r="CR897" i="3"/>
  <c r="CQ897" i="3"/>
  <c r="CO897" i="3"/>
  <c r="CM897" i="3"/>
  <c r="CL897" i="3"/>
  <c r="CK897" i="3"/>
  <c r="CJ897" i="3"/>
  <c r="CI897" i="3"/>
  <c r="CH897" i="3"/>
  <c r="CF897" i="3"/>
  <c r="CE897" i="3"/>
  <c r="CD897" i="3"/>
  <c r="CC897" i="3"/>
  <c r="CB897" i="3"/>
  <c r="CA897" i="3"/>
  <c r="BZ897" i="3"/>
  <c r="BW897" i="3"/>
  <c r="BV897" i="3"/>
  <c r="BU897" i="3"/>
  <c r="BS897" i="3"/>
  <c r="BR897" i="3"/>
  <c r="BQ897" i="3"/>
  <c r="BP897" i="3"/>
  <c r="BN897" i="3"/>
  <c r="BM897" i="3"/>
  <c r="BL897" i="3"/>
  <c r="BK897" i="3"/>
  <c r="BI897" i="3"/>
  <c r="BG897" i="3"/>
  <c r="DG896" i="3"/>
  <c r="DD896" i="3"/>
  <c r="DC896" i="3"/>
  <c r="DB896" i="3"/>
  <c r="DA896" i="3"/>
  <c r="CZ896" i="3"/>
  <c r="CY896" i="3"/>
  <c r="CX896" i="3"/>
  <c r="CV896" i="3"/>
  <c r="CU896" i="3"/>
  <c r="CT896" i="3"/>
  <c r="CS896" i="3"/>
  <c r="CR896" i="3"/>
  <c r="CQ896" i="3"/>
  <c r="CO896" i="3"/>
  <c r="CM896" i="3"/>
  <c r="CL896" i="3"/>
  <c r="CK896" i="3"/>
  <c r="CJ896" i="3"/>
  <c r="CI896" i="3"/>
  <c r="CH896" i="3"/>
  <c r="CF896" i="3"/>
  <c r="CE896" i="3"/>
  <c r="CD896" i="3"/>
  <c r="CC896" i="3"/>
  <c r="CB896" i="3"/>
  <c r="CA896" i="3"/>
  <c r="BZ896" i="3"/>
  <c r="BW896" i="3"/>
  <c r="BV896" i="3"/>
  <c r="BU896" i="3"/>
  <c r="BS896" i="3"/>
  <c r="BR896" i="3"/>
  <c r="BQ896" i="3"/>
  <c r="BP896" i="3"/>
  <c r="BN896" i="3"/>
  <c r="BM896" i="3"/>
  <c r="BL896" i="3"/>
  <c r="BK896" i="3"/>
  <c r="BI896" i="3"/>
  <c r="BG896" i="3"/>
  <c r="DG895" i="3"/>
  <c r="DD895" i="3"/>
  <c r="DC895" i="3"/>
  <c r="DB895" i="3"/>
  <c r="DA895" i="3"/>
  <c r="CZ895" i="3"/>
  <c r="CY895" i="3"/>
  <c r="CX895" i="3"/>
  <c r="CV895" i="3"/>
  <c r="CU895" i="3"/>
  <c r="CT895" i="3"/>
  <c r="CS895" i="3"/>
  <c r="CR895" i="3"/>
  <c r="CQ895" i="3"/>
  <c r="CO895" i="3"/>
  <c r="CM895" i="3"/>
  <c r="CL895" i="3"/>
  <c r="CK895" i="3"/>
  <c r="CJ895" i="3"/>
  <c r="CI895" i="3"/>
  <c r="CH895" i="3"/>
  <c r="CF895" i="3"/>
  <c r="CE895" i="3"/>
  <c r="CD895" i="3"/>
  <c r="CC895" i="3"/>
  <c r="CB895" i="3"/>
  <c r="CA895" i="3"/>
  <c r="BZ895" i="3"/>
  <c r="BW895" i="3"/>
  <c r="BV895" i="3"/>
  <c r="BU895" i="3"/>
  <c r="BS895" i="3"/>
  <c r="BR895" i="3"/>
  <c r="BQ895" i="3"/>
  <c r="BP895" i="3"/>
  <c r="BN895" i="3"/>
  <c r="BM895" i="3"/>
  <c r="BL895" i="3"/>
  <c r="BK895" i="3"/>
  <c r="BI895" i="3"/>
  <c r="BG895" i="3"/>
  <c r="DG894" i="3"/>
  <c r="DD894" i="3"/>
  <c r="DC894" i="3"/>
  <c r="DB894" i="3"/>
  <c r="DA894" i="3"/>
  <c r="CZ894" i="3"/>
  <c r="CY894" i="3"/>
  <c r="CX894" i="3"/>
  <c r="CV894" i="3"/>
  <c r="CU894" i="3"/>
  <c r="CT894" i="3"/>
  <c r="CS894" i="3"/>
  <c r="CR894" i="3"/>
  <c r="CQ894" i="3"/>
  <c r="CO894" i="3"/>
  <c r="CM894" i="3"/>
  <c r="CL894" i="3"/>
  <c r="CK894" i="3"/>
  <c r="CJ894" i="3"/>
  <c r="CI894" i="3"/>
  <c r="CH894" i="3"/>
  <c r="CF894" i="3"/>
  <c r="CE894" i="3"/>
  <c r="CD894" i="3"/>
  <c r="CC894" i="3"/>
  <c r="CB894" i="3"/>
  <c r="CA894" i="3"/>
  <c r="BZ894" i="3"/>
  <c r="BW894" i="3"/>
  <c r="BV894" i="3"/>
  <c r="BU894" i="3"/>
  <c r="BS894" i="3"/>
  <c r="BR894" i="3"/>
  <c r="BQ894" i="3"/>
  <c r="BP894" i="3"/>
  <c r="BN894" i="3"/>
  <c r="BM894" i="3"/>
  <c r="BL894" i="3"/>
  <c r="BK894" i="3"/>
  <c r="BI894" i="3"/>
  <c r="BG894" i="3"/>
  <c r="DG893" i="3"/>
  <c r="DD893" i="3"/>
  <c r="DC893" i="3"/>
  <c r="DB893" i="3"/>
  <c r="DA893" i="3"/>
  <c r="CZ893" i="3"/>
  <c r="CY893" i="3"/>
  <c r="CX893" i="3"/>
  <c r="CV893" i="3"/>
  <c r="CU893" i="3"/>
  <c r="CT893" i="3"/>
  <c r="CS893" i="3"/>
  <c r="CR893" i="3"/>
  <c r="CQ893" i="3"/>
  <c r="CP893" i="3"/>
  <c r="CO893" i="3"/>
  <c r="CM893" i="3"/>
  <c r="CL893" i="3"/>
  <c r="CK893" i="3"/>
  <c r="CJ893" i="3"/>
  <c r="CI893" i="3"/>
  <c r="CH893" i="3"/>
  <c r="CF893" i="3"/>
  <c r="CE893" i="3"/>
  <c r="CD893" i="3"/>
  <c r="CC893" i="3"/>
  <c r="CB893" i="3"/>
  <c r="CA893" i="3"/>
  <c r="BZ893" i="3"/>
  <c r="BW893" i="3"/>
  <c r="BV893" i="3"/>
  <c r="BU893" i="3"/>
  <c r="BS893" i="3"/>
  <c r="BR893" i="3"/>
  <c r="BQ893" i="3"/>
  <c r="BP893" i="3"/>
  <c r="BN893" i="3"/>
  <c r="BM893" i="3"/>
  <c r="BL893" i="3"/>
  <c r="BK893" i="3"/>
  <c r="BI893" i="3"/>
  <c r="BG893" i="3"/>
  <c r="DG892" i="3"/>
  <c r="DD892" i="3"/>
  <c r="DC892" i="3"/>
  <c r="DB892" i="3"/>
  <c r="DA892" i="3"/>
  <c r="CZ892" i="3"/>
  <c r="CY892" i="3"/>
  <c r="CX892" i="3"/>
  <c r="CV892" i="3"/>
  <c r="CU892" i="3"/>
  <c r="CT892" i="3"/>
  <c r="CS892" i="3"/>
  <c r="CR892" i="3"/>
  <c r="CQ892" i="3"/>
  <c r="CP892" i="3"/>
  <c r="CO892" i="3"/>
  <c r="CM892" i="3"/>
  <c r="CL892" i="3"/>
  <c r="CK892" i="3"/>
  <c r="CJ892" i="3"/>
  <c r="CI892" i="3"/>
  <c r="CH892" i="3"/>
  <c r="CF892" i="3"/>
  <c r="CE892" i="3"/>
  <c r="CD892" i="3"/>
  <c r="CC892" i="3"/>
  <c r="CB892" i="3"/>
  <c r="CA892" i="3"/>
  <c r="BZ892" i="3"/>
  <c r="BW892" i="3"/>
  <c r="BV892" i="3"/>
  <c r="BU892" i="3"/>
  <c r="BS892" i="3"/>
  <c r="BR892" i="3"/>
  <c r="BQ892" i="3"/>
  <c r="BP892" i="3"/>
  <c r="BN892" i="3"/>
  <c r="BM892" i="3"/>
  <c r="BL892" i="3"/>
  <c r="BK892" i="3"/>
  <c r="BI892" i="3"/>
  <c r="BG892" i="3"/>
  <c r="DG891" i="3"/>
  <c r="DD891" i="3"/>
  <c r="DC891" i="3"/>
  <c r="DB891" i="3"/>
  <c r="DA891" i="3"/>
  <c r="CZ891" i="3"/>
  <c r="CY891" i="3"/>
  <c r="CX891" i="3"/>
  <c r="CV891" i="3"/>
  <c r="CU891" i="3"/>
  <c r="CT891" i="3"/>
  <c r="CS891" i="3"/>
  <c r="CR891" i="3"/>
  <c r="CQ891" i="3"/>
  <c r="CP891" i="3"/>
  <c r="CO891" i="3"/>
  <c r="CM891" i="3"/>
  <c r="CL891" i="3"/>
  <c r="CK891" i="3"/>
  <c r="CJ891" i="3"/>
  <c r="CI891" i="3"/>
  <c r="CH891" i="3"/>
  <c r="CF891" i="3"/>
  <c r="CE891" i="3"/>
  <c r="CD891" i="3"/>
  <c r="CC891" i="3"/>
  <c r="CB891" i="3"/>
  <c r="CA891" i="3"/>
  <c r="BZ891" i="3"/>
  <c r="BW891" i="3"/>
  <c r="BV891" i="3"/>
  <c r="BU891" i="3"/>
  <c r="BS891" i="3"/>
  <c r="BR891" i="3"/>
  <c r="BQ891" i="3"/>
  <c r="BP891" i="3"/>
  <c r="BN891" i="3"/>
  <c r="BM891" i="3"/>
  <c r="BL891" i="3"/>
  <c r="BK891" i="3"/>
  <c r="BI891" i="3"/>
  <c r="BG891" i="3"/>
  <c r="DG890" i="3"/>
  <c r="DD890" i="3"/>
  <c r="DC890" i="3"/>
  <c r="DB890" i="3"/>
  <c r="DA890" i="3"/>
  <c r="CZ890" i="3"/>
  <c r="CY890" i="3"/>
  <c r="CX890" i="3"/>
  <c r="CV890" i="3"/>
  <c r="CU890" i="3"/>
  <c r="CT890" i="3"/>
  <c r="CS890" i="3"/>
  <c r="CR890" i="3"/>
  <c r="CQ890" i="3"/>
  <c r="CP890" i="3"/>
  <c r="CO890" i="3"/>
  <c r="CM890" i="3"/>
  <c r="CL890" i="3"/>
  <c r="CK890" i="3"/>
  <c r="CJ890" i="3"/>
  <c r="CI890" i="3"/>
  <c r="CH890" i="3"/>
  <c r="CF890" i="3"/>
  <c r="CE890" i="3"/>
  <c r="CD890" i="3"/>
  <c r="CC890" i="3"/>
  <c r="CB890" i="3"/>
  <c r="CA890" i="3"/>
  <c r="BZ890" i="3"/>
  <c r="BW890" i="3"/>
  <c r="BV890" i="3"/>
  <c r="BU890" i="3"/>
  <c r="BS890" i="3"/>
  <c r="BR890" i="3"/>
  <c r="BQ890" i="3"/>
  <c r="BP890" i="3"/>
  <c r="BN890" i="3"/>
  <c r="BM890" i="3"/>
  <c r="BL890" i="3"/>
  <c r="BK890" i="3"/>
  <c r="BI890" i="3"/>
  <c r="BG890" i="3"/>
  <c r="DG889" i="3"/>
  <c r="DD889" i="3"/>
  <c r="DC889" i="3"/>
  <c r="DB889" i="3"/>
  <c r="DA889" i="3"/>
  <c r="CZ889" i="3"/>
  <c r="CY889" i="3"/>
  <c r="CX889" i="3"/>
  <c r="CV889" i="3"/>
  <c r="CU889" i="3"/>
  <c r="CT889" i="3"/>
  <c r="CS889" i="3"/>
  <c r="CR889" i="3"/>
  <c r="CQ889" i="3"/>
  <c r="CP889" i="3"/>
  <c r="CO889" i="3"/>
  <c r="CM889" i="3"/>
  <c r="CL889" i="3"/>
  <c r="CK889" i="3"/>
  <c r="CJ889" i="3"/>
  <c r="CI889" i="3"/>
  <c r="CH889" i="3"/>
  <c r="CF889" i="3"/>
  <c r="CE889" i="3"/>
  <c r="CD889" i="3"/>
  <c r="CC889" i="3"/>
  <c r="CB889" i="3"/>
  <c r="CA889" i="3"/>
  <c r="BZ889" i="3"/>
  <c r="BW889" i="3"/>
  <c r="BV889" i="3"/>
  <c r="BU889" i="3"/>
  <c r="BS889" i="3"/>
  <c r="BR889" i="3"/>
  <c r="BQ889" i="3"/>
  <c r="BP889" i="3"/>
  <c r="BN889" i="3"/>
  <c r="BM889" i="3"/>
  <c r="BL889" i="3"/>
  <c r="BK889" i="3"/>
  <c r="BI889" i="3"/>
  <c r="BG889" i="3"/>
  <c r="DG888" i="3"/>
  <c r="DD888" i="3"/>
  <c r="DC888" i="3"/>
  <c r="DB888" i="3"/>
  <c r="DA888" i="3"/>
  <c r="CZ888" i="3"/>
  <c r="CY888" i="3"/>
  <c r="CX888" i="3"/>
  <c r="CV888" i="3"/>
  <c r="CU888" i="3"/>
  <c r="CT888" i="3"/>
  <c r="CS888" i="3"/>
  <c r="CR888" i="3"/>
  <c r="CQ888" i="3"/>
  <c r="CP888" i="3"/>
  <c r="CO888" i="3"/>
  <c r="CM888" i="3"/>
  <c r="CL888" i="3"/>
  <c r="CK888" i="3"/>
  <c r="CJ888" i="3"/>
  <c r="CI888" i="3"/>
  <c r="CH888" i="3"/>
  <c r="CF888" i="3"/>
  <c r="CE888" i="3"/>
  <c r="CD888" i="3"/>
  <c r="CC888" i="3"/>
  <c r="CB888" i="3"/>
  <c r="CA888" i="3"/>
  <c r="BZ888" i="3"/>
  <c r="BW888" i="3"/>
  <c r="BV888" i="3"/>
  <c r="BU888" i="3"/>
  <c r="BS888" i="3"/>
  <c r="BR888" i="3"/>
  <c r="BQ888" i="3"/>
  <c r="BP888" i="3"/>
  <c r="BN888" i="3"/>
  <c r="BM888" i="3"/>
  <c r="BL888" i="3"/>
  <c r="BK888" i="3"/>
  <c r="BI888" i="3"/>
  <c r="BG888" i="3"/>
  <c r="DG887" i="3"/>
  <c r="DD887" i="3"/>
  <c r="DC887" i="3"/>
  <c r="DB887" i="3"/>
  <c r="DA887" i="3"/>
  <c r="CZ887" i="3"/>
  <c r="CY887" i="3"/>
  <c r="CX887" i="3"/>
  <c r="CV887" i="3"/>
  <c r="CU887" i="3"/>
  <c r="CT887" i="3"/>
  <c r="CS887" i="3"/>
  <c r="CR887" i="3"/>
  <c r="CQ887" i="3"/>
  <c r="CP887" i="3"/>
  <c r="CO887" i="3"/>
  <c r="CM887" i="3"/>
  <c r="CL887" i="3"/>
  <c r="CK887" i="3"/>
  <c r="CJ887" i="3"/>
  <c r="CI887" i="3"/>
  <c r="CH887" i="3"/>
  <c r="CF887" i="3"/>
  <c r="CE887" i="3"/>
  <c r="CD887" i="3"/>
  <c r="CC887" i="3"/>
  <c r="CB887" i="3"/>
  <c r="CA887" i="3"/>
  <c r="BZ887" i="3"/>
  <c r="BW887" i="3"/>
  <c r="BV887" i="3"/>
  <c r="BU887" i="3"/>
  <c r="BS887" i="3"/>
  <c r="BR887" i="3"/>
  <c r="BQ887" i="3"/>
  <c r="BP887" i="3"/>
  <c r="BN887" i="3"/>
  <c r="BM887" i="3"/>
  <c r="BL887" i="3"/>
  <c r="BK887" i="3"/>
  <c r="BI887" i="3"/>
  <c r="BG887" i="3"/>
  <c r="DG886" i="3"/>
  <c r="DD886" i="3"/>
  <c r="DC886" i="3"/>
  <c r="DB886" i="3"/>
  <c r="DA886" i="3"/>
  <c r="CZ886" i="3"/>
  <c r="CY886" i="3"/>
  <c r="CX886" i="3"/>
  <c r="CV886" i="3"/>
  <c r="CU886" i="3"/>
  <c r="CT886" i="3"/>
  <c r="CS886" i="3"/>
  <c r="CR886" i="3"/>
  <c r="CQ886" i="3"/>
  <c r="CP886" i="3"/>
  <c r="CO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BW886" i="3"/>
  <c r="BV886" i="3"/>
  <c r="BU886" i="3"/>
  <c r="BS886" i="3"/>
  <c r="BR886" i="3"/>
  <c r="BQ886" i="3"/>
  <c r="BP886" i="3"/>
  <c r="BN886" i="3"/>
  <c r="BM886" i="3"/>
  <c r="BL886" i="3"/>
  <c r="BK886" i="3"/>
  <c r="BI886" i="3"/>
  <c r="BG886" i="3"/>
  <c r="DG885" i="3"/>
  <c r="DD885" i="3"/>
  <c r="DC885" i="3"/>
  <c r="DB885" i="3"/>
  <c r="DA885" i="3"/>
  <c r="CZ885" i="3"/>
  <c r="CY885" i="3"/>
  <c r="CX885" i="3"/>
  <c r="CV885" i="3"/>
  <c r="CU885" i="3"/>
  <c r="CT885" i="3"/>
  <c r="CS885" i="3"/>
  <c r="CR885" i="3"/>
  <c r="CQ885" i="3"/>
  <c r="CP885" i="3"/>
  <c r="CO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BW885" i="3"/>
  <c r="BV885" i="3"/>
  <c r="BU885" i="3"/>
  <c r="BS885" i="3"/>
  <c r="BR885" i="3"/>
  <c r="BQ885" i="3"/>
  <c r="BP885" i="3"/>
  <c r="BN885" i="3"/>
  <c r="BM885" i="3"/>
  <c r="BL885" i="3"/>
  <c r="BK885" i="3"/>
  <c r="BI885" i="3"/>
  <c r="BG885" i="3"/>
  <c r="DG884" i="3"/>
  <c r="DD884" i="3"/>
  <c r="DC884" i="3"/>
  <c r="DB884" i="3"/>
  <c r="DA884" i="3"/>
  <c r="CZ884" i="3"/>
  <c r="CY884" i="3"/>
  <c r="CX884" i="3"/>
  <c r="CV884" i="3"/>
  <c r="CU884" i="3"/>
  <c r="CT884" i="3"/>
  <c r="CS884" i="3"/>
  <c r="CR884" i="3"/>
  <c r="CQ884" i="3"/>
  <c r="CP884" i="3"/>
  <c r="CO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BW884" i="3"/>
  <c r="BV884" i="3"/>
  <c r="BU884" i="3"/>
  <c r="BS884" i="3"/>
  <c r="BR884" i="3"/>
  <c r="BQ884" i="3"/>
  <c r="BP884" i="3"/>
  <c r="BN884" i="3"/>
  <c r="BM884" i="3"/>
  <c r="BL884" i="3"/>
  <c r="BK884" i="3"/>
  <c r="BI884" i="3"/>
  <c r="BG884" i="3"/>
  <c r="BF884" i="3"/>
  <c r="DG883" i="3"/>
  <c r="DD883" i="3"/>
  <c r="DC883" i="3"/>
  <c r="DB883" i="3"/>
  <c r="DA883" i="3"/>
  <c r="CZ883" i="3"/>
  <c r="CY883" i="3"/>
  <c r="CX883" i="3"/>
  <c r="CV883" i="3"/>
  <c r="CU883" i="3"/>
  <c r="CT883" i="3"/>
  <c r="CS883" i="3"/>
  <c r="CR883" i="3"/>
  <c r="CQ883" i="3"/>
  <c r="CP883" i="3"/>
  <c r="CO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BW883" i="3"/>
  <c r="BV883" i="3"/>
  <c r="BU883" i="3"/>
  <c r="BS883" i="3"/>
  <c r="BR883" i="3"/>
  <c r="BQ883" i="3"/>
  <c r="BP883" i="3"/>
  <c r="BN883" i="3"/>
  <c r="BM883" i="3"/>
  <c r="BL883" i="3"/>
  <c r="BK883" i="3"/>
  <c r="BI883" i="3"/>
  <c r="BG883" i="3"/>
  <c r="BF883" i="3"/>
  <c r="DG882" i="3"/>
  <c r="DD882" i="3"/>
  <c r="DC882" i="3"/>
  <c r="DB882" i="3"/>
  <c r="DA882" i="3"/>
  <c r="CZ882" i="3"/>
  <c r="CY882" i="3"/>
  <c r="CX882" i="3"/>
  <c r="CV882" i="3"/>
  <c r="CU882" i="3"/>
  <c r="CT882" i="3"/>
  <c r="CS882" i="3"/>
  <c r="CR882" i="3"/>
  <c r="CQ882" i="3"/>
  <c r="CP882" i="3"/>
  <c r="CO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BW882" i="3"/>
  <c r="BV882" i="3"/>
  <c r="BU882" i="3"/>
  <c r="BS882" i="3"/>
  <c r="BR882" i="3"/>
  <c r="BQ882" i="3"/>
  <c r="BP882" i="3"/>
  <c r="BN882" i="3"/>
  <c r="BM882" i="3"/>
  <c r="BL882" i="3"/>
  <c r="BK882" i="3"/>
  <c r="BI882" i="3"/>
  <c r="BG882" i="3"/>
  <c r="BF882" i="3"/>
  <c r="DG881" i="3"/>
  <c r="DD881" i="3"/>
  <c r="DC881" i="3"/>
  <c r="DB881" i="3"/>
  <c r="DA881" i="3"/>
  <c r="CZ881" i="3"/>
  <c r="CY881" i="3"/>
  <c r="CX881" i="3"/>
  <c r="CV881" i="3"/>
  <c r="CU881" i="3"/>
  <c r="CT881" i="3"/>
  <c r="CS881" i="3"/>
  <c r="CR881" i="3"/>
  <c r="CQ881" i="3"/>
  <c r="CP881" i="3"/>
  <c r="CO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BW881" i="3"/>
  <c r="BV881" i="3"/>
  <c r="BU881" i="3"/>
  <c r="BS881" i="3"/>
  <c r="BR881" i="3"/>
  <c r="BQ881" i="3"/>
  <c r="BP881" i="3"/>
  <c r="BN881" i="3"/>
  <c r="BM881" i="3"/>
  <c r="BL881" i="3"/>
  <c r="BK881" i="3"/>
  <c r="BI881" i="3"/>
  <c r="BG881" i="3"/>
  <c r="BF881" i="3"/>
  <c r="DG880" i="3"/>
  <c r="DD880" i="3"/>
  <c r="DC880" i="3"/>
  <c r="DB880" i="3"/>
  <c r="DA880" i="3"/>
  <c r="CZ880" i="3"/>
  <c r="CY880" i="3"/>
  <c r="CX880" i="3"/>
  <c r="CV880" i="3"/>
  <c r="CU880" i="3"/>
  <c r="CT880" i="3"/>
  <c r="CS880" i="3"/>
  <c r="CR880" i="3"/>
  <c r="CQ880" i="3"/>
  <c r="CP880" i="3"/>
  <c r="CO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BW880" i="3"/>
  <c r="BV880" i="3"/>
  <c r="BU880" i="3"/>
  <c r="BS880" i="3"/>
  <c r="BR880" i="3"/>
  <c r="BQ880" i="3"/>
  <c r="BP880" i="3"/>
  <c r="BN880" i="3"/>
  <c r="BM880" i="3"/>
  <c r="BL880" i="3"/>
  <c r="BK880" i="3"/>
  <c r="BI880" i="3"/>
  <c r="BG880" i="3"/>
  <c r="BF880" i="3"/>
  <c r="DG879" i="3"/>
  <c r="DD879" i="3"/>
  <c r="DC879" i="3"/>
  <c r="DB879" i="3"/>
  <c r="DA879" i="3"/>
  <c r="CZ879" i="3"/>
  <c r="CY879" i="3"/>
  <c r="CX879" i="3"/>
  <c r="CV879" i="3"/>
  <c r="CU879" i="3"/>
  <c r="CT879" i="3"/>
  <c r="CS879" i="3"/>
  <c r="CR879" i="3"/>
  <c r="CQ879" i="3"/>
  <c r="CP879" i="3"/>
  <c r="CO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BW879" i="3"/>
  <c r="BV879" i="3"/>
  <c r="BU879" i="3"/>
  <c r="BS879" i="3"/>
  <c r="BR879" i="3"/>
  <c r="BQ879" i="3"/>
  <c r="BP879" i="3"/>
  <c r="BN879" i="3"/>
  <c r="BM879" i="3"/>
  <c r="BL879" i="3"/>
  <c r="BK879" i="3"/>
  <c r="BI879" i="3"/>
  <c r="BG879" i="3"/>
  <c r="BF879" i="3"/>
  <c r="DG878" i="3"/>
  <c r="DD878" i="3"/>
  <c r="DC878" i="3"/>
  <c r="DB878" i="3"/>
  <c r="DA878" i="3"/>
  <c r="CZ878" i="3"/>
  <c r="CY878" i="3"/>
  <c r="CX878" i="3"/>
  <c r="CV878" i="3"/>
  <c r="CU878" i="3"/>
  <c r="CT878" i="3"/>
  <c r="CS878" i="3"/>
  <c r="CR878" i="3"/>
  <c r="CQ878" i="3"/>
  <c r="CP878" i="3"/>
  <c r="CO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BW878" i="3"/>
  <c r="BV878" i="3"/>
  <c r="BU878" i="3"/>
  <c r="BS878" i="3"/>
  <c r="BR878" i="3"/>
  <c r="BQ878" i="3"/>
  <c r="BP878" i="3"/>
  <c r="BN878" i="3"/>
  <c r="BM878" i="3"/>
  <c r="BL878" i="3"/>
  <c r="BK878" i="3"/>
  <c r="BI878" i="3"/>
  <c r="BG878" i="3"/>
  <c r="BF878" i="3"/>
  <c r="DG877" i="3"/>
  <c r="DD877" i="3"/>
  <c r="DC877" i="3"/>
  <c r="DB877" i="3"/>
  <c r="DA877" i="3"/>
  <c r="CZ877" i="3"/>
  <c r="CY877" i="3"/>
  <c r="CX877" i="3"/>
  <c r="CV877" i="3"/>
  <c r="CU877" i="3"/>
  <c r="CT877" i="3"/>
  <c r="CS877" i="3"/>
  <c r="CR877" i="3"/>
  <c r="CQ877" i="3"/>
  <c r="CP877" i="3"/>
  <c r="CO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BW877" i="3"/>
  <c r="BV877" i="3"/>
  <c r="BU877" i="3"/>
  <c r="BS877" i="3"/>
  <c r="BR877" i="3"/>
  <c r="BQ877" i="3"/>
  <c r="BP877" i="3"/>
  <c r="BN877" i="3"/>
  <c r="BM877" i="3"/>
  <c r="BL877" i="3"/>
  <c r="BK877" i="3"/>
  <c r="BI877" i="3"/>
  <c r="BG877" i="3"/>
  <c r="BF877" i="3"/>
  <c r="DG876" i="3"/>
  <c r="DD876" i="3"/>
  <c r="DC876" i="3"/>
  <c r="DB876" i="3"/>
  <c r="DA876" i="3"/>
  <c r="CZ876" i="3"/>
  <c r="CY876" i="3"/>
  <c r="CX876" i="3"/>
  <c r="CV876" i="3"/>
  <c r="CU876" i="3"/>
  <c r="CT876" i="3"/>
  <c r="CS876" i="3"/>
  <c r="CR876" i="3"/>
  <c r="CQ876" i="3"/>
  <c r="CP876" i="3"/>
  <c r="CO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BW876" i="3"/>
  <c r="BV876" i="3"/>
  <c r="BU876" i="3"/>
  <c r="BS876" i="3"/>
  <c r="BR876" i="3"/>
  <c r="BQ876" i="3"/>
  <c r="BP876" i="3"/>
  <c r="BN876" i="3"/>
  <c r="BM876" i="3"/>
  <c r="BL876" i="3"/>
  <c r="BK876" i="3"/>
  <c r="BI876" i="3"/>
  <c r="BG876" i="3"/>
  <c r="BF876" i="3"/>
  <c r="DG875" i="3"/>
  <c r="DD875" i="3"/>
  <c r="DC875" i="3"/>
  <c r="DB875" i="3"/>
  <c r="DA875" i="3"/>
  <c r="CZ875" i="3"/>
  <c r="CY875" i="3"/>
  <c r="CX875" i="3"/>
  <c r="CV875" i="3"/>
  <c r="CU875" i="3"/>
  <c r="CT875" i="3"/>
  <c r="CS875" i="3"/>
  <c r="CR875" i="3"/>
  <c r="CQ875" i="3"/>
  <c r="CP875" i="3"/>
  <c r="CO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BW875" i="3"/>
  <c r="BV875" i="3"/>
  <c r="BU875" i="3"/>
  <c r="BS875" i="3"/>
  <c r="BR875" i="3"/>
  <c r="BQ875" i="3"/>
  <c r="BP875" i="3"/>
  <c r="BN875" i="3"/>
  <c r="BM875" i="3"/>
  <c r="BL875" i="3"/>
  <c r="BK875" i="3"/>
  <c r="BI875" i="3"/>
  <c r="BG875" i="3"/>
  <c r="BF875" i="3"/>
  <c r="DG874" i="3"/>
  <c r="DD874" i="3"/>
  <c r="DC874" i="3"/>
  <c r="DB874" i="3"/>
  <c r="DA874" i="3"/>
  <c r="CZ874" i="3"/>
  <c r="CY874" i="3"/>
  <c r="CX874" i="3"/>
  <c r="CV874" i="3"/>
  <c r="CU874" i="3"/>
  <c r="CT874" i="3"/>
  <c r="CS874" i="3"/>
  <c r="CR874" i="3"/>
  <c r="CQ874" i="3"/>
  <c r="CP874" i="3"/>
  <c r="CO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BW874" i="3"/>
  <c r="BV874" i="3"/>
  <c r="BU874" i="3"/>
  <c r="BS874" i="3"/>
  <c r="BR874" i="3"/>
  <c r="BQ874" i="3"/>
  <c r="BP874" i="3"/>
  <c r="BN874" i="3"/>
  <c r="BM874" i="3"/>
  <c r="BL874" i="3"/>
  <c r="BK874" i="3"/>
  <c r="BI874" i="3"/>
  <c r="BG874" i="3"/>
  <c r="BF874" i="3"/>
  <c r="DG873" i="3"/>
  <c r="DD873" i="3"/>
  <c r="DC873" i="3"/>
  <c r="DB873" i="3"/>
  <c r="DA873" i="3"/>
  <c r="CZ873" i="3"/>
  <c r="CY873" i="3"/>
  <c r="CX873" i="3"/>
  <c r="CV873" i="3"/>
  <c r="CU873" i="3"/>
  <c r="CT873" i="3"/>
  <c r="CS873" i="3"/>
  <c r="CR873" i="3"/>
  <c r="CQ873" i="3"/>
  <c r="CP873" i="3"/>
  <c r="CO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BW873" i="3"/>
  <c r="BV873" i="3"/>
  <c r="BU873" i="3"/>
  <c r="BS873" i="3"/>
  <c r="BR873" i="3"/>
  <c r="BQ873" i="3"/>
  <c r="BP873" i="3"/>
  <c r="BN873" i="3"/>
  <c r="BM873" i="3"/>
  <c r="BL873" i="3"/>
  <c r="BK873" i="3"/>
  <c r="BI873" i="3"/>
  <c r="BG873" i="3"/>
  <c r="BF873" i="3"/>
  <c r="DG872" i="3"/>
  <c r="DD872" i="3"/>
  <c r="DC872" i="3"/>
  <c r="DB872" i="3"/>
  <c r="DA872" i="3"/>
  <c r="CZ872" i="3"/>
  <c r="CY872" i="3"/>
  <c r="CX872" i="3"/>
  <c r="CV872" i="3"/>
  <c r="CU872" i="3"/>
  <c r="CT872" i="3"/>
  <c r="CS872" i="3"/>
  <c r="CR872" i="3"/>
  <c r="CQ872" i="3"/>
  <c r="CP872" i="3"/>
  <c r="CO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BW872" i="3"/>
  <c r="BV872" i="3"/>
  <c r="BU872" i="3"/>
  <c r="BS872" i="3"/>
  <c r="BR872" i="3"/>
  <c r="BQ872" i="3"/>
  <c r="BP872" i="3"/>
  <c r="BN872" i="3"/>
  <c r="BM872" i="3"/>
  <c r="BL872" i="3"/>
  <c r="BK872" i="3"/>
  <c r="BI872" i="3"/>
  <c r="BG872" i="3"/>
  <c r="BF872" i="3"/>
  <c r="DG871" i="3"/>
  <c r="DD871" i="3"/>
  <c r="DC871" i="3"/>
  <c r="DB871" i="3"/>
  <c r="DA871" i="3"/>
  <c r="CZ871" i="3"/>
  <c r="CY871" i="3"/>
  <c r="CX871" i="3"/>
  <c r="CV871" i="3"/>
  <c r="CU871" i="3"/>
  <c r="CT871" i="3"/>
  <c r="CS871" i="3"/>
  <c r="CR871" i="3"/>
  <c r="CQ871" i="3"/>
  <c r="CP871" i="3"/>
  <c r="CO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BW871" i="3"/>
  <c r="BV871" i="3"/>
  <c r="BU871" i="3"/>
  <c r="BS871" i="3"/>
  <c r="BR871" i="3"/>
  <c r="BQ871" i="3"/>
  <c r="BP871" i="3"/>
  <c r="BN871" i="3"/>
  <c r="BM871" i="3"/>
  <c r="BL871" i="3"/>
  <c r="BK871" i="3"/>
  <c r="BI871" i="3"/>
  <c r="BG871" i="3"/>
  <c r="BF871" i="3"/>
  <c r="DG870" i="3"/>
  <c r="DD870" i="3"/>
  <c r="DC870" i="3"/>
  <c r="DB870" i="3"/>
  <c r="DA870" i="3"/>
  <c r="CZ870" i="3"/>
  <c r="CY870" i="3"/>
  <c r="CX870" i="3"/>
  <c r="CV870" i="3"/>
  <c r="CU870" i="3"/>
  <c r="CT870" i="3"/>
  <c r="CS870" i="3"/>
  <c r="CR870" i="3"/>
  <c r="CQ870" i="3"/>
  <c r="CP870" i="3"/>
  <c r="CO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BW870" i="3"/>
  <c r="BV870" i="3"/>
  <c r="BU870" i="3"/>
  <c r="BS870" i="3"/>
  <c r="BR870" i="3"/>
  <c r="BQ870" i="3"/>
  <c r="BP870" i="3"/>
  <c r="BN870" i="3"/>
  <c r="BM870" i="3"/>
  <c r="BL870" i="3"/>
  <c r="BK870" i="3"/>
  <c r="BI870" i="3"/>
  <c r="BG870" i="3"/>
  <c r="BF870" i="3"/>
  <c r="DG869" i="3"/>
  <c r="DD869" i="3"/>
  <c r="DC869" i="3"/>
  <c r="DB869" i="3"/>
  <c r="DA869" i="3"/>
  <c r="CZ869" i="3"/>
  <c r="CY869" i="3"/>
  <c r="CX869" i="3"/>
  <c r="CV869" i="3"/>
  <c r="CU869" i="3"/>
  <c r="CT869" i="3"/>
  <c r="CS869" i="3"/>
  <c r="CR869" i="3"/>
  <c r="CQ869" i="3"/>
  <c r="CP869" i="3"/>
  <c r="CO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BW869" i="3"/>
  <c r="BV869" i="3"/>
  <c r="BU869" i="3"/>
  <c r="BS869" i="3"/>
  <c r="BR869" i="3"/>
  <c r="BQ869" i="3"/>
  <c r="BP869" i="3"/>
  <c r="BN869" i="3"/>
  <c r="BM869" i="3"/>
  <c r="BL869" i="3"/>
  <c r="BK869" i="3"/>
  <c r="BI869" i="3"/>
  <c r="BG869" i="3"/>
  <c r="BF869" i="3"/>
  <c r="DG868" i="3"/>
  <c r="DD868" i="3"/>
  <c r="DC868" i="3"/>
  <c r="DB868" i="3"/>
  <c r="DA868" i="3"/>
  <c r="CZ868" i="3"/>
  <c r="CY868" i="3"/>
  <c r="CX868" i="3"/>
  <c r="CV868" i="3"/>
  <c r="CU868" i="3"/>
  <c r="CT868" i="3"/>
  <c r="CS868" i="3"/>
  <c r="CR868" i="3"/>
  <c r="CQ868" i="3"/>
  <c r="CP868" i="3"/>
  <c r="CO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BW868" i="3"/>
  <c r="BV868" i="3"/>
  <c r="BU868" i="3"/>
  <c r="BS868" i="3"/>
  <c r="BR868" i="3"/>
  <c r="BQ868" i="3"/>
  <c r="BP868" i="3"/>
  <c r="BN868" i="3"/>
  <c r="BM868" i="3"/>
  <c r="BL868" i="3"/>
  <c r="BK868" i="3"/>
  <c r="BI868" i="3"/>
  <c r="BG868" i="3"/>
  <c r="BF868" i="3"/>
  <c r="DG867" i="3"/>
  <c r="DD867" i="3"/>
  <c r="DC867" i="3"/>
  <c r="DB867" i="3"/>
  <c r="DA867" i="3"/>
  <c r="CZ867" i="3"/>
  <c r="CY867" i="3"/>
  <c r="CX867" i="3"/>
  <c r="CV867" i="3"/>
  <c r="CU867" i="3"/>
  <c r="CT867" i="3"/>
  <c r="CS867" i="3"/>
  <c r="CR867" i="3"/>
  <c r="CQ867" i="3"/>
  <c r="CP867" i="3"/>
  <c r="CO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BW867" i="3"/>
  <c r="BV867" i="3"/>
  <c r="BU867" i="3"/>
  <c r="BS867" i="3"/>
  <c r="BR867" i="3"/>
  <c r="BQ867" i="3"/>
  <c r="BP867" i="3"/>
  <c r="BN867" i="3"/>
  <c r="BM867" i="3"/>
  <c r="BL867" i="3"/>
  <c r="BK867" i="3"/>
  <c r="BI867" i="3"/>
  <c r="BG867" i="3"/>
  <c r="BF867" i="3"/>
  <c r="DG866" i="3"/>
  <c r="DD866" i="3"/>
  <c r="DC866" i="3"/>
  <c r="DB866" i="3"/>
  <c r="DA866" i="3"/>
  <c r="CZ866" i="3"/>
  <c r="CY866" i="3"/>
  <c r="CX866" i="3"/>
  <c r="CV866" i="3"/>
  <c r="CU866" i="3"/>
  <c r="CT866" i="3"/>
  <c r="CS866" i="3"/>
  <c r="CR866" i="3"/>
  <c r="CQ866" i="3"/>
  <c r="CP866" i="3"/>
  <c r="CO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W866" i="3"/>
  <c r="BV866" i="3"/>
  <c r="BU866" i="3"/>
  <c r="BS866" i="3"/>
  <c r="BR866" i="3"/>
  <c r="BQ866" i="3"/>
  <c r="BP866" i="3"/>
  <c r="BN866" i="3"/>
  <c r="BM866" i="3"/>
  <c r="BL866" i="3"/>
  <c r="BK866" i="3"/>
  <c r="BI866" i="3"/>
  <c r="BG866" i="3"/>
  <c r="BF866" i="3"/>
  <c r="DG865" i="3"/>
  <c r="DD865" i="3"/>
  <c r="DC865" i="3"/>
  <c r="DB865" i="3"/>
  <c r="DA865" i="3"/>
  <c r="CZ865" i="3"/>
  <c r="CY865" i="3"/>
  <c r="CX865" i="3"/>
  <c r="CV865" i="3"/>
  <c r="CU865" i="3"/>
  <c r="CT865" i="3"/>
  <c r="CS865" i="3"/>
  <c r="CR865" i="3"/>
  <c r="CQ865" i="3"/>
  <c r="CP865" i="3"/>
  <c r="CO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BW865" i="3"/>
  <c r="BV865" i="3"/>
  <c r="BU865" i="3"/>
  <c r="BS865" i="3"/>
  <c r="BR865" i="3"/>
  <c r="BQ865" i="3"/>
  <c r="BP865" i="3"/>
  <c r="BN865" i="3"/>
  <c r="BM865" i="3"/>
  <c r="BL865" i="3"/>
  <c r="BK865" i="3"/>
  <c r="BI865" i="3"/>
  <c r="BG865" i="3"/>
  <c r="BF865" i="3"/>
  <c r="DG864" i="3"/>
  <c r="DD864" i="3"/>
  <c r="DC864" i="3"/>
  <c r="DB864" i="3"/>
  <c r="DA864" i="3"/>
  <c r="CZ864" i="3"/>
  <c r="CY864" i="3"/>
  <c r="CX864" i="3"/>
  <c r="CV864" i="3"/>
  <c r="CU864" i="3"/>
  <c r="CT864" i="3"/>
  <c r="CS864" i="3"/>
  <c r="CR864" i="3"/>
  <c r="CQ864" i="3"/>
  <c r="CP864" i="3"/>
  <c r="CO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BW864" i="3"/>
  <c r="BV864" i="3"/>
  <c r="BU864" i="3"/>
  <c r="BS864" i="3"/>
  <c r="BR864" i="3"/>
  <c r="BQ864" i="3"/>
  <c r="BP864" i="3"/>
  <c r="BN864" i="3"/>
  <c r="BM864" i="3"/>
  <c r="BL864" i="3"/>
  <c r="BK864" i="3"/>
  <c r="BI864" i="3"/>
  <c r="BG864" i="3"/>
  <c r="BF864" i="3"/>
  <c r="DG863" i="3"/>
  <c r="DD863" i="3"/>
  <c r="DC863" i="3"/>
  <c r="DB863" i="3"/>
  <c r="DA863" i="3"/>
  <c r="CZ863" i="3"/>
  <c r="CY863" i="3"/>
  <c r="CX863" i="3"/>
  <c r="CV863" i="3"/>
  <c r="CU863" i="3"/>
  <c r="CT863" i="3"/>
  <c r="CS863" i="3"/>
  <c r="CR863" i="3"/>
  <c r="CQ863" i="3"/>
  <c r="CP863" i="3"/>
  <c r="CO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BW863" i="3"/>
  <c r="BV863" i="3"/>
  <c r="BU863" i="3"/>
  <c r="BS863" i="3"/>
  <c r="BR863" i="3"/>
  <c r="BQ863" i="3"/>
  <c r="BP863" i="3"/>
  <c r="BN863" i="3"/>
  <c r="BM863" i="3"/>
  <c r="BL863" i="3"/>
  <c r="BK863" i="3"/>
  <c r="BI863" i="3"/>
  <c r="BG863" i="3"/>
  <c r="BF863" i="3"/>
  <c r="DG862" i="3"/>
  <c r="DD862" i="3"/>
  <c r="DC862" i="3"/>
  <c r="DB862" i="3"/>
  <c r="DA862" i="3"/>
  <c r="CZ862" i="3"/>
  <c r="CY862" i="3"/>
  <c r="CX862" i="3"/>
  <c r="CV862" i="3"/>
  <c r="CU862" i="3"/>
  <c r="CT862" i="3"/>
  <c r="CS862" i="3"/>
  <c r="CR862" i="3"/>
  <c r="CQ862" i="3"/>
  <c r="CP862" i="3"/>
  <c r="CO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BW862" i="3"/>
  <c r="BV862" i="3"/>
  <c r="BU862" i="3"/>
  <c r="BS862" i="3"/>
  <c r="BR862" i="3"/>
  <c r="BQ862" i="3"/>
  <c r="BP862" i="3"/>
  <c r="BN862" i="3"/>
  <c r="BM862" i="3"/>
  <c r="BL862" i="3"/>
  <c r="BK862" i="3"/>
  <c r="BI862" i="3"/>
  <c r="BG862" i="3"/>
  <c r="BF862" i="3"/>
  <c r="DG861" i="3"/>
  <c r="DD861" i="3"/>
  <c r="DC861" i="3"/>
  <c r="DB861" i="3"/>
  <c r="DA861" i="3"/>
  <c r="CZ861" i="3"/>
  <c r="CY861" i="3"/>
  <c r="CX861" i="3"/>
  <c r="CV861" i="3"/>
  <c r="CU861" i="3"/>
  <c r="CT861" i="3"/>
  <c r="CS861" i="3"/>
  <c r="CR861" i="3"/>
  <c r="CQ861" i="3"/>
  <c r="CP861" i="3"/>
  <c r="CO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BW861" i="3"/>
  <c r="BV861" i="3"/>
  <c r="BU861" i="3"/>
  <c r="BS861" i="3"/>
  <c r="BR861" i="3"/>
  <c r="BQ861" i="3"/>
  <c r="BP861" i="3"/>
  <c r="BN861" i="3"/>
  <c r="BM861" i="3"/>
  <c r="BL861" i="3"/>
  <c r="BK861" i="3"/>
  <c r="BI861" i="3"/>
  <c r="BG861" i="3"/>
  <c r="BF861" i="3"/>
  <c r="DG860" i="3"/>
  <c r="DD860" i="3"/>
  <c r="DC860" i="3"/>
  <c r="DB860" i="3"/>
  <c r="DA860" i="3"/>
  <c r="CZ860" i="3"/>
  <c r="CY860" i="3"/>
  <c r="CX860" i="3"/>
  <c r="CV860" i="3"/>
  <c r="CU860" i="3"/>
  <c r="CT860" i="3"/>
  <c r="CS860" i="3"/>
  <c r="CR860" i="3"/>
  <c r="CQ860" i="3"/>
  <c r="CP860" i="3"/>
  <c r="CO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BW860" i="3"/>
  <c r="BV860" i="3"/>
  <c r="BU860" i="3"/>
  <c r="BS860" i="3"/>
  <c r="BR860" i="3"/>
  <c r="BQ860" i="3"/>
  <c r="BP860" i="3"/>
  <c r="BN860" i="3"/>
  <c r="BM860" i="3"/>
  <c r="BL860" i="3"/>
  <c r="BK860" i="3"/>
  <c r="BI860" i="3"/>
  <c r="BG860" i="3"/>
  <c r="BF860" i="3"/>
  <c r="DG859" i="3"/>
  <c r="DD859" i="3"/>
  <c r="DC859" i="3"/>
  <c r="DB859" i="3"/>
  <c r="DA859" i="3"/>
  <c r="CZ859" i="3"/>
  <c r="CY859" i="3"/>
  <c r="CX859" i="3"/>
  <c r="CV859" i="3"/>
  <c r="CU859" i="3"/>
  <c r="CT859" i="3"/>
  <c r="CS859" i="3"/>
  <c r="CR859" i="3"/>
  <c r="CQ859" i="3"/>
  <c r="CP859" i="3"/>
  <c r="CO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BW859" i="3"/>
  <c r="BV859" i="3"/>
  <c r="BU859" i="3"/>
  <c r="BS859" i="3"/>
  <c r="BR859" i="3"/>
  <c r="BQ859" i="3"/>
  <c r="BP859" i="3"/>
  <c r="BN859" i="3"/>
  <c r="BM859" i="3"/>
  <c r="BL859" i="3"/>
  <c r="BK859" i="3"/>
  <c r="BI859" i="3"/>
  <c r="BG859" i="3"/>
  <c r="BF859" i="3"/>
  <c r="DG858" i="3"/>
  <c r="DD858" i="3"/>
  <c r="DC858" i="3"/>
  <c r="DB858" i="3"/>
  <c r="DA858" i="3"/>
  <c r="CZ858" i="3"/>
  <c r="CY858" i="3"/>
  <c r="CX858" i="3"/>
  <c r="CV858" i="3"/>
  <c r="CU858" i="3"/>
  <c r="CT858" i="3"/>
  <c r="CS858" i="3"/>
  <c r="CR858" i="3"/>
  <c r="CQ858" i="3"/>
  <c r="CP858" i="3"/>
  <c r="CO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BW858" i="3"/>
  <c r="BV858" i="3"/>
  <c r="BU858" i="3"/>
  <c r="BS858" i="3"/>
  <c r="BR858" i="3"/>
  <c r="BQ858" i="3"/>
  <c r="BP858" i="3"/>
  <c r="BN858" i="3"/>
  <c r="BM858" i="3"/>
  <c r="BL858" i="3"/>
  <c r="BK858" i="3"/>
  <c r="BI858" i="3"/>
  <c r="BG858" i="3"/>
  <c r="BF858" i="3"/>
  <c r="DG857" i="3"/>
  <c r="DD857" i="3"/>
  <c r="DC857" i="3"/>
  <c r="DB857" i="3"/>
  <c r="DA857" i="3"/>
  <c r="CZ857" i="3"/>
  <c r="CY857" i="3"/>
  <c r="CX857" i="3"/>
  <c r="CV857" i="3"/>
  <c r="CU857" i="3"/>
  <c r="CT857" i="3"/>
  <c r="CS857" i="3"/>
  <c r="CR857" i="3"/>
  <c r="CQ857" i="3"/>
  <c r="CP857" i="3"/>
  <c r="CO857" i="3"/>
  <c r="CM857" i="3"/>
  <c r="CL857" i="3"/>
  <c r="CK857" i="3"/>
  <c r="CJ857" i="3"/>
  <c r="CI857" i="3"/>
  <c r="CH857" i="3"/>
  <c r="CG857" i="3"/>
  <c r="CF857" i="3"/>
  <c r="CE857" i="3"/>
  <c r="CD857" i="3"/>
  <c r="CC857" i="3"/>
  <c r="CB857" i="3"/>
  <c r="CA857" i="3"/>
  <c r="BZ857" i="3"/>
  <c r="BW857" i="3"/>
  <c r="BV857" i="3"/>
  <c r="BU857" i="3"/>
  <c r="BS857" i="3"/>
  <c r="BR857" i="3"/>
  <c r="BQ857" i="3"/>
  <c r="BP857" i="3"/>
  <c r="BN857" i="3"/>
  <c r="BM857" i="3"/>
  <c r="BL857" i="3"/>
  <c r="BK857" i="3"/>
  <c r="BI857" i="3"/>
  <c r="BG857" i="3"/>
  <c r="BF857" i="3"/>
  <c r="DG856" i="3"/>
  <c r="DD856" i="3"/>
  <c r="DC856" i="3"/>
  <c r="DB856" i="3"/>
  <c r="DA856" i="3"/>
  <c r="CZ856" i="3"/>
  <c r="CY856" i="3"/>
  <c r="CX856" i="3"/>
  <c r="CV856" i="3"/>
  <c r="CU856" i="3"/>
  <c r="CT856" i="3"/>
  <c r="CS856" i="3"/>
  <c r="CR856" i="3"/>
  <c r="CQ856" i="3"/>
  <c r="CP856" i="3"/>
  <c r="CO856" i="3"/>
  <c r="CM856" i="3"/>
  <c r="CL856" i="3"/>
  <c r="CK856" i="3"/>
  <c r="CJ856" i="3"/>
  <c r="CI856" i="3"/>
  <c r="CH856" i="3"/>
  <c r="CG856" i="3"/>
  <c r="CF856" i="3"/>
  <c r="CE856" i="3"/>
  <c r="CD856" i="3"/>
  <c r="CC856" i="3"/>
  <c r="CB856" i="3"/>
  <c r="CA856" i="3"/>
  <c r="BZ856" i="3"/>
  <c r="BW856" i="3"/>
  <c r="BV856" i="3"/>
  <c r="BU856" i="3"/>
  <c r="BS856" i="3"/>
  <c r="BR856" i="3"/>
  <c r="BQ856" i="3"/>
  <c r="BP856" i="3"/>
  <c r="BN856" i="3"/>
  <c r="BM856" i="3"/>
  <c r="BL856" i="3"/>
  <c r="BK856" i="3"/>
  <c r="BI856" i="3"/>
  <c r="BG856" i="3"/>
  <c r="BF856" i="3"/>
  <c r="DG855" i="3"/>
  <c r="DD855" i="3"/>
  <c r="DC855" i="3"/>
  <c r="DB855" i="3"/>
  <c r="DA855" i="3"/>
  <c r="CZ855" i="3"/>
  <c r="CY855" i="3"/>
  <c r="CX855" i="3"/>
  <c r="CV855" i="3"/>
  <c r="CU855" i="3"/>
  <c r="CT855" i="3"/>
  <c r="CS855" i="3"/>
  <c r="CR855" i="3"/>
  <c r="CQ855" i="3"/>
  <c r="CP855" i="3"/>
  <c r="CO855" i="3"/>
  <c r="CM855" i="3"/>
  <c r="CL855" i="3"/>
  <c r="CK855" i="3"/>
  <c r="CJ855" i="3"/>
  <c r="CI855" i="3"/>
  <c r="CH855" i="3"/>
  <c r="CG855" i="3"/>
  <c r="CF855" i="3"/>
  <c r="CE855" i="3"/>
  <c r="CD855" i="3"/>
  <c r="CC855" i="3"/>
  <c r="CB855" i="3"/>
  <c r="CA855" i="3"/>
  <c r="BZ855" i="3"/>
  <c r="BW855" i="3"/>
  <c r="BV855" i="3"/>
  <c r="BU855" i="3"/>
  <c r="BS855" i="3"/>
  <c r="BR855" i="3"/>
  <c r="BQ855" i="3"/>
  <c r="BP855" i="3"/>
  <c r="BN855" i="3"/>
  <c r="BM855" i="3"/>
  <c r="BL855" i="3"/>
  <c r="BK855" i="3"/>
  <c r="BI855" i="3"/>
  <c r="BG855" i="3"/>
  <c r="BF855" i="3"/>
  <c r="DG854" i="3"/>
  <c r="DD854" i="3"/>
  <c r="DC854" i="3"/>
  <c r="DB854" i="3"/>
  <c r="DA854" i="3"/>
  <c r="CZ854" i="3"/>
  <c r="CY854" i="3"/>
  <c r="CX854" i="3"/>
  <c r="CV854" i="3"/>
  <c r="CU854" i="3"/>
  <c r="CT854" i="3"/>
  <c r="CS854" i="3"/>
  <c r="CR854" i="3"/>
  <c r="CQ854" i="3"/>
  <c r="CP854" i="3"/>
  <c r="CO854" i="3"/>
  <c r="CM854" i="3"/>
  <c r="CL854" i="3"/>
  <c r="CK854" i="3"/>
  <c r="CJ854" i="3"/>
  <c r="CI854" i="3"/>
  <c r="CH854" i="3"/>
  <c r="CG854" i="3"/>
  <c r="CF854" i="3"/>
  <c r="CE854" i="3"/>
  <c r="CD854" i="3"/>
  <c r="CC854" i="3"/>
  <c r="CB854" i="3"/>
  <c r="CA854" i="3"/>
  <c r="BZ854" i="3"/>
  <c r="BW854" i="3"/>
  <c r="BV854" i="3"/>
  <c r="BU854" i="3"/>
  <c r="BS854" i="3"/>
  <c r="BR854" i="3"/>
  <c r="BQ854" i="3"/>
  <c r="BP854" i="3"/>
  <c r="BN854" i="3"/>
  <c r="BM854" i="3"/>
  <c r="BL854" i="3"/>
  <c r="BK854" i="3"/>
  <c r="BI854" i="3"/>
  <c r="BG854" i="3"/>
  <c r="BF854" i="3"/>
  <c r="DG853" i="3"/>
  <c r="DD853" i="3"/>
  <c r="DC853" i="3"/>
  <c r="DB853" i="3"/>
  <c r="DA853" i="3"/>
  <c r="CZ853" i="3"/>
  <c r="CY853" i="3"/>
  <c r="CX853" i="3"/>
  <c r="CV853" i="3"/>
  <c r="CU853" i="3"/>
  <c r="CT853" i="3"/>
  <c r="CS853" i="3"/>
  <c r="CR853" i="3"/>
  <c r="CQ853" i="3"/>
  <c r="CP853" i="3"/>
  <c r="CO853" i="3"/>
  <c r="CM853" i="3"/>
  <c r="CL853" i="3"/>
  <c r="CK853" i="3"/>
  <c r="CJ853" i="3"/>
  <c r="CI853" i="3"/>
  <c r="CH853" i="3"/>
  <c r="CG853" i="3"/>
  <c r="CF853" i="3"/>
  <c r="CE853" i="3"/>
  <c r="CD853" i="3"/>
  <c r="CC853" i="3"/>
  <c r="CB853" i="3"/>
  <c r="CA853" i="3"/>
  <c r="BZ853" i="3"/>
  <c r="BW853" i="3"/>
  <c r="BV853" i="3"/>
  <c r="BU853" i="3"/>
  <c r="BS853" i="3"/>
  <c r="BR853" i="3"/>
  <c r="BQ853" i="3"/>
  <c r="BP853" i="3"/>
  <c r="BN853" i="3"/>
  <c r="BM853" i="3"/>
  <c r="BL853" i="3"/>
  <c r="BK853" i="3"/>
  <c r="BI853" i="3"/>
  <c r="BG853" i="3"/>
  <c r="BF853" i="3"/>
  <c r="DG852" i="3"/>
  <c r="DD852" i="3"/>
  <c r="DC852" i="3"/>
  <c r="DB852" i="3"/>
  <c r="DA852" i="3"/>
  <c r="CZ852" i="3"/>
  <c r="CY852" i="3"/>
  <c r="CX852" i="3"/>
  <c r="CV852" i="3"/>
  <c r="CU852" i="3"/>
  <c r="CT852" i="3"/>
  <c r="CS852" i="3"/>
  <c r="CR852" i="3"/>
  <c r="CQ852" i="3"/>
  <c r="CP852" i="3"/>
  <c r="CO852" i="3"/>
  <c r="CM852" i="3"/>
  <c r="CL852" i="3"/>
  <c r="CK852" i="3"/>
  <c r="CJ852" i="3"/>
  <c r="CI852" i="3"/>
  <c r="CH852" i="3"/>
  <c r="CG852" i="3"/>
  <c r="CF852" i="3"/>
  <c r="CE852" i="3"/>
  <c r="CD852" i="3"/>
  <c r="CC852" i="3"/>
  <c r="CB852" i="3"/>
  <c r="CA852" i="3"/>
  <c r="BZ852" i="3"/>
  <c r="BW852" i="3"/>
  <c r="BV852" i="3"/>
  <c r="BU852" i="3"/>
  <c r="BS852" i="3"/>
  <c r="BR852" i="3"/>
  <c r="BQ852" i="3"/>
  <c r="BP852" i="3"/>
  <c r="BN852" i="3"/>
  <c r="BM852" i="3"/>
  <c r="BL852" i="3"/>
  <c r="BK852" i="3"/>
  <c r="BI852" i="3"/>
  <c r="BG852" i="3"/>
  <c r="BF852" i="3"/>
  <c r="DG851" i="3"/>
  <c r="DD851" i="3"/>
  <c r="DC851" i="3"/>
  <c r="DB851" i="3"/>
  <c r="DA851" i="3"/>
  <c r="CZ851" i="3"/>
  <c r="CY851" i="3"/>
  <c r="CX851" i="3"/>
  <c r="CV851" i="3"/>
  <c r="CU851" i="3"/>
  <c r="CT851" i="3"/>
  <c r="CS851" i="3"/>
  <c r="CR851" i="3"/>
  <c r="CQ851" i="3"/>
  <c r="CP851" i="3"/>
  <c r="CO851" i="3"/>
  <c r="CM851" i="3"/>
  <c r="CL851" i="3"/>
  <c r="CK851" i="3"/>
  <c r="CJ851" i="3"/>
  <c r="CI851" i="3"/>
  <c r="CH851" i="3"/>
  <c r="CG851" i="3"/>
  <c r="CF851" i="3"/>
  <c r="CE851" i="3"/>
  <c r="CD851" i="3"/>
  <c r="CC851" i="3"/>
  <c r="CB851" i="3"/>
  <c r="CA851" i="3"/>
  <c r="BZ851" i="3"/>
  <c r="BW851" i="3"/>
  <c r="BV851" i="3"/>
  <c r="BU851" i="3"/>
  <c r="BS851" i="3"/>
  <c r="BR851" i="3"/>
  <c r="BQ851" i="3"/>
  <c r="BP851" i="3"/>
  <c r="BN851" i="3"/>
  <c r="BM851" i="3"/>
  <c r="BL851" i="3"/>
  <c r="BK851" i="3"/>
  <c r="BI851" i="3"/>
  <c r="BG851" i="3"/>
  <c r="BF851" i="3"/>
  <c r="DG850" i="3"/>
  <c r="DD850" i="3"/>
  <c r="DC850" i="3"/>
  <c r="DB850" i="3"/>
  <c r="DA850" i="3"/>
  <c r="CZ850" i="3"/>
  <c r="CY850" i="3"/>
  <c r="CX850" i="3"/>
  <c r="CV850" i="3"/>
  <c r="CU850" i="3"/>
  <c r="CT850" i="3"/>
  <c r="CS850" i="3"/>
  <c r="CR850" i="3"/>
  <c r="CQ850" i="3"/>
  <c r="CP850" i="3"/>
  <c r="CO850" i="3"/>
  <c r="CM850" i="3"/>
  <c r="CL850" i="3"/>
  <c r="CK850" i="3"/>
  <c r="CJ850" i="3"/>
  <c r="CI850" i="3"/>
  <c r="CH850" i="3"/>
  <c r="CG850" i="3"/>
  <c r="CF850" i="3"/>
  <c r="CE850" i="3"/>
  <c r="CD850" i="3"/>
  <c r="CC850" i="3"/>
  <c r="CB850" i="3"/>
  <c r="CA850" i="3"/>
  <c r="BZ850" i="3"/>
  <c r="BW850" i="3"/>
  <c r="BV850" i="3"/>
  <c r="BU850" i="3"/>
  <c r="BS850" i="3"/>
  <c r="BR850" i="3"/>
  <c r="BQ850" i="3"/>
  <c r="BP850" i="3"/>
  <c r="BN850" i="3"/>
  <c r="BM850" i="3"/>
  <c r="BL850" i="3"/>
  <c r="BK850" i="3"/>
  <c r="BI850" i="3"/>
  <c r="BG850" i="3"/>
  <c r="BF850" i="3"/>
  <c r="DG849" i="3"/>
  <c r="DD849" i="3"/>
  <c r="DC849" i="3"/>
  <c r="DB849" i="3"/>
  <c r="DA849" i="3"/>
  <c r="CZ849" i="3"/>
  <c r="CY849" i="3"/>
  <c r="CX849" i="3"/>
  <c r="CV849" i="3"/>
  <c r="CU849" i="3"/>
  <c r="CT849" i="3"/>
  <c r="CS849" i="3"/>
  <c r="CR849" i="3"/>
  <c r="CQ849" i="3"/>
  <c r="CP849" i="3"/>
  <c r="CO849" i="3"/>
  <c r="CM849" i="3"/>
  <c r="CL849" i="3"/>
  <c r="CK849" i="3"/>
  <c r="CJ849" i="3"/>
  <c r="CI849" i="3"/>
  <c r="CH849" i="3"/>
  <c r="CG849" i="3"/>
  <c r="CF849" i="3"/>
  <c r="CE849" i="3"/>
  <c r="CD849" i="3"/>
  <c r="CC849" i="3"/>
  <c r="CB849" i="3"/>
  <c r="CA849" i="3"/>
  <c r="BZ849" i="3"/>
  <c r="BW849" i="3"/>
  <c r="BV849" i="3"/>
  <c r="BU849" i="3"/>
  <c r="BS849" i="3"/>
  <c r="BR849" i="3"/>
  <c r="BQ849" i="3"/>
  <c r="BP849" i="3"/>
  <c r="BN849" i="3"/>
  <c r="BM849" i="3"/>
  <c r="BL849" i="3"/>
  <c r="BK849" i="3"/>
  <c r="BI849" i="3"/>
  <c r="BG849" i="3"/>
  <c r="BF849" i="3"/>
  <c r="DG848" i="3"/>
  <c r="DD848" i="3"/>
  <c r="DC848" i="3"/>
  <c r="DB848" i="3"/>
  <c r="DA848" i="3"/>
  <c r="CZ848" i="3"/>
  <c r="CY848" i="3"/>
  <c r="CX848" i="3"/>
  <c r="CV848" i="3"/>
  <c r="CU848" i="3"/>
  <c r="CT848" i="3"/>
  <c r="CS848" i="3"/>
  <c r="CR848" i="3"/>
  <c r="CQ848" i="3"/>
  <c r="CP848" i="3"/>
  <c r="CO848" i="3"/>
  <c r="CM848" i="3"/>
  <c r="CL848" i="3"/>
  <c r="CK848" i="3"/>
  <c r="CJ848" i="3"/>
  <c r="CI848" i="3"/>
  <c r="CH848" i="3"/>
  <c r="CG848" i="3"/>
  <c r="CF848" i="3"/>
  <c r="CE848" i="3"/>
  <c r="CD848" i="3"/>
  <c r="CC848" i="3"/>
  <c r="CB848" i="3"/>
  <c r="CA848" i="3"/>
  <c r="BZ848" i="3"/>
  <c r="BW848" i="3"/>
  <c r="BV848" i="3"/>
  <c r="BU848" i="3"/>
  <c r="BS848" i="3"/>
  <c r="BR848" i="3"/>
  <c r="BQ848" i="3"/>
  <c r="BP848" i="3"/>
  <c r="BN848" i="3"/>
  <c r="BM848" i="3"/>
  <c r="BL848" i="3"/>
  <c r="BK848" i="3"/>
  <c r="BI848" i="3"/>
  <c r="BG848" i="3"/>
  <c r="BF848" i="3"/>
  <c r="DG847" i="3"/>
  <c r="DD847" i="3"/>
  <c r="DC847" i="3"/>
  <c r="DB847" i="3"/>
  <c r="DA847" i="3"/>
  <c r="CZ847" i="3"/>
  <c r="CY847" i="3"/>
  <c r="CX847" i="3"/>
  <c r="CV847" i="3"/>
  <c r="CU847" i="3"/>
  <c r="CT847" i="3"/>
  <c r="CS847" i="3"/>
  <c r="CR847" i="3"/>
  <c r="CQ847" i="3"/>
  <c r="CP847" i="3"/>
  <c r="CO847" i="3"/>
  <c r="CM847" i="3"/>
  <c r="CL847" i="3"/>
  <c r="CK847" i="3"/>
  <c r="CJ847" i="3"/>
  <c r="CI847" i="3"/>
  <c r="CH847" i="3"/>
  <c r="CG847" i="3"/>
  <c r="CF847" i="3"/>
  <c r="CE847" i="3"/>
  <c r="CD847" i="3"/>
  <c r="CC847" i="3"/>
  <c r="CB847" i="3"/>
  <c r="CA847" i="3"/>
  <c r="BZ847" i="3"/>
  <c r="BW847" i="3"/>
  <c r="BV847" i="3"/>
  <c r="BU847" i="3"/>
  <c r="BS847" i="3"/>
  <c r="BR847" i="3"/>
  <c r="BQ847" i="3"/>
  <c r="BP847" i="3"/>
  <c r="BN847" i="3"/>
  <c r="BM847" i="3"/>
  <c r="BL847" i="3"/>
  <c r="BK847" i="3"/>
  <c r="BI847" i="3"/>
  <c r="BG847" i="3"/>
  <c r="BF847" i="3"/>
  <c r="DG846" i="3"/>
  <c r="DD846" i="3"/>
  <c r="DC846" i="3"/>
  <c r="DB846" i="3"/>
  <c r="DA846" i="3"/>
  <c r="CZ846" i="3"/>
  <c r="CY846" i="3"/>
  <c r="CX846" i="3"/>
  <c r="CV846" i="3"/>
  <c r="CU846" i="3"/>
  <c r="CT846" i="3"/>
  <c r="CS846" i="3"/>
  <c r="CR846" i="3"/>
  <c r="CQ846" i="3"/>
  <c r="CP846" i="3"/>
  <c r="CO846" i="3"/>
  <c r="CM846" i="3"/>
  <c r="CL846" i="3"/>
  <c r="CK846" i="3"/>
  <c r="CJ846" i="3"/>
  <c r="CI846" i="3"/>
  <c r="CH846" i="3"/>
  <c r="CG846" i="3"/>
  <c r="CF846" i="3"/>
  <c r="CE846" i="3"/>
  <c r="CD846" i="3"/>
  <c r="CC846" i="3"/>
  <c r="CB846" i="3"/>
  <c r="CA846" i="3"/>
  <c r="BZ846" i="3"/>
  <c r="BW846" i="3"/>
  <c r="BV846" i="3"/>
  <c r="BU846" i="3"/>
  <c r="BS846" i="3"/>
  <c r="BR846" i="3"/>
  <c r="BQ846" i="3"/>
  <c r="BP846" i="3"/>
  <c r="BN846" i="3"/>
  <c r="BM846" i="3"/>
  <c r="BL846" i="3"/>
  <c r="BK846" i="3"/>
  <c r="BI846" i="3"/>
  <c r="BG846" i="3"/>
  <c r="BF846" i="3"/>
  <c r="DG845" i="3"/>
  <c r="DD845" i="3"/>
  <c r="DC845" i="3"/>
  <c r="DB845" i="3"/>
  <c r="DA845" i="3"/>
  <c r="CZ845" i="3"/>
  <c r="CY845" i="3"/>
  <c r="CX845" i="3"/>
  <c r="CV845" i="3"/>
  <c r="CU845" i="3"/>
  <c r="CT845" i="3"/>
  <c r="CS845" i="3"/>
  <c r="CR845" i="3"/>
  <c r="CQ845" i="3"/>
  <c r="CP845" i="3"/>
  <c r="CO845" i="3"/>
  <c r="CM845" i="3"/>
  <c r="CL845" i="3"/>
  <c r="CK845" i="3"/>
  <c r="CJ845" i="3"/>
  <c r="CI845" i="3"/>
  <c r="CH845" i="3"/>
  <c r="CG845" i="3"/>
  <c r="CF845" i="3"/>
  <c r="CE845" i="3"/>
  <c r="CD845" i="3"/>
  <c r="CC845" i="3"/>
  <c r="CB845" i="3"/>
  <c r="CA845" i="3"/>
  <c r="BZ845" i="3"/>
  <c r="BW845" i="3"/>
  <c r="BV845" i="3"/>
  <c r="BU845" i="3"/>
  <c r="BS845" i="3"/>
  <c r="BR845" i="3"/>
  <c r="BQ845" i="3"/>
  <c r="BP845" i="3"/>
  <c r="BN845" i="3"/>
  <c r="BM845" i="3"/>
  <c r="BL845" i="3"/>
  <c r="BK845" i="3"/>
  <c r="BI845" i="3"/>
  <c r="BG845" i="3"/>
  <c r="BF845" i="3"/>
  <c r="DG844" i="3"/>
  <c r="DD844" i="3"/>
  <c r="DC844" i="3"/>
  <c r="DB844" i="3"/>
  <c r="DA844" i="3"/>
  <c r="CZ844" i="3"/>
  <c r="CY844" i="3"/>
  <c r="CX844" i="3"/>
  <c r="CV844" i="3"/>
  <c r="CU844" i="3"/>
  <c r="CT844" i="3"/>
  <c r="CS844" i="3"/>
  <c r="CR844" i="3"/>
  <c r="CQ844" i="3"/>
  <c r="CP844" i="3"/>
  <c r="CO844" i="3"/>
  <c r="CM844" i="3"/>
  <c r="CL844" i="3"/>
  <c r="CK844" i="3"/>
  <c r="CJ844" i="3"/>
  <c r="CI844" i="3"/>
  <c r="CH844" i="3"/>
  <c r="CG844" i="3"/>
  <c r="CF844" i="3"/>
  <c r="CE844" i="3"/>
  <c r="CD844" i="3"/>
  <c r="CC844" i="3"/>
  <c r="CB844" i="3"/>
  <c r="CA844" i="3"/>
  <c r="BZ844" i="3"/>
  <c r="BW844" i="3"/>
  <c r="BV844" i="3"/>
  <c r="BU844" i="3"/>
  <c r="BS844" i="3"/>
  <c r="BR844" i="3"/>
  <c r="BQ844" i="3"/>
  <c r="BP844" i="3"/>
  <c r="BN844" i="3"/>
  <c r="BM844" i="3"/>
  <c r="BL844" i="3"/>
  <c r="BK844" i="3"/>
  <c r="BI844" i="3"/>
  <c r="BG844" i="3"/>
  <c r="BF844" i="3"/>
  <c r="DG843" i="3"/>
  <c r="DE843" i="3"/>
  <c r="DD843" i="3"/>
  <c r="DC843" i="3"/>
  <c r="DB843" i="3"/>
  <c r="DA843" i="3"/>
  <c r="CZ843" i="3"/>
  <c r="CY843" i="3"/>
  <c r="CX843" i="3"/>
  <c r="CV843" i="3"/>
  <c r="CU843" i="3"/>
  <c r="CT843" i="3"/>
  <c r="CS843" i="3"/>
  <c r="CR843" i="3"/>
  <c r="CQ843" i="3"/>
  <c r="CP843" i="3"/>
  <c r="CO843" i="3"/>
  <c r="CM843" i="3"/>
  <c r="CL843" i="3"/>
  <c r="CK843" i="3"/>
  <c r="CJ843" i="3"/>
  <c r="CI843" i="3"/>
  <c r="CH843" i="3"/>
  <c r="CG843" i="3"/>
  <c r="CF843" i="3"/>
  <c r="CE843" i="3"/>
  <c r="CD843" i="3"/>
  <c r="CC843" i="3"/>
  <c r="CB843" i="3"/>
  <c r="CA843" i="3"/>
  <c r="BZ843" i="3"/>
  <c r="BW843" i="3"/>
  <c r="BV843" i="3"/>
  <c r="BU843" i="3"/>
  <c r="BS843" i="3"/>
  <c r="BR843" i="3"/>
  <c r="BQ843" i="3"/>
  <c r="BP843" i="3"/>
  <c r="BN843" i="3"/>
  <c r="BM843" i="3"/>
  <c r="BL843" i="3"/>
  <c r="BK843" i="3"/>
  <c r="BI843" i="3"/>
  <c r="BG843" i="3"/>
  <c r="BF843" i="3"/>
  <c r="DG842" i="3"/>
  <c r="DE842" i="3"/>
  <c r="DD842" i="3"/>
  <c r="DC842" i="3"/>
  <c r="DB842" i="3"/>
  <c r="DA842" i="3"/>
  <c r="CZ842" i="3"/>
  <c r="CY842" i="3"/>
  <c r="CX842" i="3"/>
  <c r="CV842" i="3"/>
  <c r="CU842" i="3"/>
  <c r="CT842" i="3"/>
  <c r="CS842" i="3"/>
  <c r="CR842" i="3"/>
  <c r="CQ842" i="3"/>
  <c r="CP842" i="3"/>
  <c r="CO842" i="3"/>
  <c r="CM842" i="3"/>
  <c r="CL842" i="3"/>
  <c r="CK842" i="3"/>
  <c r="CJ842" i="3"/>
  <c r="CI842" i="3"/>
  <c r="CH842" i="3"/>
  <c r="CG842" i="3"/>
  <c r="CF842" i="3"/>
  <c r="CE842" i="3"/>
  <c r="CD842" i="3"/>
  <c r="CC842" i="3"/>
  <c r="CB842" i="3"/>
  <c r="CA842" i="3"/>
  <c r="BZ842" i="3"/>
  <c r="BW842" i="3"/>
  <c r="BV842" i="3"/>
  <c r="BU842" i="3"/>
  <c r="BS842" i="3"/>
  <c r="BR842" i="3"/>
  <c r="BQ842" i="3"/>
  <c r="BP842" i="3"/>
  <c r="BN842" i="3"/>
  <c r="BM842" i="3"/>
  <c r="BL842" i="3"/>
  <c r="BK842" i="3"/>
  <c r="BI842" i="3"/>
  <c r="BG842" i="3"/>
  <c r="BF842" i="3"/>
  <c r="DG841" i="3"/>
  <c r="DE841" i="3"/>
  <c r="DD841" i="3"/>
  <c r="DC841" i="3"/>
  <c r="DB841" i="3"/>
  <c r="DA841" i="3"/>
  <c r="CZ841" i="3"/>
  <c r="CY841" i="3"/>
  <c r="CX841" i="3"/>
  <c r="CV841" i="3"/>
  <c r="CU841" i="3"/>
  <c r="CT841" i="3"/>
  <c r="CS841" i="3"/>
  <c r="CR841" i="3"/>
  <c r="CQ841" i="3"/>
  <c r="CP841" i="3"/>
  <c r="CO841" i="3"/>
  <c r="CM841" i="3"/>
  <c r="CL841" i="3"/>
  <c r="CK841" i="3"/>
  <c r="CJ841" i="3"/>
  <c r="CI841" i="3"/>
  <c r="CH841" i="3"/>
  <c r="CG841" i="3"/>
  <c r="CF841" i="3"/>
  <c r="CE841" i="3"/>
  <c r="CD841" i="3"/>
  <c r="CC841" i="3"/>
  <c r="CB841" i="3"/>
  <c r="CA841" i="3"/>
  <c r="BZ841" i="3"/>
  <c r="BW841" i="3"/>
  <c r="BV841" i="3"/>
  <c r="BU841" i="3"/>
  <c r="BS841" i="3"/>
  <c r="BR841" i="3"/>
  <c r="BQ841" i="3"/>
  <c r="BP841" i="3"/>
  <c r="BN841" i="3"/>
  <c r="BM841" i="3"/>
  <c r="BL841" i="3"/>
  <c r="BK841" i="3"/>
  <c r="BI841" i="3"/>
  <c r="BG841" i="3"/>
  <c r="BF841" i="3"/>
  <c r="DG840" i="3"/>
  <c r="DE840" i="3"/>
  <c r="DD840" i="3"/>
  <c r="DC840" i="3"/>
  <c r="DB840" i="3"/>
  <c r="DA840" i="3"/>
  <c r="CZ840" i="3"/>
  <c r="CY840" i="3"/>
  <c r="CX840" i="3"/>
  <c r="CV840" i="3"/>
  <c r="CU840" i="3"/>
  <c r="CT840" i="3"/>
  <c r="CS840" i="3"/>
  <c r="CR840" i="3"/>
  <c r="CQ840" i="3"/>
  <c r="CP840" i="3"/>
  <c r="CO840" i="3"/>
  <c r="CM840" i="3"/>
  <c r="CL840" i="3"/>
  <c r="CK840" i="3"/>
  <c r="CJ840" i="3"/>
  <c r="CI840" i="3"/>
  <c r="CH840" i="3"/>
  <c r="CG840" i="3"/>
  <c r="CF840" i="3"/>
  <c r="CE840" i="3"/>
  <c r="CD840" i="3"/>
  <c r="CC840" i="3"/>
  <c r="CB840" i="3"/>
  <c r="CA840" i="3"/>
  <c r="BZ840" i="3"/>
  <c r="BW840" i="3"/>
  <c r="BV840" i="3"/>
  <c r="BU840" i="3"/>
  <c r="BS840" i="3"/>
  <c r="BR840" i="3"/>
  <c r="BQ840" i="3"/>
  <c r="BP840" i="3"/>
  <c r="BN840" i="3"/>
  <c r="BM840" i="3"/>
  <c r="BL840" i="3"/>
  <c r="BK840" i="3"/>
  <c r="BI840" i="3"/>
  <c r="BG840" i="3"/>
  <c r="BF840" i="3"/>
  <c r="DG839" i="3"/>
  <c r="DE839" i="3"/>
  <c r="DD839" i="3"/>
  <c r="DC839" i="3"/>
  <c r="DB839" i="3"/>
  <c r="DA839" i="3"/>
  <c r="CZ839" i="3"/>
  <c r="CY839" i="3"/>
  <c r="CX839" i="3"/>
  <c r="CV839" i="3"/>
  <c r="CU839" i="3"/>
  <c r="CT839" i="3"/>
  <c r="CS839" i="3"/>
  <c r="CR839" i="3"/>
  <c r="CQ839" i="3"/>
  <c r="CP839" i="3"/>
  <c r="CO839" i="3"/>
  <c r="CM839" i="3"/>
  <c r="CL839" i="3"/>
  <c r="CK839" i="3"/>
  <c r="CJ839" i="3"/>
  <c r="CI839" i="3"/>
  <c r="CH839" i="3"/>
  <c r="CG839" i="3"/>
  <c r="CF839" i="3"/>
  <c r="CE839" i="3"/>
  <c r="CD839" i="3"/>
  <c r="CC839" i="3"/>
  <c r="CB839" i="3"/>
  <c r="CA839" i="3"/>
  <c r="BZ839" i="3"/>
  <c r="BW839" i="3"/>
  <c r="BV839" i="3"/>
  <c r="BU839" i="3"/>
  <c r="BS839" i="3"/>
  <c r="BR839" i="3"/>
  <c r="BQ839" i="3"/>
  <c r="BP839" i="3"/>
  <c r="BN839" i="3"/>
  <c r="BM839" i="3"/>
  <c r="BL839" i="3"/>
  <c r="BK839" i="3"/>
  <c r="BI839" i="3"/>
  <c r="BG839" i="3"/>
  <c r="BF839" i="3"/>
  <c r="DG838" i="3"/>
  <c r="DE838" i="3"/>
  <c r="DD838" i="3"/>
  <c r="DC838" i="3"/>
  <c r="DB838" i="3"/>
  <c r="DA838" i="3"/>
  <c r="CZ838" i="3"/>
  <c r="CY838" i="3"/>
  <c r="CX838" i="3"/>
  <c r="CV838" i="3"/>
  <c r="CU838" i="3"/>
  <c r="CT838" i="3"/>
  <c r="CS838" i="3"/>
  <c r="CR838" i="3"/>
  <c r="CQ838" i="3"/>
  <c r="CP838" i="3"/>
  <c r="CO838" i="3"/>
  <c r="CM838" i="3"/>
  <c r="CL838" i="3"/>
  <c r="CK838" i="3"/>
  <c r="CJ838" i="3"/>
  <c r="CI838" i="3"/>
  <c r="CH838" i="3"/>
  <c r="CG838" i="3"/>
  <c r="CF838" i="3"/>
  <c r="CE838" i="3"/>
  <c r="CD838" i="3"/>
  <c r="CC838" i="3"/>
  <c r="CB838" i="3"/>
  <c r="CA838" i="3"/>
  <c r="BZ838" i="3"/>
  <c r="BW838" i="3"/>
  <c r="BV838" i="3"/>
  <c r="BU838" i="3"/>
  <c r="BS838" i="3"/>
  <c r="BR838" i="3"/>
  <c r="BQ838" i="3"/>
  <c r="BP838" i="3"/>
  <c r="BN838" i="3"/>
  <c r="BM838" i="3"/>
  <c r="BL838" i="3"/>
  <c r="BK838" i="3"/>
  <c r="BI838" i="3"/>
  <c r="BG838" i="3"/>
  <c r="BF838" i="3"/>
  <c r="DG837" i="3"/>
  <c r="DE837" i="3"/>
  <c r="DD837" i="3"/>
  <c r="DC837" i="3"/>
  <c r="DB837" i="3"/>
  <c r="DA837" i="3"/>
  <c r="CZ837" i="3"/>
  <c r="CY837" i="3"/>
  <c r="CX837" i="3"/>
  <c r="CV837" i="3"/>
  <c r="CU837" i="3"/>
  <c r="CT837" i="3"/>
  <c r="CS837" i="3"/>
  <c r="CR837" i="3"/>
  <c r="CQ837" i="3"/>
  <c r="CP837" i="3"/>
  <c r="CO837" i="3"/>
  <c r="CM837" i="3"/>
  <c r="CL837" i="3"/>
  <c r="CK837" i="3"/>
  <c r="CJ837" i="3"/>
  <c r="CI837" i="3"/>
  <c r="CH837" i="3"/>
  <c r="CG837" i="3"/>
  <c r="CF837" i="3"/>
  <c r="CE837" i="3"/>
  <c r="CD837" i="3"/>
  <c r="CC837" i="3"/>
  <c r="CB837" i="3"/>
  <c r="CA837" i="3"/>
  <c r="BZ837" i="3"/>
  <c r="BW837" i="3"/>
  <c r="BV837" i="3"/>
  <c r="BU837" i="3"/>
  <c r="BS837" i="3"/>
  <c r="BR837" i="3"/>
  <c r="BQ837" i="3"/>
  <c r="BP837" i="3"/>
  <c r="BN837" i="3"/>
  <c r="BM837" i="3"/>
  <c r="BL837" i="3"/>
  <c r="BK837" i="3"/>
  <c r="BI837" i="3"/>
  <c r="BG837" i="3"/>
  <c r="BF837" i="3"/>
  <c r="DG836" i="3"/>
  <c r="DE836" i="3"/>
  <c r="DD836" i="3"/>
  <c r="DC836" i="3"/>
  <c r="DB836" i="3"/>
  <c r="DA836" i="3"/>
  <c r="CZ836" i="3"/>
  <c r="CY836" i="3"/>
  <c r="CX836" i="3"/>
  <c r="CV836" i="3"/>
  <c r="CU836" i="3"/>
  <c r="CT836" i="3"/>
  <c r="CS836" i="3"/>
  <c r="CR836" i="3"/>
  <c r="CQ836" i="3"/>
  <c r="CP836" i="3"/>
  <c r="CO836" i="3"/>
  <c r="CM836" i="3"/>
  <c r="CL836" i="3"/>
  <c r="CK836" i="3"/>
  <c r="CJ836" i="3"/>
  <c r="CI836" i="3"/>
  <c r="CH836" i="3"/>
  <c r="CG836" i="3"/>
  <c r="CF836" i="3"/>
  <c r="CE836" i="3"/>
  <c r="CD836" i="3"/>
  <c r="CC836" i="3"/>
  <c r="CB836" i="3"/>
  <c r="CA836" i="3"/>
  <c r="BZ836" i="3"/>
  <c r="BW836" i="3"/>
  <c r="BV836" i="3"/>
  <c r="BU836" i="3"/>
  <c r="BS836" i="3"/>
  <c r="BR836" i="3"/>
  <c r="BQ836" i="3"/>
  <c r="BP836" i="3"/>
  <c r="BN836" i="3"/>
  <c r="BM836" i="3"/>
  <c r="BL836" i="3"/>
  <c r="BK836" i="3"/>
  <c r="BI836" i="3"/>
  <c r="BG836" i="3"/>
  <c r="BF836" i="3"/>
  <c r="DG835" i="3"/>
  <c r="DE835" i="3"/>
  <c r="DD835" i="3"/>
  <c r="DC835" i="3"/>
  <c r="DB835" i="3"/>
  <c r="DA835" i="3"/>
  <c r="CZ835" i="3"/>
  <c r="CY835" i="3"/>
  <c r="CX835" i="3"/>
  <c r="CV835" i="3"/>
  <c r="CU835" i="3"/>
  <c r="CT835" i="3"/>
  <c r="CS835" i="3"/>
  <c r="CR835" i="3"/>
  <c r="CQ835" i="3"/>
  <c r="CP835" i="3"/>
  <c r="CO835" i="3"/>
  <c r="CM835" i="3"/>
  <c r="CL835" i="3"/>
  <c r="CK835" i="3"/>
  <c r="CJ835" i="3"/>
  <c r="CI835" i="3"/>
  <c r="CH835" i="3"/>
  <c r="CG835" i="3"/>
  <c r="CF835" i="3"/>
  <c r="CE835" i="3"/>
  <c r="CD835" i="3"/>
  <c r="CC835" i="3"/>
  <c r="CB835" i="3"/>
  <c r="CA835" i="3"/>
  <c r="BZ835" i="3"/>
  <c r="BW835" i="3"/>
  <c r="BV835" i="3"/>
  <c r="BU835" i="3"/>
  <c r="BT835" i="3"/>
  <c r="BS835" i="3"/>
  <c r="BR835" i="3"/>
  <c r="BQ835" i="3"/>
  <c r="BP835" i="3"/>
  <c r="BN835" i="3"/>
  <c r="BM835" i="3"/>
  <c r="BL835" i="3"/>
  <c r="BK835" i="3"/>
  <c r="BI835" i="3"/>
  <c r="BG835" i="3"/>
  <c r="BF835" i="3"/>
  <c r="DG834" i="3"/>
  <c r="DE834" i="3"/>
  <c r="DD834" i="3"/>
  <c r="DC834" i="3"/>
  <c r="DB834" i="3"/>
  <c r="DA834" i="3"/>
  <c r="CZ834" i="3"/>
  <c r="CY834" i="3"/>
  <c r="CX834" i="3"/>
  <c r="CV834" i="3"/>
  <c r="CU834" i="3"/>
  <c r="CT834" i="3"/>
  <c r="CS834" i="3"/>
  <c r="CR834" i="3"/>
  <c r="CQ834" i="3"/>
  <c r="CP834" i="3"/>
  <c r="CO834" i="3"/>
  <c r="CM834" i="3"/>
  <c r="CL834" i="3"/>
  <c r="CK834" i="3"/>
  <c r="CJ834" i="3"/>
  <c r="CI834" i="3"/>
  <c r="CH834" i="3"/>
  <c r="CG834" i="3"/>
  <c r="CF834" i="3"/>
  <c r="CE834" i="3"/>
  <c r="CD834" i="3"/>
  <c r="CC834" i="3"/>
  <c r="CB834" i="3"/>
  <c r="CA834" i="3"/>
  <c r="BZ834" i="3"/>
  <c r="BW834" i="3"/>
  <c r="BV834" i="3"/>
  <c r="BU834" i="3"/>
  <c r="BT834" i="3"/>
  <c r="BS834" i="3"/>
  <c r="BR834" i="3"/>
  <c r="BQ834" i="3"/>
  <c r="BP834" i="3"/>
  <c r="BN834" i="3"/>
  <c r="BM834" i="3"/>
  <c r="BL834" i="3"/>
  <c r="BK834" i="3"/>
  <c r="BI834" i="3"/>
  <c r="BG834" i="3"/>
  <c r="BF834" i="3"/>
  <c r="DG833" i="3"/>
  <c r="DE833" i="3"/>
  <c r="DD833" i="3"/>
  <c r="DC833" i="3"/>
  <c r="DB833" i="3"/>
  <c r="DA833" i="3"/>
  <c r="CZ833" i="3"/>
  <c r="CY833" i="3"/>
  <c r="CX833" i="3"/>
  <c r="CV833" i="3"/>
  <c r="CU833" i="3"/>
  <c r="CT833" i="3"/>
  <c r="CS833" i="3"/>
  <c r="CR833" i="3"/>
  <c r="CQ833" i="3"/>
  <c r="CP833" i="3"/>
  <c r="CO833" i="3"/>
  <c r="CM833" i="3"/>
  <c r="CL833" i="3"/>
  <c r="CK833" i="3"/>
  <c r="CJ833" i="3"/>
  <c r="CI833" i="3"/>
  <c r="CH833" i="3"/>
  <c r="CG833" i="3"/>
  <c r="CF833" i="3"/>
  <c r="CE833" i="3"/>
  <c r="CD833" i="3"/>
  <c r="CC833" i="3"/>
  <c r="CB833" i="3"/>
  <c r="CA833" i="3"/>
  <c r="BZ833" i="3"/>
  <c r="BW833" i="3"/>
  <c r="BV833" i="3"/>
  <c r="BU833" i="3"/>
  <c r="BT833" i="3"/>
  <c r="BS833" i="3"/>
  <c r="BR833" i="3"/>
  <c r="BQ833" i="3"/>
  <c r="BP833" i="3"/>
  <c r="BN833" i="3"/>
  <c r="BM833" i="3"/>
  <c r="BL833" i="3"/>
  <c r="BK833" i="3"/>
  <c r="BI833" i="3"/>
  <c r="BG833" i="3"/>
  <c r="BF833" i="3"/>
  <c r="DG832" i="3"/>
  <c r="DE832" i="3"/>
  <c r="DD832" i="3"/>
  <c r="DC832" i="3"/>
  <c r="DB832" i="3"/>
  <c r="DA832" i="3"/>
  <c r="CZ832" i="3"/>
  <c r="CY832" i="3"/>
  <c r="CX832" i="3"/>
  <c r="CV832" i="3"/>
  <c r="CU832" i="3"/>
  <c r="CT832" i="3"/>
  <c r="CS832" i="3"/>
  <c r="CR832" i="3"/>
  <c r="CQ832" i="3"/>
  <c r="CP832" i="3"/>
  <c r="CO832" i="3"/>
  <c r="CM832" i="3"/>
  <c r="CL832" i="3"/>
  <c r="CK832" i="3"/>
  <c r="CJ832" i="3"/>
  <c r="CI832" i="3"/>
  <c r="CH832" i="3"/>
  <c r="CG832" i="3"/>
  <c r="CF832" i="3"/>
  <c r="CE832" i="3"/>
  <c r="CD832" i="3"/>
  <c r="CC832" i="3"/>
  <c r="CB832" i="3"/>
  <c r="CA832" i="3"/>
  <c r="BZ832" i="3"/>
  <c r="BW832" i="3"/>
  <c r="BV832" i="3"/>
  <c r="BU832" i="3"/>
  <c r="BT832" i="3"/>
  <c r="BS832" i="3"/>
  <c r="BR832" i="3"/>
  <c r="BQ832" i="3"/>
  <c r="BP832" i="3"/>
  <c r="BN832" i="3"/>
  <c r="BM832" i="3"/>
  <c r="BL832" i="3"/>
  <c r="BK832" i="3"/>
  <c r="BI832" i="3"/>
  <c r="BG832" i="3"/>
  <c r="BF832" i="3"/>
  <c r="DG831" i="3"/>
  <c r="DE831" i="3"/>
  <c r="DD831" i="3"/>
  <c r="DC831" i="3"/>
  <c r="DB831" i="3"/>
  <c r="DA831" i="3"/>
  <c r="CZ831" i="3"/>
  <c r="CY831" i="3"/>
  <c r="CX831" i="3"/>
  <c r="CV831" i="3"/>
  <c r="CU831" i="3"/>
  <c r="CT831" i="3"/>
  <c r="CS831" i="3"/>
  <c r="CR831" i="3"/>
  <c r="CQ831" i="3"/>
  <c r="CP831" i="3"/>
  <c r="CO831" i="3"/>
  <c r="CM831" i="3"/>
  <c r="CL831" i="3"/>
  <c r="CK831" i="3"/>
  <c r="CJ831" i="3"/>
  <c r="CI831" i="3"/>
  <c r="CH831" i="3"/>
  <c r="CG831" i="3"/>
  <c r="CF831" i="3"/>
  <c r="CE831" i="3"/>
  <c r="CD831" i="3"/>
  <c r="CC831" i="3"/>
  <c r="CB831" i="3"/>
  <c r="CA831" i="3"/>
  <c r="BZ831" i="3"/>
  <c r="BW831" i="3"/>
  <c r="BV831" i="3"/>
  <c r="BU831" i="3"/>
  <c r="BT831" i="3"/>
  <c r="BS831" i="3"/>
  <c r="BR831" i="3"/>
  <c r="BQ831" i="3"/>
  <c r="BP831" i="3"/>
  <c r="BN831" i="3"/>
  <c r="BM831" i="3"/>
  <c r="BL831" i="3"/>
  <c r="BK831" i="3"/>
  <c r="BI831" i="3"/>
  <c r="BG831" i="3"/>
  <c r="BF831" i="3"/>
  <c r="DG830" i="3"/>
  <c r="DE830" i="3"/>
  <c r="DD830" i="3"/>
  <c r="DC830" i="3"/>
  <c r="DB830" i="3"/>
  <c r="DA830" i="3"/>
  <c r="CZ830" i="3"/>
  <c r="CY830" i="3"/>
  <c r="CX830" i="3"/>
  <c r="CV830" i="3"/>
  <c r="CU830" i="3"/>
  <c r="CT830" i="3"/>
  <c r="CS830" i="3"/>
  <c r="CR830" i="3"/>
  <c r="CQ830" i="3"/>
  <c r="CP830" i="3"/>
  <c r="CO830" i="3"/>
  <c r="CM830" i="3"/>
  <c r="CL830" i="3"/>
  <c r="CK830" i="3"/>
  <c r="CJ830" i="3"/>
  <c r="CI830" i="3"/>
  <c r="CH830" i="3"/>
  <c r="CG830" i="3"/>
  <c r="CF830" i="3"/>
  <c r="CE830" i="3"/>
  <c r="CD830" i="3"/>
  <c r="CC830" i="3"/>
  <c r="CB830" i="3"/>
  <c r="CA830" i="3"/>
  <c r="BZ830" i="3"/>
  <c r="BW830" i="3"/>
  <c r="BV830" i="3"/>
  <c r="BU830" i="3"/>
  <c r="BT830" i="3"/>
  <c r="BS830" i="3"/>
  <c r="BR830" i="3"/>
  <c r="BQ830" i="3"/>
  <c r="BP830" i="3"/>
  <c r="BN830" i="3"/>
  <c r="BM830" i="3"/>
  <c r="BL830" i="3"/>
  <c r="BK830" i="3"/>
  <c r="BI830" i="3"/>
  <c r="BG830" i="3"/>
  <c r="BF830" i="3"/>
  <c r="DG829" i="3"/>
  <c r="DE829" i="3"/>
  <c r="DD829" i="3"/>
  <c r="DC829" i="3"/>
  <c r="DB829" i="3"/>
  <c r="DA829" i="3"/>
  <c r="CZ829" i="3"/>
  <c r="CY829" i="3"/>
  <c r="CX829" i="3"/>
  <c r="CV829" i="3"/>
  <c r="CU829" i="3"/>
  <c r="CT829" i="3"/>
  <c r="CS829" i="3"/>
  <c r="CR829" i="3"/>
  <c r="CQ829" i="3"/>
  <c r="CP829" i="3"/>
  <c r="CO829" i="3"/>
  <c r="CM829" i="3"/>
  <c r="CL829" i="3"/>
  <c r="CK829" i="3"/>
  <c r="CJ829" i="3"/>
  <c r="CI829" i="3"/>
  <c r="CH829" i="3"/>
  <c r="CG829" i="3"/>
  <c r="CF829" i="3"/>
  <c r="CE829" i="3"/>
  <c r="CD829" i="3"/>
  <c r="CC829" i="3"/>
  <c r="CB829" i="3"/>
  <c r="CA829" i="3"/>
  <c r="BZ829" i="3"/>
  <c r="BW829" i="3"/>
  <c r="BV829" i="3"/>
  <c r="BU829" i="3"/>
  <c r="BT829" i="3"/>
  <c r="BS829" i="3"/>
  <c r="BR829" i="3"/>
  <c r="BQ829" i="3"/>
  <c r="BP829" i="3"/>
  <c r="BN829" i="3"/>
  <c r="BM829" i="3"/>
  <c r="BL829" i="3"/>
  <c r="BK829" i="3"/>
  <c r="BI829" i="3"/>
  <c r="BG829" i="3"/>
  <c r="BF829" i="3"/>
  <c r="DG828" i="3"/>
  <c r="DE828" i="3"/>
  <c r="DD828" i="3"/>
  <c r="DC828" i="3"/>
  <c r="DB828" i="3"/>
  <c r="DA828" i="3"/>
  <c r="CZ828" i="3"/>
  <c r="CY828" i="3"/>
  <c r="CX828" i="3"/>
  <c r="CV828" i="3"/>
  <c r="CU828" i="3"/>
  <c r="CT828" i="3"/>
  <c r="CS828" i="3"/>
  <c r="CR828" i="3"/>
  <c r="CQ828" i="3"/>
  <c r="CP828" i="3"/>
  <c r="CO828" i="3"/>
  <c r="CM828" i="3"/>
  <c r="CL828" i="3"/>
  <c r="CK828" i="3"/>
  <c r="CJ828" i="3"/>
  <c r="CI828" i="3"/>
  <c r="CH828" i="3"/>
  <c r="CG828" i="3"/>
  <c r="CF828" i="3"/>
  <c r="CE828" i="3"/>
  <c r="CD828" i="3"/>
  <c r="CC828" i="3"/>
  <c r="CB828" i="3"/>
  <c r="CA828" i="3"/>
  <c r="BZ828" i="3"/>
  <c r="BW828" i="3"/>
  <c r="BV828" i="3"/>
  <c r="BU828" i="3"/>
  <c r="BT828" i="3"/>
  <c r="BS828" i="3"/>
  <c r="BR828" i="3"/>
  <c r="BQ828" i="3"/>
  <c r="BP828" i="3"/>
  <c r="BN828" i="3"/>
  <c r="BM828" i="3"/>
  <c r="BL828" i="3"/>
  <c r="BK828" i="3"/>
  <c r="BI828" i="3"/>
  <c r="BG828" i="3"/>
  <c r="BF828" i="3"/>
  <c r="DG827" i="3"/>
  <c r="DE827" i="3"/>
  <c r="DD827" i="3"/>
  <c r="DC827" i="3"/>
  <c r="DB827" i="3"/>
  <c r="DA827" i="3"/>
  <c r="CZ827" i="3"/>
  <c r="CY827" i="3"/>
  <c r="CX827" i="3"/>
  <c r="CV827" i="3"/>
  <c r="CU827" i="3"/>
  <c r="CT827" i="3"/>
  <c r="CS827" i="3"/>
  <c r="CR827" i="3"/>
  <c r="CQ827" i="3"/>
  <c r="CP827" i="3"/>
  <c r="CO827" i="3"/>
  <c r="CM827" i="3"/>
  <c r="CL827" i="3"/>
  <c r="CK827" i="3"/>
  <c r="CJ827" i="3"/>
  <c r="CI827" i="3"/>
  <c r="CH827" i="3"/>
  <c r="CG827" i="3"/>
  <c r="CF827" i="3"/>
  <c r="CE827" i="3"/>
  <c r="CD827" i="3"/>
  <c r="CC827" i="3"/>
  <c r="CB827" i="3"/>
  <c r="CA827" i="3"/>
  <c r="BZ827" i="3"/>
  <c r="BW827" i="3"/>
  <c r="BV827" i="3"/>
  <c r="BU827" i="3"/>
  <c r="BT827" i="3"/>
  <c r="BS827" i="3"/>
  <c r="BR827" i="3"/>
  <c r="BQ827" i="3"/>
  <c r="BP827" i="3"/>
  <c r="BN827" i="3"/>
  <c r="BM827" i="3"/>
  <c r="BL827" i="3"/>
  <c r="BK827" i="3"/>
  <c r="BI827" i="3"/>
  <c r="BG827" i="3"/>
  <c r="BF827" i="3"/>
  <c r="DG826" i="3"/>
  <c r="DE826" i="3"/>
  <c r="DD826" i="3"/>
  <c r="DC826" i="3"/>
  <c r="DB826" i="3"/>
  <c r="DA826" i="3"/>
  <c r="CZ826" i="3"/>
  <c r="CY826" i="3"/>
  <c r="CX826" i="3"/>
  <c r="CV826" i="3"/>
  <c r="CU826" i="3"/>
  <c r="CT826" i="3"/>
  <c r="CS826" i="3"/>
  <c r="CR826" i="3"/>
  <c r="CQ826" i="3"/>
  <c r="CP826" i="3"/>
  <c r="CO826" i="3"/>
  <c r="CM826" i="3"/>
  <c r="CL826" i="3"/>
  <c r="CK826" i="3"/>
  <c r="CJ826" i="3"/>
  <c r="CI826" i="3"/>
  <c r="CH826" i="3"/>
  <c r="CG826" i="3"/>
  <c r="CF826" i="3"/>
  <c r="CE826" i="3"/>
  <c r="CD826" i="3"/>
  <c r="CC826" i="3"/>
  <c r="CB826" i="3"/>
  <c r="CA826" i="3"/>
  <c r="BZ826" i="3"/>
  <c r="BW826" i="3"/>
  <c r="BV826" i="3"/>
  <c r="BU826" i="3"/>
  <c r="BT826" i="3"/>
  <c r="BS826" i="3"/>
  <c r="BR826" i="3"/>
  <c r="BQ826" i="3"/>
  <c r="BP826" i="3"/>
  <c r="BN826" i="3"/>
  <c r="BM826" i="3"/>
  <c r="BL826" i="3"/>
  <c r="BK826" i="3"/>
  <c r="BI826" i="3"/>
  <c r="BG826" i="3"/>
  <c r="BF826" i="3"/>
  <c r="DG825" i="3"/>
  <c r="DE825" i="3"/>
  <c r="DD825" i="3"/>
  <c r="DC825" i="3"/>
  <c r="DB825" i="3"/>
  <c r="DA825" i="3"/>
  <c r="CZ825" i="3"/>
  <c r="CY825" i="3"/>
  <c r="CX825" i="3"/>
  <c r="CV825" i="3"/>
  <c r="CU825" i="3"/>
  <c r="CT825" i="3"/>
  <c r="CS825" i="3"/>
  <c r="CR825" i="3"/>
  <c r="CQ825" i="3"/>
  <c r="CP825" i="3"/>
  <c r="CO825" i="3"/>
  <c r="CM825" i="3"/>
  <c r="CL825" i="3"/>
  <c r="CK825" i="3"/>
  <c r="CJ825" i="3"/>
  <c r="CI825" i="3"/>
  <c r="CH825" i="3"/>
  <c r="CG825" i="3"/>
  <c r="CF825" i="3"/>
  <c r="CE825" i="3"/>
  <c r="CD825" i="3"/>
  <c r="CC825" i="3"/>
  <c r="CB825" i="3"/>
  <c r="CA825" i="3"/>
  <c r="BZ825" i="3"/>
  <c r="BW825" i="3"/>
  <c r="BV825" i="3"/>
  <c r="BU825" i="3"/>
  <c r="BT825" i="3"/>
  <c r="BS825" i="3"/>
  <c r="BR825" i="3"/>
  <c r="BQ825" i="3"/>
  <c r="BP825" i="3"/>
  <c r="BN825" i="3"/>
  <c r="BM825" i="3"/>
  <c r="BL825" i="3"/>
  <c r="BK825" i="3"/>
  <c r="BI825" i="3"/>
  <c r="BG825" i="3"/>
  <c r="BF825" i="3"/>
  <c r="DG824" i="3"/>
  <c r="DE824" i="3"/>
  <c r="DD824" i="3"/>
  <c r="DC824" i="3"/>
  <c r="DB824" i="3"/>
  <c r="DA824" i="3"/>
  <c r="CZ824" i="3"/>
  <c r="CY824" i="3"/>
  <c r="CX824" i="3"/>
  <c r="CV824" i="3"/>
  <c r="CU824" i="3"/>
  <c r="CT824" i="3"/>
  <c r="CS824" i="3"/>
  <c r="CR824" i="3"/>
  <c r="CQ824" i="3"/>
  <c r="CP824" i="3"/>
  <c r="CO824" i="3"/>
  <c r="CM824" i="3"/>
  <c r="CL824" i="3"/>
  <c r="CK824" i="3"/>
  <c r="CJ824" i="3"/>
  <c r="CI824" i="3"/>
  <c r="CH824" i="3"/>
  <c r="CG824" i="3"/>
  <c r="CF824" i="3"/>
  <c r="CE824" i="3"/>
  <c r="CD824" i="3"/>
  <c r="CC824" i="3"/>
  <c r="CB824" i="3"/>
  <c r="CA824" i="3"/>
  <c r="BZ824" i="3"/>
  <c r="BW824" i="3"/>
  <c r="BV824" i="3"/>
  <c r="BU824" i="3"/>
  <c r="BT824" i="3"/>
  <c r="BS824" i="3"/>
  <c r="BR824" i="3"/>
  <c r="BQ824" i="3"/>
  <c r="BP824" i="3"/>
  <c r="BN824" i="3"/>
  <c r="BM824" i="3"/>
  <c r="BL824" i="3"/>
  <c r="BK824" i="3"/>
  <c r="BI824" i="3"/>
  <c r="BG824" i="3"/>
  <c r="BF824" i="3"/>
  <c r="DG823" i="3"/>
  <c r="DE823" i="3"/>
  <c r="DD823" i="3"/>
  <c r="DC823" i="3"/>
  <c r="DB823" i="3"/>
  <c r="DA823" i="3"/>
  <c r="CZ823" i="3"/>
  <c r="CY823" i="3"/>
  <c r="CX823" i="3"/>
  <c r="CV823" i="3"/>
  <c r="CU823" i="3"/>
  <c r="CT823" i="3"/>
  <c r="CS823" i="3"/>
  <c r="CR823" i="3"/>
  <c r="CQ823" i="3"/>
  <c r="CP823" i="3"/>
  <c r="CO823" i="3"/>
  <c r="CM823" i="3"/>
  <c r="CL823" i="3"/>
  <c r="CK823" i="3"/>
  <c r="CJ823" i="3"/>
  <c r="CI823" i="3"/>
  <c r="CH823" i="3"/>
  <c r="CG823" i="3"/>
  <c r="CF823" i="3"/>
  <c r="CE823" i="3"/>
  <c r="CD823" i="3"/>
  <c r="CC823" i="3"/>
  <c r="CB823" i="3"/>
  <c r="CA823" i="3"/>
  <c r="BZ823" i="3"/>
  <c r="BW823" i="3"/>
  <c r="BV823" i="3"/>
  <c r="BU823" i="3"/>
  <c r="BT823" i="3"/>
  <c r="BS823" i="3"/>
  <c r="BR823" i="3"/>
  <c r="BQ823" i="3"/>
  <c r="BP823" i="3"/>
  <c r="BN823" i="3"/>
  <c r="BM823" i="3"/>
  <c r="BL823" i="3"/>
  <c r="BK823" i="3"/>
  <c r="BI823" i="3"/>
  <c r="BG823" i="3"/>
  <c r="BF823" i="3"/>
  <c r="DG822" i="3"/>
  <c r="DE822" i="3"/>
  <c r="DD822" i="3"/>
  <c r="DC822" i="3"/>
  <c r="DB822" i="3"/>
  <c r="DA822" i="3"/>
  <c r="CZ822" i="3"/>
  <c r="CY822" i="3"/>
  <c r="CX822" i="3"/>
  <c r="CV822" i="3"/>
  <c r="CU822" i="3"/>
  <c r="CT822" i="3"/>
  <c r="CS822" i="3"/>
  <c r="CR822" i="3"/>
  <c r="CQ822" i="3"/>
  <c r="CP822" i="3"/>
  <c r="CO822" i="3"/>
  <c r="CM822" i="3"/>
  <c r="CL822" i="3"/>
  <c r="CK822" i="3"/>
  <c r="CJ822" i="3"/>
  <c r="CI822" i="3"/>
  <c r="CH822" i="3"/>
  <c r="CG822" i="3"/>
  <c r="CF822" i="3"/>
  <c r="CE822" i="3"/>
  <c r="CD822" i="3"/>
  <c r="CC822" i="3"/>
  <c r="CB822" i="3"/>
  <c r="CA822" i="3"/>
  <c r="BZ822" i="3"/>
  <c r="BW822" i="3"/>
  <c r="BV822" i="3"/>
  <c r="BU822" i="3"/>
  <c r="BT822" i="3"/>
  <c r="BS822" i="3"/>
  <c r="BR822" i="3"/>
  <c r="BQ822" i="3"/>
  <c r="BP822" i="3"/>
  <c r="BN822" i="3"/>
  <c r="BM822" i="3"/>
  <c r="BL822" i="3"/>
  <c r="BK822" i="3"/>
  <c r="BI822" i="3"/>
  <c r="BG822" i="3"/>
  <c r="BF822" i="3"/>
  <c r="DG821" i="3"/>
  <c r="DE821" i="3"/>
  <c r="DD821" i="3"/>
  <c r="DC821" i="3"/>
  <c r="DB821" i="3"/>
  <c r="DA821" i="3"/>
  <c r="CZ821" i="3"/>
  <c r="CY821" i="3"/>
  <c r="CX821" i="3"/>
  <c r="CV821" i="3"/>
  <c r="CU821" i="3"/>
  <c r="CT821" i="3"/>
  <c r="CS821" i="3"/>
  <c r="CR821" i="3"/>
  <c r="CQ821" i="3"/>
  <c r="CP821" i="3"/>
  <c r="CO821" i="3"/>
  <c r="CM821" i="3"/>
  <c r="CL821" i="3"/>
  <c r="CK821" i="3"/>
  <c r="CJ821" i="3"/>
  <c r="CI821" i="3"/>
  <c r="CH821" i="3"/>
  <c r="CG821" i="3"/>
  <c r="CF821" i="3"/>
  <c r="CE821" i="3"/>
  <c r="CD821" i="3"/>
  <c r="CC821" i="3"/>
  <c r="CB821" i="3"/>
  <c r="CA821" i="3"/>
  <c r="BZ821" i="3"/>
  <c r="BW821" i="3"/>
  <c r="BV821" i="3"/>
  <c r="BU821" i="3"/>
  <c r="BT821" i="3"/>
  <c r="BS821" i="3"/>
  <c r="BR821" i="3"/>
  <c r="BQ821" i="3"/>
  <c r="BP821" i="3"/>
  <c r="BN821" i="3"/>
  <c r="BM821" i="3"/>
  <c r="BL821" i="3"/>
  <c r="BK821" i="3"/>
  <c r="BI821" i="3"/>
  <c r="BG821" i="3"/>
  <c r="BF821" i="3"/>
  <c r="DG820" i="3"/>
  <c r="DE820" i="3"/>
  <c r="DD820" i="3"/>
  <c r="DC820" i="3"/>
  <c r="DB820" i="3"/>
  <c r="DA820" i="3"/>
  <c r="CZ820" i="3"/>
  <c r="CY820" i="3"/>
  <c r="CX820" i="3"/>
  <c r="CV820" i="3"/>
  <c r="CU820" i="3"/>
  <c r="CT820" i="3"/>
  <c r="CS820" i="3"/>
  <c r="CR820" i="3"/>
  <c r="CQ820" i="3"/>
  <c r="CP820" i="3"/>
  <c r="CO820" i="3"/>
  <c r="CM820" i="3"/>
  <c r="CL820" i="3"/>
  <c r="CK820" i="3"/>
  <c r="CJ820" i="3"/>
  <c r="CI820" i="3"/>
  <c r="CH820" i="3"/>
  <c r="CG820" i="3"/>
  <c r="CF820" i="3"/>
  <c r="CE820" i="3"/>
  <c r="CD820" i="3"/>
  <c r="CC820" i="3"/>
  <c r="CB820" i="3"/>
  <c r="CA820" i="3"/>
  <c r="BZ820" i="3"/>
  <c r="BW820" i="3"/>
  <c r="BV820" i="3"/>
  <c r="BU820" i="3"/>
  <c r="BT820" i="3"/>
  <c r="BS820" i="3"/>
  <c r="BR820" i="3"/>
  <c r="BQ820" i="3"/>
  <c r="BP820" i="3"/>
  <c r="BN820" i="3"/>
  <c r="BM820" i="3"/>
  <c r="BL820" i="3"/>
  <c r="BK820" i="3"/>
  <c r="BI820" i="3"/>
  <c r="BG820" i="3"/>
  <c r="BF820" i="3"/>
  <c r="DG819" i="3"/>
  <c r="DE819" i="3"/>
  <c r="DD819" i="3"/>
  <c r="DC819" i="3"/>
  <c r="DB819" i="3"/>
  <c r="DA819" i="3"/>
  <c r="CZ819" i="3"/>
  <c r="CY819" i="3"/>
  <c r="CX819" i="3"/>
  <c r="CV819" i="3"/>
  <c r="CU819" i="3"/>
  <c r="CT819" i="3"/>
  <c r="CS819" i="3"/>
  <c r="CR819" i="3"/>
  <c r="CQ819" i="3"/>
  <c r="CP819" i="3"/>
  <c r="CO819" i="3"/>
  <c r="CM819" i="3"/>
  <c r="CL819" i="3"/>
  <c r="CK819" i="3"/>
  <c r="CJ819" i="3"/>
  <c r="CI819" i="3"/>
  <c r="CH819" i="3"/>
  <c r="CG819" i="3"/>
  <c r="CF819" i="3"/>
  <c r="CE819" i="3"/>
  <c r="CD819" i="3"/>
  <c r="CC819" i="3"/>
  <c r="CB819" i="3"/>
  <c r="CA819" i="3"/>
  <c r="BZ819" i="3"/>
  <c r="BW819" i="3"/>
  <c r="BV819" i="3"/>
  <c r="BU819" i="3"/>
  <c r="BT819" i="3"/>
  <c r="BS819" i="3"/>
  <c r="BR819" i="3"/>
  <c r="BQ819" i="3"/>
  <c r="BP819" i="3"/>
  <c r="BN819" i="3"/>
  <c r="BM819" i="3"/>
  <c r="BL819" i="3"/>
  <c r="BK819" i="3"/>
  <c r="BI819" i="3"/>
  <c r="BG819" i="3"/>
  <c r="BF819" i="3"/>
  <c r="DG818" i="3"/>
  <c r="DE818" i="3"/>
  <c r="DD818" i="3"/>
  <c r="DC818" i="3"/>
  <c r="DB818" i="3"/>
  <c r="DA818" i="3"/>
  <c r="CZ818" i="3"/>
  <c r="CY818" i="3"/>
  <c r="CX818" i="3"/>
  <c r="CV818" i="3"/>
  <c r="CU818" i="3"/>
  <c r="CT818" i="3"/>
  <c r="CS818" i="3"/>
  <c r="CR818" i="3"/>
  <c r="CQ818" i="3"/>
  <c r="CP818" i="3"/>
  <c r="CO818" i="3"/>
  <c r="CM818" i="3"/>
  <c r="CL818" i="3"/>
  <c r="CK818" i="3"/>
  <c r="CJ818" i="3"/>
  <c r="CI818" i="3"/>
  <c r="CH818" i="3"/>
  <c r="CG818" i="3"/>
  <c r="CF818" i="3"/>
  <c r="CE818" i="3"/>
  <c r="CD818" i="3"/>
  <c r="CC818" i="3"/>
  <c r="CB818" i="3"/>
  <c r="CA818" i="3"/>
  <c r="BZ818" i="3"/>
  <c r="BW818" i="3"/>
  <c r="BV818" i="3"/>
  <c r="BU818" i="3"/>
  <c r="BT818" i="3"/>
  <c r="BS818" i="3"/>
  <c r="BR818" i="3"/>
  <c r="BQ818" i="3"/>
  <c r="BP818" i="3"/>
  <c r="BN818" i="3"/>
  <c r="BM818" i="3"/>
  <c r="BL818" i="3"/>
  <c r="BK818" i="3"/>
  <c r="BI818" i="3"/>
  <c r="BG818" i="3"/>
  <c r="BF818" i="3"/>
  <c r="DG817" i="3"/>
  <c r="DE817" i="3"/>
  <c r="DD817" i="3"/>
  <c r="DC817" i="3"/>
  <c r="DB817" i="3"/>
  <c r="DA817" i="3"/>
  <c r="CZ817" i="3"/>
  <c r="CY817" i="3"/>
  <c r="CX817" i="3"/>
  <c r="CV817" i="3"/>
  <c r="CU817" i="3"/>
  <c r="CT817" i="3"/>
  <c r="CS817" i="3"/>
  <c r="CR817" i="3"/>
  <c r="CQ817" i="3"/>
  <c r="CP817" i="3"/>
  <c r="CO817" i="3"/>
  <c r="CM817" i="3"/>
  <c r="CL817" i="3"/>
  <c r="CK817" i="3"/>
  <c r="CJ817" i="3"/>
  <c r="CI817" i="3"/>
  <c r="CH817" i="3"/>
  <c r="CG817" i="3"/>
  <c r="CF817" i="3"/>
  <c r="CE817" i="3"/>
  <c r="CD817" i="3"/>
  <c r="CC817" i="3"/>
  <c r="CB817" i="3"/>
  <c r="CA817" i="3"/>
  <c r="BZ817" i="3"/>
  <c r="BW817" i="3"/>
  <c r="BV817" i="3"/>
  <c r="BU817" i="3"/>
  <c r="BT817" i="3"/>
  <c r="BS817" i="3"/>
  <c r="BR817" i="3"/>
  <c r="BQ817" i="3"/>
  <c r="BP817" i="3"/>
  <c r="BN817" i="3"/>
  <c r="BM817" i="3"/>
  <c r="BL817" i="3"/>
  <c r="BK817" i="3"/>
  <c r="BI817" i="3"/>
  <c r="BG817" i="3"/>
  <c r="BF817" i="3"/>
  <c r="DG816" i="3"/>
  <c r="DE816" i="3"/>
  <c r="DD816" i="3"/>
  <c r="DC816" i="3"/>
  <c r="DB816" i="3"/>
  <c r="DA816" i="3"/>
  <c r="CZ816" i="3"/>
  <c r="CY816" i="3"/>
  <c r="CX816" i="3"/>
  <c r="CV816" i="3"/>
  <c r="CU816" i="3"/>
  <c r="CT816" i="3"/>
  <c r="CS816" i="3"/>
  <c r="CR816" i="3"/>
  <c r="CQ816" i="3"/>
  <c r="CP816" i="3"/>
  <c r="CO816" i="3"/>
  <c r="CM816" i="3"/>
  <c r="CL816" i="3"/>
  <c r="CK816" i="3"/>
  <c r="CJ816" i="3"/>
  <c r="CI816" i="3"/>
  <c r="CH816" i="3"/>
  <c r="CG816" i="3"/>
  <c r="CF816" i="3"/>
  <c r="CE816" i="3"/>
  <c r="CD816" i="3"/>
  <c r="CC816" i="3"/>
  <c r="CB816" i="3"/>
  <c r="CA816" i="3"/>
  <c r="BZ816" i="3"/>
  <c r="BW816" i="3"/>
  <c r="BV816" i="3"/>
  <c r="BU816" i="3"/>
  <c r="BT816" i="3"/>
  <c r="BS816" i="3"/>
  <c r="BR816" i="3"/>
  <c r="BQ816" i="3"/>
  <c r="BP816" i="3"/>
  <c r="BN816" i="3"/>
  <c r="BM816" i="3"/>
  <c r="BL816" i="3"/>
  <c r="BK816" i="3"/>
  <c r="BI816" i="3"/>
  <c r="BG816" i="3"/>
  <c r="BF816" i="3"/>
  <c r="DG815" i="3"/>
  <c r="DE815" i="3"/>
  <c r="DD815" i="3"/>
  <c r="DC815" i="3"/>
  <c r="DB815" i="3"/>
  <c r="DA815" i="3"/>
  <c r="CZ815" i="3"/>
  <c r="CY815" i="3"/>
  <c r="CX815" i="3"/>
  <c r="CV815" i="3"/>
  <c r="CU815" i="3"/>
  <c r="CT815" i="3"/>
  <c r="CS815" i="3"/>
  <c r="CR815" i="3"/>
  <c r="CQ815" i="3"/>
  <c r="CP815" i="3"/>
  <c r="CO815" i="3"/>
  <c r="CM815" i="3"/>
  <c r="CL815" i="3"/>
  <c r="CK815" i="3"/>
  <c r="CJ815" i="3"/>
  <c r="CI815" i="3"/>
  <c r="CH815" i="3"/>
  <c r="CG815" i="3"/>
  <c r="CF815" i="3"/>
  <c r="CE815" i="3"/>
  <c r="CD815" i="3"/>
  <c r="CC815" i="3"/>
  <c r="CB815" i="3"/>
  <c r="CA815" i="3"/>
  <c r="BZ815" i="3"/>
  <c r="BW815" i="3"/>
  <c r="BV815" i="3"/>
  <c r="BU815" i="3"/>
  <c r="BT815" i="3"/>
  <c r="BS815" i="3"/>
  <c r="BR815" i="3"/>
  <c r="BQ815" i="3"/>
  <c r="BP815" i="3"/>
  <c r="BN815" i="3"/>
  <c r="BM815" i="3"/>
  <c r="BL815" i="3"/>
  <c r="BK815" i="3"/>
  <c r="BI815" i="3"/>
  <c r="BG815" i="3"/>
  <c r="BF815" i="3"/>
  <c r="DG814" i="3"/>
  <c r="DE814" i="3"/>
  <c r="DD814" i="3"/>
  <c r="DC814" i="3"/>
  <c r="DB814" i="3"/>
  <c r="DA814" i="3"/>
  <c r="CZ814" i="3"/>
  <c r="CY814" i="3"/>
  <c r="CX814" i="3"/>
  <c r="CV814" i="3"/>
  <c r="CU814" i="3"/>
  <c r="CT814" i="3"/>
  <c r="CS814" i="3"/>
  <c r="CR814" i="3"/>
  <c r="CQ814" i="3"/>
  <c r="CP814" i="3"/>
  <c r="CO814" i="3"/>
  <c r="CM814" i="3"/>
  <c r="CL814" i="3"/>
  <c r="CK814" i="3"/>
  <c r="CJ814" i="3"/>
  <c r="CI814" i="3"/>
  <c r="CH814" i="3"/>
  <c r="CG814" i="3"/>
  <c r="CF814" i="3"/>
  <c r="CE814" i="3"/>
  <c r="CD814" i="3"/>
  <c r="CC814" i="3"/>
  <c r="CB814" i="3"/>
  <c r="CA814" i="3"/>
  <c r="BZ814" i="3"/>
  <c r="BW814" i="3"/>
  <c r="BV814" i="3"/>
  <c r="BU814" i="3"/>
  <c r="BT814" i="3"/>
  <c r="BS814" i="3"/>
  <c r="BR814" i="3"/>
  <c r="BQ814" i="3"/>
  <c r="BP814" i="3"/>
  <c r="BN814" i="3"/>
  <c r="BM814" i="3"/>
  <c r="BL814" i="3"/>
  <c r="BK814" i="3"/>
  <c r="BI814" i="3"/>
  <c r="BG814" i="3"/>
  <c r="BF814" i="3"/>
  <c r="DG813" i="3"/>
  <c r="DE813" i="3"/>
  <c r="DD813" i="3"/>
  <c r="DC813" i="3"/>
  <c r="DB813" i="3"/>
  <c r="DA813" i="3"/>
  <c r="CZ813" i="3"/>
  <c r="CY813" i="3"/>
  <c r="CX813" i="3"/>
  <c r="CV813" i="3"/>
  <c r="CU813" i="3"/>
  <c r="CT813" i="3"/>
  <c r="CS813" i="3"/>
  <c r="CR813" i="3"/>
  <c r="CQ813" i="3"/>
  <c r="CP813" i="3"/>
  <c r="CO813" i="3"/>
  <c r="CM813" i="3"/>
  <c r="CL813" i="3"/>
  <c r="CK813" i="3"/>
  <c r="CJ813" i="3"/>
  <c r="CI813" i="3"/>
  <c r="CH813" i="3"/>
  <c r="CG813" i="3"/>
  <c r="CF813" i="3"/>
  <c r="CE813" i="3"/>
  <c r="CD813" i="3"/>
  <c r="CC813" i="3"/>
  <c r="CB813" i="3"/>
  <c r="CA813" i="3"/>
  <c r="BZ813" i="3"/>
  <c r="BW813" i="3"/>
  <c r="BV813" i="3"/>
  <c r="BU813" i="3"/>
  <c r="BT813" i="3"/>
  <c r="BS813" i="3"/>
  <c r="BR813" i="3"/>
  <c r="BQ813" i="3"/>
  <c r="BP813" i="3"/>
  <c r="BN813" i="3"/>
  <c r="BM813" i="3"/>
  <c r="BL813" i="3"/>
  <c r="BK813" i="3"/>
  <c r="BI813" i="3"/>
  <c r="BG813" i="3"/>
  <c r="BF813" i="3"/>
  <c r="DG812" i="3"/>
  <c r="DE812" i="3"/>
  <c r="DD812" i="3"/>
  <c r="DC812" i="3"/>
  <c r="DB812" i="3"/>
  <c r="DA812" i="3"/>
  <c r="CZ812" i="3"/>
  <c r="CY812" i="3"/>
  <c r="CX812" i="3"/>
  <c r="CV812" i="3"/>
  <c r="CU812" i="3"/>
  <c r="CT812" i="3"/>
  <c r="CS812" i="3"/>
  <c r="CR812" i="3"/>
  <c r="CQ812" i="3"/>
  <c r="CP812" i="3"/>
  <c r="CO812" i="3"/>
  <c r="CM812" i="3"/>
  <c r="CL812" i="3"/>
  <c r="CK812" i="3"/>
  <c r="CJ812" i="3"/>
  <c r="CI812" i="3"/>
  <c r="CH812" i="3"/>
  <c r="CG812" i="3"/>
  <c r="CF812" i="3"/>
  <c r="CE812" i="3"/>
  <c r="CD812" i="3"/>
  <c r="CC812" i="3"/>
  <c r="CB812" i="3"/>
  <c r="CA812" i="3"/>
  <c r="BZ812" i="3"/>
  <c r="BW812" i="3"/>
  <c r="BV812" i="3"/>
  <c r="BU812" i="3"/>
  <c r="BT812" i="3"/>
  <c r="BS812" i="3"/>
  <c r="BR812" i="3"/>
  <c r="BQ812" i="3"/>
  <c r="BP812" i="3"/>
  <c r="BN812" i="3"/>
  <c r="BM812" i="3"/>
  <c r="BL812" i="3"/>
  <c r="BK812" i="3"/>
  <c r="BI812" i="3"/>
  <c r="BG812" i="3"/>
  <c r="BF812" i="3"/>
  <c r="DG811" i="3"/>
  <c r="DE811" i="3"/>
  <c r="DD811" i="3"/>
  <c r="DC811" i="3"/>
  <c r="DB811" i="3"/>
  <c r="DA811" i="3"/>
  <c r="CZ811" i="3"/>
  <c r="CY811" i="3"/>
  <c r="CX811" i="3"/>
  <c r="CV811" i="3"/>
  <c r="CU811" i="3"/>
  <c r="CT811" i="3"/>
  <c r="CS811" i="3"/>
  <c r="CR811" i="3"/>
  <c r="CQ811" i="3"/>
  <c r="CP811" i="3"/>
  <c r="CO811" i="3"/>
  <c r="CM811" i="3"/>
  <c r="CL811" i="3"/>
  <c r="CK811" i="3"/>
  <c r="CJ811" i="3"/>
  <c r="CI811" i="3"/>
  <c r="CH811" i="3"/>
  <c r="CG811" i="3"/>
  <c r="CF811" i="3"/>
  <c r="CE811" i="3"/>
  <c r="CD811" i="3"/>
  <c r="CC811" i="3"/>
  <c r="CB811" i="3"/>
  <c r="CA811" i="3"/>
  <c r="BZ811" i="3"/>
  <c r="BW811" i="3"/>
  <c r="BV811" i="3"/>
  <c r="BU811" i="3"/>
  <c r="BT811" i="3"/>
  <c r="BS811" i="3"/>
  <c r="BR811" i="3"/>
  <c r="BQ811" i="3"/>
  <c r="BP811" i="3"/>
  <c r="BN811" i="3"/>
  <c r="BM811" i="3"/>
  <c r="BL811" i="3"/>
  <c r="BK811" i="3"/>
  <c r="BI811" i="3"/>
  <c r="BG811" i="3"/>
  <c r="BF811" i="3"/>
  <c r="DG810" i="3"/>
  <c r="DE810" i="3"/>
  <c r="DD810" i="3"/>
  <c r="DC810" i="3"/>
  <c r="DB810" i="3"/>
  <c r="DA810" i="3"/>
  <c r="CZ810" i="3"/>
  <c r="CY810" i="3"/>
  <c r="CX810" i="3"/>
  <c r="CV810" i="3"/>
  <c r="CU810" i="3"/>
  <c r="CT810" i="3"/>
  <c r="CS810" i="3"/>
  <c r="CR810" i="3"/>
  <c r="CQ810" i="3"/>
  <c r="CP810" i="3"/>
  <c r="CO810" i="3"/>
  <c r="CM810" i="3"/>
  <c r="CL810" i="3"/>
  <c r="CK810" i="3"/>
  <c r="CJ810" i="3"/>
  <c r="CI810" i="3"/>
  <c r="CH810" i="3"/>
  <c r="CG810" i="3"/>
  <c r="CF810" i="3"/>
  <c r="CE810" i="3"/>
  <c r="CD810" i="3"/>
  <c r="CC810" i="3"/>
  <c r="CB810" i="3"/>
  <c r="CA810" i="3"/>
  <c r="BZ810" i="3"/>
  <c r="BW810" i="3"/>
  <c r="BV810" i="3"/>
  <c r="BU810" i="3"/>
  <c r="BT810" i="3"/>
  <c r="BS810" i="3"/>
  <c r="BR810" i="3"/>
  <c r="BQ810" i="3"/>
  <c r="BP810" i="3"/>
  <c r="BN810" i="3"/>
  <c r="BM810" i="3"/>
  <c r="BL810" i="3"/>
  <c r="BK810" i="3"/>
  <c r="BI810" i="3"/>
  <c r="BG810" i="3"/>
  <c r="BF810" i="3"/>
  <c r="DG809" i="3"/>
  <c r="DE809" i="3"/>
  <c r="DD809" i="3"/>
  <c r="DC809" i="3"/>
  <c r="DB809" i="3"/>
  <c r="DA809" i="3"/>
  <c r="CZ809" i="3"/>
  <c r="CY809" i="3"/>
  <c r="CX809" i="3"/>
  <c r="CV809" i="3"/>
  <c r="CU809" i="3"/>
  <c r="CT809" i="3"/>
  <c r="CS809" i="3"/>
  <c r="CR809" i="3"/>
  <c r="CQ809" i="3"/>
  <c r="CP809" i="3"/>
  <c r="CO809" i="3"/>
  <c r="CM809" i="3"/>
  <c r="CL809" i="3"/>
  <c r="CK809" i="3"/>
  <c r="CJ809" i="3"/>
  <c r="CI809" i="3"/>
  <c r="CH809" i="3"/>
  <c r="CG809" i="3"/>
  <c r="CF809" i="3"/>
  <c r="CE809" i="3"/>
  <c r="CD809" i="3"/>
  <c r="CC809" i="3"/>
  <c r="CB809" i="3"/>
  <c r="CA809" i="3"/>
  <c r="BZ809" i="3"/>
  <c r="BW809" i="3"/>
  <c r="BV809" i="3"/>
  <c r="BU809" i="3"/>
  <c r="BT809" i="3"/>
  <c r="BS809" i="3"/>
  <c r="BR809" i="3"/>
  <c r="BQ809" i="3"/>
  <c r="BP809" i="3"/>
  <c r="BN809" i="3"/>
  <c r="BM809" i="3"/>
  <c r="BL809" i="3"/>
  <c r="BK809" i="3"/>
  <c r="BI809" i="3"/>
  <c r="BG809" i="3"/>
  <c r="BF809" i="3"/>
  <c r="DG808" i="3"/>
  <c r="DE808" i="3"/>
  <c r="DD808" i="3"/>
  <c r="DC808" i="3"/>
  <c r="DB808" i="3"/>
  <c r="DA808" i="3"/>
  <c r="CZ808" i="3"/>
  <c r="CY808" i="3"/>
  <c r="CX808" i="3"/>
  <c r="CV808" i="3"/>
  <c r="CU808" i="3"/>
  <c r="CT808" i="3"/>
  <c r="CS808" i="3"/>
  <c r="CR808" i="3"/>
  <c r="CQ808" i="3"/>
  <c r="CP808" i="3"/>
  <c r="CO808" i="3"/>
  <c r="CM808" i="3"/>
  <c r="CL808" i="3"/>
  <c r="CK808" i="3"/>
  <c r="CJ808" i="3"/>
  <c r="CI808" i="3"/>
  <c r="CH808" i="3"/>
  <c r="CG808" i="3"/>
  <c r="CF808" i="3"/>
  <c r="CE808" i="3"/>
  <c r="CD808" i="3"/>
  <c r="CC808" i="3"/>
  <c r="CB808" i="3"/>
  <c r="CA808" i="3"/>
  <c r="BZ808" i="3"/>
  <c r="BW808" i="3"/>
  <c r="BV808" i="3"/>
  <c r="BU808" i="3"/>
  <c r="BT808" i="3"/>
  <c r="BS808" i="3"/>
  <c r="BR808" i="3"/>
  <c r="BQ808" i="3"/>
  <c r="BP808" i="3"/>
  <c r="BN808" i="3"/>
  <c r="BM808" i="3"/>
  <c r="BL808" i="3"/>
  <c r="BK808" i="3"/>
  <c r="BI808" i="3"/>
  <c r="BG808" i="3"/>
  <c r="BF808" i="3"/>
  <c r="DG807" i="3"/>
  <c r="DE807" i="3"/>
  <c r="DD807" i="3"/>
  <c r="DC807" i="3"/>
  <c r="DB807" i="3"/>
  <c r="DA807" i="3"/>
  <c r="CZ807" i="3"/>
  <c r="CY807" i="3"/>
  <c r="CX807" i="3"/>
  <c r="CV807" i="3"/>
  <c r="CU807" i="3"/>
  <c r="CT807" i="3"/>
  <c r="CS807" i="3"/>
  <c r="CR807" i="3"/>
  <c r="CQ807" i="3"/>
  <c r="CP807" i="3"/>
  <c r="CO807" i="3"/>
  <c r="CM807" i="3"/>
  <c r="CL807" i="3"/>
  <c r="CK807" i="3"/>
  <c r="CJ807" i="3"/>
  <c r="CI807" i="3"/>
  <c r="CH807" i="3"/>
  <c r="CG807" i="3"/>
  <c r="CF807" i="3"/>
  <c r="CE807" i="3"/>
  <c r="CD807" i="3"/>
  <c r="CC807" i="3"/>
  <c r="CB807" i="3"/>
  <c r="CA807" i="3"/>
  <c r="BZ807" i="3"/>
  <c r="BW807" i="3"/>
  <c r="BV807" i="3"/>
  <c r="BU807" i="3"/>
  <c r="BT807" i="3"/>
  <c r="BS807" i="3"/>
  <c r="BR807" i="3"/>
  <c r="BQ807" i="3"/>
  <c r="BP807" i="3"/>
  <c r="BN807" i="3"/>
  <c r="BM807" i="3"/>
  <c r="BL807" i="3"/>
  <c r="BK807" i="3"/>
  <c r="BI807" i="3"/>
  <c r="BG807" i="3"/>
  <c r="BF807" i="3"/>
  <c r="DG806" i="3"/>
  <c r="DE806" i="3"/>
  <c r="DD806" i="3"/>
  <c r="DC806" i="3"/>
  <c r="DB806" i="3"/>
  <c r="DA806" i="3"/>
  <c r="CZ806" i="3"/>
  <c r="CY806" i="3"/>
  <c r="CX806" i="3"/>
  <c r="CV806" i="3"/>
  <c r="CU806" i="3"/>
  <c r="CT806" i="3"/>
  <c r="CS806" i="3"/>
  <c r="CR806" i="3"/>
  <c r="CQ806" i="3"/>
  <c r="CP806" i="3"/>
  <c r="CO806" i="3"/>
  <c r="CM806" i="3"/>
  <c r="CL806" i="3"/>
  <c r="CK806" i="3"/>
  <c r="CJ806" i="3"/>
  <c r="CI806" i="3"/>
  <c r="CH806" i="3"/>
  <c r="CG806" i="3"/>
  <c r="CF806" i="3"/>
  <c r="CE806" i="3"/>
  <c r="CD806" i="3"/>
  <c r="CC806" i="3"/>
  <c r="CB806" i="3"/>
  <c r="CA806" i="3"/>
  <c r="BZ806" i="3"/>
  <c r="BW806" i="3"/>
  <c r="BV806" i="3"/>
  <c r="BU806" i="3"/>
  <c r="BT806" i="3"/>
  <c r="BS806" i="3"/>
  <c r="BR806" i="3"/>
  <c r="BQ806" i="3"/>
  <c r="BP806" i="3"/>
  <c r="BN806" i="3"/>
  <c r="BM806" i="3"/>
  <c r="BL806" i="3"/>
  <c r="BK806" i="3"/>
  <c r="BI806" i="3"/>
  <c r="BG806" i="3"/>
  <c r="BF806" i="3"/>
  <c r="DG805" i="3"/>
  <c r="DE805" i="3"/>
  <c r="DD805" i="3"/>
  <c r="DC805" i="3"/>
  <c r="DB805" i="3"/>
  <c r="DA805" i="3"/>
  <c r="CZ805" i="3"/>
  <c r="CY805" i="3"/>
  <c r="CX805" i="3"/>
  <c r="CV805" i="3"/>
  <c r="CU805" i="3"/>
  <c r="CT805" i="3"/>
  <c r="CS805" i="3"/>
  <c r="CR805" i="3"/>
  <c r="CQ805" i="3"/>
  <c r="CP805" i="3"/>
  <c r="CO805" i="3"/>
  <c r="CM805" i="3"/>
  <c r="CL805" i="3"/>
  <c r="CK805" i="3"/>
  <c r="CJ805" i="3"/>
  <c r="CI805" i="3"/>
  <c r="CH805" i="3"/>
  <c r="CG805" i="3"/>
  <c r="CF805" i="3"/>
  <c r="CE805" i="3"/>
  <c r="CD805" i="3"/>
  <c r="CC805" i="3"/>
  <c r="CB805" i="3"/>
  <c r="CA805" i="3"/>
  <c r="BZ805" i="3"/>
  <c r="BW805" i="3"/>
  <c r="BV805" i="3"/>
  <c r="BU805" i="3"/>
  <c r="BT805" i="3"/>
  <c r="BS805" i="3"/>
  <c r="BR805" i="3"/>
  <c r="BQ805" i="3"/>
  <c r="BP805" i="3"/>
  <c r="BN805" i="3"/>
  <c r="BM805" i="3"/>
  <c r="BL805" i="3"/>
  <c r="BK805" i="3"/>
  <c r="BI805" i="3"/>
  <c r="BG805" i="3"/>
  <c r="BF805" i="3"/>
  <c r="DG804" i="3"/>
  <c r="DE804" i="3"/>
  <c r="DD804" i="3"/>
  <c r="DC804" i="3"/>
  <c r="DB804" i="3"/>
  <c r="DA804" i="3"/>
  <c r="CZ804" i="3"/>
  <c r="CY804" i="3"/>
  <c r="CX804" i="3"/>
  <c r="CV804" i="3"/>
  <c r="CU804" i="3"/>
  <c r="CT804" i="3"/>
  <c r="CS804" i="3"/>
  <c r="CR804" i="3"/>
  <c r="CQ804" i="3"/>
  <c r="CP804" i="3"/>
  <c r="CO804" i="3"/>
  <c r="CM804" i="3"/>
  <c r="CL804" i="3"/>
  <c r="CK804" i="3"/>
  <c r="CJ804" i="3"/>
  <c r="CI804" i="3"/>
  <c r="CH804" i="3"/>
  <c r="CG804" i="3"/>
  <c r="CF804" i="3"/>
  <c r="CE804" i="3"/>
  <c r="CD804" i="3"/>
  <c r="CC804" i="3"/>
  <c r="CB804" i="3"/>
  <c r="CA804" i="3"/>
  <c r="BZ804" i="3"/>
  <c r="BW804" i="3"/>
  <c r="BV804" i="3"/>
  <c r="BU804" i="3"/>
  <c r="BT804" i="3"/>
  <c r="BS804" i="3"/>
  <c r="BR804" i="3"/>
  <c r="BQ804" i="3"/>
  <c r="BP804" i="3"/>
  <c r="BN804" i="3"/>
  <c r="BM804" i="3"/>
  <c r="BL804" i="3"/>
  <c r="BK804" i="3"/>
  <c r="BI804" i="3"/>
  <c r="BG804" i="3"/>
  <c r="BF804" i="3"/>
  <c r="DG803" i="3"/>
  <c r="DE803" i="3"/>
  <c r="DD803" i="3"/>
  <c r="DC803" i="3"/>
  <c r="DB803" i="3"/>
  <c r="DA803" i="3"/>
  <c r="CZ803" i="3"/>
  <c r="CY803" i="3"/>
  <c r="CX803" i="3"/>
  <c r="CV803" i="3"/>
  <c r="CU803" i="3"/>
  <c r="CT803" i="3"/>
  <c r="CS803" i="3"/>
  <c r="CR803" i="3"/>
  <c r="CQ803" i="3"/>
  <c r="CP803" i="3"/>
  <c r="CO803" i="3"/>
  <c r="CM803" i="3"/>
  <c r="CL803" i="3"/>
  <c r="CK803" i="3"/>
  <c r="CJ803" i="3"/>
  <c r="CI803" i="3"/>
  <c r="CH803" i="3"/>
  <c r="CG803" i="3"/>
  <c r="CF803" i="3"/>
  <c r="CE803" i="3"/>
  <c r="CD803" i="3"/>
  <c r="CC803" i="3"/>
  <c r="CB803" i="3"/>
  <c r="CA803" i="3"/>
  <c r="BZ803" i="3"/>
  <c r="BW803" i="3"/>
  <c r="BV803" i="3"/>
  <c r="BU803" i="3"/>
  <c r="BT803" i="3"/>
  <c r="BS803" i="3"/>
  <c r="BR803" i="3"/>
  <c r="BQ803" i="3"/>
  <c r="BP803" i="3"/>
  <c r="BN803" i="3"/>
  <c r="BM803" i="3"/>
  <c r="BL803" i="3"/>
  <c r="BK803" i="3"/>
  <c r="BI803" i="3"/>
  <c r="BG803" i="3"/>
  <c r="BF803" i="3"/>
  <c r="DG802" i="3"/>
  <c r="DE802" i="3"/>
  <c r="DD802" i="3"/>
  <c r="DC802" i="3"/>
  <c r="DB802" i="3"/>
  <c r="DA802" i="3"/>
  <c r="CZ802" i="3"/>
  <c r="CY802" i="3"/>
  <c r="CX802" i="3"/>
  <c r="CV802" i="3"/>
  <c r="CU802" i="3"/>
  <c r="CT802" i="3"/>
  <c r="CS802" i="3"/>
  <c r="CR802" i="3"/>
  <c r="CQ802" i="3"/>
  <c r="CP802" i="3"/>
  <c r="CO802" i="3"/>
  <c r="CM802" i="3"/>
  <c r="CL802" i="3"/>
  <c r="CK802" i="3"/>
  <c r="CJ802" i="3"/>
  <c r="CI802" i="3"/>
  <c r="CH802" i="3"/>
  <c r="CG802" i="3"/>
  <c r="CF802" i="3"/>
  <c r="CE802" i="3"/>
  <c r="CD802" i="3"/>
  <c r="CC802" i="3"/>
  <c r="CB802" i="3"/>
  <c r="CA802" i="3"/>
  <c r="BZ802" i="3"/>
  <c r="BW802" i="3"/>
  <c r="BV802" i="3"/>
  <c r="BU802" i="3"/>
  <c r="BT802" i="3"/>
  <c r="BS802" i="3"/>
  <c r="BR802" i="3"/>
  <c r="BQ802" i="3"/>
  <c r="BP802" i="3"/>
  <c r="BN802" i="3"/>
  <c r="BM802" i="3"/>
  <c r="BL802" i="3"/>
  <c r="BK802" i="3"/>
  <c r="BI802" i="3"/>
  <c r="BG802" i="3"/>
  <c r="BF802" i="3"/>
  <c r="DG801" i="3"/>
  <c r="DE801" i="3"/>
  <c r="DD801" i="3"/>
  <c r="DC801" i="3"/>
  <c r="DB801" i="3"/>
  <c r="DA801" i="3"/>
  <c r="CZ801" i="3"/>
  <c r="CY801" i="3"/>
  <c r="CX801" i="3"/>
  <c r="CV801" i="3"/>
  <c r="CU801" i="3"/>
  <c r="CT801" i="3"/>
  <c r="CS801" i="3"/>
  <c r="CR801" i="3"/>
  <c r="CQ801" i="3"/>
  <c r="CP801" i="3"/>
  <c r="CO801" i="3"/>
  <c r="CM801" i="3"/>
  <c r="CL801" i="3"/>
  <c r="CK801" i="3"/>
  <c r="CJ801" i="3"/>
  <c r="CI801" i="3"/>
  <c r="CH801" i="3"/>
  <c r="CG801" i="3"/>
  <c r="CF801" i="3"/>
  <c r="CE801" i="3"/>
  <c r="CD801" i="3"/>
  <c r="CC801" i="3"/>
  <c r="CB801" i="3"/>
  <c r="CA801" i="3"/>
  <c r="BZ801" i="3"/>
  <c r="BW801" i="3"/>
  <c r="BV801" i="3"/>
  <c r="BU801" i="3"/>
  <c r="BT801" i="3"/>
  <c r="BS801" i="3"/>
  <c r="BR801" i="3"/>
  <c r="BQ801" i="3"/>
  <c r="BP801" i="3"/>
  <c r="BN801" i="3"/>
  <c r="BM801" i="3"/>
  <c r="BL801" i="3"/>
  <c r="BK801" i="3"/>
  <c r="BI801" i="3"/>
  <c r="BG801" i="3"/>
  <c r="BF801" i="3"/>
  <c r="DG800" i="3"/>
  <c r="DE800" i="3"/>
  <c r="DD800" i="3"/>
  <c r="DC800" i="3"/>
  <c r="DB800" i="3"/>
  <c r="DA800" i="3"/>
  <c r="CZ800" i="3"/>
  <c r="CY800" i="3"/>
  <c r="CX800" i="3"/>
  <c r="CV800" i="3"/>
  <c r="CU800" i="3"/>
  <c r="CT800" i="3"/>
  <c r="CS800" i="3"/>
  <c r="CR800" i="3"/>
  <c r="CQ800" i="3"/>
  <c r="CP800" i="3"/>
  <c r="CO800" i="3"/>
  <c r="CM800" i="3"/>
  <c r="CL800" i="3"/>
  <c r="CK800" i="3"/>
  <c r="CJ800" i="3"/>
  <c r="CI800" i="3"/>
  <c r="CH800" i="3"/>
  <c r="CG800" i="3"/>
  <c r="CF800" i="3"/>
  <c r="CE800" i="3"/>
  <c r="CD800" i="3"/>
  <c r="CC800" i="3"/>
  <c r="CB800" i="3"/>
  <c r="CA800" i="3"/>
  <c r="BZ800" i="3"/>
  <c r="BW800" i="3"/>
  <c r="BV800" i="3"/>
  <c r="BU800" i="3"/>
  <c r="BT800" i="3"/>
  <c r="BS800" i="3"/>
  <c r="BR800" i="3"/>
  <c r="BQ800" i="3"/>
  <c r="BP800" i="3"/>
  <c r="BN800" i="3"/>
  <c r="BM800" i="3"/>
  <c r="BL800" i="3"/>
  <c r="BK800" i="3"/>
  <c r="BI800" i="3"/>
  <c r="BG800" i="3"/>
  <c r="BF800" i="3"/>
  <c r="DG799" i="3"/>
  <c r="DE799" i="3"/>
  <c r="DD799" i="3"/>
  <c r="DC799" i="3"/>
  <c r="DB799" i="3"/>
  <c r="DA799" i="3"/>
  <c r="CZ799" i="3"/>
  <c r="CY799" i="3"/>
  <c r="CX799" i="3"/>
  <c r="CV799" i="3"/>
  <c r="CU799" i="3"/>
  <c r="CT799" i="3"/>
  <c r="CS799" i="3"/>
  <c r="CR799" i="3"/>
  <c r="CQ799" i="3"/>
  <c r="CP799" i="3"/>
  <c r="CO799" i="3"/>
  <c r="CM799" i="3"/>
  <c r="CL799" i="3"/>
  <c r="CK799" i="3"/>
  <c r="CJ799" i="3"/>
  <c r="CI799" i="3"/>
  <c r="CH799" i="3"/>
  <c r="CG799" i="3"/>
  <c r="CF799" i="3"/>
  <c r="CE799" i="3"/>
  <c r="CD799" i="3"/>
  <c r="CC799" i="3"/>
  <c r="CB799" i="3"/>
  <c r="CA799" i="3"/>
  <c r="BZ799" i="3"/>
  <c r="BW799" i="3"/>
  <c r="BV799" i="3"/>
  <c r="BU799" i="3"/>
  <c r="BT799" i="3"/>
  <c r="BS799" i="3"/>
  <c r="BR799" i="3"/>
  <c r="BQ799" i="3"/>
  <c r="BP799" i="3"/>
  <c r="BN799" i="3"/>
  <c r="BM799" i="3"/>
  <c r="BL799" i="3"/>
  <c r="BK799" i="3"/>
  <c r="BI799" i="3"/>
  <c r="BG799" i="3"/>
  <c r="BF799" i="3"/>
  <c r="DG798" i="3"/>
  <c r="DE798" i="3"/>
  <c r="DD798" i="3"/>
  <c r="DC798" i="3"/>
  <c r="DB798" i="3"/>
  <c r="DA798" i="3"/>
  <c r="CZ798" i="3"/>
  <c r="CY798" i="3"/>
  <c r="CX798" i="3"/>
  <c r="CV798" i="3"/>
  <c r="CU798" i="3"/>
  <c r="CT798" i="3"/>
  <c r="CS798" i="3"/>
  <c r="CR798" i="3"/>
  <c r="CQ798" i="3"/>
  <c r="CP798" i="3"/>
  <c r="CO798" i="3"/>
  <c r="CM798" i="3"/>
  <c r="CL798" i="3"/>
  <c r="CK798" i="3"/>
  <c r="CJ798" i="3"/>
  <c r="CI798" i="3"/>
  <c r="CH798" i="3"/>
  <c r="CG798" i="3"/>
  <c r="CF798" i="3"/>
  <c r="CE798" i="3"/>
  <c r="CD798" i="3"/>
  <c r="CC798" i="3"/>
  <c r="CB798" i="3"/>
  <c r="CA798" i="3"/>
  <c r="BZ798" i="3"/>
  <c r="BW798" i="3"/>
  <c r="BV798" i="3"/>
  <c r="BU798" i="3"/>
  <c r="BT798" i="3"/>
  <c r="BS798" i="3"/>
  <c r="BR798" i="3"/>
  <c r="BQ798" i="3"/>
  <c r="BP798" i="3"/>
  <c r="BN798" i="3"/>
  <c r="BM798" i="3"/>
  <c r="BL798" i="3"/>
  <c r="BK798" i="3"/>
  <c r="BI798" i="3"/>
  <c r="BG798" i="3"/>
  <c r="BF798" i="3"/>
  <c r="DG797" i="3"/>
  <c r="DE797" i="3"/>
  <c r="DD797" i="3"/>
  <c r="DC797" i="3"/>
  <c r="DB797" i="3"/>
  <c r="DA797" i="3"/>
  <c r="CZ797" i="3"/>
  <c r="CY797" i="3"/>
  <c r="CX797" i="3"/>
  <c r="CV797" i="3"/>
  <c r="CU797" i="3"/>
  <c r="CT797" i="3"/>
  <c r="CS797" i="3"/>
  <c r="CR797" i="3"/>
  <c r="CQ797" i="3"/>
  <c r="CP797" i="3"/>
  <c r="CO797" i="3"/>
  <c r="CM797" i="3"/>
  <c r="CL797" i="3"/>
  <c r="CK797" i="3"/>
  <c r="CJ797" i="3"/>
  <c r="CI797" i="3"/>
  <c r="CH797" i="3"/>
  <c r="CG797" i="3"/>
  <c r="CF797" i="3"/>
  <c r="CE797" i="3"/>
  <c r="CD797" i="3"/>
  <c r="CC797" i="3"/>
  <c r="CB797" i="3"/>
  <c r="CA797" i="3"/>
  <c r="BZ797" i="3"/>
  <c r="BW797" i="3"/>
  <c r="BV797" i="3"/>
  <c r="BU797" i="3"/>
  <c r="BT797" i="3"/>
  <c r="BS797" i="3"/>
  <c r="BR797" i="3"/>
  <c r="BQ797" i="3"/>
  <c r="BP797" i="3"/>
  <c r="BN797" i="3"/>
  <c r="BM797" i="3"/>
  <c r="BL797" i="3"/>
  <c r="BK797" i="3"/>
  <c r="BI797" i="3"/>
  <c r="BG797" i="3"/>
  <c r="BF797" i="3"/>
  <c r="DG796" i="3"/>
  <c r="DE796" i="3"/>
  <c r="DD796" i="3"/>
  <c r="DC796" i="3"/>
  <c r="DB796" i="3"/>
  <c r="DA796" i="3"/>
  <c r="CZ796" i="3"/>
  <c r="CY796" i="3"/>
  <c r="CX796" i="3"/>
  <c r="CV796" i="3"/>
  <c r="CU796" i="3"/>
  <c r="CT796" i="3"/>
  <c r="CS796" i="3"/>
  <c r="CR796" i="3"/>
  <c r="CQ796" i="3"/>
  <c r="CP796" i="3"/>
  <c r="CO796" i="3"/>
  <c r="CM796" i="3"/>
  <c r="CL796" i="3"/>
  <c r="CK796" i="3"/>
  <c r="CJ796" i="3"/>
  <c r="CI796" i="3"/>
  <c r="CH796" i="3"/>
  <c r="CG796" i="3"/>
  <c r="CF796" i="3"/>
  <c r="CE796" i="3"/>
  <c r="CD796" i="3"/>
  <c r="CC796" i="3"/>
  <c r="CB796" i="3"/>
  <c r="CA796" i="3"/>
  <c r="BZ796" i="3"/>
  <c r="BW796" i="3"/>
  <c r="BV796" i="3"/>
  <c r="BU796" i="3"/>
  <c r="BT796" i="3"/>
  <c r="BS796" i="3"/>
  <c r="BR796" i="3"/>
  <c r="BQ796" i="3"/>
  <c r="BP796" i="3"/>
  <c r="BN796" i="3"/>
  <c r="BM796" i="3"/>
  <c r="BL796" i="3"/>
  <c r="BK796" i="3"/>
  <c r="BI796" i="3"/>
  <c r="BG796" i="3"/>
  <c r="BF796" i="3"/>
  <c r="DG795" i="3"/>
  <c r="DE795" i="3"/>
  <c r="DD795" i="3"/>
  <c r="DC795" i="3"/>
  <c r="DB795" i="3"/>
  <c r="DA795" i="3"/>
  <c r="CZ795" i="3"/>
  <c r="CY795" i="3"/>
  <c r="CX795" i="3"/>
  <c r="CV795" i="3"/>
  <c r="CU795" i="3"/>
  <c r="CT795" i="3"/>
  <c r="CS795" i="3"/>
  <c r="CR795" i="3"/>
  <c r="CQ795" i="3"/>
  <c r="CP795" i="3"/>
  <c r="CO795" i="3"/>
  <c r="CM795" i="3"/>
  <c r="CL795" i="3"/>
  <c r="CK795" i="3"/>
  <c r="CJ795" i="3"/>
  <c r="CI795" i="3"/>
  <c r="CH795" i="3"/>
  <c r="CG795" i="3"/>
  <c r="CF795" i="3"/>
  <c r="CE795" i="3"/>
  <c r="CD795" i="3"/>
  <c r="CC795" i="3"/>
  <c r="CB795" i="3"/>
  <c r="CA795" i="3"/>
  <c r="BZ795" i="3"/>
  <c r="BW795" i="3"/>
  <c r="BV795" i="3"/>
  <c r="BU795" i="3"/>
  <c r="BT795" i="3"/>
  <c r="BS795" i="3"/>
  <c r="BR795" i="3"/>
  <c r="BQ795" i="3"/>
  <c r="BP795" i="3"/>
  <c r="BN795" i="3"/>
  <c r="BM795" i="3"/>
  <c r="BL795" i="3"/>
  <c r="BK795" i="3"/>
  <c r="BI795" i="3"/>
  <c r="BG795" i="3"/>
  <c r="BF795" i="3"/>
  <c r="DG794" i="3"/>
  <c r="DE794" i="3"/>
  <c r="DD794" i="3"/>
  <c r="DC794" i="3"/>
  <c r="DB794" i="3"/>
  <c r="DA794" i="3"/>
  <c r="CZ794" i="3"/>
  <c r="CY794" i="3"/>
  <c r="CX794" i="3"/>
  <c r="CV794" i="3"/>
  <c r="CU794" i="3"/>
  <c r="CT794" i="3"/>
  <c r="CS794" i="3"/>
  <c r="CR794" i="3"/>
  <c r="CQ794" i="3"/>
  <c r="CP794" i="3"/>
  <c r="CO794" i="3"/>
  <c r="CM794" i="3"/>
  <c r="CL794" i="3"/>
  <c r="CK794" i="3"/>
  <c r="CJ794" i="3"/>
  <c r="CI794" i="3"/>
  <c r="CH794" i="3"/>
  <c r="CG794" i="3"/>
  <c r="CF794" i="3"/>
  <c r="CE794" i="3"/>
  <c r="CD794" i="3"/>
  <c r="CC794" i="3"/>
  <c r="CB794" i="3"/>
  <c r="CA794" i="3"/>
  <c r="BZ794" i="3"/>
  <c r="BW794" i="3"/>
  <c r="BV794" i="3"/>
  <c r="BU794" i="3"/>
  <c r="BT794" i="3"/>
  <c r="BS794" i="3"/>
  <c r="BR794" i="3"/>
  <c r="BQ794" i="3"/>
  <c r="BP794" i="3"/>
  <c r="BN794" i="3"/>
  <c r="BM794" i="3"/>
  <c r="BL794" i="3"/>
  <c r="BK794" i="3"/>
  <c r="BI794" i="3"/>
  <c r="BG794" i="3"/>
  <c r="BF794" i="3"/>
  <c r="DG793" i="3"/>
  <c r="DE793" i="3"/>
  <c r="DD793" i="3"/>
  <c r="DC793" i="3"/>
  <c r="DB793" i="3"/>
  <c r="DA793" i="3"/>
  <c r="CZ793" i="3"/>
  <c r="CY793" i="3"/>
  <c r="CX793" i="3"/>
  <c r="CV793" i="3"/>
  <c r="CU793" i="3"/>
  <c r="CT793" i="3"/>
  <c r="CS793" i="3"/>
  <c r="CR793" i="3"/>
  <c r="CQ793" i="3"/>
  <c r="CP793" i="3"/>
  <c r="CO793" i="3"/>
  <c r="CM793" i="3"/>
  <c r="CL793" i="3"/>
  <c r="CK793" i="3"/>
  <c r="CJ793" i="3"/>
  <c r="CI793" i="3"/>
  <c r="CH793" i="3"/>
  <c r="CG793" i="3"/>
  <c r="CF793" i="3"/>
  <c r="CE793" i="3"/>
  <c r="CD793" i="3"/>
  <c r="CC793" i="3"/>
  <c r="CB793" i="3"/>
  <c r="CA793" i="3"/>
  <c r="BZ793" i="3"/>
  <c r="BW793" i="3"/>
  <c r="BV793" i="3"/>
  <c r="BU793" i="3"/>
  <c r="BT793" i="3"/>
  <c r="BS793" i="3"/>
  <c r="BR793" i="3"/>
  <c r="BQ793" i="3"/>
  <c r="BP793" i="3"/>
  <c r="BN793" i="3"/>
  <c r="BM793" i="3"/>
  <c r="BL793" i="3"/>
  <c r="BK793" i="3"/>
  <c r="BI793" i="3"/>
  <c r="BG793" i="3"/>
  <c r="BF793" i="3"/>
  <c r="DG792" i="3"/>
  <c r="DE792" i="3"/>
  <c r="DD792" i="3"/>
  <c r="DC792" i="3"/>
  <c r="DB792" i="3"/>
  <c r="DA792" i="3"/>
  <c r="CZ792" i="3"/>
  <c r="CY792" i="3"/>
  <c r="CX792" i="3"/>
  <c r="CV792" i="3"/>
  <c r="CU792" i="3"/>
  <c r="CT792" i="3"/>
  <c r="CS792" i="3"/>
  <c r="CR792" i="3"/>
  <c r="CQ792" i="3"/>
  <c r="CP792" i="3"/>
  <c r="CO792" i="3"/>
  <c r="CM792" i="3"/>
  <c r="CL792" i="3"/>
  <c r="CK792" i="3"/>
  <c r="CJ792" i="3"/>
  <c r="CI792" i="3"/>
  <c r="CH792" i="3"/>
  <c r="CG792" i="3"/>
  <c r="CF792" i="3"/>
  <c r="CE792" i="3"/>
  <c r="CD792" i="3"/>
  <c r="CC792" i="3"/>
  <c r="CB792" i="3"/>
  <c r="CA792" i="3"/>
  <c r="BZ792" i="3"/>
  <c r="BW792" i="3"/>
  <c r="BV792" i="3"/>
  <c r="BU792" i="3"/>
  <c r="BT792" i="3"/>
  <c r="BS792" i="3"/>
  <c r="BR792" i="3"/>
  <c r="BQ792" i="3"/>
  <c r="BP792" i="3"/>
  <c r="BN792" i="3"/>
  <c r="BM792" i="3"/>
  <c r="BL792" i="3"/>
  <c r="BK792" i="3"/>
  <c r="BI792" i="3"/>
  <c r="BG792" i="3"/>
  <c r="BF792" i="3"/>
  <c r="DG791" i="3"/>
  <c r="DE791" i="3"/>
  <c r="DD791" i="3"/>
  <c r="DC791" i="3"/>
  <c r="DB791" i="3"/>
  <c r="DA791" i="3"/>
  <c r="CZ791" i="3"/>
  <c r="CY791" i="3"/>
  <c r="CX791" i="3"/>
  <c r="CV791" i="3"/>
  <c r="CU791" i="3"/>
  <c r="CT791" i="3"/>
  <c r="CS791" i="3"/>
  <c r="CR791" i="3"/>
  <c r="CQ791" i="3"/>
  <c r="CP791" i="3"/>
  <c r="CO791" i="3"/>
  <c r="CM791" i="3"/>
  <c r="CL791" i="3"/>
  <c r="CK791" i="3"/>
  <c r="CJ791" i="3"/>
  <c r="CI791" i="3"/>
  <c r="CH791" i="3"/>
  <c r="CG791" i="3"/>
  <c r="CF791" i="3"/>
  <c r="CE791" i="3"/>
  <c r="CD791" i="3"/>
  <c r="CC791" i="3"/>
  <c r="CB791" i="3"/>
  <c r="CA791" i="3"/>
  <c r="BZ791" i="3"/>
  <c r="BW791" i="3"/>
  <c r="BV791" i="3"/>
  <c r="BU791" i="3"/>
  <c r="BT791" i="3"/>
  <c r="BS791" i="3"/>
  <c r="BR791" i="3"/>
  <c r="BQ791" i="3"/>
  <c r="BP791" i="3"/>
  <c r="BN791" i="3"/>
  <c r="BM791" i="3"/>
  <c r="BL791" i="3"/>
  <c r="BK791" i="3"/>
  <c r="BI791" i="3"/>
  <c r="BG791" i="3"/>
  <c r="BF791" i="3"/>
  <c r="DG790" i="3"/>
  <c r="DE790" i="3"/>
  <c r="DD790" i="3"/>
  <c r="DC790" i="3"/>
  <c r="DB790" i="3"/>
  <c r="DA790" i="3"/>
  <c r="CZ790" i="3"/>
  <c r="CY790" i="3"/>
  <c r="CX790" i="3"/>
  <c r="CV790" i="3"/>
  <c r="CU790" i="3"/>
  <c r="CT790" i="3"/>
  <c r="CS790" i="3"/>
  <c r="CR790" i="3"/>
  <c r="CQ790" i="3"/>
  <c r="CP790" i="3"/>
  <c r="CO790" i="3"/>
  <c r="CM790" i="3"/>
  <c r="CL790" i="3"/>
  <c r="CK790" i="3"/>
  <c r="CJ790" i="3"/>
  <c r="CI790" i="3"/>
  <c r="CH790" i="3"/>
  <c r="CG790" i="3"/>
  <c r="CF790" i="3"/>
  <c r="CE790" i="3"/>
  <c r="CD790" i="3"/>
  <c r="CC790" i="3"/>
  <c r="CB790" i="3"/>
  <c r="CA790" i="3"/>
  <c r="BZ790" i="3"/>
  <c r="BW790" i="3"/>
  <c r="BV790" i="3"/>
  <c r="BU790" i="3"/>
  <c r="BT790" i="3"/>
  <c r="BS790" i="3"/>
  <c r="BR790" i="3"/>
  <c r="BQ790" i="3"/>
  <c r="BP790" i="3"/>
  <c r="BN790" i="3"/>
  <c r="BM790" i="3"/>
  <c r="BL790" i="3"/>
  <c r="BK790" i="3"/>
  <c r="BI790" i="3"/>
  <c r="BG790" i="3"/>
  <c r="BF790" i="3"/>
  <c r="DG789" i="3"/>
  <c r="DE789" i="3"/>
  <c r="DD789" i="3"/>
  <c r="DC789" i="3"/>
  <c r="DB789" i="3"/>
  <c r="DA789" i="3"/>
  <c r="CZ789" i="3"/>
  <c r="CY789" i="3"/>
  <c r="CX789" i="3"/>
  <c r="CV789" i="3"/>
  <c r="CU789" i="3"/>
  <c r="CT789" i="3"/>
  <c r="CS789" i="3"/>
  <c r="CR789" i="3"/>
  <c r="CQ789" i="3"/>
  <c r="CP789" i="3"/>
  <c r="CO789" i="3"/>
  <c r="CM789" i="3"/>
  <c r="CL789" i="3"/>
  <c r="CK789" i="3"/>
  <c r="CJ789" i="3"/>
  <c r="CI789" i="3"/>
  <c r="CH789" i="3"/>
  <c r="CG789" i="3"/>
  <c r="CF789" i="3"/>
  <c r="CE789" i="3"/>
  <c r="CD789" i="3"/>
  <c r="CC789" i="3"/>
  <c r="CB789" i="3"/>
  <c r="CA789" i="3"/>
  <c r="BZ789" i="3"/>
  <c r="BW789" i="3"/>
  <c r="BV789" i="3"/>
  <c r="BU789" i="3"/>
  <c r="BT789" i="3"/>
  <c r="BS789" i="3"/>
  <c r="BR789" i="3"/>
  <c r="BQ789" i="3"/>
  <c r="BP789" i="3"/>
  <c r="BN789" i="3"/>
  <c r="BM789" i="3"/>
  <c r="BL789" i="3"/>
  <c r="BK789" i="3"/>
  <c r="BI789" i="3"/>
  <c r="BG789" i="3"/>
  <c r="BF789" i="3"/>
  <c r="DG788" i="3"/>
  <c r="DE788" i="3"/>
  <c r="DD788" i="3"/>
  <c r="DC788" i="3"/>
  <c r="DB788" i="3"/>
  <c r="DA788" i="3"/>
  <c r="CZ788" i="3"/>
  <c r="CY788" i="3"/>
  <c r="CX788" i="3"/>
  <c r="CV788" i="3"/>
  <c r="CU788" i="3"/>
  <c r="CT788" i="3"/>
  <c r="CS788" i="3"/>
  <c r="CR788" i="3"/>
  <c r="CQ788" i="3"/>
  <c r="CP788" i="3"/>
  <c r="CO788" i="3"/>
  <c r="CM788" i="3"/>
  <c r="CL788" i="3"/>
  <c r="CK788" i="3"/>
  <c r="CJ788" i="3"/>
  <c r="CI788" i="3"/>
  <c r="CH788" i="3"/>
  <c r="CG788" i="3"/>
  <c r="CF788" i="3"/>
  <c r="CE788" i="3"/>
  <c r="CD788" i="3"/>
  <c r="CC788" i="3"/>
  <c r="CB788" i="3"/>
  <c r="CA788" i="3"/>
  <c r="BZ788" i="3"/>
  <c r="BW788" i="3"/>
  <c r="BV788" i="3"/>
  <c r="BU788" i="3"/>
  <c r="BT788" i="3"/>
  <c r="BS788" i="3"/>
  <c r="BR788" i="3"/>
  <c r="BQ788" i="3"/>
  <c r="BP788" i="3"/>
  <c r="BN788" i="3"/>
  <c r="BM788" i="3"/>
  <c r="BL788" i="3"/>
  <c r="BK788" i="3"/>
  <c r="BI788" i="3"/>
  <c r="BG788" i="3"/>
  <c r="BF788" i="3"/>
  <c r="DG787" i="3"/>
  <c r="DE787" i="3"/>
  <c r="DD787" i="3"/>
  <c r="DC787" i="3"/>
  <c r="DB787" i="3"/>
  <c r="DA787" i="3"/>
  <c r="CZ787" i="3"/>
  <c r="CY787" i="3"/>
  <c r="CX787" i="3"/>
  <c r="CV787" i="3"/>
  <c r="CU787" i="3"/>
  <c r="CT787" i="3"/>
  <c r="CS787" i="3"/>
  <c r="CR787" i="3"/>
  <c r="CQ787" i="3"/>
  <c r="CP787" i="3"/>
  <c r="CO787" i="3"/>
  <c r="CM787" i="3"/>
  <c r="CL787" i="3"/>
  <c r="CK787" i="3"/>
  <c r="CJ787" i="3"/>
  <c r="CI787" i="3"/>
  <c r="CH787" i="3"/>
  <c r="CG787" i="3"/>
  <c r="CF787" i="3"/>
  <c r="CE787" i="3"/>
  <c r="CD787" i="3"/>
  <c r="CC787" i="3"/>
  <c r="CB787" i="3"/>
  <c r="CA787" i="3"/>
  <c r="BZ787" i="3"/>
  <c r="BW787" i="3"/>
  <c r="BV787" i="3"/>
  <c r="BU787" i="3"/>
  <c r="BT787" i="3"/>
  <c r="BS787" i="3"/>
  <c r="BR787" i="3"/>
  <c r="BQ787" i="3"/>
  <c r="BP787" i="3"/>
  <c r="BN787" i="3"/>
  <c r="BM787" i="3"/>
  <c r="BL787" i="3"/>
  <c r="BK787" i="3"/>
  <c r="BI787" i="3"/>
  <c r="BG787" i="3"/>
  <c r="BF787" i="3"/>
  <c r="DG786" i="3"/>
  <c r="DE786" i="3"/>
  <c r="DD786" i="3"/>
  <c r="DC786" i="3"/>
  <c r="DB786" i="3"/>
  <c r="DA786" i="3"/>
  <c r="CZ786" i="3"/>
  <c r="CY786" i="3"/>
  <c r="CX786" i="3"/>
  <c r="CV786" i="3"/>
  <c r="CU786" i="3"/>
  <c r="CT786" i="3"/>
  <c r="CS786" i="3"/>
  <c r="CR786" i="3"/>
  <c r="CQ786" i="3"/>
  <c r="CP786" i="3"/>
  <c r="CO786" i="3"/>
  <c r="CM786" i="3"/>
  <c r="CL786" i="3"/>
  <c r="CK786" i="3"/>
  <c r="CJ786" i="3"/>
  <c r="CI786" i="3"/>
  <c r="CH786" i="3"/>
  <c r="CG786" i="3"/>
  <c r="CF786" i="3"/>
  <c r="CE786" i="3"/>
  <c r="CD786" i="3"/>
  <c r="CC786" i="3"/>
  <c r="CB786" i="3"/>
  <c r="CA786" i="3"/>
  <c r="BZ786" i="3"/>
  <c r="BW786" i="3"/>
  <c r="BV786" i="3"/>
  <c r="BU786" i="3"/>
  <c r="BT786" i="3"/>
  <c r="BS786" i="3"/>
  <c r="BR786" i="3"/>
  <c r="BQ786" i="3"/>
  <c r="BP786" i="3"/>
  <c r="BN786" i="3"/>
  <c r="BM786" i="3"/>
  <c r="BL786" i="3"/>
  <c r="BK786" i="3"/>
  <c r="BI786" i="3"/>
  <c r="BG786" i="3"/>
  <c r="BF786" i="3"/>
  <c r="DG785" i="3"/>
  <c r="DE785" i="3"/>
  <c r="DD785" i="3"/>
  <c r="DC785" i="3"/>
  <c r="DB785" i="3"/>
  <c r="DA785" i="3"/>
  <c r="CZ785" i="3"/>
  <c r="CY785" i="3"/>
  <c r="CX785" i="3"/>
  <c r="CV785" i="3"/>
  <c r="CU785" i="3"/>
  <c r="CT785" i="3"/>
  <c r="CS785" i="3"/>
  <c r="CR785" i="3"/>
  <c r="CQ785" i="3"/>
  <c r="CP785" i="3"/>
  <c r="CO785" i="3"/>
  <c r="CM785" i="3"/>
  <c r="CL785" i="3"/>
  <c r="CK785" i="3"/>
  <c r="CJ785" i="3"/>
  <c r="CI785" i="3"/>
  <c r="CH785" i="3"/>
  <c r="CG785" i="3"/>
  <c r="CF785" i="3"/>
  <c r="CE785" i="3"/>
  <c r="CD785" i="3"/>
  <c r="CC785" i="3"/>
  <c r="CB785" i="3"/>
  <c r="CA785" i="3"/>
  <c r="BZ785" i="3"/>
  <c r="BW785" i="3"/>
  <c r="BV785" i="3"/>
  <c r="BU785" i="3"/>
  <c r="BT785" i="3"/>
  <c r="BS785" i="3"/>
  <c r="BR785" i="3"/>
  <c r="BQ785" i="3"/>
  <c r="BP785" i="3"/>
  <c r="BN785" i="3"/>
  <c r="BM785" i="3"/>
  <c r="BL785" i="3"/>
  <c r="BK785" i="3"/>
  <c r="BI785" i="3"/>
  <c r="BG785" i="3"/>
  <c r="BF785" i="3"/>
  <c r="DG784" i="3"/>
  <c r="DE784" i="3"/>
  <c r="DD784" i="3"/>
  <c r="DC784" i="3"/>
  <c r="DB784" i="3"/>
  <c r="DA784" i="3"/>
  <c r="CZ784" i="3"/>
  <c r="CY784" i="3"/>
  <c r="CX784" i="3"/>
  <c r="CV784" i="3"/>
  <c r="CU784" i="3"/>
  <c r="CT784" i="3"/>
  <c r="CS784" i="3"/>
  <c r="CR784" i="3"/>
  <c r="CQ784" i="3"/>
  <c r="CP784" i="3"/>
  <c r="CO784" i="3"/>
  <c r="CM784" i="3"/>
  <c r="CL784" i="3"/>
  <c r="CK784" i="3"/>
  <c r="CJ784" i="3"/>
  <c r="CI784" i="3"/>
  <c r="CH784" i="3"/>
  <c r="CG784" i="3"/>
  <c r="CF784" i="3"/>
  <c r="CE784" i="3"/>
  <c r="CD784" i="3"/>
  <c r="CC784" i="3"/>
  <c r="CB784" i="3"/>
  <c r="CA784" i="3"/>
  <c r="BZ784" i="3"/>
  <c r="BW784" i="3"/>
  <c r="BV784" i="3"/>
  <c r="BU784" i="3"/>
  <c r="BT784" i="3"/>
  <c r="BS784" i="3"/>
  <c r="BR784" i="3"/>
  <c r="BQ784" i="3"/>
  <c r="BP784" i="3"/>
  <c r="BN784" i="3"/>
  <c r="BM784" i="3"/>
  <c r="BL784" i="3"/>
  <c r="BK784" i="3"/>
  <c r="BI784" i="3"/>
  <c r="BG784" i="3"/>
  <c r="BF784" i="3"/>
  <c r="DG783" i="3"/>
  <c r="DE783" i="3"/>
  <c r="DD783" i="3"/>
  <c r="DC783" i="3"/>
  <c r="DB783" i="3"/>
  <c r="DA783" i="3"/>
  <c r="CZ783" i="3"/>
  <c r="CY783" i="3"/>
  <c r="CX783" i="3"/>
  <c r="CV783" i="3"/>
  <c r="CU783" i="3"/>
  <c r="CT783" i="3"/>
  <c r="CS783" i="3"/>
  <c r="CR783" i="3"/>
  <c r="CQ783" i="3"/>
  <c r="CP783" i="3"/>
  <c r="CO783" i="3"/>
  <c r="CM783" i="3"/>
  <c r="CL783" i="3"/>
  <c r="CK783" i="3"/>
  <c r="CJ783" i="3"/>
  <c r="CI783" i="3"/>
  <c r="CH783" i="3"/>
  <c r="CG783" i="3"/>
  <c r="CF783" i="3"/>
  <c r="CE783" i="3"/>
  <c r="CD783" i="3"/>
  <c r="CC783" i="3"/>
  <c r="CB783" i="3"/>
  <c r="CA783" i="3"/>
  <c r="BZ783" i="3"/>
  <c r="BW783" i="3"/>
  <c r="BV783" i="3"/>
  <c r="BU783" i="3"/>
  <c r="BT783" i="3"/>
  <c r="BS783" i="3"/>
  <c r="BR783" i="3"/>
  <c r="BQ783" i="3"/>
  <c r="BP783" i="3"/>
  <c r="BN783" i="3"/>
  <c r="BM783" i="3"/>
  <c r="BL783" i="3"/>
  <c r="BK783" i="3"/>
  <c r="BI783" i="3"/>
  <c r="BG783" i="3"/>
  <c r="BF783" i="3"/>
  <c r="DG782" i="3"/>
  <c r="DE782" i="3"/>
  <c r="DD782" i="3"/>
  <c r="DC782" i="3"/>
  <c r="DB782" i="3"/>
  <c r="DA782" i="3"/>
  <c r="CZ782" i="3"/>
  <c r="CY782" i="3"/>
  <c r="CX782" i="3"/>
  <c r="CV782" i="3"/>
  <c r="CU782" i="3"/>
  <c r="CT782" i="3"/>
  <c r="CS782" i="3"/>
  <c r="CR782" i="3"/>
  <c r="CQ782" i="3"/>
  <c r="CP782" i="3"/>
  <c r="CO782" i="3"/>
  <c r="CM782" i="3"/>
  <c r="CL782" i="3"/>
  <c r="CK782" i="3"/>
  <c r="CJ782" i="3"/>
  <c r="CI782" i="3"/>
  <c r="CH782" i="3"/>
  <c r="CG782" i="3"/>
  <c r="CF782" i="3"/>
  <c r="CE782" i="3"/>
  <c r="CD782" i="3"/>
  <c r="CC782" i="3"/>
  <c r="CB782" i="3"/>
  <c r="CA782" i="3"/>
  <c r="BZ782" i="3"/>
  <c r="BW782" i="3"/>
  <c r="BV782" i="3"/>
  <c r="BU782" i="3"/>
  <c r="BT782" i="3"/>
  <c r="BS782" i="3"/>
  <c r="BR782" i="3"/>
  <c r="BQ782" i="3"/>
  <c r="BP782" i="3"/>
  <c r="BN782" i="3"/>
  <c r="BM782" i="3"/>
  <c r="BL782" i="3"/>
  <c r="BK782" i="3"/>
  <c r="BI782" i="3"/>
  <c r="BG782" i="3"/>
  <c r="BF782" i="3"/>
  <c r="DG781" i="3"/>
  <c r="DE781" i="3"/>
  <c r="DD781" i="3"/>
  <c r="DC781" i="3"/>
  <c r="DB781" i="3"/>
  <c r="DA781" i="3"/>
  <c r="CZ781" i="3"/>
  <c r="CY781" i="3"/>
  <c r="CX781" i="3"/>
  <c r="CV781" i="3"/>
  <c r="CU781" i="3"/>
  <c r="CT781" i="3"/>
  <c r="CS781" i="3"/>
  <c r="CR781" i="3"/>
  <c r="CQ781" i="3"/>
  <c r="CP781" i="3"/>
  <c r="CO781" i="3"/>
  <c r="CM781" i="3"/>
  <c r="CL781" i="3"/>
  <c r="CK781" i="3"/>
  <c r="CJ781" i="3"/>
  <c r="CI781" i="3"/>
  <c r="CH781" i="3"/>
  <c r="CG781" i="3"/>
  <c r="CF781" i="3"/>
  <c r="CE781" i="3"/>
  <c r="CD781" i="3"/>
  <c r="CC781" i="3"/>
  <c r="CB781" i="3"/>
  <c r="CA781" i="3"/>
  <c r="BZ781" i="3"/>
  <c r="BW781" i="3"/>
  <c r="BV781" i="3"/>
  <c r="BU781" i="3"/>
  <c r="BT781" i="3"/>
  <c r="BS781" i="3"/>
  <c r="BR781" i="3"/>
  <c r="BQ781" i="3"/>
  <c r="BP781" i="3"/>
  <c r="BN781" i="3"/>
  <c r="BM781" i="3"/>
  <c r="BL781" i="3"/>
  <c r="BK781" i="3"/>
  <c r="BI781" i="3"/>
  <c r="BG781" i="3"/>
  <c r="BF781" i="3"/>
  <c r="DG780" i="3"/>
  <c r="DE780" i="3"/>
  <c r="DD780" i="3"/>
  <c r="DC780" i="3"/>
  <c r="DB780" i="3"/>
  <c r="DA780" i="3"/>
  <c r="CZ780" i="3"/>
  <c r="CY780" i="3"/>
  <c r="CX780" i="3"/>
  <c r="CV780" i="3"/>
  <c r="CU780" i="3"/>
  <c r="CT780" i="3"/>
  <c r="CS780" i="3"/>
  <c r="CR780" i="3"/>
  <c r="CQ780" i="3"/>
  <c r="CP780" i="3"/>
  <c r="CO780" i="3"/>
  <c r="CM780" i="3"/>
  <c r="CL780" i="3"/>
  <c r="CK780" i="3"/>
  <c r="CJ780" i="3"/>
  <c r="CI780" i="3"/>
  <c r="CH780" i="3"/>
  <c r="CG780" i="3"/>
  <c r="CF780" i="3"/>
  <c r="CE780" i="3"/>
  <c r="CD780" i="3"/>
  <c r="CC780" i="3"/>
  <c r="CB780" i="3"/>
  <c r="CA780" i="3"/>
  <c r="BZ780" i="3"/>
  <c r="BW780" i="3"/>
  <c r="BV780" i="3"/>
  <c r="BU780" i="3"/>
  <c r="BT780" i="3"/>
  <c r="BS780" i="3"/>
  <c r="BR780" i="3"/>
  <c r="BQ780" i="3"/>
  <c r="BP780" i="3"/>
  <c r="BN780" i="3"/>
  <c r="BM780" i="3"/>
  <c r="BL780" i="3"/>
  <c r="BK780" i="3"/>
  <c r="BI780" i="3"/>
  <c r="BG780" i="3"/>
  <c r="BF780" i="3"/>
  <c r="DG779" i="3"/>
  <c r="DE779" i="3"/>
  <c r="DD779" i="3"/>
  <c r="DC779" i="3"/>
  <c r="DB779" i="3"/>
  <c r="DA779" i="3"/>
  <c r="CZ779" i="3"/>
  <c r="CY779" i="3"/>
  <c r="CX779" i="3"/>
  <c r="CV779" i="3"/>
  <c r="CU779" i="3"/>
  <c r="CT779" i="3"/>
  <c r="CS779" i="3"/>
  <c r="CR779" i="3"/>
  <c r="CQ779" i="3"/>
  <c r="CP779" i="3"/>
  <c r="CO779" i="3"/>
  <c r="CM779" i="3"/>
  <c r="CL779" i="3"/>
  <c r="CK779" i="3"/>
  <c r="CJ779" i="3"/>
  <c r="CI779" i="3"/>
  <c r="CH779" i="3"/>
  <c r="CG779" i="3"/>
  <c r="CF779" i="3"/>
  <c r="CE779" i="3"/>
  <c r="CD779" i="3"/>
  <c r="CC779" i="3"/>
  <c r="CB779" i="3"/>
  <c r="CA779" i="3"/>
  <c r="BZ779" i="3"/>
  <c r="BW779" i="3"/>
  <c r="BV779" i="3"/>
  <c r="BU779" i="3"/>
  <c r="BT779" i="3"/>
  <c r="BS779" i="3"/>
  <c r="BR779" i="3"/>
  <c r="BQ779" i="3"/>
  <c r="BP779" i="3"/>
  <c r="BN779" i="3"/>
  <c r="BM779" i="3"/>
  <c r="BL779" i="3"/>
  <c r="BK779" i="3"/>
  <c r="BI779" i="3"/>
  <c r="BG779" i="3"/>
  <c r="BF779" i="3"/>
  <c r="DG778" i="3"/>
  <c r="DE778" i="3"/>
  <c r="DD778" i="3"/>
  <c r="DC778" i="3"/>
  <c r="DB778" i="3"/>
  <c r="DA778" i="3"/>
  <c r="CZ778" i="3"/>
  <c r="CY778" i="3"/>
  <c r="CX778" i="3"/>
  <c r="CV778" i="3"/>
  <c r="CU778" i="3"/>
  <c r="CT778" i="3"/>
  <c r="CS778" i="3"/>
  <c r="CR778" i="3"/>
  <c r="CQ778" i="3"/>
  <c r="CP778" i="3"/>
  <c r="CO778" i="3"/>
  <c r="CM778" i="3"/>
  <c r="CL778" i="3"/>
  <c r="CK778" i="3"/>
  <c r="CJ778" i="3"/>
  <c r="CI778" i="3"/>
  <c r="CH778" i="3"/>
  <c r="CG778" i="3"/>
  <c r="CF778" i="3"/>
  <c r="CE778" i="3"/>
  <c r="CD778" i="3"/>
  <c r="CC778" i="3"/>
  <c r="CB778" i="3"/>
  <c r="CA778" i="3"/>
  <c r="BZ778" i="3"/>
  <c r="BW778" i="3"/>
  <c r="BV778" i="3"/>
  <c r="BU778" i="3"/>
  <c r="BT778" i="3"/>
  <c r="BS778" i="3"/>
  <c r="BR778" i="3"/>
  <c r="BQ778" i="3"/>
  <c r="BP778" i="3"/>
  <c r="BN778" i="3"/>
  <c r="BM778" i="3"/>
  <c r="BL778" i="3"/>
  <c r="BK778" i="3"/>
  <c r="BI778" i="3"/>
  <c r="BG778" i="3"/>
  <c r="BF778" i="3"/>
  <c r="DG777" i="3"/>
  <c r="DE777" i="3"/>
  <c r="DD777" i="3"/>
  <c r="DC777" i="3"/>
  <c r="DB777" i="3"/>
  <c r="DA777" i="3"/>
  <c r="CZ777" i="3"/>
  <c r="CY777" i="3"/>
  <c r="CX777" i="3"/>
  <c r="CV777" i="3"/>
  <c r="CU777" i="3"/>
  <c r="CT777" i="3"/>
  <c r="CS777" i="3"/>
  <c r="CR777" i="3"/>
  <c r="CQ777" i="3"/>
  <c r="CP777" i="3"/>
  <c r="CO777" i="3"/>
  <c r="CM777" i="3"/>
  <c r="CL777" i="3"/>
  <c r="CK777" i="3"/>
  <c r="CJ777" i="3"/>
  <c r="CI777" i="3"/>
  <c r="CH777" i="3"/>
  <c r="CG777" i="3"/>
  <c r="CF777" i="3"/>
  <c r="CE777" i="3"/>
  <c r="CD777" i="3"/>
  <c r="CC777" i="3"/>
  <c r="CB777" i="3"/>
  <c r="CA777" i="3"/>
  <c r="BZ777" i="3"/>
  <c r="BW777" i="3"/>
  <c r="BV777" i="3"/>
  <c r="BU777" i="3"/>
  <c r="BT777" i="3"/>
  <c r="BS777" i="3"/>
  <c r="BR777" i="3"/>
  <c r="BQ777" i="3"/>
  <c r="BP777" i="3"/>
  <c r="BN777" i="3"/>
  <c r="BM777" i="3"/>
  <c r="BL777" i="3"/>
  <c r="BK777" i="3"/>
  <c r="BI777" i="3"/>
  <c r="BG777" i="3"/>
  <c r="BF777" i="3"/>
  <c r="DG776" i="3"/>
  <c r="DE776" i="3"/>
  <c r="DD776" i="3"/>
  <c r="DC776" i="3"/>
  <c r="DB776" i="3"/>
  <c r="DA776" i="3"/>
  <c r="CZ776" i="3"/>
  <c r="CY776" i="3"/>
  <c r="CX776" i="3"/>
  <c r="CV776" i="3"/>
  <c r="CU776" i="3"/>
  <c r="CT776" i="3"/>
  <c r="CS776" i="3"/>
  <c r="CR776" i="3"/>
  <c r="CQ776" i="3"/>
  <c r="CP776" i="3"/>
  <c r="CO776" i="3"/>
  <c r="CM776" i="3"/>
  <c r="CL776" i="3"/>
  <c r="CK776" i="3"/>
  <c r="CJ776" i="3"/>
  <c r="CI776" i="3"/>
  <c r="CH776" i="3"/>
  <c r="CG776" i="3"/>
  <c r="CF776" i="3"/>
  <c r="CE776" i="3"/>
  <c r="CD776" i="3"/>
  <c r="CC776" i="3"/>
  <c r="CB776" i="3"/>
  <c r="CA776" i="3"/>
  <c r="BZ776" i="3"/>
  <c r="BW776" i="3"/>
  <c r="BV776" i="3"/>
  <c r="BU776" i="3"/>
  <c r="BT776" i="3"/>
  <c r="BS776" i="3"/>
  <c r="BR776" i="3"/>
  <c r="BQ776" i="3"/>
  <c r="BP776" i="3"/>
  <c r="BN776" i="3"/>
  <c r="BM776" i="3"/>
  <c r="BL776" i="3"/>
  <c r="BK776" i="3"/>
  <c r="BI776" i="3"/>
  <c r="BG776" i="3"/>
  <c r="BF776" i="3"/>
  <c r="DG775" i="3"/>
  <c r="DE775" i="3"/>
  <c r="DD775" i="3"/>
  <c r="DC775" i="3"/>
  <c r="DB775" i="3"/>
  <c r="DA775" i="3"/>
  <c r="CZ775" i="3"/>
  <c r="CY775" i="3"/>
  <c r="CX775" i="3"/>
  <c r="CV775" i="3"/>
  <c r="CU775" i="3"/>
  <c r="CT775" i="3"/>
  <c r="CS775" i="3"/>
  <c r="CR775" i="3"/>
  <c r="CQ775" i="3"/>
  <c r="CP775" i="3"/>
  <c r="CO775" i="3"/>
  <c r="CM775" i="3"/>
  <c r="CL775" i="3"/>
  <c r="CK775" i="3"/>
  <c r="CJ775" i="3"/>
  <c r="CI775" i="3"/>
  <c r="CH775" i="3"/>
  <c r="CG775" i="3"/>
  <c r="CF775" i="3"/>
  <c r="CE775" i="3"/>
  <c r="CD775" i="3"/>
  <c r="CC775" i="3"/>
  <c r="CB775" i="3"/>
  <c r="CA775" i="3"/>
  <c r="BZ775" i="3"/>
  <c r="BW775" i="3"/>
  <c r="BV775" i="3"/>
  <c r="BU775" i="3"/>
  <c r="BT775" i="3"/>
  <c r="BS775" i="3"/>
  <c r="BR775" i="3"/>
  <c r="BQ775" i="3"/>
  <c r="BP775" i="3"/>
  <c r="BN775" i="3"/>
  <c r="BM775" i="3"/>
  <c r="BL775" i="3"/>
  <c r="BK775" i="3"/>
  <c r="BI775" i="3"/>
  <c r="BG775" i="3"/>
  <c r="BF775" i="3"/>
  <c r="DG774" i="3"/>
  <c r="DE774" i="3"/>
  <c r="DD774" i="3"/>
  <c r="DC774" i="3"/>
  <c r="DB774" i="3"/>
  <c r="DA774" i="3"/>
  <c r="CZ774" i="3"/>
  <c r="CY774" i="3"/>
  <c r="CX774" i="3"/>
  <c r="CV774" i="3"/>
  <c r="CU774" i="3"/>
  <c r="CT774" i="3"/>
  <c r="CS774" i="3"/>
  <c r="CR774" i="3"/>
  <c r="CQ774" i="3"/>
  <c r="CP774" i="3"/>
  <c r="CO774" i="3"/>
  <c r="CM774" i="3"/>
  <c r="CL774" i="3"/>
  <c r="CK774" i="3"/>
  <c r="CJ774" i="3"/>
  <c r="CI774" i="3"/>
  <c r="CH774" i="3"/>
  <c r="CG774" i="3"/>
  <c r="CF774" i="3"/>
  <c r="CE774" i="3"/>
  <c r="CD774" i="3"/>
  <c r="CC774" i="3"/>
  <c r="CB774" i="3"/>
  <c r="CA774" i="3"/>
  <c r="BZ774" i="3"/>
  <c r="BW774" i="3"/>
  <c r="BV774" i="3"/>
  <c r="BU774" i="3"/>
  <c r="BT774" i="3"/>
  <c r="BS774" i="3"/>
  <c r="BR774" i="3"/>
  <c r="BQ774" i="3"/>
  <c r="BP774" i="3"/>
  <c r="BN774" i="3"/>
  <c r="BM774" i="3"/>
  <c r="BL774" i="3"/>
  <c r="BK774" i="3"/>
  <c r="BI774" i="3"/>
  <c r="BG774" i="3"/>
  <c r="BF774" i="3"/>
  <c r="DG773" i="3"/>
  <c r="DE773" i="3"/>
  <c r="DD773" i="3"/>
  <c r="DC773" i="3"/>
  <c r="DB773" i="3"/>
  <c r="DA773" i="3"/>
  <c r="CZ773" i="3"/>
  <c r="CY773" i="3"/>
  <c r="CX773" i="3"/>
  <c r="CV773" i="3"/>
  <c r="CU773" i="3"/>
  <c r="CT773" i="3"/>
  <c r="CS773" i="3"/>
  <c r="CR773" i="3"/>
  <c r="CQ773" i="3"/>
  <c r="CP773" i="3"/>
  <c r="CO773" i="3"/>
  <c r="CM773" i="3"/>
  <c r="CL773" i="3"/>
  <c r="CK773" i="3"/>
  <c r="CJ773" i="3"/>
  <c r="CI773" i="3"/>
  <c r="CH773" i="3"/>
  <c r="CG773" i="3"/>
  <c r="CF773" i="3"/>
  <c r="CE773" i="3"/>
  <c r="CD773" i="3"/>
  <c r="CC773" i="3"/>
  <c r="CB773" i="3"/>
  <c r="CA773" i="3"/>
  <c r="BZ773" i="3"/>
  <c r="BW773" i="3"/>
  <c r="BV773" i="3"/>
  <c r="BU773" i="3"/>
  <c r="BT773" i="3"/>
  <c r="BS773" i="3"/>
  <c r="BR773" i="3"/>
  <c r="BQ773" i="3"/>
  <c r="BP773" i="3"/>
  <c r="BN773" i="3"/>
  <c r="BM773" i="3"/>
  <c r="BL773" i="3"/>
  <c r="BK773" i="3"/>
  <c r="BI773" i="3"/>
  <c r="BG773" i="3"/>
  <c r="BF773" i="3"/>
  <c r="DG772" i="3"/>
  <c r="DE772" i="3"/>
  <c r="DD772" i="3"/>
  <c r="DC772" i="3"/>
  <c r="DB772" i="3"/>
  <c r="DA772" i="3"/>
  <c r="CZ772" i="3"/>
  <c r="CY772" i="3"/>
  <c r="CX772" i="3"/>
  <c r="CV772" i="3"/>
  <c r="CU772" i="3"/>
  <c r="CT772" i="3"/>
  <c r="CS772" i="3"/>
  <c r="CR772" i="3"/>
  <c r="CQ772" i="3"/>
  <c r="CP772" i="3"/>
  <c r="CO772" i="3"/>
  <c r="CM772" i="3"/>
  <c r="CL772" i="3"/>
  <c r="CK772" i="3"/>
  <c r="CJ772" i="3"/>
  <c r="CI772" i="3"/>
  <c r="CH772" i="3"/>
  <c r="CG772" i="3"/>
  <c r="CF772" i="3"/>
  <c r="CE772" i="3"/>
  <c r="CD772" i="3"/>
  <c r="CC772" i="3"/>
  <c r="CB772" i="3"/>
  <c r="CA772" i="3"/>
  <c r="BZ772" i="3"/>
  <c r="BW772" i="3"/>
  <c r="BV772" i="3"/>
  <c r="BU772" i="3"/>
  <c r="BT772" i="3"/>
  <c r="BS772" i="3"/>
  <c r="BR772" i="3"/>
  <c r="BQ772" i="3"/>
  <c r="BP772" i="3"/>
  <c r="BN772" i="3"/>
  <c r="BM772" i="3"/>
  <c r="BL772" i="3"/>
  <c r="BK772" i="3"/>
  <c r="BI772" i="3"/>
  <c r="BG772" i="3"/>
  <c r="BF772" i="3"/>
  <c r="DG771" i="3"/>
  <c r="DE771" i="3"/>
  <c r="DD771" i="3"/>
  <c r="DC771" i="3"/>
  <c r="DB771" i="3"/>
  <c r="DA771" i="3"/>
  <c r="CZ771" i="3"/>
  <c r="CY771" i="3"/>
  <c r="CX771" i="3"/>
  <c r="CV771" i="3"/>
  <c r="CU771" i="3"/>
  <c r="CT771" i="3"/>
  <c r="CS771" i="3"/>
  <c r="CR771" i="3"/>
  <c r="CQ771" i="3"/>
  <c r="CP771" i="3"/>
  <c r="CO771" i="3"/>
  <c r="CM771" i="3"/>
  <c r="CL771" i="3"/>
  <c r="CK771" i="3"/>
  <c r="CJ771" i="3"/>
  <c r="CI771" i="3"/>
  <c r="CH771" i="3"/>
  <c r="CG771" i="3"/>
  <c r="CF771" i="3"/>
  <c r="CE771" i="3"/>
  <c r="CD771" i="3"/>
  <c r="CC771" i="3"/>
  <c r="CB771" i="3"/>
  <c r="CA771" i="3"/>
  <c r="BZ771" i="3"/>
  <c r="BW771" i="3"/>
  <c r="BV771" i="3"/>
  <c r="BU771" i="3"/>
  <c r="BT771" i="3"/>
  <c r="BS771" i="3"/>
  <c r="BR771" i="3"/>
  <c r="BQ771" i="3"/>
  <c r="BP771" i="3"/>
  <c r="BN771" i="3"/>
  <c r="BM771" i="3"/>
  <c r="BL771" i="3"/>
  <c r="BK771" i="3"/>
  <c r="BI771" i="3"/>
  <c r="BG771" i="3"/>
  <c r="BF771" i="3"/>
  <c r="DG770" i="3"/>
  <c r="DE770" i="3"/>
  <c r="DD770" i="3"/>
  <c r="DC770" i="3"/>
  <c r="DB770" i="3"/>
  <c r="DA770" i="3"/>
  <c r="CZ770" i="3"/>
  <c r="CY770" i="3"/>
  <c r="CX770" i="3"/>
  <c r="CV770" i="3"/>
  <c r="CU770" i="3"/>
  <c r="CT770" i="3"/>
  <c r="CS770" i="3"/>
  <c r="CR770" i="3"/>
  <c r="CQ770" i="3"/>
  <c r="CP770" i="3"/>
  <c r="CO770" i="3"/>
  <c r="CM770" i="3"/>
  <c r="CL770" i="3"/>
  <c r="CK770" i="3"/>
  <c r="CJ770" i="3"/>
  <c r="CI770" i="3"/>
  <c r="CH770" i="3"/>
  <c r="CG770" i="3"/>
  <c r="CF770" i="3"/>
  <c r="CE770" i="3"/>
  <c r="CD770" i="3"/>
  <c r="CC770" i="3"/>
  <c r="CB770" i="3"/>
  <c r="CA770" i="3"/>
  <c r="BZ770" i="3"/>
  <c r="BW770" i="3"/>
  <c r="BV770" i="3"/>
  <c r="BU770" i="3"/>
  <c r="BT770" i="3"/>
  <c r="BS770" i="3"/>
  <c r="BR770" i="3"/>
  <c r="BQ770" i="3"/>
  <c r="BP770" i="3"/>
  <c r="BN770" i="3"/>
  <c r="BM770" i="3"/>
  <c r="BL770" i="3"/>
  <c r="BK770" i="3"/>
  <c r="BI770" i="3"/>
  <c r="BG770" i="3"/>
  <c r="BF770" i="3"/>
  <c r="DG769" i="3"/>
  <c r="DE769" i="3"/>
  <c r="DD769" i="3"/>
  <c r="DC769" i="3"/>
  <c r="DB769" i="3"/>
  <c r="DA769" i="3"/>
  <c r="CZ769" i="3"/>
  <c r="CY769" i="3"/>
  <c r="CX769" i="3"/>
  <c r="CV769" i="3"/>
  <c r="CU769" i="3"/>
  <c r="CT769" i="3"/>
  <c r="CS769" i="3"/>
  <c r="CR769" i="3"/>
  <c r="CQ769" i="3"/>
  <c r="CP769" i="3"/>
  <c r="CO769" i="3"/>
  <c r="CM769" i="3"/>
  <c r="CL769" i="3"/>
  <c r="CK769" i="3"/>
  <c r="CJ769" i="3"/>
  <c r="CI769" i="3"/>
  <c r="CH769" i="3"/>
  <c r="CG769" i="3"/>
  <c r="CF769" i="3"/>
  <c r="CE769" i="3"/>
  <c r="CD769" i="3"/>
  <c r="CC769" i="3"/>
  <c r="CB769" i="3"/>
  <c r="CA769" i="3"/>
  <c r="BZ769" i="3"/>
  <c r="BW769" i="3"/>
  <c r="BV769" i="3"/>
  <c r="BU769" i="3"/>
  <c r="BT769" i="3"/>
  <c r="BS769" i="3"/>
  <c r="BR769" i="3"/>
  <c r="BQ769" i="3"/>
  <c r="BP769" i="3"/>
  <c r="BN769" i="3"/>
  <c r="BM769" i="3"/>
  <c r="BL769" i="3"/>
  <c r="BK769" i="3"/>
  <c r="BI769" i="3"/>
  <c r="BG769" i="3"/>
  <c r="BF769" i="3"/>
  <c r="DG768" i="3"/>
  <c r="DE768" i="3"/>
  <c r="DD768" i="3"/>
  <c r="DC768" i="3"/>
  <c r="DB768" i="3"/>
  <c r="DA768" i="3"/>
  <c r="CZ768" i="3"/>
  <c r="CY768" i="3"/>
  <c r="CX768" i="3"/>
  <c r="CV768" i="3"/>
  <c r="CU768" i="3"/>
  <c r="CT768" i="3"/>
  <c r="CS768" i="3"/>
  <c r="CR768" i="3"/>
  <c r="CQ768" i="3"/>
  <c r="CP768" i="3"/>
  <c r="CO768" i="3"/>
  <c r="CM768" i="3"/>
  <c r="CL768" i="3"/>
  <c r="CK768" i="3"/>
  <c r="CJ768" i="3"/>
  <c r="CI768" i="3"/>
  <c r="CH768" i="3"/>
  <c r="CG768" i="3"/>
  <c r="CF768" i="3"/>
  <c r="CE768" i="3"/>
  <c r="CD768" i="3"/>
  <c r="CC768" i="3"/>
  <c r="CB768" i="3"/>
  <c r="CA768" i="3"/>
  <c r="BZ768" i="3"/>
  <c r="BW768" i="3"/>
  <c r="BV768" i="3"/>
  <c r="BU768" i="3"/>
  <c r="BT768" i="3"/>
  <c r="BS768" i="3"/>
  <c r="BR768" i="3"/>
  <c r="BQ768" i="3"/>
  <c r="BP768" i="3"/>
  <c r="BN768" i="3"/>
  <c r="BM768" i="3"/>
  <c r="BL768" i="3"/>
  <c r="BK768" i="3"/>
  <c r="BI768" i="3"/>
  <c r="BG768" i="3"/>
  <c r="BF768" i="3"/>
  <c r="DG767" i="3"/>
  <c r="DE767" i="3"/>
  <c r="DD767" i="3"/>
  <c r="DC767" i="3"/>
  <c r="DB767" i="3"/>
  <c r="DA767" i="3"/>
  <c r="CZ767" i="3"/>
  <c r="CY767" i="3"/>
  <c r="CX767" i="3"/>
  <c r="CV767" i="3"/>
  <c r="CU767" i="3"/>
  <c r="CT767" i="3"/>
  <c r="CS767" i="3"/>
  <c r="CR767" i="3"/>
  <c r="CQ767" i="3"/>
  <c r="CP767" i="3"/>
  <c r="CO767" i="3"/>
  <c r="CM767" i="3"/>
  <c r="CL767" i="3"/>
  <c r="CK767" i="3"/>
  <c r="CJ767" i="3"/>
  <c r="CI767" i="3"/>
  <c r="CH767" i="3"/>
  <c r="CG767" i="3"/>
  <c r="CF767" i="3"/>
  <c r="CE767" i="3"/>
  <c r="CD767" i="3"/>
  <c r="CC767" i="3"/>
  <c r="CB767" i="3"/>
  <c r="CA767" i="3"/>
  <c r="BZ767" i="3"/>
  <c r="BW767" i="3"/>
  <c r="BV767" i="3"/>
  <c r="BU767" i="3"/>
  <c r="BT767" i="3"/>
  <c r="BS767" i="3"/>
  <c r="BR767" i="3"/>
  <c r="BQ767" i="3"/>
  <c r="BP767" i="3"/>
  <c r="BN767" i="3"/>
  <c r="BM767" i="3"/>
  <c r="BL767" i="3"/>
  <c r="BK767" i="3"/>
  <c r="BI767" i="3"/>
  <c r="BG767" i="3"/>
  <c r="BF767" i="3"/>
  <c r="DG766" i="3"/>
  <c r="DE766" i="3"/>
  <c r="DD766" i="3"/>
  <c r="DC766" i="3"/>
  <c r="DB766" i="3"/>
  <c r="DA766" i="3"/>
  <c r="CZ766" i="3"/>
  <c r="CY766" i="3"/>
  <c r="CX766" i="3"/>
  <c r="CV766" i="3"/>
  <c r="CU766" i="3"/>
  <c r="CT766" i="3"/>
  <c r="CS766" i="3"/>
  <c r="CR766" i="3"/>
  <c r="CQ766" i="3"/>
  <c r="CP766" i="3"/>
  <c r="CO766" i="3"/>
  <c r="CM766" i="3"/>
  <c r="CL766" i="3"/>
  <c r="CK766" i="3"/>
  <c r="CJ766" i="3"/>
  <c r="CI766" i="3"/>
  <c r="CH766" i="3"/>
  <c r="CG766" i="3"/>
  <c r="CF766" i="3"/>
  <c r="CE766" i="3"/>
  <c r="CD766" i="3"/>
  <c r="CC766" i="3"/>
  <c r="CB766" i="3"/>
  <c r="CA766" i="3"/>
  <c r="BZ766" i="3"/>
  <c r="BW766" i="3"/>
  <c r="BV766" i="3"/>
  <c r="BU766" i="3"/>
  <c r="BT766" i="3"/>
  <c r="BS766" i="3"/>
  <c r="BR766" i="3"/>
  <c r="BQ766" i="3"/>
  <c r="BP766" i="3"/>
  <c r="BN766" i="3"/>
  <c r="BM766" i="3"/>
  <c r="BL766" i="3"/>
  <c r="BK766" i="3"/>
  <c r="BI766" i="3"/>
  <c r="BG766" i="3"/>
  <c r="BF766" i="3"/>
  <c r="DG765" i="3"/>
  <c r="DE765" i="3"/>
  <c r="DD765" i="3"/>
  <c r="DC765" i="3"/>
  <c r="DB765" i="3"/>
  <c r="DA765" i="3"/>
  <c r="CZ765" i="3"/>
  <c r="CY765" i="3"/>
  <c r="CX765" i="3"/>
  <c r="CV765" i="3"/>
  <c r="CU765" i="3"/>
  <c r="CT765" i="3"/>
  <c r="CS765" i="3"/>
  <c r="CR765" i="3"/>
  <c r="CQ765" i="3"/>
  <c r="CP765" i="3"/>
  <c r="CO765" i="3"/>
  <c r="CM765" i="3"/>
  <c r="CL765" i="3"/>
  <c r="CK765" i="3"/>
  <c r="CJ765" i="3"/>
  <c r="CI765" i="3"/>
  <c r="CH765" i="3"/>
  <c r="CG765" i="3"/>
  <c r="CF765" i="3"/>
  <c r="CE765" i="3"/>
  <c r="CD765" i="3"/>
  <c r="CC765" i="3"/>
  <c r="CB765" i="3"/>
  <c r="CA765" i="3"/>
  <c r="BZ765" i="3"/>
  <c r="BW765" i="3"/>
  <c r="BV765" i="3"/>
  <c r="BU765" i="3"/>
  <c r="BT765" i="3"/>
  <c r="BS765" i="3"/>
  <c r="BR765" i="3"/>
  <c r="BQ765" i="3"/>
  <c r="BP765" i="3"/>
  <c r="BN765" i="3"/>
  <c r="BM765" i="3"/>
  <c r="BL765" i="3"/>
  <c r="BK765" i="3"/>
  <c r="BI765" i="3"/>
  <c r="BG765" i="3"/>
  <c r="BF765" i="3"/>
  <c r="DG764" i="3"/>
  <c r="DE764" i="3"/>
  <c r="DD764" i="3"/>
  <c r="DC764" i="3"/>
  <c r="DB764" i="3"/>
  <c r="DA764" i="3"/>
  <c r="CZ764" i="3"/>
  <c r="CY764" i="3"/>
  <c r="CX764" i="3"/>
  <c r="CV764" i="3"/>
  <c r="CU764" i="3"/>
  <c r="CT764" i="3"/>
  <c r="CS764" i="3"/>
  <c r="CR764" i="3"/>
  <c r="CQ764" i="3"/>
  <c r="CP764" i="3"/>
  <c r="CO764" i="3"/>
  <c r="CM764" i="3"/>
  <c r="CL764" i="3"/>
  <c r="CK764" i="3"/>
  <c r="CJ764" i="3"/>
  <c r="CI764" i="3"/>
  <c r="CH764" i="3"/>
  <c r="CG764" i="3"/>
  <c r="CF764" i="3"/>
  <c r="CE764" i="3"/>
  <c r="CD764" i="3"/>
  <c r="CC764" i="3"/>
  <c r="CB764" i="3"/>
  <c r="CA764" i="3"/>
  <c r="BZ764" i="3"/>
  <c r="BW764" i="3"/>
  <c r="BV764" i="3"/>
  <c r="BU764" i="3"/>
  <c r="BT764" i="3"/>
  <c r="BS764" i="3"/>
  <c r="BR764" i="3"/>
  <c r="BQ764" i="3"/>
  <c r="BP764" i="3"/>
  <c r="BN764" i="3"/>
  <c r="BM764" i="3"/>
  <c r="BL764" i="3"/>
  <c r="BK764" i="3"/>
  <c r="BI764" i="3"/>
  <c r="BG764" i="3"/>
  <c r="BF764" i="3"/>
  <c r="DG763" i="3"/>
  <c r="DE763" i="3"/>
  <c r="DD763" i="3"/>
  <c r="DC763" i="3"/>
  <c r="DB763" i="3"/>
  <c r="DA763" i="3"/>
  <c r="CZ763" i="3"/>
  <c r="CY763" i="3"/>
  <c r="CX763" i="3"/>
  <c r="CV763" i="3"/>
  <c r="CU763" i="3"/>
  <c r="CT763" i="3"/>
  <c r="CS763" i="3"/>
  <c r="CR763" i="3"/>
  <c r="CQ763" i="3"/>
  <c r="CP763" i="3"/>
  <c r="CO763" i="3"/>
  <c r="CM763" i="3"/>
  <c r="CL763" i="3"/>
  <c r="CK763" i="3"/>
  <c r="CJ763" i="3"/>
  <c r="CI763" i="3"/>
  <c r="CH763" i="3"/>
  <c r="CG763" i="3"/>
  <c r="CF763" i="3"/>
  <c r="CE763" i="3"/>
  <c r="CD763" i="3"/>
  <c r="CC763" i="3"/>
  <c r="CB763" i="3"/>
  <c r="CA763" i="3"/>
  <c r="BZ763" i="3"/>
  <c r="BW763" i="3"/>
  <c r="BV763" i="3"/>
  <c r="BU763" i="3"/>
  <c r="BT763" i="3"/>
  <c r="BS763" i="3"/>
  <c r="BR763" i="3"/>
  <c r="BQ763" i="3"/>
  <c r="BP763" i="3"/>
  <c r="BN763" i="3"/>
  <c r="BM763" i="3"/>
  <c r="BL763" i="3"/>
  <c r="BK763" i="3"/>
  <c r="BI763" i="3"/>
  <c r="BG763" i="3"/>
  <c r="BF763" i="3"/>
  <c r="DG762" i="3"/>
  <c r="DE762" i="3"/>
  <c r="DD762" i="3"/>
  <c r="DC762" i="3"/>
  <c r="DB762" i="3"/>
  <c r="DA762" i="3"/>
  <c r="CZ762" i="3"/>
  <c r="CY762" i="3"/>
  <c r="CX762" i="3"/>
  <c r="CV762" i="3"/>
  <c r="CU762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C762" i="3"/>
  <c r="CB762" i="3"/>
  <c r="CA762" i="3"/>
  <c r="BZ762" i="3"/>
  <c r="BW762" i="3"/>
  <c r="BV762" i="3"/>
  <c r="BU762" i="3"/>
  <c r="BT762" i="3"/>
  <c r="BS762" i="3"/>
  <c r="BR762" i="3"/>
  <c r="BQ762" i="3"/>
  <c r="BP762" i="3"/>
  <c r="BN762" i="3"/>
  <c r="BM762" i="3"/>
  <c r="BL762" i="3"/>
  <c r="BK762" i="3"/>
  <c r="BI762" i="3"/>
  <c r="BG762" i="3"/>
  <c r="BF762" i="3"/>
  <c r="DG761" i="3"/>
  <c r="DE761" i="3"/>
  <c r="DD761" i="3"/>
  <c r="DC761" i="3"/>
  <c r="DB761" i="3"/>
  <c r="DA761" i="3"/>
  <c r="CZ761" i="3"/>
  <c r="CY761" i="3"/>
  <c r="CX761" i="3"/>
  <c r="CV761" i="3"/>
  <c r="CU761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C761" i="3"/>
  <c r="CB761" i="3"/>
  <c r="CA761" i="3"/>
  <c r="BZ761" i="3"/>
  <c r="BW761" i="3"/>
  <c r="BV761" i="3"/>
  <c r="BU761" i="3"/>
  <c r="BT761" i="3"/>
  <c r="BS761" i="3"/>
  <c r="BR761" i="3"/>
  <c r="BQ761" i="3"/>
  <c r="BP761" i="3"/>
  <c r="BN761" i="3"/>
  <c r="BM761" i="3"/>
  <c r="BL761" i="3"/>
  <c r="BK761" i="3"/>
  <c r="BJ761" i="3"/>
  <c r="BI761" i="3"/>
  <c r="BG761" i="3"/>
  <c r="BF761" i="3"/>
  <c r="DG760" i="3"/>
  <c r="DE760" i="3"/>
  <c r="DD760" i="3"/>
  <c r="DC760" i="3"/>
  <c r="DB760" i="3"/>
  <c r="DA760" i="3"/>
  <c r="CZ760" i="3"/>
  <c r="CY760" i="3"/>
  <c r="CX760" i="3"/>
  <c r="CV760" i="3"/>
  <c r="CU760" i="3"/>
  <c r="CT760" i="3"/>
  <c r="CS760" i="3"/>
  <c r="CR760" i="3"/>
  <c r="CQ760" i="3"/>
  <c r="CP760" i="3"/>
  <c r="CO760" i="3"/>
  <c r="CN760" i="3"/>
  <c r="CM760" i="3"/>
  <c r="CL760" i="3"/>
  <c r="CK760" i="3"/>
  <c r="CJ760" i="3"/>
  <c r="CI760" i="3"/>
  <c r="CH760" i="3"/>
  <c r="CG760" i="3"/>
  <c r="CF760" i="3"/>
  <c r="CE760" i="3"/>
  <c r="CD760" i="3"/>
  <c r="CC760" i="3"/>
  <c r="CB760" i="3"/>
  <c r="CA760" i="3"/>
  <c r="BZ760" i="3"/>
  <c r="BW760" i="3"/>
  <c r="BV760" i="3"/>
  <c r="BU760" i="3"/>
  <c r="BT760" i="3"/>
  <c r="BS760" i="3"/>
  <c r="BR760" i="3"/>
  <c r="BQ760" i="3"/>
  <c r="BP760" i="3"/>
  <c r="BN760" i="3"/>
  <c r="BM760" i="3"/>
  <c r="BL760" i="3"/>
  <c r="BK760" i="3"/>
  <c r="BJ760" i="3"/>
  <c r="BI760" i="3"/>
  <c r="BG760" i="3"/>
  <c r="BF760" i="3"/>
  <c r="DG759" i="3"/>
  <c r="DE759" i="3"/>
  <c r="DD759" i="3"/>
  <c r="DC759" i="3"/>
  <c r="DB759" i="3"/>
  <c r="DA759" i="3"/>
  <c r="CZ759" i="3"/>
  <c r="CY759" i="3"/>
  <c r="CX759" i="3"/>
  <c r="CV759" i="3"/>
  <c r="CU759" i="3"/>
  <c r="CT759" i="3"/>
  <c r="CS759" i="3"/>
  <c r="CR759" i="3"/>
  <c r="CQ759" i="3"/>
  <c r="CP759" i="3"/>
  <c r="CO759" i="3"/>
  <c r="CN759" i="3"/>
  <c r="CM759" i="3"/>
  <c r="CL759" i="3"/>
  <c r="CK759" i="3"/>
  <c r="CJ759" i="3"/>
  <c r="CI759" i="3"/>
  <c r="CH759" i="3"/>
  <c r="CG759" i="3"/>
  <c r="CF759" i="3"/>
  <c r="CE759" i="3"/>
  <c r="CD759" i="3"/>
  <c r="CC759" i="3"/>
  <c r="CB759" i="3"/>
  <c r="CA759" i="3"/>
  <c r="BZ759" i="3"/>
  <c r="BW759" i="3"/>
  <c r="BV759" i="3"/>
  <c r="BU759" i="3"/>
  <c r="BT759" i="3"/>
  <c r="BS759" i="3"/>
  <c r="BR759" i="3"/>
  <c r="BQ759" i="3"/>
  <c r="BP759" i="3"/>
  <c r="BN759" i="3"/>
  <c r="BM759" i="3"/>
  <c r="BL759" i="3"/>
  <c r="BK759" i="3"/>
  <c r="BJ759" i="3"/>
  <c r="BI759" i="3"/>
  <c r="BG759" i="3"/>
  <c r="BF759" i="3"/>
  <c r="DG758" i="3"/>
  <c r="DE758" i="3"/>
  <c r="DD758" i="3"/>
  <c r="DC758" i="3"/>
  <c r="DB758" i="3"/>
  <c r="DA758" i="3"/>
  <c r="CZ758" i="3"/>
  <c r="CY758" i="3"/>
  <c r="CX758" i="3"/>
  <c r="CV758" i="3"/>
  <c r="CU758" i="3"/>
  <c r="CT758" i="3"/>
  <c r="CS758" i="3"/>
  <c r="CR758" i="3"/>
  <c r="CQ758" i="3"/>
  <c r="CP758" i="3"/>
  <c r="CO758" i="3"/>
  <c r="CN758" i="3"/>
  <c r="CM758" i="3"/>
  <c r="CL758" i="3"/>
  <c r="CK758" i="3"/>
  <c r="CJ758" i="3"/>
  <c r="CI758" i="3"/>
  <c r="CH758" i="3"/>
  <c r="CG758" i="3"/>
  <c r="CF758" i="3"/>
  <c r="CE758" i="3"/>
  <c r="CD758" i="3"/>
  <c r="CC758" i="3"/>
  <c r="CB758" i="3"/>
  <c r="CA758" i="3"/>
  <c r="BZ758" i="3"/>
  <c r="BW758" i="3"/>
  <c r="BV758" i="3"/>
  <c r="BU758" i="3"/>
  <c r="BT758" i="3"/>
  <c r="BS758" i="3"/>
  <c r="BR758" i="3"/>
  <c r="BQ758" i="3"/>
  <c r="BP758" i="3"/>
  <c r="BN758" i="3"/>
  <c r="BM758" i="3"/>
  <c r="BL758" i="3"/>
  <c r="BK758" i="3"/>
  <c r="BJ758" i="3"/>
  <c r="BI758" i="3"/>
  <c r="BG758" i="3"/>
  <c r="BF758" i="3"/>
  <c r="DG757" i="3"/>
  <c r="DE757" i="3"/>
  <c r="DD757" i="3"/>
  <c r="DC757" i="3"/>
  <c r="DB757" i="3"/>
  <c r="DA757" i="3"/>
  <c r="CZ757" i="3"/>
  <c r="CY757" i="3"/>
  <c r="CX757" i="3"/>
  <c r="CV757" i="3"/>
  <c r="CU757" i="3"/>
  <c r="CT757" i="3"/>
  <c r="CS757" i="3"/>
  <c r="CR757" i="3"/>
  <c r="CQ757" i="3"/>
  <c r="CP757" i="3"/>
  <c r="CO757" i="3"/>
  <c r="CN757" i="3"/>
  <c r="CM757" i="3"/>
  <c r="CL757" i="3"/>
  <c r="CK757" i="3"/>
  <c r="CJ757" i="3"/>
  <c r="CI757" i="3"/>
  <c r="CH757" i="3"/>
  <c r="CG757" i="3"/>
  <c r="CF757" i="3"/>
  <c r="CE757" i="3"/>
  <c r="CD757" i="3"/>
  <c r="CC757" i="3"/>
  <c r="CB757" i="3"/>
  <c r="CA757" i="3"/>
  <c r="BZ757" i="3"/>
  <c r="BW757" i="3"/>
  <c r="BV757" i="3"/>
  <c r="BU757" i="3"/>
  <c r="BT757" i="3"/>
  <c r="BS757" i="3"/>
  <c r="BR757" i="3"/>
  <c r="BQ757" i="3"/>
  <c r="BP757" i="3"/>
  <c r="BN757" i="3"/>
  <c r="BM757" i="3"/>
  <c r="BL757" i="3"/>
  <c r="BK757" i="3"/>
  <c r="BJ757" i="3"/>
  <c r="BI757" i="3"/>
  <c r="BG757" i="3"/>
  <c r="BF757" i="3"/>
  <c r="DG756" i="3"/>
  <c r="DE756" i="3"/>
  <c r="DD756" i="3"/>
  <c r="DC756" i="3"/>
  <c r="DB756" i="3"/>
  <c r="DA756" i="3"/>
  <c r="CZ756" i="3"/>
  <c r="CY756" i="3"/>
  <c r="CX756" i="3"/>
  <c r="CV756" i="3"/>
  <c r="CU756" i="3"/>
  <c r="CT756" i="3"/>
  <c r="CS756" i="3"/>
  <c r="CR756" i="3"/>
  <c r="CQ756" i="3"/>
  <c r="CP756" i="3"/>
  <c r="CO756" i="3"/>
  <c r="CN756" i="3"/>
  <c r="CM756" i="3"/>
  <c r="CL756" i="3"/>
  <c r="CK756" i="3"/>
  <c r="CJ756" i="3"/>
  <c r="CI756" i="3"/>
  <c r="CH756" i="3"/>
  <c r="CG756" i="3"/>
  <c r="CF756" i="3"/>
  <c r="CE756" i="3"/>
  <c r="CD756" i="3"/>
  <c r="CC756" i="3"/>
  <c r="CB756" i="3"/>
  <c r="CA756" i="3"/>
  <c r="BZ756" i="3"/>
  <c r="BW756" i="3"/>
  <c r="BV756" i="3"/>
  <c r="BU756" i="3"/>
  <c r="BT756" i="3"/>
  <c r="BS756" i="3"/>
  <c r="BR756" i="3"/>
  <c r="BQ756" i="3"/>
  <c r="BP756" i="3"/>
  <c r="BN756" i="3"/>
  <c r="BM756" i="3"/>
  <c r="BL756" i="3"/>
  <c r="BK756" i="3"/>
  <c r="BJ756" i="3"/>
  <c r="BI756" i="3"/>
  <c r="BG756" i="3"/>
  <c r="BF756" i="3"/>
  <c r="DG755" i="3"/>
  <c r="DE755" i="3"/>
  <c r="DD755" i="3"/>
  <c r="DC755" i="3"/>
  <c r="DB755" i="3"/>
  <c r="DA755" i="3"/>
  <c r="CZ755" i="3"/>
  <c r="CY755" i="3"/>
  <c r="CX755" i="3"/>
  <c r="CV755" i="3"/>
  <c r="CU755" i="3"/>
  <c r="CT755" i="3"/>
  <c r="CS755" i="3"/>
  <c r="CR755" i="3"/>
  <c r="CQ755" i="3"/>
  <c r="CP755" i="3"/>
  <c r="CO755" i="3"/>
  <c r="CN755" i="3"/>
  <c r="CM755" i="3"/>
  <c r="CL755" i="3"/>
  <c r="CK755" i="3"/>
  <c r="CJ755" i="3"/>
  <c r="CI755" i="3"/>
  <c r="CH755" i="3"/>
  <c r="CG755" i="3"/>
  <c r="CF755" i="3"/>
  <c r="CE755" i="3"/>
  <c r="CD755" i="3"/>
  <c r="CC755" i="3"/>
  <c r="CB755" i="3"/>
  <c r="CA755" i="3"/>
  <c r="BZ755" i="3"/>
  <c r="BW755" i="3"/>
  <c r="BV755" i="3"/>
  <c r="BU755" i="3"/>
  <c r="BT755" i="3"/>
  <c r="BS755" i="3"/>
  <c r="BR755" i="3"/>
  <c r="BQ755" i="3"/>
  <c r="BP755" i="3"/>
  <c r="BN755" i="3"/>
  <c r="BM755" i="3"/>
  <c r="BL755" i="3"/>
  <c r="BK755" i="3"/>
  <c r="BJ755" i="3"/>
  <c r="BI755" i="3"/>
  <c r="BG755" i="3"/>
  <c r="BF755" i="3"/>
  <c r="DG754" i="3"/>
  <c r="DE754" i="3"/>
  <c r="DD754" i="3"/>
  <c r="DC754" i="3"/>
  <c r="DB754" i="3"/>
  <c r="DA754" i="3"/>
  <c r="CZ754" i="3"/>
  <c r="CY754" i="3"/>
  <c r="CX754" i="3"/>
  <c r="CV754" i="3"/>
  <c r="CU754" i="3"/>
  <c r="CT754" i="3"/>
  <c r="CS754" i="3"/>
  <c r="CR754" i="3"/>
  <c r="CQ754" i="3"/>
  <c r="CP754" i="3"/>
  <c r="CO754" i="3"/>
  <c r="CN754" i="3"/>
  <c r="CM754" i="3"/>
  <c r="CL754" i="3"/>
  <c r="CK754" i="3"/>
  <c r="CJ754" i="3"/>
  <c r="CI754" i="3"/>
  <c r="CH754" i="3"/>
  <c r="CG754" i="3"/>
  <c r="CF754" i="3"/>
  <c r="CE754" i="3"/>
  <c r="CD754" i="3"/>
  <c r="CC754" i="3"/>
  <c r="CB754" i="3"/>
  <c r="CA754" i="3"/>
  <c r="BZ754" i="3"/>
  <c r="BW754" i="3"/>
  <c r="BV754" i="3"/>
  <c r="BU754" i="3"/>
  <c r="BT754" i="3"/>
  <c r="BS754" i="3"/>
  <c r="BR754" i="3"/>
  <c r="BQ754" i="3"/>
  <c r="BP754" i="3"/>
  <c r="BN754" i="3"/>
  <c r="BM754" i="3"/>
  <c r="BL754" i="3"/>
  <c r="BK754" i="3"/>
  <c r="BJ754" i="3"/>
  <c r="BI754" i="3"/>
  <c r="BG754" i="3"/>
  <c r="BF754" i="3"/>
  <c r="DG753" i="3"/>
  <c r="DE753" i="3"/>
  <c r="DD753" i="3"/>
  <c r="DC753" i="3"/>
  <c r="DB753" i="3"/>
  <c r="DA753" i="3"/>
  <c r="CZ753" i="3"/>
  <c r="CY753" i="3"/>
  <c r="CX753" i="3"/>
  <c r="CV753" i="3"/>
  <c r="CU753" i="3"/>
  <c r="CT753" i="3"/>
  <c r="CS753" i="3"/>
  <c r="CR753" i="3"/>
  <c r="CQ753" i="3"/>
  <c r="CP753" i="3"/>
  <c r="CO753" i="3"/>
  <c r="CN753" i="3"/>
  <c r="CM753" i="3"/>
  <c r="CL753" i="3"/>
  <c r="CK753" i="3"/>
  <c r="CJ753" i="3"/>
  <c r="CI753" i="3"/>
  <c r="CH753" i="3"/>
  <c r="CG753" i="3"/>
  <c r="CF753" i="3"/>
  <c r="CE753" i="3"/>
  <c r="CD753" i="3"/>
  <c r="CC753" i="3"/>
  <c r="CB753" i="3"/>
  <c r="CA753" i="3"/>
  <c r="BZ753" i="3"/>
  <c r="BW753" i="3"/>
  <c r="BV753" i="3"/>
  <c r="BU753" i="3"/>
  <c r="BT753" i="3"/>
  <c r="BS753" i="3"/>
  <c r="BR753" i="3"/>
  <c r="BQ753" i="3"/>
  <c r="BP753" i="3"/>
  <c r="BN753" i="3"/>
  <c r="BM753" i="3"/>
  <c r="BL753" i="3"/>
  <c r="BK753" i="3"/>
  <c r="BJ753" i="3"/>
  <c r="BI753" i="3"/>
  <c r="BG753" i="3"/>
  <c r="BF753" i="3"/>
  <c r="DG752" i="3"/>
  <c r="DE752" i="3"/>
  <c r="DD752" i="3"/>
  <c r="DC752" i="3"/>
  <c r="DB752" i="3"/>
  <c r="DA752" i="3"/>
  <c r="CZ752" i="3"/>
  <c r="CY752" i="3"/>
  <c r="CX752" i="3"/>
  <c r="CV752" i="3"/>
  <c r="CU752" i="3"/>
  <c r="CT752" i="3"/>
  <c r="CS752" i="3"/>
  <c r="CR752" i="3"/>
  <c r="CQ752" i="3"/>
  <c r="CP752" i="3"/>
  <c r="CO752" i="3"/>
  <c r="CN752" i="3"/>
  <c r="CM752" i="3"/>
  <c r="CL752" i="3"/>
  <c r="CK752" i="3"/>
  <c r="CJ752" i="3"/>
  <c r="CI752" i="3"/>
  <c r="CH752" i="3"/>
  <c r="CG752" i="3"/>
  <c r="CF752" i="3"/>
  <c r="CE752" i="3"/>
  <c r="CD752" i="3"/>
  <c r="CC752" i="3"/>
  <c r="CB752" i="3"/>
  <c r="CA752" i="3"/>
  <c r="BZ752" i="3"/>
  <c r="BW752" i="3"/>
  <c r="BV752" i="3"/>
  <c r="BU752" i="3"/>
  <c r="BT752" i="3"/>
  <c r="BS752" i="3"/>
  <c r="BR752" i="3"/>
  <c r="BQ752" i="3"/>
  <c r="BP752" i="3"/>
  <c r="BN752" i="3"/>
  <c r="BM752" i="3"/>
  <c r="BL752" i="3"/>
  <c r="BK752" i="3"/>
  <c r="BJ752" i="3"/>
  <c r="BI752" i="3"/>
  <c r="BG752" i="3"/>
  <c r="BF752" i="3"/>
  <c r="DG751" i="3"/>
  <c r="DE751" i="3"/>
  <c r="DD751" i="3"/>
  <c r="DC751" i="3"/>
  <c r="DB751" i="3"/>
  <c r="DA751" i="3"/>
  <c r="CZ751" i="3"/>
  <c r="CY751" i="3"/>
  <c r="CX751" i="3"/>
  <c r="CV751" i="3"/>
  <c r="CU751" i="3"/>
  <c r="CT751" i="3"/>
  <c r="CS751" i="3"/>
  <c r="CR751" i="3"/>
  <c r="CQ751" i="3"/>
  <c r="CP751" i="3"/>
  <c r="CO751" i="3"/>
  <c r="CN751" i="3"/>
  <c r="CM751" i="3"/>
  <c r="CL751" i="3"/>
  <c r="CK751" i="3"/>
  <c r="CJ751" i="3"/>
  <c r="CI751" i="3"/>
  <c r="CH751" i="3"/>
  <c r="CG751" i="3"/>
  <c r="CF751" i="3"/>
  <c r="CE751" i="3"/>
  <c r="CD751" i="3"/>
  <c r="CC751" i="3"/>
  <c r="CB751" i="3"/>
  <c r="CA751" i="3"/>
  <c r="BZ751" i="3"/>
  <c r="BW751" i="3"/>
  <c r="BV751" i="3"/>
  <c r="BU751" i="3"/>
  <c r="BT751" i="3"/>
  <c r="BS751" i="3"/>
  <c r="BR751" i="3"/>
  <c r="BQ751" i="3"/>
  <c r="BP751" i="3"/>
  <c r="BN751" i="3"/>
  <c r="BM751" i="3"/>
  <c r="BL751" i="3"/>
  <c r="BK751" i="3"/>
  <c r="BJ751" i="3"/>
  <c r="BI751" i="3"/>
  <c r="BG751" i="3"/>
  <c r="BF751" i="3"/>
  <c r="DG750" i="3"/>
  <c r="DE750" i="3"/>
  <c r="DD750" i="3"/>
  <c r="DC750" i="3"/>
  <c r="DB750" i="3"/>
  <c r="DA750" i="3"/>
  <c r="CZ750" i="3"/>
  <c r="CY750" i="3"/>
  <c r="CX750" i="3"/>
  <c r="CV750" i="3"/>
  <c r="CU750" i="3"/>
  <c r="CT750" i="3"/>
  <c r="CS750" i="3"/>
  <c r="CR750" i="3"/>
  <c r="CQ750" i="3"/>
  <c r="CP750" i="3"/>
  <c r="CO750" i="3"/>
  <c r="CN750" i="3"/>
  <c r="CM750" i="3"/>
  <c r="CL750" i="3"/>
  <c r="CK750" i="3"/>
  <c r="CJ750" i="3"/>
  <c r="CI750" i="3"/>
  <c r="CH750" i="3"/>
  <c r="CG750" i="3"/>
  <c r="CF750" i="3"/>
  <c r="CE750" i="3"/>
  <c r="CD750" i="3"/>
  <c r="CC750" i="3"/>
  <c r="CB750" i="3"/>
  <c r="CA750" i="3"/>
  <c r="BZ750" i="3"/>
  <c r="BW750" i="3"/>
  <c r="BV750" i="3"/>
  <c r="BU750" i="3"/>
  <c r="BT750" i="3"/>
  <c r="BS750" i="3"/>
  <c r="BR750" i="3"/>
  <c r="BQ750" i="3"/>
  <c r="BP750" i="3"/>
  <c r="BN750" i="3"/>
  <c r="BM750" i="3"/>
  <c r="BL750" i="3"/>
  <c r="BK750" i="3"/>
  <c r="BJ750" i="3"/>
  <c r="BI750" i="3"/>
  <c r="BG750" i="3"/>
  <c r="BF750" i="3"/>
  <c r="DG749" i="3"/>
  <c r="DE749" i="3"/>
  <c r="DD749" i="3"/>
  <c r="DC749" i="3"/>
  <c r="DB749" i="3"/>
  <c r="DA749" i="3"/>
  <c r="CZ749" i="3"/>
  <c r="CY749" i="3"/>
  <c r="CX749" i="3"/>
  <c r="CV749" i="3"/>
  <c r="CU749" i="3"/>
  <c r="CT749" i="3"/>
  <c r="CS749" i="3"/>
  <c r="CR749" i="3"/>
  <c r="CQ749" i="3"/>
  <c r="CP749" i="3"/>
  <c r="CO749" i="3"/>
  <c r="CN749" i="3"/>
  <c r="CM749" i="3"/>
  <c r="CL749" i="3"/>
  <c r="CK749" i="3"/>
  <c r="CJ749" i="3"/>
  <c r="CI749" i="3"/>
  <c r="CH749" i="3"/>
  <c r="CG749" i="3"/>
  <c r="CF749" i="3"/>
  <c r="CE749" i="3"/>
  <c r="CD749" i="3"/>
  <c r="CC749" i="3"/>
  <c r="CB749" i="3"/>
  <c r="CA749" i="3"/>
  <c r="BZ749" i="3"/>
  <c r="BW749" i="3"/>
  <c r="BV749" i="3"/>
  <c r="BU749" i="3"/>
  <c r="BT749" i="3"/>
  <c r="BS749" i="3"/>
  <c r="BR749" i="3"/>
  <c r="BQ749" i="3"/>
  <c r="BP749" i="3"/>
  <c r="BN749" i="3"/>
  <c r="BM749" i="3"/>
  <c r="BL749" i="3"/>
  <c r="BK749" i="3"/>
  <c r="BJ749" i="3"/>
  <c r="BI749" i="3"/>
  <c r="BG749" i="3"/>
  <c r="BF749" i="3"/>
  <c r="DG748" i="3"/>
  <c r="DE748" i="3"/>
  <c r="DD748" i="3"/>
  <c r="DC748" i="3"/>
  <c r="DB748" i="3"/>
  <c r="DA748" i="3"/>
  <c r="CZ748" i="3"/>
  <c r="CY748" i="3"/>
  <c r="CX748" i="3"/>
  <c r="CV748" i="3"/>
  <c r="CU748" i="3"/>
  <c r="CT748" i="3"/>
  <c r="CS748" i="3"/>
  <c r="CR748" i="3"/>
  <c r="CQ748" i="3"/>
  <c r="CP748" i="3"/>
  <c r="CO748" i="3"/>
  <c r="CN748" i="3"/>
  <c r="CM748" i="3"/>
  <c r="CL748" i="3"/>
  <c r="CK748" i="3"/>
  <c r="CJ748" i="3"/>
  <c r="CI748" i="3"/>
  <c r="CH748" i="3"/>
  <c r="CG748" i="3"/>
  <c r="CF748" i="3"/>
  <c r="CE748" i="3"/>
  <c r="CD748" i="3"/>
  <c r="CC748" i="3"/>
  <c r="CB748" i="3"/>
  <c r="CA748" i="3"/>
  <c r="BZ748" i="3"/>
  <c r="BW748" i="3"/>
  <c r="BV748" i="3"/>
  <c r="BU748" i="3"/>
  <c r="BT748" i="3"/>
  <c r="BS748" i="3"/>
  <c r="BR748" i="3"/>
  <c r="BQ748" i="3"/>
  <c r="BP748" i="3"/>
  <c r="BN748" i="3"/>
  <c r="BM748" i="3"/>
  <c r="BL748" i="3"/>
  <c r="BK748" i="3"/>
  <c r="BJ748" i="3"/>
  <c r="BI748" i="3"/>
  <c r="BG748" i="3"/>
  <c r="BF748" i="3"/>
  <c r="DG747" i="3"/>
  <c r="DE747" i="3"/>
  <c r="DD747" i="3"/>
  <c r="DC747" i="3"/>
  <c r="DB747" i="3"/>
  <c r="DA747" i="3"/>
  <c r="CZ747" i="3"/>
  <c r="CY747" i="3"/>
  <c r="CX747" i="3"/>
  <c r="CV747" i="3"/>
  <c r="CU747" i="3"/>
  <c r="CT747" i="3"/>
  <c r="CS747" i="3"/>
  <c r="CR747" i="3"/>
  <c r="CQ747" i="3"/>
  <c r="CP747" i="3"/>
  <c r="CO747" i="3"/>
  <c r="CN747" i="3"/>
  <c r="CM747" i="3"/>
  <c r="CL747" i="3"/>
  <c r="CK747" i="3"/>
  <c r="CJ747" i="3"/>
  <c r="CI747" i="3"/>
  <c r="CH747" i="3"/>
  <c r="CG747" i="3"/>
  <c r="CF747" i="3"/>
  <c r="CE747" i="3"/>
  <c r="CD747" i="3"/>
  <c r="CC747" i="3"/>
  <c r="CB747" i="3"/>
  <c r="CA747" i="3"/>
  <c r="BZ747" i="3"/>
  <c r="BW747" i="3"/>
  <c r="BV747" i="3"/>
  <c r="BU747" i="3"/>
  <c r="BT747" i="3"/>
  <c r="BS747" i="3"/>
  <c r="BR747" i="3"/>
  <c r="BQ747" i="3"/>
  <c r="BP747" i="3"/>
  <c r="BN747" i="3"/>
  <c r="BM747" i="3"/>
  <c r="BL747" i="3"/>
  <c r="BK747" i="3"/>
  <c r="BJ747" i="3"/>
  <c r="BI747" i="3"/>
  <c r="BG747" i="3"/>
  <c r="BF747" i="3"/>
  <c r="DG746" i="3"/>
  <c r="DE746" i="3"/>
  <c r="DD746" i="3"/>
  <c r="DC746" i="3"/>
  <c r="DB746" i="3"/>
  <c r="DA746" i="3"/>
  <c r="CZ746" i="3"/>
  <c r="CY746" i="3"/>
  <c r="CX746" i="3"/>
  <c r="CV746" i="3"/>
  <c r="CU746" i="3"/>
  <c r="CT746" i="3"/>
  <c r="CS746" i="3"/>
  <c r="CR746" i="3"/>
  <c r="CQ746" i="3"/>
  <c r="CP746" i="3"/>
  <c r="CO746" i="3"/>
  <c r="CN746" i="3"/>
  <c r="CM746" i="3"/>
  <c r="CL746" i="3"/>
  <c r="CK746" i="3"/>
  <c r="CJ746" i="3"/>
  <c r="CI746" i="3"/>
  <c r="CH746" i="3"/>
  <c r="CG746" i="3"/>
  <c r="CF746" i="3"/>
  <c r="CE746" i="3"/>
  <c r="CD746" i="3"/>
  <c r="CC746" i="3"/>
  <c r="CB746" i="3"/>
  <c r="CA746" i="3"/>
  <c r="BZ746" i="3"/>
  <c r="BW746" i="3"/>
  <c r="BV746" i="3"/>
  <c r="BU746" i="3"/>
  <c r="BT746" i="3"/>
  <c r="BS746" i="3"/>
  <c r="BR746" i="3"/>
  <c r="BQ746" i="3"/>
  <c r="BP746" i="3"/>
  <c r="BN746" i="3"/>
  <c r="BM746" i="3"/>
  <c r="BL746" i="3"/>
  <c r="BK746" i="3"/>
  <c r="BJ746" i="3"/>
  <c r="BI746" i="3"/>
  <c r="BG746" i="3"/>
  <c r="BF746" i="3"/>
  <c r="DG745" i="3"/>
  <c r="DE745" i="3"/>
  <c r="DD745" i="3"/>
  <c r="DC745" i="3"/>
  <c r="DB745" i="3"/>
  <c r="DA745" i="3"/>
  <c r="CZ745" i="3"/>
  <c r="CY745" i="3"/>
  <c r="CX745" i="3"/>
  <c r="CV745" i="3"/>
  <c r="CU745" i="3"/>
  <c r="CT745" i="3"/>
  <c r="CS745" i="3"/>
  <c r="CR745" i="3"/>
  <c r="CQ745" i="3"/>
  <c r="CP745" i="3"/>
  <c r="CO745" i="3"/>
  <c r="CN745" i="3"/>
  <c r="CM745" i="3"/>
  <c r="CL745" i="3"/>
  <c r="CK745" i="3"/>
  <c r="CJ745" i="3"/>
  <c r="CI745" i="3"/>
  <c r="CH745" i="3"/>
  <c r="CG745" i="3"/>
  <c r="CF745" i="3"/>
  <c r="CE745" i="3"/>
  <c r="CD745" i="3"/>
  <c r="CC745" i="3"/>
  <c r="CB745" i="3"/>
  <c r="CA745" i="3"/>
  <c r="BZ745" i="3"/>
  <c r="BW745" i="3"/>
  <c r="BV745" i="3"/>
  <c r="BU745" i="3"/>
  <c r="BT745" i="3"/>
  <c r="BS745" i="3"/>
  <c r="BR745" i="3"/>
  <c r="BQ745" i="3"/>
  <c r="BP745" i="3"/>
  <c r="BN745" i="3"/>
  <c r="BM745" i="3"/>
  <c r="BL745" i="3"/>
  <c r="BK745" i="3"/>
  <c r="BJ745" i="3"/>
  <c r="BI745" i="3"/>
  <c r="BG745" i="3"/>
  <c r="BF745" i="3"/>
  <c r="DG744" i="3"/>
  <c r="DE744" i="3"/>
  <c r="DD744" i="3"/>
  <c r="DC744" i="3"/>
  <c r="DB744" i="3"/>
  <c r="DA744" i="3"/>
  <c r="CZ744" i="3"/>
  <c r="CY744" i="3"/>
  <c r="CX744" i="3"/>
  <c r="CV744" i="3"/>
  <c r="CU744" i="3"/>
  <c r="CT744" i="3"/>
  <c r="CS744" i="3"/>
  <c r="CR744" i="3"/>
  <c r="CQ744" i="3"/>
  <c r="CP744" i="3"/>
  <c r="CO744" i="3"/>
  <c r="CN744" i="3"/>
  <c r="CM744" i="3"/>
  <c r="CL744" i="3"/>
  <c r="CK744" i="3"/>
  <c r="CJ744" i="3"/>
  <c r="CI744" i="3"/>
  <c r="CH744" i="3"/>
  <c r="CG744" i="3"/>
  <c r="CF744" i="3"/>
  <c r="CE744" i="3"/>
  <c r="CD744" i="3"/>
  <c r="CC744" i="3"/>
  <c r="CB744" i="3"/>
  <c r="CA744" i="3"/>
  <c r="BZ744" i="3"/>
  <c r="BW744" i="3"/>
  <c r="BV744" i="3"/>
  <c r="BU744" i="3"/>
  <c r="BT744" i="3"/>
  <c r="BS744" i="3"/>
  <c r="BR744" i="3"/>
  <c r="BQ744" i="3"/>
  <c r="BP744" i="3"/>
  <c r="BN744" i="3"/>
  <c r="BM744" i="3"/>
  <c r="BL744" i="3"/>
  <c r="BK744" i="3"/>
  <c r="BJ744" i="3"/>
  <c r="BI744" i="3"/>
  <c r="BG744" i="3"/>
  <c r="BF744" i="3"/>
  <c r="DG743" i="3"/>
  <c r="DE743" i="3"/>
  <c r="DD743" i="3"/>
  <c r="DC743" i="3"/>
  <c r="DB743" i="3"/>
  <c r="DA743" i="3"/>
  <c r="CZ743" i="3"/>
  <c r="CY743" i="3"/>
  <c r="CX743" i="3"/>
  <c r="CV743" i="3"/>
  <c r="CU743" i="3"/>
  <c r="CT743" i="3"/>
  <c r="CS743" i="3"/>
  <c r="CR743" i="3"/>
  <c r="CQ743" i="3"/>
  <c r="CP743" i="3"/>
  <c r="CO743" i="3"/>
  <c r="CN743" i="3"/>
  <c r="CM743" i="3"/>
  <c r="CL743" i="3"/>
  <c r="CK743" i="3"/>
  <c r="CJ743" i="3"/>
  <c r="CI743" i="3"/>
  <c r="CH743" i="3"/>
  <c r="CG743" i="3"/>
  <c r="CF743" i="3"/>
  <c r="CE743" i="3"/>
  <c r="CD743" i="3"/>
  <c r="CC743" i="3"/>
  <c r="CB743" i="3"/>
  <c r="CA743" i="3"/>
  <c r="BZ743" i="3"/>
  <c r="BW743" i="3"/>
  <c r="BV743" i="3"/>
  <c r="BU743" i="3"/>
  <c r="BT743" i="3"/>
  <c r="BS743" i="3"/>
  <c r="BR743" i="3"/>
  <c r="BQ743" i="3"/>
  <c r="BP743" i="3"/>
  <c r="BN743" i="3"/>
  <c r="BM743" i="3"/>
  <c r="BL743" i="3"/>
  <c r="BK743" i="3"/>
  <c r="BJ743" i="3"/>
  <c r="BI743" i="3"/>
  <c r="BG743" i="3"/>
  <c r="BF743" i="3"/>
  <c r="DG742" i="3"/>
  <c r="DE742" i="3"/>
  <c r="DD742" i="3"/>
  <c r="DC742" i="3"/>
  <c r="DB742" i="3"/>
  <c r="DA742" i="3"/>
  <c r="CZ742" i="3"/>
  <c r="CY742" i="3"/>
  <c r="CX742" i="3"/>
  <c r="CV742" i="3"/>
  <c r="CU742" i="3"/>
  <c r="CT742" i="3"/>
  <c r="CS742" i="3"/>
  <c r="CR742" i="3"/>
  <c r="CQ742" i="3"/>
  <c r="CP742" i="3"/>
  <c r="CO742" i="3"/>
  <c r="CN742" i="3"/>
  <c r="CM742" i="3"/>
  <c r="CL742" i="3"/>
  <c r="CK742" i="3"/>
  <c r="CJ742" i="3"/>
  <c r="CI742" i="3"/>
  <c r="CH742" i="3"/>
  <c r="CG742" i="3"/>
  <c r="CF742" i="3"/>
  <c r="CE742" i="3"/>
  <c r="CD742" i="3"/>
  <c r="CC742" i="3"/>
  <c r="CB742" i="3"/>
  <c r="CA742" i="3"/>
  <c r="BZ742" i="3"/>
  <c r="BW742" i="3"/>
  <c r="BV742" i="3"/>
  <c r="BU742" i="3"/>
  <c r="BT742" i="3"/>
  <c r="BS742" i="3"/>
  <c r="BR742" i="3"/>
  <c r="BQ742" i="3"/>
  <c r="BP742" i="3"/>
  <c r="BN742" i="3"/>
  <c r="BM742" i="3"/>
  <c r="BL742" i="3"/>
  <c r="BK742" i="3"/>
  <c r="BJ742" i="3"/>
  <c r="BI742" i="3"/>
  <c r="BG742" i="3"/>
  <c r="BF742" i="3"/>
  <c r="DG741" i="3"/>
  <c r="DE741" i="3"/>
  <c r="DD741" i="3"/>
  <c r="DC741" i="3"/>
  <c r="DB741" i="3"/>
  <c r="DA741" i="3"/>
  <c r="CZ741" i="3"/>
  <c r="CY741" i="3"/>
  <c r="CX741" i="3"/>
  <c r="CV741" i="3"/>
  <c r="CU741" i="3"/>
  <c r="CT741" i="3"/>
  <c r="CS741" i="3"/>
  <c r="CR741" i="3"/>
  <c r="CQ741" i="3"/>
  <c r="CP741" i="3"/>
  <c r="CO741" i="3"/>
  <c r="CN741" i="3"/>
  <c r="CM741" i="3"/>
  <c r="CL741" i="3"/>
  <c r="CK741" i="3"/>
  <c r="CJ741" i="3"/>
  <c r="CI741" i="3"/>
  <c r="CH741" i="3"/>
  <c r="CG741" i="3"/>
  <c r="CF741" i="3"/>
  <c r="CE741" i="3"/>
  <c r="CD741" i="3"/>
  <c r="CC741" i="3"/>
  <c r="CB741" i="3"/>
  <c r="CA741" i="3"/>
  <c r="BZ741" i="3"/>
  <c r="BW741" i="3"/>
  <c r="BV741" i="3"/>
  <c r="BU741" i="3"/>
  <c r="BT741" i="3"/>
  <c r="BS741" i="3"/>
  <c r="BR741" i="3"/>
  <c r="BQ741" i="3"/>
  <c r="BP741" i="3"/>
  <c r="BN741" i="3"/>
  <c r="BM741" i="3"/>
  <c r="BL741" i="3"/>
  <c r="BK741" i="3"/>
  <c r="BJ741" i="3"/>
  <c r="BI741" i="3"/>
  <c r="BG741" i="3"/>
  <c r="BF741" i="3"/>
  <c r="DG740" i="3"/>
  <c r="DE740" i="3"/>
  <c r="DD740" i="3"/>
  <c r="DC740" i="3"/>
  <c r="DB740" i="3"/>
  <c r="DA740" i="3"/>
  <c r="CZ740" i="3"/>
  <c r="CY740" i="3"/>
  <c r="CX740" i="3"/>
  <c r="CV740" i="3"/>
  <c r="CU740" i="3"/>
  <c r="CT740" i="3"/>
  <c r="CS740" i="3"/>
  <c r="CR740" i="3"/>
  <c r="CQ740" i="3"/>
  <c r="CP740" i="3"/>
  <c r="CO740" i="3"/>
  <c r="CN740" i="3"/>
  <c r="CM740" i="3"/>
  <c r="CL740" i="3"/>
  <c r="CK740" i="3"/>
  <c r="CJ740" i="3"/>
  <c r="CI740" i="3"/>
  <c r="CH740" i="3"/>
  <c r="CG740" i="3"/>
  <c r="CF740" i="3"/>
  <c r="CE740" i="3"/>
  <c r="CD740" i="3"/>
  <c r="CC740" i="3"/>
  <c r="CB740" i="3"/>
  <c r="CA740" i="3"/>
  <c r="BZ740" i="3"/>
  <c r="BW740" i="3"/>
  <c r="BV740" i="3"/>
  <c r="BU740" i="3"/>
  <c r="BT740" i="3"/>
  <c r="BS740" i="3"/>
  <c r="BR740" i="3"/>
  <c r="BQ740" i="3"/>
  <c r="BP740" i="3"/>
  <c r="BN740" i="3"/>
  <c r="BM740" i="3"/>
  <c r="BL740" i="3"/>
  <c r="BK740" i="3"/>
  <c r="BJ740" i="3"/>
  <c r="BI740" i="3"/>
  <c r="BG740" i="3"/>
  <c r="BF740" i="3"/>
  <c r="DG739" i="3"/>
  <c r="DE739" i="3"/>
  <c r="DD739" i="3"/>
  <c r="DC739" i="3"/>
  <c r="DB739" i="3"/>
  <c r="DA739" i="3"/>
  <c r="CZ739" i="3"/>
  <c r="CY739" i="3"/>
  <c r="CX739" i="3"/>
  <c r="CV739" i="3"/>
  <c r="CU739" i="3"/>
  <c r="CT739" i="3"/>
  <c r="CS739" i="3"/>
  <c r="CR739" i="3"/>
  <c r="CQ739" i="3"/>
  <c r="CP739" i="3"/>
  <c r="CO739" i="3"/>
  <c r="CN739" i="3"/>
  <c r="CM739" i="3"/>
  <c r="CL739" i="3"/>
  <c r="CK739" i="3"/>
  <c r="CJ739" i="3"/>
  <c r="CI739" i="3"/>
  <c r="CH739" i="3"/>
  <c r="CG739" i="3"/>
  <c r="CF739" i="3"/>
  <c r="CE739" i="3"/>
  <c r="CD739" i="3"/>
  <c r="CC739" i="3"/>
  <c r="CB739" i="3"/>
  <c r="CA739" i="3"/>
  <c r="BZ739" i="3"/>
  <c r="BW739" i="3"/>
  <c r="BV739" i="3"/>
  <c r="BU739" i="3"/>
  <c r="BT739" i="3"/>
  <c r="BS739" i="3"/>
  <c r="BR739" i="3"/>
  <c r="BQ739" i="3"/>
  <c r="BP739" i="3"/>
  <c r="BN739" i="3"/>
  <c r="BM739" i="3"/>
  <c r="BL739" i="3"/>
  <c r="BK739" i="3"/>
  <c r="BJ739" i="3"/>
  <c r="BI739" i="3"/>
  <c r="BG739" i="3"/>
  <c r="BF739" i="3"/>
  <c r="DG738" i="3"/>
  <c r="DE738" i="3"/>
  <c r="DD738" i="3"/>
  <c r="DC738" i="3"/>
  <c r="DB738" i="3"/>
  <c r="DA738" i="3"/>
  <c r="CZ738" i="3"/>
  <c r="CY738" i="3"/>
  <c r="CX738" i="3"/>
  <c r="CV738" i="3"/>
  <c r="CU738" i="3"/>
  <c r="CT738" i="3"/>
  <c r="CS738" i="3"/>
  <c r="CR738" i="3"/>
  <c r="CQ738" i="3"/>
  <c r="CP738" i="3"/>
  <c r="CO738" i="3"/>
  <c r="CN738" i="3"/>
  <c r="CM738" i="3"/>
  <c r="CL738" i="3"/>
  <c r="CK738" i="3"/>
  <c r="CJ738" i="3"/>
  <c r="CI738" i="3"/>
  <c r="CH738" i="3"/>
  <c r="CG738" i="3"/>
  <c r="CF738" i="3"/>
  <c r="CE738" i="3"/>
  <c r="CD738" i="3"/>
  <c r="CC738" i="3"/>
  <c r="CB738" i="3"/>
  <c r="CA738" i="3"/>
  <c r="BZ738" i="3"/>
  <c r="BW738" i="3"/>
  <c r="BV738" i="3"/>
  <c r="BU738" i="3"/>
  <c r="BT738" i="3"/>
  <c r="BS738" i="3"/>
  <c r="BR738" i="3"/>
  <c r="BQ738" i="3"/>
  <c r="BP738" i="3"/>
  <c r="BN738" i="3"/>
  <c r="BM738" i="3"/>
  <c r="BL738" i="3"/>
  <c r="BK738" i="3"/>
  <c r="BJ738" i="3"/>
  <c r="BI738" i="3"/>
  <c r="BG738" i="3"/>
  <c r="BF738" i="3"/>
  <c r="DG737" i="3"/>
  <c r="DE737" i="3"/>
  <c r="DD737" i="3"/>
  <c r="DC737" i="3"/>
  <c r="DB737" i="3"/>
  <c r="DA737" i="3"/>
  <c r="CZ737" i="3"/>
  <c r="CY737" i="3"/>
  <c r="CX737" i="3"/>
  <c r="CV737" i="3"/>
  <c r="CU737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C737" i="3"/>
  <c r="CB737" i="3"/>
  <c r="CA737" i="3"/>
  <c r="BZ737" i="3"/>
  <c r="BW737" i="3"/>
  <c r="BV737" i="3"/>
  <c r="BU737" i="3"/>
  <c r="BT737" i="3"/>
  <c r="BS737" i="3"/>
  <c r="BR737" i="3"/>
  <c r="BQ737" i="3"/>
  <c r="BP737" i="3"/>
  <c r="BN737" i="3"/>
  <c r="BM737" i="3"/>
  <c r="BL737" i="3"/>
  <c r="BK737" i="3"/>
  <c r="BJ737" i="3"/>
  <c r="BI737" i="3"/>
  <c r="BG737" i="3"/>
  <c r="BF737" i="3"/>
  <c r="DG736" i="3"/>
  <c r="DE736" i="3"/>
  <c r="DD736" i="3"/>
  <c r="DC736" i="3"/>
  <c r="DB736" i="3"/>
  <c r="DA736" i="3"/>
  <c r="CZ736" i="3"/>
  <c r="CY736" i="3"/>
  <c r="CX736" i="3"/>
  <c r="CV736" i="3"/>
  <c r="CU736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C736" i="3"/>
  <c r="CB736" i="3"/>
  <c r="CA736" i="3"/>
  <c r="BZ736" i="3"/>
  <c r="BW736" i="3"/>
  <c r="BV736" i="3"/>
  <c r="BU736" i="3"/>
  <c r="BT736" i="3"/>
  <c r="BS736" i="3"/>
  <c r="BR736" i="3"/>
  <c r="BQ736" i="3"/>
  <c r="BP736" i="3"/>
  <c r="BN736" i="3"/>
  <c r="BM736" i="3"/>
  <c r="BL736" i="3"/>
  <c r="BK736" i="3"/>
  <c r="BJ736" i="3"/>
  <c r="BI736" i="3"/>
  <c r="BG736" i="3"/>
  <c r="BF736" i="3"/>
  <c r="DG735" i="3"/>
  <c r="DE735" i="3"/>
  <c r="DD735" i="3"/>
  <c r="DC735" i="3"/>
  <c r="DB735" i="3"/>
  <c r="DA735" i="3"/>
  <c r="CZ735" i="3"/>
  <c r="CY735" i="3"/>
  <c r="CX735" i="3"/>
  <c r="CV735" i="3"/>
  <c r="CU735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C735" i="3"/>
  <c r="CB735" i="3"/>
  <c r="CA735" i="3"/>
  <c r="BZ735" i="3"/>
  <c r="BW735" i="3"/>
  <c r="BV735" i="3"/>
  <c r="BU735" i="3"/>
  <c r="BT735" i="3"/>
  <c r="BS735" i="3"/>
  <c r="BR735" i="3"/>
  <c r="BQ735" i="3"/>
  <c r="BP735" i="3"/>
  <c r="BN735" i="3"/>
  <c r="BM735" i="3"/>
  <c r="BL735" i="3"/>
  <c r="BK735" i="3"/>
  <c r="BJ735" i="3"/>
  <c r="BI735" i="3"/>
  <c r="BG735" i="3"/>
  <c r="BF735" i="3"/>
  <c r="DG734" i="3"/>
  <c r="DE734" i="3"/>
  <c r="DD734" i="3"/>
  <c r="DC734" i="3"/>
  <c r="DB734" i="3"/>
  <c r="DA734" i="3"/>
  <c r="CZ734" i="3"/>
  <c r="CY734" i="3"/>
  <c r="CX734" i="3"/>
  <c r="CV734" i="3"/>
  <c r="CU734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C734" i="3"/>
  <c r="CB734" i="3"/>
  <c r="CA734" i="3"/>
  <c r="BZ734" i="3"/>
  <c r="BW734" i="3"/>
  <c r="BV734" i="3"/>
  <c r="BU734" i="3"/>
  <c r="BT734" i="3"/>
  <c r="BS734" i="3"/>
  <c r="BR734" i="3"/>
  <c r="BQ734" i="3"/>
  <c r="BP734" i="3"/>
  <c r="BN734" i="3"/>
  <c r="BM734" i="3"/>
  <c r="BL734" i="3"/>
  <c r="BK734" i="3"/>
  <c r="BJ734" i="3"/>
  <c r="BI734" i="3"/>
  <c r="BG734" i="3"/>
  <c r="BF734" i="3"/>
  <c r="DG733" i="3"/>
  <c r="DE733" i="3"/>
  <c r="DD733" i="3"/>
  <c r="DC733" i="3"/>
  <c r="DB733" i="3"/>
  <c r="DA733" i="3"/>
  <c r="CZ733" i="3"/>
  <c r="CY733" i="3"/>
  <c r="CX733" i="3"/>
  <c r="CV733" i="3"/>
  <c r="CU733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C733" i="3"/>
  <c r="CB733" i="3"/>
  <c r="CA733" i="3"/>
  <c r="BZ733" i="3"/>
  <c r="BW733" i="3"/>
  <c r="BV733" i="3"/>
  <c r="BU733" i="3"/>
  <c r="BT733" i="3"/>
  <c r="BS733" i="3"/>
  <c r="BR733" i="3"/>
  <c r="BQ733" i="3"/>
  <c r="BP733" i="3"/>
  <c r="BN733" i="3"/>
  <c r="BM733" i="3"/>
  <c r="BL733" i="3"/>
  <c r="BK733" i="3"/>
  <c r="BJ733" i="3"/>
  <c r="BI733" i="3"/>
  <c r="BG733" i="3"/>
  <c r="BF733" i="3"/>
  <c r="DG732" i="3"/>
  <c r="DE732" i="3"/>
  <c r="DD732" i="3"/>
  <c r="DC732" i="3"/>
  <c r="DB732" i="3"/>
  <c r="DA732" i="3"/>
  <c r="CZ732" i="3"/>
  <c r="CY732" i="3"/>
  <c r="CX732" i="3"/>
  <c r="CV732" i="3"/>
  <c r="CU732" i="3"/>
  <c r="CT732" i="3"/>
  <c r="CS732" i="3"/>
  <c r="CR732" i="3"/>
  <c r="CQ732" i="3"/>
  <c r="CP732" i="3"/>
  <c r="CO732" i="3"/>
  <c r="CN732" i="3"/>
  <c r="CM732" i="3"/>
  <c r="CL732" i="3"/>
  <c r="CK732" i="3"/>
  <c r="CJ732" i="3"/>
  <c r="CI732" i="3"/>
  <c r="CH732" i="3"/>
  <c r="CG732" i="3"/>
  <c r="CF732" i="3"/>
  <c r="CE732" i="3"/>
  <c r="CD732" i="3"/>
  <c r="CC732" i="3"/>
  <c r="CB732" i="3"/>
  <c r="CA732" i="3"/>
  <c r="BZ732" i="3"/>
  <c r="BW732" i="3"/>
  <c r="BV732" i="3"/>
  <c r="BU732" i="3"/>
  <c r="BT732" i="3"/>
  <c r="BS732" i="3"/>
  <c r="BR732" i="3"/>
  <c r="BQ732" i="3"/>
  <c r="BP732" i="3"/>
  <c r="BN732" i="3"/>
  <c r="BM732" i="3"/>
  <c r="BL732" i="3"/>
  <c r="BK732" i="3"/>
  <c r="BJ732" i="3"/>
  <c r="BI732" i="3"/>
  <c r="BG732" i="3"/>
  <c r="BF732" i="3"/>
  <c r="DG731" i="3"/>
  <c r="DE731" i="3"/>
  <c r="DD731" i="3"/>
  <c r="DC731" i="3"/>
  <c r="DB731" i="3"/>
  <c r="DA731" i="3"/>
  <c r="CZ731" i="3"/>
  <c r="CY731" i="3"/>
  <c r="CX731" i="3"/>
  <c r="CV731" i="3"/>
  <c r="CU731" i="3"/>
  <c r="CT731" i="3"/>
  <c r="CS731" i="3"/>
  <c r="CR731" i="3"/>
  <c r="CQ731" i="3"/>
  <c r="CP731" i="3"/>
  <c r="CO731" i="3"/>
  <c r="CN731" i="3"/>
  <c r="CM731" i="3"/>
  <c r="CL731" i="3"/>
  <c r="CK731" i="3"/>
  <c r="CJ731" i="3"/>
  <c r="CI731" i="3"/>
  <c r="CH731" i="3"/>
  <c r="CG731" i="3"/>
  <c r="CF731" i="3"/>
  <c r="CE731" i="3"/>
  <c r="CD731" i="3"/>
  <c r="CC731" i="3"/>
  <c r="CB731" i="3"/>
  <c r="CA731" i="3"/>
  <c r="BZ731" i="3"/>
  <c r="BW731" i="3"/>
  <c r="BV731" i="3"/>
  <c r="BU731" i="3"/>
  <c r="BT731" i="3"/>
  <c r="BS731" i="3"/>
  <c r="BR731" i="3"/>
  <c r="BQ731" i="3"/>
  <c r="BP731" i="3"/>
  <c r="BN731" i="3"/>
  <c r="BM731" i="3"/>
  <c r="BL731" i="3"/>
  <c r="BK731" i="3"/>
  <c r="BJ731" i="3"/>
  <c r="BI731" i="3"/>
  <c r="BG731" i="3"/>
  <c r="BF731" i="3"/>
  <c r="DG730" i="3"/>
  <c r="DE730" i="3"/>
  <c r="DD730" i="3"/>
  <c r="DC730" i="3"/>
  <c r="DB730" i="3"/>
  <c r="DA730" i="3"/>
  <c r="CZ730" i="3"/>
  <c r="CY730" i="3"/>
  <c r="CX730" i="3"/>
  <c r="CV730" i="3"/>
  <c r="CU730" i="3"/>
  <c r="CT730" i="3"/>
  <c r="CS730" i="3"/>
  <c r="CR730" i="3"/>
  <c r="CQ730" i="3"/>
  <c r="CP730" i="3"/>
  <c r="CO730" i="3"/>
  <c r="CN730" i="3"/>
  <c r="CM730" i="3"/>
  <c r="CL730" i="3"/>
  <c r="CK730" i="3"/>
  <c r="CJ730" i="3"/>
  <c r="CI730" i="3"/>
  <c r="CH730" i="3"/>
  <c r="CG730" i="3"/>
  <c r="CF730" i="3"/>
  <c r="CE730" i="3"/>
  <c r="CD730" i="3"/>
  <c r="CC730" i="3"/>
  <c r="CB730" i="3"/>
  <c r="CA730" i="3"/>
  <c r="BZ730" i="3"/>
  <c r="BW730" i="3"/>
  <c r="BV730" i="3"/>
  <c r="BU730" i="3"/>
  <c r="BT730" i="3"/>
  <c r="BS730" i="3"/>
  <c r="BR730" i="3"/>
  <c r="BQ730" i="3"/>
  <c r="BP730" i="3"/>
  <c r="BN730" i="3"/>
  <c r="BM730" i="3"/>
  <c r="BL730" i="3"/>
  <c r="BK730" i="3"/>
  <c r="BJ730" i="3"/>
  <c r="BI730" i="3"/>
  <c r="BG730" i="3"/>
  <c r="BF730" i="3"/>
  <c r="DG729" i="3"/>
  <c r="DE729" i="3"/>
  <c r="DD729" i="3"/>
  <c r="DC729" i="3"/>
  <c r="DB729" i="3"/>
  <c r="DA729" i="3"/>
  <c r="CZ729" i="3"/>
  <c r="CY729" i="3"/>
  <c r="CX729" i="3"/>
  <c r="CV729" i="3"/>
  <c r="CU729" i="3"/>
  <c r="CT729" i="3"/>
  <c r="CS729" i="3"/>
  <c r="CR729" i="3"/>
  <c r="CQ729" i="3"/>
  <c r="CP729" i="3"/>
  <c r="CO729" i="3"/>
  <c r="CN729" i="3"/>
  <c r="CM729" i="3"/>
  <c r="CL729" i="3"/>
  <c r="CK729" i="3"/>
  <c r="CJ729" i="3"/>
  <c r="CI729" i="3"/>
  <c r="CH729" i="3"/>
  <c r="CG729" i="3"/>
  <c r="CF729" i="3"/>
  <c r="CE729" i="3"/>
  <c r="CD729" i="3"/>
  <c r="CC729" i="3"/>
  <c r="CB729" i="3"/>
  <c r="CA729" i="3"/>
  <c r="BZ729" i="3"/>
  <c r="BW729" i="3"/>
  <c r="BV729" i="3"/>
  <c r="BU729" i="3"/>
  <c r="BT729" i="3"/>
  <c r="BS729" i="3"/>
  <c r="BR729" i="3"/>
  <c r="BQ729" i="3"/>
  <c r="BP729" i="3"/>
  <c r="BN729" i="3"/>
  <c r="BM729" i="3"/>
  <c r="BL729" i="3"/>
  <c r="BK729" i="3"/>
  <c r="BJ729" i="3"/>
  <c r="BI729" i="3"/>
  <c r="BG729" i="3"/>
  <c r="BF729" i="3"/>
  <c r="DG728" i="3"/>
  <c r="DE728" i="3"/>
  <c r="DD728" i="3"/>
  <c r="DC728" i="3"/>
  <c r="DB728" i="3"/>
  <c r="DA728" i="3"/>
  <c r="CZ728" i="3"/>
  <c r="CY728" i="3"/>
  <c r="CX728" i="3"/>
  <c r="CV728" i="3"/>
  <c r="CU728" i="3"/>
  <c r="CT728" i="3"/>
  <c r="CS728" i="3"/>
  <c r="CR728" i="3"/>
  <c r="CQ728" i="3"/>
  <c r="CP728" i="3"/>
  <c r="CO728" i="3"/>
  <c r="CN728" i="3"/>
  <c r="CM728" i="3"/>
  <c r="CL728" i="3"/>
  <c r="CK728" i="3"/>
  <c r="CJ728" i="3"/>
  <c r="CI728" i="3"/>
  <c r="CH728" i="3"/>
  <c r="CG728" i="3"/>
  <c r="CF728" i="3"/>
  <c r="CE728" i="3"/>
  <c r="CD728" i="3"/>
  <c r="CC728" i="3"/>
  <c r="CB728" i="3"/>
  <c r="CA728" i="3"/>
  <c r="BZ728" i="3"/>
  <c r="BW728" i="3"/>
  <c r="BV728" i="3"/>
  <c r="BU728" i="3"/>
  <c r="BT728" i="3"/>
  <c r="BS728" i="3"/>
  <c r="BR728" i="3"/>
  <c r="BQ728" i="3"/>
  <c r="BP728" i="3"/>
  <c r="BN728" i="3"/>
  <c r="BM728" i="3"/>
  <c r="BL728" i="3"/>
  <c r="BK728" i="3"/>
  <c r="BJ728" i="3"/>
  <c r="BI728" i="3"/>
  <c r="BG728" i="3"/>
  <c r="BF728" i="3"/>
  <c r="DG727" i="3"/>
  <c r="DE727" i="3"/>
  <c r="DD727" i="3"/>
  <c r="DC727" i="3"/>
  <c r="DB727" i="3"/>
  <c r="DA727" i="3"/>
  <c r="CZ727" i="3"/>
  <c r="CY727" i="3"/>
  <c r="CX727" i="3"/>
  <c r="CV727" i="3"/>
  <c r="CU727" i="3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D727" i="3"/>
  <c r="CC727" i="3"/>
  <c r="CB727" i="3"/>
  <c r="CA727" i="3"/>
  <c r="BZ727" i="3"/>
  <c r="BW727" i="3"/>
  <c r="BV727" i="3"/>
  <c r="BU727" i="3"/>
  <c r="BT727" i="3"/>
  <c r="BS727" i="3"/>
  <c r="BR727" i="3"/>
  <c r="BQ727" i="3"/>
  <c r="BP727" i="3"/>
  <c r="BN727" i="3"/>
  <c r="BM727" i="3"/>
  <c r="BL727" i="3"/>
  <c r="BK727" i="3"/>
  <c r="BJ727" i="3"/>
  <c r="BI727" i="3"/>
  <c r="BG727" i="3"/>
  <c r="BF727" i="3"/>
  <c r="DG726" i="3"/>
  <c r="DE726" i="3"/>
  <c r="DD726" i="3"/>
  <c r="DC726" i="3"/>
  <c r="DB726" i="3"/>
  <c r="DA726" i="3"/>
  <c r="CZ726" i="3"/>
  <c r="CY726" i="3"/>
  <c r="CX726" i="3"/>
  <c r="CV726" i="3"/>
  <c r="CU726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C726" i="3"/>
  <c r="CB726" i="3"/>
  <c r="CA726" i="3"/>
  <c r="BZ726" i="3"/>
  <c r="BW726" i="3"/>
  <c r="BV726" i="3"/>
  <c r="BU726" i="3"/>
  <c r="BT726" i="3"/>
  <c r="BS726" i="3"/>
  <c r="BR726" i="3"/>
  <c r="BQ726" i="3"/>
  <c r="BP726" i="3"/>
  <c r="BN726" i="3"/>
  <c r="BM726" i="3"/>
  <c r="BL726" i="3"/>
  <c r="BK726" i="3"/>
  <c r="BJ726" i="3"/>
  <c r="BI726" i="3"/>
  <c r="BG726" i="3"/>
  <c r="BF726" i="3"/>
  <c r="DG725" i="3"/>
  <c r="DE725" i="3"/>
  <c r="DD725" i="3"/>
  <c r="DC725" i="3"/>
  <c r="DB725" i="3"/>
  <c r="DA725" i="3"/>
  <c r="CZ725" i="3"/>
  <c r="CY725" i="3"/>
  <c r="CX725" i="3"/>
  <c r="CV725" i="3"/>
  <c r="CU725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C725" i="3"/>
  <c r="CB725" i="3"/>
  <c r="CA725" i="3"/>
  <c r="BZ725" i="3"/>
  <c r="BW725" i="3"/>
  <c r="BV725" i="3"/>
  <c r="BU725" i="3"/>
  <c r="BT725" i="3"/>
  <c r="BS725" i="3"/>
  <c r="BR725" i="3"/>
  <c r="BQ725" i="3"/>
  <c r="BP725" i="3"/>
  <c r="BN725" i="3"/>
  <c r="BM725" i="3"/>
  <c r="BL725" i="3"/>
  <c r="BK725" i="3"/>
  <c r="BJ725" i="3"/>
  <c r="BI725" i="3"/>
  <c r="BG725" i="3"/>
  <c r="BF725" i="3"/>
  <c r="DG724" i="3"/>
  <c r="DE724" i="3"/>
  <c r="DD724" i="3"/>
  <c r="DC724" i="3"/>
  <c r="DB724" i="3"/>
  <c r="DA724" i="3"/>
  <c r="CZ724" i="3"/>
  <c r="CY724" i="3"/>
  <c r="CX724" i="3"/>
  <c r="CV724" i="3"/>
  <c r="CU724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C724" i="3"/>
  <c r="CB724" i="3"/>
  <c r="CA724" i="3"/>
  <c r="BZ724" i="3"/>
  <c r="BW724" i="3"/>
  <c r="BV724" i="3"/>
  <c r="BU724" i="3"/>
  <c r="BT724" i="3"/>
  <c r="BS724" i="3"/>
  <c r="BR724" i="3"/>
  <c r="BQ724" i="3"/>
  <c r="BP724" i="3"/>
  <c r="BN724" i="3"/>
  <c r="BM724" i="3"/>
  <c r="BL724" i="3"/>
  <c r="BK724" i="3"/>
  <c r="BJ724" i="3"/>
  <c r="BI724" i="3"/>
  <c r="BG724" i="3"/>
  <c r="BF724" i="3"/>
  <c r="DG723" i="3"/>
  <c r="DE723" i="3"/>
  <c r="DD723" i="3"/>
  <c r="DC723" i="3"/>
  <c r="DB723" i="3"/>
  <c r="DA723" i="3"/>
  <c r="CZ723" i="3"/>
  <c r="CY723" i="3"/>
  <c r="CX723" i="3"/>
  <c r="CV723" i="3"/>
  <c r="CU723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C723" i="3"/>
  <c r="CB723" i="3"/>
  <c r="CA723" i="3"/>
  <c r="BZ723" i="3"/>
  <c r="BW723" i="3"/>
  <c r="BV723" i="3"/>
  <c r="BU723" i="3"/>
  <c r="BT723" i="3"/>
  <c r="BS723" i="3"/>
  <c r="BR723" i="3"/>
  <c r="BQ723" i="3"/>
  <c r="BP723" i="3"/>
  <c r="BN723" i="3"/>
  <c r="BM723" i="3"/>
  <c r="BL723" i="3"/>
  <c r="BK723" i="3"/>
  <c r="BJ723" i="3"/>
  <c r="BI723" i="3"/>
  <c r="BG723" i="3"/>
  <c r="BF723" i="3"/>
  <c r="DG722" i="3"/>
  <c r="DE722" i="3"/>
  <c r="DD722" i="3"/>
  <c r="DC722" i="3"/>
  <c r="DB722" i="3"/>
  <c r="DA722" i="3"/>
  <c r="CZ722" i="3"/>
  <c r="CY722" i="3"/>
  <c r="CX722" i="3"/>
  <c r="CV722" i="3"/>
  <c r="CU722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C722" i="3"/>
  <c r="CB722" i="3"/>
  <c r="CA722" i="3"/>
  <c r="BZ722" i="3"/>
  <c r="BW722" i="3"/>
  <c r="BV722" i="3"/>
  <c r="BU722" i="3"/>
  <c r="BT722" i="3"/>
  <c r="BS722" i="3"/>
  <c r="BR722" i="3"/>
  <c r="BQ722" i="3"/>
  <c r="BP722" i="3"/>
  <c r="BN722" i="3"/>
  <c r="BM722" i="3"/>
  <c r="BL722" i="3"/>
  <c r="BK722" i="3"/>
  <c r="BJ722" i="3"/>
  <c r="BI722" i="3"/>
  <c r="BG722" i="3"/>
  <c r="BF722" i="3"/>
  <c r="DG721" i="3"/>
  <c r="DE721" i="3"/>
  <c r="DD721" i="3"/>
  <c r="DC721" i="3"/>
  <c r="DB721" i="3"/>
  <c r="DA721" i="3"/>
  <c r="CZ721" i="3"/>
  <c r="CY721" i="3"/>
  <c r="CX721" i="3"/>
  <c r="CV721" i="3"/>
  <c r="CU721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C721" i="3"/>
  <c r="CB721" i="3"/>
  <c r="CA721" i="3"/>
  <c r="BZ721" i="3"/>
  <c r="BW721" i="3"/>
  <c r="BV721" i="3"/>
  <c r="BU721" i="3"/>
  <c r="BT721" i="3"/>
  <c r="BS721" i="3"/>
  <c r="BR721" i="3"/>
  <c r="BQ721" i="3"/>
  <c r="BP721" i="3"/>
  <c r="BN721" i="3"/>
  <c r="BM721" i="3"/>
  <c r="BL721" i="3"/>
  <c r="BK721" i="3"/>
  <c r="BJ721" i="3"/>
  <c r="BI721" i="3"/>
  <c r="BG721" i="3"/>
  <c r="BF721" i="3"/>
  <c r="DG720" i="3"/>
  <c r="DE720" i="3"/>
  <c r="DD720" i="3"/>
  <c r="DC720" i="3"/>
  <c r="DB720" i="3"/>
  <c r="DA720" i="3"/>
  <c r="CZ720" i="3"/>
  <c r="CY720" i="3"/>
  <c r="CX720" i="3"/>
  <c r="CV720" i="3"/>
  <c r="CU720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C720" i="3"/>
  <c r="CB720" i="3"/>
  <c r="CA720" i="3"/>
  <c r="BZ720" i="3"/>
  <c r="BW720" i="3"/>
  <c r="BV720" i="3"/>
  <c r="BU720" i="3"/>
  <c r="BT720" i="3"/>
  <c r="BS720" i="3"/>
  <c r="BR720" i="3"/>
  <c r="BQ720" i="3"/>
  <c r="BP720" i="3"/>
  <c r="BN720" i="3"/>
  <c r="BM720" i="3"/>
  <c r="BL720" i="3"/>
  <c r="BK720" i="3"/>
  <c r="BJ720" i="3"/>
  <c r="BI720" i="3"/>
  <c r="BG720" i="3"/>
  <c r="BF720" i="3"/>
  <c r="DG719" i="3"/>
  <c r="DE719" i="3"/>
  <c r="DD719" i="3"/>
  <c r="DC719" i="3"/>
  <c r="DB719" i="3"/>
  <c r="DA719" i="3"/>
  <c r="CZ719" i="3"/>
  <c r="CY719" i="3"/>
  <c r="CX719" i="3"/>
  <c r="CV719" i="3"/>
  <c r="CU719" i="3"/>
  <c r="CT719" i="3"/>
  <c r="CS719" i="3"/>
  <c r="CR719" i="3"/>
  <c r="CQ719" i="3"/>
  <c r="CP719" i="3"/>
  <c r="CO719" i="3"/>
  <c r="CN719" i="3"/>
  <c r="CM719" i="3"/>
  <c r="CL719" i="3"/>
  <c r="CK719" i="3"/>
  <c r="CJ719" i="3"/>
  <c r="CI719" i="3"/>
  <c r="CH719" i="3"/>
  <c r="CG719" i="3"/>
  <c r="CF719" i="3"/>
  <c r="CE719" i="3"/>
  <c r="CD719" i="3"/>
  <c r="CC719" i="3"/>
  <c r="CB719" i="3"/>
  <c r="CA719" i="3"/>
  <c r="BZ719" i="3"/>
  <c r="BW719" i="3"/>
  <c r="BV719" i="3"/>
  <c r="BU719" i="3"/>
  <c r="BT719" i="3"/>
  <c r="BS719" i="3"/>
  <c r="BR719" i="3"/>
  <c r="BQ719" i="3"/>
  <c r="BP719" i="3"/>
  <c r="BN719" i="3"/>
  <c r="BM719" i="3"/>
  <c r="BL719" i="3"/>
  <c r="BK719" i="3"/>
  <c r="BJ719" i="3"/>
  <c r="BI719" i="3"/>
  <c r="BG719" i="3"/>
  <c r="BF719" i="3"/>
  <c r="DG718" i="3"/>
  <c r="DE718" i="3"/>
  <c r="DD718" i="3"/>
  <c r="DC718" i="3"/>
  <c r="DB718" i="3"/>
  <c r="DA718" i="3"/>
  <c r="CZ718" i="3"/>
  <c r="CY718" i="3"/>
  <c r="CX718" i="3"/>
  <c r="CV718" i="3"/>
  <c r="CU718" i="3"/>
  <c r="CT718" i="3"/>
  <c r="CS718" i="3"/>
  <c r="CR718" i="3"/>
  <c r="CQ718" i="3"/>
  <c r="CP718" i="3"/>
  <c r="CO718" i="3"/>
  <c r="CN718" i="3"/>
  <c r="CM718" i="3"/>
  <c r="CL718" i="3"/>
  <c r="CK718" i="3"/>
  <c r="CJ718" i="3"/>
  <c r="CI718" i="3"/>
  <c r="CH718" i="3"/>
  <c r="CG718" i="3"/>
  <c r="CF718" i="3"/>
  <c r="CE718" i="3"/>
  <c r="CD718" i="3"/>
  <c r="CC718" i="3"/>
  <c r="CB718" i="3"/>
  <c r="CA718" i="3"/>
  <c r="BZ718" i="3"/>
  <c r="BW718" i="3"/>
  <c r="BV718" i="3"/>
  <c r="BU718" i="3"/>
  <c r="BT718" i="3"/>
  <c r="BS718" i="3"/>
  <c r="BR718" i="3"/>
  <c r="BQ718" i="3"/>
  <c r="BP718" i="3"/>
  <c r="BN718" i="3"/>
  <c r="BM718" i="3"/>
  <c r="BL718" i="3"/>
  <c r="BK718" i="3"/>
  <c r="BJ718" i="3"/>
  <c r="BI718" i="3"/>
  <c r="BG718" i="3"/>
  <c r="BF718" i="3"/>
  <c r="DG717" i="3"/>
  <c r="DE717" i="3"/>
  <c r="DD717" i="3"/>
  <c r="DC717" i="3"/>
  <c r="DB717" i="3"/>
  <c r="DA717" i="3"/>
  <c r="CZ717" i="3"/>
  <c r="CY717" i="3"/>
  <c r="CX717" i="3"/>
  <c r="CV717" i="3"/>
  <c r="CU717" i="3"/>
  <c r="CT717" i="3"/>
  <c r="CS717" i="3"/>
  <c r="CR717" i="3"/>
  <c r="CQ717" i="3"/>
  <c r="CP717" i="3"/>
  <c r="CO717" i="3"/>
  <c r="CN717" i="3"/>
  <c r="CM717" i="3"/>
  <c r="CL717" i="3"/>
  <c r="CK717" i="3"/>
  <c r="CJ717" i="3"/>
  <c r="CI717" i="3"/>
  <c r="CH717" i="3"/>
  <c r="CG717" i="3"/>
  <c r="CF717" i="3"/>
  <c r="CE717" i="3"/>
  <c r="CD717" i="3"/>
  <c r="CC717" i="3"/>
  <c r="CB717" i="3"/>
  <c r="CA717" i="3"/>
  <c r="BZ717" i="3"/>
  <c r="BW717" i="3"/>
  <c r="BV717" i="3"/>
  <c r="BU717" i="3"/>
  <c r="BT717" i="3"/>
  <c r="BS717" i="3"/>
  <c r="BR717" i="3"/>
  <c r="BQ717" i="3"/>
  <c r="BP717" i="3"/>
  <c r="BN717" i="3"/>
  <c r="BM717" i="3"/>
  <c r="BL717" i="3"/>
  <c r="BK717" i="3"/>
  <c r="BJ717" i="3"/>
  <c r="BI717" i="3"/>
  <c r="BG717" i="3"/>
  <c r="BF717" i="3"/>
  <c r="DG716" i="3"/>
  <c r="DE716" i="3"/>
  <c r="DD716" i="3"/>
  <c r="DC716" i="3"/>
  <c r="DB716" i="3"/>
  <c r="DA716" i="3"/>
  <c r="CZ716" i="3"/>
  <c r="CY716" i="3"/>
  <c r="CX716" i="3"/>
  <c r="CV716" i="3"/>
  <c r="CU716" i="3"/>
  <c r="CT716" i="3"/>
  <c r="CS716" i="3"/>
  <c r="CR716" i="3"/>
  <c r="CQ716" i="3"/>
  <c r="CP716" i="3"/>
  <c r="CO716" i="3"/>
  <c r="CN716" i="3"/>
  <c r="CM716" i="3"/>
  <c r="CL716" i="3"/>
  <c r="CK716" i="3"/>
  <c r="CJ716" i="3"/>
  <c r="CI716" i="3"/>
  <c r="CH716" i="3"/>
  <c r="CG716" i="3"/>
  <c r="CF716" i="3"/>
  <c r="CE716" i="3"/>
  <c r="CD716" i="3"/>
  <c r="CC716" i="3"/>
  <c r="CB716" i="3"/>
  <c r="CA716" i="3"/>
  <c r="BZ716" i="3"/>
  <c r="BW716" i="3"/>
  <c r="BV716" i="3"/>
  <c r="BU716" i="3"/>
  <c r="BT716" i="3"/>
  <c r="BS716" i="3"/>
  <c r="BR716" i="3"/>
  <c r="BQ716" i="3"/>
  <c r="BP716" i="3"/>
  <c r="BN716" i="3"/>
  <c r="BM716" i="3"/>
  <c r="BL716" i="3"/>
  <c r="BK716" i="3"/>
  <c r="BJ716" i="3"/>
  <c r="BI716" i="3"/>
  <c r="BG716" i="3"/>
  <c r="BF716" i="3"/>
  <c r="DG715" i="3"/>
  <c r="DE715" i="3"/>
  <c r="DD715" i="3"/>
  <c r="DC715" i="3"/>
  <c r="DB715" i="3"/>
  <c r="DA715" i="3"/>
  <c r="CZ715" i="3"/>
  <c r="CY715" i="3"/>
  <c r="CX715" i="3"/>
  <c r="CV715" i="3"/>
  <c r="CU715" i="3"/>
  <c r="CT715" i="3"/>
  <c r="CS715" i="3"/>
  <c r="CR715" i="3"/>
  <c r="CQ715" i="3"/>
  <c r="CP715" i="3"/>
  <c r="CO715" i="3"/>
  <c r="CN715" i="3"/>
  <c r="CM715" i="3"/>
  <c r="CL715" i="3"/>
  <c r="CK715" i="3"/>
  <c r="CJ715" i="3"/>
  <c r="CI715" i="3"/>
  <c r="CH715" i="3"/>
  <c r="CG715" i="3"/>
  <c r="CF715" i="3"/>
  <c r="CE715" i="3"/>
  <c r="CD715" i="3"/>
  <c r="CC715" i="3"/>
  <c r="CB715" i="3"/>
  <c r="CA715" i="3"/>
  <c r="BZ715" i="3"/>
  <c r="BW715" i="3"/>
  <c r="BV715" i="3"/>
  <c r="BU715" i="3"/>
  <c r="BT715" i="3"/>
  <c r="BS715" i="3"/>
  <c r="BR715" i="3"/>
  <c r="BQ715" i="3"/>
  <c r="BP715" i="3"/>
  <c r="BN715" i="3"/>
  <c r="BM715" i="3"/>
  <c r="BL715" i="3"/>
  <c r="BK715" i="3"/>
  <c r="BJ715" i="3"/>
  <c r="BI715" i="3"/>
  <c r="BG715" i="3"/>
  <c r="BF715" i="3"/>
  <c r="DG714" i="3"/>
  <c r="DE714" i="3"/>
  <c r="DD714" i="3"/>
  <c r="DC714" i="3"/>
  <c r="DB714" i="3"/>
  <c r="DA714" i="3"/>
  <c r="CZ714" i="3"/>
  <c r="CY714" i="3"/>
  <c r="CX714" i="3"/>
  <c r="CV714" i="3"/>
  <c r="CU714" i="3"/>
  <c r="CT714" i="3"/>
  <c r="CS714" i="3"/>
  <c r="CR714" i="3"/>
  <c r="CQ714" i="3"/>
  <c r="CP714" i="3"/>
  <c r="CO714" i="3"/>
  <c r="CN714" i="3"/>
  <c r="CM714" i="3"/>
  <c r="CL714" i="3"/>
  <c r="CK714" i="3"/>
  <c r="CJ714" i="3"/>
  <c r="CI714" i="3"/>
  <c r="CH714" i="3"/>
  <c r="CG714" i="3"/>
  <c r="CF714" i="3"/>
  <c r="CE714" i="3"/>
  <c r="CD714" i="3"/>
  <c r="CC714" i="3"/>
  <c r="CB714" i="3"/>
  <c r="CA714" i="3"/>
  <c r="BZ714" i="3"/>
  <c r="BW714" i="3"/>
  <c r="BV714" i="3"/>
  <c r="BU714" i="3"/>
  <c r="BT714" i="3"/>
  <c r="BS714" i="3"/>
  <c r="BR714" i="3"/>
  <c r="BQ714" i="3"/>
  <c r="BP714" i="3"/>
  <c r="BN714" i="3"/>
  <c r="BM714" i="3"/>
  <c r="BL714" i="3"/>
  <c r="BK714" i="3"/>
  <c r="BJ714" i="3"/>
  <c r="BI714" i="3"/>
  <c r="BG714" i="3"/>
  <c r="BF714" i="3"/>
  <c r="DG713" i="3"/>
  <c r="DE713" i="3"/>
  <c r="DD713" i="3"/>
  <c r="DC713" i="3"/>
  <c r="DB713" i="3"/>
  <c r="DA713" i="3"/>
  <c r="CZ713" i="3"/>
  <c r="CY713" i="3"/>
  <c r="CX713" i="3"/>
  <c r="CV713" i="3"/>
  <c r="CU713" i="3"/>
  <c r="CT713" i="3"/>
  <c r="CS713" i="3"/>
  <c r="CR713" i="3"/>
  <c r="CQ713" i="3"/>
  <c r="CP713" i="3"/>
  <c r="CO713" i="3"/>
  <c r="CN713" i="3"/>
  <c r="CM713" i="3"/>
  <c r="CL713" i="3"/>
  <c r="CK713" i="3"/>
  <c r="CJ713" i="3"/>
  <c r="CI713" i="3"/>
  <c r="CH713" i="3"/>
  <c r="CG713" i="3"/>
  <c r="CF713" i="3"/>
  <c r="CE713" i="3"/>
  <c r="CD713" i="3"/>
  <c r="CC713" i="3"/>
  <c r="CB713" i="3"/>
  <c r="CA713" i="3"/>
  <c r="BZ713" i="3"/>
  <c r="BW713" i="3"/>
  <c r="BV713" i="3"/>
  <c r="BU713" i="3"/>
  <c r="BT713" i="3"/>
  <c r="BS713" i="3"/>
  <c r="BR713" i="3"/>
  <c r="BQ713" i="3"/>
  <c r="BP713" i="3"/>
  <c r="BN713" i="3"/>
  <c r="BM713" i="3"/>
  <c r="BL713" i="3"/>
  <c r="BK713" i="3"/>
  <c r="BJ713" i="3"/>
  <c r="BI713" i="3"/>
  <c r="BG713" i="3"/>
  <c r="BF713" i="3"/>
  <c r="DG712" i="3"/>
  <c r="DE712" i="3"/>
  <c r="DD712" i="3"/>
  <c r="DC712" i="3"/>
  <c r="DB712" i="3"/>
  <c r="DA712" i="3"/>
  <c r="CZ712" i="3"/>
  <c r="CY712" i="3"/>
  <c r="CX712" i="3"/>
  <c r="CV712" i="3"/>
  <c r="CU712" i="3"/>
  <c r="CT712" i="3"/>
  <c r="CS712" i="3"/>
  <c r="CR712" i="3"/>
  <c r="CQ712" i="3"/>
  <c r="CP712" i="3"/>
  <c r="CO712" i="3"/>
  <c r="CN712" i="3"/>
  <c r="CM712" i="3"/>
  <c r="CL712" i="3"/>
  <c r="CK712" i="3"/>
  <c r="CJ712" i="3"/>
  <c r="CI712" i="3"/>
  <c r="CH712" i="3"/>
  <c r="CG712" i="3"/>
  <c r="CF712" i="3"/>
  <c r="CE712" i="3"/>
  <c r="CD712" i="3"/>
  <c r="CC712" i="3"/>
  <c r="CB712" i="3"/>
  <c r="CA712" i="3"/>
  <c r="BZ712" i="3"/>
  <c r="BW712" i="3"/>
  <c r="BV712" i="3"/>
  <c r="BU712" i="3"/>
  <c r="BT712" i="3"/>
  <c r="BS712" i="3"/>
  <c r="BR712" i="3"/>
  <c r="BQ712" i="3"/>
  <c r="BP712" i="3"/>
  <c r="BN712" i="3"/>
  <c r="BM712" i="3"/>
  <c r="BL712" i="3"/>
  <c r="BK712" i="3"/>
  <c r="BJ712" i="3"/>
  <c r="BI712" i="3"/>
  <c r="BG712" i="3"/>
  <c r="BF712" i="3"/>
  <c r="DG711" i="3"/>
  <c r="DE711" i="3"/>
  <c r="DD711" i="3"/>
  <c r="DC711" i="3"/>
  <c r="DB711" i="3"/>
  <c r="DA711" i="3"/>
  <c r="CZ711" i="3"/>
  <c r="CY711" i="3"/>
  <c r="CX711" i="3"/>
  <c r="CV711" i="3"/>
  <c r="CU711" i="3"/>
  <c r="CT711" i="3"/>
  <c r="CS711" i="3"/>
  <c r="CR711" i="3"/>
  <c r="CQ711" i="3"/>
  <c r="CP711" i="3"/>
  <c r="CO711" i="3"/>
  <c r="CN711" i="3"/>
  <c r="CM711" i="3"/>
  <c r="CL711" i="3"/>
  <c r="CK711" i="3"/>
  <c r="CJ711" i="3"/>
  <c r="CI711" i="3"/>
  <c r="CH711" i="3"/>
  <c r="CG711" i="3"/>
  <c r="CF711" i="3"/>
  <c r="CE711" i="3"/>
  <c r="CD711" i="3"/>
  <c r="CC711" i="3"/>
  <c r="CB711" i="3"/>
  <c r="CA711" i="3"/>
  <c r="BZ711" i="3"/>
  <c r="BW711" i="3"/>
  <c r="BV711" i="3"/>
  <c r="BU711" i="3"/>
  <c r="BT711" i="3"/>
  <c r="BS711" i="3"/>
  <c r="BR711" i="3"/>
  <c r="BQ711" i="3"/>
  <c r="BP711" i="3"/>
  <c r="BN711" i="3"/>
  <c r="BM711" i="3"/>
  <c r="BL711" i="3"/>
  <c r="BK711" i="3"/>
  <c r="BJ711" i="3"/>
  <c r="BI711" i="3"/>
  <c r="BG711" i="3"/>
  <c r="BF711" i="3"/>
  <c r="DG710" i="3"/>
  <c r="DE710" i="3"/>
  <c r="DD710" i="3"/>
  <c r="DC710" i="3"/>
  <c r="DB710" i="3"/>
  <c r="DA710" i="3"/>
  <c r="CZ710" i="3"/>
  <c r="CY710" i="3"/>
  <c r="CX710" i="3"/>
  <c r="CV710" i="3"/>
  <c r="CU710" i="3"/>
  <c r="CT710" i="3"/>
  <c r="CS710" i="3"/>
  <c r="CR710" i="3"/>
  <c r="CQ710" i="3"/>
  <c r="CP710" i="3"/>
  <c r="CO710" i="3"/>
  <c r="CN710" i="3"/>
  <c r="CM710" i="3"/>
  <c r="CL710" i="3"/>
  <c r="CK710" i="3"/>
  <c r="CJ710" i="3"/>
  <c r="CI710" i="3"/>
  <c r="CH710" i="3"/>
  <c r="CG710" i="3"/>
  <c r="CF710" i="3"/>
  <c r="CE710" i="3"/>
  <c r="CD710" i="3"/>
  <c r="CC710" i="3"/>
  <c r="CB710" i="3"/>
  <c r="CA710" i="3"/>
  <c r="BZ710" i="3"/>
  <c r="BW710" i="3"/>
  <c r="BV710" i="3"/>
  <c r="BU710" i="3"/>
  <c r="BT710" i="3"/>
  <c r="BS710" i="3"/>
  <c r="BR710" i="3"/>
  <c r="BQ710" i="3"/>
  <c r="BP710" i="3"/>
  <c r="BN710" i="3"/>
  <c r="BM710" i="3"/>
  <c r="BL710" i="3"/>
  <c r="BK710" i="3"/>
  <c r="BJ710" i="3"/>
  <c r="BI710" i="3"/>
  <c r="BG710" i="3"/>
  <c r="BF710" i="3"/>
  <c r="DG709" i="3"/>
  <c r="DE709" i="3"/>
  <c r="DD709" i="3"/>
  <c r="DC709" i="3"/>
  <c r="DB709" i="3"/>
  <c r="DA709" i="3"/>
  <c r="CZ709" i="3"/>
  <c r="CY709" i="3"/>
  <c r="CX709" i="3"/>
  <c r="CV709" i="3"/>
  <c r="CU709" i="3"/>
  <c r="CT709" i="3"/>
  <c r="CS709" i="3"/>
  <c r="CR709" i="3"/>
  <c r="CQ709" i="3"/>
  <c r="CP709" i="3"/>
  <c r="CO709" i="3"/>
  <c r="CN709" i="3"/>
  <c r="CM709" i="3"/>
  <c r="CL709" i="3"/>
  <c r="CK709" i="3"/>
  <c r="CJ709" i="3"/>
  <c r="CI709" i="3"/>
  <c r="CH709" i="3"/>
  <c r="CG709" i="3"/>
  <c r="CF709" i="3"/>
  <c r="CE709" i="3"/>
  <c r="CD709" i="3"/>
  <c r="CC709" i="3"/>
  <c r="CB709" i="3"/>
  <c r="CA709" i="3"/>
  <c r="BZ709" i="3"/>
  <c r="BW709" i="3"/>
  <c r="BV709" i="3"/>
  <c r="BU709" i="3"/>
  <c r="BT709" i="3"/>
  <c r="BS709" i="3"/>
  <c r="BR709" i="3"/>
  <c r="BQ709" i="3"/>
  <c r="BP709" i="3"/>
  <c r="BN709" i="3"/>
  <c r="BM709" i="3"/>
  <c r="BL709" i="3"/>
  <c r="BK709" i="3"/>
  <c r="BJ709" i="3"/>
  <c r="BI709" i="3"/>
  <c r="BG709" i="3"/>
  <c r="BF709" i="3"/>
  <c r="DG708" i="3"/>
  <c r="DE708" i="3"/>
  <c r="DD708" i="3"/>
  <c r="DC708" i="3"/>
  <c r="DB708" i="3"/>
  <c r="DA708" i="3"/>
  <c r="CZ708" i="3"/>
  <c r="CY708" i="3"/>
  <c r="CX708" i="3"/>
  <c r="CV708" i="3"/>
  <c r="CU708" i="3"/>
  <c r="CT708" i="3"/>
  <c r="CS708" i="3"/>
  <c r="CR708" i="3"/>
  <c r="CQ708" i="3"/>
  <c r="CP708" i="3"/>
  <c r="CO708" i="3"/>
  <c r="CN708" i="3"/>
  <c r="CM708" i="3"/>
  <c r="CL708" i="3"/>
  <c r="CK708" i="3"/>
  <c r="CJ708" i="3"/>
  <c r="CI708" i="3"/>
  <c r="CH708" i="3"/>
  <c r="CG708" i="3"/>
  <c r="CF708" i="3"/>
  <c r="CE708" i="3"/>
  <c r="CD708" i="3"/>
  <c r="CC708" i="3"/>
  <c r="CB708" i="3"/>
  <c r="CA708" i="3"/>
  <c r="BZ708" i="3"/>
  <c r="BW708" i="3"/>
  <c r="BV708" i="3"/>
  <c r="BU708" i="3"/>
  <c r="BT708" i="3"/>
  <c r="BS708" i="3"/>
  <c r="BR708" i="3"/>
  <c r="BQ708" i="3"/>
  <c r="BP708" i="3"/>
  <c r="BN708" i="3"/>
  <c r="BM708" i="3"/>
  <c r="BL708" i="3"/>
  <c r="BK708" i="3"/>
  <c r="BJ708" i="3"/>
  <c r="BI708" i="3"/>
  <c r="BG708" i="3"/>
  <c r="BF708" i="3"/>
  <c r="DG707" i="3"/>
  <c r="DE707" i="3"/>
  <c r="DD707" i="3"/>
  <c r="DC707" i="3"/>
  <c r="DB707" i="3"/>
  <c r="DA707" i="3"/>
  <c r="CZ707" i="3"/>
  <c r="CY707" i="3"/>
  <c r="CX707" i="3"/>
  <c r="CV707" i="3"/>
  <c r="CU707" i="3"/>
  <c r="CT707" i="3"/>
  <c r="CS707" i="3"/>
  <c r="CR707" i="3"/>
  <c r="CQ707" i="3"/>
  <c r="CP707" i="3"/>
  <c r="CO707" i="3"/>
  <c r="CN707" i="3"/>
  <c r="CM707" i="3"/>
  <c r="CL707" i="3"/>
  <c r="CK707" i="3"/>
  <c r="CJ707" i="3"/>
  <c r="CI707" i="3"/>
  <c r="CH707" i="3"/>
  <c r="CG707" i="3"/>
  <c r="CF707" i="3"/>
  <c r="CE707" i="3"/>
  <c r="CD707" i="3"/>
  <c r="CC707" i="3"/>
  <c r="CB707" i="3"/>
  <c r="CA707" i="3"/>
  <c r="BZ707" i="3"/>
  <c r="BW707" i="3"/>
  <c r="BV707" i="3"/>
  <c r="BU707" i="3"/>
  <c r="BT707" i="3"/>
  <c r="BS707" i="3"/>
  <c r="BR707" i="3"/>
  <c r="BQ707" i="3"/>
  <c r="BP707" i="3"/>
  <c r="BN707" i="3"/>
  <c r="BM707" i="3"/>
  <c r="BL707" i="3"/>
  <c r="BK707" i="3"/>
  <c r="BJ707" i="3"/>
  <c r="BI707" i="3"/>
  <c r="BG707" i="3"/>
  <c r="BF707" i="3"/>
  <c r="DG706" i="3"/>
  <c r="DE706" i="3"/>
  <c r="DD706" i="3"/>
  <c r="DC706" i="3"/>
  <c r="DB706" i="3"/>
  <c r="DA706" i="3"/>
  <c r="CZ706" i="3"/>
  <c r="CY706" i="3"/>
  <c r="CX706" i="3"/>
  <c r="CV706" i="3"/>
  <c r="CU706" i="3"/>
  <c r="CT706" i="3"/>
  <c r="CS706" i="3"/>
  <c r="CR706" i="3"/>
  <c r="CQ706" i="3"/>
  <c r="CP706" i="3"/>
  <c r="CO706" i="3"/>
  <c r="CN706" i="3"/>
  <c r="CM706" i="3"/>
  <c r="CL706" i="3"/>
  <c r="CK706" i="3"/>
  <c r="CJ706" i="3"/>
  <c r="CI706" i="3"/>
  <c r="CH706" i="3"/>
  <c r="CG706" i="3"/>
  <c r="CF706" i="3"/>
  <c r="CE706" i="3"/>
  <c r="CD706" i="3"/>
  <c r="CC706" i="3"/>
  <c r="CB706" i="3"/>
  <c r="CA706" i="3"/>
  <c r="BZ706" i="3"/>
  <c r="BW706" i="3"/>
  <c r="BV706" i="3"/>
  <c r="BU706" i="3"/>
  <c r="BT706" i="3"/>
  <c r="BS706" i="3"/>
  <c r="BR706" i="3"/>
  <c r="BQ706" i="3"/>
  <c r="BP706" i="3"/>
  <c r="BN706" i="3"/>
  <c r="BM706" i="3"/>
  <c r="BL706" i="3"/>
  <c r="BK706" i="3"/>
  <c r="BJ706" i="3"/>
  <c r="BI706" i="3"/>
  <c r="BG706" i="3"/>
  <c r="BF706" i="3"/>
  <c r="DG705" i="3"/>
  <c r="DE705" i="3"/>
  <c r="DD705" i="3"/>
  <c r="DC705" i="3"/>
  <c r="DB705" i="3"/>
  <c r="DA705" i="3"/>
  <c r="CZ705" i="3"/>
  <c r="CY705" i="3"/>
  <c r="CX705" i="3"/>
  <c r="CV705" i="3"/>
  <c r="CU705" i="3"/>
  <c r="CT705" i="3"/>
  <c r="CS705" i="3"/>
  <c r="CR705" i="3"/>
  <c r="CQ705" i="3"/>
  <c r="CP705" i="3"/>
  <c r="CO705" i="3"/>
  <c r="CN705" i="3"/>
  <c r="CM705" i="3"/>
  <c r="CL705" i="3"/>
  <c r="CK705" i="3"/>
  <c r="CJ705" i="3"/>
  <c r="CI705" i="3"/>
  <c r="CH705" i="3"/>
  <c r="CG705" i="3"/>
  <c r="CF705" i="3"/>
  <c r="CE705" i="3"/>
  <c r="CD705" i="3"/>
  <c r="CC705" i="3"/>
  <c r="CB705" i="3"/>
  <c r="CA705" i="3"/>
  <c r="BZ705" i="3"/>
  <c r="BW705" i="3"/>
  <c r="BV705" i="3"/>
  <c r="BU705" i="3"/>
  <c r="BT705" i="3"/>
  <c r="BS705" i="3"/>
  <c r="BR705" i="3"/>
  <c r="BQ705" i="3"/>
  <c r="BP705" i="3"/>
  <c r="BN705" i="3"/>
  <c r="BM705" i="3"/>
  <c r="BL705" i="3"/>
  <c r="BK705" i="3"/>
  <c r="BJ705" i="3"/>
  <c r="BI705" i="3"/>
  <c r="BG705" i="3"/>
  <c r="BF705" i="3"/>
  <c r="DG704" i="3"/>
  <c r="DE704" i="3"/>
  <c r="DD704" i="3"/>
  <c r="DC704" i="3"/>
  <c r="DB704" i="3"/>
  <c r="DA704" i="3"/>
  <c r="CZ704" i="3"/>
  <c r="CY704" i="3"/>
  <c r="CX704" i="3"/>
  <c r="CV704" i="3"/>
  <c r="CU704" i="3"/>
  <c r="CT704" i="3"/>
  <c r="CS704" i="3"/>
  <c r="CR704" i="3"/>
  <c r="CQ704" i="3"/>
  <c r="CP704" i="3"/>
  <c r="CO704" i="3"/>
  <c r="CN704" i="3"/>
  <c r="CM704" i="3"/>
  <c r="CL704" i="3"/>
  <c r="CK704" i="3"/>
  <c r="CJ704" i="3"/>
  <c r="CI704" i="3"/>
  <c r="CH704" i="3"/>
  <c r="CG704" i="3"/>
  <c r="CF704" i="3"/>
  <c r="CE704" i="3"/>
  <c r="CD704" i="3"/>
  <c r="CC704" i="3"/>
  <c r="CB704" i="3"/>
  <c r="CA704" i="3"/>
  <c r="BZ704" i="3"/>
  <c r="BW704" i="3"/>
  <c r="BV704" i="3"/>
  <c r="BU704" i="3"/>
  <c r="BT704" i="3"/>
  <c r="BS704" i="3"/>
  <c r="BR704" i="3"/>
  <c r="BQ704" i="3"/>
  <c r="BP704" i="3"/>
  <c r="BN704" i="3"/>
  <c r="BM704" i="3"/>
  <c r="BL704" i="3"/>
  <c r="BK704" i="3"/>
  <c r="BJ704" i="3"/>
  <c r="BI704" i="3"/>
  <c r="BG704" i="3"/>
  <c r="BF704" i="3"/>
  <c r="DG703" i="3"/>
  <c r="DE703" i="3"/>
  <c r="DD703" i="3"/>
  <c r="DC703" i="3"/>
  <c r="DB703" i="3"/>
  <c r="DA703" i="3"/>
  <c r="CZ703" i="3"/>
  <c r="CY703" i="3"/>
  <c r="CX703" i="3"/>
  <c r="CV703" i="3"/>
  <c r="CU703" i="3"/>
  <c r="CT703" i="3"/>
  <c r="CS703" i="3"/>
  <c r="CR703" i="3"/>
  <c r="CQ703" i="3"/>
  <c r="CP703" i="3"/>
  <c r="CO703" i="3"/>
  <c r="CN703" i="3"/>
  <c r="CM703" i="3"/>
  <c r="CL703" i="3"/>
  <c r="CK703" i="3"/>
  <c r="CJ703" i="3"/>
  <c r="CI703" i="3"/>
  <c r="CH703" i="3"/>
  <c r="CG703" i="3"/>
  <c r="CF703" i="3"/>
  <c r="CE703" i="3"/>
  <c r="CD703" i="3"/>
  <c r="CC703" i="3"/>
  <c r="CB703" i="3"/>
  <c r="CA703" i="3"/>
  <c r="BZ703" i="3"/>
  <c r="BW703" i="3"/>
  <c r="BV703" i="3"/>
  <c r="BU703" i="3"/>
  <c r="BT703" i="3"/>
  <c r="BS703" i="3"/>
  <c r="BR703" i="3"/>
  <c r="BQ703" i="3"/>
  <c r="BP703" i="3"/>
  <c r="BN703" i="3"/>
  <c r="BM703" i="3"/>
  <c r="BL703" i="3"/>
  <c r="BK703" i="3"/>
  <c r="BJ703" i="3"/>
  <c r="BI703" i="3"/>
  <c r="BG703" i="3"/>
  <c r="BF703" i="3"/>
  <c r="DG702" i="3"/>
  <c r="DE702" i="3"/>
  <c r="DD702" i="3"/>
  <c r="DC702" i="3"/>
  <c r="DB702" i="3"/>
  <c r="DA702" i="3"/>
  <c r="CZ702" i="3"/>
  <c r="CY702" i="3"/>
  <c r="CX702" i="3"/>
  <c r="CV702" i="3"/>
  <c r="CU702" i="3"/>
  <c r="CT702" i="3"/>
  <c r="CS702" i="3"/>
  <c r="CR702" i="3"/>
  <c r="CQ702" i="3"/>
  <c r="CP702" i="3"/>
  <c r="CO702" i="3"/>
  <c r="CN702" i="3"/>
  <c r="CM702" i="3"/>
  <c r="CL702" i="3"/>
  <c r="CK702" i="3"/>
  <c r="CJ702" i="3"/>
  <c r="CI702" i="3"/>
  <c r="CH702" i="3"/>
  <c r="CG702" i="3"/>
  <c r="CF702" i="3"/>
  <c r="CE702" i="3"/>
  <c r="CD702" i="3"/>
  <c r="CC702" i="3"/>
  <c r="CB702" i="3"/>
  <c r="CA702" i="3"/>
  <c r="BZ702" i="3"/>
  <c r="BW702" i="3"/>
  <c r="BV702" i="3"/>
  <c r="BU702" i="3"/>
  <c r="BT702" i="3"/>
  <c r="BS702" i="3"/>
  <c r="BR702" i="3"/>
  <c r="BQ702" i="3"/>
  <c r="BP702" i="3"/>
  <c r="BN702" i="3"/>
  <c r="BM702" i="3"/>
  <c r="BL702" i="3"/>
  <c r="BK702" i="3"/>
  <c r="BJ702" i="3"/>
  <c r="BI702" i="3"/>
  <c r="BG702" i="3"/>
  <c r="BF702" i="3"/>
  <c r="DG701" i="3"/>
  <c r="DE701" i="3"/>
  <c r="DD701" i="3"/>
  <c r="DC701" i="3"/>
  <c r="DB701" i="3"/>
  <c r="DA701" i="3"/>
  <c r="CZ701" i="3"/>
  <c r="CY701" i="3"/>
  <c r="CX701" i="3"/>
  <c r="CV701" i="3"/>
  <c r="CU70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C701" i="3"/>
  <c r="CB701" i="3"/>
  <c r="CA701" i="3"/>
  <c r="BZ701" i="3"/>
  <c r="BW701" i="3"/>
  <c r="BV701" i="3"/>
  <c r="BU701" i="3"/>
  <c r="BT701" i="3"/>
  <c r="BS701" i="3"/>
  <c r="BR701" i="3"/>
  <c r="BQ701" i="3"/>
  <c r="BP701" i="3"/>
  <c r="BN701" i="3"/>
  <c r="BM701" i="3"/>
  <c r="BL701" i="3"/>
  <c r="BK701" i="3"/>
  <c r="BJ701" i="3"/>
  <c r="BI701" i="3"/>
  <c r="BG701" i="3"/>
  <c r="BF701" i="3"/>
  <c r="DG700" i="3"/>
  <c r="DE700" i="3"/>
  <c r="DD700" i="3"/>
  <c r="DC700" i="3"/>
  <c r="DB700" i="3"/>
  <c r="DA700" i="3"/>
  <c r="CZ700" i="3"/>
  <c r="CY700" i="3"/>
  <c r="CX700" i="3"/>
  <c r="CV700" i="3"/>
  <c r="CU70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C700" i="3"/>
  <c r="CB700" i="3"/>
  <c r="CA700" i="3"/>
  <c r="BZ700" i="3"/>
  <c r="BW700" i="3"/>
  <c r="BV700" i="3"/>
  <c r="BU700" i="3"/>
  <c r="BT700" i="3"/>
  <c r="BS700" i="3"/>
  <c r="BR700" i="3"/>
  <c r="BQ700" i="3"/>
  <c r="BP700" i="3"/>
  <c r="BN700" i="3"/>
  <c r="BM700" i="3"/>
  <c r="BL700" i="3"/>
  <c r="BK700" i="3"/>
  <c r="BJ700" i="3"/>
  <c r="BI700" i="3"/>
  <c r="BG700" i="3"/>
  <c r="BF700" i="3"/>
  <c r="DG699" i="3"/>
  <c r="DE699" i="3"/>
  <c r="DD699" i="3"/>
  <c r="DC699" i="3"/>
  <c r="DB699" i="3"/>
  <c r="DA699" i="3"/>
  <c r="CZ699" i="3"/>
  <c r="CY699" i="3"/>
  <c r="CX699" i="3"/>
  <c r="CV699" i="3"/>
  <c r="CU699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C699" i="3"/>
  <c r="CB699" i="3"/>
  <c r="CA699" i="3"/>
  <c r="BZ699" i="3"/>
  <c r="BW699" i="3"/>
  <c r="BV699" i="3"/>
  <c r="BU699" i="3"/>
  <c r="BT699" i="3"/>
  <c r="BS699" i="3"/>
  <c r="BR699" i="3"/>
  <c r="BQ699" i="3"/>
  <c r="BP699" i="3"/>
  <c r="BN699" i="3"/>
  <c r="BM699" i="3"/>
  <c r="BL699" i="3"/>
  <c r="BK699" i="3"/>
  <c r="BJ699" i="3"/>
  <c r="BI699" i="3"/>
  <c r="BG699" i="3"/>
  <c r="BF699" i="3"/>
  <c r="DG698" i="3"/>
  <c r="DE698" i="3"/>
  <c r="DD698" i="3"/>
  <c r="DC698" i="3"/>
  <c r="DB698" i="3"/>
  <c r="DA698" i="3"/>
  <c r="CZ698" i="3"/>
  <c r="CY698" i="3"/>
  <c r="CX698" i="3"/>
  <c r="CV698" i="3"/>
  <c r="CU698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C698" i="3"/>
  <c r="CB698" i="3"/>
  <c r="CA698" i="3"/>
  <c r="BZ698" i="3"/>
  <c r="BW698" i="3"/>
  <c r="BV698" i="3"/>
  <c r="BU698" i="3"/>
  <c r="BT698" i="3"/>
  <c r="BS698" i="3"/>
  <c r="BR698" i="3"/>
  <c r="BQ698" i="3"/>
  <c r="BP698" i="3"/>
  <c r="BN698" i="3"/>
  <c r="BM698" i="3"/>
  <c r="BL698" i="3"/>
  <c r="BK698" i="3"/>
  <c r="BJ698" i="3"/>
  <c r="BI698" i="3"/>
  <c r="BG698" i="3"/>
  <c r="BF698" i="3"/>
  <c r="DG697" i="3"/>
  <c r="DE697" i="3"/>
  <c r="DD697" i="3"/>
  <c r="DC697" i="3"/>
  <c r="DB697" i="3"/>
  <c r="DA697" i="3"/>
  <c r="CZ697" i="3"/>
  <c r="CY697" i="3"/>
  <c r="CX697" i="3"/>
  <c r="CV697" i="3"/>
  <c r="CU697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C697" i="3"/>
  <c r="CB697" i="3"/>
  <c r="CA697" i="3"/>
  <c r="BZ697" i="3"/>
  <c r="BW697" i="3"/>
  <c r="BV697" i="3"/>
  <c r="BU697" i="3"/>
  <c r="BT697" i="3"/>
  <c r="BS697" i="3"/>
  <c r="BR697" i="3"/>
  <c r="BQ697" i="3"/>
  <c r="BP697" i="3"/>
  <c r="BN697" i="3"/>
  <c r="BM697" i="3"/>
  <c r="BL697" i="3"/>
  <c r="BK697" i="3"/>
  <c r="BJ697" i="3"/>
  <c r="BI697" i="3"/>
  <c r="BG697" i="3"/>
  <c r="BF697" i="3"/>
  <c r="DG696" i="3"/>
  <c r="DE696" i="3"/>
  <c r="DD696" i="3"/>
  <c r="DC696" i="3"/>
  <c r="DB696" i="3"/>
  <c r="DA696" i="3"/>
  <c r="CZ696" i="3"/>
  <c r="CY696" i="3"/>
  <c r="CX696" i="3"/>
  <c r="CV696" i="3"/>
  <c r="CU696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C696" i="3"/>
  <c r="CB696" i="3"/>
  <c r="CA696" i="3"/>
  <c r="BZ696" i="3"/>
  <c r="BW696" i="3"/>
  <c r="BV696" i="3"/>
  <c r="BU696" i="3"/>
  <c r="BT696" i="3"/>
  <c r="BS696" i="3"/>
  <c r="BR696" i="3"/>
  <c r="BQ696" i="3"/>
  <c r="BP696" i="3"/>
  <c r="BN696" i="3"/>
  <c r="BM696" i="3"/>
  <c r="BL696" i="3"/>
  <c r="BK696" i="3"/>
  <c r="BJ696" i="3"/>
  <c r="BI696" i="3"/>
  <c r="BG696" i="3"/>
  <c r="BF696" i="3"/>
  <c r="DG695" i="3"/>
  <c r="DE695" i="3"/>
  <c r="DD695" i="3"/>
  <c r="DC695" i="3"/>
  <c r="DB695" i="3"/>
  <c r="DA695" i="3"/>
  <c r="CZ695" i="3"/>
  <c r="CY695" i="3"/>
  <c r="CX695" i="3"/>
  <c r="CV695" i="3"/>
  <c r="CU695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C695" i="3"/>
  <c r="CB695" i="3"/>
  <c r="CA695" i="3"/>
  <c r="BZ695" i="3"/>
  <c r="BW695" i="3"/>
  <c r="BV695" i="3"/>
  <c r="BU695" i="3"/>
  <c r="BT695" i="3"/>
  <c r="BS695" i="3"/>
  <c r="BR695" i="3"/>
  <c r="BQ695" i="3"/>
  <c r="BP695" i="3"/>
  <c r="BN695" i="3"/>
  <c r="BM695" i="3"/>
  <c r="BL695" i="3"/>
  <c r="BK695" i="3"/>
  <c r="BJ695" i="3"/>
  <c r="BI695" i="3"/>
  <c r="BG695" i="3"/>
  <c r="BF695" i="3"/>
  <c r="DG694" i="3"/>
  <c r="DE694" i="3"/>
  <c r="DD694" i="3"/>
  <c r="DC694" i="3"/>
  <c r="DB694" i="3"/>
  <c r="DA694" i="3"/>
  <c r="CZ694" i="3"/>
  <c r="CY694" i="3"/>
  <c r="CX694" i="3"/>
  <c r="CV694" i="3"/>
  <c r="CU694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C694" i="3"/>
  <c r="CB694" i="3"/>
  <c r="CA694" i="3"/>
  <c r="BZ694" i="3"/>
  <c r="BW694" i="3"/>
  <c r="BV694" i="3"/>
  <c r="BU694" i="3"/>
  <c r="BT694" i="3"/>
  <c r="BS694" i="3"/>
  <c r="BR694" i="3"/>
  <c r="BQ694" i="3"/>
  <c r="BP694" i="3"/>
  <c r="BN694" i="3"/>
  <c r="BM694" i="3"/>
  <c r="BL694" i="3"/>
  <c r="BK694" i="3"/>
  <c r="BJ694" i="3"/>
  <c r="BI694" i="3"/>
  <c r="BG694" i="3"/>
  <c r="BF694" i="3"/>
  <c r="DG693" i="3"/>
  <c r="DE693" i="3"/>
  <c r="DD693" i="3"/>
  <c r="DC693" i="3"/>
  <c r="DB693" i="3"/>
  <c r="DA693" i="3"/>
  <c r="CZ693" i="3"/>
  <c r="CY693" i="3"/>
  <c r="CX693" i="3"/>
  <c r="CV693" i="3"/>
  <c r="CU693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C693" i="3"/>
  <c r="CB693" i="3"/>
  <c r="CA693" i="3"/>
  <c r="BZ693" i="3"/>
  <c r="BW693" i="3"/>
  <c r="BV693" i="3"/>
  <c r="BU693" i="3"/>
  <c r="BT693" i="3"/>
  <c r="BS693" i="3"/>
  <c r="BR693" i="3"/>
  <c r="BQ693" i="3"/>
  <c r="BP693" i="3"/>
  <c r="BN693" i="3"/>
  <c r="BM693" i="3"/>
  <c r="BL693" i="3"/>
  <c r="BK693" i="3"/>
  <c r="BJ693" i="3"/>
  <c r="BI693" i="3"/>
  <c r="BG693" i="3"/>
  <c r="BF693" i="3"/>
  <c r="DG692" i="3"/>
  <c r="DE692" i="3"/>
  <c r="DD692" i="3"/>
  <c r="DC692" i="3"/>
  <c r="DB692" i="3"/>
  <c r="DA692" i="3"/>
  <c r="CZ692" i="3"/>
  <c r="CY692" i="3"/>
  <c r="CX692" i="3"/>
  <c r="CV692" i="3"/>
  <c r="CU692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C692" i="3"/>
  <c r="CB692" i="3"/>
  <c r="CA692" i="3"/>
  <c r="BZ692" i="3"/>
  <c r="BW692" i="3"/>
  <c r="BV692" i="3"/>
  <c r="BU692" i="3"/>
  <c r="BT692" i="3"/>
  <c r="BS692" i="3"/>
  <c r="BR692" i="3"/>
  <c r="BQ692" i="3"/>
  <c r="BP692" i="3"/>
  <c r="BN692" i="3"/>
  <c r="BM692" i="3"/>
  <c r="BL692" i="3"/>
  <c r="BK692" i="3"/>
  <c r="BJ692" i="3"/>
  <c r="BI692" i="3"/>
  <c r="BG692" i="3"/>
  <c r="BF692" i="3"/>
  <c r="DG691" i="3"/>
  <c r="DE691" i="3"/>
  <c r="DD691" i="3"/>
  <c r="DC691" i="3"/>
  <c r="DB691" i="3"/>
  <c r="DA691" i="3"/>
  <c r="CZ691" i="3"/>
  <c r="CY691" i="3"/>
  <c r="CX691" i="3"/>
  <c r="CV691" i="3"/>
  <c r="CU691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C691" i="3"/>
  <c r="CB691" i="3"/>
  <c r="CA691" i="3"/>
  <c r="BZ691" i="3"/>
  <c r="BW691" i="3"/>
  <c r="BV691" i="3"/>
  <c r="BU691" i="3"/>
  <c r="BT691" i="3"/>
  <c r="BS691" i="3"/>
  <c r="BR691" i="3"/>
  <c r="BQ691" i="3"/>
  <c r="BP691" i="3"/>
  <c r="BN691" i="3"/>
  <c r="BM691" i="3"/>
  <c r="BL691" i="3"/>
  <c r="BK691" i="3"/>
  <c r="BJ691" i="3"/>
  <c r="BI691" i="3"/>
  <c r="BG691" i="3"/>
  <c r="BF691" i="3"/>
  <c r="DG690" i="3"/>
  <c r="DE690" i="3"/>
  <c r="DD690" i="3"/>
  <c r="DC690" i="3"/>
  <c r="DB690" i="3"/>
  <c r="DA690" i="3"/>
  <c r="CZ690" i="3"/>
  <c r="CY690" i="3"/>
  <c r="CX690" i="3"/>
  <c r="CV690" i="3"/>
  <c r="CU690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C690" i="3"/>
  <c r="CB690" i="3"/>
  <c r="CA690" i="3"/>
  <c r="BZ690" i="3"/>
  <c r="BW690" i="3"/>
  <c r="BV690" i="3"/>
  <c r="BU690" i="3"/>
  <c r="BT690" i="3"/>
  <c r="BS690" i="3"/>
  <c r="BR690" i="3"/>
  <c r="BQ690" i="3"/>
  <c r="BP690" i="3"/>
  <c r="BN690" i="3"/>
  <c r="BM690" i="3"/>
  <c r="BL690" i="3"/>
  <c r="BK690" i="3"/>
  <c r="BJ690" i="3"/>
  <c r="BI690" i="3"/>
  <c r="BG690" i="3"/>
  <c r="BF690" i="3"/>
  <c r="DG689" i="3"/>
  <c r="DE689" i="3"/>
  <c r="DD689" i="3"/>
  <c r="DC689" i="3"/>
  <c r="DB689" i="3"/>
  <c r="DA689" i="3"/>
  <c r="CZ689" i="3"/>
  <c r="CY689" i="3"/>
  <c r="CX689" i="3"/>
  <c r="CV689" i="3"/>
  <c r="CU689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C689" i="3"/>
  <c r="CB689" i="3"/>
  <c r="CA689" i="3"/>
  <c r="BZ689" i="3"/>
  <c r="BW689" i="3"/>
  <c r="BV689" i="3"/>
  <c r="BU689" i="3"/>
  <c r="BT689" i="3"/>
  <c r="BS689" i="3"/>
  <c r="BR689" i="3"/>
  <c r="BQ689" i="3"/>
  <c r="BP689" i="3"/>
  <c r="BN689" i="3"/>
  <c r="BM689" i="3"/>
  <c r="BL689" i="3"/>
  <c r="BK689" i="3"/>
  <c r="BJ689" i="3"/>
  <c r="BI689" i="3"/>
  <c r="BG689" i="3"/>
  <c r="BF689" i="3"/>
  <c r="DG688" i="3"/>
  <c r="DE688" i="3"/>
  <c r="DD688" i="3"/>
  <c r="DC688" i="3"/>
  <c r="DB688" i="3"/>
  <c r="DA688" i="3"/>
  <c r="CZ688" i="3"/>
  <c r="CY688" i="3"/>
  <c r="CX688" i="3"/>
  <c r="CV688" i="3"/>
  <c r="CU688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C688" i="3"/>
  <c r="CB688" i="3"/>
  <c r="CA688" i="3"/>
  <c r="BZ688" i="3"/>
  <c r="BW688" i="3"/>
  <c r="BV688" i="3"/>
  <c r="BU688" i="3"/>
  <c r="BT688" i="3"/>
  <c r="BS688" i="3"/>
  <c r="BR688" i="3"/>
  <c r="BQ688" i="3"/>
  <c r="BP688" i="3"/>
  <c r="BN688" i="3"/>
  <c r="BM688" i="3"/>
  <c r="BL688" i="3"/>
  <c r="BK688" i="3"/>
  <c r="BJ688" i="3"/>
  <c r="BI688" i="3"/>
  <c r="BG688" i="3"/>
  <c r="BF688" i="3"/>
  <c r="DG687" i="3"/>
  <c r="DE687" i="3"/>
  <c r="DD687" i="3"/>
  <c r="DC687" i="3"/>
  <c r="DB687" i="3"/>
  <c r="DA687" i="3"/>
  <c r="CZ687" i="3"/>
  <c r="CY687" i="3"/>
  <c r="CX687" i="3"/>
  <c r="CV687" i="3"/>
  <c r="CU687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C687" i="3"/>
  <c r="CB687" i="3"/>
  <c r="CA687" i="3"/>
  <c r="BZ687" i="3"/>
  <c r="BW687" i="3"/>
  <c r="BV687" i="3"/>
  <c r="BU687" i="3"/>
  <c r="BT687" i="3"/>
  <c r="BS687" i="3"/>
  <c r="BR687" i="3"/>
  <c r="BQ687" i="3"/>
  <c r="BP687" i="3"/>
  <c r="BN687" i="3"/>
  <c r="BM687" i="3"/>
  <c r="BL687" i="3"/>
  <c r="BK687" i="3"/>
  <c r="BJ687" i="3"/>
  <c r="BI687" i="3"/>
  <c r="BG687" i="3"/>
  <c r="BF687" i="3"/>
  <c r="DG686" i="3"/>
  <c r="DE686" i="3"/>
  <c r="DD686" i="3"/>
  <c r="DC686" i="3"/>
  <c r="DB686" i="3"/>
  <c r="DA686" i="3"/>
  <c r="CZ686" i="3"/>
  <c r="CY686" i="3"/>
  <c r="CX686" i="3"/>
  <c r="CV686" i="3"/>
  <c r="CU686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C686" i="3"/>
  <c r="CB686" i="3"/>
  <c r="CA686" i="3"/>
  <c r="BZ686" i="3"/>
  <c r="BW686" i="3"/>
  <c r="BV686" i="3"/>
  <c r="BU686" i="3"/>
  <c r="BT686" i="3"/>
  <c r="BS686" i="3"/>
  <c r="BR686" i="3"/>
  <c r="BQ686" i="3"/>
  <c r="BP686" i="3"/>
  <c r="BN686" i="3"/>
  <c r="BM686" i="3"/>
  <c r="BL686" i="3"/>
  <c r="BK686" i="3"/>
  <c r="BJ686" i="3"/>
  <c r="BI686" i="3"/>
  <c r="BG686" i="3"/>
  <c r="BF686" i="3"/>
  <c r="DG685" i="3"/>
  <c r="DE685" i="3"/>
  <c r="DD685" i="3"/>
  <c r="DC685" i="3"/>
  <c r="DB685" i="3"/>
  <c r="DA685" i="3"/>
  <c r="CZ685" i="3"/>
  <c r="CY685" i="3"/>
  <c r="CX685" i="3"/>
  <c r="CV685" i="3"/>
  <c r="CU685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C685" i="3"/>
  <c r="CB685" i="3"/>
  <c r="CA685" i="3"/>
  <c r="BZ685" i="3"/>
  <c r="BW685" i="3"/>
  <c r="BV685" i="3"/>
  <c r="BU685" i="3"/>
  <c r="BT685" i="3"/>
  <c r="BS685" i="3"/>
  <c r="BR685" i="3"/>
  <c r="BQ685" i="3"/>
  <c r="BP685" i="3"/>
  <c r="BN685" i="3"/>
  <c r="BM685" i="3"/>
  <c r="BL685" i="3"/>
  <c r="BK685" i="3"/>
  <c r="BJ685" i="3"/>
  <c r="BI685" i="3"/>
  <c r="BG685" i="3"/>
  <c r="BF685" i="3"/>
  <c r="DG684" i="3"/>
  <c r="DE684" i="3"/>
  <c r="DD684" i="3"/>
  <c r="DC684" i="3"/>
  <c r="DB684" i="3"/>
  <c r="DA684" i="3"/>
  <c r="CZ684" i="3"/>
  <c r="CY684" i="3"/>
  <c r="CX684" i="3"/>
  <c r="CV684" i="3"/>
  <c r="CU684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C684" i="3"/>
  <c r="CB684" i="3"/>
  <c r="CA684" i="3"/>
  <c r="BZ684" i="3"/>
  <c r="BW684" i="3"/>
  <c r="BV684" i="3"/>
  <c r="BU684" i="3"/>
  <c r="BT684" i="3"/>
  <c r="BS684" i="3"/>
  <c r="BR684" i="3"/>
  <c r="BQ684" i="3"/>
  <c r="BP684" i="3"/>
  <c r="BN684" i="3"/>
  <c r="BM684" i="3"/>
  <c r="BL684" i="3"/>
  <c r="BK684" i="3"/>
  <c r="BJ684" i="3"/>
  <c r="BI684" i="3"/>
  <c r="BG684" i="3"/>
  <c r="BF684" i="3"/>
  <c r="DG683" i="3"/>
  <c r="DE683" i="3"/>
  <c r="DD683" i="3"/>
  <c r="DC683" i="3"/>
  <c r="DB683" i="3"/>
  <c r="DA683" i="3"/>
  <c r="CZ683" i="3"/>
  <c r="CY683" i="3"/>
  <c r="CX683" i="3"/>
  <c r="CV683" i="3"/>
  <c r="CU683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C683" i="3"/>
  <c r="CB683" i="3"/>
  <c r="CA683" i="3"/>
  <c r="BZ683" i="3"/>
  <c r="BW683" i="3"/>
  <c r="BV683" i="3"/>
  <c r="BU683" i="3"/>
  <c r="BT683" i="3"/>
  <c r="BS683" i="3"/>
  <c r="BR683" i="3"/>
  <c r="BQ683" i="3"/>
  <c r="BP683" i="3"/>
  <c r="BN683" i="3"/>
  <c r="BM683" i="3"/>
  <c r="BL683" i="3"/>
  <c r="BK683" i="3"/>
  <c r="BJ683" i="3"/>
  <c r="BI683" i="3"/>
  <c r="BG683" i="3"/>
  <c r="BF683" i="3"/>
  <c r="DG682" i="3"/>
  <c r="DE682" i="3"/>
  <c r="DD682" i="3"/>
  <c r="DC682" i="3"/>
  <c r="DB682" i="3"/>
  <c r="DA682" i="3"/>
  <c r="CZ682" i="3"/>
  <c r="CY682" i="3"/>
  <c r="CX682" i="3"/>
  <c r="CV682" i="3"/>
  <c r="CU682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C682" i="3"/>
  <c r="CB682" i="3"/>
  <c r="CA682" i="3"/>
  <c r="BZ682" i="3"/>
  <c r="BW682" i="3"/>
  <c r="BV682" i="3"/>
  <c r="BU682" i="3"/>
  <c r="BT682" i="3"/>
  <c r="BS682" i="3"/>
  <c r="BR682" i="3"/>
  <c r="BQ682" i="3"/>
  <c r="BP682" i="3"/>
  <c r="BN682" i="3"/>
  <c r="BM682" i="3"/>
  <c r="BL682" i="3"/>
  <c r="BK682" i="3"/>
  <c r="BJ682" i="3"/>
  <c r="BI682" i="3"/>
  <c r="BG682" i="3"/>
  <c r="BF682" i="3"/>
  <c r="DG681" i="3"/>
  <c r="DE681" i="3"/>
  <c r="DD681" i="3"/>
  <c r="DC681" i="3"/>
  <c r="DB681" i="3"/>
  <c r="DA681" i="3"/>
  <c r="CZ681" i="3"/>
  <c r="CY681" i="3"/>
  <c r="CX681" i="3"/>
  <c r="CV681" i="3"/>
  <c r="CU681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C681" i="3"/>
  <c r="CB681" i="3"/>
  <c r="CA681" i="3"/>
  <c r="BZ681" i="3"/>
  <c r="BW681" i="3"/>
  <c r="BV681" i="3"/>
  <c r="BU681" i="3"/>
  <c r="BT681" i="3"/>
  <c r="BS681" i="3"/>
  <c r="BR681" i="3"/>
  <c r="BQ681" i="3"/>
  <c r="BP681" i="3"/>
  <c r="BN681" i="3"/>
  <c r="BM681" i="3"/>
  <c r="BL681" i="3"/>
  <c r="BK681" i="3"/>
  <c r="BJ681" i="3"/>
  <c r="BI681" i="3"/>
  <c r="BG681" i="3"/>
  <c r="BF681" i="3"/>
  <c r="DG680" i="3"/>
  <c r="DE680" i="3"/>
  <c r="DD680" i="3"/>
  <c r="DC680" i="3"/>
  <c r="DB680" i="3"/>
  <c r="DA680" i="3"/>
  <c r="CZ680" i="3"/>
  <c r="CY680" i="3"/>
  <c r="CX680" i="3"/>
  <c r="CV680" i="3"/>
  <c r="CU680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C680" i="3"/>
  <c r="CB680" i="3"/>
  <c r="CA680" i="3"/>
  <c r="BZ680" i="3"/>
  <c r="BW680" i="3"/>
  <c r="BV680" i="3"/>
  <c r="BU680" i="3"/>
  <c r="BT680" i="3"/>
  <c r="BS680" i="3"/>
  <c r="BR680" i="3"/>
  <c r="BQ680" i="3"/>
  <c r="BP680" i="3"/>
  <c r="BN680" i="3"/>
  <c r="BM680" i="3"/>
  <c r="BL680" i="3"/>
  <c r="BK680" i="3"/>
  <c r="BJ680" i="3"/>
  <c r="BI680" i="3"/>
  <c r="BG680" i="3"/>
  <c r="BF680" i="3"/>
  <c r="DG679" i="3"/>
  <c r="DE679" i="3"/>
  <c r="DD679" i="3"/>
  <c r="DC679" i="3"/>
  <c r="DB679" i="3"/>
  <c r="DA679" i="3"/>
  <c r="CZ679" i="3"/>
  <c r="CY679" i="3"/>
  <c r="CX679" i="3"/>
  <c r="CV679" i="3"/>
  <c r="CU679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C679" i="3"/>
  <c r="CB679" i="3"/>
  <c r="CA679" i="3"/>
  <c r="BZ679" i="3"/>
  <c r="BW679" i="3"/>
  <c r="BV679" i="3"/>
  <c r="BU679" i="3"/>
  <c r="BT679" i="3"/>
  <c r="BS679" i="3"/>
  <c r="BR679" i="3"/>
  <c r="BQ679" i="3"/>
  <c r="BP679" i="3"/>
  <c r="BN679" i="3"/>
  <c r="BM679" i="3"/>
  <c r="BL679" i="3"/>
  <c r="BK679" i="3"/>
  <c r="BJ679" i="3"/>
  <c r="BI679" i="3"/>
  <c r="BG679" i="3"/>
  <c r="BF679" i="3"/>
  <c r="DG678" i="3"/>
  <c r="DE678" i="3"/>
  <c r="DD678" i="3"/>
  <c r="DC678" i="3"/>
  <c r="DB678" i="3"/>
  <c r="DA678" i="3"/>
  <c r="CZ678" i="3"/>
  <c r="CY678" i="3"/>
  <c r="CX678" i="3"/>
  <c r="CV678" i="3"/>
  <c r="CU678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C678" i="3"/>
  <c r="CB678" i="3"/>
  <c r="CA678" i="3"/>
  <c r="BZ678" i="3"/>
  <c r="BW678" i="3"/>
  <c r="BV678" i="3"/>
  <c r="BU678" i="3"/>
  <c r="BT678" i="3"/>
  <c r="BS678" i="3"/>
  <c r="BR678" i="3"/>
  <c r="BQ678" i="3"/>
  <c r="BP678" i="3"/>
  <c r="BN678" i="3"/>
  <c r="BM678" i="3"/>
  <c r="BL678" i="3"/>
  <c r="BK678" i="3"/>
  <c r="BJ678" i="3"/>
  <c r="BI678" i="3"/>
  <c r="BG678" i="3"/>
  <c r="BF678" i="3"/>
  <c r="DG677" i="3"/>
  <c r="DE677" i="3"/>
  <c r="DD677" i="3"/>
  <c r="DC677" i="3"/>
  <c r="DB677" i="3"/>
  <c r="DA677" i="3"/>
  <c r="CZ677" i="3"/>
  <c r="CY677" i="3"/>
  <c r="CX677" i="3"/>
  <c r="CV677" i="3"/>
  <c r="CU677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C677" i="3"/>
  <c r="CB677" i="3"/>
  <c r="CA677" i="3"/>
  <c r="BZ677" i="3"/>
  <c r="BW677" i="3"/>
  <c r="BV677" i="3"/>
  <c r="BU677" i="3"/>
  <c r="BT677" i="3"/>
  <c r="BS677" i="3"/>
  <c r="BR677" i="3"/>
  <c r="BQ677" i="3"/>
  <c r="BP677" i="3"/>
  <c r="BN677" i="3"/>
  <c r="BM677" i="3"/>
  <c r="BL677" i="3"/>
  <c r="BK677" i="3"/>
  <c r="BJ677" i="3"/>
  <c r="BI677" i="3"/>
  <c r="BG677" i="3"/>
  <c r="BF677" i="3"/>
  <c r="DG676" i="3"/>
  <c r="DE676" i="3"/>
  <c r="DD676" i="3"/>
  <c r="DC676" i="3"/>
  <c r="DB676" i="3"/>
  <c r="DA676" i="3"/>
  <c r="CZ676" i="3"/>
  <c r="CY676" i="3"/>
  <c r="CX676" i="3"/>
  <c r="CV676" i="3"/>
  <c r="CU676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C676" i="3"/>
  <c r="CB676" i="3"/>
  <c r="CA676" i="3"/>
  <c r="BZ676" i="3"/>
  <c r="BW676" i="3"/>
  <c r="BV676" i="3"/>
  <c r="BU676" i="3"/>
  <c r="BT676" i="3"/>
  <c r="BS676" i="3"/>
  <c r="BR676" i="3"/>
  <c r="BQ676" i="3"/>
  <c r="BP676" i="3"/>
  <c r="BN676" i="3"/>
  <c r="BM676" i="3"/>
  <c r="BL676" i="3"/>
  <c r="BK676" i="3"/>
  <c r="BJ676" i="3"/>
  <c r="BI676" i="3"/>
  <c r="BG676" i="3"/>
  <c r="BF676" i="3"/>
  <c r="DG675" i="3"/>
  <c r="DE675" i="3"/>
  <c r="DD675" i="3"/>
  <c r="DC675" i="3"/>
  <c r="DB675" i="3"/>
  <c r="DA675" i="3"/>
  <c r="CZ675" i="3"/>
  <c r="CY675" i="3"/>
  <c r="CX675" i="3"/>
  <c r="CV675" i="3"/>
  <c r="CU675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C675" i="3"/>
  <c r="CB675" i="3"/>
  <c r="CA675" i="3"/>
  <c r="BZ675" i="3"/>
  <c r="BW675" i="3"/>
  <c r="BV675" i="3"/>
  <c r="BU675" i="3"/>
  <c r="BT675" i="3"/>
  <c r="BS675" i="3"/>
  <c r="BR675" i="3"/>
  <c r="BQ675" i="3"/>
  <c r="BP675" i="3"/>
  <c r="BN675" i="3"/>
  <c r="BM675" i="3"/>
  <c r="BL675" i="3"/>
  <c r="BK675" i="3"/>
  <c r="BJ675" i="3"/>
  <c r="BI675" i="3"/>
  <c r="BG675" i="3"/>
  <c r="BF675" i="3"/>
  <c r="DG674" i="3"/>
  <c r="DE674" i="3"/>
  <c r="DD674" i="3"/>
  <c r="DC674" i="3"/>
  <c r="DB674" i="3"/>
  <c r="DA674" i="3"/>
  <c r="CZ674" i="3"/>
  <c r="CY674" i="3"/>
  <c r="CX674" i="3"/>
  <c r="CV674" i="3"/>
  <c r="CU674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C674" i="3"/>
  <c r="CB674" i="3"/>
  <c r="CA674" i="3"/>
  <c r="BZ674" i="3"/>
  <c r="BW674" i="3"/>
  <c r="BV674" i="3"/>
  <c r="BU674" i="3"/>
  <c r="BT674" i="3"/>
  <c r="BS674" i="3"/>
  <c r="BR674" i="3"/>
  <c r="BQ674" i="3"/>
  <c r="BP674" i="3"/>
  <c r="BN674" i="3"/>
  <c r="BM674" i="3"/>
  <c r="BL674" i="3"/>
  <c r="BK674" i="3"/>
  <c r="BJ674" i="3"/>
  <c r="BI674" i="3"/>
  <c r="BG674" i="3"/>
  <c r="BF674" i="3"/>
  <c r="DG673" i="3"/>
  <c r="DE673" i="3"/>
  <c r="DD673" i="3"/>
  <c r="DC673" i="3"/>
  <c r="DB673" i="3"/>
  <c r="DA673" i="3"/>
  <c r="CZ673" i="3"/>
  <c r="CY673" i="3"/>
  <c r="CX673" i="3"/>
  <c r="CV673" i="3"/>
  <c r="CU673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C673" i="3"/>
  <c r="CB673" i="3"/>
  <c r="CA673" i="3"/>
  <c r="BZ673" i="3"/>
  <c r="BW673" i="3"/>
  <c r="BV673" i="3"/>
  <c r="BU673" i="3"/>
  <c r="BT673" i="3"/>
  <c r="BS673" i="3"/>
  <c r="BR673" i="3"/>
  <c r="BQ673" i="3"/>
  <c r="BP673" i="3"/>
  <c r="BN673" i="3"/>
  <c r="BM673" i="3"/>
  <c r="BL673" i="3"/>
  <c r="BK673" i="3"/>
  <c r="BJ673" i="3"/>
  <c r="BI673" i="3"/>
  <c r="BG673" i="3"/>
  <c r="BF673" i="3"/>
  <c r="DG672" i="3"/>
  <c r="DE672" i="3"/>
  <c r="DD672" i="3"/>
  <c r="DC672" i="3"/>
  <c r="DB672" i="3"/>
  <c r="DA672" i="3"/>
  <c r="CZ672" i="3"/>
  <c r="CY672" i="3"/>
  <c r="CX672" i="3"/>
  <c r="CV672" i="3"/>
  <c r="CU672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C672" i="3"/>
  <c r="CB672" i="3"/>
  <c r="CA672" i="3"/>
  <c r="BZ672" i="3"/>
  <c r="BW672" i="3"/>
  <c r="BV672" i="3"/>
  <c r="BU672" i="3"/>
  <c r="BT672" i="3"/>
  <c r="BS672" i="3"/>
  <c r="BR672" i="3"/>
  <c r="BQ672" i="3"/>
  <c r="BP672" i="3"/>
  <c r="BN672" i="3"/>
  <c r="BM672" i="3"/>
  <c r="BL672" i="3"/>
  <c r="BK672" i="3"/>
  <c r="BJ672" i="3"/>
  <c r="BI672" i="3"/>
  <c r="BG672" i="3"/>
  <c r="BF672" i="3"/>
  <c r="DG671" i="3"/>
  <c r="DE671" i="3"/>
  <c r="DD671" i="3"/>
  <c r="DC671" i="3"/>
  <c r="DB671" i="3"/>
  <c r="DA671" i="3"/>
  <c r="CZ671" i="3"/>
  <c r="CY671" i="3"/>
  <c r="CX671" i="3"/>
  <c r="CV671" i="3"/>
  <c r="CU671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C671" i="3"/>
  <c r="CB671" i="3"/>
  <c r="CA671" i="3"/>
  <c r="BZ671" i="3"/>
  <c r="BW671" i="3"/>
  <c r="BV671" i="3"/>
  <c r="BU671" i="3"/>
  <c r="BT671" i="3"/>
  <c r="BS671" i="3"/>
  <c r="BR671" i="3"/>
  <c r="BQ671" i="3"/>
  <c r="BP671" i="3"/>
  <c r="BN671" i="3"/>
  <c r="BM671" i="3"/>
  <c r="BL671" i="3"/>
  <c r="BK671" i="3"/>
  <c r="BJ671" i="3"/>
  <c r="BI671" i="3"/>
  <c r="BG671" i="3"/>
  <c r="BF671" i="3"/>
  <c r="DG670" i="3"/>
  <c r="DE670" i="3"/>
  <c r="DD670" i="3"/>
  <c r="DC670" i="3"/>
  <c r="DB670" i="3"/>
  <c r="DA670" i="3"/>
  <c r="CZ670" i="3"/>
  <c r="CY670" i="3"/>
  <c r="CX670" i="3"/>
  <c r="CV670" i="3"/>
  <c r="CU670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C670" i="3"/>
  <c r="CB670" i="3"/>
  <c r="CA670" i="3"/>
  <c r="BZ670" i="3"/>
  <c r="BW670" i="3"/>
  <c r="BV670" i="3"/>
  <c r="BU670" i="3"/>
  <c r="BT670" i="3"/>
  <c r="BS670" i="3"/>
  <c r="BR670" i="3"/>
  <c r="BQ670" i="3"/>
  <c r="BP670" i="3"/>
  <c r="BN670" i="3"/>
  <c r="BM670" i="3"/>
  <c r="BL670" i="3"/>
  <c r="BK670" i="3"/>
  <c r="BJ670" i="3"/>
  <c r="BI670" i="3"/>
  <c r="BG670" i="3"/>
  <c r="BF670" i="3"/>
  <c r="DG669" i="3"/>
  <c r="DF669" i="3"/>
  <c r="DE669" i="3"/>
  <c r="DD669" i="3"/>
  <c r="DC669" i="3"/>
  <c r="DB669" i="3"/>
  <c r="DA669" i="3"/>
  <c r="CZ669" i="3"/>
  <c r="CY669" i="3"/>
  <c r="CX669" i="3"/>
  <c r="CV669" i="3"/>
  <c r="CU669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C669" i="3"/>
  <c r="CB669" i="3"/>
  <c r="CA669" i="3"/>
  <c r="BZ669" i="3"/>
  <c r="BW669" i="3"/>
  <c r="BV669" i="3"/>
  <c r="BU669" i="3"/>
  <c r="BT669" i="3"/>
  <c r="BS669" i="3"/>
  <c r="BR669" i="3"/>
  <c r="BQ669" i="3"/>
  <c r="BP669" i="3"/>
  <c r="BN669" i="3"/>
  <c r="BM669" i="3"/>
  <c r="BL669" i="3"/>
  <c r="BK669" i="3"/>
  <c r="BJ669" i="3"/>
  <c r="BI669" i="3"/>
  <c r="BG669" i="3"/>
  <c r="BF669" i="3"/>
  <c r="DG668" i="3"/>
  <c r="DF668" i="3"/>
  <c r="DE668" i="3"/>
  <c r="DD668" i="3"/>
  <c r="DC668" i="3"/>
  <c r="DB668" i="3"/>
  <c r="DA668" i="3"/>
  <c r="CZ668" i="3"/>
  <c r="CY668" i="3"/>
  <c r="CX668" i="3"/>
  <c r="CV668" i="3"/>
  <c r="CU668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C668" i="3"/>
  <c r="CB668" i="3"/>
  <c r="CA668" i="3"/>
  <c r="BZ668" i="3"/>
  <c r="BW668" i="3"/>
  <c r="BV668" i="3"/>
  <c r="BU668" i="3"/>
  <c r="BT668" i="3"/>
  <c r="BS668" i="3"/>
  <c r="BR668" i="3"/>
  <c r="BQ668" i="3"/>
  <c r="BP668" i="3"/>
  <c r="BN668" i="3"/>
  <c r="BM668" i="3"/>
  <c r="BL668" i="3"/>
  <c r="BK668" i="3"/>
  <c r="BJ668" i="3"/>
  <c r="BI668" i="3"/>
  <c r="BG668" i="3"/>
  <c r="BF668" i="3"/>
  <c r="DG667" i="3"/>
  <c r="DF667" i="3"/>
  <c r="DE667" i="3"/>
  <c r="DD667" i="3"/>
  <c r="DC667" i="3"/>
  <c r="DB667" i="3"/>
  <c r="DA667" i="3"/>
  <c r="CZ667" i="3"/>
  <c r="CY667" i="3"/>
  <c r="CX667" i="3"/>
  <c r="CV667" i="3"/>
  <c r="CU667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C667" i="3"/>
  <c r="CB667" i="3"/>
  <c r="CA667" i="3"/>
  <c r="BZ667" i="3"/>
  <c r="BW667" i="3"/>
  <c r="BV667" i="3"/>
  <c r="BU667" i="3"/>
  <c r="BT667" i="3"/>
  <c r="BS667" i="3"/>
  <c r="BR667" i="3"/>
  <c r="BQ667" i="3"/>
  <c r="BP667" i="3"/>
  <c r="BN667" i="3"/>
  <c r="BM667" i="3"/>
  <c r="BL667" i="3"/>
  <c r="BK667" i="3"/>
  <c r="BJ667" i="3"/>
  <c r="BI667" i="3"/>
  <c r="BG667" i="3"/>
  <c r="BF667" i="3"/>
  <c r="DG666" i="3"/>
  <c r="DF666" i="3"/>
  <c r="DE666" i="3"/>
  <c r="DD666" i="3"/>
  <c r="DC666" i="3"/>
  <c r="DB666" i="3"/>
  <c r="DA666" i="3"/>
  <c r="CZ666" i="3"/>
  <c r="CY666" i="3"/>
  <c r="CX666" i="3"/>
  <c r="CV666" i="3"/>
  <c r="CU666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C666" i="3"/>
  <c r="CB666" i="3"/>
  <c r="CA666" i="3"/>
  <c r="BZ666" i="3"/>
  <c r="BW666" i="3"/>
  <c r="BV666" i="3"/>
  <c r="BU666" i="3"/>
  <c r="BT666" i="3"/>
  <c r="BS666" i="3"/>
  <c r="BR666" i="3"/>
  <c r="BQ666" i="3"/>
  <c r="BP666" i="3"/>
  <c r="BN666" i="3"/>
  <c r="BM666" i="3"/>
  <c r="BL666" i="3"/>
  <c r="BK666" i="3"/>
  <c r="BJ666" i="3"/>
  <c r="BI666" i="3"/>
  <c r="BG666" i="3"/>
  <c r="BF666" i="3"/>
  <c r="DG665" i="3"/>
  <c r="DF665" i="3"/>
  <c r="DE665" i="3"/>
  <c r="DD665" i="3"/>
  <c r="DC665" i="3"/>
  <c r="DB665" i="3"/>
  <c r="DA665" i="3"/>
  <c r="CZ665" i="3"/>
  <c r="CY665" i="3"/>
  <c r="CX665" i="3"/>
  <c r="CV665" i="3"/>
  <c r="CU665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C665" i="3"/>
  <c r="CB665" i="3"/>
  <c r="CA665" i="3"/>
  <c r="BZ665" i="3"/>
  <c r="BW665" i="3"/>
  <c r="BV665" i="3"/>
  <c r="BU665" i="3"/>
  <c r="BT665" i="3"/>
  <c r="BS665" i="3"/>
  <c r="BR665" i="3"/>
  <c r="BQ665" i="3"/>
  <c r="BP665" i="3"/>
  <c r="BN665" i="3"/>
  <c r="BM665" i="3"/>
  <c r="BL665" i="3"/>
  <c r="BK665" i="3"/>
  <c r="BJ665" i="3"/>
  <c r="BI665" i="3"/>
  <c r="BG665" i="3"/>
  <c r="BF665" i="3"/>
  <c r="DG664" i="3"/>
  <c r="DF664" i="3"/>
  <c r="DE664" i="3"/>
  <c r="DD664" i="3"/>
  <c r="DC664" i="3"/>
  <c r="DB664" i="3"/>
  <c r="DA664" i="3"/>
  <c r="CZ664" i="3"/>
  <c r="CY664" i="3"/>
  <c r="CX664" i="3"/>
  <c r="CV664" i="3"/>
  <c r="CU664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C664" i="3"/>
  <c r="CB664" i="3"/>
  <c r="CA664" i="3"/>
  <c r="BZ664" i="3"/>
  <c r="BW664" i="3"/>
  <c r="BV664" i="3"/>
  <c r="BU664" i="3"/>
  <c r="BT664" i="3"/>
  <c r="BS664" i="3"/>
  <c r="BR664" i="3"/>
  <c r="BQ664" i="3"/>
  <c r="BP664" i="3"/>
  <c r="BN664" i="3"/>
  <c r="BM664" i="3"/>
  <c r="BL664" i="3"/>
  <c r="BK664" i="3"/>
  <c r="BJ664" i="3"/>
  <c r="BI664" i="3"/>
  <c r="BG664" i="3"/>
  <c r="BF664" i="3"/>
  <c r="DG663" i="3"/>
  <c r="DF663" i="3"/>
  <c r="DE663" i="3"/>
  <c r="DD663" i="3"/>
  <c r="DC663" i="3"/>
  <c r="DB663" i="3"/>
  <c r="DA663" i="3"/>
  <c r="CZ663" i="3"/>
  <c r="CY663" i="3"/>
  <c r="CX663" i="3"/>
  <c r="CV663" i="3"/>
  <c r="CU663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C663" i="3"/>
  <c r="CB663" i="3"/>
  <c r="CA663" i="3"/>
  <c r="BZ663" i="3"/>
  <c r="BW663" i="3"/>
  <c r="BV663" i="3"/>
  <c r="BU663" i="3"/>
  <c r="BT663" i="3"/>
  <c r="BS663" i="3"/>
  <c r="BR663" i="3"/>
  <c r="BQ663" i="3"/>
  <c r="BP663" i="3"/>
  <c r="BN663" i="3"/>
  <c r="BM663" i="3"/>
  <c r="BL663" i="3"/>
  <c r="BK663" i="3"/>
  <c r="BJ663" i="3"/>
  <c r="BI663" i="3"/>
  <c r="BG663" i="3"/>
  <c r="BF663" i="3"/>
  <c r="DG662" i="3"/>
  <c r="DF662" i="3"/>
  <c r="DE662" i="3"/>
  <c r="DD662" i="3"/>
  <c r="DC662" i="3"/>
  <c r="DB662" i="3"/>
  <c r="DA662" i="3"/>
  <c r="CZ662" i="3"/>
  <c r="CY662" i="3"/>
  <c r="CX662" i="3"/>
  <c r="CV662" i="3"/>
  <c r="CU662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C662" i="3"/>
  <c r="CB662" i="3"/>
  <c r="CA662" i="3"/>
  <c r="BZ662" i="3"/>
  <c r="BW662" i="3"/>
  <c r="BV662" i="3"/>
  <c r="BU662" i="3"/>
  <c r="BT662" i="3"/>
  <c r="BS662" i="3"/>
  <c r="BR662" i="3"/>
  <c r="BQ662" i="3"/>
  <c r="BP662" i="3"/>
  <c r="BN662" i="3"/>
  <c r="BM662" i="3"/>
  <c r="BL662" i="3"/>
  <c r="BK662" i="3"/>
  <c r="BJ662" i="3"/>
  <c r="BI662" i="3"/>
  <c r="BG662" i="3"/>
  <c r="BF662" i="3"/>
  <c r="DG661" i="3"/>
  <c r="DF661" i="3"/>
  <c r="DE661" i="3"/>
  <c r="DD661" i="3"/>
  <c r="DC661" i="3"/>
  <c r="DB661" i="3"/>
  <c r="DA661" i="3"/>
  <c r="CZ661" i="3"/>
  <c r="CY661" i="3"/>
  <c r="CX661" i="3"/>
  <c r="CV661" i="3"/>
  <c r="CU661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C661" i="3"/>
  <c r="CB661" i="3"/>
  <c r="CA661" i="3"/>
  <c r="BZ661" i="3"/>
  <c r="BW661" i="3"/>
  <c r="BV661" i="3"/>
  <c r="BU661" i="3"/>
  <c r="BT661" i="3"/>
  <c r="BS661" i="3"/>
  <c r="BR661" i="3"/>
  <c r="BQ661" i="3"/>
  <c r="BP661" i="3"/>
  <c r="BN661" i="3"/>
  <c r="BM661" i="3"/>
  <c r="BL661" i="3"/>
  <c r="BK661" i="3"/>
  <c r="BJ661" i="3"/>
  <c r="BI661" i="3"/>
  <c r="BG661" i="3"/>
  <c r="BF661" i="3"/>
  <c r="DG660" i="3"/>
  <c r="DF660" i="3"/>
  <c r="DE660" i="3"/>
  <c r="DD660" i="3"/>
  <c r="DC660" i="3"/>
  <c r="DB660" i="3"/>
  <c r="DA660" i="3"/>
  <c r="CZ660" i="3"/>
  <c r="CY660" i="3"/>
  <c r="CX660" i="3"/>
  <c r="CV660" i="3"/>
  <c r="CU660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C660" i="3"/>
  <c r="CB660" i="3"/>
  <c r="CA660" i="3"/>
  <c r="BZ660" i="3"/>
  <c r="BW660" i="3"/>
  <c r="BV660" i="3"/>
  <c r="BU660" i="3"/>
  <c r="BT660" i="3"/>
  <c r="BS660" i="3"/>
  <c r="BR660" i="3"/>
  <c r="BQ660" i="3"/>
  <c r="BP660" i="3"/>
  <c r="BN660" i="3"/>
  <c r="BM660" i="3"/>
  <c r="BL660" i="3"/>
  <c r="BK660" i="3"/>
  <c r="BJ660" i="3"/>
  <c r="BI660" i="3"/>
  <c r="BG660" i="3"/>
  <c r="BF660" i="3"/>
  <c r="DG659" i="3"/>
  <c r="DF659" i="3"/>
  <c r="DE659" i="3"/>
  <c r="DD659" i="3"/>
  <c r="DC659" i="3"/>
  <c r="DB659" i="3"/>
  <c r="DA659" i="3"/>
  <c r="CZ659" i="3"/>
  <c r="CY659" i="3"/>
  <c r="CX659" i="3"/>
  <c r="CV659" i="3"/>
  <c r="CU659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C659" i="3"/>
  <c r="CB659" i="3"/>
  <c r="CA659" i="3"/>
  <c r="BZ659" i="3"/>
  <c r="BW659" i="3"/>
  <c r="BV659" i="3"/>
  <c r="BU659" i="3"/>
  <c r="BT659" i="3"/>
  <c r="BS659" i="3"/>
  <c r="BR659" i="3"/>
  <c r="BQ659" i="3"/>
  <c r="BP659" i="3"/>
  <c r="BN659" i="3"/>
  <c r="BM659" i="3"/>
  <c r="BL659" i="3"/>
  <c r="BK659" i="3"/>
  <c r="BJ659" i="3"/>
  <c r="BI659" i="3"/>
  <c r="BG659" i="3"/>
  <c r="BF659" i="3"/>
  <c r="DG658" i="3"/>
  <c r="DF658" i="3"/>
  <c r="DE658" i="3"/>
  <c r="DD658" i="3"/>
  <c r="DC658" i="3"/>
  <c r="DB658" i="3"/>
  <c r="DA658" i="3"/>
  <c r="CZ658" i="3"/>
  <c r="CY658" i="3"/>
  <c r="CX658" i="3"/>
  <c r="CV658" i="3"/>
  <c r="CU658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C658" i="3"/>
  <c r="CB658" i="3"/>
  <c r="CA658" i="3"/>
  <c r="BZ658" i="3"/>
  <c r="BW658" i="3"/>
  <c r="BV658" i="3"/>
  <c r="BU658" i="3"/>
  <c r="BT658" i="3"/>
  <c r="BS658" i="3"/>
  <c r="BR658" i="3"/>
  <c r="BQ658" i="3"/>
  <c r="BP658" i="3"/>
  <c r="BN658" i="3"/>
  <c r="BM658" i="3"/>
  <c r="BL658" i="3"/>
  <c r="BK658" i="3"/>
  <c r="BJ658" i="3"/>
  <c r="BI658" i="3"/>
  <c r="BG658" i="3"/>
  <c r="BF658" i="3"/>
  <c r="DG657" i="3"/>
  <c r="DF657" i="3"/>
  <c r="DE657" i="3"/>
  <c r="DD657" i="3"/>
  <c r="DC657" i="3"/>
  <c r="DB657" i="3"/>
  <c r="DA657" i="3"/>
  <c r="CZ657" i="3"/>
  <c r="CY657" i="3"/>
  <c r="CX657" i="3"/>
  <c r="CV657" i="3"/>
  <c r="CU657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C657" i="3"/>
  <c r="CB657" i="3"/>
  <c r="CA657" i="3"/>
  <c r="BZ657" i="3"/>
  <c r="BW657" i="3"/>
  <c r="BV657" i="3"/>
  <c r="BU657" i="3"/>
  <c r="BT657" i="3"/>
  <c r="BS657" i="3"/>
  <c r="BR657" i="3"/>
  <c r="BQ657" i="3"/>
  <c r="BP657" i="3"/>
  <c r="BN657" i="3"/>
  <c r="BM657" i="3"/>
  <c r="BL657" i="3"/>
  <c r="BK657" i="3"/>
  <c r="BJ657" i="3"/>
  <c r="BI657" i="3"/>
  <c r="BG657" i="3"/>
  <c r="BF657" i="3"/>
  <c r="DG656" i="3"/>
  <c r="DF656" i="3"/>
  <c r="DE656" i="3"/>
  <c r="DD656" i="3"/>
  <c r="DC656" i="3"/>
  <c r="DB656" i="3"/>
  <c r="DA656" i="3"/>
  <c r="CZ656" i="3"/>
  <c r="CY656" i="3"/>
  <c r="CX656" i="3"/>
  <c r="CV656" i="3"/>
  <c r="CU656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C656" i="3"/>
  <c r="CB656" i="3"/>
  <c r="CA656" i="3"/>
  <c r="BZ656" i="3"/>
  <c r="BW656" i="3"/>
  <c r="BV656" i="3"/>
  <c r="BU656" i="3"/>
  <c r="BT656" i="3"/>
  <c r="BS656" i="3"/>
  <c r="BR656" i="3"/>
  <c r="BQ656" i="3"/>
  <c r="BP656" i="3"/>
  <c r="BN656" i="3"/>
  <c r="BM656" i="3"/>
  <c r="BL656" i="3"/>
  <c r="BK656" i="3"/>
  <c r="BJ656" i="3"/>
  <c r="BI656" i="3"/>
  <c r="BG656" i="3"/>
  <c r="BF656" i="3"/>
  <c r="DG655" i="3"/>
  <c r="DF655" i="3"/>
  <c r="DE655" i="3"/>
  <c r="DD655" i="3"/>
  <c r="DC655" i="3"/>
  <c r="DB655" i="3"/>
  <c r="DA655" i="3"/>
  <c r="CZ655" i="3"/>
  <c r="CY655" i="3"/>
  <c r="CX655" i="3"/>
  <c r="CV655" i="3"/>
  <c r="CU655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C655" i="3"/>
  <c r="CB655" i="3"/>
  <c r="CA655" i="3"/>
  <c r="BZ655" i="3"/>
  <c r="BW655" i="3"/>
  <c r="BV655" i="3"/>
  <c r="BU655" i="3"/>
  <c r="BT655" i="3"/>
  <c r="BS655" i="3"/>
  <c r="BR655" i="3"/>
  <c r="BQ655" i="3"/>
  <c r="BP655" i="3"/>
  <c r="BN655" i="3"/>
  <c r="BM655" i="3"/>
  <c r="BL655" i="3"/>
  <c r="BK655" i="3"/>
  <c r="BJ655" i="3"/>
  <c r="BI655" i="3"/>
  <c r="BG655" i="3"/>
  <c r="BF655" i="3"/>
  <c r="DG654" i="3"/>
  <c r="DF654" i="3"/>
  <c r="DE654" i="3"/>
  <c r="DD654" i="3"/>
  <c r="DC654" i="3"/>
  <c r="DB654" i="3"/>
  <c r="DA654" i="3"/>
  <c r="CZ654" i="3"/>
  <c r="CY654" i="3"/>
  <c r="CX654" i="3"/>
  <c r="CV654" i="3"/>
  <c r="CU654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C654" i="3"/>
  <c r="CB654" i="3"/>
  <c r="CA654" i="3"/>
  <c r="BZ654" i="3"/>
  <c r="BW654" i="3"/>
  <c r="BV654" i="3"/>
  <c r="BU654" i="3"/>
  <c r="BT654" i="3"/>
  <c r="BS654" i="3"/>
  <c r="BR654" i="3"/>
  <c r="BQ654" i="3"/>
  <c r="BP654" i="3"/>
  <c r="BN654" i="3"/>
  <c r="BM654" i="3"/>
  <c r="BL654" i="3"/>
  <c r="BK654" i="3"/>
  <c r="BJ654" i="3"/>
  <c r="BI654" i="3"/>
  <c r="BG654" i="3"/>
  <c r="BF654" i="3"/>
  <c r="DG653" i="3"/>
  <c r="DF653" i="3"/>
  <c r="DE653" i="3"/>
  <c r="DD653" i="3"/>
  <c r="DC653" i="3"/>
  <c r="DB653" i="3"/>
  <c r="DA653" i="3"/>
  <c r="CZ653" i="3"/>
  <c r="CY653" i="3"/>
  <c r="CX653" i="3"/>
  <c r="CV653" i="3"/>
  <c r="CU653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C653" i="3"/>
  <c r="CB653" i="3"/>
  <c r="CA653" i="3"/>
  <c r="BZ653" i="3"/>
  <c r="BW653" i="3"/>
  <c r="BV653" i="3"/>
  <c r="BU653" i="3"/>
  <c r="BT653" i="3"/>
  <c r="BS653" i="3"/>
  <c r="BR653" i="3"/>
  <c r="BQ653" i="3"/>
  <c r="BP653" i="3"/>
  <c r="BN653" i="3"/>
  <c r="BM653" i="3"/>
  <c r="BL653" i="3"/>
  <c r="BK653" i="3"/>
  <c r="BJ653" i="3"/>
  <c r="BI653" i="3"/>
  <c r="BG653" i="3"/>
  <c r="BF653" i="3"/>
  <c r="DG652" i="3"/>
  <c r="DF652" i="3"/>
  <c r="DE652" i="3"/>
  <c r="DD652" i="3"/>
  <c r="DC652" i="3"/>
  <c r="DB652" i="3"/>
  <c r="DA652" i="3"/>
  <c r="CZ652" i="3"/>
  <c r="CY652" i="3"/>
  <c r="CX652" i="3"/>
  <c r="CV652" i="3"/>
  <c r="CU652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C652" i="3"/>
  <c r="CB652" i="3"/>
  <c r="CA652" i="3"/>
  <c r="BZ652" i="3"/>
  <c r="BW652" i="3"/>
  <c r="BV652" i="3"/>
  <c r="BU652" i="3"/>
  <c r="BT652" i="3"/>
  <c r="BS652" i="3"/>
  <c r="BR652" i="3"/>
  <c r="BQ652" i="3"/>
  <c r="BP652" i="3"/>
  <c r="BN652" i="3"/>
  <c r="BM652" i="3"/>
  <c r="BL652" i="3"/>
  <c r="BK652" i="3"/>
  <c r="BJ652" i="3"/>
  <c r="BI652" i="3"/>
  <c r="BG652" i="3"/>
  <c r="BF652" i="3"/>
  <c r="DG651" i="3"/>
  <c r="DF651" i="3"/>
  <c r="DE651" i="3"/>
  <c r="DD651" i="3"/>
  <c r="DC651" i="3"/>
  <c r="DB651" i="3"/>
  <c r="DA651" i="3"/>
  <c r="CZ651" i="3"/>
  <c r="CY651" i="3"/>
  <c r="CX651" i="3"/>
  <c r="CV651" i="3"/>
  <c r="CU651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C651" i="3"/>
  <c r="CB651" i="3"/>
  <c r="CA651" i="3"/>
  <c r="BZ651" i="3"/>
  <c r="BW651" i="3"/>
  <c r="BV651" i="3"/>
  <c r="BU651" i="3"/>
  <c r="BT651" i="3"/>
  <c r="BS651" i="3"/>
  <c r="BR651" i="3"/>
  <c r="BQ651" i="3"/>
  <c r="BP651" i="3"/>
  <c r="BN651" i="3"/>
  <c r="BM651" i="3"/>
  <c r="BL651" i="3"/>
  <c r="BK651" i="3"/>
  <c r="BJ651" i="3"/>
  <c r="BI651" i="3"/>
  <c r="BG651" i="3"/>
  <c r="BF651" i="3"/>
  <c r="DG650" i="3"/>
  <c r="DF650" i="3"/>
  <c r="DE650" i="3"/>
  <c r="DD650" i="3"/>
  <c r="DC650" i="3"/>
  <c r="DB650" i="3"/>
  <c r="DA650" i="3"/>
  <c r="CZ650" i="3"/>
  <c r="CY650" i="3"/>
  <c r="CX650" i="3"/>
  <c r="CV650" i="3"/>
  <c r="CU650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C650" i="3"/>
  <c r="CB650" i="3"/>
  <c r="CA650" i="3"/>
  <c r="BZ650" i="3"/>
  <c r="BW650" i="3"/>
  <c r="BV650" i="3"/>
  <c r="BU650" i="3"/>
  <c r="BT650" i="3"/>
  <c r="BS650" i="3"/>
  <c r="BR650" i="3"/>
  <c r="BQ650" i="3"/>
  <c r="BP650" i="3"/>
  <c r="BN650" i="3"/>
  <c r="BM650" i="3"/>
  <c r="BL650" i="3"/>
  <c r="BK650" i="3"/>
  <c r="BJ650" i="3"/>
  <c r="BI650" i="3"/>
  <c r="BG650" i="3"/>
  <c r="BF650" i="3"/>
  <c r="DG649" i="3"/>
  <c r="DF649" i="3"/>
  <c r="DE649" i="3"/>
  <c r="DD649" i="3"/>
  <c r="DC649" i="3"/>
  <c r="DB649" i="3"/>
  <c r="DA649" i="3"/>
  <c r="CZ649" i="3"/>
  <c r="CY649" i="3"/>
  <c r="CX649" i="3"/>
  <c r="CV649" i="3"/>
  <c r="CU649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C649" i="3"/>
  <c r="CB649" i="3"/>
  <c r="CA649" i="3"/>
  <c r="BZ649" i="3"/>
  <c r="BW649" i="3"/>
  <c r="BV649" i="3"/>
  <c r="BU649" i="3"/>
  <c r="BT649" i="3"/>
  <c r="BS649" i="3"/>
  <c r="BR649" i="3"/>
  <c r="BQ649" i="3"/>
  <c r="BP649" i="3"/>
  <c r="BN649" i="3"/>
  <c r="BM649" i="3"/>
  <c r="BL649" i="3"/>
  <c r="BK649" i="3"/>
  <c r="BJ649" i="3"/>
  <c r="BI649" i="3"/>
  <c r="BG649" i="3"/>
  <c r="BF649" i="3"/>
  <c r="DG648" i="3"/>
  <c r="DF648" i="3"/>
  <c r="DE648" i="3"/>
  <c r="DD648" i="3"/>
  <c r="DC648" i="3"/>
  <c r="DB648" i="3"/>
  <c r="DA648" i="3"/>
  <c r="CZ648" i="3"/>
  <c r="CY648" i="3"/>
  <c r="CX648" i="3"/>
  <c r="CV648" i="3"/>
  <c r="CU648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C648" i="3"/>
  <c r="CB648" i="3"/>
  <c r="CA648" i="3"/>
  <c r="BZ648" i="3"/>
  <c r="BW648" i="3"/>
  <c r="BV648" i="3"/>
  <c r="BU648" i="3"/>
  <c r="BT648" i="3"/>
  <c r="BS648" i="3"/>
  <c r="BR648" i="3"/>
  <c r="BQ648" i="3"/>
  <c r="BP648" i="3"/>
  <c r="BN648" i="3"/>
  <c r="BM648" i="3"/>
  <c r="BL648" i="3"/>
  <c r="BK648" i="3"/>
  <c r="BJ648" i="3"/>
  <c r="BI648" i="3"/>
  <c r="BG648" i="3"/>
  <c r="BF648" i="3"/>
  <c r="DG647" i="3"/>
  <c r="DF647" i="3"/>
  <c r="DE647" i="3"/>
  <c r="DD647" i="3"/>
  <c r="DC647" i="3"/>
  <c r="DB647" i="3"/>
  <c r="DA647" i="3"/>
  <c r="CZ647" i="3"/>
  <c r="CY647" i="3"/>
  <c r="CX647" i="3"/>
  <c r="CV647" i="3"/>
  <c r="CU647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C647" i="3"/>
  <c r="CB647" i="3"/>
  <c r="CA647" i="3"/>
  <c r="BZ647" i="3"/>
  <c r="BW647" i="3"/>
  <c r="BV647" i="3"/>
  <c r="BU647" i="3"/>
  <c r="BT647" i="3"/>
  <c r="BS647" i="3"/>
  <c r="BR647" i="3"/>
  <c r="BQ647" i="3"/>
  <c r="BP647" i="3"/>
  <c r="BN647" i="3"/>
  <c r="BM647" i="3"/>
  <c r="BL647" i="3"/>
  <c r="BK647" i="3"/>
  <c r="BJ647" i="3"/>
  <c r="BI647" i="3"/>
  <c r="BG647" i="3"/>
  <c r="BF647" i="3"/>
  <c r="DG646" i="3"/>
  <c r="DF646" i="3"/>
  <c r="DE646" i="3"/>
  <c r="DD646" i="3"/>
  <c r="DC646" i="3"/>
  <c r="DB646" i="3"/>
  <c r="DA646" i="3"/>
  <c r="CZ646" i="3"/>
  <c r="CY646" i="3"/>
  <c r="CX646" i="3"/>
  <c r="CV646" i="3"/>
  <c r="CU646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C646" i="3"/>
  <c r="CB646" i="3"/>
  <c r="CA646" i="3"/>
  <c r="BZ646" i="3"/>
  <c r="BW646" i="3"/>
  <c r="BV646" i="3"/>
  <c r="BU646" i="3"/>
  <c r="BT646" i="3"/>
  <c r="BS646" i="3"/>
  <c r="BR646" i="3"/>
  <c r="BQ646" i="3"/>
  <c r="BP646" i="3"/>
  <c r="BN646" i="3"/>
  <c r="BM646" i="3"/>
  <c r="BL646" i="3"/>
  <c r="BK646" i="3"/>
  <c r="BJ646" i="3"/>
  <c r="BI646" i="3"/>
  <c r="BG646" i="3"/>
  <c r="BF646" i="3"/>
  <c r="DG645" i="3"/>
  <c r="DF645" i="3"/>
  <c r="DE645" i="3"/>
  <c r="DD645" i="3"/>
  <c r="DC645" i="3"/>
  <c r="DB645" i="3"/>
  <c r="DA645" i="3"/>
  <c r="CZ645" i="3"/>
  <c r="CY645" i="3"/>
  <c r="CX645" i="3"/>
  <c r="CV645" i="3"/>
  <c r="CU645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C645" i="3"/>
  <c r="CB645" i="3"/>
  <c r="CA645" i="3"/>
  <c r="BZ645" i="3"/>
  <c r="BW645" i="3"/>
  <c r="BV645" i="3"/>
  <c r="BU645" i="3"/>
  <c r="BT645" i="3"/>
  <c r="BS645" i="3"/>
  <c r="BR645" i="3"/>
  <c r="BQ645" i="3"/>
  <c r="BP645" i="3"/>
  <c r="BN645" i="3"/>
  <c r="BM645" i="3"/>
  <c r="BL645" i="3"/>
  <c r="BK645" i="3"/>
  <c r="BJ645" i="3"/>
  <c r="BI645" i="3"/>
  <c r="BG645" i="3"/>
  <c r="BF645" i="3"/>
  <c r="DG644" i="3"/>
  <c r="DF644" i="3"/>
  <c r="DE644" i="3"/>
  <c r="DD644" i="3"/>
  <c r="DC644" i="3"/>
  <c r="DB644" i="3"/>
  <c r="DA644" i="3"/>
  <c r="CZ644" i="3"/>
  <c r="CY644" i="3"/>
  <c r="CX644" i="3"/>
  <c r="CV644" i="3"/>
  <c r="CU644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C644" i="3"/>
  <c r="CB644" i="3"/>
  <c r="CA644" i="3"/>
  <c r="BZ644" i="3"/>
  <c r="BW644" i="3"/>
  <c r="BV644" i="3"/>
  <c r="BU644" i="3"/>
  <c r="BT644" i="3"/>
  <c r="BS644" i="3"/>
  <c r="BR644" i="3"/>
  <c r="BQ644" i="3"/>
  <c r="BP644" i="3"/>
  <c r="BN644" i="3"/>
  <c r="BM644" i="3"/>
  <c r="BL644" i="3"/>
  <c r="BK644" i="3"/>
  <c r="BJ644" i="3"/>
  <c r="BI644" i="3"/>
  <c r="BG644" i="3"/>
  <c r="BF644" i="3"/>
  <c r="DG643" i="3"/>
  <c r="DF643" i="3"/>
  <c r="DE643" i="3"/>
  <c r="DD643" i="3"/>
  <c r="DC643" i="3"/>
  <c r="DB643" i="3"/>
  <c r="DA643" i="3"/>
  <c r="CZ643" i="3"/>
  <c r="CY643" i="3"/>
  <c r="CX643" i="3"/>
  <c r="CV643" i="3"/>
  <c r="CU643" i="3"/>
  <c r="CT643" i="3"/>
  <c r="CS643" i="3"/>
  <c r="CR643" i="3"/>
  <c r="CQ643" i="3"/>
  <c r="CP643" i="3"/>
  <c r="CO643" i="3"/>
  <c r="CN643" i="3"/>
  <c r="CM643" i="3"/>
  <c r="CL643" i="3"/>
  <c r="CK643" i="3"/>
  <c r="CJ643" i="3"/>
  <c r="CI643" i="3"/>
  <c r="CH643" i="3"/>
  <c r="CG643" i="3"/>
  <c r="CF643" i="3"/>
  <c r="CE643" i="3"/>
  <c r="CD643" i="3"/>
  <c r="CC643" i="3"/>
  <c r="CB643" i="3"/>
  <c r="CA643" i="3"/>
  <c r="BZ643" i="3"/>
  <c r="BW643" i="3"/>
  <c r="BV643" i="3"/>
  <c r="BU643" i="3"/>
  <c r="BT643" i="3"/>
  <c r="BS643" i="3"/>
  <c r="BR643" i="3"/>
  <c r="BQ643" i="3"/>
  <c r="BP643" i="3"/>
  <c r="BN643" i="3"/>
  <c r="BM643" i="3"/>
  <c r="BL643" i="3"/>
  <c r="BK643" i="3"/>
  <c r="BJ643" i="3"/>
  <c r="BI643" i="3"/>
  <c r="BG643" i="3"/>
  <c r="BF643" i="3"/>
  <c r="DG642" i="3"/>
  <c r="DF642" i="3"/>
  <c r="DE642" i="3"/>
  <c r="DD642" i="3"/>
  <c r="DC642" i="3"/>
  <c r="DB642" i="3"/>
  <c r="DA642" i="3"/>
  <c r="CZ642" i="3"/>
  <c r="CY642" i="3"/>
  <c r="CX642" i="3"/>
  <c r="CV642" i="3"/>
  <c r="CU642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C642" i="3"/>
  <c r="CB642" i="3"/>
  <c r="CA642" i="3"/>
  <c r="BZ642" i="3"/>
  <c r="BW642" i="3"/>
  <c r="BV642" i="3"/>
  <c r="BU642" i="3"/>
  <c r="BT642" i="3"/>
  <c r="BS642" i="3"/>
  <c r="BR642" i="3"/>
  <c r="BQ642" i="3"/>
  <c r="BP642" i="3"/>
  <c r="BN642" i="3"/>
  <c r="BM642" i="3"/>
  <c r="BL642" i="3"/>
  <c r="BK642" i="3"/>
  <c r="BJ642" i="3"/>
  <c r="BI642" i="3"/>
  <c r="BG642" i="3"/>
  <c r="BF642" i="3"/>
  <c r="DG641" i="3"/>
  <c r="DF641" i="3"/>
  <c r="DE641" i="3"/>
  <c r="DD641" i="3"/>
  <c r="DC641" i="3"/>
  <c r="DB641" i="3"/>
  <c r="DA641" i="3"/>
  <c r="CZ641" i="3"/>
  <c r="CY641" i="3"/>
  <c r="CX641" i="3"/>
  <c r="CV641" i="3"/>
  <c r="CU641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C641" i="3"/>
  <c r="CB641" i="3"/>
  <c r="CA641" i="3"/>
  <c r="BZ641" i="3"/>
  <c r="BW641" i="3"/>
  <c r="BV641" i="3"/>
  <c r="BU641" i="3"/>
  <c r="BT641" i="3"/>
  <c r="BS641" i="3"/>
  <c r="BR641" i="3"/>
  <c r="BQ641" i="3"/>
  <c r="BP641" i="3"/>
  <c r="BN641" i="3"/>
  <c r="BM641" i="3"/>
  <c r="BL641" i="3"/>
  <c r="BK641" i="3"/>
  <c r="BJ641" i="3"/>
  <c r="BI641" i="3"/>
  <c r="BG641" i="3"/>
  <c r="BF641" i="3"/>
  <c r="DG640" i="3"/>
  <c r="DF640" i="3"/>
  <c r="DE640" i="3"/>
  <c r="DD640" i="3"/>
  <c r="DC640" i="3"/>
  <c r="DB640" i="3"/>
  <c r="DA640" i="3"/>
  <c r="CZ640" i="3"/>
  <c r="CY640" i="3"/>
  <c r="CX640" i="3"/>
  <c r="CV640" i="3"/>
  <c r="CU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D640" i="3"/>
  <c r="CC640" i="3"/>
  <c r="CB640" i="3"/>
  <c r="CA640" i="3"/>
  <c r="BZ640" i="3"/>
  <c r="BW640" i="3"/>
  <c r="BV640" i="3"/>
  <c r="BU640" i="3"/>
  <c r="BT640" i="3"/>
  <c r="BS640" i="3"/>
  <c r="BR640" i="3"/>
  <c r="BQ640" i="3"/>
  <c r="BP640" i="3"/>
  <c r="BN640" i="3"/>
  <c r="BM640" i="3"/>
  <c r="BL640" i="3"/>
  <c r="BK640" i="3"/>
  <c r="BJ640" i="3"/>
  <c r="BI640" i="3"/>
  <c r="BG640" i="3"/>
  <c r="BF640" i="3"/>
  <c r="DG639" i="3"/>
  <c r="DF639" i="3"/>
  <c r="DE639" i="3"/>
  <c r="DD639" i="3"/>
  <c r="DC639" i="3"/>
  <c r="DB639" i="3"/>
  <c r="DA639" i="3"/>
  <c r="CZ639" i="3"/>
  <c r="CY639" i="3"/>
  <c r="CX639" i="3"/>
  <c r="CV639" i="3"/>
  <c r="CU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D639" i="3"/>
  <c r="CC639" i="3"/>
  <c r="CB639" i="3"/>
  <c r="CA639" i="3"/>
  <c r="BZ639" i="3"/>
  <c r="BW639" i="3"/>
  <c r="BV639" i="3"/>
  <c r="BU639" i="3"/>
  <c r="BT639" i="3"/>
  <c r="BS639" i="3"/>
  <c r="BR639" i="3"/>
  <c r="BQ639" i="3"/>
  <c r="BP639" i="3"/>
  <c r="BN639" i="3"/>
  <c r="BM639" i="3"/>
  <c r="BL639" i="3"/>
  <c r="BK639" i="3"/>
  <c r="BJ639" i="3"/>
  <c r="BI639" i="3"/>
  <c r="BG639" i="3"/>
  <c r="BF639" i="3"/>
  <c r="DG638" i="3"/>
  <c r="DF638" i="3"/>
  <c r="DE638" i="3"/>
  <c r="DD638" i="3"/>
  <c r="DC638" i="3"/>
  <c r="DB638" i="3"/>
  <c r="DA638" i="3"/>
  <c r="CZ638" i="3"/>
  <c r="CY638" i="3"/>
  <c r="CX638" i="3"/>
  <c r="CV638" i="3"/>
  <c r="CU638" i="3"/>
  <c r="CT638" i="3"/>
  <c r="CS638" i="3"/>
  <c r="CR638" i="3"/>
  <c r="CQ638" i="3"/>
  <c r="CP638" i="3"/>
  <c r="CO638" i="3"/>
  <c r="CN638" i="3"/>
  <c r="CM638" i="3"/>
  <c r="CL638" i="3"/>
  <c r="CK638" i="3"/>
  <c r="CJ638" i="3"/>
  <c r="CI638" i="3"/>
  <c r="CH638" i="3"/>
  <c r="CG638" i="3"/>
  <c r="CF638" i="3"/>
  <c r="CE638" i="3"/>
  <c r="CD638" i="3"/>
  <c r="CC638" i="3"/>
  <c r="CB638" i="3"/>
  <c r="CA638" i="3"/>
  <c r="BZ638" i="3"/>
  <c r="BW638" i="3"/>
  <c r="BV638" i="3"/>
  <c r="BU638" i="3"/>
  <c r="BT638" i="3"/>
  <c r="BS638" i="3"/>
  <c r="BR638" i="3"/>
  <c r="BQ638" i="3"/>
  <c r="BP638" i="3"/>
  <c r="BN638" i="3"/>
  <c r="BM638" i="3"/>
  <c r="BL638" i="3"/>
  <c r="BK638" i="3"/>
  <c r="BJ638" i="3"/>
  <c r="BI638" i="3"/>
  <c r="BG638" i="3"/>
  <c r="BF638" i="3"/>
  <c r="DG637" i="3"/>
  <c r="DF637" i="3"/>
  <c r="DE637" i="3"/>
  <c r="DD637" i="3"/>
  <c r="DC637" i="3"/>
  <c r="DB637" i="3"/>
  <c r="DA637" i="3"/>
  <c r="CZ637" i="3"/>
  <c r="CY637" i="3"/>
  <c r="CX637" i="3"/>
  <c r="CV637" i="3"/>
  <c r="CU637" i="3"/>
  <c r="CT637" i="3"/>
  <c r="CS637" i="3"/>
  <c r="CR637" i="3"/>
  <c r="CQ637" i="3"/>
  <c r="CP637" i="3"/>
  <c r="CO637" i="3"/>
  <c r="CN637" i="3"/>
  <c r="CM637" i="3"/>
  <c r="CL637" i="3"/>
  <c r="CK637" i="3"/>
  <c r="CJ637" i="3"/>
  <c r="CI637" i="3"/>
  <c r="CH637" i="3"/>
  <c r="CG637" i="3"/>
  <c r="CF637" i="3"/>
  <c r="CE637" i="3"/>
  <c r="CD637" i="3"/>
  <c r="CC637" i="3"/>
  <c r="CB637" i="3"/>
  <c r="CA637" i="3"/>
  <c r="BZ637" i="3"/>
  <c r="BW637" i="3"/>
  <c r="BV637" i="3"/>
  <c r="BU637" i="3"/>
  <c r="BT637" i="3"/>
  <c r="BS637" i="3"/>
  <c r="BR637" i="3"/>
  <c r="BQ637" i="3"/>
  <c r="BP637" i="3"/>
  <c r="BN637" i="3"/>
  <c r="BM637" i="3"/>
  <c r="BL637" i="3"/>
  <c r="BK637" i="3"/>
  <c r="BJ637" i="3"/>
  <c r="BI637" i="3"/>
  <c r="BG637" i="3"/>
  <c r="BF637" i="3"/>
  <c r="DG636" i="3"/>
  <c r="DF636" i="3"/>
  <c r="DE636" i="3"/>
  <c r="DD636" i="3"/>
  <c r="DC636" i="3"/>
  <c r="DB636" i="3"/>
  <c r="DA636" i="3"/>
  <c r="CZ636" i="3"/>
  <c r="CY636" i="3"/>
  <c r="CX636" i="3"/>
  <c r="CV636" i="3"/>
  <c r="CU636" i="3"/>
  <c r="CT636" i="3"/>
  <c r="CS636" i="3"/>
  <c r="CR636" i="3"/>
  <c r="CQ636" i="3"/>
  <c r="CP636" i="3"/>
  <c r="CO636" i="3"/>
  <c r="CN636" i="3"/>
  <c r="CM636" i="3"/>
  <c r="CL636" i="3"/>
  <c r="CK636" i="3"/>
  <c r="CJ636" i="3"/>
  <c r="CI636" i="3"/>
  <c r="CH636" i="3"/>
  <c r="CG636" i="3"/>
  <c r="CF636" i="3"/>
  <c r="CE636" i="3"/>
  <c r="CD636" i="3"/>
  <c r="CC636" i="3"/>
  <c r="CB636" i="3"/>
  <c r="CA636" i="3"/>
  <c r="BZ636" i="3"/>
  <c r="BW636" i="3"/>
  <c r="BV636" i="3"/>
  <c r="BU636" i="3"/>
  <c r="BT636" i="3"/>
  <c r="BS636" i="3"/>
  <c r="BR636" i="3"/>
  <c r="BQ636" i="3"/>
  <c r="BP636" i="3"/>
  <c r="BN636" i="3"/>
  <c r="BM636" i="3"/>
  <c r="BL636" i="3"/>
  <c r="BK636" i="3"/>
  <c r="BJ636" i="3"/>
  <c r="BI636" i="3"/>
  <c r="BG636" i="3"/>
  <c r="BF636" i="3"/>
  <c r="DG635" i="3"/>
  <c r="DF635" i="3"/>
  <c r="DE635" i="3"/>
  <c r="DD635" i="3"/>
  <c r="DC635" i="3"/>
  <c r="DB635" i="3"/>
  <c r="DA635" i="3"/>
  <c r="CZ635" i="3"/>
  <c r="CY635" i="3"/>
  <c r="CX635" i="3"/>
  <c r="CV635" i="3"/>
  <c r="CU635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D635" i="3"/>
  <c r="CC635" i="3"/>
  <c r="CB635" i="3"/>
  <c r="CA635" i="3"/>
  <c r="BZ635" i="3"/>
  <c r="BW635" i="3"/>
  <c r="BV635" i="3"/>
  <c r="BU635" i="3"/>
  <c r="BT635" i="3"/>
  <c r="BS635" i="3"/>
  <c r="BR635" i="3"/>
  <c r="BQ635" i="3"/>
  <c r="BP635" i="3"/>
  <c r="BN635" i="3"/>
  <c r="BM635" i="3"/>
  <c r="BL635" i="3"/>
  <c r="BK635" i="3"/>
  <c r="BJ635" i="3"/>
  <c r="BI635" i="3"/>
  <c r="BG635" i="3"/>
  <c r="BF635" i="3"/>
  <c r="DG634" i="3"/>
  <c r="DF634" i="3"/>
  <c r="DE634" i="3"/>
  <c r="DD634" i="3"/>
  <c r="DC634" i="3"/>
  <c r="DB634" i="3"/>
  <c r="DA634" i="3"/>
  <c r="CZ634" i="3"/>
  <c r="CY634" i="3"/>
  <c r="CX634" i="3"/>
  <c r="CV634" i="3"/>
  <c r="CU634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C634" i="3"/>
  <c r="CB634" i="3"/>
  <c r="CA634" i="3"/>
  <c r="BZ634" i="3"/>
  <c r="BW634" i="3"/>
  <c r="BV634" i="3"/>
  <c r="BU634" i="3"/>
  <c r="BT634" i="3"/>
  <c r="BS634" i="3"/>
  <c r="BR634" i="3"/>
  <c r="BQ634" i="3"/>
  <c r="BP634" i="3"/>
  <c r="BN634" i="3"/>
  <c r="BM634" i="3"/>
  <c r="BL634" i="3"/>
  <c r="BK634" i="3"/>
  <c r="BJ634" i="3"/>
  <c r="BI634" i="3"/>
  <c r="BG634" i="3"/>
  <c r="BF634" i="3"/>
  <c r="DG633" i="3"/>
  <c r="DF633" i="3"/>
  <c r="DE633" i="3"/>
  <c r="DD633" i="3"/>
  <c r="DC633" i="3"/>
  <c r="DB633" i="3"/>
  <c r="DA633" i="3"/>
  <c r="CZ633" i="3"/>
  <c r="CY633" i="3"/>
  <c r="CX633" i="3"/>
  <c r="CV633" i="3"/>
  <c r="CU633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C633" i="3"/>
  <c r="CB633" i="3"/>
  <c r="CA633" i="3"/>
  <c r="BZ633" i="3"/>
  <c r="BW633" i="3"/>
  <c r="BV633" i="3"/>
  <c r="BU633" i="3"/>
  <c r="BT633" i="3"/>
  <c r="BS633" i="3"/>
  <c r="BR633" i="3"/>
  <c r="BQ633" i="3"/>
  <c r="BP633" i="3"/>
  <c r="BN633" i="3"/>
  <c r="BM633" i="3"/>
  <c r="BL633" i="3"/>
  <c r="BK633" i="3"/>
  <c r="BJ633" i="3"/>
  <c r="BI633" i="3"/>
  <c r="BG633" i="3"/>
  <c r="BF633" i="3"/>
  <c r="DG632" i="3"/>
  <c r="DF632" i="3"/>
  <c r="DE632" i="3"/>
  <c r="DD632" i="3"/>
  <c r="DC632" i="3"/>
  <c r="DB632" i="3"/>
  <c r="DA632" i="3"/>
  <c r="CZ632" i="3"/>
  <c r="CY632" i="3"/>
  <c r="CX632" i="3"/>
  <c r="CV632" i="3"/>
  <c r="CU632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C632" i="3"/>
  <c r="CB632" i="3"/>
  <c r="CA632" i="3"/>
  <c r="BZ632" i="3"/>
  <c r="BW632" i="3"/>
  <c r="BV632" i="3"/>
  <c r="BU632" i="3"/>
  <c r="BT632" i="3"/>
  <c r="BS632" i="3"/>
  <c r="BR632" i="3"/>
  <c r="BQ632" i="3"/>
  <c r="BP632" i="3"/>
  <c r="BN632" i="3"/>
  <c r="BM632" i="3"/>
  <c r="BL632" i="3"/>
  <c r="BK632" i="3"/>
  <c r="BJ632" i="3"/>
  <c r="BI632" i="3"/>
  <c r="BG632" i="3"/>
  <c r="BF632" i="3"/>
  <c r="DG631" i="3"/>
  <c r="DF631" i="3"/>
  <c r="DE631" i="3"/>
  <c r="DD631" i="3"/>
  <c r="DC631" i="3"/>
  <c r="DB631" i="3"/>
  <c r="DA631" i="3"/>
  <c r="CZ631" i="3"/>
  <c r="CY631" i="3"/>
  <c r="CX631" i="3"/>
  <c r="CV631" i="3"/>
  <c r="CU631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C631" i="3"/>
  <c r="CB631" i="3"/>
  <c r="CA631" i="3"/>
  <c r="BZ631" i="3"/>
  <c r="BW631" i="3"/>
  <c r="BV631" i="3"/>
  <c r="BU631" i="3"/>
  <c r="BT631" i="3"/>
  <c r="BS631" i="3"/>
  <c r="BR631" i="3"/>
  <c r="BQ631" i="3"/>
  <c r="BP631" i="3"/>
  <c r="BN631" i="3"/>
  <c r="BM631" i="3"/>
  <c r="BL631" i="3"/>
  <c r="BK631" i="3"/>
  <c r="BJ631" i="3"/>
  <c r="BI631" i="3"/>
  <c r="BG631" i="3"/>
  <c r="BF631" i="3"/>
  <c r="DG630" i="3"/>
  <c r="DF630" i="3"/>
  <c r="DE630" i="3"/>
  <c r="DD630" i="3"/>
  <c r="DC630" i="3"/>
  <c r="DB630" i="3"/>
  <c r="DA630" i="3"/>
  <c r="CZ630" i="3"/>
  <c r="CY630" i="3"/>
  <c r="CX630" i="3"/>
  <c r="CV630" i="3"/>
  <c r="CU630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C630" i="3"/>
  <c r="CB630" i="3"/>
  <c r="CA630" i="3"/>
  <c r="BZ630" i="3"/>
  <c r="BW630" i="3"/>
  <c r="BV630" i="3"/>
  <c r="BU630" i="3"/>
  <c r="BT630" i="3"/>
  <c r="BS630" i="3"/>
  <c r="BR630" i="3"/>
  <c r="BQ630" i="3"/>
  <c r="BP630" i="3"/>
  <c r="BN630" i="3"/>
  <c r="BM630" i="3"/>
  <c r="BL630" i="3"/>
  <c r="BK630" i="3"/>
  <c r="BJ630" i="3"/>
  <c r="BI630" i="3"/>
  <c r="BG630" i="3"/>
  <c r="BF630" i="3"/>
  <c r="DG629" i="3"/>
  <c r="DF629" i="3"/>
  <c r="DE629" i="3"/>
  <c r="DD629" i="3"/>
  <c r="DC629" i="3"/>
  <c r="DB629" i="3"/>
  <c r="DA629" i="3"/>
  <c r="CZ629" i="3"/>
  <c r="CY629" i="3"/>
  <c r="CX629" i="3"/>
  <c r="CV629" i="3"/>
  <c r="CU629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C629" i="3"/>
  <c r="CB629" i="3"/>
  <c r="CA629" i="3"/>
  <c r="BZ629" i="3"/>
  <c r="BW629" i="3"/>
  <c r="BV629" i="3"/>
  <c r="BU629" i="3"/>
  <c r="BT629" i="3"/>
  <c r="BS629" i="3"/>
  <c r="BR629" i="3"/>
  <c r="BQ629" i="3"/>
  <c r="BP629" i="3"/>
  <c r="BN629" i="3"/>
  <c r="BM629" i="3"/>
  <c r="BL629" i="3"/>
  <c r="BK629" i="3"/>
  <c r="BJ629" i="3"/>
  <c r="BI629" i="3"/>
  <c r="BG629" i="3"/>
  <c r="BF629" i="3"/>
  <c r="DG628" i="3"/>
  <c r="DF628" i="3"/>
  <c r="DE628" i="3"/>
  <c r="DD628" i="3"/>
  <c r="DC628" i="3"/>
  <c r="DB628" i="3"/>
  <c r="DA628" i="3"/>
  <c r="CZ628" i="3"/>
  <c r="CY628" i="3"/>
  <c r="CX628" i="3"/>
  <c r="CV628" i="3"/>
  <c r="CU628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C628" i="3"/>
  <c r="CB628" i="3"/>
  <c r="CA628" i="3"/>
  <c r="BZ628" i="3"/>
  <c r="BW628" i="3"/>
  <c r="BV628" i="3"/>
  <c r="BU628" i="3"/>
  <c r="BT628" i="3"/>
  <c r="BS628" i="3"/>
  <c r="BR628" i="3"/>
  <c r="BQ628" i="3"/>
  <c r="BP628" i="3"/>
  <c r="BN628" i="3"/>
  <c r="BM628" i="3"/>
  <c r="BL628" i="3"/>
  <c r="BK628" i="3"/>
  <c r="BJ628" i="3"/>
  <c r="BI628" i="3"/>
  <c r="BG628" i="3"/>
  <c r="BF628" i="3"/>
  <c r="DG627" i="3"/>
  <c r="DF627" i="3"/>
  <c r="DE627" i="3"/>
  <c r="DD627" i="3"/>
  <c r="DC627" i="3"/>
  <c r="DB627" i="3"/>
  <c r="DA627" i="3"/>
  <c r="CZ627" i="3"/>
  <c r="CY627" i="3"/>
  <c r="CX627" i="3"/>
  <c r="CV627" i="3"/>
  <c r="CU627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C627" i="3"/>
  <c r="CB627" i="3"/>
  <c r="CA627" i="3"/>
  <c r="BZ627" i="3"/>
  <c r="BW627" i="3"/>
  <c r="BV627" i="3"/>
  <c r="BU627" i="3"/>
  <c r="BT627" i="3"/>
  <c r="BS627" i="3"/>
  <c r="BR627" i="3"/>
  <c r="BQ627" i="3"/>
  <c r="BP627" i="3"/>
  <c r="BN627" i="3"/>
  <c r="BM627" i="3"/>
  <c r="BL627" i="3"/>
  <c r="BK627" i="3"/>
  <c r="BJ627" i="3"/>
  <c r="BI627" i="3"/>
  <c r="BG627" i="3"/>
  <c r="BF627" i="3"/>
  <c r="DG626" i="3"/>
  <c r="DF626" i="3"/>
  <c r="DE626" i="3"/>
  <c r="DD626" i="3"/>
  <c r="DC626" i="3"/>
  <c r="DB626" i="3"/>
  <c r="DA626" i="3"/>
  <c r="CZ626" i="3"/>
  <c r="CY626" i="3"/>
  <c r="CX626" i="3"/>
  <c r="CV626" i="3"/>
  <c r="CU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C626" i="3"/>
  <c r="CB626" i="3"/>
  <c r="CA626" i="3"/>
  <c r="BZ626" i="3"/>
  <c r="BW626" i="3"/>
  <c r="BV626" i="3"/>
  <c r="BU626" i="3"/>
  <c r="BT626" i="3"/>
  <c r="BS626" i="3"/>
  <c r="BR626" i="3"/>
  <c r="BQ626" i="3"/>
  <c r="BP626" i="3"/>
  <c r="BN626" i="3"/>
  <c r="BM626" i="3"/>
  <c r="BL626" i="3"/>
  <c r="BK626" i="3"/>
  <c r="BJ626" i="3"/>
  <c r="BI626" i="3"/>
  <c r="BG626" i="3"/>
  <c r="BF626" i="3"/>
  <c r="DG625" i="3"/>
  <c r="DF625" i="3"/>
  <c r="DE625" i="3"/>
  <c r="DD625" i="3"/>
  <c r="DC625" i="3"/>
  <c r="DB625" i="3"/>
  <c r="DA625" i="3"/>
  <c r="CZ625" i="3"/>
  <c r="CY625" i="3"/>
  <c r="CX625" i="3"/>
  <c r="CV625" i="3"/>
  <c r="CU625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C625" i="3"/>
  <c r="CB625" i="3"/>
  <c r="CA625" i="3"/>
  <c r="BZ625" i="3"/>
  <c r="BW625" i="3"/>
  <c r="BV625" i="3"/>
  <c r="BU625" i="3"/>
  <c r="BT625" i="3"/>
  <c r="BS625" i="3"/>
  <c r="BR625" i="3"/>
  <c r="BQ625" i="3"/>
  <c r="BP625" i="3"/>
  <c r="BN625" i="3"/>
  <c r="BM625" i="3"/>
  <c r="BL625" i="3"/>
  <c r="BK625" i="3"/>
  <c r="BJ625" i="3"/>
  <c r="BI625" i="3"/>
  <c r="BG625" i="3"/>
  <c r="BF625" i="3"/>
  <c r="DG624" i="3"/>
  <c r="DF624" i="3"/>
  <c r="DE624" i="3"/>
  <c r="DD624" i="3"/>
  <c r="DC624" i="3"/>
  <c r="DB624" i="3"/>
  <c r="DA624" i="3"/>
  <c r="CZ624" i="3"/>
  <c r="CY624" i="3"/>
  <c r="CX624" i="3"/>
  <c r="CV624" i="3"/>
  <c r="CU624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C624" i="3"/>
  <c r="CB624" i="3"/>
  <c r="CA624" i="3"/>
  <c r="BZ624" i="3"/>
  <c r="BW624" i="3"/>
  <c r="BV624" i="3"/>
  <c r="BU624" i="3"/>
  <c r="BT624" i="3"/>
  <c r="BS624" i="3"/>
  <c r="BR624" i="3"/>
  <c r="BQ624" i="3"/>
  <c r="BP624" i="3"/>
  <c r="BN624" i="3"/>
  <c r="BM624" i="3"/>
  <c r="BL624" i="3"/>
  <c r="BK624" i="3"/>
  <c r="BJ624" i="3"/>
  <c r="BI624" i="3"/>
  <c r="BG624" i="3"/>
  <c r="BF624" i="3"/>
  <c r="DG623" i="3"/>
  <c r="DF623" i="3"/>
  <c r="DE623" i="3"/>
  <c r="DD623" i="3"/>
  <c r="DC623" i="3"/>
  <c r="DB623" i="3"/>
  <c r="DA623" i="3"/>
  <c r="CZ623" i="3"/>
  <c r="CY623" i="3"/>
  <c r="CX623" i="3"/>
  <c r="CV623" i="3"/>
  <c r="CU623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C623" i="3"/>
  <c r="CB623" i="3"/>
  <c r="CA623" i="3"/>
  <c r="BZ623" i="3"/>
  <c r="BW623" i="3"/>
  <c r="BV623" i="3"/>
  <c r="BU623" i="3"/>
  <c r="BT623" i="3"/>
  <c r="BS623" i="3"/>
  <c r="BR623" i="3"/>
  <c r="BQ623" i="3"/>
  <c r="BP623" i="3"/>
  <c r="BN623" i="3"/>
  <c r="BM623" i="3"/>
  <c r="BL623" i="3"/>
  <c r="BK623" i="3"/>
  <c r="BJ623" i="3"/>
  <c r="BI623" i="3"/>
  <c r="BG623" i="3"/>
  <c r="BF623" i="3"/>
  <c r="DG622" i="3"/>
  <c r="DF622" i="3"/>
  <c r="DE622" i="3"/>
  <c r="DD622" i="3"/>
  <c r="DC622" i="3"/>
  <c r="DB622" i="3"/>
  <c r="DA622" i="3"/>
  <c r="CZ622" i="3"/>
  <c r="CY622" i="3"/>
  <c r="CX622" i="3"/>
  <c r="CV622" i="3"/>
  <c r="CU622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C622" i="3"/>
  <c r="CB622" i="3"/>
  <c r="CA622" i="3"/>
  <c r="BZ622" i="3"/>
  <c r="BW622" i="3"/>
  <c r="BV622" i="3"/>
  <c r="BU622" i="3"/>
  <c r="BT622" i="3"/>
  <c r="BS622" i="3"/>
  <c r="BR622" i="3"/>
  <c r="BQ622" i="3"/>
  <c r="BP622" i="3"/>
  <c r="BN622" i="3"/>
  <c r="BM622" i="3"/>
  <c r="BL622" i="3"/>
  <c r="BK622" i="3"/>
  <c r="BJ622" i="3"/>
  <c r="BI622" i="3"/>
  <c r="BG622" i="3"/>
  <c r="BF622" i="3"/>
  <c r="DG621" i="3"/>
  <c r="DF621" i="3"/>
  <c r="DE621" i="3"/>
  <c r="DD621" i="3"/>
  <c r="DC621" i="3"/>
  <c r="DB621" i="3"/>
  <c r="DA621" i="3"/>
  <c r="CZ621" i="3"/>
  <c r="CY621" i="3"/>
  <c r="CX621" i="3"/>
  <c r="CV621" i="3"/>
  <c r="CU621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C621" i="3"/>
  <c r="CB621" i="3"/>
  <c r="CA621" i="3"/>
  <c r="BZ621" i="3"/>
  <c r="BW621" i="3"/>
  <c r="BV621" i="3"/>
  <c r="BU621" i="3"/>
  <c r="BT621" i="3"/>
  <c r="BS621" i="3"/>
  <c r="BR621" i="3"/>
  <c r="BQ621" i="3"/>
  <c r="BP621" i="3"/>
  <c r="BN621" i="3"/>
  <c r="BM621" i="3"/>
  <c r="BL621" i="3"/>
  <c r="BK621" i="3"/>
  <c r="BJ621" i="3"/>
  <c r="BI621" i="3"/>
  <c r="BG621" i="3"/>
  <c r="BF621" i="3"/>
  <c r="DG620" i="3"/>
  <c r="DF620" i="3"/>
  <c r="DE620" i="3"/>
  <c r="DD620" i="3"/>
  <c r="DC620" i="3"/>
  <c r="DB620" i="3"/>
  <c r="DA620" i="3"/>
  <c r="CZ620" i="3"/>
  <c r="CY620" i="3"/>
  <c r="CX620" i="3"/>
  <c r="CV620" i="3"/>
  <c r="CU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C620" i="3"/>
  <c r="CB620" i="3"/>
  <c r="CA620" i="3"/>
  <c r="BZ620" i="3"/>
  <c r="BW620" i="3"/>
  <c r="BV620" i="3"/>
  <c r="BU620" i="3"/>
  <c r="BT620" i="3"/>
  <c r="BS620" i="3"/>
  <c r="BR620" i="3"/>
  <c r="BQ620" i="3"/>
  <c r="BP620" i="3"/>
  <c r="BN620" i="3"/>
  <c r="BM620" i="3"/>
  <c r="BL620" i="3"/>
  <c r="BK620" i="3"/>
  <c r="BJ620" i="3"/>
  <c r="BI620" i="3"/>
  <c r="BG620" i="3"/>
  <c r="BF620" i="3"/>
  <c r="DG619" i="3"/>
  <c r="DF619" i="3"/>
  <c r="DE619" i="3"/>
  <c r="DD619" i="3"/>
  <c r="DC619" i="3"/>
  <c r="DB619" i="3"/>
  <c r="DA619" i="3"/>
  <c r="CZ619" i="3"/>
  <c r="CY619" i="3"/>
  <c r="CX619" i="3"/>
  <c r="CV619" i="3"/>
  <c r="CU619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C619" i="3"/>
  <c r="CB619" i="3"/>
  <c r="CA619" i="3"/>
  <c r="BZ619" i="3"/>
  <c r="BW619" i="3"/>
  <c r="BV619" i="3"/>
  <c r="BU619" i="3"/>
  <c r="BT619" i="3"/>
  <c r="BS619" i="3"/>
  <c r="BR619" i="3"/>
  <c r="BQ619" i="3"/>
  <c r="BP619" i="3"/>
  <c r="BN619" i="3"/>
  <c r="BM619" i="3"/>
  <c r="BL619" i="3"/>
  <c r="BK619" i="3"/>
  <c r="BJ619" i="3"/>
  <c r="BI619" i="3"/>
  <c r="BG619" i="3"/>
  <c r="BF619" i="3"/>
  <c r="DG618" i="3"/>
  <c r="DF618" i="3"/>
  <c r="DE618" i="3"/>
  <c r="DD618" i="3"/>
  <c r="DC618" i="3"/>
  <c r="DB618" i="3"/>
  <c r="DA618" i="3"/>
  <c r="CZ618" i="3"/>
  <c r="CY618" i="3"/>
  <c r="CX618" i="3"/>
  <c r="CV618" i="3"/>
  <c r="CU618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C618" i="3"/>
  <c r="CB618" i="3"/>
  <c r="CA618" i="3"/>
  <c r="BZ618" i="3"/>
  <c r="BW618" i="3"/>
  <c r="BV618" i="3"/>
  <c r="BU618" i="3"/>
  <c r="BT618" i="3"/>
  <c r="BS618" i="3"/>
  <c r="BR618" i="3"/>
  <c r="BQ618" i="3"/>
  <c r="BP618" i="3"/>
  <c r="BN618" i="3"/>
  <c r="BM618" i="3"/>
  <c r="BL618" i="3"/>
  <c r="BK618" i="3"/>
  <c r="BJ618" i="3"/>
  <c r="BI618" i="3"/>
  <c r="BG618" i="3"/>
  <c r="BF618" i="3"/>
  <c r="DG617" i="3"/>
  <c r="DF617" i="3"/>
  <c r="DE617" i="3"/>
  <c r="DD617" i="3"/>
  <c r="DC617" i="3"/>
  <c r="DB617" i="3"/>
  <c r="DA617" i="3"/>
  <c r="CZ617" i="3"/>
  <c r="CY617" i="3"/>
  <c r="CX617" i="3"/>
  <c r="CV617" i="3"/>
  <c r="CU617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C617" i="3"/>
  <c r="CB617" i="3"/>
  <c r="CA617" i="3"/>
  <c r="BZ617" i="3"/>
  <c r="BW617" i="3"/>
  <c r="BV617" i="3"/>
  <c r="BU617" i="3"/>
  <c r="BT617" i="3"/>
  <c r="BS617" i="3"/>
  <c r="BR617" i="3"/>
  <c r="BQ617" i="3"/>
  <c r="BP617" i="3"/>
  <c r="BN617" i="3"/>
  <c r="BM617" i="3"/>
  <c r="BL617" i="3"/>
  <c r="BK617" i="3"/>
  <c r="BJ617" i="3"/>
  <c r="BI617" i="3"/>
  <c r="BG617" i="3"/>
  <c r="BF617" i="3"/>
  <c r="DG616" i="3"/>
  <c r="DF616" i="3"/>
  <c r="DE616" i="3"/>
  <c r="DD616" i="3"/>
  <c r="DC616" i="3"/>
  <c r="DB616" i="3"/>
  <c r="DA616" i="3"/>
  <c r="CZ616" i="3"/>
  <c r="CY616" i="3"/>
  <c r="CX616" i="3"/>
  <c r="CV616" i="3"/>
  <c r="CU616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C616" i="3"/>
  <c r="CB616" i="3"/>
  <c r="CA616" i="3"/>
  <c r="BZ616" i="3"/>
  <c r="BW616" i="3"/>
  <c r="BV616" i="3"/>
  <c r="BU616" i="3"/>
  <c r="BT616" i="3"/>
  <c r="BS616" i="3"/>
  <c r="BR616" i="3"/>
  <c r="BQ616" i="3"/>
  <c r="BP616" i="3"/>
  <c r="BN616" i="3"/>
  <c r="BM616" i="3"/>
  <c r="BL616" i="3"/>
  <c r="BK616" i="3"/>
  <c r="BJ616" i="3"/>
  <c r="BI616" i="3"/>
  <c r="BG616" i="3"/>
  <c r="BF616" i="3"/>
  <c r="DG615" i="3"/>
  <c r="DF615" i="3"/>
  <c r="DE615" i="3"/>
  <c r="DD615" i="3"/>
  <c r="DC615" i="3"/>
  <c r="DB615" i="3"/>
  <c r="DA615" i="3"/>
  <c r="CZ615" i="3"/>
  <c r="CY615" i="3"/>
  <c r="CX615" i="3"/>
  <c r="CV615" i="3"/>
  <c r="CU615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C615" i="3"/>
  <c r="CB615" i="3"/>
  <c r="CA615" i="3"/>
  <c r="BZ615" i="3"/>
  <c r="BW615" i="3"/>
  <c r="BV615" i="3"/>
  <c r="BU615" i="3"/>
  <c r="BT615" i="3"/>
  <c r="BS615" i="3"/>
  <c r="BR615" i="3"/>
  <c r="BQ615" i="3"/>
  <c r="BP615" i="3"/>
  <c r="BN615" i="3"/>
  <c r="BM615" i="3"/>
  <c r="BL615" i="3"/>
  <c r="BK615" i="3"/>
  <c r="BJ615" i="3"/>
  <c r="BI615" i="3"/>
  <c r="BG615" i="3"/>
  <c r="BF615" i="3"/>
  <c r="DG614" i="3"/>
  <c r="DF614" i="3"/>
  <c r="DE614" i="3"/>
  <c r="DD614" i="3"/>
  <c r="DC614" i="3"/>
  <c r="DB614" i="3"/>
  <c r="DA614" i="3"/>
  <c r="CZ614" i="3"/>
  <c r="CY614" i="3"/>
  <c r="CX614" i="3"/>
  <c r="CV614" i="3"/>
  <c r="CU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C614" i="3"/>
  <c r="CB614" i="3"/>
  <c r="CA614" i="3"/>
  <c r="BZ614" i="3"/>
  <c r="BW614" i="3"/>
  <c r="BV614" i="3"/>
  <c r="BU614" i="3"/>
  <c r="BT614" i="3"/>
  <c r="BS614" i="3"/>
  <c r="BR614" i="3"/>
  <c r="BQ614" i="3"/>
  <c r="BP614" i="3"/>
  <c r="BN614" i="3"/>
  <c r="BM614" i="3"/>
  <c r="BL614" i="3"/>
  <c r="BK614" i="3"/>
  <c r="BJ614" i="3"/>
  <c r="BI614" i="3"/>
  <c r="BG614" i="3"/>
  <c r="BF614" i="3"/>
  <c r="DG613" i="3"/>
  <c r="DF613" i="3"/>
  <c r="DE613" i="3"/>
  <c r="DD613" i="3"/>
  <c r="DC613" i="3"/>
  <c r="DB613" i="3"/>
  <c r="DA613" i="3"/>
  <c r="CZ613" i="3"/>
  <c r="CY613" i="3"/>
  <c r="CX613" i="3"/>
  <c r="CV613" i="3"/>
  <c r="CU613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C613" i="3"/>
  <c r="CB613" i="3"/>
  <c r="CA613" i="3"/>
  <c r="BZ613" i="3"/>
  <c r="BW613" i="3"/>
  <c r="BV613" i="3"/>
  <c r="BU613" i="3"/>
  <c r="BT613" i="3"/>
  <c r="BS613" i="3"/>
  <c r="BR613" i="3"/>
  <c r="BQ613" i="3"/>
  <c r="BP613" i="3"/>
  <c r="BN613" i="3"/>
  <c r="BM613" i="3"/>
  <c r="BL613" i="3"/>
  <c r="BK613" i="3"/>
  <c r="BJ613" i="3"/>
  <c r="BI613" i="3"/>
  <c r="BG613" i="3"/>
  <c r="BF613" i="3"/>
  <c r="DG612" i="3"/>
  <c r="DF612" i="3"/>
  <c r="DE612" i="3"/>
  <c r="DD612" i="3"/>
  <c r="DC612" i="3"/>
  <c r="DB612" i="3"/>
  <c r="DA612" i="3"/>
  <c r="CZ612" i="3"/>
  <c r="CY612" i="3"/>
  <c r="CX612" i="3"/>
  <c r="CV612" i="3"/>
  <c r="CU612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C612" i="3"/>
  <c r="CB612" i="3"/>
  <c r="CA612" i="3"/>
  <c r="BZ612" i="3"/>
  <c r="BW612" i="3"/>
  <c r="BV612" i="3"/>
  <c r="BU612" i="3"/>
  <c r="BT612" i="3"/>
  <c r="BS612" i="3"/>
  <c r="BR612" i="3"/>
  <c r="BQ612" i="3"/>
  <c r="BP612" i="3"/>
  <c r="BN612" i="3"/>
  <c r="BM612" i="3"/>
  <c r="BL612" i="3"/>
  <c r="BK612" i="3"/>
  <c r="BJ612" i="3"/>
  <c r="BI612" i="3"/>
  <c r="BG612" i="3"/>
  <c r="BF612" i="3"/>
  <c r="DG611" i="3"/>
  <c r="DF611" i="3"/>
  <c r="DE611" i="3"/>
  <c r="DD611" i="3"/>
  <c r="DC611" i="3"/>
  <c r="DB611" i="3"/>
  <c r="DA611" i="3"/>
  <c r="CZ611" i="3"/>
  <c r="CY611" i="3"/>
  <c r="CX611" i="3"/>
  <c r="CV611" i="3"/>
  <c r="CU611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C611" i="3"/>
  <c r="CB611" i="3"/>
  <c r="CA611" i="3"/>
  <c r="BZ611" i="3"/>
  <c r="BW611" i="3"/>
  <c r="BV611" i="3"/>
  <c r="BU611" i="3"/>
  <c r="BT611" i="3"/>
  <c r="BS611" i="3"/>
  <c r="BR611" i="3"/>
  <c r="BQ611" i="3"/>
  <c r="BP611" i="3"/>
  <c r="BN611" i="3"/>
  <c r="BM611" i="3"/>
  <c r="BL611" i="3"/>
  <c r="BK611" i="3"/>
  <c r="BJ611" i="3"/>
  <c r="BI611" i="3"/>
  <c r="BG611" i="3"/>
  <c r="BF611" i="3"/>
  <c r="DG610" i="3"/>
  <c r="DF610" i="3"/>
  <c r="DE610" i="3"/>
  <c r="DD610" i="3"/>
  <c r="DC610" i="3"/>
  <c r="DB610" i="3"/>
  <c r="DA610" i="3"/>
  <c r="CZ610" i="3"/>
  <c r="CY610" i="3"/>
  <c r="CX610" i="3"/>
  <c r="CV610" i="3"/>
  <c r="CU610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C610" i="3"/>
  <c r="CB610" i="3"/>
  <c r="CA610" i="3"/>
  <c r="BZ610" i="3"/>
  <c r="BW610" i="3"/>
  <c r="BV610" i="3"/>
  <c r="BU610" i="3"/>
  <c r="BT610" i="3"/>
  <c r="BS610" i="3"/>
  <c r="BR610" i="3"/>
  <c r="BQ610" i="3"/>
  <c r="BP610" i="3"/>
  <c r="BN610" i="3"/>
  <c r="BM610" i="3"/>
  <c r="BL610" i="3"/>
  <c r="BK610" i="3"/>
  <c r="BJ610" i="3"/>
  <c r="BI610" i="3"/>
  <c r="BG610" i="3"/>
  <c r="BF610" i="3"/>
  <c r="DG609" i="3"/>
  <c r="DF609" i="3"/>
  <c r="DE609" i="3"/>
  <c r="DD609" i="3"/>
  <c r="DC609" i="3"/>
  <c r="DB609" i="3"/>
  <c r="DA609" i="3"/>
  <c r="CZ609" i="3"/>
  <c r="CY609" i="3"/>
  <c r="CX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C609" i="3"/>
  <c r="CB609" i="3"/>
  <c r="CA609" i="3"/>
  <c r="BZ609" i="3"/>
  <c r="BW609" i="3"/>
  <c r="BV609" i="3"/>
  <c r="BU609" i="3"/>
  <c r="BT609" i="3"/>
  <c r="BS609" i="3"/>
  <c r="BR609" i="3"/>
  <c r="BQ609" i="3"/>
  <c r="BP609" i="3"/>
  <c r="BN609" i="3"/>
  <c r="BM609" i="3"/>
  <c r="BL609" i="3"/>
  <c r="BK609" i="3"/>
  <c r="BJ609" i="3"/>
  <c r="BI609" i="3"/>
  <c r="BG609" i="3"/>
  <c r="BF609" i="3"/>
  <c r="DG608" i="3"/>
  <c r="DF608" i="3"/>
  <c r="DE608" i="3"/>
  <c r="DD608" i="3"/>
  <c r="DC608" i="3"/>
  <c r="DB608" i="3"/>
  <c r="DA608" i="3"/>
  <c r="CZ608" i="3"/>
  <c r="CY608" i="3"/>
  <c r="CX608" i="3"/>
  <c r="CV608" i="3"/>
  <c r="CU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C608" i="3"/>
  <c r="CB608" i="3"/>
  <c r="CA608" i="3"/>
  <c r="BZ608" i="3"/>
  <c r="BW608" i="3"/>
  <c r="BV608" i="3"/>
  <c r="BU608" i="3"/>
  <c r="BT608" i="3"/>
  <c r="BS608" i="3"/>
  <c r="BR608" i="3"/>
  <c r="BQ608" i="3"/>
  <c r="BP608" i="3"/>
  <c r="BN608" i="3"/>
  <c r="BM608" i="3"/>
  <c r="BL608" i="3"/>
  <c r="BK608" i="3"/>
  <c r="BJ608" i="3"/>
  <c r="BI608" i="3"/>
  <c r="BG608" i="3"/>
  <c r="BF608" i="3"/>
  <c r="DG607" i="3"/>
  <c r="DF607" i="3"/>
  <c r="DE607" i="3"/>
  <c r="DD607" i="3"/>
  <c r="DC607" i="3"/>
  <c r="DB607" i="3"/>
  <c r="DA607" i="3"/>
  <c r="CZ607" i="3"/>
  <c r="CY607" i="3"/>
  <c r="CX607" i="3"/>
  <c r="CV607" i="3"/>
  <c r="CU607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C607" i="3"/>
  <c r="CB607" i="3"/>
  <c r="CA607" i="3"/>
  <c r="BZ607" i="3"/>
  <c r="BW607" i="3"/>
  <c r="BV607" i="3"/>
  <c r="BU607" i="3"/>
  <c r="BT607" i="3"/>
  <c r="BS607" i="3"/>
  <c r="BR607" i="3"/>
  <c r="BQ607" i="3"/>
  <c r="BP607" i="3"/>
  <c r="BN607" i="3"/>
  <c r="BM607" i="3"/>
  <c r="BL607" i="3"/>
  <c r="BK607" i="3"/>
  <c r="BJ607" i="3"/>
  <c r="BI607" i="3"/>
  <c r="BG607" i="3"/>
  <c r="BF607" i="3"/>
  <c r="DG606" i="3"/>
  <c r="DF606" i="3"/>
  <c r="DE606" i="3"/>
  <c r="DD606" i="3"/>
  <c r="DC606" i="3"/>
  <c r="DB606" i="3"/>
  <c r="DA606" i="3"/>
  <c r="CZ606" i="3"/>
  <c r="CY606" i="3"/>
  <c r="CX606" i="3"/>
  <c r="CV606" i="3"/>
  <c r="CU606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C606" i="3"/>
  <c r="CB606" i="3"/>
  <c r="CA606" i="3"/>
  <c r="BZ606" i="3"/>
  <c r="BW606" i="3"/>
  <c r="BV606" i="3"/>
  <c r="BU606" i="3"/>
  <c r="BT606" i="3"/>
  <c r="BS606" i="3"/>
  <c r="BR606" i="3"/>
  <c r="BQ606" i="3"/>
  <c r="BP606" i="3"/>
  <c r="BN606" i="3"/>
  <c r="BM606" i="3"/>
  <c r="BL606" i="3"/>
  <c r="BK606" i="3"/>
  <c r="BJ606" i="3"/>
  <c r="BI606" i="3"/>
  <c r="BG606" i="3"/>
  <c r="BF606" i="3"/>
  <c r="DG605" i="3"/>
  <c r="DF605" i="3"/>
  <c r="DE605" i="3"/>
  <c r="DD605" i="3"/>
  <c r="DC605" i="3"/>
  <c r="DB605" i="3"/>
  <c r="DA605" i="3"/>
  <c r="CZ605" i="3"/>
  <c r="CY605" i="3"/>
  <c r="CX605" i="3"/>
  <c r="CV605" i="3"/>
  <c r="CU605" i="3"/>
  <c r="CT605" i="3"/>
  <c r="CS605" i="3"/>
  <c r="CR605" i="3"/>
  <c r="CQ605" i="3"/>
  <c r="CP605" i="3"/>
  <c r="CO605" i="3"/>
  <c r="CN605" i="3"/>
  <c r="CM605" i="3"/>
  <c r="CL605" i="3"/>
  <c r="CK605" i="3"/>
  <c r="CJ605" i="3"/>
  <c r="CI605" i="3"/>
  <c r="CH605" i="3"/>
  <c r="CG605" i="3"/>
  <c r="CF605" i="3"/>
  <c r="CE605" i="3"/>
  <c r="CD605" i="3"/>
  <c r="CC605" i="3"/>
  <c r="CB605" i="3"/>
  <c r="CA605" i="3"/>
  <c r="BZ605" i="3"/>
  <c r="BW605" i="3"/>
  <c r="BV605" i="3"/>
  <c r="BU605" i="3"/>
  <c r="BT605" i="3"/>
  <c r="BS605" i="3"/>
  <c r="BR605" i="3"/>
  <c r="BQ605" i="3"/>
  <c r="BP605" i="3"/>
  <c r="BN605" i="3"/>
  <c r="BM605" i="3"/>
  <c r="BL605" i="3"/>
  <c r="BK605" i="3"/>
  <c r="BJ605" i="3"/>
  <c r="BI605" i="3"/>
  <c r="BG605" i="3"/>
  <c r="BF605" i="3"/>
  <c r="DG604" i="3"/>
  <c r="DF604" i="3"/>
  <c r="DE604" i="3"/>
  <c r="DD604" i="3"/>
  <c r="DC604" i="3"/>
  <c r="DB604" i="3"/>
  <c r="DA604" i="3"/>
  <c r="CZ604" i="3"/>
  <c r="CY604" i="3"/>
  <c r="CX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C604" i="3"/>
  <c r="CB604" i="3"/>
  <c r="CA604" i="3"/>
  <c r="BZ604" i="3"/>
  <c r="BW604" i="3"/>
  <c r="BV604" i="3"/>
  <c r="BU604" i="3"/>
  <c r="BT604" i="3"/>
  <c r="BS604" i="3"/>
  <c r="BR604" i="3"/>
  <c r="BQ604" i="3"/>
  <c r="BP604" i="3"/>
  <c r="BN604" i="3"/>
  <c r="BM604" i="3"/>
  <c r="BL604" i="3"/>
  <c r="BK604" i="3"/>
  <c r="BJ604" i="3"/>
  <c r="BI604" i="3"/>
  <c r="BG604" i="3"/>
  <c r="BF604" i="3"/>
  <c r="DG603" i="3"/>
  <c r="DF603" i="3"/>
  <c r="DE603" i="3"/>
  <c r="DD603" i="3"/>
  <c r="DC603" i="3"/>
  <c r="DB603" i="3"/>
  <c r="DA603" i="3"/>
  <c r="CZ603" i="3"/>
  <c r="CY603" i="3"/>
  <c r="CX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C603" i="3"/>
  <c r="CB603" i="3"/>
  <c r="CA603" i="3"/>
  <c r="BZ603" i="3"/>
  <c r="BW603" i="3"/>
  <c r="BV603" i="3"/>
  <c r="BU603" i="3"/>
  <c r="BT603" i="3"/>
  <c r="BS603" i="3"/>
  <c r="BR603" i="3"/>
  <c r="BQ603" i="3"/>
  <c r="BP603" i="3"/>
  <c r="BN603" i="3"/>
  <c r="BM603" i="3"/>
  <c r="BL603" i="3"/>
  <c r="BK603" i="3"/>
  <c r="BJ603" i="3"/>
  <c r="BI603" i="3"/>
  <c r="BG603" i="3"/>
  <c r="BF603" i="3"/>
  <c r="DG602" i="3"/>
  <c r="DF602" i="3"/>
  <c r="DE602" i="3"/>
  <c r="DD602" i="3"/>
  <c r="DC602" i="3"/>
  <c r="DB602" i="3"/>
  <c r="DA602" i="3"/>
  <c r="CZ602" i="3"/>
  <c r="CY602" i="3"/>
  <c r="CX602" i="3"/>
  <c r="CV602" i="3"/>
  <c r="CU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C602" i="3"/>
  <c r="CB602" i="3"/>
  <c r="CA602" i="3"/>
  <c r="BZ602" i="3"/>
  <c r="BW602" i="3"/>
  <c r="BV602" i="3"/>
  <c r="BU602" i="3"/>
  <c r="BT602" i="3"/>
  <c r="BS602" i="3"/>
  <c r="BR602" i="3"/>
  <c r="BQ602" i="3"/>
  <c r="BP602" i="3"/>
  <c r="BN602" i="3"/>
  <c r="BM602" i="3"/>
  <c r="BL602" i="3"/>
  <c r="BK602" i="3"/>
  <c r="BJ602" i="3"/>
  <c r="BI602" i="3"/>
  <c r="BG602" i="3"/>
  <c r="BF602" i="3"/>
  <c r="DG601" i="3"/>
  <c r="DF601" i="3"/>
  <c r="DE601" i="3"/>
  <c r="DD601" i="3"/>
  <c r="DC601" i="3"/>
  <c r="DB601" i="3"/>
  <c r="DA601" i="3"/>
  <c r="CZ601" i="3"/>
  <c r="CY601" i="3"/>
  <c r="CX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C601" i="3"/>
  <c r="CB601" i="3"/>
  <c r="CA601" i="3"/>
  <c r="BZ601" i="3"/>
  <c r="BW601" i="3"/>
  <c r="BV601" i="3"/>
  <c r="BU601" i="3"/>
  <c r="BT601" i="3"/>
  <c r="BS601" i="3"/>
  <c r="BR601" i="3"/>
  <c r="BQ601" i="3"/>
  <c r="BP601" i="3"/>
  <c r="BN601" i="3"/>
  <c r="BM601" i="3"/>
  <c r="BL601" i="3"/>
  <c r="BK601" i="3"/>
  <c r="BJ601" i="3"/>
  <c r="BI601" i="3"/>
  <c r="BG601" i="3"/>
  <c r="BF601" i="3"/>
  <c r="DG600" i="3"/>
  <c r="DF600" i="3"/>
  <c r="DE600" i="3"/>
  <c r="DD600" i="3"/>
  <c r="DC600" i="3"/>
  <c r="DB600" i="3"/>
  <c r="DA600" i="3"/>
  <c r="CZ600" i="3"/>
  <c r="CY600" i="3"/>
  <c r="CX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C600" i="3"/>
  <c r="CB600" i="3"/>
  <c r="CA600" i="3"/>
  <c r="BZ600" i="3"/>
  <c r="BW600" i="3"/>
  <c r="BV600" i="3"/>
  <c r="BU600" i="3"/>
  <c r="BT600" i="3"/>
  <c r="BS600" i="3"/>
  <c r="BR600" i="3"/>
  <c r="BQ600" i="3"/>
  <c r="BP600" i="3"/>
  <c r="BN600" i="3"/>
  <c r="BM600" i="3"/>
  <c r="BL600" i="3"/>
  <c r="BK600" i="3"/>
  <c r="BJ600" i="3"/>
  <c r="BI600" i="3"/>
  <c r="BG600" i="3"/>
  <c r="BF600" i="3"/>
  <c r="DG599" i="3"/>
  <c r="DF599" i="3"/>
  <c r="DE599" i="3"/>
  <c r="DD599" i="3"/>
  <c r="DC599" i="3"/>
  <c r="DB599" i="3"/>
  <c r="DA599" i="3"/>
  <c r="CZ599" i="3"/>
  <c r="CY599" i="3"/>
  <c r="CX599" i="3"/>
  <c r="CV599" i="3"/>
  <c r="CU599" i="3"/>
  <c r="CT599" i="3"/>
  <c r="CS599" i="3"/>
  <c r="CR599" i="3"/>
  <c r="CQ599" i="3"/>
  <c r="CP599" i="3"/>
  <c r="CO599" i="3"/>
  <c r="CN599" i="3"/>
  <c r="CM599" i="3"/>
  <c r="CL599" i="3"/>
  <c r="CK599" i="3"/>
  <c r="CJ599" i="3"/>
  <c r="CI599" i="3"/>
  <c r="CH599" i="3"/>
  <c r="CG599" i="3"/>
  <c r="CF599" i="3"/>
  <c r="CE599" i="3"/>
  <c r="CD599" i="3"/>
  <c r="CC599" i="3"/>
  <c r="CB599" i="3"/>
  <c r="CA599" i="3"/>
  <c r="BZ599" i="3"/>
  <c r="BW599" i="3"/>
  <c r="BV599" i="3"/>
  <c r="BU599" i="3"/>
  <c r="BT599" i="3"/>
  <c r="BS599" i="3"/>
  <c r="BR599" i="3"/>
  <c r="BQ599" i="3"/>
  <c r="BP599" i="3"/>
  <c r="BN599" i="3"/>
  <c r="BM599" i="3"/>
  <c r="BL599" i="3"/>
  <c r="BK599" i="3"/>
  <c r="BJ599" i="3"/>
  <c r="BI599" i="3"/>
  <c r="BG599" i="3"/>
  <c r="BF599" i="3"/>
  <c r="DG598" i="3"/>
  <c r="DF598" i="3"/>
  <c r="DE598" i="3"/>
  <c r="DD598" i="3"/>
  <c r="DC598" i="3"/>
  <c r="DB598" i="3"/>
  <c r="DA598" i="3"/>
  <c r="CZ598" i="3"/>
  <c r="CY598" i="3"/>
  <c r="CX598" i="3"/>
  <c r="CV598" i="3"/>
  <c r="CU598" i="3"/>
  <c r="CT598" i="3"/>
  <c r="CS598" i="3"/>
  <c r="CR598" i="3"/>
  <c r="CQ598" i="3"/>
  <c r="CP598" i="3"/>
  <c r="CO598" i="3"/>
  <c r="CN598" i="3"/>
  <c r="CM598" i="3"/>
  <c r="CL598" i="3"/>
  <c r="CK598" i="3"/>
  <c r="CJ598" i="3"/>
  <c r="CI598" i="3"/>
  <c r="CH598" i="3"/>
  <c r="CG598" i="3"/>
  <c r="CF598" i="3"/>
  <c r="CE598" i="3"/>
  <c r="CD598" i="3"/>
  <c r="CC598" i="3"/>
  <c r="CB598" i="3"/>
  <c r="CA598" i="3"/>
  <c r="BZ598" i="3"/>
  <c r="BW598" i="3"/>
  <c r="BV598" i="3"/>
  <c r="BU598" i="3"/>
  <c r="BT598" i="3"/>
  <c r="BS598" i="3"/>
  <c r="BR598" i="3"/>
  <c r="BQ598" i="3"/>
  <c r="BP598" i="3"/>
  <c r="BN598" i="3"/>
  <c r="BM598" i="3"/>
  <c r="BL598" i="3"/>
  <c r="BK598" i="3"/>
  <c r="BJ598" i="3"/>
  <c r="BI598" i="3"/>
  <c r="BG598" i="3"/>
  <c r="BF598" i="3"/>
  <c r="DG597" i="3"/>
  <c r="DF597" i="3"/>
  <c r="DE597" i="3"/>
  <c r="DD597" i="3"/>
  <c r="DC597" i="3"/>
  <c r="DB597" i="3"/>
  <c r="DA597" i="3"/>
  <c r="CZ597" i="3"/>
  <c r="CY597" i="3"/>
  <c r="CX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CC597" i="3"/>
  <c r="CB597" i="3"/>
  <c r="CA597" i="3"/>
  <c r="BZ597" i="3"/>
  <c r="BW597" i="3"/>
  <c r="BV597" i="3"/>
  <c r="BU597" i="3"/>
  <c r="BT597" i="3"/>
  <c r="BS597" i="3"/>
  <c r="BR597" i="3"/>
  <c r="BQ597" i="3"/>
  <c r="BP597" i="3"/>
  <c r="BN597" i="3"/>
  <c r="BM597" i="3"/>
  <c r="BL597" i="3"/>
  <c r="BK597" i="3"/>
  <c r="BJ597" i="3"/>
  <c r="BI597" i="3"/>
  <c r="BG597" i="3"/>
  <c r="BF597" i="3"/>
  <c r="DG596" i="3"/>
  <c r="DF596" i="3"/>
  <c r="DE596" i="3"/>
  <c r="DD596" i="3"/>
  <c r="DC596" i="3"/>
  <c r="DB596" i="3"/>
  <c r="DA596" i="3"/>
  <c r="CZ596" i="3"/>
  <c r="CY596" i="3"/>
  <c r="CX596" i="3"/>
  <c r="CV596" i="3"/>
  <c r="CU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C596" i="3"/>
  <c r="CB596" i="3"/>
  <c r="CA596" i="3"/>
  <c r="BZ596" i="3"/>
  <c r="BW596" i="3"/>
  <c r="BV596" i="3"/>
  <c r="BU596" i="3"/>
  <c r="BT596" i="3"/>
  <c r="BS596" i="3"/>
  <c r="BR596" i="3"/>
  <c r="BQ596" i="3"/>
  <c r="BP596" i="3"/>
  <c r="BN596" i="3"/>
  <c r="BM596" i="3"/>
  <c r="BL596" i="3"/>
  <c r="BK596" i="3"/>
  <c r="BJ596" i="3"/>
  <c r="BI596" i="3"/>
  <c r="BG596" i="3"/>
  <c r="BF596" i="3"/>
  <c r="DG595" i="3"/>
  <c r="DF595" i="3"/>
  <c r="DE595" i="3"/>
  <c r="DD595" i="3"/>
  <c r="DC595" i="3"/>
  <c r="DB595" i="3"/>
  <c r="DA595" i="3"/>
  <c r="CZ595" i="3"/>
  <c r="CY595" i="3"/>
  <c r="CX595" i="3"/>
  <c r="CV595" i="3"/>
  <c r="CU595" i="3"/>
  <c r="CT595" i="3"/>
  <c r="CS595" i="3"/>
  <c r="CR595" i="3"/>
  <c r="CQ595" i="3"/>
  <c r="CP595" i="3"/>
  <c r="CO595" i="3"/>
  <c r="CN595" i="3"/>
  <c r="CM595" i="3"/>
  <c r="CL595" i="3"/>
  <c r="CK595" i="3"/>
  <c r="CJ595" i="3"/>
  <c r="CI595" i="3"/>
  <c r="CH595" i="3"/>
  <c r="CG595" i="3"/>
  <c r="CF595" i="3"/>
  <c r="CE595" i="3"/>
  <c r="CD595" i="3"/>
  <c r="CC595" i="3"/>
  <c r="CB595" i="3"/>
  <c r="CA595" i="3"/>
  <c r="BZ595" i="3"/>
  <c r="BW595" i="3"/>
  <c r="BV595" i="3"/>
  <c r="BU595" i="3"/>
  <c r="BT595" i="3"/>
  <c r="BS595" i="3"/>
  <c r="BR595" i="3"/>
  <c r="BQ595" i="3"/>
  <c r="BP595" i="3"/>
  <c r="BN595" i="3"/>
  <c r="BM595" i="3"/>
  <c r="BL595" i="3"/>
  <c r="BK595" i="3"/>
  <c r="BJ595" i="3"/>
  <c r="BI595" i="3"/>
  <c r="BG595" i="3"/>
  <c r="BF595" i="3"/>
  <c r="DG594" i="3"/>
  <c r="DF594" i="3"/>
  <c r="DE594" i="3"/>
  <c r="DD594" i="3"/>
  <c r="DC594" i="3"/>
  <c r="DB594" i="3"/>
  <c r="DA594" i="3"/>
  <c r="CZ594" i="3"/>
  <c r="CY594" i="3"/>
  <c r="CX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C594" i="3"/>
  <c r="CB594" i="3"/>
  <c r="CA594" i="3"/>
  <c r="BZ594" i="3"/>
  <c r="BW594" i="3"/>
  <c r="BV594" i="3"/>
  <c r="BU594" i="3"/>
  <c r="BT594" i="3"/>
  <c r="BS594" i="3"/>
  <c r="BR594" i="3"/>
  <c r="BQ594" i="3"/>
  <c r="BP594" i="3"/>
  <c r="BN594" i="3"/>
  <c r="BM594" i="3"/>
  <c r="BL594" i="3"/>
  <c r="BK594" i="3"/>
  <c r="BJ594" i="3"/>
  <c r="BI594" i="3"/>
  <c r="BG594" i="3"/>
  <c r="BF594" i="3"/>
  <c r="DG593" i="3"/>
  <c r="DF593" i="3"/>
  <c r="DE593" i="3"/>
  <c r="DD593" i="3"/>
  <c r="DC593" i="3"/>
  <c r="DB593" i="3"/>
  <c r="DA593" i="3"/>
  <c r="CZ593" i="3"/>
  <c r="CY593" i="3"/>
  <c r="CX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C593" i="3"/>
  <c r="CB593" i="3"/>
  <c r="CA593" i="3"/>
  <c r="BZ593" i="3"/>
  <c r="BW593" i="3"/>
  <c r="BV593" i="3"/>
  <c r="BU593" i="3"/>
  <c r="BT593" i="3"/>
  <c r="BS593" i="3"/>
  <c r="BR593" i="3"/>
  <c r="BQ593" i="3"/>
  <c r="BP593" i="3"/>
  <c r="BN593" i="3"/>
  <c r="BM593" i="3"/>
  <c r="BL593" i="3"/>
  <c r="BK593" i="3"/>
  <c r="BJ593" i="3"/>
  <c r="BI593" i="3"/>
  <c r="BG593" i="3"/>
  <c r="BF593" i="3"/>
  <c r="DG592" i="3"/>
  <c r="DF592" i="3"/>
  <c r="DE592" i="3"/>
  <c r="DD592" i="3"/>
  <c r="DC592" i="3"/>
  <c r="DB592" i="3"/>
  <c r="DA592" i="3"/>
  <c r="CZ592" i="3"/>
  <c r="CY592" i="3"/>
  <c r="CX592" i="3"/>
  <c r="CV592" i="3"/>
  <c r="CU592" i="3"/>
  <c r="CT592" i="3"/>
  <c r="CS592" i="3"/>
  <c r="CR592" i="3"/>
  <c r="CQ592" i="3"/>
  <c r="CP592" i="3"/>
  <c r="CO592" i="3"/>
  <c r="CN592" i="3"/>
  <c r="CM592" i="3"/>
  <c r="CL592" i="3"/>
  <c r="CK592" i="3"/>
  <c r="CJ592" i="3"/>
  <c r="CI592" i="3"/>
  <c r="CH592" i="3"/>
  <c r="CG592" i="3"/>
  <c r="CF592" i="3"/>
  <c r="CE592" i="3"/>
  <c r="CD592" i="3"/>
  <c r="CC592" i="3"/>
  <c r="CB592" i="3"/>
  <c r="CA592" i="3"/>
  <c r="BZ592" i="3"/>
  <c r="BW592" i="3"/>
  <c r="BV592" i="3"/>
  <c r="BU592" i="3"/>
  <c r="BT592" i="3"/>
  <c r="BS592" i="3"/>
  <c r="BR592" i="3"/>
  <c r="BQ592" i="3"/>
  <c r="BP592" i="3"/>
  <c r="BN592" i="3"/>
  <c r="BM592" i="3"/>
  <c r="BL592" i="3"/>
  <c r="BK592" i="3"/>
  <c r="BJ592" i="3"/>
  <c r="BI592" i="3"/>
  <c r="BG592" i="3"/>
  <c r="BF592" i="3"/>
  <c r="DG591" i="3"/>
  <c r="DF591" i="3"/>
  <c r="DE591" i="3"/>
  <c r="DD591" i="3"/>
  <c r="DC591" i="3"/>
  <c r="DB591" i="3"/>
  <c r="DA591" i="3"/>
  <c r="CZ591" i="3"/>
  <c r="CY591" i="3"/>
  <c r="CX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C591" i="3"/>
  <c r="CB591" i="3"/>
  <c r="CA591" i="3"/>
  <c r="BZ591" i="3"/>
  <c r="BW591" i="3"/>
  <c r="BV591" i="3"/>
  <c r="BU591" i="3"/>
  <c r="BT591" i="3"/>
  <c r="BS591" i="3"/>
  <c r="BR591" i="3"/>
  <c r="BQ591" i="3"/>
  <c r="BP591" i="3"/>
  <c r="BN591" i="3"/>
  <c r="BM591" i="3"/>
  <c r="BL591" i="3"/>
  <c r="BK591" i="3"/>
  <c r="BJ591" i="3"/>
  <c r="BI591" i="3"/>
  <c r="BG591" i="3"/>
  <c r="BF591" i="3"/>
  <c r="DG590" i="3"/>
  <c r="DF590" i="3"/>
  <c r="DE590" i="3"/>
  <c r="DD590" i="3"/>
  <c r="DC590" i="3"/>
  <c r="DB590" i="3"/>
  <c r="DA590" i="3"/>
  <c r="CZ590" i="3"/>
  <c r="CY590" i="3"/>
  <c r="CX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C590" i="3"/>
  <c r="CB590" i="3"/>
  <c r="CA590" i="3"/>
  <c r="BZ590" i="3"/>
  <c r="BW590" i="3"/>
  <c r="BV590" i="3"/>
  <c r="BU590" i="3"/>
  <c r="BT590" i="3"/>
  <c r="BS590" i="3"/>
  <c r="BR590" i="3"/>
  <c r="BQ590" i="3"/>
  <c r="BP590" i="3"/>
  <c r="BN590" i="3"/>
  <c r="BM590" i="3"/>
  <c r="BL590" i="3"/>
  <c r="BK590" i="3"/>
  <c r="BJ590" i="3"/>
  <c r="BI590" i="3"/>
  <c r="BG590" i="3"/>
  <c r="BF590" i="3"/>
  <c r="DG589" i="3"/>
  <c r="DF589" i="3"/>
  <c r="DE589" i="3"/>
  <c r="DD589" i="3"/>
  <c r="DC589" i="3"/>
  <c r="DB589" i="3"/>
  <c r="DA589" i="3"/>
  <c r="CZ589" i="3"/>
  <c r="CY589" i="3"/>
  <c r="CX589" i="3"/>
  <c r="CV589" i="3"/>
  <c r="CU589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CC589" i="3"/>
  <c r="CB589" i="3"/>
  <c r="CA589" i="3"/>
  <c r="BZ589" i="3"/>
  <c r="BW589" i="3"/>
  <c r="BV589" i="3"/>
  <c r="BU589" i="3"/>
  <c r="BT589" i="3"/>
  <c r="BS589" i="3"/>
  <c r="BR589" i="3"/>
  <c r="BQ589" i="3"/>
  <c r="BP589" i="3"/>
  <c r="BN589" i="3"/>
  <c r="BM589" i="3"/>
  <c r="BL589" i="3"/>
  <c r="BK589" i="3"/>
  <c r="BJ589" i="3"/>
  <c r="BI589" i="3"/>
  <c r="BG589" i="3"/>
  <c r="BF589" i="3"/>
  <c r="DG588" i="3"/>
  <c r="DF588" i="3"/>
  <c r="DE588" i="3"/>
  <c r="DD588" i="3"/>
  <c r="DC588" i="3"/>
  <c r="DB588" i="3"/>
  <c r="DA588" i="3"/>
  <c r="CZ588" i="3"/>
  <c r="CY588" i="3"/>
  <c r="CX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C588" i="3"/>
  <c r="CB588" i="3"/>
  <c r="CA588" i="3"/>
  <c r="BZ588" i="3"/>
  <c r="BW588" i="3"/>
  <c r="BV588" i="3"/>
  <c r="BU588" i="3"/>
  <c r="BT588" i="3"/>
  <c r="BS588" i="3"/>
  <c r="BR588" i="3"/>
  <c r="BQ588" i="3"/>
  <c r="BP588" i="3"/>
  <c r="BN588" i="3"/>
  <c r="BM588" i="3"/>
  <c r="BL588" i="3"/>
  <c r="BK588" i="3"/>
  <c r="BJ588" i="3"/>
  <c r="BI588" i="3"/>
  <c r="BG588" i="3"/>
  <c r="BF588" i="3"/>
  <c r="DG587" i="3"/>
  <c r="DF587" i="3"/>
  <c r="DE587" i="3"/>
  <c r="DD587" i="3"/>
  <c r="DC587" i="3"/>
  <c r="DB587" i="3"/>
  <c r="DA587" i="3"/>
  <c r="CZ587" i="3"/>
  <c r="CY587" i="3"/>
  <c r="CX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C587" i="3"/>
  <c r="CB587" i="3"/>
  <c r="CA587" i="3"/>
  <c r="BZ587" i="3"/>
  <c r="BW587" i="3"/>
  <c r="BV587" i="3"/>
  <c r="BU587" i="3"/>
  <c r="BT587" i="3"/>
  <c r="BS587" i="3"/>
  <c r="BR587" i="3"/>
  <c r="BQ587" i="3"/>
  <c r="BP587" i="3"/>
  <c r="BN587" i="3"/>
  <c r="BM587" i="3"/>
  <c r="BL587" i="3"/>
  <c r="BK587" i="3"/>
  <c r="BJ587" i="3"/>
  <c r="BI587" i="3"/>
  <c r="BG587" i="3"/>
  <c r="BF587" i="3"/>
  <c r="DG586" i="3"/>
  <c r="DF586" i="3"/>
  <c r="DE586" i="3"/>
  <c r="DD586" i="3"/>
  <c r="DC586" i="3"/>
  <c r="DB586" i="3"/>
  <c r="DA586" i="3"/>
  <c r="CZ586" i="3"/>
  <c r="CY586" i="3"/>
  <c r="CX586" i="3"/>
  <c r="CV586" i="3"/>
  <c r="CU586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C586" i="3"/>
  <c r="CB586" i="3"/>
  <c r="CA586" i="3"/>
  <c r="BZ586" i="3"/>
  <c r="BW586" i="3"/>
  <c r="BV586" i="3"/>
  <c r="BU586" i="3"/>
  <c r="BT586" i="3"/>
  <c r="BS586" i="3"/>
  <c r="BR586" i="3"/>
  <c r="BQ586" i="3"/>
  <c r="BP586" i="3"/>
  <c r="BN586" i="3"/>
  <c r="BM586" i="3"/>
  <c r="BL586" i="3"/>
  <c r="BK586" i="3"/>
  <c r="BJ586" i="3"/>
  <c r="BI586" i="3"/>
  <c r="BG586" i="3"/>
  <c r="BF586" i="3"/>
  <c r="DG585" i="3"/>
  <c r="DF585" i="3"/>
  <c r="DE585" i="3"/>
  <c r="DD585" i="3"/>
  <c r="DC585" i="3"/>
  <c r="DB585" i="3"/>
  <c r="DA585" i="3"/>
  <c r="CZ585" i="3"/>
  <c r="CY585" i="3"/>
  <c r="CX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CC585" i="3"/>
  <c r="CB585" i="3"/>
  <c r="CA585" i="3"/>
  <c r="BZ585" i="3"/>
  <c r="BW585" i="3"/>
  <c r="BV585" i="3"/>
  <c r="BU585" i="3"/>
  <c r="BT585" i="3"/>
  <c r="BS585" i="3"/>
  <c r="BR585" i="3"/>
  <c r="BQ585" i="3"/>
  <c r="BP585" i="3"/>
  <c r="BN585" i="3"/>
  <c r="BM585" i="3"/>
  <c r="BL585" i="3"/>
  <c r="BK585" i="3"/>
  <c r="BJ585" i="3"/>
  <c r="BI585" i="3"/>
  <c r="BG585" i="3"/>
  <c r="BF585" i="3"/>
  <c r="DG584" i="3"/>
  <c r="DF584" i="3"/>
  <c r="DE584" i="3"/>
  <c r="DD584" i="3"/>
  <c r="DC584" i="3"/>
  <c r="DB584" i="3"/>
  <c r="DA584" i="3"/>
  <c r="CZ584" i="3"/>
  <c r="CY584" i="3"/>
  <c r="CX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CC584" i="3"/>
  <c r="CB584" i="3"/>
  <c r="CA584" i="3"/>
  <c r="BZ584" i="3"/>
  <c r="BW584" i="3"/>
  <c r="BV584" i="3"/>
  <c r="BU584" i="3"/>
  <c r="BT584" i="3"/>
  <c r="BS584" i="3"/>
  <c r="BR584" i="3"/>
  <c r="BQ584" i="3"/>
  <c r="BP584" i="3"/>
  <c r="BN584" i="3"/>
  <c r="BM584" i="3"/>
  <c r="BL584" i="3"/>
  <c r="BK584" i="3"/>
  <c r="BJ584" i="3"/>
  <c r="BI584" i="3"/>
  <c r="BG584" i="3"/>
  <c r="BF584" i="3"/>
  <c r="DG583" i="3"/>
  <c r="DF583" i="3"/>
  <c r="DE583" i="3"/>
  <c r="DD583" i="3"/>
  <c r="DC583" i="3"/>
  <c r="DB583" i="3"/>
  <c r="DA583" i="3"/>
  <c r="CZ583" i="3"/>
  <c r="CY583" i="3"/>
  <c r="CX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CC583" i="3"/>
  <c r="CB583" i="3"/>
  <c r="CA583" i="3"/>
  <c r="BZ583" i="3"/>
  <c r="BW583" i="3"/>
  <c r="BV583" i="3"/>
  <c r="BU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G583" i="3"/>
  <c r="BF583" i="3"/>
  <c r="DG582" i="3"/>
  <c r="DF582" i="3"/>
  <c r="DE582" i="3"/>
  <c r="DD582" i="3"/>
  <c r="DC582" i="3"/>
  <c r="DB582" i="3"/>
  <c r="DA582" i="3"/>
  <c r="CZ582" i="3"/>
  <c r="CY582" i="3"/>
  <c r="CX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CC582" i="3"/>
  <c r="CB582" i="3"/>
  <c r="CA582" i="3"/>
  <c r="BZ582" i="3"/>
  <c r="BW582" i="3"/>
  <c r="BV582" i="3"/>
  <c r="BU582" i="3"/>
  <c r="BT582" i="3"/>
  <c r="BS582" i="3"/>
  <c r="BR582" i="3"/>
  <c r="BQ582" i="3"/>
  <c r="BP582" i="3"/>
  <c r="BO582" i="3"/>
  <c r="BN582" i="3"/>
  <c r="BM582" i="3"/>
  <c r="BL582" i="3"/>
  <c r="BK582" i="3"/>
  <c r="BJ582" i="3"/>
  <c r="BI582" i="3"/>
  <c r="BG582" i="3"/>
  <c r="BF582" i="3"/>
  <c r="DG581" i="3"/>
  <c r="DF581" i="3"/>
  <c r="DE581" i="3"/>
  <c r="DD581" i="3"/>
  <c r="DC581" i="3"/>
  <c r="DB581" i="3"/>
  <c r="DA581" i="3"/>
  <c r="CZ581" i="3"/>
  <c r="CY581" i="3"/>
  <c r="CX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CC581" i="3"/>
  <c r="CB581" i="3"/>
  <c r="CA581" i="3"/>
  <c r="BZ581" i="3"/>
  <c r="BW581" i="3"/>
  <c r="BV581" i="3"/>
  <c r="BU581" i="3"/>
  <c r="BT581" i="3"/>
  <c r="BS581" i="3"/>
  <c r="BR581" i="3"/>
  <c r="BQ581" i="3"/>
  <c r="BP581" i="3"/>
  <c r="BO581" i="3"/>
  <c r="BN581" i="3"/>
  <c r="BM581" i="3"/>
  <c r="BL581" i="3"/>
  <c r="BK581" i="3"/>
  <c r="BJ581" i="3"/>
  <c r="BI581" i="3"/>
  <c r="BG581" i="3"/>
  <c r="BF581" i="3"/>
  <c r="DG580" i="3"/>
  <c r="DF580" i="3"/>
  <c r="DE580" i="3"/>
  <c r="DD580" i="3"/>
  <c r="DC580" i="3"/>
  <c r="DB580" i="3"/>
  <c r="DA580" i="3"/>
  <c r="CZ580" i="3"/>
  <c r="CY580" i="3"/>
  <c r="CX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C580" i="3"/>
  <c r="CB580" i="3"/>
  <c r="CA580" i="3"/>
  <c r="BZ580" i="3"/>
  <c r="BW580" i="3"/>
  <c r="BV580" i="3"/>
  <c r="BU580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G580" i="3"/>
  <c r="BF580" i="3"/>
  <c r="DG579" i="3"/>
  <c r="DF579" i="3"/>
  <c r="DE579" i="3"/>
  <c r="DD579" i="3"/>
  <c r="DC579" i="3"/>
  <c r="DB579" i="3"/>
  <c r="DA579" i="3"/>
  <c r="CZ579" i="3"/>
  <c r="CY579" i="3"/>
  <c r="CX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BW579" i="3"/>
  <c r="BV579" i="3"/>
  <c r="BU579" i="3"/>
  <c r="BT579" i="3"/>
  <c r="BS579" i="3"/>
  <c r="BR579" i="3"/>
  <c r="BQ579" i="3"/>
  <c r="BP579" i="3"/>
  <c r="BO579" i="3"/>
  <c r="BN579" i="3"/>
  <c r="BM579" i="3"/>
  <c r="BL579" i="3"/>
  <c r="BK579" i="3"/>
  <c r="BJ579" i="3"/>
  <c r="BI579" i="3"/>
  <c r="BG579" i="3"/>
  <c r="BF579" i="3"/>
  <c r="DG578" i="3"/>
  <c r="DF578" i="3"/>
  <c r="DE578" i="3"/>
  <c r="DD578" i="3"/>
  <c r="DC578" i="3"/>
  <c r="DB578" i="3"/>
  <c r="DA578" i="3"/>
  <c r="CZ578" i="3"/>
  <c r="CY578" i="3"/>
  <c r="CX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CC578" i="3"/>
  <c r="CB578" i="3"/>
  <c r="CA578" i="3"/>
  <c r="BZ578" i="3"/>
  <c r="BW578" i="3"/>
  <c r="BV578" i="3"/>
  <c r="BU578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G578" i="3"/>
  <c r="BF578" i="3"/>
  <c r="DG577" i="3"/>
  <c r="DF577" i="3"/>
  <c r="DE577" i="3"/>
  <c r="DD577" i="3"/>
  <c r="DC577" i="3"/>
  <c r="DB577" i="3"/>
  <c r="DA577" i="3"/>
  <c r="CZ577" i="3"/>
  <c r="CY577" i="3"/>
  <c r="CX577" i="3"/>
  <c r="CV577" i="3"/>
  <c r="CU577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CC577" i="3"/>
  <c r="CB577" i="3"/>
  <c r="CA577" i="3"/>
  <c r="BZ577" i="3"/>
  <c r="BW577" i="3"/>
  <c r="BV577" i="3"/>
  <c r="BU577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DG576" i="3"/>
  <c r="DF576" i="3"/>
  <c r="DE576" i="3"/>
  <c r="DD576" i="3"/>
  <c r="DC576" i="3"/>
  <c r="DB576" i="3"/>
  <c r="DA576" i="3"/>
  <c r="CZ576" i="3"/>
  <c r="CY576" i="3"/>
  <c r="CX576" i="3"/>
  <c r="CV576" i="3"/>
  <c r="CU576" i="3"/>
  <c r="CT576" i="3"/>
  <c r="CS576" i="3"/>
  <c r="CR576" i="3"/>
  <c r="CQ576" i="3"/>
  <c r="CP576" i="3"/>
  <c r="CO576" i="3"/>
  <c r="CN576" i="3"/>
  <c r="CM576" i="3"/>
  <c r="CL576" i="3"/>
  <c r="CK576" i="3"/>
  <c r="CJ576" i="3"/>
  <c r="CI576" i="3"/>
  <c r="CH576" i="3"/>
  <c r="CG576" i="3"/>
  <c r="CF576" i="3"/>
  <c r="CE576" i="3"/>
  <c r="CD576" i="3"/>
  <c r="CC576" i="3"/>
  <c r="CB576" i="3"/>
  <c r="CA576" i="3"/>
  <c r="BZ576" i="3"/>
  <c r="BW576" i="3"/>
  <c r="BV576" i="3"/>
  <c r="BU576" i="3"/>
  <c r="BT576" i="3"/>
  <c r="BS576" i="3"/>
  <c r="BR576" i="3"/>
  <c r="BQ576" i="3"/>
  <c r="BP576" i="3"/>
  <c r="BO576" i="3"/>
  <c r="BN576" i="3"/>
  <c r="BM576" i="3"/>
  <c r="BL576" i="3"/>
  <c r="BK576" i="3"/>
  <c r="BJ576" i="3"/>
  <c r="BI576" i="3"/>
  <c r="BG576" i="3"/>
  <c r="BF576" i="3"/>
  <c r="DG575" i="3"/>
  <c r="DF575" i="3"/>
  <c r="DE575" i="3"/>
  <c r="DD575" i="3"/>
  <c r="DC575" i="3"/>
  <c r="DB575" i="3"/>
  <c r="DA575" i="3"/>
  <c r="CZ575" i="3"/>
  <c r="CY575" i="3"/>
  <c r="CX575" i="3"/>
  <c r="CV575" i="3"/>
  <c r="CU575" i="3"/>
  <c r="CT575" i="3"/>
  <c r="CS575" i="3"/>
  <c r="CR575" i="3"/>
  <c r="CQ575" i="3"/>
  <c r="CP575" i="3"/>
  <c r="CO575" i="3"/>
  <c r="CN575" i="3"/>
  <c r="CM575" i="3"/>
  <c r="CL575" i="3"/>
  <c r="CK575" i="3"/>
  <c r="CJ575" i="3"/>
  <c r="CI575" i="3"/>
  <c r="CH575" i="3"/>
  <c r="CG575" i="3"/>
  <c r="CF575" i="3"/>
  <c r="CE575" i="3"/>
  <c r="CD575" i="3"/>
  <c r="CC575" i="3"/>
  <c r="CB575" i="3"/>
  <c r="CA575" i="3"/>
  <c r="BZ575" i="3"/>
  <c r="BW575" i="3"/>
  <c r="BV575" i="3"/>
  <c r="BU575" i="3"/>
  <c r="BT575" i="3"/>
  <c r="BS575" i="3"/>
  <c r="BR575" i="3"/>
  <c r="BQ575" i="3"/>
  <c r="BP575" i="3"/>
  <c r="BO575" i="3"/>
  <c r="BN575" i="3"/>
  <c r="BM575" i="3"/>
  <c r="BL575" i="3"/>
  <c r="BK575" i="3"/>
  <c r="BJ575" i="3"/>
  <c r="BI575" i="3"/>
  <c r="BG575" i="3"/>
  <c r="BF575" i="3"/>
  <c r="DG574" i="3"/>
  <c r="DF574" i="3"/>
  <c r="DE574" i="3"/>
  <c r="DD574" i="3"/>
  <c r="DC574" i="3"/>
  <c r="DB574" i="3"/>
  <c r="DA574" i="3"/>
  <c r="CZ574" i="3"/>
  <c r="CY574" i="3"/>
  <c r="CX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CC574" i="3"/>
  <c r="CB574" i="3"/>
  <c r="CA574" i="3"/>
  <c r="BZ574" i="3"/>
  <c r="BW574" i="3"/>
  <c r="BV574" i="3"/>
  <c r="BU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G574" i="3"/>
  <c r="BF574" i="3"/>
  <c r="DG573" i="3"/>
  <c r="DF573" i="3"/>
  <c r="DE573" i="3"/>
  <c r="DD573" i="3"/>
  <c r="DC573" i="3"/>
  <c r="DB573" i="3"/>
  <c r="DA573" i="3"/>
  <c r="CZ573" i="3"/>
  <c r="CY573" i="3"/>
  <c r="CX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BW573" i="3"/>
  <c r="BV573" i="3"/>
  <c r="BU573" i="3"/>
  <c r="BT573" i="3"/>
  <c r="BS573" i="3"/>
  <c r="BR573" i="3"/>
  <c r="BQ573" i="3"/>
  <c r="BP573" i="3"/>
  <c r="BO573" i="3"/>
  <c r="BN573" i="3"/>
  <c r="BM573" i="3"/>
  <c r="BL573" i="3"/>
  <c r="BK573" i="3"/>
  <c r="BJ573" i="3"/>
  <c r="BI573" i="3"/>
  <c r="BG573" i="3"/>
  <c r="BF573" i="3"/>
  <c r="DG572" i="3"/>
  <c r="DF572" i="3"/>
  <c r="DE572" i="3"/>
  <c r="DD572" i="3"/>
  <c r="DC572" i="3"/>
  <c r="DB572" i="3"/>
  <c r="DA572" i="3"/>
  <c r="CZ572" i="3"/>
  <c r="CY572" i="3"/>
  <c r="CX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BW572" i="3"/>
  <c r="BV572" i="3"/>
  <c r="BU572" i="3"/>
  <c r="BT572" i="3"/>
  <c r="BS572" i="3"/>
  <c r="BR572" i="3"/>
  <c r="BQ572" i="3"/>
  <c r="BP572" i="3"/>
  <c r="BO572" i="3"/>
  <c r="BN572" i="3"/>
  <c r="BM572" i="3"/>
  <c r="BL572" i="3"/>
  <c r="BK572" i="3"/>
  <c r="BJ572" i="3"/>
  <c r="BI572" i="3"/>
  <c r="BG572" i="3"/>
  <c r="BF572" i="3"/>
  <c r="DG571" i="3"/>
  <c r="DF571" i="3"/>
  <c r="DE571" i="3"/>
  <c r="DD571" i="3"/>
  <c r="DC571" i="3"/>
  <c r="DB571" i="3"/>
  <c r="DA571" i="3"/>
  <c r="CZ571" i="3"/>
  <c r="CY571" i="3"/>
  <c r="CX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CC571" i="3"/>
  <c r="CB571" i="3"/>
  <c r="CA571" i="3"/>
  <c r="BZ571" i="3"/>
  <c r="BW571" i="3"/>
  <c r="BV571" i="3"/>
  <c r="BU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G571" i="3"/>
  <c r="BF571" i="3"/>
  <c r="DG570" i="3"/>
  <c r="DF570" i="3"/>
  <c r="DE570" i="3"/>
  <c r="DD570" i="3"/>
  <c r="DC570" i="3"/>
  <c r="DB570" i="3"/>
  <c r="DA570" i="3"/>
  <c r="CZ570" i="3"/>
  <c r="CY570" i="3"/>
  <c r="CX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BW570" i="3"/>
  <c r="BV570" i="3"/>
  <c r="BU570" i="3"/>
  <c r="BT570" i="3"/>
  <c r="BS570" i="3"/>
  <c r="BR570" i="3"/>
  <c r="BQ570" i="3"/>
  <c r="BP570" i="3"/>
  <c r="BO570" i="3"/>
  <c r="BN570" i="3"/>
  <c r="BM570" i="3"/>
  <c r="BL570" i="3"/>
  <c r="BK570" i="3"/>
  <c r="BJ570" i="3"/>
  <c r="BI570" i="3"/>
  <c r="BG570" i="3"/>
  <c r="BF570" i="3"/>
  <c r="DG569" i="3"/>
  <c r="DF569" i="3"/>
  <c r="DE569" i="3"/>
  <c r="DD569" i="3"/>
  <c r="DC569" i="3"/>
  <c r="DB569" i="3"/>
  <c r="DA569" i="3"/>
  <c r="CZ569" i="3"/>
  <c r="CY569" i="3"/>
  <c r="CX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BW569" i="3"/>
  <c r="BV569" i="3"/>
  <c r="BU569" i="3"/>
  <c r="BT569" i="3"/>
  <c r="BS569" i="3"/>
  <c r="BR569" i="3"/>
  <c r="BQ569" i="3"/>
  <c r="BP569" i="3"/>
  <c r="BO569" i="3"/>
  <c r="BN569" i="3"/>
  <c r="BM569" i="3"/>
  <c r="BL569" i="3"/>
  <c r="BK569" i="3"/>
  <c r="BJ569" i="3"/>
  <c r="BI569" i="3"/>
  <c r="BG569" i="3"/>
  <c r="BF569" i="3"/>
  <c r="DG568" i="3"/>
  <c r="DF568" i="3"/>
  <c r="DE568" i="3"/>
  <c r="DD568" i="3"/>
  <c r="DC568" i="3"/>
  <c r="DB568" i="3"/>
  <c r="DA568" i="3"/>
  <c r="CZ568" i="3"/>
  <c r="CY568" i="3"/>
  <c r="CX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BW568" i="3"/>
  <c r="BV568" i="3"/>
  <c r="BU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G568" i="3"/>
  <c r="BF568" i="3"/>
  <c r="DG567" i="3"/>
  <c r="DF567" i="3"/>
  <c r="DE567" i="3"/>
  <c r="DD567" i="3"/>
  <c r="DC567" i="3"/>
  <c r="DB567" i="3"/>
  <c r="DA567" i="3"/>
  <c r="CZ567" i="3"/>
  <c r="CY567" i="3"/>
  <c r="CX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BW567" i="3"/>
  <c r="BV567" i="3"/>
  <c r="BU567" i="3"/>
  <c r="BT567" i="3"/>
  <c r="BS567" i="3"/>
  <c r="BR567" i="3"/>
  <c r="BQ567" i="3"/>
  <c r="BP567" i="3"/>
  <c r="BO567" i="3"/>
  <c r="BN567" i="3"/>
  <c r="BM567" i="3"/>
  <c r="BL567" i="3"/>
  <c r="BK567" i="3"/>
  <c r="BJ567" i="3"/>
  <c r="BI567" i="3"/>
  <c r="BG567" i="3"/>
  <c r="BF567" i="3"/>
  <c r="DG566" i="3"/>
  <c r="DF566" i="3"/>
  <c r="DE566" i="3"/>
  <c r="DD566" i="3"/>
  <c r="DC566" i="3"/>
  <c r="DB566" i="3"/>
  <c r="DA566" i="3"/>
  <c r="CZ566" i="3"/>
  <c r="CY566" i="3"/>
  <c r="CX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BW566" i="3"/>
  <c r="BV566" i="3"/>
  <c r="BU566" i="3"/>
  <c r="BT566" i="3"/>
  <c r="BS566" i="3"/>
  <c r="BR566" i="3"/>
  <c r="BQ566" i="3"/>
  <c r="BP566" i="3"/>
  <c r="BO566" i="3"/>
  <c r="BN566" i="3"/>
  <c r="BM566" i="3"/>
  <c r="BL566" i="3"/>
  <c r="BK566" i="3"/>
  <c r="BJ566" i="3"/>
  <c r="BI566" i="3"/>
  <c r="BG566" i="3"/>
  <c r="BF566" i="3"/>
  <c r="DG565" i="3"/>
  <c r="DF565" i="3"/>
  <c r="DE565" i="3"/>
  <c r="DD565" i="3"/>
  <c r="DC565" i="3"/>
  <c r="DB565" i="3"/>
  <c r="DA565" i="3"/>
  <c r="CZ565" i="3"/>
  <c r="CY565" i="3"/>
  <c r="CX565" i="3"/>
  <c r="CV565" i="3"/>
  <c r="CU565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CC565" i="3"/>
  <c r="CB565" i="3"/>
  <c r="CA565" i="3"/>
  <c r="BZ565" i="3"/>
  <c r="BW565" i="3"/>
  <c r="BV565" i="3"/>
  <c r="BU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G565" i="3"/>
  <c r="BF565" i="3"/>
  <c r="DG564" i="3"/>
  <c r="DF564" i="3"/>
  <c r="DE564" i="3"/>
  <c r="DD564" i="3"/>
  <c r="DC564" i="3"/>
  <c r="DB564" i="3"/>
  <c r="DA564" i="3"/>
  <c r="CZ564" i="3"/>
  <c r="CY564" i="3"/>
  <c r="CX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BW564" i="3"/>
  <c r="BV564" i="3"/>
  <c r="BU564" i="3"/>
  <c r="BT564" i="3"/>
  <c r="BS564" i="3"/>
  <c r="BR564" i="3"/>
  <c r="BQ564" i="3"/>
  <c r="BP564" i="3"/>
  <c r="BO564" i="3"/>
  <c r="BN564" i="3"/>
  <c r="BM564" i="3"/>
  <c r="BL564" i="3"/>
  <c r="BK564" i="3"/>
  <c r="BJ564" i="3"/>
  <c r="BI564" i="3"/>
  <c r="BG564" i="3"/>
  <c r="BF564" i="3"/>
  <c r="DG563" i="3"/>
  <c r="DF563" i="3"/>
  <c r="DE563" i="3"/>
  <c r="DD563" i="3"/>
  <c r="DC563" i="3"/>
  <c r="DB563" i="3"/>
  <c r="DA563" i="3"/>
  <c r="CZ563" i="3"/>
  <c r="CY563" i="3"/>
  <c r="CX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BW563" i="3"/>
  <c r="BV563" i="3"/>
  <c r="BU563" i="3"/>
  <c r="BT563" i="3"/>
  <c r="BS563" i="3"/>
  <c r="BR563" i="3"/>
  <c r="BQ563" i="3"/>
  <c r="BP563" i="3"/>
  <c r="BO563" i="3"/>
  <c r="BN563" i="3"/>
  <c r="BM563" i="3"/>
  <c r="BL563" i="3"/>
  <c r="BK563" i="3"/>
  <c r="BJ563" i="3"/>
  <c r="BI563" i="3"/>
  <c r="BG563" i="3"/>
  <c r="BF563" i="3"/>
  <c r="DG562" i="3"/>
  <c r="DF562" i="3"/>
  <c r="DE562" i="3"/>
  <c r="DD562" i="3"/>
  <c r="DC562" i="3"/>
  <c r="DB562" i="3"/>
  <c r="DA562" i="3"/>
  <c r="CZ562" i="3"/>
  <c r="CY562" i="3"/>
  <c r="CX562" i="3"/>
  <c r="CV562" i="3"/>
  <c r="CU562" i="3"/>
  <c r="CT562" i="3"/>
  <c r="CS562" i="3"/>
  <c r="CR562" i="3"/>
  <c r="CQ562" i="3"/>
  <c r="CP562" i="3"/>
  <c r="CO562" i="3"/>
  <c r="CN562" i="3"/>
  <c r="CM562" i="3"/>
  <c r="CL562" i="3"/>
  <c r="CK562" i="3"/>
  <c r="CJ562" i="3"/>
  <c r="CI562" i="3"/>
  <c r="CH562" i="3"/>
  <c r="CG562" i="3"/>
  <c r="CF562" i="3"/>
  <c r="CE562" i="3"/>
  <c r="CD562" i="3"/>
  <c r="CC562" i="3"/>
  <c r="CB562" i="3"/>
  <c r="CA562" i="3"/>
  <c r="BZ562" i="3"/>
  <c r="BW562" i="3"/>
  <c r="BV562" i="3"/>
  <c r="BU562" i="3"/>
  <c r="BT562" i="3"/>
  <c r="BS562" i="3"/>
  <c r="BR562" i="3"/>
  <c r="BQ562" i="3"/>
  <c r="BP562" i="3"/>
  <c r="BO562" i="3"/>
  <c r="BN562" i="3"/>
  <c r="BM562" i="3"/>
  <c r="BL562" i="3"/>
  <c r="BK562" i="3"/>
  <c r="BJ562" i="3"/>
  <c r="BI562" i="3"/>
  <c r="BG562" i="3"/>
  <c r="BF562" i="3"/>
  <c r="DG561" i="3"/>
  <c r="DF561" i="3"/>
  <c r="DE561" i="3"/>
  <c r="DD561" i="3"/>
  <c r="DC561" i="3"/>
  <c r="DB561" i="3"/>
  <c r="DA561" i="3"/>
  <c r="CZ561" i="3"/>
  <c r="CY561" i="3"/>
  <c r="CX561" i="3"/>
  <c r="CV561" i="3"/>
  <c r="CU561" i="3"/>
  <c r="CT561" i="3"/>
  <c r="CS561" i="3"/>
  <c r="CR561" i="3"/>
  <c r="CQ561" i="3"/>
  <c r="CP561" i="3"/>
  <c r="CO561" i="3"/>
  <c r="CN561" i="3"/>
  <c r="CM561" i="3"/>
  <c r="CL561" i="3"/>
  <c r="CK561" i="3"/>
  <c r="CJ561" i="3"/>
  <c r="CI561" i="3"/>
  <c r="CH561" i="3"/>
  <c r="CG561" i="3"/>
  <c r="CF561" i="3"/>
  <c r="CE561" i="3"/>
  <c r="CD561" i="3"/>
  <c r="CC561" i="3"/>
  <c r="CB561" i="3"/>
  <c r="CA561" i="3"/>
  <c r="BZ561" i="3"/>
  <c r="BW561" i="3"/>
  <c r="BV561" i="3"/>
  <c r="BU561" i="3"/>
  <c r="BT561" i="3"/>
  <c r="BS561" i="3"/>
  <c r="BR561" i="3"/>
  <c r="BQ561" i="3"/>
  <c r="BP561" i="3"/>
  <c r="BO561" i="3"/>
  <c r="BN561" i="3"/>
  <c r="BM561" i="3"/>
  <c r="BL561" i="3"/>
  <c r="BK561" i="3"/>
  <c r="BJ561" i="3"/>
  <c r="BI561" i="3"/>
  <c r="BG561" i="3"/>
  <c r="BF561" i="3"/>
  <c r="DG560" i="3"/>
  <c r="DF560" i="3"/>
  <c r="DE560" i="3"/>
  <c r="DD560" i="3"/>
  <c r="DC560" i="3"/>
  <c r="DB560" i="3"/>
  <c r="DA560" i="3"/>
  <c r="CZ560" i="3"/>
  <c r="CY560" i="3"/>
  <c r="CX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BW560" i="3"/>
  <c r="BV560" i="3"/>
  <c r="BU560" i="3"/>
  <c r="BT560" i="3"/>
  <c r="BS560" i="3"/>
  <c r="BR560" i="3"/>
  <c r="BQ560" i="3"/>
  <c r="BP560" i="3"/>
  <c r="BO560" i="3"/>
  <c r="BN560" i="3"/>
  <c r="BM560" i="3"/>
  <c r="BL560" i="3"/>
  <c r="BK560" i="3"/>
  <c r="BJ560" i="3"/>
  <c r="BI560" i="3"/>
  <c r="BG560" i="3"/>
  <c r="BF560" i="3"/>
  <c r="DG559" i="3"/>
  <c r="DF559" i="3"/>
  <c r="DE559" i="3"/>
  <c r="DD559" i="3"/>
  <c r="DC559" i="3"/>
  <c r="DB559" i="3"/>
  <c r="DA559" i="3"/>
  <c r="CZ559" i="3"/>
  <c r="CY559" i="3"/>
  <c r="CX559" i="3"/>
  <c r="CV559" i="3"/>
  <c r="CU559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CC559" i="3"/>
  <c r="CB559" i="3"/>
  <c r="CA559" i="3"/>
  <c r="BZ559" i="3"/>
  <c r="BW559" i="3"/>
  <c r="BV559" i="3"/>
  <c r="BU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G559" i="3"/>
  <c r="BF559" i="3"/>
  <c r="DG558" i="3"/>
  <c r="DF558" i="3"/>
  <c r="DE558" i="3"/>
  <c r="DD558" i="3"/>
  <c r="DC558" i="3"/>
  <c r="DB558" i="3"/>
  <c r="DA558" i="3"/>
  <c r="CZ558" i="3"/>
  <c r="CY558" i="3"/>
  <c r="CX558" i="3"/>
  <c r="CV558" i="3"/>
  <c r="CU558" i="3"/>
  <c r="CT558" i="3"/>
  <c r="CS558" i="3"/>
  <c r="CR558" i="3"/>
  <c r="CQ558" i="3"/>
  <c r="CP558" i="3"/>
  <c r="CO558" i="3"/>
  <c r="CN558" i="3"/>
  <c r="CM558" i="3"/>
  <c r="CL558" i="3"/>
  <c r="CK558" i="3"/>
  <c r="CJ558" i="3"/>
  <c r="CI558" i="3"/>
  <c r="CH558" i="3"/>
  <c r="CG558" i="3"/>
  <c r="CF558" i="3"/>
  <c r="CE558" i="3"/>
  <c r="CD558" i="3"/>
  <c r="CC558" i="3"/>
  <c r="CB558" i="3"/>
  <c r="CA558" i="3"/>
  <c r="BZ558" i="3"/>
  <c r="BW558" i="3"/>
  <c r="BV558" i="3"/>
  <c r="BU558" i="3"/>
  <c r="BT558" i="3"/>
  <c r="BS558" i="3"/>
  <c r="BR558" i="3"/>
  <c r="BQ558" i="3"/>
  <c r="BP558" i="3"/>
  <c r="BO558" i="3"/>
  <c r="BN558" i="3"/>
  <c r="BM558" i="3"/>
  <c r="BL558" i="3"/>
  <c r="BK558" i="3"/>
  <c r="BJ558" i="3"/>
  <c r="BI558" i="3"/>
  <c r="BG558" i="3"/>
  <c r="BF558" i="3"/>
  <c r="DG557" i="3"/>
  <c r="DF557" i="3"/>
  <c r="DE557" i="3"/>
  <c r="DD557" i="3"/>
  <c r="DC557" i="3"/>
  <c r="DB557" i="3"/>
  <c r="DA557" i="3"/>
  <c r="CZ557" i="3"/>
  <c r="CY557" i="3"/>
  <c r="CX557" i="3"/>
  <c r="CV557" i="3"/>
  <c r="CU557" i="3"/>
  <c r="CT557" i="3"/>
  <c r="CS557" i="3"/>
  <c r="CR557" i="3"/>
  <c r="CQ557" i="3"/>
  <c r="CP557" i="3"/>
  <c r="CO557" i="3"/>
  <c r="CN557" i="3"/>
  <c r="CM557" i="3"/>
  <c r="CL557" i="3"/>
  <c r="CK557" i="3"/>
  <c r="CJ557" i="3"/>
  <c r="CI557" i="3"/>
  <c r="CH557" i="3"/>
  <c r="CG557" i="3"/>
  <c r="CF557" i="3"/>
  <c r="CE557" i="3"/>
  <c r="CD557" i="3"/>
  <c r="CC557" i="3"/>
  <c r="CB557" i="3"/>
  <c r="CA557" i="3"/>
  <c r="BZ557" i="3"/>
  <c r="BW557" i="3"/>
  <c r="BV557" i="3"/>
  <c r="BU557" i="3"/>
  <c r="BT557" i="3"/>
  <c r="BS557" i="3"/>
  <c r="BR557" i="3"/>
  <c r="BQ557" i="3"/>
  <c r="BP557" i="3"/>
  <c r="BO557" i="3"/>
  <c r="BN557" i="3"/>
  <c r="BM557" i="3"/>
  <c r="BL557" i="3"/>
  <c r="BK557" i="3"/>
  <c r="BJ557" i="3"/>
  <c r="BI557" i="3"/>
  <c r="BG557" i="3"/>
  <c r="BF557" i="3"/>
  <c r="DG556" i="3"/>
  <c r="DF556" i="3"/>
  <c r="DE556" i="3"/>
  <c r="DD556" i="3"/>
  <c r="DC556" i="3"/>
  <c r="DB556" i="3"/>
  <c r="DA556" i="3"/>
  <c r="CZ556" i="3"/>
  <c r="CY556" i="3"/>
  <c r="CX556" i="3"/>
  <c r="CV556" i="3"/>
  <c r="CU556" i="3"/>
  <c r="CT556" i="3"/>
  <c r="CS556" i="3"/>
  <c r="CR556" i="3"/>
  <c r="CQ556" i="3"/>
  <c r="CP556" i="3"/>
  <c r="CO556" i="3"/>
  <c r="CN556" i="3"/>
  <c r="CM556" i="3"/>
  <c r="CL556" i="3"/>
  <c r="CK556" i="3"/>
  <c r="CJ556" i="3"/>
  <c r="CI556" i="3"/>
  <c r="CH556" i="3"/>
  <c r="CG556" i="3"/>
  <c r="CF556" i="3"/>
  <c r="CE556" i="3"/>
  <c r="CD556" i="3"/>
  <c r="CC556" i="3"/>
  <c r="CB556" i="3"/>
  <c r="CA556" i="3"/>
  <c r="BZ556" i="3"/>
  <c r="BW556" i="3"/>
  <c r="BV556" i="3"/>
  <c r="BU556" i="3"/>
  <c r="BT556" i="3"/>
  <c r="BS556" i="3"/>
  <c r="BR556" i="3"/>
  <c r="BQ556" i="3"/>
  <c r="BP556" i="3"/>
  <c r="BO556" i="3"/>
  <c r="BN556" i="3"/>
  <c r="BM556" i="3"/>
  <c r="BL556" i="3"/>
  <c r="BK556" i="3"/>
  <c r="BJ556" i="3"/>
  <c r="BI556" i="3"/>
  <c r="BG556" i="3"/>
  <c r="BF556" i="3"/>
  <c r="DG555" i="3"/>
  <c r="DF555" i="3"/>
  <c r="DE555" i="3"/>
  <c r="DD555" i="3"/>
  <c r="DC555" i="3"/>
  <c r="DB555" i="3"/>
  <c r="DA555" i="3"/>
  <c r="CZ555" i="3"/>
  <c r="CY555" i="3"/>
  <c r="CX555" i="3"/>
  <c r="CV555" i="3"/>
  <c r="CU555" i="3"/>
  <c r="CT555" i="3"/>
  <c r="CS555" i="3"/>
  <c r="CR555" i="3"/>
  <c r="CQ555" i="3"/>
  <c r="CP555" i="3"/>
  <c r="CO555" i="3"/>
  <c r="CN555" i="3"/>
  <c r="CM555" i="3"/>
  <c r="CL555" i="3"/>
  <c r="CK555" i="3"/>
  <c r="CJ555" i="3"/>
  <c r="CI555" i="3"/>
  <c r="CH555" i="3"/>
  <c r="CG555" i="3"/>
  <c r="CF555" i="3"/>
  <c r="CE555" i="3"/>
  <c r="CD555" i="3"/>
  <c r="CC555" i="3"/>
  <c r="CB555" i="3"/>
  <c r="CA555" i="3"/>
  <c r="BZ555" i="3"/>
  <c r="BW555" i="3"/>
  <c r="BV555" i="3"/>
  <c r="BU555" i="3"/>
  <c r="BT555" i="3"/>
  <c r="BS555" i="3"/>
  <c r="BR555" i="3"/>
  <c r="BQ555" i="3"/>
  <c r="BP555" i="3"/>
  <c r="BO555" i="3"/>
  <c r="BN555" i="3"/>
  <c r="BM555" i="3"/>
  <c r="BL555" i="3"/>
  <c r="BK555" i="3"/>
  <c r="BJ555" i="3"/>
  <c r="BI555" i="3"/>
  <c r="BG555" i="3"/>
  <c r="BF555" i="3"/>
  <c r="DG554" i="3"/>
  <c r="DF554" i="3"/>
  <c r="DE554" i="3"/>
  <c r="DD554" i="3"/>
  <c r="DC554" i="3"/>
  <c r="DB554" i="3"/>
  <c r="DA554" i="3"/>
  <c r="CZ554" i="3"/>
  <c r="CY554" i="3"/>
  <c r="CX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BW554" i="3"/>
  <c r="BV554" i="3"/>
  <c r="BU554" i="3"/>
  <c r="BT554" i="3"/>
  <c r="BS554" i="3"/>
  <c r="BR554" i="3"/>
  <c r="BQ554" i="3"/>
  <c r="BP554" i="3"/>
  <c r="BO554" i="3"/>
  <c r="BN554" i="3"/>
  <c r="BM554" i="3"/>
  <c r="BL554" i="3"/>
  <c r="BK554" i="3"/>
  <c r="BJ554" i="3"/>
  <c r="BI554" i="3"/>
  <c r="BG554" i="3"/>
  <c r="BF554" i="3"/>
  <c r="DG553" i="3"/>
  <c r="DF553" i="3"/>
  <c r="DE553" i="3"/>
  <c r="DD553" i="3"/>
  <c r="DC553" i="3"/>
  <c r="DB553" i="3"/>
  <c r="DA553" i="3"/>
  <c r="CZ553" i="3"/>
  <c r="CY553" i="3"/>
  <c r="CX553" i="3"/>
  <c r="CV553" i="3"/>
  <c r="CU553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CC553" i="3"/>
  <c r="CB553" i="3"/>
  <c r="CA553" i="3"/>
  <c r="BZ553" i="3"/>
  <c r="BW553" i="3"/>
  <c r="BV553" i="3"/>
  <c r="BU553" i="3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G553" i="3"/>
  <c r="BF553" i="3"/>
  <c r="DG552" i="3"/>
  <c r="DF552" i="3"/>
  <c r="DE552" i="3"/>
  <c r="DD552" i="3"/>
  <c r="DC552" i="3"/>
  <c r="DB552" i="3"/>
  <c r="DA552" i="3"/>
  <c r="CZ552" i="3"/>
  <c r="CY552" i="3"/>
  <c r="CX552" i="3"/>
  <c r="CV552" i="3"/>
  <c r="CU552" i="3"/>
  <c r="CT552" i="3"/>
  <c r="CS552" i="3"/>
  <c r="CR552" i="3"/>
  <c r="CQ552" i="3"/>
  <c r="CP552" i="3"/>
  <c r="CO552" i="3"/>
  <c r="CN552" i="3"/>
  <c r="CM552" i="3"/>
  <c r="CL552" i="3"/>
  <c r="CK552" i="3"/>
  <c r="CJ552" i="3"/>
  <c r="CI552" i="3"/>
  <c r="CH552" i="3"/>
  <c r="CG552" i="3"/>
  <c r="CF552" i="3"/>
  <c r="CE552" i="3"/>
  <c r="CD552" i="3"/>
  <c r="CC552" i="3"/>
  <c r="CB552" i="3"/>
  <c r="CA552" i="3"/>
  <c r="BZ552" i="3"/>
  <c r="BW552" i="3"/>
  <c r="BV552" i="3"/>
  <c r="BU552" i="3"/>
  <c r="BT552" i="3"/>
  <c r="BS552" i="3"/>
  <c r="BR552" i="3"/>
  <c r="BQ552" i="3"/>
  <c r="BP552" i="3"/>
  <c r="BO552" i="3"/>
  <c r="BN552" i="3"/>
  <c r="BM552" i="3"/>
  <c r="BL552" i="3"/>
  <c r="BK552" i="3"/>
  <c r="BJ552" i="3"/>
  <c r="BI552" i="3"/>
  <c r="BG552" i="3"/>
  <c r="BF552" i="3"/>
  <c r="DG551" i="3"/>
  <c r="DF551" i="3"/>
  <c r="DE551" i="3"/>
  <c r="DD551" i="3"/>
  <c r="DC551" i="3"/>
  <c r="DB551" i="3"/>
  <c r="DA551" i="3"/>
  <c r="CZ551" i="3"/>
  <c r="CY551" i="3"/>
  <c r="CX551" i="3"/>
  <c r="CV551" i="3"/>
  <c r="CU551" i="3"/>
  <c r="CT551" i="3"/>
  <c r="CS551" i="3"/>
  <c r="CR551" i="3"/>
  <c r="CQ551" i="3"/>
  <c r="CP551" i="3"/>
  <c r="CO551" i="3"/>
  <c r="CN551" i="3"/>
  <c r="CM551" i="3"/>
  <c r="CL551" i="3"/>
  <c r="CK551" i="3"/>
  <c r="CJ551" i="3"/>
  <c r="CI551" i="3"/>
  <c r="CH551" i="3"/>
  <c r="CG551" i="3"/>
  <c r="CF551" i="3"/>
  <c r="CE551" i="3"/>
  <c r="CD551" i="3"/>
  <c r="CC551" i="3"/>
  <c r="CB551" i="3"/>
  <c r="CA551" i="3"/>
  <c r="BZ551" i="3"/>
  <c r="BW551" i="3"/>
  <c r="BV551" i="3"/>
  <c r="BU551" i="3"/>
  <c r="BT551" i="3"/>
  <c r="BS551" i="3"/>
  <c r="BR551" i="3"/>
  <c r="BQ551" i="3"/>
  <c r="BP551" i="3"/>
  <c r="BO551" i="3"/>
  <c r="BN551" i="3"/>
  <c r="BM551" i="3"/>
  <c r="BL551" i="3"/>
  <c r="BK551" i="3"/>
  <c r="BJ551" i="3"/>
  <c r="BI551" i="3"/>
  <c r="BG551" i="3"/>
  <c r="BF551" i="3"/>
  <c r="DG550" i="3"/>
  <c r="DF550" i="3"/>
  <c r="DE550" i="3"/>
  <c r="DD550" i="3"/>
  <c r="DC550" i="3"/>
  <c r="DB550" i="3"/>
  <c r="DA550" i="3"/>
  <c r="CZ550" i="3"/>
  <c r="CY550" i="3"/>
  <c r="CX550" i="3"/>
  <c r="CV550" i="3"/>
  <c r="CU550" i="3"/>
  <c r="CT550" i="3"/>
  <c r="CS550" i="3"/>
  <c r="CR550" i="3"/>
  <c r="CQ550" i="3"/>
  <c r="CP550" i="3"/>
  <c r="CO550" i="3"/>
  <c r="CN550" i="3"/>
  <c r="CM550" i="3"/>
  <c r="CL550" i="3"/>
  <c r="CK550" i="3"/>
  <c r="CJ550" i="3"/>
  <c r="CI550" i="3"/>
  <c r="CH550" i="3"/>
  <c r="CG550" i="3"/>
  <c r="CF550" i="3"/>
  <c r="CE550" i="3"/>
  <c r="CD550" i="3"/>
  <c r="CC550" i="3"/>
  <c r="CB550" i="3"/>
  <c r="CA550" i="3"/>
  <c r="BZ550" i="3"/>
  <c r="BW550" i="3"/>
  <c r="BV550" i="3"/>
  <c r="BU550" i="3"/>
  <c r="BT550" i="3"/>
  <c r="BS550" i="3"/>
  <c r="BR550" i="3"/>
  <c r="BQ550" i="3"/>
  <c r="BP550" i="3"/>
  <c r="BO550" i="3"/>
  <c r="BN550" i="3"/>
  <c r="BM550" i="3"/>
  <c r="BL550" i="3"/>
  <c r="BK550" i="3"/>
  <c r="BJ550" i="3"/>
  <c r="BI550" i="3"/>
  <c r="BG550" i="3"/>
  <c r="BF550" i="3"/>
  <c r="DG549" i="3"/>
  <c r="DF549" i="3"/>
  <c r="DE549" i="3"/>
  <c r="DD549" i="3"/>
  <c r="DC549" i="3"/>
  <c r="DB549" i="3"/>
  <c r="DA549" i="3"/>
  <c r="CZ549" i="3"/>
  <c r="CY549" i="3"/>
  <c r="CX549" i="3"/>
  <c r="CV549" i="3"/>
  <c r="CU549" i="3"/>
  <c r="CT549" i="3"/>
  <c r="CS549" i="3"/>
  <c r="CR549" i="3"/>
  <c r="CQ549" i="3"/>
  <c r="CP549" i="3"/>
  <c r="CO549" i="3"/>
  <c r="CN549" i="3"/>
  <c r="CM549" i="3"/>
  <c r="CL549" i="3"/>
  <c r="CK549" i="3"/>
  <c r="CJ549" i="3"/>
  <c r="CI549" i="3"/>
  <c r="CH549" i="3"/>
  <c r="CG549" i="3"/>
  <c r="CF549" i="3"/>
  <c r="CE549" i="3"/>
  <c r="CD549" i="3"/>
  <c r="CC549" i="3"/>
  <c r="CB549" i="3"/>
  <c r="CA549" i="3"/>
  <c r="BZ549" i="3"/>
  <c r="BW549" i="3"/>
  <c r="BV549" i="3"/>
  <c r="BU549" i="3"/>
  <c r="BT549" i="3"/>
  <c r="BS549" i="3"/>
  <c r="BR549" i="3"/>
  <c r="BQ549" i="3"/>
  <c r="BP549" i="3"/>
  <c r="BO549" i="3"/>
  <c r="BN549" i="3"/>
  <c r="BM549" i="3"/>
  <c r="BL549" i="3"/>
  <c r="BK549" i="3"/>
  <c r="BJ549" i="3"/>
  <c r="BI549" i="3"/>
  <c r="BG549" i="3"/>
  <c r="BF549" i="3"/>
  <c r="DG548" i="3"/>
  <c r="DF548" i="3"/>
  <c r="DE548" i="3"/>
  <c r="DD548" i="3"/>
  <c r="DC548" i="3"/>
  <c r="DB548" i="3"/>
  <c r="DA548" i="3"/>
  <c r="CZ548" i="3"/>
  <c r="CY548" i="3"/>
  <c r="CX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BW548" i="3"/>
  <c r="BV548" i="3"/>
  <c r="BU548" i="3"/>
  <c r="BT548" i="3"/>
  <c r="BS548" i="3"/>
  <c r="BR548" i="3"/>
  <c r="BQ548" i="3"/>
  <c r="BP548" i="3"/>
  <c r="BO548" i="3"/>
  <c r="BN548" i="3"/>
  <c r="BM548" i="3"/>
  <c r="BL548" i="3"/>
  <c r="BK548" i="3"/>
  <c r="BJ548" i="3"/>
  <c r="BI548" i="3"/>
  <c r="BG548" i="3"/>
  <c r="BF548" i="3"/>
  <c r="DG547" i="3"/>
  <c r="DF547" i="3"/>
  <c r="DE547" i="3"/>
  <c r="DD547" i="3"/>
  <c r="DC547" i="3"/>
  <c r="DB547" i="3"/>
  <c r="DA547" i="3"/>
  <c r="CZ547" i="3"/>
  <c r="CY547" i="3"/>
  <c r="CX547" i="3"/>
  <c r="CV547" i="3"/>
  <c r="CU547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CC547" i="3"/>
  <c r="CB547" i="3"/>
  <c r="CA547" i="3"/>
  <c r="BZ547" i="3"/>
  <c r="BW547" i="3"/>
  <c r="BV547" i="3"/>
  <c r="BU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G547" i="3"/>
  <c r="BF547" i="3"/>
  <c r="DG546" i="3"/>
  <c r="DF546" i="3"/>
  <c r="DE546" i="3"/>
  <c r="DD546" i="3"/>
  <c r="DC546" i="3"/>
  <c r="DB546" i="3"/>
  <c r="DA546" i="3"/>
  <c r="CZ546" i="3"/>
  <c r="CY546" i="3"/>
  <c r="CX546" i="3"/>
  <c r="CV546" i="3"/>
  <c r="CU546" i="3"/>
  <c r="CT546" i="3"/>
  <c r="CS546" i="3"/>
  <c r="CR546" i="3"/>
  <c r="CQ546" i="3"/>
  <c r="CP546" i="3"/>
  <c r="CO546" i="3"/>
  <c r="CN546" i="3"/>
  <c r="CM546" i="3"/>
  <c r="CL546" i="3"/>
  <c r="CK546" i="3"/>
  <c r="CJ546" i="3"/>
  <c r="CI546" i="3"/>
  <c r="CH546" i="3"/>
  <c r="CG546" i="3"/>
  <c r="CF546" i="3"/>
  <c r="CE546" i="3"/>
  <c r="CD546" i="3"/>
  <c r="CC546" i="3"/>
  <c r="CB546" i="3"/>
  <c r="CA546" i="3"/>
  <c r="BZ546" i="3"/>
  <c r="BW546" i="3"/>
  <c r="BV546" i="3"/>
  <c r="BU546" i="3"/>
  <c r="BT546" i="3"/>
  <c r="BS546" i="3"/>
  <c r="BR546" i="3"/>
  <c r="BQ546" i="3"/>
  <c r="BP546" i="3"/>
  <c r="BO546" i="3"/>
  <c r="BN546" i="3"/>
  <c r="BM546" i="3"/>
  <c r="BL546" i="3"/>
  <c r="BK546" i="3"/>
  <c r="BJ546" i="3"/>
  <c r="BI546" i="3"/>
  <c r="BG546" i="3"/>
  <c r="BF546" i="3"/>
  <c r="DG545" i="3"/>
  <c r="DF545" i="3"/>
  <c r="DE545" i="3"/>
  <c r="DD545" i="3"/>
  <c r="DC545" i="3"/>
  <c r="DB545" i="3"/>
  <c r="DA545" i="3"/>
  <c r="CZ545" i="3"/>
  <c r="CY545" i="3"/>
  <c r="CX545" i="3"/>
  <c r="CV545" i="3"/>
  <c r="CU545" i="3"/>
  <c r="CT545" i="3"/>
  <c r="CS545" i="3"/>
  <c r="CR545" i="3"/>
  <c r="CQ545" i="3"/>
  <c r="CP545" i="3"/>
  <c r="CO545" i="3"/>
  <c r="CN545" i="3"/>
  <c r="CM545" i="3"/>
  <c r="CL545" i="3"/>
  <c r="CK545" i="3"/>
  <c r="CJ545" i="3"/>
  <c r="CI545" i="3"/>
  <c r="CH545" i="3"/>
  <c r="CG545" i="3"/>
  <c r="CF545" i="3"/>
  <c r="CE545" i="3"/>
  <c r="CD545" i="3"/>
  <c r="CC545" i="3"/>
  <c r="CB545" i="3"/>
  <c r="CA545" i="3"/>
  <c r="BZ545" i="3"/>
  <c r="BW545" i="3"/>
  <c r="BV545" i="3"/>
  <c r="BU545" i="3"/>
  <c r="BT545" i="3"/>
  <c r="BS545" i="3"/>
  <c r="BR545" i="3"/>
  <c r="BQ545" i="3"/>
  <c r="BP545" i="3"/>
  <c r="BO545" i="3"/>
  <c r="BN545" i="3"/>
  <c r="BM545" i="3"/>
  <c r="BL545" i="3"/>
  <c r="BK545" i="3"/>
  <c r="BJ545" i="3"/>
  <c r="BI545" i="3"/>
  <c r="BG545" i="3"/>
  <c r="BF545" i="3"/>
  <c r="DG544" i="3"/>
  <c r="DF544" i="3"/>
  <c r="DE544" i="3"/>
  <c r="DD544" i="3"/>
  <c r="DC544" i="3"/>
  <c r="DB544" i="3"/>
  <c r="DA544" i="3"/>
  <c r="CZ544" i="3"/>
  <c r="CY544" i="3"/>
  <c r="CX544" i="3"/>
  <c r="CV544" i="3"/>
  <c r="CU544" i="3"/>
  <c r="CT544" i="3"/>
  <c r="CS544" i="3"/>
  <c r="CR544" i="3"/>
  <c r="CQ544" i="3"/>
  <c r="CP544" i="3"/>
  <c r="CO544" i="3"/>
  <c r="CN544" i="3"/>
  <c r="CM544" i="3"/>
  <c r="CL544" i="3"/>
  <c r="CK544" i="3"/>
  <c r="CJ544" i="3"/>
  <c r="CI544" i="3"/>
  <c r="CH544" i="3"/>
  <c r="CG544" i="3"/>
  <c r="CF544" i="3"/>
  <c r="CE544" i="3"/>
  <c r="CD544" i="3"/>
  <c r="CC544" i="3"/>
  <c r="CB544" i="3"/>
  <c r="CA544" i="3"/>
  <c r="BZ544" i="3"/>
  <c r="BW544" i="3"/>
  <c r="BV544" i="3"/>
  <c r="BU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G544" i="3"/>
  <c r="BF544" i="3"/>
  <c r="DG543" i="3"/>
  <c r="DF543" i="3"/>
  <c r="DE543" i="3"/>
  <c r="DD543" i="3"/>
  <c r="DC543" i="3"/>
  <c r="DB543" i="3"/>
  <c r="DA543" i="3"/>
  <c r="CZ543" i="3"/>
  <c r="CY543" i="3"/>
  <c r="CX543" i="3"/>
  <c r="CV543" i="3"/>
  <c r="CU543" i="3"/>
  <c r="CT543" i="3"/>
  <c r="CS543" i="3"/>
  <c r="CR543" i="3"/>
  <c r="CQ543" i="3"/>
  <c r="CP543" i="3"/>
  <c r="CO543" i="3"/>
  <c r="CN543" i="3"/>
  <c r="CM543" i="3"/>
  <c r="CL543" i="3"/>
  <c r="CK543" i="3"/>
  <c r="CJ543" i="3"/>
  <c r="CI543" i="3"/>
  <c r="CH543" i="3"/>
  <c r="CG543" i="3"/>
  <c r="CF543" i="3"/>
  <c r="CE543" i="3"/>
  <c r="CD543" i="3"/>
  <c r="CC543" i="3"/>
  <c r="CB543" i="3"/>
  <c r="CA543" i="3"/>
  <c r="BZ543" i="3"/>
  <c r="BW543" i="3"/>
  <c r="BV543" i="3"/>
  <c r="BU543" i="3"/>
  <c r="BT543" i="3"/>
  <c r="BS543" i="3"/>
  <c r="BR543" i="3"/>
  <c r="BQ543" i="3"/>
  <c r="BP543" i="3"/>
  <c r="BO543" i="3"/>
  <c r="BN543" i="3"/>
  <c r="BM543" i="3"/>
  <c r="BL543" i="3"/>
  <c r="BK543" i="3"/>
  <c r="BJ543" i="3"/>
  <c r="BI543" i="3"/>
  <c r="BG543" i="3"/>
  <c r="BF543" i="3"/>
  <c r="DG542" i="3"/>
  <c r="DF542" i="3"/>
  <c r="DE542" i="3"/>
  <c r="DD542" i="3"/>
  <c r="DC542" i="3"/>
  <c r="DB542" i="3"/>
  <c r="DA542" i="3"/>
  <c r="CZ542" i="3"/>
  <c r="CY542" i="3"/>
  <c r="CX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BW542" i="3"/>
  <c r="BV542" i="3"/>
  <c r="BU542" i="3"/>
  <c r="BT542" i="3"/>
  <c r="BS542" i="3"/>
  <c r="BR542" i="3"/>
  <c r="BQ542" i="3"/>
  <c r="BP542" i="3"/>
  <c r="BO542" i="3"/>
  <c r="BN542" i="3"/>
  <c r="BM542" i="3"/>
  <c r="BL542" i="3"/>
  <c r="BK542" i="3"/>
  <c r="BJ542" i="3"/>
  <c r="BI542" i="3"/>
  <c r="BG542" i="3"/>
  <c r="BF542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CC541" i="3"/>
  <c r="CB541" i="3"/>
  <c r="CA541" i="3"/>
  <c r="BZ541" i="3"/>
  <c r="BW541" i="3"/>
  <c r="BV541" i="3"/>
  <c r="BU541" i="3"/>
  <c r="BT541" i="3"/>
  <c r="BS541" i="3"/>
  <c r="BR541" i="3"/>
  <c r="BQ541" i="3"/>
  <c r="BP541" i="3"/>
  <c r="BO541" i="3"/>
  <c r="BN541" i="3"/>
  <c r="BM541" i="3"/>
  <c r="BL541" i="3"/>
  <c r="BK541" i="3"/>
  <c r="BJ541" i="3"/>
  <c r="BI541" i="3"/>
  <c r="BG541" i="3"/>
  <c r="BF541" i="3"/>
  <c r="DG540" i="3"/>
  <c r="DF540" i="3"/>
  <c r="DE540" i="3"/>
  <c r="DD540" i="3"/>
  <c r="DC540" i="3"/>
  <c r="DB540" i="3"/>
  <c r="DA540" i="3"/>
  <c r="CZ540" i="3"/>
  <c r="CY540" i="3"/>
  <c r="CX540" i="3"/>
  <c r="CW540" i="3"/>
  <c r="CV540" i="3"/>
  <c r="CU540" i="3"/>
  <c r="CT540" i="3"/>
  <c r="CS540" i="3"/>
  <c r="CR540" i="3"/>
  <c r="CQ540" i="3"/>
  <c r="CP540" i="3"/>
  <c r="CO540" i="3"/>
  <c r="CN540" i="3"/>
  <c r="CM540" i="3"/>
  <c r="CL540" i="3"/>
  <c r="CK540" i="3"/>
  <c r="CJ540" i="3"/>
  <c r="CI540" i="3"/>
  <c r="CH540" i="3"/>
  <c r="CG540" i="3"/>
  <c r="CF540" i="3"/>
  <c r="CE540" i="3"/>
  <c r="CD540" i="3"/>
  <c r="CC540" i="3"/>
  <c r="CB540" i="3"/>
  <c r="CA540" i="3"/>
  <c r="BZ540" i="3"/>
  <c r="BW540" i="3"/>
  <c r="BV540" i="3"/>
  <c r="BU540" i="3"/>
  <c r="BT540" i="3"/>
  <c r="BS540" i="3"/>
  <c r="BR540" i="3"/>
  <c r="BQ540" i="3"/>
  <c r="BP540" i="3"/>
  <c r="BO540" i="3"/>
  <c r="BN540" i="3"/>
  <c r="BM540" i="3"/>
  <c r="BL540" i="3"/>
  <c r="BK540" i="3"/>
  <c r="BJ540" i="3"/>
  <c r="BI540" i="3"/>
  <c r="BG540" i="3"/>
  <c r="BF540" i="3"/>
  <c r="DG539" i="3"/>
  <c r="DF539" i="3"/>
  <c r="DE539" i="3"/>
  <c r="DD539" i="3"/>
  <c r="DC539" i="3"/>
  <c r="DB539" i="3"/>
  <c r="DA539" i="3"/>
  <c r="CZ539" i="3"/>
  <c r="CY539" i="3"/>
  <c r="CX539" i="3"/>
  <c r="CW539" i="3"/>
  <c r="CV539" i="3"/>
  <c r="CU539" i="3"/>
  <c r="CT539" i="3"/>
  <c r="CS539" i="3"/>
  <c r="CR539" i="3"/>
  <c r="CQ539" i="3"/>
  <c r="CP539" i="3"/>
  <c r="CO539" i="3"/>
  <c r="CN539" i="3"/>
  <c r="CM539" i="3"/>
  <c r="CL539" i="3"/>
  <c r="CK539" i="3"/>
  <c r="CJ539" i="3"/>
  <c r="CI539" i="3"/>
  <c r="CH539" i="3"/>
  <c r="CG539" i="3"/>
  <c r="CF539" i="3"/>
  <c r="CE539" i="3"/>
  <c r="CD539" i="3"/>
  <c r="CC539" i="3"/>
  <c r="CB539" i="3"/>
  <c r="CA539" i="3"/>
  <c r="BZ539" i="3"/>
  <c r="BW539" i="3"/>
  <c r="BV539" i="3"/>
  <c r="BU539" i="3"/>
  <c r="BT539" i="3"/>
  <c r="BS539" i="3"/>
  <c r="BR539" i="3"/>
  <c r="BQ539" i="3"/>
  <c r="BP539" i="3"/>
  <c r="BO539" i="3"/>
  <c r="BN539" i="3"/>
  <c r="BM539" i="3"/>
  <c r="BL539" i="3"/>
  <c r="BK539" i="3"/>
  <c r="BJ539" i="3"/>
  <c r="BI539" i="3"/>
  <c r="BG539" i="3"/>
  <c r="BF539" i="3"/>
  <c r="DG538" i="3"/>
  <c r="DF538" i="3"/>
  <c r="DE538" i="3"/>
  <c r="DD538" i="3"/>
  <c r="DC538" i="3"/>
  <c r="DB538" i="3"/>
  <c r="DA538" i="3"/>
  <c r="CZ538" i="3"/>
  <c r="CY538" i="3"/>
  <c r="CX538" i="3"/>
  <c r="CW538" i="3"/>
  <c r="CV538" i="3"/>
  <c r="CU538" i="3"/>
  <c r="CT538" i="3"/>
  <c r="CS538" i="3"/>
  <c r="CR538" i="3"/>
  <c r="CQ538" i="3"/>
  <c r="CP538" i="3"/>
  <c r="CO538" i="3"/>
  <c r="CN538" i="3"/>
  <c r="CM538" i="3"/>
  <c r="CL538" i="3"/>
  <c r="CK538" i="3"/>
  <c r="CJ538" i="3"/>
  <c r="CI538" i="3"/>
  <c r="CH538" i="3"/>
  <c r="CG538" i="3"/>
  <c r="CF538" i="3"/>
  <c r="CE538" i="3"/>
  <c r="CD538" i="3"/>
  <c r="CC538" i="3"/>
  <c r="CB538" i="3"/>
  <c r="CA538" i="3"/>
  <c r="BZ538" i="3"/>
  <c r="BW538" i="3"/>
  <c r="BV538" i="3"/>
  <c r="BU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G538" i="3"/>
  <c r="BF538" i="3"/>
  <c r="DG537" i="3"/>
  <c r="DF537" i="3"/>
  <c r="DE537" i="3"/>
  <c r="DD537" i="3"/>
  <c r="DC537" i="3"/>
  <c r="DB537" i="3"/>
  <c r="DA537" i="3"/>
  <c r="CZ537" i="3"/>
  <c r="CY537" i="3"/>
  <c r="CX537" i="3"/>
  <c r="CW537" i="3"/>
  <c r="CV537" i="3"/>
  <c r="CU537" i="3"/>
  <c r="CT537" i="3"/>
  <c r="CS537" i="3"/>
  <c r="CR537" i="3"/>
  <c r="CQ537" i="3"/>
  <c r="CP537" i="3"/>
  <c r="CO537" i="3"/>
  <c r="CN537" i="3"/>
  <c r="CM537" i="3"/>
  <c r="CL537" i="3"/>
  <c r="CK537" i="3"/>
  <c r="CJ537" i="3"/>
  <c r="CI537" i="3"/>
  <c r="CH537" i="3"/>
  <c r="CG537" i="3"/>
  <c r="CF537" i="3"/>
  <c r="CE537" i="3"/>
  <c r="CD537" i="3"/>
  <c r="CC537" i="3"/>
  <c r="CB537" i="3"/>
  <c r="CA537" i="3"/>
  <c r="BZ537" i="3"/>
  <c r="BW537" i="3"/>
  <c r="BV537" i="3"/>
  <c r="BU537" i="3"/>
  <c r="BT537" i="3"/>
  <c r="BS537" i="3"/>
  <c r="BR537" i="3"/>
  <c r="BQ537" i="3"/>
  <c r="BP537" i="3"/>
  <c r="BO537" i="3"/>
  <c r="BN537" i="3"/>
  <c r="BM537" i="3"/>
  <c r="BL537" i="3"/>
  <c r="BK537" i="3"/>
  <c r="BJ537" i="3"/>
  <c r="BI537" i="3"/>
  <c r="BG537" i="3"/>
  <c r="BF537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BW536" i="3"/>
  <c r="BV536" i="3"/>
  <c r="BU536" i="3"/>
  <c r="BT536" i="3"/>
  <c r="BS536" i="3"/>
  <c r="BR536" i="3"/>
  <c r="BQ536" i="3"/>
  <c r="BP536" i="3"/>
  <c r="BO536" i="3"/>
  <c r="BN536" i="3"/>
  <c r="BM536" i="3"/>
  <c r="BL536" i="3"/>
  <c r="BK536" i="3"/>
  <c r="BJ536" i="3"/>
  <c r="BI536" i="3"/>
  <c r="BG536" i="3"/>
  <c r="BF536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CC535" i="3"/>
  <c r="CB535" i="3"/>
  <c r="CA535" i="3"/>
  <c r="BZ535" i="3"/>
  <c r="BW535" i="3"/>
  <c r="BV535" i="3"/>
  <c r="BU535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G535" i="3"/>
  <c r="BF535" i="3"/>
  <c r="DG534" i="3"/>
  <c r="DF534" i="3"/>
  <c r="DE534" i="3"/>
  <c r="DD534" i="3"/>
  <c r="DC534" i="3"/>
  <c r="DB534" i="3"/>
  <c r="DA534" i="3"/>
  <c r="CZ534" i="3"/>
  <c r="CY534" i="3"/>
  <c r="CX534" i="3"/>
  <c r="CW534" i="3"/>
  <c r="CV534" i="3"/>
  <c r="CU534" i="3"/>
  <c r="CT534" i="3"/>
  <c r="CS534" i="3"/>
  <c r="CR534" i="3"/>
  <c r="CQ534" i="3"/>
  <c r="CP534" i="3"/>
  <c r="CO534" i="3"/>
  <c r="CN534" i="3"/>
  <c r="CM534" i="3"/>
  <c r="CL534" i="3"/>
  <c r="CK534" i="3"/>
  <c r="CJ534" i="3"/>
  <c r="CI534" i="3"/>
  <c r="CH534" i="3"/>
  <c r="CG534" i="3"/>
  <c r="CF534" i="3"/>
  <c r="CE534" i="3"/>
  <c r="CD534" i="3"/>
  <c r="CC534" i="3"/>
  <c r="CB534" i="3"/>
  <c r="CA534" i="3"/>
  <c r="BZ534" i="3"/>
  <c r="BW534" i="3"/>
  <c r="BV534" i="3"/>
  <c r="BU534" i="3"/>
  <c r="BT534" i="3"/>
  <c r="BS534" i="3"/>
  <c r="BR534" i="3"/>
  <c r="BQ534" i="3"/>
  <c r="BP534" i="3"/>
  <c r="BO534" i="3"/>
  <c r="BN534" i="3"/>
  <c r="BM534" i="3"/>
  <c r="BL534" i="3"/>
  <c r="BK534" i="3"/>
  <c r="BJ534" i="3"/>
  <c r="BI534" i="3"/>
  <c r="BG534" i="3"/>
  <c r="BF534" i="3"/>
  <c r="DG533" i="3"/>
  <c r="DF533" i="3"/>
  <c r="DE533" i="3"/>
  <c r="DD533" i="3"/>
  <c r="DC533" i="3"/>
  <c r="DB533" i="3"/>
  <c r="DA533" i="3"/>
  <c r="CZ533" i="3"/>
  <c r="CY533" i="3"/>
  <c r="CX533" i="3"/>
  <c r="CW533" i="3"/>
  <c r="CV533" i="3"/>
  <c r="CU533" i="3"/>
  <c r="CT533" i="3"/>
  <c r="CS533" i="3"/>
  <c r="CR533" i="3"/>
  <c r="CQ533" i="3"/>
  <c r="CP533" i="3"/>
  <c r="CO533" i="3"/>
  <c r="CN533" i="3"/>
  <c r="CM533" i="3"/>
  <c r="CL533" i="3"/>
  <c r="CK533" i="3"/>
  <c r="CJ533" i="3"/>
  <c r="CI533" i="3"/>
  <c r="CH533" i="3"/>
  <c r="CG533" i="3"/>
  <c r="CF533" i="3"/>
  <c r="CE533" i="3"/>
  <c r="CD533" i="3"/>
  <c r="CC533" i="3"/>
  <c r="CB533" i="3"/>
  <c r="CA533" i="3"/>
  <c r="BZ533" i="3"/>
  <c r="BW533" i="3"/>
  <c r="BV533" i="3"/>
  <c r="BU533" i="3"/>
  <c r="BT533" i="3"/>
  <c r="BS533" i="3"/>
  <c r="BR533" i="3"/>
  <c r="BQ533" i="3"/>
  <c r="BP533" i="3"/>
  <c r="BO533" i="3"/>
  <c r="BN533" i="3"/>
  <c r="BM533" i="3"/>
  <c r="BL533" i="3"/>
  <c r="BK533" i="3"/>
  <c r="BJ533" i="3"/>
  <c r="BI533" i="3"/>
  <c r="BG533" i="3"/>
  <c r="BF533" i="3"/>
  <c r="DG532" i="3"/>
  <c r="DF532" i="3"/>
  <c r="DE532" i="3"/>
  <c r="DD532" i="3"/>
  <c r="DC532" i="3"/>
  <c r="DB532" i="3"/>
  <c r="DA532" i="3"/>
  <c r="CZ532" i="3"/>
  <c r="CY532" i="3"/>
  <c r="CX532" i="3"/>
  <c r="CW532" i="3"/>
  <c r="CV532" i="3"/>
  <c r="CU532" i="3"/>
  <c r="CT532" i="3"/>
  <c r="CS532" i="3"/>
  <c r="CR532" i="3"/>
  <c r="CQ532" i="3"/>
  <c r="CP532" i="3"/>
  <c r="CO532" i="3"/>
  <c r="CN532" i="3"/>
  <c r="CM532" i="3"/>
  <c r="CL532" i="3"/>
  <c r="CK532" i="3"/>
  <c r="CJ532" i="3"/>
  <c r="CI532" i="3"/>
  <c r="CH532" i="3"/>
  <c r="CG532" i="3"/>
  <c r="CF532" i="3"/>
  <c r="CE532" i="3"/>
  <c r="CD532" i="3"/>
  <c r="CC532" i="3"/>
  <c r="CB532" i="3"/>
  <c r="CA532" i="3"/>
  <c r="BZ532" i="3"/>
  <c r="BW532" i="3"/>
  <c r="BV532" i="3"/>
  <c r="BU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G532" i="3"/>
  <c r="BF532" i="3"/>
  <c r="DG531" i="3"/>
  <c r="DF531" i="3"/>
  <c r="DE531" i="3"/>
  <c r="DD531" i="3"/>
  <c r="DC531" i="3"/>
  <c r="DB531" i="3"/>
  <c r="DA531" i="3"/>
  <c r="CZ531" i="3"/>
  <c r="CY531" i="3"/>
  <c r="CX531" i="3"/>
  <c r="CW531" i="3"/>
  <c r="CV531" i="3"/>
  <c r="CU531" i="3"/>
  <c r="CT531" i="3"/>
  <c r="CS531" i="3"/>
  <c r="CR531" i="3"/>
  <c r="CQ531" i="3"/>
  <c r="CP531" i="3"/>
  <c r="CO531" i="3"/>
  <c r="CN531" i="3"/>
  <c r="CM531" i="3"/>
  <c r="CL531" i="3"/>
  <c r="CK531" i="3"/>
  <c r="CJ531" i="3"/>
  <c r="CI531" i="3"/>
  <c r="CH531" i="3"/>
  <c r="CG531" i="3"/>
  <c r="CF531" i="3"/>
  <c r="CE531" i="3"/>
  <c r="CD531" i="3"/>
  <c r="CC531" i="3"/>
  <c r="CB531" i="3"/>
  <c r="CA531" i="3"/>
  <c r="BZ531" i="3"/>
  <c r="BW531" i="3"/>
  <c r="BV531" i="3"/>
  <c r="BU531" i="3"/>
  <c r="BT531" i="3"/>
  <c r="BS531" i="3"/>
  <c r="BR531" i="3"/>
  <c r="BQ531" i="3"/>
  <c r="BP531" i="3"/>
  <c r="BO531" i="3"/>
  <c r="BN531" i="3"/>
  <c r="BM531" i="3"/>
  <c r="BL531" i="3"/>
  <c r="BK531" i="3"/>
  <c r="BJ531" i="3"/>
  <c r="BI531" i="3"/>
  <c r="BG531" i="3"/>
  <c r="BF531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BW530" i="3"/>
  <c r="BV530" i="3"/>
  <c r="BU530" i="3"/>
  <c r="BT530" i="3"/>
  <c r="BS530" i="3"/>
  <c r="BR530" i="3"/>
  <c r="BQ530" i="3"/>
  <c r="BP530" i="3"/>
  <c r="BO530" i="3"/>
  <c r="BN530" i="3"/>
  <c r="BM530" i="3"/>
  <c r="BL530" i="3"/>
  <c r="BK530" i="3"/>
  <c r="BJ530" i="3"/>
  <c r="BI530" i="3"/>
  <c r="BG530" i="3"/>
  <c r="BF530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CC529" i="3"/>
  <c r="CB529" i="3"/>
  <c r="CA529" i="3"/>
  <c r="BZ529" i="3"/>
  <c r="BW529" i="3"/>
  <c r="BV529" i="3"/>
  <c r="BU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G529" i="3"/>
  <c r="BF529" i="3"/>
  <c r="DG528" i="3"/>
  <c r="DF528" i="3"/>
  <c r="DE528" i="3"/>
  <c r="DD528" i="3"/>
  <c r="DC528" i="3"/>
  <c r="DB528" i="3"/>
  <c r="DA528" i="3"/>
  <c r="CZ528" i="3"/>
  <c r="CY528" i="3"/>
  <c r="CX528" i="3"/>
  <c r="CW528" i="3"/>
  <c r="CV528" i="3"/>
  <c r="CU528" i="3"/>
  <c r="CT528" i="3"/>
  <c r="CS528" i="3"/>
  <c r="CR528" i="3"/>
  <c r="CQ528" i="3"/>
  <c r="CP528" i="3"/>
  <c r="CO528" i="3"/>
  <c r="CN528" i="3"/>
  <c r="CM528" i="3"/>
  <c r="CL528" i="3"/>
  <c r="CK528" i="3"/>
  <c r="CJ528" i="3"/>
  <c r="CI528" i="3"/>
  <c r="CH528" i="3"/>
  <c r="CG528" i="3"/>
  <c r="CF528" i="3"/>
  <c r="CE528" i="3"/>
  <c r="CD528" i="3"/>
  <c r="CC528" i="3"/>
  <c r="CB528" i="3"/>
  <c r="CA528" i="3"/>
  <c r="BZ528" i="3"/>
  <c r="BW528" i="3"/>
  <c r="BV528" i="3"/>
  <c r="BU528" i="3"/>
  <c r="BT528" i="3"/>
  <c r="BS528" i="3"/>
  <c r="BR528" i="3"/>
  <c r="BQ528" i="3"/>
  <c r="BP528" i="3"/>
  <c r="BO528" i="3"/>
  <c r="BN528" i="3"/>
  <c r="BM528" i="3"/>
  <c r="BL528" i="3"/>
  <c r="BK528" i="3"/>
  <c r="BJ528" i="3"/>
  <c r="BI528" i="3"/>
  <c r="BG528" i="3"/>
  <c r="BF528" i="3"/>
  <c r="DG527" i="3"/>
  <c r="DF527" i="3"/>
  <c r="DE527" i="3"/>
  <c r="DD527" i="3"/>
  <c r="DC527" i="3"/>
  <c r="DB527" i="3"/>
  <c r="DA527" i="3"/>
  <c r="CZ527" i="3"/>
  <c r="CY527" i="3"/>
  <c r="CX527" i="3"/>
  <c r="CW527" i="3"/>
  <c r="CV527" i="3"/>
  <c r="CU527" i="3"/>
  <c r="CT527" i="3"/>
  <c r="CS527" i="3"/>
  <c r="CR527" i="3"/>
  <c r="CQ527" i="3"/>
  <c r="CP527" i="3"/>
  <c r="CO527" i="3"/>
  <c r="CN527" i="3"/>
  <c r="CM527" i="3"/>
  <c r="CL527" i="3"/>
  <c r="CK527" i="3"/>
  <c r="CJ527" i="3"/>
  <c r="CI527" i="3"/>
  <c r="CH527" i="3"/>
  <c r="CG527" i="3"/>
  <c r="CF527" i="3"/>
  <c r="CE527" i="3"/>
  <c r="CD527" i="3"/>
  <c r="CC527" i="3"/>
  <c r="CB527" i="3"/>
  <c r="CA527" i="3"/>
  <c r="BZ527" i="3"/>
  <c r="BW527" i="3"/>
  <c r="BV527" i="3"/>
  <c r="BU527" i="3"/>
  <c r="BT527" i="3"/>
  <c r="BS527" i="3"/>
  <c r="BR527" i="3"/>
  <c r="BQ527" i="3"/>
  <c r="BP527" i="3"/>
  <c r="BO527" i="3"/>
  <c r="BN527" i="3"/>
  <c r="BM527" i="3"/>
  <c r="BL527" i="3"/>
  <c r="BK527" i="3"/>
  <c r="BJ527" i="3"/>
  <c r="BI527" i="3"/>
  <c r="BG527" i="3"/>
  <c r="BF527" i="3"/>
  <c r="DG526" i="3"/>
  <c r="DF526" i="3"/>
  <c r="DE526" i="3"/>
  <c r="DD526" i="3"/>
  <c r="DC526" i="3"/>
  <c r="DB526" i="3"/>
  <c r="DA526" i="3"/>
  <c r="CZ526" i="3"/>
  <c r="CY526" i="3"/>
  <c r="CX526" i="3"/>
  <c r="CW526" i="3"/>
  <c r="CV526" i="3"/>
  <c r="CU526" i="3"/>
  <c r="CT526" i="3"/>
  <c r="CS526" i="3"/>
  <c r="CR526" i="3"/>
  <c r="CQ526" i="3"/>
  <c r="CP526" i="3"/>
  <c r="CO526" i="3"/>
  <c r="CN526" i="3"/>
  <c r="CM526" i="3"/>
  <c r="CL526" i="3"/>
  <c r="CK526" i="3"/>
  <c r="CJ526" i="3"/>
  <c r="CI526" i="3"/>
  <c r="CH526" i="3"/>
  <c r="CG526" i="3"/>
  <c r="CF526" i="3"/>
  <c r="CE526" i="3"/>
  <c r="CD526" i="3"/>
  <c r="CC526" i="3"/>
  <c r="CB526" i="3"/>
  <c r="CA526" i="3"/>
  <c r="BZ526" i="3"/>
  <c r="BW526" i="3"/>
  <c r="BV526" i="3"/>
  <c r="BU526" i="3"/>
  <c r="BT526" i="3"/>
  <c r="BS526" i="3"/>
  <c r="BR526" i="3"/>
  <c r="BQ526" i="3"/>
  <c r="BP526" i="3"/>
  <c r="BO526" i="3"/>
  <c r="BN526" i="3"/>
  <c r="BM526" i="3"/>
  <c r="BL526" i="3"/>
  <c r="BK526" i="3"/>
  <c r="BJ526" i="3"/>
  <c r="BI526" i="3"/>
  <c r="BG526" i="3"/>
  <c r="BF526" i="3"/>
  <c r="DG525" i="3"/>
  <c r="DF525" i="3"/>
  <c r="DE525" i="3"/>
  <c r="DD525" i="3"/>
  <c r="DC525" i="3"/>
  <c r="DB525" i="3"/>
  <c r="DA525" i="3"/>
  <c r="CZ525" i="3"/>
  <c r="CY525" i="3"/>
  <c r="CX525" i="3"/>
  <c r="CW525" i="3"/>
  <c r="CV525" i="3"/>
  <c r="CU525" i="3"/>
  <c r="CT525" i="3"/>
  <c r="CS525" i="3"/>
  <c r="CR525" i="3"/>
  <c r="CQ525" i="3"/>
  <c r="CP525" i="3"/>
  <c r="CO525" i="3"/>
  <c r="CN525" i="3"/>
  <c r="CM525" i="3"/>
  <c r="CL525" i="3"/>
  <c r="CK525" i="3"/>
  <c r="CJ525" i="3"/>
  <c r="CI525" i="3"/>
  <c r="CH525" i="3"/>
  <c r="CG525" i="3"/>
  <c r="CF525" i="3"/>
  <c r="CE525" i="3"/>
  <c r="CD525" i="3"/>
  <c r="CC525" i="3"/>
  <c r="CB525" i="3"/>
  <c r="CA525" i="3"/>
  <c r="BZ525" i="3"/>
  <c r="BW525" i="3"/>
  <c r="BV525" i="3"/>
  <c r="BU525" i="3"/>
  <c r="BT525" i="3"/>
  <c r="BS525" i="3"/>
  <c r="BR525" i="3"/>
  <c r="BQ525" i="3"/>
  <c r="BP525" i="3"/>
  <c r="BO525" i="3"/>
  <c r="BN525" i="3"/>
  <c r="BM525" i="3"/>
  <c r="BL525" i="3"/>
  <c r="BK525" i="3"/>
  <c r="BJ525" i="3"/>
  <c r="BI525" i="3"/>
  <c r="BG525" i="3"/>
  <c r="BF525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BW524" i="3"/>
  <c r="BV524" i="3"/>
  <c r="BU524" i="3"/>
  <c r="BT524" i="3"/>
  <c r="BS524" i="3"/>
  <c r="BR524" i="3"/>
  <c r="BQ524" i="3"/>
  <c r="BP524" i="3"/>
  <c r="BO524" i="3"/>
  <c r="BN524" i="3"/>
  <c r="BM524" i="3"/>
  <c r="BL524" i="3"/>
  <c r="BK524" i="3"/>
  <c r="BJ524" i="3"/>
  <c r="BI524" i="3"/>
  <c r="BG524" i="3"/>
  <c r="BF524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CC523" i="3"/>
  <c r="CB523" i="3"/>
  <c r="CA523" i="3"/>
  <c r="BZ523" i="3"/>
  <c r="BW523" i="3"/>
  <c r="BV523" i="3"/>
  <c r="BU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G523" i="3"/>
  <c r="BF523" i="3"/>
  <c r="DG522" i="3"/>
  <c r="DF522" i="3"/>
  <c r="DE522" i="3"/>
  <c r="DD522" i="3"/>
  <c r="DC522" i="3"/>
  <c r="DB522" i="3"/>
  <c r="DA522" i="3"/>
  <c r="CZ522" i="3"/>
  <c r="CY522" i="3"/>
  <c r="CX522" i="3"/>
  <c r="CW522" i="3"/>
  <c r="CV522" i="3"/>
  <c r="CU522" i="3"/>
  <c r="CT522" i="3"/>
  <c r="CS522" i="3"/>
  <c r="CR522" i="3"/>
  <c r="CQ522" i="3"/>
  <c r="CP522" i="3"/>
  <c r="CO522" i="3"/>
  <c r="CN522" i="3"/>
  <c r="CM522" i="3"/>
  <c r="CL522" i="3"/>
  <c r="CK522" i="3"/>
  <c r="CJ522" i="3"/>
  <c r="CI522" i="3"/>
  <c r="CH522" i="3"/>
  <c r="CG522" i="3"/>
  <c r="CF522" i="3"/>
  <c r="CE522" i="3"/>
  <c r="CD522" i="3"/>
  <c r="CC522" i="3"/>
  <c r="CB522" i="3"/>
  <c r="CA522" i="3"/>
  <c r="BZ522" i="3"/>
  <c r="BW522" i="3"/>
  <c r="BV522" i="3"/>
  <c r="BU522" i="3"/>
  <c r="BT522" i="3"/>
  <c r="BS522" i="3"/>
  <c r="BR522" i="3"/>
  <c r="BQ522" i="3"/>
  <c r="BP522" i="3"/>
  <c r="BO522" i="3"/>
  <c r="BN522" i="3"/>
  <c r="BM522" i="3"/>
  <c r="BL522" i="3"/>
  <c r="BK522" i="3"/>
  <c r="BJ522" i="3"/>
  <c r="BI522" i="3"/>
  <c r="BG522" i="3"/>
  <c r="BF522" i="3"/>
  <c r="DG521" i="3"/>
  <c r="DF521" i="3"/>
  <c r="DE521" i="3"/>
  <c r="DD521" i="3"/>
  <c r="DC521" i="3"/>
  <c r="DB521" i="3"/>
  <c r="DA521" i="3"/>
  <c r="CZ521" i="3"/>
  <c r="CY521" i="3"/>
  <c r="CX521" i="3"/>
  <c r="CW521" i="3"/>
  <c r="CV521" i="3"/>
  <c r="CU521" i="3"/>
  <c r="CT521" i="3"/>
  <c r="CS521" i="3"/>
  <c r="CR521" i="3"/>
  <c r="CQ521" i="3"/>
  <c r="CP521" i="3"/>
  <c r="CO521" i="3"/>
  <c r="CN521" i="3"/>
  <c r="CM521" i="3"/>
  <c r="CL521" i="3"/>
  <c r="CK521" i="3"/>
  <c r="CJ521" i="3"/>
  <c r="CI521" i="3"/>
  <c r="CH521" i="3"/>
  <c r="CG521" i="3"/>
  <c r="CF521" i="3"/>
  <c r="CE521" i="3"/>
  <c r="CD521" i="3"/>
  <c r="CC521" i="3"/>
  <c r="CB521" i="3"/>
  <c r="CA521" i="3"/>
  <c r="BZ521" i="3"/>
  <c r="BW521" i="3"/>
  <c r="BV521" i="3"/>
  <c r="BU521" i="3"/>
  <c r="BT521" i="3"/>
  <c r="BS521" i="3"/>
  <c r="BR521" i="3"/>
  <c r="BQ521" i="3"/>
  <c r="BP521" i="3"/>
  <c r="BO521" i="3"/>
  <c r="BN521" i="3"/>
  <c r="BM521" i="3"/>
  <c r="BL521" i="3"/>
  <c r="BK521" i="3"/>
  <c r="BJ521" i="3"/>
  <c r="BI521" i="3"/>
  <c r="BG521" i="3"/>
  <c r="BF521" i="3"/>
  <c r="DG520" i="3"/>
  <c r="DF520" i="3"/>
  <c r="DE520" i="3"/>
  <c r="DD520" i="3"/>
  <c r="DC520" i="3"/>
  <c r="DB520" i="3"/>
  <c r="DA520" i="3"/>
  <c r="CZ520" i="3"/>
  <c r="CY520" i="3"/>
  <c r="CX520" i="3"/>
  <c r="CW520" i="3"/>
  <c r="CV520" i="3"/>
  <c r="CU520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C520" i="3"/>
  <c r="CB520" i="3"/>
  <c r="CA520" i="3"/>
  <c r="BZ520" i="3"/>
  <c r="BW520" i="3"/>
  <c r="BV520" i="3"/>
  <c r="BU520" i="3"/>
  <c r="BT520" i="3"/>
  <c r="BS520" i="3"/>
  <c r="BR520" i="3"/>
  <c r="BQ520" i="3"/>
  <c r="BP520" i="3"/>
  <c r="BO520" i="3"/>
  <c r="BN520" i="3"/>
  <c r="BM520" i="3"/>
  <c r="BL520" i="3"/>
  <c r="BK520" i="3"/>
  <c r="BJ520" i="3"/>
  <c r="BI520" i="3"/>
  <c r="BG520" i="3"/>
  <c r="BF520" i="3"/>
  <c r="DG519" i="3"/>
  <c r="DF519" i="3"/>
  <c r="DE519" i="3"/>
  <c r="DD519" i="3"/>
  <c r="DC519" i="3"/>
  <c r="DB519" i="3"/>
  <c r="DA519" i="3"/>
  <c r="CZ519" i="3"/>
  <c r="CY519" i="3"/>
  <c r="CX519" i="3"/>
  <c r="CW519" i="3"/>
  <c r="CV519" i="3"/>
  <c r="CU519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C519" i="3"/>
  <c r="CB519" i="3"/>
  <c r="CA519" i="3"/>
  <c r="BZ519" i="3"/>
  <c r="BW519" i="3"/>
  <c r="BV519" i="3"/>
  <c r="BU519" i="3"/>
  <c r="BT519" i="3"/>
  <c r="BS519" i="3"/>
  <c r="BR519" i="3"/>
  <c r="BQ519" i="3"/>
  <c r="BP519" i="3"/>
  <c r="BO519" i="3"/>
  <c r="BN519" i="3"/>
  <c r="BM519" i="3"/>
  <c r="BL519" i="3"/>
  <c r="BK519" i="3"/>
  <c r="BJ519" i="3"/>
  <c r="BI519" i="3"/>
  <c r="BG519" i="3"/>
  <c r="BF519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BW518" i="3"/>
  <c r="BV518" i="3"/>
  <c r="BU518" i="3"/>
  <c r="BT518" i="3"/>
  <c r="BS518" i="3"/>
  <c r="BR518" i="3"/>
  <c r="BQ518" i="3"/>
  <c r="BP518" i="3"/>
  <c r="BO518" i="3"/>
  <c r="BN518" i="3"/>
  <c r="BM518" i="3"/>
  <c r="BL518" i="3"/>
  <c r="BK518" i="3"/>
  <c r="BJ518" i="3"/>
  <c r="BI518" i="3"/>
  <c r="BG518" i="3"/>
  <c r="BF518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BW517" i="3"/>
  <c r="BV517" i="3"/>
  <c r="BU517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G517" i="3"/>
  <c r="BF517" i="3"/>
  <c r="DG516" i="3"/>
  <c r="DF516" i="3"/>
  <c r="DE516" i="3"/>
  <c r="DD516" i="3"/>
  <c r="DC516" i="3"/>
  <c r="DB516" i="3"/>
  <c r="DA516" i="3"/>
  <c r="CZ516" i="3"/>
  <c r="CY516" i="3"/>
  <c r="CX516" i="3"/>
  <c r="CW516" i="3"/>
  <c r="CV516" i="3"/>
  <c r="CU516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C516" i="3"/>
  <c r="CB516" i="3"/>
  <c r="CA516" i="3"/>
  <c r="BZ516" i="3"/>
  <c r="BW516" i="3"/>
  <c r="BV516" i="3"/>
  <c r="BU516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G516" i="3"/>
  <c r="BF516" i="3"/>
  <c r="DG515" i="3"/>
  <c r="DF515" i="3"/>
  <c r="DE515" i="3"/>
  <c r="DD515" i="3"/>
  <c r="DC515" i="3"/>
  <c r="DB515" i="3"/>
  <c r="DA515" i="3"/>
  <c r="CZ515" i="3"/>
  <c r="CY515" i="3"/>
  <c r="CX515" i="3"/>
  <c r="CW515" i="3"/>
  <c r="CV515" i="3"/>
  <c r="CU515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C515" i="3"/>
  <c r="CB515" i="3"/>
  <c r="CA515" i="3"/>
  <c r="BZ515" i="3"/>
  <c r="BW515" i="3"/>
  <c r="BV515" i="3"/>
  <c r="BU515" i="3"/>
  <c r="BT515" i="3"/>
  <c r="BS515" i="3"/>
  <c r="BR515" i="3"/>
  <c r="BQ515" i="3"/>
  <c r="BP515" i="3"/>
  <c r="BO515" i="3"/>
  <c r="BN515" i="3"/>
  <c r="BM515" i="3"/>
  <c r="BL515" i="3"/>
  <c r="BK515" i="3"/>
  <c r="BJ515" i="3"/>
  <c r="BI515" i="3"/>
  <c r="BG515" i="3"/>
  <c r="BF515" i="3"/>
  <c r="DG514" i="3"/>
  <c r="DF514" i="3"/>
  <c r="DE514" i="3"/>
  <c r="DD514" i="3"/>
  <c r="DC514" i="3"/>
  <c r="DB514" i="3"/>
  <c r="DA514" i="3"/>
  <c r="CZ514" i="3"/>
  <c r="CY514" i="3"/>
  <c r="CX514" i="3"/>
  <c r="CW514" i="3"/>
  <c r="CV514" i="3"/>
  <c r="CU514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C514" i="3"/>
  <c r="CB514" i="3"/>
  <c r="CA514" i="3"/>
  <c r="BZ514" i="3"/>
  <c r="BW514" i="3"/>
  <c r="BV514" i="3"/>
  <c r="BU514" i="3"/>
  <c r="BT514" i="3"/>
  <c r="BS514" i="3"/>
  <c r="BR514" i="3"/>
  <c r="BQ514" i="3"/>
  <c r="BP514" i="3"/>
  <c r="BO514" i="3"/>
  <c r="BN514" i="3"/>
  <c r="BM514" i="3"/>
  <c r="BL514" i="3"/>
  <c r="BK514" i="3"/>
  <c r="BJ514" i="3"/>
  <c r="BI514" i="3"/>
  <c r="BG514" i="3"/>
  <c r="BF514" i="3"/>
  <c r="DG513" i="3"/>
  <c r="DF513" i="3"/>
  <c r="DE513" i="3"/>
  <c r="DD513" i="3"/>
  <c r="DC513" i="3"/>
  <c r="DB513" i="3"/>
  <c r="DA513" i="3"/>
  <c r="CZ513" i="3"/>
  <c r="CY513" i="3"/>
  <c r="CX513" i="3"/>
  <c r="CW513" i="3"/>
  <c r="CV513" i="3"/>
  <c r="CU513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C513" i="3"/>
  <c r="CB513" i="3"/>
  <c r="CA513" i="3"/>
  <c r="BZ513" i="3"/>
  <c r="BW513" i="3"/>
  <c r="BV513" i="3"/>
  <c r="BU513" i="3"/>
  <c r="BT513" i="3"/>
  <c r="BS513" i="3"/>
  <c r="BR513" i="3"/>
  <c r="BQ513" i="3"/>
  <c r="BP513" i="3"/>
  <c r="BO513" i="3"/>
  <c r="BN513" i="3"/>
  <c r="BM513" i="3"/>
  <c r="BL513" i="3"/>
  <c r="BK513" i="3"/>
  <c r="BJ513" i="3"/>
  <c r="BI513" i="3"/>
  <c r="BG513" i="3"/>
  <c r="BF513" i="3"/>
  <c r="DG512" i="3"/>
  <c r="DF512" i="3"/>
  <c r="DE512" i="3"/>
  <c r="DD512" i="3"/>
  <c r="DC512" i="3"/>
  <c r="DB512" i="3"/>
  <c r="DA512" i="3"/>
  <c r="CZ512" i="3"/>
  <c r="CY512" i="3"/>
  <c r="CX512" i="3"/>
  <c r="CW512" i="3"/>
  <c r="CV512" i="3"/>
  <c r="CU512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C512" i="3"/>
  <c r="CB512" i="3"/>
  <c r="CA512" i="3"/>
  <c r="BZ512" i="3"/>
  <c r="BW512" i="3"/>
  <c r="BV512" i="3"/>
  <c r="BU512" i="3"/>
  <c r="BT512" i="3"/>
  <c r="BS512" i="3"/>
  <c r="BR512" i="3"/>
  <c r="BQ512" i="3"/>
  <c r="BP512" i="3"/>
  <c r="BO512" i="3"/>
  <c r="BN512" i="3"/>
  <c r="BM512" i="3"/>
  <c r="BL512" i="3"/>
  <c r="BK512" i="3"/>
  <c r="BJ512" i="3"/>
  <c r="BI512" i="3"/>
  <c r="BG512" i="3"/>
  <c r="BF512" i="3"/>
  <c r="DG511" i="3"/>
  <c r="DF511" i="3"/>
  <c r="DE511" i="3"/>
  <c r="DD511" i="3"/>
  <c r="DC511" i="3"/>
  <c r="DB511" i="3"/>
  <c r="DA511" i="3"/>
  <c r="CZ511" i="3"/>
  <c r="CY511" i="3"/>
  <c r="CX511" i="3"/>
  <c r="CW511" i="3"/>
  <c r="CV511" i="3"/>
  <c r="CU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CC511" i="3"/>
  <c r="CB511" i="3"/>
  <c r="CA511" i="3"/>
  <c r="BZ511" i="3"/>
  <c r="BW511" i="3"/>
  <c r="BV511" i="3"/>
  <c r="BU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G511" i="3"/>
  <c r="BF511" i="3"/>
  <c r="DG510" i="3"/>
  <c r="DF510" i="3"/>
  <c r="DE510" i="3"/>
  <c r="DD510" i="3"/>
  <c r="DC510" i="3"/>
  <c r="DB510" i="3"/>
  <c r="DA510" i="3"/>
  <c r="CZ510" i="3"/>
  <c r="CY510" i="3"/>
  <c r="CX510" i="3"/>
  <c r="CW510" i="3"/>
  <c r="CV510" i="3"/>
  <c r="CU510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C510" i="3"/>
  <c r="CB510" i="3"/>
  <c r="CA510" i="3"/>
  <c r="BZ510" i="3"/>
  <c r="BW510" i="3"/>
  <c r="BV510" i="3"/>
  <c r="BU510" i="3"/>
  <c r="BT510" i="3"/>
  <c r="BS510" i="3"/>
  <c r="BR510" i="3"/>
  <c r="BQ510" i="3"/>
  <c r="BP510" i="3"/>
  <c r="BO510" i="3"/>
  <c r="BN510" i="3"/>
  <c r="BM510" i="3"/>
  <c r="BL510" i="3"/>
  <c r="BK510" i="3"/>
  <c r="BJ510" i="3"/>
  <c r="BI510" i="3"/>
  <c r="BG510" i="3"/>
  <c r="BF510" i="3"/>
  <c r="DG509" i="3"/>
  <c r="DF509" i="3"/>
  <c r="DE509" i="3"/>
  <c r="DD509" i="3"/>
  <c r="DC509" i="3"/>
  <c r="DB509" i="3"/>
  <c r="DA509" i="3"/>
  <c r="CZ509" i="3"/>
  <c r="CY509" i="3"/>
  <c r="CX509" i="3"/>
  <c r="CW509" i="3"/>
  <c r="CV509" i="3"/>
  <c r="CU509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C509" i="3"/>
  <c r="CB509" i="3"/>
  <c r="CA509" i="3"/>
  <c r="BZ509" i="3"/>
  <c r="BW509" i="3"/>
  <c r="BV509" i="3"/>
  <c r="BU509" i="3"/>
  <c r="BT509" i="3"/>
  <c r="BS509" i="3"/>
  <c r="BR509" i="3"/>
  <c r="BQ509" i="3"/>
  <c r="BP509" i="3"/>
  <c r="BO509" i="3"/>
  <c r="BN509" i="3"/>
  <c r="BM509" i="3"/>
  <c r="BL509" i="3"/>
  <c r="BK509" i="3"/>
  <c r="BJ509" i="3"/>
  <c r="BI509" i="3"/>
  <c r="BG509" i="3"/>
  <c r="BF509" i="3"/>
  <c r="DG508" i="3"/>
  <c r="DF508" i="3"/>
  <c r="DE508" i="3"/>
  <c r="DD508" i="3"/>
  <c r="DC508" i="3"/>
  <c r="DB508" i="3"/>
  <c r="DA508" i="3"/>
  <c r="CZ508" i="3"/>
  <c r="CY508" i="3"/>
  <c r="CX508" i="3"/>
  <c r="CW508" i="3"/>
  <c r="CV508" i="3"/>
  <c r="CU508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C508" i="3"/>
  <c r="CB508" i="3"/>
  <c r="CA508" i="3"/>
  <c r="BZ508" i="3"/>
  <c r="BW508" i="3"/>
  <c r="BV508" i="3"/>
  <c r="BU508" i="3"/>
  <c r="BT508" i="3"/>
  <c r="BS508" i="3"/>
  <c r="BR508" i="3"/>
  <c r="BQ508" i="3"/>
  <c r="BP508" i="3"/>
  <c r="BO508" i="3"/>
  <c r="BN508" i="3"/>
  <c r="BM508" i="3"/>
  <c r="BL508" i="3"/>
  <c r="BK508" i="3"/>
  <c r="BJ508" i="3"/>
  <c r="BI508" i="3"/>
  <c r="BG508" i="3"/>
  <c r="BF508" i="3"/>
  <c r="DG507" i="3"/>
  <c r="DF507" i="3"/>
  <c r="DE507" i="3"/>
  <c r="DD507" i="3"/>
  <c r="DC507" i="3"/>
  <c r="DB507" i="3"/>
  <c r="DA507" i="3"/>
  <c r="CZ507" i="3"/>
  <c r="CY507" i="3"/>
  <c r="CX507" i="3"/>
  <c r="CW507" i="3"/>
  <c r="CV507" i="3"/>
  <c r="CU507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C507" i="3"/>
  <c r="CB507" i="3"/>
  <c r="CA507" i="3"/>
  <c r="BZ507" i="3"/>
  <c r="BW507" i="3"/>
  <c r="BV507" i="3"/>
  <c r="BU507" i="3"/>
  <c r="BT507" i="3"/>
  <c r="BS507" i="3"/>
  <c r="BR507" i="3"/>
  <c r="BQ507" i="3"/>
  <c r="BP507" i="3"/>
  <c r="BO507" i="3"/>
  <c r="BN507" i="3"/>
  <c r="BM507" i="3"/>
  <c r="BL507" i="3"/>
  <c r="BK507" i="3"/>
  <c r="BJ507" i="3"/>
  <c r="BI507" i="3"/>
  <c r="BG507" i="3"/>
  <c r="BF507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BW506" i="3"/>
  <c r="BV506" i="3"/>
  <c r="BU506" i="3"/>
  <c r="BT506" i="3"/>
  <c r="BS506" i="3"/>
  <c r="BR506" i="3"/>
  <c r="BQ506" i="3"/>
  <c r="BP506" i="3"/>
  <c r="BO506" i="3"/>
  <c r="BN506" i="3"/>
  <c r="BM506" i="3"/>
  <c r="BL506" i="3"/>
  <c r="BK506" i="3"/>
  <c r="BJ506" i="3"/>
  <c r="BI506" i="3"/>
  <c r="BG506" i="3"/>
  <c r="BF506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C505" i="3"/>
  <c r="CB505" i="3"/>
  <c r="CA505" i="3"/>
  <c r="BZ505" i="3"/>
  <c r="BW505" i="3"/>
  <c r="BV505" i="3"/>
  <c r="BU505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G505" i="3"/>
  <c r="BF505" i="3"/>
  <c r="DG504" i="3"/>
  <c r="DF504" i="3"/>
  <c r="DE504" i="3"/>
  <c r="DD504" i="3"/>
  <c r="DC504" i="3"/>
  <c r="DB504" i="3"/>
  <c r="DA504" i="3"/>
  <c r="CZ504" i="3"/>
  <c r="CY504" i="3"/>
  <c r="CX504" i="3"/>
  <c r="CW504" i="3"/>
  <c r="CV504" i="3"/>
  <c r="CU504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C504" i="3"/>
  <c r="CB504" i="3"/>
  <c r="CA504" i="3"/>
  <c r="BZ504" i="3"/>
  <c r="BW504" i="3"/>
  <c r="BV504" i="3"/>
  <c r="BU504" i="3"/>
  <c r="BT504" i="3"/>
  <c r="BS504" i="3"/>
  <c r="BR504" i="3"/>
  <c r="BQ504" i="3"/>
  <c r="BP504" i="3"/>
  <c r="BO504" i="3"/>
  <c r="BN504" i="3"/>
  <c r="BM504" i="3"/>
  <c r="BL504" i="3"/>
  <c r="BK504" i="3"/>
  <c r="BJ504" i="3"/>
  <c r="BI504" i="3"/>
  <c r="BG504" i="3"/>
  <c r="BF504" i="3"/>
  <c r="DG503" i="3"/>
  <c r="DF503" i="3"/>
  <c r="DE503" i="3"/>
  <c r="DD503" i="3"/>
  <c r="DC503" i="3"/>
  <c r="DB503" i="3"/>
  <c r="DA503" i="3"/>
  <c r="CZ503" i="3"/>
  <c r="CY503" i="3"/>
  <c r="CX503" i="3"/>
  <c r="CW503" i="3"/>
  <c r="CV503" i="3"/>
  <c r="CU503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C503" i="3"/>
  <c r="CB503" i="3"/>
  <c r="CA503" i="3"/>
  <c r="BZ503" i="3"/>
  <c r="BW503" i="3"/>
  <c r="BV503" i="3"/>
  <c r="BU503" i="3"/>
  <c r="BT503" i="3"/>
  <c r="BS503" i="3"/>
  <c r="BR503" i="3"/>
  <c r="BQ503" i="3"/>
  <c r="BP503" i="3"/>
  <c r="BO503" i="3"/>
  <c r="BN503" i="3"/>
  <c r="BM503" i="3"/>
  <c r="BL503" i="3"/>
  <c r="BK503" i="3"/>
  <c r="BJ503" i="3"/>
  <c r="BI503" i="3"/>
  <c r="BG503" i="3"/>
  <c r="BF503" i="3"/>
  <c r="DG502" i="3"/>
  <c r="DF502" i="3"/>
  <c r="DE502" i="3"/>
  <c r="DD502" i="3"/>
  <c r="DC502" i="3"/>
  <c r="DB502" i="3"/>
  <c r="DA502" i="3"/>
  <c r="CZ502" i="3"/>
  <c r="CY502" i="3"/>
  <c r="CX502" i="3"/>
  <c r="CW502" i="3"/>
  <c r="CV502" i="3"/>
  <c r="CU502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C502" i="3"/>
  <c r="CB502" i="3"/>
  <c r="CA502" i="3"/>
  <c r="BZ502" i="3"/>
  <c r="BW502" i="3"/>
  <c r="BV502" i="3"/>
  <c r="BU502" i="3"/>
  <c r="BT502" i="3"/>
  <c r="BS502" i="3"/>
  <c r="BR502" i="3"/>
  <c r="BQ502" i="3"/>
  <c r="BP502" i="3"/>
  <c r="BO502" i="3"/>
  <c r="BN502" i="3"/>
  <c r="BM502" i="3"/>
  <c r="BL502" i="3"/>
  <c r="BK502" i="3"/>
  <c r="BJ502" i="3"/>
  <c r="BI502" i="3"/>
  <c r="BG502" i="3"/>
  <c r="BF502" i="3"/>
  <c r="DG501" i="3"/>
  <c r="DF501" i="3"/>
  <c r="DE501" i="3"/>
  <c r="DD501" i="3"/>
  <c r="DC501" i="3"/>
  <c r="DB501" i="3"/>
  <c r="DA501" i="3"/>
  <c r="CZ501" i="3"/>
  <c r="CY501" i="3"/>
  <c r="CX501" i="3"/>
  <c r="CW501" i="3"/>
  <c r="CV501" i="3"/>
  <c r="CU501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C501" i="3"/>
  <c r="CB501" i="3"/>
  <c r="CA501" i="3"/>
  <c r="BZ501" i="3"/>
  <c r="BW501" i="3"/>
  <c r="BV501" i="3"/>
  <c r="BU501" i="3"/>
  <c r="BT501" i="3"/>
  <c r="BS501" i="3"/>
  <c r="BR501" i="3"/>
  <c r="BQ501" i="3"/>
  <c r="BP501" i="3"/>
  <c r="BO501" i="3"/>
  <c r="BN501" i="3"/>
  <c r="BM501" i="3"/>
  <c r="BL501" i="3"/>
  <c r="BK501" i="3"/>
  <c r="BJ501" i="3"/>
  <c r="BI501" i="3"/>
  <c r="BG501" i="3"/>
  <c r="BF501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BW500" i="3"/>
  <c r="BV500" i="3"/>
  <c r="BU500" i="3"/>
  <c r="BT500" i="3"/>
  <c r="BS500" i="3"/>
  <c r="BR500" i="3"/>
  <c r="BQ500" i="3"/>
  <c r="BP500" i="3"/>
  <c r="BO500" i="3"/>
  <c r="BN500" i="3"/>
  <c r="BM500" i="3"/>
  <c r="BL500" i="3"/>
  <c r="BK500" i="3"/>
  <c r="BJ500" i="3"/>
  <c r="BI500" i="3"/>
  <c r="BG500" i="3"/>
  <c r="BF500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C499" i="3"/>
  <c r="CB499" i="3"/>
  <c r="CA499" i="3"/>
  <c r="BZ499" i="3"/>
  <c r="BW499" i="3"/>
  <c r="BV499" i="3"/>
  <c r="BU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G499" i="3"/>
  <c r="BF499" i="3"/>
  <c r="DG498" i="3"/>
  <c r="DF498" i="3"/>
  <c r="DE498" i="3"/>
  <c r="DD498" i="3"/>
  <c r="DC498" i="3"/>
  <c r="DB498" i="3"/>
  <c r="DA498" i="3"/>
  <c r="CZ498" i="3"/>
  <c r="CY498" i="3"/>
  <c r="CX498" i="3"/>
  <c r="CW498" i="3"/>
  <c r="CV498" i="3"/>
  <c r="CU498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C498" i="3"/>
  <c r="CB498" i="3"/>
  <c r="CA498" i="3"/>
  <c r="BZ498" i="3"/>
  <c r="BW498" i="3"/>
  <c r="BV498" i="3"/>
  <c r="BU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G498" i="3"/>
  <c r="BF498" i="3"/>
  <c r="DG497" i="3"/>
  <c r="DF497" i="3"/>
  <c r="DE497" i="3"/>
  <c r="DD497" i="3"/>
  <c r="DC497" i="3"/>
  <c r="DB497" i="3"/>
  <c r="DA497" i="3"/>
  <c r="CZ497" i="3"/>
  <c r="CY497" i="3"/>
  <c r="CX497" i="3"/>
  <c r="CW497" i="3"/>
  <c r="CV497" i="3"/>
  <c r="CU497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C497" i="3"/>
  <c r="CB497" i="3"/>
  <c r="CA497" i="3"/>
  <c r="BZ497" i="3"/>
  <c r="BW497" i="3"/>
  <c r="BV497" i="3"/>
  <c r="BU497" i="3"/>
  <c r="BT497" i="3"/>
  <c r="BS497" i="3"/>
  <c r="BR497" i="3"/>
  <c r="BQ497" i="3"/>
  <c r="BP497" i="3"/>
  <c r="BO497" i="3"/>
  <c r="BN497" i="3"/>
  <c r="BM497" i="3"/>
  <c r="BL497" i="3"/>
  <c r="BK497" i="3"/>
  <c r="BJ497" i="3"/>
  <c r="BI497" i="3"/>
  <c r="BG497" i="3"/>
  <c r="BF497" i="3"/>
  <c r="DG496" i="3"/>
  <c r="DF496" i="3"/>
  <c r="DE496" i="3"/>
  <c r="DD496" i="3"/>
  <c r="DC496" i="3"/>
  <c r="DB496" i="3"/>
  <c r="DA496" i="3"/>
  <c r="CZ496" i="3"/>
  <c r="CY496" i="3"/>
  <c r="CX496" i="3"/>
  <c r="CW496" i="3"/>
  <c r="CV496" i="3"/>
  <c r="CU496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C496" i="3"/>
  <c r="CB496" i="3"/>
  <c r="CA496" i="3"/>
  <c r="BZ496" i="3"/>
  <c r="BW496" i="3"/>
  <c r="BV496" i="3"/>
  <c r="BU496" i="3"/>
  <c r="BT496" i="3"/>
  <c r="BS496" i="3"/>
  <c r="BR496" i="3"/>
  <c r="BQ496" i="3"/>
  <c r="BP496" i="3"/>
  <c r="BO496" i="3"/>
  <c r="BN496" i="3"/>
  <c r="BM496" i="3"/>
  <c r="BL496" i="3"/>
  <c r="BK496" i="3"/>
  <c r="BJ496" i="3"/>
  <c r="BI496" i="3"/>
  <c r="BG496" i="3"/>
  <c r="BF496" i="3"/>
  <c r="DG495" i="3"/>
  <c r="DF495" i="3"/>
  <c r="DE495" i="3"/>
  <c r="DD495" i="3"/>
  <c r="DC495" i="3"/>
  <c r="DB495" i="3"/>
  <c r="DA495" i="3"/>
  <c r="CZ495" i="3"/>
  <c r="CY495" i="3"/>
  <c r="CX495" i="3"/>
  <c r="CW495" i="3"/>
  <c r="CV495" i="3"/>
  <c r="CU495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C495" i="3"/>
  <c r="CB495" i="3"/>
  <c r="CA495" i="3"/>
  <c r="BZ495" i="3"/>
  <c r="BW495" i="3"/>
  <c r="BV495" i="3"/>
  <c r="BU495" i="3"/>
  <c r="BT495" i="3"/>
  <c r="BS495" i="3"/>
  <c r="BR495" i="3"/>
  <c r="BQ495" i="3"/>
  <c r="BP495" i="3"/>
  <c r="BO495" i="3"/>
  <c r="BN495" i="3"/>
  <c r="BM495" i="3"/>
  <c r="BL495" i="3"/>
  <c r="BK495" i="3"/>
  <c r="BJ495" i="3"/>
  <c r="BI495" i="3"/>
  <c r="BG495" i="3"/>
  <c r="BF495" i="3"/>
  <c r="DG494" i="3"/>
  <c r="DF494" i="3"/>
  <c r="DE494" i="3"/>
  <c r="DD494" i="3"/>
  <c r="DC494" i="3"/>
  <c r="DB494" i="3"/>
  <c r="DA494" i="3"/>
  <c r="CZ494" i="3"/>
  <c r="CY494" i="3"/>
  <c r="CX494" i="3"/>
  <c r="CW494" i="3"/>
  <c r="CV494" i="3"/>
  <c r="CU494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C494" i="3"/>
  <c r="CB494" i="3"/>
  <c r="CA494" i="3"/>
  <c r="BZ494" i="3"/>
  <c r="BW494" i="3"/>
  <c r="BV494" i="3"/>
  <c r="BU494" i="3"/>
  <c r="BT494" i="3"/>
  <c r="BS494" i="3"/>
  <c r="BR494" i="3"/>
  <c r="BQ494" i="3"/>
  <c r="BP494" i="3"/>
  <c r="BO494" i="3"/>
  <c r="BN494" i="3"/>
  <c r="BM494" i="3"/>
  <c r="BL494" i="3"/>
  <c r="BK494" i="3"/>
  <c r="BJ494" i="3"/>
  <c r="BI494" i="3"/>
  <c r="BG494" i="3"/>
  <c r="BF494" i="3"/>
  <c r="DG493" i="3"/>
  <c r="DF493" i="3"/>
  <c r="DE493" i="3"/>
  <c r="DD493" i="3"/>
  <c r="DC493" i="3"/>
  <c r="DB493" i="3"/>
  <c r="DA493" i="3"/>
  <c r="CZ493" i="3"/>
  <c r="CY493" i="3"/>
  <c r="CX493" i="3"/>
  <c r="CW493" i="3"/>
  <c r="CV493" i="3"/>
  <c r="CU493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C493" i="3"/>
  <c r="CB493" i="3"/>
  <c r="CA493" i="3"/>
  <c r="BZ493" i="3"/>
  <c r="BW493" i="3"/>
  <c r="BV493" i="3"/>
  <c r="BU493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G493" i="3"/>
  <c r="BF493" i="3"/>
  <c r="DG492" i="3"/>
  <c r="DF492" i="3"/>
  <c r="DE492" i="3"/>
  <c r="DD492" i="3"/>
  <c r="DC492" i="3"/>
  <c r="DB492" i="3"/>
  <c r="DA492" i="3"/>
  <c r="CZ492" i="3"/>
  <c r="CY492" i="3"/>
  <c r="CX492" i="3"/>
  <c r="CW492" i="3"/>
  <c r="CV492" i="3"/>
  <c r="CU492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C492" i="3"/>
  <c r="CB492" i="3"/>
  <c r="CA492" i="3"/>
  <c r="BZ492" i="3"/>
  <c r="BW492" i="3"/>
  <c r="BV492" i="3"/>
  <c r="BU492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G492" i="3"/>
  <c r="BF492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BW491" i="3"/>
  <c r="BV491" i="3"/>
  <c r="BU491" i="3"/>
  <c r="BT491" i="3"/>
  <c r="BS491" i="3"/>
  <c r="BR491" i="3"/>
  <c r="BQ491" i="3"/>
  <c r="BP491" i="3"/>
  <c r="BO491" i="3"/>
  <c r="BN491" i="3"/>
  <c r="BM491" i="3"/>
  <c r="BL491" i="3"/>
  <c r="BK491" i="3"/>
  <c r="BJ491" i="3"/>
  <c r="BI491" i="3"/>
  <c r="BG491" i="3"/>
  <c r="BF491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C490" i="3"/>
  <c r="CB490" i="3"/>
  <c r="CA490" i="3"/>
  <c r="BZ490" i="3"/>
  <c r="BW490" i="3"/>
  <c r="BV490" i="3"/>
  <c r="BU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G490" i="3"/>
  <c r="BF490" i="3"/>
  <c r="DG489" i="3"/>
  <c r="DF489" i="3"/>
  <c r="DE489" i="3"/>
  <c r="DD489" i="3"/>
  <c r="DC489" i="3"/>
  <c r="DB489" i="3"/>
  <c r="DA489" i="3"/>
  <c r="CZ489" i="3"/>
  <c r="CY489" i="3"/>
  <c r="CX489" i="3"/>
  <c r="CW489" i="3"/>
  <c r="CV489" i="3"/>
  <c r="CU489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C489" i="3"/>
  <c r="CB489" i="3"/>
  <c r="CA489" i="3"/>
  <c r="BZ489" i="3"/>
  <c r="BW489" i="3"/>
  <c r="BV489" i="3"/>
  <c r="BU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G489" i="3"/>
  <c r="BF489" i="3"/>
  <c r="DG488" i="3"/>
  <c r="DF488" i="3"/>
  <c r="DE488" i="3"/>
  <c r="DD488" i="3"/>
  <c r="DC488" i="3"/>
  <c r="DB488" i="3"/>
  <c r="DA488" i="3"/>
  <c r="CZ488" i="3"/>
  <c r="CY488" i="3"/>
  <c r="CX488" i="3"/>
  <c r="CW488" i="3"/>
  <c r="CV488" i="3"/>
  <c r="CU488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C488" i="3"/>
  <c r="CB488" i="3"/>
  <c r="CA488" i="3"/>
  <c r="BZ488" i="3"/>
  <c r="BW488" i="3"/>
  <c r="BV488" i="3"/>
  <c r="BU488" i="3"/>
  <c r="BT488" i="3"/>
  <c r="BS488" i="3"/>
  <c r="BR488" i="3"/>
  <c r="BQ488" i="3"/>
  <c r="BP488" i="3"/>
  <c r="BO488" i="3"/>
  <c r="BN488" i="3"/>
  <c r="BM488" i="3"/>
  <c r="BL488" i="3"/>
  <c r="BK488" i="3"/>
  <c r="BJ488" i="3"/>
  <c r="BI488" i="3"/>
  <c r="BG488" i="3"/>
  <c r="BF488" i="3"/>
  <c r="DG487" i="3"/>
  <c r="DF487" i="3"/>
  <c r="DE487" i="3"/>
  <c r="DD487" i="3"/>
  <c r="DC487" i="3"/>
  <c r="DB487" i="3"/>
  <c r="DA487" i="3"/>
  <c r="CZ487" i="3"/>
  <c r="CY487" i="3"/>
  <c r="CX487" i="3"/>
  <c r="CW487" i="3"/>
  <c r="CV487" i="3"/>
  <c r="CU487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C487" i="3"/>
  <c r="CB487" i="3"/>
  <c r="CA487" i="3"/>
  <c r="BZ487" i="3"/>
  <c r="BW487" i="3"/>
  <c r="BV487" i="3"/>
  <c r="BU487" i="3"/>
  <c r="BT487" i="3"/>
  <c r="BS487" i="3"/>
  <c r="BR487" i="3"/>
  <c r="BQ487" i="3"/>
  <c r="BP487" i="3"/>
  <c r="BO487" i="3"/>
  <c r="BN487" i="3"/>
  <c r="BM487" i="3"/>
  <c r="BL487" i="3"/>
  <c r="BK487" i="3"/>
  <c r="BJ487" i="3"/>
  <c r="BI487" i="3"/>
  <c r="BG487" i="3"/>
  <c r="BF487" i="3"/>
  <c r="DG486" i="3"/>
  <c r="DF486" i="3"/>
  <c r="DE486" i="3"/>
  <c r="DD486" i="3"/>
  <c r="DC486" i="3"/>
  <c r="DB486" i="3"/>
  <c r="DA486" i="3"/>
  <c r="CZ486" i="3"/>
  <c r="CY486" i="3"/>
  <c r="CX486" i="3"/>
  <c r="CW486" i="3"/>
  <c r="CV486" i="3"/>
  <c r="CU486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C486" i="3"/>
  <c r="CB486" i="3"/>
  <c r="CA486" i="3"/>
  <c r="BZ486" i="3"/>
  <c r="BW486" i="3"/>
  <c r="BV486" i="3"/>
  <c r="BU486" i="3"/>
  <c r="BT486" i="3"/>
  <c r="BS486" i="3"/>
  <c r="BR486" i="3"/>
  <c r="BQ486" i="3"/>
  <c r="BP486" i="3"/>
  <c r="BO486" i="3"/>
  <c r="BN486" i="3"/>
  <c r="BM486" i="3"/>
  <c r="BL486" i="3"/>
  <c r="BK486" i="3"/>
  <c r="BJ486" i="3"/>
  <c r="BI486" i="3"/>
  <c r="BG486" i="3"/>
  <c r="BF486" i="3"/>
  <c r="DG485" i="3"/>
  <c r="DF485" i="3"/>
  <c r="DE485" i="3"/>
  <c r="DD485" i="3"/>
  <c r="DC485" i="3"/>
  <c r="DB485" i="3"/>
  <c r="DA485" i="3"/>
  <c r="CZ485" i="3"/>
  <c r="CY485" i="3"/>
  <c r="CX485" i="3"/>
  <c r="CW485" i="3"/>
  <c r="CV485" i="3"/>
  <c r="CU485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C485" i="3"/>
  <c r="CB485" i="3"/>
  <c r="CA485" i="3"/>
  <c r="BZ485" i="3"/>
  <c r="BW485" i="3"/>
  <c r="BV485" i="3"/>
  <c r="BU485" i="3"/>
  <c r="BT485" i="3"/>
  <c r="BS485" i="3"/>
  <c r="BR485" i="3"/>
  <c r="BQ485" i="3"/>
  <c r="BP485" i="3"/>
  <c r="BO485" i="3"/>
  <c r="BN485" i="3"/>
  <c r="BM485" i="3"/>
  <c r="BL485" i="3"/>
  <c r="BK485" i="3"/>
  <c r="BJ485" i="3"/>
  <c r="BI485" i="3"/>
  <c r="BG485" i="3"/>
  <c r="BF485" i="3"/>
  <c r="DG484" i="3"/>
  <c r="DF484" i="3"/>
  <c r="DE484" i="3"/>
  <c r="DD484" i="3"/>
  <c r="DC484" i="3"/>
  <c r="DB484" i="3"/>
  <c r="DA484" i="3"/>
  <c r="CZ484" i="3"/>
  <c r="CY484" i="3"/>
  <c r="CX484" i="3"/>
  <c r="CW484" i="3"/>
  <c r="CV484" i="3"/>
  <c r="CU484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C484" i="3"/>
  <c r="CB484" i="3"/>
  <c r="CA484" i="3"/>
  <c r="BZ484" i="3"/>
  <c r="BW484" i="3"/>
  <c r="BV484" i="3"/>
  <c r="BU484" i="3"/>
  <c r="BT484" i="3"/>
  <c r="BS484" i="3"/>
  <c r="BR484" i="3"/>
  <c r="BQ484" i="3"/>
  <c r="BP484" i="3"/>
  <c r="BO484" i="3"/>
  <c r="BN484" i="3"/>
  <c r="BM484" i="3"/>
  <c r="BL484" i="3"/>
  <c r="BK484" i="3"/>
  <c r="BJ484" i="3"/>
  <c r="BI484" i="3"/>
  <c r="BG484" i="3"/>
  <c r="BF484" i="3"/>
  <c r="DG483" i="3"/>
  <c r="DF483" i="3"/>
  <c r="DE483" i="3"/>
  <c r="DD483" i="3"/>
  <c r="DC483" i="3"/>
  <c r="DB483" i="3"/>
  <c r="DA483" i="3"/>
  <c r="CZ483" i="3"/>
  <c r="CY483" i="3"/>
  <c r="CX483" i="3"/>
  <c r="CW483" i="3"/>
  <c r="CV483" i="3"/>
  <c r="CU483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C483" i="3"/>
  <c r="CB483" i="3"/>
  <c r="CA483" i="3"/>
  <c r="BZ483" i="3"/>
  <c r="BW483" i="3"/>
  <c r="BV483" i="3"/>
  <c r="BU483" i="3"/>
  <c r="BT483" i="3"/>
  <c r="BS483" i="3"/>
  <c r="BR483" i="3"/>
  <c r="BQ483" i="3"/>
  <c r="BP483" i="3"/>
  <c r="BO483" i="3"/>
  <c r="BN483" i="3"/>
  <c r="BM483" i="3"/>
  <c r="BL483" i="3"/>
  <c r="BK483" i="3"/>
  <c r="BJ483" i="3"/>
  <c r="BI483" i="3"/>
  <c r="BG483" i="3"/>
  <c r="BF483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BW482" i="3"/>
  <c r="BV482" i="3"/>
  <c r="BU482" i="3"/>
  <c r="BT482" i="3"/>
  <c r="BS482" i="3"/>
  <c r="BR482" i="3"/>
  <c r="BQ482" i="3"/>
  <c r="BP482" i="3"/>
  <c r="BO482" i="3"/>
  <c r="BN482" i="3"/>
  <c r="BM482" i="3"/>
  <c r="BL482" i="3"/>
  <c r="BK482" i="3"/>
  <c r="BJ482" i="3"/>
  <c r="BI482" i="3"/>
  <c r="BG482" i="3"/>
  <c r="BF482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C481" i="3"/>
  <c r="CB481" i="3"/>
  <c r="CA481" i="3"/>
  <c r="BZ481" i="3"/>
  <c r="BW481" i="3"/>
  <c r="BV481" i="3"/>
  <c r="BU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G481" i="3"/>
  <c r="BF481" i="3"/>
  <c r="DG480" i="3"/>
  <c r="DF480" i="3"/>
  <c r="DE480" i="3"/>
  <c r="DD480" i="3"/>
  <c r="DC480" i="3"/>
  <c r="DB480" i="3"/>
  <c r="DA480" i="3"/>
  <c r="CZ480" i="3"/>
  <c r="CY480" i="3"/>
  <c r="CX480" i="3"/>
  <c r="CW480" i="3"/>
  <c r="CV480" i="3"/>
  <c r="CU480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C480" i="3"/>
  <c r="CB480" i="3"/>
  <c r="CA480" i="3"/>
  <c r="BZ480" i="3"/>
  <c r="BW480" i="3"/>
  <c r="BV480" i="3"/>
  <c r="BU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G480" i="3"/>
  <c r="BF480" i="3"/>
  <c r="DG479" i="3"/>
  <c r="DF479" i="3"/>
  <c r="DE479" i="3"/>
  <c r="DD479" i="3"/>
  <c r="DC479" i="3"/>
  <c r="DB479" i="3"/>
  <c r="DA479" i="3"/>
  <c r="CZ479" i="3"/>
  <c r="CY479" i="3"/>
  <c r="CX479" i="3"/>
  <c r="CW479" i="3"/>
  <c r="CV479" i="3"/>
  <c r="CU479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C479" i="3"/>
  <c r="CB479" i="3"/>
  <c r="CA479" i="3"/>
  <c r="BZ479" i="3"/>
  <c r="BW479" i="3"/>
  <c r="BV479" i="3"/>
  <c r="BU479" i="3"/>
  <c r="BT479" i="3"/>
  <c r="BS479" i="3"/>
  <c r="BR479" i="3"/>
  <c r="BQ479" i="3"/>
  <c r="BP479" i="3"/>
  <c r="BO479" i="3"/>
  <c r="BN479" i="3"/>
  <c r="BM479" i="3"/>
  <c r="BL479" i="3"/>
  <c r="BK479" i="3"/>
  <c r="BJ479" i="3"/>
  <c r="BI479" i="3"/>
  <c r="BG479" i="3"/>
  <c r="BF479" i="3"/>
  <c r="DG478" i="3"/>
  <c r="DF478" i="3"/>
  <c r="DE478" i="3"/>
  <c r="DD478" i="3"/>
  <c r="DC478" i="3"/>
  <c r="DB478" i="3"/>
  <c r="DA478" i="3"/>
  <c r="CZ478" i="3"/>
  <c r="CY478" i="3"/>
  <c r="CX478" i="3"/>
  <c r="CW478" i="3"/>
  <c r="CV478" i="3"/>
  <c r="CU478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C478" i="3"/>
  <c r="CB478" i="3"/>
  <c r="CA478" i="3"/>
  <c r="BZ478" i="3"/>
  <c r="BW478" i="3"/>
  <c r="BV478" i="3"/>
  <c r="BU478" i="3"/>
  <c r="BT478" i="3"/>
  <c r="BS478" i="3"/>
  <c r="BR478" i="3"/>
  <c r="BQ478" i="3"/>
  <c r="BP478" i="3"/>
  <c r="BO478" i="3"/>
  <c r="BN478" i="3"/>
  <c r="BM478" i="3"/>
  <c r="BL478" i="3"/>
  <c r="BK478" i="3"/>
  <c r="BJ478" i="3"/>
  <c r="BI478" i="3"/>
  <c r="BG478" i="3"/>
  <c r="BF478" i="3"/>
  <c r="DG477" i="3"/>
  <c r="DF477" i="3"/>
  <c r="DE477" i="3"/>
  <c r="DD477" i="3"/>
  <c r="DC477" i="3"/>
  <c r="DB477" i="3"/>
  <c r="DA477" i="3"/>
  <c r="CZ477" i="3"/>
  <c r="CY477" i="3"/>
  <c r="CX477" i="3"/>
  <c r="CW477" i="3"/>
  <c r="CV477" i="3"/>
  <c r="CU477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C477" i="3"/>
  <c r="CB477" i="3"/>
  <c r="CA477" i="3"/>
  <c r="BZ477" i="3"/>
  <c r="BW477" i="3"/>
  <c r="BV477" i="3"/>
  <c r="BU477" i="3"/>
  <c r="BT477" i="3"/>
  <c r="BS477" i="3"/>
  <c r="BR477" i="3"/>
  <c r="BQ477" i="3"/>
  <c r="BP477" i="3"/>
  <c r="BO477" i="3"/>
  <c r="BN477" i="3"/>
  <c r="BM477" i="3"/>
  <c r="BL477" i="3"/>
  <c r="BK477" i="3"/>
  <c r="BJ477" i="3"/>
  <c r="BI477" i="3"/>
  <c r="BG477" i="3"/>
  <c r="BF477" i="3"/>
  <c r="DG476" i="3"/>
  <c r="DF476" i="3"/>
  <c r="DE476" i="3"/>
  <c r="DD476" i="3"/>
  <c r="DC476" i="3"/>
  <c r="DB476" i="3"/>
  <c r="DA476" i="3"/>
  <c r="CZ476" i="3"/>
  <c r="CY476" i="3"/>
  <c r="CX476" i="3"/>
  <c r="CW476" i="3"/>
  <c r="CV476" i="3"/>
  <c r="CU476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C476" i="3"/>
  <c r="CB476" i="3"/>
  <c r="CA476" i="3"/>
  <c r="BZ476" i="3"/>
  <c r="BW476" i="3"/>
  <c r="BV476" i="3"/>
  <c r="BU476" i="3"/>
  <c r="BT476" i="3"/>
  <c r="BS476" i="3"/>
  <c r="BR476" i="3"/>
  <c r="BQ476" i="3"/>
  <c r="BP476" i="3"/>
  <c r="BO476" i="3"/>
  <c r="BN476" i="3"/>
  <c r="BM476" i="3"/>
  <c r="BL476" i="3"/>
  <c r="BK476" i="3"/>
  <c r="BJ476" i="3"/>
  <c r="BI476" i="3"/>
  <c r="BG476" i="3"/>
  <c r="BF476" i="3"/>
  <c r="DG475" i="3"/>
  <c r="DF475" i="3"/>
  <c r="DE475" i="3"/>
  <c r="DD475" i="3"/>
  <c r="DC475" i="3"/>
  <c r="DB475" i="3"/>
  <c r="DA475" i="3"/>
  <c r="CZ475" i="3"/>
  <c r="CY475" i="3"/>
  <c r="CX475" i="3"/>
  <c r="CW475" i="3"/>
  <c r="CV475" i="3"/>
  <c r="CU475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C475" i="3"/>
  <c r="CB475" i="3"/>
  <c r="CA475" i="3"/>
  <c r="BZ475" i="3"/>
  <c r="BW475" i="3"/>
  <c r="BV475" i="3"/>
  <c r="BU475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G475" i="3"/>
  <c r="BF475" i="3"/>
  <c r="DG474" i="3"/>
  <c r="DF474" i="3"/>
  <c r="DE474" i="3"/>
  <c r="DD474" i="3"/>
  <c r="DC474" i="3"/>
  <c r="DB474" i="3"/>
  <c r="DA474" i="3"/>
  <c r="CZ474" i="3"/>
  <c r="CY474" i="3"/>
  <c r="CX474" i="3"/>
  <c r="CW474" i="3"/>
  <c r="CV474" i="3"/>
  <c r="CU474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C474" i="3"/>
  <c r="CB474" i="3"/>
  <c r="CA474" i="3"/>
  <c r="BZ474" i="3"/>
  <c r="BW474" i="3"/>
  <c r="BV474" i="3"/>
  <c r="BU474" i="3"/>
  <c r="BT474" i="3"/>
  <c r="BS474" i="3"/>
  <c r="BR474" i="3"/>
  <c r="BQ474" i="3"/>
  <c r="BP474" i="3"/>
  <c r="BO474" i="3"/>
  <c r="BN474" i="3"/>
  <c r="BM474" i="3"/>
  <c r="BL474" i="3"/>
  <c r="BK474" i="3"/>
  <c r="BJ474" i="3"/>
  <c r="BI474" i="3"/>
  <c r="BG474" i="3"/>
  <c r="BF474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BW473" i="3"/>
  <c r="BV473" i="3"/>
  <c r="BU473" i="3"/>
  <c r="BT473" i="3"/>
  <c r="BS473" i="3"/>
  <c r="BR473" i="3"/>
  <c r="BQ473" i="3"/>
  <c r="BP473" i="3"/>
  <c r="BO473" i="3"/>
  <c r="BN473" i="3"/>
  <c r="BM473" i="3"/>
  <c r="BL473" i="3"/>
  <c r="BK473" i="3"/>
  <c r="BJ473" i="3"/>
  <c r="BI473" i="3"/>
  <c r="BG473" i="3"/>
  <c r="BF473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C472" i="3"/>
  <c r="CB472" i="3"/>
  <c r="CA472" i="3"/>
  <c r="BZ472" i="3"/>
  <c r="BW472" i="3"/>
  <c r="BV472" i="3"/>
  <c r="BU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G472" i="3"/>
  <c r="BF472" i="3"/>
  <c r="DG471" i="3"/>
  <c r="DF471" i="3"/>
  <c r="DE471" i="3"/>
  <c r="DD471" i="3"/>
  <c r="DC471" i="3"/>
  <c r="DB471" i="3"/>
  <c r="DA471" i="3"/>
  <c r="CZ471" i="3"/>
  <c r="CY471" i="3"/>
  <c r="CX471" i="3"/>
  <c r="CW471" i="3"/>
  <c r="CV471" i="3"/>
  <c r="CU471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C471" i="3"/>
  <c r="CB471" i="3"/>
  <c r="CA471" i="3"/>
  <c r="BZ471" i="3"/>
  <c r="BW471" i="3"/>
  <c r="BV471" i="3"/>
  <c r="BU471" i="3"/>
  <c r="BT471" i="3"/>
  <c r="BS471" i="3"/>
  <c r="BR471" i="3"/>
  <c r="BQ471" i="3"/>
  <c r="BP471" i="3"/>
  <c r="BO471" i="3"/>
  <c r="BN471" i="3"/>
  <c r="BM471" i="3"/>
  <c r="BL471" i="3"/>
  <c r="BK471" i="3"/>
  <c r="BJ471" i="3"/>
  <c r="BI471" i="3"/>
  <c r="BG471" i="3"/>
  <c r="BF471" i="3"/>
  <c r="DG470" i="3"/>
  <c r="DF470" i="3"/>
  <c r="DE470" i="3"/>
  <c r="DD470" i="3"/>
  <c r="DC470" i="3"/>
  <c r="DB470" i="3"/>
  <c r="DA470" i="3"/>
  <c r="CZ470" i="3"/>
  <c r="CY470" i="3"/>
  <c r="CX470" i="3"/>
  <c r="CW470" i="3"/>
  <c r="CV470" i="3"/>
  <c r="CU470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C470" i="3"/>
  <c r="CB470" i="3"/>
  <c r="CA470" i="3"/>
  <c r="BZ470" i="3"/>
  <c r="BW470" i="3"/>
  <c r="BV470" i="3"/>
  <c r="BU470" i="3"/>
  <c r="BT470" i="3"/>
  <c r="BS470" i="3"/>
  <c r="BR470" i="3"/>
  <c r="BQ470" i="3"/>
  <c r="BP470" i="3"/>
  <c r="BO470" i="3"/>
  <c r="BN470" i="3"/>
  <c r="BM470" i="3"/>
  <c r="BL470" i="3"/>
  <c r="BK470" i="3"/>
  <c r="BJ470" i="3"/>
  <c r="BI470" i="3"/>
  <c r="BG470" i="3"/>
  <c r="BF470" i="3"/>
  <c r="DG469" i="3"/>
  <c r="DF469" i="3"/>
  <c r="DE469" i="3"/>
  <c r="DD469" i="3"/>
  <c r="DC469" i="3"/>
  <c r="DB469" i="3"/>
  <c r="DA469" i="3"/>
  <c r="CZ469" i="3"/>
  <c r="CY469" i="3"/>
  <c r="CX469" i="3"/>
  <c r="CW469" i="3"/>
  <c r="CV469" i="3"/>
  <c r="CU469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C469" i="3"/>
  <c r="CB469" i="3"/>
  <c r="CA469" i="3"/>
  <c r="BZ469" i="3"/>
  <c r="BW469" i="3"/>
  <c r="BV469" i="3"/>
  <c r="BU469" i="3"/>
  <c r="BT469" i="3"/>
  <c r="BS469" i="3"/>
  <c r="BR469" i="3"/>
  <c r="BQ469" i="3"/>
  <c r="BP469" i="3"/>
  <c r="BO469" i="3"/>
  <c r="BN469" i="3"/>
  <c r="BM469" i="3"/>
  <c r="BL469" i="3"/>
  <c r="BK469" i="3"/>
  <c r="BJ469" i="3"/>
  <c r="BI469" i="3"/>
  <c r="BG469" i="3"/>
  <c r="BF469" i="3"/>
  <c r="DG468" i="3"/>
  <c r="DF468" i="3"/>
  <c r="DE468" i="3"/>
  <c r="DD468" i="3"/>
  <c r="DC468" i="3"/>
  <c r="DB468" i="3"/>
  <c r="DA468" i="3"/>
  <c r="CZ468" i="3"/>
  <c r="CY468" i="3"/>
  <c r="CX468" i="3"/>
  <c r="CW468" i="3"/>
  <c r="CV468" i="3"/>
  <c r="CU468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C468" i="3"/>
  <c r="CB468" i="3"/>
  <c r="CA468" i="3"/>
  <c r="BZ468" i="3"/>
  <c r="BW468" i="3"/>
  <c r="BV468" i="3"/>
  <c r="BU468" i="3"/>
  <c r="BT468" i="3"/>
  <c r="BS468" i="3"/>
  <c r="BR468" i="3"/>
  <c r="BQ468" i="3"/>
  <c r="BP468" i="3"/>
  <c r="BO468" i="3"/>
  <c r="BN468" i="3"/>
  <c r="BM468" i="3"/>
  <c r="BL468" i="3"/>
  <c r="BK468" i="3"/>
  <c r="BJ468" i="3"/>
  <c r="BI468" i="3"/>
  <c r="BG468" i="3"/>
  <c r="BF468" i="3"/>
  <c r="DG467" i="3"/>
  <c r="DF467" i="3"/>
  <c r="DE467" i="3"/>
  <c r="DD467" i="3"/>
  <c r="DC467" i="3"/>
  <c r="DB467" i="3"/>
  <c r="DA467" i="3"/>
  <c r="CZ467" i="3"/>
  <c r="CY467" i="3"/>
  <c r="CX467" i="3"/>
  <c r="CW467" i="3"/>
  <c r="CV467" i="3"/>
  <c r="CU467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C467" i="3"/>
  <c r="CB467" i="3"/>
  <c r="CA467" i="3"/>
  <c r="BZ467" i="3"/>
  <c r="BW467" i="3"/>
  <c r="BV467" i="3"/>
  <c r="BU467" i="3"/>
  <c r="BT467" i="3"/>
  <c r="BS467" i="3"/>
  <c r="BR467" i="3"/>
  <c r="BQ467" i="3"/>
  <c r="BP467" i="3"/>
  <c r="BO467" i="3"/>
  <c r="BN467" i="3"/>
  <c r="BM467" i="3"/>
  <c r="BL467" i="3"/>
  <c r="BK467" i="3"/>
  <c r="BJ467" i="3"/>
  <c r="BI467" i="3"/>
  <c r="BG467" i="3"/>
  <c r="BF467" i="3"/>
  <c r="DG466" i="3"/>
  <c r="DF466" i="3"/>
  <c r="DE466" i="3"/>
  <c r="DD466" i="3"/>
  <c r="DC466" i="3"/>
  <c r="DB466" i="3"/>
  <c r="DA466" i="3"/>
  <c r="CZ466" i="3"/>
  <c r="CY466" i="3"/>
  <c r="CX466" i="3"/>
  <c r="CW466" i="3"/>
  <c r="CV466" i="3"/>
  <c r="CU466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C466" i="3"/>
  <c r="CB466" i="3"/>
  <c r="CA466" i="3"/>
  <c r="BZ466" i="3"/>
  <c r="BW466" i="3"/>
  <c r="BV466" i="3"/>
  <c r="BU466" i="3"/>
  <c r="BT466" i="3"/>
  <c r="BS466" i="3"/>
  <c r="BR466" i="3"/>
  <c r="BQ466" i="3"/>
  <c r="BP466" i="3"/>
  <c r="BO466" i="3"/>
  <c r="BN466" i="3"/>
  <c r="BM466" i="3"/>
  <c r="BL466" i="3"/>
  <c r="BK466" i="3"/>
  <c r="BJ466" i="3"/>
  <c r="BI466" i="3"/>
  <c r="BG466" i="3"/>
  <c r="BF466" i="3"/>
  <c r="DG465" i="3"/>
  <c r="DF465" i="3"/>
  <c r="DE465" i="3"/>
  <c r="DD465" i="3"/>
  <c r="DC465" i="3"/>
  <c r="DB465" i="3"/>
  <c r="DA465" i="3"/>
  <c r="CZ465" i="3"/>
  <c r="CY465" i="3"/>
  <c r="CX465" i="3"/>
  <c r="CW465" i="3"/>
  <c r="CV465" i="3"/>
  <c r="CU465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C465" i="3"/>
  <c r="CB465" i="3"/>
  <c r="CA465" i="3"/>
  <c r="BZ465" i="3"/>
  <c r="BW465" i="3"/>
  <c r="BV465" i="3"/>
  <c r="BU465" i="3"/>
  <c r="BT465" i="3"/>
  <c r="BS465" i="3"/>
  <c r="BR465" i="3"/>
  <c r="BQ465" i="3"/>
  <c r="BP465" i="3"/>
  <c r="BO465" i="3"/>
  <c r="BN465" i="3"/>
  <c r="BM465" i="3"/>
  <c r="BL465" i="3"/>
  <c r="BK465" i="3"/>
  <c r="BJ465" i="3"/>
  <c r="BI465" i="3"/>
  <c r="BG465" i="3"/>
  <c r="BF465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BW464" i="3"/>
  <c r="BV464" i="3"/>
  <c r="BU464" i="3"/>
  <c r="BT464" i="3"/>
  <c r="BS464" i="3"/>
  <c r="BR464" i="3"/>
  <c r="BQ464" i="3"/>
  <c r="BP464" i="3"/>
  <c r="BO464" i="3"/>
  <c r="BN464" i="3"/>
  <c r="BM464" i="3"/>
  <c r="BL464" i="3"/>
  <c r="BK464" i="3"/>
  <c r="BJ464" i="3"/>
  <c r="BI464" i="3"/>
  <c r="BG464" i="3"/>
  <c r="BF464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C463" i="3"/>
  <c r="CB463" i="3"/>
  <c r="CA463" i="3"/>
  <c r="BZ463" i="3"/>
  <c r="BW463" i="3"/>
  <c r="BV463" i="3"/>
  <c r="BU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G463" i="3"/>
  <c r="BF463" i="3"/>
  <c r="DG462" i="3"/>
  <c r="DF462" i="3"/>
  <c r="DE462" i="3"/>
  <c r="DD462" i="3"/>
  <c r="DC462" i="3"/>
  <c r="DB462" i="3"/>
  <c r="DA462" i="3"/>
  <c r="CZ462" i="3"/>
  <c r="CY462" i="3"/>
  <c r="CX462" i="3"/>
  <c r="CW462" i="3"/>
  <c r="CV462" i="3"/>
  <c r="CU462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C462" i="3"/>
  <c r="CB462" i="3"/>
  <c r="CA462" i="3"/>
  <c r="BZ462" i="3"/>
  <c r="BW462" i="3"/>
  <c r="BV462" i="3"/>
  <c r="BU462" i="3"/>
  <c r="BT462" i="3"/>
  <c r="BS462" i="3"/>
  <c r="BR462" i="3"/>
  <c r="BQ462" i="3"/>
  <c r="BP462" i="3"/>
  <c r="BO462" i="3"/>
  <c r="BN462" i="3"/>
  <c r="BM462" i="3"/>
  <c r="BL462" i="3"/>
  <c r="BK462" i="3"/>
  <c r="BJ462" i="3"/>
  <c r="BI462" i="3"/>
  <c r="BG462" i="3"/>
  <c r="BF462" i="3"/>
  <c r="DG461" i="3"/>
  <c r="DF461" i="3"/>
  <c r="DE461" i="3"/>
  <c r="DD461" i="3"/>
  <c r="DC461" i="3"/>
  <c r="DB461" i="3"/>
  <c r="DA461" i="3"/>
  <c r="CZ461" i="3"/>
  <c r="CY461" i="3"/>
  <c r="CX461" i="3"/>
  <c r="CW461" i="3"/>
  <c r="CV461" i="3"/>
  <c r="CU461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C461" i="3"/>
  <c r="CB461" i="3"/>
  <c r="CA461" i="3"/>
  <c r="BZ461" i="3"/>
  <c r="BW461" i="3"/>
  <c r="BV461" i="3"/>
  <c r="BU461" i="3"/>
  <c r="BT461" i="3"/>
  <c r="BS461" i="3"/>
  <c r="BR461" i="3"/>
  <c r="BQ461" i="3"/>
  <c r="BP461" i="3"/>
  <c r="BO461" i="3"/>
  <c r="BN461" i="3"/>
  <c r="BM461" i="3"/>
  <c r="BL461" i="3"/>
  <c r="BK461" i="3"/>
  <c r="BJ461" i="3"/>
  <c r="BI461" i="3"/>
  <c r="BG461" i="3"/>
  <c r="BF461" i="3"/>
  <c r="DG460" i="3"/>
  <c r="DF460" i="3"/>
  <c r="DE460" i="3"/>
  <c r="DD460" i="3"/>
  <c r="DC460" i="3"/>
  <c r="DB460" i="3"/>
  <c r="DA460" i="3"/>
  <c r="CZ460" i="3"/>
  <c r="CY460" i="3"/>
  <c r="CX460" i="3"/>
  <c r="CW460" i="3"/>
  <c r="CV460" i="3"/>
  <c r="CU460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C460" i="3"/>
  <c r="CB460" i="3"/>
  <c r="CA460" i="3"/>
  <c r="BZ460" i="3"/>
  <c r="BW460" i="3"/>
  <c r="BV460" i="3"/>
  <c r="BU460" i="3"/>
  <c r="BT460" i="3"/>
  <c r="BS460" i="3"/>
  <c r="BR460" i="3"/>
  <c r="BQ460" i="3"/>
  <c r="BP460" i="3"/>
  <c r="BO460" i="3"/>
  <c r="BN460" i="3"/>
  <c r="BM460" i="3"/>
  <c r="BL460" i="3"/>
  <c r="BK460" i="3"/>
  <c r="BJ460" i="3"/>
  <c r="BI460" i="3"/>
  <c r="BG460" i="3"/>
  <c r="BF460" i="3"/>
  <c r="DG459" i="3"/>
  <c r="DF459" i="3"/>
  <c r="DE459" i="3"/>
  <c r="DD459" i="3"/>
  <c r="DC459" i="3"/>
  <c r="DB459" i="3"/>
  <c r="DA459" i="3"/>
  <c r="CZ459" i="3"/>
  <c r="CY459" i="3"/>
  <c r="CX459" i="3"/>
  <c r="CW459" i="3"/>
  <c r="CV459" i="3"/>
  <c r="CU459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C459" i="3"/>
  <c r="CB459" i="3"/>
  <c r="CA459" i="3"/>
  <c r="BZ459" i="3"/>
  <c r="BW459" i="3"/>
  <c r="BV459" i="3"/>
  <c r="BU459" i="3"/>
  <c r="BT459" i="3"/>
  <c r="BS459" i="3"/>
  <c r="BR459" i="3"/>
  <c r="BQ459" i="3"/>
  <c r="BP459" i="3"/>
  <c r="BO459" i="3"/>
  <c r="BN459" i="3"/>
  <c r="BM459" i="3"/>
  <c r="BL459" i="3"/>
  <c r="BK459" i="3"/>
  <c r="BJ459" i="3"/>
  <c r="BI459" i="3"/>
  <c r="BG459" i="3"/>
  <c r="BF459" i="3"/>
  <c r="DG458" i="3"/>
  <c r="DF458" i="3"/>
  <c r="DE458" i="3"/>
  <c r="DD458" i="3"/>
  <c r="DC458" i="3"/>
  <c r="DB458" i="3"/>
  <c r="DA458" i="3"/>
  <c r="CZ458" i="3"/>
  <c r="CY458" i="3"/>
  <c r="CX458" i="3"/>
  <c r="CW458" i="3"/>
  <c r="CV458" i="3"/>
  <c r="CU458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C458" i="3"/>
  <c r="CB458" i="3"/>
  <c r="CA458" i="3"/>
  <c r="BZ458" i="3"/>
  <c r="BW458" i="3"/>
  <c r="BV458" i="3"/>
  <c r="BU458" i="3"/>
  <c r="BT458" i="3"/>
  <c r="BS458" i="3"/>
  <c r="BR458" i="3"/>
  <c r="BQ458" i="3"/>
  <c r="BP458" i="3"/>
  <c r="BO458" i="3"/>
  <c r="BN458" i="3"/>
  <c r="BM458" i="3"/>
  <c r="BL458" i="3"/>
  <c r="BK458" i="3"/>
  <c r="BJ458" i="3"/>
  <c r="BI458" i="3"/>
  <c r="BG458" i="3"/>
  <c r="BF458" i="3"/>
  <c r="DG457" i="3"/>
  <c r="DF457" i="3"/>
  <c r="DE457" i="3"/>
  <c r="DD457" i="3"/>
  <c r="DC457" i="3"/>
  <c r="DB457" i="3"/>
  <c r="DA457" i="3"/>
  <c r="CZ457" i="3"/>
  <c r="CY457" i="3"/>
  <c r="CX457" i="3"/>
  <c r="CW457" i="3"/>
  <c r="CV457" i="3"/>
  <c r="CU457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C457" i="3"/>
  <c r="CB457" i="3"/>
  <c r="CA457" i="3"/>
  <c r="BZ457" i="3"/>
  <c r="BW457" i="3"/>
  <c r="BV457" i="3"/>
  <c r="BU457" i="3"/>
  <c r="BT457" i="3"/>
  <c r="BS457" i="3"/>
  <c r="BR457" i="3"/>
  <c r="BQ457" i="3"/>
  <c r="BP457" i="3"/>
  <c r="BO457" i="3"/>
  <c r="BN457" i="3"/>
  <c r="BM457" i="3"/>
  <c r="BL457" i="3"/>
  <c r="BK457" i="3"/>
  <c r="BJ457" i="3"/>
  <c r="BI457" i="3"/>
  <c r="BG457" i="3"/>
  <c r="BF457" i="3"/>
  <c r="DG456" i="3"/>
  <c r="DF456" i="3"/>
  <c r="DE456" i="3"/>
  <c r="DD456" i="3"/>
  <c r="DC456" i="3"/>
  <c r="DB456" i="3"/>
  <c r="DA456" i="3"/>
  <c r="CZ456" i="3"/>
  <c r="CY456" i="3"/>
  <c r="CX456" i="3"/>
  <c r="CW456" i="3"/>
  <c r="CV456" i="3"/>
  <c r="CU456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C456" i="3"/>
  <c r="CB456" i="3"/>
  <c r="CA456" i="3"/>
  <c r="BZ456" i="3"/>
  <c r="BW456" i="3"/>
  <c r="BV456" i="3"/>
  <c r="BU456" i="3"/>
  <c r="BT456" i="3"/>
  <c r="BS456" i="3"/>
  <c r="BR456" i="3"/>
  <c r="BQ456" i="3"/>
  <c r="BP456" i="3"/>
  <c r="BO456" i="3"/>
  <c r="BN456" i="3"/>
  <c r="BM456" i="3"/>
  <c r="BL456" i="3"/>
  <c r="BK456" i="3"/>
  <c r="BJ456" i="3"/>
  <c r="BI456" i="3"/>
  <c r="BG456" i="3"/>
  <c r="BF456" i="3"/>
  <c r="DG455" i="3"/>
  <c r="DF455" i="3"/>
  <c r="DE455" i="3"/>
  <c r="DD455" i="3"/>
  <c r="DC455" i="3"/>
  <c r="DB455" i="3"/>
  <c r="DA455" i="3"/>
  <c r="CZ455" i="3"/>
  <c r="CY455" i="3"/>
  <c r="CX455" i="3"/>
  <c r="CW455" i="3"/>
  <c r="CV455" i="3"/>
  <c r="CU45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C455" i="3"/>
  <c r="CB455" i="3"/>
  <c r="CA455" i="3"/>
  <c r="BZ455" i="3"/>
  <c r="BW455" i="3"/>
  <c r="BV455" i="3"/>
  <c r="BU455" i="3"/>
  <c r="BT455" i="3"/>
  <c r="BS455" i="3"/>
  <c r="BR455" i="3"/>
  <c r="BQ455" i="3"/>
  <c r="BP455" i="3"/>
  <c r="BO455" i="3"/>
  <c r="BN455" i="3"/>
  <c r="BM455" i="3"/>
  <c r="BL455" i="3"/>
  <c r="BK455" i="3"/>
  <c r="BJ455" i="3"/>
  <c r="BI455" i="3"/>
  <c r="BG455" i="3"/>
  <c r="BF455" i="3"/>
  <c r="DG454" i="3"/>
  <c r="DF454" i="3"/>
  <c r="DE454" i="3"/>
  <c r="DD454" i="3"/>
  <c r="DC454" i="3"/>
  <c r="DB454" i="3"/>
  <c r="DA454" i="3"/>
  <c r="CZ454" i="3"/>
  <c r="CY454" i="3"/>
  <c r="CX454" i="3"/>
  <c r="CW454" i="3"/>
  <c r="CV454" i="3"/>
  <c r="CU454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C454" i="3"/>
  <c r="CB454" i="3"/>
  <c r="CA454" i="3"/>
  <c r="BZ454" i="3"/>
  <c r="BW454" i="3"/>
  <c r="BV454" i="3"/>
  <c r="BU454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G454" i="3"/>
  <c r="BF454" i="3"/>
  <c r="DG453" i="3"/>
  <c r="DF453" i="3"/>
  <c r="DE453" i="3"/>
  <c r="DD453" i="3"/>
  <c r="DC453" i="3"/>
  <c r="DB453" i="3"/>
  <c r="DA453" i="3"/>
  <c r="CZ453" i="3"/>
  <c r="CY453" i="3"/>
  <c r="CX453" i="3"/>
  <c r="CW453" i="3"/>
  <c r="CV453" i="3"/>
  <c r="CU453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C453" i="3"/>
  <c r="CB453" i="3"/>
  <c r="CA453" i="3"/>
  <c r="BZ453" i="3"/>
  <c r="BW453" i="3"/>
  <c r="BV453" i="3"/>
  <c r="BU453" i="3"/>
  <c r="BT453" i="3"/>
  <c r="BS453" i="3"/>
  <c r="BR453" i="3"/>
  <c r="BQ453" i="3"/>
  <c r="BP453" i="3"/>
  <c r="BO453" i="3"/>
  <c r="BN453" i="3"/>
  <c r="BM453" i="3"/>
  <c r="BL453" i="3"/>
  <c r="BK453" i="3"/>
  <c r="BJ453" i="3"/>
  <c r="BI453" i="3"/>
  <c r="BG453" i="3"/>
  <c r="BF453" i="3"/>
  <c r="DG452" i="3"/>
  <c r="DF452" i="3"/>
  <c r="DE452" i="3"/>
  <c r="DD452" i="3"/>
  <c r="DC452" i="3"/>
  <c r="DB452" i="3"/>
  <c r="DA452" i="3"/>
  <c r="CZ452" i="3"/>
  <c r="CY452" i="3"/>
  <c r="CX452" i="3"/>
  <c r="CW452" i="3"/>
  <c r="CV452" i="3"/>
  <c r="CU452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C452" i="3"/>
  <c r="CB452" i="3"/>
  <c r="CA452" i="3"/>
  <c r="BZ452" i="3"/>
  <c r="BW452" i="3"/>
  <c r="BV452" i="3"/>
  <c r="BU452" i="3"/>
  <c r="BT452" i="3"/>
  <c r="BS452" i="3"/>
  <c r="BR452" i="3"/>
  <c r="BQ452" i="3"/>
  <c r="BP452" i="3"/>
  <c r="BO452" i="3"/>
  <c r="BN452" i="3"/>
  <c r="BM452" i="3"/>
  <c r="BL452" i="3"/>
  <c r="BK452" i="3"/>
  <c r="BJ452" i="3"/>
  <c r="BI452" i="3"/>
  <c r="BG452" i="3"/>
  <c r="BF452" i="3"/>
  <c r="DG451" i="3"/>
  <c r="DF451" i="3"/>
  <c r="DE451" i="3"/>
  <c r="DD451" i="3"/>
  <c r="DC451" i="3"/>
  <c r="DB451" i="3"/>
  <c r="DA451" i="3"/>
  <c r="CZ451" i="3"/>
  <c r="CY451" i="3"/>
  <c r="CX451" i="3"/>
  <c r="CW451" i="3"/>
  <c r="CV451" i="3"/>
  <c r="CU451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C451" i="3"/>
  <c r="CB451" i="3"/>
  <c r="CA451" i="3"/>
  <c r="BZ451" i="3"/>
  <c r="BW451" i="3"/>
  <c r="BV451" i="3"/>
  <c r="BU451" i="3"/>
  <c r="BT451" i="3"/>
  <c r="BS451" i="3"/>
  <c r="BR451" i="3"/>
  <c r="BQ451" i="3"/>
  <c r="BP451" i="3"/>
  <c r="BO451" i="3"/>
  <c r="BN451" i="3"/>
  <c r="BM451" i="3"/>
  <c r="BL451" i="3"/>
  <c r="BK451" i="3"/>
  <c r="BJ451" i="3"/>
  <c r="BI451" i="3"/>
  <c r="BG451" i="3"/>
  <c r="BF451" i="3"/>
  <c r="DG450" i="3"/>
  <c r="DF450" i="3"/>
  <c r="DE450" i="3"/>
  <c r="DD450" i="3"/>
  <c r="DC450" i="3"/>
  <c r="DB450" i="3"/>
  <c r="DA450" i="3"/>
  <c r="CZ450" i="3"/>
  <c r="CY450" i="3"/>
  <c r="CX450" i="3"/>
  <c r="CW450" i="3"/>
  <c r="CV450" i="3"/>
  <c r="CU450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C450" i="3"/>
  <c r="CB450" i="3"/>
  <c r="CA450" i="3"/>
  <c r="BZ450" i="3"/>
  <c r="BW450" i="3"/>
  <c r="BV450" i="3"/>
  <c r="BU450" i="3"/>
  <c r="BT450" i="3"/>
  <c r="BS450" i="3"/>
  <c r="BR450" i="3"/>
  <c r="BQ450" i="3"/>
  <c r="BP450" i="3"/>
  <c r="BO450" i="3"/>
  <c r="BN450" i="3"/>
  <c r="BM450" i="3"/>
  <c r="BL450" i="3"/>
  <c r="BK450" i="3"/>
  <c r="BJ450" i="3"/>
  <c r="BI450" i="3"/>
  <c r="BG450" i="3"/>
  <c r="BF450" i="3"/>
  <c r="DG449" i="3"/>
  <c r="DF449" i="3"/>
  <c r="DE449" i="3"/>
  <c r="DD449" i="3"/>
  <c r="DC449" i="3"/>
  <c r="DB449" i="3"/>
  <c r="DA449" i="3"/>
  <c r="CZ449" i="3"/>
  <c r="CY449" i="3"/>
  <c r="CX449" i="3"/>
  <c r="CW449" i="3"/>
  <c r="CV449" i="3"/>
  <c r="CU449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C449" i="3"/>
  <c r="CB449" i="3"/>
  <c r="CA449" i="3"/>
  <c r="BZ449" i="3"/>
  <c r="BW449" i="3"/>
  <c r="BV449" i="3"/>
  <c r="BU449" i="3"/>
  <c r="BT449" i="3"/>
  <c r="BS449" i="3"/>
  <c r="BR449" i="3"/>
  <c r="BQ449" i="3"/>
  <c r="BP449" i="3"/>
  <c r="BO449" i="3"/>
  <c r="BN449" i="3"/>
  <c r="BM449" i="3"/>
  <c r="BL449" i="3"/>
  <c r="BK449" i="3"/>
  <c r="BJ449" i="3"/>
  <c r="BI449" i="3"/>
  <c r="BG449" i="3"/>
  <c r="BF449" i="3"/>
  <c r="DG448" i="3"/>
  <c r="DF448" i="3"/>
  <c r="DE448" i="3"/>
  <c r="DD448" i="3"/>
  <c r="DC448" i="3"/>
  <c r="DB448" i="3"/>
  <c r="DA448" i="3"/>
  <c r="CZ448" i="3"/>
  <c r="CY448" i="3"/>
  <c r="CX448" i="3"/>
  <c r="CW448" i="3"/>
  <c r="CV448" i="3"/>
  <c r="CU448" i="3"/>
  <c r="CT448" i="3"/>
  <c r="CS448" i="3"/>
  <c r="CR448" i="3"/>
  <c r="CQ448" i="3"/>
  <c r="CP448" i="3"/>
  <c r="CO448" i="3"/>
  <c r="CN448" i="3"/>
  <c r="CM448" i="3"/>
  <c r="CL448" i="3"/>
  <c r="CK448" i="3"/>
  <c r="CJ448" i="3"/>
  <c r="CI448" i="3"/>
  <c r="CH448" i="3"/>
  <c r="CG448" i="3"/>
  <c r="CF448" i="3"/>
  <c r="CE448" i="3"/>
  <c r="CD448" i="3"/>
  <c r="CC448" i="3"/>
  <c r="CB448" i="3"/>
  <c r="CA448" i="3"/>
  <c r="BZ448" i="3"/>
  <c r="BW448" i="3"/>
  <c r="BV448" i="3"/>
  <c r="BU448" i="3"/>
  <c r="BT448" i="3"/>
  <c r="BS448" i="3"/>
  <c r="BR448" i="3"/>
  <c r="BQ448" i="3"/>
  <c r="BP448" i="3"/>
  <c r="BO448" i="3"/>
  <c r="BN448" i="3"/>
  <c r="BM448" i="3"/>
  <c r="BL448" i="3"/>
  <c r="BK448" i="3"/>
  <c r="BJ448" i="3"/>
  <c r="BI448" i="3"/>
  <c r="BG448" i="3"/>
  <c r="BF448" i="3"/>
  <c r="DG447" i="3"/>
  <c r="DF447" i="3"/>
  <c r="DE447" i="3"/>
  <c r="DD447" i="3"/>
  <c r="DC447" i="3"/>
  <c r="DB447" i="3"/>
  <c r="DA447" i="3"/>
  <c r="CZ447" i="3"/>
  <c r="CY447" i="3"/>
  <c r="CX447" i="3"/>
  <c r="CW447" i="3"/>
  <c r="CV447" i="3"/>
  <c r="CU447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C447" i="3"/>
  <c r="CB447" i="3"/>
  <c r="CA447" i="3"/>
  <c r="BZ447" i="3"/>
  <c r="BW447" i="3"/>
  <c r="BV447" i="3"/>
  <c r="BU447" i="3"/>
  <c r="BT447" i="3"/>
  <c r="BS447" i="3"/>
  <c r="BR447" i="3"/>
  <c r="BQ447" i="3"/>
  <c r="BP447" i="3"/>
  <c r="BO447" i="3"/>
  <c r="BN447" i="3"/>
  <c r="BM447" i="3"/>
  <c r="BL447" i="3"/>
  <c r="BK447" i="3"/>
  <c r="BJ447" i="3"/>
  <c r="BI447" i="3"/>
  <c r="BG447" i="3"/>
  <c r="BF447" i="3"/>
  <c r="DG446" i="3"/>
  <c r="DF446" i="3"/>
  <c r="DE446" i="3"/>
  <c r="DD446" i="3"/>
  <c r="DC446" i="3"/>
  <c r="DB446" i="3"/>
  <c r="DA446" i="3"/>
  <c r="CZ446" i="3"/>
  <c r="CY446" i="3"/>
  <c r="CX446" i="3"/>
  <c r="CW446" i="3"/>
  <c r="CV446" i="3"/>
  <c r="CU446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C446" i="3"/>
  <c r="CB446" i="3"/>
  <c r="CA446" i="3"/>
  <c r="BZ446" i="3"/>
  <c r="BW446" i="3"/>
  <c r="BV446" i="3"/>
  <c r="BU446" i="3"/>
  <c r="BT446" i="3"/>
  <c r="BS446" i="3"/>
  <c r="BR446" i="3"/>
  <c r="BQ446" i="3"/>
  <c r="BP446" i="3"/>
  <c r="BO446" i="3"/>
  <c r="BN446" i="3"/>
  <c r="BM446" i="3"/>
  <c r="BL446" i="3"/>
  <c r="BK446" i="3"/>
  <c r="BJ446" i="3"/>
  <c r="BI446" i="3"/>
  <c r="BG446" i="3"/>
  <c r="BF446" i="3"/>
  <c r="DG445" i="3"/>
  <c r="DF445" i="3"/>
  <c r="DE445" i="3"/>
  <c r="DD445" i="3"/>
  <c r="DC445" i="3"/>
  <c r="DB445" i="3"/>
  <c r="DA445" i="3"/>
  <c r="CZ445" i="3"/>
  <c r="CY445" i="3"/>
  <c r="CX445" i="3"/>
  <c r="CW445" i="3"/>
  <c r="CV445" i="3"/>
  <c r="CU445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C445" i="3"/>
  <c r="CB445" i="3"/>
  <c r="CA445" i="3"/>
  <c r="BZ445" i="3"/>
  <c r="BW445" i="3"/>
  <c r="BV445" i="3"/>
  <c r="BU445" i="3"/>
  <c r="BT445" i="3"/>
  <c r="BS445" i="3"/>
  <c r="BR445" i="3"/>
  <c r="BQ445" i="3"/>
  <c r="BP445" i="3"/>
  <c r="BO445" i="3"/>
  <c r="BN445" i="3"/>
  <c r="BM445" i="3"/>
  <c r="BL445" i="3"/>
  <c r="BK445" i="3"/>
  <c r="BJ445" i="3"/>
  <c r="BI445" i="3"/>
  <c r="BG445" i="3"/>
  <c r="BF445" i="3"/>
  <c r="DG444" i="3"/>
  <c r="DF444" i="3"/>
  <c r="DE444" i="3"/>
  <c r="DD444" i="3"/>
  <c r="DC444" i="3"/>
  <c r="DB444" i="3"/>
  <c r="DA444" i="3"/>
  <c r="CZ444" i="3"/>
  <c r="CY444" i="3"/>
  <c r="CX444" i="3"/>
  <c r="CW444" i="3"/>
  <c r="CV444" i="3"/>
  <c r="CU444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C444" i="3"/>
  <c r="CB444" i="3"/>
  <c r="CA444" i="3"/>
  <c r="BZ444" i="3"/>
  <c r="BW444" i="3"/>
  <c r="BV444" i="3"/>
  <c r="BU444" i="3"/>
  <c r="BT444" i="3"/>
  <c r="BS444" i="3"/>
  <c r="BR444" i="3"/>
  <c r="BQ444" i="3"/>
  <c r="BP444" i="3"/>
  <c r="BO444" i="3"/>
  <c r="BN444" i="3"/>
  <c r="BM444" i="3"/>
  <c r="BL444" i="3"/>
  <c r="BK444" i="3"/>
  <c r="BJ444" i="3"/>
  <c r="BI444" i="3"/>
  <c r="BG444" i="3"/>
  <c r="BF444" i="3"/>
  <c r="DG443" i="3"/>
  <c r="DF443" i="3"/>
  <c r="DE443" i="3"/>
  <c r="DD443" i="3"/>
  <c r="DC443" i="3"/>
  <c r="DB443" i="3"/>
  <c r="DA443" i="3"/>
  <c r="CZ443" i="3"/>
  <c r="CY443" i="3"/>
  <c r="CX443" i="3"/>
  <c r="CW443" i="3"/>
  <c r="CV443" i="3"/>
  <c r="CU443" i="3"/>
  <c r="CT443" i="3"/>
  <c r="CS443" i="3"/>
  <c r="CR443" i="3"/>
  <c r="CQ443" i="3"/>
  <c r="CP443" i="3"/>
  <c r="CO443" i="3"/>
  <c r="CN443" i="3"/>
  <c r="CM443" i="3"/>
  <c r="CL443" i="3"/>
  <c r="CK443" i="3"/>
  <c r="CJ443" i="3"/>
  <c r="CI443" i="3"/>
  <c r="CH443" i="3"/>
  <c r="CG443" i="3"/>
  <c r="CF443" i="3"/>
  <c r="CE443" i="3"/>
  <c r="CD443" i="3"/>
  <c r="CC443" i="3"/>
  <c r="CB443" i="3"/>
  <c r="CA443" i="3"/>
  <c r="BZ443" i="3"/>
  <c r="BW443" i="3"/>
  <c r="BV443" i="3"/>
  <c r="BU443" i="3"/>
  <c r="BT443" i="3"/>
  <c r="BS443" i="3"/>
  <c r="BR443" i="3"/>
  <c r="BQ443" i="3"/>
  <c r="BP443" i="3"/>
  <c r="BO443" i="3"/>
  <c r="BN443" i="3"/>
  <c r="BM443" i="3"/>
  <c r="BL443" i="3"/>
  <c r="BK443" i="3"/>
  <c r="BJ443" i="3"/>
  <c r="BI443" i="3"/>
  <c r="BG443" i="3"/>
  <c r="BF443" i="3"/>
  <c r="DG442" i="3"/>
  <c r="DF442" i="3"/>
  <c r="DE442" i="3"/>
  <c r="DD442" i="3"/>
  <c r="DC442" i="3"/>
  <c r="DB442" i="3"/>
  <c r="DA442" i="3"/>
  <c r="CZ442" i="3"/>
  <c r="CY442" i="3"/>
  <c r="CX442" i="3"/>
  <c r="CW442" i="3"/>
  <c r="CV442" i="3"/>
  <c r="CU442" i="3"/>
  <c r="CT442" i="3"/>
  <c r="CS442" i="3"/>
  <c r="CR442" i="3"/>
  <c r="CQ442" i="3"/>
  <c r="CP442" i="3"/>
  <c r="CO442" i="3"/>
  <c r="CN442" i="3"/>
  <c r="CM442" i="3"/>
  <c r="CL442" i="3"/>
  <c r="CK442" i="3"/>
  <c r="CJ442" i="3"/>
  <c r="CI442" i="3"/>
  <c r="CH442" i="3"/>
  <c r="CG442" i="3"/>
  <c r="CF442" i="3"/>
  <c r="CE442" i="3"/>
  <c r="CD442" i="3"/>
  <c r="CC442" i="3"/>
  <c r="CB442" i="3"/>
  <c r="CA442" i="3"/>
  <c r="BZ442" i="3"/>
  <c r="BW442" i="3"/>
  <c r="BV442" i="3"/>
  <c r="BU442" i="3"/>
  <c r="BT442" i="3"/>
  <c r="BS442" i="3"/>
  <c r="BR442" i="3"/>
  <c r="BQ442" i="3"/>
  <c r="BP442" i="3"/>
  <c r="BO442" i="3"/>
  <c r="BN442" i="3"/>
  <c r="BM442" i="3"/>
  <c r="BL442" i="3"/>
  <c r="BK442" i="3"/>
  <c r="BJ442" i="3"/>
  <c r="BI442" i="3"/>
  <c r="BG442" i="3"/>
  <c r="BF442" i="3"/>
  <c r="DG441" i="3"/>
  <c r="DF441" i="3"/>
  <c r="DE441" i="3"/>
  <c r="DD441" i="3"/>
  <c r="DC441" i="3"/>
  <c r="DB441" i="3"/>
  <c r="DA441" i="3"/>
  <c r="CZ441" i="3"/>
  <c r="CY441" i="3"/>
  <c r="CX441" i="3"/>
  <c r="CW441" i="3"/>
  <c r="CV441" i="3"/>
  <c r="CU441" i="3"/>
  <c r="CT441" i="3"/>
  <c r="CS441" i="3"/>
  <c r="CR441" i="3"/>
  <c r="CQ441" i="3"/>
  <c r="CP441" i="3"/>
  <c r="CO441" i="3"/>
  <c r="CN441" i="3"/>
  <c r="CM441" i="3"/>
  <c r="CL441" i="3"/>
  <c r="CK441" i="3"/>
  <c r="CJ441" i="3"/>
  <c r="CI441" i="3"/>
  <c r="CH441" i="3"/>
  <c r="CG441" i="3"/>
  <c r="CF441" i="3"/>
  <c r="CE441" i="3"/>
  <c r="CD441" i="3"/>
  <c r="CC441" i="3"/>
  <c r="CB441" i="3"/>
  <c r="CA441" i="3"/>
  <c r="BZ441" i="3"/>
  <c r="BW441" i="3"/>
  <c r="BV441" i="3"/>
  <c r="BU441" i="3"/>
  <c r="BT441" i="3"/>
  <c r="BS441" i="3"/>
  <c r="BR441" i="3"/>
  <c r="BQ441" i="3"/>
  <c r="BP441" i="3"/>
  <c r="BO441" i="3"/>
  <c r="BN441" i="3"/>
  <c r="BM441" i="3"/>
  <c r="BL441" i="3"/>
  <c r="BK441" i="3"/>
  <c r="BJ441" i="3"/>
  <c r="BI441" i="3"/>
  <c r="BG441" i="3"/>
  <c r="BF441" i="3"/>
  <c r="DG440" i="3"/>
  <c r="DF440" i="3"/>
  <c r="DE440" i="3"/>
  <c r="DD440" i="3"/>
  <c r="DC440" i="3"/>
  <c r="DB440" i="3"/>
  <c r="DA440" i="3"/>
  <c r="CZ440" i="3"/>
  <c r="CY440" i="3"/>
  <c r="CX440" i="3"/>
  <c r="CW440" i="3"/>
  <c r="CV440" i="3"/>
  <c r="CU440" i="3"/>
  <c r="CT440" i="3"/>
  <c r="CS440" i="3"/>
  <c r="CR440" i="3"/>
  <c r="CQ440" i="3"/>
  <c r="CP440" i="3"/>
  <c r="CO440" i="3"/>
  <c r="CN440" i="3"/>
  <c r="CM440" i="3"/>
  <c r="CL440" i="3"/>
  <c r="CK440" i="3"/>
  <c r="CJ440" i="3"/>
  <c r="CI440" i="3"/>
  <c r="CH440" i="3"/>
  <c r="CG440" i="3"/>
  <c r="CF440" i="3"/>
  <c r="CE440" i="3"/>
  <c r="CD440" i="3"/>
  <c r="CC440" i="3"/>
  <c r="CB440" i="3"/>
  <c r="CA440" i="3"/>
  <c r="BZ440" i="3"/>
  <c r="BW440" i="3"/>
  <c r="BV440" i="3"/>
  <c r="BU440" i="3"/>
  <c r="BT440" i="3"/>
  <c r="BS440" i="3"/>
  <c r="BR440" i="3"/>
  <c r="BQ440" i="3"/>
  <c r="BP440" i="3"/>
  <c r="BO440" i="3"/>
  <c r="BN440" i="3"/>
  <c r="BM440" i="3"/>
  <c r="BL440" i="3"/>
  <c r="BK440" i="3"/>
  <c r="BJ440" i="3"/>
  <c r="BI440" i="3"/>
  <c r="BG440" i="3"/>
  <c r="BF440" i="3"/>
  <c r="DG439" i="3"/>
  <c r="DF439" i="3"/>
  <c r="DE439" i="3"/>
  <c r="DD439" i="3"/>
  <c r="DC439" i="3"/>
  <c r="DB439" i="3"/>
  <c r="DA439" i="3"/>
  <c r="CZ439" i="3"/>
  <c r="CY439" i="3"/>
  <c r="CX439" i="3"/>
  <c r="CW439" i="3"/>
  <c r="CV439" i="3"/>
  <c r="CU439" i="3"/>
  <c r="CT439" i="3"/>
  <c r="CS439" i="3"/>
  <c r="CR439" i="3"/>
  <c r="CQ439" i="3"/>
  <c r="CP439" i="3"/>
  <c r="CO439" i="3"/>
  <c r="CN439" i="3"/>
  <c r="CM439" i="3"/>
  <c r="CL439" i="3"/>
  <c r="CK439" i="3"/>
  <c r="CJ439" i="3"/>
  <c r="CI439" i="3"/>
  <c r="CH439" i="3"/>
  <c r="CG439" i="3"/>
  <c r="CF439" i="3"/>
  <c r="CE439" i="3"/>
  <c r="CD439" i="3"/>
  <c r="CC439" i="3"/>
  <c r="CB439" i="3"/>
  <c r="CA439" i="3"/>
  <c r="BZ439" i="3"/>
  <c r="BW439" i="3"/>
  <c r="BV439" i="3"/>
  <c r="BU439" i="3"/>
  <c r="BT439" i="3"/>
  <c r="BS439" i="3"/>
  <c r="BR439" i="3"/>
  <c r="BQ439" i="3"/>
  <c r="BP439" i="3"/>
  <c r="BO439" i="3"/>
  <c r="BN439" i="3"/>
  <c r="BM439" i="3"/>
  <c r="BL439" i="3"/>
  <c r="BK439" i="3"/>
  <c r="BJ439" i="3"/>
  <c r="BI439" i="3"/>
  <c r="BG439" i="3"/>
  <c r="BF439" i="3"/>
  <c r="DG438" i="3"/>
  <c r="DF438" i="3"/>
  <c r="DE438" i="3"/>
  <c r="DD438" i="3"/>
  <c r="DC438" i="3"/>
  <c r="DB438" i="3"/>
  <c r="DA438" i="3"/>
  <c r="CZ438" i="3"/>
  <c r="CY438" i="3"/>
  <c r="CX438" i="3"/>
  <c r="CW438" i="3"/>
  <c r="CV438" i="3"/>
  <c r="CU438" i="3"/>
  <c r="CT438" i="3"/>
  <c r="CS438" i="3"/>
  <c r="CR438" i="3"/>
  <c r="CQ438" i="3"/>
  <c r="CP438" i="3"/>
  <c r="CO438" i="3"/>
  <c r="CN438" i="3"/>
  <c r="CM438" i="3"/>
  <c r="CL438" i="3"/>
  <c r="CK438" i="3"/>
  <c r="CJ438" i="3"/>
  <c r="CI438" i="3"/>
  <c r="CH438" i="3"/>
  <c r="CG438" i="3"/>
  <c r="CF438" i="3"/>
  <c r="CE438" i="3"/>
  <c r="CD438" i="3"/>
  <c r="CC438" i="3"/>
  <c r="CB438" i="3"/>
  <c r="CA438" i="3"/>
  <c r="BZ438" i="3"/>
  <c r="BW438" i="3"/>
  <c r="BV438" i="3"/>
  <c r="BU438" i="3"/>
  <c r="BT438" i="3"/>
  <c r="BS438" i="3"/>
  <c r="BR438" i="3"/>
  <c r="BQ438" i="3"/>
  <c r="BP438" i="3"/>
  <c r="BO438" i="3"/>
  <c r="BN438" i="3"/>
  <c r="BM438" i="3"/>
  <c r="BL438" i="3"/>
  <c r="BK438" i="3"/>
  <c r="BJ438" i="3"/>
  <c r="BI438" i="3"/>
  <c r="BG438" i="3"/>
  <c r="BF438" i="3"/>
  <c r="DG437" i="3"/>
  <c r="DF437" i="3"/>
  <c r="DE437" i="3"/>
  <c r="DD437" i="3"/>
  <c r="DC437" i="3"/>
  <c r="DB437" i="3"/>
  <c r="DA437" i="3"/>
  <c r="CZ437" i="3"/>
  <c r="CY437" i="3"/>
  <c r="CX437" i="3"/>
  <c r="CW437" i="3"/>
  <c r="CV437" i="3"/>
  <c r="CU437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D437" i="3"/>
  <c r="CC437" i="3"/>
  <c r="CB437" i="3"/>
  <c r="CA437" i="3"/>
  <c r="BZ437" i="3"/>
  <c r="BW437" i="3"/>
  <c r="BV437" i="3"/>
  <c r="BU437" i="3"/>
  <c r="BT437" i="3"/>
  <c r="BS437" i="3"/>
  <c r="BR437" i="3"/>
  <c r="BQ437" i="3"/>
  <c r="BP437" i="3"/>
  <c r="BO437" i="3"/>
  <c r="BN437" i="3"/>
  <c r="BM437" i="3"/>
  <c r="BL437" i="3"/>
  <c r="BK437" i="3"/>
  <c r="BJ437" i="3"/>
  <c r="BI437" i="3"/>
  <c r="BG437" i="3"/>
  <c r="BF437" i="3"/>
  <c r="DG436" i="3"/>
  <c r="DF436" i="3"/>
  <c r="DE436" i="3"/>
  <c r="DD436" i="3"/>
  <c r="DC436" i="3"/>
  <c r="DB436" i="3"/>
  <c r="DA436" i="3"/>
  <c r="CZ436" i="3"/>
  <c r="CY436" i="3"/>
  <c r="CX436" i="3"/>
  <c r="CW436" i="3"/>
  <c r="CV436" i="3"/>
  <c r="CU436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D436" i="3"/>
  <c r="CC436" i="3"/>
  <c r="CB436" i="3"/>
  <c r="CA436" i="3"/>
  <c r="BZ436" i="3"/>
  <c r="BW436" i="3"/>
  <c r="BV436" i="3"/>
  <c r="BU436" i="3"/>
  <c r="BT436" i="3"/>
  <c r="BS436" i="3"/>
  <c r="BR436" i="3"/>
  <c r="BQ436" i="3"/>
  <c r="BP436" i="3"/>
  <c r="BO436" i="3"/>
  <c r="BN436" i="3"/>
  <c r="BM436" i="3"/>
  <c r="BL436" i="3"/>
  <c r="BK436" i="3"/>
  <c r="BJ436" i="3"/>
  <c r="BI436" i="3"/>
  <c r="BG436" i="3"/>
  <c r="BF436" i="3"/>
  <c r="DG435" i="3"/>
  <c r="DF435" i="3"/>
  <c r="DE435" i="3"/>
  <c r="DD435" i="3"/>
  <c r="DC435" i="3"/>
  <c r="DB435" i="3"/>
  <c r="DA435" i="3"/>
  <c r="CZ435" i="3"/>
  <c r="CY435" i="3"/>
  <c r="CX435" i="3"/>
  <c r="CW435" i="3"/>
  <c r="CV435" i="3"/>
  <c r="CU435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D435" i="3"/>
  <c r="CC435" i="3"/>
  <c r="CB435" i="3"/>
  <c r="CA435" i="3"/>
  <c r="BZ435" i="3"/>
  <c r="BW435" i="3"/>
  <c r="BV435" i="3"/>
  <c r="BU435" i="3"/>
  <c r="BT435" i="3"/>
  <c r="BS435" i="3"/>
  <c r="BR435" i="3"/>
  <c r="BQ435" i="3"/>
  <c r="BP435" i="3"/>
  <c r="BO435" i="3"/>
  <c r="BN435" i="3"/>
  <c r="BM435" i="3"/>
  <c r="BL435" i="3"/>
  <c r="BK435" i="3"/>
  <c r="BJ435" i="3"/>
  <c r="BI435" i="3"/>
  <c r="BG435" i="3"/>
  <c r="BF435" i="3"/>
  <c r="DG434" i="3"/>
  <c r="DF434" i="3"/>
  <c r="DE434" i="3"/>
  <c r="DD434" i="3"/>
  <c r="DC434" i="3"/>
  <c r="DB434" i="3"/>
  <c r="DA434" i="3"/>
  <c r="CZ434" i="3"/>
  <c r="CY434" i="3"/>
  <c r="CX434" i="3"/>
  <c r="CW434" i="3"/>
  <c r="CV434" i="3"/>
  <c r="CU434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D434" i="3"/>
  <c r="CC434" i="3"/>
  <c r="CB434" i="3"/>
  <c r="CA434" i="3"/>
  <c r="BZ434" i="3"/>
  <c r="BW434" i="3"/>
  <c r="BV434" i="3"/>
  <c r="BU434" i="3"/>
  <c r="BT434" i="3"/>
  <c r="BS434" i="3"/>
  <c r="BR434" i="3"/>
  <c r="BQ434" i="3"/>
  <c r="BP434" i="3"/>
  <c r="BO434" i="3"/>
  <c r="BN434" i="3"/>
  <c r="BM434" i="3"/>
  <c r="BL434" i="3"/>
  <c r="BK434" i="3"/>
  <c r="BJ434" i="3"/>
  <c r="BI434" i="3"/>
  <c r="BG434" i="3"/>
  <c r="BF434" i="3"/>
  <c r="DG433" i="3"/>
  <c r="DF433" i="3"/>
  <c r="DE433" i="3"/>
  <c r="DD433" i="3"/>
  <c r="DC433" i="3"/>
  <c r="DB433" i="3"/>
  <c r="DA433" i="3"/>
  <c r="CZ433" i="3"/>
  <c r="CY433" i="3"/>
  <c r="CX433" i="3"/>
  <c r="CW433" i="3"/>
  <c r="CV433" i="3"/>
  <c r="CU433" i="3"/>
  <c r="CT433" i="3"/>
  <c r="CS433" i="3"/>
  <c r="CR433" i="3"/>
  <c r="CQ433" i="3"/>
  <c r="CP433" i="3"/>
  <c r="CO433" i="3"/>
  <c r="CN433" i="3"/>
  <c r="CM433" i="3"/>
  <c r="CL433" i="3"/>
  <c r="CK433" i="3"/>
  <c r="CJ433" i="3"/>
  <c r="CI433" i="3"/>
  <c r="CH433" i="3"/>
  <c r="CG433" i="3"/>
  <c r="CF433" i="3"/>
  <c r="CE433" i="3"/>
  <c r="CD433" i="3"/>
  <c r="CC433" i="3"/>
  <c r="CB433" i="3"/>
  <c r="CA433" i="3"/>
  <c r="BZ433" i="3"/>
  <c r="BW433" i="3"/>
  <c r="BV433" i="3"/>
  <c r="BU433" i="3"/>
  <c r="BT433" i="3"/>
  <c r="BS433" i="3"/>
  <c r="BR433" i="3"/>
  <c r="BQ433" i="3"/>
  <c r="BP433" i="3"/>
  <c r="BO433" i="3"/>
  <c r="BN433" i="3"/>
  <c r="BM433" i="3"/>
  <c r="BL433" i="3"/>
  <c r="BK433" i="3"/>
  <c r="BJ433" i="3"/>
  <c r="BI433" i="3"/>
  <c r="BG433" i="3"/>
  <c r="BF433" i="3"/>
  <c r="DG432" i="3"/>
  <c r="DF432" i="3"/>
  <c r="DE432" i="3"/>
  <c r="DD432" i="3"/>
  <c r="DC432" i="3"/>
  <c r="DB432" i="3"/>
  <c r="DA432" i="3"/>
  <c r="CZ432" i="3"/>
  <c r="CY432" i="3"/>
  <c r="CX432" i="3"/>
  <c r="CW432" i="3"/>
  <c r="CV432" i="3"/>
  <c r="CU432" i="3"/>
  <c r="CT432" i="3"/>
  <c r="CS432" i="3"/>
  <c r="CR432" i="3"/>
  <c r="CQ432" i="3"/>
  <c r="CP432" i="3"/>
  <c r="CO432" i="3"/>
  <c r="CN432" i="3"/>
  <c r="CM432" i="3"/>
  <c r="CL432" i="3"/>
  <c r="CK432" i="3"/>
  <c r="CJ432" i="3"/>
  <c r="CI432" i="3"/>
  <c r="CH432" i="3"/>
  <c r="CG432" i="3"/>
  <c r="CF432" i="3"/>
  <c r="CE432" i="3"/>
  <c r="CD432" i="3"/>
  <c r="CC432" i="3"/>
  <c r="CB432" i="3"/>
  <c r="CA432" i="3"/>
  <c r="BZ432" i="3"/>
  <c r="BW432" i="3"/>
  <c r="BV432" i="3"/>
  <c r="BU432" i="3"/>
  <c r="BT432" i="3"/>
  <c r="BS432" i="3"/>
  <c r="BR432" i="3"/>
  <c r="BQ432" i="3"/>
  <c r="BP432" i="3"/>
  <c r="BO432" i="3"/>
  <c r="BN432" i="3"/>
  <c r="BM432" i="3"/>
  <c r="BL432" i="3"/>
  <c r="BK432" i="3"/>
  <c r="BJ432" i="3"/>
  <c r="BI432" i="3"/>
  <c r="BG432" i="3"/>
  <c r="BF432" i="3"/>
  <c r="DG431" i="3"/>
  <c r="DF431" i="3"/>
  <c r="DE431" i="3"/>
  <c r="DD431" i="3"/>
  <c r="DC431" i="3"/>
  <c r="DB431" i="3"/>
  <c r="DA431" i="3"/>
  <c r="CZ431" i="3"/>
  <c r="CY431" i="3"/>
  <c r="CX431" i="3"/>
  <c r="CW431" i="3"/>
  <c r="CV431" i="3"/>
  <c r="CU431" i="3"/>
  <c r="CT431" i="3"/>
  <c r="CS431" i="3"/>
  <c r="CR431" i="3"/>
  <c r="CQ431" i="3"/>
  <c r="CP431" i="3"/>
  <c r="CO431" i="3"/>
  <c r="CN431" i="3"/>
  <c r="CM431" i="3"/>
  <c r="CL431" i="3"/>
  <c r="CK431" i="3"/>
  <c r="CJ431" i="3"/>
  <c r="CI431" i="3"/>
  <c r="CH431" i="3"/>
  <c r="CG431" i="3"/>
  <c r="CF431" i="3"/>
  <c r="CE431" i="3"/>
  <c r="CD431" i="3"/>
  <c r="CC431" i="3"/>
  <c r="CB431" i="3"/>
  <c r="CA431" i="3"/>
  <c r="BZ431" i="3"/>
  <c r="BW431" i="3"/>
  <c r="BV431" i="3"/>
  <c r="BU431" i="3"/>
  <c r="BT431" i="3"/>
  <c r="BS431" i="3"/>
  <c r="BR431" i="3"/>
  <c r="BQ431" i="3"/>
  <c r="BP431" i="3"/>
  <c r="BO431" i="3"/>
  <c r="BN431" i="3"/>
  <c r="BM431" i="3"/>
  <c r="BL431" i="3"/>
  <c r="BK431" i="3"/>
  <c r="BJ431" i="3"/>
  <c r="BI431" i="3"/>
  <c r="BG431" i="3"/>
  <c r="BF431" i="3"/>
  <c r="DG430" i="3"/>
  <c r="DF430" i="3"/>
  <c r="DE430" i="3"/>
  <c r="DD430" i="3"/>
  <c r="DC430" i="3"/>
  <c r="DB430" i="3"/>
  <c r="DA430" i="3"/>
  <c r="CZ430" i="3"/>
  <c r="CY430" i="3"/>
  <c r="CX430" i="3"/>
  <c r="CW430" i="3"/>
  <c r="CV430" i="3"/>
  <c r="CU430" i="3"/>
  <c r="CT430" i="3"/>
  <c r="CS430" i="3"/>
  <c r="CR430" i="3"/>
  <c r="CQ430" i="3"/>
  <c r="CP430" i="3"/>
  <c r="CO430" i="3"/>
  <c r="CN430" i="3"/>
  <c r="CM430" i="3"/>
  <c r="CL430" i="3"/>
  <c r="CK430" i="3"/>
  <c r="CJ430" i="3"/>
  <c r="CI430" i="3"/>
  <c r="CH430" i="3"/>
  <c r="CG430" i="3"/>
  <c r="CF430" i="3"/>
  <c r="CE430" i="3"/>
  <c r="CD430" i="3"/>
  <c r="CC430" i="3"/>
  <c r="CB430" i="3"/>
  <c r="CA430" i="3"/>
  <c r="BZ430" i="3"/>
  <c r="BW430" i="3"/>
  <c r="BV430" i="3"/>
  <c r="BU430" i="3"/>
  <c r="BT430" i="3"/>
  <c r="BS430" i="3"/>
  <c r="BR430" i="3"/>
  <c r="BQ430" i="3"/>
  <c r="BP430" i="3"/>
  <c r="BO430" i="3"/>
  <c r="BN430" i="3"/>
  <c r="BM430" i="3"/>
  <c r="BL430" i="3"/>
  <c r="BK430" i="3"/>
  <c r="BJ430" i="3"/>
  <c r="BI430" i="3"/>
  <c r="BG430" i="3"/>
  <c r="BF430" i="3"/>
  <c r="DG429" i="3"/>
  <c r="DF429" i="3"/>
  <c r="DE429" i="3"/>
  <c r="DD429" i="3"/>
  <c r="DC429" i="3"/>
  <c r="DB429" i="3"/>
  <c r="DA429" i="3"/>
  <c r="CZ429" i="3"/>
  <c r="CY429" i="3"/>
  <c r="CX429" i="3"/>
  <c r="CW429" i="3"/>
  <c r="CV429" i="3"/>
  <c r="CU429" i="3"/>
  <c r="CT429" i="3"/>
  <c r="CS429" i="3"/>
  <c r="CR429" i="3"/>
  <c r="CQ429" i="3"/>
  <c r="CP429" i="3"/>
  <c r="CO429" i="3"/>
  <c r="CN429" i="3"/>
  <c r="CM429" i="3"/>
  <c r="CL429" i="3"/>
  <c r="CK429" i="3"/>
  <c r="CJ429" i="3"/>
  <c r="CI429" i="3"/>
  <c r="CH429" i="3"/>
  <c r="CG429" i="3"/>
  <c r="CF429" i="3"/>
  <c r="CE429" i="3"/>
  <c r="CD429" i="3"/>
  <c r="CC429" i="3"/>
  <c r="CB429" i="3"/>
  <c r="CA429" i="3"/>
  <c r="BZ429" i="3"/>
  <c r="BW429" i="3"/>
  <c r="BV429" i="3"/>
  <c r="BU429" i="3"/>
  <c r="BT429" i="3"/>
  <c r="BS429" i="3"/>
  <c r="BR429" i="3"/>
  <c r="BQ429" i="3"/>
  <c r="BP429" i="3"/>
  <c r="BO429" i="3"/>
  <c r="BN429" i="3"/>
  <c r="BM429" i="3"/>
  <c r="BL429" i="3"/>
  <c r="BK429" i="3"/>
  <c r="BJ429" i="3"/>
  <c r="BI429" i="3"/>
  <c r="BG429" i="3"/>
  <c r="BF429" i="3"/>
  <c r="DG428" i="3"/>
  <c r="DF428" i="3"/>
  <c r="DE428" i="3"/>
  <c r="DD428" i="3"/>
  <c r="DC428" i="3"/>
  <c r="DB428" i="3"/>
  <c r="DA428" i="3"/>
  <c r="CZ428" i="3"/>
  <c r="CY428" i="3"/>
  <c r="CX428" i="3"/>
  <c r="CW428" i="3"/>
  <c r="CV428" i="3"/>
  <c r="CU428" i="3"/>
  <c r="CT428" i="3"/>
  <c r="CS428" i="3"/>
  <c r="CR428" i="3"/>
  <c r="CQ428" i="3"/>
  <c r="CP428" i="3"/>
  <c r="CO428" i="3"/>
  <c r="CN428" i="3"/>
  <c r="CM428" i="3"/>
  <c r="CL428" i="3"/>
  <c r="CK428" i="3"/>
  <c r="CJ428" i="3"/>
  <c r="CI428" i="3"/>
  <c r="CH428" i="3"/>
  <c r="CG428" i="3"/>
  <c r="CF428" i="3"/>
  <c r="CE428" i="3"/>
  <c r="CD428" i="3"/>
  <c r="CC428" i="3"/>
  <c r="CB428" i="3"/>
  <c r="CA428" i="3"/>
  <c r="BZ428" i="3"/>
  <c r="BW428" i="3"/>
  <c r="BV428" i="3"/>
  <c r="BU428" i="3"/>
  <c r="BT428" i="3"/>
  <c r="BS428" i="3"/>
  <c r="BR428" i="3"/>
  <c r="BQ428" i="3"/>
  <c r="BP428" i="3"/>
  <c r="BO428" i="3"/>
  <c r="BN428" i="3"/>
  <c r="BM428" i="3"/>
  <c r="BL428" i="3"/>
  <c r="BK428" i="3"/>
  <c r="BJ428" i="3"/>
  <c r="BI428" i="3"/>
  <c r="BG428" i="3"/>
  <c r="BF428" i="3"/>
  <c r="DG427" i="3"/>
  <c r="DF427" i="3"/>
  <c r="DE427" i="3"/>
  <c r="DD427" i="3"/>
  <c r="DC427" i="3"/>
  <c r="DB427" i="3"/>
  <c r="DA427" i="3"/>
  <c r="CZ427" i="3"/>
  <c r="CY427" i="3"/>
  <c r="CX427" i="3"/>
  <c r="CW427" i="3"/>
  <c r="CV427" i="3"/>
  <c r="CU427" i="3"/>
  <c r="CT427" i="3"/>
  <c r="CS427" i="3"/>
  <c r="CR427" i="3"/>
  <c r="CQ427" i="3"/>
  <c r="CP427" i="3"/>
  <c r="CO427" i="3"/>
  <c r="CN427" i="3"/>
  <c r="CM427" i="3"/>
  <c r="CL427" i="3"/>
  <c r="CK427" i="3"/>
  <c r="CJ427" i="3"/>
  <c r="CI427" i="3"/>
  <c r="CH427" i="3"/>
  <c r="CG427" i="3"/>
  <c r="CF427" i="3"/>
  <c r="CE427" i="3"/>
  <c r="CD427" i="3"/>
  <c r="CC427" i="3"/>
  <c r="CB427" i="3"/>
  <c r="CA427" i="3"/>
  <c r="BZ427" i="3"/>
  <c r="BW427" i="3"/>
  <c r="BV427" i="3"/>
  <c r="BU427" i="3"/>
  <c r="BT427" i="3"/>
  <c r="BS427" i="3"/>
  <c r="BR427" i="3"/>
  <c r="BQ427" i="3"/>
  <c r="BP427" i="3"/>
  <c r="BO427" i="3"/>
  <c r="BN427" i="3"/>
  <c r="BM427" i="3"/>
  <c r="BL427" i="3"/>
  <c r="BK427" i="3"/>
  <c r="BJ427" i="3"/>
  <c r="BI427" i="3"/>
  <c r="BG427" i="3"/>
  <c r="BF427" i="3"/>
  <c r="DG426" i="3"/>
  <c r="DF426" i="3"/>
  <c r="DE426" i="3"/>
  <c r="DD426" i="3"/>
  <c r="DC426" i="3"/>
  <c r="DB426" i="3"/>
  <c r="DA426" i="3"/>
  <c r="CZ426" i="3"/>
  <c r="CY426" i="3"/>
  <c r="CX426" i="3"/>
  <c r="CW426" i="3"/>
  <c r="CV426" i="3"/>
  <c r="CU426" i="3"/>
  <c r="CT426" i="3"/>
  <c r="CS426" i="3"/>
  <c r="CR426" i="3"/>
  <c r="CQ426" i="3"/>
  <c r="CP426" i="3"/>
  <c r="CO426" i="3"/>
  <c r="CN426" i="3"/>
  <c r="CM426" i="3"/>
  <c r="CL426" i="3"/>
  <c r="CK426" i="3"/>
  <c r="CJ426" i="3"/>
  <c r="CI426" i="3"/>
  <c r="CH426" i="3"/>
  <c r="CG426" i="3"/>
  <c r="CF426" i="3"/>
  <c r="CE426" i="3"/>
  <c r="CD426" i="3"/>
  <c r="CC426" i="3"/>
  <c r="CB426" i="3"/>
  <c r="CA426" i="3"/>
  <c r="BZ426" i="3"/>
  <c r="BW426" i="3"/>
  <c r="BV426" i="3"/>
  <c r="BU426" i="3"/>
  <c r="BT426" i="3"/>
  <c r="BS426" i="3"/>
  <c r="BR426" i="3"/>
  <c r="BQ426" i="3"/>
  <c r="BP426" i="3"/>
  <c r="BO426" i="3"/>
  <c r="BN426" i="3"/>
  <c r="BM426" i="3"/>
  <c r="BL426" i="3"/>
  <c r="BK426" i="3"/>
  <c r="BJ426" i="3"/>
  <c r="BI426" i="3"/>
  <c r="BG426" i="3"/>
  <c r="BF426" i="3"/>
  <c r="DG425" i="3"/>
  <c r="DF425" i="3"/>
  <c r="DE425" i="3"/>
  <c r="DD425" i="3"/>
  <c r="DC425" i="3"/>
  <c r="DB425" i="3"/>
  <c r="DA425" i="3"/>
  <c r="CZ425" i="3"/>
  <c r="CY425" i="3"/>
  <c r="CX425" i="3"/>
  <c r="CW425" i="3"/>
  <c r="CV425" i="3"/>
  <c r="CU425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D425" i="3"/>
  <c r="CC425" i="3"/>
  <c r="CB425" i="3"/>
  <c r="CA425" i="3"/>
  <c r="BZ425" i="3"/>
  <c r="BW425" i="3"/>
  <c r="BV425" i="3"/>
  <c r="BU425" i="3"/>
  <c r="BT425" i="3"/>
  <c r="BS425" i="3"/>
  <c r="BR425" i="3"/>
  <c r="BQ425" i="3"/>
  <c r="BP425" i="3"/>
  <c r="BO425" i="3"/>
  <c r="BN425" i="3"/>
  <c r="BM425" i="3"/>
  <c r="BL425" i="3"/>
  <c r="BK425" i="3"/>
  <c r="BJ425" i="3"/>
  <c r="BI425" i="3"/>
  <c r="BG425" i="3"/>
  <c r="BF425" i="3"/>
  <c r="DG424" i="3"/>
  <c r="DF424" i="3"/>
  <c r="DE424" i="3"/>
  <c r="DD424" i="3"/>
  <c r="DC424" i="3"/>
  <c r="DB424" i="3"/>
  <c r="DA424" i="3"/>
  <c r="CZ424" i="3"/>
  <c r="CY424" i="3"/>
  <c r="CX424" i="3"/>
  <c r="CW424" i="3"/>
  <c r="CV424" i="3"/>
  <c r="CU424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D424" i="3"/>
  <c r="CC424" i="3"/>
  <c r="CB424" i="3"/>
  <c r="CA424" i="3"/>
  <c r="BZ424" i="3"/>
  <c r="BW424" i="3"/>
  <c r="BV424" i="3"/>
  <c r="BU424" i="3"/>
  <c r="BT424" i="3"/>
  <c r="BS424" i="3"/>
  <c r="BR424" i="3"/>
  <c r="BQ424" i="3"/>
  <c r="BP424" i="3"/>
  <c r="BO424" i="3"/>
  <c r="BN424" i="3"/>
  <c r="BM424" i="3"/>
  <c r="BL424" i="3"/>
  <c r="BK424" i="3"/>
  <c r="BJ424" i="3"/>
  <c r="BI424" i="3"/>
  <c r="BG424" i="3"/>
  <c r="BF424" i="3"/>
  <c r="DG423" i="3"/>
  <c r="DF423" i="3"/>
  <c r="DE423" i="3"/>
  <c r="DD423" i="3"/>
  <c r="DC423" i="3"/>
  <c r="DB423" i="3"/>
  <c r="DA423" i="3"/>
  <c r="CZ423" i="3"/>
  <c r="CY423" i="3"/>
  <c r="CX423" i="3"/>
  <c r="CW423" i="3"/>
  <c r="CV423" i="3"/>
  <c r="CU423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D423" i="3"/>
  <c r="CC423" i="3"/>
  <c r="CB423" i="3"/>
  <c r="CA423" i="3"/>
  <c r="BZ423" i="3"/>
  <c r="BW423" i="3"/>
  <c r="BV423" i="3"/>
  <c r="BU423" i="3"/>
  <c r="BT423" i="3"/>
  <c r="BS423" i="3"/>
  <c r="BR423" i="3"/>
  <c r="BQ423" i="3"/>
  <c r="BP423" i="3"/>
  <c r="BO423" i="3"/>
  <c r="BN423" i="3"/>
  <c r="BM423" i="3"/>
  <c r="BL423" i="3"/>
  <c r="BK423" i="3"/>
  <c r="BJ423" i="3"/>
  <c r="BI423" i="3"/>
  <c r="BG423" i="3"/>
  <c r="BF423" i="3"/>
  <c r="DG422" i="3"/>
  <c r="DF422" i="3"/>
  <c r="DE422" i="3"/>
  <c r="DD422" i="3"/>
  <c r="DC422" i="3"/>
  <c r="DB422" i="3"/>
  <c r="DA422" i="3"/>
  <c r="CZ422" i="3"/>
  <c r="CY422" i="3"/>
  <c r="CX422" i="3"/>
  <c r="CW422" i="3"/>
  <c r="CV422" i="3"/>
  <c r="CU42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C422" i="3"/>
  <c r="CB422" i="3"/>
  <c r="CA422" i="3"/>
  <c r="BZ422" i="3"/>
  <c r="BW422" i="3"/>
  <c r="BV422" i="3"/>
  <c r="BU422" i="3"/>
  <c r="BT422" i="3"/>
  <c r="BS422" i="3"/>
  <c r="BR422" i="3"/>
  <c r="BQ422" i="3"/>
  <c r="BP422" i="3"/>
  <c r="BO422" i="3"/>
  <c r="BN422" i="3"/>
  <c r="BM422" i="3"/>
  <c r="BL422" i="3"/>
  <c r="BK422" i="3"/>
  <c r="BJ422" i="3"/>
  <c r="BI422" i="3"/>
  <c r="BG422" i="3"/>
  <c r="BF422" i="3"/>
  <c r="DG421" i="3"/>
  <c r="DF421" i="3"/>
  <c r="DE421" i="3"/>
  <c r="DD421" i="3"/>
  <c r="DC421" i="3"/>
  <c r="DB421" i="3"/>
  <c r="DA421" i="3"/>
  <c r="CZ421" i="3"/>
  <c r="CY421" i="3"/>
  <c r="CX421" i="3"/>
  <c r="CW421" i="3"/>
  <c r="CV421" i="3"/>
  <c r="CU42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C421" i="3"/>
  <c r="CB421" i="3"/>
  <c r="CA421" i="3"/>
  <c r="BZ421" i="3"/>
  <c r="BW421" i="3"/>
  <c r="BV421" i="3"/>
  <c r="BU421" i="3"/>
  <c r="BT421" i="3"/>
  <c r="BS421" i="3"/>
  <c r="BR421" i="3"/>
  <c r="BQ421" i="3"/>
  <c r="BP421" i="3"/>
  <c r="BO421" i="3"/>
  <c r="BN421" i="3"/>
  <c r="BM421" i="3"/>
  <c r="BL421" i="3"/>
  <c r="BK421" i="3"/>
  <c r="BJ421" i="3"/>
  <c r="BI421" i="3"/>
  <c r="BG421" i="3"/>
  <c r="BF421" i="3"/>
  <c r="DG420" i="3"/>
  <c r="DF420" i="3"/>
  <c r="DE420" i="3"/>
  <c r="DD420" i="3"/>
  <c r="DC420" i="3"/>
  <c r="DB420" i="3"/>
  <c r="DA420" i="3"/>
  <c r="CZ420" i="3"/>
  <c r="CY420" i="3"/>
  <c r="CX420" i="3"/>
  <c r="CW420" i="3"/>
  <c r="CV420" i="3"/>
  <c r="CU420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C420" i="3"/>
  <c r="CB420" i="3"/>
  <c r="CA420" i="3"/>
  <c r="BZ420" i="3"/>
  <c r="BW420" i="3"/>
  <c r="BV420" i="3"/>
  <c r="BU420" i="3"/>
  <c r="BT420" i="3"/>
  <c r="BS420" i="3"/>
  <c r="BR420" i="3"/>
  <c r="BQ420" i="3"/>
  <c r="BP420" i="3"/>
  <c r="BO420" i="3"/>
  <c r="BN420" i="3"/>
  <c r="BM420" i="3"/>
  <c r="BL420" i="3"/>
  <c r="BK420" i="3"/>
  <c r="BJ420" i="3"/>
  <c r="BI420" i="3"/>
  <c r="BG420" i="3"/>
  <c r="BF420" i="3"/>
  <c r="DG419" i="3"/>
  <c r="DF419" i="3"/>
  <c r="DE419" i="3"/>
  <c r="DD419" i="3"/>
  <c r="DC419" i="3"/>
  <c r="DB419" i="3"/>
  <c r="DA419" i="3"/>
  <c r="CZ419" i="3"/>
  <c r="CY419" i="3"/>
  <c r="CX419" i="3"/>
  <c r="CW419" i="3"/>
  <c r="CV419" i="3"/>
  <c r="CU419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C419" i="3"/>
  <c r="CB419" i="3"/>
  <c r="CA419" i="3"/>
  <c r="BZ419" i="3"/>
  <c r="BW419" i="3"/>
  <c r="BV419" i="3"/>
  <c r="BU419" i="3"/>
  <c r="BT419" i="3"/>
  <c r="BS419" i="3"/>
  <c r="BR419" i="3"/>
  <c r="BQ419" i="3"/>
  <c r="BP419" i="3"/>
  <c r="BO419" i="3"/>
  <c r="BN419" i="3"/>
  <c r="BM419" i="3"/>
  <c r="BL419" i="3"/>
  <c r="BK419" i="3"/>
  <c r="BJ419" i="3"/>
  <c r="BI419" i="3"/>
  <c r="BG419" i="3"/>
  <c r="BF419" i="3"/>
  <c r="DG418" i="3"/>
  <c r="DF418" i="3"/>
  <c r="DE418" i="3"/>
  <c r="DD418" i="3"/>
  <c r="DC418" i="3"/>
  <c r="DB418" i="3"/>
  <c r="DA418" i="3"/>
  <c r="CZ418" i="3"/>
  <c r="CY418" i="3"/>
  <c r="CX418" i="3"/>
  <c r="CW418" i="3"/>
  <c r="CV418" i="3"/>
  <c r="CU418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C418" i="3"/>
  <c r="CB418" i="3"/>
  <c r="CA418" i="3"/>
  <c r="BZ418" i="3"/>
  <c r="BW418" i="3"/>
  <c r="BV418" i="3"/>
  <c r="BU418" i="3"/>
  <c r="BT418" i="3"/>
  <c r="BS418" i="3"/>
  <c r="BR418" i="3"/>
  <c r="BQ418" i="3"/>
  <c r="BP418" i="3"/>
  <c r="BO418" i="3"/>
  <c r="BN418" i="3"/>
  <c r="BM418" i="3"/>
  <c r="BL418" i="3"/>
  <c r="BK418" i="3"/>
  <c r="BJ418" i="3"/>
  <c r="BI418" i="3"/>
  <c r="BG418" i="3"/>
  <c r="BF418" i="3"/>
  <c r="DG417" i="3"/>
  <c r="DF417" i="3"/>
  <c r="DE417" i="3"/>
  <c r="DD417" i="3"/>
  <c r="DC417" i="3"/>
  <c r="DB417" i="3"/>
  <c r="DA417" i="3"/>
  <c r="CZ417" i="3"/>
  <c r="CY417" i="3"/>
  <c r="CX417" i="3"/>
  <c r="CW417" i="3"/>
  <c r="CV417" i="3"/>
  <c r="CU417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C417" i="3"/>
  <c r="CB417" i="3"/>
  <c r="CA417" i="3"/>
  <c r="BZ417" i="3"/>
  <c r="BW417" i="3"/>
  <c r="BV417" i="3"/>
  <c r="BU417" i="3"/>
  <c r="BT417" i="3"/>
  <c r="BS417" i="3"/>
  <c r="BR417" i="3"/>
  <c r="BQ417" i="3"/>
  <c r="BP417" i="3"/>
  <c r="BO417" i="3"/>
  <c r="BN417" i="3"/>
  <c r="BM417" i="3"/>
  <c r="BL417" i="3"/>
  <c r="BK417" i="3"/>
  <c r="BJ417" i="3"/>
  <c r="BI417" i="3"/>
  <c r="BG417" i="3"/>
  <c r="BF417" i="3"/>
  <c r="DG416" i="3"/>
  <c r="DF416" i="3"/>
  <c r="DE416" i="3"/>
  <c r="DD416" i="3"/>
  <c r="DC416" i="3"/>
  <c r="DB416" i="3"/>
  <c r="DA416" i="3"/>
  <c r="CZ416" i="3"/>
  <c r="CY416" i="3"/>
  <c r="CX416" i="3"/>
  <c r="CW416" i="3"/>
  <c r="CV416" i="3"/>
  <c r="CU416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C416" i="3"/>
  <c r="CB416" i="3"/>
  <c r="CA416" i="3"/>
  <c r="BZ416" i="3"/>
  <c r="BW416" i="3"/>
  <c r="BV416" i="3"/>
  <c r="BU416" i="3"/>
  <c r="BT416" i="3"/>
  <c r="BS416" i="3"/>
  <c r="BR416" i="3"/>
  <c r="BQ416" i="3"/>
  <c r="BP416" i="3"/>
  <c r="BO416" i="3"/>
  <c r="BN416" i="3"/>
  <c r="BM416" i="3"/>
  <c r="BL416" i="3"/>
  <c r="BK416" i="3"/>
  <c r="BJ416" i="3"/>
  <c r="BI416" i="3"/>
  <c r="BG416" i="3"/>
  <c r="BF416" i="3"/>
  <c r="DG415" i="3"/>
  <c r="DF415" i="3"/>
  <c r="DE415" i="3"/>
  <c r="DD415" i="3"/>
  <c r="DC415" i="3"/>
  <c r="DB415" i="3"/>
  <c r="DA415" i="3"/>
  <c r="CZ415" i="3"/>
  <c r="CY415" i="3"/>
  <c r="CX415" i="3"/>
  <c r="CW415" i="3"/>
  <c r="CV415" i="3"/>
  <c r="CU415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C415" i="3"/>
  <c r="CB415" i="3"/>
  <c r="CA415" i="3"/>
  <c r="BZ415" i="3"/>
  <c r="BW415" i="3"/>
  <c r="BV415" i="3"/>
  <c r="BU415" i="3"/>
  <c r="BT415" i="3"/>
  <c r="BS415" i="3"/>
  <c r="BR415" i="3"/>
  <c r="BQ415" i="3"/>
  <c r="BP415" i="3"/>
  <c r="BO415" i="3"/>
  <c r="BN415" i="3"/>
  <c r="BM415" i="3"/>
  <c r="BL415" i="3"/>
  <c r="BK415" i="3"/>
  <c r="BJ415" i="3"/>
  <c r="BI415" i="3"/>
  <c r="BG415" i="3"/>
  <c r="BF415" i="3"/>
  <c r="DG414" i="3"/>
  <c r="DF414" i="3"/>
  <c r="DE414" i="3"/>
  <c r="DD414" i="3"/>
  <c r="DC414" i="3"/>
  <c r="DB414" i="3"/>
  <c r="DA414" i="3"/>
  <c r="CZ414" i="3"/>
  <c r="CY414" i="3"/>
  <c r="CX414" i="3"/>
  <c r="CW414" i="3"/>
  <c r="CV414" i="3"/>
  <c r="CU414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C414" i="3"/>
  <c r="CB414" i="3"/>
  <c r="CA414" i="3"/>
  <c r="BZ414" i="3"/>
  <c r="BW414" i="3"/>
  <c r="BV414" i="3"/>
  <c r="BU414" i="3"/>
  <c r="BT414" i="3"/>
  <c r="BS414" i="3"/>
  <c r="BR414" i="3"/>
  <c r="BQ414" i="3"/>
  <c r="BP414" i="3"/>
  <c r="BO414" i="3"/>
  <c r="BN414" i="3"/>
  <c r="BM414" i="3"/>
  <c r="BL414" i="3"/>
  <c r="BK414" i="3"/>
  <c r="BJ414" i="3"/>
  <c r="BI414" i="3"/>
  <c r="BG414" i="3"/>
  <c r="BF414" i="3"/>
  <c r="DG413" i="3"/>
  <c r="DF413" i="3"/>
  <c r="DE413" i="3"/>
  <c r="DD413" i="3"/>
  <c r="DC413" i="3"/>
  <c r="DB413" i="3"/>
  <c r="DA413" i="3"/>
  <c r="CZ413" i="3"/>
  <c r="CY413" i="3"/>
  <c r="CX413" i="3"/>
  <c r="CW413" i="3"/>
  <c r="CV413" i="3"/>
  <c r="CU413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C413" i="3"/>
  <c r="CB413" i="3"/>
  <c r="CA413" i="3"/>
  <c r="BZ413" i="3"/>
  <c r="BW413" i="3"/>
  <c r="BV413" i="3"/>
  <c r="BU413" i="3"/>
  <c r="BT413" i="3"/>
  <c r="BS413" i="3"/>
  <c r="BR413" i="3"/>
  <c r="BQ413" i="3"/>
  <c r="BP413" i="3"/>
  <c r="BO413" i="3"/>
  <c r="BN413" i="3"/>
  <c r="BM413" i="3"/>
  <c r="BL413" i="3"/>
  <c r="BK413" i="3"/>
  <c r="BJ413" i="3"/>
  <c r="BI413" i="3"/>
  <c r="BG413" i="3"/>
  <c r="BF413" i="3"/>
  <c r="DG412" i="3"/>
  <c r="DF412" i="3"/>
  <c r="DE412" i="3"/>
  <c r="DD412" i="3"/>
  <c r="DC412" i="3"/>
  <c r="DB412" i="3"/>
  <c r="DA412" i="3"/>
  <c r="CZ412" i="3"/>
  <c r="CY412" i="3"/>
  <c r="CX412" i="3"/>
  <c r="CW412" i="3"/>
  <c r="CV412" i="3"/>
  <c r="CU412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C412" i="3"/>
  <c r="CB412" i="3"/>
  <c r="CA412" i="3"/>
  <c r="BZ412" i="3"/>
  <c r="BW412" i="3"/>
  <c r="BV412" i="3"/>
  <c r="BU412" i="3"/>
  <c r="BT412" i="3"/>
  <c r="BS412" i="3"/>
  <c r="BR412" i="3"/>
  <c r="BQ412" i="3"/>
  <c r="BP412" i="3"/>
  <c r="BO412" i="3"/>
  <c r="BN412" i="3"/>
  <c r="BM412" i="3"/>
  <c r="BL412" i="3"/>
  <c r="BK412" i="3"/>
  <c r="BJ412" i="3"/>
  <c r="BI412" i="3"/>
  <c r="BG412" i="3"/>
  <c r="BF412" i="3"/>
  <c r="DG411" i="3"/>
  <c r="DF411" i="3"/>
  <c r="DE411" i="3"/>
  <c r="DD411" i="3"/>
  <c r="DC411" i="3"/>
  <c r="DB411" i="3"/>
  <c r="DA411" i="3"/>
  <c r="CZ411" i="3"/>
  <c r="CY411" i="3"/>
  <c r="CX411" i="3"/>
  <c r="CW411" i="3"/>
  <c r="CV411" i="3"/>
  <c r="CU411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C411" i="3"/>
  <c r="CB411" i="3"/>
  <c r="CA411" i="3"/>
  <c r="BZ411" i="3"/>
  <c r="BW411" i="3"/>
  <c r="BV411" i="3"/>
  <c r="BU411" i="3"/>
  <c r="BT411" i="3"/>
  <c r="BS411" i="3"/>
  <c r="BR411" i="3"/>
  <c r="BQ411" i="3"/>
  <c r="BP411" i="3"/>
  <c r="BO411" i="3"/>
  <c r="BN411" i="3"/>
  <c r="BM411" i="3"/>
  <c r="BL411" i="3"/>
  <c r="BK411" i="3"/>
  <c r="BJ411" i="3"/>
  <c r="BI411" i="3"/>
  <c r="BG411" i="3"/>
  <c r="BF411" i="3"/>
  <c r="DG410" i="3"/>
  <c r="DF410" i="3"/>
  <c r="DE410" i="3"/>
  <c r="DD410" i="3"/>
  <c r="DC410" i="3"/>
  <c r="DB410" i="3"/>
  <c r="DA410" i="3"/>
  <c r="CZ410" i="3"/>
  <c r="CY410" i="3"/>
  <c r="CX410" i="3"/>
  <c r="CW410" i="3"/>
  <c r="CV410" i="3"/>
  <c r="CU410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C410" i="3"/>
  <c r="CB410" i="3"/>
  <c r="CA410" i="3"/>
  <c r="BZ410" i="3"/>
  <c r="BW410" i="3"/>
  <c r="BV410" i="3"/>
  <c r="BU410" i="3"/>
  <c r="BT410" i="3"/>
  <c r="BS410" i="3"/>
  <c r="BR410" i="3"/>
  <c r="BQ410" i="3"/>
  <c r="BP410" i="3"/>
  <c r="BO410" i="3"/>
  <c r="BN410" i="3"/>
  <c r="BM410" i="3"/>
  <c r="BL410" i="3"/>
  <c r="BK410" i="3"/>
  <c r="BJ410" i="3"/>
  <c r="BI410" i="3"/>
  <c r="BG410" i="3"/>
  <c r="BF410" i="3"/>
  <c r="DG409" i="3"/>
  <c r="DF409" i="3"/>
  <c r="DE409" i="3"/>
  <c r="DD409" i="3"/>
  <c r="DC409" i="3"/>
  <c r="DB409" i="3"/>
  <c r="DA409" i="3"/>
  <c r="CZ409" i="3"/>
  <c r="CY409" i="3"/>
  <c r="CX409" i="3"/>
  <c r="CW409" i="3"/>
  <c r="CV409" i="3"/>
  <c r="CU409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C409" i="3"/>
  <c r="CB409" i="3"/>
  <c r="CA409" i="3"/>
  <c r="BZ409" i="3"/>
  <c r="BW409" i="3"/>
  <c r="BV409" i="3"/>
  <c r="BU409" i="3"/>
  <c r="BT409" i="3"/>
  <c r="BS409" i="3"/>
  <c r="BR409" i="3"/>
  <c r="BQ409" i="3"/>
  <c r="BP409" i="3"/>
  <c r="BO409" i="3"/>
  <c r="BN409" i="3"/>
  <c r="BM409" i="3"/>
  <c r="BL409" i="3"/>
  <c r="BK409" i="3"/>
  <c r="BJ409" i="3"/>
  <c r="BI409" i="3"/>
  <c r="BG409" i="3"/>
  <c r="BF409" i="3"/>
  <c r="DG408" i="3"/>
  <c r="DF408" i="3"/>
  <c r="DE408" i="3"/>
  <c r="DD408" i="3"/>
  <c r="DC408" i="3"/>
  <c r="DB408" i="3"/>
  <c r="DA408" i="3"/>
  <c r="CZ408" i="3"/>
  <c r="CY408" i="3"/>
  <c r="CX408" i="3"/>
  <c r="CW408" i="3"/>
  <c r="CV408" i="3"/>
  <c r="CU408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C408" i="3"/>
  <c r="CB408" i="3"/>
  <c r="CA408" i="3"/>
  <c r="BZ408" i="3"/>
  <c r="BW408" i="3"/>
  <c r="BV408" i="3"/>
  <c r="BU408" i="3"/>
  <c r="BT408" i="3"/>
  <c r="BS408" i="3"/>
  <c r="BR408" i="3"/>
  <c r="BQ408" i="3"/>
  <c r="BP408" i="3"/>
  <c r="BO408" i="3"/>
  <c r="BN408" i="3"/>
  <c r="BM408" i="3"/>
  <c r="BL408" i="3"/>
  <c r="BK408" i="3"/>
  <c r="BJ408" i="3"/>
  <c r="BI408" i="3"/>
  <c r="BG408" i="3"/>
  <c r="BF408" i="3"/>
  <c r="DG407" i="3"/>
  <c r="DF407" i="3"/>
  <c r="DE407" i="3"/>
  <c r="DD407" i="3"/>
  <c r="DC407" i="3"/>
  <c r="DB407" i="3"/>
  <c r="DA407" i="3"/>
  <c r="CZ407" i="3"/>
  <c r="CY407" i="3"/>
  <c r="CX407" i="3"/>
  <c r="CW407" i="3"/>
  <c r="CV407" i="3"/>
  <c r="CU407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C407" i="3"/>
  <c r="CB407" i="3"/>
  <c r="CA407" i="3"/>
  <c r="BZ407" i="3"/>
  <c r="BW407" i="3"/>
  <c r="BV407" i="3"/>
  <c r="BU407" i="3"/>
  <c r="BT407" i="3"/>
  <c r="BS407" i="3"/>
  <c r="BR407" i="3"/>
  <c r="BQ407" i="3"/>
  <c r="BP407" i="3"/>
  <c r="BO407" i="3"/>
  <c r="BN407" i="3"/>
  <c r="BM407" i="3"/>
  <c r="BL407" i="3"/>
  <c r="BK407" i="3"/>
  <c r="BJ407" i="3"/>
  <c r="BI407" i="3"/>
  <c r="BG407" i="3"/>
  <c r="BF407" i="3"/>
  <c r="DG406" i="3"/>
  <c r="DF406" i="3"/>
  <c r="DE406" i="3"/>
  <c r="DD406" i="3"/>
  <c r="DC406" i="3"/>
  <c r="DB406" i="3"/>
  <c r="DA406" i="3"/>
  <c r="CZ406" i="3"/>
  <c r="CY406" i="3"/>
  <c r="CX406" i="3"/>
  <c r="CW406" i="3"/>
  <c r="CV406" i="3"/>
  <c r="CU406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C406" i="3"/>
  <c r="CB406" i="3"/>
  <c r="CA406" i="3"/>
  <c r="BZ406" i="3"/>
  <c r="BW406" i="3"/>
  <c r="BV406" i="3"/>
  <c r="BU406" i="3"/>
  <c r="BT406" i="3"/>
  <c r="BS406" i="3"/>
  <c r="BR406" i="3"/>
  <c r="BQ406" i="3"/>
  <c r="BP406" i="3"/>
  <c r="BO406" i="3"/>
  <c r="BN406" i="3"/>
  <c r="BM406" i="3"/>
  <c r="BL406" i="3"/>
  <c r="BK406" i="3"/>
  <c r="BJ406" i="3"/>
  <c r="BI406" i="3"/>
  <c r="BG406" i="3"/>
  <c r="BF406" i="3"/>
  <c r="DG405" i="3"/>
  <c r="DF405" i="3"/>
  <c r="DE405" i="3"/>
  <c r="DD405" i="3"/>
  <c r="DC405" i="3"/>
  <c r="DB405" i="3"/>
  <c r="DA405" i="3"/>
  <c r="CZ405" i="3"/>
  <c r="CY405" i="3"/>
  <c r="CX405" i="3"/>
  <c r="CW405" i="3"/>
  <c r="CV405" i="3"/>
  <c r="CU405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C405" i="3"/>
  <c r="CB405" i="3"/>
  <c r="CA405" i="3"/>
  <c r="BZ405" i="3"/>
  <c r="BW405" i="3"/>
  <c r="BV405" i="3"/>
  <c r="BU405" i="3"/>
  <c r="BT405" i="3"/>
  <c r="BS405" i="3"/>
  <c r="BR405" i="3"/>
  <c r="BQ405" i="3"/>
  <c r="BP405" i="3"/>
  <c r="BO405" i="3"/>
  <c r="BN405" i="3"/>
  <c r="BM405" i="3"/>
  <c r="BL405" i="3"/>
  <c r="BK405" i="3"/>
  <c r="BJ405" i="3"/>
  <c r="BI405" i="3"/>
  <c r="BG405" i="3"/>
  <c r="BF405" i="3"/>
  <c r="DG404" i="3"/>
  <c r="DF404" i="3"/>
  <c r="DE404" i="3"/>
  <c r="DD404" i="3"/>
  <c r="DC404" i="3"/>
  <c r="DB404" i="3"/>
  <c r="DA404" i="3"/>
  <c r="CZ404" i="3"/>
  <c r="CY404" i="3"/>
  <c r="CX404" i="3"/>
  <c r="CW404" i="3"/>
  <c r="CV404" i="3"/>
  <c r="CU404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C404" i="3"/>
  <c r="CB404" i="3"/>
  <c r="CA404" i="3"/>
  <c r="BZ404" i="3"/>
  <c r="BW404" i="3"/>
  <c r="BV404" i="3"/>
  <c r="BU404" i="3"/>
  <c r="BT404" i="3"/>
  <c r="BS404" i="3"/>
  <c r="BR404" i="3"/>
  <c r="BQ404" i="3"/>
  <c r="BP404" i="3"/>
  <c r="BO404" i="3"/>
  <c r="BN404" i="3"/>
  <c r="BM404" i="3"/>
  <c r="BL404" i="3"/>
  <c r="BK404" i="3"/>
  <c r="BJ404" i="3"/>
  <c r="BI404" i="3"/>
  <c r="BG404" i="3"/>
  <c r="BF404" i="3"/>
  <c r="DG403" i="3"/>
  <c r="DF403" i="3"/>
  <c r="DE403" i="3"/>
  <c r="DD403" i="3"/>
  <c r="DC403" i="3"/>
  <c r="DB403" i="3"/>
  <c r="DA403" i="3"/>
  <c r="CZ403" i="3"/>
  <c r="CY403" i="3"/>
  <c r="CX403" i="3"/>
  <c r="CW403" i="3"/>
  <c r="CV403" i="3"/>
  <c r="CU403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C403" i="3"/>
  <c r="CB403" i="3"/>
  <c r="CA403" i="3"/>
  <c r="BZ403" i="3"/>
  <c r="BW403" i="3"/>
  <c r="BV403" i="3"/>
  <c r="BU403" i="3"/>
  <c r="BT403" i="3"/>
  <c r="BS403" i="3"/>
  <c r="BR403" i="3"/>
  <c r="BQ403" i="3"/>
  <c r="BP403" i="3"/>
  <c r="BO403" i="3"/>
  <c r="BN403" i="3"/>
  <c r="BM403" i="3"/>
  <c r="BL403" i="3"/>
  <c r="BK403" i="3"/>
  <c r="BJ403" i="3"/>
  <c r="BI403" i="3"/>
  <c r="BG403" i="3"/>
  <c r="BF403" i="3"/>
  <c r="DG402" i="3"/>
  <c r="DF402" i="3"/>
  <c r="DE402" i="3"/>
  <c r="DD402" i="3"/>
  <c r="DC402" i="3"/>
  <c r="DB402" i="3"/>
  <c r="DA402" i="3"/>
  <c r="CZ402" i="3"/>
  <c r="CY402" i="3"/>
  <c r="CX402" i="3"/>
  <c r="CW402" i="3"/>
  <c r="CV402" i="3"/>
  <c r="CU402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C402" i="3"/>
  <c r="CB402" i="3"/>
  <c r="CA402" i="3"/>
  <c r="BZ402" i="3"/>
  <c r="BW402" i="3"/>
  <c r="BV402" i="3"/>
  <c r="BU402" i="3"/>
  <c r="BT402" i="3"/>
  <c r="BS402" i="3"/>
  <c r="BR402" i="3"/>
  <c r="BQ402" i="3"/>
  <c r="BP402" i="3"/>
  <c r="BO402" i="3"/>
  <c r="BN402" i="3"/>
  <c r="BM402" i="3"/>
  <c r="BL402" i="3"/>
  <c r="BK402" i="3"/>
  <c r="BJ402" i="3"/>
  <c r="BI402" i="3"/>
  <c r="BG402" i="3"/>
  <c r="BF402" i="3"/>
  <c r="DG401" i="3"/>
  <c r="DF401" i="3"/>
  <c r="DE401" i="3"/>
  <c r="DD401" i="3"/>
  <c r="DC401" i="3"/>
  <c r="DB401" i="3"/>
  <c r="DA401" i="3"/>
  <c r="CZ401" i="3"/>
  <c r="CY401" i="3"/>
  <c r="CX401" i="3"/>
  <c r="CW401" i="3"/>
  <c r="CV401" i="3"/>
  <c r="CU401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C401" i="3"/>
  <c r="CB401" i="3"/>
  <c r="CA401" i="3"/>
  <c r="BZ401" i="3"/>
  <c r="BW401" i="3"/>
  <c r="BV401" i="3"/>
  <c r="BU401" i="3"/>
  <c r="BT401" i="3"/>
  <c r="BS401" i="3"/>
  <c r="BR401" i="3"/>
  <c r="BQ401" i="3"/>
  <c r="BP401" i="3"/>
  <c r="BO401" i="3"/>
  <c r="BN401" i="3"/>
  <c r="BM401" i="3"/>
  <c r="BL401" i="3"/>
  <c r="BK401" i="3"/>
  <c r="BJ401" i="3"/>
  <c r="BI401" i="3"/>
  <c r="BG401" i="3"/>
  <c r="BF401" i="3"/>
  <c r="DG400" i="3"/>
  <c r="DF400" i="3"/>
  <c r="DE400" i="3"/>
  <c r="DD400" i="3"/>
  <c r="DC400" i="3"/>
  <c r="DB400" i="3"/>
  <c r="DA400" i="3"/>
  <c r="CZ400" i="3"/>
  <c r="CY400" i="3"/>
  <c r="CX400" i="3"/>
  <c r="CW400" i="3"/>
  <c r="CV400" i="3"/>
  <c r="CU400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C400" i="3"/>
  <c r="CB400" i="3"/>
  <c r="CA400" i="3"/>
  <c r="BZ400" i="3"/>
  <c r="BW400" i="3"/>
  <c r="BV400" i="3"/>
  <c r="BU400" i="3"/>
  <c r="BT400" i="3"/>
  <c r="BS400" i="3"/>
  <c r="BR400" i="3"/>
  <c r="BQ400" i="3"/>
  <c r="BP400" i="3"/>
  <c r="BO400" i="3"/>
  <c r="BN400" i="3"/>
  <c r="BM400" i="3"/>
  <c r="BL400" i="3"/>
  <c r="BK400" i="3"/>
  <c r="BJ400" i="3"/>
  <c r="BI400" i="3"/>
  <c r="BG400" i="3"/>
  <c r="BF400" i="3"/>
  <c r="DG399" i="3"/>
  <c r="DF399" i="3"/>
  <c r="DE399" i="3"/>
  <c r="DD399" i="3"/>
  <c r="DC399" i="3"/>
  <c r="DB399" i="3"/>
  <c r="DA399" i="3"/>
  <c r="CZ399" i="3"/>
  <c r="CY399" i="3"/>
  <c r="CX399" i="3"/>
  <c r="CW399" i="3"/>
  <c r="CV399" i="3"/>
  <c r="CU399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C399" i="3"/>
  <c r="CB399" i="3"/>
  <c r="CA399" i="3"/>
  <c r="BZ399" i="3"/>
  <c r="BW399" i="3"/>
  <c r="BV399" i="3"/>
  <c r="BU399" i="3"/>
  <c r="BT399" i="3"/>
  <c r="BS399" i="3"/>
  <c r="BR399" i="3"/>
  <c r="BQ399" i="3"/>
  <c r="BP399" i="3"/>
  <c r="BO399" i="3"/>
  <c r="BN399" i="3"/>
  <c r="BM399" i="3"/>
  <c r="BL399" i="3"/>
  <c r="BK399" i="3"/>
  <c r="BJ399" i="3"/>
  <c r="BI399" i="3"/>
  <c r="BG399" i="3"/>
  <c r="BF399" i="3"/>
  <c r="DG398" i="3"/>
  <c r="DF398" i="3"/>
  <c r="DE398" i="3"/>
  <c r="DD398" i="3"/>
  <c r="DC398" i="3"/>
  <c r="DB398" i="3"/>
  <c r="DA398" i="3"/>
  <c r="CZ398" i="3"/>
  <c r="CY398" i="3"/>
  <c r="CX398" i="3"/>
  <c r="CW398" i="3"/>
  <c r="CV398" i="3"/>
  <c r="CU398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C398" i="3"/>
  <c r="CB398" i="3"/>
  <c r="CA398" i="3"/>
  <c r="BZ398" i="3"/>
  <c r="BW398" i="3"/>
  <c r="BV398" i="3"/>
  <c r="BU398" i="3"/>
  <c r="BT398" i="3"/>
  <c r="BS398" i="3"/>
  <c r="BR398" i="3"/>
  <c r="BQ398" i="3"/>
  <c r="BP398" i="3"/>
  <c r="BO398" i="3"/>
  <c r="BN398" i="3"/>
  <c r="BM398" i="3"/>
  <c r="BL398" i="3"/>
  <c r="BK398" i="3"/>
  <c r="BJ398" i="3"/>
  <c r="BI398" i="3"/>
  <c r="BG398" i="3"/>
  <c r="BF398" i="3"/>
  <c r="DG397" i="3"/>
  <c r="DF397" i="3"/>
  <c r="DE397" i="3"/>
  <c r="DD397" i="3"/>
  <c r="DC397" i="3"/>
  <c r="DB397" i="3"/>
  <c r="DA397" i="3"/>
  <c r="CZ397" i="3"/>
  <c r="CY397" i="3"/>
  <c r="CX397" i="3"/>
  <c r="CW397" i="3"/>
  <c r="CV397" i="3"/>
  <c r="CU397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C397" i="3"/>
  <c r="CB397" i="3"/>
  <c r="CA397" i="3"/>
  <c r="BZ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G397" i="3"/>
  <c r="BF397" i="3"/>
  <c r="DG396" i="3"/>
  <c r="DF396" i="3"/>
  <c r="DE396" i="3"/>
  <c r="DD396" i="3"/>
  <c r="DC396" i="3"/>
  <c r="DB396" i="3"/>
  <c r="DA396" i="3"/>
  <c r="CZ396" i="3"/>
  <c r="CY396" i="3"/>
  <c r="CX396" i="3"/>
  <c r="CW396" i="3"/>
  <c r="CV396" i="3"/>
  <c r="CU396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C396" i="3"/>
  <c r="CB396" i="3"/>
  <c r="CA396" i="3"/>
  <c r="BZ396" i="3"/>
  <c r="BW396" i="3"/>
  <c r="BV396" i="3"/>
  <c r="BU396" i="3"/>
  <c r="BT396" i="3"/>
  <c r="BS396" i="3"/>
  <c r="BR396" i="3"/>
  <c r="BQ396" i="3"/>
  <c r="BP396" i="3"/>
  <c r="BO396" i="3"/>
  <c r="BN396" i="3"/>
  <c r="BM396" i="3"/>
  <c r="BL396" i="3"/>
  <c r="BK396" i="3"/>
  <c r="BJ396" i="3"/>
  <c r="BI396" i="3"/>
  <c r="BG396" i="3"/>
  <c r="BF396" i="3"/>
  <c r="DG395" i="3"/>
  <c r="DF395" i="3"/>
  <c r="DE395" i="3"/>
  <c r="DD395" i="3"/>
  <c r="DC395" i="3"/>
  <c r="DB395" i="3"/>
  <c r="DA395" i="3"/>
  <c r="CZ395" i="3"/>
  <c r="CY395" i="3"/>
  <c r="CX395" i="3"/>
  <c r="CW395" i="3"/>
  <c r="CV395" i="3"/>
  <c r="CU395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C395" i="3"/>
  <c r="CB395" i="3"/>
  <c r="CA395" i="3"/>
  <c r="BZ395" i="3"/>
  <c r="BW395" i="3"/>
  <c r="BV395" i="3"/>
  <c r="BU395" i="3"/>
  <c r="BT395" i="3"/>
  <c r="BS395" i="3"/>
  <c r="BR395" i="3"/>
  <c r="BQ395" i="3"/>
  <c r="BP395" i="3"/>
  <c r="BO395" i="3"/>
  <c r="BN395" i="3"/>
  <c r="BM395" i="3"/>
  <c r="BL395" i="3"/>
  <c r="BK395" i="3"/>
  <c r="BJ395" i="3"/>
  <c r="BI395" i="3"/>
  <c r="BG395" i="3"/>
  <c r="BF395" i="3"/>
  <c r="DG394" i="3"/>
  <c r="DF394" i="3"/>
  <c r="DE394" i="3"/>
  <c r="DD394" i="3"/>
  <c r="DC394" i="3"/>
  <c r="DB394" i="3"/>
  <c r="DA394" i="3"/>
  <c r="CZ394" i="3"/>
  <c r="CY394" i="3"/>
  <c r="CX394" i="3"/>
  <c r="CW394" i="3"/>
  <c r="CV394" i="3"/>
  <c r="CU394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C394" i="3"/>
  <c r="CB394" i="3"/>
  <c r="CA394" i="3"/>
  <c r="BZ394" i="3"/>
  <c r="BW394" i="3"/>
  <c r="BV394" i="3"/>
  <c r="BU394" i="3"/>
  <c r="BT394" i="3"/>
  <c r="BS394" i="3"/>
  <c r="BR394" i="3"/>
  <c r="BQ394" i="3"/>
  <c r="BP394" i="3"/>
  <c r="BO394" i="3"/>
  <c r="BN394" i="3"/>
  <c r="BM394" i="3"/>
  <c r="BL394" i="3"/>
  <c r="BK394" i="3"/>
  <c r="BJ394" i="3"/>
  <c r="BI394" i="3"/>
  <c r="BG394" i="3"/>
  <c r="BF394" i="3"/>
  <c r="DG393" i="3"/>
  <c r="DF393" i="3"/>
  <c r="DE393" i="3"/>
  <c r="DD393" i="3"/>
  <c r="DC393" i="3"/>
  <c r="DB393" i="3"/>
  <c r="DA393" i="3"/>
  <c r="CZ393" i="3"/>
  <c r="CY393" i="3"/>
  <c r="CX393" i="3"/>
  <c r="CW393" i="3"/>
  <c r="CV393" i="3"/>
  <c r="CU393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C393" i="3"/>
  <c r="CB393" i="3"/>
  <c r="CA393" i="3"/>
  <c r="BZ393" i="3"/>
  <c r="BW393" i="3"/>
  <c r="BV393" i="3"/>
  <c r="BU393" i="3"/>
  <c r="BT393" i="3"/>
  <c r="BS393" i="3"/>
  <c r="BR393" i="3"/>
  <c r="BQ393" i="3"/>
  <c r="BP393" i="3"/>
  <c r="BO393" i="3"/>
  <c r="BN393" i="3"/>
  <c r="BM393" i="3"/>
  <c r="BL393" i="3"/>
  <c r="BK393" i="3"/>
  <c r="BJ393" i="3"/>
  <c r="BI393" i="3"/>
  <c r="BG393" i="3"/>
  <c r="BF393" i="3"/>
  <c r="DG392" i="3"/>
  <c r="DF392" i="3"/>
  <c r="DE392" i="3"/>
  <c r="DD392" i="3"/>
  <c r="DC392" i="3"/>
  <c r="DB392" i="3"/>
  <c r="DA392" i="3"/>
  <c r="CZ392" i="3"/>
  <c r="CY392" i="3"/>
  <c r="CX392" i="3"/>
  <c r="CW392" i="3"/>
  <c r="CV392" i="3"/>
  <c r="CU392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C392" i="3"/>
  <c r="CB392" i="3"/>
  <c r="CA392" i="3"/>
  <c r="BZ392" i="3"/>
  <c r="BW392" i="3"/>
  <c r="BV392" i="3"/>
  <c r="BU392" i="3"/>
  <c r="BT392" i="3"/>
  <c r="BS392" i="3"/>
  <c r="BR392" i="3"/>
  <c r="BQ392" i="3"/>
  <c r="BP392" i="3"/>
  <c r="BO392" i="3"/>
  <c r="BN392" i="3"/>
  <c r="BM392" i="3"/>
  <c r="BL392" i="3"/>
  <c r="BK392" i="3"/>
  <c r="BJ392" i="3"/>
  <c r="BI392" i="3"/>
  <c r="BG392" i="3"/>
  <c r="BF392" i="3"/>
  <c r="DG391" i="3"/>
  <c r="DF391" i="3"/>
  <c r="DE391" i="3"/>
  <c r="DD391" i="3"/>
  <c r="DC391" i="3"/>
  <c r="DB391" i="3"/>
  <c r="DA391" i="3"/>
  <c r="CZ391" i="3"/>
  <c r="CY391" i="3"/>
  <c r="CX391" i="3"/>
  <c r="CW391" i="3"/>
  <c r="CV391" i="3"/>
  <c r="CU391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D391" i="3"/>
  <c r="CC391" i="3"/>
  <c r="CB391" i="3"/>
  <c r="CA391" i="3"/>
  <c r="BZ391" i="3"/>
  <c r="BW391" i="3"/>
  <c r="BV391" i="3"/>
  <c r="BU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G391" i="3"/>
  <c r="BF391" i="3"/>
  <c r="DG390" i="3"/>
  <c r="DF390" i="3"/>
  <c r="DE390" i="3"/>
  <c r="DD390" i="3"/>
  <c r="DC390" i="3"/>
  <c r="DB390" i="3"/>
  <c r="DA390" i="3"/>
  <c r="CZ390" i="3"/>
  <c r="CY390" i="3"/>
  <c r="CX390" i="3"/>
  <c r="CW390" i="3"/>
  <c r="CV390" i="3"/>
  <c r="CU390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C390" i="3"/>
  <c r="CB390" i="3"/>
  <c r="CA390" i="3"/>
  <c r="BZ390" i="3"/>
  <c r="BW390" i="3"/>
  <c r="BV390" i="3"/>
  <c r="BU390" i="3"/>
  <c r="BT390" i="3"/>
  <c r="BS390" i="3"/>
  <c r="BR390" i="3"/>
  <c r="BQ390" i="3"/>
  <c r="BP390" i="3"/>
  <c r="BO390" i="3"/>
  <c r="BN390" i="3"/>
  <c r="BM390" i="3"/>
  <c r="BL390" i="3"/>
  <c r="BK390" i="3"/>
  <c r="BJ390" i="3"/>
  <c r="BI390" i="3"/>
  <c r="BG390" i="3"/>
  <c r="BF390" i="3"/>
  <c r="DG389" i="3"/>
  <c r="DF389" i="3"/>
  <c r="DE389" i="3"/>
  <c r="DD389" i="3"/>
  <c r="DC389" i="3"/>
  <c r="DB389" i="3"/>
  <c r="DA389" i="3"/>
  <c r="CZ389" i="3"/>
  <c r="CY389" i="3"/>
  <c r="CX389" i="3"/>
  <c r="CW389" i="3"/>
  <c r="CV389" i="3"/>
  <c r="CU389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C389" i="3"/>
  <c r="CB389" i="3"/>
  <c r="CA389" i="3"/>
  <c r="BZ389" i="3"/>
  <c r="BW389" i="3"/>
  <c r="BV389" i="3"/>
  <c r="BU389" i="3"/>
  <c r="BT389" i="3"/>
  <c r="BS389" i="3"/>
  <c r="BR389" i="3"/>
  <c r="BQ389" i="3"/>
  <c r="BP389" i="3"/>
  <c r="BO389" i="3"/>
  <c r="BN389" i="3"/>
  <c r="BM389" i="3"/>
  <c r="BL389" i="3"/>
  <c r="BK389" i="3"/>
  <c r="BJ389" i="3"/>
  <c r="BI389" i="3"/>
  <c r="BG389" i="3"/>
  <c r="BF389" i="3"/>
  <c r="DG388" i="3"/>
  <c r="DF388" i="3"/>
  <c r="DE388" i="3"/>
  <c r="DD388" i="3"/>
  <c r="DC388" i="3"/>
  <c r="DB388" i="3"/>
  <c r="DA388" i="3"/>
  <c r="CZ388" i="3"/>
  <c r="CY388" i="3"/>
  <c r="CX388" i="3"/>
  <c r="CW388" i="3"/>
  <c r="CV388" i="3"/>
  <c r="CU388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C388" i="3"/>
  <c r="CB388" i="3"/>
  <c r="CA388" i="3"/>
  <c r="BZ388" i="3"/>
  <c r="BW388" i="3"/>
  <c r="BV388" i="3"/>
  <c r="BU388" i="3"/>
  <c r="BT388" i="3"/>
  <c r="BS388" i="3"/>
  <c r="BR388" i="3"/>
  <c r="BQ388" i="3"/>
  <c r="BP388" i="3"/>
  <c r="BO388" i="3"/>
  <c r="BN388" i="3"/>
  <c r="BM388" i="3"/>
  <c r="BL388" i="3"/>
  <c r="BK388" i="3"/>
  <c r="BJ388" i="3"/>
  <c r="BI388" i="3"/>
  <c r="BG388" i="3"/>
  <c r="BF388" i="3"/>
  <c r="DG387" i="3"/>
  <c r="DF387" i="3"/>
  <c r="DE387" i="3"/>
  <c r="DD387" i="3"/>
  <c r="DC387" i="3"/>
  <c r="DB387" i="3"/>
  <c r="DA387" i="3"/>
  <c r="CZ387" i="3"/>
  <c r="CY387" i="3"/>
  <c r="CX387" i="3"/>
  <c r="CW387" i="3"/>
  <c r="CV387" i="3"/>
  <c r="CU387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C387" i="3"/>
  <c r="CB387" i="3"/>
  <c r="CA387" i="3"/>
  <c r="BZ387" i="3"/>
  <c r="BW387" i="3"/>
  <c r="BV387" i="3"/>
  <c r="BU387" i="3"/>
  <c r="BT387" i="3"/>
  <c r="BS387" i="3"/>
  <c r="BR387" i="3"/>
  <c r="BQ387" i="3"/>
  <c r="BP387" i="3"/>
  <c r="BO387" i="3"/>
  <c r="BN387" i="3"/>
  <c r="BM387" i="3"/>
  <c r="BL387" i="3"/>
  <c r="BK387" i="3"/>
  <c r="BJ387" i="3"/>
  <c r="BI387" i="3"/>
  <c r="BG387" i="3"/>
  <c r="BF387" i="3"/>
  <c r="DG386" i="3"/>
  <c r="DF386" i="3"/>
  <c r="DE386" i="3"/>
  <c r="DD386" i="3"/>
  <c r="DC386" i="3"/>
  <c r="DB386" i="3"/>
  <c r="DA386" i="3"/>
  <c r="CZ386" i="3"/>
  <c r="CY386" i="3"/>
  <c r="CX386" i="3"/>
  <c r="CW386" i="3"/>
  <c r="CV386" i="3"/>
  <c r="CU386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C386" i="3"/>
  <c r="CB386" i="3"/>
  <c r="CA386" i="3"/>
  <c r="BZ386" i="3"/>
  <c r="BW386" i="3"/>
  <c r="BV386" i="3"/>
  <c r="BU386" i="3"/>
  <c r="BT386" i="3"/>
  <c r="BS386" i="3"/>
  <c r="BR386" i="3"/>
  <c r="BQ386" i="3"/>
  <c r="BP386" i="3"/>
  <c r="BO386" i="3"/>
  <c r="BN386" i="3"/>
  <c r="BM386" i="3"/>
  <c r="BL386" i="3"/>
  <c r="BK386" i="3"/>
  <c r="BJ386" i="3"/>
  <c r="BI386" i="3"/>
  <c r="BG386" i="3"/>
  <c r="BF386" i="3"/>
  <c r="DG385" i="3"/>
  <c r="DF385" i="3"/>
  <c r="DE385" i="3"/>
  <c r="DD385" i="3"/>
  <c r="DC385" i="3"/>
  <c r="DB385" i="3"/>
  <c r="DA385" i="3"/>
  <c r="CZ385" i="3"/>
  <c r="CY385" i="3"/>
  <c r="CX385" i="3"/>
  <c r="CW385" i="3"/>
  <c r="CV385" i="3"/>
  <c r="CU385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C385" i="3"/>
  <c r="CB385" i="3"/>
  <c r="CA385" i="3"/>
  <c r="BZ385" i="3"/>
  <c r="BW385" i="3"/>
  <c r="BV385" i="3"/>
  <c r="BU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G385" i="3"/>
  <c r="BF385" i="3"/>
  <c r="DG384" i="3"/>
  <c r="DF384" i="3"/>
  <c r="DE384" i="3"/>
  <c r="DD384" i="3"/>
  <c r="DC384" i="3"/>
  <c r="DB384" i="3"/>
  <c r="DA384" i="3"/>
  <c r="CZ384" i="3"/>
  <c r="CY384" i="3"/>
  <c r="CX384" i="3"/>
  <c r="CW384" i="3"/>
  <c r="CV384" i="3"/>
  <c r="CU384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C384" i="3"/>
  <c r="CB384" i="3"/>
  <c r="CA384" i="3"/>
  <c r="BZ384" i="3"/>
  <c r="BW384" i="3"/>
  <c r="BV384" i="3"/>
  <c r="BU384" i="3"/>
  <c r="BT384" i="3"/>
  <c r="BS384" i="3"/>
  <c r="BR384" i="3"/>
  <c r="BQ384" i="3"/>
  <c r="BP384" i="3"/>
  <c r="BO384" i="3"/>
  <c r="BN384" i="3"/>
  <c r="BM384" i="3"/>
  <c r="BL384" i="3"/>
  <c r="BK384" i="3"/>
  <c r="BJ384" i="3"/>
  <c r="BI384" i="3"/>
  <c r="BG384" i="3"/>
  <c r="BF384" i="3"/>
  <c r="DG383" i="3"/>
  <c r="DF383" i="3"/>
  <c r="DE383" i="3"/>
  <c r="DD383" i="3"/>
  <c r="DC383" i="3"/>
  <c r="DB383" i="3"/>
  <c r="DA383" i="3"/>
  <c r="CZ383" i="3"/>
  <c r="CY383" i="3"/>
  <c r="CX383" i="3"/>
  <c r="CW383" i="3"/>
  <c r="CV383" i="3"/>
  <c r="CU383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C383" i="3"/>
  <c r="CB383" i="3"/>
  <c r="CA383" i="3"/>
  <c r="BZ383" i="3"/>
  <c r="BW383" i="3"/>
  <c r="BV383" i="3"/>
  <c r="BU383" i="3"/>
  <c r="BT383" i="3"/>
  <c r="BS383" i="3"/>
  <c r="BR383" i="3"/>
  <c r="BQ383" i="3"/>
  <c r="BP383" i="3"/>
  <c r="BO383" i="3"/>
  <c r="BN383" i="3"/>
  <c r="BM383" i="3"/>
  <c r="BL383" i="3"/>
  <c r="BK383" i="3"/>
  <c r="BJ383" i="3"/>
  <c r="BI383" i="3"/>
  <c r="BG383" i="3"/>
  <c r="BF383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W382" i="3"/>
  <c r="BV382" i="3"/>
  <c r="BU382" i="3"/>
  <c r="BT382" i="3"/>
  <c r="BS382" i="3"/>
  <c r="BR382" i="3"/>
  <c r="BQ382" i="3"/>
  <c r="BP382" i="3"/>
  <c r="BO382" i="3"/>
  <c r="BN382" i="3"/>
  <c r="BM382" i="3"/>
  <c r="BL382" i="3"/>
  <c r="BK382" i="3"/>
  <c r="BJ382" i="3"/>
  <c r="BI382" i="3"/>
  <c r="BG382" i="3"/>
  <c r="BF382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BW381" i="3"/>
  <c r="BV381" i="3"/>
  <c r="BU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G381" i="3"/>
  <c r="BF381" i="3"/>
  <c r="DG380" i="3"/>
  <c r="DF380" i="3"/>
  <c r="DE380" i="3"/>
  <c r="DD380" i="3"/>
  <c r="DC380" i="3"/>
  <c r="DB380" i="3"/>
  <c r="DA380" i="3"/>
  <c r="CZ380" i="3"/>
  <c r="CY380" i="3"/>
  <c r="CX380" i="3"/>
  <c r="CW380" i="3"/>
  <c r="CV380" i="3"/>
  <c r="CU380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C380" i="3"/>
  <c r="CB380" i="3"/>
  <c r="CA380" i="3"/>
  <c r="BZ380" i="3"/>
  <c r="BW380" i="3"/>
  <c r="BV380" i="3"/>
  <c r="BU380" i="3"/>
  <c r="BT380" i="3"/>
  <c r="BS380" i="3"/>
  <c r="BR380" i="3"/>
  <c r="BQ380" i="3"/>
  <c r="BP380" i="3"/>
  <c r="BO380" i="3"/>
  <c r="BN380" i="3"/>
  <c r="BM380" i="3"/>
  <c r="BL380" i="3"/>
  <c r="BK380" i="3"/>
  <c r="BJ380" i="3"/>
  <c r="BI380" i="3"/>
  <c r="BG380" i="3"/>
  <c r="BF380" i="3"/>
  <c r="DG379" i="3"/>
  <c r="DF379" i="3"/>
  <c r="DE379" i="3"/>
  <c r="DD379" i="3"/>
  <c r="DC379" i="3"/>
  <c r="DB379" i="3"/>
  <c r="DA379" i="3"/>
  <c r="CZ379" i="3"/>
  <c r="CY379" i="3"/>
  <c r="CX379" i="3"/>
  <c r="CW379" i="3"/>
  <c r="CV379" i="3"/>
  <c r="CU379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C379" i="3"/>
  <c r="CB379" i="3"/>
  <c r="CA379" i="3"/>
  <c r="BZ379" i="3"/>
  <c r="BW379" i="3"/>
  <c r="BV379" i="3"/>
  <c r="BU379" i="3"/>
  <c r="BT379" i="3"/>
  <c r="BS379" i="3"/>
  <c r="BR379" i="3"/>
  <c r="BQ379" i="3"/>
  <c r="BP379" i="3"/>
  <c r="BO379" i="3"/>
  <c r="BN379" i="3"/>
  <c r="BM379" i="3"/>
  <c r="BL379" i="3"/>
  <c r="BK379" i="3"/>
  <c r="BJ379" i="3"/>
  <c r="BI379" i="3"/>
  <c r="BG379" i="3"/>
  <c r="BF379" i="3"/>
  <c r="DG378" i="3"/>
  <c r="DF378" i="3"/>
  <c r="DE378" i="3"/>
  <c r="DD378" i="3"/>
  <c r="DC378" i="3"/>
  <c r="DB378" i="3"/>
  <c r="DA378" i="3"/>
  <c r="CZ378" i="3"/>
  <c r="CY378" i="3"/>
  <c r="CX378" i="3"/>
  <c r="CW378" i="3"/>
  <c r="CV378" i="3"/>
  <c r="CU378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C378" i="3"/>
  <c r="CB378" i="3"/>
  <c r="CA378" i="3"/>
  <c r="BZ378" i="3"/>
  <c r="BW378" i="3"/>
  <c r="BV378" i="3"/>
  <c r="BU378" i="3"/>
  <c r="BT378" i="3"/>
  <c r="BS378" i="3"/>
  <c r="BR378" i="3"/>
  <c r="BQ378" i="3"/>
  <c r="BP378" i="3"/>
  <c r="BO378" i="3"/>
  <c r="BN378" i="3"/>
  <c r="BM378" i="3"/>
  <c r="BL378" i="3"/>
  <c r="BK378" i="3"/>
  <c r="BJ378" i="3"/>
  <c r="BI378" i="3"/>
  <c r="BG378" i="3"/>
  <c r="BF378" i="3"/>
  <c r="DG377" i="3"/>
  <c r="DF377" i="3"/>
  <c r="DE377" i="3"/>
  <c r="DD377" i="3"/>
  <c r="DC377" i="3"/>
  <c r="DB377" i="3"/>
  <c r="DA377" i="3"/>
  <c r="CZ377" i="3"/>
  <c r="CY377" i="3"/>
  <c r="CX377" i="3"/>
  <c r="CW377" i="3"/>
  <c r="CV377" i="3"/>
  <c r="CU377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C377" i="3"/>
  <c r="CB377" i="3"/>
  <c r="CA377" i="3"/>
  <c r="BZ377" i="3"/>
  <c r="BW377" i="3"/>
  <c r="BV377" i="3"/>
  <c r="BU377" i="3"/>
  <c r="BT377" i="3"/>
  <c r="BS377" i="3"/>
  <c r="BR377" i="3"/>
  <c r="BQ377" i="3"/>
  <c r="BP377" i="3"/>
  <c r="BO377" i="3"/>
  <c r="BN377" i="3"/>
  <c r="BM377" i="3"/>
  <c r="BL377" i="3"/>
  <c r="BK377" i="3"/>
  <c r="BJ377" i="3"/>
  <c r="BI377" i="3"/>
  <c r="BG377" i="3"/>
  <c r="BF377" i="3"/>
  <c r="DG376" i="3"/>
  <c r="DF376" i="3"/>
  <c r="DE376" i="3"/>
  <c r="DD376" i="3"/>
  <c r="DC376" i="3"/>
  <c r="DB376" i="3"/>
  <c r="DA376" i="3"/>
  <c r="CZ376" i="3"/>
  <c r="CY376" i="3"/>
  <c r="CX376" i="3"/>
  <c r="CW376" i="3"/>
  <c r="CV376" i="3"/>
  <c r="CU376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C376" i="3"/>
  <c r="CB376" i="3"/>
  <c r="CA376" i="3"/>
  <c r="BZ376" i="3"/>
  <c r="BW376" i="3"/>
  <c r="BV376" i="3"/>
  <c r="BU376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G376" i="3"/>
  <c r="BF376" i="3"/>
  <c r="DG375" i="3"/>
  <c r="DF375" i="3"/>
  <c r="DE375" i="3"/>
  <c r="DD375" i="3"/>
  <c r="DC375" i="3"/>
  <c r="DB375" i="3"/>
  <c r="DA375" i="3"/>
  <c r="CZ375" i="3"/>
  <c r="CY375" i="3"/>
  <c r="CX375" i="3"/>
  <c r="CW375" i="3"/>
  <c r="CV375" i="3"/>
  <c r="CU375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C375" i="3"/>
  <c r="CB375" i="3"/>
  <c r="CA375" i="3"/>
  <c r="BZ375" i="3"/>
  <c r="BW375" i="3"/>
  <c r="BV375" i="3"/>
  <c r="BU375" i="3"/>
  <c r="BT375" i="3"/>
  <c r="BS375" i="3"/>
  <c r="BR375" i="3"/>
  <c r="BQ375" i="3"/>
  <c r="BP375" i="3"/>
  <c r="BO375" i="3"/>
  <c r="BN375" i="3"/>
  <c r="BM375" i="3"/>
  <c r="BL375" i="3"/>
  <c r="BK375" i="3"/>
  <c r="BJ375" i="3"/>
  <c r="BI375" i="3"/>
  <c r="BG375" i="3"/>
  <c r="BF375" i="3"/>
  <c r="DG374" i="3"/>
  <c r="DF374" i="3"/>
  <c r="DE374" i="3"/>
  <c r="DD374" i="3"/>
  <c r="DC374" i="3"/>
  <c r="DB374" i="3"/>
  <c r="DA374" i="3"/>
  <c r="CZ374" i="3"/>
  <c r="CY374" i="3"/>
  <c r="CX374" i="3"/>
  <c r="CW374" i="3"/>
  <c r="CV374" i="3"/>
  <c r="CU374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C374" i="3"/>
  <c r="CB374" i="3"/>
  <c r="CA374" i="3"/>
  <c r="BZ374" i="3"/>
  <c r="BW374" i="3"/>
  <c r="BV374" i="3"/>
  <c r="BU374" i="3"/>
  <c r="BT374" i="3"/>
  <c r="BS374" i="3"/>
  <c r="BR374" i="3"/>
  <c r="BQ374" i="3"/>
  <c r="BP374" i="3"/>
  <c r="BO374" i="3"/>
  <c r="BN374" i="3"/>
  <c r="BM374" i="3"/>
  <c r="BL374" i="3"/>
  <c r="BK374" i="3"/>
  <c r="BJ374" i="3"/>
  <c r="BI374" i="3"/>
  <c r="BG374" i="3"/>
  <c r="BF374" i="3"/>
  <c r="DG373" i="3"/>
  <c r="DF373" i="3"/>
  <c r="DE373" i="3"/>
  <c r="DD373" i="3"/>
  <c r="DC373" i="3"/>
  <c r="DB373" i="3"/>
  <c r="DA373" i="3"/>
  <c r="CZ373" i="3"/>
  <c r="CY373" i="3"/>
  <c r="CX373" i="3"/>
  <c r="CW373" i="3"/>
  <c r="CV373" i="3"/>
  <c r="CU373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C373" i="3"/>
  <c r="CB373" i="3"/>
  <c r="CA373" i="3"/>
  <c r="BZ373" i="3"/>
  <c r="BW373" i="3"/>
  <c r="BV373" i="3"/>
  <c r="BU373" i="3"/>
  <c r="BT373" i="3"/>
  <c r="BS373" i="3"/>
  <c r="BR373" i="3"/>
  <c r="BQ373" i="3"/>
  <c r="BP373" i="3"/>
  <c r="BO373" i="3"/>
  <c r="BN373" i="3"/>
  <c r="BM373" i="3"/>
  <c r="BL373" i="3"/>
  <c r="BK373" i="3"/>
  <c r="BJ373" i="3"/>
  <c r="BI373" i="3"/>
  <c r="BG373" i="3"/>
  <c r="BF373" i="3"/>
  <c r="DG372" i="3"/>
  <c r="DF372" i="3"/>
  <c r="DE372" i="3"/>
  <c r="DD372" i="3"/>
  <c r="DC372" i="3"/>
  <c r="DB372" i="3"/>
  <c r="DA372" i="3"/>
  <c r="CZ372" i="3"/>
  <c r="CY372" i="3"/>
  <c r="CX372" i="3"/>
  <c r="CW372" i="3"/>
  <c r="CV372" i="3"/>
  <c r="CU372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C372" i="3"/>
  <c r="CB372" i="3"/>
  <c r="CA372" i="3"/>
  <c r="BZ372" i="3"/>
  <c r="BW372" i="3"/>
  <c r="BV372" i="3"/>
  <c r="BU372" i="3"/>
  <c r="BT372" i="3"/>
  <c r="BS372" i="3"/>
  <c r="BR372" i="3"/>
  <c r="BQ372" i="3"/>
  <c r="BP372" i="3"/>
  <c r="BO372" i="3"/>
  <c r="BN372" i="3"/>
  <c r="BM372" i="3"/>
  <c r="BL372" i="3"/>
  <c r="BK372" i="3"/>
  <c r="BJ372" i="3"/>
  <c r="BI372" i="3"/>
  <c r="BG372" i="3"/>
  <c r="BF372" i="3"/>
  <c r="DG371" i="3"/>
  <c r="DF371" i="3"/>
  <c r="DE371" i="3"/>
  <c r="DD371" i="3"/>
  <c r="DC371" i="3"/>
  <c r="DB371" i="3"/>
  <c r="DA371" i="3"/>
  <c r="CZ371" i="3"/>
  <c r="CY371" i="3"/>
  <c r="CX371" i="3"/>
  <c r="CW371" i="3"/>
  <c r="CV371" i="3"/>
  <c r="CU371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C371" i="3"/>
  <c r="CB371" i="3"/>
  <c r="CA371" i="3"/>
  <c r="BZ371" i="3"/>
  <c r="BW371" i="3"/>
  <c r="BV371" i="3"/>
  <c r="BU371" i="3"/>
  <c r="BT371" i="3"/>
  <c r="BS371" i="3"/>
  <c r="BR371" i="3"/>
  <c r="BQ371" i="3"/>
  <c r="BP371" i="3"/>
  <c r="BO371" i="3"/>
  <c r="BN371" i="3"/>
  <c r="BM371" i="3"/>
  <c r="BL371" i="3"/>
  <c r="BK371" i="3"/>
  <c r="BJ371" i="3"/>
  <c r="BI371" i="3"/>
  <c r="BG371" i="3"/>
  <c r="BF371" i="3"/>
  <c r="DG370" i="3"/>
  <c r="DF370" i="3"/>
  <c r="DE370" i="3"/>
  <c r="DD370" i="3"/>
  <c r="DC370" i="3"/>
  <c r="DB370" i="3"/>
  <c r="DA370" i="3"/>
  <c r="CZ370" i="3"/>
  <c r="CY370" i="3"/>
  <c r="CX370" i="3"/>
  <c r="CW370" i="3"/>
  <c r="CV370" i="3"/>
  <c r="CU370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C370" i="3"/>
  <c r="CB370" i="3"/>
  <c r="CA370" i="3"/>
  <c r="BZ370" i="3"/>
  <c r="BW370" i="3"/>
  <c r="BV370" i="3"/>
  <c r="BU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G370" i="3"/>
  <c r="BF370" i="3"/>
  <c r="DG369" i="3"/>
  <c r="DF369" i="3"/>
  <c r="DE369" i="3"/>
  <c r="DD369" i="3"/>
  <c r="DC369" i="3"/>
  <c r="DB369" i="3"/>
  <c r="DA369" i="3"/>
  <c r="CZ369" i="3"/>
  <c r="CY369" i="3"/>
  <c r="CX369" i="3"/>
  <c r="CW369" i="3"/>
  <c r="CV369" i="3"/>
  <c r="CU369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C369" i="3"/>
  <c r="CB369" i="3"/>
  <c r="CA369" i="3"/>
  <c r="BZ369" i="3"/>
  <c r="BW369" i="3"/>
  <c r="BV369" i="3"/>
  <c r="BU369" i="3"/>
  <c r="BT369" i="3"/>
  <c r="BS369" i="3"/>
  <c r="BR369" i="3"/>
  <c r="BQ369" i="3"/>
  <c r="BP369" i="3"/>
  <c r="BO369" i="3"/>
  <c r="BN369" i="3"/>
  <c r="BM369" i="3"/>
  <c r="BL369" i="3"/>
  <c r="BK369" i="3"/>
  <c r="BJ369" i="3"/>
  <c r="BI369" i="3"/>
  <c r="BG369" i="3"/>
  <c r="BF369" i="3"/>
  <c r="DG368" i="3"/>
  <c r="DF368" i="3"/>
  <c r="DE368" i="3"/>
  <c r="DD368" i="3"/>
  <c r="DC368" i="3"/>
  <c r="DB368" i="3"/>
  <c r="DA368" i="3"/>
  <c r="CZ368" i="3"/>
  <c r="CY368" i="3"/>
  <c r="CX368" i="3"/>
  <c r="CW368" i="3"/>
  <c r="CV368" i="3"/>
  <c r="CU368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C368" i="3"/>
  <c r="CB368" i="3"/>
  <c r="CA368" i="3"/>
  <c r="BZ368" i="3"/>
  <c r="BW368" i="3"/>
  <c r="BV368" i="3"/>
  <c r="BU368" i="3"/>
  <c r="BT368" i="3"/>
  <c r="BS368" i="3"/>
  <c r="BR368" i="3"/>
  <c r="BQ368" i="3"/>
  <c r="BP368" i="3"/>
  <c r="BO368" i="3"/>
  <c r="BN368" i="3"/>
  <c r="BM368" i="3"/>
  <c r="BL368" i="3"/>
  <c r="BK368" i="3"/>
  <c r="BJ368" i="3"/>
  <c r="BI368" i="3"/>
  <c r="BG368" i="3"/>
  <c r="BF368" i="3"/>
  <c r="DG367" i="3"/>
  <c r="DF367" i="3"/>
  <c r="DE367" i="3"/>
  <c r="DD367" i="3"/>
  <c r="DC367" i="3"/>
  <c r="DB367" i="3"/>
  <c r="DA367" i="3"/>
  <c r="CZ367" i="3"/>
  <c r="CY367" i="3"/>
  <c r="CX367" i="3"/>
  <c r="CW367" i="3"/>
  <c r="CV367" i="3"/>
  <c r="CU367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C367" i="3"/>
  <c r="CB367" i="3"/>
  <c r="CA367" i="3"/>
  <c r="BZ367" i="3"/>
  <c r="BW367" i="3"/>
  <c r="BV367" i="3"/>
  <c r="BU367" i="3"/>
  <c r="BT367" i="3"/>
  <c r="BS367" i="3"/>
  <c r="BR367" i="3"/>
  <c r="BQ367" i="3"/>
  <c r="BP367" i="3"/>
  <c r="BO367" i="3"/>
  <c r="BN367" i="3"/>
  <c r="BM367" i="3"/>
  <c r="BL367" i="3"/>
  <c r="BK367" i="3"/>
  <c r="BJ367" i="3"/>
  <c r="BI367" i="3"/>
  <c r="BG367" i="3"/>
  <c r="BF367" i="3"/>
  <c r="DG366" i="3"/>
  <c r="DF366" i="3"/>
  <c r="DE366" i="3"/>
  <c r="DD366" i="3"/>
  <c r="DC366" i="3"/>
  <c r="DB366" i="3"/>
  <c r="DA366" i="3"/>
  <c r="CZ366" i="3"/>
  <c r="CY366" i="3"/>
  <c r="CX366" i="3"/>
  <c r="CW366" i="3"/>
  <c r="CV366" i="3"/>
  <c r="CU366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C366" i="3"/>
  <c r="CB366" i="3"/>
  <c r="CA366" i="3"/>
  <c r="BZ366" i="3"/>
  <c r="BW366" i="3"/>
  <c r="BV366" i="3"/>
  <c r="BU366" i="3"/>
  <c r="BT366" i="3"/>
  <c r="BS366" i="3"/>
  <c r="BR366" i="3"/>
  <c r="BQ366" i="3"/>
  <c r="BP366" i="3"/>
  <c r="BO366" i="3"/>
  <c r="BN366" i="3"/>
  <c r="BM366" i="3"/>
  <c r="BL366" i="3"/>
  <c r="BK366" i="3"/>
  <c r="BJ366" i="3"/>
  <c r="BI366" i="3"/>
  <c r="BG366" i="3"/>
  <c r="BF366" i="3"/>
  <c r="DG365" i="3"/>
  <c r="DF365" i="3"/>
  <c r="DE365" i="3"/>
  <c r="DD365" i="3"/>
  <c r="DC365" i="3"/>
  <c r="DB365" i="3"/>
  <c r="DA365" i="3"/>
  <c r="CZ365" i="3"/>
  <c r="CY365" i="3"/>
  <c r="CX365" i="3"/>
  <c r="CW365" i="3"/>
  <c r="CV365" i="3"/>
  <c r="CU365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C365" i="3"/>
  <c r="CB365" i="3"/>
  <c r="CA365" i="3"/>
  <c r="BZ365" i="3"/>
  <c r="BW365" i="3"/>
  <c r="BV365" i="3"/>
  <c r="BU365" i="3"/>
  <c r="BT365" i="3"/>
  <c r="BS365" i="3"/>
  <c r="BR365" i="3"/>
  <c r="BQ365" i="3"/>
  <c r="BP365" i="3"/>
  <c r="BO365" i="3"/>
  <c r="BN365" i="3"/>
  <c r="BM365" i="3"/>
  <c r="BL365" i="3"/>
  <c r="BK365" i="3"/>
  <c r="BJ365" i="3"/>
  <c r="BI365" i="3"/>
  <c r="BG365" i="3"/>
  <c r="BF365" i="3"/>
  <c r="DG364" i="3"/>
  <c r="DF364" i="3"/>
  <c r="DE364" i="3"/>
  <c r="DD364" i="3"/>
  <c r="DC364" i="3"/>
  <c r="DB364" i="3"/>
  <c r="DA364" i="3"/>
  <c r="CZ364" i="3"/>
  <c r="CY364" i="3"/>
  <c r="CX364" i="3"/>
  <c r="CW364" i="3"/>
  <c r="CV364" i="3"/>
  <c r="CU364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C364" i="3"/>
  <c r="CB364" i="3"/>
  <c r="CA364" i="3"/>
  <c r="BZ364" i="3"/>
  <c r="BW364" i="3"/>
  <c r="BV364" i="3"/>
  <c r="BU364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G364" i="3"/>
  <c r="BF364" i="3"/>
  <c r="DG363" i="3"/>
  <c r="DF363" i="3"/>
  <c r="DE363" i="3"/>
  <c r="DD363" i="3"/>
  <c r="DC363" i="3"/>
  <c r="DB363" i="3"/>
  <c r="DA363" i="3"/>
  <c r="CZ363" i="3"/>
  <c r="CY363" i="3"/>
  <c r="CX363" i="3"/>
  <c r="CW363" i="3"/>
  <c r="CV363" i="3"/>
  <c r="CU363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C363" i="3"/>
  <c r="CB363" i="3"/>
  <c r="CA363" i="3"/>
  <c r="BZ363" i="3"/>
  <c r="BW363" i="3"/>
  <c r="BV363" i="3"/>
  <c r="BU363" i="3"/>
  <c r="BT363" i="3"/>
  <c r="BS363" i="3"/>
  <c r="BR363" i="3"/>
  <c r="BQ363" i="3"/>
  <c r="BP363" i="3"/>
  <c r="BO363" i="3"/>
  <c r="BN363" i="3"/>
  <c r="BM363" i="3"/>
  <c r="BL363" i="3"/>
  <c r="BK363" i="3"/>
  <c r="BJ363" i="3"/>
  <c r="BI363" i="3"/>
  <c r="BG363" i="3"/>
  <c r="BF363" i="3"/>
  <c r="DG362" i="3"/>
  <c r="DF362" i="3"/>
  <c r="DE362" i="3"/>
  <c r="DD362" i="3"/>
  <c r="DC362" i="3"/>
  <c r="DB362" i="3"/>
  <c r="DA362" i="3"/>
  <c r="CZ362" i="3"/>
  <c r="CY362" i="3"/>
  <c r="CX362" i="3"/>
  <c r="CW362" i="3"/>
  <c r="CV362" i="3"/>
  <c r="CU362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C362" i="3"/>
  <c r="CB362" i="3"/>
  <c r="CA362" i="3"/>
  <c r="BZ362" i="3"/>
  <c r="BW362" i="3"/>
  <c r="BV362" i="3"/>
  <c r="BU362" i="3"/>
  <c r="BT362" i="3"/>
  <c r="BS362" i="3"/>
  <c r="BR362" i="3"/>
  <c r="BQ362" i="3"/>
  <c r="BP362" i="3"/>
  <c r="BO362" i="3"/>
  <c r="BN362" i="3"/>
  <c r="BM362" i="3"/>
  <c r="BL362" i="3"/>
  <c r="BK362" i="3"/>
  <c r="BJ362" i="3"/>
  <c r="BI362" i="3"/>
  <c r="BG362" i="3"/>
  <c r="BF362" i="3"/>
  <c r="DG361" i="3"/>
  <c r="DF361" i="3"/>
  <c r="DE361" i="3"/>
  <c r="DD361" i="3"/>
  <c r="DC361" i="3"/>
  <c r="DB361" i="3"/>
  <c r="DA361" i="3"/>
  <c r="CZ361" i="3"/>
  <c r="CY361" i="3"/>
  <c r="CX361" i="3"/>
  <c r="CW361" i="3"/>
  <c r="CV361" i="3"/>
  <c r="CU361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C361" i="3"/>
  <c r="CB361" i="3"/>
  <c r="CA361" i="3"/>
  <c r="BZ361" i="3"/>
  <c r="BW361" i="3"/>
  <c r="BV361" i="3"/>
  <c r="BU361" i="3"/>
  <c r="BT361" i="3"/>
  <c r="BS361" i="3"/>
  <c r="BR361" i="3"/>
  <c r="BQ361" i="3"/>
  <c r="BP361" i="3"/>
  <c r="BO361" i="3"/>
  <c r="BN361" i="3"/>
  <c r="BM361" i="3"/>
  <c r="BL361" i="3"/>
  <c r="BK361" i="3"/>
  <c r="BJ361" i="3"/>
  <c r="BI361" i="3"/>
  <c r="BG361" i="3"/>
  <c r="BF361" i="3"/>
  <c r="DG360" i="3"/>
  <c r="DF360" i="3"/>
  <c r="DE360" i="3"/>
  <c r="DD360" i="3"/>
  <c r="DC360" i="3"/>
  <c r="DB360" i="3"/>
  <c r="DA360" i="3"/>
  <c r="CZ360" i="3"/>
  <c r="CY360" i="3"/>
  <c r="CX360" i="3"/>
  <c r="CW360" i="3"/>
  <c r="CV360" i="3"/>
  <c r="CU360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C360" i="3"/>
  <c r="CB360" i="3"/>
  <c r="CA360" i="3"/>
  <c r="BZ360" i="3"/>
  <c r="BW360" i="3"/>
  <c r="BV360" i="3"/>
  <c r="BU360" i="3"/>
  <c r="BT360" i="3"/>
  <c r="BS360" i="3"/>
  <c r="BR360" i="3"/>
  <c r="BQ360" i="3"/>
  <c r="BP360" i="3"/>
  <c r="BO360" i="3"/>
  <c r="BN360" i="3"/>
  <c r="BM360" i="3"/>
  <c r="BL360" i="3"/>
  <c r="BK360" i="3"/>
  <c r="BJ360" i="3"/>
  <c r="BI360" i="3"/>
  <c r="BG360" i="3"/>
  <c r="BF360" i="3"/>
  <c r="DG359" i="3"/>
  <c r="DF359" i="3"/>
  <c r="DE359" i="3"/>
  <c r="DD359" i="3"/>
  <c r="DC359" i="3"/>
  <c r="DB359" i="3"/>
  <c r="DA359" i="3"/>
  <c r="CZ359" i="3"/>
  <c r="CY359" i="3"/>
  <c r="CX359" i="3"/>
  <c r="CW359" i="3"/>
  <c r="CV359" i="3"/>
  <c r="CU35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C359" i="3"/>
  <c r="CB359" i="3"/>
  <c r="CA359" i="3"/>
  <c r="BZ359" i="3"/>
  <c r="BW359" i="3"/>
  <c r="BV359" i="3"/>
  <c r="BU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G359" i="3"/>
  <c r="BF359" i="3"/>
  <c r="DG358" i="3"/>
  <c r="DF358" i="3"/>
  <c r="DE358" i="3"/>
  <c r="DD358" i="3"/>
  <c r="DC358" i="3"/>
  <c r="DB358" i="3"/>
  <c r="DA358" i="3"/>
  <c r="CZ358" i="3"/>
  <c r="CY358" i="3"/>
  <c r="CX358" i="3"/>
  <c r="CW358" i="3"/>
  <c r="CV358" i="3"/>
  <c r="CU35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C358" i="3"/>
  <c r="CB358" i="3"/>
  <c r="CA358" i="3"/>
  <c r="BZ358" i="3"/>
  <c r="BW358" i="3"/>
  <c r="BV358" i="3"/>
  <c r="BU358" i="3"/>
  <c r="BT358" i="3"/>
  <c r="BS358" i="3"/>
  <c r="BR358" i="3"/>
  <c r="BQ358" i="3"/>
  <c r="BP358" i="3"/>
  <c r="BO358" i="3"/>
  <c r="BN358" i="3"/>
  <c r="BM358" i="3"/>
  <c r="BL358" i="3"/>
  <c r="BK358" i="3"/>
  <c r="BJ358" i="3"/>
  <c r="BI358" i="3"/>
  <c r="BG358" i="3"/>
  <c r="BF358" i="3"/>
  <c r="DG357" i="3"/>
  <c r="DF357" i="3"/>
  <c r="DE357" i="3"/>
  <c r="DD357" i="3"/>
  <c r="DC357" i="3"/>
  <c r="DB357" i="3"/>
  <c r="DA357" i="3"/>
  <c r="CZ357" i="3"/>
  <c r="CY357" i="3"/>
  <c r="CX357" i="3"/>
  <c r="CW357" i="3"/>
  <c r="CV357" i="3"/>
  <c r="CU357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C357" i="3"/>
  <c r="CB357" i="3"/>
  <c r="CA357" i="3"/>
  <c r="BZ357" i="3"/>
  <c r="BW357" i="3"/>
  <c r="BV357" i="3"/>
  <c r="BU357" i="3"/>
  <c r="BT357" i="3"/>
  <c r="BS357" i="3"/>
  <c r="BR357" i="3"/>
  <c r="BQ357" i="3"/>
  <c r="BP357" i="3"/>
  <c r="BO357" i="3"/>
  <c r="BN357" i="3"/>
  <c r="BM357" i="3"/>
  <c r="BL357" i="3"/>
  <c r="BK357" i="3"/>
  <c r="BJ357" i="3"/>
  <c r="BI357" i="3"/>
  <c r="BG357" i="3"/>
  <c r="BF357" i="3"/>
  <c r="DG356" i="3"/>
  <c r="DF356" i="3"/>
  <c r="DE356" i="3"/>
  <c r="DD356" i="3"/>
  <c r="DC356" i="3"/>
  <c r="DB356" i="3"/>
  <c r="DA356" i="3"/>
  <c r="CZ356" i="3"/>
  <c r="CY356" i="3"/>
  <c r="CX356" i="3"/>
  <c r="CW356" i="3"/>
  <c r="CV356" i="3"/>
  <c r="CU356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C356" i="3"/>
  <c r="CB356" i="3"/>
  <c r="CA356" i="3"/>
  <c r="BZ356" i="3"/>
  <c r="BW356" i="3"/>
  <c r="BV356" i="3"/>
  <c r="BU356" i="3"/>
  <c r="BT356" i="3"/>
  <c r="BS356" i="3"/>
  <c r="BR356" i="3"/>
  <c r="BQ356" i="3"/>
  <c r="BP356" i="3"/>
  <c r="BO356" i="3"/>
  <c r="BN356" i="3"/>
  <c r="BM356" i="3"/>
  <c r="BL356" i="3"/>
  <c r="BK356" i="3"/>
  <c r="BJ356" i="3"/>
  <c r="BI356" i="3"/>
  <c r="BG356" i="3"/>
  <c r="BF356" i="3"/>
  <c r="DG355" i="3"/>
  <c r="DF355" i="3"/>
  <c r="DE355" i="3"/>
  <c r="DD355" i="3"/>
  <c r="DC355" i="3"/>
  <c r="DB355" i="3"/>
  <c r="DA355" i="3"/>
  <c r="CZ355" i="3"/>
  <c r="CY355" i="3"/>
  <c r="CX355" i="3"/>
  <c r="CW355" i="3"/>
  <c r="CV355" i="3"/>
  <c r="CU355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C355" i="3"/>
  <c r="CB355" i="3"/>
  <c r="CA355" i="3"/>
  <c r="BZ355" i="3"/>
  <c r="BW355" i="3"/>
  <c r="BV355" i="3"/>
  <c r="BU355" i="3"/>
  <c r="BT355" i="3"/>
  <c r="BS355" i="3"/>
  <c r="BR355" i="3"/>
  <c r="BQ355" i="3"/>
  <c r="BP355" i="3"/>
  <c r="BO355" i="3"/>
  <c r="BN355" i="3"/>
  <c r="BM355" i="3"/>
  <c r="BL355" i="3"/>
  <c r="BK355" i="3"/>
  <c r="BJ355" i="3"/>
  <c r="BI355" i="3"/>
  <c r="BG355" i="3"/>
  <c r="BF355" i="3"/>
  <c r="DG354" i="3"/>
  <c r="DF354" i="3"/>
  <c r="DE354" i="3"/>
  <c r="DD354" i="3"/>
  <c r="DC354" i="3"/>
  <c r="DB354" i="3"/>
  <c r="DA354" i="3"/>
  <c r="CZ354" i="3"/>
  <c r="CY354" i="3"/>
  <c r="CX354" i="3"/>
  <c r="CW354" i="3"/>
  <c r="CV354" i="3"/>
  <c r="CU354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C354" i="3"/>
  <c r="CB354" i="3"/>
  <c r="CA354" i="3"/>
  <c r="BZ354" i="3"/>
  <c r="BW354" i="3"/>
  <c r="BV354" i="3"/>
  <c r="BU354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G354" i="3"/>
  <c r="BF354" i="3"/>
  <c r="DG353" i="3"/>
  <c r="DF353" i="3"/>
  <c r="DE353" i="3"/>
  <c r="DD353" i="3"/>
  <c r="DC353" i="3"/>
  <c r="DB353" i="3"/>
  <c r="DA353" i="3"/>
  <c r="CZ353" i="3"/>
  <c r="CY353" i="3"/>
  <c r="CX353" i="3"/>
  <c r="CW353" i="3"/>
  <c r="CV353" i="3"/>
  <c r="CU353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C353" i="3"/>
  <c r="CB353" i="3"/>
  <c r="CA353" i="3"/>
  <c r="BZ353" i="3"/>
  <c r="BW353" i="3"/>
  <c r="BV353" i="3"/>
  <c r="BU3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G353" i="3"/>
  <c r="BF353" i="3"/>
  <c r="DG352" i="3"/>
  <c r="DF352" i="3"/>
  <c r="DE352" i="3"/>
  <c r="DD352" i="3"/>
  <c r="DC352" i="3"/>
  <c r="DB352" i="3"/>
  <c r="DA352" i="3"/>
  <c r="CZ352" i="3"/>
  <c r="CY352" i="3"/>
  <c r="CX352" i="3"/>
  <c r="CW352" i="3"/>
  <c r="CV352" i="3"/>
  <c r="CU352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C352" i="3"/>
  <c r="CB352" i="3"/>
  <c r="CA352" i="3"/>
  <c r="BZ352" i="3"/>
  <c r="BW352" i="3"/>
  <c r="BV352" i="3"/>
  <c r="BU352" i="3"/>
  <c r="BT352" i="3"/>
  <c r="BS352" i="3"/>
  <c r="BR352" i="3"/>
  <c r="BQ352" i="3"/>
  <c r="BP352" i="3"/>
  <c r="BO352" i="3"/>
  <c r="BN352" i="3"/>
  <c r="BM352" i="3"/>
  <c r="BL352" i="3"/>
  <c r="BK352" i="3"/>
  <c r="BJ352" i="3"/>
  <c r="BI352" i="3"/>
  <c r="BG352" i="3"/>
  <c r="BF352" i="3"/>
  <c r="DG351" i="3"/>
  <c r="DF351" i="3"/>
  <c r="DE351" i="3"/>
  <c r="DD351" i="3"/>
  <c r="DC351" i="3"/>
  <c r="DB351" i="3"/>
  <c r="DA351" i="3"/>
  <c r="CZ351" i="3"/>
  <c r="CY351" i="3"/>
  <c r="CX351" i="3"/>
  <c r="CW351" i="3"/>
  <c r="CV351" i="3"/>
  <c r="CU351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C351" i="3"/>
  <c r="CB351" i="3"/>
  <c r="CA351" i="3"/>
  <c r="BZ351" i="3"/>
  <c r="BW351" i="3"/>
  <c r="BV351" i="3"/>
  <c r="BU351" i="3"/>
  <c r="BT351" i="3"/>
  <c r="BS351" i="3"/>
  <c r="BR351" i="3"/>
  <c r="BQ351" i="3"/>
  <c r="BP351" i="3"/>
  <c r="BO351" i="3"/>
  <c r="BN351" i="3"/>
  <c r="BM351" i="3"/>
  <c r="BL351" i="3"/>
  <c r="BK351" i="3"/>
  <c r="BJ351" i="3"/>
  <c r="BI351" i="3"/>
  <c r="BG351" i="3"/>
  <c r="BF351" i="3"/>
  <c r="DG350" i="3"/>
  <c r="DF350" i="3"/>
  <c r="DE350" i="3"/>
  <c r="DD350" i="3"/>
  <c r="DC350" i="3"/>
  <c r="DB350" i="3"/>
  <c r="DA350" i="3"/>
  <c r="CZ350" i="3"/>
  <c r="CY350" i="3"/>
  <c r="CX350" i="3"/>
  <c r="CW350" i="3"/>
  <c r="CV350" i="3"/>
  <c r="CU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D350" i="3"/>
  <c r="CC350" i="3"/>
  <c r="CB350" i="3"/>
  <c r="CA350" i="3"/>
  <c r="BZ350" i="3"/>
  <c r="BW350" i="3"/>
  <c r="BV350" i="3"/>
  <c r="BU350" i="3"/>
  <c r="BT350" i="3"/>
  <c r="BS350" i="3"/>
  <c r="BR350" i="3"/>
  <c r="BQ350" i="3"/>
  <c r="BP350" i="3"/>
  <c r="BO350" i="3"/>
  <c r="BN350" i="3"/>
  <c r="BM350" i="3"/>
  <c r="BL350" i="3"/>
  <c r="BK350" i="3"/>
  <c r="BJ350" i="3"/>
  <c r="BI350" i="3"/>
  <c r="BG350" i="3"/>
  <c r="BF350" i="3"/>
  <c r="DG349" i="3"/>
  <c r="DF349" i="3"/>
  <c r="DE349" i="3"/>
  <c r="DD349" i="3"/>
  <c r="DC349" i="3"/>
  <c r="DB349" i="3"/>
  <c r="DA349" i="3"/>
  <c r="CZ349" i="3"/>
  <c r="CY349" i="3"/>
  <c r="CX349" i="3"/>
  <c r="CW349" i="3"/>
  <c r="CV349" i="3"/>
  <c r="CU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C349" i="3"/>
  <c r="CB349" i="3"/>
  <c r="CA349" i="3"/>
  <c r="BZ349" i="3"/>
  <c r="BW349" i="3"/>
  <c r="BV349" i="3"/>
  <c r="BU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G349" i="3"/>
  <c r="BF349" i="3"/>
  <c r="DG348" i="3"/>
  <c r="DF348" i="3"/>
  <c r="DE348" i="3"/>
  <c r="DD348" i="3"/>
  <c r="DC348" i="3"/>
  <c r="DB348" i="3"/>
  <c r="DA348" i="3"/>
  <c r="CZ348" i="3"/>
  <c r="CY348" i="3"/>
  <c r="CX348" i="3"/>
  <c r="CW348" i="3"/>
  <c r="CV348" i="3"/>
  <c r="CU34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C348" i="3"/>
  <c r="CB348" i="3"/>
  <c r="CA348" i="3"/>
  <c r="BZ348" i="3"/>
  <c r="BW348" i="3"/>
  <c r="BV348" i="3"/>
  <c r="BU348" i="3"/>
  <c r="BT348" i="3"/>
  <c r="BS348" i="3"/>
  <c r="BR348" i="3"/>
  <c r="BQ348" i="3"/>
  <c r="BP348" i="3"/>
  <c r="BO348" i="3"/>
  <c r="BN348" i="3"/>
  <c r="BM348" i="3"/>
  <c r="BL348" i="3"/>
  <c r="BK348" i="3"/>
  <c r="BJ348" i="3"/>
  <c r="BI348" i="3"/>
  <c r="BG348" i="3"/>
  <c r="BF348" i="3"/>
  <c r="DG347" i="3"/>
  <c r="DF347" i="3"/>
  <c r="DE347" i="3"/>
  <c r="DD347" i="3"/>
  <c r="DC347" i="3"/>
  <c r="DB347" i="3"/>
  <c r="DA347" i="3"/>
  <c r="CZ347" i="3"/>
  <c r="CY347" i="3"/>
  <c r="CX347" i="3"/>
  <c r="CW347" i="3"/>
  <c r="CV347" i="3"/>
  <c r="CU347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C347" i="3"/>
  <c r="CB347" i="3"/>
  <c r="CA347" i="3"/>
  <c r="BZ347" i="3"/>
  <c r="BW347" i="3"/>
  <c r="BV347" i="3"/>
  <c r="BU347" i="3"/>
  <c r="BT347" i="3"/>
  <c r="BS347" i="3"/>
  <c r="BR347" i="3"/>
  <c r="BQ347" i="3"/>
  <c r="BP347" i="3"/>
  <c r="BO347" i="3"/>
  <c r="BN347" i="3"/>
  <c r="BM347" i="3"/>
  <c r="BL347" i="3"/>
  <c r="BK347" i="3"/>
  <c r="BJ347" i="3"/>
  <c r="BI347" i="3"/>
  <c r="BG347" i="3"/>
  <c r="BF347" i="3"/>
  <c r="DG346" i="3"/>
  <c r="DF346" i="3"/>
  <c r="DE346" i="3"/>
  <c r="DD346" i="3"/>
  <c r="DC346" i="3"/>
  <c r="DB346" i="3"/>
  <c r="DA346" i="3"/>
  <c r="CZ346" i="3"/>
  <c r="CY346" i="3"/>
  <c r="CX346" i="3"/>
  <c r="CW346" i="3"/>
  <c r="CV346" i="3"/>
  <c r="CU346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C346" i="3"/>
  <c r="CB346" i="3"/>
  <c r="CA346" i="3"/>
  <c r="BZ346" i="3"/>
  <c r="BW346" i="3"/>
  <c r="BV346" i="3"/>
  <c r="BU346" i="3"/>
  <c r="BT346" i="3"/>
  <c r="BS346" i="3"/>
  <c r="BR346" i="3"/>
  <c r="BQ346" i="3"/>
  <c r="BP346" i="3"/>
  <c r="BO346" i="3"/>
  <c r="BN346" i="3"/>
  <c r="BM346" i="3"/>
  <c r="BL346" i="3"/>
  <c r="BK346" i="3"/>
  <c r="BJ346" i="3"/>
  <c r="BI346" i="3"/>
  <c r="BG346" i="3"/>
  <c r="BF346" i="3"/>
  <c r="DG345" i="3"/>
  <c r="DF345" i="3"/>
  <c r="DE345" i="3"/>
  <c r="DD345" i="3"/>
  <c r="DC345" i="3"/>
  <c r="DB345" i="3"/>
  <c r="DA345" i="3"/>
  <c r="CZ345" i="3"/>
  <c r="CY345" i="3"/>
  <c r="CX345" i="3"/>
  <c r="CW345" i="3"/>
  <c r="CV345" i="3"/>
  <c r="CU345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C345" i="3"/>
  <c r="CB345" i="3"/>
  <c r="CA345" i="3"/>
  <c r="BZ345" i="3"/>
  <c r="BW345" i="3"/>
  <c r="BV345" i="3"/>
  <c r="BU345" i="3"/>
  <c r="BT345" i="3"/>
  <c r="BS345" i="3"/>
  <c r="BR345" i="3"/>
  <c r="BQ345" i="3"/>
  <c r="BP345" i="3"/>
  <c r="BO345" i="3"/>
  <c r="BN345" i="3"/>
  <c r="BM345" i="3"/>
  <c r="BL345" i="3"/>
  <c r="BK345" i="3"/>
  <c r="BJ345" i="3"/>
  <c r="BI345" i="3"/>
  <c r="BG345" i="3"/>
  <c r="BF345" i="3"/>
  <c r="DG344" i="3"/>
  <c r="DF344" i="3"/>
  <c r="DE344" i="3"/>
  <c r="DD344" i="3"/>
  <c r="DC344" i="3"/>
  <c r="DB344" i="3"/>
  <c r="DA344" i="3"/>
  <c r="CZ344" i="3"/>
  <c r="CY344" i="3"/>
  <c r="CX344" i="3"/>
  <c r="CW344" i="3"/>
  <c r="CV344" i="3"/>
  <c r="CU344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C344" i="3"/>
  <c r="CB344" i="3"/>
  <c r="CA344" i="3"/>
  <c r="BZ344" i="3"/>
  <c r="BW344" i="3"/>
  <c r="BV344" i="3"/>
  <c r="BU34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G344" i="3"/>
  <c r="BF344" i="3"/>
  <c r="DG343" i="3"/>
  <c r="DF343" i="3"/>
  <c r="DE343" i="3"/>
  <c r="DD343" i="3"/>
  <c r="DC343" i="3"/>
  <c r="DB343" i="3"/>
  <c r="DA343" i="3"/>
  <c r="CZ343" i="3"/>
  <c r="CY343" i="3"/>
  <c r="CX343" i="3"/>
  <c r="CW343" i="3"/>
  <c r="CV343" i="3"/>
  <c r="CU343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C343" i="3"/>
  <c r="CB343" i="3"/>
  <c r="CA343" i="3"/>
  <c r="BZ343" i="3"/>
  <c r="BW343" i="3"/>
  <c r="BV343" i="3"/>
  <c r="BU34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G343" i="3"/>
  <c r="BF343" i="3"/>
  <c r="DG342" i="3"/>
  <c r="DF342" i="3"/>
  <c r="DE342" i="3"/>
  <c r="DD342" i="3"/>
  <c r="DC342" i="3"/>
  <c r="DB342" i="3"/>
  <c r="DA342" i="3"/>
  <c r="CZ342" i="3"/>
  <c r="CY342" i="3"/>
  <c r="CX342" i="3"/>
  <c r="CW342" i="3"/>
  <c r="CV342" i="3"/>
  <c r="CU342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C342" i="3"/>
  <c r="CB342" i="3"/>
  <c r="CA342" i="3"/>
  <c r="BZ342" i="3"/>
  <c r="BW342" i="3"/>
  <c r="BV342" i="3"/>
  <c r="BU342" i="3"/>
  <c r="BT342" i="3"/>
  <c r="BS342" i="3"/>
  <c r="BR342" i="3"/>
  <c r="BQ342" i="3"/>
  <c r="BP342" i="3"/>
  <c r="BO342" i="3"/>
  <c r="BN342" i="3"/>
  <c r="BM342" i="3"/>
  <c r="BL342" i="3"/>
  <c r="BK342" i="3"/>
  <c r="BJ342" i="3"/>
  <c r="BI342" i="3"/>
  <c r="BG342" i="3"/>
  <c r="BF342" i="3"/>
  <c r="DG341" i="3"/>
  <c r="DF341" i="3"/>
  <c r="DE341" i="3"/>
  <c r="DD341" i="3"/>
  <c r="DC341" i="3"/>
  <c r="DB341" i="3"/>
  <c r="DA341" i="3"/>
  <c r="CZ341" i="3"/>
  <c r="CY341" i="3"/>
  <c r="CX341" i="3"/>
  <c r="CW341" i="3"/>
  <c r="CV341" i="3"/>
  <c r="CU341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C341" i="3"/>
  <c r="CB341" i="3"/>
  <c r="CA341" i="3"/>
  <c r="BZ341" i="3"/>
  <c r="BW341" i="3"/>
  <c r="BV341" i="3"/>
  <c r="BU341" i="3"/>
  <c r="BT341" i="3"/>
  <c r="BS341" i="3"/>
  <c r="BR341" i="3"/>
  <c r="BQ341" i="3"/>
  <c r="BP341" i="3"/>
  <c r="BO341" i="3"/>
  <c r="BN341" i="3"/>
  <c r="BM341" i="3"/>
  <c r="BL341" i="3"/>
  <c r="BK341" i="3"/>
  <c r="BJ341" i="3"/>
  <c r="BI341" i="3"/>
  <c r="BG341" i="3"/>
  <c r="BF341" i="3"/>
  <c r="DG340" i="3"/>
  <c r="DF340" i="3"/>
  <c r="DE340" i="3"/>
  <c r="DD340" i="3"/>
  <c r="DC340" i="3"/>
  <c r="DB340" i="3"/>
  <c r="DA340" i="3"/>
  <c r="CZ340" i="3"/>
  <c r="CY340" i="3"/>
  <c r="CX340" i="3"/>
  <c r="CW340" i="3"/>
  <c r="CV340" i="3"/>
  <c r="CU340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C340" i="3"/>
  <c r="CB340" i="3"/>
  <c r="CA340" i="3"/>
  <c r="BZ340" i="3"/>
  <c r="BW340" i="3"/>
  <c r="BV340" i="3"/>
  <c r="BU340" i="3"/>
  <c r="BT340" i="3"/>
  <c r="BS340" i="3"/>
  <c r="BR340" i="3"/>
  <c r="BQ340" i="3"/>
  <c r="BP340" i="3"/>
  <c r="BO340" i="3"/>
  <c r="BN340" i="3"/>
  <c r="BM340" i="3"/>
  <c r="BL340" i="3"/>
  <c r="BK340" i="3"/>
  <c r="BJ340" i="3"/>
  <c r="BI340" i="3"/>
  <c r="BG340" i="3"/>
  <c r="BF340" i="3"/>
  <c r="DG339" i="3"/>
  <c r="DF339" i="3"/>
  <c r="DE339" i="3"/>
  <c r="DD339" i="3"/>
  <c r="DC339" i="3"/>
  <c r="DB339" i="3"/>
  <c r="DA339" i="3"/>
  <c r="CZ339" i="3"/>
  <c r="CY339" i="3"/>
  <c r="CX339" i="3"/>
  <c r="CW339" i="3"/>
  <c r="CV339" i="3"/>
  <c r="CU33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C339" i="3"/>
  <c r="CB339" i="3"/>
  <c r="CA339" i="3"/>
  <c r="BZ339" i="3"/>
  <c r="BW339" i="3"/>
  <c r="BV339" i="3"/>
  <c r="BU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G339" i="3"/>
  <c r="BF339" i="3"/>
  <c r="DG338" i="3"/>
  <c r="DF338" i="3"/>
  <c r="DE338" i="3"/>
  <c r="DD338" i="3"/>
  <c r="DC338" i="3"/>
  <c r="DB338" i="3"/>
  <c r="DA338" i="3"/>
  <c r="CZ338" i="3"/>
  <c r="CY338" i="3"/>
  <c r="CX338" i="3"/>
  <c r="CW338" i="3"/>
  <c r="CV338" i="3"/>
  <c r="CU33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C338" i="3"/>
  <c r="CB338" i="3"/>
  <c r="CA338" i="3"/>
  <c r="BZ338" i="3"/>
  <c r="BW338" i="3"/>
  <c r="BV338" i="3"/>
  <c r="BU338" i="3"/>
  <c r="BT338" i="3"/>
  <c r="BS338" i="3"/>
  <c r="BR338" i="3"/>
  <c r="BQ338" i="3"/>
  <c r="BP338" i="3"/>
  <c r="BO338" i="3"/>
  <c r="BN338" i="3"/>
  <c r="BM338" i="3"/>
  <c r="BL338" i="3"/>
  <c r="BK338" i="3"/>
  <c r="BJ338" i="3"/>
  <c r="BI338" i="3"/>
  <c r="BG338" i="3"/>
  <c r="BF338" i="3"/>
  <c r="DG337" i="3"/>
  <c r="DF337" i="3"/>
  <c r="DE337" i="3"/>
  <c r="DD337" i="3"/>
  <c r="DC337" i="3"/>
  <c r="DB337" i="3"/>
  <c r="DA337" i="3"/>
  <c r="CZ337" i="3"/>
  <c r="CY337" i="3"/>
  <c r="CX337" i="3"/>
  <c r="CW337" i="3"/>
  <c r="CV337" i="3"/>
  <c r="CU337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C337" i="3"/>
  <c r="CB337" i="3"/>
  <c r="CA337" i="3"/>
  <c r="BZ337" i="3"/>
  <c r="BW337" i="3"/>
  <c r="BV337" i="3"/>
  <c r="BU337" i="3"/>
  <c r="BT337" i="3"/>
  <c r="BS337" i="3"/>
  <c r="BR337" i="3"/>
  <c r="BQ337" i="3"/>
  <c r="BP337" i="3"/>
  <c r="BO337" i="3"/>
  <c r="BN337" i="3"/>
  <c r="BM337" i="3"/>
  <c r="BL337" i="3"/>
  <c r="BK337" i="3"/>
  <c r="BJ337" i="3"/>
  <c r="BI337" i="3"/>
  <c r="BG337" i="3"/>
  <c r="BF337" i="3"/>
  <c r="DG336" i="3"/>
  <c r="DF336" i="3"/>
  <c r="DE336" i="3"/>
  <c r="DD336" i="3"/>
  <c r="DC336" i="3"/>
  <c r="DB336" i="3"/>
  <c r="DA336" i="3"/>
  <c r="CZ336" i="3"/>
  <c r="CY336" i="3"/>
  <c r="CX336" i="3"/>
  <c r="CW336" i="3"/>
  <c r="CV336" i="3"/>
  <c r="CU336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C336" i="3"/>
  <c r="CB336" i="3"/>
  <c r="CA336" i="3"/>
  <c r="BZ336" i="3"/>
  <c r="BW336" i="3"/>
  <c r="BV336" i="3"/>
  <c r="BU336" i="3"/>
  <c r="BT336" i="3"/>
  <c r="BS336" i="3"/>
  <c r="BR336" i="3"/>
  <c r="BQ336" i="3"/>
  <c r="BP336" i="3"/>
  <c r="BO336" i="3"/>
  <c r="BN336" i="3"/>
  <c r="BM336" i="3"/>
  <c r="BL336" i="3"/>
  <c r="BK336" i="3"/>
  <c r="BJ336" i="3"/>
  <c r="BI336" i="3"/>
  <c r="BG336" i="3"/>
  <c r="BF336" i="3"/>
  <c r="DG335" i="3"/>
  <c r="DF335" i="3"/>
  <c r="DE335" i="3"/>
  <c r="DD335" i="3"/>
  <c r="DC335" i="3"/>
  <c r="DB335" i="3"/>
  <c r="DA335" i="3"/>
  <c r="CZ335" i="3"/>
  <c r="CY335" i="3"/>
  <c r="CX335" i="3"/>
  <c r="CW335" i="3"/>
  <c r="CV335" i="3"/>
  <c r="CU335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C335" i="3"/>
  <c r="CB335" i="3"/>
  <c r="CA335" i="3"/>
  <c r="BZ335" i="3"/>
  <c r="BW335" i="3"/>
  <c r="BV335" i="3"/>
  <c r="BU335" i="3"/>
  <c r="BT335" i="3"/>
  <c r="BS335" i="3"/>
  <c r="BR335" i="3"/>
  <c r="BQ335" i="3"/>
  <c r="BP335" i="3"/>
  <c r="BO335" i="3"/>
  <c r="BN335" i="3"/>
  <c r="BM335" i="3"/>
  <c r="BL335" i="3"/>
  <c r="BK335" i="3"/>
  <c r="BJ335" i="3"/>
  <c r="BI335" i="3"/>
  <c r="BG335" i="3"/>
  <c r="BF335" i="3"/>
  <c r="DG334" i="3"/>
  <c r="DF334" i="3"/>
  <c r="DE334" i="3"/>
  <c r="DD334" i="3"/>
  <c r="DC334" i="3"/>
  <c r="DB334" i="3"/>
  <c r="DA334" i="3"/>
  <c r="CZ334" i="3"/>
  <c r="CY334" i="3"/>
  <c r="CX334" i="3"/>
  <c r="CW334" i="3"/>
  <c r="CV334" i="3"/>
  <c r="CU334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C334" i="3"/>
  <c r="CB334" i="3"/>
  <c r="CA334" i="3"/>
  <c r="BZ334" i="3"/>
  <c r="BW334" i="3"/>
  <c r="BV334" i="3"/>
  <c r="BU334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G334" i="3"/>
  <c r="BF334" i="3"/>
  <c r="DG333" i="3"/>
  <c r="DF333" i="3"/>
  <c r="DE333" i="3"/>
  <c r="DD333" i="3"/>
  <c r="DC333" i="3"/>
  <c r="DB333" i="3"/>
  <c r="DA333" i="3"/>
  <c r="CZ333" i="3"/>
  <c r="CY333" i="3"/>
  <c r="CX333" i="3"/>
  <c r="CW333" i="3"/>
  <c r="CV333" i="3"/>
  <c r="CU333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C333" i="3"/>
  <c r="CB333" i="3"/>
  <c r="CA333" i="3"/>
  <c r="BZ333" i="3"/>
  <c r="BW333" i="3"/>
  <c r="BV333" i="3"/>
  <c r="BU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G333" i="3"/>
  <c r="BF333" i="3"/>
  <c r="DG332" i="3"/>
  <c r="DF332" i="3"/>
  <c r="DE332" i="3"/>
  <c r="DD332" i="3"/>
  <c r="DC332" i="3"/>
  <c r="DB332" i="3"/>
  <c r="DA332" i="3"/>
  <c r="CZ332" i="3"/>
  <c r="CY332" i="3"/>
  <c r="CX332" i="3"/>
  <c r="CW332" i="3"/>
  <c r="CV332" i="3"/>
  <c r="CU332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C332" i="3"/>
  <c r="CB332" i="3"/>
  <c r="CA332" i="3"/>
  <c r="BZ332" i="3"/>
  <c r="BW332" i="3"/>
  <c r="BV332" i="3"/>
  <c r="BU332" i="3"/>
  <c r="BT332" i="3"/>
  <c r="BS332" i="3"/>
  <c r="BR332" i="3"/>
  <c r="BQ332" i="3"/>
  <c r="BP332" i="3"/>
  <c r="BO332" i="3"/>
  <c r="BN332" i="3"/>
  <c r="BM332" i="3"/>
  <c r="BL332" i="3"/>
  <c r="BK332" i="3"/>
  <c r="BJ332" i="3"/>
  <c r="BI332" i="3"/>
  <c r="BG332" i="3"/>
  <c r="BF332" i="3"/>
  <c r="DG331" i="3"/>
  <c r="DF331" i="3"/>
  <c r="DE331" i="3"/>
  <c r="DD331" i="3"/>
  <c r="DC331" i="3"/>
  <c r="DB331" i="3"/>
  <c r="DA331" i="3"/>
  <c r="CZ331" i="3"/>
  <c r="CY331" i="3"/>
  <c r="CX331" i="3"/>
  <c r="CW331" i="3"/>
  <c r="CV331" i="3"/>
  <c r="CU331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C331" i="3"/>
  <c r="CB331" i="3"/>
  <c r="CA331" i="3"/>
  <c r="BZ331" i="3"/>
  <c r="BW331" i="3"/>
  <c r="BV331" i="3"/>
  <c r="BU331" i="3"/>
  <c r="BT331" i="3"/>
  <c r="BS331" i="3"/>
  <c r="BR331" i="3"/>
  <c r="BQ331" i="3"/>
  <c r="BP331" i="3"/>
  <c r="BO331" i="3"/>
  <c r="BN331" i="3"/>
  <c r="BM331" i="3"/>
  <c r="BL331" i="3"/>
  <c r="BK331" i="3"/>
  <c r="BJ331" i="3"/>
  <c r="BI331" i="3"/>
  <c r="BG331" i="3"/>
  <c r="BF331" i="3"/>
  <c r="DG330" i="3"/>
  <c r="DF330" i="3"/>
  <c r="DE330" i="3"/>
  <c r="DD330" i="3"/>
  <c r="DC330" i="3"/>
  <c r="DB330" i="3"/>
  <c r="DA330" i="3"/>
  <c r="CZ330" i="3"/>
  <c r="CY330" i="3"/>
  <c r="CX330" i="3"/>
  <c r="CW330" i="3"/>
  <c r="CV330" i="3"/>
  <c r="CU330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C330" i="3"/>
  <c r="CB330" i="3"/>
  <c r="CA330" i="3"/>
  <c r="BZ330" i="3"/>
  <c r="BW330" i="3"/>
  <c r="BV330" i="3"/>
  <c r="BU330" i="3"/>
  <c r="BT330" i="3"/>
  <c r="BS330" i="3"/>
  <c r="BR330" i="3"/>
  <c r="BQ330" i="3"/>
  <c r="BP330" i="3"/>
  <c r="BO330" i="3"/>
  <c r="BN330" i="3"/>
  <c r="BM330" i="3"/>
  <c r="BL330" i="3"/>
  <c r="BK330" i="3"/>
  <c r="BJ330" i="3"/>
  <c r="BI330" i="3"/>
  <c r="BG330" i="3"/>
  <c r="BF330" i="3"/>
  <c r="DG329" i="3"/>
  <c r="DF329" i="3"/>
  <c r="DE329" i="3"/>
  <c r="DD329" i="3"/>
  <c r="DC329" i="3"/>
  <c r="DB329" i="3"/>
  <c r="DA329" i="3"/>
  <c r="CZ329" i="3"/>
  <c r="CY329" i="3"/>
  <c r="CX329" i="3"/>
  <c r="CW329" i="3"/>
  <c r="CV329" i="3"/>
  <c r="CU32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C329" i="3"/>
  <c r="CB329" i="3"/>
  <c r="CA329" i="3"/>
  <c r="BZ329" i="3"/>
  <c r="BW329" i="3"/>
  <c r="BV329" i="3"/>
  <c r="BU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G329" i="3"/>
  <c r="BF329" i="3"/>
  <c r="DG328" i="3"/>
  <c r="DF328" i="3"/>
  <c r="DE328" i="3"/>
  <c r="DD328" i="3"/>
  <c r="DC328" i="3"/>
  <c r="DB328" i="3"/>
  <c r="DA328" i="3"/>
  <c r="CZ328" i="3"/>
  <c r="CY328" i="3"/>
  <c r="CX328" i="3"/>
  <c r="CW328" i="3"/>
  <c r="CV328" i="3"/>
  <c r="CU32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C328" i="3"/>
  <c r="CB328" i="3"/>
  <c r="CA328" i="3"/>
  <c r="BZ328" i="3"/>
  <c r="BW328" i="3"/>
  <c r="BV328" i="3"/>
  <c r="BU328" i="3"/>
  <c r="BT328" i="3"/>
  <c r="BS328" i="3"/>
  <c r="BR328" i="3"/>
  <c r="BQ328" i="3"/>
  <c r="BP328" i="3"/>
  <c r="BO328" i="3"/>
  <c r="BN328" i="3"/>
  <c r="BM328" i="3"/>
  <c r="BL328" i="3"/>
  <c r="BK328" i="3"/>
  <c r="BJ328" i="3"/>
  <c r="BI328" i="3"/>
  <c r="BG328" i="3"/>
  <c r="BF328" i="3"/>
  <c r="DG327" i="3"/>
  <c r="DF327" i="3"/>
  <c r="DE327" i="3"/>
  <c r="DD327" i="3"/>
  <c r="DC327" i="3"/>
  <c r="DB327" i="3"/>
  <c r="DA327" i="3"/>
  <c r="CZ327" i="3"/>
  <c r="CY327" i="3"/>
  <c r="CX327" i="3"/>
  <c r="CW327" i="3"/>
  <c r="CV327" i="3"/>
  <c r="CU327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C327" i="3"/>
  <c r="CB327" i="3"/>
  <c r="CA327" i="3"/>
  <c r="BZ327" i="3"/>
  <c r="BW327" i="3"/>
  <c r="BV327" i="3"/>
  <c r="BU327" i="3"/>
  <c r="BT327" i="3"/>
  <c r="BS327" i="3"/>
  <c r="BR327" i="3"/>
  <c r="BQ327" i="3"/>
  <c r="BP327" i="3"/>
  <c r="BO327" i="3"/>
  <c r="BN327" i="3"/>
  <c r="BM327" i="3"/>
  <c r="BL327" i="3"/>
  <c r="BK327" i="3"/>
  <c r="BJ327" i="3"/>
  <c r="BI327" i="3"/>
  <c r="BG327" i="3"/>
  <c r="BF327" i="3"/>
  <c r="DG326" i="3"/>
  <c r="DF326" i="3"/>
  <c r="DE326" i="3"/>
  <c r="DD326" i="3"/>
  <c r="DC326" i="3"/>
  <c r="DB326" i="3"/>
  <c r="DA326" i="3"/>
  <c r="CZ326" i="3"/>
  <c r="CY326" i="3"/>
  <c r="CX326" i="3"/>
  <c r="CW326" i="3"/>
  <c r="CV326" i="3"/>
  <c r="CU326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C326" i="3"/>
  <c r="CB326" i="3"/>
  <c r="CA326" i="3"/>
  <c r="BZ326" i="3"/>
  <c r="BW326" i="3"/>
  <c r="BV326" i="3"/>
  <c r="BU326" i="3"/>
  <c r="BT326" i="3"/>
  <c r="BS326" i="3"/>
  <c r="BR326" i="3"/>
  <c r="BQ326" i="3"/>
  <c r="BP326" i="3"/>
  <c r="BO326" i="3"/>
  <c r="BN326" i="3"/>
  <c r="BM326" i="3"/>
  <c r="BL326" i="3"/>
  <c r="BK326" i="3"/>
  <c r="BJ326" i="3"/>
  <c r="BI326" i="3"/>
  <c r="BG326" i="3"/>
  <c r="BF326" i="3"/>
  <c r="DG325" i="3"/>
  <c r="DF325" i="3"/>
  <c r="DE325" i="3"/>
  <c r="DD325" i="3"/>
  <c r="DC325" i="3"/>
  <c r="DB325" i="3"/>
  <c r="DA325" i="3"/>
  <c r="CZ325" i="3"/>
  <c r="CY325" i="3"/>
  <c r="CX325" i="3"/>
  <c r="CW325" i="3"/>
  <c r="CV325" i="3"/>
  <c r="CU325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C325" i="3"/>
  <c r="CB325" i="3"/>
  <c r="CA325" i="3"/>
  <c r="BZ325" i="3"/>
  <c r="BW325" i="3"/>
  <c r="BV325" i="3"/>
  <c r="BU325" i="3"/>
  <c r="BT325" i="3"/>
  <c r="BS325" i="3"/>
  <c r="BR325" i="3"/>
  <c r="BQ325" i="3"/>
  <c r="BP325" i="3"/>
  <c r="BO325" i="3"/>
  <c r="BN325" i="3"/>
  <c r="BM325" i="3"/>
  <c r="BL325" i="3"/>
  <c r="BK325" i="3"/>
  <c r="BJ325" i="3"/>
  <c r="BI325" i="3"/>
  <c r="BG325" i="3"/>
  <c r="BF325" i="3"/>
  <c r="DG324" i="3"/>
  <c r="DF324" i="3"/>
  <c r="DE324" i="3"/>
  <c r="DD324" i="3"/>
  <c r="DC324" i="3"/>
  <c r="DB324" i="3"/>
  <c r="DA324" i="3"/>
  <c r="CZ324" i="3"/>
  <c r="CY324" i="3"/>
  <c r="CX324" i="3"/>
  <c r="CW324" i="3"/>
  <c r="CV324" i="3"/>
  <c r="CU324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C324" i="3"/>
  <c r="CB324" i="3"/>
  <c r="CA324" i="3"/>
  <c r="BZ324" i="3"/>
  <c r="BW324" i="3"/>
  <c r="BV324" i="3"/>
  <c r="BU324" i="3"/>
  <c r="BT324" i="3"/>
  <c r="BS324" i="3"/>
  <c r="BR324" i="3"/>
  <c r="BQ324" i="3"/>
  <c r="BP324" i="3"/>
  <c r="BO324" i="3"/>
  <c r="BN324" i="3"/>
  <c r="BM324" i="3"/>
  <c r="BL324" i="3"/>
  <c r="BK324" i="3"/>
  <c r="BJ324" i="3"/>
  <c r="BI324" i="3"/>
  <c r="BG324" i="3"/>
  <c r="BF324" i="3"/>
  <c r="DG323" i="3"/>
  <c r="DF323" i="3"/>
  <c r="DE323" i="3"/>
  <c r="DD323" i="3"/>
  <c r="DC323" i="3"/>
  <c r="DB323" i="3"/>
  <c r="DA323" i="3"/>
  <c r="CZ323" i="3"/>
  <c r="CY323" i="3"/>
  <c r="CX323" i="3"/>
  <c r="CW323" i="3"/>
  <c r="CV323" i="3"/>
  <c r="CU323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C323" i="3"/>
  <c r="CB323" i="3"/>
  <c r="CA323" i="3"/>
  <c r="BZ323" i="3"/>
  <c r="BW323" i="3"/>
  <c r="BV323" i="3"/>
  <c r="BU32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G323" i="3"/>
  <c r="BF323" i="3"/>
  <c r="DG322" i="3"/>
  <c r="DF322" i="3"/>
  <c r="DE322" i="3"/>
  <c r="DD322" i="3"/>
  <c r="DC322" i="3"/>
  <c r="DB322" i="3"/>
  <c r="DA322" i="3"/>
  <c r="CZ322" i="3"/>
  <c r="CY322" i="3"/>
  <c r="CX322" i="3"/>
  <c r="CW322" i="3"/>
  <c r="CV322" i="3"/>
  <c r="CU322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C322" i="3"/>
  <c r="CB322" i="3"/>
  <c r="CA322" i="3"/>
  <c r="BZ322" i="3"/>
  <c r="BW322" i="3"/>
  <c r="BV322" i="3"/>
  <c r="BU322" i="3"/>
  <c r="BT322" i="3"/>
  <c r="BS322" i="3"/>
  <c r="BR322" i="3"/>
  <c r="BQ322" i="3"/>
  <c r="BP322" i="3"/>
  <c r="BO322" i="3"/>
  <c r="BN322" i="3"/>
  <c r="BM322" i="3"/>
  <c r="BL322" i="3"/>
  <c r="BK322" i="3"/>
  <c r="BJ322" i="3"/>
  <c r="BI322" i="3"/>
  <c r="BG322" i="3"/>
  <c r="BF322" i="3"/>
  <c r="DG321" i="3"/>
  <c r="DF321" i="3"/>
  <c r="DE321" i="3"/>
  <c r="DD321" i="3"/>
  <c r="DC321" i="3"/>
  <c r="DB321" i="3"/>
  <c r="DA321" i="3"/>
  <c r="CZ321" i="3"/>
  <c r="CY321" i="3"/>
  <c r="CX321" i="3"/>
  <c r="CW321" i="3"/>
  <c r="CV321" i="3"/>
  <c r="CU321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C321" i="3"/>
  <c r="CB321" i="3"/>
  <c r="CA321" i="3"/>
  <c r="BZ321" i="3"/>
  <c r="BW321" i="3"/>
  <c r="BV321" i="3"/>
  <c r="BU321" i="3"/>
  <c r="BT321" i="3"/>
  <c r="BS321" i="3"/>
  <c r="BR321" i="3"/>
  <c r="BQ321" i="3"/>
  <c r="BP321" i="3"/>
  <c r="BO321" i="3"/>
  <c r="BN321" i="3"/>
  <c r="BM321" i="3"/>
  <c r="BL321" i="3"/>
  <c r="BK321" i="3"/>
  <c r="BJ321" i="3"/>
  <c r="BI321" i="3"/>
  <c r="BG321" i="3"/>
  <c r="BF321" i="3"/>
  <c r="DG320" i="3"/>
  <c r="DF320" i="3"/>
  <c r="DE320" i="3"/>
  <c r="DD320" i="3"/>
  <c r="DC320" i="3"/>
  <c r="DB320" i="3"/>
  <c r="DA320" i="3"/>
  <c r="CZ320" i="3"/>
  <c r="CY320" i="3"/>
  <c r="CX320" i="3"/>
  <c r="CW320" i="3"/>
  <c r="CV320" i="3"/>
  <c r="CU320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C320" i="3"/>
  <c r="CB320" i="3"/>
  <c r="CA320" i="3"/>
  <c r="BZ320" i="3"/>
  <c r="BX320" i="3"/>
  <c r="BW320" i="3"/>
  <c r="BV320" i="3"/>
  <c r="BU320" i="3"/>
  <c r="BT320" i="3"/>
  <c r="BS320" i="3"/>
  <c r="BR320" i="3"/>
  <c r="BQ320" i="3"/>
  <c r="BP320" i="3"/>
  <c r="BO320" i="3"/>
  <c r="BN320" i="3"/>
  <c r="BM320" i="3"/>
  <c r="BL320" i="3"/>
  <c r="BK320" i="3"/>
  <c r="BJ320" i="3"/>
  <c r="BI320" i="3"/>
  <c r="BG320" i="3"/>
  <c r="BF320" i="3"/>
  <c r="DG319" i="3"/>
  <c r="DF319" i="3"/>
  <c r="DE319" i="3"/>
  <c r="DD319" i="3"/>
  <c r="DC319" i="3"/>
  <c r="DB319" i="3"/>
  <c r="DA319" i="3"/>
  <c r="CZ319" i="3"/>
  <c r="CY319" i="3"/>
  <c r="CX319" i="3"/>
  <c r="CW319" i="3"/>
  <c r="CV319" i="3"/>
  <c r="CU31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C319" i="3"/>
  <c r="CB319" i="3"/>
  <c r="CA319" i="3"/>
  <c r="BZ319" i="3"/>
  <c r="BX319" i="3"/>
  <c r="BW319" i="3"/>
  <c r="BV319" i="3"/>
  <c r="BU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G319" i="3"/>
  <c r="BF319" i="3"/>
  <c r="DG318" i="3"/>
  <c r="DF318" i="3"/>
  <c r="DE318" i="3"/>
  <c r="DD318" i="3"/>
  <c r="DC318" i="3"/>
  <c r="DB318" i="3"/>
  <c r="DA318" i="3"/>
  <c r="CZ318" i="3"/>
  <c r="CY318" i="3"/>
  <c r="CX318" i="3"/>
  <c r="CW318" i="3"/>
  <c r="CV318" i="3"/>
  <c r="CU31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C318" i="3"/>
  <c r="CB318" i="3"/>
  <c r="CA318" i="3"/>
  <c r="BZ318" i="3"/>
  <c r="BX318" i="3"/>
  <c r="BW318" i="3"/>
  <c r="BV318" i="3"/>
  <c r="BU318" i="3"/>
  <c r="BT318" i="3"/>
  <c r="BS318" i="3"/>
  <c r="BR318" i="3"/>
  <c r="BQ318" i="3"/>
  <c r="BP318" i="3"/>
  <c r="BO318" i="3"/>
  <c r="BN318" i="3"/>
  <c r="BM318" i="3"/>
  <c r="BL318" i="3"/>
  <c r="BK318" i="3"/>
  <c r="BJ318" i="3"/>
  <c r="BI318" i="3"/>
  <c r="BG318" i="3"/>
  <c r="BF318" i="3"/>
  <c r="DG317" i="3"/>
  <c r="DF317" i="3"/>
  <c r="DE317" i="3"/>
  <c r="DD317" i="3"/>
  <c r="DC317" i="3"/>
  <c r="DB317" i="3"/>
  <c r="DA317" i="3"/>
  <c r="CZ317" i="3"/>
  <c r="CY317" i="3"/>
  <c r="CX317" i="3"/>
  <c r="CW317" i="3"/>
  <c r="CV317" i="3"/>
  <c r="CU317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C317" i="3"/>
  <c r="CB317" i="3"/>
  <c r="CA317" i="3"/>
  <c r="BZ317" i="3"/>
  <c r="BX317" i="3"/>
  <c r="BW317" i="3"/>
  <c r="BV317" i="3"/>
  <c r="BU317" i="3"/>
  <c r="BT317" i="3"/>
  <c r="BS317" i="3"/>
  <c r="BR317" i="3"/>
  <c r="BQ317" i="3"/>
  <c r="BP317" i="3"/>
  <c r="BO317" i="3"/>
  <c r="BN317" i="3"/>
  <c r="BM317" i="3"/>
  <c r="BL317" i="3"/>
  <c r="BK317" i="3"/>
  <c r="BJ317" i="3"/>
  <c r="BI317" i="3"/>
  <c r="BG317" i="3"/>
  <c r="BF317" i="3"/>
  <c r="DG316" i="3"/>
  <c r="DF316" i="3"/>
  <c r="DE316" i="3"/>
  <c r="DD316" i="3"/>
  <c r="DC316" i="3"/>
  <c r="DB316" i="3"/>
  <c r="DA316" i="3"/>
  <c r="CZ316" i="3"/>
  <c r="CY316" i="3"/>
  <c r="CX316" i="3"/>
  <c r="CW316" i="3"/>
  <c r="CV316" i="3"/>
  <c r="CU316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C316" i="3"/>
  <c r="CB316" i="3"/>
  <c r="CA316" i="3"/>
  <c r="BZ316" i="3"/>
  <c r="BX316" i="3"/>
  <c r="BW316" i="3"/>
  <c r="BV316" i="3"/>
  <c r="BU316" i="3"/>
  <c r="BT316" i="3"/>
  <c r="BS316" i="3"/>
  <c r="BR316" i="3"/>
  <c r="BQ316" i="3"/>
  <c r="BP316" i="3"/>
  <c r="BO316" i="3"/>
  <c r="BN316" i="3"/>
  <c r="BM316" i="3"/>
  <c r="BL316" i="3"/>
  <c r="BK316" i="3"/>
  <c r="BJ316" i="3"/>
  <c r="BI316" i="3"/>
  <c r="BG316" i="3"/>
  <c r="BF316" i="3"/>
  <c r="DG315" i="3"/>
  <c r="DF315" i="3"/>
  <c r="DE315" i="3"/>
  <c r="DD315" i="3"/>
  <c r="DC315" i="3"/>
  <c r="DB315" i="3"/>
  <c r="DA315" i="3"/>
  <c r="CZ315" i="3"/>
  <c r="CY315" i="3"/>
  <c r="CX315" i="3"/>
  <c r="CW315" i="3"/>
  <c r="CV315" i="3"/>
  <c r="CU315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C315" i="3"/>
  <c r="CB315" i="3"/>
  <c r="CA315" i="3"/>
  <c r="BZ315" i="3"/>
  <c r="BX315" i="3"/>
  <c r="BW315" i="3"/>
  <c r="BV315" i="3"/>
  <c r="BU315" i="3"/>
  <c r="BT315" i="3"/>
  <c r="BS315" i="3"/>
  <c r="BR315" i="3"/>
  <c r="BQ315" i="3"/>
  <c r="BP315" i="3"/>
  <c r="BO315" i="3"/>
  <c r="BN315" i="3"/>
  <c r="BM315" i="3"/>
  <c r="BL315" i="3"/>
  <c r="BK315" i="3"/>
  <c r="BJ315" i="3"/>
  <c r="BI315" i="3"/>
  <c r="BG315" i="3"/>
  <c r="BF315" i="3"/>
  <c r="DG314" i="3"/>
  <c r="DF314" i="3"/>
  <c r="DE314" i="3"/>
  <c r="DD314" i="3"/>
  <c r="DC314" i="3"/>
  <c r="DB314" i="3"/>
  <c r="DA314" i="3"/>
  <c r="CZ314" i="3"/>
  <c r="CY314" i="3"/>
  <c r="CX314" i="3"/>
  <c r="CW314" i="3"/>
  <c r="CV314" i="3"/>
  <c r="CU314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C314" i="3"/>
  <c r="CB314" i="3"/>
  <c r="CA314" i="3"/>
  <c r="BZ314" i="3"/>
  <c r="BX314" i="3"/>
  <c r="BW314" i="3"/>
  <c r="BV314" i="3"/>
  <c r="BU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G314" i="3"/>
  <c r="BF314" i="3"/>
  <c r="DG313" i="3"/>
  <c r="DF313" i="3"/>
  <c r="DE313" i="3"/>
  <c r="DD313" i="3"/>
  <c r="DC313" i="3"/>
  <c r="DB313" i="3"/>
  <c r="DA313" i="3"/>
  <c r="CZ313" i="3"/>
  <c r="CY313" i="3"/>
  <c r="CX313" i="3"/>
  <c r="CW313" i="3"/>
  <c r="CV313" i="3"/>
  <c r="CU313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C313" i="3"/>
  <c r="CB313" i="3"/>
  <c r="CA313" i="3"/>
  <c r="BZ313" i="3"/>
  <c r="BX313" i="3"/>
  <c r="BW313" i="3"/>
  <c r="BV313" i="3"/>
  <c r="BU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G313" i="3"/>
  <c r="BF313" i="3"/>
  <c r="DG312" i="3"/>
  <c r="DF312" i="3"/>
  <c r="DE312" i="3"/>
  <c r="DD312" i="3"/>
  <c r="DC312" i="3"/>
  <c r="DB312" i="3"/>
  <c r="DA312" i="3"/>
  <c r="CZ312" i="3"/>
  <c r="CY312" i="3"/>
  <c r="CX312" i="3"/>
  <c r="CW312" i="3"/>
  <c r="CV312" i="3"/>
  <c r="CU312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C312" i="3"/>
  <c r="CB312" i="3"/>
  <c r="CA312" i="3"/>
  <c r="BZ312" i="3"/>
  <c r="BX312" i="3"/>
  <c r="BW312" i="3"/>
  <c r="BV312" i="3"/>
  <c r="BU312" i="3"/>
  <c r="BT312" i="3"/>
  <c r="BS312" i="3"/>
  <c r="BR312" i="3"/>
  <c r="BQ312" i="3"/>
  <c r="BP312" i="3"/>
  <c r="BO312" i="3"/>
  <c r="BN312" i="3"/>
  <c r="BM312" i="3"/>
  <c r="BL312" i="3"/>
  <c r="BK312" i="3"/>
  <c r="BJ312" i="3"/>
  <c r="BI312" i="3"/>
  <c r="BG312" i="3"/>
  <c r="BF312" i="3"/>
  <c r="DG311" i="3"/>
  <c r="DF311" i="3"/>
  <c r="DE311" i="3"/>
  <c r="DD311" i="3"/>
  <c r="DC311" i="3"/>
  <c r="DB311" i="3"/>
  <c r="DA311" i="3"/>
  <c r="CZ311" i="3"/>
  <c r="CY311" i="3"/>
  <c r="CX311" i="3"/>
  <c r="CW311" i="3"/>
  <c r="CV311" i="3"/>
  <c r="CU311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C311" i="3"/>
  <c r="CB311" i="3"/>
  <c r="CA311" i="3"/>
  <c r="BZ311" i="3"/>
  <c r="BX311" i="3"/>
  <c r="BW311" i="3"/>
  <c r="BV311" i="3"/>
  <c r="BU311" i="3"/>
  <c r="BT311" i="3"/>
  <c r="BS311" i="3"/>
  <c r="BR311" i="3"/>
  <c r="BQ311" i="3"/>
  <c r="BP311" i="3"/>
  <c r="BO311" i="3"/>
  <c r="BN311" i="3"/>
  <c r="BM311" i="3"/>
  <c r="BL311" i="3"/>
  <c r="BK311" i="3"/>
  <c r="BJ311" i="3"/>
  <c r="BI311" i="3"/>
  <c r="BG311" i="3"/>
  <c r="BF311" i="3"/>
  <c r="DG310" i="3"/>
  <c r="DF310" i="3"/>
  <c r="DE310" i="3"/>
  <c r="DD310" i="3"/>
  <c r="DC310" i="3"/>
  <c r="DB310" i="3"/>
  <c r="DA310" i="3"/>
  <c r="CZ310" i="3"/>
  <c r="CY310" i="3"/>
  <c r="CX310" i="3"/>
  <c r="CW310" i="3"/>
  <c r="CV310" i="3"/>
  <c r="CU310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C310" i="3"/>
  <c r="CB310" i="3"/>
  <c r="CA310" i="3"/>
  <c r="BZ310" i="3"/>
  <c r="BX310" i="3"/>
  <c r="BW310" i="3"/>
  <c r="BV310" i="3"/>
  <c r="BU310" i="3"/>
  <c r="BT310" i="3"/>
  <c r="BS310" i="3"/>
  <c r="BR310" i="3"/>
  <c r="BQ310" i="3"/>
  <c r="BP310" i="3"/>
  <c r="BO310" i="3"/>
  <c r="BN310" i="3"/>
  <c r="BM310" i="3"/>
  <c r="BL310" i="3"/>
  <c r="BK310" i="3"/>
  <c r="BJ310" i="3"/>
  <c r="BI310" i="3"/>
  <c r="BG310" i="3"/>
  <c r="BF310" i="3"/>
  <c r="DG309" i="3"/>
  <c r="DF309" i="3"/>
  <c r="DE309" i="3"/>
  <c r="DD309" i="3"/>
  <c r="DC309" i="3"/>
  <c r="DB309" i="3"/>
  <c r="DA309" i="3"/>
  <c r="CZ309" i="3"/>
  <c r="CY309" i="3"/>
  <c r="CX309" i="3"/>
  <c r="CW309" i="3"/>
  <c r="CV309" i="3"/>
  <c r="CU30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C309" i="3"/>
  <c r="CB309" i="3"/>
  <c r="CA309" i="3"/>
  <c r="BZ309" i="3"/>
  <c r="BX309" i="3"/>
  <c r="BW309" i="3"/>
  <c r="BV309" i="3"/>
  <c r="BU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G309" i="3"/>
  <c r="BF309" i="3"/>
  <c r="DG308" i="3"/>
  <c r="DF308" i="3"/>
  <c r="DE308" i="3"/>
  <c r="DD308" i="3"/>
  <c r="DC308" i="3"/>
  <c r="DB308" i="3"/>
  <c r="DA308" i="3"/>
  <c r="CZ308" i="3"/>
  <c r="CY308" i="3"/>
  <c r="CX308" i="3"/>
  <c r="CW308" i="3"/>
  <c r="CV308" i="3"/>
  <c r="CU30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C308" i="3"/>
  <c r="CB308" i="3"/>
  <c r="CA308" i="3"/>
  <c r="BZ308" i="3"/>
  <c r="BX308" i="3"/>
  <c r="BW308" i="3"/>
  <c r="BV308" i="3"/>
  <c r="BU308" i="3"/>
  <c r="BT308" i="3"/>
  <c r="BS308" i="3"/>
  <c r="BR308" i="3"/>
  <c r="BQ308" i="3"/>
  <c r="BP308" i="3"/>
  <c r="BO308" i="3"/>
  <c r="BN308" i="3"/>
  <c r="BM308" i="3"/>
  <c r="BL308" i="3"/>
  <c r="BK308" i="3"/>
  <c r="BJ308" i="3"/>
  <c r="BI308" i="3"/>
  <c r="BG308" i="3"/>
  <c r="BF308" i="3"/>
  <c r="DG307" i="3"/>
  <c r="DF307" i="3"/>
  <c r="DE307" i="3"/>
  <c r="DD307" i="3"/>
  <c r="DC307" i="3"/>
  <c r="DB307" i="3"/>
  <c r="DA307" i="3"/>
  <c r="CZ307" i="3"/>
  <c r="CY307" i="3"/>
  <c r="CX307" i="3"/>
  <c r="CW307" i="3"/>
  <c r="CV307" i="3"/>
  <c r="CU307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C307" i="3"/>
  <c r="CB307" i="3"/>
  <c r="CA307" i="3"/>
  <c r="BZ307" i="3"/>
  <c r="BX307" i="3"/>
  <c r="BW307" i="3"/>
  <c r="BV307" i="3"/>
  <c r="BU307" i="3"/>
  <c r="BT307" i="3"/>
  <c r="BS307" i="3"/>
  <c r="BR307" i="3"/>
  <c r="BQ307" i="3"/>
  <c r="BP307" i="3"/>
  <c r="BO307" i="3"/>
  <c r="BN307" i="3"/>
  <c r="BM307" i="3"/>
  <c r="BL307" i="3"/>
  <c r="BK307" i="3"/>
  <c r="BJ307" i="3"/>
  <c r="BI307" i="3"/>
  <c r="BG307" i="3"/>
  <c r="BF307" i="3"/>
  <c r="DG306" i="3"/>
  <c r="DF306" i="3"/>
  <c r="DE306" i="3"/>
  <c r="DD306" i="3"/>
  <c r="DC306" i="3"/>
  <c r="DB306" i="3"/>
  <c r="DA306" i="3"/>
  <c r="CZ306" i="3"/>
  <c r="CY306" i="3"/>
  <c r="CX306" i="3"/>
  <c r="CW306" i="3"/>
  <c r="CV306" i="3"/>
  <c r="CU306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C306" i="3"/>
  <c r="CB306" i="3"/>
  <c r="CA306" i="3"/>
  <c r="BZ306" i="3"/>
  <c r="BX306" i="3"/>
  <c r="BW306" i="3"/>
  <c r="BV306" i="3"/>
  <c r="BU306" i="3"/>
  <c r="BT306" i="3"/>
  <c r="BS306" i="3"/>
  <c r="BR306" i="3"/>
  <c r="BQ306" i="3"/>
  <c r="BP306" i="3"/>
  <c r="BO306" i="3"/>
  <c r="BN306" i="3"/>
  <c r="BM306" i="3"/>
  <c r="BL306" i="3"/>
  <c r="BK306" i="3"/>
  <c r="BJ306" i="3"/>
  <c r="BI306" i="3"/>
  <c r="BG306" i="3"/>
  <c r="BF306" i="3"/>
  <c r="DG305" i="3"/>
  <c r="DF305" i="3"/>
  <c r="DE305" i="3"/>
  <c r="DD305" i="3"/>
  <c r="DC305" i="3"/>
  <c r="DB305" i="3"/>
  <c r="DA305" i="3"/>
  <c r="CZ305" i="3"/>
  <c r="CY305" i="3"/>
  <c r="CX305" i="3"/>
  <c r="CW305" i="3"/>
  <c r="CV305" i="3"/>
  <c r="CU305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C305" i="3"/>
  <c r="CB305" i="3"/>
  <c r="CA305" i="3"/>
  <c r="BZ305" i="3"/>
  <c r="BX305" i="3"/>
  <c r="BW305" i="3"/>
  <c r="BV305" i="3"/>
  <c r="BU305" i="3"/>
  <c r="BT305" i="3"/>
  <c r="BS305" i="3"/>
  <c r="BR305" i="3"/>
  <c r="BQ305" i="3"/>
  <c r="BP305" i="3"/>
  <c r="BO305" i="3"/>
  <c r="BN305" i="3"/>
  <c r="BM305" i="3"/>
  <c r="BL305" i="3"/>
  <c r="BK305" i="3"/>
  <c r="BJ305" i="3"/>
  <c r="BI305" i="3"/>
  <c r="BG305" i="3"/>
  <c r="BF305" i="3"/>
  <c r="DG304" i="3"/>
  <c r="DF304" i="3"/>
  <c r="DE304" i="3"/>
  <c r="DD304" i="3"/>
  <c r="DC304" i="3"/>
  <c r="DB304" i="3"/>
  <c r="DA304" i="3"/>
  <c r="CZ304" i="3"/>
  <c r="CY304" i="3"/>
  <c r="CX304" i="3"/>
  <c r="CW304" i="3"/>
  <c r="CV304" i="3"/>
  <c r="CU304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C304" i="3"/>
  <c r="CB304" i="3"/>
  <c r="CA304" i="3"/>
  <c r="BZ304" i="3"/>
  <c r="BX304" i="3"/>
  <c r="BW304" i="3"/>
  <c r="BV304" i="3"/>
  <c r="BU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G304" i="3"/>
  <c r="BF304" i="3"/>
  <c r="DG303" i="3"/>
  <c r="DF303" i="3"/>
  <c r="DE303" i="3"/>
  <c r="DD303" i="3"/>
  <c r="DC303" i="3"/>
  <c r="DB303" i="3"/>
  <c r="DA303" i="3"/>
  <c r="CZ303" i="3"/>
  <c r="CY303" i="3"/>
  <c r="CX303" i="3"/>
  <c r="CW303" i="3"/>
  <c r="CV303" i="3"/>
  <c r="CU303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C303" i="3"/>
  <c r="CB303" i="3"/>
  <c r="CA303" i="3"/>
  <c r="BZ303" i="3"/>
  <c r="BX303" i="3"/>
  <c r="BW303" i="3"/>
  <c r="BV303" i="3"/>
  <c r="BU303" i="3"/>
  <c r="BT303" i="3"/>
  <c r="BS303" i="3"/>
  <c r="BR303" i="3"/>
  <c r="BQ303" i="3"/>
  <c r="BP303" i="3"/>
  <c r="BO303" i="3"/>
  <c r="BN303" i="3"/>
  <c r="BM303" i="3"/>
  <c r="BL303" i="3"/>
  <c r="BK303" i="3"/>
  <c r="BJ303" i="3"/>
  <c r="BI303" i="3"/>
  <c r="BG303" i="3"/>
  <c r="BF303" i="3"/>
  <c r="DG302" i="3"/>
  <c r="DF302" i="3"/>
  <c r="DE302" i="3"/>
  <c r="DD302" i="3"/>
  <c r="DC302" i="3"/>
  <c r="DB302" i="3"/>
  <c r="DA302" i="3"/>
  <c r="CZ302" i="3"/>
  <c r="CY302" i="3"/>
  <c r="CX302" i="3"/>
  <c r="CW302" i="3"/>
  <c r="CV302" i="3"/>
  <c r="CU302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C302" i="3"/>
  <c r="CB302" i="3"/>
  <c r="CA302" i="3"/>
  <c r="BZ302" i="3"/>
  <c r="BX302" i="3"/>
  <c r="BW302" i="3"/>
  <c r="BV302" i="3"/>
  <c r="BU302" i="3"/>
  <c r="BT302" i="3"/>
  <c r="BS302" i="3"/>
  <c r="BR302" i="3"/>
  <c r="BQ302" i="3"/>
  <c r="BP302" i="3"/>
  <c r="BO302" i="3"/>
  <c r="BN302" i="3"/>
  <c r="BM302" i="3"/>
  <c r="BL302" i="3"/>
  <c r="BK302" i="3"/>
  <c r="BJ302" i="3"/>
  <c r="BI302" i="3"/>
  <c r="BG302" i="3"/>
  <c r="BF302" i="3"/>
  <c r="DG301" i="3"/>
  <c r="DF301" i="3"/>
  <c r="DE301" i="3"/>
  <c r="DD301" i="3"/>
  <c r="DC301" i="3"/>
  <c r="DB301" i="3"/>
  <c r="DA301" i="3"/>
  <c r="CZ301" i="3"/>
  <c r="CY301" i="3"/>
  <c r="CX301" i="3"/>
  <c r="CW301" i="3"/>
  <c r="CV301" i="3"/>
  <c r="CU301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C301" i="3"/>
  <c r="CB301" i="3"/>
  <c r="CA301" i="3"/>
  <c r="BZ301" i="3"/>
  <c r="BX301" i="3"/>
  <c r="BW301" i="3"/>
  <c r="BV301" i="3"/>
  <c r="BU301" i="3"/>
  <c r="BT301" i="3"/>
  <c r="BS301" i="3"/>
  <c r="BR301" i="3"/>
  <c r="BQ301" i="3"/>
  <c r="BP301" i="3"/>
  <c r="BO301" i="3"/>
  <c r="BN301" i="3"/>
  <c r="BM301" i="3"/>
  <c r="BL301" i="3"/>
  <c r="BK301" i="3"/>
  <c r="BJ301" i="3"/>
  <c r="BI301" i="3"/>
  <c r="BG301" i="3"/>
  <c r="BF301" i="3"/>
  <c r="DG300" i="3"/>
  <c r="DF300" i="3"/>
  <c r="DE300" i="3"/>
  <c r="DD300" i="3"/>
  <c r="DC300" i="3"/>
  <c r="DB300" i="3"/>
  <c r="DA300" i="3"/>
  <c r="CZ300" i="3"/>
  <c r="CY300" i="3"/>
  <c r="CX300" i="3"/>
  <c r="CW300" i="3"/>
  <c r="CV300" i="3"/>
  <c r="CU300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C300" i="3"/>
  <c r="CB300" i="3"/>
  <c r="CA300" i="3"/>
  <c r="BZ300" i="3"/>
  <c r="BX300" i="3"/>
  <c r="BW300" i="3"/>
  <c r="BV300" i="3"/>
  <c r="BU300" i="3"/>
  <c r="BT300" i="3"/>
  <c r="BS300" i="3"/>
  <c r="BR300" i="3"/>
  <c r="BQ300" i="3"/>
  <c r="BP300" i="3"/>
  <c r="BO300" i="3"/>
  <c r="BN300" i="3"/>
  <c r="BM300" i="3"/>
  <c r="BL300" i="3"/>
  <c r="BK300" i="3"/>
  <c r="BJ300" i="3"/>
  <c r="BI300" i="3"/>
  <c r="BG300" i="3"/>
  <c r="BF300" i="3"/>
  <c r="DG299" i="3"/>
  <c r="DF299" i="3"/>
  <c r="DE299" i="3"/>
  <c r="DD299" i="3"/>
  <c r="DC299" i="3"/>
  <c r="DB299" i="3"/>
  <c r="DA299" i="3"/>
  <c r="CZ299" i="3"/>
  <c r="CY299" i="3"/>
  <c r="CX299" i="3"/>
  <c r="CW299" i="3"/>
  <c r="CV299" i="3"/>
  <c r="CU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C299" i="3"/>
  <c r="CB299" i="3"/>
  <c r="CA299" i="3"/>
  <c r="BZ299" i="3"/>
  <c r="BX299" i="3"/>
  <c r="BW299" i="3"/>
  <c r="BV299" i="3"/>
  <c r="BU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G299" i="3"/>
  <c r="BF299" i="3"/>
  <c r="DG298" i="3"/>
  <c r="DF298" i="3"/>
  <c r="DE298" i="3"/>
  <c r="DD298" i="3"/>
  <c r="DC298" i="3"/>
  <c r="DB298" i="3"/>
  <c r="DA298" i="3"/>
  <c r="CZ298" i="3"/>
  <c r="CY298" i="3"/>
  <c r="CX298" i="3"/>
  <c r="CW298" i="3"/>
  <c r="CV298" i="3"/>
  <c r="CU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C298" i="3"/>
  <c r="CB298" i="3"/>
  <c r="CA298" i="3"/>
  <c r="BZ298" i="3"/>
  <c r="BX298" i="3"/>
  <c r="BW298" i="3"/>
  <c r="BV298" i="3"/>
  <c r="BU29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G298" i="3"/>
  <c r="BF298" i="3"/>
  <c r="DG297" i="3"/>
  <c r="DF297" i="3"/>
  <c r="DE297" i="3"/>
  <c r="DD297" i="3"/>
  <c r="DC297" i="3"/>
  <c r="DB297" i="3"/>
  <c r="DA297" i="3"/>
  <c r="CZ297" i="3"/>
  <c r="CY297" i="3"/>
  <c r="CX297" i="3"/>
  <c r="CW297" i="3"/>
  <c r="CV297" i="3"/>
  <c r="CU297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C297" i="3"/>
  <c r="CB297" i="3"/>
  <c r="CA297" i="3"/>
  <c r="BZ297" i="3"/>
  <c r="BX297" i="3"/>
  <c r="BW297" i="3"/>
  <c r="BV297" i="3"/>
  <c r="BU297" i="3"/>
  <c r="BT297" i="3"/>
  <c r="BS297" i="3"/>
  <c r="BR297" i="3"/>
  <c r="BQ297" i="3"/>
  <c r="BP297" i="3"/>
  <c r="BO297" i="3"/>
  <c r="BN297" i="3"/>
  <c r="BM297" i="3"/>
  <c r="BL297" i="3"/>
  <c r="BK297" i="3"/>
  <c r="BJ297" i="3"/>
  <c r="BI297" i="3"/>
  <c r="BG297" i="3"/>
  <c r="BF297" i="3"/>
  <c r="DG296" i="3"/>
  <c r="DF296" i="3"/>
  <c r="DE296" i="3"/>
  <c r="DD296" i="3"/>
  <c r="DC296" i="3"/>
  <c r="DB296" i="3"/>
  <c r="DA296" i="3"/>
  <c r="CZ296" i="3"/>
  <c r="CY296" i="3"/>
  <c r="CX296" i="3"/>
  <c r="CW296" i="3"/>
  <c r="CV296" i="3"/>
  <c r="CU296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C296" i="3"/>
  <c r="CB296" i="3"/>
  <c r="CA296" i="3"/>
  <c r="BZ296" i="3"/>
  <c r="BX296" i="3"/>
  <c r="BW296" i="3"/>
  <c r="BV296" i="3"/>
  <c r="BU296" i="3"/>
  <c r="BT296" i="3"/>
  <c r="BS296" i="3"/>
  <c r="BR296" i="3"/>
  <c r="BQ296" i="3"/>
  <c r="BP296" i="3"/>
  <c r="BO296" i="3"/>
  <c r="BN296" i="3"/>
  <c r="BM296" i="3"/>
  <c r="BL296" i="3"/>
  <c r="BK296" i="3"/>
  <c r="BJ296" i="3"/>
  <c r="BI296" i="3"/>
  <c r="BG296" i="3"/>
  <c r="BF296" i="3"/>
  <c r="DG295" i="3"/>
  <c r="DF295" i="3"/>
  <c r="DE295" i="3"/>
  <c r="DD295" i="3"/>
  <c r="DC295" i="3"/>
  <c r="DB295" i="3"/>
  <c r="DA295" i="3"/>
  <c r="CZ295" i="3"/>
  <c r="CY295" i="3"/>
  <c r="CX295" i="3"/>
  <c r="CW295" i="3"/>
  <c r="CV295" i="3"/>
  <c r="CU295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C295" i="3"/>
  <c r="CB295" i="3"/>
  <c r="CA295" i="3"/>
  <c r="BZ295" i="3"/>
  <c r="BX295" i="3"/>
  <c r="BW295" i="3"/>
  <c r="BV295" i="3"/>
  <c r="BU295" i="3"/>
  <c r="BT295" i="3"/>
  <c r="BS295" i="3"/>
  <c r="BR295" i="3"/>
  <c r="BQ295" i="3"/>
  <c r="BP295" i="3"/>
  <c r="BO295" i="3"/>
  <c r="BN295" i="3"/>
  <c r="BM295" i="3"/>
  <c r="BL295" i="3"/>
  <c r="BK295" i="3"/>
  <c r="BJ295" i="3"/>
  <c r="BI295" i="3"/>
  <c r="BG295" i="3"/>
  <c r="BF295" i="3"/>
  <c r="DG294" i="3"/>
  <c r="DF294" i="3"/>
  <c r="DE294" i="3"/>
  <c r="DD294" i="3"/>
  <c r="DC294" i="3"/>
  <c r="DB294" i="3"/>
  <c r="DA294" i="3"/>
  <c r="CZ294" i="3"/>
  <c r="CY294" i="3"/>
  <c r="CX294" i="3"/>
  <c r="CW294" i="3"/>
  <c r="CV294" i="3"/>
  <c r="CU294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C294" i="3"/>
  <c r="CB294" i="3"/>
  <c r="CA294" i="3"/>
  <c r="BZ294" i="3"/>
  <c r="BX294" i="3"/>
  <c r="BW294" i="3"/>
  <c r="BV294" i="3"/>
  <c r="BU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G294" i="3"/>
  <c r="BF294" i="3"/>
  <c r="DG293" i="3"/>
  <c r="DF293" i="3"/>
  <c r="DE293" i="3"/>
  <c r="DD293" i="3"/>
  <c r="DC293" i="3"/>
  <c r="DB293" i="3"/>
  <c r="DA293" i="3"/>
  <c r="CZ293" i="3"/>
  <c r="CY293" i="3"/>
  <c r="CX293" i="3"/>
  <c r="CW293" i="3"/>
  <c r="CV293" i="3"/>
  <c r="CU293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C293" i="3"/>
  <c r="CB293" i="3"/>
  <c r="CA293" i="3"/>
  <c r="BZ293" i="3"/>
  <c r="BX293" i="3"/>
  <c r="BW293" i="3"/>
  <c r="BV293" i="3"/>
  <c r="BU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G293" i="3"/>
  <c r="BF293" i="3"/>
  <c r="DG292" i="3"/>
  <c r="DF292" i="3"/>
  <c r="DE292" i="3"/>
  <c r="DD292" i="3"/>
  <c r="DC292" i="3"/>
  <c r="DB292" i="3"/>
  <c r="DA292" i="3"/>
  <c r="CZ292" i="3"/>
  <c r="CY292" i="3"/>
  <c r="CX292" i="3"/>
  <c r="CW292" i="3"/>
  <c r="CV292" i="3"/>
  <c r="CU292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C292" i="3"/>
  <c r="CB292" i="3"/>
  <c r="CA292" i="3"/>
  <c r="BZ292" i="3"/>
  <c r="BX292" i="3"/>
  <c r="BW292" i="3"/>
  <c r="BV292" i="3"/>
  <c r="BU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G292" i="3"/>
  <c r="BF292" i="3"/>
  <c r="DG291" i="3"/>
  <c r="DF291" i="3"/>
  <c r="DE291" i="3"/>
  <c r="DD291" i="3"/>
  <c r="DC291" i="3"/>
  <c r="DB291" i="3"/>
  <c r="DA291" i="3"/>
  <c r="CZ291" i="3"/>
  <c r="CY291" i="3"/>
  <c r="CX291" i="3"/>
  <c r="CW291" i="3"/>
  <c r="CV291" i="3"/>
  <c r="CU291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C291" i="3"/>
  <c r="CB291" i="3"/>
  <c r="CA291" i="3"/>
  <c r="BZ291" i="3"/>
  <c r="BX291" i="3"/>
  <c r="BW291" i="3"/>
  <c r="BV291" i="3"/>
  <c r="BU291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G291" i="3"/>
  <c r="BF291" i="3"/>
  <c r="DG290" i="3"/>
  <c r="DF290" i="3"/>
  <c r="DE290" i="3"/>
  <c r="DD290" i="3"/>
  <c r="DC290" i="3"/>
  <c r="DB290" i="3"/>
  <c r="DA290" i="3"/>
  <c r="CZ290" i="3"/>
  <c r="CY290" i="3"/>
  <c r="CX290" i="3"/>
  <c r="CW290" i="3"/>
  <c r="CV290" i="3"/>
  <c r="CU290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C290" i="3"/>
  <c r="CB290" i="3"/>
  <c r="CA290" i="3"/>
  <c r="BZ290" i="3"/>
  <c r="BX290" i="3"/>
  <c r="BW290" i="3"/>
  <c r="BV290" i="3"/>
  <c r="BU290" i="3"/>
  <c r="BT290" i="3"/>
  <c r="BS290" i="3"/>
  <c r="BR290" i="3"/>
  <c r="BQ290" i="3"/>
  <c r="BP290" i="3"/>
  <c r="BO290" i="3"/>
  <c r="BN290" i="3"/>
  <c r="BM290" i="3"/>
  <c r="BL290" i="3"/>
  <c r="BK290" i="3"/>
  <c r="BJ290" i="3"/>
  <c r="BI290" i="3"/>
  <c r="BG290" i="3"/>
  <c r="BF290" i="3"/>
  <c r="DG289" i="3"/>
  <c r="DF289" i="3"/>
  <c r="DE289" i="3"/>
  <c r="DD289" i="3"/>
  <c r="DC289" i="3"/>
  <c r="DB289" i="3"/>
  <c r="DA289" i="3"/>
  <c r="CZ289" i="3"/>
  <c r="CY289" i="3"/>
  <c r="CX289" i="3"/>
  <c r="CW289" i="3"/>
  <c r="CV289" i="3"/>
  <c r="CU289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C289" i="3"/>
  <c r="CB289" i="3"/>
  <c r="CA289" i="3"/>
  <c r="BZ289" i="3"/>
  <c r="BX289" i="3"/>
  <c r="BW289" i="3"/>
  <c r="BV289" i="3"/>
  <c r="BU289" i="3"/>
  <c r="BT289" i="3"/>
  <c r="BS289" i="3"/>
  <c r="BR289" i="3"/>
  <c r="BQ289" i="3"/>
  <c r="BP289" i="3"/>
  <c r="BO289" i="3"/>
  <c r="BN289" i="3"/>
  <c r="BM289" i="3"/>
  <c r="BL289" i="3"/>
  <c r="BK289" i="3"/>
  <c r="BJ289" i="3"/>
  <c r="BI289" i="3"/>
  <c r="BG289" i="3"/>
  <c r="BF289" i="3"/>
  <c r="DG288" i="3"/>
  <c r="DF288" i="3"/>
  <c r="DE288" i="3"/>
  <c r="DD288" i="3"/>
  <c r="DC288" i="3"/>
  <c r="DB288" i="3"/>
  <c r="DA288" i="3"/>
  <c r="CZ288" i="3"/>
  <c r="CY288" i="3"/>
  <c r="CX288" i="3"/>
  <c r="CW288" i="3"/>
  <c r="CV288" i="3"/>
  <c r="CU288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C288" i="3"/>
  <c r="CB288" i="3"/>
  <c r="CA288" i="3"/>
  <c r="BZ288" i="3"/>
  <c r="BX288" i="3"/>
  <c r="BW288" i="3"/>
  <c r="BV288" i="3"/>
  <c r="BU288" i="3"/>
  <c r="BT288" i="3"/>
  <c r="BS288" i="3"/>
  <c r="BR288" i="3"/>
  <c r="BQ288" i="3"/>
  <c r="BP288" i="3"/>
  <c r="BO288" i="3"/>
  <c r="BN288" i="3"/>
  <c r="BM288" i="3"/>
  <c r="BL288" i="3"/>
  <c r="BK288" i="3"/>
  <c r="BJ288" i="3"/>
  <c r="BI288" i="3"/>
  <c r="BG288" i="3"/>
  <c r="BF288" i="3"/>
  <c r="DG287" i="3"/>
  <c r="DF287" i="3"/>
  <c r="DE287" i="3"/>
  <c r="DD287" i="3"/>
  <c r="DC287" i="3"/>
  <c r="DB287" i="3"/>
  <c r="DA287" i="3"/>
  <c r="CZ287" i="3"/>
  <c r="CY287" i="3"/>
  <c r="CX287" i="3"/>
  <c r="CW287" i="3"/>
  <c r="CV287" i="3"/>
  <c r="CU287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C287" i="3"/>
  <c r="CB287" i="3"/>
  <c r="CA287" i="3"/>
  <c r="BZ287" i="3"/>
  <c r="BX287" i="3"/>
  <c r="BW287" i="3"/>
  <c r="BV287" i="3"/>
  <c r="BU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G287" i="3"/>
  <c r="BF287" i="3"/>
  <c r="DG286" i="3"/>
  <c r="DF286" i="3"/>
  <c r="DE286" i="3"/>
  <c r="DD286" i="3"/>
  <c r="DC286" i="3"/>
  <c r="DB286" i="3"/>
  <c r="DA286" i="3"/>
  <c r="CZ286" i="3"/>
  <c r="CY286" i="3"/>
  <c r="CX286" i="3"/>
  <c r="CW286" i="3"/>
  <c r="CV286" i="3"/>
  <c r="CU286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C286" i="3"/>
  <c r="CB286" i="3"/>
  <c r="CA286" i="3"/>
  <c r="BZ286" i="3"/>
  <c r="BX286" i="3"/>
  <c r="BW286" i="3"/>
  <c r="BV286" i="3"/>
  <c r="BU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G286" i="3"/>
  <c r="BF286" i="3"/>
  <c r="DG285" i="3"/>
  <c r="DF285" i="3"/>
  <c r="DE285" i="3"/>
  <c r="DD285" i="3"/>
  <c r="DC285" i="3"/>
  <c r="DB285" i="3"/>
  <c r="DA285" i="3"/>
  <c r="CZ285" i="3"/>
  <c r="CY285" i="3"/>
  <c r="CX285" i="3"/>
  <c r="CW285" i="3"/>
  <c r="CV285" i="3"/>
  <c r="CU285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C285" i="3"/>
  <c r="CB285" i="3"/>
  <c r="CA285" i="3"/>
  <c r="BZ285" i="3"/>
  <c r="BX285" i="3"/>
  <c r="BW285" i="3"/>
  <c r="BV285" i="3"/>
  <c r="BU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G285" i="3"/>
  <c r="BF285" i="3"/>
  <c r="DG284" i="3"/>
  <c r="DF284" i="3"/>
  <c r="DE284" i="3"/>
  <c r="DD284" i="3"/>
  <c r="DC284" i="3"/>
  <c r="DB284" i="3"/>
  <c r="DA284" i="3"/>
  <c r="CZ284" i="3"/>
  <c r="CY284" i="3"/>
  <c r="CX284" i="3"/>
  <c r="CW284" i="3"/>
  <c r="CV284" i="3"/>
  <c r="CU284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C284" i="3"/>
  <c r="CB284" i="3"/>
  <c r="CA284" i="3"/>
  <c r="BZ284" i="3"/>
  <c r="BX284" i="3"/>
  <c r="BW284" i="3"/>
  <c r="BV284" i="3"/>
  <c r="BU284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G284" i="3"/>
  <c r="BF284" i="3"/>
  <c r="DG283" i="3"/>
  <c r="DF283" i="3"/>
  <c r="DE283" i="3"/>
  <c r="DD283" i="3"/>
  <c r="DC283" i="3"/>
  <c r="DB283" i="3"/>
  <c r="DA283" i="3"/>
  <c r="CZ283" i="3"/>
  <c r="CY283" i="3"/>
  <c r="CX283" i="3"/>
  <c r="CW283" i="3"/>
  <c r="CV283" i="3"/>
  <c r="CU283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C283" i="3"/>
  <c r="CB283" i="3"/>
  <c r="CA283" i="3"/>
  <c r="BZ283" i="3"/>
  <c r="BX283" i="3"/>
  <c r="BW283" i="3"/>
  <c r="BV283" i="3"/>
  <c r="BU283" i="3"/>
  <c r="BT283" i="3"/>
  <c r="BS283" i="3"/>
  <c r="BR283" i="3"/>
  <c r="BQ283" i="3"/>
  <c r="BP283" i="3"/>
  <c r="BO283" i="3"/>
  <c r="BN283" i="3"/>
  <c r="BM283" i="3"/>
  <c r="BL283" i="3"/>
  <c r="BK283" i="3"/>
  <c r="BJ283" i="3"/>
  <c r="BI283" i="3"/>
  <c r="BG283" i="3"/>
  <c r="BF283" i="3"/>
  <c r="DG282" i="3"/>
  <c r="DF282" i="3"/>
  <c r="DE282" i="3"/>
  <c r="DD282" i="3"/>
  <c r="DC282" i="3"/>
  <c r="DB282" i="3"/>
  <c r="DA282" i="3"/>
  <c r="CZ282" i="3"/>
  <c r="CY282" i="3"/>
  <c r="CX282" i="3"/>
  <c r="CW282" i="3"/>
  <c r="CV282" i="3"/>
  <c r="CU282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C282" i="3"/>
  <c r="CB282" i="3"/>
  <c r="CA282" i="3"/>
  <c r="BZ282" i="3"/>
  <c r="BX282" i="3"/>
  <c r="BW282" i="3"/>
  <c r="BV282" i="3"/>
  <c r="BU282" i="3"/>
  <c r="BT282" i="3"/>
  <c r="BS282" i="3"/>
  <c r="BR282" i="3"/>
  <c r="BQ282" i="3"/>
  <c r="BP282" i="3"/>
  <c r="BO282" i="3"/>
  <c r="BN282" i="3"/>
  <c r="BM282" i="3"/>
  <c r="BL282" i="3"/>
  <c r="BK282" i="3"/>
  <c r="BJ282" i="3"/>
  <c r="BI282" i="3"/>
  <c r="BG282" i="3"/>
  <c r="BF282" i="3"/>
  <c r="DG281" i="3"/>
  <c r="DF281" i="3"/>
  <c r="DE281" i="3"/>
  <c r="DD281" i="3"/>
  <c r="DC281" i="3"/>
  <c r="DB281" i="3"/>
  <c r="DA281" i="3"/>
  <c r="CZ281" i="3"/>
  <c r="CY281" i="3"/>
  <c r="CX281" i="3"/>
  <c r="CW281" i="3"/>
  <c r="CV281" i="3"/>
  <c r="CU281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C281" i="3"/>
  <c r="CB281" i="3"/>
  <c r="CA281" i="3"/>
  <c r="BZ281" i="3"/>
  <c r="BX281" i="3"/>
  <c r="BW281" i="3"/>
  <c r="BV281" i="3"/>
  <c r="BU281" i="3"/>
  <c r="BT281" i="3"/>
  <c r="BS281" i="3"/>
  <c r="BR281" i="3"/>
  <c r="BQ281" i="3"/>
  <c r="BP281" i="3"/>
  <c r="BO281" i="3"/>
  <c r="BN281" i="3"/>
  <c r="BM281" i="3"/>
  <c r="BL281" i="3"/>
  <c r="BK281" i="3"/>
  <c r="BJ281" i="3"/>
  <c r="BI281" i="3"/>
  <c r="BG281" i="3"/>
  <c r="BF281" i="3"/>
  <c r="DG280" i="3"/>
  <c r="DF280" i="3"/>
  <c r="DE280" i="3"/>
  <c r="DD280" i="3"/>
  <c r="DC280" i="3"/>
  <c r="DB280" i="3"/>
  <c r="DA280" i="3"/>
  <c r="CZ280" i="3"/>
  <c r="CY280" i="3"/>
  <c r="CX280" i="3"/>
  <c r="CW280" i="3"/>
  <c r="CV280" i="3"/>
  <c r="CU280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C280" i="3"/>
  <c r="CB280" i="3"/>
  <c r="CA280" i="3"/>
  <c r="BZ280" i="3"/>
  <c r="BX280" i="3"/>
  <c r="BW280" i="3"/>
  <c r="BV280" i="3"/>
  <c r="BU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G280" i="3"/>
  <c r="BF280" i="3"/>
  <c r="DG279" i="3"/>
  <c r="DF279" i="3"/>
  <c r="DE279" i="3"/>
  <c r="DD279" i="3"/>
  <c r="DC279" i="3"/>
  <c r="DB279" i="3"/>
  <c r="DA279" i="3"/>
  <c r="CZ279" i="3"/>
  <c r="CY279" i="3"/>
  <c r="CX279" i="3"/>
  <c r="CW279" i="3"/>
  <c r="CV279" i="3"/>
  <c r="CU279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C279" i="3"/>
  <c r="CB279" i="3"/>
  <c r="CA279" i="3"/>
  <c r="BZ279" i="3"/>
  <c r="BX279" i="3"/>
  <c r="BW279" i="3"/>
  <c r="BV279" i="3"/>
  <c r="BU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G279" i="3"/>
  <c r="BF279" i="3"/>
  <c r="DG278" i="3"/>
  <c r="DF278" i="3"/>
  <c r="DE278" i="3"/>
  <c r="DD278" i="3"/>
  <c r="DC278" i="3"/>
  <c r="DB278" i="3"/>
  <c r="DA278" i="3"/>
  <c r="CZ278" i="3"/>
  <c r="CY278" i="3"/>
  <c r="CX278" i="3"/>
  <c r="CW278" i="3"/>
  <c r="CV278" i="3"/>
  <c r="CU278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C278" i="3"/>
  <c r="CB278" i="3"/>
  <c r="CA278" i="3"/>
  <c r="BZ278" i="3"/>
  <c r="BX278" i="3"/>
  <c r="BW278" i="3"/>
  <c r="BV278" i="3"/>
  <c r="BU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G278" i="3"/>
  <c r="BF278" i="3"/>
  <c r="DG277" i="3"/>
  <c r="DF277" i="3"/>
  <c r="DE277" i="3"/>
  <c r="DD277" i="3"/>
  <c r="DC277" i="3"/>
  <c r="DB277" i="3"/>
  <c r="DA277" i="3"/>
  <c r="CZ277" i="3"/>
  <c r="CY277" i="3"/>
  <c r="CX277" i="3"/>
  <c r="CW277" i="3"/>
  <c r="CV277" i="3"/>
  <c r="CU277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C277" i="3"/>
  <c r="CB277" i="3"/>
  <c r="CA277" i="3"/>
  <c r="BZ277" i="3"/>
  <c r="BX277" i="3"/>
  <c r="BW277" i="3"/>
  <c r="BV277" i="3"/>
  <c r="BU277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G277" i="3"/>
  <c r="BF277" i="3"/>
  <c r="DG276" i="3"/>
  <c r="DF276" i="3"/>
  <c r="DE276" i="3"/>
  <c r="DD276" i="3"/>
  <c r="DC276" i="3"/>
  <c r="DB276" i="3"/>
  <c r="DA276" i="3"/>
  <c r="CZ276" i="3"/>
  <c r="CY276" i="3"/>
  <c r="CX276" i="3"/>
  <c r="CW276" i="3"/>
  <c r="CV276" i="3"/>
  <c r="CU276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C276" i="3"/>
  <c r="CB276" i="3"/>
  <c r="CA276" i="3"/>
  <c r="BZ276" i="3"/>
  <c r="BX276" i="3"/>
  <c r="BW276" i="3"/>
  <c r="BV276" i="3"/>
  <c r="BU276" i="3"/>
  <c r="BT276" i="3"/>
  <c r="BS276" i="3"/>
  <c r="BR276" i="3"/>
  <c r="BQ276" i="3"/>
  <c r="BP276" i="3"/>
  <c r="BO276" i="3"/>
  <c r="BN276" i="3"/>
  <c r="BM276" i="3"/>
  <c r="BL276" i="3"/>
  <c r="BK276" i="3"/>
  <c r="BJ276" i="3"/>
  <c r="BI276" i="3"/>
  <c r="BG276" i="3"/>
  <c r="BF276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BK275" i="3"/>
  <c r="BJ275" i="3"/>
  <c r="BI275" i="3"/>
  <c r="BG275" i="3"/>
  <c r="BF275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BK274" i="3"/>
  <c r="BJ274" i="3"/>
  <c r="BI274" i="3"/>
  <c r="BG274" i="3"/>
  <c r="BF274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BK273" i="3"/>
  <c r="BJ273" i="3"/>
  <c r="BI273" i="3"/>
  <c r="BG273" i="3"/>
  <c r="BF273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BK272" i="3"/>
  <c r="BJ272" i="3"/>
  <c r="BI272" i="3"/>
  <c r="BG272" i="3"/>
  <c r="BF272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G271" i="3"/>
  <c r="BF271" i="3"/>
  <c r="DG270" i="3"/>
  <c r="DF270" i="3"/>
  <c r="DE270" i="3"/>
  <c r="DD270" i="3"/>
  <c r="DC270" i="3"/>
  <c r="DB270" i="3"/>
  <c r="DA270" i="3"/>
  <c r="CZ270" i="3"/>
  <c r="CY270" i="3"/>
  <c r="CX270" i="3"/>
  <c r="CW270" i="3"/>
  <c r="CV270" i="3"/>
  <c r="CU270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C270" i="3"/>
  <c r="CB270" i="3"/>
  <c r="CA270" i="3"/>
  <c r="BZ270" i="3"/>
  <c r="BX270" i="3"/>
  <c r="BW270" i="3"/>
  <c r="BV270" i="3"/>
  <c r="BU270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G270" i="3"/>
  <c r="BF270" i="3"/>
  <c r="DG269" i="3"/>
  <c r="DF269" i="3"/>
  <c r="DE269" i="3"/>
  <c r="DD269" i="3"/>
  <c r="DC269" i="3"/>
  <c r="DB269" i="3"/>
  <c r="DA269" i="3"/>
  <c r="CZ269" i="3"/>
  <c r="CY269" i="3"/>
  <c r="CX269" i="3"/>
  <c r="CW269" i="3"/>
  <c r="CV269" i="3"/>
  <c r="CU269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C269" i="3"/>
  <c r="CB269" i="3"/>
  <c r="CA269" i="3"/>
  <c r="BZ269" i="3"/>
  <c r="BX269" i="3"/>
  <c r="BW269" i="3"/>
  <c r="BV269" i="3"/>
  <c r="BU269" i="3"/>
  <c r="BT269" i="3"/>
  <c r="BS269" i="3"/>
  <c r="BR269" i="3"/>
  <c r="BQ269" i="3"/>
  <c r="BP269" i="3"/>
  <c r="BO269" i="3"/>
  <c r="BN269" i="3"/>
  <c r="BM269" i="3"/>
  <c r="BL269" i="3"/>
  <c r="BK269" i="3"/>
  <c r="BJ269" i="3"/>
  <c r="BI269" i="3"/>
  <c r="BG269" i="3"/>
  <c r="BF269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BK268" i="3"/>
  <c r="BJ268" i="3"/>
  <c r="BI268" i="3"/>
  <c r="BG268" i="3"/>
  <c r="BF268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BK267" i="3"/>
  <c r="BJ267" i="3"/>
  <c r="BI267" i="3"/>
  <c r="BG267" i="3"/>
  <c r="BF267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G266" i="3"/>
  <c r="BF266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G265" i="3"/>
  <c r="BF265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G264" i="3"/>
  <c r="BF264" i="3"/>
  <c r="DG263" i="3"/>
  <c r="DF263" i="3"/>
  <c r="DE263" i="3"/>
  <c r="DD263" i="3"/>
  <c r="DC263" i="3"/>
  <c r="DB263" i="3"/>
  <c r="DA263" i="3"/>
  <c r="CZ263" i="3"/>
  <c r="CY263" i="3"/>
  <c r="CX263" i="3"/>
  <c r="CW263" i="3"/>
  <c r="CV263" i="3"/>
  <c r="CU263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C263" i="3"/>
  <c r="CB263" i="3"/>
  <c r="CA263" i="3"/>
  <c r="BZ263" i="3"/>
  <c r="BX263" i="3"/>
  <c r="BW263" i="3"/>
  <c r="BV263" i="3"/>
  <c r="BU263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G263" i="3"/>
  <c r="BF263" i="3"/>
  <c r="DG262" i="3"/>
  <c r="DF262" i="3"/>
  <c r="DE262" i="3"/>
  <c r="DD262" i="3"/>
  <c r="DC262" i="3"/>
  <c r="DB262" i="3"/>
  <c r="DA262" i="3"/>
  <c r="CZ262" i="3"/>
  <c r="CY262" i="3"/>
  <c r="CX262" i="3"/>
  <c r="CW262" i="3"/>
  <c r="CV262" i="3"/>
  <c r="CU262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C262" i="3"/>
  <c r="CB262" i="3"/>
  <c r="CA262" i="3"/>
  <c r="BZ262" i="3"/>
  <c r="BX262" i="3"/>
  <c r="BW262" i="3"/>
  <c r="BV262" i="3"/>
  <c r="BU262" i="3"/>
  <c r="BT262" i="3"/>
  <c r="BS262" i="3"/>
  <c r="BR262" i="3"/>
  <c r="BQ262" i="3"/>
  <c r="BP262" i="3"/>
  <c r="BO262" i="3"/>
  <c r="BN262" i="3"/>
  <c r="BM262" i="3"/>
  <c r="BL262" i="3"/>
  <c r="BK262" i="3"/>
  <c r="BJ262" i="3"/>
  <c r="BI262" i="3"/>
  <c r="BG262" i="3"/>
  <c r="BF262" i="3"/>
  <c r="DG261" i="3"/>
  <c r="DF261" i="3"/>
  <c r="DE261" i="3"/>
  <c r="DD261" i="3"/>
  <c r="DC261" i="3"/>
  <c r="DB261" i="3"/>
  <c r="DA261" i="3"/>
  <c r="CZ261" i="3"/>
  <c r="CY261" i="3"/>
  <c r="CX261" i="3"/>
  <c r="CW261" i="3"/>
  <c r="CV261" i="3"/>
  <c r="CU261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C261" i="3"/>
  <c r="CB261" i="3"/>
  <c r="CA261" i="3"/>
  <c r="BZ261" i="3"/>
  <c r="BX261" i="3"/>
  <c r="BW261" i="3"/>
  <c r="BV261" i="3"/>
  <c r="BU261" i="3"/>
  <c r="BT261" i="3"/>
  <c r="BS261" i="3"/>
  <c r="BR261" i="3"/>
  <c r="BQ261" i="3"/>
  <c r="BP261" i="3"/>
  <c r="BO261" i="3"/>
  <c r="BN261" i="3"/>
  <c r="BM261" i="3"/>
  <c r="BL261" i="3"/>
  <c r="BK261" i="3"/>
  <c r="BJ261" i="3"/>
  <c r="BI261" i="3"/>
  <c r="BG261" i="3"/>
  <c r="BF261" i="3"/>
  <c r="DG260" i="3"/>
  <c r="DF260" i="3"/>
  <c r="DE260" i="3"/>
  <c r="DD260" i="3"/>
  <c r="DC260" i="3"/>
  <c r="DB260" i="3"/>
  <c r="DA260" i="3"/>
  <c r="CZ260" i="3"/>
  <c r="CY260" i="3"/>
  <c r="CX260" i="3"/>
  <c r="CW260" i="3"/>
  <c r="CV260" i="3"/>
  <c r="CU260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C260" i="3"/>
  <c r="CB260" i="3"/>
  <c r="CA260" i="3"/>
  <c r="BZ260" i="3"/>
  <c r="BX260" i="3"/>
  <c r="BW260" i="3"/>
  <c r="BV260" i="3"/>
  <c r="BU260" i="3"/>
  <c r="BT260" i="3"/>
  <c r="BS260" i="3"/>
  <c r="BR260" i="3"/>
  <c r="BQ260" i="3"/>
  <c r="BP260" i="3"/>
  <c r="BO260" i="3"/>
  <c r="BN260" i="3"/>
  <c r="BM260" i="3"/>
  <c r="BL260" i="3"/>
  <c r="BK260" i="3"/>
  <c r="BJ260" i="3"/>
  <c r="BI260" i="3"/>
  <c r="BG260" i="3"/>
  <c r="BF260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G259" i="3"/>
  <c r="BF259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G258" i="3"/>
  <c r="BF258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G257" i="3"/>
  <c r="BF257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G256" i="3"/>
  <c r="BF256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BK255" i="3"/>
  <c r="BJ255" i="3"/>
  <c r="BI255" i="3"/>
  <c r="BG255" i="3"/>
  <c r="BF255" i="3"/>
  <c r="DG254" i="3"/>
  <c r="DF254" i="3"/>
  <c r="DE254" i="3"/>
  <c r="DD254" i="3"/>
  <c r="DC254" i="3"/>
  <c r="DB254" i="3"/>
  <c r="DA254" i="3"/>
  <c r="CZ254" i="3"/>
  <c r="CY254" i="3"/>
  <c r="CX254" i="3"/>
  <c r="CW254" i="3"/>
  <c r="CV254" i="3"/>
  <c r="CU254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C254" i="3"/>
  <c r="CB254" i="3"/>
  <c r="CA254" i="3"/>
  <c r="BZ254" i="3"/>
  <c r="BX254" i="3"/>
  <c r="BW254" i="3"/>
  <c r="BV254" i="3"/>
  <c r="BU254" i="3"/>
  <c r="BT254" i="3"/>
  <c r="BS254" i="3"/>
  <c r="BR254" i="3"/>
  <c r="BQ254" i="3"/>
  <c r="BP254" i="3"/>
  <c r="BO254" i="3"/>
  <c r="BN254" i="3"/>
  <c r="BM254" i="3"/>
  <c r="BL254" i="3"/>
  <c r="BK254" i="3"/>
  <c r="BJ254" i="3"/>
  <c r="BI254" i="3"/>
  <c r="BG254" i="3"/>
  <c r="BF254" i="3"/>
  <c r="DG253" i="3"/>
  <c r="DF253" i="3"/>
  <c r="DE253" i="3"/>
  <c r="DD253" i="3"/>
  <c r="DC253" i="3"/>
  <c r="DB253" i="3"/>
  <c r="DA253" i="3"/>
  <c r="CZ253" i="3"/>
  <c r="CY253" i="3"/>
  <c r="CX253" i="3"/>
  <c r="CW253" i="3"/>
  <c r="CV253" i="3"/>
  <c r="CU253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C253" i="3"/>
  <c r="CB253" i="3"/>
  <c r="CA253" i="3"/>
  <c r="BZ253" i="3"/>
  <c r="BX253" i="3"/>
  <c r="BW253" i="3"/>
  <c r="BV253" i="3"/>
  <c r="BU253" i="3"/>
  <c r="BT253" i="3"/>
  <c r="BS253" i="3"/>
  <c r="BR253" i="3"/>
  <c r="BQ253" i="3"/>
  <c r="BP253" i="3"/>
  <c r="BO253" i="3"/>
  <c r="BN253" i="3"/>
  <c r="BM253" i="3"/>
  <c r="BL253" i="3"/>
  <c r="BK253" i="3"/>
  <c r="BJ253" i="3"/>
  <c r="BI253" i="3"/>
  <c r="BG253" i="3"/>
  <c r="BF253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G252" i="3"/>
  <c r="BF252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G251" i="3"/>
  <c r="BF251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G250" i="3"/>
  <c r="BF250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G249" i="3"/>
  <c r="BF249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BK248" i="3"/>
  <c r="BJ248" i="3"/>
  <c r="BI248" i="3"/>
  <c r="BG248" i="3"/>
  <c r="BF248" i="3"/>
  <c r="DG247" i="3"/>
  <c r="DF247" i="3"/>
  <c r="DE247" i="3"/>
  <c r="DD247" i="3"/>
  <c r="DC247" i="3"/>
  <c r="DB247" i="3"/>
  <c r="DA247" i="3"/>
  <c r="CZ247" i="3"/>
  <c r="CY247" i="3"/>
  <c r="CX247" i="3"/>
  <c r="CW247" i="3"/>
  <c r="CV247" i="3"/>
  <c r="CU247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C247" i="3"/>
  <c r="CB247" i="3"/>
  <c r="CA247" i="3"/>
  <c r="BZ247" i="3"/>
  <c r="BX247" i="3"/>
  <c r="BW247" i="3"/>
  <c r="BV247" i="3"/>
  <c r="BU247" i="3"/>
  <c r="BT247" i="3"/>
  <c r="BS247" i="3"/>
  <c r="BR247" i="3"/>
  <c r="BQ247" i="3"/>
  <c r="BP247" i="3"/>
  <c r="BO247" i="3"/>
  <c r="BN247" i="3"/>
  <c r="BM247" i="3"/>
  <c r="BL247" i="3"/>
  <c r="BK247" i="3"/>
  <c r="BJ247" i="3"/>
  <c r="BI247" i="3"/>
  <c r="BG247" i="3"/>
  <c r="BF247" i="3"/>
  <c r="DG246" i="3"/>
  <c r="DF246" i="3"/>
  <c r="DE246" i="3"/>
  <c r="DD246" i="3"/>
  <c r="DC246" i="3"/>
  <c r="DB246" i="3"/>
  <c r="DA246" i="3"/>
  <c r="CZ246" i="3"/>
  <c r="CY246" i="3"/>
  <c r="CX246" i="3"/>
  <c r="CW246" i="3"/>
  <c r="CV246" i="3"/>
  <c r="CU246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C246" i="3"/>
  <c r="CB246" i="3"/>
  <c r="CA246" i="3"/>
  <c r="BZ246" i="3"/>
  <c r="BX246" i="3"/>
  <c r="BW246" i="3"/>
  <c r="BV246" i="3"/>
  <c r="BU246" i="3"/>
  <c r="BT246" i="3"/>
  <c r="BS246" i="3"/>
  <c r="BR246" i="3"/>
  <c r="BQ246" i="3"/>
  <c r="BP246" i="3"/>
  <c r="BO246" i="3"/>
  <c r="BN246" i="3"/>
  <c r="BM246" i="3"/>
  <c r="BL246" i="3"/>
  <c r="BK246" i="3"/>
  <c r="BJ246" i="3"/>
  <c r="BI246" i="3"/>
  <c r="BG246" i="3"/>
  <c r="BF246" i="3"/>
  <c r="DG245" i="3"/>
  <c r="DF245" i="3"/>
  <c r="DE245" i="3"/>
  <c r="DD245" i="3"/>
  <c r="DC245" i="3"/>
  <c r="DB245" i="3"/>
  <c r="DA245" i="3"/>
  <c r="CZ245" i="3"/>
  <c r="CY245" i="3"/>
  <c r="CX245" i="3"/>
  <c r="CW245" i="3"/>
  <c r="CV245" i="3"/>
  <c r="CU245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C245" i="3"/>
  <c r="CB245" i="3"/>
  <c r="CA245" i="3"/>
  <c r="BZ245" i="3"/>
  <c r="BX245" i="3"/>
  <c r="BW245" i="3"/>
  <c r="BV245" i="3"/>
  <c r="BU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G245" i="3"/>
  <c r="BF245" i="3"/>
  <c r="DG244" i="3"/>
  <c r="DF244" i="3"/>
  <c r="DE244" i="3"/>
  <c r="DD244" i="3"/>
  <c r="DC244" i="3"/>
  <c r="DB244" i="3"/>
  <c r="DA244" i="3"/>
  <c r="CZ244" i="3"/>
  <c r="CY244" i="3"/>
  <c r="CX244" i="3"/>
  <c r="CW244" i="3"/>
  <c r="CV244" i="3"/>
  <c r="CU244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C244" i="3"/>
  <c r="CB244" i="3"/>
  <c r="CA244" i="3"/>
  <c r="BZ244" i="3"/>
  <c r="BX244" i="3"/>
  <c r="BW244" i="3"/>
  <c r="BV244" i="3"/>
  <c r="BU244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G244" i="3"/>
  <c r="BF244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G243" i="3"/>
  <c r="BF243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G242" i="3"/>
  <c r="BF242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BK241" i="3"/>
  <c r="BJ241" i="3"/>
  <c r="BI241" i="3"/>
  <c r="BG241" i="3"/>
  <c r="BF241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CQ240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BK240" i="3"/>
  <c r="BJ240" i="3"/>
  <c r="BI240" i="3"/>
  <c r="BG240" i="3"/>
  <c r="BF240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CQ239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BK239" i="3"/>
  <c r="BJ239" i="3"/>
  <c r="BI239" i="3"/>
  <c r="BG239" i="3"/>
  <c r="BF239" i="3"/>
  <c r="DG238" i="3"/>
  <c r="DF238" i="3"/>
  <c r="DE238" i="3"/>
  <c r="DD238" i="3"/>
  <c r="DC238" i="3"/>
  <c r="DB238" i="3"/>
  <c r="DA238" i="3"/>
  <c r="CZ238" i="3"/>
  <c r="CY238" i="3"/>
  <c r="CX238" i="3"/>
  <c r="CW238" i="3"/>
  <c r="CV238" i="3"/>
  <c r="CU238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C238" i="3"/>
  <c r="CB238" i="3"/>
  <c r="CA238" i="3"/>
  <c r="BZ238" i="3"/>
  <c r="BX238" i="3"/>
  <c r="BW238" i="3"/>
  <c r="BV238" i="3"/>
  <c r="BU238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G238" i="3"/>
  <c r="BF238" i="3"/>
  <c r="DG237" i="3"/>
  <c r="DF237" i="3"/>
  <c r="DE237" i="3"/>
  <c r="DD237" i="3"/>
  <c r="DC237" i="3"/>
  <c r="DB237" i="3"/>
  <c r="DA237" i="3"/>
  <c r="CZ237" i="3"/>
  <c r="CY237" i="3"/>
  <c r="CX237" i="3"/>
  <c r="CW237" i="3"/>
  <c r="CV237" i="3"/>
  <c r="CU237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C237" i="3"/>
  <c r="CB237" i="3"/>
  <c r="CA237" i="3"/>
  <c r="BZ237" i="3"/>
  <c r="BX237" i="3"/>
  <c r="BW237" i="3"/>
  <c r="BV237" i="3"/>
  <c r="BU237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G237" i="3"/>
  <c r="BF237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BK236" i="3"/>
  <c r="BJ236" i="3"/>
  <c r="BI236" i="3"/>
  <c r="BG236" i="3"/>
  <c r="BF236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BK235" i="3"/>
  <c r="BJ235" i="3"/>
  <c r="BI235" i="3"/>
  <c r="BG235" i="3"/>
  <c r="BF235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BK234" i="3"/>
  <c r="BJ234" i="3"/>
  <c r="BI234" i="3"/>
  <c r="BG234" i="3"/>
  <c r="BF234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BK233" i="3"/>
  <c r="BJ233" i="3"/>
  <c r="BI233" i="3"/>
  <c r="BG233" i="3"/>
  <c r="BF233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BK232" i="3"/>
  <c r="BJ232" i="3"/>
  <c r="BI232" i="3"/>
  <c r="BG232" i="3"/>
  <c r="BF232" i="3"/>
  <c r="DG231" i="3"/>
  <c r="DF231" i="3"/>
  <c r="DE231" i="3"/>
  <c r="DD231" i="3"/>
  <c r="DC231" i="3"/>
  <c r="DB231" i="3"/>
  <c r="DA231" i="3"/>
  <c r="CZ231" i="3"/>
  <c r="CY231" i="3"/>
  <c r="CX231" i="3"/>
  <c r="CW231" i="3"/>
  <c r="CV231" i="3"/>
  <c r="CU231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C231" i="3"/>
  <c r="CB231" i="3"/>
  <c r="CA231" i="3"/>
  <c r="BZ231" i="3"/>
  <c r="BX231" i="3"/>
  <c r="BW231" i="3"/>
  <c r="BV231" i="3"/>
  <c r="BU231" i="3"/>
  <c r="BT231" i="3"/>
  <c r="BS231" i="3"/>
  <c r="BR231" i="3"/>
  <c r="BQ231" i="3"/>
  <c r="BP231" i="3"/>
  <c r="BO231" i="3"/>
  <c r="BN231" i="3"/>
  <c r="BM231" i="3"/>
  <c r="BL231" i="3"/>
  <c r="BK231" i="3"/>
  <c r="BJ231" i="3"/>
  <c r="BI231" i="3"/>
  <c r="BG231" i="3"/>
  <c r="BF231" i="3"/>
  <c r="DG230" i="3"/>
  <c r="DF230" i="3"/>
  <c r="DE230" i="3"/>
  <c r="DD230" i="3"/>
  <c r="DC230" i="3"/>
  <c r="DB230" i="3"/>
  <c r="DA230" i="3"/>
  <c r="CZ230" i="3"/>
  <c r="CY230" i="3"/>
  <c r="CX230" i="3"/>
  <c r="CW230" i="3"/>
  <c r="CV230" i="3"/>
  <c r="CU230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C230" i="3"/>
  <c r="CB230" i="3"/>
  <c r="CA230" i="3"/>
  <c r="BZ230" i="3"/>
  <c r="BX230" i="3"/>
  <c r="BW230" i="3"/>
  <c r="BV230" i="3"/>
  <c r="BU230" i="3"/>
  <c r="BT230" i="3"/>
  <c r="BS230" i="3"/>
  <c r="BR230" i="3"/>
  <c r="BQ230" i="3"/>
  <c r="BP230" i="3"/>
  <c r="BO230" i="3"/>
  <c r="BN230" i="3"/>
  <c r="BM230" i="3"/>
  <c r="BL230" i="3"/>
  <c r="BK230" i="3"/>
  <c r="BJ230" i="3"/>
  <c r="BI230" i="3"/>
  <c r="BG230" i="3"/>
  <c r="BF230" i="3"/>
  <c r="DG229" i="3"/>
  <c r="DF229" i="3"/>
  <c r="DE229" i="3"/>
  <c r="DD229" i="3"/>
  <c r="DC229" i="3"/>
  <c r="DB229" i="3"/>
  <c r="DA229" i="3"/>
  <c r="CZ229" i="3"/>
  <c r="CY229" i="3"/>
  <c r="CX229" i="3"/>
  <c r="CW229" i="3"/>
  <c r="CV229" i="3"/>
  <c r="CU229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C229" i="3"/>
  <c r="CB229" i="3"/>
  <c r="CA229" i="3"/>
  <c r="BZ229" i="3"/>
  <c r="BX229" i="3"/>
  <c r="BW229" i="3"/>
  <c r="BV229" i="3"/>
  <c r="BU229" i="3"/>
  <c r="BT229" i="3"/>
  <c r="BS229" i="3"/>
  <c r="BR229" i="3"/>
  <c r="BQ229" i="3"/>
  <c r="BP229" i="3"/>
  <c r="BO229" i="3"/>
  <c r="BN229" i="3"/>
  <c r="BM229" i="3"/>
  <c r="BL229" i="3"/>
  <c r="BK229" i="3"/>
  <c r="BJ229" i="3"/>
  <c r="BI229" i="3"/>
  <c r="BG229" i="3"/>
  <c r="BF229" i="3"/>
  <c r="DG228" i="3"/>
  <c r="DF228" i="3"/>
  <c r="DE228" i="3"/>
  <c r="DD228" i="3"/>
  <c r="DC228" i="3"/>
  <c r="DB228" i="3"/>
  <c r="DA228" i="3"/>
  <c r="CZ228" i="3"/>
  <c r="CY228" i="3"/>
  <c r="CX228" i="3"/>
  <c r="CW228" i="3"/>
  <c r="CV228" i="3"/>
  <c r="CU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C228" i="3"/>
  <c r="CB228" i="3"/>
  <c r="CA228" i="3"/>
  <c r="BZ228" i="3"/>
  <c r="BX228" i="3"/>
  <c r="BW228" i="3"/>
  <c r="BV228" i="3"/>
  <c r="BU228" i="3"/>
  <c r="BT228" i="3"/>
  <c r="BS228" i="3"/>
  <c r="BR228" i="3"/>
  <c r="BQ228" i="3"/>
  <c r="BP228" i="3"/>
  <c r="BO228" i="3"/>
  <c r="BN228" i="3"/>
  <c r="BM228" i="3"/>
  <c r="BL228" i="3"/>
  <c r="BK228" i="3"/>
  <c r="BJ228" i="3"/>
  <c r="BI228" i="3"/>
  <c r="BG228" i="3"/>
  <c r="BF228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BK227" i="3"/>
  <c r="BJ227" i="3"/>
  <c r="BI227" i="3"/>
  <c r="BG227" i="3"/>
  <c r="BF227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CQ226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BK226" i="3"/>
  <c r="BJ226" i="3"/>
  <c r="BI226" i="3"/>
  <c r="BG226" i="3"/>
  <c r="BF226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BK225" i="3"/>
  <c r="BJ225" i="3"/>
  <c r="BI225" i="3"/>
  <c r="BG225" i="3"/>
  <c r="BF225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BK224" i="3"/>
  <c r="BJ224" i="3"/>
  <c r="BI224" i="3"/>
  <c r="BG224" i="3"/>
  <c r="BF224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BK223" i="3"/>
  <c r="BJ223" i="3"/>
  <c r="BI223" i="3"/>
  <c r="BG223" i="3"/>
  <c r="BF223" i="3"/>
  <c r="DH222" i="3"/>
  <c r="DG222" i="3"/>
  <c r="DF222" i="3"/>
  <c r="DE222" i="3"/>
  <c r="DD222" i="3"/>
  <c r="DC222" i="3"/>
  <c r="DB222" i="3"/>
  <c r="DA222" i="3"/>
  <c r="CZ222" i="3"/>
  <c r="CY222" i="3"/>
  <c r="CX222" i="3"/>
  <c r="CW222" i="3"/>
  <c r="CV222" i="3"/>
  <c r="CU222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C222" i="3"/>
  <c r="CB222" i="3"/>
  <c r="CA222" i="3"/>
  <c r="BZ222" i="3"/>
  <c r="BY222" i="3"/>
  <c r="BX222" i="3"/>
  <c r="BW222" i="3"/>
  <c r="BV222" i="3"/>
  <c r="BU222" i="3"/>
  <c r="BT222" i="3"/>
  <c r="BS222" i="3"/>
  <c r="BR222" i="3"/>
  <c r="BQ222" i="3"/>
  <c r="BP222" i="3"/>
  <c r="BO222" i="3"/>
  <c r="BN222" i="3"/>
  <c r="BM222" i="3"/>
  <c r="BL222" i="3"/>
  <c r="BK222" i="3"/>
  <c r="BJ222" i="3"/>
  <c r="BI222" i="3"/>
  <c r="BG222" i="3"/>
  <c r="BF222" i="3"/>
  <c r="DH221" i="3"/>
  <c r="DG221" i="3"/>
  <c r="DF221" i="3"/>
  <c r="DE221" i="3"/>
  <c r="DD221" i="3"/>
  <c r="DC221" i="3"/>
  <c r="DB221" i="3"/>
  <c r="DA221" i="3"/>
  <c r="CZ221" i="3"/>
  <c r="CY221" i="3"/>
  <c r="CX221" i="3"/>
  <c r="CW221" i="3"/>
  <c r="CV221" i="3"/>
  <c r="CU221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C221" i="3"/>
  <c r="CB221" i="3"/>
  <c r="CA221" i="3"/>
  <c r="BZ221" i="3"/>
  <c r="BY221" i="3"/>
  <c r="BX221" i="3"/>
  <c r="BW221" i="3"/>
  <c r="BV221" i="3"/>
  <c r="BU221" i="3"/>
  <c r="BT221" i="3"/>
  <c r="BS221" i="3"/>
  <c r="BR221" i="3"/>
  <c r="BQ221" i="3"/>
  <c r="BP221" i="3"/>
  <c r="BO221" i="3"/>
  <c r="BN221" i="3"/>
  <c r="BM221" i="3"/>
  <c r="BL221" i="3"/>
  <c r="BK221" i="3"/>
  <c r="BJ221" i="3"/>
  <c r="BI221" i="3"/>
  <c r="BG221" i="3"/>
  <c r="BF221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BK220" i="3"/>
  <c r="BJ220" i="3"/>
  <c r="BI220" i="3"/>
  <c r="BG220" i="3"/>
  <c r="BF220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BK219" i="3"/>
  <c r="BJ219" i="3"/>
  <c r="BI219" i="3"/>
  <c r="BG219" i="3"/>
  <c r="BF219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BK218" i="3"/>
  <c r="BJ218" i="3"/>
  <c r="BI218" i="3"/>
  <c r="BG218" i="3"/>
  <c r="BF218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BK217" i="3"/>
  <c r="BJ217" i="3"/>
  <c r="BI217" i="3"/>
  <c r="BG217" i="3"/>
  <c r="BF217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BK216" i="3"/>
  <c r="BJ216" i="3"/>
  <c r="BI216" i="3"/>
  <c r="BG216" i="3"/>
  <c r="BF216" i="3"/>
  <c r="DH215" i="3"/>
  <c r="DG215" i="3"/>
  <c r="DF215" i="3"/>
  <c r="DE215" i="3"/>
  <c r="DD215" i="3"/>
  <c r="DC215" i="3"/>
  <c r="DB215" i="3"/>
  <c r="DA215" i="3"/>
  <c r="CZ215" i="3"/>
  <c r="CY215" i="3"/>
  <c r="CX215" i="3"/>
  <c r="CW215" i="3"/>
  <c r="CV215" i="3"/>
  <c r="CU215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C215" i="3"/>
  <c r="CB215" i="3"/>
  <c r="CA215" i="3"/>
  <c r="BZ215" i="3"/>
  <c r="BY215" i="3"/>
  <c r="BX215" i="3"/>
  <c r="BW215" i="3"/>
  <c r="BV215" i="3"/>
  <c r="BU215" i="3"/>
  <c r="BT215" i="3"/>
  <c r="BS215" i="3"/>
  <c r="BR215" i="3"/>
  <c r="BQ215" i="3"/>
  <c r="BP215" i="3"/>
  <c r="BO215" i="3"/>
  <c r="BN215" i="3"/>
  <c r="BM215" i="3"/>
  <c r="BL215" i="3"/>
  <c r="BK215" i="3"/>
  <c r="BJ215" i="3"/>
  <c r="BI215" i="3"/>
  <c r="BG215" i="3"/>
  <c r="BF215" i="3"/>
  <c r="DH214" i="3"/>
  <c r="DG214" i="3"/>
  <c r="DF214" i="3"/>
  <c r="DE214" i="3"/>
  <c r="DD214" i="3"/>
  <c r="DC214" i="3"/>
  <c r="DB214" i="3"/>
  <c r="DA214" i="3"/>
  <c r="CZ214" i="3"/>
  <c r="CY214" i="3"/>
  <c r="CX214" i="3"/>
  <c r="CW214" i="3"/>
  <c r="CV214" i="3"/>
  <c r="CU214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C214" i="3"/>
  <c r="CB214" i="3"/>
  <c r="CA214" i="3"/>
  <c r="BZ214" i="3"/>
  <c r="BY214" i="3"/>
  <c r="BX214" i="3"/>
  <c r="BW214" i="3"/>
  <c r="BV214" i="3"/>
  <c r="BU214" i="3"/>
  <c r="BT214" i="3"/>
  <c r="BS214" i="3"/>
  <c r="BR214" i="3"/>
  <c r="BQ214" i="3"/>
  <c r="BP214" i="3"/>
  <c r="BO214" i="3"/>
  <c r="BN214" i="3"/>
  <c r="BM214" i="3"/>
  <c r="BL214" i="3"/>
  <c r="BK214" i="3"/>
  <c r="BJ214" i="3"/>
  <c r="BI214" i="3"/>
  <c r="BG214" i="3"/>
  <c r="BF214" i="3"/>
  <c r="DH213" i="3"/>
  <c r="DG213" i="3"/>
  <c r="DF213" i="3"/>
  <c r="DE213" i="3"/>
  <c r="DD213" i="3"/>
  <c r="DC213" i="3"/>
  <c r="DB213" i="3"/>
  <c r="DA213" i="3"/>
  <c r="CZ213" i="3"/>
  <c r="CY213" i="3"/>
  <c r="CX213" i="3"/>
  <c r="CW213" i="3"/>
  <c r="CV213" i="3"/>
  <c r="CU213" i="3"/>
  <c r="CT213" i="3"/>
  <c r="CS213" i="3"/>
  <c r="CR213" i="3"/>
  <c r="CQ213" i="3"/>
  <c r="CP213" i="3"/>
  <c r="CO213" i="3"/>
  <c r="CN213" i="3"/>
  <c r="CM213" i="3"/>
  <c r="CL213" i="3"/>
  <c r="CK213" i="3"/>
  <c r="CJ213" i="3"/>
  <c r="CI213" i="3"/>
  <c r="CH213" i="3"/>
  <c r="CG213" i="3"/>
  <c r="CF213" i="3"/>
  <c r="CE213" i="3"/>
  <c r="CD213" i="3"/>
  <c r="CC213" i="3"/>
  <c r="CB213" i="3"/>
  <c r="CA213" i="3"/>
  <c r="BZ213" i="3"/>
  <c r="BY213" i="3"/>
  <c r="BX213" i="3"/>
  <c r="BW213" i="3"/>
  <c r="BV213" i="3"/>
  <c r="BU213" i="3"/>
  <c r="BT213" i="3"/>
  <c r="BS213" i="3"/>
  <c r="BR213" i="3"/>
  <c r="BQ213" i="3"/>
  <c r="BP213" i="3"/>
  <c r="BO213" i="3"/>
  <c r="BN213" i="3"/>
  <c r="BM213" i="3"/>
  <c r="BL213" i="3"/>
  <c r="BK213" i="3"/>
  <c r="BJ213" i="3"/>
  <c r="BI213" i="3"/>
  <c r="BG213" i="3"/>
  <c r="BF213" i="3"/>
  <c r="DH212" i="3"/>
  <c r="DG212" i="3"/>
  <c r="DF212" i="3"/>
  <c r="DE212" i="3"/>
  <c r="DD212" i="3"/>
  <c r="DC212" i="3"/>
  <c r="DB212" i="3"/>
  <c r="DA212" i="3"/>
  <c r="CZ212" i="3"/>
  <c r="CY212" i="3"/>
  <c r="CX212" i="3"/>
  <c r="CW212" i="3"/>
  <c r="CV212" i="3"/>
  <c r="CU212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C212" i="3"/>
  <c r="CB212" i="3"/>
  <c r="CA212" i="3"/>
  <c r="BZ212" i="3"/>
  <c r="BY212" i="3"/>
  <c r="BX212" i="3"/>
  <c r="BW212" i="3"/>
  <c r="BV212" i="3"/>
  <c r="BU212" i="3"/>
  <c r="BT212" i="3"/>
  <c r="BS212" i="3"/>
  <c r="BR212" i="3"/>
  <c r="BQ212" i="3"/>
  <c r="BP212" i="3"/>
  <c r="BO212" i="3"/>
  <c r="BN212" i="3"/>
  <c r="BM212" i="3"/>
  <c r="BL212" i="3"/>
  <c r="BK212" i="3"/>
  <c r="BJ212" i="3"/>
  <c r="BI212" i="3"/>
  <c r="BG212" i="3"/>
  <c r="BF212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BK211" i="3"/>
  <c r="BJ211" i="3"/>
  <c r="BI211" i="3"/>
  <c r="BG211" i="3"/>
  <c r="BF211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CQ210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G210" i="3"/>
  <c r="BF210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BK209" i="3"/>
  <c r="BJ209" i="3"/>
  <c r="BI209" i="3"/>
  <c r="BG209" i="3"/>
  <c r="BF209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BK208" i="3"/>
  <c r="BJ208" i="3"/>
  <c r="BI208" i="3"/>
  <c r="BG208" i="3"/>
  <c r="BF208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BK207" i="3"/>
  <c r="BJ207" i="3"/>
  <c r="BI207" i="3"/>
  <c r="BG207" i="3"/>
  <c r="BF207" i="3"/>
  <c r="DH206" i="3"/>
  <c r="DG206" i="3"/>
  <c r="DF206" i="3"/>
  <c r="DE206" i="3"/>
  <c r="DD206" i="3"/>
  <c r="DC206" i="3"/>
  <c r="DB206" i="3"/>
  <c r="DA206" i="3"/>
  <c r="CZ206" i="3"/>
  <c r="CY206" i="3"/>
  <c r="CX206" i="3"/>
  <c r="CW206" i="3"/>
  <c r="CV206" i="3"/>
  <c r="CU206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C206" i="3"/>
  <c r="CB206" i="3"/>
  <c r="CA206" i="3"/>
  <c r="BZ206" i="3"/>
  <c r="BY206" i="3"/>
  <c r="BX206" i="3"/>
  <c r="BW206" i="3"/>
  <c r="BV206" i="3"/>
  <c r="BU206" i="3"/>
  <c r="BT206" i="3"/>
  <c r="BS206" i="3"/>
  <c r="BR206" i="3"/>
  <c r="BQ206" i="3"/>
  <c r="BP206" i="3"/>
  <c r="BO206" i="3"/>
  <c r="BN206" i="3"/>
  <c r="BM206" i="3"/>
  <c r="BL206" i="3"/>
  <c r="BK206" i="3"/>
  <c r="BJ206" i="3"/>
  <c r="BI206" i="3"/>
  <c r="BG206" i="3"/>
  <c r="BF206" i="3"/>
  <c r="DH205" i="3"/>
  <c r="DG205" i="3"/>
  <c r="DF205" i="3"/>
  <c r="DE205" i="3"/>
  <c r="DD205" i="3"/>
  <c r="DC205" i="3"/>
  <c r="DB205" i="3"/>
  <c r="DA205" i="3"/>
  <c r="CZ205" i="3"/>
  <c r="CY205" i="3"/>
  <c r="CX205" i="3"/>
  <c r="CW205" i="3"/>
  <c r="CV205" i="3"/>
  <c r="CU205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C205" i="3"/>
  <c r="CB205" i="3"/>
  <c r="CA205" i="3"/>
  <c r="BZ205" i="3"/>
  <c r="BY205" i="3"/>
  <c r="BX205" i="3"/>
  <c r="BW205" i="3"/>
  <c r="BV205" i="3"/>
  <c r="BU205" i="3"/>
  <c r="BT205" i="3"/>
  <c r="BS205" i="3"/>
  <c r="BR205" i="3"/>
  <c r="BQ205" i="3"/>
  <c r="BP205" i="3"/>
  <c r="BO205" i="3"/>
  <c r="BN205" i="3"/>
  <c r="BM205" i="3"/>
  <c r="BL205" i="3"/>
  <c r="BK205" i="3"/>
  <c r="BJ205" i="3"/>
  <c r="BI205" i="3"/>
  <c r="BG205" i="3"/>
  <c r="BF205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BK204" i="3"/>
  <c r="BJ204" i="3"/>
  <c r="BI204" i="3"/>
  <c r="BG204" i="3"/>
  <c r="BF204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CQ203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BK203" i="3"/>
  <c r="BJ203" i="3"/>
  <c r="BI203" i="3"/>
  <c r="BG203" i="3"/>
  <c r="BF203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CQ202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BK202" i="3"/>
  <c r="BJ202" i="3"/>
  <c r="BI202" i="3"/>
  <c r="BG202" i="3"/>
  <c r="BF202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CQ201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BK201" i="3"/>
  <c r="BJ201" i="3"/>
  <c r="BI201" i="3"/>
  <c r="BG201" i="3"/>
  <c r="BF201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Q200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K200" i="3"/>
  <c r="BJ200" i="3"/>
  <c r="BI200" i="3"/>
  <c r="BG200" i="3"/>
  <c r="BF200" i="3"/>
  <c r="DH199" i="3"/>
  <c r="DG199" i="3"/>
  <c r="DF199" i="3"/>
  <c r="DE199" i="3"/>
  <c r="DD199" i="3"/>
  <c r="DC199" i="3"/>
  <c r="DB199" i="3"/>
  <c r="DA199" i="3"/>
  <c r="CZ199" i="3"/>
  <c r="CY199" i="3"/>
  <c r="CX199" i="3"/>
  <c r="CW199" i="3"/>
  <c r="CV199" i="3"/>
  <c r="CU199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C199" i="3"/>
  <c r="CB199" i="3"/>
  <c r="CA199" i="3"/>
  <c r="BZ199" i="3"/>
  <c r="BY199" i="3"/>
  <c r="BX199" i="3"/>
  <c r="BW199" i="3"/>
  <c r="BV199" i="3"/>
  <c r="BU199" i="3"/>
  <c r="BT199" i="3"/>
  <c r="BS199" i="3"/>
  <c r="BR199" i="3"/>
  <c r="BQ199" i="3"/>
  <c r="BP199" i="3"/>
  <c r="BO199" i="3"/>
  <c r="BN199" i="3"/>
  <c r="BM199" i="3"/>
  <c r="BL199" i="3"/>
  <c r="BK199" i="3"/>
  <c r="BJ199" i="3"/>
  <c r="BI199" i="3"/>
  <c r="BG199" i="3"/>
  <c r="BF199" i="3"/>
  <c r="DH198" i="3"/>
  <c r="DG198" i="3"/>
  <c r="DF198" i="3"/>
  <c r="DE198" i="3"/>
  <c r="DD198" i="3"/>
  <c r="DC198" i="3"/>
  <c r="DB198" i="3"/>
  <c r="DA198" i="3"/>
  <c r="CZ198" i="3"/>
  <c r="CY198" i="3"/>
  <c r="CX198" i="3"/>
  <c r="CW198" i="3"/>
  <c r="CV198" i="3"/>
  <c r="CU198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C198" i="3"/>
  <c r="CB198" i="3"/>
  <c r="CA198" i="3"/>
  <c r="BZ198" i="3"/>
  <c r="BY198" i="3"/>
  <c r="BX198" i="3"/>
  <c r="BW198" i="3"/>
  <c r="BV198" i="3"/>
  <c r="BU198" i="3"/>
  <c r="BT198" i="3"/>
  <c r="BS198" i="3"/>
  <c r="BR198" i="3"/>
  <c r="BQ198" i="3"/>
  <c r="BP198" i="3"/>
  <c r="BO198" i="3"/>
  <c r="BN198" i="3"/>
  <c r="BM198" i="3"/>
  <c r="BL198" i="3"/>
  <c r="BK198" i="3"/>
  <c r="BJ198" i="3"/>
  <c r="BI198" i="3"/>
  <c r="BG198" i="3"/>
  <c r="BF198" i="3"/>
  <c r="DH197" i="3"/>
  <c r="DG197" i="3"/>
  <c r="DF197" i="3"/>
  <c r="DE197" i="3"/>
  <c r="DD197" i="3"/>
  <c r="DC197" i="3"/>
  <c r="DB197" i="3"/>
  <c r="DA197" i="3"/>
  <c r="CZ197" i="3"/>
  <c r="CY197" i="3"/>
  <c r="CX197" i="3"/>
  <c r="CW197" i="3"/>
  <c r="CV197" i="3"/>
  <c r="CU197" i="3"/>
  <c r="CT197" i="3"/>
  <c r="CS197" i="3"/>
  <c r="CR197" i="3"/>
  <c r="CQ197" i="3"/>
  <c r="CP197" i="3"/>
  <c r="CO197" i="3"/>
  <c r="CN197" i="3"/>
  <c r="CM197" i="3"/>
  <c r="CL197" i="3"/>
  <c r="CK197" i="3"/>
  <c r="CJ197" i="3"/>
  <c r="CI197" i="3"/>
  <c r="CH197" i="3"/>
  <c r="CG197" i="3"/>
  <c r="CF197" i="3"/>
  <c r="CE197" i="3"/>
  <c r="CD197" i="3"/>
  <c r="CC197" i="3"/>
  <c r="CB197" i="3"/>
  <c r="CA197" i="3"/>
  <c r="BZ197" i="3"/>
  <c r="BY197" i="3"/>
  <c r="BX197" i="3"/>
  <c r="BW197" i="3"/>
  <c r="BV197" i="3"/>
  <c r="BU197" i="3"/>
  <c r="BT197" i="3"/>
  <c r="BS197" i="3"/>
  <c r="BR197" i="3"/>
  <c r="BQ197" i="3"/>
  <c r="BP197" i="3"/>
  <c r="BO197" i="3"/>
  <c r="BN197" i="3"/>
  <c r="BM197" i="3"/>
  <c r="BL197" i="3"/>
  <c r="BK197" i="3"/>
  <c r="BJ197" i="3"/>
  <c r="BI197" i="3"/>
  <c r="BG197" i="3"/>
  <c r="BF197" i="3"/>
  <c r="DH196" i="3"/>
  <c r="DG196" i="3"/>
  <c r="DF196" i="3"/>
  <c r="DE196" i="3"/>
  <c r="DD196" i="3"/>
  <c r="DC196" i="3"/>
  <c r="DB196" i="3"/>
  <c r="DA196" i="3"/>
  <c r="CZ196" i="3"/>
  <c r="CY196" i="3"/>
  <c r="CX196" i="3"/>
  <c r="CW196" i="3"/>
  <c r="CV196" i="3"/>
  <c r="CU196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C196" i="3"/>
  <c r="CB196" i="3"/>
  <c r="CA196" i="3"/>
  <c r="BZ196" i="3"/>
  <c r="BY196" i="3"/>
  <c r="BX196" i="3"/>
  <c r="BW196" i="3"/>
  <c r="BV196" i="3"/>
  <c r="BU196" i="3"/>
  <c r="BT196" i="3"/>
  <c r="BS196" i="3"/>
  <c r="BR196" i="3"/>
  <c r="BQ196" i="3"/>
  <c r="BP196" i="3"/>
  <c r="BO196" i="3"/>
  <c r="BN196" i="3"/>
  <c r="BM196" i="3"/>
  <c r="BL196" i="3"/>
  <c r="BK196" i="3"/>
  <c r="BJ196" i="3"/>
  <c r="BI196" i="3"/>
  <c r="BG196" i="3"/>
  <c r="BF196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BK195" i="3"/>
  <c r="BJ195" i="3"/>
  <c r="BI195" i="3"/>
  <c r="BG195" i="3"/>
  <c r="BF195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BK194" i="3"/>
  <c r="BJ194" i="3"/>
  <c r="BI194" i="3"/>
  <c r="BG194" i="3"/>
  <c r="BF194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BK193" i="3"/>
  <c r="BJ193" i="3"/>
  <c r="BI193" i="3"/>
  <c r="BG193" i="3"/>
  <c r="BF193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BK192" i="3"/>
  <c r="BJ192" i="3"/>
  <c r="BI192" i="3"/>
  <c r="BG192" i="3"/>
  <c r="BF192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BK191" i="3"/>
  <c r="BJ191" i="3"/>
  <c r="BI191" i="3"/>
  <c r="BG191" i="3"/>
  <c r="BF191" i="3"/>
  <c r="DH190" i="3"/>
  <c r="DG190" i="3"/>
  <c r="DF190" i="3"/>
  <c r="DE190" i="3"/>
  <c r="DD190" i="3"/>
  <c r="DC190" i="3"/>
  <c r="DB190" i="3"/>
  <c r="DA190" i="3"/>
  <c r="CZ190" i="3"/>
  <c r="CY190" i="3"/>
  <c r="CX190" i="3"/>
  <c r="CW190" i="3"/>
  <c r="CV190" i="3"/>
  <c r="CU190" i="3"/>
  <c r="CT190" i="3"/>
  <c r="CS190" i="3"/>
  <c r="CR190" i="3"/>
  <c r="CQ190" i="3"/>
  <c r="CP190" i="3"/>
  <c r="CO190" i="3"/>
  <c r="CN190" i="3"/>
  <c r="CM190" i="3"/>
  <c r="CL190" i="3"/>
  <c r="CK190" i="3"/>
  <c r="CJ190" i="3"/>
  <c r="CI190" i="3"/>
  <c r="CH190" i="3"/>
  <c r="CG190" i="3"/>
  <c r="CF190" i="3"/>
  <c r="CE190" i="3"/>
  <c r="CD190" i="3"/>
  <c r="CC190" i="3"/>
  <c r="CB190" i="3"/>
  <c r="CA190" i="3"/>
  <c r="BZ190" i="3"/>
  <c r="BY190" i="3"/>
  <c r="BX190" i="3"/>
  <c r="BW190" i="3"/>
  <c r="BV190" i="3"/>
  <c r="BU190" i="3"/>
  <c r="BT190" i="3"/>
  <c r="BS190" i="3"/>
  <c r="BR190" i="3"/>
  <c r="BQ190" i="3"/>
  <c r="BP190" i="3"/>
  <c r="BO190" i="3"/>
  <c r="BN190" i="3"/>
  <c r="BM190" i="3"/>
  <c r="BL190" i="3"/>
  <c r="BK190" i="3"/>
  <c r="BJ190" i="3"/>
  <c r="BI190" i="3"/>
  <c r="BG190" i="3"/>
  <c r="BF190" i="3"/>
  <c r="DH189" i="3"/>
  <c r="DG189" i="3"/>
  <c r="DF189" i="3"/>
  <c r="DE189" i="3"/>
  <c r="DD189" i="3"/>
  <c r="DC189" i="3"/>
  <c r="DB189" i="3"/>
  <c r="DA189" i="3"/>
  <c r="CZ189" i="3"/>
  <c r="CY189" i="3"/>
  <c r="CX189" i="3"/>
  <c r="CW189" i="3"/>
  <c r="CV189" i="3"/>
  <c r="CU189" i="3"/>
  <c r="CT189" i="3"/>
  <c r="CS189" i="3"/>
  <c r="CR189" i="3"/>
  <c r="CQ189" i="3"/>
  <c r="CP189" i="3"/>
  <c r="CO189" i="3"/>
  <c r="CN189" i="3"/>
  <c r="CM189" i="3"/>
  <c r="CL189" i="3"/>
  <c r="CK189" i="3"/>
  <c r="CJ189" i="3"/>
  <c r="CI189" i="3"/>
  <c r="CH189" i="3"/>
  <c r="CG189" i="3"/>
  <c r="CF189" i="3"/>
  <c r="CE189" i="3"/>
  <c r="CD189" i="3"/>
  <c r="CC189" i="3"/>
  <c r="CB189" i="3"/>
  <c r="CA189" i="3"/>
  <c r="BZ189" i="3"/>
  <c r="BY189" i="3"/>
  <c r="BX189" i="3"/>
  <c r="BW189" i="3"/>
  <c r="BV189" i="3"/>
  <c r="BU189" i="3"/>
  <c r="BT189" i="3"/>
  <c r="BS189" i="3"/>
  <c r="BR189" i="3"/>
  <c r="BQ189" i="3"/>
  <c r="BP189" i="3"/>
  <c r="BO189" i="3"/>
  <c r="BN189" i="3"/>
  <c r="BM189" i="3"/>
  <c r="BL189" i="3"/>
  <c r="BK189" i="3"/>
  <c r="BJ189" i="3"/>
  <c r="BI189" i="3"/>
  <c r="BG189" i="3"/>
  <c r="BF189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CQ188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BK188" i="3"/>
  <c r="BJ188" i="3"/>
  <c r="BI188" i="3"/>
  <c r="BG188" i="3"/>
  <c r="BF188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CQ187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BK187" i="3"/>
  <c r="BJ187" i="3"/>
  <c r="BI187" i="3"/>
  <c r="BG187" i="3"/>
  <c r="BF187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CQ186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BK186" i="3"/>
  <c r="BJ186" i="3"/>
  <c r="BI186" i="3"/>
  <c r="BG186" i="3"/>
  <c r="BF186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CQ185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BK185" i="3"/>
  <c r="BJ185" i="3"/>
  <c r="BI185" i="3"/>
  <c r="BG185" i="3"/>
  <c r="BF185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CQ184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BK184" i="3"/>
  <c r="BJ184" i="3"/>
  <c r="BI184" i="3"/>
  <c r="BG184" i="3"/>
  <c r="BF184" i="3"/>
  <c r="DH183" i="3"/>
  <c r="DG183" i="3"/>
  <c r="DF183" i="3"/>
  <c r="DE183" i="3"/>
  <c r="DD183" i="3"/>
  <c r="DC183" i="3"/>
  <c r="DB183" i="3"/>
  <c r="DA183" i="3"/>
  <c r="CZ183" i="3"/>
  <c r="CY183" i="3"/>
  <c r="CX183" i="3"/>
  <c r="CW183" i="3"/>
  <c r="CV183" i="3"/>
  <c r="CU183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C183" i="3"/>
  <c r="CB183" i="3"/>
  <c r="CA183" i="3"/>
  <c r="BZ183" i="3"/>
  <c r="BY183" i="3"/>
  <c r="BX183" i="3"/>
  <c r="BW183" i="3"/>
  <c r="BV183" i="3"/>
  <c r="BU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G183" i="3"/>
  <c r="BF183" i="3"/>
  <c r="DH182" i="3"/>
  <c r="DG182" i="3"/>
  <c r="DF182" i="3"/>
  <c r="DE182" i="3"/>
  <c r="DD182" i="3"/>
  <c r="DC182" i="3"/>
  <c r="DB182" i="3"/>
  <c r="DA182" i="3"/>
  <c r="CZ182" i="3"/>
  <c r="CY182" i="3"/>
  <c r="CX182" i="3"/>
  <c r="CW182" i="3"/>
  <c r="CV182" i="3"/>
  <c r="CU182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CC182" i="3"/>
  <c r="CB182" i="3"/>
  <c r="CA182" i="3"/>
  <c r="BZ182" i="3"/>
  <c r="BY182" i="3"/>
  <c r="BX182" i="3"/>
  <c r="BW182" i="3"/>
  <c r="BV182" i="3"/>
  <c r="BU182" i="3"/>
  <c r="BT182" i="3"/>
  <c r="BS182" i="3"/>
  <c r="BR182" i="3"/>
  <c r="BQ182" i="3"/>
  <c r="BP182" i="3"/>
  <c r="BO182" i="3"/>
  <c r="BN182" i="3"/>
  <c r="BM182" i="3"/>
  <c r="BL182" i="3"/>
  <c r="BK182" i="3"/>
  <c r="BJ182" i="3"/>
  <c r="BI182" i="3"/>
  <c r="BG182" i="3"/>
  <c r="BF182" i="3"/>
  <c r="DH181" i="3"/>
  <c r="DG181" i="3"/>
  <c r="DF181" i="3"/>
  <c r="DE181" i="3"/>
  <c r="DD181" i="3"/>
  <c r="DC181" i="3"/>
  <c r="DB181" i="3"/>
  <c r="DA181" i="3"/>
  <c r="CZ181" i="3"/>
  <c r="CY181" i="3"/>
  <c r="CX181" i="3"/>
  <c r="CW181" i="3"/>
  <c r="CV181" i="3"/>
  <c r="CU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C181" i="3"/>
  <c r="CB181" i="3"/>
  <c r="CA181" i="3"/>
  <c r="BZ181" i="3"/>
  <c r="BY181" i="3"/>
  <c r="BX181" i="3"/>
  <c r="BW181" i="3"/>
  <c r="BV181" i="3"/>
  <c r="BU181" i="3"/>
  <c r="BT181" i="3"/>
  <c r="BS181" i="3"/>
  <c r="BR181" i="3"/>
  <c r="BQ181" i="3"/>
  <c r="BP181" i="3"/>
  <c r="BO181" i="3"/>
  <c r="BN181" i="3"/>
  <c r="BM181" i="3"/>
  <c r="BL181" i="3"/>
  <c r="BK181" i="3"/>
  <c r="BJ181" i="3"/>
  <c r="BI181" i="3"/>
  <c r="BG181" i="3"/>
  <c r="BF181" i="3"/>
  <c r="DH180" i="3"/>
  <c r="DG180" i="3"/>
  <c r="DF180" i="3"/>
  <c r="DE180" i="3"/>
  <c r="DD180" i="3"/>
  <c r="DC180" i="3"/>
  <c r="DB180" i="3"/>
  <c r="DA180" i="3"/>
  <c r="CZ180" i="3"/>
  <c r="CY180" i="3"/>
  <c r="CX180" i="3"/>
  <c r="CW180" i="3"/>
  <c r="CV180" i="3"/>
  <c r="CU180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C180" i="3"/>
  <c r="CB180" i="3"/>
  <c r="CA180" i="3"/>
  <c r="BZ180" i="3"/>
  <c r="BY180" i="3"/>
  <c r="BX180" i="3"/>
  <c r="BW180" i="3"/>
  <c r="BV180" i="3"/>
  <c r="BU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G180" i="3"/>
  <c r="BF180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BK179" i="3"/>
  <c r="BJ179" i="3"/>
  <c r="BI179" i="3"/>
  <c r="BG179" i="3"/>
  <c r="BF179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BK178" i="3"/>
  <c r="BJ178" i="3"/>
  <c r="BI178" i="3"/>
  <c r="BG178" i="3"/>
  <c r="BF178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CQ177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G177" i="3"/>
  <c r="BF177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CQ176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BK176" i="3"/>
  <c r="BJ176" i="3"/>
  <c r="BI176" i="3"/>
  <c r="BG176" i="3"/>
  <c r="BF176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CQ175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BK175" i="3"/>
  <c r="BJ175" i="3"/>
  <c r="BI175" i="3"/>
  <c r="BG175" i="3"/>
  <c r="BF175" i="3"/>
  <c r="DH174" i="3"/>
  <c r="DG174" i="3"/>
  <c r="DF174" i="3"/>
  <c r="DE174" i="3"/>
  <c r="DD174" i="3"/>
  <c r="DC174" i="3"/>
  <c r="DB174" i="3"/>
  <c r="DA174" i="3"/>
  <c r="CZ174" i="3"/>
  <c r="CY174" i="3"/>
  <c r="CX174" i="3"/>
  <c r="CW174" i="3"/>
  <c r="CV174" i="3"/>
  <c r="CU174" i="3"/>
  <c r="CT174" i="3"/>
  <c r="CS174" i="3"/>
  <c r="CR174" i="3"/>
  <c r="CQ174" i="3"/>
  <c r="CP174" i="3"/>
  <c r="CO174" i="3"/>
  <c r="CN174" i="3"/>
  <c r="CM174" i="3"/>
  <c r="CL174" i="3"/>
  <c r="CK174" i="3"/>
  <c r="CJ174" i="3"/>
  <c r="CI174" i="3"/>
  <c r="CH174" i="3"/>
  <c r="CG174" i="3"/>
  <c r="CF174" i="3"/>
  <c r="CE174" i="3"/>
  <c r="CD174" i="3"/>
  <c r="CC174" i="3"/>
  <c r="CB174" i="3"/>
  <c r="CA174" i="3"/>
  <c r="BZ174" i="3"/>
  <c r="BY174" i="3"/>
  <c r="BX174" i="3"/>
  <c r="BW174" i="3"/>
  <c r="BV174" i="3"/>
  <c r="BU174" i="3"/>
  <c r="BT174" i="3"/>
  <c r="BS174" i="3"/>
  <c r="BR174" i="3"/>
  <c r="BQ174" i="3"/>
  <c r="BP174" i="3"/>
  <c r="BO174" i="3"/>
  <c r="BN174" i="3"/>
  <c r="BM174" i="3"/>
  <c r="BL174" i="3"/>
  <c r="BK174" i="3"/>
  <c r="BJ174" i="3"/>
  <c r="BI174" i="3"/>
  <c r="BG174" i="3"/>
  <c r="BF174" i="3"/>
  <c r="DH173" i="3"/>
  <c r="DG173" i="3"/>
  <c r="DF173" i="3"/>
  <c r="DE173" i="3"/>
  <c r="DD173" i="3"/>
  <c r="DC173" i="3"/>
  <c r="DB173" i="3"/>
  <c r="DA173" i="3"/>
  <c r="CZ173" i="3"/>
  <c r="CY173" i="3"/>
  <c r="CX173" i="3"/>
  <c r="CW173" i="3"/>
  <c r="CV173" i="3"/>
  <c r="CU173" i="3"/>
  <c r="CT173" i="3"/>
  <c r="CS173" i="3"/>
  <c r="CR173" i="3"/>
  <c r="CQ173" i="3"/>
  <c r="CP173" i="3"/>
  <c r="CO173" i="3"/>
  <c r="CN173" i="3"/>
  <c r="CM173" i="3"/>
  <c r="CL173" i="3"/>
  <c r="CK173" i="3"/>
  <c r="CJ173" i="3"/>
  <c r="CI173" i="3"/>
  <c r="CH173" i="3"/>
  <c r="CG173" i="3"/>
  <c r="CF173" i="3"/>
  <c r="CE173" i="3"/>
  <c r="CD173" i="3"/>
  <c r="CC173" i="3"/>
  <c r="CB173" i="3"/>
  <c r="CA173" i="3"/>
  <c r="BZ173" i="3"/>
  <c r="BY173" i="3"/>
  <c r="BX173" i="3"/>
  <c r="BW173" i="3"/>
  <c r="BV173" i="3"/>
  <c r="BU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G173" i="3"/>
  <c r="BF173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CQ172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G172" i="3"/>
  <c r="BF172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CQ171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BK171" i="3"/>
  <c r="BJ171" i="3"/>
  <c r="BI171" i="3"/>
  <c r="BG171" i="3"/>
  <c r="BF171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CQ170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BK170" i="3"/>
  <c r="BJ170" i="3"/>
  <c r="BI170" i="3"/>
  <c r="BG170" i="3"/>
  <c r="BF170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CQ169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BK169" i="3"/>
  <c r="BJ169" i="3"/>
  <c r="BI169" i="3"/>
  <c r="BG169" i="3"/>
  <c r="BF169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CQ168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BK168" i="3"/>
  <c r="BJ168" i="3"/>
  <c r="BI168" i="3"/>
  <c r="BG168" i="3"/>
  <c r="BF168" i="3"/>
  <c r="DH167" i="3"/>
  <c r="DG167" i="3"/>
  <c r="DF167" i="3"/>
  <c r="DE167" i="3"/>
  <c r="DD167" i="3"/>
  <c r="DC167" i="3"/>
  <c r="DB167" i="3"/>
  <c r="DA167" i="3"/>
  <c r="CZ167" i="3"/>
  <c r="CY167" i="3"/>
  <c r="CX167" i="3"/>
  <c r="CW167" i="3"/>
  <c r="CV167" i="3"/>
  <c r="CU167" i="3"/>
  <c r="CT167" i="3"/>
  <c r="CS167" i="3"/>
  <c r="CR167" i="3"/>
  <c r="CQ167" i="3"/>
  <c r="CP167" i="3"/>
  <c r="CO167" i="3"/>
  <c r="CN167" i="3"/>
  <c r="CM167" i="3"/>
  <c r="CL167" i="3"/>
  <c r="CK167" i="3"/>
  <c r="CJ167" i="3"/>
  <c r="CI167" i="3"/>
  <c r="CH167" i="3"/>
  <c r="CG167" i="3"/>
  <c r="CF167" i="3"/>
  <c r="CE167" i="3"/>
  <c r="CD167" i="3"/>
  <c r="CC167" i="3"/>
  <c r="CB167" i="3"/>
  <c r="CA167" i="3"/>
  <c r="BZ167" i="3"/>
  <c r="BY167" i="3"/>
  <c r="BX167" i="3"/>
  <c r="BW167" i="3"/>
  <c r="BV167" i="3"/>
  <c r="BU167" i="3"/>
  <c r="BT167" i="3"/>
  <c r="BS167" i="3"/>
  <c r="BR167" i="3"/>
  <c r="BQ167" i="3"/>
  <c r="BP167" i="3"/>
  <c r="BO167" i="3"/>
  <c r="BN167" i="3"/>
  <c r="BM167" i="3"/>
  <c r="BL167" i="3"/>
  <c r="BK167" i="3"/>
  <c r="BJ167" i="3"/>
  <c r="BI167" i="3"/>
  <c r="BG167" i="3"/>
  <c r="BF167" i="3"/>
  <c r="DH166" i="3"/>
  <c r="DG166" i="3"/>
  <c r="DF166" i="3"/>
  <c r="DE166" i="3"/>
  <c r="DD166" i="3"/>
  <c r="DC166" i="3"/>
  <c r="DB166" i="3"/>
  <c r="DA166" i="3"/>
  <c r="CZ166" i="3"/>
  <c r="CY166" i="3"/>
  <c r="CX166" i="3"/>
  <c r="CW166" i="3"/>
  <c r="CV166" i="3"/>
  <c r="CU166" i="3"/>
  <c r="CT166" i="3"/>
  <c r="CS166" i="3"/>
  <c r="CR166" i="3"/>
  <c r="CQ166" i="3"/>
  <c r="CP166" i="3"/>
  <c r="CO166" i="3"/>
  <c r="CN166" i="3"/>
  <c r="CM166" i="3"/>
  <c r="CL166" i="3"/>
  <c r="CK166" i="3"/>
  <c r="CJ166" i="3"/>
  <c r="CI166" i="3"/>
  <c r="CH166" i="3"/>
  <c r="CG166" i="3"/>
  <c r="CF166" i="3"/>
  <c r="CE166" i="3"/>
  <c r="CD166" i="3"/>
  <c r="CC166" i="3"/>
  <c r="CB166" i="3"/>
  <c r="CA166" i="3"/>
  <c r="BZ166" i="3"/>
  <c r="BY166" i="3"/>
  <c r="BX166" i="3"/>
  <c r="BW166" i="3"/>
  <c r="BV166" i="3"/>
  <c r="BU166" i="3"/>
  <c r="BT166" i="3"/>
  <c r="BS166" i="3"/>
  <c r="BR166" i="3"/>
  <c r="BQ166" i="3"/>
  <c r="BP166" i="3"/>
  <c r="BO166" i="3"/>
  <c r="BN166" i="3"/>
  <c r="BM166" i="3"/>
  <c r="BL166" i="3"/>
  <c r="BK166" i="3"/>
  <c r="BJ166" i="3"/>
  <c r="BI166" i="3"/>
  <c r="BG166" i="3"/>
  <c r="BF166" i="3"/>
  <c r="DH165" i="3"/>
  <c r="DG165" i="3"/>
  <c r="DF165" i="3"/>
  <c r="DE165" i="3"/>
  <c r="DD165" i="3"/>
  <c r="DC165" i="3"/>
  <c r="DB165" i="3"/>
  <c r="DA165" i="3"/>
  <c r="CZ165" i="3"/>
  <c r="CY165" i="3"/>
  <c r="CX165" i="3"/>
  <c r="CW165" i="3"/>
  <c r="CV165" i="3"/>
  <c r="CU165" i="3"/>
  <c r="CT165" i="3"/>
  <c r="CS165" i="3"/>
  <c r="CR165" i="3"/>
  <c r="CQ165" i="3"/>
  <c r="CP165" i="3"/>
  <c r="CO165" i="3"/>
  <c r="CN165" i="3"/>
  <c r="CM165" i="3"/>
  <c r="CL165" i="3"/>
  <c r="CK165" i="3"/>
  <c r="CJ165" i="3"/>
  <c r="CI165" i="3"/>
  <c r="CH165" i="3"/>
  <c r="CG165" i="3"/>
  <c r="CF165" i="3"/>
  <c r="CE165" i="3"/>
  <c r="CD165" i="3"/>
  <c r="CC165" i="3"/>
  <c r="CB165" i="3"/>
  <c r="CA165" i="3"/>
  <c r="BZ165" i="3"/>
  <c r="BY165" i="3"/>
  <c r="BX165" i="3"/>
  <c r="BW165" i="3"/>
  <c r="BV165" i="3"/>
  <c r="BU165" i="3"/>
  <c r="BT165" i="3"/>
  <c r="BS165" i="3"/>
  <c r="BR165" i="3"/>
  <c r="BQ165" i="3"/>
  <c r="BP165" i="3"/>
  <c r="BO165" i="3"/>
  <c r="BN165" i="3"/>
  <c r="BM165" i="3"/>
  <c r="BL165" i="3"/>
  <c r="BK165" i="3"/>
  <c r="BJ165" i="3"/>
  <c r="BI165" i="3"/>
  <c r="BG165" i="3"/>
  <c r="BF165" i="3"/>
  <c r="DH164" i="3"/>
  <c r="DG164" i="3"/>
  <c r="DF164" i="3"/>
  <c r="DE164" i="3"/>
  <c r="DD164" i="3"/>
  <c r="DC164" i="3"/>
  <c r="DB164" i="3"/>
  <c r="DA164" i="3"/>
  <c r="CZ164" i="3"/>
  <c r="CY164" i="3"/>
  <c r="CX164" i="3"/>
  <c r="CW164" i="3"/>
  <c r="CV164" i="3"/>
  <c r="CU164" i="3"/>
  <c r="CT164" i="3"/>
  <c r="CS164" i="3"/>
  <c r="CR164" i="3"/>
  <c r="CQ164" i="3"/>
  <c r="CP164" i="3"/>
  <c r="CO164" i="3"/>
  <c r="CN164" i="3"/>
  <c r="CM164" i="3"/>
  <c r="CL164" i="3"/>
  <c r="CK164" i="3"/>
  <c r="CJ164" i="3"/>
  <c r="CI164" i="3"/>
  <c r="CH164" i="3"/>
  <c r="CG164" i="3"/>
  <c r="CF164" i="3"/>
  <c r="CE164" i="3"/>
  <c r="CD164" i="3"/>
  <c r="CC164" i="3"/>
  <c r="CB164" i="3"/>
  <c r="CA164" i="3"/>
  <c r="BZ164" i="3"/>
  <c r="BY164" i="3"/>
  <c r="BX164" i="3"/>
  <c r="BW164" i="3"/>
  <c r="BV164" i="3"/>
  <c r="BU164" i="3"/>
  <c r="BT164" i="3"/>
  <c r="BS164" i="3"/>
  <c r="BR164" i="3"/>
  <c r="BQ164" i="3"/>
  <c r="BP164" i="3"/>
  <c r="BO164" i="3"/>
  <c r="BN164" i="3"/>
  <c r="BM164" i="3"/>
  <c r="BL164" i="3"/>
  <c r="BK164" i="3"/>
  <c r="BJ164" i="3"/>
  <c r="BI164" i="3"/>
  <c r="BG164" i="3"/>
  <c r="BF164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CQ163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BK163" i="3"/>
  <c r="BJ163" i="3"/>
  <c r="BI163" i="3"/>
  <c r="BG163" i="3"/>
  <c r="BF163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CQ162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BK162" i="3"/>
  <c r="BJ162" i="3"/>
  <c r="BI162" i="3"/>
  <c r="BG162" i="3"/>
  <c r="BF162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CQ161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BK161" i="3"/>
  <c r="BJ161" i="3"/>
  <c r="BI161" i="3"/>
  <c r="BG161" i="3"/>
  <c r="BF161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CQ160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BK160" i="3"/>
  <c r="BJ160" i="3"/>
  <c r="BI160" i="3"/>
  <c r="BG160" i="3"/>
  <c r="BF160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CQ159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BK159" i="3"/>
  <c r="BJ159" i="3"/>
  <c r="BI159" i="3"/>
  <c r="BG159" i="3"/>
  <c r="BF159" i="3"/>
  <c r="DH158" i="3"/>
  <c r="DG158" i="3"/>
  <c r="DF158" i="3"/>
  <c r="DE158" i="3"/>
  <c r="DD158" i="3"/>
  <c r="DC158" i="3"/>
  <c r="DB158" i="3"/>
  <c r="DA158" i="3"/>
  <c r="CZ158" i="3"/>
  <c r="CY158" i="3"/>
  <c r="CX158" i="3"/>
  <c r="CW158" i="3"/>
  <c r="CV158" i="3"/>
  <c r="CU158" i="3"/>
  <c r="CT158" i="3"/>
  <c r="CS158" i="3"/>
  <c r="CR158" i="3"/>
  <c r="CQ158" i="3"/>
  <c r="CP158" i="3"/>
  <c r="CO158" i="3"/>
  <c r="CN158" i="3"/>
  <c r="CM158" i="3"/>
  <c r="CL158" i="3"/>
  <c r="CK158" i="3"/>
  <c r="CJ158" i="3"/>
  <c r="CI158" i="3"/>
  <c r="CH158" i="3"/>
  <c r="CG158" i="3"/>
  <c r="CF158" i="3"/>
  <c r="CE158" i="3"/>
  <c r="CD158" i="3"/>
  <c r="CC158" i="3"/>
  <c r="CB158" i="3"/>
  <c r="CA158" i="3"/>
  <c r="BZ158" i="3"/>
  <c r="BY158" i="3"/>
  <c r="BX158" i="3"/>
  <c r="BW158" i="3"/>
  <c r="BV158" i="3"/>
  <c r="BU158" i="3"/>
  <c r="BT158" i="3"/>
  <c r="BS158" i="3"/>
  <c r="BR158" i="3"/>
  <c r="BQ158" i="3"/>
  <c r="BP158" i="3"/>
  <c r="BO158" i="3"/>
  <c r="BN158" i="3"/>
  <c r="BM158" i="3"/>
  <c r="BL158" i="3"/>
  <c r="BK158" i="3"/>
  <c r="BJ158" i="3"/>
  <c r="BI158" i="3"/>
  <c r="BG158" i="3"/>
  <c r="BF158" i="3"/>
  <c r="DH157" i="3"/>
  <c r="DG157" i="3"/>
  <c r="DF157" i="3"/>
  <c r="DE157" i="3"/>
  <c r="DD157" i="3"/>
  <c r="DC157" i="3"/>
  <c r="DB157" i="3"/>
  <c r="DA157" i="3"/>
  <c r="CZ157" i="3"/>
  <c r="CY157" i="3"/>
  <c r="CX157" i="3"/>
  <c r="CW157" i="3"/>
  <c r="CV157" i="3"/>
  <c r="CU157" i="3"/>
  <c r="CT157" i="3"/>
  <c r="CS157" i="3"/>
  <c r="CR157" i="3"/>
  <c r="CQ157" i="3"/>
  <c r="CP157" i="3"/>
  <c r="CO157" i="3"/>
  <c r="CN157" i="3"/>
  <c r="CM157" i="3"/>
  <c r="CL157" i="3"/>
  <c r="CK157" i="3"/>
  <c r="CJ157" i="3"/>
  <c r="CI157" i="3"/>
  <c r="CH157" i="3"/>
  <c r="CG157" i="3"/>
  <c r="CF157" i="3"/>
  <c r="CE157" i="3"/>
  <c r="CD157" i="3"/>
  <c r="CC157" i="3"/>
  <c r="CB157" i="3"/>
  <c r="CA157" i="3"/>
  <c r="BZ157" i="3"/>
  <c r="BY157" i="3"/>
  <c r="BX157" i="3"/>
  <c r="BW157" i="3"/>
  <c r="BV157" i="3"/>
  <c r="BU157" i="3"/>
  <c r="BT157" i="3"/>
  <c r="BS157" i="3"/>
  <c r="BR157" i="3"/>
  <c r="BQ157" i="3"/>
  <c r="BP157" i="3"/>
  <c r="BO157" i="3"/>
  <c r="BN157" i="3"/>
  <c r="BM157" i="3"/>
  <c r="BL157" i="3"/>
  <c r="BK157" i="3"/>
  <c r="BJ157" i="3"/>
  <c r="BI157" i="3"/>
  <c r="BG157" i="3"/>
  <c r="BF157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CQ156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BK156" i="3"/>
  <c r="BJ156" i="3"/>
  <c r="BI156" i="3"/>
  <c r="BG156" i="3"/>
  <c r="BF156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CQ155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BK155" i="3"/>
  <c r="BJ155" i="3"/>
  <c r="BI155" i="3"/>
  <c r="BG155" i="3"/>
  <c r="BF155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CQ154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BK154" i="3"/>
  <c r="BJ154" i="3"/>
  <c r="BI154" i="3"/>
  <c r="BG154" i="3"/>
  <c r="BF154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CQ153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BK153" i="3"/>
  <c r="BJ153" i="3"/>
  <c r="BI153" i="3"/>
  <c r="BG153" i="3"/>
  <c r="BF153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CQ152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BK152" i="3"/>
  <c r="BJ152" i="3"/>
  <c r="BI152" i="3"/>
  <c r="BG152" i="3"/>
  <c r="BF152" i="3"/>
  <c r="DH151" i="3"/>
  <c r="DG151" i="3"/>
  <c r="DF151" i="3"/>
  <c r="DE151" i="3"/>
  <c r="DD151" i="3"/>
  <c r="DC151" i="3"/>
  <c r="DB151" i="3"/>
  <c r="DA151" i="3"/>
  <c r="CZ151" i="3"/>
  <c r="CY151" i="3"/>
  <c r="CX151" i="3"/>
  <c r="CW151" i="3"/>
  <c r="CV151" i="3"/>
  <c r="CU151" i="3"/>
  <c r="CT151" i="3"/>
  <c r="CS151" i="3"/>
  <c r="CR151" i="3"/>
  <c r="CQ151" i="3"/>
  <c r="CP151" i="3"/>
  <c r="CO151" i="3"/>
  <c r="CN151" i="3"/>
  <c r="CM151" i="3"/>
  <c r="CL151" i="3"/>
  <c r="CK151" i="3"/>
  <c r="CJ151" i="3"/>
  <c r="CI151" i="3"/>
  <c r="CH151" i="3"/>
  <c r="CG151" i="3"/>
  <c r="CF151" i="3"/>
  <c r="CE151" i="3"/>
  <c r="CD151" i="3"/>
  <c r="CC151" i="3"/>
  <c r="CB151" i="3"/>
  <c r="CA151" i="3"/>
  <c r="BZ151" i="3"/>
  <c r="BY151" i="3"/>
  <c r="BX151" i="3"/>
  <c r="BW151" i="3"/>
  <c r="BV151" i="3"/>
  <c r="BU151" i="3"/>
  <c r="BT151" i="3"/>
  <c r="BS151" i="3"/>
  <c r="BR151" i="3"/>
  <c r="BQ151" i="3"/>
  <c r="BP151" i="3"/>
  <c r="BO151" i="3"/>
  <c r="BN151" i="3"/>
  <c r="BM151" i="3"/>
  <c r="BL151" i="3"/>
  <c r="BK151" i="3"/>
  <c r="BJ151" i="3"/>
  <c r="BI151" i="3"/>
  <c r="BG151" i="3"/>
  <c r="BF151" i="3"/>
  <c r="DH150" i="3"/>
  <c r="DG150" i="3"/>
  <c r="DF150" i="3"/>
  <c r="DE150" i="3"/>
  <c r="DD150" i="3"/>
  <c r="DC150" i="3"/>
  <c r="DB150" i="3"/>
  <c r="DA150" i="3"/>
  <c r="CZ150" i="3"/>
  <c r="CY150" i="3"/>
  <c r="CX150" i="3"/>
  <c r="CW150" i="3"/>
  <c r="CV150" i="3"/>
  <c r="CU150" i="3"/>
  <c r="CT150" i="3"/>
  <c r="CS150" i="3"/>
  <c r="CR150" i="3"/>
  <c r="CQ150" i="3"/>
  <c r="CP150" i="3"/>
  <c r="CO150" i="3"/>
  <c r="CN150" i="3"/>
  <c r="CM150" i="3"/>
  <c r="CL150" i="3"/>
  <c r="CK150" i="3"/>
  <c r="CJ150" i="3"/>
  <c r="CI150" i="3"/>
  <c r="CH150" i="3"/>
  <c r="CG150" i="3"/>
  <c r="CF150" i="3"/>
  <c r="CE150" i="3"/>
  <c r="CD150" i="3"/>
  <c r="CC150" i="3"/>
  <c r="CB150" i="3"/>
  <c r="CA150" i="3"/>
  <c r="BZ150" i="3"/>
  <c r="BY150" i="3"/>
  <c r="BX150" i="3"/>
  <c r="BW150" i="3"/>
  <c r="BV150" i="3"/>
  <c r="BU150" i="3"/>
  <c r="BT150" i="3"/>
  <c r="BS150" i="3"/>
  <c r="BR150" i="3"/>
  <c r="BQ150" i="3"/>
  <c r="BP150" i="3"/>
  <c r="BO150" i="3"/>
  <c r="BN150" i="3"/>
  <c r="BM150" i="3"/>
  <c r="BL150" i="3"/>
  <c r="BK150" i="3"/>
  <c r="BJ150" i="3"/>
  <c r="BI150" i="3"/>
  <c r="BG150" i="3"/>
  <c r="BF150" i="3"/>
  <c r="DH149" i="3"/>
  <c r="DG149" i="3"/>
  <c r="DF149" i="3"/>
  <c r="DE149" i="3"/>
  <c r="DD149" i="3"/>
  <c r="DC149" i="3"/>
  <c r="DB149" i="3"/>
  <c r="DA149" i="3"/>
  <c r="CZ149" i="3"/>
  <c r="CY149" i="3"/>
  <c r="CX149" i="3"/>
  <c r="CW149" i="3"/>
  <c r="CV149" i="3"/>
  <c r="CU149" i="3"/>
  <c r="CT149" i="3"/>
  <c r="CS149" i="3"/>
  <c r="CR149" i="3"/>
  <c r="CQ149" i="3"/>
  <c r="CP149" i="3"/>
  <c r="CO149" i="3"/>
  <c r="CN149" i="3"/>
  <c r="CM149" i="3"/>
  <c r="CL149" i="3"/>
  <c r="CK149" i="3"/>
  <c r="CJ149" i="3"/>
  <c r="CI149" i="3"/>
  <c r="CH149" i="3"/>
  <c r="CG149" i="3"/>
  <c r="CF149" i="3"/>
  <c r="CE149" i="3"/>
  <c r="CD149" i="3"/>
  <c r="CC149" i="3"/>
  <c r="CB149" i="3"/>
  <c r="CA149" i="3"/>
  <c r="BZ149" i="3"/>
  <c r="BY149" i="3"/>
  <c r="BX149" i="3"/>
  <c r="BW149" i="3"/>
  <c r="BV149" i="3"/>
  <c r="BU149" i="3"/>
  <c r="BT149" i="3"/>
  <c r="BS149" i="3"/>
  <c r="BR149" i="3"/>
  <c r="BQ149" i="3"/>
  <c r="BP149" i="3"/>
  <c r="BO149" i="3"/>
  <c r="BN149" i="3"/>
  <c r="BM149" i="3"/>
  <c r="BL149" i="3"/>
  <c r="BK149" i="3"/>
  <c r="BJ149" i="3"/>
  <c r="BI149" i="3"/>
  <c r="BG149" i="3"/>
  <c r="BF149" i="3"/>
  <c r="DH148" i="3"/>
  <c r="DG148" i="3"/>
  <c r="DF148" i="3"/>
  <c r="DE148" i="3"/>
  <c r="DD148" i="3"/>
  <c r="DC148" i="3"/>
  <c r="DB148" i="3"/>
  <c r="DA148" i="3"/>
  <c r="CZ148" i="3"/>
  <c r="CY148" i="3"/>
  <c r="CX148" i="3"/>
  <c r="CW148" i="3"/>
  <c r="CV148" i="3"/>
  <c r="CU148" i="3"/>
  <c r="CT148" i="3"/>
  <c r="CS148" i="3"/>
  <c r="CR148" i="3"/>
  <c r="CQ148" i="3"/>
  <c r="CP148" i="3"/>
  <c r="CO148" i="3"/>
  <c r="CN148" i="3"/>
  <c r="CM148" i="3"/>
  <c r="CL148" i="3"/>
  <c r="CK148" i="3"/>
  <c r="CJ148" i="3"/>
  <c r="CI148" i="3"/>
  <c r="CH148" i="3"/>
  <c r="CG148" i="3"/>
  <c r="CF148" i="3"/>
  <c r="CE148" i="3"/>
  <c r="CD148" i="3"/>
  <c r="CC148" i="3"/>
  <c r="CB148" i="3"/>
  <c r="CA148" i="3"/>
  <c r="BZ148" i="3"/>
  <c r="BY148" i="3"/>
  <c r="BX148" i="3"/>
  <c r="BW148" i="3"/>
  <c r="BV148" i="3"/>
  <c r="BU148" i="3"/>
  <c r="BT148" i="3"/>
  <c r="BS148" i="3"/>
  <c r="BR148" i="3"/>
  <c r="BQ148" i="3"/>
  <c r="BP148" i="3"/>
  <c r="BO148" i="3"/>
  <c r="BN148" i="3"/>
  <c r="BM148" i="3"/>
  <c r="BL148" i="3"/>
  <c r="BK148" i="3"/>
  <c r="BJ148" i="3"/>
  <c r="BI148" i="3"/>
  <c r="BG148" i="3"/>
  <c r="BF148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CQ147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BK147" i="3"/>
  <c r="BJ147" i="3"/>
  <c r="BI147" i="3"/>
  <c r="BG147" i="3"/>
  <c r="BF147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CQ146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BK146" i="3"/>
  <c r="BJ146" i="3"/>
  <c r="BI146" i="3"/>
  <c r="BG146" i="3"/>
  <c r="BF146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CQ145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G145" i="3"/>
  <c r="BF145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CQ144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G144" i="3"/>
  <c r="BF144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CQ143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BK143" i="3"/>
  <c r="BJ143" i="3"/>
  <c r="BI143" i="3"/>
  <c r="BG143" i="3"/>
  <c r="BF143" i="3"/>
  <c r="DH142" i="3"/>
  <c r="DG142" i="3"/>
  <c r="DF142" i="3"/>
  <c r="DE142" i="3"/>
  <c r="DD142" i="3"/>
  <c r="DC142" i="3"/>
  <c r="DB142" i="3"/>
  <c r="DA142" i="3"/>
  <c r="CZ142" i="3"/>
  <c r="CY142" i="3"/>
  <c r="CX142" i="3"/>
  <c r="CW142" i="3"/>
  <c r="CV142" i="3"/>
  <c r="CU142" i="3"/>
  <c r="CT142" i="3"/>
  <c r="CS142" i="3"/>
  <c r="CR142" i="3"/>
  <c r="CQ142" i="3"/>
  <c r="CP142" i="3"/>
  <c r="CO142" i="3"/>
  <c r="CN142" i="3"/>
  <c r="CM142" i="3"/>
  <c r="CL142" i="3"/>
  <c r="CK142" i="3"/>
  <c r="CJ142" i="3"/>
  <c r="CI142" i="3"/>
  <c r="CH142" i="3"/>
  <c r="CG142" i="3"/>
  <c r="CF142" i="3"/>
  <c r="CE142" i="3"/>
  <c r="CD142" i="3"/>
  <c r="CC142" i="3"/>
  <c r="CB142" i="3"/>
  <c r="CA142" i="3"/>
  <c r="BZ142" i="3"/>
  <c r="BY142" i="3"/>
  <c r="BX142" i="3"/>
  <c r="BW142" i="3"/>
  <c r="BV142" i="3"/>
  <c r="BU142" i="3"/>
  <c r="BT142" i="3"/>
  <c r="BS142" i="3"/>
  <c r="BR142" i="3"/>
  <c r="BQ142" i="3"/>
  <c r="BP142" i="3"/>
  <c r="BO142" i="3"/>
  <c r="BN142" i="3"/>
  <c r="BM142" i="3"/>
  <c r="BL142" i="3"/>
  <c r="BK142" i="3"/>
  <c r="BJ142" i="3"/>
  <c r="BI142" i="3"/>
  <c r="BG142" i="3"/>
  <c r="BF142" i="3"/>
  <c r="DH141" i="3"/>
  <c r="DG141" i="3"/>
  <c r="DF141" i="3"/>
  <c r="DE141" i="3"/>
  <c r="DD141" i="3"/>
  <c r="DC141" i="3"/>
  <c r="DB141" i="3"/>
  <c r="DA141" i="3"/>
  <c r="CZ141" i="3"/>
  <c r="CY141" i="3"/>
  <c r="CX141" i="3"/>
  <c r="CW141" i="3"/>
  <c r="CV141" i="3"/>
  <c r="CU141" i="3"/>
  <c r="CT141" i="3"/>
  <c r="CS141" i="3"/>
  <c r="CR141" i="3"/>
  <c r="CQ141" i="3"/>
  <c r="CP141" i="3"/>
  <c r="CO141" i="3"/>
  <c r="CN141" i="3"/>
  <c r="CM141" i="3"/>
  <c r="CL141" i="3"/>
  <c r="CK141" i="3"/>
  <c r="CJ141" i="3"/>
  <c r="CI141" i="3"/>
  <c r="CH141" i="3"/>
  <c r="CG141" i="3"/>
  <c r="CF141" i="3"/>
  <c r="CE141" i="3"/>
  <c r="CD141" i="3"/>
  <c r="CC141" i="3"/>
  <c r="CB141" i="3"/>
  <c r="CA141" i="3"/>
  <c r="BZ141" i="3"/>
  <c r="BY141" i="3"/>
  <c r="BX141" i="3"/>
  <c r="BW141" i="3"/>
  <c r="BV141" i="3"/>
  <c r="BU141" i="3"/>
  <c r="BT141" i="3"/>
  <c r="BS141" i="3"/>
  <c r="BR141" i="3"/>
  <c r="BQ141" i="3"/>
  <c r="BP141" i="3"/>
  <c r="BO141" i="3"/>
  <c r="BN141" i="3"/>
  <c r="BM141" i="3"/>
  <c r="BL141" i="3"/>
  <c r="BK141" i="3"/>
  <c r="BJ141" i="3"/>
  <c r="BI141" i="3"/>
  <c r="BG141" i="3"/>
  <c r="BF141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CQ140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BK140" i="3"/>
  <c r="BJ140" i="3"/>
  <c r="BI140" i="3"/>
  <c r="BG140" i="3"/>
  <c r="BF140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CQ139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BK139" i="3"/>
  <c r="BJ139" i="3"/>
  <c r="BI139" i="3"/>
  <c r="BG139" i="3"/>
  <c r="BF139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CQ138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BK138" i="3"/>
  <c r="BJ138" i="3"/>
  <c r="BI138" i="3"/>
  <c r="BG138" i="3"/>
  <c r="BF138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CQ137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BK137" i="3"/>
  <c r="BJ137" i="3"/>
  <c r="BI137" i="3"/>
  <c r="BG137" i="3"/>
  <c r="BF137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CQ136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BK136" i="3"/>
  <c r="BJ136" i="3"/>
  <c r="BI136" i="3"/>
  <c r="BG136" i="3"/>
  <c r="BF136" i="3"/>
  <c r="DH135" i="3"/>
  <c r="DG135" i="3"/>
  <c r="DF135" i="3"/>
  <c r="DE135" i="3"/>
  <c r="DD135" i="3"/>
  <c r="DC135" i="3"/>
  <c r="DB135" i="3"/>
  <c r="DA135" i="3"/>
  <c r="CZ135" i="3"/>
  <c r="CY135" i="3"/>
  <c r="CX135" i="3"/>
  <c r="CW135" i="3"/>
  <c r="CV135" i="3"/>
  <c r="CU135" i="3"/>
  <c r="CT135" i="3"/>
  <c r="CS135" i="3"/>
  <c r="CR135" i="3"/>
  <c r="CQ135" i="3"/>
  <c r="CP135" i="3"/>
  <c r="CO135" i="3"/>
  <c r="CN135" i="3"/>
  <c r="CM135" i="3"/>
  <c r="CL135" i="3"/>
  <c r="CK135" i="3"/>
  <c r="CJ135" i="3"/>
  <c r="CI135" i="3"/>
  <c r="CH135" i="3"/>
  <c r="CG135" i="3"/>
  <c r="CF135" i="3"/>
  <c r="CE135" i="3"/>
  <c r="CD135" i="3"/>
  <c r="CC135" i="3"/>
  <c r="CB135" i="3"/>
  <c r="CA135" i="3"/>
  <c r="BZ135" i="3"/>
  <c r="BY135" i="3"/>
  <c r="BX135" i="3"/>
  <c r="BW135" i="3"/>
  <c r="BV135" i="3"/>
  <c r="BU135" i="3"/>
  <c r="BT135" i="3"/>
  <c r="BS135" i="3"/>
  <c r="BR135" i="3"/>
  <c r="BQ135" i="3"/>
  <c r="BP135" i="3"/>
  <c r="BO135" i="3"/>
  <c r="BN135" i="3"/>
  <c r="BM135" i="3"/>
  <c r="BL135" i="3"/>
  <c r="BK135" i="3"/>
  <c r="BJ135" i="3"/>
  <c r="BI135" i="3"/>
  <c r="BG135" i="3"/>
  <c r="BF135" i="3"/>
  <c r="DH134" i="3"/>
  <c r="DG134" i="3"/>
  <c r="DF134" i="3"/>
  <c r="DE134" i="3"/>
  <c r="DD134" i="3"/>
  <c r="DC134" i="3"/>
  <c r="DB134" i="3"/>
  <c r="DA134" i="3"/>
  <c r="CZ134" i="3"/>
  <c r="CY134" i="3"/>
  <c r="CX134" i="3"/>
  <c r="CW134" i="3"/>
  <c r="CV134" i="3"/>
  <c r="CU134" i="3"/>
  <c r="CT134" i="3"/>
  <c r="CS134" i="3"/>
  <c r="CR134" i="3"/>
  <c r="CQ134" i="3"/>
  <c r="CP134" i="3"/>
  <c r="CO134" i="3"/>
  <c r="CN134" i="3"/>
  <c r="CM134" i="3"/>
  <c r="CL134" i="3"/>
  <c r="CK134" i="3"/>
  <c r="CJ134" i="3"/>
  <c r="CI134" i="3"/>
  <c r="CH134" i="3"/>
  <c r="CG134" i="3"/>
  <c r="CF134" i="3"/>
  <c r="CE134" i="3"/>
  <c r="CD134" i="3"/>
  <c r="CC134" i="3"/>
  <c r="CB134" i="3"/>
  <c r="CA134" i="3"/>
  <c r="BZ134" i="3"/>
  <c r="BY134" i="3"/>
  <c r="BX134" i="3"/>
  <c r="BW134" i="3"/>
  <c r="BV134" i="3"/>
  <c r="BU134" i="3"/>
  <c r="BT134" i="3"/>
  <c r="BS134" i="3"/>
  <c r="BR134" i="3"/>
  <c r="BQ134" i="3"/>
  <c r="BP134" i="3"/>
  <c r="BO134" i="3"/>
  <c r="BN134" i="3"/>
  <c r="BM134" i="3"/>
  <c r="BL134" i="3"/>
  <c r="BK134" i="3"/>
  <c r="BJ134" i="3"/>
  <c r="BI134" i="3"/>
  <c r="BG134" i="3"/>
  <c r="BF134" i="3"/>
  <c r="DH133" i="3"/>
  <c r="DG133" i="3"/>
  <c r="DF133" i="3"/>
  <c r="DE133" i="3"/>
  <c r="DD133" i="3"/>
  <c r="DC133" i="3"/>
  <c r="DB133" i="3"/>
  <c r="DA133" i="3"/>
  <c r="CZ133" i="3"/>
  <c r="CY133" i="3"/>
  <c r="CX133" i="3"/>
  <c r="CW133" i="3"/>
  <c r="CV133" i="3"/>
  <c r="CU133" i="3"/>
  <c r="CT133" i="3"/>
  <c r="CS133" i="3"/>
  <c r="CR133" i="3"/>
  <c r="CQ133" i="3"/>
  <c r="CP133" i="3"/>
  <c r="CO133" i="3"/>
  <c r="CN133" i="3"/>
  <c r="CM133" i="3"/>
  <c r="CL133" i="3"/>
  <c r="CK133" i="3"/>
  <c r="CJ133" i="3"/>
  <c r="CI133" i="3"/>
  <c r="CH133" i="3"/>
  <c r="CG133" i="3"/>
  <c r="CF133" i="3"/>
  <c r="CE133" i="3"/>
  <c r="CD133" i="3"/>
  <c r="CC133" i="3"/>
  <c r="CB133" i="3"/>
  <c r="CA133" i="3"/>
  <c r="BZ133" i="3"/>
  <c r="BY133" i="3"/>
  <c r="BX133" i="3"/>
  <c r="BW133" i="3"/>
  <c r="BV133" i="3"/>
  <c r="BU133" i="3"/>
  <c r="BT133" i="3"/>
  <c r="BS133" i="3"/>
  <c r="BR133" i="3"/>
  <c r="BQ133" i="3"/>
  <c r="BP133" i="3"/>
  <c r="BO133" i="3"/>
  <c r="BN133" i="3"/>
  <c r="BM133" i="3"/>
  <c r="BL133" i="3"/>
  <c r="BK133" i="3"/>
  <c r="BJ133" i="3"/>
  <c r="BI133" i="3"/>
  <c r="BG133" i="3"/>
  <c r="BF133" i="3"/>
  <c r="DH132" i="3"/>
  <c r="DG132" i="3"/>
  <c r="DF132" i="3"/>
  <c r="DE132" i="3"/>
  <c r="DD132" i="3"/>
  <c r="DC132" i="3"/>
  <c r="DB132" i="3"/>
  <c r="DA132" i="3"/>
  <c r="CZ132" i="3"/>
  <c r="CY132" i="3"/>
  <c r="CX132" i="3"/>
  <c r="CW132" i="3"/>
  <c r="CV132" i="3"/>
  <c r="CU132" i="3"/>
  <c r="CT132" i="3"/>
  <c r="CS132" i="3"/>
  <c r="CR132" i="3"/>
  <c r="CQ132" i="3"/>
  <c r="CP132" i="3"/>
  <c r="CO132" i="3"/>
  <c r="CN132" i="3"/>
  <c r="CM132" i="3"/>
  <c r="CL132" i="3"/>
  <c r="CK132" i="3"/>
  <c r="CJ132" i="3"/>
  <c r="CI132" i="3"/>
  <c r="CH132" i="3"/>
  <c r="CG132" i="3"/>
  <c r="CF132" i="3"/>
  <c r="CE132" i="3"/>
  <c r="CD132" i="3"/>
  <c r="CC132" i="3"/>
  <c r="CB132" i="3"/>
  <c r="CA132" i="3"/>
  <c r="BZ132" i="3"/>
  <c r="BY132" i="3"/>
  <c r="BX132" i="3"/>
  <c r="BW132" i="3"/>
  <c r="BV132" i="3"/>
  <c r="BU132" i="3"/>
  <c r="BT132" i="3"/>
  <c r="BS132" i="3"/>
  <c r="BR132" i="3"/>
  <c r="BQ132" i="3"/>
  <c r="BP132" i="3"/>
  <c r="BO132" i="3"/>
  <c r="BN132" i="3"/>
  <c r="BM132" i="3"/>
  <c r="BL132" i="3"/>
  <c r="BK132" i="3"/>
  <c r="BJ132" i="3"/>
  <c r="BI132" i="3"/>
  <c r="BG132" i="3"/>
  <c r="BF132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CQ131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BK131" i="3"/>
  <c r="BJ131" i="3"/>
  <c r="BI131" i="3"/>
  <c r="BG131" i="3"/>
  <c r="BF131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CQ130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BK130" i="3"/>
  <c r="BJ130" i="3"/>
  <c r="BI130" i="3"/>
  <c r="BG130" i="3"/>
  <c r="BF130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CQ129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BK129" i="3"/>
  <c r="BJ129" i="3"/>
  <c r="BI129" i="3"/>
  <c r="BG129" i="3"/>
  <c r="BF129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CQ128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BK128" i="3"/>
  <c r="BJ128" i="3"/>
  <c r="BI128" i="3"/>
  <c r="BG128" i="3"/>
  <c r="BF128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CQ127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BK127" i="3"/>
  <c r="BJ127" i="3"/>
  <c r="BI127" i="3"/>
  <c r="BG127" i="3"/>
  <c r="BF127" i="3"/>
  <c r="DH126" i="3"/>
  <c r="DG126" i="3"/>
  <c r="DF126" i="3"/>
  <c r="DE126" i="3"/>
  <c r="DD126" i="3"/>
  <c r="DC126" i="3"/>
  <c r="DB126" i="3"/>
  <c r="DA126" i="3"/>
  <c r="CZ126" i="3"/>
  <c r="CY126" i="3"/>
  <c r="CX126" i="3"/>
  <c r="CW126" i="3"/>
  <c r="CV126" i="3"/>
  <c r="CU126" i="3"/>
  <c r="CT126" i="3"/>
  <c r="CS126" i="3"/>
  <c r="CR126" i="3"/>
  <c r="CQ126" i="3"/>
  <c r="CP126" i="3"/>
  <c r="CO126" i="3"/>
  <c r="CN126" i="3"/>
  <c r="CM126" i="3"/>
  <c r="CL126" i="3"/>
  <c r="CK126" i="3"/>
  <c r="CJ126" i="3"/>
  <c r="CI126" i="3"/>
  <c r="CH126" i="3"/>
  <c r="CG126" i="3"/>
  <c r="CF126" i="3"/>
  <c r="CE126" i="3"/>
  <c r="CD126" i="3"/>
  <c r="CC126" i="3"/>
  <c r="CB126" i="3"/>
  <c r="CA126" i="3"/>
  <c r="BZ126" i="3"/>
  <c r="BY126" i="3"/>
  <c r="BX126" i="3"/>
  <c r="BW126" i="3"/>
  <c r="BV126" i="3"/>
  <c r="BU126" i="3"/>
  <c r="BT126" i="3"/>
  <c r="BS126" i="3"/>
  <c r="BR126" i="3"/>
  <c r="BQ126" i="3"/>
  <c r="BP126" i="3"/>
  <c r="BO126" i="3"/>
  <c r="BN126" i="3"/>
  <c r="BM126" i="3"/>
  <c r="BL126" i="3"/>
  <c r="BK126" i="3"/>
  <c r="BJ126" i="3"/>
  <c r="BI126" i="3"/>
  <c r="BG126" i="3"/>
  <c r="BF126" i="3"/>
  <c r="DH125" i="3"/>
  <c r="DG125" i="3"/>
  <c r="DF125" i="3"/>
  <c r="DE125" i="3"/>
  <c r="DD125" i="3"/>
  <c r="DC125" i="3"/>
  <c r="DB125" i="3"/>
  <c r="DA125" i="3"/>
  <c r="CZ125" i="3"/>
  <c r="CY125" i="3"/>
  <c r="CX125" i="3"/>
  <c r="CW125" i="3"/>
  <c r="CV125" i="3"/>
  <c r="CU125" i="3"/>
  <c r="CT125" i="3"/>
  <c r="CS125" i="3"/>
  <c r="CR125" i="3"/>
  <c r="CQ125" i="3"/>
  <c r="CP125" i="3"/>
  <c r="CO125" i="3"/>
  <c r="CN125" i="3"/>
  <c r="CM125" i="3"/>
  <c r="CL125" i="3"/>
  <c r="CK125" i="3"/>
  <c r="CJ125" i="3"/>
  <c r="CI125" i="3"/>
  <c r="CH125" i="3"/>
  <c r="CG125" i="3"/>
  <c r="CF125" i="3"/>
  <c r="CE125" i="3"/>
  <c r="CD125" i="3"/>
  <c r="CC125" i="3"/>
  <c r="CB125" i="3"/>
  <c r="CA125" i="3"/>
  <c r="BZ125" i="3"/>
  <c r="BY125" i="3"/>
  <c r="BX125" i="3"/>
  <c r="BW125" i="3"/>
  <c r="BV125" i="3"/>
  <c r="BU125" i="3"/>
  <c r="BT125" i="3"/>
  <c r="BS125" i="3"/>
  <c r="BR125" i="3"/>
  <c r="BQ125" i="3"/>
  <c r="BP125" i="3"/>
  <c r="BO125" i="3"/>
  <c r="BN125" i="3"/>
  <c r="BM125" i="3"/>
  <c r="BL125" i="3"/>
  <c r="BK125" i="3"/>
  <c r="BJ125" i="3"/>
  <c r="BI125" i="3"/>
  <c r="BG125" i="3"/>
  <c r="BF125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CQ124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BK124" i="3"/>
  <c r="BJ124" i="3"/>
  <c r="BI124" i="3"/>
  <c r="BG124" i="3"/>
  <c r="BF124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CQ123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BK123" i="3"/>
  <c r="BJ123" i="3"/>
  <c r="BI123" i="3"/>
  <c r="BG123" i="3"/>
  <c r="BF123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CQ122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BK122" i="3"/>
  <c r="BJ122" i="3"/>
  <c r="BI122" i="3"/>
  <c r="BG122" i="3"/>
  <c r="BF122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CQ121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BK121" i="3"/>
  <c r="BJ121" i="3"/>
  <c r="BI121" i="3"/>
  <c r="BG121" i="3"/>
  <c r="BF121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CQ120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BK120" i="3"/>
  <c r="BJ120" i="3"/>
  <c r="BI120" i="3"/>
  <c r="BG120" i="3"/>
  <c r="BF120" i="3"/>
  <c r="DH119" i="3"/>
  <c r="DG119" i="3"/>
  <c r="DF119" i="3"/>
  <c r="DE119" i="3"/>
  <c r="DD119" i="3"/>
  <c r="DC119" i="3"/>
  <c r="DB119" i="3"/>
  <c r="DA119" i="3"/>
  <c r="CZ119" i="3"/>
  <c r="CY119" i="3"/>
  <c r="CX119" i="3"/>
  <c r="CW119" i="3"/>
  <c r="CV119" i="3"/>
  <c r="CU119" i="3"/>
  <c r="CT119" i="3"/>
  <c r="CS119" i="3"/>
  <c r="CR119" i="3"/>
  <c r="CQ119" i="3"/>
  <c r="CP119" i="3"/>
  <c r="CO119" i="3"/>
  <c r="CN119" i="3"/>
  <c r="CM119" i="3"/>
  <c r="CL119" i="3"/>
  <c r="CK119" i="3"/>
  <c r="CJ119" i="3"/>
  <c r="CI119" i="3"/>
  <c r="CH119" i="3"/>
  <c r="CG119" i="3"/>
  <c r="CF119" i="3"/>
  <c r="CE119" i="3"/>
  <c r="CD119" i="3"/>
  <c r="CC119" i="3"/>
  <c r="CB119" i="3"/>
  <c r="CA119" i="3"/>
  <c r="BZ119" i="3"/>
  <c r="BY119" i="3"/>
  <c r="BX119" i="3"/>
  <c r="BW119" i="3"/>
  <c r="BV119" i="3"/>
  <c r="BU119" i="3"/>
  <c r="BT119" i="3"/>
  <c r="BS119" i="3"/>
  <c r="BR119" i="3"/>
  <c r="BQ119" i="3"/>
  <c r="BP119" i="3"/>
  <c r="BO119" i="3"/>
  <c r="BN119" i="3"/>
  <c r="BM119" i="3"/>
  <c r="BL119" i="3"/>
  <c r="BK119" i="3"/>
  <c r="BJ119" i="3"/>
  <c r="BI119" i="3"/>
  <c r="BG119" i="3"/>
  <c r="BF119" i="3"/>
  <c r="DH118" i="3"/>
  <c r="DG118" i="3"/>
  <c r="DF118" i="3"/>
  <c r="DE118" i="3"/>
  <c r="DD118" i="3"/>
  <c r="DC118" i="3"/>
  <c r="DB118" i="3"/>
  <c r="DA118" i="3"/>
  <c r="CZ118" i="3"/>
  <c r="CY118" i="3"/>
  <c r="CX118" i="3"/>
  <c r="CW118" i="3"/>
  <c r="CV118" i="3"/>
  <c r="CU118" i="3"/>
  <c r="CT118" i="3"/>
  <c r="CS118" i="3"/>
  <c r="CR118" i="3"/>
  <c r="CQ118" i="3"/>
  <c r="CP118" i="3"/>
  <c r="CO118" i="3"/>
  <c r="CN118" i="3"/>
  <c r="CM118" i="3"/>
  <c r="CL118" i="3"/>
  <c r="CK118" i="3"/>
  <c r="CJ118" i="3"/>
  <c r="CI118" i="3"/>
  <c r="CH118" i="3"/>
  <c r="CG118" i="3"/>
  <c r="CF118" i="3"/>
  <c r="CE118" i="3"/>
  <c r="CD118" i="3"/>
  <c r="CC118" i="3"/>
  <c r="CB118" i="3"/>
  <c r="CA118" i="3"/>
  <c r="BZ118" i="3"/>
  <c r="BY118" i="3"/>
  <c r="BX118" i="3"/>
  <c r="BW118" i="3"/>
  <c r="BV118" i="3"/>
  <c r="BU118" i="3"/>
  <c r="BT118" i="3"/>
  <c r="BS118" i="3"/>
  <c r="BR118" i="3"/>
  <c r="BQ118" i="3"/>
  <c r="BP118" i="3"/>
  <c r="BO118" i="3"/>
  <c r="BN118" i="3"/>
  <c r="BM118" i="3"/>
  <c r="BL118" i="3"/>
  <c r="BK118" i="3"/>
  <c r="BJ118" i="3"/>
  <c r="BI118" i="3"/>
  <c r="BG118" i="3"/>
  <c r="BF118" i="3"/>
  <c r="DH117" i="3"/>
  <c r="DG117" i="3"/>
  <c r="DF117" i="3"/>
  <c r="DE117" i="3"/>
  <c r="DD117" i="3"/>
  <c r="DC117" i="3"/>
  <c r="DB117" i="3"/>
  <c r="DA117" i="3"/>
  <c r="CZ117" i="3"/>
  <c r="CY117" i="3"/>
  <c r="CX117" i="3"/>
  <c r="CW117" i="3"/>
  <c r="CV117" i="3"/>
  <c r="CU117" i="3"/>
  <c r="CT117" i="3"/>
  <c r="CS117" i="3"/>
  <c r="CR117" i="3"/>
  <c r="CQ117" i="3"/>
  <c r="CP117" i="3"/>
  <c r="CO117" i="3"/>
  <c r="CN117" i="3"/>
  <c r="CM117" i="3"/>
  <c r="CL117" i="3"/>
  <c r="CK117" i="3"/>
  <c r="CJ117" i="3"/>
  <c r="CI117" i="3"/>
  <c r="CH117" i="3"/>
  <c r="CG117" i="3"/>
  <c r="CF117" i="3"/>
  <c r="CE117" i="3"/>
  <c r="CD117" i="3"/>
  <c r="CC117" i="3"/>
  <c r="CB117" i="3"/>
  <c r="CA117" i="3"/>
  <c r="BZ117" i="3"/>
  <c r="BY117" i="3"/>
  <c r="BX117" i="3"/>
  <c r="BW117" i="3"/>
  <c r="BV117" i="3"/>
  <c r="BU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G117" i="3"/>
  <c r="BF117" i="3"/>
  <c r="DH116" i="3"/>
  <c r="DG116" i="3"/>
  <c r="DF116" i="3"/>
  <c r="DE116" i="3"/>
  <c r="DD116" i="3"/>
  <c r="DC116" i="3"/>
  <c r="DB116" i="3"/>
  <c r="DA116" i="3"/>
  <c r="CZ116" i="3"/>
  <c r="CY116" i="3"/>
  <c r="CX116" i="3"/>
  <c r="CW116" i="3"/>
  <c r="CV116" i="3"/>
  <c r="CU116" i="3"/>
  <c r="CT116" i="3"/>
  <c r="CS116" i="3"/>
  <c r="CR116" i="3"/>
  <c r="CQ116" i="3"/>
  <c r="CP116" i="3"/>
  <c r="CO116" i="3"/>
  <c r="CN116" i="3"/>
  <c r="CM116" i="3"/>
  <c r="CL116" i="3"/>
  <c r="CK116" i="3"/>
  <c r="CJ116" i="3"/>
  <c r="CI116" i="3"/>
  <c r="CH116" i="3"/>
  <c r="CG116" i="3"/>
  <c r="CF116" i="3"/>
  <c r="CE116" i="3"/>
  <c r="CD116" i="3"/>
  <c r="CC116" i="3"/>
  <c r="CB116" i="3"/>
  <c r="CA116" i="3"/>
  <c r="BZ116" i="3"/>
  <c r="BY116" i="3"/>
  <c r="BX116" i="3"/>
  <c r="BW116" i="3"/>
  <c r="BV116" i="3"/>
  <c r="BU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G116" i="3"/>
  <c r="BF116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BK115" i="3"/>
  <c r="BJ115" i="3"/>
  <c r="BI115" i="3"/>
  <c r="BG115" i="3"/>
  <c r="BF115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BK114" i="3"/>
  <c r="BJ114" i="3"/>
  <c r="BI114" i="3"/>
  <c r="BG114" i="3"/>
  <c r="BF114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BK113" i="3"/>
  <c r="BJ113" i="3"/>
  <c r="BI113" i="3"/>
  <c r="BG113" i="3"/>
  <c r="BF113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BK112" i="3"/>
  <c r="BJ112" i="3"/>
  <c r="BI112" i="3"/>
  <c r="BG112" i="3"/>
  <c r="BF112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CQ111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BK111" i="3"/>
  <c r="BJ111" i="3"/>
  <c r="BI111" i="3"/>
  <c r="BG111" i="3"/>
  <c r="BF111" i="3"/>
  <c r="DH110" i="3"/>
  <c r="DG110" i="3"/>
  <c r="DF110" i="3"/>
  <c r="DE110" i="3"/>
  <c r="DD110" i="3"/>
  <c r="DC110" i="3"/>
  <c r="DB110" i="3"/>
  <c r="DA110" i="3"/>
  <c r="CZ110" i="3"/>
  <c r="CY110" i="3"/>
  <c r="CX110" i="3"/>
  <c r="CW110" i="3"/>
  <c r="CV110" i="3"/>
  <c r="CU110" i="3"/>
  <c r="CT110" i="3"/>
  <c r="CS110" i="3"/>
  <c r="CR110" i="3"/>
  <c r="CQ110" i="3"/>
  <c r="CP110" i="3"/>
  <c r="CO110" i="3"/>
  <c r="CN110" i="3"/>
  <c r="CM110" i="3"/>
  <c r="CL110" i="3"/>
  <c r="CK110" i="3"/>
  <c r="CJ110" i="3"/>
  <c r="CI110" i="3"/>
  <c r="CH110" i="3"/>
  <c r="CG110" i="3"/>
  <c r="CF110" i="3"/>
  <c r="CE110" i="3"/>
  <c r="CD110" i="3"/>
  <c r="CC110" i="3"/>
  <c r="CB110" i="3"/>
  <c r="CA110" i="3"/>
  <c r="BZ110" i="3"/>
  <c r="BY110" i="3"/>
  <c r="BX110" i="3"/>
  <c r="BW110" i="3"/>
  <c r="BV110" i="3"/>
  <c r="BU110" i="3"/>
  <c r="BT110" i="3"/>
  <c r="BS110" i="3"/>
  <c r="BR110" i="3"/>
  <c r="BQ110" i="3"/>
  <c r="BP110" i="3"/>
  <c r="BO110" i="3"/>
  <c r="BN110" i="3"/>
  <c r="BM110" i="3"/>
  <c r="BL110" i="3"/>
  <c r="BK110" i="3"/>
  <c r="BJ110" i="3"/>
  <c r="BI110" i="3"/>
  <c r="BG110" i="3"/>
  <c r="BF110" i="3"/>
  <c r="DH109" i="3"/>
  <c r="DG109" i="3"/>
  <c r="DF109" i="3"/>
  <c r="DE109" i="3"/>
  <c r="DD109" i="3"/>
  <c r="DC109" i="3"/>
  <c r="DB109" i="3"/>
  <c r="DA109" i="3"/>
  <c r="CZ109" i="3"/>
  <c r="CY109" i="3"/>
  <c r="CX109" i="3"/>
  <c r="CW109" i="3"/>
  <c r="CV109" i="3"/>
  <c r="CU109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C109" i="3"/>
  <c r="CB109" i="3"/>
  <c r="CA109" i="3"/>
  <c r="BZ109" i="3"/>
  <c r="BY109" i="3"/>
  <c r="BX109" i="3"/>
  <c r="BW109" i="3"/>
  <c r="BV109" i="3"/>
  <c r="BU109" i="3"/>
  <c r="BT109" i="3"/>
  <c r="BS109" i="3"/>
  <c r="BR109" i="3"/>
  <c r="BQ109" i="3"/>
  <c r="BP109" i="3"/>
  <c r="BO109" i="3"/>
  <c r="BN109" i="3"/>
  <c r="BM109" i="3"/>
  <c r="BL109" i="3"/>
  <c r="BK109" i="3"/>
  <c r="BJ109" i="3"/>
  <c r="BI109" i="3"/>
  <c r="BG109" i="3"/>
  <c r="BF109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BK108" i="3"/>
  <c r="BJ108" i="3"/>
  <c r="BI108" i="3"/>
  <c r="BG108" i="3"/>
  <c r="BF108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CQ107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BK107" i="3"/>
  <c r="BJ107" i="3"/>
  <c r="BI107" i="3"/>
  <c r="BG107" i="3"/>
  <c r="BF107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BK106" i="3"/>
  <c r="BJ106" i="3"/>
  <c r="BI106" i="3"/>
  <c r="BG106" i="3"/>
  <c r="BF106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BK105" i="3"/>
  <c r="BJ105" i="3"/>
  <c r="BI105" i="3"/>
  <c r="BG105" i="3"/>
  <c r="BF105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CQ104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BK104" i="3"/>
  <c r="BJ104" i="3"/>
  <c r="BI104" i="3"/>
  <c r="BG104" i="3"/>
  <c r="BF104" i="3"/>
  <c r="DH103" i="3"/>
  <c r="DG103" i="3"/>
  <c r="DF103" i="3"/>
  <c r="DE103" i="3"/>
  <c r="DD103" i="3"/>
  <c r="DC103" i="3"/>
  <c r="DB103" i="3"/>
  <c r="DA103" i="3"/>
  <c r="CZ103" i="3"/>
  <c r="CY103" i="3"/>
  <c r="CX103" i="3"/>
  <c r="CW103" i="3"/>
  <c r="CV103" i="3"/>
  <c r="CU103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C103" i="3"/>
  <c r="CB103" i="3"/>
  <c r="CA103" i="3"/>
  <c r="BZ103" i="3"/>
  <c r="BY103" i="3"/>
  <c r="BX103" i="3"/>
  <c r="BW103" i="3"/>
  <c r="BV103" i="3"/>
  <c r="BU103" i="3"/>
  <c r="BT103" i="3"/>
  <c r="BS103" i="3"/>
  <c r="BR103" i="3"/>
  <c r="BQ103" i="3"/>
  <c r="BP103" i="3"/>
  <c r="BO103" i="3"/>
  <c r="BN103" i="3"/>
  <c r="BM103" i="3"/>
  <c r="BL103" i="3"/>
  <c r="BK103" i="3"/>
  <c r="BJ103" i="3"/>
  <c r="BI103" i="3"/>
  <c r="BG103" i="3"/>
  <c r="BF103" i="3"/>
  <c r="DH102" i="3"/>
  <c r="DG102" i="3"/>
  <c r="DF102" i="3"/>
  <c r="DE102" i="3"/>
  <c r="DD102" i="3"/>
  <c r="DC102" i="3"/>
  <c r="DB102" i="3"/>
  <c r="DA102" i="3"/>
  <c r="CZ102" i="3"/>
  <c r="CY102" i="3"/>
  <c r="CX102" i="3"/>
  <c r="CW102" i="3"/>
  <c r="CV102" i="3"/>
  <c r="CU102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C102" i="3"/>
  <c r="CB102" i="3"/>
  <c r="CA102" i="3"/>
  <c r="BZ102" i="3"/>
  <c r="BY102" i="3"/>
  <c r="BX102" i="3"/>
  <c r="BW102" i="3"/>
  <c r="BV102" i="3"/>
  <c r="BU102" i="3"/>
  <c r="BT102" i="3"/>
  <c r="BS102" i="3"/>
  <c r="BR102" i="3"/>
  <c r="BQ102" i="3"/>
  <c r="BP102" i="3"/>
  <c r="BO102" i="3"/>
  <c r="BN102" i="3"/>
  <c r="BM102" i="3"/>
  <c r="BL102" i="3"/>
  <c r="BK102" i="3"/>
  <c r="BJ102" i="3"/>
  <c r="BI102" i="3"/>
  <c r="BG102" i="3"/>
  <c r="BF102" i="3"/>
  <c r="DH101" i="3"/>
  <c r="DG101" i="3"/>
  <c r="DF101" i="3"/>
  <c r="DE101" i="3"/>
  <c r="DD101" i="3"/>
  <c r="DC101" i="3"/>
  <c r="DB101" i="3"/>
  <c r="DA101" i="3"/>
  <c r="CZ101" i="3"/>
  <c r="CY101" i="3"/>
  <c r="CX101" i="3"/>
  <c r="CW101" i="3"/>
  <c r="CV101" i="3"/>
  <c r="CU101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C101" i="3"/>
  <c r="CB101" i="3"/>
  <c r="CA101" i="3"/>
  <c r="BZ101" i="3"/>
  <c r="BY101" i="3"/>
  <c r="BX101" i="3"/>
  <c r="BW101" i="3"/>
  <c r="BV101" i="3"/>
  <c r="BU101" i="3"/>
  <c r="BT101" i="3"/>
  <c r="BS101" i="3"/>
  <c r="BR101" i="3"/>
  <c r="BQ101" i="3"/>
  <c r="BP101" i="3"/>
  <c r="BO101" i="3"/>
  <c r="BN101" i="3"/>
  <c r="BM101" i="3"/>
  <c r="BL101" i="3"/>
  <c r="BK101" i="3"/>
  <c r="BJ101" i="3"/>
  <c r="BI101" i="3"/>
  <c r="BG101" i="3"/>
  <c r="BF101" i="3"/>
  <c r="DH100" i="3"/>
  <c r="DG100" i="3"/>
  <c r="DF100" i="3"/>
  <c r="DE100" i="3"/>
  <c r="DD100" i="3"/>
  <c r="DC100" i="3"/>
  <c r="DB100" i="3"/>
  <c r="DA100" i="3"/>
  <c r="CZ100" i="3"/>
  <c r="CY100" i="3"/>
  <c r="CX100" i="3"/>
  <c r="CW100" i="3"/>
  <c r="CV100" i="3"/>
  <c r="CU100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C100" i="3"/>
  <c r="CB100" i="3"/>
  <c r="CA100" i="3"/>
  <c r="BZ100" i="3"/>
  <c r="BY100" i="3"/>
  <c r="BX100" i="3"/>
  <c r="BW100" i="3"/>
  <c r="BV100" i="3"/>
  <c r="BU100" i="3"/>
  <c r="BT100" i="3"/>
  <c r="BS100" i="3"/>
  <c r="BR100" i="3"/>
  <c r="BQ100" i="3"/>
  <c r="BP100" i="3"/>
  <c r="BO100" i="3"/>
  <c r="BN100" i="3"/>
  <c r="BM100" i="3"/>
  <c r="BL100" i="3"/>
  <c r="BK100" i="3"/>
  <c r="BJ100" i="3"/>
  <c r="BI100" i="3"/>
  <c r="BG100" i="3"/>
  <c r="BF100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CQ99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BK99" i="3"/>
  <c r="BJ99" i="3"/>
  <c r="BI99" i="3"/>
  <c r="BG99" i="3"/>
  <c r="BF99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BK98" i="3"/>
  <c r="BJ98" i="3"/>
  <c r="BI98" i="3"/>
  <c r="BG98" i="3"/>
  <c r="BF98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BK97" i="3"/>
  <c r="BJ97" i="3"/>
  <c r="BI97" i="3"/>
  <c r="BG97" i="3"/>
  <c r="BF97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CQ96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BK96" i="3"/>
  <c r="BJ96" i="3"/>
  <c r="BI96" i="3"/>
  <c r="BG96" i="3"/>
  <c r="BF96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BK95" i="3"/>
  <c r="BJ95" i="3"/>
  <c r="BI95" i="3"/>
  <c r="BG95" i="3"/>
  <c r="BF95" i="3"/>
  <c r="DH94" i="3"/>
  <c r="DG94" i="3"/>
  <c r="DF94" i="3"/>
  <c r="DE94" i="3"/>
  <c r="DD94" i="3"/>
  <c r="DC94" i="3"/>
  <c r="DB94" i="3"/>
  <c r="DA94" i="3"/>
  <c r="CZ94" i="3"/>
  <c r="CY94" i="3"/>
  <c r="CX94" i="3"/>
  <c r="CW94" i="3"/>
  <c r="CV94" i="3"/>
  <c r="CU94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CD94" i="3"/>
  <c r="CC94" i="3"/>
  <c r="CB94" i="3"/>
  <c r="CA94" i="3"/>
  <c r="BZ94" i="3"/>
  <c r="BY94" i="3"/>
  <c r="BX94" i="3"/>
  <c r="BW94" i="3"/>
  <c r="BV94" i="3"/>
  <c r="BU94" i="3"/>
  <c r="BT94" i="3"/>
  <c r="BS94" i="3"/>
  <c r="BR94" i="3"/>
  <c r="BQ94" i="3"/>
  <c r="BP94" i="3"/>
  <c r="BO94" i="3"/>
  <c r="BN94" i="3"/>
  <c r="BM94" i="3"/>
  <c r="BL94" i="3"/>
  <c r="BK94" i="3"/>
  <c r="BJ94" i="3"/>
  <c r="BI94" i="3"/>
  <c r="BG94" i="3"/>
  <c r="BF94" i="3"/>
  <c r="DH93" i="3"/>
  <c r="DG93" i="3"/>
  <c r="DF93" i="3"/>
  <c r="DE93" i="3"/>
  <c r="DD93" i="3"/>
  <c r="DC93" i="3"/>
  <c r="DB93" i="3"/>
  <c r="DA93" i="3"/>
  <c r="CZ93" i="3"/>
  <c r="CY93" i="3"/>
  <c r="CX93" i="3"/>
  <c r="CW93" i="3"/>
  <c r="CV93" i="3"/>
  <c r="CU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C93" i="3"/>
  <c r="CB93" i="3"/>
  <c r="CA93" i="3"/>
  <c r="BZ93" i="3"/>
  <c r="BY93" i="3"/>
  <c r="BX93" i="3"/>
  <c r="BW93" i="3"/>
  <c r="BV93" i="3"/>
  <c r="BU93" i="3"/>
  <c r="BT93" i="3"/>
  <c r="BS93" i="3"/>
  <c r="BR93" i="3"/>
  <c r="BQ93" i="3"/>
  <c r="BP93" i="3"/>
  <c r="BO93" i="3"/>
  <c r="BN93" i="3"/>
  <c r="BM93" i="3"/>
  <c r="BL93" i="3"/>
  <c r="BK93" i="3"/>
  <c r="BJ93" i="3"/>
  <c r="BI93" i="3"/>
  <c r="BG93" i="3"/>
  <c r="BF93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CQ92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BK92" i="3"/>
  <c r="BJ92" i="3"/>
  <c r="BI92" i="3"/>
  <c r="BG92" i="3"/>
  <c r="BF92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CQ91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BK91" i="3"/>
  <c r="BJ91" i="3"/>
  <c r="BI91" i="3"/>
  <c r="BG91" i="3"/>
  <c r="BF91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CQ90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G90" i="3"/>
  <c r="BF90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CQ89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G89" i="3"/>
  <c r="BF89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CQ88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BK88" i="3"/>
  <c r="BJ88" i="3"/>
  <c r="BI88" i="3"/>
  <c r="BG88" i="3"/>
  <c r="BF88" i="3"/>
  <c r="DH87" i="3"/>
  <c r="DG87" i="3"/>
  <c r="DF87" i="3"/>
  <c r="DE87" i="3"/>
  <c r="DD87" i="3"/>
  <c r="DC87" i="3"/>
  <c r="DB87" i="3"/>
  <c r="DA87" i="3"/>
  <c r="CZ87" i="3"/>
  <c r="CY87" i="3"/>
  <c r="CX87" i="3"/>
  <c r="CW87" i="3"/>
  <c r="CV87" i="3"/>
  <c r="CU87" i="3"/>
  <c r="CT87" i="3"/>
  <c r="CS87" i="3"/>
  <c r="CR87" i="3"/>
  <c r="CQ87" i="3"/>
  <c r="CP87" i="3"/>
  <c r="CO87" i="3"/>
  <c r="CN87" i="3"/>
  <c r="CM87" i="3"/>
  <c r="CL87" i="3"/>
  <c r="CK87" i="3"/>
  <c r="CJ87" i="3"/>
  <c r="CI87" i="3"/>
  <c r="CH87" i="3"/>
  <c r="CG87" i="3"/>
  <c r="CF87" i="3"/>
  <c r="CE87" i="3"/>
  <c r="CD87" i="3"/>
  <c r="CC87" i="3"/>
  <c r="CB87" i="3"/>
  <c r="CA87" i="3"/>
  <c r="BZ87" i="3"/>
  <c r="BY87" i="3"/>
  <c r="BX87" i="3"/>
  <c r="BW87" i="3"/>
  <c r="BV87" i="3"/>
  <c r="BU87" i="3"/>
  <c r="BT87" i="3"/>
  <c r="BS87" i="3"/>
  <c r="BR87" i="3"/>
  <c r="BQ87" i="3"/>
  <c r="BP87" i="3"/>
  <c r="BO87" i="3"/>
  <c r="BN87" i="3"/>
  <c r="BM87" i="3"/>
  <c r="BL87" i="3"/>
  <c r="BK87" i="3"/>
  <c r="BJ87" i="3"/>
  <c r="BI87" i="3"/>
  <c r="BG87" i="3"/>
  <c r="BF87" i="3"/>
  <c r="DH86" i="3"/>
  <c r="DG86" i="3"/>
  <c r="DF86" i="3"/>
  <c r="DE86" i="3"/>
  <c r="DD86" i="3"/>
  <c r="DC86" i="3"/>
  <c r="DB86" i="3"/>
  <c r="DA86" i="3"/>
  <c r="CZ86" i="3"/>
  <c r="CY86" i="3"/>
  <c r="CX86" i="3"/>
  <c r="CW86" i="3"/>
  <c r="CV86" i="3"/>
  <c r="CU86" i="3"/>
  <c r="CT86" i="3"/>
  <c r="CS86" i="3"/>
  <c r="CR86" i="3"/>
  <c r="CQ86" i="3"/>
  <c r="CP86" i="3"/>
  <c r="CO86" i="3"/>
  <c r="CN86" i="3"/>
  <c r="CM86" i="3"/>
  <c r="CL86" i="3"/>
  <c r="CK86" i="3"/>
  <c r="CJ86" i="3"/>
  <c r="CI86" i="3"/>
  <c r="CH86" i="3"/>
  <c r="CG86" i="3"/>
  <c r="CF86" i="3"/>
  <c r="CE86" i="3"/>
  <c r="CD86" i="3"/>
  <c r="CC86" i="3"/>
  <c r="CB86" i="3"/>
  <c r="CA86" i="3"/>
  <c r="BZ86" i="3"/>
  <c r="BY86" i="3"/>
  <c r="BX86" i="3"/>
  <c r="BW86" i="3"/>
  <c r="BV86" i="3"/>
  <c r="BU86" i="3"/>
  <c r="BT86" i="3"/>
  <c r="BS86" i="3"/>
  <c r="BR86" i="3"/>
  <c r="BQ86" i="3"/>
  <c r="BP86" i="3"/>
  <c r="BO86" i="3"/>
  <c r="BN86" i="3"/>
  <c r="BM86" i="3"/>
  <c r="BL86" i="3"/>
  <c r="BK86" i="3"/>
  <c r="BJ86" i="3"/>
  <c r="BI86" i="3"/>
  <c r="BG86" i="3"/>
  <c r="BF86" i="3"/>
  <c r="DH85" i="3"/>
  <c r="DG85" i="3"/>
  <c r="DF85" i="3"/>
  <c r="DE85" i="3"/>
  <c r="DD85" i="3"/>
  <c r="DC85" i="3"/>
  <c r="DB85" i="3"/>
  <c r="DA85" i="3"/>
  <c r="CZ85" i="3"/>
  <c r="CY85" i="3"/>
  <c r="CX85" i="3"/>
  <c r="CW85" i="3"/>
  <c r="CV85" i="3"/>
  <c r="CU85" i="3"/>
  <c r="CT85" i="3"/>
  <c r="CS85" i="3"/>
  <c r="CR85" i="3"/>
  <c r="CQ85" i="3"/>
  <c r="CP85" i="3"/>
  <c r="CO85" i="3"/>
  <c r="CN85" i="3"/>
  <c r="CM85" i="3"/>
  <c r="CL85" i="3"/>
  <c r="CK85" i="3"/>
  <c r="CJ85" i="3"/>
  <c r="CI85" i="3"/>
  <c r="CH85" i="3"/>
  <c r="CG85" i="3"/>
  <c r="CF85" i="3"/>
  <c r="CE85" i="3"/>
  <c r="CD85" i="3"/>
  <c r="CC85" i="3"/>
  <c r="CB85" i="3"/>
  <c r="CA85" i="3"/>
  <c r="BZ85" i="3"/>
  <c r="BY85" i="3"/>
  <c r="BX85" i="3"/>
  <c r="BW85" i="3"/>
  <c r="BV85" i="3"/>
  <c r="BU85" i="3"/>
  <c r="BT85" i="3"/>
  <c r="BS85" i="3"/>
  <c r="BR85" i="3"/>
  <c r="BQ85" i="3"/>
  <c r="BP85" i="3"/>
  <c r="BO85" i="3"/>
  <c r="BN85" i="3"/>
  <c r="BM85" i="3"/>
  <c r="BL85" i="3"/>
  <c r="BK85" i="3"/>
  <c r="BJ85" i="3"/>
  <c r="BI85" i="3"/>
  <c r="BG85" i="3"/>
  <c r="BF85" i="3"/>
  <c r="DH84" i="3"/>
  <c r="DG84" i="3"/>
  <c r="DF84" i="3"/>
  <c r="DE84" i="3"/>
  <c r="DD84" i="3"/>
  <c r="DC84" i="3"/>
  <c r="DB84" i="3"/>
  <c r="DA84" i="3"/>
  <c r="CZ84" i="3"/>
  <c r="CY84" i="3"/>
  <c r="CX84" i="3"/>
  <c r="CW84" i="3"/>
  <c r="CV84" i="3"/>
  <c r="CU84" i="3"/>
  <c r="CT84" i="3"/>
  <c r="CS84" i="3"/>
  <c r="CR84" i="3"/>
  <c r="CQ84" i="3"/>
  <c r="CP84" i="3"/>
  <c r="CO84" i="3"/>
  <c r="CN84" i="3"/>
  <c r="CM84" i="3"/>
  <c r="CL84" i="3"/>
  <c r="CK84" i="3"/>
  <c r="CJ84" i="3"/>
  <c r="CI84" i="3"/>
  <c r="CH84" i="3"/>
  <c r="CG84" i="3"/>
  <c r="CF84" i="3"/>
  <c r="CE84" i="3"/>
  <c r="CD84" i="3"/>
  <c r="CC84" i="3"/>
  <c r="CB84" i="3"/>
  <c r="CA84" i="3"/>
  <c r="BZ84" i="3"/>
  <c r="BY84" i="3"/>
  <c r="BX84" i="3"/>
  <c r="BW84" i="3"/>
  <c r="BV84" i="3"/>
  <c r="BU84" i="3"/>
  <c r="BT84" i="3"/>
  <c r="BS84" i="3"/>
  <c r="BR84" i="3"/>
  <c r="BQ84" i="3"/>
  <c r="BP84" i="3"/>
  <c r="BO84" i="3"/>
  <c r="BN84" i="3"/>
  <c r="BM84" i="3"/>
  <c r="BL84" i="3"/>
  <c r="BK84" i="3"/>
  <c r="BJ84" i="3"/>
  <c r="BI84" i="3"/>
  <c r="BG84" i="3"/>
  <c r="BF84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CQ83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BK83" i="3"/>
  <c r="BJ83" i="3"/>
  <c r="BI83" i="3"/>
  <c r="BG83" i="3"/>
  <c r="BF83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CQ82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BK82" i="3"/>
  <c r="BJ82" i="3"/>
  <c r="BI82" i="3"/>
  <c r="BG82" i="3"/>
  <c r="BF82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CQ81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BK81" i="3"/>
  <c r="BJ81" i="3"/>
  <c r="BI81" i="3"/>
  <c r="BG81" i="3"/>
  <c r="BF81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CQ80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BK80" i="3"/>
  <c r="BJ80" i="3"/>
  <c r="BI80" i="3"/>
  <c r="BG80" i="3"/>
  <c r="BF80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CQ79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BK79" i="3"/>
  <c r="BJ79" i="3"/>
  <c r="BI79" i="3"/>
  <c r="BG79" i="3"/>
  <c r="BF79" i="3"/>
  <c r="DH78" i="3"/>
  <c r="DG78" i="3"/>
  <c r="DF78" i="3"/>
  <c r="DE78" i="3"/>
  <c r="DD78" i="3"/>
  <c r="DC78" i="3"/>
  <c r="DB78" i="3"/>
  <c r="DA78" i="3"/>
  <c r="CZ78" i="3"/>
  <c r="CY78" i="3"/>
  <c r="CX78" i="3"/>
  <c r="CW78" i="3"/>
  <c r="CV78" i="3"/>
  <c r="CU78" i="3"/>
  <c r="CT78" i="3"/>
  <c r="CS78" i="3"/>
  <c r="CR78" i="3"/>
  <c r="CQ78" i="3"/>
  <c r="CP78" i="3"/>
  <c r="CO78" i="3"/>
  <c r="CN78" i="3"/>
  <c r="CM78" i="3"/>
  <c r="CL78" i="3"/>
  <c r="CK78" i="3"/>
  <c r="CJ78" i="3"/>
  <c r="CI78" i="3"/>
  <c r="CH78" i="3"/>
  <c r="CG78" i="3"/>
  <c r="CF78" i="3"/>
  <c r="CE78" i="3"/>
  <c r="CD78" i="3"/>
  <c r="CC78" i="3"/>
  <c r="CB78" i="3"/>
  <c r="CA78" i="3"/>
  <c r="BZ78" i="3"/>
  <c r="BY78" i="3"/>
  <c r="BX78" i="3"/>
  <c r="BW78" i="3"/>
  <c r="BV78" i="3"/>
  <c r="BU78" i="3"/>
  <c r="BT78" i="3"/>
  <c r="BS78" i="3"/>
  <c r="BR78" i="3"/>
  <c r="BQ78" i="3"/>
  <c r="BP78" i="3"/>
  <c r="BO78" i="3"/>
  <c r="BN78" i="3"/>
  <c r="BM78" i="3"/>
  <c r="BL78" i="3"/>
  <c r="BK78" i="3"/>
  <c r="BJ78" i="3"/>
  <c r="BI78" i="3"/>
  <c r="BG78" i="3"/>
  <c r="BF78" i="3"/>
  <c r="DH77" i="3"/>
  <c r="DG77" i="3"/>
  <c r="DF77" i="3"/>
  <c r="DE77" i="3"/>
  <c r="DD77" i="3"/>
  <c r="DC77" i="3"/>
  <c r="DB77" i="3"/>
  <c r="DA77" i="3"/>
  <c r="CZ77" i="3"/>
  <c r="CY77" i="3"/>
  <c r="CX77" i="3"/>
  <c r="CW77" i="3"/>
  <c r="CV77" i="3"/>
  <c r="CU77" i="3"/>
  <c r="CT77" i="3"/>
  <c r="CS77" i="3"/>
  <c r="CR77" i="3"/>
  <c r="CQ77" i="3"/>
  <c r="CP77" i="3"/>
  <c r="CO77" i="3"/>
  <c r="CN77" i="3"/>
  <c r="CM77" i="3"/>
  <c r="CL77" i="3"/>
  <c r="CK77" i="3"/>
  <c r="CJ77" i="3"/>
  <c r="CI77" i="3"/>
  <c r="CH77" i="3"/>
  <c r="CG77" i="3"/>
  <c r="CF77" i="3"/>
  <c r="CE77" i="3"/>
  <c r="CD77" i="3"/>
  <c r="CC77" i="3"/>
  <c r="CB77" i="3"/>
  <c r="CA77" i="3"/>
  <c r="BZ77" i="3"/>
  <c r="BY77" i="3"/>
  <c r="BX77" i="3"/>
  <c r="BW77" i="3"/>
  <c r="BV77" i="3"/>
  <c r="BU77" i="3"/>
  <c r="BT77" i="3"/>
  <c r="BS77" i="3"/>
  <c r="BR77" i="3"/>
  <c r="BQ77" i="3"/>
  <c r="BP77" i="3"/>
  <c r="BO77" i="3"/>
  <c r="BN77" i="3"/>
  <c r="BM77" i="3"/>
  <c r="BL77" i="3"/>
  <c r="BK77" i="3"/>
  <c r="BJ77" i="3"/>
  <c r="BI77" i="3"/>
  <c r="BG77" i="3"/>
  <c r="BF77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CQ76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BK76" i="3"/>
  <c r="BJ76" i="3"/>
  <c r="BI76" i="3"/>
  <c r="BG76" i="3"/>
  <c r="BF76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CQ75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BK75" i="3"/>
  <c r="BJ75" i="3"/>
  <c r="BI75" i="3"/>
  <c r="BG75" i="3"/>
  <c r="BF75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CQ74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BK74" i="3"/>
  <c r="BJ74" i="3"/>
  <c r="BI74" i="3"/>
  <c r="BG74" i="3"/>
  <c r="BF74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CQ73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BK73" i="3"/>
  <c r="BJ73" i="3"/>
  <c r="BI73" i="3"/>
  <c r="BG73" i="3"/>
  <c r="BF73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CQ72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BK72" i="3"/>
  <c r="BJ72" i="3"/>
  <c r="BI72" i="3"/>
  <c r="BG72" i="3"/>
  <c r="BF72" i="3"/>
  <c r="DH71" i="3"/>
  <c r="DG71" i="3"/>
  <c r="DF71" i="3"/>
  <c r="DE71" i="3"/>
  <c r="DD71" i="3"/>
  <c r="DC71" i="3"/>
  <c r="DB71" i="3"/>
  <c r="DA71" i="3"/>
  <c r="CZ71" i="3"/>
  <c r="CY71" i="3"/>
  <c r="CX71" i="3"/>
  <c r="CW71" i="3"/>
  <c r="CV71" i="3"/>
  <c r="CU71" i="3"/>
  <c r="CT71" i="3"/>
  <c r="CS71" i="3"/>
  <c r="CR71" i="3"/>
  <c r="CQ71" i="3"/>
  <c r="CP71" i="3"/>
  <c r="CO71" i="3"/>
  <c r="CN71" i="3"/>
  <c r="CM71" i="3"/>
  <c r="CL71" i="3"/>
  <c r="CK71" i="3"/>
  <c r="CJ71" i="3"/>
  <c r="CI71" i="3"/>
  <c r="CH71" i="3"/>
  <c r="CG71" i="3"/>
  <c r="CF71" i="3"/>
  <c r="CE71" i="3"/>
  <c r="CD71" i="3"/>
  <c r="CC71" i="3"/>
  <c r="CB71" i="3"/>
  <c r="CA71" i="3"/>
  <c r="BZ71" i="3"/>
  <c r="BY71" i="3"/>
  <c r="BX71" i="3"/>
  <c r="BW71" i="3"/>
  <c r="BV71" i="3"/>
  <c r="BU71" i="3"/>
  <c r="BT71" i="3"/>
  <c r="BS71" i="3"/>
  <c r="BR71" i="3"/>
  <c r="BQ71" i="3"/>
  <c r="BP71" i="3"/>
  <c r="BO71" i="3"/>
  <c r="BN71" i="3"/>
  <c r="BM71" i="3"/>
  <c r="BL71" i="3"/>
  <c r="BK71" i="3"/>
  <c r="BJ71" i="3"/>
  <c r="BI71" i="3"/>
  <c r="BG71" i="3"/>
  <c r="BF71" i="3"/>
  <c r="DH70" i="3"/>
  <c r="DG70" i="3"/>
  <c r="DF70" i="3"/>
  <c r="DE70" i="3"/>
  <c r="DD70" i="3"/>
  <c r="DC70" i="3"/>
  <c r="DB70" i="3"/>
  <c r="DA70" i="3"/>
  <c r="CZ70" i="3"/>
  <c r="CY70" i="3"/>
  <c r="CX70" i="3"/>
  <c r="CW70" i="3"/>
  <c r="CV70" i="3"/>
  <c r="CU70" i="3"/>
  <c r="CT70" i="3"/>
  <c r="CS70" i="3"/>
  <c r="CR70" i="3"/>
  <c r="CQ70" i="3"/>
  <c r="CP70" i="3"/>
  <c r="CO70" i="3"/>
  <c r="CN70" i="3"/>
  <c r="CM70" i="3"/>
  <c r="CL70" i="3"/>
  <c r="CK70" i="3"/>
  <c r="CJ70" i="3"/>
  <c r="CI70" i="3"/>
  <c r="CH70" i="3"/>
  <c r="CG70" i="3"/>
  <c r="CF70" i="3"/>
  <c r="CE70" i="3"/>
  <c r="CD70" i="3"/>
  <c r="CC70" i="3"/>
  <c r="CB70" i="3"/>
  <c r="CA70" i="3"/>
  <c r="BZ70" i="3"/>
  <c r="BY70" i="3"/>
  <c r="BX70" i="3"/>
  <c r="BW70" i="3"/>
  <c r="BV70" i="3"/>
  <c r="BU70" i="3"/>
  <c r="BT70" i="3"/>
  <c r="BS70" i="3"/>
  <c r="BR70" i="3"/>
  <c r="BQ70" i="3"/>
  <c r="BP70" i="3"/>
  <c r="BO70" i="3"/>
  <c r="BN70" i="3"/>
  <c r="BM70" i="3"/>
  <c r="BL70" i="3"/>
  <c r="BK70" i="3"/>
  <c r="BJ70" i="3"/>
  <c r="BI70" i="3"/>
  <c r="BH70" i="3"/>
  <c r="BG70" i="3"/>
  <c r="BF70" i="3"/>
  <c r="DH69" i="3"/>
  <c r="DG69" i="3"/>
  <c r="DF69" i="3"/>
  <c r="DE69" i="3"/>
  <c r="DD69" i="3"/>
  <c r="DC69" i="3"/>
  <c r="DB69" i="3"/>
  <c r="DA69" i="3"/>
  <c r="CZ69" i="3"/>
  <c r="CY69" i="3"/>
  <c r="CX69" i="3"/>
  <c r="CW69" i="3"/>
  <c r="CV69" i="3"/>
  <c r="CU69" i="3"/>
  <c r="CT69" i="3"/>
  <c r="CS69" i="3"/>
  <c r="CR69" i="3"/>
  <c r="CQ69" i="3"/>
  <c r="CP69" i="3"/>
  <c r="CO69" i="3"/>
  <c r="CN69" i="3"/>
  <c r="CM69" i="3"/>
  <c r="CL69" i="3"/>
  <c r="CK69" i="3"/>
  <c r="CJ69" i="3"/>
  <c r="CI69" i="3"/>
  <c r="CH69" i="3"/>
  <c r="CG69" i="3"/>
  <c r="CF69" i="3"/>
  <c r="CE69" i="3"/>
  <c r="CD69" i="3"/>
  <c r="CC69" i="3"/>
  <c r="CB69" i="3"/>
  <c r="CA69" i="3"/>
  <c r="BZ69" i="3"/>
  <c r="BY69" i="3"/>
  <c r="BX69" i="3"/>
  <c r="BW69" i="3"/>
  <c r="BV69" i="3"/>
  <c r="BU69" i="3"/>
  <c r="BT69" i="3"/>
  <c r="BS69" i="3"/>
  <c r="BR69" i="3"/>
  <c r="BQ69" i="3"/>
  <c r="BP69" i="3"/>
  <c r="BO69" i="3"/>
  <c r="BN69" i="3"/>
  <c r="BM69" i="3"/>
  <c r="BL69" i="3"/>
  <c r="BK69" i="3"/>
  <c r="BJ69" i="3"/>
  <c r="BI69" i="3"/>
  <c r="BH69" i="3"/>
  <c r="BG69" i="3"/>
  <c r="BF69" i="3"/>
  <c r="DH68" i="3"/>
  <c r="DG68" i="3"/>
  <c r="DF68" i="3"/>
  <c r="DE68" i="3"/>
  <c r="DD68" i="3"/>
  <c r="DC68" i="3"/>
  <c r="DB68" i="3"/>
  <c r="DA68" i="3"/>
  <c r="CZ68" i="3"/>
  <c r="CY68" i="3"/>
  <c r="CX68" i="3"/>
  <c r="CW68" i="3"/>
  <c r="CV68" i="3"/>
  <c r="CU68" i="3"/>
  <c r="CT68" i="3"/>
  <c r="CS68" i="3"/>
  <c r="CR68" i="3"/>
  <c r="CQ68" i="3"/>
  <c r="CP68" i="3"/>
  <c r="CO68" i="3"/>
  <c r="CN68" i="3"/>
  <c r="CM68" i="3"/>
  <c r="CL68" i="3"/>
  <c r="CK68" i="3"/>
  <c r="CJ68" i="3"/>
  <c r="CI68" i="3"/>
  <c r="CH68" i="3"/>
  <c r="CG68" i="3"/>
  <c r="CF68" i="3"/>
  <c r="CE68" i="3"/>
  <c r="CD68" i="3"/>
  <c r="CC68" i="3"/>
  <c r="CB68" i="3"/>
  <c r="CA68" i="3"/>
  <c r="BZ68" i="3"/>
  <c r="BY68" i="3"/>
  <c r="BX68" i="3"/>
  <c r="BW68" i="3"/>
  <c r="BV68" i="3"/>
  <c r="BU68" i="3"/>
  <c r="BT68" i="3"/>
  <c r="BS68" i="3"/>
  <c r="BR68" i="3"/>
  <c r="BQ68" i="3"/>
  <c r="BP68" i="3"/>
  <c r="BO68" i="3"/>
  <c r="BN68" i="3"/>
  <c r="BM68" i="3"/>
  <c r="BL68" i="3"/>
  <c r="BK68" i="3"/>
  <c r="BJ68" i="3"/>
  <c r="BI68" i="3"/>
  <c r="BH68" i="3"/>
  <c r="BG68" i="3"/>
  <c r="BF68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CQ67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BK67" i="3"/>
  <c r="BJ67" i="3"/>
  <c r="BI67" i="3"/>
  <c r="BH67" i="3"/>
  <c r="BG67" i="3"/>
  <c r="BF67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CQ66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BK66" i="3"/>
  <c r="BJ66" i="3"/>
  <c r="BI66" i="3"/>
  <c r="BH66" i="3"/>
  <c r="BG66" i="3"/>
  <c r="BF66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CQ65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BK65" i="3"/>
  <c r="BJ65" i="3"/>
  <c r="BI65" i="3"/>
  <c r="BH65" i="3"/>
  <c r="BG65" i="3"/>
  <c r="BF65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CQ64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BK64" i="3"/>
  <c r="BJ64" i="3"/>
  <c r="BI64" i="3"/>
  <c r="BH64" i="3"/>
  <c r="BG64" i="3"/>
  <c r="BF64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CQ63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BK63" i="3"/>
  <c r="BJ63" i="3"/>
  <c r="BI63" i="3"/>
  <c r="BH63" i="3"/>
  <c r="BG63" i="3"/>
  <c r="BF63" i="3"/>
  <c r="DH62" i="3"/>
  <c r="DG62" i="3"/>
  <c r="DF62" i="3"/>
  <c r="DE62" i="3"/>
  <c r="DD62" i="3"/>
  <c r="DC62" i="3"/>
  <c r="DB62" i="3"/>
  <c r="DA62" i="3"/>
  <c r="CZ62" i="3"/>
  <c r="CY62" i="3"/>
  <c r="CX62" i="3"/>
  <c r="CW62" i="3"/>
  <c r="CV62" i="3"/>
  <c r="CU62" i="3"/>
  <c r="CT62" i="3"/>
  <c r="CS62" i="3"/>
  <c r="CR62" i="3"/>
  <c r="CQ62" i="3"/>
  <c r="CP62" i="3"/>
  <c r="CO62" i="3"/>
  <c r="CN62" i="3"/>
  <c r="CM62" i="3"/>
  <c r="CL62" i="3"/>
  <c r="CK62" i="3"/>
  <c r="CJ62" i="3"/>
  <c r="CI62" i="3"/>
  <c r="CH62" i="3"/>
  <c r="CG62" i="3"/>
  <c r="CF62" i="3"/>
  <c r="CE62" i="3"/>
  <c r="CD62" i="3"/>
  <c r="CC62" i="3"/>
  <c r="CB62" i="3"/>
  <c r="CA62" i="3"/>
  <c r="BZ62" i="3"/>
  <c r="BY62" i="3"/>
  <c r="BX62" i="3"/>
  <c r="BW62" i="3"/>
  <c r="BV62" i="3"/>
  <c r="BU62" i="3"/>
  <c r="BT62" i="3"/>
  <c r="BS62" i="3"/>
  <c r="BR62" i="3"/>
  <c r="BQ62" i="3"/>
  <c r="BP62" i="3"/>
  <c r="BO62" i="3"/>
  <c r="BN62" i="3"/>
  <c r="BM62" i="3"/>
  <c r="BL62" i="3"/>
  <c r="BK62" i="3"/>
  <c r="BJ62" i="3"/>
  <c r="BI62" i="3"/>
  <c r="BH62" i="3"/>
  <c r="BG62" i="3"/>
  <c r="BF62" i="3"/>
  <c r="DH61" i="3"/>
  <c r="DG61" i="3"/>
  <c r="DF61" i="3"/>
  <c r="DE61" i="3"/>
  <c r="DD61" i="3"/>
  <c r="DC61" i="3"/>
  <c r="DB61" i="3"/>
  <c r="DA61" i="3"/>
  <c r="CZ61" i="3"/>
  <c r="CY61" i="3"/>
  <c r="CX61" i="3"/>
  <c r="CW61" i="3"/>
  <c r="CV61" i="3"/>
  <c r="CU61" i="3"/>
  <c r="CT61" i="3"/>
  <c r="CS61" i="3"/>
  <c r="CR61" i="3"/>
  <c r="CQ61" i="3"/>
  <c r="CP61" i="3"/>
  <c r="CO61" i="3"/>
  <c r="CN61" i="3"/>
  <c r="CM61" i="3"/>
  <c r="CL61" i="3"/>
  <c r="CK61" i="3"/>
  <c r="CJ61" i="3"/>
  <c r="CI61" i="3"/>
  <c r="CH61" i="3"/>
  <c r="CG61" i="3"/>
  <c r="CF61" i="3"/>
  <c r="CE61" i="3"/>
  <c r="CD61" i="3"/>
  <c r="CC61" i="3"/>
  <c r="CB61" i="3"/>
  <c r="CA61" i="3"/>
  <c r="BZ61" i="3"/>
  <c r="BY61" i="3"/>
  <c r="BX61" i="3"/>
  <c r="BW61" i="3"/>
  <c r="BV61" i="3"/>
  <c r="BU61" i="3"/>
  <c r="BT61" i="3"/>
  <c r="BS61" i="3"/>
  <c r="BR61" i="3"/>
  <c r="BQ61" i="3"/>
  <c r="BP61" i="3"/>
  <c r="BO61" i="3"/>
  <c r="BN61" i="3"/>
  <c r="BM61" i="3"/>
  <c r="BL61" i="3"/>
  <c r="BK61" i="3"/>
  <c r="BJ61" i="3"/>
  <c r="BI61" i="3"/>
  <c r="BH61" i="3"/>
  <c r="BG61" i="3"/>
  <c r="BF61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CQ60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BK60" i="3"/>
  <c r="BJ60" i="3"/>
  <c r="BI60" i="3"/>
  <c r="BH60" i="3"/>
  <c r="BG60" i="3"/>
  <c r="BF60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CQ59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BK59" i="3"/>
  <c r="BJ59" i="3"/>
  <c r="BI59" i="3"/>
  <c r="BH59" i="3"/>
  <c r="BG59" i="3"/>
  <c r="BF59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CQ58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BK58" i="3"/>
  <c r="BJ58" i="3"/>
  <c r="BI58" i="3"/>
  <c r="BH58" i="3"/>
  <c r="BG58" i="3"/>
  <c r="BF58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CQ57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BK57" i="3"/>
  <c r="BJ57" i="3"/>
  <c r="BI57" i="3"/>
  <c r="BH57" i="3"/>
  <c r="BG57" i="3"/>
  <c r="BF57" i="3"/>
  <c r="DJ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CQ56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BK56" i="3"/>
  <c r="BJ56" i="3"/>
  <c r="BI56" i="3"/>
  <c r="BH56" i="3"/>
  <c r="BG56" i="3"/>
  <c r="BF56" i="3"/>
  <c r="DJ55" i="3"/>
  <c r="B26" i="5"/>
  <c r="DH55" i="3"/>
  <c r="DG55" i="3"/>
  <c r="DF55" i="3"/>
  <c r="DE55" i="3"/>
  <c r="DD55" i="3"/>
  <c r="DC55" i="3"/>
  <c r="DB55" i="3"/>
  <c r="DA55" i="3"/>
  <c r="CZ55" i="3"/>
  <c r="CY55" i="3"/>
  <c r="CX55" i="3"/>
  <c r="CW55" i="3"/>
  <c r="CV55" i="3"/>
  <c r="CU55" i="3"/>
  <c r="CT55" i="3"/>
  <c r="CS55" i="3"/>
  <c r="CR55" i="3"/>
  <c r="CQ55" i="3"/>
  <c r="CP55" i="3"/>
  <c r="CO55" i="3"/>
  <c r="CN55" i="3"/>
  <c r="CM55" i="3"/>
  <c r="CL55" i="3"/>
  <c r="CK55" i="3"/>
  <c r="CJ55" i="3"/>
  <c r="CI55" i="3"/>
  <c r="CH55" i="3"/>
  <c r="CG55" i="3"/>
  <c r="CF55" i="3"/>
  <c r="CE55" i="3"/>
  <c r="CD55" i="3"/>
  <c r="CC55" i="3"/>
  <c r="CB55" i="3"/>
  <c r="CA55" i="3"/>
  <c r="BZ55" i="3"/>
  <c r="BY55" i="3"/>
  <c r="BX55" i="3"/>
  <c r="BW55" i="3"/>
  <c r="BV55" i="3"/>
  <c r="BU55" i="3"/>
  <c r="BT55" i="3"/>
  <c r="BS55" i="3"/>
  <c r="BR55" i="3"/>
  <c r="BQ55" i="3"/>
  <c r="BP55" i="3"/>
  <c r="BO55" i="3"/>
  <c r="BN55" i="3"/>
  <c r="BM55" i="3"/>
  <c r="BL55" i="3"/>
  <c r="BK55" i="3"/>
  <c r="BJ55" i="3"/>
  <c r="BI55" i="3"/>
  <c r="BH55" i="3"/>
  <c r="BG55" i="3"/>
  <c r="BF55" i="3"/>
  <c r="DJ54" i="3"/>
  <c r="DH54" i="3"/>
  <c r="DG54" i="3"/>
  <c r="DF54" i="3"/>
  <c r="DE54" i="3"/>
  <c r="DD54" i="3"/>
  <c r="DC54" i="3"/>
  <c r="DB54" i="3"/>
  <c r="DA54" i="3"/>
  <c r="CZ54" i="3"/>
  <c r="CY54" i="3"/>
  <c r="CX54" i="3"/>
  <c r="CW54" i="3"/>
  <c r="CV54" i="3"/>
  <c r="CU54" i="3"/>
  <c r="CT54" i="3"/>
  <c r="CS54" i="3"/>
  <c r="CR54" i="3"/>
  <c r="CQ54" i="3"/>
  <c r="CP54" i="3"/>
  <c r="CO54" i="3"/>
  <c r="CN54" i="3"/>
  <c r="CM54" i="3"/>
  <c r="CL54" i="3"/>
  <c r="CK54" i="3"/>
  <c r="CJ54" i="3"/>
  <c r="CI54" i="3"/>
  <c r="CH54" i="3"/>
  <c r="CG54" i="3"/>
  <c r="CF54" i="3"/>
  <c r="CE54" i="3"/>
  <c r="CD54" i="3"/>
  <c r="CC54" i="3"/>
  <c r="CB54" i="3"/>
  <c r="CA54" i="3"/>
  <c r="BZ54" i="3"/>
  <c r="BY54" i="3"/>
  <c r="BX54" i="3"/>
  <c r="BW54" i="3"/>
  <c r="BV54" i="3"/>
  <c r="BU54" i="3"/>
  <c r="BT54" i="3"/>
  <c r="BS54" i="3"/>
  <c r="BR54" i="3"/>
  <c r="BQ54" i="3"/>
  <c r="BP54" i="3"/>
  <c r="BO54" i="3"/>
  <c r="BN54" i="3"/>
  <c r="BM54" i="3"/>
  <c r="BL54" i="3"/>
  <c r="BK54" i="3"/>
  <c r="BJ54" i="3"/>
  <c r="BI54" i="3"/>
  <c r="BH54" i="3"/>
  <c r="BG54" i="3"/>
  <c r="BF54" i="3"/>
  <c r="DJ53" i="3"/>
  <c r="B12" i="4"/>
  <c r="F14" i="4"/>
  <c r="DH53" i="3"/>
  <c r="DG53" i="3"/>
  <c r="DF53" i="3"/>
  <c r="DE53" i="3"/>
  <c r="DD53" i="3"/>
  <c r="DC53" i="3"/>
  <c r="DB53" i="3"/>
  <c r="DA53" i="3"/>
  <c r="CZ53" i="3"/>
  <c r="CY53" i="3"/>
  <c r="CX53" i="3"/>
  <c r="CW53" i="3"/>
  <c r="CV53" i="3"/>
  <c r="CU53" i="3"/>
  <c r="CT53" i="3"/>
  <c r="CS53" i="3"/>
  <c r="CR53" i="3"/>
  <c r="CQ53" i="3"/>
  <c r="CP53" i="3"/>
  <c r="CO53" i="3"/>
  <c r="CN53" i="3"/>
  <c r="CM53" i="3"/>
  <c r="CL53" i="3"/>
  <c r="CK53" i="3"/>
  <c r="CJ53" i="3"/>
  <c r="CI53" i="3"/>
  <c r="CH53" i="3"/>
  <c r="CG53" i="3"/>
  <c r="CF53" i="3"/>
  <c r="CE53" i="3"/>
  <c r="CD53" i="3"/>
  <c r="CC53" i="3"/>
  <c r="CB53" i="3"/>
  <c r="CA53" i="3"/>
  <c r="BZ53" i="3"/>
  <c r="BY53" i="3"/>
  <c r="BX53" i="3"/>
  <c r="BW53" i="3"/>
  <c r="BV53" i="3"/>
  <c r="BU53" i="3"/>
  <c r="BT53" i="3"/>
  <c r="BS53" i="3"/>
  <c r="BR53" i="3"/>
  <c r="BQ53" i="3"/>
  <c r="BP53" i="3"/>
  <c r="BO53" i="3"/>
  <c r="BN53" i="3"/>
  <c r="BM53" i="3"/>
  <c r="BL53" i="3"/>
  <c r="BK53" i="3"/>
  <c r="BJ53" i="3"/>
  <c r="BI53" i="3"/>
  <c r="BH53" i="3"/>
  <c r="BG53" i="3"/>
  <c r="BF53" i="3"/>
  <c r="DJ52" i="3"/>
  <c r="DH52" i="3"/>
  <c r="DG52" i="3"/>
  <c r="DF52" i="3"/>
  <c r="DE52" i="3"/>
  <c r="DD52" i="3"/>
  <c r="DC52" i="3"/>
  <c r="DB52" i="3"/>
  <c r="DA52" i="3"/>
  <c r="CZ52" i="3"/>
  <c r="CY52" i="3"/>
  <c r="CX52" i="3"/>
  <c r="CW52" i="3"/>
  <c r="CV52" i="3"/>
  <c r="CU52" i="3"/>
  <c r="CT52" i="3"/>
  <c r="CS52" i="3"/>
  <c r="CR52" i="3"/>
  <c r="CQ52" i="3"/>
  <c r="CP52" i="3"/>
  <c r="CO52" i="3"/>
  <c r="CN52" i="3"/>
  <c r="CM52" i="3"/>
  <c r="CL52" i="3"/>
  <c r="CK52" i="3"/>
  <c r="CJ52" i="3"/>
  <c r="CI52" i="3"/>
  <c r="CH52" i="3"/>
  <c r="CG52" i="3"/>
  <c r="CF52" i="3"/>
  <c r="CE52" i="3"/>
  <c r="CD52" i="3"/>
  <c r="CC52" i="3"/>
  <c r="CB52" i="3"/>
  <c r="CA52" i="3"/>
  <c r="BZ52" i="3"/>
  <c r="BY52" i="3"/>
  <c r="BX52" i="3"/>
  <c r="BW52" i="3"/>
  <c r="BV52" i="3"/>
  <c r="BU52" i="3"/>
  <c r="BT52" i="3"/>
  <c r="BS52" i="3"/>
  <c r="BR52" i="3"/>
  <c r="BQ52" i="3"/>
  <c r="BP52" i="3"/>
  <c r="BO52" i="3"/>
  <c r="BN52" i="3"/>
  <c r="BM52" i="3"/>
  <c r="BL52" i="3"/>
  <c r="BK52" i="3"/>
  <c r="BJ52" i="3"/>
  <c r="BI52" i="3"/>
  <c r="BH52" i="3"/>
  <c r="BG52" i="3"/>
  <c r="BF52" i="3"/>
  <c r="DJ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CQ51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BK51" i="3"/>
  <c r="BJ51" i="3"/>
  <c r="BI51" i="3"/>
  <c r="BH51" i="3"/>
  <c r="BG51" i="3"/>
  <c r="BF51" i="3"/>
  <c r="DJ50" i="3"/>
  <c r="B24" i="5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CQ50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BK50" i="3"/>
  <c r="BJ50" i="3"/>
  <c r="BI50" i="3"/>
  <c r="BH50" i="3"/>
  <c r="BG50" i="3"/>
  <c r="BF50" i="3"/>
  <c r="DJ49" i="3"/>
  <c r="B23" i="5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CQ49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BK49" i="3"/>
  <c r="BJ49" i="3"/>
  <c r="BI49" i="3"/>
  <c r="BH49" i="3"/>
  <c r="BG49" i="3"/>
  <c r="BF49" i="3"/>
  <c r="DJ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CQ48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BK48" i="3"/>
  <c r="BJ48" i="3"/>
  <c r="BI48" i="3"/>
  <c r="BH48" i="3"/>
  <c r="BG48" i="3"/>
  <c r="BF48" i="3"/>
  <c r="DJ47" i="3"/>
  <c r="B7" i="6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CQ47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BK47" i="3"/>
  <c r="BJ47" i="3"/>
  <c r="BI47" i="3"/>
  <c r="BH47" i="3"/>
  <c r="BG47" i="3"/>
  <c r="BF47" i="3"/>
  <c r="DJ46" i="3"/>
  <c r="B22" i="5"/>
  <c r="DH46" i="3"/>
  <c r="DG46" i="3"/>
  <c r="DF46" i="3"/>
  <c r="DE46" i="3"/>
  <c r="DD46" i="3"/>
  <c r="DC46" i="3"/>
  <c r="DB46" i="3"/>
  <c r="DA46" i="3"/>
  <c r="CZ46" i="3"/>
  <c r="CY46" i="3"/>
  <c r="CX46" i="3"/>
  <c r="CW46" i="3"/>
  <c r="CV46" i="3"/>
  <c r="CU46" i="3"/>
  <c r="CT46" i="3"/>
  <c r="CS46" i="3"/>
  <c r="CR46" i="3"/>
  <c r="CQ46" i="3"/>
  <c r="CP46" i="3"/>
  <c r="CO46" i="3"/>
  <c r="CN46" i="3"/>
  <c r="CM46" i="3"/>
  <c r="CL46" i="3"/>
  <c r="CK46" i="3"/>
  <c r="CJ46" i="3"/>
  <c r="CI46" i="3"/>
  <c r="CH46" i="3"/>
  <c r="CG46" i="3"/>
  <c r="CF46" i="3"/>
  <c r="CE46" i="3"/>
  <c r="CD46" i="3"/>
  <c r="CC46" i="3"/>
  <c r="CB46" i="3"/>
  <c r="CA46" i="3"/>
  <c r="BZ46" i="3"/>
  <c r="BY46" i="3"/>
  <c r="BX46" i="3"/>
  <c r="BW46" i="3"/>
  <c r="BV46" i="3"/>
  <c r="BU46" i="3"/>
  <c r="BT46" i="3"/>
  <c r="BS46" i="3"/>
  <c r="BR46" i="3"/>
  <c r="BQ46" i="3"/>
  <c r="BP46" i="3"/>
  <c r="BO46" i="3"/>
  <c r="BN46" i="3"/>
  <c r="BM46" i="3"/>
  <c r="BL46" i="3"/>
  <c r="BK46" i="3"/>
  <c r="BJ46" i="3"/>
  <c r="BI46" i="3"/>
  <c r="BH46" i="3"/>
  <c r="BG46" i="3"/>
  <c r="BF46" i="3"/>
  <c r="DJ45" i="3"/>
  <c r="B6" i="6"/>
  <c r="DH45" i="3"/>
  <c r="DG45" i="3"/>
  <c r="DF45" i="3"/>
  <c r="DE45" i="3"/>
  <c r="DD45" i="3"/>
  <c r="DC45" i="3"/>
  <c r="DB45" i="3"/>
  <c r="DA45" i="3"/>
  <c r="CZ45" i="3"/>
  <c r="CY45" i="3"/>
  <c r="CX45" i="3"/>
  <c r="CW45" i="3"/>
  <c r="CV45" i="3"/>
  <c r="CU45" i="3"/>
  <c r="CT45" i="3"/>
  <c r="CS45" i="3"/>
  <c r="CR45" i="3"/>
  <c r="CQ45" i="3"/>
  <c r="CP45" i="3"/>
  <c r="CO45" i="3"/>
  <c r="CN45" i="3"/>
  <c r="CM45" i="3"/>
  <c r="CL45" i="3"/>
  <c r="CK45" i="3"/>
  <c r="CJ45" i="3"/>
  <c r="CI45" i="3"/>
  <c r="CH45" i="3"/>
  <c r="CG45" i="3"/>
  <c r="CF45" i="3"/>
  <c r="CE45" i="3"/>
  <c r="CD45" i="3"/>
  <c r="CC45" i="3"/>
  <c r="CB45" i="3"/>
  <c r="CA45" i="3"/>
  <c r="BZ45" i="3"/>
  <c r="BY45" i="3"/>
  <c r="BX45" i="3"/>
  <c r="BW45" i="3"/>
  <c r="BV45" i="3"/>
  <c r="BU45" i="3"/>
  <c r="BT45" i="3"/>
  <c r="BS45" i="3"/>
  <c r="BR45" i="3"/>
  <c r="BQ45" i="3"/>
  <c r="BP45" i="3"/>
  <c r="BO45" i="3"/>
  <c r="BN45" i="3"/>
  <c r="BM45" i="3"/>
  <c r="BL45" i="3"/>
  <c r="BK45" i="3"/>
  <c r="BJ45" i="3"/>
  <c r="BI45" i="3"/>
  <c r="BH45" i="3"/>
  <c r="BG45" i="3"/>
  <c r="BF45" i="3"/>
  <c r="DJ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CQ44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BK44" i="3"/>
  <c r="BJ44" i="3"/>
  <c r="BI44" i="3"/>
  <c r="BH44" i="3"/>
  <c r="BG44" i="3"/>
  <c r="BF44" i="3"/>
  <c r="DJ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CQ43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BK43" i="3"/>
  <c r="BJ43" i="3"/>
  <c r="BI43" i="3"/>
  <c r="BH43" i="3"/>
  <c r="BG43" i="3"/>
  <c r="BF43" i="3"/>
  <c r="DJ42" i="3"/>
  <c r="B20" i="5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CQ42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BK42" i="3"/>
  <c r="BJ42" i="3"/>
  <c r="BI42" i="3"/>
  <c r="BH42" i="3"/>
  <c r="BG42" i="3"/>
  <c r="BF42" i="3"/>
  <c r="DJ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BK41" i="3"/>
  <c r="BJ41" i="3"/>
  <c r="BI41" i="3"/>
  <c r="BH41" i="3"/>
  <c r="BG41" i="3"/>
  <c r="BF41" i="3"/>
  <c r="DJ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BK40" i="3"/>
  <c r="BJ40" i="3"/>
  <c r="BI40" i="3"/>
  <c r="BH40" i="3"/>
  <c r="BG40" i="3"/>
  <c r="BF40" i="3"/>
  <c r="DJ39" i="3"/>
  <c r="B19" i="5"/>
  <c r="DH39" i="3"/>
  <c r="DG39" i="3"/>
  <c r="DF39" i="3"/>
  <c r="DE39" i="3"/>
  <c r="DD39" i="3"/>
  <c r="DC39" i="3"/>
  <c r="DB39" i="3"/>
  <c r="DA39" i="3"/>
  <c r="CZ39" i="3"/>
  <c r="CY39" i="3"/>
  <c r="CX39" i="3"/>
  <c r="CW39" i="3"/>
  <c r="CV39" i="3"/>
  <c r="CU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CC39" i="3"/>
  <c r="CB39" i="3"/>
  <c r="CA39" i="3"/>
  <c r="BZ39" i="3"/>
  <c r="BY39" i="3"/>
  <c r="BX39" i="3"/>
  <c r="BW39" i="3"/>
  <c r="BV39" i="3"/>
  <c r="BU39" i="3"/>
  <c r="BT39" i="3"/>
  <c r="BS39" i="3"/>
  <c r="BR39" i="3"/>
  <c r="BQ39" i="3"/>
  <c r="BP39" i="3"/>
  <c r="BO39" i="3"/>
  <c r="BN39" i="3"/>
  <c r="BM39" i="3"/>
  <c r="BL39" i="3"/>
  <c r="BK39" i="3"/>
  <c r="BJ39" i="3"/>
  <c r="BI39" i="3"/>
  <c r="BH39" i="3"/>
  <c r="BG39" i="3"/>
  <c r="BF39" i="3"/>
  <c r="DJ38" i="3"/>
  <c r="DH38" i="3"/>
  <c r="DG38" i="3"/>
  <c r="DF38" i="3"/>
  <c r="DE38" i="3"/>
  <c r="DD38" i="3"/>
  <c r="DC38" i="3"/>
  <c r="DB38" i="3"/>
  <c r="DA38" i="3"/>
  <c r="CZ38" i="3"/>
  <c r="CY38" i="3"/>
  <c r="CX38" i="3"/>
  <c r="CW38" i="3"/>
  <c r="CV38" i="3"/>
  <c r="CU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CC38" i="3"/>
  <c r="CB38" i="3"/>
  <c r="CA38" i="3"/>
  <c r="BZ38" i="3"/>
  <c r="BY38" i="3"/>
  <c r="BX38" i="3"/>
  <c r="BW38" i="3"/>
  <c r="BV38" i="3"/>
  <c r="BU38" i="3"/>
  <c r="BT38" i="3"/>
  <c r="BS38" i="3"/>
  <c r="BR38" i="3"/>
  <c r="BQ38" i="3"/>
  <c r="BP38" i="3"/>
  <c r="BO38" i="3"/>
  <c r="BN38" i="3"/>
  <c r="BM38" i="3"/>
  <c r="BL38" i="3"/>
  <c r="BK38" i="3"/>
  <c r="BJ38" i="3"/>
  <c r="BI38" i="3"/>
  <c r="BH38" i="3"/>
  <c r="BG38" i="3"/>
  <c r="BF38" i="3"/>
  <c r="DJ37" i="3"/>
  <c r="DH37" i="3"/>
  <c r="DG37" i="3"/>
  <c r="DF37" i="3"/>
  <c r="DE37" i="3"/>
  <c r="DD37" i="3"/>
  <c r="DC37" i="3"/>
  <c r="DB37" i="3"/>
  <c r="DA37" i="3"/>
  <c r="CZ37" i="3"/>
  <c r="CY37" i="3"/>
  <c r="CX37" i="3"/>
  <c r="CW37" i="3"/>
  <c r="CV37" i="3"/>
  <c r="CU37" i="3"/>
  <c r="CT37" i="3"/>
  <c r="CS37" i="3"/>
  <c r="CR37" i="3"/>
  <c r="CQ37" i="3"/>
  <c r="CP37" i="3"/>
  <c r="CO37" i="3"/>
  <c r="CN37" i="3"/>
  <c r="CM37" i="3"/>
  <c r="CL37" i="3"/>
  <c r="CK37" i="3"/>
  <c r="CJ37" i="3"/>
  <c r="CI37" i="3"/>
  <c r="CH37" i="3"/>
  <c r="CG37" i="3"/>
  <c r="CF37" i="3"/>
  <c r="CE37" i="3"/>
  <c r="CD37" i="3"/>
  <c r="CC37" i="3"/>
  <c r="CB37" i="3"/>
  <c r="CA37" i="3"/>
  <c r="BZ37" i="3"/>
  <c r="BY37" i="3"/>
  <c r="BX37" i="3"/>
  <c r="BW37" i="3"/>
  <c r="BV37" i="3"/>
  <c r="BU37" i="3"/>
  <c r="BT37" i="3"/>
  <c r="BS37" i="3"/>
  <c r="BR37" i="3"/>
  <c r="BQ37" i="3"/>
  <c r="BP37" i="3"/>
  <c r="BO37" i="3"/>
  <c r="BN37" i="3"/>
  <c r="BM37" i="3"/>
  <c r="BL37" i="3"/>
  <c r="BK37" i="3"/>
  <c r="BJ37" i="3"/>
  <c r="BI37" i="3"/>
  <c r="BH37" i="3"/>
  <c r="BG37" i="3"/>
  <c r="BF37" i="3"/>
  <c r="DJ36" i="3"/>
  <c r="B10" i="4"/>
  <c r="DH36" i="3"/>
  <c r="DG36" i="3"/>
  <c r="DF36" i="3"/>
  <c r="DE36" i="3"/>
  <c r="DD36" i="3"/>
  <c r="DC36" i="3"/>
  <c r="DB36" i="3"/>
  <c r="DA36" i="3"/>
  <c r="CZ36" i="3"/>
  <c r="CY36" i="3"/>
  <c r="CX36" i="3"/>
  <c r="CW36" i="3"/>
  <c r="CV36" i="3"/>
  <c r="CU36" i="3"/>
  <c r="CT36" i="3"/>
  <c r="CS36" i="3"/>
  <c r="CR36" i="3"/>
  <c r="CQ36" i="3"/>
  <c r="CP36" i="3"/>
  <c r="CO36" i="3"/>
  <c r="CN36" i="3"/>
  <c r="CM36" i="3"/>
  <c r="CL36" i="3"/>
  <c r="CK36" i="3"/>
  <c r="CJ36" i="3"/>
  <c r="CI36" i="3"/>
  <c r="CH36" i="3"/>
  <c r="CG36" i="3"/>
  <c r="CF36" i="3"/>
  <c r="CE36" i="3"/>
  <c r="CD36" i="3"/>
  <c r="CC36" i="3"/>
  <c r="CB36" i="3"/>
  <c r="CA36" i="3"/>
  <c r="BZ36" i="3"/>
  <c r="BY36" i="3"/>
  <c r="BX36" i="3"/>
  <c r="BW36" i="3"/>
  <c r="BV36" i="3"/>
  <c r="BU36" i="3"/>
  <c r="BT36" i="3"/>
  <c r="BS36" i="3"/>
  <c r="BR36" i="3"/>
  <c r="BQ36" i="3"/>
  <c r="BP36" i="3"/>
  <c r="BO36" i="3"/>
  <c r="BN36" i="3"/>
  <c r="BM36" i="3"/>
  <c r="BL36" i="3"/>
  <c r="BK36" i="3"/>
  <c r="BJ36" i="3"/>
  <c r="BI36" i="3"/>
  <c r="BH36" i="3"/>
  <c r="BG36" i="3"/>
  <c r="BF36" i="3"/>
  <c r="DJ35" i="3"/>
  <c r="B18" i="5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BK35" i="3"/>
  <c r="BJ35" i="3"/>
  <c r="BI35" i="3"/>
  <c r="BH35" i="3"/>
  <c r="BG35" i="3"/>
  <c r="BF35" i="3"/>
  <c r="DJ34" i="3"/>
  <c r="B17" i="5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CQ34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BK34" i="3"/>
  <c r="BJ34" i="3"/>
  <c r="BI34" i="3"/>
  <c r="BH34" i="3"/>
  <c r="BG34" i="3"/>
  <c r="BF34" i="3"/>
  <c r="DJ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DJ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DJ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CQ31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BK31" i="3"/>
  <c r="BJ31" i="3"/>
  <c r="BI31" i="3"/>
  <c r="BH31" i="3"/>
  <c r="BG31" i="3"/>
  <c r="BF31" i="3"/>
  <c r="DJ30" i="3"/>
  <c r="DH30" i="3"/>
  <c r="DG30" i="3"/>
  <c r="DF30" i="3"/>
  <c r="DE30" i="3"/>
  <c r="DD30" i="3"/>
  <c r="DC30" i="3"/>
  <c r="DB30" i="3"/>
  <c r="DA30" i="3"/>
  <c r="CZ30" i="3"/>
  <c r="CY30" i="3"/>
  <c r="CX30" i="3"/>
  <c r="CW30" i="3"/>
  <c r="CV30" i="3"/>
  <c r="CU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C30" i="3"/>
  <c r="CB30" i="3"/>
  <c r="CA30" i="3"/>
  <c r="BZ30" i="3"/>
  <c r="BY30" i="3"/>
  <c r="BX30" i="3"/>
  <c r="BW30" i="3"/>
  <c r="BV30" i="3"/>
  <c r="BU30" i="3"/>
  <c r="BT30" i="3"/>
  <c r="BS30" i="3"/>
  <c r="BR30" i="3"/>
  <c r="BQ30" i="3"/>
  <c r="BP30" i="3"/>
  <c r="BO30" i="3"/>
  <c r="BN30" i="3"/>
  <c r="BM30" i="3"/>
  <c r="BL30" i="3"/>
  <c r="BK30" i="3"/>
  <c r="BJ30" i="3"/>
  <c r="BI30" i="3"/>
  <c r="BH30" i="3"/>
  <c r="BG30" i="3"/>
  <c r="BF30" i="3"/>
  <c r="DJ29" i="3"/>
  <c r="B5" i="6"/>
  <c r="DH29" i="3"/>
  <c r="DG29" i="3"/>
  <c r="DF29" i="3"/>
  <c r="DE29" i="3"/>
  <c r="DD29" i="3"/>
  <c r="DC29" i="3"/>
  <c r="DB29" i="3"/>
  <c r="DA29" i="3"/>
  <c r="CZ29" i="3"/>
  <c r="CY29" i="3"/>
  <c r="CX29" i="3"/>
  <c r="CW29" i="3"/>
  <c r="CV29" i="3"/>
  <c r="CU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C29" i="3"/>
  <c r="CB29" i="3"/>
  <c r="CA29" i="3"/>
  <c r="BZ29" i="3"/>
  <c r="BY29" i="3"/>
  <c r="BX29" i="3"/>
  <c r="BW29" i="3"/>
  <c r="BV29" i="3"/>
  <c r="BU29" i="3"/>
  <c r="BT29" i="3"/>
  <c r="BS29" i="3"/>
  <c r="BR29" i="3"/>
  <c r="BQ29" i="3"/>
  <c r="BP29" i="3"/>
  <c r="BO29" i="3"/>
  <c r="BN29" i="3"/>
  <c r="BM29" i="3"/>
  <c r="BL29" i="3"/>
  <c r="BK29" i="3"/>
  <c r="BJ29" i="3"/>
  <c r="BI29" i="3"/>
  <c r="BH29" i="3"/>
  <c r="BG29" i="3"/>
  <c r="BF29" i="3"/>
  <c r="DJ28" i="3"/>
  <c r="B15" i="5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CQ28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BK28" i="3"/>
  <c r="BJ28" i="3"/>
  <c r="BI28" i="3"/>
  <c r="BH28" i="3"/>
  <c r="BG28" i="3"/>
  <c r="BF28" i="3"/>
  <c r="DJ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CQ27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BK27" i="3"/>
  <c r="BJ27" i="3"/>
  <c r="BI27" i="3"/>
  <c r="BH27" i="3"/>
  <c r="BG27" i="3"/>
  <c r="BF27" i="3"/>
  <c r="DJ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CQ26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BK26" i="3"/>
  <c r="BJ26" i="3"/>
  <c r="BI26" i="3"/>
  <c r="BH26" i="3"/>
  <c r="BG26" i="3"/>
  <c r="BF26" i="3"/>
  <c r="DJ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CQ25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BK25" i="3"/>
  <c r="BJ25" i="3"/>
  <c r="BI25" i="3"/>
  <c r="BH25" i="3"/>
  <c r="BG25" i="3"/>
  <c r="BF25" i="3"/>
  <c r="DJ24" i="3"/>
  <c r="B8" i="4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CQ24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DJ23" i="3"/>
  <c r="B11" i="5"/>
  <c r="DH23" i="3"/>
  <c r="DG23" i="3"/>
  <c r="DF23" i="3"/>
  <c r="DE23" i="3"/>
  <c r="DD23" i="3"/>
  <c r="DC23" i="3"/>
  <c r="DB23" i="3"/>
  <c r="DA23" i="3"/>
  <c r="CZ23" i="3"/>
  <c r="CY23" i="3"/>
  <c r="CX23" i="3"/>
  <c r="CW23" i="3"/>
  <c r="CV23" i="3"/>
  <c r="CU23" i="3"/>
  <c r="CT23" i="3"/>
  <c r="CS23" i="3"/>
  <c r="CR23" i="3"/>
  <c r="CQ23" i="3"/>
  <c r="CP23" i="3"/>
  <c r="CO23" i="3"/>
  <c r="CN23" i="3"/>
  <c r="CM23" i="3"/>
  <c r="CL23" i="3"/>
  <c r="CK23" i="3"/>
  <c r="CJ23" i="3"/>
  <c r="CI23" i="3"/>
  <c r="CH23" i="3"/>
  <c r="CG23" i="3"/>
  <c r="CF23" i="3"/>
  <c r="CE23" i="3"/>
  <c r="CD23" i="3"/>
  <c r="CC23" i="3"/>
  <c r="CB23" i="3"/>
  <c r="CA23" i="3"/>
  <c r="BZ23" i="3"/>
  <c r="BY23" i="3"/>
  <c r="BX23" i="3"/>
  <c r="BW23" i="3"/>
  <c r="BV23" i="3"/>
  <c r="BU23" i="3"/>
  <c r="BT23" i="3"/>
  <c r="BS23" i="3"/>
  <c r="BR23" i="3"/>
  <c r="BQ23" i="3"/>
  <c r="BP23" i="3"/>
  <c r="BO23" i="3"/>
  <c r="BN23" i="3"/>
  <c r="BM23" i="3"/>
  <c r="BL23" i="3"/>
  <c r="BK23" i="3"/>
  <c r="BJ23" i="3"/>
  <c r="BI23" i="3"/>
  <c r="BH23" i="3"/>
  <c r="BG23" i="3"/>
  <c r="BF23" i="3"/>
  <c r="DJ22" i="3"/>
  <c r="DH22" i="3"/>
  <c r="DG22" i="3"/>
  <c r="DF22" i="3"/>
  <c r="DE22" i="3"/>
  <c r="DD22" i="3"/>
  <c r="DC22" i="3"/>
  <c r="DB22" i="3"/>
  <c r="DA22" i="3"/>
  <c r="CZ22" i="3"/>
  <c r="CY22" i="3"/>
  <c r="CX22" i="3"/>
  <c r="CW22" i="3"/>
  <c r="CV22" i="3"/>
  <c r="CU22" i="3"/>
  <c r="CT22" i="3"/>
  <c r="CS22" i="3"/>
  <c r="CR22" i="3"/>
  <c r="CQ22" i="3"/>
  <c r="CP22" i="3"/>
  <c r="CO22" i="3"/>
  <c r="CN22" i="3"/>
  <c r="CM22" i="3"/>
  <c r="CL22" i="3"/>
  <c r="CK22" i="3"/>
  <c r="CJ22" i="3"/>
  <c r="CI22" i="3"/>
  <c r="CH22" i="3"/>
  <c r="CG22" i="3"/>
  <c r="CF22" i="3"/>
  <c r="CE22" i="3"/>
  <c r="CD22" i="3"/>
  <c r="CC22" i="3"/>
  <c r="CB22" i="3"/>
  <c r="CA22" i="3"/>
  <c r="BZ22" i="3"/>
  <c r="BY22" i="3"/>
  <c r="BX22" i="3"/>
  <c r="BW22" i="3"/>
  <c r="BV22" i="3"/>
  <c r="BU22" i="3"/>
  <c r="BT22" i="3"/>
  <c r="BS22" i="3"/>
  <c r="BR22" i="3"/>
  <c r="BQ22" i="3"/>
  <c r="BP22" i="3"/>
  <c r="BO22" i="3"/>
  <c r="BN22" i="3"/>
  <c r="BM22" i="3"/>
  <c r="BL22" i="3"/>
  <c r="BK22" i="3"/>
  <c r="BJ22" i="3"/>
  <c r="BI22" i="3"/>
  <c r="BH22" i="3"/>
  <c r="BG22" i="3"/>
  <c r="BF22" i="3"/>
  <c r="DJ21" i="3"/>
  <c r="DH21" i="3"/>
  <c r="DG21" i="3"/>
  <c r="DF21" i="3"/>
  <c r="DE21" i="3"/>
  <c r="DD21" i="3"/>
  <c r="DC21" i="3"/>
  <c r="DB21" i="3"/>
  <c r="DA21" i="3"/>
  <c r="CZ21" i="3"/>
  <c r="CY21" i="3"/>
  <c r="CX21" i="3"/>
  <c r="CW21" i="3"/>
  <c r="CV21" i="3"/>
  <c r="CU21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DJ20" i="3"/>
  <c r="B7" i="4"/>
  <c r="DH20" i="3"/>
  <c r="DG20" i="3"/>
  <c r="DF20" i="3"/>
  <c r="DE20" i="3"/>
  <c r="DD20" i="3"/>
  <c r="DC20" i="3"/>
  <c r="DB20" i="3"/>
  <c r="DA20" i="3"/>
  <c r="CZ20" i="3"/>
  <c r="CY20" i="3"/>
  <c r="CX20" i="3"/>
  <c r="CW20" i="3"/>
  <c r="CV20" i="3"/>
  <c r="CU20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DJ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BK19" i="3"/>
  <c r="BJ19" i="3"/>
  <c r="BI19" i="3"/>
  <c r="BH19" i="3"/>
  <c r="BG19" i="3"/>
  <c r="BF19" i="3"/>
  <c r="DJ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BK18" i="3"/>
  <c r="BJ18" i="3"/>
  <c r="BI18" i="3"/>
  <c r="BH18" i="3"/>
  <c r="BG18" i="3"/>
  <c r="BF18" i="3"/>
  <c r="DJ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CQ17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BK17" i="3"/>
  <c r="BJ17" i="3"/>
  <c r="BI17" i="3"/>
  <c r="BH17" i="3"/>
  <c r="BG17" i="3"/>
  <c r="BF17" i="3"/>
  <c r="DJ16" i="3"/>
  <c r="B5" i="4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CQ16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BK16" i="3"/>
  <c r="BJ16" i="3"/>
  <c r="BI16" i="3"/>
  <c r="BH16" i="3"/>
  <c r="BG16" i="3"/>
  <c r="BF16" i="3"/>
  <c r="DJ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BK15" i="3"/>
  <c r="BJ15" i="3"/>
  <c r="BI15" i="3"/>
  <c r="BH15" i="3"/>
  <c r="BG15" i="3"/>
  <c r="BF15" i="3"/>
  <c r="DJ14" i="3"/>
  <c r="B9" i="5"/>
  <c r="DH14" i="3"/>
  <c r="DG14" i="3"/>
  <c r="DF14" i="3"/>
  <c r="DE14" i="3"/>
  <c r="DD14" i="3"/>
  <c r="DC14" i="3"/>
  <c r="DB14" i="3"/>
  <c r="DA14" i="3"/>
  <c r="CZ14" i="3"/>
  <c r="CY14" i="3"/>
  <c r="CX14" i="3"/>
  <c r="CW14" i="3"/>
  <c r="CV14" i="3"/>
  <c r="CU14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C14" i="3"/>
  <c r="CB14" i="3"/>
  <c r="CA14" i="3"/>
  <c r="BZ14" i="3"/>
  <c r="BY14" i="3"/>
  <c r="BX14" i="3"/>
  <c r="BW14" i="3"/>
  <c r="BV14" i="3"/>
  <c r="BU14" i="3"/>
  <c r="BT14" i="3"/>
  <c r="BS14" i="3"/>
  <c r="BR14" i="3"/>
  <c r="BQ14" i="3"/>
  <c r="BP14" i="3"/>
  <c r="BO14" i="3"/>
  <c r="BN14" i="3"/>
  <c r="BM14" i="3"/>
  <c r="BL14" i="3"/>
  <c r="BK14" i="3"/>
  <c r="BJ14" i="3"/>
  <c r="BI14" i="3"/>
  <c r="BH14" i="3"/>
  <c r="BG14" i="3"/>
  <c r="BF14" i="3"/>
  <c r="DJ13" i="3"/>
  <c r="DH13" i="3"/>
  <c r="DG13" i="3"/>
  <c r="DF13" i="3"/>
  <c r="DE13" i="3"/>
  <c r="DD13" i="3"/>
  <c r="DC13" i="3"/>
  <c r="DB13" i="3"/>
  <c r="DA13" i="3"/>
  <c r="CZ13" i="3"/>
  <c r="CY13" i="3"/>
  <c r="CX13" i="3"/>
  <c r="CW13" i="3"/>
  <c r="CV13" i="3"/>
  <c r="CU13" i="3"/>
  <c r="CT13" i="3"/>
  <c r="CS13" i="3"/>
  <c r="CR13" i="3"/>
  <c r="CQ13" i="3"/>
  <c r="CP13" i="3"/>
  <c r="CO13" i="3"/>
  <c r="CN13" i="3"/>
  <c r="CM13" i="3"/>
  <c r="CL13" i="3"/>
  <c r="CK13" i="3"/>
  <c r="CJ13" i="3"/>
  <c r="CI13" i="3"/>
  <c r="CH13" i="3"/>
  <c r="CG13" i="3"/>
  <c r="CF13" i="3"/>
  <c r="CE13" i="3"/>
  <c r="CD13" i="3"/>
  <c r="CC13" i="3"/>
  <c r="CB13" i="3"/>
  <c r="CA13" i="3"/>
  <c r="BZ13" i="3"/>
  <c r="BY13" i="3"/>
  <c r="BX13" i="3"/>
  <c r="BW13" i="3"/>
  <c r="BV13" i="3"/>
  <c r="BU13" i="3"/>
  <c r="BT13" i="3"/>
  <c r="BS13" i="3"/>
  <c r="BR13" i="3"/>
  <c r="BQ13" i="3"/>
  <c r="BP13" i="3"/>
  <c r="BO13" i="3"/>
  <c r="BN13" i="3"/>
  <c r="BM13" i="3"/>
  <c r="BL13" i="3"/>
  <c r="BK13" i="3"/>
  <c r="BJ13" i="3"/>
  <c r="BI13" i="3"/>
  <c r="BH13" i="3"/>
  <c r="BG13" i="3"/>
  <c r="BF13" i="3"/>
  <c r="DJ12" i="3"/>
  <c r="B4" i="4"/>
  <c r="DH12" i="3"/>
  <c r="DG12" i="3"/>
  <c r="DF12" i="3"/>
  <c r="DE12" i="3"/>
  <c r="DD12" i="3"/>
  <c r="DC12" i="3"/>
  <c r="DB12" i="3"/>
  <c r="DA12" i="3"/>
  <c r="CZ12" i="3"/>
  <c r="CY12" i="3"/>
  <c r="CX12" i="3"/>
  <c r="CW12" i="3"/>
  <c r="CV12" i="3"/>
  <c r="CU12" i="3"/>
  <c r="CT12" i="3"/>
  <c r="CS12" i="3"/>
  <c r="CR12" i="3"/>
  <c r="CQ12" i="3"/>
  <c r="CP12" i="3"/>
  <c r="CO12" i="3"/>
  <c r="CN12" i="3"/>
  <c r="CM12" i="3"/>
  <c r="CL12" i="3"/>
  <c r="CK12" i="3"/>
  <c r="CJ12" i="3"/>
  <c r="CI12" i="3"/>
  <c r="CH12" i="3"/>
  <c r="CG12" i="3"/>
  <c r="CF12" i="3"/>
  <c r="CE12" i="3"/>
  <c r="CD12" i="3"/>
  <c r="CC12" i="3"/>
  <c r="CB12" i="3"/>
  <c r="CA12" i="3"/>
  <c r="BZ12" i="3"/>
  <c r="BY12" i="3"/>
  <c r="BX12" i="3"/>
  <c r="BW12" i="3"/>
  <c r="BV12" i="3"/>
  <c r="BU12" i="3"/>
  <c r="BT12" i="3"/>
  <c r="BS12" i="3"/>
  <c r="BR12" i="3"/>
  <c r="BQ12" i="3"/>
  <c r="BP12" i="3"/>
  <c r="BO12" i="3"/>
  <c r="BN12" i="3"/>
  <c r="BM12" i="3"/>
  <c r="BL12" i="3"/>
  <c r="BK12" i="3"/>
  <c r="BJ12" i="3"/>
  <c r="BI12" i="3"/>
  <c r="BH12" i="3"/>
  <c r="BG12" i="3"/>
  <c r="BF12" i="3"/>
  <c r="DJ11" i="3"/>
  <c r="DH11" i="3"/>
  <c r="DG11" i="3"/>
  <c r="DF11" i="3"/>
  <c r="DE11" i="3"/>
  <c r="DD11" i="3"/>
  <c r="DC11" i="3"/>
  <c r="DB11" i="3"/>
  <c r="DA11" i="3"/>
  <c r="CZ11" i="3"/>
  <c r="CY11" i="3"/>
  <c r="CX11" i="3"/>
  <c r="CW11" i="3"/>
  <c r="CV11" i="3"/>
  <c r="CU11" i="3"/>
  <c r="CT11" i="3"/>
  <c r="CS11" i="3"/>
  <c r="CR11" i="3"/>
  <c r="CQ11" i="3"/>
  <c r="CP11" i="3"/>
  <c r="CO11" i="3"/>
  <c r="CN11" i="3"/>
  <c r="CM11" i="3"/>
  <c r="CL11" i="3"/>
  <c r="CK11" i="3"/>
  <c r="CJ11" i="3"/>
  <c r="CI11" i="3"/>
  <c r="CH11" i="3"/>
  <c r="CG11" i="3"/>
  <c r="CF11" i="3"/>
  <c r="CE11" i="3"/>
  <c r="CD11" i="3"/>
  <c r="CC11" i="3"/>
  <c r="CB11" i="3"/>
  <c r="CA11" i="3"/>
  <c r="BZ11" i="3"/>
  <c r="BY11" i="3"/>
  <c r="BX11" i="3"/>
  <c r="BW11" i="3"/>
  <c r="BV11" i="3"/>
  <c r="BU11" i="3"/>
  <c r="BT11" i="3"/>
  <c r="BS11" i="3"/>
  <c r="BR11" i="3"/>
  <c r="BQ11" i="3"/>
  <c r="BP11" i="3"/>
  <c r="BO11" i="3"/>
  <c r="BN11" i="3"/>
  <c r="BM11" i="3"/>
  <c r="BL11" i="3"/>
  <c r="BK11" i="3"/>
  <c r="BJ11" i="3"/>
  <c r="BI11" i="3"/>
  <c r="BH11" i="3"/>
  <c r="BG11" i="3"/>
  <c r="BF11" i="3"/>
  <c r="DJ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CQ10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BK10" i="3"/>
  <c r="BJ10" i="3"/>
  <c r="BI10" i="3"/>
  <c r="BH10" i="3"/>
  <c r="BG10" i="3"/>
  <c r="BF10" i="3"/>
  <c r="DJ9" i="3"/>
  <c r="B8" i="5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CQ9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BK9" i="3"/>
  <c r="BJ9" i="3"/>
  <c r="BI9" i="3"/>
  <c r="BH9" i="3"/>
  <c r="BG9" i="3"/>
  <c r="BF9" i="3"/>
  <c r="DJ8" i="3"/>
  <c r="B7" i="5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CQ8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BK8" i="3"/>
  <c r="BJ8" i="3"/>
  <c r="BI8" i="3"/>
  <c r="BH8" i="3"/>
  <c r="BG8" i="3"/>
  <c r="BF8" i="3"/>
  <c r="DJ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CQ7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BK7" i="3"/>
  <c r="BJ7" i="3"/>
  <c r="BI7" i="3"/>
  <c r="BH7" i="3"/>
  <c r="BG7" i="3"/>
  <c r="BF7" i="3"/>
  <c r="DJ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Q6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K6" i="3"/>
  <c r="BJ6" i="3"/>
  <c r="BI6" i="3"/>
  <c r="BG6" i="3"/>
  <c r="BF6" i="3"/>
  <c r="DJ5" i="3"/>
  <c r="DH5" i="3"/>
  <c r="DG5" i="3"/>
  <c r="DF5" i="3"/>
  <c r="DE5" i="3"/>
  <c r="DD5" i="3"/>
  <c r="DC5" i="3"/>
  <c r="DB5" i="3"/>
  <c r="DA5" i="3"/>
  <c r="CZ5" i="3"/>
  <c r="CY5" i="3"/>
  <c r="CX5" i="3"/>
  <c r="CW5" i="3"/>
  <c r="CV5" i="3"/>
  <c r="CU5" i="3"/>
  <c r="CT5" i="3"/>
  <c r="CS5" i="3"/>
  <c r="CR5" i="3"/>
  <c r="CQ5" i="3"/>
  <c r="CP5" i="3"/>
  <c r="CO5" i="3"/>
  <c r="CN5" i="3"/>
  <c r="CM5" i="3"/>
  <c r="CL5" i="3"/>
  <c r="CK5" i="3"/>
  <c r="CJ5" i="3"/>
  <c r="CI5" i="3"/>
  <c r="CH5" i="3"/>
  <c r="CG5" i="3"/>
  <c r="CF5" i="3"/>
  <c r="CE5" i="3"/>
  <c r="CD5" i="3"/>
  <c r="CC5" i="3"/>
  <c r="CB5" i="3"/>
  <c r="CA5" i="3"/>
  <c r="BZ5" i="3"/>
  <c r="BY5" i="3"/>
  <c r="BX5" i="3"/>
  <c r="BW5" i="3"/>
  <c r="BV5" i="3"/>
  <c r="BT5" i="3"/>
  <c r="BS5" i="3"/>
  <c r="BR5" i="3"/>
  <c r="BQ5" i="3"/>
  <c r="BP5" i="3"/>
  <c r="BO5" i="3"/>
  <c r="BN5" i="3"/>
  <c r="BM5" i="3"/>
  <c r="BL5" i="3"/>
  <c r="BK5" i="3"/>
  <c r="BJ5" i="3"/>
  <c r="BI5" i="3"/>
  <c r="BG5" i="3"/>
  <c r="BF5" i="3"/>
  <c r="DJ4" i="3"/>
  <c r="DH4" i="3"/>
  <c r="DG4" i="3"/>
  <c r="DF4" i="3"/>
  <c r="DE4" i="3"/>
  <c r="DD4" i="3"/>
  <c r="DC4" i="3"/>
  <c r="DB4" i="3"/>
  <c r="DA4" i="3"/>
  <c r="CZ4" i="3"/>
  <c r="CY4" i="3"/>
  <c r="CY3" i="3"/>
  <c r="DK47" i="3"/>
  <c r="DL47" i="3"/>
  <c r="CX4" i="3"/>
  <c r="CW4" i="3"/>
  <c r="CV4" i="3"/>
  <c r="CU4" i="3"/>
  <c r="CT4" i="3"/>
  <c r="CS4" i="3"/>
  <c r="CR4" i="3"/>
  <c r="CQ4" i="3"/>
  <c r="CP4" i="3"/>
  <c r="CO4" i="3"/>
  <c r="CN4" i="3"/>
  <c r="CM4" i="3"/>
  <c r="CL4" i="3"/>
  <c r="CK4" i="3"/>
  <c r="CJ4" i="3"/>
  <c r="CI4" i="3"/>
  <c r="CH4" i="3"/>
  <c r="CG4" i="3"/>
  <c r="CF4" i="3"/>
  <c r="CE4" i="3"/>
  <c r="CD4" i="3"/>
  <c r="CC4" i="3"/>
  <c r="CB4" i="3"/>
  <c r="CA4" i="3"/>
  <c r="BZ4" i="3"/>
  <c r="BY4" i="3"/>
  <c r="BX4" i="3"/>
  <c r="BW4" i="3"/>
  <c r="BV4" i="3"/>
  <c r="BT4" i="3"/>
  <c r="BS4" i="3"/>
  <c r="BR4" i="3"/>
  <c r="BQ4" i="3"/>
  <c r="BP4" i="3"/>
  <c r="BO4" i="3"/>
  <c r="BN4" i="3"/>
  <c r="BM4" i="3"/>
  <c r="BL4" i="3"/>
  <c r="BK4" i="3"/>
  <c r="BJ4" i="3"/>
  <c r="BI4" i="3"/>
  <c r="BG4" i="3"/>
  <c r="BF4" i="3"/>
  <c r="DJ3" i="3"/>
  <c r="DH3" i="3"/>
  <c r="DG3" i="3"/>
  <c r="DF3" i="3"/>
  <c r="DE3" i="3"/>
  <c r="DD3" i="3"/>
  <c r="DC3" i="3"/>
  <c r="DB3" i="3"/>
  <c r="DA3" i="3"/>
  <c r="CZ3" i="3"/>
  <c r="CX3" i="3"/>
  <c r="CW3" i="3"/>
  <c r="CV3" i="3"/>
  <c r="CU3" i="3"/>
  <c r="CT3" i="3"/>
  <c r="CS3" i="3"/>
  <c r="CR3" i="3"/>
  <c r="CQ3" i="3"/>
  <c r="CP3" i="3"/>
  <c r="CO3" i="3"/>
  <c r="CN3" i="3"/>
  <c r="CM3" i="3"/>
  <c r="CL3" i="3"/>
  <c r="CK3" i="3"/>
  <c r="CJ3" i="3"/>
  <c r="CI3" i="3"/>
  <c r="CH3" i="3"/>
  <c r="CG3" i="3"/>
  <c r="CF3" i="3"/>
  <c r="CE3" i="3"/>
  <c r="CD3" i="3"/>
  <c r="CC3" i="3"/>
  <c r="CB3" i="3"/>
  <c r="CA3" i="3"/>
  <c r="BZ3" i="3"/>
  <c r="BY3" i="3"/>
  <c r="DM21" i="3"/>
  <c r="BX3" i="3"/>
  <c r="BW3" i="3"/>
  <c r="BV3" i="3"/>
  <c r="BU3" i="3"/>
  <c r="BT3" i="3"/>
  <c r="BS3" i="3"/>
  <c r="BR3" i="3"/>
  <c r="BQ3" i="3"/>
  <c r="BP3" i="3"/>
  <c r="BO3" i="3"/>
  <c r="BN3" i="3"/>
  <c r="BM3" i="3"/>
  <c r="BL3" i="3"/>
  <c r="BK3" i="3"/>
  <c r="BJ3" i="3"/>
  <c r="BI3" i="3"/>
  <c r="BG3" i="3"/>
  <c r="BF3" i="3"/>
  <c r="D3" i="3"/>
  <c r="D4" i="3"/>
  <c r="BH4" i="3"/>
  <c r="DJ2" i="3"/>
  <c r="B1" i="3" a="1"/>
  <c r="AY1" i="3"/>
  <c r="I1260" i="1"/>
  <c r="H1260" i="1"/>
  <c r="G1260" i="1"/>
  <c r="F1260" i="1"/>
  <c r="I1259" i="1"/>
  <c r="H1259" i="1"/>
  <c r="G1259" i="1"/>
  <c r="F1259" i="1"/>
  <c r="I1258" i="1"/>
  <c r="H1258" i="1"/>
  <c r="G1258" i="1"/>
  <c r="F1258" i="1"/>
  <c r="I1257" i="1"/>
  <c r="H1257" i="1"/>
  <c r="G1257" i="1"/>
  <c r="F1257" i="1"/>
  <c r="I1256" i="1"/>
  <c r="H1256" i="1"/>
  <c r="G1256" i="1"/>
  <c r="F1256" i="1"/>
  <c r="I1255" i="1"/>
  <c r="H1255" i="1"/>
  <c r="G1255" i="1"/>
  <c r="F1255" i="1"/>
  <c r="I1254" i="1"/>
  <c r="H1254" i="1"/>
  <c r="G1254" i="1"/>
  <c r="F1254" i="1"/>
  <c r="I1253" i="1"/>
  <c r="H1253" i="1"/>
  <c r="G1253" i="1"/>
  <c r="F1253" i="1"/>
  <c r="I1252" i="1"/>
  <c r="H1252" i="1"/>
  <c r="G1252" i="1"/>
  <c r="F1252" i="1"/>
  <c r="I1251" i="1"/>
  <c r="H1251" i="1"/>
  <c r="G1251" i="1"/>
  <c r="F1251" i="1"/>
  <c r="I1250" i="1"/>
  <c r="H1250" i="1"/>
  <c r="G1250" i="1"/>
  <c r="F1250" i="1"/>
  <c r="I1249" i="1"/>
  <c r="H1249" i="1"/>
  <c r="G1249" i="1"/>
  <c r="F1249" i="1"/>
  <c r="I1248" i="1"/>
  <c r="H1248" i="1"/>
  <c r="G1248" i="1"/>
  <c r="F1248" i="1"/>
  <c r="I1247" i="1"/>
  <c r="H1247" i="1"/>
  <c r="G1247" i="1"/>
  <c r="F1247" i="1"/>
  <c r="I1246" i="1"/>
  <c r="H1246" i="1"/>
  <c r="G1246" i="1"/>
  <c r="F1246" i="1"/>
  <c r="I1245" i="1"/>
  <c r="H1245" i="1"/>
  <c r="G1245" i="1"/>
  <c r="F1245" i="1"/>
  <c r="I1244" i="1"/>
  <c r="H1244" i="1"/>
  <c r="G1244" i="1"/>
  <c r="F1244" i="1"/>
  <c r="I1243" i="1"/>
  <c r="H1243" i="1"/>
  <c r="G1243" i="1"/>
  <c r="F1243" i="1"/>
  <c r="I1242" i="1"/>
  <c r="H1242" i="1"/>
  <c r="G1242" i="1"/>
  <c r="F1242" i="1"/>
  <c r="I1241" i="1"/>
  <c r="H1241" i="1"/>
  <c r="G1241" i="1"/>
  <c r="F1241" i="1"/>
  <c r="I1240" i="1"/>
  <c r="H1240" i="1"/>
  <c r="G1240" i="1"/>
  <c r="F1240" i="1"/>
  <c r="I1239" i="1"/>
  <c r="H1239" i="1"/>
  <c r="G1239" i="1"/>
  <c r="F1239" i="1"/>
  <c r="I1238" i="1"/>
  <c r="H1238" i="1"/>
  <c r="G1238" i="1"/>
  <c r="F1238" i="1"/>
  <c r="I1237" i="1"/>
  <c r="H1237" i="1"/>
  <c r="G1237" i="1"/>
  <c r="F1237" i="1"/>
  <c r="I1236" i="1"/>
  <c r="H1236" i="1"/>
  <c r="G1236" i="1"/>
  <c r="F1236" i="1"/>
  <c r="I1235" i="1"/>
  <c r="H1235" i="1"/>
  <c r="G1235" i="1"/>
  <c r="F1235" i="1"/>
  <c r="I1234" i="1"/>
  <c r="H1234" i="1"/>
  <c r="G1234" i="1"/>
  <c r="F1234" i="1"/>
  <c r="I1233" i="1"/>
  <c r="H1233" i="1"/>
  <c r="G1233" i="1"/>
  <c r="F1233" i="1"/>
  <c r="I1232" i="1"/>
  <c r="H1232" i="1"/>
  <c r="G1232" i="1"/>
  <c r="F1232" i="1"/>
  <c r="I1231" i="1"/>
  <c r="H1231" i="1"/>
  <c r="G1231" i="1"/>
  <c r="F1231" i="1"/>
  <c r="I1230" i="1"/>
  <c r="H1230" i="1"/>
  <c r="G1230" i="1"/>
  <c r="F1230" i="1"/>
  <c r="I1229" i="1"/>
  <c r="H1229" i="1"/>
  <c r="G1229" i="1"/>
  <c r="F1229" i="1"/>
  <c r="I1228" i="1"/>
  <c r="H1228" i="1"/>
  <c r="G1228" i="1"/>
  <c r="F1228" i="1"/>
  <c r="I1227" i="1"/>
  <c r="H1227" i="1"/>
  <c r="G1227" i="1"/>
  <c r="F1227" i="1"/>
  <c r="I1226" i="1"/>
  <c r="H1226" i="1"/>
  <c r="G1226" i="1"/>
  <c r="F1226" i="1"/>
  <c r="I1225" i="1"/>
  <c r="H1225" i="1"/>
  <c r="G1225" i="1"/>
  <c r="F1225" i="1"/>
  <c r="I1224" i="1"/>
  <c r="H1224" i="1"/>
  <c r="G1224" i="1"/>
  <c r="F1224" i="1"/>
  <c r="I1223" i="1"/>
  <c r="H1223" i="1"/>
  <c r="G1223" i="1"/>
  <c r="F1223" i="1"/>
  <c r="I1222" i="1"/>
  <c r="H1222" i="1"/>
  <c r="G1222" i="1"/>
  <c r="F1222" i="1"/>
  <c r="I1221" i="1"/>
  <c r="H1221" i="1"/>
  <c r="G1221" i="1"/>
  <c r="F1221" i="1"/>
  <c r="I1220" i="1"/>
  <c r="H1220" i="1"/>
  <c r="G1220" i="1"/>
  <c r="F1220" i="1"/>
  <c r="I1219" i="1"/>
  <c r="H1219" i="1"/>
  <c r="G1219" i="1"/>
  <c r="F1219" i="1"/>
  <c r="I1218" i="1"/>
  <c r="H1218" i="1"/>
  <c r="G1218" i="1"/>
  <c r="F1218" i="1"/>
  <c r="I1217" i="1"/>
  <c r="H1217" i="1"/>
  <c r="G1217" i="1"/>
  <c r="F1217" i="1"/>
  <c r="I1216" i="1"/>
  <c r="H1216" i="1"/>
  <c r="G1216" i="1"/>
  <c r="F1216" i="1"/>
  <c r="I1215" i="1"/>
  <c r="H1215" i="1"/>
  <c r="G1215" i="1"/>
  <c r="F1215" i="1"/>
  <c r="I1214" i="1"/>
  <c r="H1214" i="1"/>
  <c r="G1214" i="1"/>
  <c r="F1214" i="1"/>
  <c r="I1213" i="1"/>
  <c r="H1213" i="1"/>
  <c r="G1213" i="1"/>
  <c r="F1213" i="1"/>
  <c r="I1212" i="1"/>
  <c r="H1212" i="1"/>
  <c r="G1212" i="1"/>
  <c r="F1212" i="1"/>
  <c r="I1211" i="1"/>
  <c r="H1211" i="1"/>
  <c r="G1211" i="1"/>
  <c r="F1211" i="1"/>
  <c r="I1210" i="1"/>
  <c r="H1210" i="1"/>
  <c r="G1210" i="1"/>
  <c r="F1210" i="1"/>
  <c r="I1209" i="1"/>
  <c r="H1209" i="1"/>
  <c r="G1209" i="1"/>
  <c r="F1209" i="1"/>
  <c r="I1208" i="1"/>
  <c r="H1208" i="1"/>
  <c r="G1208" i="1"/>
  <c r="F1208" i="1"/>
  <c r="I1207" i="1"/>
  <c r="H1207" i="1"/>
  <c r="G1207" i="1"/>
  <c r="F1207" i="1"/>
  <c r="I1206" i="1"/>
  <c r="H1206" i="1"/>
  <c r="G1206" i="1"/>
  <c r="F1206" i="1"/>
  <c r="I1205" i="1"/>
  <c r="H1205" i="1"/>
  <c r="G1205" i="1"/>
  <c r="F1205" i="1"/>
  <c r="I1204" i="1"/>
  <c r="H1204" i="1"/>
  <c r="G1204" i="1"/>
  <c r="F1204" i="1"/>
  <c r="I1203" i="1"/>
  <c r="H1203" i="1"/>
  <c r="G1203" i="1"/>
  <c r="F1203" i="1"/>
  <c r="I1202" i="1"/>
  <c r="H1202" i="1"/>
  <c r="G1202" i="1"/>
  <c r="F1202" i="1"/>
  <c r="I1201" i="1"/>
  <c r="H1201" i="1"/>
  <c r="G1201" i="1"/>
  <c r="F1201" i="1"/>
  <c r="I1200" i="1"/>
  <c r="H1200" i="1"/>
  <c r="G1200" i="1"/>
  <c r="F1200" i="1"/>
  <c r="I1199" i="1"/>
  <c r="H1199" i="1"/>
  <c r="G1199" i="1"/>
  <c r="F1199" i="1"/>
  <c r="I1198" i="1"/>
  <c r="H1198" i="1"/>
  <c r="G1198" i="1"/>
  <c r="F1198" i="1"/>
  <c r="I1197" i="1"/>
  <c r="H1197" i="1"/>
  <c r="G1197" i="1"/>
  <c r="F1197" i="1"/>
  <c r="I1196" i="1"/>
  <c r="H1196" i="1"/>
  <c r="G1196" i="1"/>
  <c r="F1196" i="1"/>
  <c r="I1195" i="1"/>
  <c r="H1195" i="1"/>
  <c r="G1195" i="1"/>
  <c r="F1195" i="1"/>
  <c r="I1194" i="1"/>
  <c r="H1194" i="1"/>
  <c r="G1194" i="1"/>
  <c r="F1194" i="1"/>
  <c r="I1193" i="1"/>
  <c r="H1193" i="1"/>
  <c r="G1193" i="1"/>
  <c r="F1193" i="1"/>
  <c r="I1192" i="1"/>
  <c r="H1192" i="1"/>
  <c r="G1192" i="1"/>
  <c r="F1192" i="1"/>
  <c r="I1191" i="1"/>
  <c r="H1191" i="1"/>
  <c r="G1191" i="1"/>
  <c r="F1191" i="1"/>
  <c r="I1190" i="1"/>
  <c r="H1190" i="1"/>
  <c r="G1190" i="1"/>
  <c r="F1190" i="1"/>
  <c r="I1189" i="1"/>
  <c r="H1189" i="1"/>
  <c r="G1189" i="1"/>
  <c r="F1189" i="1"/>
  <c r="I1188" i="1"/>
  <c r="H1188" i="1"/>
  <c r="G1188" i="1"/>
  <c r="F1188" i="1"/>
  <c r="I1187" i="1"/>
  <c r="H1187" i="1"/>
  <c r="G1187" i="1"/>
  <c r="F1187" i="1"/>
  <c r="I1186" i="1"/>
  <c r="H1186" i="1"/>
  <c r="G1186" i="1"/>
  <c r="F1186" i="1"/>
  <c r="I1185" i="1"/>
  <c r="H1185" i="1"/>
  <c r="G1185" i="1"/>
  <c r="F1185" i="1"/>
  <c r="I1184" i="1"/>
  <c r="H1184" i="1"/>
  <c r="G1184" i="1"/>
  <c r="F1184" i="1"/>
  <c r="I1183" i="1"/>
  <c r="H1183" i="1"/>
  <c r="G1183" i="1"/>
  <c r="F1183" i="1"/>
  <c r="I1182" i="1"/>
  <c r="H1182" i="1"/>
  <c r="G1182" i="1"/>
  <c r="F1182" i="1"/>
  <c r="I1181" i="1"/>
  <c r="H1181" i="1"/>
  <c r="G1181" i="1"/>
  <c r="F1181" i="1"/>
  <c r="I1180" i="1"/>
  <c r="H1180" i="1"/>
  <c r="G1180" i="1"/>
  <c r="F1180" i="1"/>
  <c r="I1179" i="1"/>
  <c r="H1179" i="1"/>
  <c r="G1179" i="1"/>
  <c r="F1179" i="1"/>
  <c r="I1178" i="1"/>
  <c r="H1178" i="1"/>
  <c r="G1178" i="1"/>
  <c r="F1178" i="1"/>
  <c r="I1177" i="1"/>
  <c r="H1177" i="1"/>
  <c r="G1177" i="1"/>
  <c r="F1177" i="1"/>
  <c r="I1176" i="1"/>
  <c r="H1176" i="1"/>
  <c r="G1176" i="1"/>
  <c r="F1176" i="1"/>
  <c r="I1175" i="1"/>
  <c r="H1175" i="1"/>
  <c r="G1175" i="1"/>
  <c r="F1175" i="1"/>
  <c r="I1174" i="1"/>
  <c r="H1174" i="1"/>
  <c r="G1174" i="1"/>
  <c r="F1174" i="1"/>
  <c r="I1173" i="1"/>
  <c r="H1173" i="1"/>
  <c r="G1173" i="1"/>
  <c r="F1173" i="1"/>
  <c r="I1172" i="1"/>
  <c r="H1172" i="1"/>
  <c r="G1172" i="1"/>
  <c r="F1172" i="1"/>
  <c r="I1171" i="1"/>
  <c r="H1171" i="1"/>
  <c r="G1171" i="1"/>
  <c r="F1171" i="1"/>
  <c r="I1170" i="1"/>
  <c r="H1170" i="1"/>
  <c r="G1170" i="1"/>
  <c r="F1170" i="1"/>
  <c r="I1169" i="1"/>
  <c r="H1169" i="1"/>
  <c r="G1169" i="1"/>
  <c r="F1169" i="1"/>
  <c r="I1168" i="1"/>
  <c r="H1168" i="1"/>
  <c r="G1168" i="1"/>
  <c r="F1168" i="1"/>
  <c r="I1167" i="1"/>
  <c r="H1167" i="1"/>
  <c r="G1167" i="1"/>
  <c r="F1167" i="1"/>
  <c r="I1166" i="1"/>
  <c r="H1166" i="1"/>
  <c r="G1166" i="1"/>
  <c r="F1166" i="1"/>
  <c r="I1165" i="1"/>
  <c r="H1165" i="1"/>
  <c r="G1165" i="1"/>
  <c r="F1165" i="1"/>
  <c r="I1164" i="1"/>
  <c r="H1164" i="1"/>
  <c r="G1164" i="1"/>
  <c r="F1164" i="1"/>
  <c r="I1163" i="1"/>
  <c r="H1163" i="1"/>
  <c r="G1163" i="1"/>
  <c r="F1163" i="1"/>
  <c r="I1162" i="1"/>
  <c r="H1162" i="1"/>
  <c r="G1162" i="1"/>
  <c r="F1162" i="1"/>
  <c r="I1161" i="1"/>
  <c r="H1161" i="1"/>
  <c r="G1161" i="1"/>
  <c r="F1161" i="1"/>
  <c r="I1160" i="1"/>
  <c r="H1160" i="1"/>
  <c r="G1160" i="1"/>
  <c r="F1160" i="1"/>
  <c r="I1159" i="1"/>
  <c r="H1159" i="1"/>
  <c r="G1159" i="1"/>
  <c r="F1159" i="1"/>
  <c r="I1158" i="1"/>
  <c r="H1158" i="1"/>
  <c r="G1158" i="1"/>
  <c r="F1158" i="1"/>
  <c r="I1157" i="1"/>
  <c r="H1157" i="1"/>
  <c r="G1157" i="1"/>
  <c r="F1157" i="1"/>
  <c r="I1156" i="1"/>
  <c r="H1156" i="1"/>
  <c r="G1156" i="1"/>
  <c r="F1156" i="1"/>
  <c r="I1155" i="1"/>
  <c r="H1155" i="1"/>
  <c r="G1155" i="1"/>
  <c r="F1155" i="1"/>
  <c r="I1154" i="1"/>
  <c r="H1154" i="1"/>
  <c r="G1154" i="1"/>
  <c r="F1154" i="1"/>
  <c r="I1153" i="1"/>
  <c r="H1153" i="1"/>
  <c r="G1153" i="1"/>
  <c r="F1153" i="1"/>
  <c r="I1152" i="1"/>
  <c r="H1152" i="1"/>
  <c r="G1152" i="1"/>
  <c r="F1152" i="1"/>
  <c r="I1151" i="1"/>
  <c r="H1151" i="1"/>
  <c r="G1151" i="1"/>
  <c r="F1151" i="1"/>
  <c r="I1150" i="1"/>
  <c r="H1150" i="1"/>
  <c r="G1150" i="1"/>
  <c r="F1150" i="1"/>
  <c r="I1149" i="1"/>
  <c r="H1149" i="1"/>
  <c r="G1149" i="1"/>
  <c r="F1149" i="1"/>
  <c r="I1148" i="1"/>
  <c r="H1148" i="1"/>
  <c r="G1148" i="1"/>
  <c r="F1148" i="1"/>
  <c r="I1147" i="1"/>
  <c r="H1147" i="1"/>
  <c r="G1147" i="1"/>
  <c r="F1147" i="1"/>
  <c r="I1146" i="1"/>
  <c r="H1146" i="1"/>
  <c r="G1146" i="1"/>
  <c r="F1146" i="1"/>
  <c r="I1145" i="1"/>
  <c r="H1145" i="1"/>
  <c r="G1145" i="1"/>
  <c r="F1145" i="1"/>
  <c r="I1144" i="1"/>
  <c r="H1144" i="1"/>
  <c r="G1144" i="1"/>
  <c r="F1144" i="1"/>
  <c r="I1143" i="1"/>
  <c r="H1143" i="1"/>
  <c r="G1143" i="1"/>
  <c r="F1143" i="1"/>
  <c r="I1142" i="1"/>
  <c r="H1142" i="1"/>
  <c r="G1142" i="1"/>
  <c r="F1142" i="1"/>
  <c r="I1141" i="1"/>
  <c r="H1141" i="1"/>
  <c r="G1141" i="1"/>
  <c r="F1141" i="1"/>
  <c r="I1140" i="1"/>
  <c r="H1140" i="1"/>
  <c r="G1140" i="1"/>
  <c r="F1140" i="1"/>
  <c r="I1139" i="1"/>
  <c r="H1139" i="1"/>
  <c r="G1139" i="1"/>
  <c r="F1139" i="1"/>
  <c r="I1138" i="1"/>
  <c r="H1138" i="1"/>
  <c r="G1138" i="1"/>
  <c r="F1138" i="1"/>
  <c r="I1137" i="1"/>
  <c r="H1137" i="1"/>
  <c r="G1137" i="1"/>
  <c r="F1137" i="1"/>
  <c r="I1136" i="1"/>
  <c r="H1136" i="1"/>
  <c r="G1136" i="1"/>
  <c r="F1136" i="1"/>
  <c r="I1135" i="1"/>
  <c r="H1135" i="1"/>
  <c r="G1135" i="1"/>
  <c r="F1135" i="1"/>
  <c r="I1134" i="1"/>
  <c r="H1134" i="1"/>
  <c r="G1134" i="1"/>
  <c r="F1134" i="1"/>
  <c r="I1133" i="1"/>
  <c r="H1133" i="1"/>
  <c r="G1133" i="1"/>
  <c r="F1133" i="1"/>
  <c r="I1132" i="1"/>
  <c r="H1132" i="1"/>
  <c r="G1132" i="1"/>
  <c r="F1132" i="1"/>
  <c r="I1131" i="1"/>
  <c r="H1131" i="1"/>
  <c r="G1131" i="1"/>
  <c r="F1131" i="1"/>
  <c r="I1130" i="1"/>
  <c r="H1130" i="1"/>
  <c r="G1130" i="1"/>
  <c r="F1130" i="1"/>
  <c r="I1129" i="1"/>
  <c r="H1129" i="1"/>
  <c r="G1129" i="1"/>
  <c r="F1129" i="1"/>
  <c r="I1128" i="1"/>
  <c r="H1128" i="1"/>
  <c r="G1128" i="1"/>
  <c r="F1128" i="1"/>
  <c r="I1127" i="1"/>
  <c r="H1127" i="1"/>
  <c r="G1127" i="1"/>
  <c r="F1127" i="1"/>
  <c r="I1126" i="1"/>
  <c r="H1126" i="1"/>
  <c r="G1126" i="1"/>
  <c r="F1126" i="1"/>
  <c r="I1125" i="1"/>
  <c r="H1125" i="1"/>
  <c r="G1125" i="1"/>
  <c r="F1125" i="1"/>
  <c r="I1124" i="1"/>
  <c r="H1124" i="1"/>
  <c r="G1124" i="1"/>
  <c r="F1124" i="1"/>
  <c r="I1123" i="1"/>
  <c r="H1123" i="1"/>
  <c r="G1123" i="1"/>
  <c r="F1123" i="1"/>
  <c r="I1122" i="1"/>
  <c r="H1122" i="1"/>
  <c r="G1122" i="1"/>
  <c r="F1122" i="1"/>
  <c r="I1121" i="1"/>
  <c r="H1121" i="1"/>
  <c r="G1121" i="1"/>
  <c r="F1121" i="1"/>
  <c r="I1120" i="1"/>
  <c r="H1120" i="1"/>
  <c r="G1120" i="1"/>
  <c r="F1120" i="1"/>
  <c r="I1119" i="1"/>
  <c r="H1119" i="1"/>
  <c r="G1119" i="1"/>
  <c r="F1119" i="1"/>
  <c r="I1118" i="1"/>
  <c r="H1118" i="1"/>
  <c r="G1118" i="1"/>
  <c r="F1118" i="1"/>
  <c r="I1117" i="1"/>
  <c r="H1117" i="1"/>
  <c r="G1117" i="1"/>
  <c r="F1117" i="1"/>
  <c r="I1116" i="1"/>
  <c r="H1116" i="1"/>
  <c r="G1116" i="1"/>
  <c r="F1116" i="1"/>
  <c r="I1115" i="1"/>
  <c r="H1115" i="1"/>
  <c r="G1115" i="1"/>
  <c r="F1115" i="1"/>
  <c r="I1114" i="1"/>
  <c r="H1114" i="1"/>
  <c r="G1114" i="1"/>
  <c r="F1114" i="1"/>
  <c r="I1113" i="1"/>
  <c r="H1113" i="1"/>
  <c r="G1113" i="1"/>
  <c r="F1113" i="1"/>
  <c r="I1112" i="1"/>
  <c r="H1112" i="1"/>
  <c r="G1112" i="1"/>
  <c r="F1112" i="1"/>
  <c r="I1111" i="1"/>
  <c r="H1111" i="1"/>
  <c r="G1111" i="1"/>
  <c r="F1111" i="1"/>
  <c r="I1110" i="1"/>
  <c r="H1110" i="1"/>
  <c r="G1110" i="1"/>
  <c r="F1110" i="1"/>
  <c r="I1109" i="1"/>
  <c r="H1109" i="1"/>
  <c r="G1109" i="1"/>
  <c r="F1109" i="1"/>
  <c r="I1108" i="1"/>
  <c r="H1108" i="1"/>
  <c r="G1108" i="1"/>
  <c r="F1108" i="1"/>
  <c r="I1107" i="1"/>
  <c r="H1107" i="1"/>
  <c r="G1107" i="1"/>
  <c r="F1107" i="1"/>
  <c r="I1106" i="1"/>
  <c r="H1106" i="1"/>
  <c r="G1106" i="1"/>
  <c r="F1106" i="1"/>
  <c r="I1105" i="1"/>
  <c r="H1105" i="1"/>
  <c r="G1105" i="1"/>
  <c r="F1105" i="1"/>
  <c r="I1104" i="1"/>
  <c r="H1104" i="1"/>
  <c r="G1104" i="1"/>
  <c r="F1104" i="1"/>
  <c r="I1103" i="1"/>
  <c r="H1103" i="1"/>
  <c r="G1103" i="1"/>
  <c r="F1103" i="1"/>
  <c r="I1102" i="1"/>
  <c r="H1102" i="1"/>
  <c r="G1102" i="1"/>
  <c r="F1102" i="1"/>
  <c r="I1101" i="1"/>
  <c r="H1101" i="1"/>
  <c r="G1101" i="1"/>
  <c r="F1101" i="1"/>
  <c r="I1100" i="1"/>
  <c r="H1100" i="1"/>
  <c r="G1100" i="1"/>
  <c r="F1100" i="1"/>
  <c r="I1099" i="1"/>
  <c r="H1099" i="1"/>
  <c r="G1099" i="1"/>
  <c r="F1099" i="1"/>
  <c r="I1098" i="1"/>
  <c r="H1098" i="1"/>
  <c r="G1098" i="1"/>
  <c r="F1098" i="1"/>
  <c r="I1097" i="1"/>
  <c r="H1097" i="1"/>
  <c r="G1097" i="1"/>
  <c r="F1097" i="1"/>
  <c r="I1096" i="1"/>
  <c r="H1096" i="1"/>
  <c r="G1096" i="1"/>
  <c r="F1096" i="1"/>
  <c r="I1095" i="1"/>
  <c r="H1095" i="1"/>
  <c r="G1095" i="1"/>
  <c r="F1095" i="1"/>
  <c r="I1094" i="1"/>
  <c r="H1094" i="1"/>
  <c r="G1094" i="1"/>
  <c r="F1094" i="1"/>
  <c r="I1093" i="1"/>
  <c r="H1093" i="1"/>
  <c r="G1093" i="1"/>
  <c r="F1093" i="1"/>
  <c r="I1092" i="1"/>
  <c r="H1092" i="1"/>
  <c r="G1092" i="1"/>
  <c r="F1092" i="1"/>
  <c r="I1091" i="1"/>
  <c r="H1091" i="1"/>
  <c r="G1091" i="1"/>
  <c r="F1091" i="1"/>
  <c r="I1090" i="1"/>
  <c r="H1090" i="1"/>
  <c r="G1090" i="1"/>
  <c r="F1090" i="1"/>
  <c r="I1089" i="1"/>
  <c r="H1089" i="1"/>
  <c r="G1089" i="1"/>
  <c r="F1089" i="1"/>
  <c r="I1088" i="1"/>
  <c r="H1088" i="1"/>
  <c r="G1088" i="1"/>
  <c r="F1088" i="1"/>
  <c r="I1087" i="1"/>
  <c r="H1087" i="1"/>
  <c r="G1087" i="1"/>
  <c r="F1087" i="1"/>
  <c r="I1086" i="1"/>
  <c r="H1086" i="1"/>
  <c r="G1086" i="1"/>
  <c r="F1086" i="1"/>
  <c r="I1085" i="1"/>
  <c r="H1085" i="1"/>
  <c r="G1085" i="1"/>
  <c r="F1085" i="1"/>
  <c r="I1084" i="1"/>
  <c r="H1084" i="1"/>
  <c r="G1084" i="1"/>
  <c r="F1084" i="1"/>
  <c r="I1083" i="1"/>
  <c r="H1083" i="1"/>
  <c r="G1083" i="1"/>
  <c r="F1083" i="1"/>
  <c r="I1082" i="1"/>
  <c r="H1082" i="1"/>
  <c r="G1082" i="1"/>
  <c r="F1082" i="1"/>
  <c r="I1081" i="1"/>
  <c r="H1081" i="1"/>
  <c r="G1081" i="1"/>
  <c r="F1081" i="1"/>
  <c r="I1080" i="1"/>
  <c r="H1080" i="1"/>
  <c r="G1080" i="1"/>
  <c r="F1080" i="1"/>
  <c r="I1079" i="1"/>
  <c r="H1079" i="1"/>
  <c r="G1079" i="1"/>
  <c r="F1079" i="1"/>
  <c r="I1078" i="1"/>
  <c r="H1078" i="1"/>
  <c r="G1078" i="1"/>
  <c r="F1078" i="1"/>
  <c r="I1077" i="1"/>
  <c r="H1077" i="1"/>
  <c r="G1077" i="1"/>
  <c r="F1077" i="1"/>
  <c r="I1076" i="1"/>
  <c r="H1076" i="1"/>
  <c r="G1076" i="1"/>
  <c r="F1076" i="1"/>
  <c r="I1075" i="1"/>
  <c r="H1075" i="1"/>
  <c r="G1075" i="1"/>
  <c r="F1075" i="1"/>
  <c r="I1074" i="1"/>
  <c r="H1074" i="1"/>
  <c r="G1074" i="1"/>
  <c r="F1074" i="1"/>
  <c r="I1073" i="1"/>
  <c r="H1073" i="1"/>
  <c r="G1073" i="1"/>
  <c r="F1073" i="1"/>
  <c r="I1072" i="1"/>
  <c r="H1072" i="1"/>
  <c r="G1072" i="1"/>
  <c r="F1072" i="1"/>
  <c r="I1071" i="1"/>
  <c r="H1071" i="1"/>
  <c r="G1071" i="1"/>
  <c r="F1071" i="1"/>
  <c r="I1070" i="1"/>
  <c r="H1070" i="1"/>
  <c r="G1070" i="1"/>
  <c r="F1070" i="1"/>
  <c r="I1069" i="1"/>
  <c r="H1069" i="1"/>
  <c r="G1069" i="1"/>
  <c r="F1069" i="1"/>
  <c r="I1068" i="1"/>
  <c r="H1068" i="1"/>
  <c r="G1068" i="1"/>
  <c r="F1068" i="1"/>
  <c r="I1067" i="1"/>
  <c r="H1067" i="1"/>
  <c r="G1067" i="1"/>
  <c r="F1067" i="1"/>
  <c r="I1066" i="1"/>
  <c r="H1066" i="1"/>
  <c r="G1066" i="1"/>
  <c r="F1066" i="1"/>
  <c r="I1065" i="1"/>
  <c r="H1065" i="1"/>
  <c r="G1065" i="1"/>
  <c r="F1065" i="1"/>
  <c r="I1064" i="1"/>
  <c r="H1064" i="1"/>
  <c r="G1064" i="1"/>
  <c r="F1064" i="1"/>
  <c r="I1063" i="1"/>
  <c r="H1063" i="1"/>
  <c r="G1063" i="1"/>
  <c r="F1063" i="1"/>
  <c r="I1062" i="1"/>
  <c r="H1062" i="1"/>
  <c r="G1062" i="1"/>
  <c r="F1062" i="1"/>
  <c r="I1061" i="1"/>
  <c r="H1061" i="1"/>
  <c r="G1061" i="1"/>
  <c r="F1061" i="1"/>
  <c r="I1060" i="1"/>
  <c r="H1060" i="1"/>
  <c r="G1060" i="1"/>
  <c r="F1060" i="1"/>
  <c r="I1059" i="1"/>
  <c r="H1059" i="1"/>
  <c r="G1059" i="1"/>
  <c r="F1059" i="1"/>
  <c r="I1058" i="1"/>
  <c r="H1058" i="1"/>
  <c r="G1058" i="1"/>
  <c r="F1058" i="1"/>
  <c r="I1057" i="1"/>
  <c r="H1057" i="1"/>
  <c r="G1057" i="1"/>
  <c r="F1057" i="1"/>
  <c r="I1056" i="1"/>
  <c r="H1056" i="1"/>
  <c r="G1056" i="1"/>
  <c r="F1056" i="1"/>
  <c r="I1055" i="1"/>
  <c r="H1055" i="1"/>
  <c r="G1055" i="1"/>
  <c r="F1055" i="1"/>
  <c r="I1054" i="1"/>
  <c r="H1054" i="1"/>
  <c r="G1054" i="1"/>
  <c r="F1054" i="1"/>
  <c r="I1053" i="1"/>
  <c r="H1053" i="1"/>
  <c r="G1053" i="1"/>
  <c r="F1053" i="1"/>
  <c r="I1052" i="1"/>
  <c r="H1052" i="1"/>
  <c r="G1052" i="1"/>
  <c r="F1052" i="1"/>
  <c r="I1051" i="1"/>
  <c r="H1051" i="1"/>
  <c r="G1051" i="1"/>
  <c r="F1051" i="1"/>
  <c r="I1050" i="1"/>
  <c r="H1050" i="1"/>
  <c r="G1050" i="1"/>
  <c r="F1050" i="1"/>
  <c r="I1049" i="1"/>
  <c r="H1049" i="1"/>
  <c r="G1049" i="1"/>
  <c r="F1049" i="1"/>
  <c r="I1048" i="1"/>
  <c r="H1048" i="1"/>
  <c r="G1048" i="1"/>
  <c r="F1048" i="1"/>
  <c r="I1047" i="1"/>
  <c r="H1047" i="1"/>
  <c r="G1047" i="1"/>
  <c r="F1047" i="1"/>
  <c r="I1046" i="1"/>
  <c r="H1046" i="1"/>
  <c r="G1046" i="1"/>
  <c r="F1046" i="1"/>
  <c r="I1045" i="1"/>
  <c r="H1045" i="1"/>
  <c r="G1045" i="1"/>
  <c r="F1045" i="1"/>
  <c r="I1044" i="1"/>
  <c r="H1044" i="1"/>
  <c r="G1044" i="1"/>
  <c r="F1044" i="1"/>
  <c r="I1043" i="1"/>
  <c r="H1043" i="1"/>
  <c r="G1043" i="1"/>
  <c r="F1043" i="1"/>
  <c r="I1042" i="1"/>
  <c r="H1042" i="1"/>
  <c r="G1042" i="1"/>
  <c r="F1042" i="1"/>
  <c r="I1041" i="1"/>
  <c r="H1041" i="1"/>
  <c r="G1041" i="1"/>
  <c r="F1041" i="1"/>
  <c r="I1040" i="1"/>
  <c r="H1040" i="1"/>
  <c r="G1040" i="1"/>
  <c r="F1040" i="1"/>
  <c r="I1039" i="1"/>
  <c r="H1039" i="1"/>
  <c r="G1039" i="1"/>
  <c r="F1039" i="1"/>
  <c r="I1038" i="1"/>
  <c r="H1038" i="1"/>
  <c r="G1038" i="1"/>
  <c r="F1038" i="1"/>
  <c r="I1037" i="1"/>
  <c r="H1037" i="1"/>
  <c r="G1037" i="1"/>
  <c r="F1037" i="1"/>
  <c r="I1036" i="1"/>
  <c r="H1036" i="1"/>
  <c r="G1036" i="1"/>
  <c r="F1036" i="1"/>
  <c r="I1035" i="1"/>
  <c r="H1035" i="1"/>
  <c r="G1035" i="1"/>
  <c r="F1035" i="1"/>
  <c r="I1034" i="1"/>
  <c r="H1034" i="1"/>
  <c r="G1034" i="1"/>
  <c r="F1034" i="1"/>
  <c r="I1033" i="1"/>
  <c r="H1033" i="1"/>
  <c r="G1033" i="1"/>
  <c r="F1033" i="1"/>
  <c r="I1032" i="1"/>
  <c r="H1032" i="1"/>
  <c r="G1032" i="1"/>
  <c r="F1032" i="1"/>
  <c r="I1031" i="1"/>
  <c r="H1031" i="1"/>
  <c r="G1031" i="1"/>
  <c r="F1031" i="1"/>
  <c r="I1030" i="1"/>
  <c r="H1030" i="1"/>
  <c r="G1030" i="1"/>
  <c r="F1030" i="1"/>
  <c r="I1029" i="1"/>
  <c r="H1029" i="1"/>
  <c r="G1029" i="1"/>
  <c r="F1029" i="1"/>
  <c r="I1028" i="1"/>
  <c r="H1028" i="1"/>
  <c r="G1028" i="1"/>
  <c r="F1028" i="1"/>
  <c r="I1027" i="1"/>
  <c r="H1027" i="1"/>
  <c r="G1027" i="1"/>
  <c r="F1027" i="1"/>
  <c r="I1026" i="1"/>
  <c r="H1026" i="1"/>
  <c r="G1026" i="1"/>
  <c r="F1026" i="1"/>
  <c r="I1025" i="1"/>
  <c r="H1025" i="1"/>
  <c r="G1025" i="1"/>
  <c r="F1025" i="1"/>
  <c r="I1024" i="1"/>
  <c r="H1024" i="1"/>
  <c r="G1024" i="1"/>
  <c r="F1024" i="1"/>
  <c r="I1023" i="1"/>
  <c r="H1023" i="1"/>
  <c r="G1023" i="1"/>
  <c r="F1023" i="1"/>
  <c r="I1022" i="1"/>
  <c r="H1022" i="1"/>
  <c r="G1022" i="1"/>
  <c r="F1022" i="1"/>
  <c r="I1021" i="1"/>
  <c r="H1021" i="1"/>
  <c r="G1021" i="1"/>
  <c r="F1021" i="1"/>
  <c r="I1020" i="1"/>
  <c r="H1020" i="1"/>
  <c r="G1020" i="1"/>
  <c r="F1020" i="1"/>
  <c r="I1019" i="1"/>
  <c r="H1019" i="1"/>
  <c r="G1019" i="1"/>
  <c r="F1019" i="1"/>
  <c r="I1018" i="1"/>
  <c r="H1018" i="1"/>
  <c r="G1018" i="1"/>
  <c r="F1018" i="1"/>
  <c r="I1017" i="1"/>
  <c r="H1017" i="1"/>
  <c r="G1017" i="1"/>
  <c r="F1017" i="1"/>
  <c r="I1016" i="1"/>
  <c r="H1016" i="1"/>
  <c r="G1016" i="1"/>
  <c r="F1016" i="1"/>
  <c r="I1015" i="1"/>
  <c r="H1015" i="1"/>
  <c r="G1015" i="1"/>
  <c r="F1015" i="1"/>
  <c r="I1014" i="1"/>
  <c r="H1014" i="1"/>
  <c r="G1014" i="1"/>
  <c r="F1014" i="1"/>
  <c r="I1013" i="1"/>
  <c r="H1013" i="1"/>
  <c r="G1013" i="1"/>
  <c r="F1013" i="1"/>
  <c r="I1012" i="1"/>
  <c r="H1012" i="1"/>
  <c r="G1012" i="1"/>
  <c r="F1012" i="1"/>
  <c r="I1011" i="1"/>
  <c r="H1011" i="1"/>
  <c r="G1011" i="1"/>
  <c r="F1011" i="1"/>
  <c r="I1010" i="1"/>
  <c r="H1010" i="1"/>
  <c r="G1010" i="1"/>
  <c r="F1010" i="1"/>
  <c r="I1009" i="1"/>
  <c r="H1009" i="1"/>
  <c r="G1009" i="1"/>
  <c r="F1009" i="1"/>
  <c r="I1008" i="1"/>
  <c r="H1008" i="1"/>
  <c r="G1008" i="1"/>
  <c r="F1008" i="1"/>
  <c r="I1007" i="1"/>
  <c r="H1007" i="1"/>
  <c r="G1007" i="1"/>
  <c r="F1007" i="1"/>
  <c r="I1006" i="1"/>
  <c r="H1006" i="1"/>
  <c r="G1006" i="1"/>
  <c r="F1006" i="1"/>
  <c r="I1005" i="1"/>
  <c r="H1005" i="1"/>
  <c r="G1005" i="1"/>
  <c r="F1005" i="1"/>
  <c r="I1004" i="1"/>
  <c r="H1004" i="1"/>
  <c r="G1004" i="1"/>
  <c r="F1004" i="1"/>
  <c r="I1003" i="1"/>
  <c r="H1003" i="1"/>
  <c r="G1003" i="1"/>
  <c r="F1003" i="1"/>
  <c r="I1002" i="1"/>
  <c r="H1002" i="1"/>
  <c r="G1002" i="1"/>
  <c r="F1002" i="1"/>
  <c r="I1001" i="1"/>
  <c r="H1001" i="1"/>
  <c r="G1001" i="1"/>
  <c r="F1001" i="1"/>
  <c r="I1000" i="1"/>
  <c r="H1000" i="1"/>
  <c r="G1000" i="1"/>
  <c r="F1000" i="1"/>
  <c r="I999" i="1"/>
  <c r="H999" i="1"/>
  <c r="G999" i="1"/>
  <c r="F999" i="1"/>
  <c r="I998" i="1"/>
  <c r="H998" i="1"/>
  <c r="G998" i="1"/>
  <c r="F998" i="1"/>
  <c r="I997" i="1"/>
  <c r="H997" i="1"/>
  <c r="G997" i="1"/>
  <c r="F997" i="1"/>
  <c r="I996" i="1"/>
  <c r="H996" i="1"/>
  <c r="G996" i="1"/>
  <c r="F996" i="1"/>
  <c r="I995" i="1"/>
  <c r="H995" i="1"/>
  <c r="G995" i="1"/>
  <c r="F995" i="1"/>
  <c r="I994" i="1"/>
  <c r="H994" i="1"/>
  <c r="G994" i="1"/>
  <c r="F994" i="1"/>
  <c r="I993" i="1"/>
  <c r="H993" i="1"/>
  <c r="G993" i="1"/>
  <c r="F993" i="1"/>
  <c r="I992" i="1"/>
  <c r="H992" i="1"/>
  <c r="G992" i="1"/>
  <c r="F992" i="1"/>
  <c r="I991" i="1"/>
  <c r="H991" i="1"/>
  <c r="G991" i="1"/>
  <c r="F991" i="1"/>
  <c r="I990" i="1"/>
  <c r="H990" i="1"/>
  <c r="G990" i="1"/>
  <c r="F990" i="1"/>
  <c r="I989" i="1"/>
  <c r="H989" i="1"/>
  <c r="G989" i="1"/>
  <c r="F989" i="1"/>
  <c r="I988" i="1"/>
  <c r="H988" i="1"/>
  <c r="G988" i="1"/>
  <c r="F988" i="1"/>
  <c r="I987" i="1"/>
  <c r="H987" i="1"/>
  <c r="G987" i="1"/>
  <c r="F987" i="1"/>
  <c r="I986" i="1"/>
  <c r="H986" i="1"/>
  <c r="G986" i="1"/>
  <c r="F986" i="1"/>
  <c r="I985" i="1"/>
  <c r="H985" i="1"/>
  <c r="G985" i="1"/>
  <c r="F985" i="1"/>
  <c r="I984" i="1"/>
  <c r="H984" i="1"/>
  <c r="G984" i="1"/>
  <c r="F984" i="1"/>
  <c r="I983" i="1"/>
  <c r="H983" i="1"/>
  <c r="G983" i="1"/>
  <c r="F983" i="1"/>
  <c r="I982" i="1"/>
  <c r="H982" i="1"/>
  <c r="G982" i="1"/>
  <c r="F982" i="1"/>
  <c r="I981" i="1"/>
  <c r="H981" i="1"/>
  <c r="G981" i="1"/>
  <c r="F981" i="1"/>
  <c r="I980" i="1"/>
  <c r="H980" i="1"/>
  <c r="G980" i="1"/>
  <c r="F980" i="1"/>
  <c r="I979" i="1"/>
  <c r="H979" i="1"/>
  <c r="G979" i="1"/>
  <c r="F979" i="1"/>
  <c r="I978" i="1"/>
  <c r="H978" i="1"/>
  <c r="G978" i="1"/>
  <c r="F978" i="1"/>
  <c r="I977" i="1"/>
  <c r="H977" i="1"/>
  <c r="G977" i="1"/>
  <c r="F977" i="1"/>
  <c r="I976" i="1"/>
  <c r="H976" i="1"/>
  <c r="G976" i="1"/>
  <c r="F976" i="1"/>
  <c r="I975" i="1"/>
  <c r="H975" i="1"/>
  <c r="G975" i="1"/>
  <c r="F975" i="1"/>
  <c r="I974" i="1"/>
  <c r="H974" i="1"/>
  <c r="G974" i="1"/>
  <c r="F974" i="1"/>
  <c r="I973" i="1"/>
  <c r="H973" i="1"/>
  <c r="G973" i="1"/>
  <c r="F973" i="1"/>
  <c r="I972" i="1"/>
  <c r="H972" i="1"/>
  <c r="G972" i="1"/>
  <c r="F972" i="1"/>
  <c r="I971" i="1"/>
  <c r="H971" i="1"/>
  <c r="G971" i="1"/>
  <c r="F971" i="1"/>
  <c r="I970" i="1"/>
  <c r="H970" i="1"/>
  <c r="G970" i="1"/>
  <c r="F970" i="1"/>
  <c r="I969" i="1"/>
  <c r="H969" i="1"/>
  <c r="G969" i="1"/>
  <c r="F969" i="1"/>
  <c r="I968" i="1"/>
  <c r="H968" i="1"/>
  <c r="G968" i="1"/>
  <c r="F968" i="1"/>
  <c r="I967" i="1"/>
  <c r="H967" i="1"/>
  <c r="G967" i="1"/>
  <c r="F967" i="1"/>
  <c r="I966" i="1"/>
  <c r="H966" i="1"/>
  <c r="G966" i="1"/>
  <c r="F966" i="1"/>
  <c r="I965" i="1"/>
  <c r="H965" i="1"/>
  <c r="G965" i="1"/>
  <c r="F965" i="1"/>
  <c r="I964" i="1"/>
  <c r="H964" i="1"/>
  <c r="G964" i="1"/>
  <c r="F964" i="1"/>
  <c r="I963" i="1"/>
  <c r="H963" i="1"/>
  <c r="G963" i="1"/>
  <c r="F963" i="1"/>
  <c r="I962" i="1"/>
  <c r="H962" i="1"/>
  <c r="G962" i="1"/>
  <c r="F962" i="1"/>
  <c r="I961" i="1"/>
  <c r="H961" i="1"/>
  <c r="G961" i="1"/>
  <c r="F961" i="1"/>
  <c r="I960" i="1"/>
  <c r="H960" i="1"/>
  <c r="G960" i="1"/>
  <c r="F960" i="1"/>
  <c r="I959" i="1"/>
  <c r="H959" i="1"/>
  <c r="G959" i="1"/>
  <c r="F959" i="1"/>
  <c r="I958" i="1"/>
  <c r="H958" i="1"/>
  <c r="G958" i="1"/>
  <c r="F958" i="1"/>
  <c r="I957" i="1"/>
  <c r="H957" i="1"/>
  <c r="G957" i="1"/>
  <c r="F957" i="1"/>
  <c r="I956" i="1"/>
  <c r="H956" i="1"/>
  <c r="G956" i="1"/>
  <c r="F956" i="1"/>
  <c r="I955" i="1"/>
  <c r="H955" i="1"/>
  <c r="G955" i="1"/>
  <c r="F955" i="1"/>
  <c r="I954" i="1"/>
  <c r="H954" i="1"/>
  <c r="G954" i="1"/>
  <c r="F954" i="1"/>
  <c r="H953" i="1"/>
  <c r="G953" i="1"/>
  <c r="F953" i="1"/>
  <c r="H952" i="1"/>
  <c r="G952" i="1"/>
  <c r="F952" i="1"/>
  <c r="E952" i="1"/>
  <c r="I951" i="1"/>
  <c r="H951" i="1"/>
  <c r="G951" i="1"/>
  <c r="F951" i="1"/>
  <c r="I950" i="1"/>
  <c r="H950" i="1"/>
  <c r="G950" i="1"/>
  <c r="F950" i="1"/>
  <c r="I949" i="1"/>
  <c r="H949" i="1"/>
  <c r="G949" i="1"/>
  <c r="F949" i="1"/>
  <c r="I948" i="1"/>
  <c r="H948" i="1"/>
  <c r="G948" i="1"/>
  <c r="F948" i="1"/>
  <c r="I947" i="1"/>
  <c r="H947" i="1"/>
  <c r="G947" i="1"/>
  <c r="F947" i="1"/>
  <c r="I946" i="1"/>
  <c r="H946" i="1"/>
  <c r="G946" i="1"/>
  <c r="F946" i="1"/>
  <c r="I945" i="1"/>
  <c r="H945" i="1"/>
  <c r="G945" i="1"/>
  <c r="F945" i="1"/>
  <c r="I944" i="1"/>
  <c r="H944" i="1"/>
  <c r="G944" i="1"/>
  <c r="F944" i="1"/>
  <c r="I943" i="1"/>
  <c r="H943" i="1"/>
  <c r="G943" i="1"/>
  <c r="F943" i="1"/>
  <c r="I942" i="1"/>
  <c r="H942" i="1"/>
  <c r="G942" i="1"/>
  <c r="F942" i="1"/>
  <c r="I941" i="1"/>
  <c r="H941" i="1"/>
  <c r="G941" i="1"/>
  <c r="F941" i="1"/>
  <c r="I940" i="1"/>
  <c r="H940" i="1"/>
  <c r="G940" i="1"/>
  <c r="F940" i="1"/>
  <c r="I939" i="1"/>
  <c r="H939" i="1"/>
  <c r="G939" i="1"/>
  <c r="F939" i="1"/>
  <c r="I938" i="1"/>
  <c r="H938" i="1"/>
  <c r="G938" i="1"/>
  <c r="F938" i="1"/>
  <c r="I937" i="1"/>
  <c r="H937" i="1"/>
  <c r="G937" i="1"/>
  <c r="F937" i="1"/>
  <c r="I936" i="1"/>
  <c r="H936" i="1"/>
  <c r="G936" i="1"/>
  <c r="F936" i="1"/>
  <c r="I935" i="1"/>
  <c r="H935" i="1"/>
  <c r="G935" i="1"/>
  <c r="F935" i="1"/>
  <c r="I934" i="1"/>
  <c r="H934" i="1"/>
  <c r="G934" i="1"/>
  <c r="F934" i="1"/>
  <c r="I933" i="1"/>
  <c r="H933" i="1"/>
  <c r="G933" i="1"/>
  <c r="F933" i="1"/>
  <c r="I932" i="1"/>
  <c r="H932" i="1"/>
  <c r="G932" i="1"/>
  <c r="F932" i="1"/>
  <c r="I931" i="1"/>
  <c r="H931" i="1"/>
  <c r="G931" i="1"/>
  <c r="F931" i="1"/>
  <c r="I930" i="1"/>
  <c r="H930" i="1"/>
  <c r="G930" i="1"/>
  <c r="F930" i="1"/>
  <c r="I929" i="1"/>
  <c r="H929" i="1"/>
  <c r="G929" i="1"/>
  <c r="F929" i="1"/>
  <c r="I928" i="1"/>
  <c r="H928" i="1"/>
  <c r="G928" i="1"/>
  <c r="F928" i="1"/>
  <c r="I927" i="1"/>
  <c r="H927" i="1"/>
  <c r="G927" i="1"/>
  <c r="F927" i="1"/>
  <c r="I926" i="1"/>
  <c r="H926" i="1"/>
  <c r="G926" i="1"/>
  <c r="F926" i="1"/>
  <c r="I925" i="1"/>
  <c r="H925" i="1"/>
  <c r="G925" i="1"/>
  <c r="F925" i="1"/>
  <c r="I924" i="1"/>
  <c r="H924" i="1"/>
  <c r="G924" i="1"/>
  <c r="F924" i="1"/>
  <c r="I923" i="1"/>
  <c r="H923" i="1"/>
  <c r="G923" i="1"/>
  <c r="F923" i="1"/>
  <c r="I922" i="1"/>
  <c r="H922" i="1"/>
  <c r="G922" i="1"/>
  <c r="F922" i="1"/>
  <c r="I921" i="1"/>
  <c r="H921" i="1"/>
  <c r="G921" i="1"/>
  <c r="F921" i="1"/>
  <c r="I920" i="1"/>
  <c r="H920" i="1"/>
  <c r="G920" i="1"/>
  <c r="F920" i="1"/>
  <c r="I919" i="1"/>
  <c r="H919" i="1"/>
  <c r="G919" i="1"/>
  <c r="F919" i="1"/>
  <c r="I918" i="1"/>
  <c r="H918" i="1"/>
  <c r="G918" i="1"/>
  <c r="F918" i="1"/>
  <c r="I917" i="1"/>
  <c r="H917" i="1"/>
  <c r="G917" i="1"/>
  <c r="F917" i="1"/>
  <c r="I916" i="1"/>
  <c r="H916" i="1"/>
  <c r="G916" i="1"/>
  <c r="F916" i="1"/>
  <c r="I915" i="1"/>
  <c r="H915" i="1"/>
  <c r="G915" i="1"/>
  <c r="F915" i="1"/>
  <c r="I914" i="1"/>
  <c r="H914" i="1"/>
  <c r="G914" i="1"/>
  <c r="F914" i="1"/>
  <c r="I913" i="1"/>
  <c r="H913" i="1"/>
  <c r="G913" i="1"/>
  <c r="F913" i="1"/>
  <c r="I912" i="1"/>
  <c r="H912" i="1"/>
  <c r="G912" i="1"/>
  <c r="F912" i="1"/>
  <c r="I911" i="1"/>
  <c r="H911" i="1"/>
  <c r="G911" i="1"/>
  <c r="F911" i="1"/>
  <c r="I910" i="1"/>
  <c r="H910" i="1"/>
  <c r="G910" i="1"/>
  <c r="F910" i="1"/>
  <c r="I909" i="1"/>
  <c r="H909" i="1"/>
  <c r="G909" i="1"/>
  <c r="F909" i="1"/>
  <c r="I908" i="1"/>
  <c r="H908" i="1"/>
  <c r="G908" i="1"/>
  <c r="F908" i="1"/>
  <c r="I907" i="1"/>
  <c r="H907" i="1"/>
  <c r="G907" i="1"/>
  <c r="F907" i="1"/>
  <c r="I906" i="1"/>
  <c r="H906" i="1"/>
  <c r="G906" i="1"/>
  <c r="F906" i="1"/>
  <c r="I905" i="1"/>
  <c r="H905" i="1"/>
  <c r="G905" i="1"/>
  <c r="F905" i="1"/>
  <c r="I904" i="1"/>
  <c r="H904" i="1"/>
  <c r="G904" i="1"/>
  <c r="F904" i="1"/>
  <c r="I903" i="1"/>
  <c r="H903" i="1"/>
  <c r="G903" i="1"/>
  <c r="F903" i="1"/>
  <c r="I902" i="1"/>
  <c r="H902" i="1"/>
  <c r="G902" i="1"/>
  <c r="F902" i="1"/>
  <c r="I901" i="1"/>
  <c r="H901" i="1"/>
  <c r="G901" i="1"/>
  <c r="F901" i="1"/>
  <c r="I900" i="1"/>
  <c r="H900" i="1"/>
  <c r="G900" i="1"/>
  <c r="F900" i="1"/>
  <c r="I899" i="1"/>
  <c r="H899" i="1"/>
  <c r="G899" i="1"/>
  <c r="F899" i="1"/>
  <c r="I898" i="1"/>
  <c r="H898" i="1"/>
  <c r="G898" i="1"/>
  <c r="F898" i="1"/>
  <c r="I897" i="1"/>
  <c r="H897" i="1"/>
  <c r="G897" i="1"/>
  <c r="F897" i="1"/>
  <c r="I896" i="1"/>
  <c r="H896" i="1"/>
  <c r="G896" i="1"/>
  <c r="F896" i="1"/>
  <c r="I895" i="1"/>
  <c r="H895" i="1"/>
  <c r="G895" i="1"/>
  <c r="F895" i="1"/>
  <c r="I894" i="1"/>
  <c r="H894" i="1"/>
  <c r="G894" i="1"/>
  <c r="F894" i="1"/>
  <c r="I893" i="1"/>
  <c r="H893" i="1"/>
  <c r="G893" i="1"/>
  <c r="F893" i="1"/>
  <c r="I892" i="1"/>
  <c r="H892" i="1"/>
  <c r="G892" i="1"/>
  <c r="F892" i="1"/>
  <c r="I891" i="1"/>
  <c r="H891" i="1"/>
  <c r="G891" i="1"/>
  <c r="F891" i="1"/>
  <c r="I890" i="1"/>
  <c r="H890" i="1"/>
  <c r="G890" i="1"/>
  <c r="F890" i="1"/>
  <c r="I889" i="1"/>
  <c r="H889" i="1"/>
  <c r="G889" i="1"/>
  <c r="F889" i="1"/>
  <c r="I888" i="1"/>
  <c r="H888" i="1"/>
  <c r="G888" i="1"/>
  <c r="F888" i="1"/>
  <c r="I887" i="1"/>
  <c r="H887" i="1"/>
  <c r="G887" i="1"/>
  <c r="F887" i="1"/>
  <c r="I886" i="1"/>
  <c r="H886" i="1"/>
  <c r="G886" i="1"/>
  <c r="F886" i="1"/>
  <c r="I885" i="1"/>
  <c r="H885" i="1"/>
  <c r="G885" i="1"/>
  <c r="F885" i="1"/>
  <c r="I884" i="1"/>
  <c r="H884" i="1"/>
  <c r="G884" i="1"/>
  <c r="F884" i="1"/>
  <c r="I883" i="1"/>
  <c r="H883" i="1"/>
  <c r="G883" i="1"/>
  <c r="F883" i="1"/>
  <c r="I882" i="1"/>
  <c r="H882" i="1"/>
  <c r="G882" i="1"/>
  <c r="F882" i="1"/>
  <c r="I881" i="1"/>
  <c r="H881" i="1"/>
  <c r="G881" i="1"/>
  <c r="F881" i="1"/>
  <c r="I880" i="1"/>
  <c r="H880" i="1"/>
  <c r="G880" i="1"/>
  <c r="F880" i="1"/>
  <c r="I879" i="1"/>
  <c r="H879" i="1"/>
  <c r="G879" i="1"/>
  <c r="F879" i="1"/>
  <c r="I878" i="1"/>
  <c r="H878" i="1"/>
  <c r="G878" i="1"/>
  <c r="F878" i="1"/>
  <c r="I877" i="1"/>
  <c r="H877" i="1"/>
  <c r="G877" i="1"/>
  <c r="F877" i="1"/>
  <c r="I876" i="1"/>
  <c r="H876" i="1"/>
  <c r="G876" i="1"/>
  <c r="F876" i="1"/>
  <c r="I875" i="1"/>
  <c r="H875" i="1"/>
  <c r="G875" i="1"/>
  <c r="F875" i="1"/>
  <c r="I874" i="1"/>
  <c r="H874" i="1"/>
  <c r="G874" i="1"/>
  <c r="F874" i="1"/>
  <c r="I873" i="1"/>
  <c r="H873" i="1"/>
  <c r="G873" i="1"/>
  <c r="F873" i="1"/>
  <c r="I872" i="1"/>
  <c r="H872" i="1"/>
  <c r="G872" i="1"/>
  <c r="F872" i="1"/>
  <c r="I871" i="1"/>
  <c r="H871" i="1"/>
  <c r="G871" i="1"/>
  <c r="F871" i="1"/>
  <c r="I870" i="1"/>
  <c r="H870" i="1"/>
  <c r="G870" i="1"/>
  <c r="F870" i="1"/>
  <c r="I869" i="1"/>
  <c r="H869" i="1"/>
  <c r="G869" i="1"/>
  <c r="F869" i="1"/>
  <c r="I868" i="1"/>
  <c r="H868" i="1"/>
  <c r="G868" i="1"/>
  <c r="F868" i="1"/>
  <c r="I867" i="1"/>
  <c r="H867" i="1"/>
  <c r="G867" i="1"/>
  <c r="F867" i="1"/>
  <c r="I866" i="1"/>
  <c r="H866" i="1"/>
  <c r="G866" i="1"/>
  <c r="F866" i="1"/>
  <c r="I865" i="1"/>
  <c r="H865" i="1"/>
  <c r="G865" i="1"/>
  <c r="F865" i="1"/>
  <c r="I864" i="1"/>
  <c r="H864" i="1"/>
  <c r="G864" i="1"/>
  <c r="F864" i="1"/>
  <c r="I863" i="1"/>
  <c r="H863" i="1"/>
  <c r="G863" i="1"/>
  <c r="F863" i="1"/>
  <c r="I862" i="1"/>
  <c r="H862" i="1"/>
  <c r="G862" i="1"/>
  <c r="F862" i="1"/>
  <c r="I861" i="1"/>
  <c r="H861" i="1"/>
  <c r="G861" i="1"/>
  <c r="F861" i="1"/>
  <c r="I860" i="1"/>
  <c r="H860" i="1"/>
  <c r="G860" i="1"/>
  <c r="F860" i="1"/>
  <c r="I859" i="1"/>
  <c r="H859" i="1"/>
  <c r="G859" i="1"/>
  <c r="F859" i="1"/>
  <c r="I858" i="1"/>
  <c r="H858" i="1"/>
  <c r="G858" i="1"/>
  <c r="F858" i="1"/>
  <c r="I857" i="1"/>
  <c r="H857" i="1"/>
  <c r="G857" i="1"/>
  <c r="F857" i="1"/>
  <c r="I856" i="1"/>
  <c r="H856" i="1"/>
  <c r="G856" i="1"/>
  <c r="F856" i="1"/>
  <c r="I855" i="1"/>
  <c r="H855" i="1"/>
  <c r="G855" i="1"/>
  <c r="F855" i="1"/>
  <c r="I854" i="1"/>
  <c r="H854" i="1"/>
  <c r="G854" i="1"/>
  <c r="F854" i="1"/>
  <c r="I853" i="1"/>
  <c r="H853" i="1"/>
  <c r="G853" i="1"/>
  <c r="F853" i="1"/>
  <c r="I852" i="1"/>
  <c r="H852" i="1"/>
  <c r="G852" i="1"/>
  <c r="F852" i="1"/>
  <c r="I851" i="1"/>
  <c r="H851" i="1"/>
  <c r="G851" i="1"/>
  <c r="F851" i="1"/>
  <c r="I850" i="1"/>
  <c r="H850" i="1"/>
  <c r="G850" i="1"/>
  <c r="F850" i="1"/>
  <c r="I849" i="1"/>
  <c r="H849" i="1"/>
  <c r="G849" i="1"/>
  <c r="F849" i="1"/>
  <c r="I848" i="1"/>
  <c r="H848" i="1"/>
  <c r="G848" i="1"/>
  <c r="F848" i="1"/>
  <c r="I847" i="1"/>
  <c r="H847" i="1"/>
  <c r="G847" i="1"/>
  <c r="F847" i="1"/>
  <c r="I846" i="1"/>
  <c r="H846" i="1"/>
  <c r="G846" i="1"/>
  <c r="F846" i="1"/>
  <c r="I845" i="1"/>
  <c r="H845" i="1"/>
  <c r="G845" i="1"/>
  <c r="F845" i="1"/>
  <c r="I844" i="1"/>
  <c r="H844" i="1"/>
  <c r="G844" i="1"/>
  <c r="F844" i="1"/>
  <c r="I843" i="1"/>
  <c r="H843" i="1"/>
  <c r="G843" i="1"/>
  <c r="F843" i="1"/>
  <c r="I842" i="1"/>
  <c r="H842" i="1"/>
  <c r="G842" i="1"/>
  <c r="F842" i="1"/>
  <c r="I841" i="1"/>
  <c r="H841" i="1"/>
  <c r="G841" i="1"/>
  <c r="F841" i="1"/>
  <c r="I840" i="1"/>
  <c r="H840" i="1"/>
  <c r="G840" i="1"/>
  <c r="F840" i="1"/>
  <c r="I839" i="1"/>
  <c r="H839" i="1"/>
  <c r="G839" i="1"/>
  <c r="F839" i="1"/>
  <c r="I838" i="1"/>
  <c r="H838" i="1"/>
  <c r="G838" i="1"/>
  <c r="F838" i="1"/>
  <c r="I837" i="1"/>
  <c r="H837" i="1"/>
  <c r="G837" i="1"/>
  <c r="F837" i="1"/>
  <c r="I836" i="1"/>
  <c r="H836" i="1"/>
  <c r="G836" i="1"/>
  <c r="F836" i="1"/>
  <c r="I835" i="1"/>
  <c r="H835" i="1"/>
  <c r="G835" i="1"/>
  <c r="F835" i="1"/>
  <c r="I834" i="1"/>
  <c r="H834" i="1"/>
  <c r="G834" i="1"/>
  <c r="F834" i="1"/>
  <c r="I833" i="1"/>
  <c r="H833" i="1"/>
  <c r="G833" i="1"/>
  <c r="F833" i="1"/>
  <c r="I832" i="1"/>
  <c r="H832" i="1"/>
  <c r="G832" i="1"/>
  <c r="F832" i="1"/>
  <c r="I831" i="1"/>
  <c r="H831" i="1"/>
  <c r="G831" i="1"/>
  <c r="F831" i="1"/>
  <c r="I830" i="1"/>
  <c r="H830" i="1"/>
  <c r="G830" i="1"/>
  <c r="F830" i="1"/>
  <c r="I829" i="1"/>
  <c r="H829" i="1"/>
  <c r="G829" i="1"/>
  <c r="F829" i="1"/>
  <c r="I828" i="1"/>
  <c r="H828" i="1"/>
  <c r="G828" i="1"/>
  <c r="F828" i="1"/>
  <c r="I827" i="1"/>
  <c r="H827" i="1"/>
  <c r="G827" i="1"/>
  <c r="F827" i="1"/>
  <c r="I826" i="1"/>
  <c r="H826" i="1"/>
  <c r="G826" i="1"/>
  <c r="F826" i="1"/>
  <c r="I825" i="1"/>
  <c r="H825" i="1"/>
  <c r="G825" i="1"/>
  <c r="F825" i="1"/>
  <c r="I824" i="1"/>
  <c r="H824" i="1"/>
  <c r="G824" i="1"/>
  <c r="F824" i="1"/>
  <c r="I823" i="1"/>
  <c r="H823" i="1"/>
  <c r="G823" i="1"/>
  <c r="F823" i="1"/>
  <c r="I822" i="1"/>
  <c r="H822" i="1"/>
  <c r="G822" i="1"/>
  <c r="F822" i="1"/>
  <c r="I821" i="1"/>
  <c r="H821" i="1"/>
  <c r="G821" i="1"/>
  <c r="F821" i="1"/>
  <c r="I820" i="1"/>
  <c r="H820" i="1"/>
  <c r="G820" i="1"/>
  <c r="F820" i="1"/>
  <c r="I819" i="1"/>
  <c r="H819" i="1"/>
  <c r="G819" i="1"/>
  <c r="F819" i="1"/>
  <c r="I818" i="1"/>
  <c r="H818" i="1"/>
  <c r="G818" i="1"/>
  <c r="F818" i="1"/>
  <c r="I817" i="1"/>
  <c r="H817" i="1"/>
  <c r="G817" i="1"/>
  <c r="F817" i="1"/>
  <c r="I816" i="1"/>
  <c r="H816" i="1"/>
  <c r="G816" i="1"/>
  <c r="F816" i="1"/>
  <c r="I815" i="1"/>
  <c r="H815" i="1"/>
  <c r="G815" i="1"/>
  <c r="F815" i="1"/>
  <c r="I814" i="1"/>
  <c r="H814" i="1"/>
  <c r="G814" i="1"/>
  <c r="F814" i="1"/>
  <c r="I813" i="1"/>
  <c r="H813" i="1"/>
  <c r="G813" i="1"/>
  <c r="F813" i="1"/>
  <c r="I812" i="1"/>
  <c r="H812" i="1"/>
  <c r="G812" i="1"/>
  <c r="F812" i="1"/>
  <c r="I811" i="1"/>
  <c r="H811" i="1"/>
  <c r="G811" i="1"/>
  <c r="F811" i="1"/>
  <c r="I810" i="1"/>
  <c r="H810" i="1"/>
  <c r="G810" i="1"/>
  <c r="F810" i="1"/>
  <c r="I809" i="1"/>
  <c r="H809" i="1"/>
  <c r="G809" i="1"/>
  <c r="F809" i="1"/>
  <c r="I808" i="1"/>
  <c r="H808" i="1"/>
  <c r="G808" i="1"/>
  <c r="F808" i="1"/>
  <c r="I807" i="1"/>
  <c r="H807" i="1"/>
  <c r="G807" i="1"/>
  <c r="F807" i="1"/>
  <c r="I806" i="1"/>
  <c r="H806" i="1"/>
  <c r="G806" i="1"/>
  <c r="F806" i="1"/>
  <c r="I805" i="1"/>
  <c r="H805" i="1"/>
  <c r="G805" i="1"/>
  <c r="F805" i="1"/>
  <c r="I804" i="1"/>
  <c r="H804" i="1"/>
  <c r="G804" i="1"/>
  <c r="F804" i="1"/>
  <c r="I803" i="1"/>
  <c r="H803" i="1"/>
  <c r="G803" i="1"/>
  <c r="F803" i="1"/>
  <c r="I802" i="1"/>
  <c r="H802" i="1"/>
  <c r="G802" i="1"/>
  <c r="F802" i="1"/>
  <c r="I801" i="1"/>
  <c r="H801" i="1"/>
  <c r="G801" i="1"/>
  <c r="F801" i="1"/>
  <c r="I800" i="1"/>
  <c r="H800" i="1"/>
  <c r="G800" i="1"/>
  <c r="F800" i="1"/>
  <c r="I799" i="1"/>
  <c r="H799" i="1"/>
  <c r="G799" i="1"/>
  <c r="F799" i="1"/>
  <c r="I798" i="1"/>
  <c r="H798" i="1"/>
  <c r="G798" i="1"/>
  <c r="F798" i="1"/>
  <c r="I797" i="1"/>
  <c r="H797" i="1"/>
  <c r="G797" i="1"/>
  <c r="F797" i="1"/>
  <c r="I796" i="1"/>
  <c r="H796" i="1"/>
  <c r="G796" i="1"/>
  <c r="F796" i="1"/>
  <c r="I795" i="1"/>
  <c r="H795" i="1"/>
  <c r="G795" i="1"/>
  <c r="F795" i="1"/>
  <c r="I794" i="1"/>
  <c r="H794" i="1"/>
  <c r="G794" i="1"/>
  <c r="F794" i="1"/>
  <c r="I793" i="1"/>
  <c r="H793" i="1"/>
  <c r="G793" i="1"/>
  <c r="F793" i="1"/>
  <c r="I792" i="1"/>
  <c r="H792" i="1"/>
  <c r="G792" i="1"/>
  <c r="F792" i="1"/>
  <c r="I791" i="1"/>
  <c r="H791" i="1"/>
  <c r="G791" i="1"/>
  <c r="F791" i="1"/>
  <c r="I790" i="1"/>
  <c r="H790" i="1"/>
  <c r="G790" i="1"/>
  <c r="F790" i="1"/>
  <c r="I789" i="1"/>
  <c r="H789" i="1"/>
  <c r="G789" i="1"/>
  <c r="F789" i="1"/>
  <c r="I788" i="1"/>
  <c r="H788" i="1"/>
  <c r="G788" i="1"/>
  <c r="F788" i="1"/>
  <c r="I787" i="1"/>
  <c r="H787" i="1"/>
  <c r="G787" i="1"/>
  <c r="F787" i="1"/>
  <c r="I786" i="1"/>
  <c r="H786" i="1"/>
  <c r="G786" i="1"/>
  <c r="F786" i="1"/>
  <c r="I785" i="1"/>
  <c r="H785" i="1"/>
  <c r="G785" i="1"/>
  <c r="F785" i="1"/>
  <c r="I784" i="1"/>
  <c r="H784" i="1"/>
  <c r="G784" i="1"/>
  <c r="F784" i="1"/>
  <c r="I783" i="1"/>
  <c r="H783" i="1"/>
  <c r="G783" i="1"/>
  <c r="F783" i="1"/>
  <c r="I782" i="1"/>
  <c r="H782" i="1"/>
  <c r="G782" i="1"/>
  <c r="F782" i="1"/>
  <c r="I781" i="1"/>
  <c r="H781" i="1"/>
  <c r="G781" i="1"/>
  <c r="F781" i="1"/>
  <c r="I780" i="1"/>
  <c r="H780" i="1"/>
  <c r="G780" i="1"/>
  <c r="F780" i="1"/>
  <c r="I779" i="1"/>
  <c r="H779" i="1"/>
  <c r="G779" i="1"/>
  <c r="F779" i="1"/>
  <c r="I778" i="1"/>
  <c r="H778" i="1"/>
  <c r="G778" i="1"/>
  <c r="F778" i="1"/>
  <c r="I777" i="1"/>
  <c r="H777" i="1"/>
  <c r="G777" i="1"/>
  <c r="F777" i="1"/>
  <c r="I776" i="1"/>
  <c r="H776" i="1"/>
  <c r="G776" i="1"/>
  <c r="F776" i="1"/>
  <c r="I775" i="1"/>
  <c r="H775" i="1"/>
  <c r="G775" i="1"/>
  <c r="F775" i="1"/>
  <c r="I774" i="1"/>
  <c r="H774" i="1"/>
  <c r="G774" i="1"/>
  <c r="F774" i="1"/>
  <c r="I773" i="1"/>
  <c r="H773" i="1"/>
  <c r="G773" i="1"/>
  <c r="F773" i="1"/>
  <c r="I772" i="1"/>
  <c r="H772" i="1"/>
  <c r="G772" i="1"/>
  <c r="F772" i="1"/>
  <c r="I771" i="1"/>
  <c r="H771" i="1"/>
  <c r="G771" i="1"/>
  <c r="F771" i="1"/>
  <c r="I770" i="1"/>
  <c r="H770" i="1"/>
  <c r="G770" i="1"/>
  <c r="F770" i="1"/>
  <c r="I769" i="1"/>
  <c r="H769" i="1"/>
  <c r="G769" i="1"/>
  <c r="F769" i="1"/>
  <c r="I768" i="1"/>
  <c r="H768" i="1"/>
  <c r="G768" i="1"/>
  <c r="F768" i="1"/>
  <c r="I767" i="1"/>
  <c r="H767" i="1"/>
  <c r="G767" i="1"/>
  <c r="F767" i="1"/>
  <c r="I766" i="1"/>
  <c r="H766" i="1"/>
  <c r="G766" i="1"/>
  <c r="F766" i="1"/>
  <c r="I765" i="1"/>
  <c r="H765" i="1"/>
  <c r="G765" i="1"/>
  <c r="F765" i="1"/>
  <c r="I764" i="1"/>
  <c r="H764" i="1"/>
  <c r="G764" i="1"/>
  <c r="F764" i="1"/>
  <c r="I763" i="1"/>
  <c r="H763" i="1"/>
  <c r="G763" i="1"/>
  <c r="F763" i="1"/>
  <c r="I762" i="1"/>
  <c r="H762" i="1"/>
  <c r="G762" i="1"/>
  <c r="F762" i="1"/>
  <c r="I761" i="1"/>
  <c r="H761" i="1"/>
  <c r="G761" i="1"/>
  <c r="F761" i="1"/>
  <c r="I760" i="1"/>
  <c r="H760" i="1"/>
  <c r="G760" i="1"/>
  <c r="F760" i="1"/>
  <c r="I759" i="1"/>
  <c r="H759" i="1"/>
  <c r="G759" i="1"/>
  <c r="F759" i="1"/>
  <c r="I758" i="1"/>
  <c r="H758" i="1"/>
  <c r="G758" i="1"/>
  <c r="F758" i="1"/>
  <c r="I757" i="1"/>
  <c r="H757" i="1"/>
  <c r="G757" i="1"/>
  <c r="F757" i="1"/>
  <c r="I756" i="1"/>
  <c r="H756" i="1"/>
  <c r="G756" i="1"/>
  <c r="F756" i="1"/>
  <c r="U756" i="1"/>
  <c r="I755" i="1"/>
  <c r="H755" i="1"/>
  <c r="G755" i="1"/>
  <c r="F755" i="1"/>
  <c r="U755" i="1"/>
  <c r="I754" i="1"/>
  <c r="H754" i="1"/>
  <c r="G754" i="1"/>
  <c r="F754" i="1"/>
  <c r="I753" i="1"/>
  <c r="H753" i="1"/>
  <c r="G753" i="1"/>
  <c r="F753" i="1"/>
  <c r="U753" i="1"/>
  <c r="I752" i="1"/>
  <c r="H752" i="1"/>
  <c r="G752" i="1"/>
  <c r="F752" i="1"/>
  <c r="I751" i="1"/>
  <c r="H751" i="1"/>
  <c r="G751" i="1"/>
  <c r="F751" i="1"/>
  <c r="I750" i="1"/>
  <c r="H750" i="1"/>
  <c r="G750" i="1"/>
  <c r="F750" i="1"/>
  <c r="U750" i="1"/>
  <c r="I749" i="1"/>
  <c r="H749" i="1"/>
  <c r="G749" i="1"/>
  <c r="F749" i="1"/>
  <c r="I748" i="1"/>
  <c r="H748" i="1"/>
  <c r="G748" i="1"/>
  <c r="F748" i="1"/>
  <c r="I747" i="1"/>
  <c r="H747" i="1"/>
  <c r="G747" i="1"/>
  <c r="F747" i="1"/>
  <c r="U747" i="1"/>
  <c r="I746" i="1"/>
  <c r="H746" i="1"/>
  <c r="G746" i="1"/>
  <c r="F746" i="1"/>
  <c r="I745" i="1"/>
  <c r="H745" i="1"/>
  <c r="G745" i="1"/>
  <c r="F745" i="1"/>
  <c r="U745" i="1"/>
  <c r="I744" i="1"/>
  <c r="H744" i="1"/>
  <c r="G744" i="1"/>
  <c r="F744" i="1"/>
  <c r="I743" i="1"/>
  <c r="H743" i="1"/>
  <c r="G743" i="1"/>
  <c r="F743" i="1"/>
  <c r="U743" i="1"/>
  <c r="I742" i="1"/>
  <c r="H742" i="1"/>
  <c r="G742" i="1"/>
  <c r="F742" i="1"/>
  <c r="U742" i="1"/>
  <c r="I741" i="1"/>
  <c r="H741" i="1"/>
  <c r="G741" i="1"/>
  <c r="F741" i="1"/>
  <c r="I740" i="1"/>
  <c r="H740" i="1"/>
  <c r="G740" i="1"/>
  <c r="F740" i="1"/>
  <c r="U740" i="1"/>
  <c r="I739" i="1"/>
  <c r="H739" i="1"/>
  <c r="G739" i="1"/>
  <c r="F739" i="1"/>
  <c r="U739" i="1"/>
  <c r="I738" i="1"/>
  <c r="H738" i="1"/>
  <c r="G738" i="1"/>
  <c r="F738" i="1"/>
  <c r="I737" i="1"/>
  <c r="H737" i="1"/>
  <c r="G737" i="1"/>
  <c r="F737" i="1"/>
  <c r="U737" i="1"/>
  <c r="I736" i="1"/>
  <c r="H736" i="1"/>
  <c r="G736" i="1"/>
  <c r="F736" i="1"/>
  <c r="U736" i="1"/>
  <c r="I735" i="1"/>
  <c r="H735" i="1"/>
  <c r="G735" i="1"/>
  <c r="F735" i="1"/>
  <c r="U735" i="1"/>
  <c r="I734" i="1"/>
  <c r="H734" i="1"/>
  <c r="G734" i="1"/>
  <c r="F734" i="1"/>
  <c r="I733" i="1"/>
  <c r="H733" i="1"/>
  <c r="G733" i="1"/>
  <c r="F733" i="1"/>
  <c r="I732" i="1"/>
  <c r="H732" i="1"/>
  <c r="G732" i="1"/>
  <c r="F732" i="1"/>
  <c r="I731" i="1"/>
  <c r="H731" i="1"/>
  <c r="G731" i="1"/>
  <c r="F731" i="1"/>
  <c r="U731" i="1"/>
  <c r="I730" i="1"/>
  <c r="H730" i="1"/>
  <c r="G730" i="1"/>
  <c r="F730" i="1"/>
  <c r="I729" i="1"/>
  <c r="H729" i="1"/>
  <c r="G729" i="1"/>
  <c r="F729" i="1"/>
  <c r="U729" i="1"/>
  <c r="I728" i="1"/>
  <c r="H728" i="1"/>
  <c r="G728" i="1"/>
  <c r="F728" i="1"/>
  <c r="U728" i="1"/>
  <c r="I727" i="1"/>
  <c r="H727" i="1"/>
  <c r="G727" i="1"/>
  <c r="F727" i="1"/>
  <c r="I726" i="1"/>
  <c r="H726" i="1"/>
  <c r="G726" i="1"/>
  <c r="F726" i="1"/>
  <c r="U726" i="1"/>
  <c r="I725" i="1"/>
  <c r="H725" i="1"/>
  <c r="G725" i="1"/>
  <c r="F725" i="1"/>
  <c r="I724" i="1"/>
  <c r="H724" i="1"/>
  <c r="G724" i="1"/>
  <c r="F724" i="1"/>
  <c r="I723" i="1"/>
  <c r="H723" i="1"/>
  <c r="G723" i="1"/>
  <c r="F723" i="1"/>
  <c r="U723" i="1"/>
  <c r="I722" i="1"/>
  <c r="H722" i="1"/>
  <c r="G722" i="1"/>
  <c r="F722" i="1"/>
  <c r="I721" i="1"/>
  <c r="H721" i="1"/>
  <c r="G721" i="1"/>
  <c r="F721" i="1"/>
  <c r="U721" i="1"/>
  <c r="I720" i="1"/>
  <c r="H720" i="1"/>
  <c r="G720" i="1"/>
  <c r="F720" i="1"/>
  <c r="I719" i="1"/>
  <c r="H719" i="1"/>
  <c r="G719" i="1"/>
  <c r="F719" i="1"/>
  <c r="U719" i="1"/>
  <c r="I718" i="1"/>
  <c r="H718" i="1"/>
  <c r="G718" i="1"/>
  <c r="F718" i="1"/>
  <c r="I717" i="1"/>
  <c r="H717" i="1"/>
  <c r="G717" i="1"/>
  <c r="F717" i="1"/>
  <c r="U717" i="1"/>
  <c r="I716" i="1"/>
  <c r="H716" i="1"/>
  <c r="G716" i="1"/>
  <c r="F716" i="1"/>
  <c r="I715" i="1"/>
  <c r="H715" i="1"/>
  <c r="G715" i="1"/>
  <c r="F715" i="1"/>
  <c r="U715" i="1"/>
  <c r="I714" i="1"/>
  <c r="H714" i="1"/>
  <c r="G714" i="1"/>
  <c r="F714" i="1"/>
  <c r="I713" i="1"/>
  <c r="H713" i="1"/>
  <c r="G713" i="1"/>
  <c r="F713" i="1"/>
  <c r="I712" i="1"/>
  <c r="H712" i="1"/>
  <c r="G712" i="1"/>
  <c r="F712" i="1"/>
  <c r="U712" i="1"/>
  <c r="I711" i="1"/>
  <c r="H711" i="1"/>
  <c r="G711" i="1"/>
  <c r="F711" i="1"/>
  <c r="U711" i="1"/>
  <c r="I710" i="1"/>
  <c r="H710" i="1"/>
  <c r="G710" i="1"/>
  <c r="F710" i="1"/>
  <c r="U710" i="1"/>
  <c r="I709" i="1"/>
  <c r="H709" i="1"/>
  <c r="G709" i="1"/>
  <c r="F709" i="1"/>
  <c r="I708" i="1"/>
  <c r="H708" i="1"/>
  <c r="G708" i="1"/>
  <c r="F708" i="1"/>
  <c r="I707" i="1"/>
  <c r="H707" i="1"/>
  <c r="G707" i="1"/>
  <c r="F707" i="1"/>
  <c r="U707" i="1"/>
  <c r="I706" i="1"/>
  <c r="H706" i="1"/>
  <c r="G706" i="1"/>
  <c r="F706" i="1"/>
  <c r="I705" i="1"/>
  <c r="H705" i="1"/>
  <c r="G705" i="1"/>
  <c r="F705" i="1"/>
  <c r="U705" i="1"/>
  <c r="I704" i="1"/>
  <c r="H704" i="1"/>
  <c r="G704" i="1"/>
  <c r="F704" i="1"/>
  <c r="U704" i="1"/>
  <c r="I703" i="1"/>
  <c r="H703" i="1"/>
  <c r="G703" i="1"/>
  <c r="F703" i="1"/>
  <c r="U703" i="1"/>
  <c r="I702" i="1"/>
  <c r="H702" i="1"/>
  <c r="G702" i="1"/>
  <c r="F702" i="1"/>
  <c r="I701" i="1"/>
  <c r="H701" i="1"/>
  <c r="G701" i="1"/>
  <c r="F701" i="1"/>
  <c r="I700" i="1"/>
  <c r="H700" i="1"/>
  <c r="G700" i="1"/>
  <c r="F700" i="1"/>
  <c r="I699" i="1"/>
  <c r="H699" i="1"/>
  <c r="G699" i="1"/>
  <c r="F699" i="1"/>
  <c r="U699" i="1"/>
  <c r="I698" i="1"/>
  <c r="H698" i="1"/>
  <c r="G698" i="1"/>
  <c r="F698" i="1"/>
  <c r="I697" i="1"/>
  <c r="H697" i="1"/>
  <c r="G697" i="1"/>
  <c r="F697" i="1"/>
  <c r="U697" i="1"/>
  <c r="I696" i="1"/>
  <c r="H696" i="1"/>
  <c r="G696" i="1"/>
  <c r="F696" i="1"/>
  <c r="I695" i="1"/>
  <c r="H695" i="1"/>
  <c r="G695" i="1"/>
  <c r="F695" i="1"/>
  <c r="I694" i="1"/>
  <c r="H694" i="1"/>
  <c r="G694" i="1"/>
  <c r="F694" i="1"/>
  <c r="I693" i="1"/>
  <c r="H693" i="1"/>
  <c r="G693" i="1"/>
  <c r="F693" i="1"/>
  <c r="U693" i="1"/>
  <c r="I692" i="1"/>
  <c r="H692" i="1"/>
  <c r="G692" i="1"/>
  <c r="F692" i="1"/>
  <c r="I691" i="1"/>
  <c r="H691" i="1"/>
  <c r="G691" i="1"/>
  <c r="F691" i="1"/>
  <c r="U691" i="1"/>
  <c r="I690" i="1"/>
  <c r="H690" i="1"/>
  <c r="G690" i="1"/>
  <c r="F690" i="1"/>
  <c r="I689" i="1"/>
  <c r="H689" i="1"/>
  <c r="G689" i="1"/>
  <c r="F689" i="1"/>
  <c r="U689" i="1"/>
  <c r="I688" i="1"/>
  <c r="H688" i="1"/>
  <c r="G688" i="1"/>
  <c r="F688" i="1"/>
  <c r="I687" i="1"/>
  <c r="H687" i="1"/>
  <c r="G687" i="1"/>
  <c r="F687" i="1"/>
  <c r="U687" i="1"/>
  <c r="I686" i="1"/>
  <c r="H686" i="1"/>
  <c r="G686" i="1"/>
  <c r="F686" i="1"/>
  <c r="I685" i="1"/>
  <c r="H685" i="1"/>
  <c r="G685" i="1"/>
  <c r="F685" i="1"/>
  <c r="U685" i="1"/>
  <c r="I684" i="1"/>
  <c r="H684" i="1"/>
  <c r="G684" i="1"/>
  <c r="F684" i="1"/>
  <c r="I683" i="1"/>
  <c r="H683" i="1"/>
  <c r="G683" i="1"/>
  <c r="F683" i="1"/>
  <c r="U683" i="1"/>
  <c r="I682" i="1"/>
  <c r="H682" i="1"/>
  <c r="G682" i="1"/>
  <c r="F682" i="1"/>
  <c r="I681" i="1"/>
  <c r="H681" i="1"/>
  <c r="G681" i="1"/>
  <c r="F681" i="1"/>
  <c r="I680" i="1"/>
  <c r="H680" i="1"/>
  <c r="G680" i="1"/>
  <c r="F680" i="1"/>
  <c r="U680" i="1"/>
  <c r="I679" i="1"/>
  <c r="H679" i="1"/>
  <c r="G679" i="1"/>
  <c r="F679" i="1"/>
  <c r="U679" i="1"/>
  <c r="I678" i="1"/>
  <c r="H678" i="1"/>
  <c r="G678" i="1"/>
  <c r="F678" i="1"/>
  <c r="I677" i="1"/>
  <c r="H677" i="1"/>
  <c r="G677" i="1"/>
  <c r="F677" i="1"/>
  <c r="I676" i="1"/>
  <c r="H676" i="1"/>
  <c r="G676" i="1"/>
  <c r="F676" i="1"/>
  <c r="I675" i="1"/>
  <c r="H675" i="1"/>
  <c r="G675" i="1"/>
  <c r="F675" i="1"/>
  <c r="U675" i="1"/>
  <c r="I674" i="1"/>
  <c r="H674" i="1"/>
  <c r="G674" i="1"/>
  <c r="F674" i="1"/>
  <c r="I673" i="1"/>
  <c r="H673" i="1"/>
  <c r="G673" i="1"/>
  <c r="F673" i="1"/>
  <c r="U673" i="1"/>
  <c r="I672" i="1"/>
  <c r="H672" i="1"/>
  <c r="G672" i="1"/>
  <c r="F672" i="1"/>
  <c r="U672" i="1"/>
  <c r="I671" i="1"/>
  <c r="H671" i="1"/>
  <c r="G671" i="1"/>
  <c r="F671" i="1"/>
  <c r="U671" i="1"/>
  <c r="I670" i="1"/>
  <c r="H670" i="1"/>
  <c r="G670" i="1"/>
  <c r="F670" i="1"/>
  <c r="U670" i="1"/>
  <c r="I669" i="1"/>
  <c r="H669" i="1"/>
  <c r="G669" i="1"/>
  <c r="F669" i="1"/>
  <c r="U669" i="1"/>
  <c r="I668" i="1"/>
  <c r="H668" i="1"/>
  <c r="G668" i="1"/>
  <c r="F668" i="1"/>
  <c r="I667" i="1"/>
  <c r="H667" i="1"/>
  <c r="G667" i="1"/>
  <c r="F667" i="1"/>
  <c r="U667" i="1"/>
  <c r="I666" i="1"/>
  <c r="H666" i="1"/>
  <c r="G666" i="1"/>
  <c r="F666" i="1"/>
  <c r="I665" i="1"/>
  <c r="H665" i="1"/>
  <c r="G665" i="1"/>
  <c r="F665" i="1"/>
  <c r="I664" i="1"/>
  <c r="H664" i="1"/>
  <c r="G664" i="1"/>
  <c r="F664" i="1"/>
  <c r="U664" i="1"/>
  <c r="I663" i="1"/>
  <c r="H663" i="1"/>
  <c r="G663" i="1"/>
  <c r="F663" i="1"/>
  <c r="U663" i="1"/>
  <c r="I662" i="1"/>
  <c r="H662" i="1"/>
  <c r="G662" i="1"/>
  <c r="F662" i="1"/>
  <c r="I661" i="1"/>
  <c r="H661" i="1"/>
  <c r="G661" i="1"/>
  <c r="F661" i="1"/>
  <c r="U661" i="1"/>
  <c r="I660" i="1"/>
  <c r="H660" i="1"/>
  <c r="G660" i="1"/>
  <c r="F660" i="1"/>
  <c r="U660" i="1"/>
  <c r="I659" i="1"/>
  <c r="H659" i="1"/>
  <c r="G659" i="1"/>
  <c r="F659" i="1"/>
  <c r="U659" i="1"/>
  <c r="I658" i="1"/>
  <c r="H658" i="1"/>
  <c r="G658" i="1"/>
  <c r="F658" i="1"/>
  <c r="U658" i="1"/>
  <c r="I657" i="1"/>
  <c r="H657" i="1"/>
  <c r="G657" i="1"/>
  <c r="F657" i="1"/>
  <c r="I656" i="1"/>
  <c r="H656" i="1"/>
  <c r="G656" i="1"/>
  <c r="F656" i="1"/>
  <c r="U656" i="1"/>
  <c r="I655" i="1"/>
  <c r="H655" i="1"/>
  <c r="G655" i="1"/>
  <c r="F655" i="1"/>
  <c r="U655" i="1"/>
  <c r="I654" i="1"/>
  <c r="H654" i="1"/>
  <c r="G654" i="1"/>
  <c r="F654" i="1"/>
  <c r="U654" i="1"/>
  <c r="I653" i="1"/>
  <c r="H653" i="1"/>
  <c r="G653" i="1"/>
  <c r="F653" i="1"/>
  <c r="U653" i="1"/>
  <c r="I652" i="1"/>
  <c r="H652" i="1"/>
  <c r="G652" i="1"/>
  <c r="F652" i="1"/>
  <c r="U652" i="1"/>
  <c r="I651" i="1"/>
  <c r="H651" i="1"/>
  <c r="G651" i="1"/>
  <c r="F651" i="1"/>
  <c r="I650" i="1"/>
  <c r="H650" i="1"/>
  <c r="G650" i="1"/>
  <c r="F650" i="1"/>
  <c r="U650" i="1"/>
  <c r="I649" i="1"/>
  <c r="H649" i="1"/>
  <c r="G649" i="1"/>
  <c r="F649" i="1"/>
  <c r="I648" i="1"/>
  <c r="H648" i="1"/>
  <c r="G648" i="1"/>
  <c r="F648" i="1"/>
  <c r="U648" i="1"/>
  <c r="I647" i="1"/>
  <c r="H647" i="1"/>
  <c r="G647" i="1"/>
  <c r="F647" i="1"/>
  <c r="I646" i="1"/>
  <c r="H646" i="1"/>
  <c r="G646" i="1"/>
  <c r="F646" i="1"/>
  <c r="U646" i="1"/>
  <c r="I645" i="1"/>
  <c r="H645" i="1"/>
  <c r="G645" i="1"/>
  <c r="F645" i="1"/>
  <c r="U645" i="1"/>
  <c r="I644" i="1"/>
  <c r="H644" i="1"/>
  <c r="G644" i="1"/>
  <c r="F644" i="1"/>
  <c r="I643" i="1"/>
  <c r="H643" i="1"/>
  <c r="G643" i="1"/>
  <c r="F643" i="1"/>
  <c r="U643" i="1"/>
  <c r="I642" i="1"/>
  <c r="H642" i="1"/>
  <c r="G642" i="1"/>
  <c r="F642" i="1"/>
  <c r="U642" i="1"/>
  <c r="I641" i="1"/>
  <c r="H641" i="1"/>
  <c r="G641" i="1"/>
  <c r="F641" i="1"/>
  <c r="U641" i="1"/>
  <c r="I640" i="1"/>
  <c r="H640" i="1"/>
  <c r="G640" i="1"/>
  <c r="F640" i="1"/>
  <c r="U640" i="1"/>
  <c r="I639" i="1"/>
  <c r="H639" i="1"/>
  <c r="G639" i="1"/>
  <c r="F639" i="1"/>
  <c r="U639" i="1"/>
  <c r="I638" i="1"/>
  <c r="H638" i="1"/>
  <c r="G638" i="1"/>
  <c r="F638" i="1"/>
  <c r="U638" i="1"/>
  <c r="I637" i="1"/>
  <c r="H637" i="1"/>
  <c r="G637" i="1"/>
  <c r="F637" i="1"/>
  <c r="U637" i="1"/>
  <c r="I636" i="1"/>
  <c r="H636" i="1"/>
  <c r="G636" i="1"/>
  <c r="F636" i="1"/>
  <c r="I635" i="1"/>
  <c r="H635" i="1"/>
  <c r="G635" i="1"/>
  <c r="F635" i="1"/>
  <c r="I634" i="1"/>
  <c r="H634" i="1"/>
  <c r="G634" i="1"/>
  <c r="F634" i="1"/>
  <c r="I633" i="1"/>
  <c r="H633" i="1"/>
  <c r="G633" i="1"/>
  <c r="F633" i="1"/>
  <c r="I632" i="1"/>
  <c r="H632" i="1"/>
  <c r="G632" i="1"/>
  <c r="F632" i="1"/>
  <c r="U632" i="1"/>
  <c r="I631" i="1"/>
  <c r="H631" i="1"/>
  <c r="G631" i="1"/>
  <c r="F631" i="1"/>
  <c r="U631" i="1"/>
  <c r="I630" i="1"/>
  <c r="H630" i="1"/>
  <c r="G630" i="1"/>
  <c r="F630" i="1"/>
  <c r="U630" i="1"/>
  <c r="I629" i="1"/>
  <c r="H629" i="1"/>
  <c r="G629" i="1"/>
  <c r="F629" i="1"/>
  <c r="U629" i="1"/>
  <c r="I628" i="1"/>
  <c r="H628" i="1"/>
  <c r="G628" i="1"/>
  <c r="F628" i="1"/>
  <c r="U628" i="1"/>
  <c r="I627" i="1"/>
  <c r="H627" i="1"/>
  <c r="G627" i="1"/>
  <c r="F627" i="1"/>
  <c r="U627" i="1"/>
  <c r="I626" i="1"/>
  <c r="H626" i="1"/>
  <c r="G626" i="1"/>
  <c r="F626" i="1"/>
  <c r="U626" i="1"/>
  <c r="I625" i="1"/>
  <c r="H625" i="1"/>
  <c r="G625" i="1"/>
  <c r="F625" i="1"/>
  <c r="I624" i="1"/>
  <c r="H624" i="1"/>
  <c r="G624" i="1"/>
  <c r="F624" i="1"/>
  <c r="U624" i="1"/>
  <c r="I623" i="1"/>
  <c r="H623" i="1"/>
  <c r="G623" i="1"/>
  <c r="F623" i="1"/>
  <c r="I622" i="1"/>
  <c r="H622" i="1"/>
  <c r="G622" i="1"/>
  <c r="F622" i="1"/>
  <c r="I621" i="1"/>
  <c r="H621" i="1"/>
  <c r="G621" i="1"/>
  <c r="F621" i="1"/>
  <c r="I620" i="1"/>
  <c r="H620" i="1"/>
  <c r="G620" i="1"/>
  <c r="F620" i="1"/>
  <c r="U620" i="1"/>
  <c r="I619" i="1"/>
  <c r="H619" i="1"/>
  <c r="G619" i="1"/>
  <c r="F619" i="1"/>
  <c r="I618" i="1"/>
  <c r="H618" i="1"/>
  <c r="G618" i="1"/>
  <c r="F618" i="1"/>
  <c r="U618" i="1"/>
  <c r="I617" i="1"/>
  <c r="H617" i="1"/>
  <c r="G617" i="1"/>
  <c r="F617" i="1"/>
  <c r="I616" i="1"/>
  <c r="H616" i="1"/>
  <c r="G616" i="1"/>
  <c r="F616" i="1"/>
  <c r="U616" i="1"/>
  <c r="I615" i="1"/>
  <c r="H615" i="1"/>
  <c r="G615" i="1"/>
  <c r="F615" i="1"/>
  <c r="U615" i="1"/>
  <c r="I614" i="1"/>
  <c r="H614" i="1"/>
  <c r="G614" i="1"/>
  <c r="F614" i="1"/>
  <c r="U614" i="1"/>
  <c r="I613" i="1"/>
  <c r="H613" i="1"/>
  <c r="G613" i="1"/>
  <c r="F613" i="1"/>
  <c r="U613" i="1"/>
  <c r="I612" i="1"/>
  <c r="H612" i="1"/>
  <c r="G612" i="1"/>
  <c r="F612" i="1"/>
  <c r="I611" i="1"/>
  <c r="H611" i="1"/>
  <c r="G611" i="1"/>
  <c r="F611" i="1"/>
  <c r="U611" i="1"/>
  <c r="I610" i="1"/>
  <c r="H610" i="1"/>
  <c r="G610" i="1"/>
  <c r="F610" i="1"/>
  <c r="U610" i="1"/>
  <c r="I609" i="1"/>
  <c r="H609" i="1"/>
  <c r="G609" i="1"/>
  <c r="F609" i="1"/>
  <c r="U609" i="1"/>
  <c r="I608" i="1"/>
  <c r="H608" i="1"/>
  <c r="G608" i="1"/>
  <c r="F608" i="1"/>
  <c r="U608" i="1"/>
  <c r="I607" i="1"/>
  <c r="H607" i="1"/>
  <c r="G607" i="1"/>
  <c r="F607" i="1"/>
  <c r="U607" i="1"/>
  <c r="I606" i="1"/>
  <c r="H606" i="1"/>
  <c r="G606" i="1"/>
  <c r="F606" i="1"/>
  <c r="U606" i="1"/>
  <c r="I605" i="1"/>
  <c r="H605" i="1"/>
  <c r="G605" i="1"/>
  <c r="F605" i="1"/>
  <c r="U605" i="1"/>
  <c r="I604" i="1"/>
  <c r="H604" i="1"/>
  <c r="G604" i="1"/>
  <c r="F604" i="1"/>
  <c r="I603" i="1"/>
  <c r="H603" i="1"/>
  <c r="G603" i="1"/>
  <c r="F603" i="1"/>
  <c r="I602" i="1"/>
  <c r="H602" i="1"/>
  <c r="G602" i="1"/>
  <c r="F602" i="1"/>
  <c r="U602" i="1"/>
  <c r="I601" i="1"/>
  <c r="H601" i="1"/>
  <c r="G601" i="1"/>
  <c r="F601" i="1"/>
  <c r="I600" i="1"/>
  <c r="H600" i="1"/>
  <c r="G600" i="1"/>
  <c r="F600" i="1"/>
  <c r="U600" i="1"/>
  <c r="I599" i="1"/>
  <c r="H599" i="1"/>
  <c r="G599" i="1"/>
  <c r="F599" i="1"/>
  <c r="U599" i="1"/>
  <c r="I598" i="1"/>
  <c r="H598" i="1"/>
  <c r="G598" i="1"/>
  <c r="F598" i="1"/>
  <c r="U598" i="1"/>
  <c r="I597" i="1"/>
  <c r="H597" i="1"/>
  <c r="G597" i="1"/>
  <c r="F597" i="1"/>
  <c r="U597" i="1"/>
  <c r="I596" i="1"/>
  <c r="H596" i="1"/>
  <c r="G596" i="1"/>
  <c r="F596" i="1"/>
  <c r="U596" i="1"/>
  <c r="I595" i="1"/>
  <c r="H595" i="1"/>
  <c r="G595" i="1"/>
  <c r="F595" i="1"/>
  <c r="U595" i="1"/>
  <c r="I594" i="1"/>
  <c r="H594" i="1"/>
  <c r="G594" i="1"/>
  <c r="F594" i="1"/>
  <c r="I593" i="1"/>
  <c r="H593" i="1"/>
  <c r="G593" i="1"/>
  <c r="F593" i="1"/>
  <c r="I592" i="1"/>
  <c r="H592" i="1"/>
  <c r="G592" i="1"/>
  <c r="F592" i="1"/>
  <c r="U592" i="1"/>
  <c r="I591" i="1"/>
  <c r="H591" i="1"/>
  <c r="G591" i="1"/>
  <c r="F591" i="1"/>
  <c r="I590" i="1"/>
  <c r="H590" i="1"/>
  <c r="G590" i="1"/>
  <c r="F590" i="1"/>
  <c r="I589" i="1"/>
  <c r="H589" i="1"/>
  <c r="G589" i="1"/>
  <c r="F589" i="1"/>
  <c r="I588" i="1"/>
  <c r="H588" i="1"/>
  <c r="G588" i="1"/>
  <c r="F588" i="1"/>
  <c r="U588" i="1"/>
  <c r="I587" i="1"/>
  <c r="H587" i="1"/>
  <c r="G587" i="1"/>
  <c r="F587" i="1"/>
  <c r="U587" i="1"/>
  <c r="I586" i="1"/>
  <c r="H586" i="1"/>
  <c r="G586" i="1"/>
  <c r="F586" i="1"/>
  <c r="U586" i="1"/>
  <c r="I585" i="1"/>
  <c r="H585" i="1"/>
  <c r="G585" i="1"/>
  <c r="F585" i="1"/>
  <c r="I584" i="1"/>
  <c r="H584" i="1"/>
  <c r="G584" i="1"/>
  <c r="F584" i="1"/>
  <c r="U584" i="1"/>
  <c r="I583" i="1"/>
  <c r="H583" i="1"/>
  <c r="G583" i="1"/>
  <c r="F583" i="1"/>
  <c r="U583" i="1"/>
  <c r="I582" i="1"/>
  <c r="H582" i="1"/>
  <c r="G582" i="1"/>
  <c r="F582" i="1"/>
  <c r="U582" i="1"/>
  <c r="I581" i="1"/>
  <c r="H581" i="1"/>
  <c r="G581" i="1"/>
  <c r="F581" i="1"/>
  <c r="U581" i="1"/>
  <c r="I580" i="1"/>
  <c r="H580" i="1"/>
  <c r="G580" i="1"/>
  <c r="F580" i="1"/>
  <c r="I579" i="1"/>
  <c r="H579" i="1"/>
  <c r="G579" i="1"/>
  <c r="F579" i="1"/>
  <c r="I578" i="1"/>
  <c r="H578" i="1"/>
  <c r="G578" i="1"/>
  <c r="F578" i="1"/>
  <c r="U578" i="1"/>
  <c r="I577" i="1"/>
  <c r="H577" i="1"/>
  <c r="G577" i="1"/>
  <c r="F577" i="1"/>
  <c r="U577" i="1"/>
  <c r="I576" i="1"/>
  <c r="H576" i="1"/>
  <c r="G576" i="1"/>
  <c r="F576" i="1"/>
  <c r="U576" i="1"/>
  <c r="I575" i="1"/>
  <c r="H575" i="1"/>
  <c r="G575" i="1"/>
  <c r="F575" i="1"/>
  <c r="U575" i="1"/>
  <c r="I574" i="1"/>
  <c r="H574" i="1"/>
  <c r="G574" i="1"/>
  <c r="F574" i="1"/>
  <c r="U574" i="1"/>
  <c r="I573" i="1"/>
  <c r="H573" i="1"/>
  <c r="G573" i="1"/>
  <c r="F573" i="1"/>
  <c r="U573" i="1"/>
  <c r="I572" i="1"/>
  <c r="H572" i="1"/>
  <c r="G572" i="1"/>
  <c r="F572" i="1"/>
  <c r="I571" i="1"/>
  <c r="H571" i="1"/>
  <c r="G571" i="1"/>
  <c r="F571" i="1"/>
  <c r="I570" i="1"/>
  <c r="H570" i="1"/>
  <c r="G570" i="1"/>
  <c r="F570" i="1"/>
  <c r="U570" i="1"/>
  <c r="I569" i="1"/>
  <c r="H569" i="1"/>
  <c r="G569" i="1"/>
  <c r="F569" i="1"/>
  <c r="I568" i="1"/>
  <c r="H568" i="1"/>
  <c r="G568" i="1"/>
  <c r="F568" i="1"/>
  <c r="U568" i="1"/>
  <c r="I567" i="1"/>
  <c r="H567" i="1"/>
  <c r="G567" i="1"/>
  <c r="F567" i="1"/>
  <c r="U567" i="1"/>
  <c r="I566" i="1"/>
  <c r="H566" i="1"/>
  <c r="G566" i="1"/>
  <c r="F566" i="1"/>
  <c r="I565" i="1"/>
  <c r="H565" i="1"/>
  <c r="G565" i="1"/>
  <c r="F565" i="1"/>
  <c r="U565" i="1"/>
  <c r="I564" i="1"/>
  <c r="H564" i="1"/>
  <c r="G564" i="1"/>
  <c r="F564" i="1"/>
  <c r="U564" i="1"/>
  <c r="I563" i="1"/>
  <c r="H563" i="1"/>
  <c r="G563" i="1"/>
  <c r="F563" i="1"/>
  <c r="U563" i="1"/>
  <c r="I562" i="1"/>
  <c r="H562" i="1"/>
  <c r="G562" i="1"/>
  <c r="F562" i="1"/>
  <c r="I561" i="1"/>
  <c r="H561" i="1"/>
  <c r="G561" i="1"/>
  <c r="F561" i="1"/>
  <c r="I560" i="1"/>
  <c r="H560" i="1"/>
  <c r="G560" i="1"/>
  <c r="F560" i="1"/>
  <c r="U560" i="1"/>
  <c r="I559" i="1"/>
  <c r="H559" i="1"/>
  <c r="G559" i="1"/>
  <c r="F559" i="1"/>
  <c r="U559" i="1"/>
  <c r="I558" i="1"/>
  <c r="H558" i="1"/>
  <c r="G558" i="1"/>
  <c r="F558" i="1"/>
  <c r="U558" i="1"/>
  <c r="I557" i="1"/>
  <c r="H557" i="1"/>
  <c r="G557" i="1"/>
  <c r="F557" i="1"/>
  <c r="I556" i="1"/>
  <c r="H556" i="1"/>
  <c r="G556" i="1"/>
  <c r="F556" i="1"/>
  <c r="U556" i="1"/>
  <c r="I555" i="1"/>
  <c r="H555" i="1"/>
  <c r="G555" i="1"/>
  <c r="F555" i="1"/>
  <c r="U555" i="1"/>
  <c r="I554" i="1"/>
  <c r="H554" i="1"/>
  <c r="G554" i="1"/>
  <c r="F554" i="1"/>
  <c r="U554" i="1"/>
  <c r="I553" i="1"/>
  <c r="H553" i="1"/>
  <c r="G553" i="1"/>
  <c r="F553" i="1"/>
  <c r="I552" i="1"/>
  <c r="H552" i="1"/>
  <c r="G552" i="1"/>
  <c r="F552" i="1"/>
  <c r="U552" i="1"/>
  <c r="I551" i="1"/>
  <c r="H551" i="1"/>
  <c r="G551" i="1"/>
  <c r="F551" i="1"/>
  <c r="I550" i="1"/>
  <c r="H550" i="1"/>
  <c r="G550" i="1"/>
  <c r="F550" i="1"/>
  <c r="U550" i="1"/>
  <c r="I549" i="1"/>
  <c r="H549" i="1"/>
  <c r="G549" i="1"/>
  <c r="F549" i="1"/>
  <c r="U549" i="1"/>
  <c r="I548" i="1"/>
  <c r="H548" i="1"/>
  <c r="G548" i="1"/>
  <c r="F548" i="1"/>
  <c r="I547" i="1"/>
  <c r="H547" i="1"/>
  <c r="G547" i="1"/>
  <c r="F547" i="1"/>
  <c r="I546" i="1"/>
  <c r="H546" i="1"/>
  <c r="G546" i="1"/>
  <c r="F546" i="1"/>
  <c r="U546" i="1"/>
  <c r="I545" i="1"/>
  <c r="H545" i="1"/>
  <c r="G545" i="1"/>
  <c r="F545" i="1"/>
  <c r="U545" i="1"/>
  <c r="I544" i="1"/>
  <c r="H544" i="1"/>
  <c r="G544" i="1"/>
  <c r="F544" i="1"/>
  <c r="U544" i="1"/>
  <c r="I543" i="1"/>
  <c r="H543" i="1"/>
  <c r="G543" i="1"/>
  <c r="F543" i="1"/>
  <c r="U543" i="1"/>
  <c r="I542" i="1"/>
  <c r="H542" i="1"/>
  <c r="G542" i="1"/>
  <c r="F542" i="1"/>
  <c r="U542" i="1"/>
  <c r="I541" i="1"/>
  <c r="H541" i="1"/>
  <c r="G541" i="1"/>
  <c r="F541" i="1"/>
  <c r="U541" i="1"/>
  <c r="I540" i="1"/>
  <c r="H540" i="1"/>
  <c r="G540" i="1"/>
  <c r="F540" i="1"/>
  <c r="I539" i="1"/>
  <c r="H539" i="1"/>
  <c r="G539" i="1"/>
  <c r="F539" i="1"/>
  <c r="U539" i="1"/>
  <c r="I538" i="1"/>
  <c r="H538" i="1"/>
  <c r="G538" i="1"/>
  <c r="F538" i="1"/>
  <c r="I537" i="1"/>
  <c r="H537" i="1"/>
  <c r="G537" i="1"/>
  <c r="F537" i="1"/>
  <c r="I536" i="1"/>
  <c r="H536" i="1"/>
  <c r="G536" i="1"/>
  <c r="F536" i="1"/>
  <c r="U536" i="1"/>
  <c r="I535" i="1"/>
  <c r="H535" i="1"/>
  <c r="G535" i="1"/>
  <c r="F535" i="1"/>
  <c r="U535" i="1"/>
  <c r="I534" i="1"/>
  <c r="H534" i="1"/>
  <c r="G534" i="1"/>
  <c r="F534" i="1"/>
  <c r="I533" i="1"/>
  <c r="H533" i="1"/>
  <c r="G533" i="1"/>
  <c r="F533" i="1"/>
  <c r="U533" i="1"/>
  <c r="I532" i="1"/>
  <c r="H532" i="1"/>
  <c r="G532" i="1"/>
  <c r="F532" i="1"/>
  <c r="U532" i="1"/>
  <c r="I531" i="1"/>
  <c r="H531" i="1"/>
  <c r="G531" i="1"/>
  <c r="F531" i="1"/>
  <c r="U531" i="1"/>
  <c r="I530" i="1"/>
  <c r="H530" i="1"/>
  <c r="G530" i="1"/>
  <c r="F530" i="1"/>
  <c r="U530" i="1"/>
  <c r="I529" i="1"/>
  <c r="H529" i="1"/>
  <c r="G529" i="1"/>
  <c r="F529" i="1"/>
  <c r="I528" i="1"/>
  <c r="H528" i="1"/>
  <c r="G528" i="1"/>
  <c r="F528" i="1"/>
  <c r="U528" i="1"/>
  <c r="I527" i="1"/>
  <c r="H527" i="1"/>
  <c r="G527" i="1"/>
  <c r="F527" i="1"/>
  <c r="U527" i="1"/>
  <c r="I526" i="1"/>
  <c r="H526" i="1"/>
  <c r="G526" i="1"/>
  <c r="F526" i="1"/>
  <c r="U526" i="1"/>
  <c r="I525" i="1"/>
  <c r="H525" i="1"/>
  <c r="G525" i="1"/>
  <c r="F525" i="1"/>
  <c r="U525" i="1"/>
  <c r="I524" i="1"/>
  <c r="H524" i="1"/>
  <c r="G524" i="1"/>
  <c r="F524" i="1"/>
  <c r="U524" i="1"/>
  <c r="I523" i="1"/>
  <c r="H523" i="1"/>
  <c r="G523" i="1"/>
  <c r="F523" i="1"/>
  <c r="I522" i="1"/>
  <c r="H522" i="1"/>
  <c r="G522" i="1"/>
  <c r="F522" i="1"/>
  <c r="U522" i="1"/>
  <c r="I521" i="1"/>
  <c r="H521" i="1"/>
  <c r="G521" i="1"/>
  <c r="F521" i="1"/>
  <c r="I520" i="1"/>
  <c r="H520" i="1"/>
  <c r="G520" i="1"/>
  <c r="F520" i="1"/>
  <c r="U520" i="1"/>
  <c r="I519" i="1"/>
  <c r="H519" i="1"/>
  <c r="G519" i="1"/>
  <c r="F519" i="1"/>
  <c r="I518" i="1"/>
  <c r="H518" i="1"/>
  <c r="G518" i="1"/>
  <c r="F518" i="1"/>
  <c r="U518" i="1"/>
  <c r="I517" i="1"/>
  <c r="H517" i="1"/>
  <c r="G517" i="1"/>
  <c r="F517" i="1"/>
  <c r="U517" i="1"/>
  <c r="I516" i="1"/>
  <c r="H516" i="1"/>
  <c r="G516" i="1"/>
  <c r="F516" i="1"/>
  <c r="I515" i="1"/>
  <c r="H515" i="1"/>
  <c r="G515" i="1"/>
  <c r="F515" i="1"/>
  <c r="U515" i="1"/>
  <c r="I514" i="1"/>
  <c r="H514" i="1"/>
  <c r="G514" i="1"/>
  <c r="F514" i="1"/>
  <c r="U514" i="1"/>
  <c r="I513" i="1"/>
  <c r="H513" i="1"/>
  <c r="G513" i="1"/>
  <c r="F513" i="1"/>
  <c r="U513" i="1"/>
  <c r="I512" i="1"/>
  <c r="H512" i="1"/>
  <c r="G512" i="1"/>
  <c r="F512" i="1"/>
  <c r="U512" i="1"/>
  <c r="I511" i="1"/>
  <c r="H511" i="1"/>
  <c r="G511" i="1"/>
  <c r="F511" i="1"/>
  <c r="U511" i="1"/>
  <c r="I510" i="1"/>
  <c r="H510" i="1"/>
  <c r="G510" i="1"/>
  <c r="F510" i="1"/>
  <c r="U510" i="1"/>
  <c r="I509" i="1"/>
  <c r="H509" i="1"/>
  <c r="G509" i="1"/>
  <c r="F509" i="1"/>
  <c r="U509" i="1"/>
  <c r="I508" i="1"/>
  <c r="H508" i="1"/>
  <c r="G508" i="1"/>
  <c r="F508" i="1"/>
  <c r="I507" i="1"/>
  <c r="H507" i="1"/>
  <c r="G507" i="1"/>
  <c r="F507" i="1"/>
  <c r="I506" i="1"/>
  <c r="H506" i="1"/>
  <c r="G506" i="1"/>
  <c r="F506" i="1"/>
  <c r="I505" i="1"/>
  <c r="H505" i="1"/>
  <c r="G505" i="1"/>
  <c r="F505" i="1"/>
  <c r="I504" i="1"/>
  <c r="H504" i="1"/>
  <c r="G504" i="1"/>
  <c r="F504" i="1"/>
  <c r="U504" i="1"/>
  <c r="I503" i="1"/>
  <c r="H503" i="1"/>
  <c r="G503" i="1"/>
  <c r="F503" i="1"/>
  <c r="U503" i="1"/>
  <c r="I502" i="1"/>
  <c r="H502" i="1"/>
  <c r="G502" i="1"/>
  <c r="F502" i="1"/>
  <c r="U502" i="1"/>
  <c r="I501" i="1"/>
  <c r="H501" i="1"/>
  <c r="G501" i="1"/>
  <c r="F501" i="1"/>
  <c r="U501" i="1"/>
  <c r="I500" i="1"/>
  <c r="H500" i="1"/>
  <c r="G500" i="1"/>
  <c r="F500" i="1"/>
  <c r="U500" i="1"/>
  <c r="I499" i="1"/>
  <c r="H499" i="1"/>
  <c r="G499" i="1"/>
  <c r="F499" i="1"/>
  <c r="U499" i="1"/>
  <c r="I498" i="1"/>
  <c r="H498" i="1"/>
  <c r="G498" i="1"/>
  <c r="F498" i="1"/>
  <c r="U498" i="1"/>
  <c r="I497" i="1"/>
  <c r="H497" i="1"/>
  <c r="G497" i="1"/>
  <c r="F497" i="1"/>
  <c r="I496" i="1"/>
  <c r="H496" i="1"/>
  <c r="G496" i="1"/>
  <c r="F496" i="1"/>
  <c r="U496" i="1"/>
  <c r="I495" i="1"/>
  <c r="H495" i="1"/>
  <c r="G495" i="1"/>
  <c r="F495" i="1"/>
  <c r="I494" i="1"/>
  <c r="H494" i="1"/>
  <c r="G494" i="1"/>
  <c r="F494" i="1"/>
  <c r="I493" i="1"/>
  <c r="H493" i="1"/>
  <c r="G493" i="1"/>
  <c r="F493" i="1"/>
  <c r="I492" i="1"/>
  <c r="H492" i="1"/>
  <c r="G492" i="1"/>
  <c r="F492" i="1"/>
  <c r="U492" i="1"/>
  <c r="I491" i="1"/>
  <c r="H491" i="1"/>
  <c r="G491" i="1"/>
  <c r="F491" i="1"/>
  <c r="I490" i="1"/>
  <c r="H490" i="1"/>
  <c r="G490" i="1"/>
  <c r="F490" i="1"/>
  <c r="U490" i="1"/>
  <c r="I489" i="1"/>
  <c r="H489" i="1"/>
  <c r="G489" i="1"/>
  <c r="F489" i="1"/>
  <c r="I488" i="1"/>
  <c r="H488" i="1"/>
  <c r="G488" i="1"/>
  <c r="F488" i="1"/>
  <c r="U488" i="1"/>
  <c r="I487" i="1"/>
  <c r="H487" i="1"/>
  <c r="G487" i="1"/>
  <c r="F487" i="1"/>
  <c r="U487" i="1"/>
  <c r="I486" i="1"/>
  <c r="H486" i="1"/>
  <c r="G486" i="1"/>
  <c r="F486" i="1"/>
  <c r="U486" i="1"/>
  <c r="I485" i="1"/>
  <c r="H485" i="1"/>
  <c r="G485" i="1"/>
  <c r="F485" i="1"/>
  <c r="U485" i="1"/>
  <c r="I484" i="1"/>
  <c r="H484" i="1"/>
  <c r="G484" i="1"/>
  <c r="F484" i="1"/>
  <c r="I483" i="1"/>
  <c r="H483" i="1"/>
  <c r="G483" i="1"/>
  <c r="F483" i="1"/>
  <c r="U483" i="1"/>
  <c r="I482" i="1"/>
  <c r="H482" i="1"/>
  <c r="G482" i="1"/>
  <c r="F482" i="1"/>
  <c r="U482" i="1"/>
  <c r="I481" i="1"/>
  <c r="H481" i="1"/>
  <c r="G481" i="1"/>
  <c r="F481" i="1"/>
  <c r="U481" i="1"/>
  <c r="I480" i="1"/>
  <c r="H480" i="1"/>
  <c r="G480" i="1"/>
  <c r="F480" i="1"/>
  <c r="U480" i="1"/>
  <c r="I479" i="1"/>
  <c r="H479" i="1"/>
  <c r="G479" i="1"/>
  <c r="F479" i="1"/>
  <c r="U479" i="1"/>
  <c r="I478" i="1"/>
  <c r="H478" i="1"/>
  <c r="G478" i="1"/>
  <c r="F478" i="1"/>
  <c r="U478" i="1"/>
  <c r="I477" i="1"/>
  <c r="H477" i="1"/>
  <c r="G477" i="1"/>
  <c r="F477" i="1"/>
  <c r="I476" i="1"/>
  <c r="H476" i="1"/>
  <c r="G476" i="1"/>
  <c r="F476" i="1"/>
  <c r="I475" i="1"/>
  <c r="H475" i="1"/>
  <c r="G475" i="1"/>
  <c r="F475" i="1"/>
  <c r="U475" i="1"/>
  <c r="I474" i="1"/>
  <c r="H474" i="1"/>
  <c r="G474" i="1"/>
  <c r="F474" i="1"/>
  <c r="U474" i="1"/>
  <c r="I473" i="1"/>
  <c r="H473" i="1"/>
  <c r="G473" i="1"/>
  <c r="F473" i="1"/>
  <c r="U473" i="1"/>
  <c r="I472" i="1"/>
  <c r="H472" i="1"/>
  <c r="G472" i="1"/>
  <c r="F472" i="1"/>
  <c r="U472" i="1"/>
  <c r="I471" i="1"/>
  <c r="H471" i="1"/>
  <c r="G471" i="1"/>
  <c r="F471" i="1"/>
  <c r="U471" i="1"/>
  <c r="I470" i="1"/>
  <c r="H470" i="1"/>
  <c r="G470" i="1"/>
  <c r="F470" i="1"/>
  <c r="U470" i="1"/>
  <c r="I469" i="1"/>
  <c r="H469" i="1"/>
  <c r="G469" i="1"/>
  <c r="F469" i="1"/>
  <c r="I468" i="1"/>
  <c r="H468" i="1"/>
  <c r="G468" i="1"/>
  <c r="F468" i="1"/>
  <c r="I467" i="1"/>
  <c r="H467" i="1"/>
  <c r="G467" i="1"/>
  <c r="F467" i="1"/>
  <c r="I466" i="1"/>
  <c r="H466" i="1"/>
  <c r="G466" i="1"/>
  <c r="F466" i="1"/>
  <c r="I465" i="1"/>
  <c r="H465" i="1"/>
  <c r="G465" i="1"/>
  <c r="F465" i="1"/>
  <c r="U465" i="1"/>
  <c r="I464" i="1"/>
  <c r="H464" i="1"/>
  <c r="G464" i="1"/>
  <c r="F464" i="1"/>
  <c r="U464" i="1"/>
  <c r="I463" i="1"/>
  <c r="H463" i="1"/>
  <c r="G463" i="1"/>
  <c r="F463" i="1"/>
  <c r="U463" i="1"/>
  <c r="I462" i="1"/>
  <c r="H462" i="1"/>
  <c r="G462" i="1"/>
  <c r="F462" i="1"/>
  <c r="U462" i="1"/>
  <c r="I461" i="1"/>
  <c r="H461" i="1"/>
  <c r="G461" i="1"/>
  <c r="F461" i="1"/>
  <c r="U461" i="1"/>
  <c r="I460" i="1"/>
  <c r="H460" i="1"/>
  <c r="G460" i="1"/>
  <c r="F460" i="1"/>
  <c r="U460" i="1"/>
  <c r="I459" i="1"/>
  <c r="H459" i="1"/>
  <c r="G459" i="1"/>
  <c r="F459" i="1"/>
  <c r="I458" i="1"/>
  <c r="H458" i="1"/>
  <c r="G458" i="1"/>
  <c r="F458" i="1"/>
  <c r="I457" i="1"/>
  <c r="H457" i="1"/>
  <c r="G457" i="1"/>
  <c r="F457" i="1"/>
  <c r="U457" i="1"/>
  <c r="I456" i="1"/>
  <c r="H456" i="1"/>
  <c r="G456" i="1"/>
  <c r="F456" i="1"/>
  <c r="I455" i="1"/>
  <c r="H455" i="1"/>
  <c r="G455" i="1"/>
  <c r="F455" i="1"/>
  <c r="U455" i="1"/>
  <c r="I454" i="1"/>
  <c r="H454" i="1"/>
  <c r="G454" i="1"/>
  <c r="F454" i="1"/>
  <c r="U454" i="1"/>
  <c r="I453" i="1"/>
  <c r="H453" i="1"/>
  <c r="G453" i="1"/>
  <c r="F453" i="1"/>
  <c r="U453" i="1"/>
  <c r="I452" i="1"/>
  <c r="H452" i="1"/>
  <c r="G452" i="1"/>
  <c r="F452" i="1"/>
  <c r="U452" i="1"/>
  <c r="I451" i="1"/>
  <c r="H451" i="1"/>
  <c r="G451" i="1"/>
  <c r="F451" i="1"/>
  <c r="U451" i="1"/>
  <c r="I450" i="1"/>
  <c r="H450" i="1"/>
  <c r="G450" i="1"/>
  <c r="F450" i="1"/>
  <c r="U450" i="1"/>
  <c r="I449" i="1"/>
  <c r="H449" i="1"/>
  <c r="G449" i="1"/>
  <c r="F449" i="1"/>
  <c r="U449" i="1"/>
  <c r="I448" i="1"/>
  <c r="H448" i="1"/>
  <c r="G448" i="1"/>
  <c r="F448" i="1"/>
  <c r="I447" i="1"/>
  <c r="H447" i="1"/>
  <c r="G447" i="1"/>
  <c r="F447" i="1"/>
  <c r="U447" i="1"/>
  <c r="I446" i="1"/>
  <c r="H446" i="1"/>
  <c r="G446" i="1"/>
  <c r="F446" i="1"/>
  <c r="U446" i="1"/>
  <c r="I445" i="1"/>
  <c r="H445" i="1"/>
  <c r="G445" i="1"/>
  <c r="F445" i="1"/>
  <c r="I444" i="1"/>
  <c r="H444" i="1"/>
  <c r="G444" i="1"/>
  <c r="F444" i="1"/>
  <c r="I443" i="1"/>
  <c r="H443" i="1"/>
  <c r="G443" i="1"/>
  <c r="F443" i="1"/>
  <c r="U443" i="1"/>
  <c r="I442" i="1"/>
  <c r="H442" i="1"/>
  <c r="G442" i="1"/>
  <c r="F442" i="1"/>
  <c r="U442" i="1"/>
  <c r="I441" i="1"/>
  <c r="H441" i="1"/>
  <c r="G441" i="1"/>
  <c r="F441" i="1"/>
  <c r="U441" i="1"/>
  <c r="I440" i="1"/>
  <c r="H440" i="1"/>
  <c r="G440" i="1"/>
  <c r="F440" i="1"/>
  <c r="U440" i="1"/>
  <c r="I439" i="1"/>
  <c r="H439" i="1"/>
  <c r="G439" i="1"/>
  <c r="F439" i="1"/>
  <c r="U439" i="1"/>
  <c r="I438" i="1"/>
  <c r="H438" i="1"/>
  <c r="G438" i="1"/>
  <c r="F438" i="1"/>
  <c r="U438" i="1"/>
  <c r="I437" i="1"/>
  <c r="H437" i="1"/>
  <c r="G437" i="1"/>
  <c r="F437" i="1"/>
  <c r="I436" i="1"/>
  <c r="H436" i="1"/>
  <c r="G436" i="1"/>
  <c r="F436" i="1"/>
  <c r="I435" i="1"/>
  <c r="H435" i="1"/>
  <c r="G435" i="1"/>
  <c r="F435" i="1"/>
  <c r="I434" i="1"/>
  <c r="H434" i="1"/>
  <c r="G434" i="1"/>
  <c r="F434" i="1"/>
  <c r="I433" i="1"/>
  <c r="H433" i="1"/>
  <c r="G433" i="1"/>
  <c r="F433" i="1"/>
  <c r="U433" i="1"/>
  <c r="I432" i="1"/>
  <c r="H432" i="1"/>
  <c r="G432" i="1"/>
  <c r="F432" i="1"/>
  <c r="U432" i="1"/>
  <c r="I431" i="1"/>
  <c r="H431" i="1"/>
  <c r="G431" i="1"/>
  <c r="F431" i="1"/>
  <c r="U431" i="1"/>
  <c r="I430" i="1"/>
  <c r="H430" i="1"/>
  <c r="G430" i="1"/>
  <c r="F430" i="1"/>
  <c r="U430" i="1"/>
  <c r="I429" i="1"/>
  <c r="H429" i="1"/>
  <c r="G429" i="1"/>
  <c r="F429" i="1"/>
  <c r="U429" i="1"/>
  <c r="I428" i="1"/>
  <c r="H428" i="1"/>
  <c r="G428" i="1"/>
  <c r="F428" i="1"/>
  <c r="U428" i="1"/>
  <c r="I427" i="1"/>
  <c r="H427" i="1"/>
  <c r="G427" i="1"/>
  <c r="F427" i="1"/>
  <c r="I426" i="1"/>
  <c r="H426" i="1"/>
  <c r="G426" i="1"/>
  <c r="F426" i="1"/>
  <c r="I425" i="1"/>
  <c r="H425" i="1"/>
  <c r="G425" i="1"/>
  <c r="F425" i="1"/>
  <c r="U425" i="1"/>
  <c r="I424" i="1"/>
  <c r="H424" i="1"/>
  <c r="G424" i="1"/>
  <c r="F424" i="1"/>
  <c r="I423" i="1"/>
  <c r="H423" i="1"/>
  <c r="G423" i="1"/>
  <c r="F423" i="1"/>
  <c r="U423" i="1"/>
  <c r="I422" i="1"/>
  <c r="H422" i="1"/>
  <c r="G422" i="1"/>
  <c r="F422" i="1"/>
  <c r="U422" i="1"/>
  <c r="I421" i="1"/>
  <c r="H421" i="1"/>
  <c r="G421" i="1"/>
  <c r="F421" i="1"/>
  <c r="U421" i="1"/>
  <c r="I420" i="1"/>
  <c r="H420" i="1"/>
  <c r="G420" i="1"/>
  <c r="F420" i="1"/>
  <c r="I419" i="1"/>
  <c r="H419" i="1"/>
  <c r="G419" i="1"/>
  <c r="F419" i="1"/>
  <c r="U419" i="1"/>
  <c r="I418" i="1"/>
  <c r="H418" i="1"/>
  <c r="G418" i="1"/>
  <c r="F418" i="1"/>
  <c r="U418" i="1"/>
  <c r="I417" i="1"/>
  <c r="H417" i="1"/>
  <c r="G417" i="1"/>
  <c r="F417" i="1"/>
  <c r="U417" i="1"/>
  <c r="I416" i="1"/>
  <c r="H416" i="1"/>
  <c r="G416" i="1"/>
  <c r="F416" i="1"/>
  <c r="I415" i="1"/>
  <c r="H415" i="1"/>
  <c r="G415" i="1"/>
  <c r="F415" i="1"/>
  <c r="U415" i="1"/>
  <c r="I414" i="1"/>
  <c r="H414" i="1"/>
  <c r="G414" i="1"/>
  <c r="F414" i="1"/>
  <c r="U414" i="1"/>
  <c r="I413" i="1"/>
  <c r="H413" i="1"/>
  <c r="G413" i="1"/>
  <c r="F413" i="1"/>
  <c r="I412" i="1"/>
  <c r="H412" i="1"/>
  <c r="G412" i="1"/>
  <c r="F412" i="1"/>
  <c r="I411" i="1"/>
  <c r="H411" i="1"/>
  <c r="G411" i="1"/>
  <c r="F411" i="1"/>
  <c r="U411" i="1"/>
  <c r="I410" i="1"/>
  <c r="H410" i="1"/>
  <c r="G410" i="1"/>
  <c r="F410" i="1"/>
  <c r="U410" i="1"/>
  <c r="I409" i="1"/>
  <c r="H409" i="1"/>
  <c r="G409" i="1"/>
  <c r="F409" i="1"/>
  <c r="U409" i="1"/>
  <c r="I408" i="1"/>
  <c r="H408" i="1"/>
  <c r="G408" i="1"/>
  <c r="F408" i="1"/>
  <c r="U408" i="1"/>
  <c r="I407" i="1"/>
  <c r="H407" i="1"/>
  <c r="G407" i="1"/>
  <c r="F407" i="1"/>
  <c r="U407" i="1"/>
  <c r="I406" i="1"/>
  <c r="H406" i="1"/>
  <c r="G406" i="1"/>
  <c r="F406" i="1"/>
  <c r="U406" i="1"/>
  <c r="I405" i="1"/>
  <c r="H405" i="1"/>
  <c r="G405" i="1"/>
  <c r="F405" i="1"/>
  <c r="I404" i="1"/>
  <c r="H404" i="1"/>
  <c r="G404" i="1"/>
  <c r="F404" i="1"/>
  <c r="I403" i="1"/>
  <c r="H403" i="1"/>
  <c r="G403" i="1"/>
  <c r="F403" i="1"/>
  <c r="I402" i="1"/>
  <c r="H402" i="1"/>
  <c r="G402" i="1"/>
  <c r="F402" i="1"/>
  <c r="I401" i="1"/>
  <c r="H401" i="1"/>
  <c r="G401" i="1"/>
  <c r="F401" i="1"/>
  <c r="U401" i="1"/>
  <c r="I400" i="1"/>
  <c r="H400" i="1"/>
  <c r="G400" i="1"/>
  <c r="F400" i="1"/>
  <c r="U400" i="1"/>
  <c r="I399" i="1"/>
  <c r="H399" i="1"/>
  <c r="G399" i="1"/>
  <c r="F399" i="1"/>
  <c r="U399" i="1"/>
  <c r="I398" i="1"/>
  <c r="H398" i="1"/>
  <c r="G398" i="1"/>
  <c r="F398" i="1"/>
  <c r="U398" i="1"/>
  <c r="I397" i="1"/>
  <c r="H397" i="1"/>
  <c r="G397" i="1"/>
  <c r="F397" i="1"/>
  <c r="U397" i="1"/>
  <c r="I396" i="1"/>
  <c r="H396" i="1"/>
  <c r="G396" i="1"/>
  <c r="F396" i="1"/>
  <c r="U396" i="1"/>
  <c r="I395" i="1"/>
  <c r="H395" i="1"/>
  <c r="G395" i="1"/>
  <c r="F395" i="1"/>
  <c r="I394" i="1"/>
  <c r="H394" i="1"/>
  <c r="G394" i="1"/>
  <c r="F394" i="1"/>
  <c r="I393" i="1"/>
  <c r="H393" i="1"/>
  <c r="G393" i="1"/>
  <c r="F393" i="1"/>
  <c r="U393" i="1"/>
  <c r="I392" i="1"/>
  <c r="H392" i="1"/>
  <c r="G392" i="1"/>
  <c r="F392" i="1"/>
  <c r="I391" i="1"/>
  <c r="H391" i="1"/>
  <c r="G391" i="1"/>
  <c r="F391" i="1"/>
  <c r="U391" i="1"/>
  <c r="I390" i="1"/>
  <c r="H390" i="1"/>
  <c r="G390" i="1"/>
  <c r="F390" i="1"/>
  <c r="U390" i="1"/>
  <c r="I389" i="1"/>
  <c r="H389" i="1"/>
  <c r="G389" i="1"/>
  <c r="F389" i="1"/>
  <c r="U389" i="1"/>
  <c r="I388" i="1"/>
  <c r="H388" i="1"/>
  <c r="G388" i="1"/>
  <c r="F388" i="1"/>
  <c r="U388" i="1"/>
  <c r="I387" i="1"/>
  <c r="H387" i="1"/>
  <c r="G387" i="1"/>
  <c r="F387" i="1"/>
  <c r="U387" i="1"/>
  <c r="I386" i="1"/>
  <c r="H386" i="1"/>
  <c r="G386" i="1"/>
  <c r="F386" i="1"/>
  <c r="U386" i="1"/>
  <c r="I385" i="1"/>
  <c r="H385" i="1"/>
  <c r="G385" i="1"/>
  <c r="F385" i="1"/>
  <c r="U385" i="1"/>
  <c r="I384" i="1"/>
  <c r="H384" i="1"/>
  <c r="G384" i="1"/>
  <c r="F384" i="1"/>
  <c r="I383" i="1"/>
  <c r="H383" i="1"/>
  <c r="G383" i="1"/>
  <c r="F383" i="1"/>
  <c r="U383" i="1"/>
  <c r="I382" i="1"/>
  <c r="H382" i="1"/>
  <c r="G382" i="1"/>
  <c r="F382" i="1"/>
  <c r="U382" i="1"/>
  <c r="I381" i="1"/>
  <c r="H381" i="1"/>
  <c r="G381" i="1"/>
  <c r="F381" i="1"/>
  <c r="I380" i="1"/>
  <c r="H380" i="1"/>
  <c r="G380" i="1"/>
  <c r="F380" i="1"/>
  <c r="I379" i="1"/>
  <c r="H379" i="1"/>
  <c r="G379" i="1"/>
  <c r="F379" i="1"/>
  <c r="U379" i="1"/>
  <c r="I378" i="1"/>
  <c r="H378" i="1"/>
  <c r="G378" i="1"/>
  <c r="F378" i="1"/>
  <c r="U378" i="1"/>
  <c r="I377" i="1"/>
  <c r="H377" i="1"/>
  <c r="G377" i="1"/>
  <c r="F377" i="1"/>
  <c r="U377" i="1"/>
  <c r="I376" i="1"/>
  <c r="H376" i="1"/>
  <c r="G376" i="1"/>
  <c r="F376" i="1"/>
  <c r="U376" i="1"/>
  <c r="I375" i="1"/>
  <c r="H375" i="1"/>
  <c r="G375" i="1"/>
  <c r="F375" i="1"/>
  <c r="U375" i="1"/>
  <c r="I374" i="1"/>
  <c r="H374" i="1"/>
  <c r="G374" i="1"/>
  <c r="F374" i="1"/>
  <c r="U374" i="1"/>
  <c r="I373" i="1"/>
  <c r="H373" i="1"/>
  <c r="G373" i="1"/>
  <c r="F373" i="1"/>
  <c r="I372" i="1"/>
  <c r="H372" i="1"/>
  <c r="G372" i="1"/>
  <c r="F372" i="1"/>
  <c r="I371" i="1"/>
  <c r="H371" i="1"/>
  <c r="G371" i="1"/>
  <c r="F371" i="1"/>
  <c r="I370" i="1"/>
  <c r="H370" i="1"/>
  <c r="G370" i="1"/>
  <c r="F370" i="1"/>
  <c r="I369" i="1"/>
  <c r="H369" i="1"/>
  <c r="G369" i="1"/>
  <c r="F369" i="1"/>
  <c r="U369" i="1"/>
  <c r="I368" i="1"/>
  <c r="H368" i="1"/>
  <c r="G368" i="1"/>
  <c r="F368" i="1"/>
  <c r="U368" i="1"/>
  <c r="I367" i="1"/>
  <c r="H367" i="1"/>
  <c r="G367" i="1"/>
  <c r="F367" i="1"/>
  <c r="U367" i="1"/>
  <c r="I366" i="1"/>
  <c r="H366" i="1"/>
  <c r="G366" i="1"/>
  <c r="F366" i="1"/>
  <c r="U366" i="1"/>
  <c r="I365" i="1"/>
  <c r="H365" i="1"/>
  <c r="G365" i="1"/>
  <c r="F365" i="1"/>
  <c r="U365" i="1"/>
  <c r="I364" i="1"/>
  <c r="H364" i="1"/>
  <c r="G364" i="1"/>
  <c r="F364" i="1"/>
  <c r="U364" i="1"/>
  <c r="I363" i="1"/>
  <c r="H363" i="1"/>
  <c r="G363" i="1"/>
  <c r="F363" i="1"/>
  <c r="I362" i="1"/>
  <c r="H362" i="1"/>
  <c r="G362" i="1"/>
  <c r="F362" i="1"/>
  <c r="I361" i="1"/>
  <c r="H361" i="1"/>
  <c r="G361" i="1"/>
  <c r="F361" i="1"/>
  <c r="U361" i="1"/>
  <c r="I360" i="1"/>
  <c r="H360" i="1"/>
  <c r="G360" i="1"/>
  <c r="F360" i="1"/>
  <c r="I359" i="1"/>
  <c r="H359" i="1"/>
  <c r="G359" i="1"/>
  <c r="F359" i="1"/>
  <c r="U359" i="1"/>
  <c r="I358" i="1"/>
  <c r="H358" i="1"/>
  <c r="G358" i="1"/>
  <c r="F358" i="1"/>
  <c r="U358" i="1"/>
  <c r="I357" i="1"/>
  <c r="H357" i="1"/>
  <c r="G357" i="1"/>
  <c r="F357" i="1"/>
  <c r="U357" i="1"/>
  <c r="I356" i="1"/>
  <c r="H356" i="1"/>
  <c r="G356" i="1"/>
  <c r="F356" i="1"/>
  <c r="I355" i="1"/>
  <c r="H355" i="1"/>
  <c r="G355" i="1"/>
  <c r="F355" i="1"/>
  <c r="U355" i="1"/>
  <c r="I354" i="1"/>
  <c r="H354" i="1"/>
  <c r="G354" i="1"/>
  <c r="F354" i="1"/>
  <c r="U354" i="1"/>
  <c r="I353" i="1"/>
  <c r="H353" i="1"/>
  <c r="G353" i="1"/>
  <c r="F353" i="1"/>
  <c r="U353" i="1"/>
  <c r="I352" i="1"/>
  <c r="H352" i="1"/>
  <c r="G352" i="1"/>
  <c r="F352" i="1"/>
  <c r="I351" i="1"/>
  <c r="H351" i="1"/>
  <c r="G351" i="1"/>
  <c r="F351" i="1"/>
  <c r="U351" i="1"/>
  <c r="I350" i="1"/>
  <c r="H350" i="1"/>
  <c r="G350" i="1"/>
  <c r="F350" i="1"/>
  <c r="U350" i="1"/>
  <c r="I349" i="1"/>
  <c r="H349" i="1"/>
  <c r="G349" i="1"/>
  <c r="F349" i="1"/>
  <c r="I348" i="1"/>
  <c r="H348" i="1"/>
  <c r="G348" i="1"/>
  <c r="F348" i="1"/>
  <c r="U348" i="1"/>
  <c r="I347" i="1"/>
  <c r="H347" i="1"/>
  <c r="G347" i="1"/>
  <c r="F347" i="1"/>
  <c r="U347" i="1"/>
  <c r="I346" i="1"/>
  <c r="H346" i="1"/>
  <c r="G346" i="1"/>
  <c r="F346" i="1"/>
  <c r="U346" i="1"/>
  <c r="I345" i="1"/>
  <c r="H345" i="1"/>
  <c r="G345" i="1"/>
  <c r="F345" i="1"/>
  <c r="U345" i="1"/>
  <c r="I344" i="1"/>
  <c r="H344" i="1"/>
  <c r="G344" i="1"/>
  <c r="F344" i="1"/>
  <c r="U344" i="1"/>
  <c r="I343" i="1"/>
  <c r="H343" i="1"/>
  <c r="G343" i="1"/>
  <c r="F343" i="1"/>
  <c r="I342" i="1"/>
  <c r="H342" i="1"/>
  <c r="G342" i="1"/>
  <c r="F342" i="1"/>
  <c r="U342" i="1"/>
  <c r="I341" i="1"/>
  <c r="H341" i="1"/>
  <c r="G341" i="1"/>
  <c r="F341" i="1"/>
  <c r="I340" i="1"/>
  <c r="H340" i="1"/>
  <c r="G340" i="1"/>
  <c r="F340" i="1"/>
  <c r="U340" i="1"/>
  <c r="I339" i="1"/>
  <c r="H339" i="1"/>
  <c r="G339" i="1"/>
  <c r="F339" i="1"/>
  <c r="U339" i="1"/>
  <c r="I338" i="1"/>
  <c r="H338" i="1"/>
  <c r="G338" i="1"/>
  <c r="F338" i="1"/>
  <c r="U338" i="1"/>
  <c r="I337" i="1"/>
  <c r="H337" i="1"/>
  <c r="G337" i="1"/>
  <c r="F337" i="1"/>
  <c r="U337" i="1"/>
  <c r="I336" i="1"/>
  <c r="H336" i="1"/>
  <c r="G336" i="1"/>
  <c r="F336" i="1"/>
  <c r="U336" i="1"/>
  <c r="I335" i="1"/>
  <c r="H335" i="1"/>
  <c r="G335" i="1"/>
  <c r="F335" i="1"/>
  <c r="I334" i="1"/>
  <c r="H334" i="1"/>
  <c r="G334" i="1"/>
  <c r="F334" i="1"/>
  <c r="U334" i="1"/>
  <c r="I333" i="1"/>
  <c r="H333" i="1"/>
  <c r="G333" i="1"/>
  <c r="F333" i="1"/>
  <c r="I332" i="1"/>
  <c r="H332" i="1"/>
  <c r="G332" i="1"/>
  <c r="F332" i="1"/>
  <c r="U332" i="1"/>
  <c r="I331" i="1"/>
  <c r="H331" i="1"/>
  <c r="G331" i="1"/>
  <c r="F331" i="1"/>
  <c r="U331" i="1"/>
  <c r="I330" i="1"/>
  <c r="H330" i="1"/>
  <c r="G330" i="1"/>
  <c r="F330" i="1"/>
  <c r="U330" i="1"/>
  <c r="I329" i="1"/>
  <c r="H329" i="1"/>
  <c r="G329" i="1"/>
  <c r="F329" i="1"/>
  <c r="U329" i="1"/>
  <c r="I328" i="1"/>
  <c r="H328" i="1"/>
  <c r="G328" i="1"/>
  <c r="F328" i="1"/>
  <c r="U328" i="1"/>
  <c r="I327" i="1"/>
  <c r="H327" i="1"/>
  <c r="G327" i="1"/>
  <c r="F327" i="1"/>
  <c r="I326" i="1"/>
  <c r="H326" i="1"/>
  <c r="G326" i="1"/>
  <c r="F326" i="1"/>
  <c r="U326" i="1"/>
  <c r="I325" i="1"/>
  <c r="H325" i="1"/>
  <c r="G325" i="1"/>
  <c r="F325" i="1"/>
  <c r="I324" i="1"/>
  <c r="H324" i="1"/>
  <c r="G324" i="1"/>
  <c r="F324" i="1"/>
  <c r="U324" i="1"/>
  <c r="I323" i="1"/>
  <c r="H323" i="1"/>
  <c r="G323" i="1"/>
  <c r="F323" i="1"/>
  <c r="U323" i="1"/>
  <c r="I322" i="1"/>
  <c r="H322" i="1"/>
  <c r="G322" i="1"/>
  <c r="F322" i="1"/>
  <c r="U322" i="1"/>
  <c r="I321" i="1"/>
  <c r="H321" i="1"/>
  <c r="G321" i="1"/>
  <c r="F321" i="1"/>
  <c r="U321" i="1"/>
  <c r="I320" i="1"/>
  <c r="H320" i="1"/>
  <c r="G320" i="1"/>
  <c r="F320" i="1"/>
  <c r="U320" i="1"/>
  <c r="I319" i="1"/>
  <c r="H319" i="1"/>
  <c r="G319" i="1"/>
  <c r="F319" i="1"/>
  <c r="I318" i="1"/>
  <c r="H318" i="1"/>
  <c r="G318" i="1"/>
  <c r="F318" i="1"/>
  <c r="U318" i="1"/>
  <c r="I317" i="1"/>
  <c r="H317" i="1"/>
  <c r="G317" i="1"/>
  <c r="F317" i="1"/>
  <c r="I316" i="1"/>
  <c r="H316" i="1"/>
  <c r="G316" i="1"/>
  <c r="F316" i="1"/>
  <c r="U316" i="1"/>
  <c r="I315" i="1"/>
  <c r="H315" i="1"/>
  <c r="G315" i="1"/>
  <c r="F315" i="1"/>
  <c r="U315" i="1"/>
  <c r="I314" i="1"/>
  <c r="H314" i="1"/>
  <c r="G314" i="1"/>
  <c r="F314" i="1"/>
  <c r="U314" i="1"/>
  <c r="I313" i="1"/>
  <c r="H313" i="1"/>
  <c r="G313" i="1"/>
  <c r="F313" i="1"/>
  <c r="U313" i="1"/>
  <c r="I312" i="1"/>
  <c r="H312" i="1"/>
  <c r="G312" i="1"/>
  <c r="F312" i="1"/>
  <c r="U312" i="1"/>
  <c r="I311" i="1"/>
  <c r="H311" i="1"/>
  <c r="G311" i="1"/>
  <c r="F311" i="1"/>
  <c r="I310" i="1"/>
  <c r="H310" i="1"/>
  <c r="G310" i="1"/>
  <c r="F310" i="1"/>
  <c r="U310" i="1"/>
  <c r="I309" i="1"/>
  <c r="H309" i="1"/>
  <c r="G309" i="1"/>
  <c r="F309" i="1"/>
  <c r="I308" i="1"/>
  <c r="H308" i="1"/>
  <c r="G308" i="1"/>
  <c r="F308" i="1"/>
  <c r="U308" i="1"/>
  <c r="I307" i="1"/>
  <c r="H307" i="1"/>
  <c r="G307" i="1"/>
  <c r="F307" i="1"/>
  <c r="U307" i="1"/>
  <c r="I306" i="1"/>
  <c r="H306" i="1"/>
  <c r="G306" i="1"/>
  <c r="F306" i="1"/>
  <c r="U306" i="1"/>
  <c r="I305" i="1"/>
  <c r="H305" i="1"/>
  <c r="G305" i="1"/>
  <c r="F305" i="1"/>
  <c r="U305" i="1"/>
  <c r="I304" i="1"/>
  <c r="H304" i="1"/>
  <c r="G304" i="1"/>
  <c r="F304" i="1"/>
  <c r="U304" i="1"/>
  <c r="I303" i="1"/>
  <c r="H303" i="1"/>
  <c r="G303" i="1"/>
  <c r="F303" i="1"/>
  <c r="I302" i="1"/>
  <c r="H302" i="1"/>
  <c r="G302" i="1"/>
  <c r="F302" i="1"/>
  <c r="U302" i="1"/>
  <c r="I301" i="1"/>
  <c r="H301" i="1"/>
  <c r="G301" i="1"/>
  <c r="F301" i="1"/>
  <c r="I300" i="1"/>
  <c r="H300" i="1"/>
  <c r="G300" i="1"/>
  <c r="F300" i="1"/>
  <c r="U300" i="1"/>
  <c r="I299" i="1"/>
  <c r="H299" i="1"/>
  <c r="G299" i="1"/>
  <c r="F299" i="1"/>
  <c r="U299" i="1"/>
  <c r="I298" i="1"/>
  <c r="H298" i="1"/>
  <c r="G298" i="1"/>
  <c r="F298" i="1"/>
  <c r="U298" i="1"/>
  <c r="I297" i="1"/>
  <c r="H297" i="1"/>
  <c r="G297" i="1"/>
  <c r="F297" i="1"/>
  <c r="U297" i="1"/>
  <c r="I296" i="1"/>
  <c r="H296" i="1"/>
  <c r="G296" i="1"/>
  <c r="F296" i="1"/>
  <c r="U296" i="1"/>
  <c r="I295" i="1"/>
  <c r="H295" i="1"/>
  <c r="G295" i="1"/>
  <c r="F295" i="1"/>
  <c r="I294" i="1"/>
  <c r="H294" i="1"/>
  <c r="G294" i="1"/>
  <c r="F294" i="1"/>
  <c r="U294" i="1"/>
  <c r="I293" i="1"/>
  <c r="H293" i="1"/>
  <c r="G293" i="1"/>
  <c r="F293" i="1"/>
  <c r="I292" i="1"/>
  <c r="H292" i="1"/>
  <c r="G292" i="1"/>
  <c r="F292" i="1"/>
  <c r="U292" i="1"/>
  <c r="I291" i="1"/>
  <c r="H291" i="1"/>
  <c r="G291" i="1"/>
  <c r="F291" i="1"/>
  <c r="U291" i="1"/>
  <c r="I290" i="1"/>
  <c r="H290" i="1"/>
  <c r="G290" i="1"/>
  <c r="F290" i="1"/>
  <c r="U290" i="1"/>
  <c r="I289" i="1"/>
  <c r="H289" i="1"/>
  <c r="G289" i="1"/>
  <c r="F289" i="1"/>
  <c r="U289" i="1"/>
  <c r="I288" i="1"/>
  <c r="H288" i="1"/>
  <c r="G288" i="1"/>
  <c r="F288" i="1"/>
  <c r="U288" i="1"/>
  <c r="I287" i="1"/>
  <c r="H287" i="1"/>
  <c r="G287" i="1"/>
  <c r="F287" i="1"/>
  <c r="I286" i="1"/>
  <c r="H286" i="1"/>
  <c r="G286" i="1"/>
  <c r="F286" i="1"/>
  <c r="U286" i="1"/>
  <c r="I285" i="1"/>
  <c r="H285" i="1"/>
  <c r="G285" i="1"/>
  <c r="F285" i="1"/>
  <c r="I284" i="1"/>
  <c r="H284" i="1"/>
  <c r="G284" i="1"/>
  <c r="F284" i="1"/>
  <c r="U284" i="1"/>
  <c r="I283" i="1"/>
  <c r="H283" i="1"/>
  <c r="G283" i="1"/>
  <c r="F283" i="1"/>
  <c r="U283" i="1"/>
  <c r="I282" i="1"/>
  <c r="H282" i="1"/>
  <c r="G282" i="1"/>
  <c r="F282" i="1"/>
  <c r="U282" i="1"/>
  <c r="I281" i="1"/>
  <c r="H281" i="1"/>
  <c r="G281" i="1"/>
  <c r="F281" i="1"/>
  <c r="U281" i="1"/>
  <c r="I280" i="1"/>
  <c r="H280" i="1"/>
  <c r="G280" i="1"/>
  <c r="F280" i="1"/>
  <c r="U280" i="1"/>
  <c r="I279" i="1"/>
  <c r="H279" i="1"/>
  <c r="G279" i="1"/>
  <c r="F279" i="1"/>
  <c r="I278" i="1"/>
  <c r="H278" i="1"/>
  <c r="G278" i="1"/>
  <c r="F278" i="1"/>
  <c r="U278" i="1"/>
  <c r="I277" i="1"/>
  <c r="H277" i="1"/>
  <c r="G277" i="1"/>
  <c r="F277" i="1"/>
  <c r="I276" i="1"/>
  <c r="H276" i="1"/>
  <c r="G276" i="1"/>
  <c r="F276" i="1"/>
  <c r="U276" i="1"/>
  <c r="I275" i="1"/>
  <c r="H275" i="1"/>
  <c r="G275" i="1"/>
  <c r="F275" i="1"/>
  <c r="U275" i="1"/>
  <c r="I274" i="1"/>
  <c r="H274" i="1"/>
  <c r="G274" i="1"/>
  <c r="F274" i="1"/>
  <c r="U274" i="1"/>
  <c r="I273" i="1"/>
  <c r="H273" i="1"/>
  <c r="G273" i="1"/>
  <c r="F273" i="1"/>
  <c r="U273" i="1"/>
  <c r="I272" i="1"/>
  <c r="H272" i="1"/>
  <c r="G272" i="1"/>
  <c r="F272" i="1"/>
  <c r="U272" i="1"/>
  <c r="I271" i="1"/>
  <c r="H271" i="1"/>
  <c r="G271" i="1"/>
  <c r="F271" i="1"/>
  <c r="I270" i="1"/>
  <c r="H270" i="1"/>
  <c r="G270" i="1"/>
  <c r="F270" i="1"/>
  <c r="U270" i="1"/>
  <c r="I269" i="1"/>
  <c r="H269" i="1"/>
  <c r="G269" i="1"/>
  <c r="F269" i="1"/>
  <c r="I268" i="1"/>
  <c r="H268" i="1"/>
  <c r="G268" i="1"/>
  <c r="F268" i="1"/>
  <c r="U268" i="1"/>
  <c r="I267" i="1"/>
  <c r="H267" i="1"/>
  <c r="G267" i="1"/>
  <c r="F267" i="1"/>
  <c r="U267" i="1"/>
  <c r="I266" i="1"/>
  <c r="H266" i="1"/>
  <c r="G266" i="1"/>
  <c r="F266" i="1"/>
  <c r="U266" i="1"/>
  <c r="I265" i="1"/>
  <c r="H265" i="1"/>
  <c r="G265" i="1"/>
  <c r="F265" i="1"/>
  <c r="U265" i="1"/>
  <c r="I264" i="1"/>
  <c r="H264" i="1"/>
  <c r="G264" i="1"/>
  <c r="F264" i="1"/>
  <c r="U264" i="1"/>
  <c r="I263" i="1"/>
  <c r="H263" i="1"/>
  <c r="G263" i="1"/>
  <c r="F263" i="1"/>
  <c r="I262" i="1"/>
  <c r="H262" i="1"/>
  <c r="G262" i="1"/>
  <c r="F262" i="1"/>
  <c r="U262" i="1"/>
  <c r="I261" i="1"/>
  <c r="H261" i="1"/>
  <c r="G261" i="1"/>
  <c r="F261" i="1"/>
  <c r="I260" i="1"/>
  <c r="H260" i="1"/>
  <c r="G260" i="1"/>
  <c r="F260" i="1"/>
  <c r="U260" i="1"/>
  <c r="I259" i="1"/>
  <c r="H259" i="1"/>
  <c r="G259" i="1"/>
  <c r="F259" i="1"/>
  <c r="U259" i="1"/>
  <c r="I258" i="1"/>
  <c r="H258" i="1"/>
  <c r="G258" i="1"/>
  <c r="F258" i="1"/>
  <c r="U258" i="1"/>
  <c r="I257" i="1"/>
  <c r="H257" i="1"/>
  <c r="G257" i="1"/>
  <c r="F257" i="1"/>
  <c r="U257" i="1"/>
  <c r="I256" i="1"/>
  <c r="H256" i="1"/>
  <c r="G256" i="1"/>
  <c r="F256" i="1"/>
  <c r="U256" i="1"/>
  <c r="I255" i="1"/>
  <c r="H255" i="1"/>
  <c r="G255" i="1"/>
  <c r="F255" i="1"/>
  <c r="I254" i="1"/>
  <c r="H254" i="1"/>
  <c r="G254" i="1"/>
  <c r="F254" i="1"/>
  <c r="U254" i="1"/>
  <c r="I253" i="1"/>
  <c r="H253" i="1"/>
  <c r="G253" i="1"/>
  <c r="F253" i="1"/>
  <c r="I252" i="1"/>
  <c r="H252" i="1"/>
  <c r="G252" i="1"/>
  <c r="F252" i="1"/>
  <c r="U252" i="1"/>
  <c r="I251" i="1"/>
  <c r="H251" i="1"/>
  <c r="G251" i="1"/>
  <c r="F251" i="1"/>
  <c r="U251" i="1"/>
  <c r="I250" i="1"/>
  <c r="H250" i="1"/>
  <c r="G250" i="1"/>
  <c r="F250" i="1"/>
  <c r="U250" i="1"/>
  <c r="I249" i="1"/>
  <c r="H249" i="1"/>
  <c r="G249" i="1"/>
  <c r="F249" i="1"/>
  <c r="U249" i="1"/>
  <c r="I248" i="1"/>
  <c r="H248" i="1"/>
  <c r="G248" i="1"/>
  <c r="F248" i="1"/>
  <c r="U248" i="1"/>
  <c r="I247" i="1"/>
  <c r="H247" i="1"/>
  <c r="G247" i="1"/>
  <c r="F247" i="1"/>
  <c r="I246" i="1"/>
  <c r="H246" i="1"/>
  <c r="G246" i="1"/>
  <c r="F246" i="1"/>
  <c r="U246" i="1"/>
  <c r="I245" i="1"/>
  <c r="H245" i="1"/>
  <c r="G245" i="1"/>
  <c r="F245" i="1"/>
  <c r="I244" i="1"/>
  <c r="H244" i="1"/>
  <c r="G244" i="1"/>
  <c r="F244" i="1"/>
  <c r="U244" i="1"/>
  <c r="I243" i="1"/>
  <c r="H243" i="1"/>
  <c r="G243" i="1"/>
  <c r="F243" i="1"/>
  <c r="U243" i="1"/>
  <c r="I242" i="1"/>
  <c r="H242" i="1"/>
  <c r="G242" i="1"/>
  <c r="F242" i="1"/>
  <c r="U242" i="1"/>
  <c r="I241" i="1"/>
  <c r="H241" i="1"/>
  <c r="G241" i="1"/>
  <c r="F241" i="1"/>
  <c r="U241" i="1"/>
  <c r="I240" i="1"/>
  <c r="H240" i="1"/>
  <c r="G240" i="1"/>
  <c r="F240" i="1"/>
  <c r="U240" i="1"/>
  <c r="I239" i="1"/>
  <c r="H239" i="1"/>
  <c r="G239" i="1"/>
  <c r="F239" i="1"/>
  <c r="I238" i="1"/>
  <c r="H238" i="1"/>
  <c r="G238" i="1"/>
  <c r="F238" i="1"/>
  <c r="U238" i="1"/>
  <c r="I237" i="1"/>
  <c r="H237" i="1"/>
  <c r="G237" i="1"/>
  <c r="F237" i="1"/>
  <c r="I236" i="1"/>
  <c r="H236" i="1"/>
  <c r="G236" i="1"/>
  <c r="F236" i="1"/>
  <c r="U236" i="1"/>
  <c r="I235" i="1"/>
  <c r="H235" i="1"/>
  <c r="G235" i="1"/>
  <c r="F235" i="1"/>
  <c r="U235" i="1"/>
  <c r="I234" i="1"/>
  <c r="H234" i="1"/>
  <c r="G234" i="1"/>
  <c r="F234" i="1"/>
  <c r="U234" i="1"/>
  <c r="I233" i="1"/>
  <c r="H233" i="1"/>
  <c r="G233" i="1"/>
  <c r="F233" i="1"/>
  <c r="U233" i="1"/>
  <c r="I232" i="1"/>
  <c r="H232" i="1"/>
  <c r="G232" i="1"/>
  <c r="F232" i="1"/>
  <c r="U232" i="1"/>
  <c r="I231" i="1"/>
  <c r="H231" i="1"/>
  <c r="G231" i="1"/>
  <c r="F231" i="1"/>
  <c r="I230" i="1"/>
  <c r="H230" i="1"/>
  <c r="G230" i="1"/>
  <c r="F230" i="1"/>
  <c r="U230" i="1"/>
  <c r="I229" i="1"/>
  <c r="H229" i="1"/>
  <c r="G229" i="1"/>
  <c r="F229" i="1"/>
  <c r="I228" i="1"/>
  <c r="H228" i="1"/>
  <c r="G228" i="1"/>
  <c r="F228" i="1"/>
  <c r="U228" i="1"/>
  <c r="I227" i="1"/>
  <c r="H227" i="1"/>
  <c r="G227" i="1"/>
  <c r="F227" i="1"/>
  <c r="U227" i="1"/>
  <c r="I226" i="1"/>
  <c r="H226" i="1"/>
  <c r="G226" i="1"/>
  <c r="F226" i="1"/>
  <c r="U226" i="1"/>
  <c r="I225" i="1"/>
  <c r="H225" i="1"/>
  <c r="G225" i="1"/>
  <c r="F225" i="1"/>
  <c r="U225" i="1"/>
  <c r="I224" i="1"/>
  <c r="H224" i="1"/>
  <c r="G224" i="1"/>
  <c r="F224" i="1"/>
  <c r="U224" i="1"/>
  <c r="I223" i="1"/>
  <c r="H223" i="1"/>
  <c r="G223" i="1"/>
  <c r="F223" i="1"/>
  <c r="I222" i="1"/>
  <c r="H222" i="1"/>
  <c r="G222" i="1"/>
  <c r="F222" i="1"/>
  <c r="U222" i="1"/>
  <c r="I221" i="1"/>
  <c r="H221" i="1"/>
  <c r="G221" i="1"/>
  <c r="F221" i="1"/>
  <c r="I220" i="1"/>
  <c r="H220" i="1"/>
  <c r="G220" i="1"/>
  <c r="F220" i="1"/>
  <c r="U220" i="1"/>
  <c r="I219" i="1"/>
  <c r="H219" i="1"/>
  <c r="G219" i="1"/>
  <c r="F219" i="1"/>
  <c r="U219" i="1"/>
  <c r="I218" i="1"/>
  <c r="H218" i="1"/>
  <c r="G218" i="1"/>
  <c r="F218" i="1"/>
  <c r="U218" i="1"/>
  <c r="I217" i="1"/>
  <c r="H217" i="1"/>
  <c r="G217" i="1"/>
  <c r="F217" i="1"/>
  <c r="U217" i="1"/>
  <c r="I216" i="1"/>
  <c r="H216" i="1"/>
  <c r="G216" i="1"/>
  <c r="F216" i="1"/>
  <c r="U216" i="1"/>
  <c r="I215" i="1"/>
  <c r="H215" i="1"/>
  <c r="G215" i="1"/>
  <c r="F215" i="1"/>
  <c r="I214" i="1"/>
  <c r="H214" i="1"/>
  <c r="G214" i="1"/>
  <c r="F214" i="1"/>
  <c r="U214" i="1"/>
  <c r="I213" i="1"/>
  <c r="H213" i="1"/>
  <c r="G213" i="1"/>
  <c r="F213" i="1"/>
  <c r="I212" i="1"/>
  <c r="H212" i="1"/>
  <c r="G212" i="1"/>
  <c r="F212" i="1"/>
  <c r="U212" i="1"/>
  <c r="I211" i="1"/>
  <c r="H211" i="1"/>
  <c r="G211" i="1"/>
  <c r="F211" i="1"/>
  <c r="U211" i="1"/>
  <c r="I210" i="1"/>
  <c r="H210" i="1"/>
  <c r="G210" i="1"/>
  <c r="F210" i="1"/>
  <c r="U210" i="1"/>
  <c r="I209" i="1"/>
  <c r="H209" i="1"/>
  <c r="G209" i="1"/>
  <c r="F209" i="1"/>
  <c r="U209" i="1"/>
  <c r="I208" i="1"/>
  <c r="H208" i="1"/>
  <c r="G208" i="1"/>
  <c r="F208" i="1"/>
  <c r="U208" i="1"/>
  <c r="I207" i="1"/>
  <c r="H207" i="1"/>
  <c r="G207" i="1"/>
  <c r="F207" i="1"/>
  <c r="I206" i="1"/>
  <c r="H206" i="1"/>
  <c r="G206" i="1"/>
  <c r="F206" i="1"/>
  <c r="U206" i="1"/>
  <c r="I205" i="1"/>
  <c r="H205" i="1"/>
  <c r="G205" i="1"/>
  <c r="F205" i="1"/>
  <c r="I204" i="1"/>
  <c r="H204" i="1"/>
  <c r="G204" i="1"/>
  <c r="F204" i="1"/>
  <c r="U204" i="1"/>
  <c r="I203" i="1"/>
  <c r="H203" i="1"/>
  <c r="G203" i="1"/>
  <c r="F203" i="1"/>
  <c r="U203" i="1"/>
  <c r="I202" i="1"/>
  <c r="H202" i="1"/>
  <c r="G202" i="1"/>
  <c r="F202" i="1"/>
  <c r="U202" i="1"/>
  <c r="I201" i="1"/>
  <c r="H201" i="1"/>
  <c r="G201" i="1"/>
  <c r="F201" i="1"/>
  <c r="U201" i="1"/>
  <c r="I200" i="1"/>
  <c r="H200" i="1"/>
  <c r="G200" i="1"/>
  <c r="F200" i="1"/>
  <c r="U200" i="1"/>
  <c r="I199" i="1"/>
  <c r="H199" i="1"/>
  <c r="G199" i="1"/>
  <c r="F199" i="1"/>
  <c r="I198" i="1"/>
  <c r="H198" i="1"/>
  <c r="G198" i="1"/>
  <c r="F198" i="1"/>
  <c r="U198" i="1"/>
  <c r="I197" i="1"/>
  <c r="H197" i="1"/>
  <c r="G197" i="1"/>
  <c r="F197" i="1"/>
  <c r="I196" i="1"/>
  <c r="H196" i="1"/>
  <c r="G196" i="1"/>
  <c r="F196" i="1"/>
  <c r="U196" i="1"/>
  <c r="I195" i="1"/>
  <c r="H195" i="1"/>
  <c r="G195" i="1"/>
  <c r="F195" i="1"/>
  <c r="U195" i="1"/>
  <c r="I194" i="1"/>
  <c r="H194" i="1"/>
  <c r="G194" i="1"/>
  <c r="F194" i="1"/>
  <c r="U194" i="1"/>
  <c r="I193" i="1"/>
  <c r="H193" i="1"/>
  <c r="G193" i="1"/>
  <c r="F193" i="1"/>
  <c r="U193" i="1"/>
  <c r="I192" i="1"/>
  <c r="H192" i="1"/>
  <c r="G192" i="1"/>
  <c r="F192" i="1"/>
  <c r="U192" i="1"/>
  <c r="I191" i="1"/>
  <c r="H191" i="1"/>
  <c r="G191" i="1"/>
  <c r="F191" i="1"/>
  <c r="I190" i="1"/>
  <c r="H190" i="1"/>
  <c r="G190" i="1"/>
  <c r="F190" i="1"/>
  <c r="U190" i="1"/>
  <c r="I189" i="1"/>
  <c r="H189" i="1"/>
  <c r="G189" i="1"/>
  <c r="F189" i="1"/>
  <c r="I188" i="1"/>
  <c r="H188" i="1"/>
  <c r="G188" i="1"/>
  <c r="F188" i="1"/>
  <c r="U188" i="1"/>
  <c r="I187" i="1"/>
  <c r="H187" i="1"/>
  <c r="G187" i="1"/>
  <c r="F187" i="1"/>
  <c r="U187" i="1"/>
  <c r="I186" i="1"/>
  <c r="H186" i="1"/>
  <c r="G186" i="1"/>
  <c r="F186" i="1"/>
  <c r="U186" i="1"/>
  <c r="I185" i="1"/>
  <c r="H185" i="1"/>
  <c r="G185" i="1"/>
  <c r="F185" i="1"/>
  <c r="U185" i="1"/>
  <c r="I184" i="1"/>
  <c r="H184" i="1"/>
  <c r="G184" i="1"/>
  <c r="F184" i="1"/>
  <c r="U184" i="1"/>
  <c r="I183" i="1"/>
  <c r="H183" i="1"/>
  <c r="G183" i="1"/>
  <c r="F183" i="1"/>
  <c r="I182" i="1"/>
  <c r="H182" i="1"/>
  <c r="G182" i="1"/>
  <c r="F182" i="1"/>
  <c r="U182" i="1"/>
  <c r="I181" i="1"/>
  <c r="H181" i="1"/>
  <c r="G181" i="1"/>
  <c r="F181" i="1"/>
  <c r="I180" i="1"/>
  <c r="H180" i="1"/>
  <c r="G180" i="1"/>
  <c r="F180" i="1"/>
  <c r="U180" i="1"/>
  <c r="I179" i="1"/>
  <c r="H179" i="1"/>
  <c r="G179" i="1"/>
  <c r="F179" i="1"/>
  <c r="U179" i="1"/>
  <c r="I178" i="1"/>
  <c r="H178" i="1"/>
  <c r="G178" i="1"/>
  <c r="F178" i="1"/>
  <c r="U178" i="1"/>
  <c r="I177" i="1"/>
  <c r="H177" i="1"/>
  <c r="G177" i="1"/>
  <c r="F177" i="1"/>
  <c r="U177" i="1"/>
  <c r="I176" i="1"/>
  <c r="H176" i="1"/>
  <c r="G176" i="1"/>
  <c r="F176" i="1"/>
  <c r="U176" i="1"/>
  <c r="I175" i="1"/>
  <c r="H175" i="1"/>
  <c r="G175" i="1"/>
  <c r="F175" i="1"/>
  <c r="I174" i="1"/>
  <c r="H174" i="1"/>
  <c r="G174" i="1"/>
  <c r="F174" i="1"/>
  <c r="U174" i="1"/>
  <c r="I173" i="1"/>
  <c r="H173" i="1"/>
  <c r="G173" i="1"/>
  <c r="F173" i="1"/>
  <c r="I172" i="1"/>
  <c r="H172" i="1"/>
  <c r="G172" i="1"/>
  <c r="F172" i="1"/>
  <c r="U172" i="1"/>
  <c r="I171" i="1"/>
  <c r="H171" i="1"/>
  <c r="G171" i="1"/>
  <c r="F171" i="1"/>
  <c r="U171" i="1"/>
  <c r="I170" i="1"/>
  <c r="H170" i="1"/>
  <c r="G170" i="1"/>
  <c r="F170" i="1"/>
  <c r="U170" i="1"/>
  <c r="I169" i="1"/>
  <c r="H169" i="1"/>
  <c r="G169" i="1"/>
  <c r="F169" i="1"/>
  <c r="U169" i="1"/>
  <c r="I168" i="1"/>
  <c r="H168" i="1"/>
  <c r="G168" i="1"/>
  <c r="F168" i="1"/>
  <c r="U168" i="1"/>
  <c r="I167" i="1"/>
  <c r="H167" i="1"/>
  <c r="G167" i="1"/>
  <c r="F167" i="1"/>
  <c r="I166" i="1"/>
  <c r="H166" i="1"/>
  <c r="G166" i="1"/>
  <c r="F166" i="1"/>
  <c r="U166" i="1"/>
  <c r="I165" i="1"/>
  <c r="H165" i="1"/>
  <c r="G165" i="1"/>
  <c r="F165" i="1"/>
  <c r="I164" i="1"/>
  <c r="H164" i="1"/>
  <c r="G164" i="1"/>
  <c r="F164" i="1"/>
  <c r="U164" i="1"/>
  <c r="I163" i="1"/>
  <c r="H163" i="1"/>
  <c r="G163" i="1"/>
  <c r="F163" i="1"/>
  <c r="U163" i="1"/>
  <c r="I162" i="1"/>
  <c r="H162" i="1"/>
  <c r="G162" i="1"/>
  <c r="F162" i="1"/>
  <c r="U162" i="1"/>
  <c r="I161" i="1"/>
  <c r="H161" i="1"/>
  <c r="G161" i="1"/>
  <c r="F161" i="1"/>
  <c r="U161" i="1"/>
  <c r="I160" i="1"/>
  <c r="H160" i="1"/>
  <c r="G160" i="1"/>
  <c r="F160" i="1"/>
  <c r="U160" i="1"/>
  <c r="I159" i="1"/>
  <c r="H159" i="1"/>
  <c r="G159" i="1"/>
  <c r="F159" i="1"/>
  <c r="I158" i="1"/>
  <c r="H158" i="1"/>
  <c r="G158" i="1"/>
  <c r="F158" i="1"/>
  <c r="U158" i="1"/>
  <c r="I157" i="1"/>
  <c r="H157" i="1"/>
  <c r="G157" i="1"/>
  <c r="F157" i="1"/>
  <c r="I156" i="1"/>
  <c r="H156" i="1"/>
  <c r="G156" i="1"/>
  <c r="F156" i="1"/>
  <c r="U156" i="1"/>
  <c r="I155" i="1"/>
  <c r="H155" i="1"/>
  <c r="G155" i="1"/>
  <c r="F155" i="1"/>
  <c r="U155" i="1"/>
  <c r="I154" i="1"/>
  <c r="H154" i="1"/>
  <c r="G154" i="1"/>
  <c r="F154" i="1"/>
  <c r="U154" i="1"/>
  <c r="I153" i="1"/>
  <c r="H153" i="1"/>
  <c r="G153" i="1"/>
  <c r="F153" i="1"/>
  <c r="U153" i="1"/>
  <c r="I152" i="1"/>
  <c r="H152" i="1"/>
  <c r="G152" i="1"/>
  <c r="F152" i="1"/>
  <c r="U152" i="1"/>
  <c r="I151" i="1"/>
  <c r="H151" i="1"/>
  <c r="G151" i="1"/>
  <c r="F151" i="1"/>
  <c r="I150" i="1"/>
  <c r="H150" i="1"/>
  <c r="G150" i="1"/>
  <c r="F150" i="1"/>
  <c r="U150" i="1"/>
  <c r="I149" i="1"/>
  <c r="H149" i="1"/>
  <c r="G149" i="1"/>
  <c r="F149" i="1"/>
  <c r="I148" i="1"/>
  <c r="H148" i="1"/>
  <c r="G148" i="1"/>
  <c r="F148" i="1"/>
  <c r="U148" i="1"/>
  <c r="I147" i="1"/>
  <c r="H147" i="1"/>
  <c r="G147" i="1"/>
  <c r="F147" i="1"/>
  <c r="U147" i="1"/>
  <c r="I146" i="1"/>
  <c r="H146" i="1"/>
  <c r="G146" i="1"/>
  <c r="F146" i="1"/>
  <c r="U146" i="1"/>
  <c r="I145" i="1"/>
  <c r="H145" i="1"/>
  <c r="G145" i="1"/>
  <c r="F145" i="1"/>
  <c r="U145" i="1"/>
  <c r="I144" i="1"/>
  <c r="H144" i="1"/>
  <c r="G144" i="1"/>
  <c r="F144" i="1"/>
  <c r="U144" i="1"/>
  <c r="I143" i="1"/>
  <c r="H143" i="1"/>
  <c r="G143" i="1"/>
  <c r="F143" i="1"/>
  <c r="I142" i="1"/>
  <c r="H142" i="1"/>
  <c r="G142" i="1"/>
  <c r="F142" i="1"/>
  <c r="U142" i="1"/>
  <c r="I141" i="1"/>
  <c r="H141" i="1"/>
  <c r="G141" i="1"/>
  <c r="F141" i="1"/>
  <c r="I140" i="1"/>
  <c r="H140" i="1"/>
  <c r="G140" i="1"/>
  <c r="F140" i="1"/>
  <c r="U140" i="1"/>
  <c r="I139" i="1"/>
  <c r="H139" i="1"/>
  <c r="G139" i="1"/>
  <c r="F139" i="1"/>
  <c r="U139" i="1"/>
  <c r="I138" i="1"/>
  <c r="H138" i="1"/>
  <c r="G138" i="1"/>
  <c r="F138" i="1"/>
  <c r="U138" i="1"/>
  <c r="I137" i="1"/>
  <c r="H137" i="1"/>
  <c r="G137" i="1"/>
  <c r="F137" i="1"/>
  <c r="U137" i="1"/>
  <c r="I136" i="1"/>
  <c r="H136" i="1"/>
  <c r="G136" i="1"/>
  <c r="F136" i="1"/>
  <c r="U136" i="1"/>
  <c r="I135" i="1"/>
  <c r="H135" i="1"/>
  <c r="G135" i="1"/>
  <c r="F135" i="1"/>
  <c r="I134" i="1"/>
  <c r="H134" i="1"/>
  <c r="G134" i="1"/>
  <c r="F134" i="1"/>
  <c r="U134" i="1"/>
  <c r="I133" i="1"/>
  <c r="H133" i="1"/>
  <c r="G133" i="1"/>
  <c r="F133" i="1"/>
  <c r="I132" i="1"/>
  <c r="H132" i="1"/>
  <c r="G132" i="1"/>
  <c r="F132" i="1"/>
  <c r="U132" i="1"/>
  <c r="I131" i="1"/>
  <c r="H131" i="1"/>
  <c r="G131" i="1"/>
  <c r="F131" i="1"/>
  <c r="U131" i="1"/>
  <c r="I130" i="1"/>
  <c r="H130" i="1"/>
  <c r="G130" i="1"/>
  <c r="F130" i="1"/>
  <c r="U130" i="1"/>
  <c r="I129" i="1"/>
  <c r="H129" i="1"/>
  <c r="G129" i="1"/>
  <c r="F129" i="1"/>
  <c r="U129" i="1"/>
  <c r="I128" i="1"/>
  <c r="H128" i="1"/>
  <c r="G128" i="1"/>
  <c r="F128" i="1"/>
  <c r="U128" i="1"/>
  <c r="I127" i="1"/>
  <c r="H127" i="1"/>
  <c r="G127" i="1"/>
  <c r="F127" i="1"/>
  <c r="I126" i="1"/>
  <c r="H126" i="1"/>
  <c r="G126" i="1"/>
  <c r="F126" i="1"/>
  <c r="U126" i="1"/>
  <c r="I125" i="1"/>
  <c r="H125" i="1"/>
  <c r="G125" i="1"/>
  <c r="F125" i="1"/>
  <c r="I124" i="1"/>
  <c r="H124" i="1"/>
  <c r="G124" i="1"/>
  <c r="F124" i="1"/>
  <c r="U124" i="1"/>
  <c r="I123" i="1"/>
  <c r="H123" i="1"/>
  <c r="G123" i="1"/>
  <c r="F123" i="1"/>
  <c r="U123" i="1"/>
  <c r="I122" i="1"/>
  <c r="H122" i="1"/>
  <c r="G122" i="1"/>
  <c r="F122" i="1"/>
  <c r="U122" i="1"/>
  <c r="I121" i="1"/>
  <c r="H121" i="1"/>
  <c r="G121" i="1"/>
  <c r="F121" i="1"/>
  <c r="U121" i="1"/>
  <c r="I120" i="1"/>
  <c r="H120" i="1"/>
  <c r="G120" i="1"/>
  <c r="F120" i="1"/>
  <c r="U120" i="1"/>
  <c r="I119" i="1"/>
  <c r="H119" i="1"/>
  <c r="G119" i="1"/>
  <c r="F119" i="1"/>
  <c r="I118" i="1"/>
  <c r="H118" i="1"/>
  <c r="G118" i="1"/>
  <c r="F118" i="1"/>
  <c r="U118" i="1"/>
  <c r="I117" i="1"/>
  <c r="H117" i="1"/>
  <c r="G117" i="1"/>
  <c r="F117" i="1"/>
  <c r="I116" i="1"/>
  <c r="H116" i="1"/>
  <c r="G116" i="1"/>
  <c r="F116" i="1"/>
  <c r="U116" i="1"/>
  <c r="I115" i="1"/>
  <c r="H115" i="1"/>
  <c r="G115" i="1"/>
  <c r="F115" i="1"/>
  <c r="U115" i="1"/>
  <c r="I114" i="1"/>
  <c r="H114" i="1"/>
  <c r="G114" i="1"/>
  <c r="F114" i="1"/>
  <c r="U114" i="1"/>
  <c r="I113" i="1"/>
  <c r="H113" i="1"/>
  <c r="G113" i="1"/>
  <c r="F113" i="1"/>
  <c r="U113" i="1"/>
  <c r="I112" i="1"/>
  <c r="H112" i="1"/>
  <c r="G112" i="1"/>
  <c r="F112" i="1"/>
  <c r="U112" i="1"/>
  <c r="I111" i="1"/>
  <c r="H111" i="1"/>
  <c r="G111" i="1"/>
  <c r="F111" i="1"/>
  <c r="I110" i="1"/>
  <c r="H110" i="1"/>
  <c r="G110" i="1"/>
  <c r="F110" i="1"/>
  <c r="U110" i="1"/>
  <c r="I109" i="1"/>
  <c r="H109" i="1"/>
  <c r="G109" i="1"/>
  <c r="F109" i="1"/>
  <c r="I108" i="1"/>
  <c r="H108" i="1"/>
  <c r="G108" i="1"/>
  <c r="F108" i="1"/>
  <c r="U108" i="1"/>
  <c r="I107" i="1"/>
  <c r="H107" i="1"/>
  <c r="G107" i="1"/>
  <c r="F107" i="1"/>
  <c r="U107" i="1"/>
  <c r="I106" i="1"/>
  <c r="H106" i="1"/>
  <c r="G106" i="1"/>
  <c r="F106" i="1"/>
  <c r="U106" i="1"/>
  <c r="I105" i="1"/>
  <c r="H105" i="1"/>
  <c r="G105" i="1"/>
  <c r="F105" i="1"/>
  <c r="U105" i="1"/>
  <c r="I104" i="1"/>
  <c r="H104" i="1"/>
  <c r="G104" i="1"/>
  <c r="F104" i="1"/>
  <c r="U104" i="1"/>
  <c r="I103" i="1"/>
  <c r="H103" i="1"/>
  <c r="G103" i="1"/>
  <c r="F103" i="1"/>
  <c r="I102" i="1"/>
  <c r="H102" i="1"/>
  <c r="G102" i="1"/>
  <c r="F102" i="1"/>
  <c r="U102" i="1"/>
  <c r="I101" i="1"/>
  <c r="H101" i="1"/>
  <c r="G101" i="1"/>
  <c r="F101" i="1"/>
  <c r="I100" i="1"/>
  <c r="H100" i="1"/>
  <c r="G100" i="1"/>
  <c r="F100" i="1"/>
  <c r="U100" i="1"/>
  <c r="I99" i="1"/>
  <c r="H99" i="1"/>
  <c r="G99" i="1"/>
  <c r="F99" i="1"/>
  <c r="U99" i="1"/>
  <c r="I98" i="1"/>
  <c r="H98" i="1"/>
  <c r="G98" i="1"/>
  <c r="F98" i="1"/>
  <c r="U98" i="1"/>
  <c r="I97" i="1"/>
  <c r="H97" i="1"/>
  <c r="G97" i="1"/>
  <c r="F97" i="1"/>
  <c r="U97" i="1"/>
  <c r="I96" i="1"/>
  <c r="H96" i="1"/>
  <c r="G96" i="1"/>
  <c r="F96" i="1"/>
  <c r="U96" i="1"/>
  <c r="I95" i="1"/>
  <c r="H95" i="1"/>
  <c r="G95" i="1"/>
  <c r="F95" i="1"/>
  <c r="I94" i="1"/>
  <c r="H94" i="1"/>
  <c r="G94" i="1"/>
  <c r="F94" i="1"/>
  <c r="U94" i="1"/>
  <c r="I93" i="1"/>
  <c r="H93" i="1"/>
  <c r="G93" i="1"/>
  <c r="F93" i="1"/>
  <c r="I92" i="1"/>
  <c r="H92" i="1"/>
  <c r="G92" i="1"/>
  <c r="F92" i="1"/>
  <c r="U92" i="1"/>
  <c r="I91" i="1"/>
  <c r="H91" i="1"/>
  <c r="G91" i="1"/>
  <c r="F91" i="1"/>
  <c r="U91" i="1"/>
  <c r="I90" i="1"/>
  <c r="H90" i="1"/>
  <c r="G90" i="1"/>
  <c r="F90" i="1"/>
  <c r="U90" i="1"/>
  <c r="I89" i="1"/>
  <c r="H89" i="1"/>
  <c r="G89" i="1"/>
  <c r="F89" i="1"/>
  <c r="U89" i="1"/>
  <c r="I88" i="1"/>
  <c r="H88" i="1"/>
  <c r="G88" i="1"/>
  <c r="F88" i="1"/>
  <c r="U88" i="1"/>
  <c r="I87" i="1"/>
  <c r="H87" i="1"/>
  <c r="G87" i="1"/>
  <c r="F87" i="1"/>
  <c r="I86" i="1"/>
  <c r="H86" i="1"/>
  <c r="G86" i="1"/>
  <c r="F86" i="1"/>
  <c r="U86" i="1"/>
  <c r="I85" i="1"/>
  <c r="H85" i="1"/>
  <c r="G85" i="1"/>
  <c r="F85" i="1"/>
  <c r="I84" i="1"/>
  <c r="H84" i="1"/>
  <c r="G84" i="1"/>
  <c r="F84" i="1"/>
  <c r="U84" i="1"/>
  <c r="I83" i="1"/>
  <c r="H83" i="1"/>
  <c r="G83" i="1"/>
  <c r="F83" i="1"/>
  <c r="U83" i="1"/>
  <c r="I82" i="1"/>
  <c r="H82" i="1"/>
  <c r="G82" i="1"/>
  <c r="F82" i="1"/>
  <c r="U82" i="1"/>
  <c r="I81" i="1"/>
  <c r="H81" i="1"/>
  <c r="G81" i="1"/>
  <c r="F81" i="1"/>
  <c r="U81" i="1"/>
  <c r="I80" i="1"/>
  <c r="H80" i="1"/>
  <c r="G80" i="1"/>
  <c r="F80" i="1"/>
  <c r="U80" i="1"/>
  <c r="I79" i="1"/>
  <c r="H79" i="1"/>
  <c r="G79" i="1"/>
  <c r="F79" i="1"/>
  <c r="I78" i="1"/>
  <c r="H78" i="1"/>
  <c r="G78" i="1"/>
  <c r="F78" i="1"/>
  <c r="U78" i="1"/>
  <c r="I77" i="1"/>
  <c r="H77" i="1"/>
  <c r="G77" i="1"/>
  <c r="F77" i="1"/>
  <c r="I76" i="1"/>
  <c r="H76" i="1"/>
  <c r="G76" i="1"/>
  <c r="F76" i="1"/>
  <c r="U76" i="1"/>
  <c r="I75" i="1"/>
  <c r="H75" i="1"/>
  <c r="G75" i="1"/>
  <c r="F75" i="1"/>
  <c r="U75" i="1"/>
  <c r="I74" i="1"/>
  <c r="H74" i="1"/>
  <c r="G74" i="1"/>
  <c r="F74" i="1"/>
  <c r="U74" i="1"/>
  <c r="I73" i="1"/>
  <c r="H73" i="1"/>
  <c r="G73" i="1"/>
  <c r="F73" i="1"/>
  <c r="U73" i="1"/>
  <c r="I72" i="1"/>
  <c r="H72" i="1"/>
  <c r="G72" i="1"/>
  <c r="F72" i="1"/>
  <c r="U72" i="1"/>
  <c r="I71" i="1"/>
  <c r="H71" i="1"/>
  <c r="G71" i="1"/>
  <c r="F71" i="1"/>
  <c r="I70" i="1"/>
  <c r="H70" i="1"/>
  <c r="G70" i="1"/>
  <c r="F70" i="1"/>
  <c r="U70" i="1"/>
  <c r="I69" i="1"/>
  <c r="H69" i="1"/>
  <c r="G69" i="1"/>
  <c r="F69" i="1"/>
  <c r="I68" i="1"/>
  <c r="H68" i="1"/>
  <c r="G68" i="1"/>
  <c r="F68" i="1"/>
  <c r="U68" i="1"/>
  <c r="I67" i="1"/>
  <c r="H67" i="1"/>
  <c r="G67" i="1"/>
  <c r="F67" i="1"/>
  <c r="U67" i="1"/>
  <c r="I66" i="1"/>
  <c r="H66" i="1"/>
  <c r="G66" i="1"/>
  <c r="F66" i="1"/>
  <c r="U66" i="1"/>
  <c r="I65" i="1"/>
  <c r="H65" i="1"/>
  <c r="G65" i="1"/>
  <c r="F65" i="1"/>
  <c r="U65" i="1"/>
  <c r="I64" i="1"/>
  <c r="H64" i="1"/>
  <c r="G64" i="1"/>
  <c r="F64" i="1"/>
  <c r="U64" i="1"/>
  <c r="I63" i="1"/>
  <c r="H63" i="1"/>
  <c r="G63" i="1"/>
  <c r="F63" i="1"/>
  <c r="I62" i="1"/>
  <c r="H62" i="1"/>
  <c r="G62" i="1"/>
  <c r="F62" i="1"/>
  <c r="U62" i="1"/>
  <c r="I61" i="1"/>
  <c r="H61" i="1"/>
  <c r="G61" i="1"/>
  <c r="F61" i="1"/>
  <c r="I60" i="1"/>
  <c r="H60" i="1"/>
  <c r="G60" i="1"/>
  <c r="F60" i="1"/>
  <c r="U60" i="1"/>
  <c r="I59" i="1"/>
  <c r="H59" i="1"/>
  <c r="G59" i="1"/>
  <c r="F59" i="1"/>
  <c r="U59" i="1"/>
  <c r="I58" i="1"/>
  <c r="H58" i="1"/>
  <c r="G58" i="1"/>
  <c r="F58" i="1"/>
  <c r="U58" i="1"/>
  <c r="I57" i="1"/>
  <c r="H57" i="1"/>
  <c r="G57" i="1"/>
  <c r="F57" i="1"/>
  <c r="U57" i="1"/>
  <c r="I56" i="1"/>
  <c r="H56" i="1"/>
  <c r="G56" i="1"/>
  <c r="F56" i="1"/>
  <c r="U56" i="1"/>
  <c r="I55" i="1"/>
  <c r="H55" i="1"/>
  <c r="G55" i="1"/>
  <c r="F55" i="1"/>
  <c r="I54" i="1"/>
  <c r="H54" i="1"/>
  <c r="G54" i="1"/>
  <c r="F54" i="1"/>
  <c r="U54" i="1"/>
  <c r="I53" i="1"/>
  <c r="H53" i="1"/>
  <c r="G53" i="1"/>
  <c r="F53" i="1"/>
  <c r="I52" i="1"/>
  <c r="H52" i="1"/>
  <c r="G52" i="1"/>
  <c r="F52" i="1"/>
  <c r="U52" i="1"/>
  <c r="I51" i="1"/>
  <c r="H51" i="1"/>
  <c r="G51" i="1"/>
  <c r="F51" i="1"/>
  <c r="U51" i="1"/>
  <c r="I50" i="1"/>
  <c r="H50" i="1"/>
  <c r="G50" i="1"/>
  <c r="F50" i="1"/>
  <c r="U50" i="1"/>
  <c r="I49" i="1"/>
  <c r="H49" i="1"/>
  <c r="G49" i="1"/>
  <c r="F49" i="1"/>
  <c r="U49" i="1"/>
  <c r="I48" i="1"/>
  <c r="H48" i="1"/>
  <c r="G48" i="1"/>
  <c r="F48" i="1"/>
  <c r="U48" i="1"/>
  <c r="I47" i="1"/>
  <c r="H47" i="1"/>
  <c r="G47" i="1"/>
  <c r="F47" i="1"/>
  <c r="I46" i="1"/>
  <c r="H46" i="1"/>
  <c r="G46" i="1"/>
  <c r="F46" i="1"/>
  <c r="U46" i="1"/>
  <c r="I45" i="1"/>
  <c r="H45" i="1"/>
  <c r="G45" i="1"/>
  <c r="F45" i="1"/>
  <c r="I44" i="1"/>
  <c r="H44" i="1"/>
  <c r="G44" i="1"/>
  <c r="F44" i="1"/>
  <c r="U44" i="1"/>
  <c r="I43" i="1"/>
  <c r="H43" i="1"/>
  <c r="G43" i="1"/>
  <c r="F43" i="1"/>
  <c r="U43" i="1"/>
  <c r="I42" i="1"/>
  <c r="H42" i="1"/>
  <c r="G42" i="1"/>
  <c r="F42" i="1"/>
  <c r="U42" i="1"/>
  <c r="I41" i="1"/>
  <c r="H41" i="1"/>
  <c r="G41" i="1"/>
  <c r="F41" i="1"/>
  <c r="U41" i="1"/>
  <c r="I40" i="1"/>
  <c r="H40" i="1"/>
  <c r="G40" i="1"/>
  <c r="F40" i="1"/>
  <c r="U40" i="1"/>
  <c r="I39" i="1"/>
  <c r="H39" i="1"/>
  <c r="G39" i="1"/>
  <c r="F39" i="1"/>
  <c r="I38" i="1"/>
  <c r="H38" i="1"/>
  <c r="G38" i="1"/>
  <c r="F38" i="1"/>
  <c r="U38" i="1"/>
  <c r="I37" i="1"/>
  <c r="H37" i="1"/>
  <c r="G37" i="1"/>
  <c r="F37" i="1"/>
  <c r="I36" i="1"/>
  <c r="H36" i="1"/>
  <c r="G36" i="1"/>
  <c r="F36" i="1"/>
  <c r="U36" i="1"/>
  <c r="I35" i="1"/>
  <c r="H35" i="1"/>
  <c r="G35" i="1"/>
  <c r="F35" i="1"/>
  <c r="U35" i="1"/>
  <c r="I34" i="1"/>
  <c r="H34" i="1"/>
  <c r="G34" i="1"/>
  <c r="F34" i="1"/>
  <c r="U34" i="1"/>
  <c r="I33" i="1"/>
  <c r="H33" i="1"/>
  <c r="G33" i="1"/>
  <c r="F33" i="1"/>
  <c r="U33" i="1"/>
  <c r="I32" i="1"/>
  <c r="H32" i="1"/>
  <c r="G32" i="1"/>
  <c r="F32" i="1"/>
  <c r="U32" i="1"/>
  <c r="I31" i="1"/>
  <c r="H31" i="1"/>
  <c r="G31" i="1"/>
  <c r="F31" i="1"/>
  <c r="I30" i="1"/>
  <c r="H30" i="1"/>
  <c r="G30" i="1"/>
  <c r="F30" i="1"/>
  <c r="U30" i="1"/>
  <c r="I29" i="1"/>
  <c r="H29" i="1"/>
  <c r="G29" i="1"/>
  <c r="F29" i="1"/>
  <c r="I28" i="1"/>
  <c r="H28" i="1"/>
  <c r="G28" i="1"/>
  <c r="F28" i="1"/>
  <c r="U28" i="1"/>
  <c r="I27" i="1"/>
  <c r="H27" i="1"/>
  <c r="G27" i="1"/>
  <c r="F27" i="1"/>
  <c r="U27" i="1"/>
  <c r="I26" i="1"/>
  <c r="H26" i="1"/>
  <c r="G26" i="1"/>
  <c r="F26" i="1"/>
  <c r="U26" i="1"/>
  <c r="I25" i="1"/>
  <c r="H25" i="1"/>
  <c r="G25" i="1"/>
  <c r="F25" i="1"/>
  <c r="U25" i="1"/>
  <c r="I24" i="1"/>
  <c r="H24" i="1"/>
  <c r="G24" i="1"/>
  <c r="F24" i="1"/>
  <c r="U24" i="1"/>
  <c r="I23" i="1"/>
  <c r="H23" i="1"/>
  <c r="G23" i="1"/>
  <c r="F23" i="1"/>
  <c r="I22" i="1"/>
  <c r="H22" i="1"/>
  <c r="G22" i="1"/>
  <c r="F22" i="1"/>
  <c r="U22" i="1"/>
  <c r="I21" i="1"/>
  <c r="H21" i="1"/>
  <c r="G21" i="1"/>
  <c r="F21" i="1"/>
  <c r="G3" i="1"/>
  <c r="F3" i="1"/>
  <c r="G4" i="1"/>
  <c r="F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P2" i="1"/>
  <c r="I20" i="1"/>
  <c r="H20" i="1"/>
  <c r="U20" i="1"/>
  <c r="I19" i="1"/>
  <c r="H19" i="1"/>
  <c r="I18" i="1"/>
  <c r="H18" i="1"/>
  <c r="L13" i="1"/>
  <c r="L17" i="1"/>
  <c r="I17" i="1"/>
  <c r="H17" i="1"/>
  <c r="I16" i="1"/>
  <c r="H16" i="1"/>
  <c r="I15" i="1"/>
  <c r="H15" i="1"/>
  <c r="I14" i="1"/>
  <c r="H14" i="1"/>
  <c r="I13" i="1"/>
  <c r="H13" i="1"/>
  <c r="I12" i="1"/>
  <c r="H12" i="1"/>
  <c r="I11" i="1"/>
  <c r="H11" i="1"/>
  <c r="I10" i="1"/>
  <c r="H10" i="1"/>
  <c r="I9" i="1"/>
  <c r="H9" i="1"/>
  <c r="I8" i="1"/>
  <c r="H8" i="1"/>
  <c r="I7" i="1"/>
  <c r="H7" i="1"/>
  <c r="I6" i="1"/>
  <c r="H6" i="1"/>
  <c r="I5" i="1"/>
  <c r="H5" i="1"/>
  <c r="I4" i="1"/>
  <c r="H4" i="1"/>
  <c r="I3" i="1"/>
  <c r="H3" i="1"/>
  <c r="K2" i="1" a="1"/>
  <c r="I2" i="1"/>
  <c r="H2" i="1"/>
  <c r="G2" i="1"/>
  <c r="F2" i="1"/>
  <c r="K3" i="1"/>
  <c r="N3" i="1"/>
  <c r="K4" i="1"/>
  <c r="U7" i="1"/>
  <c r="U8" i="1"/>
  <c r="U11" i="1"/>
  <c r="U14" i="1"/>
  <c r="L3" i="1"/>
  <c r="L8" i="1"/>
  <c r="U9" i="1"/>
  <c r="U12" i="1"/>
  <c r="U13" i="1"/>
  <c r="U17" i="1"/>
  <c r="U4" i="1"/>
  <c r="U19" i="1"/>
  <c r="U954" i="1"/>
  <c r="U955" i="1"/>
  <c r="U957" i="1"/>
  <c r="U958" i="1"/>
  <c r="U959" i="1"/>
  <c r="U960" i="1"/>
  <c r="U963" i="1"/>
  <c r="U964" i="1"/>
  <c r="U965" i="1"/>
  <c r="U966" i="1"/>
  <c r="U968" i="1"/>
  <c r="U970" i="1"/>
  <c r="U971" i="1"/>
  <c r="U973" i="1"/>
  <c r="U974" i="1"/>
  <c r="U975" i="1"/>
  <c r="U976" i="1"/>
  <c r="U979" i="1"/>
  <c r="U980" i="1"/>
  <c r="U981" i="1"/>
  <c r="U982" i="1"/>
  <c r="U984" i="1"/>
  <c r="U987" i="1"/>
  <c r="U989" i="1"/>
  <c r="U990" i="1"/>
  <c r="U991" i="1"/>
  <c r="U992" i="1"/>
  <c r="U995" i="1"/>
  <c r="U996" i="1"/>
  <c r="U997" i="1"/>
  <c r="U998" i="1"/>
  <c r="U1001" i="1"/>
  <c r="U1002" i="1"/>
  <c r="U1003" i="1"/>
  <c r="U1005" i="1"/>
  <c r="U1006" i="1"/>
  <c r="U1007" i="1"/>
  <c r="U1008" i="1"/>
  <c r="U1011" i="1"/>
  <c r="U1012" i="1"/>
  <c r="U1013" i="1"/>
  <c r="U1014" i="1"/>
  <c r="U1016" i="1"/>
  <c r="U1018" i="1"/>
  <c r="U1019" i="1"/>
  <c r="U1021" i="1"/>
  <c r="U1022" i="1"/>
  <c r="U1023" i="1"/>
  <c r="U1024" i="1"/>
  <c r="U1027" i="1"/>
  <c r="U1028" i="1"/>
  <c r="U1029" i="1"/>
  <c r="U1030" i="1"/>
  <c r="U1032" i="1"/>
  <c r="U1034" i="1"/>
  <c r="U1035" i="1"/>
  <c r="U1037" i="1"/>
  <c r="U1038" i="1"/>
  <c r="U1039" i="1"/>
  <c r="U1040" i="1"/>
  <c r="U1043" i="1"/>
  <c r="U1044" i="1"/>
  <c r="U1045" i="1"/>
  <c r="U1046" i="1"/>
  <c r="U1049" i="1"/>
  <c r="U1052" i="1"/>
  <c r="U1054" i="1"/>
  <c r="U1055" i="1"/>
  <c r="U759" i="1"/>
  <c r="U760" i="1"/>
  <c r="U764" i="1"/>
  <c r="U767" i="1"/>
  <c r="U769" i="1"/>
  <c r="U771" i="1"/>
  <c r="U774" i="1"/>
  <c r="U775" i="1"/>
  <c r="U779" i="1"/>
  <c r="U781" i="1"/>
  <c r="U783" i="1"/>
  <c r="U785" i="1"/>
  <c r="U787" i="1"/>
  <c r="U788" i="1"/>
  <c r="U793" i="1"/>
  <c r="U795" i="1"/>
  <c r="U797" i="1"/>
  <c r="U799" i="1"/>
  <c r="U800" i="1"/>
  <c r="U801" i="1"/>
  <c r="U803" i="1"/>
  <c r="U807" i="1"/>
  <c r="U808" i="1"/>
  <c r="U813" i="1"/>
  <c r="U815" i="1"/>
  <c r="U817" i="1"/>
  <c r="U819" i="1"/>
  <c r="U821" i="1"/>
  <c r="U825" i="1"/>
  <c r="U827" i="1"/>
  <c r="U831" i="1"/>
  <c r="U832" i="1"/>
  <c r="U833" i="1"/>
  <c r="U835" i="1"/>
  <c r="U838" i="1"/>
  <c r="U839" i="1"/>
  <c r="U840" i="1"/>
  <c r="U843" i="1"/>
  <c r="U845" i="1"/>
  <c r="U847" i="1"/>
  <c r="U851" i="1"/>
  <c r="U854" i="1"/>
  <c r="U856" i="1"/>
  <c r="U857" i="1"/>
  <c r="U859" i="1"/>
  <c r="U863" i="1"/>
  <c r="U864" i="1"/>
  <c r="U867" i="1"/>
  <c r="U868" i="1"/>
  <c r="U870" i="1"/>
  <c r="U871" i="1"/>
  <c r="U873" i="1"/>
  <c r="U875" i="1"/>
  <c r="U878" i="1"/>
  <c r="U879" i="1"/>
  <c r="U881" i="1"/>
  <c r="U883" i="1"/>
  <c r="U884" i="1"/>
  <c r="U889" i="1"/>
  <c r="U891" i="1"/>
  <c r="U894" i="1"/>
  <c r="U895" i="1"/>
  <c r="U896" i="1"/>
  <c r="U899" i="1"/>
  <c r="U902" i="1"/>
  <c r="U905" i="1"/>
  <c r="U907" i="1"/>
  <c r="U910" i="1"/>
  <c r="U912" i="1"/>
  <c r="U913" i="1"/>
  <c r="U917" i="1"/>
  <c r="U921" i="1"/>
  <c r="U923" i="1"/>
  <c r="U926" i="1"/>
  <c r="U928" i="1"/>
  <c r="U929" i="1"/>
  <c r="U931" i="1"/>
  <c r="U933" i="1"/>
  <c r="U937" i="1"/>
  <c r="U939" i="1"/>
  <c r="U942" i="1"/>
  <c r="U945" i="1"/>
  <c r="U947" i="1"/>
  <c r="U949" i="1"/>
  <c r="I952" i="1"/>
  <c r="I953" i="1"/>
  <c r="Q5" i="1"/>
  <c r="R4" i="1"/>
  <c r="BH3" i="3"/>
  <c r="DK2" i="3"/>
  <c r="DL2" i="3"/>
  <c r="H2" i="2"/>
  <c r="U1056" i="1"/>
  <c r="U1058" i="1"/>
  <c r="U1059" i="1"/>
  <c r="U1060" i="1"/>
  <c r="U1063" i="1"/>
  <c r="U1066" i="1"/>
  <c r="U1067" i="1"/>
  <c r="U1073" i="1"/>
  <c r="U1078" i="1"/>
  <c r="U1081" i="1"/>
  <c r="U1084" i="1"/>
  <c r="U1086" i="1"/>
  <c r="U1087" i="1"/>
  <c r="U1088" i="1"/>
  <c r="U1090" i="1"/>
  <c r="U1092" i="1"/>
  <c r="U1095" i="1"/>
  <c r="U1098" i="1"/>
  <c r="U1099" i="1"/>
  <c r="U1102" i="1"/>
  <c r="U1106" i="1"/>
  <c r="U1110" i="1"/>
  <c r="U1113" i="1"/>
  <c r="U1116" i="1"/>
  <c r="U1118" i="1"/>
  <c r="U1119" i="1"/>
  <c r="U1120" i="1"/>
  <c r="U1122" i="1"/>
  <c r="U1124" i="1"/>
  <c r="U1127" i="1"/>
  <c r="U1130" i="1"/>
  <c r="U1131" i="1"/>
  <c r="U1134" i="1"/>
  <c r="U1138" i="1"/>
  <c r="U1142" i="1"/>
  <c r="U1145" i="1"/>
  <c r="U1146" i="1"/>
  <c r="U1147" i="1"/>
  <c r="U1151" i="1"/>
  <c r="U1154" i="1"/>
  <c r="U1156" i="1"/>
  <c r="U1158" i="1"/>
  <c r="U1159" i="1"/>
  <c r="U1161" i="1"/>
  <c r="U1166" i="1"/>
  <c r="U1170" i="1"/>
  <c r="U1172" i="1"/>
  <c r="U1174" i="1"/>
  <c r="U1175" i="1"/>
  <c r="U1178" i="1"/>
  <c r="U1180" i="1"/>
  <c r="U1183" i="1"/>
  <c r="U1184" i="1"/>
  <c r="U1186" i="1"/>
  <c r="U1188" i="1"/>
  <c r="U1190" i="1"/>
  <c r="U1194" i="1"/>
  <c r="U1198" i="1"/>
  <c r="U1200" i="1"/>
  <c r="U1202" i="1"/>
  <c r="U1204" i="1"/>
  <c r="U1206" i="1"/>
  <c r="U1207" i="1"/>
  <c r="U1208" i="1"/>
  <c r="U1214" i="1"/>
  <c r="U1216" i="1"/>
  <c r="U1218" i="1"/>
  <c r="U1219" i="1"/>
  <c r="U1220" i="1"/>
  <c r="U1222" i="1"/>
  <c r="U1226" i="1"/>
  <c r="U1227" i="1"/>
  <c r="U1232" i="1"/>
  <c r="U1234" i="1"/>
  <c r="U1236" i="1"/>
  <c r="U1238" i="1"/>
  <c r="U1241" i="1"/>
  <c r="U1246" i="1"/>
  <c r="U1250" i="1"/>
  <c r="U1251" i="1"/>
  <c r="U1255" i="1"/>
  <c r="U1257" i="1"/>
  <c r="U1258" i="1"/>
  <c r="U1259" i="1"/>
  <c r="U1260" i="1"/>
  <c r="C7" i="6"/>
  <c r="H47" i="2"/>
  <c r="C1" i="3"/>
  <c r="J1" i="3"/>
  <c r="P1" i="3"/>
  <c r="X1" i="3"/>
  <c r="AE1" i="3"/>
  <c r="AL1" i="3"/>
  <c r="AT1" i="3"/>
  <c r="AZ1" i="3"/>
  <c r="P8" i="4"/>
  <c r="F10" i="4"/>
  <c r="P10" i="4"/>
  <c r="F12" i="4"/>
  <c r="D1" i="3"/>
  <c r="K1" i="3"/>
  <c r="S1" i="3"/>
  <c r="Z1" i="3"/>
  <c r="AF1" i="3"/>
  <c r="AN1" i="3"/>
  <c r="AU1" i="3"/>
  <c r="BB1" i="3"/>
  <c r="P4" i="4"/>
  <c r="F6" i="4"/>
  <c r="F1" i="3"/>
  <c r="N1" i="3"/>
  <c r="T1" i="3"/>
  <c r="AA1" i="3"/>
  <c r="AI1" i="3"/>
  <c r="AP1" i="3"/>
  <c r="AV1" i="3"/>
  <c r="P7" i="4"/>
  <c r="F9" i="4"/>
  <c r="H1" i="3"/>
  <c r="O1" i="3"/>
  <c r="V1" i="3"/>
  <c r="AD1" i="3"/>
  <c r="AJ1" i="3"/>
  <c r="AQ1" i="3"/>
  <c r="P5" i="4"/>
  <c r="F7" i="4"/>
  <c r="P4" i="6"/>
  <c r="P9" i="6"/>
  <c r="F7" i="6"/>
  <c r="P5" i="6"/>
  <c r="P10" i="6"/>
  <c r="F8" i="6"/>
  <c r="P6" i="6"/>
  <c r="P11" i="6"/>
  <c r="F9" i="6"/>
  <c r="DK8" i="3"/>
  <c r="DL8" i="3"/>
  <c r="DK18" i="3"/>
  <c r="DL18" i="3"/>
  <c r="DK16" i="3"/>
  <c r="DL16" i="3"/>
  <c r="DK40" i="3"/>
  <c r="DL40" i="3"/>
  <c r="H40" i="2"/>
  <c r="DK34" i="3"/>
  <c r="DL34" i="3"/>
  <c r="DK28" i="3"/>
  <c r="DL28" i="3"/>
  <c r="D5" i="3"/>
  <c r="DK5" i="3"/>
  <c r="K9" i="1"/>
  <c r="K14" i="1"/>
  <c r="K19" i="1"/>
  <c r="N4" i="1"/>
  <c r="L14" i="1"/>
  <c r="L4" i="1"/>
  <c r="L9" i="1"/>
  <c r="O4" i="1"/>
  <c r="Q2" i="1"/>
  <c r="U3" i="1"/>
  <c r="V3" i="1"/>
  <c r="V4" i="1"/>
  <c r="O2" i="1"/>
  <c r="L2" i="1"/>
  <c r="L7" i="1"/>
  <c r="U6" i="1"/>
  <c r="K5" i="1"/>
  <c r="L15" i="1"/>
  <c r="K2" i="1"/>
  <c r="L12" i="1"/>
  <c r="U5" i="1"/>
  <c r="K8" i="1"/>
  <c r="K13" i="1"/>
  <c r="K18" i="1"/>
  <c r="U356" i="1"/>
  <c r="U420" i="1"/>
  <c r="P4" i="1"/>
  <c r="Q3" i="1"/>
  <c r="O3" i="1"/>
  <c r="U15" i="1"/>
  <c r="U557" i="1"/>
  <c r="U571" i="1"/>
  <c r="U10" i="1"/>
  <c r="U21" i="1"/>
  <c r="U29" i="1"/>
  <c r="U37" i="1"/>
  <c r="U45" i="1"/>
  <c r="U53" i="1"/>
  <c r="U61" i="1"/>
  <c r="U69" i="1"/>
  <c r="U77" i="1"/>
  <c r="U85" i="1"/>
  <c r="U93" i="1"/>
  <c r="U101" i="1"/>
  <c r="U109" i="1"/>
  <c r="U117" i="1"/>
  <c r="U125" i="1"/>
  <c r="U133" i="1"/>
  <c r="U141" i="1"/>
  <c r="U149" i="1"/>
  <c r="U157" i="1"/>
  <c r="U165" i="1"/>
  <c r="U173" i="1"/>
  <c r="U181" i="1"/>
  <c r="U189" i="1"/>
  <c r="U197" i="1"/>
  <c r="U205" i="1"/>
  <c r="U213" i="1"/>
  <c r="U221" i="1"/>
  <c r="U229" i="1"/>
  <c r="U237" i="1"/>
  <c r="U245" i="1"/>
  <c r="U253" i="1"/>
  <c r="U261" i="1"/>
  <c r="U269" i="1"/>
  <c r="U277" i="1"/>
  <c r="U285" i="1"/>
  <c r="U293" i="1"/>
  <c r="U301" i="1"/>
  <c r="U309" i="1"/>
  <c r="U317" i="1"/>
  <c r="U325" i="1"/>
  <c r="U333" i="1"/>
  <c r="U341" i="1"/>
  <c r="U349" i="1"/>
  <c r="U360" i="1"/>
  <c r="U370" i="1"/>
  <c r="U371" i="1"/>
  <c r="U380" i="1"/>
  <c r="U381" i="1"/>
  <c r="U392" i="1"/>
  <c r="U402" i="1"/>
  <c r="U403" i="1"/>
  <c r="U412" i="1"/>
  <c r="U413" i="1"/>
  <c r="U424" i="1"/>
  <c r="U434" i="1"/>
  <c r="U435" i="1"/>
  <c r="U444" i="1"/>
  <c r="U445" i="1"/>
  <c r="U456" i="1"/>
  <c r="U466" i="1"/>
  <c r="U467" i="1"/>
  <c r="U476" i="1"/>
  <c r="U477" i="1"/>
  <c r="U491" i="1"/>
  <c r="U506" i="1"/>
  <c r="U519" i="1"/>
  <c r="U534" i="1"/>
  <c r="U547" i="1"/>
  <c r="U562" i="1"/>
  <c r="U589" i="1"/>
  <c r="U590" i="1"/>
  <c r="U591" i="1"/>
  <c r="U603" i="1"/>
  <c r="U619" i="1"/>
  <c r="U634" i="1"/>
  <c r="U647" i="1"/>
  <c r="U662" i="1"/>
  <c r="U23" i="1"/>
  <c r="U31" i="1"/>
  <c r="U39" i="1"/>
  <c r="U47" i="1"/>
  <c r="U55" i="1"/>
  <c r="U63" i="1"/>
  <c r="U71" i="1"/>
  <c r="U79" i="1"/>
  <c r="U87" i="1"/>
  <c r="U95" i="1"/>
  <c r="U103" i="1"/>
  <c r="U111" i="1"/>
  <c r="U119" i="1"/>
  <c r="U127" i="1"/>
  <c r="U135" i="1"/>
  <c r="U143" i="1"/>
  <c r="U151" i="1"/>
  <c r="U159" i="1"/>
  <c r="U167" i="1"/>
  <c r="U175" i="1"/>
  <c r="U183" i="1"/>
  <c r="U191" i="1"/>
  <c r="U199" i="1"/>
  <c r="U207" i="1"/>
  <c r="U215" i="1"/>
  <c r="U223" i="1"/>
  <c r="U231" i="1"/>
  <c r="U239" i="1"/>
  <c r="U247" i="1"/>
  <c r="U255" i="1"/>
  <c r="U263" i="1"/>
  <c r="U271" i="1"/>
  <c r="U279" i="1"/>
  <c r="U287" i="1"/>
  <c r="U295" i="1"/>
  <c r="U303" i="1"/>
  <c r="U311" i="1"/>
  <c r="U319" i="1"/>
  <c r="U327" i="1"/>
  <c r="U335" i="1"/>
  <c r="U343" i="1"/>
  <c r="U352" i="1"/>
  <c r="U362" i="1"/>
  <c r="U363" i="1"/>
  <c r="U372" i="1"/>
  <c r="U373" i="1"/>
  <c r="U384" i="1"/>
  <c r="U394" i="1"/>
  <c r="U395" i="1"/>
  <c r="U404" i="1"/>
  <c r="U405" i="1"/>
  <c r="U416" i="1"/>
  <c r="U426" i="1"/>
  <c r="U427" i="1"/>
  <c r="U436" i="1"/>
  <c r="U437" i="1"/>
  <c r="U448" i="1"/>
  <c r="U458" i="1"/>
  <c r="U459" i="1"/>
  <c r="U468" i="1"/>
  <c r="U469" i="1"/>
  <c r="U493" i="1"/>
  <c r="U494" i="1"/>
  <c r="U495" i="1"/>
  <c r="U507" i="1"/>
  <c r="U523" i="1"/>
  <c r="U538" i="1"/>
  <c r="U551" i="1"/>
  <c r="U566" i="1"/>
  <c r="U579" i="1"/>
  <c r="U594" i="1"/>
  <c r="U621" i="1"/>
  <c r="U622" i="1"/>
  <c r="U623" i="1"/>
  <c r="U635" i="1"/>
  <c r="U651" i="1"/>
  <c r="U666" i="1"/>
  <c r="U521" i="1"/>
  <c r="U585" i="1"/>
  <c r="U649" i="1"/>
  <c r="U708" i="1"/>
  <c r="U718" i="1"/>
  <c r="U727" i="1"/>
  <c r="U761" i="1"/>
  <c r="U897" i="1"/>
  <c r="U1074" i="1"/>
  <c r="U16" i="1"/>
  <c r="U18" i="1"/>
  <c r="U489" i="1"/>
  <c r="U553" i="1"/>
  <c r="U617" i="1"/>
  <c r="U694" i="1"/>
  <c r="U713" i="1"/>
  <c r="U732" i="1"/>
  <c r="U751" i="1"/>
  <c r="U811" i="1"/>
  <c r="U849" i="1"/>
  <c r="U865" i="1"/>
  <c r="U765" i="1"/>
  <c r="U789" i="1"/>
  <c r="U822" i="1"/>
  <c r="U836" i="1"/>
  <c r="U841" i="1"/>
  <c r="U846" i="1"/>
  <c r="U855" i="1"/>
  <c r="U860" i="1"/>
  <c r="U911" i="1"/>
  <c r="U918" i="1"/>
  <c r="U953" i="1"/>
  <c r="U1017" i="1"/>
  <c r="B13" i="5"/>
  <c r="U497" i="1"/>
  <c r="U508" i="1"/>
  <c r="U529" i="1"/>
  <c r="U540" i="1"/>
  <c r="U561" i="1"/>
  <c r="U572" i="1"/>
  <c r="U593" i="1"/>
  <c r="U604" i="1"/>
  <c r="U625" i="1"/>
  <c r="U636" i="1"/>
  <c r="U657" i="1"/>
  <c r="U668" i="1"/>
  <c r="U676" i="1"/>
  <c r="U681" i="1"/>
  <c r="U686" i="1"/>
  <c r="U695" i="1"/>
  <c r="U696" i="1"/>
  <c r="U700" i="1"/>
  <c r="U724" i="1"/>
  <c r="U733" i="1"/>
  <c r="U757" i="1"/>
  <c r="U776" i="1"/>
  <c r="U790" i="1"/>
  <c r="U804" i="1"/>
  <c r="U809" i="1"/>
  <c r="U814" i="1"/>
  <c r="U823" i="1"/>
  <c r="U824" i="1"/>
  <c r="U828" i="1"/>
  <c r="U852" i="1"/>
  <c r="U861" i="1"/>
  <c r="U885" i="1"/>
  <c r="U927" i="1"/>
  <c r="U934" i="1"/>
  <c r="U969" i="1"/>
  <c r="U1033" i="1"/>
  <c r="BU5" i="3"/>
  <c r="BU4" i="3"/>
  <c r="DK6" i="3"/>
  <c r="DL6" i="3"/>
  <c r="H6" i="2"/>
  <c r="U484" i="1"/>
  <c r="U505" i="1"/>
  <c r="U516" i="1"/>
  <c r="U537" i="1"/>
  <c r="U548" i="1"/>
  <c r="U569" i="1"/>
  <c r="U580" i="1"/>
  <c r="U601" i="1"/>
  <c r="U612" i="1"/>
  <c r="U633" i="1"/>
  <c r="U644" i="1"/>
  <c r="U665" i="1"/>
  <c r="U678" i="1"/>
  <c r="U692" i="1"/>
  <c r="U701" i="1"/>
  <c r="U725" i="1"/>
  <c r="U744" i="1"/>
  <c r="U749" i="1"/>
  <c r="U758" i="1"/>
  <c r="U763" i="1"/>
  <c r="U768" i="1"/>
  <c r="U772" i="1"/>
  <c r="U777" i="1"/>
  <c r="U782" i="1"/>
  <c r="U791" i="1"/>
  <c r="U792" i="1"/>
  <c r="U796" i="1"/>
  <c r="U806" i="1"/>
  <c r="U820" i="1"/>
  <c r="U829" i="1"/>
  <c r="U853" i="1"/>
  <c r="U872" i="1"/>
  <c r="U877" i="1"/>
  <c r="U886" i="1"/>
  <c r="U901" i="1"/>
  <c r="U915" i="1"/>
  <c r="U943" i="1"/>
  <c r="U944" i="1"/>
  <c r="U950" i="1"/>
  <c r="U985" i="1"/>
  <c r="U986" i="1"/>
  <c r="U1000" i="1"/>
  <c r="U1050" i="1"/>
  <c r="U1070" i="1"/>
  <c r="U1212" i="1"/>
  <c r="DK10" i="3"/>
  <c r="DL10" i="3"/>
  <c r="H10" i="2"/>
  <c r="DK38" i="3"/>
  <c r="DL38" i="3"/>
  <c r="H38" i="2"/>
  <c r="DK32" i="3"/>
  <c r="DL32" i="3"/>
  <c r="H32" i="2"/>
  <c r="DK36" i="3"/>
  <c r="DL36" i="3"/>
  <c r="U1080" i="1"/>
  <c r="U1094" i="1"/>
  <c r="U1100" i="1"/>
  <c r="U1108" i="1"/>
  <c r="U1114" i="1"/>
  <c r="U1123" i="1"/>
  <c r="U1137" i="1"/>
  <c r="U1155" i="1"/>
  <c r="U1162" i="1"/>
  <c r="U1164" i="1"/>
  <c r="U1193" i="1"/>
  <c r="U1230" i="1"/>
  <c r="U1240" i="1"/>
  <c r="DK3" i="3"/>
  <c r="DL3" i="3"/>
  <c r="DK7" i="3"/>
  <c r="DL7" i="3"/>
  <c r="DK11" i="3"/>
  <c r="DL11" i="3"/>
  <c r="H11" i="2"/>
  <c r="DK15" i="3"/>
  <c r="DL15" i="3"/>
  <c r="DK19" i="3"/>
  <c r="DL19" i="3"/>
  <c r="H19" i="2"/>
  <c r="DK23" i="3"/>
  <c r="DL23" i="3"/>
  <c r="DK27" i="3"/>
  <c r="DL27" i="3"/>
  <c r="DK31" i="3"/>
  <c r="DL31" i="3"/>
  <c r="DK35" i="3"/>
  <c r="DL35" i="3"/>
  <c r="DK39" i="3"/>
  <c r="DL39" i="3"/>
  <c r="DK43" i="3"/>
  <c r="DL43" i="3"/>
  <c r="H43" i="2"/>
  <c r="S11" i="6"/>
  <c r="S6" i="6"/>
  <c r="DK51" i="3"/>
  <c r="DL51" i="3"/>
  <c r="H51" i="2"/>
  <c r="DK55" i="3"/>
  <c r="DL55" i="3"/>
  <c r="U677" i="1"/>
  <c r="U684" i="1"/>
  <c r="U688" i="1"/>
  <c r="U702" i="1"/>
  <c r="U709" i="1"/>
  <c r="U716" i="1"/>
  <c r="U720" i="1"/>
  <c r="U734" i="1"/>
  <c r="U741" i="1"/>
  <c r="U748" i="1"/>
  <c r="U752" i="1"/>
  <c r="U766" i="1"/>
  <c r="U773" i="1"/>
  <c r="U780" i="1"/>
  <c r="U784" i="1"/>
  <c r="U798" i="1"/>
  <c r="U805" i="1"/>
  <c r="U812" i="1"/>
  <c r="U816" i="1"/>
  <c r="U830" i="1"/>
  <c r="U837" i="1"/>
  <c r="U844" i="1"/>
  <c r="U848" i="1"/>
  <c r="U862" i="1"/>
  <c r="U869" i="1"/>
  <c r="U876" i="1"/>
  <c r="U880" i="1"/>
  <c r="U887" i="1"/>
  <c r="U888" i="1"/>
  <c r="U893" i="1"/>
  <c r="U903" i="1"/>
  <c r="U904" i="1"/>
  <c r="U909" i="1"/>
  <c r="U919" i="1"/>
  <c r="U920" i="1"/>
  <c r="U925" i="1"/>
  <c r="U935" i="1"/>
  <c r="U936" i="1"/>
  <c r="U941" i="1"/>
  <c r="U951" i="1"/>
  <c r="U956" i="1"/>
  <c r="U961" i="1"/>
  <c r="U962" i="1"/>
  <c r="U967" i="1"/>
  <c r="U972" i="1"/>
  <c r="U977" i="1"/>
  <c r="U978" i="1"/>
  <c r="U983" i="1"/>
  <c r="U988" i="1"/>
  <c r="U993" i="1"/>
  <c r="U994" i="1"/>
  <c r="U999" i="1"/>
  <c r="U1004" i="1"/>
  <c r="U1009" i="1"/>
  <c r="U1010" i="1"/>
  <c r="U1015" i="1"/>
  <c r="U1020" i="1"/>
  <c r="U1025" i="1"/>
  <c r="U1026" i="1"/>
  <c r="U1031" i="1"/>
  <c r="U1036" i="1"/>
  <c r="U1041" i="1"/>
  <c r="U1042" i="1"/>
  <c r="U1048" i="1"/>
  <c r="U1062" i="1"/>
  <c r="U1068" i="1"/>
  <c r="U1076" i="1"/>
  <c r="U1082" i="1"/>
  <c r="U1091" i="1"/>
  <c r="U1105" i="1"/>
  <c r="U1112" i="1"/>
  <c r="U1126" i="1"/>
  <c r="U1132" i="1"/>
  <c r="U1140" i="1"/>
  <c r="U1148" i="1"/>
  <c r="U1150" i="1"/>
  <c r="U1169" i="1"/>
  <c r="U1179" i="1"/>
  <c r="U1244" i="1"/>
  <c r="U1252" i="1"/>
  <c r="U1254" i="1"/>
  <c r="B21" i="5"/>
  <c r="U892" i="1"/>
  <c r="U900" i="1"/>
  <c r="U908" i="1"/>
  <c r="U916" i="1"/>
  <c r="U924" i="1"/>
  <c r="U932" i="1"/>
  <c r="U940" i="1"/>
  <c r="U948" i="1"/>
  <c r="U1057" i="1"/>
  <c r="U1064" i="1"/>
  <c r="U1071" i="1"/>
  <c r="U1075" i="1"/>
  <c r="U1089" i="1"/>
  <c r="U1096" i="1"/>
  <c r="U1103" i="1"/>
  <c r="U1107" i="1"/>
  <c r="U1121" i="1"/>
  <c r="U1128" i="1"/>
  <c r="U1135" i="1"/>
  <c r="U1139" i="1"/>
  <c r="U1143" i="1"/>
  <c r="U1152" i="1"/>
  <c r="U1176" i="1"/>
  <c r="U1195" i="1"/>
  <c r="U1209" i="1"/>
  <c r="U1223" i="1"/>
  <c r="U1228" i="1"/>
  <c r="U1233" i="1"/>
  <c r="U1242" i="1"/>
  <c r="U1243" i="1"/>
  <c r="U1247" i="1"/>
  <c r="DK12" i="3"/>
  <c r="DL12" i="3"/>
  <c r="DK20" i="3"/>
  <c r="DL20" i="3"/>
  <c r="DK24" i="3"/>
  <c r="DL24" i="3"/>
  <c r="DK44" i="3"/>
  <c r="DL44" i="3"/>
  <c r="DK48" i="3"/>
  <c r="DL48" i="3"/>
  <c r="H48" i="2"/>
  <c r="DK52" i="3"/>
  <c r="DL52" i="3"/>
  <c r="DK56" i="3"/>
  <c r="DK22" i="3"/>
  <c r="DL22" i="3"/>
  <c r="H22" i="2"/>
  <c r="DK26" i="3"/>
  <c r="DL26" i="3"/>
  <c r="DK30" i="3"/>
  <c r="DL30" i="3"/>
  <c r="DK42" i="3"/>
  <c r="DL42" i="3"/>
  <c r="DK50" i="3"/>
  <c r="DL50" i="3"/>
  <c r="DK54" i="3"/>
  <c r="DL54" i="3"/>
  <c r="B14" i="5"/>
  <c r="T16" i="5"/>
  <c r="E20" i="5"/>
  <c r="U674" i="1"/>
  <c r="U682" i="1"/>
  <c r="U690" i="1"/>
  <c r="U698" i="1"/>
  <c r="U706" i="1"/>
  <c r="U714" i="1"/>
  <c r="U722" i="1"/>
  <c r="U730" i="1"/>
  <c r="U738" i="1"/>
  <c r="U746" i="1"/>
  <c r="U754" i="1"/>
  <c r="U762" i="1"/>
  <c r="U770" i="1"/>
  <c r="U778" i="1"/>
  <c r="U786" i="1"/>
  <c r="U794" i="1"/>
  <c r="U802" i="1"/>
  <c r="U810" i="1"/>
  <c r="U818" i="1"/>
  <c r="U826" i="1"/>
  <c r="U834" i="1"/>
  <c r="U842" i="1"/>
  <c r="U850" i="1"/>
  <c r="U858" i="1"/>
  <c r="U866" i="1"/>
  <c r="U874" i="1"/>
  <c r="U882" i="1"/>
  <c r="U890" i="1"/>
  <c r="U898" i="1"/>
  <c r="U906" i="1"/>
  <c r="U914" i="1"/>
  <c r="U922" i="1"/>
  <c r="U930" i="1"/>
  <c r="U938" i="1"/>
  <c r="U946" i="1"/>
  <c r="U1047" i="1"/>
  <c r="U1051" i="1"/>
  <c r="U1065" i="1"/>
  <c r="U1072" i="1"/>
  <c r="U1079" i="1"/>
  <c r="U1083" i="1"/>
  <c r="U1097" i="1"/>
  <c r="U1104" i="1"/>
  <c r="U1111" i="1"/>
  <c r="U1115" i="1"/>
  <c r="U1129" i="1"/>
  <c r="U1136" i="1"/>
  <c r="U1144" i="1"/>
  <c r="U1163" i="1"/>
  <c r="U1168" i="1"/>
  <c r="U1177" i="1"/>
  <c r="U1182" i="1"/>
  <c r="U1187" i="1"/>
  <c r="U1191" i="1"/>
  <c r="U1196" i="1"/>
  <c r="U1201" i="1"/>
  <c r="U1210" i="1"/>
  <c r="U1211" i="1"/>
  <c r="U1215" i="1"/>
  <c r="U1225" i="1"/>
  <c r="U1239" i="1"/>
  <c r="U1248" i="1"/>
  <c r="DK49" i="3"/>
  <c r="DL49" i="3"/>
  <c r="BH6" i="3"/>
  <c r="BH5" i="3"/>
  <c r="DK14" i="3"/>
  <c r="DL14" i="3"/>
  <c r="B16" i="5"/>
  <c r="U1153" i="1"/>
  <c r="U1160" i="1"/>
  <c r="U1167" i="1"/>
  <c r="U1171" i="1"/>
  <c r="U1185" i="1"/>
  <c r="U1192" i="1"/>
  <c r="U1199" i="1"/>
  <c r="U1203" i="1"/>
  <c r="U1217" i="1"/>
  <c r="U1224" i="1"/>
  <c r="U1231" i="1"/>
  <c r="U1235" i="1"/>
  <c r="U1249" i="1"/>
  <c r="U1256" i="1"/>
  <c r="DK9" i="3"/>
  <c r="DL9" i="3"/>
  <c r="DK13" i="3"/>
  <c r="DL13" i="3"/>
  <c r="H13" i="2"/>
  <c r="DK21" i="3"/>
  <c r="DL21" i="3"/>
  <c r="H21" i="2"/>
  <c r="DK25" i="3"/>
  <c r="DL25" i="3"/>
  <c r="Q4" i="6"/>
  <c r="S9" i="6"/>
  <c r="Q11" i="6"/>
  <c r="S4" i="6"/>
  <c r="Q6" i="6"/>
  <c r="Q9" i="6"/>
  <c r="DK29" i="3"/>
  <c r="DL29" i="3"/>
  <c r="DK33" i="3"/>
  <c r="DL33" i="3"/>
  <c r="H33" i="2"/>
  <c r="DK37" i="3"/>
  <c r="DL37" i="3"/>
  <c r="DK41" i="3"/>
  <c r="DL41" i="3"/>
  <c r="H41" i="2"/>
  <c r="R5" i="6"/>
  <c r="R11" i="6"/>
  <c r="S10" i="6"/>
  <c r="R10" i="6"/>
  <c r="R9" i="6"/>
  <c r="Q10" i="6"/>
  <c r="DK45" i="3"/>
  <c r="DL45" i="3"/>
  <c r="DK53" i="3"/>
  <c r="DL53" i="3"/>
  <c r="B4" i="5"/>
  <c r="B5" i="5"/>
  <c r="B9" i="4"/>
  <c r="B13" i="4"/>
  <c r="B6" i="5"/>
  <c r="B10" i="5"/>
  <c r="B6" i="4"/>
  <c r="B12" i="5"/>
  <c r="B11" i="4"/>
  <c r="E23" i="5"/>
  <c r="T19" i="5"/>
  <c r="U1053" i="1"/>
  <c r="U1061" i="1"/>
  <c r="U1069" i="1"/>
  <c r="U1077" i="1"/>
  <c r="U1085" i="1"/>
  <c r="U1093" i="1"/>
  <c r="U1101" i="1"/>
  <c r="U1109" i="1"/>
  <c r="U1117" i="1"/>
  <c r="U1125" i="1"/>
  <c r="U1133" i="1"/>
  <c r="U1141" i="1"/>
  <c r="U1149" i="1"/>
  <c r="U1157" i="1"/>
  <c r="U1165" i="1"/>
  <c r="U1173" i="1"/>
  <c r="U1181" i="1"/>
  <c r="U1189" i="1"/>
  <c r="U1197" i="1"/>
  <c r="U1205" i="1"/>
  <c r="U1213" i="1"/>
  <c r="U1221" i="1"/>
  <c r="U1229" i="1"/>
  <c r="U1237" i="1"/>
  <c r="U1245" i="1"/>
  <c r="U1253" i="1"/>
  <c r="BC1" i="3"/>
  <c r="BA1" i="3"/>
  <c r="AW1" i="3"/>
  <c r="AS1" i="3"/>
  <c r="AO1" i="3"/>
  <c r="AK1" i="3"/>
  <c r="AG1" i="3"/>
  <c r="AC1" i="3"/>
  <c r="Y1" i="3"/>
  <c r="U1" i="3"/>
  <c r="Q1" i="3"/>
  <c r="M1" i="3"/>
  <c r="I1" i="3"/>
  <c r="E1" i="3"/>
  <c r="B1" i="3"/>
  <c r="G1" i="3"/>
  <c r="L1" i="3"/>
  <c r="R1" i="3"/>
  <c r="W1" i="3"/>
  <c r="AB1" i="3"/>
  <c r="AH1" i="3"/>
  <c r="AM1" i="3"/>
  <c r="AR1" i="3"/>
  <c r="AX1" i="3"/>
  <c r="E26" i="5"/>
  <c r="T22" i="5"/>
  <c r="B25" i="5"/>
  <c r="T25" i="5"/>
  <c r="E29" i="5"/>
  <c r="DK46" i="3"/>
  <c r="DL46" i="3"/>
  <c r="E11" i="5"/>
  <c r="T7" i="5"/>
  <c r="T8" i="5"/>
  <c r="E12" i="5"/>
  <c r="E14" i="5"/>
  <c r="T10" i="5"/>
  <c r="T17" i="5"/>
  <c r="E21" i="5"/>
  <c r="E22" i="5"/>
  <c r="T18" i="5"/>
  <c r="T21" i="5"/>
  <c r="E25" i="5"/>
  <c r="E10" i="5"/>
  <c r="T6" i="5"/>
  <c r="P16" i="4"/>
  <c r="E18" i="5"/>
  <c r="T14" i="5"/>
  <c r="T23" i="5"/>
  <c r="E27" i="5"/>
  <c r="R4" i="6"/>
  <c r="Q5" i="6"/>
  <c r="R6" i="6"/>
  <c r="S5" i="6"/>
  <c r="S5" i="4"/>
  <c r="Y10" i="4"/>
  <c r="U4" i="4"/>
  <c r="V7" i="4"/>
  <c r="W7" i="4"/>
  <c r="Z7" i="4"/>
  <c r="V5" i="4"/>
  <c r="S4" i="4"/>
  <c r="Y5" i="4"/>
  <c r="V4" i="4"/>
  <c r="U7" i="4"/>
  <c r="Y7" i="4"/>
  <c r="U16" i="4"/>
  <c r="X7" i="4"/>
  <c r="U5" i="4"/>
  <c r="Q5" i="4"/>
  <c r="X10" i="4"/>
  <c r="V8" i="4"/>
  <c r="X5" i="4"/>
  <c r="S16" i="4"/>
  <c r="G32" i="2"/>
  <c r="I32" i="2"/>
  <c r="O5" i="1"/>
  <c r="R2" i="1"/>
  <c r="L5" i="1"/>
  <c r="L10" i="1"/>
  <c r="U952" i="1"/>
  <c r="G38" i="2"/>
  <c r="I38" i="2"/>
  <c r="G40" i="2"/>
  <c r="I40" i="2"/>
  <c r="G5" i="2"/>
  <c r="G9" i="2"/>
  <c r="G18" i="2"/>
  <c r="G27" i="2"/>
  <c r="G31" i="2"/>
  <c r="G35" i="2"/>
  <c r="G39" i="2"/>
  <c r="G43" i="2"/>
  <c r="G47" i="2"/>
  <c r="G51" i="2"/>
  <c r="I51" i="2"/>
  <c r="G55" i="2"/>
  <c r="G15" i="2"/>
  <c r="G19" i="2"/>
  <c r="I19" i="2"/>
  <c r="G23" i="2"/>
  <c r="G3" i="2"/>
  <c r="G7" i="2"/>
  <c r="G11" i="2"/>
  <c r="I11" i="2"/>
  <c r="G24" i="2"/>
  <c r="G28" i="2"/>
  <c r="G36" i="2"/>
  <c r="G44" i="2"/>
  <c r="G48" i="2"/>
  <c r="G52" i="2"/>
  <c r="G12" i="2"/>
  <c r="G16" i="2"/>
  <c r="G20" i="2"/>
  <c r="G2" i="2"/>
  <c r="G25" i="2"/>
  <c r="G29" i="2"/>
  <c r="G33" i="2"/>
  <c r="G37" i="2"/>
  <c r="G41" i="2"/>
  <c r="G45" i="2"/>
  <c r="G49" i="2"/>
  <c r="G53" i="2"/>
  <c r="G13" i="2"/>
  <c r="G17" i="2"/>
  <c r="G21" i="2"/>
  <c r="I21" i="2"/>
  <c r="G26" i="2"/>
  <c r="G30" i="2"/>
  <c r="G34" i="2"/>
  <c r="G42" i="2"/>
  <c r="G46" i="2"/>
  <c r="G50" i="2"/>
  <c r="G54" i="2"/>
  <c r="G14" i="2"/>
  <c r="G22" i="2"/>
  <c r="G6" i="2"/>
  <c r="I6" i="2"/>
  <c r="G10" i="2"/>
  <c r="G4" i="2"/>
  <c r="G8" i="2"/>
  <c r="I41" i="2"/>
  <c r="I22" i="2"/>
  <c r="I10" i="2"/>
  <c r="P5" i="1"/>
  <c r="R3" i="1"/>
  <c r="I2" i="2"/>
  <c r="I48" i="2"/>
  <c r="I33" i="2"/>
  <c r="I13" i="2"/>
  <c r="I43" i="2"/>
  <c r="I47" i="2"/>
  <c r="DM4" i="3"/>
  <c r="DK4" i="3"/>
  <c r="DL4" i="3"/>
  <c r="H4" i="2"/>
  <c r="I4" i="2"/>
  <c r="C6" i="5"/>
  <c r="H7" i="2"/>
  <c r="I7" i="2"/>
  <c r="C5" i="6"/>
  <c r="C6" i="6"/>
  <c r="H11" i="6"/>
  <c r="H29" i="2"/>
  <c r="I29" i="2"/>
  <c r="C8" i="5"/>
  <c r="H9" i="2"/>
  <c r="I9" i="2"/>
  <c r="C23" i="5"/>
  <c r="H49" i="2"/>
  <c r="I49" i="2"/>
  <c r="C24" i="5"/>
  <c r="H50" i="2"/>
  <c r="C21" i="5"/>
  <c r="H44" i="2"/>
  <c r="I44" i="2"/>
  <c r="C18" i="5"/>
  <c r="H35" i="2"/>
  <c r="I35" i="2"/>
  <c r="C5" i="4"/>
  <c r="H16" i="2"/>
  <c r="I16" i="2"/>
  <c r="C13" i="4"/>
  <c r="H54" i="2"/>
  <c r="I54" i="2"/>
  <c r="C11" i="5"/>
  <c r="H23" i="2"/>
  <c r="I23" i="2"/>
  <c r="H45" i="2"/>
  <c r="C12" i="5"/>
  <c r="H25" i="2"/>
  <c r="I25" i="2"/>
  <c r="C9" i="5"/>
  <c r="H14" i="2"/>
  <c r="I14" i="2"/>
  <c r="C20" i="5"/>
  <c r="H42" i="2"/>
  <c r="I42" i="2"/>
  <c r="C8" i="4"/>
  <c r="H24" i="2"/>
  <c r="I24" i="2"/>
  <c r="C16" i="5"/>
  <c r="H31" i="2"/>
  <c r="I31" i="2"/>
  <c r="C10" i="5"/>
  <c r="H15" i="2"/>
  <c r="I15" i="2"/>
  <c r="C4" i="5"/>
  <c r="H3" i="2"/>
  <c r="I3" i="2"/>
  <c r="C15" i="5"/>
  <c r="H28" i="2"/>
  <c r="C6" i="4"/>
  <c r="H18" i="2"/>
  <c r="I18" i="2"/>
  <c r="C12" i="4"/>
  <c r="H53" i="2"/>
  <c r="I53" i="2"/>
  <c r="C13" i="5"/>
  <c r="H26" i="2"/>
  <c r="I26" i="2"/>
  <c r="C4" i="4"/>
  <c r="H12" i="2"/>
  <c r="I12" i="2"/>
  <c r="C19" i="5"/>
  <c r="H39" i="2"/>
  <c r="I39" i="2"/>
  <c r="C10" i="4"/>
  <c r="H36" i="2"/>
  <c r="I36" i="2"/>
  <c r="DL5" i="3"/>
  <c r="H5" i="2"/>
  <c r="I5" i="2"/>
  <c r="C22" i="5"/>
  <c r="H46" i="2"/>
  <c r="I46" i="2"/>
  <c r="C11" i="4"/>
  <c r="H37" i="2"/>
  <c r="I37" i="2"/>
  <c r="C9" i="4"/>
  <c r="H30" i="2"/>
  <c r="I30" i="2"/>
  <c r="C25" i="5"/>
  <c r="H52" i="2"/>
  <c r="I52" i="2"/>
  <c r="C7" i="4"/>
  <c r="H20" i="2"/>
  <c r="I20" i="2"/>
  <c r="C26" i="5"/>
  <c r="H55" i="2"/>
  <c r="I55" i="2"/>
  <c r="C14" i="5"/>
  <c r="H27" i="2"/>
  <c r="I27" i="2"/>
  <c r="C17" i="5"/>
  <c r="H34" i="2"/>
  <c r="I34" i="2"/>
  <c r="C7" i="5"/>
  <c r="H8" i="2"/>
  <c r="I8" i="2"/>
  <c r="Q3" i="6" a="1"/>
  <c r="R3" i="6"/>
  <c r="R8" i="6"/>
  <c r="DK17" i="3"/>
  <c r="DL17" i="3"/>
  <c r="H17" i="2"/>
  <c r="I17" i="2"/>
  <c r="Q20" i="4"/>
  <c r="Q18" i="4"/>
  <c r="W12" i="4"/>
  <c r="W11" i="4"/>
  <c r="U9" i="4"/>
  <c r="R12" i="4"/>
  <c r="R11" i="4"/>
  <c r="R9" i="4"/>
  <c r="R8" i="4"/>
  <c r="R6" i="4"/>
  <c r="T11" i="4"/>
  <c r="T13" i="4"/>
  <c r="T12" i="4"/>
  <c r="T10" i="4"/>
  <c r="T9" i="4"/>
  <c r="T8" i="4"/>
  <c r="Q8" i="4"/>
  <c r="Q9" i="4"/>
  <c r="Q6" i="4"/>
  <c r="P13" i="4"/>
  <c r="P25" i="4"/>
  <c r="F15" i="4"/>
  <c r="P11" i="4"/>
  <c r="P23" i="4"/>
  <c r="F13" i="4"/>
  <c r="P22" i="4"/>
  <c r="P20" i="4"/>
  <c r="P6" i="4"/>
  <c r="P18" i="4"/>
  <c r="F8" i="4"/>
  <c r="P9" i="4"/>
  <c r="P21" i="4"/>
  <c r="F11" i="4"/>
  <c r="P17" i="4"/>
  <c r="P19" i="4"/>
  <c r="G11" i="6"/>
  <c r="G12" i="6" a="1"/>
  <c r="G12" i="6"/>
  <c r="H12" i="6" a="1"/>
  <c r="H12" i="6"/>
  <c r="I12" i="6" a="1"/>
  <c r="I12" i="6"/>
  <c r="T39" i="5"/>
  <c r="T31" i="5"/>
  <c r="T43" i="5"/>
  <c r="T35" i="5"/>
  <c r="T47" i="5"/>
  <c r="E15" i="5"/>
  <c r="T11" i="5"/>
  <c r="T9" i="5"/>
  <c r="E13" i="5"/>
  <c r="T4" i="5"/>
  <c r="E8" i="5"/>
  <c r="T32" i="5"/>
  <c r="T50" i="5"/>
  <c r="T48" i="5"/>
  <c r="T44" i="5"/>
  <c r="E9" i="5"/>
  <c r="T5" i="5"/>
  <c r="E7" i="5"/>
  <c r="T3" i="5"/>
  <c r="E19" i="5"/>
  <c r="T15" i="5"/>
  <c r="T41" i="5"/>
  <c r="N5" i="1"/>
  <c r="K10" i="1"/>
  <c r="K15" i="1"/>
  <c r="K20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T20" i="5"/>
  <c r="E24" i="5"/>
  <c r="T12" i="5"/>
  <c r="E16" i="5"/>
  <c r="N2" i="1"/>
  <c r="O1" i="1" a="1"/>
  <c r="K7" i="1"/>
  <c r="K12" i="1"/>
  <c r="K17" i="1"/>
  <c r="T46" i="5"/>
  <c r="T42" i="5"/>
  <c r="T33" i="5"/>
  <c r="T24" i="5"/>
  <c r="E28" i="5"/>
  <c r="T13" i="5"/>
  <c r="E17" i="5"/>
  <c r="O10" i="1"/>
  <c r="X22" i="4"/>
  <c r="V16" i="4"/>
  <c r="V18" i="4"/>
  <c r="V17" i="4"/>
  <c r="Y22" i="4"/>
  <c r="X17" i="4"/>
  <c r="U17" i="4"/>
  <c r="V6" i="4"/>
  <c r="U19" i="4"/>
  <c r="V20" i="4"/>
  <c r="S17" i="4"/>
  <c r="Y19" i="4"/>
  <c r="Q21" i="4"/>
  <c r="I11" i="6"/>
  <c r="I28" i="2"/>
  <c r="I45" i="2"/>
  <c r="I50" i="2"/>
  <c r="C5" i="5"/>
  <c r="I31" i="5"/>
  <c r="S3" i="6"/>
  <c r="S8" i="6"/>
  <c r="Q3" i="6"/>
  <c r="Q8" i="6"/>
  <c r="I57" i="2"/>
  <c r="G13" i="6"/>
  <c r="I17" i="4"/>
  <c r="H17" i="4"/>
  <c r="G6" i="4"/>
  <c r="G17" i="4"/>
  <c r="S21" i="4"/>
  <c r="U21" i="4"/>
  <c r="W24" i="4"/>
  <c r="W23" i="4"/>
  <c r="T24" i="4"/>
  <c r="T20" i="4"/>
  <c r="R23" i="4"/>
  <c r="R21" i="4"/>
  <c r="R20" i="4"/>
  <c r="R18" i="4"/>
  <c r="S9" i="4"/>
  <c r="Q3" i="4" a="1"/>
  <c r="I13" i="6"/>
  <c r="H13" i="6"/>
  <c r="T49" i="5"/>
  <c r="Q1" i="1"/>
  <c r="O1" i="1"/>
  <c r="R1" i="1"/>
  <c r="P1" i="1"/>
  <c r="T45" i="5"/>
  <c r="T28" i="5"/>
  <c r="U2" i="5" a="1"/>
  <c r="T34" i="5"/>
  <c r="G26" i="5"/>
  <c r="G22" i="5"/>
  <c r="G18" i="5"/>
  <c r="G14" i="5"/>
  <c r="G10" i="5"/>
  <c r="G28" i="5"/>
  <c r="G25" i="5"/>
  <c r="G21" i="5"/>
  <c r="G17" i="5"/>
  <c r="G13" i="5"/>
  <c r="G9" i="5"/>
  <c r="G29" i="5"/>
  <c r="G27" i="5"/>
  <c r="G24" i="5"/>
  <c r="G20" i="5"/>
  <c r="G16" i="5"/>
  <c r="G12" i="5"/>
  <c r="G8" i="5"/>
  <c r="G23" i="5"/>
  <c r="G19" i="5"/>
  <c r="G15" i="5"/>
  <c r="G11" i="5"/>
  <c r="G7" i="5"/>
  <c r="T30" i="5"/>
  <c r="T36" i="5"/>
  <c r="T38" i="5"/>
  <c r="T37" i="5"/>
  <c r="T40" i="5"/>
  <c r="T29" i="5"/>
  <c r="Y17" i="4"/>
  <c r="Q17" i="4"/>
  <c r="X19" i="4"/>
  <c r="W19" i="4"/>
  <c r="Z19" i="4"/>
  <c r="V19" i="4"/>
  <c r="T21" i="4"/>
  <c r="T25" i="4"/>
  <c r="T22" i="4"/>
  <c r="T23" i="4"/>
  <c r="R24" i="4"/>
  <c r="J31" i="5"/>
  <c r="H31" i="5"/>
  <c r="G16" i="4"/>
  <c r="W3" i="4"/>
  <c r="R3" i="4"/>
  <c r="T3" i="4"/>
  <c r="Y3" i="4"/>
  <c r="Q3" i="4"/>
  <c r="Z3" i="4"/>
  <c r="U3" i="4"/>
  <c r="S3" i="4"/>
  <c r="V3" i="4"/>
  <c r="X3" i="4"/>
  <c r="AO2" i="5"/>
  <c r="AK2" i="5"/>
  <c r="AG2" i="5"/>
  <c r="AC2" i="5"/>
  <c r="Y2" i="5"/>
  <c r="AN2" i="5"/>
  <c r="AJ2" i="5"/>
  <c r="AF2" i="5"/>
  <c r="AB2" i="5"/>
  <c r="X2" i="5"/>
  <c r="U2" i="5"/>
  <c r="AQ2" i="5"/>
  <c r="AM2" i="5"/>
  <c r="AI2" i="5"/>
  <c r="AE2" i="5"/>
  <c r="AA2" i="5"/>
  <c r="W2" i="5"/>
  <c r="AP2" i="5"/>
  <c r="AL2" i="5"/>
  <c r="AH2" i="5"/>
  <c r="AD2" i="5"/>
  <c r="Z2" i="5"/>
  <c r="V2" i="5"/>
  <c r="G30" i="5"/>
  <c r="G31" i="5"/>
  <c r="Z24" i="4"/>
  <c r="T16" i="4"/>
  <c r="Y20" i="4"/>
  <c r="W21" i="4"/>
  <c r="Y18" i="4"/>
  <c r="Z9" i="4"/>
  <c r="X8" i="4"/>
  <c r="U6" i="4"/>
  <c r="W10" i="4"/>
  <c r="X16" i="4"/>
  <c r="R16" i="4"/>
  <c r="Z22" i="4"/>
  <c r="T5" i="4"/>
  <c r="Y16" i="4"/>
  <c r="Z6" i="4"/>
  <c r="Z8" i="4"/>
  <c r="X6" i="4"/>
  <c r="U20" i="4"/>
  <c r="S18" i="4"/>
  <c r="V21" i="4"/>
  <c r="V9" i="4"/>
  <c r="Z16" i="4"/>
  <c r="X20" i="4"/>
  <c r="Y6" i="4"/>
  <c r="W6" i="4"/>
  <c r="S6" i="4"/>
  <c r="Z5" i="4"/>
  <c r="X23" i="4"/>
  <c r="T18" i="4"/>
  <c r="Y23" i="4"/>
  <c r="Q16" i="4"/>
  <c r="Z12" i="4"/>
  <c r="U8" i="4"/>
  <c r="X9" i="4"/>
  <c r="W22" i="4"/>
  <c r="R17" i="4"/>
  <c r="Z23" i="4"/>
  <c r="W8" i="4"/>
  <c r="W18" i="4"/>
  <c r="W9" i="4"/>
  <c r="Z10" i="4"/>
  <c r="X18" i="4"/>
  <c r="Y4" i="4"/>
  <c r="W5" i="4"/>
  <c r="W17" i="4"/>
  <c r="R4" i="4"/>
  <c r="Z21" i="4"/>
  <c r="T4" i="4"/>
  <c r="Y24" i="4"/>
  <c r="Q4" i="4"/>
  <c r="W4" i="4"/>
  <c r="Z11" i="4"/>
  <c r="U18" i="4"/>
  <c r="Y12" i="4"/>
  <c r="Y8" i="4"/>
  <c r="Z13" i="4"/>
  <c r="T7" i="4"/>
  <c r="Y9" i="4"/>
  <c r="T6" i="4"/>
  <c r="Z20" i="4"/>
  <c r="T19" i="4"/>
  <c r="Y11" i="4"/>
  <c r="W16" i="4"/>
  <c r="X4" i="4"/>
  <c r="Z4" i="4"/>
  <c r="X11" i="4"/>
  <c r="T17" i="4"/>
  <c r="Y21" i="4"/>
  <c r="Z18" i="4"/>
  <c r="W20" i="4"/>
  <c r="Z17" i="4"/>
  <c r="X21" i="4"/>
  <c r="R5" i="4"/>
  <c r="Z25" i="4"/>
  <c r="V22" i="4"/>
  <c r="U22" i="4"/>
  <c r="S22" i="4"/>
  <c r="R22" i="4"/>
  <c r="Q22" i="4"/>
  <c r="V10" i="4"/>
  <c r="U10" i="4"/>
  <c r="S10" i="4"/>
  <c r="R10" i="4"/>
  <c r="Q10" i="4"/>
  <c r="X24" i="4"/>
  <c r="V24" i="4"/>
  <c r="U24" i="4"/>
  <c r="S24" i="4"/>
  <c r="Q24" i="4"/>
  <c r="X12" i="4"/>
  <c r="V12" i="4"/>
  <c r="U12" i="4"/>
  <c r="S12" i="4"/>
  <c r="Q12" i="4"/>
  <c r="S20" i="4"/>
  <c r="S8" i="4"/>
  <c r="S19" i="4"/>
  <c r="R19" i="4"/>
  <c r="Q19" i="4"/>
  <c r="S7" i="4"/>
  <c r="R7" i="4"/>
  <c r="Q7" i="4"/>
  <c r="V23" i="4"/>
  <c r="U23" i="4"/>
  <c r="S23" i="4"/>
  <c r="Q23" i="4"/>
  <c r="V11" i="4"/>
  <c r="U11" i="4"/>
  <c r="S11" i="4"/>
  <c r="Q11" i="4"/>
  <c r="Y25" i="4"/>
  <c r="X25" i="4"/>
  <c r="W25" i="4"/>
  <c r="V25" i="4"/>
  <c r="U25" i="4"/>
  <c r="S25" i="4"/>
  <c r="R25" i="4"/>
  <c r="Q25" i="4"/>
  <c r="W13" i="4"/>
  <c r="Y13" i="4"/>
  <c r="X13" i="4"/>
  <c r="V13" i="4"/>
  <c r="U13" i="4"/>
  <c r="S13" i="4"/>
  <c r="R13" i="4"/>
  <c r="Q13" i="4"/>
  <c r="V15" i="4"/>
  <c r="Q15" i="4"/>
  <c r="W15" i="4"/>
  <c r="S15" i="4"/>
  <c r="U15" i="4"/>
  <c r="T15" i="4"/>
  <c r="X15" i="4"/>
  <c r="Z15" i="4"/>
  <c r="R15" i="4"/>
  <c r="V27" i="5"/>
  <c r="AL27" i="5"/>
  <c r="AE27" i="5"/>
  <c r="U27" i="5"/>
  <c r="AJ27" i="5"/>
  <c r="AG27" i="5"/>
  <c r="Z27" i="5"/>
  <c r="AP27" i="5"/>
  <c r="AI27" i="5"/>
  <c r="X27" i="5"/>
  <c r="AN27" i="5"/>
  <c r="AK27" i="5"/>
  <c r="AD27" i="5"/>
  <c r="W27" i="5"/>
  <c r="AM27" i="5"/>
  <c r="AB27" i="5"/>
  <c r="Y27" i="5"/>
  <c r="AO27" i="5"/>
  <c r="AH27" i="5"/>
  <c r="AA27" i="5"/>
  <c r="AQ27" i="5"/>
  <c r="AF27" i="5"/>
  <c r="AC27" i="5"/>
  <c r="H18" i="4" a="1"/>
  <c r="H18" i="4"/>
  <c r="H19" i="4"/>
  <c r="I18" i="4" a="1"/>
  <c r="I18" i="4"/>
  <c r="I19" i="4"/>
  <c r="G18" i="4" a="1"/>
  <c r="G18" i="4"/>
  <c r="G19" i="4"/>
  <c r="AL19" i="5"/>
  <c r="W15" i="5"/>
  <c r="AP14" i="5"/>
  <c r="AO12" i="5"/>
  <c r="Z21" i="5"/>
  <c r="AO9" i="5"/>
  <c r="AI15" i="5"/>
  <c r="AH11" i="5"/>
  <c r="AI19" i="5"/>
  <c r="AL16" i="5"/>
  <c r="AI14" i="5"/>
  <c r="AL10" i="5"/>
  <c r="AP12" i="5"/>
  <c r="V13" i="5"/>
  <c r="AI5" i="5"/>
  <c r="AI3" i="5"/>
  <c r="AB13" i="5"/>
  <c r="AG17" i="5"/>
  <c r="U6" i="5"/>
  <c r="AN5" i="5"/>
  <c r="U8" i="5"/>
  <c r="AL3" i="5"/>
  <c r="AN6" i="5"/>
  <c r="AM13" i="5"/>
  <c r="U12" i="5"/>
  <c r="AM19" i="5"/>
  <c r="U16" i="5"/>
  <c r="AB17" i="5"/>
  <c r="AC19" i="5"/>
  <c r="AN15" i="5"/>
  <c r="AJ18" i="5"/>
  <c r="Y14" i="5"/>
  <c r="AC4" i="5"/>
  <c r="AO13" i="5"/>
  <c r="AN8" i="5"/>
  <c r="X7" i="5"/>
  <c r="X14" i="5"/>
  <c r="AL12" i="5"/>
  <c r="V18" i="5"/>
  <c r="AB11" i="5"/>
  <c r="U18" i="5"/>
  <c r="V20" i="5"/>
  <c r="AG19" i="5"/>
  <c r="AO24" i="5"/>
  <c r="AD21" i="5"/>
  <c r="W10" i="5"/>
  <c r="AG6" i="5"/>
  <c r="AN20" i="5"/>
  <c r="AC12" i="5"/>
  <c r="AM22" i="5"/>
  <c r="V5" i="5"/>
  <c r="V7" i="5"/>
  <c r="AG9" i="5"/>
  <c r="AN23" i="5"/>
  <c r="AI22" i="5"/>
  <c r="AI21" i="5"/>
  <c r="W20" i="5"/>
  <c r="X17" i="5"/>
  <c r="Z15" i="5"/>
  <c r="AA24" i="5"/>
  <c r="U21" i="5"/>
  <c r="AO23" i="5"/>
  <c r="AA11" i="5"/>
  <c r="AP23" i="5"/>
  <c r="AA15" i="5"/>
  <c r="Z20" i="5"/>
  <c r="Y19" i="5"/>
  <c r="AM3" i="5"/>
  <c r="AM10" i="5"/>
  <c r="W25" i="5"/>
  <c r="Y10" i="5"/>
  <c r="AJ4" i="5"/>
  <c r="AO16" i="5"/>
  <c r="AM25" i="5"/>
  <c r="AC16" i="5"/>
  <c r="AK4" i="5"/>
  <c r="AA6" i="5"/>
  <c r="AC21" i="5"/>
  <c r="AK23" i="5"/>
  <c r="AH9" i="5"/>
  <c r="U4" i="5"/>
  <c r="AC8" i="5"/>
  <c r="AM14" i="5"/>
  <c r="AH16" i="5"/>
  <c r="AA12" i="5"/>
  <c r="AJ24" i="5"/>
  <c r="V8" i="5"/>
  <c r="AK16" i="5"/>
  <c r="AL4" i="5"/>
  <c r="AL22" i="5"/>
  <c r="AO19" i="5"/>
  <c r="AG12" i="5"/>
  <c r="AE20" i="5"/>
  <c r="AA14" i="5"/>
  <c r="X10" i="5"/>
  <c r="AQ23" i="5"/>
  <c r="AM20" i="5"/>
  <c r="AI4" i="5"/>
  <c r="Z24" i="5"/>
  <c r="AA21" i="5"/>
  <c r="V15" i="5"/>
  <c r="AG15" i="5"/>
  <c r="Z11" i="5"/>
  <c r="AA23" i="5"/>
  <c r="AH13" i="5"/>
  <c r="AM8" i="5"/>
  <c r="AD11" i="5"/>
  <c r="AC15" i="5"/>
  <c r="AC35" i="5"/>
  <c r="AO44" i="5"/>
  <c r="Z43" i="5"/>
  <c r="AC42" i="5"/>
  <c r="AO46" i="5"/>
  <c r="Z34" i="5"/>
  <c r="AN37" i="5"/>
  <c r="AL35" i="5"/>
  <c r="AI33" i="5"/>
  <c r="U48" i="5"/>
  <c r="AN47" i="5"/>
  <c r="W36" i="5"/>
  <c r="U39" i="5"/>
  <c r="AN28" i="5"/>
  <c r="AO31" i="5"/>
  <c r="AG39" i="5"/>
  <c r="AG37" i="5"/>
  <c r="AK48" i="5"/>
  <c r="AB44" i="5"/>
  <c r="AJ50" i="5"/>
  <c r="AK43" i="5"/>
  <c r="AE45" i="5"/>
  <c r="AF40" i="5"/>
  <c r="W41" i="5"/>
  <c r="U43" i="5"/>
  <c r="AN30" i="5"/>
  <c r="AD32" i="5"/>
  <c r="U36" i="5"/>
  <c r="X46" i="5"/>
  <c r="AO29" i="5"/>
  <c r="AG50" i="5"/>
  <c r="AD37" i="5"/>
  <c r="X45" i="5"/>
  <c r="Z31" i="5"/>
  <c r="AQ15" i="5"/>
  <c r="AF31" i="5"/>
  <c r="AM30" i="5"/>
  <c r="AE41" i="5"/>
  <c r="AF36" i="5"/>
  <c r="W46" i="5"/>
  <c r="AF34" i="5"/>
  <c r="AQ41" i="5"/>
  <c r="Y29" i="5"/>
  <c r="AE38" i="5"/>
  <c r="V37" i="5"/>
  <c r="AP36" i="5"/>
  <c r="Z30" i="5"/>
  <c r="AO42" i="5"/>
  <c r="Z32" i="5"/>
  <c r="AK37" i="5"/>
  <c r="AL47" i="5"/>
  <c r="AL44" i="5"/>
  <c r="AI39" i="5"/>
  <c r="AI31" i="5"/>
  <c r="AL38" i="5"/>
  <c r="AI37" i="5"/>
  <c r="W32" i="5"/>
  <c r="U41" i="5"/>
  <c r="AN43" i="5"/>
  <c r="V29" i="5"/>
  <c r="Z41" i="5"/>
  <c r="AF50" i="5"/>
  <c r="AM48" i="5"/>
  <c r="AH30" i="5"/>
  <c r="AC37" i="5"/>
  <c r="AO38" i="5"/>
  <c r="AI45" i="5"/>
  <c r="AO50" i="5"/>
  <c r="AH45" i="5"/>
  <c r="Z47" i="5"/>
  <c r="AE36" i="5"/>
  <c r="AB37" i="5"/>
  <c r="U33" i="5"/>
  <c r="AH48" i="5"/>
  <c r="AG28" i="5"/>
  <c r="AF46" i="5"/>
  <c r="X44" i="5"/>
  <c r="AL43" i="5"/>
  <c r="AN42" i="5"/>
  <c r="AQ18" i="5"/>
  <c r="X11" i="5"/>
  <c r="W11" i="5"/>
  <c r="AQ13" i="5"/>
  <c r="AN49" i="5"/>
  <c r="V40" i="5"/>
  <c r="AK50" i="5"/>
  <c r="X34" i="5"/>
  <c r="AI41" i="5"/>
  <c r="Y42" i="5"/>
  <c r="W31" i="5"/>
  <c r="AE42" i="5"/>
  <c r="AC43" i="5"/>
  <c r="Z50" i="5"/>
  <c r="AE29" i="5"/>
  <c r="AL37" i="5"/>
  <c r="AQ36" i="5"/>
  <c r="AQ46" i="5"/>
  <c r="V48" i="5"/>
  <c r="Z16" i="5"/>
  <c r="AQ3" i="5"/>
  <c r="AF18" i="5"/>
  <c r="AL11" i="5"/>
  <c r="U22" i="5"/>
  <c r="X15" i="5"/>
  <c r="Z40" i="5"/>
  <c r="AN31" i="5"/>
  <c r="AD47" i="5"/>
  <c r="V36" i="5"/>
  <c r="U30" i="5"/>
  <c r="AF48" i="5"/>
  <c r="AP37" i="5"/>
  <c r="AD20" i="5"/>
  <c r="AG8" i="5"/>
  <c r="V50" i="5"/>
  <c r="Z35" i="5"/>
  <c r="X43" i="5"/>
  <c r="AG38" i="5"/>
  <c r="AC36" i="5"/>
  <c r="AQ47" i="5"/>
  <c r="AL34" i="5"/>
  <c r="AI38" i="5"/>
  <c r="V30" i="5"/>
  <c r="AK39" i="5"/>
  <c r="X31" i="5"/>
  <c r="AJ42" i="5"/>
  <c r="Y33" i="5"/>
  <c r="AI43" i="5"/>
  <c r="AP44" i="5"/>
  <c r="U34" i="5"/>
  <c r="AG22" i="5"/>
  <c r="W9" i="5"/>
  <c r="Z7" i="5"/>
  <c r="AD16" i="5"/>
  <c r="AF10" i="5"/>
  <c r="AJ25" i="5"/>
  <c r="Y11" i="5"/>
  <c r="AF20" i="5"/>
  <c r="AA31" i="5"/>
  <c r="AJ14" i="5"/>
  <c r="Y23" i="5"/>
  <c r="AN14" i="5"/>
  <c r="V6" i="5"/>
  <c r="X5" i="5"/>
  <c r="AE18" i="5"/>
  <c r="AK18" i="5"/>
  <c r="AF19" i="5"/>
  <c r="AK17" i="5"/>
  <c r="U9" i="5"/>
  <c r="AK5" i="5"/>
  <c r="AJ10" i="5"/>
  <c r="AK19" i="5"/>
  <c r="U5" i="5"/>
  <c r="AM24" i="5"/>
  <c r="AO14" i="5"/>
  <c r="AA25" i="5"/>
  <c r="AP19" i="5"/>
  <c r="AL6" i="5"/>
  <c r="W21" i="5"/>
  <c r="X25" i="5"/>
  <c r="AJ15" i="5"/>
  <c r="W4" i="5"/>
  <c r="AH8" i="5"/>
  <c r="AP20" i="5"/>
  <c r="AO4" i="5"/>
  <c r="AP25" i="5"/>
  <c r="X4" i="5"/>
  <c r="AL9" i="5"/>
  <c r="W7" i="5"/>
  <c r="AI25" i="5"/>
  <c r="AH6" i="5"/>
  <c r="AQ22" i="5"/>
  <c r="AL21" i="5"/>
  <c r="W14" i="5"/>
  <c r="AO25" i="5"/>
  <c r="AB25" i="5"/>
  <c r="AN13" i="5"/>
  <c r="U17" i="5"/>
  <c r="AL5" i="5"/>
  <c r="X22" i="5"/>
  <c r="AJ12" i="5"/>
  <c r="AP10" i="5"/>
  <c r="AE15" i="5"/>
  <c r="Y20" i="5"/>
  <c r="Y12" i="5"/>
  <c r="Z18" i="5"/>
  <c r="AD5" i="5"/>
  <c r="AE6" i="5"/>
  <c r="AC10" i="5"/>
  <c r="AG20" i="5"/>
  <c r="AJ23" i="5"/>
  <c r="AP24" i="5"/>
  <c r="AD6" i="5"/>
  <c r="X16" i="5"/>
  <c r="AK3" i="5"/>
  <c r="AF17" i="5"/>
  <c r="AB12" i="5"/>
  <c r="AN16" i="5"/>
  <c r="AH18" i="5"/>
  <c r="AP7" i="5"/>
  <c r="AQ25" i="5"/>
  <c r="AA3" i="5"/>
  <c r="AN24" i="5"/>
  <c r="AF3" i="5"/>
  <c r="AE9" i="5"/>
  <c r="AE23" i="5"/>
  <c r="V10" i="5"/>
  <c r="V11" i="5"/>
  <c r="V14" i="5"/>
  <c r="AK6" i="5"/>
  <c r="Z13" i="5"/>
  <c r="AE25" i="5"/>
  <c r="AO21" i="5"/>
  <c r="AJ8" i="5"/>
  <c r="AM6" i="5"/>
  <c r="AC9" i="5"/>
  <c r="AQ8" i="5"/>
  <c r="W13" i="5"/>
  <c r="AC7" i="5"/>
  <c r="X8" i="5"/>
  <c r="Z12" i="5"/>
  <c r="U25" i="5"/>
  <c r="AF9" i="5"/>
  <c r="AC5" i="5"/>
  <c r="Z14" i="5"/>
  <c r="AN25" i="5"/>
  <c r="AH5" i="5"/>
  <c r="AN3" i="5"/>
  <c r="Z6" i="5"/>
  <c r="Y21" i="5"/>
  <c r="AP16" i="5"/>
  <c r="AI13" i="5"/>
  <c r="AI10" i="5"/>
  <c r="AB18" i="5"/>
  <c r="AF16" i="5"/>
  <c r="AH10" i="5"/>
  <c r="Y3" i="5"/>
  <c r="AN17" i="5"/>
  <c r="V23" i="5"/>
  <c r="AG25" i="5"/>
  <c r="AP18" i="5"/>
  <c r="Y4" i="5"/>
  <c r="AM16" i="5"/>
  <c r="AC17" i="5"/>
  <c r="W5" i="5"/>
  <c r="AL14" i="5"/>
  <c r="AF15" i="5"/>
  <c r="AH29" i="5"/>
  <c r="AB28" i="5"/>
  <c r="AJ28" i="5"/>
  <c r="AF41" i="5"/>
  <c r="AM32" i="5"/>
  <c r="AH49" i="5"/>
  <c r="AC28" i="5"/>
  <c r="AO45" i="5"/>
  <c r="Z46" i="5"/>
  <c r="AL28" i="5"/>
  <c r="AP41" i="5"/>
  <c r="AP42" i="5"/>
  <c r="V39" i="5"/>
  <c r="AP39" i="5"/>
  <c r="AD48" i="5"/>
  <c r="U37" i="5"/>
  <c r="AE30" i="5"/>
  <c r="X37" i="5"/>
  <c r="AN38" i="5"/>
  <c r="AL48" i="5"/>
  <c r="AI47" i="5"/>
  <c r="AM41" i="5"/>
  <c r="AJ36" i="5"/>
  <c r="AK28" i="5"/>
  <c r="V31" i="5"/>
  <c r="AP50" i="5"/>
  <c r="AP28" i="5"/>
  <c r="V34" i="5"/>
  <c r="AP38" i="5"/>
  <c r="AK44" i="5"/>
  <c r="AE33" i="5"/>
  <c r="X41" i="5"/>
  <c r="X47" i="5"/>
  <c r="AA8" i="5"/>
  <c r="AQ7" i="5"/>
  <c r="AJ47" i="5"/>
  <c r="AK32" i="5"/>
  <c r="AB34" i="5"/>
  <c r="AJ38" i="5"/>
  <c r="AK34" i="5"/>
  <c r="AL31" i="5"/>
  <c r="AA46" i="5"/>
  <c r="W33" i="5"/>
  <c r="AH44" i="5"/>
  <c r="AB42" i="5"/>
  <c r="AG29" i="5"/>
  <c r="AH40" i="5"/>
  <c r="AB29" i="5"/>
  <c r="AH42" i="5"/>
  <c r="AC41" i="5"/>
  <c r="AQ50" i="5"/>
  <c r="Y50" i="5"/>
  <c r="AF43" i="5"/>
  <c r="AQ42" i="5"/>
  <c r="Y38" i="5"/>
  <c r="AC45" i="5"/>
  <c r="AP32" i="5"/>
  <c r="V41" i="5"/>
  <c r="AH36" i="5"/>
  <c r="AB49" i="5"/>
  <c r="AJ44" i="5"/>
  <c r="AG36" i="5"/>
  <c r="AD28" i="5"/>
  <c r="U28" i="5"/>
  <c r="AF44" i="5"/>
  <c r="AM31" i="5"/>
  <c r="AI35" i="5"/>
  <c r="Y35" i="5"/>
  <c r="AE43" i="5"/>
  <c r="Y43" i="5"/>
  <c r="AM43" i="5"/>
  <c r="AC34" i="5"/>
  <c r="W29" i="5"/>
  <c r="V47" i="5"/>
  <c r="Z36" i="5"/>
  <c r="AO37" i="5"/>
  <c r="AF45" i="5"/>
  <c r="X38" i="5"/>
  <c r="Z48" i="5"/>
  <c r="AK15" i="5"/>
  <c r="AE10" i="5"/>
  <c r="AL25" i="5"/>
  <c r="AH41" i="5"/>
  <c r="AG35" i="5"/>
  <c r="AD42" i="5"/>
  <c r="AH38" i="5"/>
  <c r="AF29" i="5"/>
  <c r="AE50" i="5"/>
  <c r="AK29" i="5"/>
  <c r="AQ37" i="5"/>
  <c r="AD41" i="5"/>
  <c r="AG40" i="5"/>
  <c r="U32" i="5"/>
  <c r="AO49" i="5"/>
  <c r="W39" i="5"/>
  <c r="U42" i="5"/>
  <c r="V38" i="5"/>
  <c r="W28" i="5"/>
  <c r="AE16" i="5"/>
  <c r="U7" i="5"/>
  <c r="AC14" i="5"/>
  <c r="AK8" i="5"/>
  <c r="AL20" i="5"/>
  <c r="AB9" i="5"/>
  <c r="X48" i="5"/>
  <c r="V46" i="5"/>
  <c r="AQ40" i="5"/>
  <c r="AC39" i="5"/>
  <c r="AC38" i="5"/>
  <c r="AM39" i="5"/>
  <c r="AP33" i="5"/>
  <c r="AA18" i="5"/>
  <c r="AP17" i="5"/>
  <c r="AD33" i="5"/>
  <c r="AG44" i="5"/>
  <c r="AH46" i="5"/>
  <c r="AO43" i="5"/>
  <c r="AJ43" i="5"/>
  <c r="AM33" i="5"/>
  <c r="W42" i="5"/>
  <c r="AA35" i="5"/>
  <c r="AB30" i="5"/>
  <c r="AH28" i="5"/>
  <c r="AH50" i="5"/>
  <c r="AM47" i="5"/>
  <c r="AK49" i="5"/>
  <c r="AA48" i="5"/>
  <c r="AA34" i="5"/>
  <c r="AB32" i="5"/>
  <c r="AQ16" i="5"/>
  <c r="AI20" i="5"/>
  <c r="AD25" i="5"/>
  <c r="Z19" i="5"/>
  <c r="AG5" i="5"/>
  <c r="Z10" i="5"/>
  <c r="AQ14" i="5"/>
  <c r="AH14" i="5"/>
  <c r="AJ29" i="5"/>
  <c r="AN33" i="5"/>
  <c r="W44" i="5"/>
  <c r="U46" i="5"/>
  <c r="AN35" i="5"/>
  <c r="AD31" i="5"/>
  <c r="U45" i="5"/>
  <c r="AP29" i="5"/>
  <c r="U50" i="5"/>
  <c r="AK33" i="5"/>
  <c r="AI16" i="5"/>
  <c r="AD10" i="5"/>
  <c r="AD18" i="5"/>
  <c r="W3" i="5"/>
  <c r="W12" i="5"/>
  <c r="AM23" i="5"/>
  <c r="W24" i="5"/>
  <c r="AF12" i="5"/>
  <c r="AC24" i="5"/>
  <c r="AG14" i="5"/>
  <c r="AD14" i="5"/>
  <c r="AC25" i="5"/>
  <c r="AN22" i="5"/>
  <c r="X9" i="5"/>
  <c r="AJ6" i="5"/>
  <c r="AN4" i="5"/>
  <c r="AL24" i="5"/>
  <c r="V22" i="5"/>
  <c r="AE7" i="5"/>
  <c r="X13" i="5"/>
  <c r="AD22" i="5"/>
  <c r="AK20" i="5"/>
  <c r="AA5" i="5"/>
  <c r="AI12" i="5"/>
  <c r="AJ3" i="5"/>
  <c r="AP9" i="5"/>
  <c r="AK25" i="5"/>
  <c r="AF4" i="5"/>
  <c r="V25" i="5"/>
  <c r="AD15" i="5"/>
  <c r="AK7" i="5"/>
  <c r="AC18" i="5"/>
  <c r="AG7" i="5"/>
  <c r="AG11" i="5"/>
  <c r="AG4" i="5"/>
  <c r="AM5" i="5"/>
  <c r="AP15" i="5"/>
  <c r="AJ9" i="5"/>
  <c r="AF5" i="5"/>
  <c r="AO8" i="5"/>
  <c r="AB8" i="5"/>
  <c r="X23" i="5"/>
  <c r="U10" i="5"/>
  <c r="Y13" i="5"/>
  <c r="AB10" i="5"/>
  <c r="AA13" i="5"/>
  <c r="AM4" i="5"/>
  <c r="AH17" i="5"/>
  <c r="AF8" i="5"/>
  <c r="AD13" i="5"/>
  <c r="AB5" i="5"/>
  <c r="AO22" i="5"/>
  <c r="W17" i="5"/>
  <c r="AI7" i="5"/>
  <c r="AG30" i="5"/>
  <c r="Y41" i="5"/>
  <c r="AK42" i="5"/>
  <c r="AF37" i="5"/>
  <c r="AQ30" i="5"/>
  <c r="AA43" i="5"/>
  <c r="AB48" i="5"/>
  <c r="Z42" i="5"/>
  <c r="AO33" i="5"/>
  <c r="AC30" i="5"/>
  <c r="AC44" i="5"/>
  <c r="AL32" i="5"/>
  <c r="AB50" i="5"/>
  <c r="AH32" i="5"/>
  <c r="AQ45" i="5"/>
  <c r="AO47" i="5"/>
  <c r="Z28" i="5"/>
  <c r="AH24" i="5"/>
  <c r="AI42" i="5"/>
  <c r="AL50" i="5"/>
  <c r="AM40" i="5"/>
  <c r="AN44" i="5"/>
  <c r="AD39" i="5"/>
  <c r="AG47" i="5"/>
  <c r="AJ49" i="5"/>
  <c r="AF38" i="5"/>
  <c r="AE49" i="5"/>
  <c r="W48" i="5"/>
  <c r="AQ34" i="5"/>
  <c r="AG33" i="5"/>
  <c r="AO36" i="5"/>
  <c r="X28" i="5"/>
  <c r="AJ48" i="5"/>
  <c r="AP31" i="5"/>
  <c r="AM46" i="5"/>
  <c r="AI32" i="5"/>
  <c r="AP35" i="5"/>
  <c r="AE47" i="5"/>
  <c r="Y32" i="5"/>
  <c r="AM42" i="5"/>
  <c r="AG13" i="5"/>
  <c r="U38" i="5"/>
  <c r="AP30" i="5"/>
  <c r="AL39" i="5"/>
  <c r="AC49" i="5"/>
  <c r="AP45" i="5"/>
  <c r="AN50" i="5"/>
  <c r="AI29" i="5"/>
  <c r="AP47" i="5"/>
  <c r="AD12" i="5"/>
  <c r="AQ5" i="5"/>
  <c r="AB20" i="5"/>
  <c r="V42" i="5"/>
  <c r="AD38" i="5"/>
  <c r="AL42" i="5"/>
  <c r="U11" i="5"/>
  <c r="W23" i="5"/>
  <c r="AE31" i="5"/>
  <c r="AD45" i="5"/>
  <c r="AQ48" i="5"/>
  <c r="V28" i="5"/>
  <c r="AE44" i="5"/>
  <c r="AQ44" i="5"/>
  <c r="AL30" i="5"/>
  <c r="AN45" i="5"/>
  <c r="AM12" i="5"/>
  <c r="AD8" i="5"/>
  <c r="AN9" i="5"/>
  <c r="AQ24" i="5"/>
  <c r="W50" i="5"/>
  <c r="AI49" i="5"/>
  <c r="Y30" i="5"/>
  <c r="V49" i="5"/>
  <c r="V44" i="5"/>
  <c r="AO39" i="5"/>
  <c r="AO40" i="5"/>
  <c r="Y45" i="5"/>
  <c r="AO30" i="5"/>
  <c r="AM35" i="5"/>
  <c r="AC50" i="5"/>
  <c r="AB31" i="5"/>
  <c r="AO11" i="5"/>
  <c r="AQ19" i="5"/>
  <c r="V19" i="5"/>
  <c r="X39" i="5"/>
  <c r="Z33" i="5"/>
  <c r="AG10" i="5"/>
  <c r="AA4" i="5"/>
  <c r="Z23" i="5"/>
  <c r="AM11" i="5"/>
  <c r="AF7" i="5"/>
  <c r="W22" i="5"/>
  <c r="AG18" i="5"/>
  <c r="AQ17" i="5"/>
  <c r="Z25" i="5"/>
  <c r="AE14" i="5"/>
  <c r="AN19" i="5"/>
  <c r="AD3" i="5"/>
  <c r="X21" i="5"/>
  <c r="AC11" i="5"/>
  <c r="AC13" i="5"/>
  <c r="AG34" i="5"/>
  <c r="Y36" i="5"/>
  <c r="AQ35" i="5"/>
  <c r="Z37" i="5"/>
  <c r="AO28" i="5"/>
  <c r="AQ38" i="5"/>
  <c r="AG41" i="5"/>
  <c r="AB46" i="5"/>
  <c r="Z45" i="5"/>
  <c r="AH22" i="5"/>
  <c r="AL46" i="5"/>
  <c r="AI40" i="5"/>
  <c r="U44" i="5"/>
  <c r="AO41" i="5"/>
  <c r="AD40" i="5"/>
  <c r="AM49" i="5"/>
  <c r="AA44" i="5"/>
  <c r="Y40" i="5"/>
  <c r="AE40" i="5"/>
  <c r="AK41" i="5"/>
  <c r="AG42" i="5"/>
  <c r="AJ35" i="5"/>
  <c r="AB47" i="5"/>
  <c r="AA41" i="5"/>
  <c r="X3" i="5"/>
  <c r="AD30" i="5"/>
  <c r="X30" i="5"/>
  <c r="AO35" i="5"/>
  <c r="AK46" i="5"/>
  <c r="AN32" i="5"/>
  <c r="AO18" i="5"/>
  <c r="AP48" i="5"/>
  <c r="AJ37" i="5"/>
  <c r="Y18" i="5"/>
  <c r="Y44" i="5"/>
  <c r="Y47" i="5"/>
  <c r="X33" i="5"/>
  <c r="AF30" i="5"/>
  <c r="AE12" i="5"/>
  <c r="U19" i="5"/>
  <c r="AA10" i="5"/>
  <c r="AA50" i="5"/>
  <c r="AP43" i="5"/>
  <c r="AD43" i="5"/>
  <c r="AF28" i="5"/>
  <c r="AD44" i="5"/>
  <c r="AL49" i="5"/>
  <c r="AB19" i="5"/>
  <c r="U49" i="5"/>
  <c r="AC32" i="5"/>
  <c r="AH33" i="5"/>
  <c r="Z4" i="5"/>
  <c r="AH21" i="5"/>
  <c r="AL41" i="5"/>
  <c r="AA30" i="5"/>
  <c r="AJ32" i="5"/>
  <c r="AN29" i="5"/>
  <c r="AM28" i="5"/>
  <c r="AD4" i="5"/>
  <c r="AA17" i="5"/>
  <c r="Z29" i="5"/>
  <c r="AK14" i="5"/>
  <c r="AB14" i="5"/>
  <c r="AB22" i="5"/>
  <c r="Y7" i="5"/>
  <c r="Y24" i="5"/>
  <c r="Y5" i="5"/>
  <c r="Y22" i="5"/>
  <c r="AJ13" i="5"/>
  <c r="AE19" i="5"/>
  <c r="Z9" i="5"/>
  <c r="AB24" i="5"/>
  <c r="X6" i="5"/>
  <c r="AI6" i="5"/>
  <c r="AD7" i="5"/>
  <c r="AP5" i="5"/>
  <c r="W16" i="5"/>
  <c r="AN12" i="5"/>
  <c r="AG3" i="5"/>
  <c r="AM18" i="5"/>
  <c r="AD24" i="5"/>
  <c r="AB16" i="5"/>
  <c r="AM17" i="5"/>
  <c r="AK12" i="5"/>
  <c r="AK24" i="5"/>
  <c r="AP8" i="5"/>
  <c r="AM15" i="5"/>
  <c r="AB3" i="5"/>
  <c r="AJ22" i="5"/>
  <c r="U20" i="5"/>
  <c r="Y9" i="5"/>
  <c r="W8" i="5"/>
  <c r="AF6" i="5"/>
  <c r="U23" i="5"/>
  <c r="AI11" i="5"/>
  <c r="X20" i="5"/>
  <c r="V12" i="5"/>
  <c r="AK9" i="5"/>
  <c r="AI17" i="5"/>
  <c r="AA16" i="5"/>
  <c r="AQ9" i="5"/>
  <c r="AH20" i="5"/>
  <c r="AB23" i="5"/>
  <c r="V3" i="5"/>
  <c r="AE21" i="5"/>
  <c r="AH19" i="5"/>
  <c r="AE17" i="5"/>
  <c r="AF11" i="5"/>
  <c r="AC6" i="5"/>
  <c r="AA20" i="5"/>
  <c r="Y25" i="5"/>
  <c r="AJ11" i="5"/>
  <c r="AC22" i="5"/>
  <c r="AI9" i="5"/>
  <c r="AM21" i="5"/>
  <c r="AE46" i="5"/>
  <c r="AN39" i="5"/>
  <c r="X49" i="5"/>
  <c r="AJ41" i="5"/>
  <c r="AA32" i="5"/>
  <c r="AL45" i="5"/>
  <c r="W37" i="5"/>
  <c r="AH47" i="5"/>
  <c r="AM44" i="5"/>
  <c r="AF39" i="5"/>
  <c r="AF42" i="5"/>
  <c r="Y48" i="5"/>
  <c r="W45" i="5"/>
  <c r="AG31" i="5"/>
  <c r="AJ46" i="5"/>
  <c r="AB36" i="5"/>
  <c r="AP46" i="5"/>
  <c r="AC29" i="5"/>
  <c r="Z38" i="5"/>
  <c r="Y31" i="5"/>
  <c r="AI46" i="5"/>
  <c r="AI34" i="5"/>
  <c r="AN34" i="5"/>
  <c r="AE39" i="5"/>
  <c r="Y28" i="5"/>
  <c r="AJ40" i="5"/>
  <c r="AM38" i="5"/>
  <c r="AN41" i="5"/>
  <c r="AA38" i="5"/>
  <c r="AE32" i="5"/>
  <c r="AC47" i="5"/>
  <c r="Z39" i="5"/>
  <c r="AE37" i="5"/>
  <c r="AI48" i="5"/>
  <c r="AD29" i="5"/>
  <c r="AH34" i="5"/>
  <c r="W40" i="5"/>
  <c r="AB38" i="5"/>
  <c r="AI44" i="5"/>
  <c r="AK22" i="5"/>
  <c r="AP13" i="5"/>
  <c r="AB43" i="5"/>
  <c r="AJ34" i="5"/>
  <c r="AM45" i="5"/>
  <c r="AL29" i="5"/>
  <c r="AO32" i="5"/>
  <c r="AF35" i="5"/>
  <c r="AM34" i="5"/>
  <c r="AA37" i="5"/>
  <c r="AP4" i="5"/>
  <c r="AK10" i="5"/>
  <c r="AE8" i="5"/>
  <c r="V32" i="5"/>
  <c r="AG48" i="5"/>
  <c r="AK30" i="5"/>
  <c r="AQ11" i="5"/>
  <c r="AA29" i="5"/>
  <c r="AB40" i="5"/>
  <c r="Z44" i="5"/>
  <c r="AJ45" i="5"/>
  <c r="AG46" i="5"/>
  <c r="AB45" i="5"/>
  <c r="AJ30" i="5"/>
  <c r="W43" i="5"/>
  <c r="W19" i="5"/>
  <c r="U3" i="5"/>
  <c r="AE11" i="5"/>
  <c r="AD19" i="5"/>
  <c r="AQ33" i="5"/>
  <c r="AI36" i="5"/>
  <c r="AQ28" i="5"/>
  <c r="W38" i="5"/>
  <c r="AP40" i="5"/>
  <c r="AB41" i="5"/>
  <c r="X36" i="5"/>
  <c r="AE35" i="5"/>
  <c r="AA36" i="5"/>
  <c r="AH39" i="5"/>
  <c r="AB33" i="5"/>
  <c r="AQ43" i="5"/>
  <c r="AK38" i="5"/>
  <c r="AO20" i="5"/>
  <c r="AH3" i="5"/>
  <c r="AQ20" i="5"/>
  <c r="AM36" i="5"/>
  <c r="AL18" i="5"/>
  <c r="AE3" i="5"/>
  <c r="AL8" i="5"/>
  <c r="AL13" i="5"/>
  <c r="AL7" i="5"/>
  <c r="AP22" i="5"/>
  <c r="AJ17" i="5"/>
  <c r="AM9" i="5"/>
  <c r="AO6" i="5"/>
  <c r="Z17" i="5"/>
  <c r="AF24" i="5"/>
  <c r="AF22" i="5"/>
  <c r="AB21" i="5"/>
  <c r="Y17" i="5"/>
  <c r="AF14" i="5"/>
  <c r="AG24" i="5"/>
  <c r="AQ10" i="5"/>
  <c r="W6" i="5"/>
  <c r="AG16" i="5"/>
  <c r="Z8" i="5"/>
  <c r="AI8" i="5"/>
  <c r="Y16" i="5"/>
  <c r="AN11" i="5"/>
  <c r="AC3" i="5"/>
  <c r="V17" i="5"/>
  <c r="AH23" i="5"/>
  <c r="V21" i="5"/>
  <c r="X19" i="5"/>
  <c r="X12" i="5"/>
  <c r="AO3" i="5"/>
  <c r="AH25" i="5"/>
  <c r="AB7" i="5"/>
  <c r="AA9" i="5"/>
  <c r="AB4" i="5"/>
  <c r="AK21" i="5"/>
  <c r="AC23" i="5"/>
  <c r="V4" i="5"/>
  <c r="AJ16" i="5"/>
  <c r="U15" i="5"/>
  <c r="AD36" i="5"/>
  <c r="U29" i="5"/>
  <c r="AM29" i="5"/>
  <c r="AQ29" i="5"/>
  <c r="AC33" i="5"/>
  <c r="X29" i="5"/>
  <c r="X40" i="5"/>
  <c r="X50" i="5"/>
  <c r="AG32" i="5"/>
  <c r="AF33" i="5"/>
  <c r="AA42" i="5"/>
  <c r="AD35" i="5"/>
  <c r="AB35" i="5"/>
  <c r="AC40" i="5"/>
  <c r="AK35" i="5"/>
  <c r="AK13" i="5"/>
  <c r="AE48" i="5"/>
  <c r="U47" i="5"/>
  <c r="Y37" i="5"/>
  <c r="AE4" i="5"/>
  <c r="AK36" i="5"/>
  <c r="AE28" i="5"/>
  <c r="AP34" i="5"/>
  <c r="AI28" i="5"/>
  <c r="Y49" i="5"/>
  <c r="W49" i="5"/>
  <c r="AE22" i="5"/>
  <c r="AL40" i="5"/>
  <c r="AA40" i="5"/>
  <c r="AH43" i="5"/>
  <c r="AN36" i="5"/>
  <c r="AA28" i="5"/>
  <c r="AJ31" i="5"/>
  <c r="AH7" i="5"/>
  <c r="AD17" i="5"/>
  <c r="AH4" i="5"/>
  <c r="AI30" i="5"/>
  <c r="U13" i="5"/>
  <c r="AG21" i="5"/>
  <c r="Z22" i="5"/>
  <c r="AJ7" i="5"/>
  <c r="AJ21" i="5"/>
  <c r="U24" i="5"/>
  <c r="X24" i="5"/>
  <c r="AI18" i="5"/>
  <c r="AO5" i="5"/>
  <c r="AE13" i="5"/>
  <c r="AN21" i="5"/>
  <c r="AL17" i="5"/>
  <c r="V9" i="5"/>
  <c r="AH12" i="5"/>
  <c r="AL23" i="5"/>
  <c r="AQ6" i="5"/>
  <c r="V24" i="5"/>
  <c r="AE24" i="5"/>
  <c r="AQ4" i="5"/>
  <c r="Z5" i="5"/>
  <c r="AL15" i="5"/>
  <c r="AK11" i="5"/>
  <c r="AE5" i="5"/>
  <c r="AA19" i="5"/>
  <c r="AO10" i="5"/>
  <c r="AD9" i="5"/>
  <c r="AJ20" i="5"/>
  <c r="AI23" i="5"/>
  <c r="AG23" i="5"/>
  <c r="Y6" i="5"/>
  <c r="AF13" i="5"/>
  <c r="Y8" i="5"/>
  <c r="AN7" i="5"/>
  <c r="AO7" i="5"/>
  <c r="X18" i="5"/>
  <c r="AD23" i="5"/>
  <c r="AH15" i="5"/>
  <c r="AF23" i="5"/>
  <c r="AP11" i="5"/>
  <c r="AB6" i="5"/>
  <c r="AJ19" i="5"/>
  <c r="AA7" i="5"/>
  <c r="U14" i="5"/>
  <c r="AA22" i="5"/>
  <c r="W18" i="5"/>
  <c r="AM7" i="5"/>
  <c r="V16" i="5"/>
  <c r="AI24" i="5"/>
  <c r="AJ5" i="5"/>
  <c r="Y15" i="5"/>
  <c r="AP21" i="5"/>
  <c r="AF21" i="5"/>
  <c r="AN18" i="5"/>
  <c r="AF25" i="5"/>
  <c r="X35" i="5"/>
  <c r="AE34" i="5"/>
  <c r="AB39" i="5"/>
  <c r="AK31" i="5"/>
  <c r="W35" i="5"/>
  <c r="AA45" i="5"/>
  <c r="AG43" i="5"/>
  <c r="AF47" i="5"/>
  <c r="U35" i="5"/>
  <c r="AM37" i="5"/>
  <c r="AQ39" i="5"/>
  <c r="AA49" i="5"/>
  <c r="V33" i="5"/>
  <c r="AD46" i="5"/>
  <c r="AH37" i="5"/>
  <c r="AD34" i="5"/>
  <c r="AC20" i="5"/>
  <c r="AO34" i="5"/>
  <c r="AQ32" i="5"/>
  <c r="AC48" i="5"/>
  <c r="AL36" i="5"/>
  <c r="U40" i="5"/>
  <c r="AK47" i="5"/>
  <c r="X32" i="5"/>
  <c r="AG49" i="5"/>
  <c r="AK45" i="5"/>
  <c r="U31" i="5"/>
  <c r="V43" i="5"/>
  <c r="W34" i="5"/>
  <c r="X42" i="5"/>
  <c r="AO48" i="5"/>
  <c r="AN48" i="5"/>
  <c r="Y34" i="5"/>
  <c r="AN40" i="5"/>
  <c r="AF32" i="5"/>
  <c r="AA39" i="5"/>
  <c r="AP49" i="5"/>
  <c r="Z49" i="5"/>
  <c r="Y46" i="5"/>
  <c r="AN10" i="5"/>
  <c r="AO15" i="5"/>
  <c r="AH31" i="5"/>
  <c r="AM50" i="5"/>
  <c r="AA47" i="5"/>
  <c r="AH35" i="5"/>
  <c r="AD49" i="5"/>
  <c r="AA33" i="5"/>
  <c r="AN46" i="5"/>
  <c r="Z3" i="5"/>
  <c r="AQ12" i="5"/>
  <c r="AQ21" i="5"/>
  <c r="AG45" i="5"/>
  <c r="AI50" i="5"/>
  <c r="W47" i="5"/>
  <c r="AB15" i="5"/>
  <c r="V45" i="5"/>
  <c r="AC46" i="5"/>
  <c r="AK40" i="5"/>
  <c r="AF49" i="5"/>
  <c r="AJ39" i="5"/>
  <c r="AL33" i="5"/>
  <c r="AP3" i="5"/>
  <c r="AO17" i="5"/>
  <c r="Y39" i="5"/>
  <c r="V35" i="5"/>
  <c r="AQ31" i="5"/>
  <c r="AC31" i="5"/>
  <c r="AQ49" i="5"/>
  <c r="AJ33" i="5"/>
  <c r="W30" i="5"/>
  <c r="AP6" i="5"/>
  <c r="AD50" i="5"/>
  <c r="I32" i="5" a="1"/>
  <c r="I32" i="5"/>
  <c r="I33" i="5"/>
  <c r="G32" i="5" a="1"/>
  <c r="G32" i="5"/>
  <c r="G33" i="5"/>
  <c r="H32" i="5" a="1"/>
  <c r="H32" i="5"/>
  <c r="H33" i="5"/>
  <c r="J32" i="5" a="1"/>
  <c r="J32" i="5"/>
  <c r="J33" i="5"/>
</calcChain>
</file>

<file path=xl/sharedStrings.xml><?xml version="1.0" encoding="utf-8"?>
<sst xmlns="http://schemas.openxmlformats.org/spreadsheetml/2006/main" count="920" uniqueCount="252">
  <si>
    <t>Date</t>
  </si>
  <si>
    <t>Dow Jones</t>
  </si>
  <si>
    <t>S&amp;P 500</t>
  </si>
  <si>
    <t>NASDAQ</t>
  </si>
  <si>
    <t>10yr bond (CBOE)</t>
  </si>
  <si>
    <t>Change gain</t>
  </si>
  <si>
    <t>Index</t>
  </si>
  <si>
    <t>Average daily</t>
  </si>
  <si>
    <t>Correlation</t>
  </si>
  <si>
    <t>BEnchMark</t>
  </si>
  <si>
    <t>Benchmark</t>
  </si>
  <si>
    <t>Average Compunded Annual</t>
  </si>
  <si>
    <t>Risk-Free Rate</t>
  </si>
  <si>
    <t>Standard Dev. Annualized</t>
  </si>
  <si>
    <t>Made:</t>
  </si>
  <si>
    <t>Tuesday, February 06, 2018</t>
  </si>
  <si>
    <t xml:space="preserve">Wieghts </t>
  </si>
  <si>
    <t>#</t>
  </si>
  <si>
    <t xml:space="preserve">Ticker </t>
  </si>
  <si>
    <t>Company</t>
  </si>
  <si>
    <t>Sector</t>
  </si>
  <si>
    <t>Industry</t>
  </si>
  <si>
    <t>Beta</t>
  </si>
  <si>
    <t>CAPM</t>
  </si>
  <si>
    <t>Historical Return</t>
  </si>
  <si>
    <t>ERROR</t>
  </si>
  <si>
    <t>Histocial Std</t>
  </si>
  <si>
    <t>Fama/French</t>
  </si>
  <si>
    <t>ADVM</t>
  </si>
  <si>
    <t>Adverum Biotechnologies, Inc.</t>
  </si>
  <si>
    <t>Healthcare</t>
  </si>
  <si>
    <t>Biotechnology</t>
  </si>
  <si>
    <t>AHC</t>
  </si>
  <si>
    <t>A.H. Belo Corporation</t>
  </si>
  <si>
    <t>Services</t>
  </si>
  <si>
    <t>Publishing - Newspapers</t>
  </si>
  <si>
    <t>ALTR</t>
  </si>
  <si>
    <t>Altair Engineering Inc.</t>
  </si>
  <si>
    <t>Technology</t>
  </si>
  <si>
    <t>Semiconductor - Specialized</t>
  </si>
  <si>
    <t>ARWR</t>
  </si>
  <si>
    <t>Arrowhead Pharmaceuticals, Inc.</t>
  </si>
  <si>
    <t>AVGR</t>
  </si>
  <si>
    <t>Avinger, Inc.</t>
  </si>
  <si>
    <t>Medical Appliances &amp; Equipment</t>
  </si>
  <si>
    <t>BBSI</t>
  </si>
  <si>
    <t>Barrett Business Services, Inc.</t>
  </si>
  <si>
    <t>Staffing &amp; Outsourcing Services</t>
  </si>
  <si>
    <t>BYD</t>
  </si>
  <si>
    <t>Boyd Gaming Corporation</t>
  </si>
  <si>
    <t>Resorts &amp; Casinos</t>
  </si>
  <si>
    <t>CALD</t>
  </si>
  <si>
    <t>Callidus Software Inc.</t>
  </si>
  <si>
    <t>Business Software &amp; Services</t>
  </si>
  <si>
    <t>CBIO</t>
  </si>
  <si>
    <t>Catalyst Biosciences, Inc.</t>
  </si>
  <si>
    <t>CERC</t>
  </si>
  <si>
    <t>Cerecor Inc.</t>
  </si>
  <si>
    <t>DATA</t>
  </si>
  <si>
    <t>Tableau Software, Inc.</t>
  </si>
  <si>
    <t>Application Software</t>
  </si>
  <si>
    <t>DAVE</t>
  </si>
  <si>
    <t>Famous Dave's of America, Inc.</t>
  </si>
  <si>
    <t>Restaurants</t>
  </si>
  <si>
    <t>DCI</t>
  </si>
  <si>
    <t>Donaldson Company, Inc.</t>
  </si>
  <si>
    <t>Industrial Goods</t>
  </si>
  <si>
    <t>Diversified Machinery</t>
  </si>
  <si>
    <t>DENN</t>
  </si>
  <si>
    <t>Denny's Corporation</t>
  </si>
  <si>
    <t>DPLO</t>
  </si>
  <si>
    <t>Diplomat Pharmacy, Inc.</t>
  </si>
  <si>
    <t>Drugs - Generic</t>
  </si>
  <si>
    <t>DRNA</t>
  </si>
  <si>
    <t>Dicerna Pharmaceuticals, Inc.</t>
  </si>
  <si>
    <t>ENTA</t>
  </si>
  <si>
    <t>Enanta Pharmaceuticals, Inc.</t>
  </si>
  <si>
    <t>FLR</t>
  </si>
  <si>
    <t>Fluor Corporation</t>
  </si>
  <si>
    <t>Heavy Construction</t>
  </si>
  <si>
    <t>GOLF</t>
  </si>
  <si>
    <t>Acushnet Holdings Corp.</t>
  </si>
  <si>
    <t>Sporting Goods Stores</t>
  </si>
  <si>
    <t>GOOS</t>
  </si>
  <si>
    <t>Canada Goose Holdings Inc.</t>
  </si>
  <si>
    <t>Consumer Goods</t>
  </si>
  <si>
    <t>Textile - Apparel Clothing</t>
  </si>
  <si>
    <t>GORO</t>
  </si>
  <si>
    <t>Gold Resource Corp</t>
  </si>
  <si>
    <t>Basic Materials</t>
  </si>
  <si>
    <t>Gold</t>
  </si>
  <si>
    <t>HAE</t>
  </si>
  <si>
    <t>Haemonetics Corporation</t>
  </si>
  <si>
    <t>Medical Instruments &amp; Supplies</t>
  </si>
  <si>
    <t>HAWK</t>
  </si>
  <si>
    <t>Blackhawk Network Holdings, Inc.</t>
  </si>
  <si>
    <t>Financial</t>
  </si>
  <si>
    <t>Credit Services</t>
  </si>
  <si>
    <t>HDNG</t>
  </si>
  <si>
    <t>Hardinge Inc.</t>
  </si>
  <si>
    <t>Machine Tools &amp; Accessories</t>
  </si>
  <si>
    <t>HEES</t>
  </si>
  <si>
    <t>H&amp;E Equipment Services, Inc.</t>
  </si>
  <si>
    <t>Rental &amp; Leasing Services</t>
  </si>
  <si>
    <t>IEP</t>
  </si>
  <si>
    <t>Icahn Enterprises L.P.</t>
  </si>
  <si>
    <t>Conglomerates</t>
  </si>
  <si>
    <t>KAI</t>
  </si>
  <si>
    <t>Kadant Inc.</t>
  </si>
  <si>
    <t>KE</t>
  </si>
  <si>
    <t>Kimball Electronics, Inc.</t>
  </si>
  <si>
    <t>Diversified Electronics</t>
  </si>
  <si>
    <t>LGND</t>
  </si>
  <si>
    <t>Ligand Pharmaceuticals Incorporated</t>
  </si>
  <si>
    <t>LNCE</t>
  </si>
  <si>
    <t>Snyder's-Lance, Inc.</t>
  </si>
  <si>
    <t>Processed &amp; Packaged Goods</t>
  </si>
  <si>
    <t>LOV</t>
  </si>
  <si>
    <t>Spark Networks SE</t>
  </si>
  <si>
    <t>Internet Service Providers</t>
  </si>
  <si>
    <t>MDGL</t>
  </si>
  <si>
    <t>Madrigal Pharmaceuticals, Inc.</t>
  </si>
  <si>
    <t>MINI</t>
  </si>
  <si>
    <t>Mobile Mini, Inc.</t>
  </si>
  <si>
    <t>Packaging &amp; Containers</t>
  </si>
  <si>
    <t>MLAB</t>
  </si>
  <si>
    <t>Mesa Laboratories, Inc.</t>
  </si>
  <si>
    <t>MRT</t>
  </si>
  <si>
    <t>MedEquities Realty Trust, Inc.</t>
  </si>
  <si>
    <t>MRTX</t>
  </si>
  <si>
    <t>Mirati Therapeutics, Inc.</t>
  </si>
  <si>
    <t>MTBC</t>
  </si>
  <si>
    <t>Medical Transcription Billing, Corp.</t>
  </si>
  <si>
    <t>Healthcare Information Services</t>
  </si>
  <si>
    <t>NATI</t>
  </si>
  <si>
    <t>National Instruments Corporation</t>
  </si>
  <si>
    <t>Technical &amp; System Software</t>
  </si>
  <si>
    <t>OGEN</t>
  </si>
  <si>
    <t>Oragenics, Inc.</t>
  </si>
  <si>
    <t>OIS</t>
  </si>
  <si>
    <t>Oil States International, Inc.</t>
  </si>
  <si>
    <t>Oil &amp; Gas Equipment &amp; Services</t>
  </si>
  <si>
    <t>PCYO</t>
  </si>
  <si>
    <t>Pure Cycle Corporation</t>
  </si>
  <si>
    <t>Utilities</t>
  </si>
  <si>
    <t>Water Utilities</t>
  </si>
  <si>
    <t>PGEM</t>
  </si>
  <si>
    <t>Ply Gem Holdings, Inc</t>
  </si>
  <si>
    <t>General Building Materials</t>
  </si>
  <si>
    <t>QNST</t>
  </si>
  <si>
    <t>QuinStreet, Inc.</t>
  </si>
  <si>
    <t>Internet Software &amp; Services</t>
  </si>
  <si>
    <t>RMR</t>
  </si>
  <si>
    <t>The RMR Group Inc.</t>
  </si>
  <si>
    <t>Real Estate Development</t>
  </si>
  <si>
    <t>STL</t>
  </si>
  <si>
    <t>Sterling Bancorp</t>
  </si>
  <si>
    <t>Money Center Banks</t>
  </si>
  <si>
    <t>STRP</t>
  </si>
  <si>
    <t>Straight Path Communications Inc.</t>
  </si>
  <si>
    <t>Diversified Communication Services</t>
  </si>
  <si>
    <t>SYNL</t>
  </si>
  <si>
    <t>Synalloy Corporation</t>
  </si>
  <si>
    <t>Steel &amp; Iron</t>
  </si>
  <si>
    <t>TESS</t>
  </si>
  <si>
    <t>TESSCO Technologies Incorporated</t>
  </si>
  <si>
    <t>Communication Equipment</t>
  </si>
  <si>
    <t>USAK</t>
  </si>
  <si>
    <t>USA Truck, Inc.</t>
  </si>
  <si>
    <t>Trucking</t>
  </si>
  <si>
    <t>VHC</t>
  </si>
  <si>
    <t>VirnetX Holding Corp</t>
  </si>
  <si>
    <t>VSAT</t>
  </si>
  <si>
    <t>Viasat, Inc.</t>
  </si>
  <si>
    <t>W</t>
  </si>
  <si>
    <t>Wayfair Inc.</t>
  </si>
  <si>
    <t>Catalog &amp; Mail Order Houses</t>
  </si>
  <si>
    <t>WING</t>
  </si>
  <si>
    <t>Wingstop Inc.</t>
  </si>
  <si>
    <t>WWW</t>
  </si>
  <si>
    <t>Wolverine World Wide, Inc.</t>
  </si>
  <si>
    <t>Textile - Apparel Footwear &amp; Accessories</t>
  </si>
  <si>
    <t>from:</t>
  </si>
  <si>
    <t>Average Err</t>
  </si>
  <si>
    <t>mergentonline.com</t>
  </si>
  <si>
    <t xml:space="preserve">It should equal to zero </t>
  </si>
  <si>
    <t>https://www.finviz.com/quote.ashx?t=SYNL&amp;ty=c&amp;p=d&amp;b=1</t>
  </si>
  <si>
    <t>GOOS.TSX</t>
  </si>
  <si>
    <t>Ticker</t>
  </si>
  <si>
    <t>Return</t>
  </si>
  <si>
    <t>Annual</t>
  </si>
  <si>
    <t>STD. DEV</t>
  </si>
  <si>
    <t>Daily Gain</t>
  </si>
  <si>
    <t>null</t>
  </si>
  <si>
    <t xml:space="preserve">issues in calucations </t>
  </si>
  <si>
    <t>Ideas:</t>
  </si>
  <si>
    <t>Saparate different stocks into differnet portfolio</t>
  </si>
  <si>
    <t>This portfolio with stocks with fewer observations ( Less than 5 years)</t>
  </si>
  <si>
    <t>Covar/Var</t>
  </si>
  <si>
    <t>Optimization</t>
  </si>
  <si>
    <t>Equal-w</t>
  </si>
  <si>
    <t>Mini. Var</t>
  </si>
  <si>
    <t>Max. SR</t>
  </si>
  <si>
    <t>W_</t>
  </si>
  <si>
    <t>Total</t>
  </si>
  <si>
    <t>Port.</t>
  </si>
  <si>
    <t>Std. Dev</t>
  </si>
  <si>
    <t>SR</t>
  </si>
  <si>
    <t>This porfolio for old stocks ( More than 5 years)</t>
  </si>
  <si>
    <t>Optimzation</t>
  </si>
  <si>
    <t>Equal-weighted</t>
  </si>
  <si>
    <t>minimum Varince</t>
  </si>
  <si>
    <t>Maximum Sharpe Ratio</t>
  </si>
  <si>
    <t>Maximum return</t>
  </si>
  <si>
    <t>Sum W</t>
  </si>
  <si>
    <t>Portfolio return</t>
  </si>
  <si>
    <t>port. Std. Dev</t>
  </si>
  <si>
    <t>Sharpe Ratio</t>
  </si>
  <si>
    <t>This portfolio is for brand new stocks and abnormal return</t>
  </si>
  <si>
    <t>Portfolio optimzation</t>
  </si>
  <si>
    <t>Minimum Var</t>
  </si>
  <si>
    <t>Maxi. SR</t>
  </si>
  <si>
    <t>Port:</t>
  </si>
  <si>
    <t>Calculate DCF for these firms, IMPORTANT</t>
  </si>
  <si>
    <t>This file was created by CMPT_ME_BEME_RETS_DAILY using the 201712 CRSP database.</t>
  </si>
  <si>
    <t>The Tbill return is the simple daily rate that</t>
  </si>
  <si>
    <t xml:space="preserve"> over the number of trading days</t>
  </si>
  <si>
    <t>in the month</t>
  </si>
  <si>
    <t xml:space="preserve"> compounds to 1-month TBill rate from Ibbotson and Associates Inc.</t>
  </si>
  <si>
    <t>Mkt-RF</t>
  </si>
  <si>
    <t>SMB</t>
  </si>
  <si>
    <t>HML</t>
  </si>
  <si>
    <t>RF</t>
  </si>
  <si>
    <t>Covar-daily</t>
  </si>
  <si>
    <t>Covar-Annual</t>
  </si>
  <si>
    <t>Copyright 2017 Kenneth R. French</t>
  </si>
  <si>
    <t>Alibaba</t>
  </si>
  <si>
    <t>Netflix</t>
  </si>
  <si>
    <t>This is for the training system study</t>
  </si>
  <si>
    <t>Adj Close</t>
  </si>
  <si>
    <t>Volume</t>
  </si>
  <si>
    <t>BABA</t>
  </si>
  <si>
    <t>NFLX</t>
  </si>
  <si>
    <t>Baidu</t>
  </si>
  <si>
    <t>BIDU</t>
  </si>
  <si>
    <t>Manhattan Associates Inc</t>
  </si>
  <si>
    <t>MANH</t>
  </si>
  <si>
    <t>Micron Technology Inc</t>
  </si>
  <si>
    <t>MU</t>
  </si>
  <si>
    <t>BlackBerry Ltd </t>
  </si>
  <si>
    <t>BB</t>
  </si>
  <si>
    <t>They must be zero dividend, find the histocial 3 yrs closing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</si>
</sst>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_-;\-* #,##0.00_-;_-* &quot;-&quot;??_-;_-@_-"/>
    <numFmt numFmtId="165" formatCode="_-* #,##0.0000_-;\-* #,##0.0000_-;_-* &quot;-&quot;??_-;_-@_-"/>
    <numFmt numFmtId="166" formatCode="_-* #,##0.000000_-;\-* #,##0.000000_-;_-* &quot;-&quot;??_-;_-@_-"/>
    <numFmt numFmtId="167" formatCode="0.0%"/>
    <numFmt numFmtId="168" formatCode="[$-F800]dddd\,\ mmmm\ dd\,\ yyyy"/>
    <numFmt numFmtId="169" formatCode="_-* #,##0.000_-;\-* #,##0.000_-;_-* &quot;-&quot;??_-;_-@_-"/>
    <numFmt numFmtId="170" formatCode="#,##0.00000"/>
    <numFmt numFmtId="171" formatCode="_-* #,##0_-;\-* #,##0_-;_-* &quot;-&quot;??_-;_-@_-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rgb="FF000000"/>
      <name val="Arial"/>
      <family val="2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485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4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32">
    <xf numFmtId="0" fontId="0" fillId="0" borderId="0" xfId="0"/>
    <xf numFmtId="14" fontId="0" fillId="0" borderId="0" xfId="0" applyNumberFormat="1"/>
    <xf numFmtId="0" fontId="16" fillId="0" borderId="0" xfId="0" applyFont="1" applyBorder="1"/>
    <xf numFmtId="0" fontId="16" fillId="0" borderId="10" xfId="0" applyFont="1" applyBorder="1" applyAlignment="1"/>
    <xf numFmtId="0" fontId="16" fillId="0" borderId="0" xfId="0" applyFont="1" applyFill="1" applyBorder="1"/>
    <xf numFmtId="0" fontId="0" fillId="0" borderId="11" xfId="0" applyBorder="1"/>
    <xf numFmtId="166" fontId="0" fillId="0" borderId="0" xfId="1" applyNumberFormat="1" applyFont="1"/>
    <xf numFmtId="167" fontId="0" fillId="0" borderId="0" xfId="2" applyNumberFormat="1" applyFont="1"/>
    <xf numFmtId="167" fontId="0" fillId="0" borderId="0" xfId="2" applyNumberFormat="1" applyFont="1" applyFill="1" applyBorder="1"/>
    <xf numFmtId="0" fontId="16" fillId="0" borderId="12" xfId="0" applyFont="1" applyBorder="1"/>
    <xf numFmtId="165" fontId="0" fillId="0" borderId="0" xfId="1" applyNumberFormat="1" applyFont="1" applyBorder="1"/>
    <xf numFmtId="165" fontId="0" fillId="0" borderId="14" xfId="1" applyNumberFormat="1" applyFont="1" applyBorder="1"/>
    <xf numFmtId="165" fontId="0" fillId="0" borderId="11" xfId="1" applyNumberFormat="1" applyFont="1" applyBorder="1"/>
    <xf numFmtId="165" fontId="0" fillId="0" borderId="16" xfId="1" applyNumberFormat="1" applyFont="1" applyBorder="1"/>
    <xf numFmtId="0" fontId="18" fillId="0" borderId="17" xfId="0" applyFont="1" applyBorder="1"/>
    <xf numFmtId="0" fontId="18" fillId="0" borderId="18" xfId="0" applyFont="1" applyBorder="1"/>
    <xf numFmtId="0" fontId="18" fillId="0" borderId="19" xfId="0" applyFont="1" applyBorder="1"/>
    <xf numFmtId="0" fontId="18" fillId="0" borderId="20" xfId="0" applyFont="1" applyBorder="1"/>
    <xf numFmtId="0" fontId="18" fillId="0" borderId="21" xfId="0" applyFont="1" applyBorder="1"/>
    <xf numFmtId="0" fontId="18" fillId="0" borderId="22" xfId="0" applyFont="1" applyBorder="1"/>
    <xf numFmtId="10" fontId="0" fillId="0" borderId="0" xfId="0" applyNumberFormat="1"/>
    <xf numFmtId="0" fontId="19" fillId="0" borderId="23" xfId="0" applyFont="1" applyBorder="1"/>
    <xf numFmtId="10" fontId="19" fillId="0" borderId="13" xfId="0" applyNumberFormat="1" applyFont="1" applyBorder="1"/>
    <xf numFmtId="0" fontId="19" fillId="0" borderId="15" xfId="0" applyFont="1" applyBorder="1"/>
    <xf numFmtId="10" fontId="19" fillId="0" borderId="16" xfId="2" applyNumberFormat="1" applyFont="1" applyBorder="1"/>
    <xf numFmtId="0" fontId="0" fillId="33" borderId="0" xfId="0" applyFill="1"/>
    <xf numFmtId="168" fontId="0" fillId="0" borderId="0" xfId="0" applyNumberFormat="1"/>
    <xf numFmtId="3" fontId="0" fillId="0" borderId="0" xfId="0" applyNumberFormat="1"/>
    <xf numFmtId="0" fontId="16" fillId="0" borderId="11" xfId="0" applyFont="1" applyBorder="1"/>
    <xf numFmtId="0" fontId="16" fillId="0" borderId="25" xfId="0" applyFont="1" applyBorder="1"/>
    <xf numFmtId="0" fontId="0" fillId="0" borderId="24" xfId="0" applyBorder="1" applyAlignment="1">
      <alignment horizontal="center" vertical="center"/>
    </xf>
    <xf numFmtId="0" fontId="0" fillId="34" borderId="0" xfId="0" applyFill="1"/>
    <xf numFmtId="0" fontId="0" fillId="0" borderId="0" xfId="0" applyBorder="1"/>
    <xf numFmtId="0" fontId="19" fillId="0" borderId="10" xfId="0" applyFont="1" applyBorder="1"/>
    <xf numFmtId="164" fontId="0" fillId="0" borderId="0" xfId="1" applyFont="1"/>
    <xf numFmtId="164" fontId="0" fillId="0" borderId="0" xfId="1" applyFont="1" applyBorder="1"/>
    <xf numFmtId="0" fontId="16" fillId="35" borderId="0" xfId="0" applyFont="1" applyFill="1" applyBorder="1"/>
    <xf numFmtId="164" fontId="0" fillId="35" borderId="0" xfId="1" applyFont="1" applyFill="1" applyBorder="1"/>
    <xf numFmtId="164" fontId="0" fillId="35" borderId="0" xfId="1" applyFont="1" applyFill="1"/>
    <xf numFmtId="0" fontId="0" fillId="35" borderId="0" xfId="0" applyFill="1"/>
    <xf numFmtId="0" fontId="0" fillId="35" borderId="0" xfId="0" applyFill="1" applyBorder="1"/>
    <xf numFmtId="4" fontId="0" fillId="0" borderId="0" xfId="0" applyNumberFormat="1"/>
    <xf numFmtId="14" fontId="0" fillId="0" borderId="27" xfId="0" applyNumberFormat="1" applyBorder="1"/>
    <xf numFmtId="14" fontId="0" fillId="0" borderId="24" xfId="0" applyNumberFormat="1" applyBorder="1"/>
    <xf numFmtId="0" fontId="0" fillId="0" borderId="24" xfId="0" applyBorder="1"/>
    <xf numFmtId="0" fontId="19" fillId="37" borderId="0" xfId="0" applyFont="1" applyFill="1" applyBorder="1"/>
    <xf numFmtId="4" fontId="0" fillId="0" borderId="0" xfId="0" applyNumberFormat="1" applyBorder="1"/>
    <xf numFmtId="4" fontId="7" fillId="3" borderId="0" xfId="9" applyNumberFormat="1"/>
    <xf numFmtId="4" fontId="7" fillId="3" borderId="0" xfId="9" applyNumberFormat="1" applyBorder="1"/>
    <xf numFmtId="0" fontId="7" fillId="3" borderId="0" xfId="9" applyBorder="1"/>
    <xf numFmtId="0" fontId="11" fillId="6" borderId="4" xfId="13"/>
    <xf numFmtId="4" fontId="19" fillId="38" borderId="0" xfId="0" applyNumberFormat="1" applyFont="1" applyFill="1" applyBorder="1" applyAlignment="1">
      <alignment horizontal="center"/>
    </xf>
    <xf numFmtId="0" fontId="16" fillId="0" borderId="0" xfId="0" applyFont="1"/>
    <xf numFmtId="0" fontId="0" fillId="0" borderId="29" xfId="0" applyBorder="1"/>
    <xf numFmtId="0" fontId="16" fillId="0" borderId="28" xfId="0" applyFont="1" applyBorder="1"/>
    <xf numFmtId="4" fontId="0" fillId="0" borderId="11" xfId="0" applyNumberFormat="1" applyBorder="1"/>
    <xf numFmtId="0" fontId="0" fillId="0" borderId="28" xfId="0" applyBorder="1"/>
    <xf numFmtId="164" fontId="0" fillId="0" borderId="28" xfId="1" applyFont="1" applyBorder="1"/>
    <xf numFmtId="0" fontId="20" fillId="36" borderId="0" xfId="0" applyFont="1" applyFill="1" applyBorder="1"/>
    <xf numFmtId="4" fontId="20" fillId="36" borderId="0" xfId="0" applyNumberFormat="1" applyFont="1" applyFill="1" applyBorder="1"/>
    <xf numFmtId="0" fontId="0" fillId="36" borderId="0" xfId="0" applyFill="1" applyBorder="1"/>
    <xf numFmtId="4" fontId="0" fillId="36" borderId="0" xfId="0" applyNumberFormat="1" applyFill="1" applyBorder="1"/>
    <xf numFmtId="0" fontId="20" fillId="36" borderId="0" xfId="9" applyFont="1" applyFill="1" applyBorder="1"/>
    <xf numFmtId="0" fontId="0" fillId="36" borderId="0" xfId="0" applyFill="1"/>
    <xf numFmtId="169" fontId="0" fillId="0" borderId="0" xfId="1" applyNumberFormat="1" applyFont="1"/>
    <xf numFmtId="0" fontId="16" fillId="0" borderId="24" xfId="0" applyFont="1" applyBorder="1"/>
    <xf numFmtId="169" fontId="0" fillId="0" borderId="28" xfId="1" applyNumberFormat="1" applyFont="1" applyBorder="1"/>
    <xf numFmtId="165" fontId="0" fillId="0" borderId="28" xfId="1" applyNumberFormat="1" applyFont="1" applyBorder="1"/>
    <xf numFmtId="169" fontId="0" fillId="0" borderId="29" xfId="1" applyNumberFormat="1" applyFont="1" applyBorder="1"/>
    <xf numFmtId="0" fontId="16" fillId="0" borderId="30" xfId="0" applyFont="1" applyBorder="1"/>
    <xf numFmtId="164" fontId="0" fillId="0" borderId="28" xfId="1" applyFont="1" applyFill="1" applyBorder="1"/>
    <xf numFmtId="0" fontId="0" fillId="0" borderId="34" xfId="0" applyBorder="1"/>
    <xf numFmtId="0" fontId="0" fillId="0" borderId="35" xfId="0" applyBorder="1"/>
    <xf numFmtId="0" fontId="16" fillId="0" borderId="35" xfId="0" applyFont="1" applyBorder="1"/>
    <xf numFmtId="10" fontId="0" fillId="0" borderId="0" xfId="2" applyNumberFormat="1" applyFont="1"/>
    <xf numFmtId="10" fontId="0" fillId="0" borderId="35" xfId="2" applyNumberFormat="1" applyFont="1" applyBorder="1"/>
    <xf numFmtId="10" fontId="0" fillId="0" borderId="35" xfId="0" applyNumberFormat="1" applyBorder="1"/>
    <xf numFmtId="9" fontId="0" fillId="0" borderId="0" xfId="0" applyNumberFormat="1"/>
    <xf numFmtId="0" fontId="0" fillId="0" borderId="26" xfId="0" applyBorder="1" applyAlignment="1">
      <alignment horizontal="center"/>
    </xf>
    <xf numFmtId="0" fontId="0" fillId="0" borderId="27" xfId="0" applyBorder="1"/>
    <xf numFmtId="0" fontId="0" fillId="0" borderId="36" xfId="0" applyBorder="1"/>
    <xf numFmtId="164" fontId="0" fillId="0" borderId="40" xfId="1" applyFont="1" applyBorder="1"/>
    <xf numFmtId="164" fontId="0" fillId="0" borderId="30" xfId="1" applyFont="1" applyBorder="1"/>
    <xf numFmtId="164" fontId="17" fillId="29" borderId="28" xfId="40" applyNumberFormat="1" applyBorder="1"/>
    <xf numFmtId="164" fontId="17" fillId="29" borderId="42" xfId="40" applyNumberFormat="1" applyBorder="1"/>
    <xf numFmtId="164" fontId="0" fillId="0" borderId="28" xfId="1" applyNumberFormat="1" applyFont="1" applyBorder="1"/>
    <xf numFmtId="0" fontId="16" fillId="0" borderId="39" xfId="0" applyFont="1" applyBorder="1"/>
    <xf numFmtId="0" fontId="16" fillId="0" borderId="41" xfId="0" applyFont="1" applyBorder="1"/>
    <xf numFmtId="0" fontId="16" fillId="0" borderId="37" xfId="0" applyFont="1" applyBorder="1"/>
    <xf numFmtId="0" fontId="16" fillId="0" borderId="38" xfId="0" applyFont="1" applyBorder="1"/>
    <xf numFmtId="169" fontId="6" fillId="2" borderId="28" xfId="1" applyNumberFormat="1" applyFont="1" applyFill="1" applyBorder="1"/>
    <xf numFmtId="169" fontId="0" fillId="0" borderId="40" xfId="1" applyNumberFormat="1" applyFont="1" applyBorder="1"/>
    <xf numFmtId="169" fontId="0" fillId="0" borderId="30" xfId="1" applyNumberFormat="1" applyFont="1" applyBorder="1"/>
    <xf numFmtId="169" fontId="6" fillId="2" borderId="42" xfId="1" applyNumberFormat="1" applyFont="1" applyFill="1" applyBorder="1"/>
    <xf numFmtId="0" fontId="0" fillId="0" borderId="43" xfId="0" applyBorder="1"/>
    <xf numFmtId="0" fontId="0" fillId="0" borderId="44" xfId="0" applyBorder="1"/>
    <xf numFmtId="0" fontId="0" fillId="0" borderId="45" xfId="0" applyBorder="1"/>
    <xf numFmtId="2" fontId="0" fillId="0" borderId="0" xfId="0" applyNumberFormat="1"/>
    <xf numFmtId="0" fontId="23" fillId="0" borderId="36" xfId="0" applyFont="1" applyBorder="1"/>
    <xf numFmtId="2" fontId="0" fillId="0" borderId="36" xfId="0" applyNumberFormat="1" applyBorder="1"/>
    <xf numFmtId="0" fontId="23" fillId="0" borderId="46" xfId="0" applyFont="1" applyBorder="1"/>
    <xf numFmtId="0" fontId="23" fillId="0" borderId="24" xfId="0" applyFont="1" applyBorder="1"/>
    <xf numFmtId="165" fontId="0" fillId="0" borderId="0" xfId="1" applyNumberFormat="1" applyFont="1"/>
    <xf numFmtId="0" fontId="25" fillId="0" borderId="0" xfId="0" applyFont="1"/>
    <xf numFmtId="170" fontId="0" fillId="0" borderId="0" xfId="0" applyNumberFormat="1" applyBorder="1"/>
    <xf numFmtId="170" fontId="0" fillId="0" borderId="0" xfId="0" applyNumberFormat="1"/>
    <xf numFmtId="0" fontId="18" fillId="0" borderId="0" xfId="0" applyFont="1" applyAlignment="1">
      <alignment horizontal="left"/>
    </xf>
    <xf numFmtId="0" fontId="16" fillId="0" borderId="0" xfId="0" applyFont="1" applyAlignment="1">
      <alignment horizontal="center" vertical="center"/>
    </xf>
    <xf numFmtId="164" fontId="0" fillId="0" borderId="0" xfId="0" applyNumberFormat="1"/>
    <xf numFmtId="0" fontId="16" fillId="0" borderId="10" xfId="0" applyFont="1" applyBorder="1"/>
    <xf numFmtId="14" fontId="16" fillId="0" borderId="24" xfId="0" applyNumberFormat="1" applyFont="1" applyBorder="1"/>
    <xf numFmtId="171" fontId="0" fillId="0" borderId="0" xfId="1" applyNumberFormat="1" applyFont="1"/>
    <xf numFmtId="164" fontId="0" fillId="0" borderId="0" xfId="1" applyNumberFormat="1" applyFont="1"/>
    <xf numFmtId="0" fontId="16" fillId="0" borderId="0" xfId="0" applyFont="1" applyAlignment="1">
      <alignment horizontal="center"/>
    </xf>
    <xf numFmtId="0" fontId="0" fillId="0" borderId="0" xfId="0" applyAlignment="1">
      <alignment horizontal="left"/>
    </xf>
    <xf numFmtId="0" fontId="16" fillId="0" borderId="0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0" fillId="0" borderId="0" xfId="0" applyAlignment="1">
      <alignment horizontal="left"/>
    </xf>
    <xf numFmtId="0" fontId="21" fillId="0" borderId="0" xfId="0" applyFont="1" applyAlignment="1">
      <alignment horizontal="center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22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0" fillId="0" borderId="23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47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center" wrapText="1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12"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color rgb="FF006100"/>
      </font>
      <fill>
        <patternFill>
          <bgColor rgb="FFC6EFCE"/>
        </patternFill>
      </fill>
    </dxf>
    <dxf>
      <numFmt numFmtId="4" formatCode="#,##0.0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Arial"/>
        <scheme val="none"/>
      </font>
    </dxf>
    <dxf>
      <alignment horizontal="center" vertical="center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cked"/>
        <c:varyColors val="0"/>
        <c:ser>
          <c:idx val="0"/>
          <c:order val="0"/>
          <c:tx>
            <c:strRef>
              <c:f>Market_benchmark!$B$1</c:f>
              <c:strCache>
                <c:ptCount val="1"/>
                <c:pt idx="0">
                  <c:v>Dow Jones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Market_benchmark!$B$2:$B$1260</c:f>
              <c:numCache>
                <c:formatCode>General</c:formatCode>
                <c:ptCount val="1259"/>
                <c:pt idx="0">
                  <c:v>13986.519531</c:v>
                </c:pt>
                <c:pt idx="1">
                  <c:v>13944.049805000001</c:v>
                </c:pt>
                <c:pt idx="2">
                  <c:v>13992.969727</c:v>
                </c:pt>
                <c:pt idx="3">
                  <c:v>13971.240234000001</c:v>
                </c:pt>
                <c:pt idx="4">
                  <c:v>14018.700194999999</c:v>
                </c:pt>
                <c:pt idx="5">
                  <c:v>13982.910156</c:v>
                </c:pt>
                <c:pt idx="6">
                  <c:v>13973.389648</c:v>
                </c:pt>
                <c:pt idx="7">
                  <c:v>13981.759765999999</c:v>
                </c:pt>
                <c:pt idx="8">
                  <c:v>14035.669921999999</c:v>
                </c:pt>
                <c:pt idx="9">
                  <c:v>13927.540039</c:v>
                </c:pt>
                <c:pt idx="10">
                  <c:v>13880.620117</c:v>
                </c:pt>
                <c:pt idx="11">
                  <c:v>14000.570313</c:v>
                </c:pt>
                <c:pt idx="12">
                  <c:v>13784.169921999999</c:v>
                </c:pt>
                <c:pt idx="13">
                  <c:v>13900.129883</c:v>
                </c:pt>
                <c:pt idx="14">
                  <c:v>14075.370117</c:v>
                </c:pt>
                <c:pt idx="15">
                  <c:v>14054.490234000001</c:v>
                </c:pt>
                <c:pt idx="16">
                  <c:v>14089.660156</c:v>
                </c:pt>
                <c:pt idx="17">
                  <c:v>14127.820313</c:v>
                </c:pt>
                <c:pt idx="18">
                  <c:v>14253.769531</c:v>
                </c:pt>
                <c:pt idx="19">
                  <c:v>14296.240234000001</c:v>
                </c:pt>
                <c:pt idx="20">
                  <c:v>14329.490234000001</c:v>
                </c:pt>
                <c:pt idx="21">
                  <c:v>14397.070313</c:v>
                </c:pt>
                <c:pt idx="22">
                  <c:v>14447.290039</c:v>
                </c:pt>
                <c:pt idx="23">
                  <c:v>14450.059569999999</c:v>
                </c:pt>
                <c:pt idx="24">
                  <c:v>14455.280273</c:v>
                </c:pt>
                <c:pt idx="25">
                  <c:v>14539.139648</c:v>
                </c:pt>
                <c:pt idx="26">
                  <c:v>14514.110352</c:v>
                </c:pt>
                <c:pt idx="27">
                  <c:v>14452.059569999999</c:v>
                </c:pt>
                <c:pt idx="28">
                  <c:v>14455.820313</c:v>
                </c:pt>
                <c:pt idx="29">
                  <c:v>14511.730469</c:v>
                </c:pt>
                <c:pt idx="30">
                  <c:v>14421.490234000001</c:v>
                </c:pt>
                <c:pt idx="31">
                  <c:v>14512.030273</c:v>
                </c:pt>
                <c:pt idx="32">
                  <c:v>14447.75</c:v>
                </c:pt>
                <c:pt idx="33">
                  <c:v>14559.650390999999</c:v>
                </c:pt>
                <c:pt idx="34">
                  <c:v>14526.160156</c:v>
                </c:pt>
                <c:pt idx="35">
                  <c:v>14578.540039</c:v>
                </c:pt>
                <c:pt idx="36">
                  <c:v>14572.849609000001</c:v>
                </c:pt>
                <c:pt idx="37">
                  <c:v>14662.009765999999</c:v>
                </c:pt>
                <c:pt idx="38">
                  <c:v>14550.349609000001</c:v>
                </c:pt>
                <c:pt idx="39">
                  <c:v>14606.110352</c:v>
                </c:pt>
                <c:pt idx="40">
                  <c:v>14565.25</c:v>
                </c:pt>
                <c:pt idx="41">
                  <c:v>14613.480469</c:v>
                </c:pt>
                <c:pt idx="42">
                  <c:v>14673.459961</c:v>
                </c:pt>
                <c:pt idx="43">
                  <c:v>14802.240234000001</c:v>
                </c:pt>
                <c:pt idx="44">
                  <c:v>14865.139648</c:v>
                </c:pt>
                <c:pt idx="45">
                  <c:v>14865.059569999999</c:v>
                </c:pt>
                <c:pt idx="46">
                  <c:v>14599.200194999999</c:v>
                </c:pt>
                <c:pt idx="47">
                  <c:v>14756.780273</c:v>
                </c:pt>
                <c:pt idx="48">
                  <c:v>14618.589844</c:v>
                </c:pt>
                <c:pt idx="49">
                  <c:v>14537.139648</c:v>
                </c:pt>
                <c:pt idx="50">
                  <c:v>14547.509765999999</c:v>
                </c:pt>
                <c:pt idx="51">
                  <c:v>14567.169921999999</c:v>
                </c:pt>
                <c:pt idx="52">
                  <c:v>14719.459961</c:v>
                </c:pt>
                <c:pt idx="53">
                  <c:v>14676.299805000001</c:v>
                </c:pt>
                <c:pt idx="54">
                  <c:v>14700.799805000001</c:v>
                </c:pt>
                <c:pt idx="55">
                  <c:v>14712.549805000001</c:v>
                </c:pt>
                <c:pt idx="56">
                  <c:v>14818.75</c:v>
                </c:pt>
                <c:pt idx="57">
                  <c:v>14839.799805000001</c:v>
                </c:pt>
                <c:pt idx="58">
                  <c:v>14700.950194999999</c:v>
                </c:pt>
                <c:pt idx="59">
                  <c:v>14831.580078000001</c:v>
                </c:pt>
                <c:pt idx="60">
                  <c:v>14973.959961</c:v>
                </c:pt>
                <c:pt idx="61">
                  <c:v>14968.889648</c:v>
                </c:pt>
                <c:pt idx="62">
                  <c:v>15056.200194999999</c:v>
                </c:pt>
                <c:pt idx="63">
                  <c:v>15105.120117</c:v>
                </c:pt>
                <c:pt idx="64">
                  <c:v>15082.620117</c:v>
                </c:pt>
                <c:pt idx="65">
                  <c:v>15118.490234000001</c:v>
                </c:pt>
                <c:pt idx="66">
                  <c:v>15091.679688</c:v>
                </c:pt>
                <c:pt idx="67">
                  <c:v>15215.25</c:v>
                </c:pt>
                <c:pt idx="68">
                  <c:v>15275.690430000001</c:v>
                </c:pt>
                <c:pt idx="69">
                  <c:v>15233.219727</c:v>
                </c:pt>
                <c:pt idx="70">
                  <c:v>15354.400390999999</c:v>
                </c:pt>
                <c:pt idx="71">
                  <c:v>15335.280273</c:v>
                </c:pt>
                <c:pt idx="72">
                  <c:v>15387.580078000001</c:v>
                </c:pt>
                <c:pt idx="73">
                  <c:v>15307.169921999999</c:v>
                </c:pt>
                <c:pt idx="74">
                  <c:v>15294.5</c:v>
                </c:pt>
                <c:pt idx="75">
                  <c:v>15303.099609000001</c:v>
                </c:pt>
                <c:pt idx="76">
                  <c:v>15409.389648</c:v>
                </c:pt>
                <c:pt idx="77">
                  <c:v>15302.799805000001</c:v>
                </c:pt>
                <c:pt idx="78">
                  <c:v>15324.530273</c:v>
                </c:pt>
                <c:pt idx="79">
                  <c:v>15115.570313</c:v>
                </c:pt>
                <c:pt idx="80">
                  <c:v>15254.030273</c:v>
                </c:pt>
                <c:pt idx="81">
                  <c:v>15177.540039</c:v>
                </c:pt>
                <c:pt idx="82">
                  <c:v>14960.589844</c:v>
                </c:pt>
                <c:pt idx="83">
                  <c:v>15040.620117</c:v>
                </c:pt>
                <c:pt idx="84">
                  <c:v>15248.120117</c:v>
                </c:pt>
                <c:pt idx="85">
                  <c:v>15238.589844</c:v>
                </c:pt>
                <c:pt idx="86">
                  <c:v>15122.019531</c:v>
                </c:pt>
                <c:pt idx="87">
                  <c:v>14995.230469</c:v>
                </c:pt>
                <c:pt idx="88">
                  <c:v>15176.080078000001</c:v>
                </c:pt>
                <c:pt idx="89">
                  <c:v>15070.179688</c:v>
                </c:pt>
                <c:pt idx="90">
                  <c:v>15179.849609000001</c:v>
                </c:pt>
                <c:pt idx="91">
                  <c:v>15318.230469</c:v>
                </c:pt>
                <c:pt idx="92">
                  <c:v>15112.190430000001</c:v>
                </c:pt>
                <c:pt idx="93">
                  <c:v>14758.320313</c:v>
                </c:pt>
                <c:pt idx="94">
                  <c:v>14799.400390999999</c:v>
                </c:pt>
                <c:pt idx="95">
                  <c:v>14659.559569999999</c:v>
                </c:pt>
                <c:pt idx="96">
                  <c:v>14760.309569999999</c:v>
                </c:pt>
                <c:pt idx="97">
                  <c:v>14910.139648</c:v>
                </c:pt>
                <c:pt idx="98">
                  <c:v>15024.490234000001</c:v>
                </c:pt>
                <c:pt idx="99">
                  <c:v>14909.599609000001</c:v>
                </c:pt>
                <c:pt idx="100">
                  <c:v>14974.959961</c:v>
                </c:pt>
                <c:pt idx="101">
                  <c:v>14932.410156</c:v>
                </c:pt>
                <c:pt idx="102">
                  <c:v>14988.370117</c:v>
                </c:pt>
                <c:pt idx="103">
                  <c:v>15135.839844</c:v>
                </c:pt>
                <c:pt idx="104">
                  <c:v>15224.690430000001</c:v>
                </c:pt>
                <c:pt idx="105">
                  <c:v>15300.339844</c:v>
                </c:pt>
                <c:pt idx="106">
                  <c:v>15291.660156</c:v>
                </c:pt>
                <c:pt idx="107">
                  <c:v>15460.919921999999</c:v>
                </c:pt>
                <c:pt idx="108">
                  <c:v>15464.299805000001</c:v>
                </c:pt>
                <c:pt idx="109">
                  <c:v>15484.259765999999</c:v>
                </c:pt>
                <c:pt idx="110">
                  <c:v>15451.849609000001</c:v>
                </c:pt>
                <c:pt idx="111">
                  <c:v>15470.519531</c:v>
                </c:pt>
                <c:pt idx="112">
                  <c:v>15548.540039</c:v>
                </c:pt>
                <c:pt idx="113">
                  <c:v>15543.740234000001</c:v>
                </c:pt>
                <c:pt idx="114">
                  <c:v>15545.549805000001</c:v>
                </c:pt>
                <c:pt idx="115">
                  <c:v>15567.740234000001</c:v>
                </c:pt>
                <c:pt idx="116">
                  <c:v>15542.240234000001</c:v>
                </c:pt>
                <c:pt idx="117">
                  <c:v>15555.610352</c:v>
                </c:pt>
                <c:pt idx="118">
                  <c:v>15558.830078000001</c:v>
                </c:pt>
                <c:pt idx="119">
                  <c:v>15521.969727</c:v>
                </c:pt>
                <c:pt idx="120">
                  <c:v>15520.589844</c:v>
                </c:pt>
                <c:pt idx="121">
                  <c:v>15499.540039</c:v>
                </c:pt>
                <c:pt idx="122">
                  <c:v>15628.019531</c:v>
                </c:pt>
                <c:pt idx="123">
                  <c:v>15658.360352</c:v>
                </c:pt>
                <c:pt idx="124">
                  <c:v>15612.129883</c:v>
                </c:pt>
                <c:pt idx="125">
                  <c:v>15518.740234000001</c:v>
                </c:pt>
                <c:pt idx="126">
                  <c:v>15470.669921999999</c:v>
                </c:pt>
                <c:pt idx="127">
                  <c:v>15498.320313</c:v>
                </c:pt>
                <c:pt idx="128">
                  <c:v>15425.509765999999</c:v>
                </c:pt>
                <c:pt idx="129">
                  <c:v>15419.679688</c:v>
                </c:pt>
                <c:pt idx="130">
                  <c:v>15451.009765999999</c:v>
                </c:pt>
                <c:pt idx="131">
                  <c:v>15337.660156</c:v>
                </c:pt>
                <c:pt idx="132">
                  <c:v>15112.190430000001</c:v>
                </c:pt>
                <c:pt idx="133">
                  <c:v>15081.469727</c:v>
                </c:pt>
                <c:pt idx="134">
                  <c:v>15010.740234000001</c:v>
                </c:pt>
                <c:pt idx="135">
                  <c:v>15002.990234000001</c:v>
                </c:pt>
                <c:pt idx="136">
                  <c:v>14897.549805000001</c:v>
                </c:pt>
                <c:pt idx="137">
                  <c:v>14963.740234000001</c:v>
                </c:pt>
                <c:pt idx="138">
                  <c:v>15010.509765999999</c:v>
                </c:pt>
                <c:pt idx="139">
                  <c:v>14946.459961</c:v>
                </c:pt>
                <c:pt idx="140">
                  <c:v>14776.129883</c:v>
                </c:pt>
                <c:pt idx="141">
                  <c:v>14824.509765999999</c:v>
                </c:pt>
                <c:pt idx="142">
                  <c:v>14840.950194999999</c:v>
                </c:pt>
                <c:pt idx="143">
                  <c:v>14810.309569999999</c:v>
                </c:pt>
                <c:pt idx="144">
                  <c:v>14833.959961</c:v>
                </c:pt>
                <c:pt idx="145">
                  <c:v>14930.870117</c:v>
                </c:pt>
                <c:pt idx="146">
                  <c:v>14937.480469</c:v>
                </c:pt>
                <c:pt idx="147">
                  <c:v>14922.5</c:v>
                </c:pt>
                <c:pt idx="148">
                  <c:v>15063.120117</c:v>
                </c:pt>
                <c:pt idx="149">
                  <c:v>15191.059569999999</c:v>
                </c:pt>
                <c:pt idx="150">
                  <c:v>15326.599609000001</c:v>
                </c:pt>
                <c:pt idx="151">
                  <c:v>15300.639648</c:v>
                </c:pt>
                <c:pt idx="152">
                  <c:v>15376.059569999999</c:v>
                </c:pt>
                <c:pt idx="153">
                  <c:v>15494.780273</c:v>
                </c:pt>
                <c:pt idx="154">
                  <c:v>15529.730469</c:v>
                </c:pt>
                <c:pt idx="155">
                  <c:v>15676.940430000001</c:v>
                </c:pt>
                <c:pt idx="156">
                  <c:v>15636.549805000001</c:v>
                </c:pt>
                <c:pt idx="157">
                  <c:v>15451.089844</c:v>
                </c:pt>
                <c:pt idx="158">
                  <c:v>15401.379883</c:v>
                </c:pt>
                <c:pt idx="159">
                  <c:v>15334.589844</c:v>
                </c:pt>
                <c:pt idx="160">
                  <c:v>15273.259765999999</c:v>
                </c:pt>
                <c:pt idx="161">
                  <c:v>15328.299805000001</c:v>
                </c:pt>
                <c:pt idx="162">
                  <c:v>15258.240234000001</c:v>
                </c:pt>
                <c:pt idx="163">
                  <c:v>15129.669921999999</c:v>
                </c:pt>
                <c:pt idx="164">
                  <c:v>15191.700194999999</c:v>
                </c:pt>
                <c:pt idx="165">
                  <c:v>15133.139648</c:v>
                </c:pt>
                <c:pt idx="166">
                  <c:v>14996.480469</c:v>
                </c:pt>
                <c:pt idx="167">
                  <c:v>15072.580078000001</c:v>
                </c:pt>
                <c:pt idx="168">
                  <c:v>14936.240234000001</c:v>
                </c:pt>
                <c:pt idx="169">
                  <c:v>14776.530273</c:v>
                </c:pt>
                <c:pt idx="170">
                  <c:v>14802.980469</c:v>
                </c:pt>
                <c:pt idx="171">
                  <c:v>15126.070313</c:v>
                </c:pt>
                <c:pt idx="172">
                  <c:v>15237.110352</c:v>
                </c:pt>
                <c:pt idx="173">
                  <c:v>15301.259765999999</c:v>
                </c:pt>
                <c:pt idx="174">
                  <c:v>15168.009765999999</c:v>
                </c:pt>
                <c:pt idx="175">
                  <c:v>15373.830078000001</c:v>
                </c:pt>
                <c:pt idx="176">
                  <c:v>15371.650390999999</c:v>
                </c:pt>
                <c:pt idx="177">
                  <c:v>15399.650390999999</c:v>
                </c:pt>
                <c:pt idx="178">
                  <c:v>15392.200194999999</c:v>
                </c:pt>
                <c:pt idx="179">
                  <c:v>15467.660156</c:v>
                </c:pt>
                <c:pt idx="180">
                  <c:v>15413.330078000001</c:v>
                </c:pt>
                <c:pt idx="181">
                  <c:v>15509.209961</c:v>
                </c:pt>
                <c:pt idx="182">
                  <c:v>15570.280273</c:v>
                </c:pt>
                <c:pt idx="183">
                  <c:v>15568.929688</c:v>
                </c:pt>
                <c:pt idx="184">
                  <c:v>15680.349609000001</c:v>
                </c:pt>
                <c:pt idx="185">
                  <c:v>15618.759765999999</c:v>
                </c:pt>
                <c:pt idx="186">
                  <c:v>15545.75</c:v>
                </c:pt>
                <c:pt idx="187">
                  <c:v>15615.549805000001</c:v>
                </c:pt>
                <c:pt idx="188">
                  <c:v>15639.120117</c:v>
                </c:pt>
                <c:pt idx="189">
                  <c:v>15618.219727</c:v>
                </c:pt>
                <c:pt idx="190">
                  <c:v>15746.879883</c:v>
                </c:pt>
                <c:pt idx="191">
                  <c:v>15593.980469</c:v>
                </c:pt>
                <c:pt idx="192">
                  <c:v>15761.780273</c:v>
                </c:pt>
                <c:pt idx="193">
                  <c:v>15783.099609000001</c:v>
                </c:pt>
                <c:pt idx="194">
                  <c:v>15750.669921999999</c:v>
                </c:pt>
                <c:pt idx="195">
                  <c:v>15821.629883</c:v>
                </c:pt>
                <c:pt idx="196">
                  <c:v>15876.219727</c:v>
                </c:pt>
                <c:pt idx="197">
                  <c:v>15961.700194999999</c:v>
                </c:pt>
                <c:pt idx="198">
                  <c:v>15976.019531</c:v>
                </c:pt>
                <c:pt idx="199">
                  <c:v>15967.030273</c:v>
                </c:pt>
                <c:pt idx="200">
                  <c:v>15900.820313</c:v>
                </c:pt>
                <c:pt idx="201">
                  <c:v>16009.990234000001</c:v>
                </c:pt>
                <c:pt idx="202">
                  <c:v>16064.769531</c:v>
                </c:pt>
                <c:pt idx="203">
                  <c:v>16072.540039</c:v>
                </c:pt>
                <c:pt idx="204">
                  <c:v>16072.799805000001</c:v>
                </c:pt>
                <c:pt idx="205">
                  <c:v>16097.330078000001</c:v>
                </c:pt>
                <c:pt idx="206">
                  <c:v>16086.410156</c:v>
                </c:pt>
                <c:pt idx="207">
                  <c:v>16008.769531</c:v>
                </c:pt>
                <c:pt idx="208">
                  <c:v>15914.620117</c:v>
                </c:pt>
                <c:pt idx="209">
                  <c:v>15889.769531</c:v>
                </c:pt>
                <c:pt idx="210">
                  <c:v>15821.509765999999</c:v>
                </c:pt>
                <c:pt idx="211">
                  <c:v>16020.200194999999</c:v>
                </c:pt>
                <c:pt idx="212">
                  <c:v>16025.530273</c:v>
                </c:pt>
                <c:pt idx="213">
                  <c:v>15973.129883</c:v>
                </c:pt>
                <c:pt idx="214">
                  <c:v>15843.530273</c:v>
                </c:pt>
                <c:pt idx="215">
                  <c:v>15739.429688</c:v>
                </c:pt>
                <c:pt idx="216">
                  <c:v>15755.360352</c:v>
                </c:pt>
                <c:pt idx="217">
                  <c:v>15884.570313</c:v>
                </c:pt>
                <c:pt idx="218">
                  <c:v>15875.259765999999</c:v>
                </c:pt>
                <c:pt idx="219">
                  <c:v>16167.969727</c:v>
                </c:pt>
                <c:pt idx="220">
                  <c:v>16179.080078000001</c:v>
                </c:pt>
                <c:pt idx="221">
                  <c:v>16221.139648</c:v>
                </c:pt>
                <c:pt idx="222">
                  <c:v>16294.610352</c:v>
                </c:pt>
                <c:pt idx="223">
                  <c:v>16357.549805000001</c:v>
                </c:pt>
                <c:pt idx="224">
                  <c:v>16479.880859000001</c:v>
                </c:pt>
                <c:pt idx="225">
                  <c:v>16478.410156000002</c:v>
                </c:pt>
                <c:pt idx="226">
                  <c:v>16504.289063</c:v>
                </c:pt>
                <c:pt idx="227">
                  <c:v>16576.660156000002</c:v>
                </c:pt>
                <c:pt idx="228">
                  <c:v>16441.349609000001</c:v>
                </c:pt>
                <c:pt idx="229">
                  <c:v>16469.990234000001</c:v>
                </c:pt>
                <c:pt idx="230">
                  <c:v>16425.099609000001</c:v>
                </c:pt>
                <c:pt idx="231">
                  <c:v>16530.939452999999</c:v>
                </c:pt>
                <c:pt idx="232">
                  <c:v>16462.740234000001</c:v>
                </c:pt>
                <c:pt idx="233">
                  <c:v>16444.759765999999</c:v>
                </c:pt>
                <c:pt idx="234">
                  <c:v>16437.050781000002</c:v>
                </c:pt>
                <c:pt idx="235">
                  <c:v>16257.940430000001</c:v>
                </c:pt>
                <c:pt idx="236">
                  <c:v>16373.860352</c:v>
                </c:pt>
                <c:pt idx="237">
                  <c:v>16481.939452999999</c:v>
                </c:pt>
                <c:pt idx="238">
                  <c:v>16417.009765999999</c:v>
                </c:pt>
                <c:pt idx="239">
                  <c:v>16458.560547000001</c:v>
                </c:pt>
                <c:pt idx="240">
                  <c:v>16414.439452999999</c:v>
                </c:pt>
                <c:pt idx="241">
                  <c:v>16373.339844</c:v>
                </c:pt>
                <c:pt idx="242">
                  <c:v>16197.349609000001</c:v>
                </c:pt>
                <c:pt idx="243">
                  <c:v>15879.110352</c:v>
                </c:pt>
                <c:pt idx="244">
                  <c:v>15837.879883</c:v>
                </c:pt>
                <c:pt idx="245">
                  <c:v>15928.559569999999</c:v>
                </c:pt>
                <c:pt idx="246">
                  <c:v>15738.790039</c:v>
                </c:pt>
                <c:pt idx="247">
                  <c:v>15848.610352</c:v>
                </c:pt>
                <c:pt idx="248">
                  <c:v>15698.849609000001</c:v>
                </c:pt>
                <c:pt idx="249">
                  <c:v>15372.799805000001</c:v>
                </c:pt>
                <c:pt idx="250">
                  <c:v>15445.240234000001</c:v>
                </c:pt>
                <c:pt idx="251">
                  <c:v>15440.230469</c:v>
                </c:pt>
                <c:pt idx="252">
                  <c:v>15628.530273</c:v>
                </c:pt>
                <c:pt idx="253">
                  <c:v>15794.080078000001</c:v>
                </c:pt>
                <c:pt idx="254">
                  <c:v>15801.790039</c:v>
                </c:pt>
                <c:pt idx="255">
                  <c:v>15994.769531</c:v>
                </c:pt>
                <c:pt idx="256">
                  <c:v>15963.940430000001</c:v>
                </c:pt>
                <c:pt idx="257">
                  <c:v>16027.589844</c:v>
                </c:pt>
                <c:pt idx="258">
                  <c:v>16154.389648</c:v>
                </c:pt>
                <c:pt idx="259">
                  <c:v>16130.400390999999</c:v>
                </c:pt>
                <c:pt idx="260">
                  <c:v>16040.559569999999</c:v>
                </c:pt>
                <c:pt idx="261">
                  <c:v>16133.230469</c:v>
                </c:pt>
                <c:pt idx="262">
                  <c:v>16103.299805000001</c:v>
                </c:pt>
                <c:pt idx="263">
                  <c:v>16207.139648</c:v>
                </c:pt>
                <c:pt idx="264">
                  <c:v>16179.660156</c:v>
                </c:pt>
                <c:pt idx="265">
                  <c:v>16198.410156</c:v>
                </c:pt>
                <c:pt idx="266">
                  <c:v>16272.650390999999</c:v>
                </c:pt>
                <c:pt idx="267">
                  <c:v>16321.709961</c:v>
                </c:pt>
                <c:pt idx="268">
                  <c:v>16168.030273</c:v>
                </c:pt>
                <c:pt idx="269">
                  <c:v>16395.880859000001</c:v>
                </c:pt>
                <c:pt idx="270">
                  <c:v>16360.179688</c:v>
                </c:pt>
                <c:pt idx="271">
                  <c:v>16421.890625</c:v>
                </c:pt>
                <c:pt idx="272">
                  <c:v>16452.720702999999</c:v>
                </c:pt>
                <c:pt idx="273">
                  <c:v>16418.679688</c:v>
                </c:pt>
                <c:pt idx="274">
                  <c:v>16351.25</c:v>
                </c:pt>
                <c:pt idx="275">
                  <c:v>16340.080078000001</c:v>
                </c:pt>
                <c:pt idx="276">
                  <c:v>16108.889648</c:v>
                </c:pt>
                <c:pt idx="277">
                  <c:v>16065.669921999999</c:v>
                </c:pt>
                <c:pt idx="278">
                  <c:v>16247.219727</c:v>
                </c:pt>
                <c:pt idx="279">
                  <c:v>16336.190430000001</c:v>
                </c:pt>
                <c:pt idx="280">
                  <c:v>16222.169921999999</c:v>
                </c:pt>
                <c:pt idx="281">
                  <c:v>16331.049805000001</c:v>
                </c:pt>
                <c:pt idx="282">
                  <c:v>16302.769531</c:v>
                </c:pt>
                <c:pt idx="283">
                  <c:v>16276.690430000001</c:v>
                </c:pt>
                <c:pt idx="284">
                  <c:v>16367.879883</c:v>
                </c:pt>
                <c:pt idx="285">
                  <c:v>16268.990234000001</c:v>
                </c:pt>
                <c:pt idx="286">
                  <c:v>16264.230469</c:v>
                </c:pt>
                <c:pt idx="287">
                  <c:v>16323.059569999999</c:v>
                </c:pt>
                <c:pt idx="288">
                  <c:v>16457.660156000002</c:v>
                </c:pt>
                <c:pt idx="289">
                  <c:v>16532.609375</c:v>
                </c:pt>
                <c:pt idx="290">
                  <c:v>16573</c:v>
                </c:pt>
                <c:pt idx="291">
                  <c:v>16572.550781000002</c:v>
                </c:pt>
                <c:pt idx="292">
                  <c:v>16412.710938</c:v>
                </c:pt>
                <c:pt idx="293">
                  <c:v>16245.870117</c:v>
                </c:pt>
                <c:pt idx="294">
                  <c:v>16256.139648</c:v>
                </c:pt>
                <c:pt idx="295">
                  <c:v>16437.179688</c:v>
                </c:pt>
                <c:pt idx="296">
                  <c:v>16170.219727</c:v>
                </c:pt>
                <c:pt idx="297">
                  <c:v>16026.75</c:v>
                </c:pt>
                <c:pt idx="298">
                  <c:v>16173.240234000001</c:v>
                </c:pt>
                <c:pt idx="299">
                  <c:v>16262.559569999999</c:v>
                </c:pt>
                <c:pt idx="300">
                  <c:v>16424.849609000001</c:v>
                </c:pt>
                <c:pt idx="301">
                  <c:v>16408.539063</c:v>
                </c:pt>
                <c:pt idx="302">
                  <c:v>16449.25</c:v>
                </c:pt>
                <c:pt idx="303">
                  <c:v>16514.369140999999</c:v>
                </c:pt>
                <c:pt idx="304">
                  <c:v>16501.650390999999</c:v>
                </c:pt>
                <c:pt idx="305">
                  <c:v>16501.650390999999</c:v>
                </c:pt>
                <c:pt idx="306">
                  <c:v>16361.459961</c:v>
                </c:pt>
                <c:pt idx="307">
                  <c:v>16448.740234000001</c:v>
                </c:pt>
                <c:pt idx="308">
                  <c:v>16535.369140999999</c:v>
                </c:pt>
                <c:pt idx="309">
                  <c:v>16580.839843999998</c:v>
                </c:pt>
                <c:pt idx="310">
                  <c:v>16558.869140999999</c:v>
                </c:pt>
                <c:pt idx="311">
                  <c:v>16512.890625</c:v>
                </c:pt>
                <c:pt idx="312">
                  <c:v>16530.550781000002</c:v>
                </c:pt>
                <c:pt idx="313">
                  <c:v>16401.019531000002</c:v>
                </c:pt>
                <c:pt idx="314">
                  <c:v>16518.539063</c:v>
                </c:pt>
                <c:pt idx="315">
                  <c:v>16550.970702999999</c:v>
                </c:pt>
                <c:pt idx="316">
                  <c:v>16583.339843999998</c:v>
                </c:pt>
                <c:pt idx="317">
                  <c:v>16695.470702999999</c:v>
                </c:pt>
                <c:pt idx="318">
                  <c:v>16715.439452999999</c:v>
                </c:pt>
                <c:pt idx="319">
                  <c:v>16613.970702999999</c:v>
                </c:pt>
                <c:pt idx="320">
                  <c:v>16446.810547000001</c:v>
                </c:pt>
                <c:pt idx="321">
                  <c:v>16491.310547000001</c:v>
                </c:pt>
                <c:pt idx="322">
                  <c:v>16511.859375</c:v>
                </c:pt>
                <c:pt idx="323">
                  <c:v>16374.309569999999</c:v>
                </c:pt>
                <c:pt idx="324">
                  <c:v>16533.060547000001</c:v>
                </c:pt>
                <c:pt idx="325">
                  <c:v>16543.080077999999</c:v>
                </c:pt>
                <c:pt idx="326">
                  <c:v>16606.269531000002</c:v>
                </c:pt>
                <c:pt idx="327">
                  <c:v>16675.5</c:v>
                </c:pt>
                <c:pt idx="328">
                  <c:v>16633.179688</c:v>
                </c:pt>
                <c:pt idx="329">
                  <c:v>16698.740234000001</c:v>
                </c:pt>
                <c:pt idx="330">
                  <c:v>16717.169922000001</c:v>
                </c:pt>
                <c:pt idx="331">
                  <c:v>16743.630859000001</c:v>
                </c:pt>
                <c:pt idx="332">
                  <c:v>16722.339843999998</c:v>
                </c:pt>
                <c:pt idx="333">
                  <c:v>16737.529297000001</c:v>
                </c:pt>
                <c:pt idx="334">
                  <c:v>16836.109375</c:v>
                </c:pt>
                <c:pt idx="335">
                  <c:v>16924.279297000001</c:v>
                </c:pt>
                <c:pt idx="336">
                  <c:v>16943.099609000001</c:v>
                </c:pt>
                <c:pt idx="337">
                  <c:v>16945.919922000001</c:v>
                </c:pt>
                <c:pt idx="338">
                  <c:v>16843.880859000001</c:v>
                </c:pt>
                <c:pt idx="339">
                  <c:v>16734.189452999999</c:v>
                </c:pt>
                <c:pt idx="340">
                  <c:v>16775.740234000001</c:v>
                </c:pt>
                <c:pt idx="341">
                  <c:v>16781.009765999999</c:v>
                </c:pt>
                <c:pt idx="342">
                  <c:v>16808.490234000001</c:v>
                </c:pt>
                <c:pt idx="343">
                  <c:v>16906.619140999999</c:v>
                </c:pt>
                <c:pt idx="344">
                  <c:v>16921.460938</c:v>
                </c:pt>
                <c:pt idx="345">
                  <c:v>16947.080077999999</c:v>
                </c:pt>
                <c:pt idx="346">
                  <c:v>16937.259765999999</c:v>
                </c:pt>
                <c:pt idx="347">
                  <c:v>16818.130859000001</c:v>
                </c:pt>
                <c:pt idx="348">
                  <c:v>16867.509765999999</c:v>
                </c:pt>
                <c:pt idx="349">
                  <c:v>16846.130859000001</c:v>
                </c:pt>
                <c:pt idx="350">
                  <c:v>16851.839843999998</c:v>
                </c:pt>
                <c:pt idx="351">
                  <c:v>16826.599609000001</c:v>
                </c:pt>
                <c:pt idx="352">
                  <c:v>16956.070313</c:v>
                </c:pt>
                <c:pt idx="353">
                  <c:v>16976.240234000001</c:v>
                </c:pt>
                <c:pt idx="354">
                  <c:v>17068.259765999999</c:v>
                </c:pt>
                <c:pt idx="355">
                  <c:v>17024.210938</c:v>
                </c:pt>
                <c:pt idx="356">
                  <c:v>16906.619140999999</c:v>
                </c:pt>
                <c:pt idx="357">
                  <c:v>16985.609375</c:v>
                </c:pt>
                <c:pt idx="358">
                  <c:v>16915.070313</c:v>
                </c:pt>
                <c:pt idx="359">
                  <c:v>16943.810547000001</c:v>
                </c:pt>
                <c:pt idx="360">
                  <c:v>17055.419922000001</c:v>
                </c:pt>
                <c:pt idx="361">
                  <c:v>17060.679688</c:v>
                </c:pt>
                <c:pt idx="362">
                  <c:v>17138.199218999998</c:v>
                </c:pt>
                <c:pt idx="363">
                  <c:v>16976.810547000001</c:v>
                </c:pt>
                <c:pt idx="364">
                  <c:v>17100.179688</c:v>
                </c:pt>
                <c:pt idx="365">
                  <c:v>17051.730468999998</c:v>
                </c:pt>
                <c:pt idx="366">
                  <c:v>17113.539063</c:v>
                </c:pt>
                <c:pt idx="367">
                  <c:v>17086.630859000001</c:v>
                </c:pt>
                <c:pt idx="368">
                  <c:v>17083.800781000002</c:v>
                </c:pt>
                <c:pt idx="369">
                  <c:v>16960.570313</c:v>
                </c:pt>
                <c:pt idx="370">
                  <c:v>16982.589843999998</c:v>
                </c:pt>
                <c:pt idx="371">
                  <c:v>16912.109375</c:v>
                </c:pt>
                <c:pt idx="372">
                  <c:v>16880.359375</c:v>
                </c:pt>
                <c:pt idx="373">
                  <c:v>16563.300781000002</c:v>
                </c:pt>
                <c:pt idx="374">
                  <c:v>16493.369140999999</c:v>
                </c:pt>
                <c:pt idx="375">
                  <c:v>16569.279297000001</c:v>
                </c:pt>
                <c:pt idx="376">
                  <c:v>16429.470702999999</c:v>
                </c:pt>
                <c:pt idx="377">
                  <c:v>16443.339843999998</c:v>
                </c:pt>
                <c:pt idx="378">
                  <c:v>16368.269531</c:v>
                </c:pt>
                <c:pt idx="379">
                  <c:v>16553.929688</c:v>
                </c:pt>
                <c:pt idx="380">
                  <c:v>16569.980468999998</c:v>
                </c:pt>
                <c:pt idx="381">
                  <c:v>16560.539063</c:v>
                </c:pt>
                <c:pt idx="382">
                  <c:v>16651.800781000002</c:v>
                </c:pt>
                <c:pt idx="383">
                  <c:v>16713.580077999999</c:v>
                </c:pt>
                <c:pt idx="384">
                  <c:v>16662.910156000002</c:v>
                </c:pt>
                <c:pt idx="385">
                  <c:v>16838.740234000001</c:v>
                </c:pt>
                <c:pt idx="386">
                  <c:v>16919.589843999998</c:v>
                </c:pt>
                <c:pt idx="387">
                  <c:v>16979.130859000001</c:v>
                </c:pt>
                <c:pt idx="388">
                  <c:v>17039.490234000001</c:v>
                </c:pt>
                <c:pt idx="389">
                  <c:v>17001.220702999999</c:v>
                </c:pt>
                <c:pt idx="390">
                  <c:v>17076.869140999999</c:v>
                </c:pt>
                <c:pt idx="391">
                  <c:v>17106.699218999998</c:v>
                </c:pt>
                <c:pt idx="392">
                  <c:v>17122.009765999999</c:v>
                </c:pt>
                <c:pt idx="393">
                  <c:v>17079.570313</c:v>
                </c:pt>
                <c:pt idx="394">
                  <c:v>17098.449218999998</c:v>
                </c:pt>
                <c:pt idx="395">
                  <c:v>17067.560547000001</c:v>
                </c:pt>
                <c:pt idx="396">
                  <c:v>17078.279297000001</c:v>
                </c:pt>
                <c:pt idx="397">
                  <c:v>17069.580077999999</c:v>
                </c:pt>
                <c:pt idx="398">
                  <c:v>17137.359375</c:v>
                </c:pt>
                <c:pt idx="399">
                  <c:v>17111.419922000001</c:v>
                </c:pt>
                <c:pt idx="400">
                  <c:v>17013.869140999999</c:v>
                </c:pt>
                <c:pt idx="401">
                  <c:v>17068.710938</c:v>
                </c:pt>
                <c:pt idx="402">
                  <c:v>17049</c:v>
                </c:pt>
                <c:pt idx="403">
                  <c:v>16987.509765999999</c:v>
                </c:pt>
                <c:pt idx="404">
                  <c:v>17031.140625</c:v>
                </c:pt>
                <c:pt idx="405">
                  <c:v>17131.970702999999</c:v>
                </c:pt>
                <c:pt idx="406">
                  <c:v>17156.849609000001</c:v>
                </c:pt>
                <c:pt idx="407">
                  <c:v>17265.990234000001</c:v>
                </c:pt>
                <c:pt idx="408">
                  <c:v>17279.740234000001</c:v>
                </c:pt>
                <c:pt idx="409">
                  <c:v>17172.679688</c:v>
                </c:pt>
                <c:pt idx="410">
                  <c:v>17055.869140999999</c:v>
                </c:pt>
                <c:pt idx="411">
                  <c:v>17210.060547000001</c:v>
                </c:pt>
                <c:pt idx="412">
                  <c:v>16945.800781000002</c:v>
                </c:pt>
                <c:pt idx="413">
                  <c:v>17113.150390999999</c:v>
                </c:pt>
                <c:pt idx="414">
                  <c:v>17071.220702999999</c:v>
                </c:pt>
                <c:pt idx="415">
                  <c:v>17042.900390999999</c:v>
                </c:pt>
                <c:pt idx="416">
                  <c:v>16804.710938</c:v>
                </c:pt>
                <c:pt idx="417">
                  <c:v>16801.050781000002</c:v>
                </c:pt>
                <c:pt idx="418">
                  <c:v>17009.689452999999</c:v>
                </c:pt>
                <c:pt idx="419">
                  <c:v>16991.910156000002</c:v>
                </c:pt>
                <c:pt idx="420">
                  <c:v>16719.390625</c:v>
                </c:pt>
                <c:pt idx="421">
                  <c:v>16994.220702999999</c:v>
                </c:pt>
                <c:pt idx="422">
                  <c:v>16659.25</c:v>
                </c:pt>
                <c:pt idx="423">
                  <c:v>16544.099609000001</c:v>
                </c:pt>
                <c:pt idx="424">
                  <c:v>16321.070313</c:v>
                </c:pt>
                <c:pt idx="425">
                  <c:v>16315.190430000001</c:v>
                </c:pt>
                <c:pt idx="426">
                  <c:v>16141.740234000001</c:v>
                </c:pt>
                <c:pt idx="427">
                  <c:v>16117.240234000001</c:v>
                </c:pt>
                <c:pt idx="428">
                  <c:v>16380.410156</c:v>
                </c:pt>
                <c:pt idx="429">
                  <c:v>16399.669922000001</c:v>
                </c:pt>
                <c:pt idx="430">
                  <c:v>16614.810547000001</c:v>
                </c:pt>
                <c:pt idx="431">
                  <c:v>16461.320313</c:v>
                </c:pt>
                <c:pt idx="432">
                  <c:v>16677.900390999999</c:v>
                </c:pt>
                <c:pt idx="433">
                  <c:v>16805.410156000002</c:v>
                </c:pt>
                <c:pt idx="434">
                  <c:v>16817.939452999999</c:v>
                </c:pt>
                <c:pt idx="435">
                  <c:v>17005.75</c:v>
                </c:pt>
                <c:pt idx="436">
                  <c:v>16974.310547000001</c:v>
                </c:pt>
                <c:pt idx="437">
                  <c:v>17195.419922000001</c:v>
                </c:pt>
                <c:pt idx="438">
                  <c:v>17390.519531000002</c:v>
                </c:pt>
                <c:pt idx="439">
                  <c:v>17366.240234000001</c:v>
                </c:pt>
                <c:pt idx="440">
                  <c:v>17383.839843999998</c:v>
                </c:pt>
                <c:pt idx="441">
                  <c:v>17484.529297000001</c:v>
                </c:pt>
                <c:pt idx="442">
                  <c:v>17554.470702999999</c:v>
                </c:pt>
                <c:pt idx="443">
                  <c:v>17573.929688</c:v>
                </c:pt>
                <c:pt idx="444">
                  <c:v>17613.740234000001</c:v>
                </c:pt>
                <c:pt idx="445">
                  <c:v>17614.900390999999</c:v>
                </c:pt>
                <c:pt idx="446">
                  <c:v>17612.199218999998</c:v>
                </c:pt>
                <c:pt idx="447">
                  <c:v>17652.789063</c:v>
                </c:pt>
                <c:pt idx="448">
                  <c:v>17634.740234000001</c:v>
                </c:pt>
                <c:pt idx="449">
                  <c:v>17647.75</c:v>
                </c:pt>
                <c:pt idx="450">
                  <c:v>17687.820313</c:v>
                </c:pt>
                <c:pt idx="451">
                  <c:v>17685.730468999998</c:v>
                </c:pt>
                <c:pt idx="452">
                  <c:v>17719</c:v>
                </c:pt>
                <c:pt idx="453">
                  <c:v>17810.060547000001</c:v>
                </c:pt>
                <c:pt idx="454">
                  <c:v>17817.900390999999</c:v>
                </c:pt>
                <c:pt idx="455">
                  <c:v>17814.939452999999</c:v>
                </c:pt>
                <c:pt idx="456">
                  <c:v>17827.75</c:v>
                </c:pt>
                <c:pt idx="457">
                  <c:v>17828.240234000001</c:v>
                </c:pt>
                <c:pt idx="458">
                  <c:v>17776.800781000002</c:v>
                </c:pt>
                <c:pt idx="459">
                  <c:v>17879.550781000002</c:v>
                </c:pt>
                <c:pt idx="460">
                  <c:v>17912.619140999999</c:v>
                </c:pt>
                <c:pt idx="461">
                  <c:v>17900.099609000001</c:v>
                </c:pt>
                <c:pt idx="462">
                  <c:v>17958.789063</c:v>
                </c:pt>
                <c:pt idx="463">
                  <c:v>17852.480468999998</c:v>
                </c:pt>
                <c:pt idx="464">
                  <c:v>17801.199218999998</c:v>
                </c:pt>
                <c:pt idx="465">
                  <c:v>17533.150390999999</c:v>
                </c:pt>
                <c:pt idx="466">
                  <c:v>17596.339843999998</c:v>
                </c:pt>
                <c:pt idx="467">
                  <c:v>17280.830077999999</c:v>
                </c:pt>
                <c:pt idx="468">
                  <c:v>17180.839843999998</c:v>
                </c:pt>
                <c:pt idx="469">
                  <c:v>17068.869140999999</c:v>
                </c:pt>
                <c:pt idx="470">
                  <c:v>17356.869140999999</c:v>
                </c:pt>
                <c:pt idx="471">
                  <c:v>17778.150390999999</c:v>
                </c:pt>
                <c:pt idx="472">
                  <c:v>17804.800781000002</c:v>
                </c:pt>
                <c:pt idx="473">
                  <c:v>17959.439452999999</c:v>
                </c:pt>
                <c:pt idx="474">
                  <c:v>18024.169922000001</c:v>
                </c:pt>
                <c:pt idx="475">
                  <c:v>18030.210938</c:v>
                </c:pt>
                <c:pt idx="476">
                  <c:v>18053.710938</c:v>
                </c:pt>
                <c:pt idx="477">
                  <c:v>18038.230468999998</c:v>
                </c:pt>
                <c:pt idx="478">
                  <c:v>17983.070313</c:v>
                </c:pt>
                <c:pt idx="479">
                  <c:v>17823.070313</c:v>
                </c:pt>
                <c:pt idx="480">
                  <c:v>17832.990234000001</c:v>
                </c:pt>
                <c:pt idx="481">
                  <c:v>17501.650390999999</c:v>
                </c:pt>
                <c:pt idx="482">
                  <c:v>17371.640625</c:v>
                </c:pt>
                <c:pt idx="483">
                  <c:v>17584.519531000002</c:v>
                </c:pt>
                <c:pt idx="484">
                  <c:v>17907.869140999999</c:v>
                </c:pt>
                <c:pt idx="485">
                  <c:v>17737.369140999999</c:v>
                </c:pt>
                <c:pt idx="486">
                  <c:v>17640.839843999998</c:v>
                </c:pt>
                <c:pt idx="487">
                  <c:v>17613.679688</c:v>
                </c:pt>
                <c:pt idx="488">
                  <c:v>17427.089843999998</c:v>
                </c:pt>
                <c:pt idx="489">
                  <c:v>17320.710938</c:v>
                </c:pt>
                <c:pt idx="490">
                  <c:v>17511.570313</c:v>
                </c:pt>
                <c:pt idx="491">
                  <c:v>17515.230468999998</c:v>
                </c:pt>
                <c:pt idx="492">
                  <c:v>17554.279297000001</c:v>
                </c:pt>
                <c:pt idx="493">
                  <c:v>17813.980468999998</c:v>
                </c:pt>
                <c:pt idx="494">
                  <c:v>17672.599609000001</c:v>
                </c:pt>
                <c:pt idx="495">
                  <c:v>17678.699218999998</c:v>
                </c:pt>
                <c:pt idx="496">
                  <c:v>17387.210938</c:v>
                </c:pt>
                <c:pt idx="497">
                  <c:v>17191.369140999999</c:v>
                </c:pt>
                <c:pt idx="498">
                  <c:v>17416.849609000001</c:v>
                </c:pt>
                <c:pt idx="499">
                  <c:v>17164.949218999998</c:v>
                </c:pt>
                <c:pt idx="500">
                  <c:v>17361.039063</c:v>
                </c:pt>
                <c:pt idx="501">
                  <c:v>17666.400390999999</c:v>
                </c:pt>
                <c:pt idx="502">
                  <c:v>17673.019531000002</c:v>
                </c:pt>
                <c:pt idx="503">
                  <c:v>17884.880859000001</c:v>
                </c:pt>
                <c:pt idx="504">
                  <c:v>17824.289063</c:v>
                </c:pt>
                <c:pt idx="505">
                  <c:v>17729.210938</c:v>
                </c:pt>
                <c:pt idx="506">
                  <c:v>17868.759765999999</c:v>
                </c:pt>
                <c:pt idx="507">
                  <c:v>17862.140625</c:v>
                </c:pt>
                <c:pt idx="508">
                  <c:v>17972.380859000001</c:v>
                </c:pt>
                <c:pt idx="509">
                  <c:v>18019.349609000001</c:v>
                </c:pt>
                <c:pt idx="510">
                  <c:v>18047.580077999999</c:v>
                </c:pt>
                <c:pt idx="511">
                  <c:v>18029.849609000001</c:v>
                </c:pt>
                <c:pt idx="512">
                  <c:v>17985.769531000002</c:v>
                </c:pt>
                <c:pt idx="513">
                  <c:v>18140.439452999999</c:v>
                </c:pt>
                <c:pt idx="514">
                  <c:v>18116.839843999998</c:v>
                </c:pt>
                <c:pt idx="515">
                  <c:v>18209.189452999999</c:v>
                </c:pt>
                <c:pt idx="516">
                  <c:v>18224.570313</c:v>
                </c:pt>
                <c:pt idx="517">
                  <c:v>18214.419922000001</c:v>
                </c:pt>
                <c:pt idx="518">
                  <c:v>18132.699218999998</c:v>
                </c:pt>
                <c:pt idx="519">
                  <c:v>18288.630859000001</c:v>
                </c:pt>
                <c:pt idx="520">
                  <c:v>18203.369140999999</c:v>
                </c:pt>
                <c:pt idx="521">
                  <c:v>18096.900390999999</c:v>
                </c:pt>
                <c:pt idx="522">
                  <c:v>18135.720702999999</c:v>
                </c:pt>
                <c:pt idx="523">
                  <c:v>17856.779297000001</c:v>
                </c:pt>
                <c:pt idx="524">
                  <c:v>17995.720702999999</c:v>
                </c:pt>
                <c:pt idx="525">
                  <c:v>17662.939452999999</c:v>
                </c:pt>
                <c:pt idx="526">
                  <c:v>17635.390625</c:v>
                </c:pt>
                <c:pt idx="527">
                  <c:v>17895.220702999999</c:v>
                </c:pt>
                <c:pt idx="528">
                  <c:v>17749.310547000001</c:v>
                </c:pt>
                <c:pt idx="529">
                  <c:v>17977.419922000001</c:v>
                </c:pt>
                <c:pt idx="530">
                  <c:v>17849.080077999999</c:v>
                </c:pt>
                <c:pt idx="531">
                  <c:v>18076.189452999999</c:v>
                </c:pt>
                <c:pt idx="532">
                  <c:v>17959.029297000001</c:v>
                </c:pt>
                <c:pt idx="533">
                  <c:v>18127.650390999999</c:v>
                </c:pt>
                <c:pt idx="534">
                  <c:v>18116.039063</c:v>
                </c:pt>
                <c:pt idx="535">
                  <c:v>18011.140625</c:v>
                </c:pt>
                <c:pt idx="536">
                  <c:v>17718.539063</c:v>
                </c:pt>
                <c:pt idx="537">
                  <c:v>17678.230468999998</c:v>
                </c:pt>
                <c:pt idx="538">
                  <c:v>17712.660156000002</c:v>
                </c:pt>
                <c:pt idx="539">
                  <c:v>17976.310547000001</c:v>
                </c:pt>
                <c:pt idx="540">
                  <c:v>17776.119140999999</c:v>
                </c:pt>
                <c:pt idx="541">
                  <c:v>17698.179688</c:v>
                </c:pt>
                <c:pt idx="542">
                  <c:v>17763.240234000001</c:v>
                </c:pt>
                <c:pt idx="543">
                  <c:v>17880.849609000001</c:v>
                </c:pt>
                <c:pt idx="544">
                  <c:v>17875.419922000001</c:v>
                </c:pt>
                <c:pt idx="545">
                  <c:v>17902.509765999999</c:v>
                </c:pt>
                <c:pt idx="546">
                  <c:v>17958.730468999998</c:v>
                </c:pt>
                <c:pt idx="547">
                  <c:v>18057.650390999999</c:v>
                </c:pt>
                <c:pt idx="548">
                  <c:v>17977.039063</c:v>
                </c:pt>
                <c:pt idx="549">
                  <c:v>18036.699218999998</c:v>
                </c:pt>
                <c:pt idx="550">
                  <c:v>18112.609375</c:v>
                </c:pt>
                <c:pt idx="551">
                  <c:v>18105.769531000002</c:v>
                </c:pt>
                <c:pt idx="552">
                  <c:v>17826.300781000002</c:v>
                </c:pt>
                <c:pt idx="553">
                  <c:v>18034.929688</c:v>
                </c:pt>
                <c:pt idx="554">
                  <c:v>17949.589843999998</c:v>
                </c:pt>
                <c:pt idx="555">
                  <c:v>18038.269531000002</c:v>
                </c:pt>
                <c:pt idx="556">
                  <c:v>18058.689452999999</c:v>
                </c:pt>
                <c:pt idx="557">
                  <c:v>18080.140625</c:v>
                </c:pt>
                <c:pt idx="558">
                  <c:v>18037.970702999999</c:v>
                </c:pt>
                <c:pt idx="559">
                  <c:v>18110.140625</c:v>
                </c:pt>
                <c:pt idx="560">
                  <c:v>18035.529297000001</c:v>
                </c:pt>
                <c:pt idx="561">
                  <c:v>17840.519531000002</c:v>
                </c:pt>
                <c:pt idx="562">
                  <c:v>18024.060547000001</c:v>
                </c:pt>
                <c:pt idx="563">
                  <c:v>18070.400390999999</c:v>
                </c:pt>
                <c:pt idx="564">
                  <c:v>17928.199218999998</c:v>
                </c:pt>
                <c:pt idx="565">
                  <c:v>17841.980468999998</c:v>
                </c:pt>
                <c:pt idx="566">
                  <c:v>17924.060547000001</c:v>
                </c:pt>
                <c:pt idx="567">
                  <c:v>18191.109375</c:v>
                </c:pt>
                <c:pt idx="568">
                  <c:v>18105.169922000001</c:v>
                </c:pt>
                <c:pt idx="569">
                  <c:v>18068.230468999998</c:v>
                </c:pt>
                <c:pt idx="570">
                  <c:v>18060.490234000001</c:v>
                </c:pt>
                <c:pt idx="571">
                  <c:v>18252.240234000001</c:v>
                </c:pt>
                <c:pt idx="572">
                  <c:v>18272.560547000001</c:v>
                </c:pt>
                <c:pt idx="573">
                  <c:v>18298.880859000001</c:v>
                </c:pt>
                <c:pt idx="574">
                  <c:v>18312.390625</c:v>
                </c:pt>
                <c:pt idx="575">
                  <c:v>18285.400390999999</c:v>
                </c:pt>
                <c:pt idx="576">
                  <c:v>18285.740234000001</c:v>
                </c:pt>
                <c:pt idx="577">
                  <c:v>18232.019531000002</c:v>
                </c:pt>
                <c:pt idx="578">
                  <c:v>18041.539063</c:v>
                </c:pt>
                <c:pt idx="579">
                  <c:v>18162.990234000001</c:v>
                </c:pt>
                <c:pt idx="580">
                  <c:v>18126.119140999999</c:v>
                </c:pt>
                <c:pt idx="581">
                  <c:v>18010.679688</c:v>
                </c:pt>
                <c:pt idx="582">
                  <c:v>18040.369140999999</c:v>
                </c:pt>
                <c:pt idx="583">
                  <c:v>18011.939452999999</c:v>
                </c:pt>
                <c:pt idx="584">
                  <c:v>18076.269531000002</c:v>
                </c:pt>
                <c:pt idx="585">
                  <c:v>17905.580077999999</c:v>
                </c:pt>
                <c:pt idx="586">
                  <c:v>17849.460938</c:v>
                </c:pt>
                <c:pt idx="587">
                  <c:v>17766.550781000002</c:v>
                </c:pt>
                <c:pt idx="588">
                  <c:v>17764.039063</c:v>
                </c:pt>
                <c:pt idx="589">
                  <c:v>18000.400390999999</c:v>
                </c:pt>
                <c:pt idx="590">
                  <c:v>18039.369140999999</c:v>
                </c:pt>
                <c:pt idx="591">
                  <c:v>17898.839843999998</c:v>
                </c:pt>
                <c:pt idx="592">
                  <c:v>17791.169922000001</c:v>
                </c:pt>
                <c:pt idx="593">
                  <c:v>17904.480468999998</c:v>
                </c:pt>
                <c:pt idx="594">
                  <c:v>17935.740234000001</c:v>
                </c:pt>
                <c:pt idx="595">
                  <c:v>18115.839843999998</c:v>
                </c:pt>
                <c:pt idx="596">
                  <c:v>18015.949218999998</c:v>
                </c:pt>
                <c:pt idx="597">
                  <c:v>18119.779297000001</c:v>
                </c:pt>
                <c:pt idx="598">
                  <c:v>18144.070313</c:v>
                </c:pt>
                <c:pt idx="599">
                  <c:v>17966.070313</c:v>
                </c:pt>
                <c:pt idx="600">
                  <c:v>17890.359375</c:v>
                </c:pt>
                <c:pt idx="601">
                  <c:v>17946.679688</c:v>
                </c:pt>
                <c:pt idx="602">
                  <c:v>17596.349609000001</c:v>
                </c:pt>
                <c:pt idx="603">
                  <c:v>17619.509765999999</c:v>
                </c:pt>
                <c:pt idx="604">
                  <c:v>17757.910156000002</c:v>
                </c:pt>
                <c:pt idx="605">
                  <c:v>17730.109375</c:v>
                </c:pt>
                <c:pt idx="606">
                  <c:v>17683.580077999999</c:v>
                </c:pt>
                <c:pt idx="607">
                  <c:v>17776.910156000002</c:v>
                </c:pt>
                <c:pt idx="608">
                  <c:v>17515.419922000001</c:v>
                </c:pt>
                <c:pt idx="609">
                  <c:v>17548.619140999999</c:v>
                </c:pt>
                <c:pt idx="610">
                  <c:v>17760.410156000002</c:v>
                </c:pt>
                <c:pt idx="611">
                  <c:v>17977.679688</c:v>
                </c:pt>
                <c:pt idx="612">
                  <c:v>18053.580077999999</c:v>
                </c:pt>
                <c:pt idx="613">
                  <c:v>18050.169922000001</c:v>
                </c:pt>
                <c:pt idx="614">
                  <c:v>18120.25</c:v>
                </c:pt>
                <c:pt idx="615">
                  <c:v>18086.449218999998</c:v>
                </c:pt>
                <c:pt idx="616">
                  <c:v>18100.410156000002</c:v>
                </c:pt>
                <c:pt idx="617">
                  <c:v>17919.289063</c:v>
                </c:pt>
                <c:pt idx="618">
                  <c:v>17851.039063</c:v>
                </c:pt>
                <c:pt idx="619">
                  <c:v>17731.919922000001</c:v>
                </c:pt>
                <c:pt idx="620">
                  <c:v>17568.529297000001</c:v>
                </c:pt>
                <c:pt idx="621">
                  <c:v>17440.589843999998</c:v>
                </c:pt>
                <c:pt idx="622">
                  <c:v>17630.269531000002</c:v>
                </c:pt>
                <c:pt idx="623">
                  <c:v>17751.390625</c:v>
                </c:pt>
                <c:pt idx="624">
                  <c:v>17745.980468999998</c:v>
                </c:pt>
                <c:pt idx="625">
                  <c:v>17689.859375</c:v>
                </c:pt>
                <c:pt idx="626">
                  <c:v>17598.199218999998</c:v>
                </c:pt>
                <c:pt idx="627">
                  <c:v>17550.689452999999</c:v>
                </c:pt>
                <c:pt idx="628">
                  <c:v>17540.470702999999</c:v>
                </c:pt>
                <c:pt idx="629">
                  <c:v>17419.75</c:v>
                </c:pt>
                <c:pt idx="630">
                  <c:v>17373.380859000001</c:v>
                </c:pt>
                <c:pt idx="631">
                  <c:v>17615.169922000001</c:v>
                </c:pt>
                <c:pt idx="632">
                  <c:v>17402.839843999998</c:v>
                </c:pt>
                <c:pt idx="633">
                  <c:v>17402.509765999999</c:v>
                </c:pt>
                <c:pt idx="634">
                  <c:v>17408.25</c:v>
                </c:pt>
                <c:pt idx="635">
                  <c:v>17477.400390999999</c:v>
                </c:pt>
                <c:pt idx="636">
                  <c:v>17545.179688</c:v>
                </c:pt>
                <c:pt idx="637">
                  <c:v>17511.339843999998</c:v>
                </c:pt>
                <c:pt idx="638">
                  <c:v>17348.730468999998</c:v>
                </c:pt>
                <c:pt idx="639">
                  <c:v>16990.689452999999</c:v>
                </c:pt>
                <c:pt idx="640">
                  <c:v>16459.75</c:v>
                </c:pt>
                <c:pt idx="641">
                  <c:v>15871.349609000001</c:v>
                </c:pt>
                <c:pt idx="642">
                  <c:v>15666.440430000001</c:v>
                </c:pt>
                <c:pt idx="643">
                  <c:v>16285.509765999999</c:v>
                </c:pt>
                <c:pt idx="644">
                  <c:v>16654.769531000002</c:v>
                </c:pt>
                <c:pt idx="645">
                  <c:v>16643.009765999999</c:v>
                </c:pt>
                <c:pt idx="646">
                  <c:v>16528.029297000001</c:v>
                </c:pt>
                <c:pt idx="647">
                  <c:v>16058.349609000001</c:v>
                </c:pt>
                <c:pt idx="648">
                  <c:v>16351.379883</c:v>
                </c:pt>
                <c:pt idx="649">
                  <c:v>16374.759765999999</c:v>
                </c:pt>
                <c:pt idx="650">
                  <c:v>16102.379883</c:v>
                </c:pt>
                <c:pt idx="651">
                  <c:v>16492.679688</c:v>
                </c:pt>
                <c:pt idx="652">
                  <c:v>16253.570313</c:v>
                </c:pt>
                <c:pt idx="653">
                  <c:v>16330.400390999999</c:v>
                </c:pt>
                <c:pt idx="654">
                  <c:v>16433.089843999998</c:v>
                </c:pt>
                <c:pt idx="655">
                  <c:v>16370.959961</c:v>
                </c:pt>
                <c:pt idx="656">
                  <c:v>16599.849609000001</c:v>
                </c:pt>
                <c:pt idx="657">
                  <c:v>16739.949218999998</c:v>
                </c:pt>
                <c:pt idx="658">
                  <c:v>16674.740234000001</c:v>
                </c:pt>
                <c:pt idx="659">
                  <c:v>16384.580077999999</c:v>
                </c:pt>
                <c:pt idx="660">
                  <c:v>16510.189452999999</c:v>
                </c:pt>
                <c:pt idx="661">
                  <c:v>16330.469727</c:v>
                </c:pt>
                <c:pt idx="662">
                  <c:v>16279.889648</c:v>
                </c:pt>
                <c:pt idx="663">
                  <c:v>16201.320313</c:v>
                </c:pt>
                <c:pt idx="664">
                  <c:v>16314.669921999999</c:v>
                </c:pt>
                <c:pt idx="665">
                  <c:v>16001.889648</c:v>
                </c:pt>
                <c:pt idx="666">
                  <c:v>16049.129883</c:v>
                </c:pt>
                <c:pt idx="667">
                  <c:v>16284.700194999999</c:v>
                </c:pt>
                <c:pt idx="668">
                  <c:v>16272.009765999999</c:v>
                </c:pt>
                <c:pt idx="669">
                  <c:v>16472.369140999999</c:v>
                </c:pt>
                <c:pt idx="670">
                  <c:v>16776.429688</c:v>
                </c:pt>
                <c:pt idx="671">
                  <c:v>16790.189452999999</c:v>
                </c:pt>
                <c:pt idx="672">
                  <c:v>16912.289063</c:v>
                </c:pt>
                <c:pt idx="673">
                  <c:v>17050.75</c:v>
                </c:pt>
                <c:pt idx="674">
                  <c:v>17084.490234000001</c:v>
                </c:pt>
                <c:pt idx="675">
                  <c:v>17131.859375</c:v>
                </c:pt>
                <c:pt idx="676">
                  <c:v>17081.890625</c:v>
                </c:pt>
                <c:pt idx="677">
                  <c:v>16924.75</c:v>
                </c:pt>
                <c:pt idx="678">
                  <c:v>17141.75</c:v>
                </c:pt>
                <c:pt idx="679">
                  <c:v>17215.970702999999</c:v>
                </c:pt>
                <c:pt idx="680">
                  <c:v>17230.539063</c:v>
                </c:pt>
                <c:pt idx="681">
                  <c:v>17217.109375</c:v>
                </c:pt>
                <c:pt idx="682">
                  <c:v>17168.609375</c:v>
                </c:pt>
                <c:pt idx="683">
                  <c:v>17489.160156000002</c:v>
                </c:pt>
                <c:pt idx="684">
                  <c:v>17646.699218999998</c:v>
                </c:pt>
                <c:pt idx="685">
                  <c:v>17623.050781000002</c:v>
                </c:pt>
                <c:pt idx="686">
                  <c:v>17581.429688</c:v>
                </c:pt>
                <c:pt idx="687">
                  <c:v>17779.519531000002</c:v>
                </c:pt>
                <c:pt idx="688">
                  <c:v>17755.800781000002</c:v>
                </c:pt>
                <c:pt idx="689">
                  <c:v>17663.539063</c:v>
                </c:pt>
                <c:pt idx="690">
                  <c:v>17828.759765999999</c:v>
                </c:pt>
                <c:pt idx="691">
                  <c:v>17918.150390999999</c:v>
                </c:pt>
                <c:pt idx="692">
                  <c:v>17867.580077999999</c:v>
                </c:pt>
                <c:pt idx="693">
                  <c:v>17863.429688</c:v>
                </c:pt>
                <c:pt idx="694">
                  <c:v>17910.330077999999</c:v>
                </c:pt>
                <c:pt idx="695">
                  <c:v>17730.480468999998</c:v>
                </c:pt>
                <c:pt idx="696">
                  <c:v>17758.210938</c:v>
                </c:pt>
                <c:pt idx="697">
                  <c:v>17702.220702999999</c:v>
                </c:pt>
                <c:pt idx="698">
                  <c:v>17448.070313</c:v>
                </c:pt>
                <c:pt idx="699">
                  <c:v>17245.240234000001</c:v>
                </c:pt>
                <c:pt idx="700">
                  <c:v>17483.009765999999</c:v>
                </c:pt>
                <c:pt idx="701">
                  <c:v>17489.5</c:v>
                </c:pt>
                <c:pt idx="702">
                  <c:v>17737.160156000002</c:v>
                </c:pt>
                <c:pt idx="703">
                  <c:v>17732.75</c:v>
                </c:pt>
                <c:pt idx="704">
                  <c:v>17823.810547000001</c:v>
                </c:pt>
                <c:pt idx="705">
                  <c:v>17792.679688</c:v>
                </c:pt>
                <c:pt idx="706">
                  <c:v>17812.189452999999</c:v>
                </c:pt>
                <c:pt idx="707">
                  <c:v>17813.390625</c:v>
                </c:pt>
                <c:pt idx="708">
                  <c:v>17813.390625</c:v>
                </c:pt>
                <c:pt idx="709">
                  <c:v>17719.919922000001</c:v>
                </c:pt>
                <c:pt idx="710">
                  <c:v>17888.349609000001</c:v>
                </c:pt>
                <c:pt idx="711">
                  <c:v>17729.679688</c:v>
                </c:pt>
                <c:pt idx="712">
                  <c:v>17477.669922000001</c:v>
                </c:pt>
                <c:pt idx="713">
                  <c:v>17847.630859000001</c:v>
                </c:pt>
                <c:pt idx="714">
                  <c:v>17730.509765999999</c:v>
                </c:pt>
                <c:pt idx="715">
                  <c:v>17568</c:v>
                </c:pt>
                <c:pt idx="716">
                  <c:v>17492.300781000002</c:v>
                </c:pt>
                <c:pt idx="717">
                  <c:v>17574.75</c:v>
                </c:pt>
                <c:pt idx="718">
                  <c:v>17265.210938</c:v>
                </c:pt>
                <c:pt idx="719">
                  <c:v>17368.5</c:v>
                </c:pt>
                <c:pt idx="720">
                  <c:v>17524.910156000002</c:v>
                </c:pt>
                <c:pt idx="721">
                  <c:v>17749.089843999998</c:v>
                </c:pt>
                <c:pt idx="722">
                  <c:v>17495.839843999998</c:v>
                </c:pt>
                <c:pt idx="723">
                  <c:v>17128.550781000002</c:v>
                </c:pt>
                <c:pt idx="724">
                  <c:v>17251.619140999999</c:v>
                </c:pt>
                <c:pt idx="725">
                  <c:v>17417.269531000002</c:v>
                </c:pt>
                <c:pt idx="726">
                  <c:v>17602.609375</c:v>
                </c:pt>
                <c:pt idx="727">
                  <c:v>17552.169922000001</c:v>
                </c:pt>
                <c:pt idx="728">
                  <c:v>17528.269531000002</c:v>
                </c:pt>
                <c:pt idx="729">
                  <c:v>17720.980468999998</c:v>
                </c:pt>
                <c:pt idx="730">
                  <c:v>17603.869140999999</c:v>
                </c:pt>
                <c:pt idx="731">
                  <c:v>17425.029297000001</c:v>
                </c:pt>
                <c:pt idx="732">
                  <c:v>17148.939452999999</c:v>
                </c:pt>
                <c:pt idx="733">
                  <c:v>17158.660156000002</c:v>
                </c:pt>
                <c:pt idx="734">
                  <c:v>16906.509765999999</c:v>
                </c:pt>
                <c:pt idx="735">
                  <c:v>16514.099609000001</c:v>
                </c:pt>
                <c:pt idx="736">
                  <c:v>16346.450194999999</c:v>
                </c:pt>
                <c:pt idx="737">
                  <c:v>16398.570313</c:v>
                </c:pt>
                <c:pt idx="738">
                  <c:v>16516.220702999999</c:v>
                </c:pt>
                <c:pt idx="739">
                  <c:v>16151.410156</c:v>
                </c:pt>
                <c:pt idx="740">
                  <c:v>16379.049805000001</c:v>
                </c:pt>
                <c:pt idx="741">
                  <c:v>15988.080078000001</c:v>
                </c:pt>
                <c:pt idx="742">
                  <c:v>16016.019531</c:v>
                </c:pt>
                <c:pt idx="743">
                  <c:v>15766.740234000001</c:v>
                </c:pt>
                <c:pt idx="744">
                  <c:v>15882.679688</c:v>
                </c:pt>
                <c:pt idx="745">
                  <c:v>16093.509765999999</c:v>
                </c:pt>
                <c:pt idx="746">
                  <c:v>15885.219727</c:v>
                </c:pt>
                <c:pt idx="747">
                  <c:v>16167.230469</c:v>
                </c:pt>
                <c:pt idx="748">
                  <c:v>15944.459961</c:v>
                </c:pt>
                <c:pt idx="749">
                  <c:v>16069.639648</c:v>
                </c:pt>
                <c:pt idx="750">
                  <c:v>16466.300781000002</c:v>
                </c:pt>
                <c:pt idx="751">
                  <c:v>16449.179688</c:v>
                </c:pt>
                <c:pt idx="752">
                  <c:v>16153.540039</c:v>
                </c:pt>
                <c:pt idx="753">
                  <c:v>16336.660156</c:v>
                </c:pt>
                <c:pt idx="754">
                  <c:v>16416.580077999999</c:v>
                </c:pt>
                <c:pt idx="755">
                  <c:v>16204.969727</c:v>
                </c:pt>
                <c:pt idx="756">
                  <c:v>16027.049805000001</c:v>
                </c:pt>
                <c:pt idx="757">
                  <c:v>16014.379883</c:v>
                </c:pt>
                <c:pt idx="758">
                  <c:v>15914.740234000001</c:v>
                </c:pt>
                <c:pt idx="759">
                  <c:v>15660.179688</c:v>
                </c:pt>
                <c:pt idx="760">
                  <c:v>15973.839844</c:v>
                </c:pt>
                <c:pt idx="761">
                  <c:v>16196.410156</c:v>
                </c:pt>
                <c:pt idx="762">
                  <c:v>16453.830077999999</c:v>
                </c:pt>
                <c:pt idx="763">
                  <c:v>16413.429688</c:v>
                </c:pt>
                <c:pt idx="764">
                  <c:v>16391.990234000001</c:v>
                </c:pt>
                <c:pt idx="765">
                  <c:v>16620.660156000002</c:v>
                </c:pt>
                <c:pt idx="766">
                  <c:v>16431.779297000001</c:v>
                </c:pt>
                <c:pt idx="767">
                  <c:v>16484.990234000001</c:v>
                </c:pt>
                <c:pt idx="768">
                  <c:v>16697.289063</c:v>
                </c:pt>
                <c:pt idx="769">
                  <c:v>16639.970702999999</c:v>
                </c:pt>
                <c:pt idx="770">
                  <c:v>16516.5</c:v>
                </c:pt>
                <c:pt idx="771">
                  <c:v>16865.080077999999</c:v>
                </c:pt>
                <c:pt idx="772">
                  <c:v>16899.320313</c:v>
                </c:pt>
                <c:pt idx="773">
                  <c:v>16943.900390999999</c:v>
                </c:pt>
                <c:pt idx="774">
                  <c:v>17006.769531000002</c:v>
                </c:pt>
                <c:pt idx="775">
                  <c:v>17073.949218999998</c:v>
                </c:pt>
                <c:pt idx="776">
                  <c:v>16964.099609000001</c:v>
                </c:pt>
                <c:pt idx="777">
                  <c:v>17000.359375</c:v>
                </c:pt>
                <c:pt idx="778">
                  <c:v>16995.130859000001</c:v>
                </c:pt>
                <c:pt idx="779">
                  <c:v>17213.310547000001</c:v>
                </c:pt>
                <c:pt idx="780">
                  <c:v>17229.130859000001</c:v>
                </c:pt>
                <c:pt idx="781">
                  <c:v>17251.529297000001</c:v>
                </c:pt>
                <c:pt idx="782">
                  <c:v>17325.759765999999</c:v>
                </c:pt>
                <c:pt idx="783">
                  <c:v>17481.490234000001</c:v>
                </c:pt>
                <c:pt idx="784">
                  <c:v>17602.300781000002</c:v>
                </c:pt>
                <c:pt idx="785">
                  <c:v>17623.869140999999</c:v>
                </c:pt>
                <c:pt idx="786">
                  <c:v>17582.570313</c:v>
                </c:pt>
                <c:pt idx="787">
                  <c:v>17502.589843999998</c:v>
                </c:pt>
                <c:pt idx="788">
                  <c:v>17515.730468999998</c:v>
                </c:pt>
                <c:pt idx="789">
                  <c:v>17535.390625</c:v>
                </c:pt>
                <c:pt idx="790">
                  <c:v>17633.109375</c:v>
                </c:pt>
                <c:pt idx="791">
                  <c:v>17716.660156000002</c:v>
                </c:pt>
                <c:pt idx="792">
                  <c:v>17685.089843999998</c:v>
                </c:pt>
                <c:pt idx="793">
                  <c:v>17792.75</c:v>
                </c:pt>
                <c:pt idx="794">
                  <c:v>17737</c:v>
                </c:pt>
                <c:pt idx="795">
                  <c:v>17603.320313</c:v>
                </c:pt>
                <c:pt idx="796">
                  <c:v>17716.050781000002</c:v>
                </c:pt>
                <c:pt idx="797">
                  <c:v>17541.960938</c:v>
                </c:pt>
                <c:pt idx="798">
                  <c:v>17576.960938</c:v>
                </c:pt>
                <c:pt idx="799">
                  <c:v>17556.410156000002</c:v>
                </c:pt>
                <c:pt idx="800">
                  <c:v>17721.25</c:v>
                </c:pt>
                <c:pt idx="801">
                  <c:v>17908.279297000001</c:v>
                </c:pt>
                <c:pt idx="802">
                  <c:v>17926.429688</c:v>
                </c:pt>
                <c:pt idx="803">
                  <c:v>17897.460938</c:v>
                </c:pt>
                <c:pt idx="804">
                  <c:v>18004.160156000002</c:v>
                </c:pt>
                <c:pt idx="805">
                  <c:v>18053.599609000001</c:v>
                </c:pt>
                <c:pt idx="806">
                  <c:v>18096.269531000002</c:v>
                </c:pt>
                <c:pt idx="807">
                  <c:v>17982.519531000002</c:v>
                </c:pt>
                <c:pt idx="808">
                  <c:v>18003.75</c:v>
                </c:pt>
                <c:pt idx="809">
                  <c:v>17977.240234000001</c:v>
                </c:pt>
                <c:pt idx="810">
                  <c:v>17990.320313</c:v>
                </c:pt>
                <c:pt idx="811">
                  <c:v>18041.550781000002</c:v>
                </c:pt>
                <c:pt idx="812">
                  <c:v>17830.759765999999</c:v>
                </c:pt>
                <c:pt idx="813">
                  <c:v>17773.640625</c:v>
                </c:pt>
                <c:pt idx="814">
                  <c:v>17891.160156000002</c:v>
                </c:pt>
                <c:pt idx="815">
                  <c:v>17750.910156000002</c:v>
                </c:pt>
                <c:pt idx="816">
                  <c:v>17651.259765999999</c:v>
                </c:pt>
                <c:pt idx="817">
                  <c:v>17660.710938</c:v>
                </c:pt>
                <c:pt idx="818">
                  <c:v>17740.630859000001</c:v>
                </c:pt>
                <c:pt idx="819">
                  <c:v>17705.910156000002</c:v>
                </c:pt>
                <c:pt idx="820">
                  <c:v>17928.349609000001</c:v>
                </c:pt>
                <c:pt idx="821">
                  <c:v>17711.119140999999</c:v>
                </c:pt>
                <c:pt idx="822">
                  <c:v>17720.5</c:v>
                </c:pt>
                <c:pt idx="823">
                  <c:v>17535.320313</c:v>
                </c:pt>
                <c:pt idx="824">
                  <c:v>17710.710938</c:v>
                </c:pt>
                <c:pt idx="825">
                  <c:v>17529.980468999998</c:v>
                </c:pt>
                <c:pt idx="826">
                  <c:v>17526.619140999999</c:v>
                </c:pt>
                <c:pt idx="827">
                  <c:v>17435.400390999999</c:v>
                </c:pt>
                <c:pt idx="828">
                  <c:v>17500.939452999999</c:v>
                </c:pt>
                <c:pt idx="829">
                  <c:v>17492.929688</c:v>
                </c:pt>
                <c:pt idx="830">
                  <c:v>17706.050781000002</c:v>
                </c:pt>
                <c:pt idx="831">
                  <c:v>17851.509765999999</c:v>
                </c:pt>
                <c:pt idx="832">
                  <c:v>17828.289063</c:v>
                </c:pt>
                <c:pt idx="833">
                  <c:v>17873.220702999999</c:v>
                </c:pt>
                <c:pt idx="834">
                  <c:v>17787.199218999998</c:v>
                </c:pt>
                <c:pt idx="835">
                  <c:v>17789.669922000001</c:v>
                </c:pt>
                <c:pt idx="836">
                  <c:v>17838.560547000001</c:v>
                </c:pt>
                <c:pt idx="837">
                  <c:v>17807.060547000001</c:v>
                </c:pt>
                <c:pt idx="838">
                  <c:v>17920.330077999999</c:v>
                </c:pt>
                <c:pt idx="839">
                  <c:v>17938.279297000001</c:v>
                </c:pt>
                <c:pt idx="840">
                  <c:v>18005.050781000002</c:v>
                </c:pt>
                <c:pt idx="841">
                  <c:v>17985.189452999999</c:v>
                </c:pt>
                <c:pt idx="842">
                  <c:v>17865.339843999998</c:v>
                </c:pt>
                <c:pt idx="843">
                  <c:v>17732.480468999998</c:v>
                </c:pt>
                <c:pt idx="844">
                  <c:v>17674.820313</c:v>
                </c:pt>
                <c:pt idx="845">
                  <c:v>17640.169922000001</c:v>
                </c:pt>
                <c:pt idx="846">
                  <c:v>17733.099609000001</c:v>
                </c:pt>
                <c:pt idx="847">
                  <c:v>17675.160156000002</c:v>
                </c:pt>
                <c:pt idx="848">
                  <c:v>17804.869140999999</c:v>
                </c:pt>
                <c:pt idx="849">
                  <c:v>17829.730468999998</c:v>
                </c:pt>
                <c:pt idx="850">
                  <c:v>17780.830077999999</c:v>
                </c:pt>
                <c:pt idx="851">
                  <c:v>18011.070313</c:v>
                </c:pt>
                <c:pt idx="852">
                  <c:v>17400.75</c:v>
                </c:pt>
                <c:pt idx="853">
                  <c:v>17140.240234000001</c:v>
                </c:pt>
                <c:pt idx="854">
                  <c:v>17409.720702999999</c:v>
                </c:pt>
                <c:pt idx="855">
                  <c:v>17694.679688</c:v>
                </c:pt>
                <c:pt idx="856">
                  <c:v>17929.990234000001</c:v>
                </c:pt>
                <c:pt idx="857">
                  <c:v>17949.369140999999</c:v>
                </c:pt>
                <c:pt idx="858">
                  <c:v>17840.619140999999</c:v>
                </c:pt>
                <c:pt idx="859">
                  <c:v>17918.619140999999</c:v>
                </c:pt>
                <c:pt idx="860">
                  <c:v>17895.880859000001</c:v>
                </c:pt>
                <c:pt idx="861">
                  <c:v>18146.740234000001</c:v>
                </c:pt>
                <c:pt idx="862">
                  <c:v>18226.929688</c:v>
                </c:pt>
                <c:pt idx="863">
                  <c:v>18347.669922000001</c:v>
                </c:pt>
                <c:pt idx="864">
                  <c:v>18372.119140999999</c:v>
                </c:pt>
                <c:pt idx="865">
                  <c:v>18506.410156000002</c:v>
                </c:pt>
                <c:pt idx="866">
                  <c:v>18516.550781000002</c:v>
                </c:pt>
                <c:pt idx="867">
                  <c:v>18533.050781000002</c:v>
                </c:pt>
                <c:pt idx="868">
                  <c:v>18559.009765999999</c:v>
                </c:pt>
                <c:pt idx="869">
                  <c:v>18595.029297000001</c:v>
                </c:pt>
                <c:pt idx="870">
                  <c:v>18517.230468999998</c:v>
                </c:pt>
                <c:pt idx="871">
                  <c:v>18570.849609000001</c:v>
                </c:pt>
                <c:pt idx="872">
                  <c:v>18493.060547000001</c:v>
                </c:pt>
                <c:pt idx="873">
                  <c:v>18473.75</c:v>
                </c:pt>
                <c:pt idx="874">
                  <c:v>18472.169922000001</c:v>
                </c:pt>
                <c:pt idx="875">
                  <c:v>18456.349609000001</c:v>
                </c:pt>
                <c:pt idx="876">
                  <c:v>18432.240234000001</c:v>
                </c:pt>
                <c:pt idx="877">
                  <c:v>18404.509765999999</c:v>
                </c:pt>
                <c:pt idx="878">
                  <c:v>18313.769531000002</c:v>
                </c:pt>
                <c:pt idx="879">
                  <c:v>18355</c:v>
                </c:pt>
                <c:pt idx="880">
                  <c:v>18352.050781000002</c:v>
                </c:pt>
                <c:pt idx="881">
                  <c:v>18543.529297000001</c:v>
                </c:pt>
                <c:pt idx="882">
                  <c:v>18529.289063</c:v>
                </c:pt>
                <c:pt idx="883">
                  <c:v>18533.050781000002</c:v>
                </c:pt>
                <c:pt idx="884">
                  <c:v>18495.660156000002</c:v>
                </c:pt>
                <c:pt idx="885">
                  <c:v>18613.519531000002</c:v>
                </c:pt>
                <c:pt idx="886">
                  <c:v>18576.470702999999</c:v>
                </c:pt>
                <c:pt idx="887">
                  <c:v>18636.050781000002</c:v>
                </c:pt>
                <c:pt idx="888">
                  <c:v>18552.019531000002</c:v>
                </c:pt>
                <c:pt idx="889">
                  <c:v>18573.939452999999</c:v>
                </c:pt>
                <c:pt idx="890">
                  <c:v>18597.699218999998</c:v>
                </c:pt>
                <c:pt idx="891">
                  <c:v>18552.570313</c:v>
                </c:pt>
                <c:pt idx="892">
                  <c:v>18529.419922000001</c:v>
                </c:pt>
                <c:pt idx="893">
                  <c:v>18547.300781000002</c:v>
                </c:pt>
                <c:pt idx="894">
                  <c:v>18481.480468999998</c:v>
                </c:pt>
                <c:pt idx="895">
                  <c:v>18448.410156000002</c:v>
                </c:pt>
                <c:pt idx="896">
                  <c:v>18395.400390999999</c:v>
                </c:pt>
                <c:pt idx="897">
                  <c:v>18502.990234000001</c:v>
                </c:pt>
                <c:pt idx="898">
                  <c:v>18454.300781000002</c:v>
                </c:pt>
                <c:pt idx="899">
                  <c:v>18400.880859000001</c:v>
                </c:pt>
                <c:pt idx="900">
                  <c:v>18419.300781000002</c:v>
                </c:pt>
                <c:pt idx="901">
                  <c:v>18491.960938</c:v>
                </c:pt>
                <c:pt idx="902">
                  <c:v>18538.119140999999</c:v>
                </c:pt>
                <c:pt idx="903">
                  <c:v>18526.140625</c:v>
                </c:pt>
                <c:pt idx="904">
                  <c:v>18479.910156000002</c:v>
                </c:pt>
                <c:pt idx="905">
                  <c:v>18085.449218999998</c:v>
                </c:pt>
                <c:pt idx="906">
                  <c:v>18325.070313</c:v>
                </c:pt>
                <c:pt idx="907">
                  <c:v>18066.75</c:v>
                </c:pt>
                <c:pt idx="908">
                  <c:v>18034.769531000002</c:v>
                </c:pt>
                <c:pt idx="909">
                  <c:v>18212.480468999998</c:v>
                </c:pt>
                <c:pt idx="910">
                  <c:v>18123.800781000002</c:v>
                </c:pt>
                <c:pt idx="911">
                  <c:v>18120.169922000001</c:v>
                </c:pt>
                <c:pt idx="912">
                  <c:v>18129.960938</c:v>
                </c:pt>
                <c:pt idx="913">
                  <c:v>18293.699218999998</c:v>
                </c:pt>
                <c:pt idx="914">
                  <c:v>18392.460938</c:v>
                </c:pt>
                <c:pt idx="915">
                  <c:v>18261.449218999998</c:v>
                </c:pt>
                <c:pt idx="916">
                  <c:v>18094.830077999999</c:v>
                </c:pt>
                <c:pt idx="917">
                  <c:v>18228.300781000002</c:v>
                </c:pt>
                <c:pt idx="918">
                  <c:v>18339.240234000001</c:v>
                </c:pt>
                <c:pt idx="919">
                  <c:v>18143.449218999998</c:v>
                </c:pt>
                <c:pt idx="920">
                  <c:v>18308.150390999999</c:v>
                </c:pt>
                <c:pt idx="921">
                  <c:v>18253.849609000001</c:v>
                </c:pt>
                <c:pt idx="922">
                  <c:v>18168.449218999998</c:v>
                </c:pt>
                <c:pt idx="923">
                  <c:v>18281.029297000001</c:v>
                </c:pt>
                <c:pt idx="924">
                  <c:v>18268.5</c:v>
                </c:pt>
                <c:pt idx="925">
                  <c:v>18240.490234000001</c:v>
                </c:pt>
                <c:pt idx="926">
                  <c:v>18329.039063</c:v>
                </c:pt>
                <c:pt idx="927">
                  <c:v>18128.660156000002</c:v>
                </c:pt>
                <c:pt idx="928">
                  <c:v>18144.199218999998</c:v>
                </c:pt>
                <c:pt idx="929">
                  <c:v>18098.939452999999</c:v>
                </c:pt>
                <c:pt idx="930">
                  <c:v>18138.380859000001</c:v>
                </c:pt>
                <c:pt idx="931">
                  <c:v>18086.400390999999</c:v>
                </c:pt>
                <c:pt idx="932">
                  <c:v>18161.939452999999</c:v>
                </c:pt>
                <c:pt idx="933">
                  <c:v>18202.619140999999</c:v>
                </c:pt>
                <c:pt idx="934">
                  <c:v>18162.349609000001</c:v>
                </c:pt>
                <c:pt idx="935">
                  <c:v>18145.710938</c:v>
                </c:pt>
                <c:pt idx="936">
                  <c:v>18223.029297000001</c:v>
                </c:pt>
                <c:pt idx="937">
                  <c:v>18169.269531000002</c:v>
                </c:pt>
                <c:pt idx="938">
                  <c:v>18199.330077999999</c:v>
                </c:pt>
                <c:pt idx="939">
                  <c:v>18169.679688</c:v>
                </c:pt>
                <c:pt idx="940">
                  <c:v>18161.189452999999</c:v>
                </c:pt>
                <c:pt idx="941">
                  <c:v>18142.419922000001</c:v>
                </c:pt>
                <c:pt idx="942">
                  <c:v>18037.099609000001</c:v>
                </c:pt>
                <c:pt idx="943">
                  <c:v>17959.640625</c:v>
                </c:pt>
                <c:pt idx="944">
                  <c:v>17930.669922000001</c:v>
                </c:pt>
                <c:pt idx="945">
                  <c:v>17888.279297000001</c:v>
                </c:pt>
                <c:pt idx="946">
                  <c:v>18259.599609000001</c:v>
                </c:pt>
                <c:pt idx="947">
                  <c:v>18332.740234000001</c:v>
                </c:pt>
                <c:pt idx="948">
                  <c:v>18589.689452999999</c:v>
                </c:pt>
                <c:pt idx="949">
                  <c:v>18807.880859000001</c:v>
                </c:pt>
                <c:pt idx="950">
                  <c:v>18847.660156000002</c:v>
                </c:pt>
                <c:pt idx="951">
                  <c:v>18868.689452999999</c:v>
                </c:pt>
                <c:pt idx="952">
                  <c:v>18923.060547000001</c:v>
                </c:pt>
                <c:pt idx="953">
                  <c:v>18868.140625</c:v>
                </c:pt>
                <c:pt idx="954">
                  <c:v>18903.820313</c:v>
                </c:pt>
                <c:pt idx="955">
                  <c:v>18867.929688</c:v>
                </c:pt>
                <c:pt idx="956">
                  <c:v>18956.689452999999</c:v>
                </c:pt>
                <c:pt idx="957">
                  <c:v>19023.869140999999</c:v>
                </c:pt>
                <c:pt idx="958">
                  <c:v>19083.179688</c:v>
                </c:pt>
                <c:pt idx="959">
                  <c:v>19152.140625</c:v>
                </c:pt>
                <c:pt idx="960">
                  <c:v>19097.900390999999</c:v>
                </c:pt>
                <c:pt idx="961">
                  <c:v>19121.599609000001</c:v>
                </c:pt>
                <c:pt idx="962">
                  <c:v>19123.580077999999</c:v>
                </c:pt>
                <c:pt idx="963">
                  <c:v>19191.929688</c:v>
                </c:pt>
                <c:pt idx="964">
                  <c:v>19170.419922000001</c:v>
                </c:pt>
                <c:pt idx="965">
                  <c:v>19216.240234000001</c:v>
                </c:pt>
                <c:pt idx="966">
                  <c:v>19251.779297000001</c:v>
                </c:pt>
                <c:pt idx="967">
                  <c:v>19549.619140999999</c:v>
                </c:pt>
                <c:pt idx="968">
                  <c:v>19614.810547000001</c:v>
                </c:pt>
                <c:pt idx="969">
                  <c:v>19756.849609000001</c:v>
                </c:pt>
                <c:pt idx="970">
                  <c:v>19796.429688</c:v>
                </c:pt>
                <c:pt idx="971">
                  <c:v>19911.210938</c:v>
                </c:pt>
                <c:pt idx="972">
                  <c:v>19792.529297000001</c:v>
                </c:pt>
                <c:pt idx="973">
                  <c:v>19852.240234000001</c:v>
                </c:pt>
                <c:pt idx="974">
                  <c:v>19843.410156000002</c:v>
                </c:pt>
                <c:pt idx="975">
                  <c:v>19883.060547000001</c:v>
                </c:pt>
                <c:pt idx="976">
                  <c:v>19974.619140999999</c:v>
                </c:pt>
                <c:pt idx="977">
                  <c:v>19941.960938</c:v>
                </c:pt>
                <c:pt idx="978">
                  <c:v>19918.880859000001</c:v>
                </c:pt>
                <c:pt idx="979">
                  <c:v>19933.810547000001</c:v>
                </c:pt>
                <c:pt idx="980">
                  <c:v>19945.039063</c:v>
                </c:pt>
                <c:pt idx="981">
                  <c:v>19833.679688</c:v>
                </c:pt>
                <c:pt idx="982">
                  <c:v>19819.779297000001</c:v>
                </c:pt>
                <c:pt idx="983">
                  <c:v>19762.599609000001</c:v>
                </c:pt>
                <c:pt idx="984">
                  <c:v>19881.759765999999</c:v>
                </c:pt>
                <c:pt idx="985">
                  <c:v>19942.160156000002</c:v>
                </c:pt>
                <c:pt idx="986">
                  <c:v>19899.289063</c:v>
                </c:pt>
                <c:pt idx="987">
                  <c:v>19963.800781000002</c:v>
                </c:pt>
                <c:pt idx="988">
                  <c:v>19887.380859000001</c:v>
                </c:pt>
                <c:pt idx="989">
                  <c:v>19855.529297000001</c:v>
                </c:pt>
                <c:pt idx="990">
                  <c:v>19954.279297000001</c:v>
                </c:pt>
                <c:pt idx="991">
                  <c:v>19891</c:v>
                </c:pt>
                <c:pt idx="992">
                  <c:v>19885.730468999998</c:v>
                </c:pt>
                <c:pt idx="993">
                  <c:v>19826.769531000002</c:v>
                </c:pt>
                <c:pt idx="994">
                  <c:v>19804.720702999999</c:v>
                </c:pt>
                <c:pt idx="995">
                  <c:v>19732.400390999999</c:v>
                </c:pt>
                <c:pt idx="996">
                  <c:v>19827.25</c:v>
                </c:pt>
                <c:pt idx="997">
                  <c:v>19799.849609000001</c:v>
                </c:pt>
                <c:pt idx="998">
                  <c:v>19912.710938</c:v>
                </c:pt>
                <c:pt idx="999">
                  <c:v>20068.509765999999</c:v>
                </c:pt>
                <c:pt idx="1000">
                  <c:v>20100.910156000002</c:v>
                </c:pt>
                <c:pt idx="1001">
                  <c:v>20093.779297000001</c:v>
                </c:pt>
                <c:pt idx="1002">
                  <c:v>19971.130859000001</c:v>
                </c:pt>
                <c:pt idx="1003">
                  <c:v>19864.089843999998</c:v>
                </c:pt>
                <c:pt idx="1004">
                  <c:v>19890.939452999999</c:v>
                </c:pt>
                <c:pt idx="1005">
                  <c:v>19884.910156000002</c:v>
                </c:pt>
                <c:pt idx="1006">
                  <c:v>20071.460938</c:v>
                </c:pt>
                <c:pt idx="1007">
                  <c:v>20052.419922000001</c:v>
                </c:pt>
                <c:pt idx="1008">
                  <c:v>20090.289063</c:v>
                </c:pt>
                <c:pt idx="1009">
                  <c:v>20054.339843999998</c:v>
                </c:pt>
                <c:pt idx="1010">
                  <c:v>20172.400390999999</c:v>
                </c:pt>
                <c:pt idx="1011">
                  <c:v>20269.369140999999</c:v>
                </c:pt>
                <c:pt idx="1012">
                  <c:v>20412.160156000002</c:v>
                </c:pt>
                <c:pt idx="1013">
                  <c:v>20504.410156000002</c:v>
                </c:pt>
                <c:pt idx="1014">
                  <c:v>20611.859375</c:v>
                </c:pt>
                <c:pt idx="1015">
                  <c:v>20619.769531000002</c:v>
                </c:pt>
                <c:pt idx="1016">
                  <c:v>20624.050781000002</c:v>
                </c:pt>
                <c:pt idx="1017">
                  <c:v>20743</c:v>
                </c:pt>
                <c:pt idx="1018">
                  <c:v>20775.599609000001</c:v>
                </c:pt>
                <c:pt idx="1019">
                  <c:v>20810.320313</c:v>
                </c:pt>
                <c:pt idx="1020">
                  <c:v>20821.759765999999</c:v>
                </c:pt>
                <c:pt idx="1021">
                  <c:v>20837.439452999999</c:v>
                </c:pt>
                <c:pt idx="1022">
                  <c:v>20812.240234000001</c:v>
                </c:pt>
                <c:pt idx="1023">
                  <c:v>21115.550781000002</c:v>
                </c:pt>
                <c:pt idx="1024">
                  <c:v>21002.970702999999</c:v>
                </c:pt>
                <c:pt idx="1025">
                  <c:v>21005.710938</c:v>
                </c:pt>
                <c:pt idx="1026">
                  <c:v>20954.339843999998</c:v>
                </c:pt>
                <c:pt idx="1027">
                  <c:v>20924.759765999999</c:v>
                </c:pt>
                <c:pt idx="1028">
                  <c:v>20855.730468999998</c:v>
                </c:pt>
                <c:pt idx="1029">
                  <c:v>20858.189452999999</c:v>
                </c:pt>
                <c:pt idx="1030">
                  <c:v>20902.980468999998</c:v>
                </c:pt>
                <c:pt idx="1031">
                  <c:v>20881.480468999998</c:v>
                </c:pt>
                <c:pt idx="1032">
                  <c:v>20837.369140999999</c:v>
                </c:pt>
                <c:pt idx="1033">
                  <c:v>20950.099609000001</c:v>
                </c:pt>
                <c:pt idx="1034">
                  <c:v>20934.550781000002</c:v>
                </c:pt>
                <c:pt idx="1035">
                  <c:v>20914.619140999999</c:v>
                </c:pt>
                <c:pt idx="1036">
                  <c:v>20905.859375</c:v>
                </c:pt>
                <c:pt idx="1037">
                  <c:v>20668.009765999999</c:v>
                </c:pt>
                <c:pt idx="1038">
                  <c:v>20661.300781000002</c:v>
                </c:pt>
                <c:pt idx="1039">
                  <c:v>20656.580077999999</c:v>
                </c:pt>
                <c:pt idx="1040">
                  <c:v>20596.720702999999</c:v>
                </c:pt>
                <c:pt idx="1041">
                  <c:v>20550.980468999998</c:v>
                </c:pt>
                <c:pt idx="1042">
                  <c:v>20701.5</c:v>
                </c:pt>
                <c:pt idx="1043">
                  <c:v>20659.320313</c:v>
                </c:pt>
                <c:pt idx="1044">
                  <c:v>20728.490234000001</c:v>
                </c:pt>
                <c:pt idx="1045">
                  <c:v>20663.220702999999</c:v>
                </c:pt>
                <c:pt idx="1046">
                  <c:v>20650.210938</c:v>
                </c:pt>
                <c:pt idx="1047">
                  <c:v>20689.240234000001</c:v>
                </c:pt>
                <c:pt idx="1048">
                  <c:v>20648.150390999999</c:v>
                </c:pt>
                <c:pt idx="1049">
                  <c:v>20662.949218999998</c:v>
                </c:pt>
                <c:pt idx="1050">
                  <c:v>20656.099609000001</c:v>
                </c:pt>
                <c:pt idx="1051">
                  <c:v>20658.019531000002</c:v>
                </c:pt>
                <c:pt idx="1052">
                  <c:v>20651.300781000002</c:v>
                </c:pt>
                <c:pt idx="1053">
                  <c:v>20591.859375</c:v>
                </c:pt>
                <c:pt idx="1054">
                  <c:v>20453.25</c:v>
                </c:pt>
                <c:pt idx="1055">
                  <c:v>20636.919922000001</c:v>
                </c:pt>
                <c:pt idx="1056">
                  <c:v>20523.279297000001</c:v>
                </c:pt>
                <c:pt idx="1057">
                  <c:v>20404.490234000001</c:v>
                </c:pt>
                <c:pt idx="1058">
                  <c:v>20578.710938</c:v>
                </c:pt>
                <c:pt idx="1059">
                  <c:v>20547.759765999999</c:v>
                </c:pt>
                <c:pt idx="1060">
                  <c:v>20763.890625</c:v>
                </c:pt>
                <c:pt idx="1061">
                  <c:v>20996.119140999999</c:v>
                </c:pt>
                <c:pt idx="1062">
                  <c:v>20975.089843999998</c:v>
                </c:pt>
                <c:pt idx="1063">
                  <c:v>20981.330077999999</c:v>
                </c:pt>
                <c:pt idx="1064">
                  <c:v>20940.509765999999</c:v>
                </c:pt>
                <c:pt idx="1065">
                  <c:v>20913.460938</c:v>
                </c:pt>
                <c:pt idx="1066">
                  <c:v>20949.890625</c:v>
                </c:pt>
                <c:pt idx="1067">
                  <c:v>20957.900390999999</c:v>
                </c:pt>
                <c:pt idx="1068">
                  <c:v>20951.470702999999</c:v>
                </c:pt>
                <c:pt idx="1069">
                  <c:v>21006.939452999999</c:v>
                </c:pt>
                <c:pt idx="1070">
                  <c:v>21012.279297000001</c:v>
                </c:pt>
                <c:pt idx="1071">
                  <c:v>20975.779297000001</c:v>
                </c:pt>
                <c:pt idx="1072">
                  <c:v>20943.109375</c:v>
                </c:pt>
                <c:pt idx="1073">
                  <c:v>20919.419922000001</c:v>
                </c:pt>
                <c:pt idx="1074">
                  <c:v>20896.609375</c:v>
                </c:pt>
                <c:pt idx="1075">
                  <c:v>20981.939452999999</c:v>
                </c:pt>
                <c:pt idx="1076">
                  <c:v>20979.75</c:v>
                </c:pt>
                <c:pt idx="1077">
                  <c:v>20606.929688</c:v>
                </c:pt>
                <c:pt idx="1078">
                  <c:v>20663.019531000002</c:v>
                </c:pt>
                <c:pt idx="1079">
                  <c:v>20804.839843999998</c:v>
                </c:pt>
                <c:pt idx="1080">
                  <c:v>20894.830077999999</c:v>
                </c:pt>
                <c:pt idx="1081">
                  <c:v>20937.910156000002</c:v>
                </c:pt>
                <c:pt idx="1082">
                  <c:v>21012.419922000001</c:v>
                </c:pt>
                <c:pt idx="1083">
                  <c:v>21082.949218999998</c:v>
                </c:pt>
                <c:pt idx="1084">
                  <c:v>21080.279297000001</c:v>
                </c:pt>
                <c:pt idx="1085">
                  <c:v>21029.470702999999</c:v>
                </c:pt>
                <c:pt idx="1086">
                  <c:v>21008.650390999999</c:v>
                </c:pt>
                <c:pt idx="1087">
                  <c:v>21144.179688</c:v>
                </c:pt>
                <c:pt idx="1088">
                  <c:v>21206.289063</c:v>
                </c:pt>
                <c:pt idx="1089">
                  <c:v>21184.039063</c:v>
                </c:pt>
                <c:pt idx="1090">
                  <c:v>21136.230468999998</c:v>
                </c:pt>
                <c:pt idx="1091">
                  <c:v>21173.689452999999</c:v>
                </c:pt>
                <c:pt idx="1092">
                  <c:v>21182.529297000001</c:v>
                </c:pt>
                <c:pt idx="1093">
                  <c:v>21271.970702999999</c:v>
                </c:pt>
                <c:pt idx="1094">
                  <c:v>21235.669922000001</c:v>
                </c:pt>
                <c:pt idx="1095">
                  <c:v>21328.470702999999</c:v>
                </c:pt>
                <c:pt idx="1096">
                  <c:v>21374.560547000001</c:v>
                </c:pt>
                <c:pt idx="1097">
                  <c:v>21359.900390999999</c:v>
                </c:pt>
                <c:pt idx="1098">
                  <c:v>21384.279297000001</c:v>
                </c:pt>
                <c:pt idx="1099">
                  <c:v>21528.990234000001</c:v>
                </c:pt>
                <c:pt idx="1100">
                  <c:v>21467.140625</c:v>
                </c:pt>
                <c:pt idx="1101">
                  <c:v>21410.029297000001</c:v>
                </c:pt>
                <c:pt idx="1102">
                  <c:v>21397.289063</c:v>
                </c:pt>
                <c:pt idx="1103">
                  <c:v>21394.759765999999</c:v>
                </c:pt>
                <c:pt idx="1104">
                  <c:v>21409.550781000002</c:v>
                </c:pt>
                <c:pt idx="1105">
                  <c:v>21310.660156000002</c:v>
                </c:pt>
                <c:pt idx="1106">
                  <c:v>21454.609375</c:v>
                </c:pt>
                <c:pt idx="1107">
                  <c:v>21287.029297000001</c:v>
                </c:pt>
                <c:pt idx="1108">
                  <c:v>21349.630859000001</c:v>
                </c:pt>
                <c:pt idx="1109">
                  <c:v>21479.269531000002</c:v>
                </c:pt>
                <c:pt idx="1110">
                  <c:v>21478.169922000001</c:v>
                </c:pt>
                <c:pt idx="1111">
                  <c:v>21320.039063</c:v>
                </c:pt>
                <c:pt idx="1112">
                  <c:v>21414.339843999998</c:v>
                </c:pt>
                <c:pt idx="1113">
                  <c:v>21408.519531000002</c:v>
                </c:pt>
                <c:pt idx="1114">
                  <c:v>21409.070313</c:v>
                </c:pt>
                <c:pt idx="1115">
                  <c:v>21532.140625</c:v>
                </c:pt>
                <c:pt idx="1116">
                  <c:v>21553.089843999998</c:v>
                </c:pt>
                <c:pt idx="1117">
                  <c:v>21637.740234000001</c:v>
                </c:pt>
                <c:pt idx="1118">
                  <c:v>21629.720702999999</c:v>
                </c:pt>
                <c:pt idx="1119">
                  <c:v>21574.730468999998</c:v>
                </c:pt>
                <c:pt idx="1120">
                  <c:v>21640.75</c:v>
                </c:pt>
                <c:pt idx="1121">
                  <c:v>21611.779297000001</c:v>
                </c:pt>
                <c:pt idx="1122">
                  <c:v>21580.070313</c:v>
                </c:pt>
                <c:pt idx="1123">
                  <c:v>21513.169922000001</c:v>
                </c:pt>
                <c:pt idx="1124">
                  <c:v>21613.429688</c:v>
                </c:pt>
                <c:pt idx="1125">
                  <c:v>21711.009765999999</c:v>
                </c:pt>
                <c:pt idx="1126">
                  <c:v>21796.550781000002</c:v>
                </c:pt>
                <c:pt idx="1127">
                  <c:v>21830.310547000001</c:v>
                </c:pt>
                <c:pt idx="1128">
                  <c:v>21891.119140999999</c:v>
                </c:pt>
                <c:pt idx="1129">
                  <c:v>21963.919922000001</c:v>
                </c:pt>
                <c:pt idx="1130">
                  <c:v>22016.240234000001</c:v>
                </c:pt>
                <c:pt idx="1131">
                  <c:v>22026.099609000001</c:v>
                </c:pt>
                <c:pt idx="1132">
                  <c:v>22092.810547000001</c:v>
                </c:pt>
                <c:pt idx="1133">
                  <c:v>22118.419922000001</c:v>
                </c:pt>
                <c:pt idx="1134">
                  <c:v>22085.339843999998</c:v>
                </c:pt>
                <c:pt idx="1135">
                  <c:v>22048.699218999998</c:v>
                </c:pt>
                <c:pt idx="1136">
                  <c:v>21844.009765999999</c:v>
                </c:pt>
                <c:pt idx="1137">
                  <c:v>21858.320313</c:v>
                </c:pt>
                <c:pt idx="1138">
                  <c:v>21993.710938</c:v>
                </c:pt>
                <c:pt idx="1139">
                  <c:v>21998.990234000001</c:v>
                </c:pt>
                <c:pt idx="1140">
                  <c:v>22024.869140999999</c:v>
                </c:pt>
                <c:pt idx="1141">
                  <c:v>21750.730468999998</c:v>
                </c:pt>
                <c:pt idx="1142">
                  <c:v>21674.509765999999</c:v>
                </c:pt>
                <c:pt idx="1143">
                  <c:v>21703.75</c:v>
                </c:pt>
                <c:pt idx="1144">
                  <c:v>21899.890625</c:v>
                </c:pt>
                <c:pt idx="1145">
                  <c:v>21812.089843999998</c:v>
                </c:pt>
                <c:pt idx="1146">
                  <c:v>21783.400390999999</c:v>
                </c:pt>
                <c:pt idx="1147">
                  <c:v>21813.669922000001</c:v>
                </c:pt>
                <c:pt idx="1148">
                  <c:v>21808.400390999999</c:v>
                </c:pt>
                <c:pt idx="1149">
                  <c:v>21865.369140999999</c:v>
                </c:pt>
                <c:pt idx="1150">
                  <c:v>21892.429688</c:v>
                </c:pt>
                <c:pt idx="1151">
                  <c:v>21948.099609000001</c:v>
                </c:pt>
                <c:pt idx="1152">
                  <c:v>21987.560547000001</c:v>
                </c:pt>
                <c:pt idx="1153">
                  <c:v>21753.310547000001</c:v>
                </c:pt>
                <c:pt idx="1154">
                  <c:v>21807.640625</c:v>
                </c:pt>
                <c:pt idx="1155">
                  <c:v>21784.779297000001</c:v>
                </c:pt>
                <c:pt idx="1156">
                  <c:v>21797.789063</c:v>
                </c:pt>
                <c:pt idx="1157">
                  <c:v>22057.369140999999</c:v>
                </c:pt>
                <c:pt idx="1158">
                  <c:v>22118.859375</c:v>
                </c:pt>
                <c:pt idx="1159">
                  <c:v>22158.179688</c:v>
                </c:pt>
                <c:pt idx="1160">
                  <c:v>22203.480468999998</c:v>
                </c:pt>
                <c:pt idx="1161">
                  <c:v>22268.339843999998</c:v>
                </c:pt>
                <c:pt idx="1162">
                  <c:v>22331.349609000001</c:v>
                </c:pt>
                <c:pt idx="1163">
                  <c:v>22370.800781000002</c:v>
                </c:pt>
                <c:pt idx="1164">
                  <c:v>22412.589843999998</c:v>
                </c:pt>
                <c:pt idx="1165">
                  <c:v>22359.230468999998</c:v>
                </c:pt>
                <c:pt idx="1166">
                  <c:v>22349.589843999998</c:v>
                </c:pt>
                <c:pt idx="1167">
                  <c:v>22296.089843999998</c:v>
                </c:pt>
                <c:pt idx="1168">
                  <c:v>22284.320313</c:v>
                </c:pt>
                <c:pt idx="1169">
                  <c:v>22340.710938</c:v>
                </c:pt>
                <c:pt idx="1170">
                  <c:v>22381.199218999998</c:v>
                </c:pt>
                <c:pt idx="1171">
                  <c:v>22405.089843999998</c:v>
                </c:pt>
                <c:pt idx="1172">
                  <c:v>22557.599609000001</c:v>
                </c:pt>
                <c:pt idx="1173">
                  <c:v>22641.669922000001</c:v>
                </c:pt>
                <c:pt idx="1174">
                  <c:v>22661.640625</c:v>
                </c:pt>
                <c:pt idx="1175">
                  <c:v>22775.390625</c:v>
                </c:pt>
                <c:pt idx="1176">
                  <c:v>22773.669922000001</c:v>
                </c:pt>
                <c:pt idx="1177">
                  <c:v>22761.070313</c:v>
                </c:pt>
                <c:pt idx="1178">
                  <c:v>22830.679688</c:v>
                </c:pt>
                <c:pt idx="1179">
                  <c:v>22872.890625</c:v>
                </c:pt>
                <c:pt idx="1180">
                  <c:v>22841.009765999999</c:v>
                </c:pt>
                <c:pt idx="1181">
                  <c:v>22871.720702999999</c:v>
                </c:pt>
                <c:pt idx="1182">
                  <c:v>22956.960938</c:v>
                </c:pt>
                <c:pt idx="1183">
                  <c:v>22997.439452999999</c:v>
                </c:pt>
                <c:pt idx="1184">
                  <c:v>23157.599609000001</c:v>
                </c:pt>
                <c:pt idx="1185">
                  <c:v>23163.039063</c:v>
                </c:pt>
                <c:pt idx="1186">
                  <c:v>23328.630859000001</c:v>
                </c:pt>
                <c:pt idx="1187">
                  <c:v>23273.960938</c:v>
                </c:pt>
                <c:pt idx="1188">
                  <c:v>23441.759765999999</c:v>
                </c:pt>
                <c:pt idx="1189">
                  <c:v>23329.460938</c:v>
                </c:pt>
                <c:pt idx="1190">
                  <c:v>23400.859375</c:v>
                </c:pt>
                <c:pt idx="1191">
                  <c:v>23434.189452999999</c:v>
                </c:pt>
                <c:pt idx="1192">
                  <c:v>23348.740234000001</c:v>
                </c:pt>
                <c:pt idx="1193">
                  <c:v>23377.240234000001</c:v>
                </c:pt>
                <c:pt idx="1194">
                  <c:v>23435.009765999999</c:v>
                </c:pt>
                <c:pt idx="1195">
                  <c:v>23516.259765999999</c:v>
                </c:pt>
                <c:pt idx="1196">
                  <c:v>23539.189452999999</c:v>
                </c:pt>
                <c:pt idx="1197">
                  <c:v>23548.419922000001</c:v>
                </c:pt>
                <c:pt idx="1198">
                  <c:v>23557.230468999998</c:v>
                </c:pt>
                <c:pt idx="1199">
                  <c:v>23563.359375</c:v>
                </c:pt>
                <c:pt idx="1200">
                  <c:v>23461.939452999999</c:v>
                </c:pt>
                <c:pt idx="1201">
                  <c:v>23422.210938</c:v>
                </c:pt>
                <c:pt idx="1202">
                  <c:v>23439.699218999998</c:v>
                </c:pt>
                <c:pt idx="1203">
                  <c:v>23409.470702999999</c:v>
                </c:pt>
                <c:pt idx="1204">
                  <c:v>23271.279297000001</c:v>
                </c:pt>
                <c:pt idx="1205">
                  <c:v>23458.359375</c:v>
                </c:pt>
                <c:pt idx="1206">
                  <c:v>23358.240234000001</c:v>
                </c:pt>
                <c:pt idx="1207">
                  <c:v>23430.330077999999</c:v>
                </c:pt>
                <c:pt idx="1208">
                  <c:v>23590.830077999999</c:v>
                </c:pt>
                <c:pt idx="1209">
                  <c:v>23526.179688</c:v>
                </c:pt>
                <c:pt idx="1210">
                  <c:v>23557.990234000001</c:v>
                </c:pt>
                <c:pt idx="1211">
                  <c:v>23580.779297000001</c:v>
                </c:pt>
                <c:pt idx="1212">
                  <c:v>23836.710938</c:v>
                </c:pt>
                <c:pt idx="1213">
                  <c:v>23940.679688</c:v>
                </c:pt>
                <c:pt idx="1214">
                  <c:v>24272.349609000001</c:v>
                </c:pt>
                <c:pt idx="1215">
                  <c:v>24231.589843999998</c:v>
                </c:pt>
                <c:pt idx="1216">
                  <c:v>24290.050781000002</c:v>
                </c:pt>
                <c:pt idx="1217">
                  <c:v>24180.640625</c:v>
                </c:pt>
                <c:pt idx="1218">
                  <c:v>24140.910156000002</c:v>
                </c:pt>
                <c:pt idx="1219">
                  <c:v>24211.480468999998</c:v>
                </c:pt>
                <c:pt idx="1220">
                  <c:v>24329.160156000002</c:v>
                </c:pt>
                <c:pt idx="1221">
                  <c:v>24386.029297000001</c:v>
                </c:pt>
                <c:pt idx="1222">
                  <c:v>24504.800781000002</c:v>
                </c:pt>
                <c:pt idx="1223">
                  <c:v>24585.429688</c:v>
                </c:pt>
                <c:pt idx="1224">
                  <c:v>24508.660156000002</c:v>
                </c:pt>
                <c:pt idx="1225">
                  <c:v>24651.740234000001</c:v>
                </c:pt>
                <c:pt idx="1226">
                  <c:v>24792.199218999998</c:v>
                </c:pt>
                <c:pt idx="1227">
                  <c:v>24754.75</c:v>
                </c:pt>
                <c:pt idx="1228">
                  <c:v>24726.650390999999</c:v>
                </c:pt>
                <c:pt idx="1229">
                  <c:v>24782.289063</c:v>
                </c:pt>
                <c:pt idx="1230">
                  <c:v>24754.060547000001</c:v>
                </c:pt>
                <c:pt idx="1231">
                  <c:v>24746.210938</c:v>
                </c:pt>
                <c:pt idx="1232">
                  <c:v>24774.300781000002</c:v>
                </c:pt>
                <c:pt idx="1233">
                  <c:v>24837.509765999999</c:v>
                </c:pt>
                <c:pt idx="1234">
                  <c:v>24719.220702999999</c:v>
                </c:pt>
                <c:pt idx="1235">
                  <c:v>24824.009765999999</c:v>
                </c:pt>
                <c:pt idx="1236">
                  <c:v>24922.679688</c:v>
                </c:pt>
                <c:pt idx="1237">
                  <c:v>25075.130859000001</c:v>
                </c:pt>
                <c:pt idx="1238">
                  <c:v>25295.869140999999</c:v>
                </c:pt>
                <c:pt idx="1239">
                  <c:v>25283</c:v>
                </c:pt>
                <c:pt idx="1240">
                  <c:v>25385.800781000002</c:v>
                </c:pt>
                <c:pt idx="1241">
                  <c:v>25369.130859000001</c:v>
                </c:pt>
                <c:pt idx="1242">
                  <c:v>25574.730468999998</c:v>
                </c:pt>
                <c:pt idx="1243">
                  <c:v>25803.189452999999</c:v>
                </c:pt>
                <c:pt idx="1244">
                  <c:v>25792.859375</c:v>
                </c:pt>
                <c:pt idx="1245">
                  <c:v>26115.650390999999</c:v>
                </c:pt>
                <c:pt idx="1246">
                  <c:v>26017.810547000001</c:v>
                </c:pt>
                <c:pt idx="1247">
                  <c:v>26071.720702999999</c:v>
                </c:pt>
                <c:pt idx="1248">
                  <c:v>26214.599609000001</c:v>
                </c:pt>
                <c:pt idx="1249">
                  <c:v>26210.810547000001</c:v>
                </c:pt>
                <c:pt idx="1250">
                  <c:v>26252.119140999999</c:v>
                </c:pt>
                <c:pt idx="1251">
                  <c:v>26392.789063</c:v>
                </c:pt>
                <c:pt idx="1252">
                  <c:v>26616.710938</c:v>
                </c:pt>
                <c:pt idx="1253">
                  <c:v>26439.480468999998</c:v>
                </c:pt>
                <c:pt idx="1254">
                  <c:v>26076.890625</c:v>
                </c:pt>
                <c:pt idx="1255">
                  <c:v>26149.390625</c:v>
                </c:pt>
                <c:pt idx="1256">
                  <c:v>26186.710938</c:v>
                </c:pt>
                <c:pt idx="1257">
                  <c:v>25520.960938</c:v>
                </c:pt>
                <c:pt idx="1258">
                  <c:v>24345.75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543-46CF-8DB0-DC46043840CD}"/>
            </c:ext>
          </c:extLst>
        </c:ser>
        <c:ser>
          <c:idx val="1"/>
          <c:order val="1"/>
          <c:tx>
            <c:strRef>
              <c:f>Market_benchmark!$C$1</c:f>
              <c:strCache>
                <c:ptCount val="1"/>
                <c:pt idx="0">
                  <c:v>S&amp;P 500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Market_benchmark!$C$2:$C$1260</c:f>
              <c:numCache>
                <c:formatCode>General</c:formatCode>
                <c:ptCount val="1259"/>
                <c:pt idx="0">
                  <c:v>1512.119995</c:v>
                </c:pt>
                <c:pt idx="1">
                  <c:v>1509.3900149999999</c:v>
                </c:pt>
                <c:pt idx="2">
                  <c:v>1517.9300539999999</c:v>
                </c:pt>
                <c:pt idx="3">
                  <c:v>1517.01001</c:v>
                </c:pt>
                <c:pt idx="4">
                  <c:v>1519.4300539999999</c:v>
                </c:pt>
                <c:pt idx="5">
                  <c:v>1520.329956</c:v>
                </c:pt>
                <c:pt idx="6">
                  <c:v>1521.380005</c:v>
                </c:pt>
                <c:pt idx="7">
                  <c:v>1519.790039</c:v>
                </c:pt>
                <c:pt idx="8">
                  <c:v>1530.9399410000001</c:v>
                </c:pt>
                <c:pt idx="9">
                  <c:v>1511.9499510000001</c:v>
                </c:pt>
                <c:pt idx="10">
                  <c:v>1502.420044</c:v>
                </c:pt>
                <c:pt idx="11">
                  <c:v>1515.599976</c:v>
                </c:pt>
                <c:pt idx="12">
                  <c:v>1487.849976</c:v>
                </c:pt>
                <c:pt idx="13">
                  <c:v>1496.9399410000001</c:v>
                </c:pt>
                <c:pt idx="14">
                  <c:v>1515.98999</c:v>
                </c:pt>
                <c:pt idx="15">
                  <c:v>1514.6800539999999</c:v>
                </c:pt>
                <c:pt idx="16">
                  <c:v>1518.1999510000001</c:v>
                </c:pt>
                <c:pt idx="17">
                  <c:v>1525.1999510000001</c:v>
                </c:pt>
                <c:pt idx="18">
                  <c:v>1539.790039</c:v>
                </c:pt>
                <c:pt idx="19">
                  <c:v>1541.459961</c:v>
                </c:pt>
                <c:pt idx="20">
                  <c:v>1544.26001</c:v>
                </c:pt>
                <c:pt idx="21">
                  <c:v>1551.1800539999999</c:v>
                </c:pt>
                <c:pt idx="22">
                  <c:v>1556.219971</c:v>
                </c:pt>
                <c:pt idx="23">
                  <c:v>1552.4799800000001</c:v>
                </c:pt>
                <c:pt idx="24">
                  <c:v>1554.5200199999999</c:v>
                </c:pt>
                <c:pt idx="25">
                  <c:v>1563.2299800000001</c:v>
                </c:pt>
                <c:pt idx="26">
                  <c:v>1560.6999510000001</c:v>
                </c:pt>
                <c:pt idx="27">
                  <c:v>1552.099976</c:v>
                </c:pt>
                <c:pt idx="28">
                  <c:v>1548.339966</c:v>
                </c:pt>
                <c:pt idx="29">
                  <c:v>1558.709961</c:v>
                </c:pt>
                <c:pt idx="30">
                  <c:v>1545.8000489999999</c:v>
                </c:pt>
                <c:pt idx="31">
                  <c:v>1556.8900149999999</c:v>
                </c:pt>
                <c:pt idx="32">
                  <c:v>1551.6899410000001</c:v>
                </c:pt>
                <c:pt idx="33">
                  <c:v>1563.7700199999999</c:v>
                </c:pt>
                <c:pt idx="34">
                  <c:v>1562.849976</c:v>
                </c:pt>
                <c:pt idx="35">
                  <c:v>1569.1899410000001</c:v>
                </c:pt>
                <c:pt idx="36">
                  <c:v>1562.170044</c:v>
                </c:pt>
                <c:pt idx="37">
                  <c:v>1570.25</c:v>
                </c:pt>
                <c:pt idx="38">
                  <c:v>1553.6899410000001</c:v>
                </c:pt>
                <c:pt idx="39">
                  <c:v>1559.9799800000001</c:v>
                </c:pt>
                <c:pt idx="40">
                  <c:v>1553.280029</c:v>
                </c:pt>
                <c:pt idx="41">
                  <c:v>1563.0699460000001</c:v>
                </c:pt>
                <c:pt idx="42">
                  <c:v>1568.6099850000001</c:v>
                </c:pt>
                <c:pt idx="43">
                  <c:v>1587.7299800000001</c:v>
                </c:pt>
                <c:pt idx="44">
                  <c:v>1593.369995</c:v>
                </c:pt>
                <c:pt idx="45">
                  <c:v>1588.849976</c:v>
                </c:pt>
                <c:pt idx="46">
                  <c:v>1552.3599850000001</c:v>
                </c:pt>
                <c:pt idx="47">
                  <c:v>1574.5699460000001</c:v>
                </c:pt>
                <c:pt idx="48">
                  <c:v>1552.01001</c:v>
                </c:pt>
                <c:pt idx="49">
                  <c:v>1541.6099850000001</c:v>
                </c:pt>
                <c:pt idx="50">
                  <c:v>1555.25</c:v>
                </c:pt>
                <c:pt idx="51">
                  <c:v>1562.5</c:v>
                </c:pt>
                <c:pt idx="52">
                  <c:v>1578.780029</c:v>
                </c:pt>
                <c:pt idx="53">
                  <c:v>1578.790039</c:v>
                </c:pt>
                <c:pt idx="54">
                  <c:v>1585.160034</c:v>
                </c:pt>
                <c:pt idx="55">
                  <c:v>1582.23999</c:v>
                </c:pt>
                <c:pt idx="56">
                  <c:v>1593.6099850000001</c:v>
                </c:pt>
                <c:pt idx="57">
                  <c:v>1597.5699460000001</c:v>
                </c:pt>
                <c:pt idx="58">
                  <c:v>1582.6999510000001</c:v>
                </c:pt>
                <c:pt idx="59">
                  <c:v>1597.589966</c:v>
                </c:pt>
                <c:pt idx="60">
                  <c:v>1614.420044</c:v>
                </c:pt>
                <c:pt idx="61">
                  <c:v>1617.5</c:v>
                </c:pt>
                <c:pt idx="62">
                  <c:v>1625.959961</c:v>
                </c:pt>
                <c:pt idx="63">
                  <c:v>1632.6899410000001</c:v>
                </c:pt>
                <c:pt idx="64">
                  <c:v>1626.670044</c:v>
                </c:pt>
                <c:pt idx="65">
                  <c:v>1633.6999510000001</c:v>
                </c:pt>
                <c:pt idx="66">
                  <c:v>1633.7700199999999</c:v>
                </c:pt>
                <c:pt idx="67">
                  <c:v>1650.339966</c:v>
                </c:pt>
                <c:pt idx="68">
                  <c:v>1658.780029</c:v>
                </c:pt>
                <c:pt idx="69">
                  <c:v>1650.469971</c:v>
                </c:pt>
                <c:pt idx="70">
                  <c:v>1667.469971</c:v>
                </c:pt>
                <c:pt idx="71">
                  <c:v>1666.290039</c:v>
                </c:pt>
                <c:pt idx="72">
                  <c:v>1669.160034</c:v>
                </c:pt>
                <c:pt idx="73">
                  <c:v>1655.349976</c:v>
                </c:pt>
                <c:pt idx="74">
                  <c:v>1650.51001</c:v>
                </c:pt>
                <c:pt idx="75">
                  <c:v>1649.599976</c:v>
                </c:pt>
                <c:pt idx="76">
                  <c:v>1660.0600589999999</c:v>
                </c:pt>
                <c:pt idx="77">
                  <c:v>1648.3599850000001</c:v>
                </c:pt>
                <c:pt idx="78">
                  <c:v>1654.410034</c:v>
                </c:pt>
                <c:pt idx="79">
                  <c:v>1630.73999</c:v>
                </c:pt>
                <c:pt idx="80">
                  <c:v>1640.420044</c:v>
                </c:pt>
                <c:pt idx="81">
                  <c:v>1631.380005</c:v>
                </c:pt>
                <c:pt idx="82">
                  <c:v>1608.900024</c:v>
                </c:pt>
                <c:pt idx="83">
                  <c:v>1622.5600589999999</c:v>
                </c:pt>
                <c:pt idx="84">
                  <c:v>1643.380005</c:v>
                </c:pt>
                <c:pt idx="85">
                  <c:v>1642.8100589999999</c:v>
                </c:pt>
                <c:pt idx="86">
                  <c:v>1626.130005</c:v>
                </c:pt>
                <c:pt idx="87">
                  <c:v>1612.5200199999999</c:v>
                </c:pt>
                <c:pt idx="88">
                  <c:v>1636.3599850000001</c:v>
                </c:pt>
                <c:pt idx="89">
                  <c:v>1626.7299800000001</c:v>
                </c:pt>
                <c:pt idx="90">
                  <c:v>1639.040039</c:v>
                </c:pt>
                <c:pt idx="91">
                  <c:v>1651.8100589999999</c:v>
                </c:pt>
                <c:pt idx="92">
                  <c:v>1628.9300539999999</c:v>
                </c:pt>
                <c:pt idx="93">
                  <c:v>1588.1899410000001</c:v>
                </c:pt>
                <c:pt idx="94">
                  <c:v>1592.4300539999999</c:v>
                </c:pt>
                <c:pt idx="95">
                  <c:v>1573.089966</c:v>
                </c:pt>
                <c:pt idx="96">
                  <c:v>1588.030029</c:v>
                </c:pt>
                <c:pt idx="97">
                  <c:v>1603.26001</c:v>
                </c:pt>
                <c:pt idx="98">
                  <c:v>1613.1999510000001</c:v>
                </c:pt>
                <c:pt idx="99">
                  <c:v>1606.280029</c:v>
                </c:pt>
                <c:pt idx="100">
                  <c:v>1614.959961</c:v>
                </c:pt>
                <c:pt idx="101">
                  <c:v>1614.079956</c:v>
                </c:pt>
                <c:pt idx="102">
                  <c:v>1615.410034</c:v>
                </c:pt>
                <c:pt idx="103">
                  <c:v>1631.8900149999999</c:v>
                </c:pt>
                <c:pt idx="104">
                  <c:v>1640.459961</c:v>
                </c:pt>
                <c:pt idx="105">
                  <c:v>1652.3199460000001</c:v>
                </c:pt>
                <c:pt idx="106">
                  <c:v>1652.619995</c:v>
                </c:pt>
                <c:pt idx="107">
                  <c:v>1675.0200199999999</c:v>
                </c:pt>
                <c:pt idx="108">
                  <c:v>1680.1899410000001</c:v>
                </c:pt>
                <c:pt idx="109">
                  <c:v>1682.5</c:v>
                </c:pt>
                <c:pt idx="110">
                  <c:v>1676.26001</c:v>
                </c:pt>
                <c:pt idx="111">
                  <c:v>1680.910034</c:v>
                </c:pt>
                <c:pt idx="112">
                  <c:v>1689.369995</c:v>
                </c:pt>
                <c:pt idx="113">
                  <c:v>1692.089966</c:v>
                </c:pt>
                <c:pt idx="114">
                  <c:v>1695.530029</c:v>
                </c:pt>
                <c:pt idx="115">
                  <c:v>1692.3900149999999</c:v>
                </c:pt>
                <c:pt idx="116">
                  <c:v>1685.9399410000001</c:v>
                </c:pt>
                <c:pt idx="117">
                  <c:v>1690.25</c:v>
                </c:pt>
                <c:pt idx="118">
                  <c:v>1691.650024</c:v>
                </c:pt>
                <c:pt idx="119">
                  <c:v>1685.329956</c:v>
                </c:pt>
                <c:pt idx="120">
                  <c:v>1685.959961</c:v>
                </c:pt>
                <c:pt idx="121">
                  <c:v>1685.7299800000001</c:v>
                </c:pt>
                <c:pt idx="122">
                  <c:v>1706.869995</c:v>
                </c:pt>
                <c:pt idx="123">
                  <c:v>1709.670044</c:v>
                </c:pt>
                <c:pt idx="124">
                  <c:v>1707.1400149999999</c:v>
                </c:pt>
                <c:pt idx="125">
                  <c:v>1697.369995</c:v>
                </c:pt>
                <c:pt idx="126">
                  <c:v>1690.910034</c:v>
                </c:pt>
                <c:pt idx="127">
                  <c:v>1697.4799800000001</c:v>
                </c:pt>
                <c:pt idx="128">
                  <c:v>1691.420044</c:v>
                </c:pt>
                <c:pt idx="129">
                  <c:v>1689.469971</c:v>
                </c:pt>
                <c:pt idx="130">
                  <c:v>1694.160034</c:v>
                </c:pt>
                <c:pt idx="131">
                  <c:v>1685.3900149999999</c:v>
                </c:pt>
                <c:pt idx="132">
                  <c:v>1661.3199460000001</c:v>
                </c:pt>
                <c:pt idx="133">
                  <c:v>1655.829956</c:v>
                </c:pt>
                <c:pt idx="134">
                  <c:v>1646.0600589999999</c:v>
                </c:pt>
                <c:pt idx="135">
                  <c:v>1652.349976</c:v>
                </c:pt>
                <c:pt idx="136">
                  <c:v>1642.8000489999999</c:v>
                </c:pt>
                <c:pt idx="137">
                  <c:v>1656.959961</c:v>
                </c:pt>
                <c:pt idx="138">
                  <c:v>1663.5</c:v>
                </c:pt>
                <c:pt idx="139">
                  <c:v>1656.780029</c:v>
                </c:pt>
                <c:pt idx="140">
                  <c:v>1630.4799800000001</c:v>
                </c:pt>
                <c:pt idx="141">
                  <c:v>1634.959961</c:v>
                </c:pt>
                <c:pt idx="142">
                  <c:v>1638.170044</c:v>
                </c:pt>
                <c:pt idx="143">
                  <c:v>1632.969971</c:v>
                </c:pt>
                <c:pt idx="144">
                  <c:v>1639.7700199999999</c:v>
                </c:pt>
                <c:pt idx="145">
                  <c:v>1653.079956</c:v>
                </c:pt>
                <c:pt idx="146">
                  <c:v>1655.079956</c:v>
                </c:pt>
                <c:pt idx="147">
                  <c:v>1655.170044</c:v>
                </c:pt>
                <c:pt idx="148">
                  <c:v>1671.709961</c:v>
                </c:pt>
                <c:pt idx="149">
                  <c:v>1683.98999</c:v>
                </c:pt>
                <c:pt idx="150">
                  <c:v>1689.130005</c:v>
                </c:pt>
                <c:pt idx="151">
                  <c:v>1683.420044</c:v>
                </c:pt>
                <c:pt idx="152">
                  <c:v>1687.98999</c:v>
                </c:pt>
                <c:pt idx="153">
                  <c:v>1697.599976</c:v>
                </c:pt>
                <c:pt idx="154">
                  <c:v>1704.76001</c:v>
                </c:pt>
                <c:pt idx="155">
                  <c:v>1725.5200199999999</c:v>
                </c:pt>
                <c:pt idx="156">
                  <c:v>1722.339966</c:v>
                </c:pt>
                <c:pt idx="157">
                  <c:v>1709.910034</c:v>
                </c:pt>
                <c:pt idx="158">
                  <c:v>1701.839966</c:v>
                </c:pt>
                <c:pt idx="159">
                  <c:v>1697.420044</c:v>
                </c:pt>
                <c:pt idx="160">
                  <c:v>1692.7700199999999</c:v>
                </c:pt>
                <c:pt idx="161">
                  <c:v>1698.670044</c:v>
                </c:pt>
                <c:pt idx="162">
                  <c:v>1691.75</c:v>
                </c:pt>
                <c:pt idx="163">
                  <c:v>1681.5500489999999</c:v>
                </c:pt>
                <c:pt idx="164">
                  <c:v>1695</c:v>
                </c:pt>
                <c:pt idx="165">
                  <c:v>1693.869995</c:v>
                </c:pt>
                <c:pt idx="166">
                  <c:v>1678.660034</c:v>
                </c:pt>
                <c:pt idx="167">
                  <c:v>1690.5</c:v>
                </c:pt>
                <c:pt idx="168">
                  <c:v>1676.119995</c:v>
                </c:pt>
                <c:pt idx="169">
                  <c:v>1655.4499510000001</c:v>
                </c:pt>
                <c:pt idx="170">
                  <c:v>1656.400024</c:v>
                </c:pt>
                <c:pt idx="171">
                  <c:v>1692.5600589999999</c:v>
                </c:pt>
                <c:pt idx="172">
                  <c:v>1703.1999510000001</c:v>
                </c:pt>
                <c:pt idx="173">
                  <c:v>1710.1400149999999</c:v>
                </c:pt>
                <c:pt idx="174">
                  <c:v>1698.0600589999999</c:v>
                </c:pt>
                <c:pt idx="175">
                  <c:v>1721.540039</c:v>
                </c:pt>
                <c:pt idx="176">
                  <c:v>1733.150024</c:v>
                </c:pt>
                <c:pt idx="177">
                  <c:v>1744.5</c:v>
                </c:pt>
                <c:pt idx="178">
                  <c:v>1744.660034</c:v>
                </c:pt>
                <c:pt idx="179">
                  <c:v>1754.670044</c:v>
                </c:pt>
                <c:pt idx="180">
                  <c:v>1746.380005</c:v>
                </c:pt>
                <c:pt idx="181">
                  <c:v>1752.0699460000001</c:v>
                </c:pt>
                <c:pt idx="182">
                  <c:v>1759.7700199999999</c:v>
                </c:pt>
                <c:pt idx="183">
                  <c:v>1762.1099850000001</c:v>
                </c:pt>
                <c:pt idx="184">
                  <c:v>1771.9499510000001</c:v>
                </c:pt>
                <c:pt idx="185">
                  <c:v>1763.3100589999999</c:v>
                </c:pt>
                <c:pt idx="186">
                  <c:v>1756.540039</c:v>
                </c:pt>
                <c:pt idx="187">
                  <c:v>1761.6400149999999</c:v>
                </c:pt>
                <c:pt idx="188">
                  <c:v>1767.9300539999999</c:v>
                </c:pt>
                <c:pt idx="189">
                  <c:v>1762.969971</c:v>
                </c:pt>
                <c:pt idx="190">
                  <c:v>1770.48999</c:v>
                </c:pt>
                <c:pt idx="191">
                  <c:v>1747.150024</c:v>
                </c:pt>
                <c:pt idx="192">
                  <c:v>1770.6099850000001</c:v>
                </c:pt>
                <c:pt idx="193">
                  <c:v>1771.8900149999999</c:v>
                </c:pt>
                <c:pt idx="194">
                  <c:v>1767.6899410000001</c:v>
                </c:pt>
                <c:pt idx="195">
                  <c:v>1782</c:v>
                </c:pt>
                <c:pt idx="196">
                  <c:v>1790.619995</c:v>
                </c:pt>
                <c:pt idx="197">
                  <c:v>1798.1800539999999</c:v>
                </c:pt>
                <c:pt idx="198">
                  <c:v>1791.530029</c:v>
                </c:pt>
                <c:pt idx="199">
                  <c:v>1787.869995</c:v>
                </c:pt>
                <c:pt idx="200">
                  <c:v>1781.369995</c:v>
                </c:pt>
                <c:pt idx="201">
                  <c:v>1795.849976</c:v>
                </c:pt>
                <c:pt idx="202">
                  <c:v>1804.76001</c:v>
                </c:pt>
                <c:pt idx="203">
                  <c:v>1802.4799800000001</c:v>
                </c:pt>
                <c:pt idx="204">
                  <c:v>1802.75</c:v>
                </c:pt>
                <c:pt idx="205">
                  <c:v>1807.2299800000001</c:v>
                </c:pt>
                <c:pt idx="206">
                  <c:v>1805.8100589999999</c:v>
                </c:pt>
                <c:pt idx="207">
                  <c:v>1800.900024</c:v>
                </c:pt>
                <c:pt idx="208">
                  <c:v>1795.150024</c:v>
                </c:pt>
                <c:pt idx="209">
                  <c:v>1792.8100589999999</c:v>
                </c:pt>
                <c:pt idx="210">
                  <c:v>1785.030029</c:v>
                </c:pt>
                <c:pt idx="211">
                  <c:v>1805.089966</c:v>
                </c:pt>
                <c:pt idx="212">
                  <c:v>1808.369995</c:v>
                </c:pt>
                <c:pt idx="213">
                  <c:v>1802.619995</c:v>
                </c:pt>
                <c:pt idx="214">
                  <c:v>1782.219971</c:v>
                </c:pt>
                <c:pt idx="215">
                  <c:v>1775.5</c:v>
                </c:pt>
                <c:pt idx="216">
                  <c:v>1775.3199460000001</c:v>
                </c:pt>
                <c:pt idx="217">
                  <c:v>1786.540039</c:v>
                </c:pt>
                <c:pt idx="218">
                  <c:v>1781</c:v>
                </c:pt>
                <c:pt idx="219">
                  <c:v>1810.650024</c:v>
                </c:pt>
                <c:pt idx="220">
                  <c:v>1809.599976</c:v>
                </c:pt>
                <c:pt idx="221">
                  <c:v>1818.3199460000001</c:v>
                </c:pt>
                <c:pt idx="222">
                  <c:v>1827.98999</c:v>
                </c:pt>
                <c:pt idx="223">
                  <c:v>1833.3199460000001</c:v>
                </c:pt>
                <c:pt idx="224">
                  <c:v>1842.0200199999999</c:v>
                </c:pt>
                <c:pt idx="225">
                  <c:v>1841.400024</c:v>
                </c:pt>
                <c:pt idx="226">
                  <c:v>1841.0699460000001</c:v>
                </c:pt>
                <c:pt idx="227">
                  <c:v>1848.3599850000001</c:v>
                </c:pt>
                <c:pt idx="228">
                  <c:v>1831.9799800000001</c:v>
                </c:pt>
                <c:pt idx="229">
                  <c:v>1831.369995</c:v>
                </c:pt>
                <c:pt idx="230">
                  <c:v>1826.7700199999999</c:v>
                </c:pt>
                <c:pt idx="231">
                  <c:v>1837.880005</c:v>
                </c:pt>
                <c:pt idx="232">
                  <c:v>1837.48999</c:v>
                </c:pt>
                <c:pt idx="233">
                  <c:v>1838.130005</c:v>
                </c:pt>
                <c:pt idx="234">
                  <c:v>1842.369995</c:v>
                </c:pt>
                <c:pt idx="235">
                  <c:v>1819.1999510000001</c:v>
                </c:pt>
                <c:pt idx="236">
                  <c:v>1838.880005</c:v>
                </c:pt>
                <c:pt idx="237">
                  <c:v>1848.380005</c:v>
                </c:pt>
                <c:pt idx="238">
                  <c:v>1845.8900149999999</c:v>
                </c:pt>
                <c:pt idx="239">
                  <c:v>1838.6999510000001</c:v>
                </c:pt>
                <c:pt idx="240">
                  <c:v>1843.8000489999999</c:v>
                </c:pt>
                <c:pt idx="241">
                  <c:v>1844.8599850000001</c:v>
                </c:pt>
                <c:pt idx="242">
                  <c:v>1828.459961</c:v>
                </c:pt>
                <c:pt idx="243">
                  <c:v>1790.290039</c:v>
                </c:pt>
                <c:pt idx="244">
                  <c:v>1781.5600589999999</c:v>
                </c:pt>
                <c:pt idx="245">
                  <c:v>1792.5</c:v>
                </c:pt>
                <c:pt idx="246">
                  <c:v>1774.1999510000001</c:v>
                </c:pt>
                <c:pt idx="247">
                  <c:v>1794.1899410000001</c:v>
                </c:pt>
                <c:pt idx="248">
                  <c:v>1782.589966</c:v>
                </c:pt>
                <c:pt idx="249">
                  <c:v>1741.8900149999999</c:v>
                </c:pt>
                <c:pt idx="250">
                  <c:v>1755.1999510000001</c:v>
                </c:pt>
                <c:pt idx="251">
                  <c:v>1751.6400149999999</c:v>
                </c:pt>
                <c:pt idx="252">
                  <c:v>1773.4300539999999</c:v>
                </c:pt>
                <c:pt idx="253">
                  <c:v>1797.0200199999999</c:v>
                </c:pt>
                <c:pt idx="254">
                  <c:v>1799.839966</c:v>
                </c:pt>
                <c:pt idx="255">
                  <c:v>1819.75</c:v>
                </c:pt>
                <c:pt idx="256">
                  <c:v>1819.26001</c:v>
                </c:pt>
                <c:pt idx="257">
                  <c:v>1829.829956</c:v>
                </c:pt>
                <c:pt idx="258">
                  <c:v>1838.630005</c:v>
                </c:pt>
                <c:pt idx="259">
                  <c:v>1840.76001</c:v>
                </c:pt>
                <c:pt idx="260">
                  <c:v>1828.75</c:v>
                </c:pt>
                <c:pt idx="261">
                  <c:v>1839.780029</c:v>
                </c:pt>
                <c:pt idx="262">
                  <c:v>1836.25</c:v>
                </c:pt>
                <c:pt idx="263">
                  <c:v>1847.6099850000001</c:v>
                </c:pt>
                <c:pt idx="264">
                  <c:v>1845.119995</c:v>
                </c:pt>
                <c:pt idx="265">
                  <c:v>1845.160034</c:v>
                </c:pt>
                <c:pt idx="266">
                  <c:v>1854.290039</c:v>
                </c:pt>
                <c:pt idx="267">
                  <c:v>1859.4499510000001</c:v>
                </c:pt>
                <c:pt idx="268">
                  <c:v>1845.7299800000001</c:v>
                </c:pt>
                <c:pt idx="269">
                  <c:v>1873.910034</c:v>
                </c:pt>
                <c:pt idx="270">
                  <c:v>1873.8100589999999</c:v>
                </c:pt>
                <c:pt idx="271">
                  <c:v>1877.030029</c:v>
                </c:pt>
                <c:pt idx="272">
                  <c:v>1878.040039</c:v>
                </c:pt>
                <c:pt idx="273">
                  <c:v>1877.170044</c:v>
                </c:pt>
                <c:pt idx="274">
                  <c:v>1867.630005</c:v>
                </c:pt>
                <c:pt idx="275">
                  <c:v>1868.1999510000001</c:v>
                </c:pt>
                <c:pt idx="276">
                  <c:v>1846.339966</c:v>
                </c:pt>
                <c:pt idx="277">
                  <c:v>1841.130005</c:v>
                </c:pt>
                <c:pt idx="278">
                  <c:v>1858.829956</c:v>
                </c:pt>
                <c:pt idx="279">
                  <c:v>1872.25</c:v>
                </c:pt>
                <c:pt idx="280">
                  <c:v>1860.7700199999999</c:v>
                </c:pt>
                <c:pt idx="281">
                  <c:v>1872.01001</c:v>
                </c:pt>
                <c:pt idx="282">
                  <c:v>1866.5200199999999</c:v>
                </c:pt>
                <c:pt idx="283">
                  <c:v>1857.4399410000001</c:v>
                </c:pt>
                <c:pt idx="284">
                  <c:v>1865.619995</c:v>
                </c:pt>
                <c:pt idx="285">
                  <c:v>1852.5600589999999</c:v>
                </c:pt>
                <c:pt idx="286">
                  <c:v>1849.040039</c:v>
                </c:pt>
                <c:pt idx="287">
                  <c:v>1857.619995</c:v>
                </c:pt>
                <c:pt idx="288">
                  <c:v>1872.339966</c:v>
                </c:pt>
                <c:pt idx="289">
                  <c:v>1885.5200199999999</c:v>
                </c:pt>
                <c:pt idx="290">
                  <c:v>1890.900024</c:v>
                </c:pt>
                <c:pt idx="291">
                  <c:v>1888.7700199999999</c:v>
                </c:pt>
                <c:pt idx="292">
                  <c:v>1865.089966</c:v>
                </c:pt>
                <c:pt idx="293">
                  <c:v>1845.040039</c:v>
                </c:pt>
                <c:pt idx="294">
                  <c:v>1851.959961</c:v>
                </c:pt>
                <c:pt idx="295">
                  <c:v>1872.1800539999999</c:v>
                </c:pt>
                <c:pt idx="296">
                  <c:v>1833.079956</c:v>
                </c:pt>
                <c:pt idx="297">
                  <c:v>1815.6899410000001</c:v>
                </c:pt>
                <c:pt idx="298">
                  <c:v>1830.6099850000001</c:v>
                </c:pt>
                <c:pt idx="299">
                  <c:v>1842.9799800000001</c:v>
                </c:pt>
                <c:pt idx="300">
                  <c:v>1862.3100589999999</c:v>
                </c:pt>
                <c:pt idx="301">
                  <c:v>1864.849976</c:v>
                </c:pt>
                <c:pt idx="302">
                  <c:v>1871.8900149999999</c:v>
                </c:pt>
                <c:pt idx="303">
                  <c:v>1879.5500489999999</c:v>
                </c:pt>
                <c:pt idx="304">
                  <c:v>1875.3900149999999</c:v>
                </c:pt>
                <c:pt idx="305">
                  <c:v>1878.6099850000001</c:v>
                </c:pt>
                <c:pt idx="306">
                  <c:v>1863.400024</c:v>
                </c:pt>
                <c:pt idx="307">
                  <c:v>1869.4300539999999</c:v>
                </c:pt>
                <c:pt idx="308">
                  <c:v>1878.329956</c:v>
                </c:pt>
                <c:pt idx="309">
                  <c:v>1883.9499510000001</c:v>
                </c:pt>
                <c:pt idx="310">
                  <c:v>1883.6800539999999</c:v>
                </c:pt>
                <c:pt idx="311">
                  <c:v>1881.1400149999999</c:v>
                </c:pt>
                <c:pt idx="312">
                  <c:v>1884.660034</c:v>
                </c:pt>
                <c:pt idx="313">
                  <c:v>1867.719971</c:v>
                </c:pt>
                <c:pt idx="314">
                  <c:v>1878.209961</c:v>
                </c:pt>
                <c:pt idx="315">
                  <c:v>1875.630005</c:v>
                </c:pt>
                <c:pt idx="316">
                  <c:v>1878.4799800000001</c:v>
                </c:pt>
                <c:pt idx="317">
                  <c:v>1896.650024</c:v>
                </c:pt>
                <c:pt idx="318">
                  <c:v>1897.4499510000001</c:v>
                </c:pt>
                <c:pt idx="319">
                  <c:v>1888.530029</c:v>
                </c:pt>
                <c:pt idx="320">
                  <c:v>1870.849976</c:v>
                </c:pt>
                <c:pt idx="321">
                  <c:v>1877.8599850000001</c:v>
                </c:pt>
                <c:pt idx="322">
                  <c:v>1885.079956</c:v>
                </c:pt>
                <c:pt idx="323">
                  <c:v>1872.829956</c:v>
                </c:pt>
                <c:pt idx="324">
                  <c:v>1888.030029</c:v>
                </c:pt>
                <c:pt idx="325">
                  <c:v>1892.48999</c:v>
                </c:pt>
                <c:pt idx="326">
                  <c:v>1900.530029</c:v>
                </c:pt>
                <c:pt idx="327">
                  <c:v>1911.910034</c:v>
                </c:pt>
                <c:pt idx="328">
                  <c:v>1909.780029</c:v>
                </c:pt>
                <c:pt idx="329">
                  <c:v>1920.030029</c:v>
                </c:pt>
                <c:pt idx="330">
                  <c:v>1923.5699460000001</c:v>
                </c:pt>
                <c:pt idx="331">
                  <c:v>1924.969971</c:v>
                </c:pt>
                <c:pt idx="332">
                  <c:v>1924.23999</c:v>
                </c:pt>
                <c:pt idx="333">
                  <c:v>1927.880005</c:v>
                </c:pt>
                <c:pt idx="334">
                  <c:v>1940.459961</c:v>
                </c:pt>
                <c:pt idx="335">
                  <c:v>1949.4399410000001</c:v>
                </c:pt>
                <c:pt idx="336">
                  <c:v>1951.2700199999999</c:v>
                </c:pt>
                <c:pt idx="337">
                  <c:v>1950.790039</c:v>
                </c:pt>
                <c:pt idx="338">
                  <c:v>1943.8900149999999</c:v>
                </c:pt>
                <c:pt idx="339">
                  <c:v>1930.1099850000001</c:v>
                </c:pt>
                <c:pt idx="340">
                  <c:v>1936.160034</c:v>
                </c:pt>
                <c:pt idx="341">
                  <c:v>1937.780029</c:v>
                </c:pt>
                <c:pt idx="342">
                  <c:v>1941.98999</c:v>
                </c:pt>
                <c:pt idx="343">
                  <c:v>1956.9799800000001</c:v>
                </c:pt>
                <c:pt idx="344">
                  <c:v>1959.4799800000001</c:v>
                </c:pt>
                <c:pt idx="345">
                  <c:v>1962.869995</c:v>
                </c:pt>
                <c:pt idx="346">
                  <c:v>1962.6099850000001</c:v>
                </c:pt>
                <c:pt idx="347">
                  <c:v>1949.9799800000001</c:v>
                </c:pt>
                <c:pt idx="348">
                  <c:v>1959.530029</c:v>
                </c:pt>
                <c:pt idx="349">
                  <c:v>1957.219971</c:v>
                </c:pt>
                <c:pt idx="350">
                  <c:v>1960.959961</c:v>
                </c:pt>
                <c:pt idx="351">
                  <c:v>1960.2299800000001</c:v>
                </c:pt>
                <c:pt idx="352">
                  <c:v>1973.3199460000001</c:v>
                </c:pt>
                <c:pt idx="353">
                  <c:v>1974.619995</c:v>
                </c:pt>
                <c:pt idx="354">
                  <c:v>1985.4399410000001</c:v>
                </c:pt>
                <c:pt idx="355">
                  <c:v>1977.650024</c:v>
                </c:pt>
                <c:pt idx="356">
                  <c:v>1963.709961</c:v>
                </c:pt>
                <c:pt idx="357">
                  <c:v>1972.829956</c:v>
                </c:pt>
                <c:pt idx="358">
                  <c:v>1964.6800539999999</c:v>
                </c:pt>
                <c:pt idx="359">
                  <c:v>1967.5699460000001</c:v>
                </c:pt>
                <c:pt idx="360">
                  <c:v>1977.099976</c:v>
                </c:pt>
                <c:pt idx="361">
                  <c:v>1973.280029</c:v>
                </c:pt>
                <c:pt idx="362">
                  <c:v>1981.5699460000001</c:v>
                </c:pt>
                <c:pt idx="363">
                  <c:v>1958.119995</c:v>
                </c:pt>
                <c:pt idx="364">
                  <c:v>1978.219971</c:v>
                </c:pt>
                <c:pt idx="365">
                  <c:v>1973.630005</c:v>
                </c:pt>
                <c:pt idx="366">
                  <c:v>1983.530029</c:v>
                </c:pt>
                <c:pt idx="367">
                  <c:v>1987.01001</c:v>
                </c:pt>
                <c:pt idx="368">
                  <c:v>1987.9799800000001</c:v>
                </c:pt>
                <c:pt idx="369">
                  <c:v>1978.339966</c:v>
                </c:pt>
                <c:pt idx="370">
                  <c:v>1978.910034</c:v>
                </c:pt>
                <c:pt idx="371">
                  <c:v>1969.9499510000001</c:v>
                </c:pt>
                <c:pt idx="372">
                  <c:v>1970.0699460000001</c:v>
                </c:pt>
                <c:pt idx="373">
                  <c:v>1930.670044</c:v>
                </c:pt>
                <c:pt idx="374">
                  <c:v>1925.150024</c:v>
                </c:pt>
                <c:pt idx="375">
                  <c:v>1938.98999</c:v>
                </c:pt>
                <c:pt idx="376">
                  <c:v>1920.209961</c:v>
                </c:pt>
                <c:pt idx="377">
                  <c:v>1920.23999</c:v>
                </c:pt>
                <c:pt idx="378">
                  <c:v>1909.5699460000001</c:v>
                </c:pt>
                <c:pt idx="379">
                  <c:v>1931.589966</c:v>
                </c:pt>
                <c:pt idx="380">
                  <c:v>1936.920044</c:v>
                </c:pt>
                <c:pt idx="381">
                  <c:v>1933.75</c:v>
                </c:pt>
                <c:pt idx="382">
                  <c:v>1946.719971</c:v>
                </c:pt>
                <c:pt idx="383">
                  <c:v>1955.1800539999999</c:v>
                </c:pt>
                <c:pt idx="384">
                  <c:v>1955.0600589999999</c:v>
                </c:pt>
                <c:pt idx="385">
                  <c:v>1971.73999</c:v>
                </c:pt>
                <c:pt idx="386">
                  <c:v>1981.599976</c:v>
                </c:pt>
                <c:pt idx="387">
                  <c:v>1986.51001</c:v>
                </c:pt>
                <c:pt idx="388">
                  <c:v>1992.369995</c:v>
                </c:pt>
                <c:pt idx="389">
                  <c:v>1988.400024</c:v>
                </c:pt>
                <c:pt idx="390">
                  <c:v>1997.920044</c:v>
                </c:pt>
                <c:pt idx="391">
                  <c:v>2000.0200199999999</c:v>
                </c:pt>
                <c:pt idx="392">
                  <c:v>2000.119995</c:v>
                </c:pt>
                <c:pt idx="393">
                  <c:v>1996.73999</c:v>
                </c:pt>
                <c:pt idx="394">
                  <c:v>2003.369995</c:v>
                </c:pt>
                <c:pt idx="395">
                  <c:v>2002.280029</c:v>
                </c:pt>
                <c:pt idx="396">
                  <c:v>2000.719971</c:v>
                </c:pt>
                <c:pt idx="397">
                  <c:v>1997.650024</c:v>
                </c:pt>
                <c:pt idx="398">
                  <c:v>2007.709961</c:v>
                </c:pt>
                <c:pt idx="399">
                  <c:v>2001.540039</c:v>
                </c:pt>
                <c:pt idx="400">
                  <c:v>1988.4399410000001</c:v>
                </c:pt>
                <c:pt idx="401">
                  <c:v>1995.6899410000001</c:v>
                </c:pt>
                <c:pt idx="402">
                  <c:v>1997.4499510000001</c:v>
                </c:pt>
                <c:pt idx="403">
                  <c:v>1985.540039</c:v>
                </c:pt>
                <c:pt idx="404">
                  <c:v>1984.130005</c:v>
                </c:pt>
                <c:pt idx="405">
                  <c:v>1998.9799800000001</c:v>
                </c:pt>
                <c:pt idx="406">
                  <c:v>2001.5699460000001</c:v>
                </c:pt>
                <c:pt idx="407">
                  <c:v>2011.3599850000001</c:v>
                </c:pt>
                <c:pt idx="408">
                  <c:v>2010.400024</c:v>
                </c:pt>
                <c:pt idx="409">
                  <c:v>1994.290039</c:v>
                </c:pt>
                <c:pt idx="410">
                  <c:v>1982.7700199999999</c:v>
                </c:pt>
                <c:pt idx="411">
                  <c:v>1998.3000489999999</c:v>
                </c:pt>
                <c:pt idx="412">
                  <c:v>1965.98999</c:v>
                </c:pt>
                <c:pt idx="413">
                  <c:v>1982.849976</c:v>
                </c:pt>
                <c:pt idx="414">
                  <c:v>1977.8000489999999</c:v>
                </c:pt>
                <c:pt idx="415">
                  <c:v>1972.290039</c:v>
                </c:pt>
                <c:pt idx="416">
                  <c:v>1946.160034</c:v>
                </c:pt>
                <c:pt idx="417">
                  <c:v>1946.170044</c:v>
                </c:pt>
                <c:pt idx="418">
                  <c:v>1967.900024</c:v>
                </c:pt>
                <c:pt idx="419">
                  <c:v>1964.8199460000001</c:v>
                </c:pt>
                <c:pt idx="420">
                  <c:v>1935.099976</c:v>
                </c:pt>
                <c:pt idx="421">
                  <c:v>1968.8900149999999</c:v>
                </c:pt>
                <c:pt idx="422">
                  <c:v>1928.209961</c:v>
                </c:pt>
                <c:pt idx="423">
                  <c:v>1906.130005</c:v>
                </c:pt>
                <c:pt idx="424">
                  <c:v>1874.73999</c:v>
                </c:pt>
                <c:pt idx="425">
                  <c:v>1877.6999510000001</c:v>
                </c:pt>
                <c:pt idx="426">
                  <c:v>1862.48999</c:v>
                </c:pt>
                <c:pt idx="427">
                  <c:v>1862.76001</c:v>
                </c:pt>
                <c:pt idx="428">
                  <c:v>1886.76001</c:v>
                </c:pt>
                <c:pt idx="429">
                  <c:v>1904.01001</c:v>
                </c:pt>
                <c:pt idx="430">
                  <c:v>1941.280029</c:v>
                </c:pt>
                <c:pt idx="431">
                  <c:v>1927.1099850000001</c:v>
                </c:pt>
                <c:pt idx="432">
                  <c:v>1950.8199460000001</c:v>
                </c:pt>
                <c:pt idx="433">
                  <c:v>1964.579956</c:v>
                </c:pt>
                <c:pt idx="434">
                  <c:v>1961.630005</c:v>
                </c:pt>
                <c:pt idx="435">
                  <c:v>1985.0500489999999</c:v>
                </c:pt>
                <c:pt idx="436">
                  <c:v>1982.3000489999999</c:v>
                </c:pt>
                <c:pt idx="437">
                  <c:v>1994.650024</c:v>
                </c:pt>
                <c:pt idx="438">
                  <c:v>2018.0500489999999</c:v>
                </c:pt>
                <c:pt idx="439">
                  <c:v>2017.8100589999999</c:v>
                </c:pt>
                <c:pt idx="440">
                  <c:v>2012.099976</c:v>
                </c:pt>
                <c:pt idx="441">
                  <c:v>2023.5699460000001</c:v>
                </c:pt>
                <c:pt idx="442">
                  <c:v>2031.209961</c:v>
                </c:pt>
                <c:pt idx="443">
                  <c:v>2031.920044</c:v>
                </c:pt>
                <c:pt idx="444">
                  <c:v>2038.26001</c:v>
                </c:pt>
                <c:pt idx="445">
                  <c:v>2039.6800539999999</c:v>
                </c:pt>
                <c:pt idx="446">
                  <c:v>2038.25</c:v>
                </c:pt>
                <c:pt idx="447">
                  <c:v>2039.329956</c:v>
                </c:pt>
                <c:pt idx="448">
                  <c:v>2039.8199460000001</c:v>
                </c:pt>
                <c:pt idx="449">
                  <c:v>2041.3199460000001</c:v>
                </c:pt>
                <c:pt idx="450">
                  <c:v>2051.8000489999999</c:v>
                </c:pt>
                <c:pt idx="451">
                  <c:v>2048.719971</c:v>
                </c:pt>
                <c:pt idx="452">
                  <c:v>2052.75</c:v>
                </c:pt>
                <c:pt idx="453">
                  <c:v>2063.5</c:v>
                </c:pt>
                <c:pt idx="454">
                  <c:v>2069.4099120000001</c:v>
                </c:pt>
                <c:pt idx="455">
                  <c:v>2067.030029</c:v>
                </c:pt>
                <c:pt idx="456">
                  <c:v>2072.830078</c:v>
                </c:pt>
                <c:pt idx="457">
                  <c:v>2067.5600589999999</c:v>
                </c:pt>
                <c:pt idx="458">
                  <c:v>2053.4399410000001</c:v>
                </c:pt>
                <c:pt idx="459">
                  <c:v>2066.5500489999999</c:v>
                </c:pt>
                <c:pt idx="460">
                  <c:v>2074.330078</c:v>
                </c:pt>
                <c:pt idx="461">
                  <c:v>2071.919922</c:v>
                </c:pt>
                <c:pt idx="462">
                  <c:v>2075.3701169999999</c:v>
                </c:pt>
                <c:pt idx="463">
                  <c:v>2060.3100589999999</c:v>
                </c:pt>
                <c:pt idx="464">
                  <c:v>2059.820068</c:v>
                </c:pt>
                <c:pt idx="465">
                  <c:v>2026.1400149999999</c:v>
                </c:pt>
                <c:pt idx="466">
                  <c:v>2035.329956</c:v>
                </c:pt>
                <c:pt idx="467">
                  <c:v>2002.329956</c:v>
                </c:pt>
                <c:pt idx="468">
                  <c:v>1989.630005</c:v>
                </c:pt>
                <c:pt idx="469">
                  <c:v>1972.73999</c:v>
                </c:pt>
                <c:pt idx="470">
                  <c:v>2012.8900149999999</c:v>
                </c:pt>
                <c:pt idx="471">
                  <c:v>2061.2299800000001</c:v>
                </c:pt>
                <c:pt idx="472">
                  <c:v>2070.6499020000001</c:v>
                </c:pt>
                <c:pt idx="473">
                  <c:v>2078.540039</c:v>
                </c:pt>
                <c:pt idx="474">
                  <c:v>2082.169922</c:v>
                </c:pt>
                <c:pt idx="475">
                  <c:v>2081.8798830000001</c:v>
                </c:pt>
                <c:pt idx="476">
                  <c:v>2088.7700199999999</c:v>
                </c:pt>
                <c:pt idx="477">
                  <c:v>2090.570068</c:v>
                </c:pt>
                <c:pt idx="478">
                  <c:v>2080.3500979999999</c:v>
                </c:pt>
                <c:pt idx="479">
                  <c:v>2058.8999020000001</c:v>
                </c:pt>
                <c:pt idx="480">
                  <c:v>2058.1999510000001</c:v>
                </c:pt>
                <c:pt idx="481">
                  <c:v>2020.579956</c:v>
                </c:pt>
                <c:pt idx="482">
                  <c:v>2002.6099850000001</c:v>
                </c:pt>
                <c:pt idx="483">
                  <c:v>2025.900024</c:v>
                </c:pt>
                <c:pt idx="484">
                  <c:v>2062.139893</c:v>
                </c:pt>
                <c:pt idx="485">
                  <c:v>2044.8100589999999</c:v>
                </c:pt>
                <c:pt idx="486">
                  <c:v>2028.26001</c:v>
                </c:pt>
                <c:pt idx="487">
                  <c:v>2023.030029</c:v>
                </c:pt>
                <c:pt idx="488">
                  <c:v>2011.2700199999999</c:v>
                </c:pt>
                <c:pt idx="489">
                  <c:v>1992.670044</c:v>
                </c:pt>
                <c:pt idx="490">
                  <c:v>2019.420044</c:v>
                </c:pt>
                <c:pt idx="491">
                  <c:v>2022.5500489999999</c:v>
                </c:pt>
                <c:pt idx="492">
                  <c:v>2032.119995</c:v>
                </c:pt>
                <c:pt idx="493">
                  <c:v>2063.1499020000001</c:v>
                </c:pt>
                <c:pt idx="494">
                  <c:v>2051.820068</c:v>
                </c:pt>
                <c:pt idx="495">
                  <c:v>2057.0900879999999</c:v>
                </c:pt>
                <c:pt idx="496">
                  <c:v>2029.5500489999999</c:v>
                </c:pt>
                <c:pt idx="497">
                  <c:v>2002.160034</c:v>
                </c:pt>
                <c:pt idx="498">
                  <c:v>2021.25</c:v>
                </c:pt>
                <c:pt idx="499">
                  <c:v>1994.98999</c:v>
                </c:pt>
                <c:pt idx="500">
                  <c:v>2020.849976</c:v>
                </c:pt>
                <c:pt idx="501">
                  <c:v>2050.030029</c:v>
                </c:pt>
                <c:pt idx="502">
                  <c:v>2041.51001</c:v>
                </c:pt>
                <c:pt idx="503">
                  <c:v>2062.5200199999999</c:v>
                </c:pt>
                <c:pt idx="504">
                  <c:v>2055.469971</c:v>
                </c:pt>
                <c:pt idx="505">
                  <c:v>2046.73999</c:v>
                </c:pt>
                <c:pt idx="506">
                  <c:v>2068.5900879999999</c:v>
                </c:pt>
                <c:pt idx="507">
                  <c:v>2068.530029</c:v>
                </c:pt>
                <c:pt idx="508">
                  <c:v>2088.4799800000001</c:v>
                </c:pt>
                <c:pt idx="509">
                  <c:v>2096.98999</c:v>
                </c:pt>
                <c:pt idx="510">
                  <c:v>2100.3400879999999</c:v>
                </c:pt>
                <c:pt idx="511">
                  <c:v>2099.679932</c:v>
                </c:pt>
                <c:pt idx="512">
                  <c:v>2097.4499510000001</c:v>
                </c:pt>
                <c:pt idx="513">
                  <c:v>2110.3000489999999</c:v>
                </c:pt>
                <c:pt idx="514">
                  <c:v>2109.6599120000001</c:v>
                </c:pt>
                <c:pt idx="515">
                  <c:v>2115.4799800000001</c:v>
                </c:pt>
                <c:pt idx="516">
                  <c:v>2113.860107</c:v>
                </c:pt>
                <c:pt idx="517">
                  <c:v>2110.73999</c:v>
                </c:pt>
                <c:pt idx="518">
                  <c:v>2104.5</c:v>
                </c:pt>
                <c:pt idx="519">
                  <c:v>2117.389893</c:v>
                </c:pt>
                <c:pt idx="520">
                  <c:v>2107.780029</c:v>
                </c:pt>
                <c:pt idx="521">
                  <c:v>2098.530029</c:v>
                </c:pt>
                <c:pt idx="522">
                  <c:v>2101.040039</c:v>
                </c:pt>
                <c:pt idx="523">
                  <c:v>2071.26001</c:v>
                </c:pt>
                <c:pt idx="524">
                  <c:v>2079.429932</c:v>
                </c:pt>
                <c:pt idx="525">
                  <c:v>2044.160034</c:v>
                </c:pt>
                <c:pt idx="526">
                  <c:v>2040.23999</c:v>
                </c:pt>
                <c:pt idx="527">
                  <c:v>2065.9499510000001</c:v>
                </c:pt>
                <c:pt idx="528">
                  <c:v>2053.3999020000001</c:v>
                </c:pt>
                <c:pt idx="529">
                  <c:v>2081.1899410000001</c:v>
                </c:pt>
                <c:pt idx="530">
                  <c:v>2074.280029</c:v>
                </c:pt>
                <c:pt idx="531">
                  <c:v>2099.5</c:v>
                </c:pt>
                <c:pt idx="532">
                  <c:v>2089.2700199999999</c:v>
                </c:pt>
                <c:pt idx="533">
                  <c:v>2108.1000979999999</c:v>
                </c:pt>
                <c:pt idx="534">
                  <c:v>2104.419922</c:v>
                </c:pt>
                <c:pt idx="535">
                  <c:v>2091.5</c:v>
                </c:pt>
                <c:pt idx="536">
                  <c:v>2061.0500489999999</c:v>
                </c:pt>
                <c:pt idx="537">
                  <c:v>2056.1499020000001</c:v>
                </c:pt>
                <c:pt idx="538">
                  <c:v>2061.0200199999999</c:v>
                </c:pt>
                <c:pt idx="539">
                  <c:v>2086.23999</c:v>
                </c:pt>
                <c:pt idx="540">
                  <c:v>2067.889893</c:v>
                </c:pt>
                <c:pt idx="541">
                  <c:v>2059.6899410000001</c:v>
                </c:pt>
                <c:pt idx="542">
                  <c:v>2066.959961</c:v>
                </c:pt>
                <c:pt idx="543">
                  <c:v>2080.6201169999999</c:v>
                </c:pt>
                <c:pt idx="544">
                  <c:v>2076.330078</c:v>
                </c:pt>
                <c:pt idx="545">
                  <c:v>2081.8999020000001</c:v>
                </c:pt>
                <c:pt idx="546">
                  <c:v>2091.179932</c:v>
                </c:pt>
                <c:pt idx="547">
                  <c:v>2102.0600589999999</c:v>
                </c:pt>
                <c:pt idx="548">
                  <c:v>2092.429932</c:v>
                </c:pt>
                <c:pt idx="549">
                  <c:v>2095.8400879999999</c:v>
                </c:pt>
                <c:pt idx="550">
                  <c:v>2106.6298830000001</c:v>
                </c:pt>
                <c:pt idx="551">
                  <c:v>2104.98999</c:v>
                </c:pt>
                <c:pt idx="552">
                  <c:v>2081.179932</c:v>
                </c:pt>
                <c:pt idx="553">
                  <c:v>2100.3999020000001</c:v>
                </c:pt>
                <c:pt idx="554">
                  <c:v>2097.290039</c:v>
                </c:pt>
                <c:pt idx="555">
                  <c:v>2107.959961</c:v>
                </c:pt>
                <c:pt idx="556">
                  <c:v>2112.929932</c:v>
                </c:pt>
                <c:pt idx="557">
                  <c:v>2117.6899410000001</c:v>
                </c:pt>
                <c:pt idx="558">
                  <c:v>2108.919922</c:v>
                </c:pt>
                <c:pt idx="559">
                  <c:v>2114.76001</c:v>
                </c:pt>
                <c:pt idx="560">
                  <c:v>2106.8500979999999</c:v>
                </c:pt>
                <c:pt idx="561">
                  <c:v>2085.51001</c:v>
                </c:pt>
                <c:pt idx="562">
                  <c:v>2108.290039</c:v>
                </c:pt>
                <c:pt idx="563">
                  <c:v>2114.48999</c:v>
                </c:pt>
                <c:pt idx="564">
                  <c:v>2089.459961</c:v>
                </c:pt>
                <c:pt idx="565">
                  <c:v>2080.1499020000001</c:v>
                </c:pt>
                <c:pt idx="566">
                  <c:v>2088</c:v>
                </c:pt>
                <c:pt idx="567">
                  <c:v>2116.1000979999999</c:v>
                </c:pt>
                <c:pt idx="568">
                  <c:v>2105.330078</c:v>
                </c:pt>
                <c:pt idx="569">
                  <c:v>2099.1201169999999</c:v>
                </c:pt>
                <c:pt idx="570">
                  <c:v>2098.4799800000001</c:v>
                </c:pt>
                <c:pt idx="571">
                  <c:v>2121.1000979999999</c:v>
                </c:pt>
                <c:pt idx="572">
                  <c:v>2122.7299800000001</c:v>
                </c:pt>
                <c:pt idx="573">
                  <c:v>2129.1999510000001</c:v>
                </c:pt>
                <c:pt idx="574">
                  <c:v>2127.830078</c:v>
                </c:pt>
                <c:pt idx="575">
                  <c:v>2125.8500979999999</c:v>
                </c:pt>
                <c:pt idx="576">
                  <c:v>2130.820068</c:v>
                </c:pt>
                <c:pt idx="577">
                  <c:v>2126.0600589999999</c:v>
                </c:pt>
                <c:pt idx="578">
                  <c:v>2104.1999510000001</c:v>
                </c:pt>
                <c:pt idx="579">
                  <c:v>2123.4799800000001</c:v>
                </c:pt>
                <c:pt idx="580">
                  <c:v>2120.790039</c:v>
                </c:pt>
                <c:pt idx="581">
                  <c:v>2107.389893</c:v>
                </c:pt>
                <c:pt idx="582">
                  <c:v>2111.7299800000001</c:v>
                </c:pt>
                <c:pt idx="583">
                  <c:v>2109.6000979999999</c:v>
                </c:pt>
                <c:pt idx="584">
                  <c:v>2114.070068</c:v>
                </c:pt>
                <c:pt idx="585">
                  <c:v>2095.8400879999999</c:v>
                </c:pt>
                <c:pt idx="586">
                  <c:v>2092.830078</c:v>
                </c:pt>
                <c:pt idx="587">
                  <c:v>2079.280029</c:v>
                </c:pt>
                <c:pt idx="588">
                  <c:v>2080.1499020000001</c:v>
                </c:pt>
                <c:pt idx="589">
                  <c:v>2105.1999510000001</c:v>
                </c:pt>
                <c:pt idx="590">
                  <c:v>2108.860107</c:v>
                </c:pt>
                <c:pt idx="591">
                  <c:v>2094.110107</c:v>
                </c:pt>
                <c:pt idx="592">
                  <c:v>2084.429932</c:v>
                </c:pt>
                <c:pt idx="593">
                  <c:v>2096.290039</c:v>
                </c:pt>
                <c:pt idx="594">
                  <c:v>2100.4399410000001</c:v>
                </c:pt>
                <c:pt idx="595">
                  <c:v>2121.23999</c:v>
                </c:pt>
                <c:pt idx="596">
                  <c:v>2109.98999</c:v>
                </c:pt>
                <c:pt idx="597">
                  <c:v>2122.8500979999999</c:v>
                </c:pt>
                <c:pt idx="598">
                  <c:v>2124.1999510000001</c:v>
                </c:pt>
                <c:pt idx="599">
                  <c:v>2108.580078</c:v>
                </c:pt>
                <c:pt idx="600">
                  <c:v>2102.3100589999999</c:v>
                </c:pt>
                <c:pt idx="601">
                  <c:v>2101.48999</c:v>
                </c:pt>
                <c:pt idx="602">
                  <c:v>2057.639893</c:v>
                </c:pt>
                <c:pt idx="603">
                  <c:v>2063.110107</c:v>
                </c:pt>
                <c:pt idx="604">
                  <c:v>2077.419922</c:v>
                </c:pt>
                <c:pt idx="605">
                  <c:v>2076.780029</c:v>
                </c:pt>
                <c:pt idx="606">
                  <c:v>2068.76001</c:v>
                </c:pt>
                <c:pt idx="607">
                  <c:v>2081.3400879999999</c:v>
                </c:pt>
                <c:pt idx="608">
                  <c:v>2046.6800539999999</c:v>
                </c:pt>
                <c:pt idx="609">
                  <c:v>2051.3100589999999</c:v>
                </c:pt>
                <c:pt idx="610">
                  <c:v>2076.6201169999999</c:v>
                </c:pt>
                <c:pt idx="611">
                  <c:v>2099.6000979999999</c:v>
                </c:pt>
                <c:pt idx="612">
                  <c:v>2108.9499510000001</c:v>
                </c:pt>
                <c:pt idx="613">
                  <c:v>2107.3999020000001</c:v>
                </c:pt>
                <c:pt idx="614">
                  <c:v>2124.290039</c:v>
                </c:pt>
                <c:pt idx="615">
                  <c:v>2126.639893</c:v>
                </c:pt>
                <c:pt idx="616">
                  <c:v>2128.280029</c:v>
                </c:pt>
                <c:pt idx="617">
                  <c:v>2119.209961</c:v>
                </c:pt>
                <c:pt idx="618">
                  <c:v>2114.1499020000001</c:v>
                </c:pt>
                <c:pt idx="619">
                  <c:v>2102.1499020000001</c:v>
                </c:pt>
                <c:pt idx="620">
                  <c:v>2079.6499020000001</c:v>
                </c:pt>
                <c:pt idx="621">
                  <c:v>2067.639893</c:v>
                </c:pt>
                <c:pt idx="622">
                  <c:v>2093.25</c:v>
                </c:pt>
                <c:pt idx="623">
                  <c:v>2108.570068</c:v>
                </c:pt>
                <c:pt idx="624">
                  <c:v>2108.6298830000001</c:v>
                </c:pt>
                <c:pt idx="625">
                  <c:v>2103.8400879999999</c:v>
                </c:pt>
                <c:pt idx="626">
                  <c:v>2098.040039</c:v>
                </c:pt>
                <c:pt idx="627">
                  <c:v>2093.320068</c:v>
                </c:pt>
                <c:pt idx="628">
                  <c:v>2099.8400879999999</c:v>
                </c:pt>
                <c:pt idx="629">
                  <c:v>2083.5600589999999</c:v>
                </c:pt>
                <c:pt idx="630">
                  <c:v>2077.570068</c:v>
                </c:pt>
                <c:pt idx="631">
                  <c:v>2104.179932</c:v>
                </c:pt>
                <c:pt idx="632">
                  <c:v>2084.070068</c:v>
                </c:pt>
                <c:pt idx="633">
                  <c:v>2086.0500489999999</c:v>
                </c:pt>
                <c:pt idx="634">
                  <c:v>2083.389893</c:v>
                </c:pt>
                <c:pt idx="635">
                  <c:v>2091.540039</c:v>
                </c:pt>
                <c:pt idx="636">
                  <c:v>2102.4399410000001</c:v>
                </c:pt>
                <c:pt idx="637">
                  <c:v>2096.919922</c:v>
                </c:pt>
                <c:pt idx="638">
                  <c:v>2079.610107</c:v>
                </c:pt>
                <c:pt idx="639">
                  <c:v>2035.7299800000001</c:v>
                </c:pt>
                <c:pt idx="640">
                  <c:v>1970.8900149999999</c:v>
                </c:pt>
                <c:pt idx="641">
                  <c:v>1893.209961</c:v>
                </c:pt>
                <c:pt idx="642">
                  <c:v>1867.6099850000001</c:v>
                </c:pt>
                <c:pt idx="643">
                  <c:v>1940.51001</c:v>
                </c:pt>
                <c:pt idx="644">
                  <c:v>1987.660034</c:v>
                </c:pt>
                <c:pt idx="645">
                  <c:v>1988.869995</c:v>
                </c:pt>
                <c:pt idx="646">
                  <c:v>1972.1800539999999</c:v>
                </c:pt>
                <c:pt idx="647">
                  <c:v>1913.849976</c:v>
                </c:pt>
                <c:pt idx="648">
                  <c:v>1948.8599850000001</c:v>
                </c:pt>
                <c:pt idx="649">
                  <c:v>1951.130005</c:v>
                </c:pt>
                <c:pt idx="650">
                  <c:v>1921.219971</c:v>
                </c:pt>
                <c:pt idx="651">
                  <c:v>1969.410034</c:v>
                </c:pt>
                <c:pt idx="652">
                  <c:v>1942.040039</c:v>
                </c:pt>
                <c:pt idx="653">
                  <c:v>1952.290039</c:v>
                </c:pt>
                <c:pt idx="654">
                  <c:v>1961.0500489999999</c:v>
                </c:pt>
                <c:pt idx="655">
                  <c:v>1953.030029</c:v>
                </c:pt>
                <c:pt idx="656">
                  <c:v>1978.089966</c:v>
                </c:pt>
                <c:pt idx="657">
                  <c:v>1995.3100589999999</c:v>
                </c:pt>
                <c:pt idx="658">
                  <c:v>1990.1999510000001</c:v>
                </c:pt>
                <c:pt idx="659">
                  <c:v>1958.030029</c:v>
                </c:pt>
                <c:pt idx="660">
                  <c:v>1966.969971</c:v>
                </c:pt>
                <c:pt idx="661">
                  <c:v>1942.73999</c:v>
                </c:pt>
                <c:pt idx="662">
                  <c:v>1938.76001</c:v>
                </c:pt>
                <c:pt idx="663">
                  <c:v>1932.23999</c:v>
                </c:pt>
                <c:pt idx="664">
                  <c:v>1931.339966</c:v>
                </c:pt>
                <c:pt idx="665">
                  <c:v>1881.7700199999999</c:v>
                </c:pt>
                <c:pt idx="666">
                  <c:v>1884.089966</c:v>
                </c:pt>
                <c:pt idx="667">
                  <c:v>1920.030029</c:v>
                </c:pt>
                <c:pt idx="668">
                  <c:v>1923.8199460000001</c:v>
                </c:pt>
                <c:pt idx="669">
                  <c:v>1951.3599850000001</c:v>
                </c:pt>
                <c:pt idx="670">
                  <c:v>1987.0500489999999</c:v>
                </c:pt>
                <c:pt idx="671">
                  <c:v>1979.920044</c:v>
                </c:pt>
                <c:pt idx="672">
                  <c:v>1995.829956</c:v>
                </c:pt>
                <c:pt idx="673">
                  <c:v>2013.4300539999999</c:v>
                </c:pt>
                <c:pt idx="674">
                  <c:v>2014.8900149999999</c:v>
                </c:pt>
                <c:pt idx="675">
                  <c:v>2017.459961</c:v>
                </c:pt>
                <c:pt idx="676">
                  <c:v>2003.6899410000001</c:v>
                </c:pt>
                <c:pt idx="677">
                  <c:v>1994.23999</c:v>
                </c:pt>
                <c:pt idx="678">
                  <c:v>2023.8599850000001</c:v>
                </c:pt>
                <c:pt idx="679">
                  <c:v>2033.1099850000001</c:v>
                </c:pt>
                <c:pt idx="680">
                  <c:v>2033.660034</c:v>
                </c:pt>
                <c:pt idx="681">
                  <c:v>2030.7700199999999</c:v>
                </c:pt>
                <c:pt idx="682">
                  <c:v>2018.9399410000001</c:v>
                </c:pt>
                <c:pt idx="683">
                  <c:v>2052.51001</c:v>
                </c:pt>
                <c:pt idx="684">
                  <c:v>2075.1499020000001</c:v>
                </c:pt>
                <c:pt idx="685">
                  <c:v>2071.179932</c:v>
                </c:pt>
                <c:pt idx="686">
                  <c:v>2065.889893</c:v>
                </c:pt>
                <c:pt idx="687">
                  <c:v>2090.3500979999999</c:v>
                </c:pt>
                <c:pt idx="688">
                  <c:v>2089.4099120000001</c:v>
                </c:pt>
                <c:pt idx="689">
                  <c:v>2079.360107</c:v>
                </c:pt>
                <c:pt idx="690">
                  <c:v>2104.0500489999999</c:v>
                </c:pt>
                <c:pt idx="691">
                  <c:v>2109.790039</c:v>
                </c:pt>
                <c:pt idx="692">
                  <c:v>2102.3100589999999</c:v>
                </c:pt>
                <c:pt idx="693">
                  <c:v>2099.929932</c:v>
                </c:pt>
                <c:pt idx="694">
                  <c:v>2099.1999510000001</c:v>
                </c:pt>
                <c:pt idx="695">
                  <c:v>2078.580078</c:v>
                </c:pt>
                <c:pt idx="696">
                  <c:v>2081.719971</c:v>
                </c:pt>
                <c:pt idx="697">
                  <c:v>2075</c:v>
                </c:pt>
                <c:pt idx="698">
                  <c:v>2045.969971</c:v>
                </c:pt>
                <c:pt idx="699">
                  <c:v>2023.040039</c:v>
                </c:pt>
                <c:pt idx="700">
                  <c:v>2053.1899410000001</c:v>
                </c:pt>
                <c:pt idx="701">
                  <c:v>2050.4399410000001</c:v>
                </c:pt>
                <c:pt idx="702">
                  <c:v>2083.580078</c:v>
                </c:pt>
                <c:pt idx="703">
                  <c:v>2081.23999</c:v>
                </c:pt>
                <c:pt idx="704">
                  <c:v>2089.169922</c:v>
                </c:pt>
                <c:pt idx="705">
                  <c:v>2086.5900879999999</c:v>
                </c:pt>
                <c:pt idx="706">
                  <c:v>2089.139893</c:v>
                </c:pt>
                <c:pt idx="707">
                  <c:v>2088.8701169999999</c:v>
                </c:pt>
                <c:pt idx="708">
                  <c:v>2090.110107</c:v>
                </c:pt>
                <c:pt idx="709">
                  <c:v>2080.4099120000001</c:v>
                </c:pt>
                <c:pt idx="710">
                  <c:v>2102.6298830000001</c:v>
                </c:pt>
                <c:pt idx="711">
                  <c:v>2079.51001</c:v>
                </c:pt>
                <c:pt idx="712">
                  <c:v>2049.6201169999999</c:v>
                </c:pt>
                <c:pt idx="713">
                  <c:v>2091.6899410000001</c:v>
                </c:pt>
                <c:pt idx="714">
                  <c:v>2077.070068</c:v>
                </c:pt>
                <c:pt idx="715">
                  <c:v>2063.5900879999999</c:v>
                </c:pt>
                <c:pt idx="716">
                  <c:v>2047.619995</c:v>
                </c:pt>
                <c:pt idx="717">
                  <c:v>2052.2299800000001</c:v>
                </c:pt>
                <c:pt idx="718">
                  <c:v>2012.369995</c:v>
                </c:pt>
                <c:pt idx="719">
                  <c:v>2021.9399410000001</c:v>
                </c:pt>
                <c:pt idx="720">
                  <c:v>2043.410034</c:v>
                </c:pt>
                <c:pt idx="721">
                  <c:v>2073.070068</c:v>
                </c:pt>
                <c:pt idx="722">
                  <c:v>2041.8900149999999</c:v>
                </c:pt>
                <c:pt idx="723">
                  <c:v>2005.5500489999999</c:v>
                </c:pt>
                <c:pt idx="724">
                  <c:v>2021.150024</c:v>
                </c:pt>
                <c:pt idx="725">
                  <c:v>2038.969971</c:v>
                </c:pt>
                <c:pt idx="726">
                  <c:v>2064.290039</c:v>
                </c:pt>
                <c:pt idx="727">
                  <c:v>2060.98999</c:v>
                </c:pt>
                <c:pt idx="728">
                  <c:v>2056.5</c:v>
                </c:pt>
                <c:pt idx="729">
                  <c:v>2078.360107</c:v>
                </c:pt>
                <c:pt idx="730">
                  <c:v>2063.360107</c:v>
                </c:pt>
                <c:pt idx="731">
                  <c:v>2043.9399410000001</c:v>
                </c:pt>
                <c:pt idx="732">
                  <c:v>2012.660034</c:v>
                </c:pt>
                <c:pt idx="733">
                  <c:v>2016.709961</c:v>
                </c:pt>
                <c:pt idx="734">
                  <c:v>1990.26001</c:v>
                </c:pt>
                <c:pt idx="735">
                  <c:v>1943.089966</c:v>
                </c:pt>
                <c:pt idx="736">
                  <c:v>1922.030029</c:v>
                </c:pt>
                <c:pt idx="737">
                  <c:v>1923.670044</c:v>
                </c:pt>
                <c:pt idx="738">
                  <c:v>1938.6800539999999</c:v>
                </c:pt>
                <c:pt idx="739">
                  <c:v>1890.280029</c:v>
                </c:pt>
                <c:pt idx="740">
                  <c:v>1921.839966</c:v>
                </c:pt>
                <c:pt idx="741">
                  <c:v>1880.329956</c:v>
                </c:pt>
                <c:pt idx="742">
                  <c:v>1881.329956</c:v>
                </c:pt>
                <c:pt idx="743">
                  <c:v>1859.329956</c:v>
                </c:pt>
                <c:pt idx="744">
                  <c:v>1868.98999</c:v>
                </c:pt>
                <c:pt idx="745">
                  <c:v>1906.900024</c:v>
                </c:pt>
                <c:pt idx="746">
                  <c:v>1877.079956</c:v>
                </c:pt>
                <c:pt idx="747">
                  <c:v>1903.630005</c:v>
                </c:pt>
                <c:pt idx="748">
                  <c:v>1882.9499510000001</c:v>
                </c:pt>
                <c:pt idx="749">
                  <c:v>1893.3599850000001</c:v>
                </c:pt>
                <c:pt idx="750">
                  <c:v>1940.23999</c:v>
                </c:pt>
                <c:pt idx="751">
                  <c:v>1939.380005</c:v>
                </c:pt>
                <c:pt idx="752">
                  <c:v>1903.030029</c:v>
                </c:pt>
                <c:pt idx="753">
                  <c:v>1912.530029</c:v>
                </c:pt>
                <c:pt idx="754">
                  <c:v>1915.4499510000001</c:v>
                </c:pt>
                <c:pt idx="755">
                  <c:v>1880.0500489999999</c:v>
                </c:pt>
                <c:pt idx="756">
                  <c:v>1853.4399410000001</c:v>
                </c:pt>
                <c:pt idx="757">
                  <c:v>1852.209961</c:v>
                </c:pt>
                <c:pt idx="758">
                  <c:v>1851.8599850000001</c:v>
                </c:pt>
                <c:pt idx="759">
                  <c:v>1829.079956</c:v>
                </c:pt>
                <c:pt idx="760">
                  <c:v>1864.780029</c:v>
                </c:pt>
                <c:pt idx="761">
                  <c:v>1895.579956</c:v>
                </c:pt>
                <c:pt idx="762">
                  <c:v>1926.8199460000001</c:v>
                </c:pt>
                <c:pt idx="763">
                  <c:v>1917.829956</c:v>
                </c:pt>
                <c:pt idx="764">
                  <c:v>1917.780029</c:v>
                </c:pt>
                <c:pt idx="765">
                  <c:v>1945.5</c:v>
                </c:pt>
                <c:pt idx="766">
                  <c:v>1921.2700199999999</c:v>
                </c:pt>
                <c:pt idx="767">
                  <c:v>1929.8000489999999</c:v>
                </c:pt>
                <c:pt idx="768">
                  <c:v>1951.6999510000001</c:v>
                </c:pt>
                <c:pt idx="769">
                  <c:v>1948.0500489999999</c:v>
                </c:pt>
                <c:pt idx="770">
                  <c:v>1932.2299800000001</c:v>
                </c:pt>
                <c:pt idx="771">
                  <c:v>1978.349976</c:v>
                </c:pt>
                <c:pt idx="772">
                  <c:v>1986.4499510000001</c:v>
                </c:pt>
                <c:pt idx="773">
                  <c:v>1993.400024</c:v>
                </c:pt>
                <c:pt idx="774">
                  <c:v>1999.98999</c:v>
                </c:pt>
                <c:pt idx="775">
                  <c:v>2001.76001</c:v>
                </c:pt>
                <c:pt idx="776">
                  <c:v>1979.26001</c:v>
                </c:pt>
                <c:pt idx="777">
                  <c:v>1989.26001</c:v>
                </c:pt>
                <c:pt idx="778">
                  <c:v>1989.5699460000001</c:v>
                </c:pt>
                <c:pt idx="779">
                  <c:v>2022.1899410000001</c:v>
                </c:pt>
                <c:pt idx="780">
                  <c:v>2019.6400149999999</c:v>
                </c:pt>
                <c:pt idx="781">
                  <c:v>2015.9300539999999</c:v>
                </c:pt>
                <c:pt idx="782">
                  <c:v>2027.219971</c:v>
                </c:pt>
                <c:pt idx="783">
                  <c:v>2040.589966</c:v>
                </c:pt>
                <c:pt idx="784">
                  <c:v>2049.580078</c:v>
                </c:pt>
                <c:pt idx="785">
                  <c:v>2051.6000979999999</c:v>
                </c:pt>
                <c:pt idx="786">
                  <c:v>2049.8000489999999</c:v>
                </c:pt>
                <c:pt idx="787">
                  <c:v>2036.709961</c:v>
                </c:pt>
                <c:pt idx="788">
                  <c:v>2035.9399410000001</c:v>
                </c:pt>
                <c:pt idx="789">
                  <c:v>2037.0500489999999</c:v>
                </c:pt>
                <c:pt idx="790">
                  <c:v>2055.01001</c:v>
                </c:pt>
                <c:pt idx="791">
                  <c:v>2063.9499510000001</c:v>
                </c:pt>
                <c:pt idx="792">
                  <c:v>2059.73999</c:v>
                </c:pt>
                <c:pt idx="793">
                  <c:v>2072.780029</c:v>
                </c:pt>
                <c:pt idx="794">
                  <c:v>2066.1298830000001</c:v>
                </c:pt>
                <c:pt idx="795">
                  <c:v>2045.170044</c:v>
                </c:pt>
                <c:pt idx="796">
                  <c:v>2066.6599120000001</c:v>
                </c:pt>
                <c:pt idx="797">
                  <c:v>2041.910034</c:v>
                </c:pt>
                <c:pt idx="798">
                  <c:v>2047.599976</c:v>
                </c:pt>
                <c:pt idx="799">
                  <c:v>2041.98999</c:v>
                </c:pt>
                <c:pt idx="800">
                  <c:v>2061.719971</c:v>
                </c:pt>
                <c:pt idx="801">
                  <c:v>2082.419922</c:v>
                </c:pt>
                <c:pt idx="802">
                  <c:v>2082.780029</c:v>
                </c:pt>
                <c:pt idx="803">
                  <c:v>2080.7299800000001</c:v>
                </c:pt>
                <c:pt idx="804">
                  <c:v>2094.3400879999999</c:v>
                </c:pt>
                <c:pt idx="805">
                  <c:v>2100.8000489999999</c:v>
                </c:pt>
                <c:pt idx="806">
                  <c:v>2102.3999020000001</c:v>
                </c:pt>
                <c:pt idx="807">
                  <c:v>2091.4799800000001</c:v>
                </c:pt>
                <c:pt idx="808">
                  <c:v>2091.580078</c:v>
                </c:pt>
                <c:pt idx="809">
                  <c:v>2087.790039</c:v>
                </c:pt>
                <c:pt idx="810">
                  <c:v>2091.6999510000001</c:v>
                </c:pt>
                <c:pt idx="811">
                  <c:v>2095.1499020000001</c:v>
                </c:pt>
                <c:pt idx="812">
                  <c:v>2075.8100589999999</c:v>
                </c:pt>
                <c:pt idx="813">
                  <c:v>2065.3000489999999</c:v>
                </c:pt>
                <c:pt idx="814">
                  <c:v>2081.429932</c:v>
                </c:pt>
                <c:pt idx="815">
                  <c:v>2063.3701169999999</c:v>
                </c:pt>
                <c:pt idx="816">
                  <c:v>2051.1201169999999</c:v>
                </c:pt>
                <c:pt idx="817">
                  <c:v>2050.6298830000001</c:v>
                </c:pt>
                <c:pt idx="818">
                  <c:v>2057.139893</c:v>
                </c:pt>
                <c:pt idx="819">
                  <c:v>2058.6899410000001</c:v>
                </c:pt>
                <c:pt idx="820">
                  <c:v>2084.389893</c:v>
                </c:pt>
                <c:pt idx="821">
                  <c:v>2064.459961</c:v>
                </c:pt>
                <c:pt idx="822">
                  <c:v>2064.110107</c:v>
                </c:pt>
                <c:pt idx="823">
                  <c:v>2046.6099850000001</c:v>
                </c:pt>
                <c:pt idx="824">
                  <c:v>2066.6599120000001</c:v>
                </c:pt>
                <c:pt idx="825">
                  <c:v>2047.209961</c:v>
                </c:pt>
                <c:pt idx="826">
                  <c:v>2047.630005</c:v>
                </c:pt>
                <c:pt idx="827">
                  <c:v>2040.040039</c:v>
                </c:pt>
                <c:pt idx="828">
                  <c:v>2052.320068</c:v>
                </c:pt>
                <c:pt idx="829">
                  <c:v>2048.040039</c:v>
                </c:pt>
                <c:pt idx="830">
                  <c:v>2076.0600589999999</c:v>
                </c:pt>
                <c:pt idx="831">
                  <c:v>2090.540039</c:v>
                </c:pt>
                <c:pt idx="832">
                  <c:v>2090.1000979999999</c:v>
                </c:pt>
                <c:pt idx="833">
                  <c:v>2099.0600589999999</c:v>
                </c:pt>
                <c:pt idx="834">
                  <c:v>2096.9499510000001</c:v>
                </c:pt>
                <c:pt idx="835">
                  <c:v>2099.330078</c:v>
                </c:pt>
                <c:pt idx="836">
                  <c:v>2105.26001</c:v>
                </c:pt>
                <c:pt idx="837">
                  <c:v>2099.1298830000001</c:v>
                </c:pt>
                <c:pt idx="838">
                  <c:v>2109.4099120000001</c:v>
                </c:pt>
                <c:pt idx="839">
                  <c:v>2112.1298830000001</c:v>
                </c:pt>
                <c:pt idx="840">
                  <c:v>2119.1201169999999</c:v>
                </c:pt>
                <c:pt idx="841">
                  <c:v>2115.4799800000001</c:v>
                </c:pt>
                <c:pt idx="842">
                  <c:v>2096.070068</c:v>
                </c:pt>
                <c:pt idx="843">
                  <c:v>2079.0600589999999</c:v>
                </c:pt>
                <c:pt idx="844">
                  <c:v>2075.320068</c:v>
                </c:pt>
                <c:pt idx="845">
                  <c:v>2071.5</c:v>
                </c:pt>
                <c:pt idx="846">
                  <c:v>2077.98999</c:v>
                </c:pt>
                <c:pt idx="847">
                  <c:v>2071.219971</c:v>
                </c:pt>
                <c:pt idx="848">
                  <c:v>2083.25</c:v>
                </c:pt>
                <c:pt idx="849">
                  <c:v>2088.8999020000001</c:v>
                </c:pt>
                <c:pt idx="850">
                  <c:v>2085.4499510000001</c:v>
                </c:pt>
                <c:pt idx="851">
                  <c:v>2113.320068</c:v>
                </c:pt>
                <c:pt idx="852">
                  <c:v>2037.410034</c:v>
                </c:pt>
                <c:pt idx="853">
                  <c:v>2000.540039</c:v>
                </c:pt>
                <c:pt idx="854">
                  <c:v>2036.089966</c:v>
                </c:pt>
                <c:pt idx="855">
                  <c:v>2070.7700199999999</c:v>
                </c:pt>
                <c:pt idx="856">
                  <c:v>2098.860107</c:v>
                </c:pt>
                <c:pt idx="857">
                  <c:v>2102.9499510000001</c:v>
                </c:pt>
                <c:pt idx="858">
                  <c:v>2088.5500489999999</c:v>
                </c:pt>
                <c:pt idx="859">
                  <c:v>2099.7299800000001</c:v>
                </c:pt>
                <c:pt idx="860">
                  <c:v>2097.8999020000001</c:v>
                </c:pt>
                <c:pt idx="861">
                  <c:v>2129.8999020000001</c:v>
                </c:pt>
                <c:pt idx="862">
                  <c:v>2137.1599120000001</c:v>
                </c:pt>
                <c:pt idx="863">
                  <c:v>2152.139893</c:v>
                </c:pt>
                <c:pt idx="864">
                  <c:v>2152.429932</c:v>
                </c:pt>
                <c:pt idx="865">
                  <c:v>2163.75</c:v>
                </c:pt>
                <c:pt idx="866">
                  <c:v>2161.73999</c:v>
                </c:pt>
                <c:pt idx="867">
                  <c:v>2166.889893</c:v>
                </c:pt>
                <c:pt idx="868">
                  <c:v>2163.780029</c:v>
                </c:pt>
                <c:pt idx="869">
                  <c:v>2173.0200199999999</c:v>
                </c:pt>
                <c:pt idx="870">
                  <c:v>2165.169922</c:v>
                </c:pt>
                <c:pt idx="871">
                  <c:v>2175.030029</c:v>
                </c:pt>
                <c:pt idx="872">
                  <c:v>2168.4799800000001</c:v>
                </c:pt>
                <c:pt idx="873">
                  <c:v>2169.179932</c:v>
                </c:pt>
                <c:pt idx="874">
                  <c:v>2166.580078</c:v>
                </c:pt>
                <c:pt idx="875">
                  <c:v>2170.0600589999999</c:v>
                </c:pt>
                <c:pt idx="876">
                  <c:v>2173.6000979999999</c:v>
                </c:pt>
                <c:pt idx="877">
                  <c:v>2170.8400879999999</c:v>
                </c:pt>
                <c:pt idx="878">
                  <c:v>2157.030029</c:v>
                </c:pt>
                <c:pt idx="879">
                  <c:v>2163.790039</c:v>
                </c:pt>
                <c:pt idx="880">
                  <c:v>2164.25</c:v>
                </c:pt>
                <c:pt idx="881">
                  <c:v>2182.8701169999999</c:v>
                </c:pt>
                <c:pt idx="882">
                  <c:v>2180.889893</c:v>
                </c:pt>
                <c:pt idx="883">
                  <c:v>2181.73999</c:v>
                </c:pt>
                <c:pt idx="884">
                  <c:v>2175.48999</c:v>
                </c:pt>
                <c:pt idx="885">
                  <c:v>2185.790039</c:v>
                </c:pt>
                <c:pt idx="886">
                  <c:v>2184.0500489999999</c:v>
                </c:pt>
                <c:pt idx="887">
                  <c:v>2190.1499020000001</c:v>
                </c:pt>
                <c:pt idx="888">
                  <c:v>2178.1499020000001</c:v>
                </c:pt>
                <c:pt idx="889">
                  <c:v>2182.219971</c:v>
                </c:pt>
                <c:pt idx="890">
                  <c:v>2187.0200199999999</c:v>
                </c:pt>
                <c:pt idx="891">
                  <c:v>2183.8701169999999</c:v>
                </c:pt>
                <c:pt idx="892">
                  <c:v>2182.639893</c:v>
                </c:pt>
                <c:pt idx="893">
                  <c:v>2186.8999020000001</c:v>
                </c:pt>
                <c:pt idx="894">
                  <c:v>2175.4399410000001</c:v>
                </c:pt>
                <c:pt idx="895">
                  <c:v>2172.469971</c:v>
                </c:pt>
                <c:pt idx="896">
                  <c:v>2169.040039</c:v>
                </c:pt>
                <c:pt idx="897">
                  <c:v>2180.3798830000001</c:v>
                </c:pt>
                <c:pt idx="898">
                  <c:v>2176.1201169999999</c:v>
                </c:pt>
                <c:pt idx="899">
                  <c:v>2170.9499510000001</c:v>
                </c:pt>
                <c:pt idx="900">
                  <c:v>2170.860107</c:v>
                </c:pt>
                <c:pt idx="901">
                  <c:v>2179.9799800000001</c:v>
                </c:pt>
                <c:pt idx="902">
                  <c:v>2186.4799800000001</c:v>
                </c:pt>
                <c:pt idx="903">
                  <c:v>2186.1599120000001</c:v>
                </c:pt>
                <c:pt idx="904">
                  <c:v>2181.3000489999999</c:v>
                </c:pt>
                <c:pt idx="905">
                  <c:v>2127.8100589999999</c:v>
                </c:pt>
                <c:pt idx="906">
                  <c:v>2159.040039</c:v>
                </c:pt>
                <c:pt idx="907">
                  <c:v>2127.0200199999999</c:v>
                </c:pt>
                <c:pt idx="908">
                  <c:v>2125.7700199999999</c:v>
                </c:pt>
                <c:pt idx="909">
                  <c:v>2147.26001</c:v>
                </c:pt>
                <c:pt idx="910">
                  <c:v>2139.1599120000001</c:v>
                </c:pt>
                <c:pt idx="911">
                  <c:v>2139.1201169999999</c:v>
                </c:pt>
                <c:pt idx="912">
                  <c:v>2139.76001</c:v>
                </c:pt>
                <c:pt idx="913">
                  <c:v>2163.1201169999999</c:v>
                </c:pt>
                <c:pt idx="914">
                  <c:v>2177.179932</c:v>
                </c:pt>
                <c:pt idx="915">
                  <c:v>2164.6899410000001</c:v>
                </c:pt>
                <c:pt idx="916">
                  <c:v>2146.1000979999999</c:v>
                </c:pt>
                <c:pt idx="917">
                  <c:v>2159.929932</c:v>
                </c:pt>
                <c:pt idx="918">
                  <c:v>2171.3701169999999</c:v>
                </c:pt>
                <c:pt idx="919">
                  <c:v>2151.1298830000001</c:v>
                </c:pt>
                <c:pt idx="920">
                  <c:v>2168.2700199999999</c:v>
                </c:pt>
                <c:pt idx="921">
                  <c:v>2161.1999510000001</c:v>
                </c:pt>
                <c:pt idx="922">
                  <c:v>2150.48999</c:v>
                </c:pt>
                <c:pt idx="923">
                  <c:v>2159.7299800000001</c:v>
                </c:pt>
                <c:pt idx="924">
                  <c:v>2160.7700199999999</c:v>
                </c:pt>
                <c:pt idx="925">
                  <c:v>2153.73999</c:v>
                </c:pt>
                <c:pt idx="926">
                  <c:v>2163.6599120000001</c:v>
                </c:pt>
                <c:pt idx="927">
                  <c:v>2136.7299800000001</c:v>
                </c:pt>
                <c:pt idx="928">
                  <c:v>2139.179932</c:v>
                </c:pt>
                <c:pt idx="929">
                  <c:v>2132.5500489999999</c:v>
                </c:pt>
                <c:pt idx="930">
                  <c:v>2132.9799800000001</c:v>
                </c:pt>
                <c:pt idx="931">
                  <c:v>2126.5</c:v>
                </c:pt>
                <c:pt idx="932">
                  <c:v>2139.6000979999999</c:v>
                </c:pt>
                <c:pt idx="933">
                  <c:v>2144.290039</c:v>
                </c:pt>
                <c:pt idx="934">
                  <c:v>2141.3400879999999</c:v>
                </c:pt>
                <c:pt idx="935">
                  <c:v>2141.1599120000001</c:v>
                </c:pt>
                <c:pt idx="936">
                  <c:v>2151.330078</c:v>
                </c:pt>
                <c:pt idx="937">
                  <c:v>2143.1599120000001</c:v>
                </c:pt>
                <c:pt idx="938">
                  <c:v>2139.429932</c:v>
                </c:pt>
                <c:pt idx="939">
                  <c:v>2133.040039</c:v>
                </c:pt>
                <c:pt idx="940">
                  <c:v>2126.4099120000001</c:v>
                </c:pt>
                <c:pt idx="941">
                  <c:v>2126.1499020000001</c:v>
                </c:pt>
                <c:pt idx="942">
                  <c:v>2111.719971</c:v>
                </c:pt>
                <c:pt idx="943">
                  <c:v>2097.9399410000001</c:v>
                </c:pt>
                <c:pt idx="944">
                  <c:v>2088.6599120000001</c:v>
                </c:pt>
                <c:pt idx="945">
                  <c:v>2085.179932</c:v>
                </c:pt>
                <c:pt idx="946">
                  <c:v>2131.5200199999999</c:v>
                </c:pt>
                <c:pt idx="947">
                  <c:v>2139.5600589999999</c:v>
                </c:pt>
                <c:pt idx="948">
                  <c:v>2163.26001</c:v>
                </c:pt>
                <c:pt idx="949">
                  <c:v>2167.4799800000001</c:v>
                </c:pt>
                <c:pt idx="950">
                  <c:v>2164.4499510000001</c:v>
                </c:pt>
                <c:pt idx="951">
                  <c:v>2164.1999510000001</c:v>
                </c:pt>
                <c:pt idx="952">
                  <c:v>2180.389893</c:v>
                </c:pt>
                <c:pt idx="953">
                  <c:v>2176.9399410000001</c:v>
                </c:pt>
                <c:pt idx="954">
                  <c:v>2187.1201169999999</c:v>
                </c:pt>
                <c:pt idx="955">
                  <c:v>2181.8999020000001</c:v>
                </c:pt>
                <c:pt idx="956">
                  <c:v>2198.179932</c:v>
                </c:pt>
                <c:pt idx="957">
                  <c:v>2202.9399410000001</c:v>
                </c:pt>
                <c:pt idx="958">
                  <c:v>2204.719971</c:v>
                </c:pt>
                <c:pt idx="959">
                  <c:v>2213.3500979999999</c:v>
                </c:pt>
                <c:pt idx="960">
                  <c:v>2201.719971</c:v>
                </c:pt>
                <c:pt idx="961">
                  <c:v>2204.6599120000001</c:v>
                </c:pt>
                <c:pt idx="962">
                  <c:v>2198.8100589999999</c:v>
                </c:pt>
                <c:pt idx="963">
                  <c:v>2191.080078</c:v>
                </c:pt>
                <c:pt idx="964">
                  <c:v>2191.9499510000001</c:v>
                </c:pt>
                <c:pt idx="965">
                  <c:v>2204.709961</c:v>
                </c:pt>
                <c:pt idx="966">
                  <c:v>2212.2299800000001</c:v>
                </c:pt>
                <c:pt idx="967">
                  <c:v>2241.3500979999999</c:v>
                </c:pt>
                <c:pt idx="968">
                  <c:v>2246.1899410000001</c:v>
                </c:pt>
                <c:pt idx="969">
                  <c:v>2259.530029</c:v>
                </c:pt>
                <c:pt idx="970">
                  <c:v>2256.959961</c:v>
                </c:pt>
                <c:pt idx="971">
                  <c:v>2271.719971</c:v>
                </c:pt>
                <c:pt idx="972">
                  <c:v>2253.280029</c:v>
                </c:pt>
                <c:pt idx="973">
                  <c:v>2262.030029</c:v>
                </c:pt>
                <c:pt idx="974">
                  <c:v>2258.070068</c:v>
                </c:pt>
                <c:pt idx="975">
                  <c:v>2262.530029</c:v>
                </c:pt>
                <c:pt idx="976">
                  <c:v>2270.76001</c:v>
                </c:pt>
                <c:pt idx="977">
                  <c:v>2265.179932</c:v>
                </c:pt>
                <c:pt idx="978">
                  <c:v>2260.959961</c:v>
                </c:pt>
                <c:pt idx="979">
                  <c:v>2263.790039</c:v>
                </c:pt>
                <c:pt idx="980">
                  <c:v>2268.8798830000001</c:v>
                </c:pt>
                <c:pt idx="981">
                  <c:v>2249.919922</c:v>
                </c:pt>
                <c:pt idx="982">
                  <c:v>2249.26001</c:v>
                </c:pt>
                <c:pt idx="983">
                  <c:v>2238.830078</c:v>
                </c:pt>
                <c:pt idx="984">
                  <c:v>2257.830078</c:v>
                </c:pt>
                <c:pt idx="985">
                  <c:v>2270.75</c:v>
                </c:pt>
                <c:pt idx="986">
                  <c:v>2269</c:v>
                </c:pt>
                <c:pt idx="987">
                  <c:v>2276.9799800000001</c:v>
                </c:pt>
                <c:pt idx="988">
                  <c:v>2268.8999020000001</c:v>
                </c:pt>
                <c:pt idx="989">
                  <c:v>2268.8999020000001</c:v>
                </c:pt>
                <c:pt idx="990">
                  <c:v>2275.320068</c:v>
                </c:pt>
                <c:pt idx="991">
                  <c:v>2270.4399410000001</c:v>
                </c:pt>
                <c:pt idx="992">
                  <c:v>2274.639893</c:v>
                </c:pt>
                <c:pt idx="993">
                  <c:v>2267.889893</c:v>
                </c:pt>
                <c:pt idx="994">
                  <c:v>2271.889893</c:v>
                </c:pt>
                <c:pt idx="995">
                  <c:v>2263.6899410000001</c:v>
                </c:pt>
                <c:pt idx="996">
                  <c:v>2271.3100589999999</c:v>
                </c:pt>
                <c:pt idx="997">
                  <c:v>2265.1999510000001</c:v>
                </c:pt>
                <c:pt idx="998">
                  <c:v>2280.070068</c:v>
                </c:pt>
                <c:pt idx="999">
                  <c:v>2298.3701169999999</c:v>
                </c:pt>
                <c:pt idx="1000">
                  <c:v>2296.679932</c:v>
                </c:pt>
                <c:pt idx="1001">
                  <c:v>2294.6899410000001</c:v>
                </c:pt>
                <c:pt idx="1002">
                  <c:v>2280.8999020000001</c:v>
                </c:pt>
                <c:pt idx="1003">
                  <c:v>2278.8701169999999</c:v>
                </c:pt>
                <c:pt idx="1004">
                  <c:v>2279.5500489999999</c:v>
                </c:pt>
                <c:pt idx="1005">
                  <c:v>2280.8500979999999</c:v>
                </c:pt>
                <c:pt idx="1006">
                  <c:v>2297.419922</c:v>
                </c:pt>
                <c:pt idx="1007">
                  <c:v>2292.5600589999999</c:v>
                </c:pt>
                <c:pt idx="1008">
                  <c:v>2293.080078</c:v>
                </c:pt>
                <c:pt idx="1009">
                  <c:v>2294.669922</c:v>
                </c:pt>
                <c:pt idx="1010">
                  <c:v>2307.8701169999999</c:v>
                </c:pt>
                <c:pt idx="1011">
                  <c:v>2316.1000979999999</c:v>
                </c:pt>
                <c:pt idx="1012">
                  <c:v>2328.25</c:v>
                </c:pt>
                <c:pt idx="1013">
                  <c:v>2337.580078</c:v>
                </c:pt>
                <c:pt idx="1014">
                  <c:v>2349.25</c:v>
                </c:pt>
                <c:pt idx="1015">
                  <c:v>2347.219971</c:v>
                </c:pt>
                <c:pt idx="1016">
                  <c:v>2351.1599120000001</c:v>
                </c:pt>
                <c:pt idx="1017">
                  <c:v>2365.3798830000001</c:v>
                </c:pt>
                <c:pt idx="1018">
                  <c:v>2362.820068</c:v>
                </c:pt>
                <c:pt idx="1019">
                  <c:v>2363.8100589999999</c:v>
                </c:pt>
                <c:pt idx="1020">
                  <c:v>2367.3400879999999</c:v>
                </c:pt>
                <c:pt idx="1021">
                  <c:v>2369.75</c:v>
                </c:pt>
                <c:pt idx="1022">
                  <c:v>2363.639893</c:v>
                </c:pt>
                <c:pt idx="1023">
                  <c:v>2395.959961</c:v>
                </c:pt>
                <c:pt idx="1024">
                  <c:v>2381.919922</c:v>
                </c:pt>
                <c:pt idx="1025">
                  <c:v>2383.1201169999999</c:v>
                </c:pt>
                <c:pt idx="1026">
                  <c:v>2375.3100589999999</c:v>
                </c:pt>
                <c:pt idx="1027">
                  <c:v>2368.389893</c:v>
                </c:pt>
                <c:pt idx="1028">
                  <c:v>2362.9799800000001</c:v>
                </c:pt>
                <c:pt idx="1029">
                  <c:v>2364.8701169999999</c:v>
                </c:pt>
                <c:pt idx="1030">
                  <c:v>2372.6000979999999</c:v>
                </c:pt>
                <c:pt idx="1031">
                  <c:v>2373.469971</c:v>
                </c:pt>
                <c:pt idx="1032">
                  <c:v>2365.4499510000001</c:v>
                </c:pt>
                <c:pt idx="1033">
                  <c:v>2385.26001</c:v>
                </c:pt>
                <c:pt idx="1034">
                  <c:v>2381.3798830000001</c:v>
                </c:pt>
                <c:pt idx="1035">
                  <c:v>2378.25</c:v>
                </c:pt>
                <c:pt idx="1036">
                  <c:v>2373.469971</c:v>
                </c:pt>
                <c:pt idx="1037">
                  <c:v>2344.0200199999999</c:v>
                </c:pt>
                <c:pt idx="1038">
                  <c:v>2348.4499510000001</c:v>
                </c:pt>
                <c:pt idx="1039">
                  <c:v>2345.959961</c:v>
                </c:pt>
                <c:pt idx="1040">
                  <c:v>2343.9799800000001</c:v>
                </c:pt>
                <c:pt idx="1041">
                  <c:v>2341.5900879999999</c:v>
                </c:pt>
                <c:pt idx="1042">
                  <c:v>2358.570068</c:v>
                </c:pt>
                <c:pt idx="1043">
                  <c:v>2361.1298830000001</c:v>
                </c:pt>
                <c:pt idx="1044">
                  <c:v>2368.0600589999999</c:v>
                </c:pt>
                <c:pt idx="1045">
                  <c:v>2362.719971</c:v>
                </c:pt>
                <c:pt idx="1046">
                  <c:v>2358.8400879999999</c:v>
                </c:pt>
                <c:pt idx="1047">
                  <c:v>2360.1599120000001</c:v>
                </c:pt>
                <c:pt idx="1048">
                  <c:v>2352.9499510000001</c:v>
                </c:pt>
                <c:pt idx="1049">
                  <c:v>2357.48999</c:v>
                </c:pt>
                <c:pt idx="1050">
                  <c:v>2355.540039</c:v>
                </c:pt>
                <c:pt idx="1051">
                  <c:v>2357.1599120000001</c:v>
                </c:pt>
                <c:pt idx="1052">
                  <c:v>2353.780029</c:v>
                </c:pt>
                <c:pt idx="1053">
                  <c:v>2344.929932</c:v>
                </c:pt>
                <c:pt idx="1054">
                  <c:v>2328.9499510000001</c:v>
                </c:pt>
                <c:pt idx="1055">
                  <c:v>2349.01001</c:v>
                </c:pt>
                <c:pt idx="1056">
                  <c:v>2342.1899410000001</c:v>
                </c:pt>
                <c:pt idx="1057">
                  <c:v>2338.169922</c:v>
                </c:pt>
                <c:pt idx="1058">
                  <c:v>2355.8400879999999</c:v>
                </c:pt>
                <c:pt idx="1059">
                  <c:v>2348.6899410000001</c:v>
                </c:pt>
                <c:pt idx="1060">
                  <c:v>2374.1499020000001</c:v>
                </c:pt>
                <c:pt idx="1061">
                  <c:v>2388.610107</c:v>
                </c:pt>
                <c:pt idx="1062">
                  <c:v>2387.4499510000001</c:v>
                </c:pt>
                <c:pt idx="1063">
                  <c:v>2388.7700199999999</c:v>
                </c:pt>
                <c:pt idx="1064">
                  <c:v>2384.1999510000001</c:v>
                </c:pt>
                <c:pt idx="1065">
                  <c:v>2388.330078</c:v>
                </c:pt>
                <c:pt idx="1066">
                  <c:v>2391.169922</c:v>
                </c:pt>
                <c:pt idx="1067">
                  <c:v>2388.1298830000001</c:v>
                </c:pt>
                <c:pt idx="1068">
                  <c:v>2389.5200199999999</c:v>
                </c:pt>
                <c:pt idx="1069">
                  <c:v>2399.290039</c:v>
                </c:pt>
                <c:pt idx="1070">
                  <c:v>2399.3798830000001</c:v>
                </c:pt>
                <c:pt idx="1071">
                  <c:v>2396.919922</c:v>
                </c:pt>
                <c:pt idx="1072">
                  <c:v>2399.6298830000001</c:v>
                </c:pt>
                <c:pt idx="1073">
                  <c:v>2394.4399410000001</c:v>
                </c:pt>
                <c:pt idx="1074">
                  <c:v>2390.8999020000001</c:v>
                </c:pt>
                <c:pt idx="1075">
                  <c:v>2402.320068</c:v>
                </c:pt>
                <c:pt idx="1076">
                  <c:v>2400.669922</c:v>
                </c:pt>
                <c:pt idx="1077">
                  <c:v>2357.030029</c:v>
                </c:pt>
                <c:pt idx="1078">
                  <c:v>2365.719971</c:v>
                </c:pt>
                <c:pt idx="1079">
                  <c:v>2381.7299800000001</c:v>
                </c:pt>
                <c:pt idx="1080">
                  <c:v>2394.0200199999999</c:v>
                </c:pt>
                <c:pt idx="1081">
                  <c:v>2398.419922</c:v>
                </c:pt>
                <c:pt idx="1082">
                  <c:v>2404.389893</c:v>
                </c:pt>
                <c:pt idx="1083">
                  <c:v>2415.070068</c:v>
                </c:pt>
                <c:pt idx="1084">
                  <c:v>2415.820068</c:v>
                </c:pt>
                <c:pt idx="1085">
                  <c:v>2412.9099120000001</c:v>
                </c:pt>
                <c:pt idx="1086">
                  <c:v>2411.8000489999999</c:v>
                </c:pt>
                <c:pt idx="1087">
                  <c:v>2430.0600589999999</c:v>
                </c:pt>
                <c:pt idx="1088">
                  <c:v>2439.070068</c:v>
                </c:pt>
                <c:pt idx="1089">
                  <c:v>2436.1000979999999</c:v>
                </c:pt>
                <c:pt idx="1090">
                  <c:v>2429.330078</c:v>
                </c:pt>
                <c:pt idx="1091">
                  <c:v>2433.139893</c:v>
                </c:pt>
                <c:pt idx="1092">
                  <c:v>2433.790039</c:v>
                </c:pt>
                <c:pt idx="1093">
                  <c:v>2431.7700199999999</c:v>
                </c:pt>
                <c:pt idx="1094">
                  <c:v>2429.389893</c:v>
                </c:pt>
                <c:pt idx="1095">
                  <c:v>2440.3500979999999</c:v>
                </c:pt>
                <c:pt idx="1096">
                  <c:v>2437.919922</c:v>
                </c:pt>
                <c:pt idx="1097">
                  <c:v>2432.459961</c:v>
                </c:pt>
                <c:pt idx="1098">
                  <c:v>2433.1499020000001</c:v>
                </c:pt>
                <c:pt idx="1099">
                  <c:v>2453.459961</c:v>
                </c:pt>
                <c:pt idx="1100">
                  <c:v>2437.030029</c:v>
                </c:pt>
                <c:pt idx="1101">
                  <c:v>2435.610107</c:v>
                </c:pt>
                <c:pt idx="1102">
                  <c:v>2434.5</c:v>
                </c:pt>
                <c:pt idx="1103">
                  <c:v>2438.3000489999999</c:v>
                </c:pt>
                <c:pt idx="1104">
                  <c:v>2439.070068</c:v>
                </c:pt>
                <c:pt idx="1105">
                  <c:v>2419.3798830000001</c:v>
                </c:pt>
                <c:pt idx="1106">
                  <c:v>2440.6899410000001</c:v>
                </c:pt>
                <c:pt idx="1107">
                  <c:v>2419.6999510000001</c:v>
                </c:pt>
                <c:pt idx="1108">
                  <c:v>2423.4099120000001</c:v>
                </c:pt>
                <c:pt idx="1109">
                  <c:v>2429.01001</c:v>
                </c:pt>
                <c:pt idx="1110">
                  <c:v>2432.540039</c:v>
                </c:pt>
                <c:pt idx="1111">
                  <c:v>2409.75</c:v>
                </c:pt>
                <c:pt idx="1112">
                  <c:v>2425.179932</c:v>
                </c:pt>
                <c:pt idx="1113">
                  <c:v>2427.429932</c:v>
                </c:pt>
                <c:pt idx="1114">
                  <c:v>2425.530029</c:v>
                </c:pt>
                <c:pt idx="1115">
                  <c:v>2443.25</c:v>
                </c:pt>
                <c:pt idx="1116">
                  <c:v>2447.830078</c:v>
                </c:pt>
                <c:pt idx="1117">
                  <c:v>2459.2700199999999</c:v>
                </c:pt>
                <c:pt idx="1118">
                  <c:v>2459.139893</c:v>
                </c:pt>
                <c:pt idx="1119">
                  <c:v>2460.610107</c:v>
                </c:pt>
                <c:pt idx="1120">
                  <c:v>2473.830078</c:v>
                </c:pt>
                <c:pt idx="1121">
                  <c:v>2473.4499510000001</c:v>
                </c:pt>
                <c:pt idx="1122">
                  <c:v>2472.540039</c:v>
                </c:pt>
                <c:pt idx="1123">
                  <c:v>2469.9099120000001</c:v>
                </c:pt>
                <c:pt idx="1124">
                  <c:v>2477.1298830000001</c:v>
                </c:pt>
                <c:pt idx="1125">
                  <c:v>2477.830078</c:v>
                </c:pt>
                <c:pt idx="1126">
                  <c:v>2475.419922</c:v>
                </c:pt>
                <c:pt idx="1127">
                  <c:v>2472.1000979999999</c:v>
                </c:pt>
                <c:pt idx="1128">
                  <c:v>2470.3000489999999</c:v>
                </c:pt>
                <c:pt idx="1129">
                  <c:v>2476.3500979999999</c:v>
                </c:pt>
                <c:pt idx="1130">
                  <c:v>2477.570068</c:v>
                </c:pt>
                <c:pt idx="1131">
                  <c:v>2472.1599120000001</c:v>
                </c:pt>
                <c:pt idx="1132">
                  <c:v>2476.830078</c:v>
                </c:pt>
                <c:pt idx="1133">
                  <c:v>2480.9099120000001</c:v>
                </c:pt>
                <c:pt idx="1134">
                  <c:v>2474.919922</c:v>
                </c:pt>
                <c:pt idx="1135">
                  <c:v>2474.0200199999999</c:v>
                </c:pt>
                <c:pt idx="1136">
                  <c:v>2438.209961</c:v>
                </c:pt>
                <c:pt idx="1137">
                  <c:v>2441.320068</c:v>
                </c:pt>
                <c:pt idx="1138">
                  <c:v>2465.8400879999999</c:v>
                </c:pt>
                <c:pt idx="1139">
                  <c:v>2464.610107</c:v>
                </c:pt>
                <c:pt idx="1140">
                  <c:v>2468.110107</c:v>
                </c:pt>
                <c:pt idx="1141">
                  <c:v>2430.01001</c:v>
                </c:pt>
                <c:pt idx="1142">
                  <c:v>2425.5500489999999</c:v>
                </c:pt>
                <c:pt idx="1143">
                  <c:v>2428.3701169999999</c:v>
                </c:pt>
                <c:pt idx="1144">
                  <c:v>2452.51001</c:v>
                </c:pt>
                <c:pt idx="1145">
                  <c:v>2444.040039</c:v>
                </c:pt>
                <c:pt idx="1146">
                  <c:v>2438.969971</c:v>
                </c:pt>
                <c:pt idx="1147">
                  <c:v>2443.0500489999999</c:v>
                </c:pt>
                <c:pt idx="1148">
                  <c:v>2444.23999</c:v>
                </c:pt>
                <c:pt idx="1149">
                  <c:v>2446.3000489999999</c:v>
                </c:pt>
                <c:pt idx="1150">
                  <c:v>2457.5900879999999</c:v>
                </c:pt>
                <c:pt idx="1151">
                  <c:v>2471.6499020000001</c:v>
                </c:pt>
                <c:pt idx="1152">
                  <c:v>2476.5500489999999</c:v>
                </c:pt>
                <c:pt idx="1153">
                  <c:v>2457.8500979999999</c:v>
                </c:pt>
                <c:pt idx="1154">
                  <c:v>2465.540039</c:v>
                </c:pt>
                <c:pt idx="1155">
                  <c:v>2465.1000979999999</c:v>
                </c:pt>
                <c:pt idx="1156">
                  <c:v>2461.429932</c:v>
                </c:pt>
                <c:pt idx="1157">
                  <c:v>2488.110107</c:v>
                </c:pt>
                <c:pt idx="1158">
                  <c:v>2496.4799800000001</c:v>
                </c:pt>
                <c:pt idx="1159">
                  <c:v>2498.3701169999999</c:v>
                </c:pt>
                <c:pt idx="1160">
                  <c:v>2495.6201169999999</c:v>
                </c:pt>
                <c:pt idx="1161">
                  <c:v>2500.2299800000001</c:v>
                </c:pt>
                <c:pt idx="1162">
                  <c:v>2503.8701169999999</c:v>
                </c:pt>
                <c:pt idx="1163">
                  <c:v>2506.6499020000001</c:v>
                </c:pt>
                <c:pt idx="1164">
                  <c:v>2508.23999</c:v>
                </c:pt>
                <c:pt idx="1165">
                  <c:v>2500.6000979999999</c:v>
                </c:pt>
                <c:pt idx="1166">
                  <c:v>2502.219971</c:v>
                </c:pt>
                <c:pt idx="1167">
                  <c:v>2496.6599120000001</c:v>
                </c:pt>
                <c:pt idx="1168">
                  <c:v>2496.8400879999999</c:v>
                </c:pt>
                <c:pt idx="1169">
                  <c:v>2507.040039</c:v>
                </c:pt>
                <c:pt idx="1170">
                  <c:v>2510.0600589999999</c:v>
                </c:pt>
                <c:pt idx="1171">
                  <c:v>2519.360107</c:v>
                </c:pt>
                <c:pt idx="1172">
                  <c:v>2529.1201169999999</c:v>
                </c:pt>
                <c:pt idx="1173">
                  <c:v>2534.580078</c:v>
                </c:pt>
                <c:pt idx="1174">
                  <c:v>2537.73999</c:v>
                </c:pt>
                <c:pt idx="1175">
                  <c:v>2552.070068</c:v>
                </c:pt>
                <c:pt idx="1176">
                  <c:v>2549.330078</c:v>
                </c:pt>
                <c:pt idx="1177">
                  <c:v>2544.7299800000001</c:v>
                </c:pt>
                <c:pt idx="1178">
                  <c:v>2550.639893</c:v>
                </c:pt>
                <c:pt idx="1179">
                  <c:v>2555.23999</c:v>
                </c:pt>
                <c:pt idx="1180">
                  <c:v>2550.929932</c:v>
                </c:pt>
                <c:pt idx="1181">
                  <c:v>2553.169922</c:v>
                </c:pt>
                <c:pt idx="1182">
                  <c:v>2557.639893</c:v>
                </c:pt>
                <c:pt idx="1183">
                  <c:v>2559.360107</c:v>
                </c:pt>
                <c:pt idx="1184">
                  <c:v>2561.26001</c:v>
                </c:pt>
                <c:pt idx="1185">
                  <c:v>2562.1000979999999</c:v>
                </c:pt>
                <c:pt idx="1186">
                  <c:v>2575.209961</c:v>
                </c:pt>
                <c:pt idx="1187">
                  <c:v>2564.9799800000001</c:v>
                </c:pt>
                <c:pt idx="1188">
                  <c:v>2569.1298830000001</c:v>
                </c:pt>
                <c:pt idx="1189">
                  <c:v>2557.1499020000001</c:v>
                </c:pt>
                <c:pt idx="1190">
                  <c:v>2560.3999020000001</c:v>
                </c:pt>
                <c:pt idx="1191">
                  <c:v>2581.070068</c:v>
                </c:pt>
                <c:pt idx="1192">
                  <c:v>2572.830078</c:v>
                </c:pt>
                <c:pt idx="1193">
                  <c:v>2575.26001</c:v>
                </c:pt>
                <c:pt idx="1194">
                  <c:v>2579.360107</c:v>
                </c:pt>
                <c:pt idx="1195">
                  <c:v>2579.8500979999999</c:v>
                </c:pt>
                <c:pt idx="1196">
                  <c:v>2587.8400879999999</c:v>
                </c:pt>
                <c:pt idx="1197">
                  <c:v>2591.1298830000001</c:v>
                </c:pt>
                <c:pt idx="1198">
                  <c:v>2590.639893</c:v>
                </c:pt>
                <c:pt idx="1199">
                  <c:v>2594.3798830000001</c:v>
                </c:pt>
                <c:pt idx="1200">
                  <c:v>2584.6201169999999</c:v>
                </c:pt>
                <c:pt idx="1201">
                  <c:v>2582.3000489999999</c:v>
                </c:pt>
                <c:pt idx="1202">
                  <c:v>2584.8400879999999</c:v>
                </c:pt>
                <c:pt idx="1203">
                  <c:v>2578.8701169999999</c:v>
                </c:pt>
                <c:pt idx="1204">
                  <c:v>2564.6201169999999</c:v>
                </c:pt>
                <c:pt idx="1205">
                  <c:v>2585.639893</c:v>
                </c:pt>
                <c:pt idx="1206">
                  <c:v>2578.8500979999999</c:v>
                </c:pt>
                <c:pt idx="1207">
                  <c:v>2582.139893</c:v>
                </c:pt>
                <c:pt idx="1208">
                  <c:v>2599.030029</c:v>
                </c:pt>
                <c:pt idx="1209">
                  <c:v>2597.080078</c:v>
                </c:pt>
                <c:pt idx="1210">
                  <c:v>2602.419922</c:v>
                </c:pt>
                <c:pt idx="1211">
                  <c:v>2601.419922</c:v>
                </c:pt>
                <c:pt idx="1212">
                  <c:v>2627.040039</c:v>
                </c:pt>
                <c:pt idx="1213">
                  <c:v>2626.070068</c:v>
                </c:pt>
                <c:pt idx="1214">
                  <c:v>2647.580078</c:v>
                </c:pt>
                <c:pt idx="1215">
                  <c:v>2642.219971</c:v>
                </c:pt>
                <c:pt idx="1216">
                  <c:v>2639.4399410000001</c:v>
                </c:pt>
                <c:pt idx="1217">
                  <c:v>2629.570068</c:v>
                </c:pt>
                <c:pt idx="1218">
                  <c:v>2629.2700199999999</c:v>
                </c:pt>
                <c:pt idx="1219">
                  <c:v>2636.9799800000001</c:v>
                </c:pt>
                <c:pt idx="1220">
                  <c:v>2651.5</c:v>
                </c:pt>
                <c:pt idx="1221">
                  <c:v>2659.98999</c:v>
                </c:pt>
                <c:pt idx="1222">
                  <c:v>2664.110107</c:v>
                </c:pt>
                <c:pt idx="1223">
                  <c:v>2662.8500979999999</c:v>
                </c:pt>
                <c:pt idx="1224">
                  <c:v>2652.01001</c:v>
                </c:pt>
                <c:pt idx="1225">
                  <c:v>2675.8100589999999</c:v>
                </c:pt>
                <c:pt idx="1226">
                  <c:v>2690.1599120000001</c:v>
                </c:pt>
                <c:pt idx="1227">
                  <c:v>2681.469971</c:v>
                </c:pt>
                <c:pt idx="1228">
                  <c:v>2679.25</c:v>
                </c:pt>
                <c:pt idx="1229">
                  <c:v>2684.570068</c:v>
                </c:pt>
                <c:pt idx="1230">
                  <c:v>2683.3400879999999</c:v>
                </c:pt>
                <c:pt idx="1231">
                  <c:v>2680.5</c:v>
                </c:pt>
                <c:pt idx="1232">
                  <c:v>2682.6201169999999</c:v>
                </c:pt>
                <c:pt idx="1233">
                  <c:v>2687.540039</c:v>
                </c:pt>
                <c:pt idx="1234">
                  <c:v>2673.610107</c:v>
                </c:pt>
                <c:pt idx="1235">
                  <c:v>2695.8100589999999</c:v>
                </c:pt>
                <c:pt idx="1236">
                  <c:v>2713.0600589999999</c:v>
                </c:pt>
                <c:pt idx="1237">
                  <c:v>2723.98999</c:v>
                </c:pt>
                <c:pt idx="1238">
                  <c:v>2743.1499020000001</c:v>
                </c:pt>
                <c:pt idx="1239">
                  <c:v>2747.709961</c:v>
                </c:pt>
                <c:pt idx="1240">
                  <c:v>2751.290039</c:v>
                </c:pt>
                <c:pt idx="1241">
                  <c:v>2748.2299800000001</c:v>
                </c:pt>
                <c:pt idx="1242">
                  <c:v>2767.5600589999999</c:v>
                </c:pt>
                <c:pt idx="1243">
                  <c:v>2786.23999</c:v>
                </c:pt>
                <c:pt idx="1244">
                  <c:v>2776.419922</c:v>
                </c:pt>
                <c:pt idx="1245">
                  <c:v>2802.5600589999999</c:v>
                </c:pt>
                <c:pt idx="1246">
                  <c:v>2798.030029</c:v>
                </c:pt>
                <c:pt idx="1247">
                  <c:v>2810.3000489999999</c:v>
                </c:pt>
                <c:pt idx="1248">
                  <c:v>2832.969971</c:v>
                </c:pt>
                <c:pt idx="1249">
                  <c:v>2839.1298830000001</c:v>
                </c:pt>
                <c:pt idx="1250">
                  <c:v>2837.540039</c:v>
                </c:pt>
                <c:pt idx="1251">
                  <c:v>2839.25</c:v>
                </c:pt>
                <c:pt idx="1252">
                  <c:v>2872.8701169999999</c:v>
                </c:pt>
                <c:pt idx="1253">
                  <c:v>2853.530029</c:v>
                </c:pt>
                <c:pt idx="1254">
                  <c:v>2822.429932</c:v>
                </c:pt>
                <c:pt idx="1255">
                  <c:v>2823.8100589999999</c:v>
                </c:pt>
                <c:pt idx="1256">
                  <c:v>2821.9799800000001</c:v>
                </c:pt>
                <c:pt idx="1257">
                  <c:v>2762.1298830000001</c:v>
                </c:pt>
                <c:pt idx="1258">
                  <c:v>2648.9399410000001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543-46CF-8DB0-DC46043840CD}"/>
            </c:ext>
          </c:extLst>
        </c:ser>
        <c:ser>
          <c:idx val="2"/>
          <c:order val="2"/>
          <c:tx>
            <c:strRef>
              <c:f>Market_benchmark!$D$1</c:f>
              <c:strCache>
                <c:ptCount val="1"/>
                <c:pt idx="0">
                  <c:v>NASDAQ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Market_benchmark!$D$2:$D$1260</c:f>
              <c:numCache>
                <c:formatCode>General</c:formatCode>
                <c:ptCount val="1259"/>
                <c:pt idx="0">
                  <c:v>3168.4799800000001</c:v>
                </c:pt>
                <c:pt idx="1">
                  <c:v>3165.1298830000001</c:v>
                </c:pt>
                <c:pt idx="2">
                  <c:v>3193.8701169999999</c:v>
                </c:pt>
                <c:pt idx="3">
                  <c:v>3192</c:v>
                </c:pt>
                <c:pt idx="4">
                  <c:v>3186.48999</c:v>
                </c:pt>
                <c:pt idx="5">
                  <c:v>3196.8798830000001</c:v>
                </c:pt>
                <c:pt idx="6">
                  <c:v>3198.6599120000001</c:v>
                </c:pt>
                <c:pt idx="7">
                  <c:v>3192.030029</c:v>
                </c:pt>
                <c:pt idx="8">
                  <c:v>3213.5900879999999</c:v>
                </c:pt>
                <c:pt idx="9">
                  <c:v>3164.4099120000001</c:v>
                </c:pt>
                <c:pt idx="10">
                  <c:v>3131.48999</c:v>
                </c:pt>
                <c:pt idx="11">
                  <c:v>3161.820068</c:v>
                </c:pt>
                <c:pt idx="12">
                  <c:v>3116.25</c:v>
                </c:pt>
                <c:pt idx="13">
                  <c:v>3129.6499020000001</c:v>
                </c:pt>
                <c:pt idx="14">
                  <c:v>3162.26001</c:v>
                </c:pt>
                <c:pt idx="15">
                  <c:v>3160.1899410000001</c:v>
                </c:pt>
                <c:pt idx="16">
                  <c:v>3169.73999</c:v>
                </c:pt>
                <c:pt idx="17">
                  <c:v>3182.030029</c:v>
                </c:pt>
                <c:pt idx="18">
                  <c:v>3224.1298830000001</c:v>
                </c:pt>
                <c:pt idx="19">
                  <c:v>3222.3701169999999</c:v>
                </c:pt>
                <c:pt idx="20">
                  <c:v>3232.0900879999999</c:v>
                </c:pt>
                <c:pt idx="21">
                  <c:v>3244.3701169999999</c:v>
                </c:pt>
                <c:pt idx="22">
                  <c:v>3252.8701169999999</c:v>
                </c:pt>
                <c:pt idx="23">
                  <c:v>3242.320068</c:v>
                </c:pt>
                <c:pt idx="24">
                  <c:v>3245.1201169999999</c:v>
                </c:pt>
                <c:pt idx="25">
                  <c:v>3258.929932</c:v>
                </c:pt>
                <c:pt idx="26">
                  <c:v>3249.070068</c:v>
                </c:pt>
                <c:pt idx="27">
                  <c:v>3237.5900879999999</c:v>
                </c:pt>
                <c:pt idx="28">
                  <c:v>3229.1000979999999</c:v>
                </c:pt>
                <c:pt idx="29">
                  <c:v>3254.1899410000001</c:v>
                </c:pt>
                <c:pt idx="30">
                  <c:v>3222.6000979999999</c:v>
                </c:pt>
                <c:pt idx="31">
                  <c:v>3245</c:v>
                </c:pt>
                <c:pt idx="32">
                  <c:v>3235.3000489999999</c:v>
                </c:pt>
                <c:pt idx="33">
                  <c:v>3252.4799800000001</c:v>
                </c:pt>
                <c:pt idx="34">
                  <c:v>3256.5200199999999</c:v>
                </c:pt>
                <c:pt idx="35">
                  <c:v>3267.5200199999999</c:v>
                </c:pt>
                <c:pt idx="36">
                  <c:v>3239.169922</c:v>
                </c:pt>
                <c:pt idx="37">
                  <c:v>3254.860107</c:v>
                </c:pt>
                <c:pt idx="38">
                  <c:v>3218.6000979999999</c:v>
                </c:pt>
                <c:pt idx="39">
                  <c:v>3224.9799800000001</c:v>
                </c:pt>
                <c:pt idx="40">
                  <c:v>3203.860107</c:v>
                </c:pt>
                <c:pt idx="41">
                  <c:v>3222.25</c:v>
                </c:pt>
                <c:pt idx="42">
                  <c:v>3237.860107</c:v>
                </c:pt>
                <c:pt idx="43">
                  <c:v>3297.25</c:v>
                </c:pt>
                <c:pt idx="44">
                  <c:v>3300.1599120000001</c:v>
                </c:pt>
                <c:pt idx="45">
                  <c:v>3294.9499510000001</c:v>
                </c:pt>
                <c:pt idx="46">
                  <c:v>3216.48999</c:v>
                </c:pt>
                <c:pt idx="47">
                  <c:v>3264.6298830000001</c:v>
                </c:pt>
                <c:pt idx="48">
                  <c:v>3204.669922</c:v>
                </c:pt>
                <c:pt idx="49">
                  <c:v>3166.360107</c:v>
                </c:pt>
                <c:pt idx="50">
                  <c:v>3206.0600589999999</c:v>
                </c:pt>
                <c:pt idx="51">
                  <c:v>3233.5500489999999</c:v>
                </c:pt>
                <c:pt idx="52">
                  <c:v>3269.330078</c:v>
                </c:pt>
                <c:pt idx="53">
                  <c:v>3269.6499020000001</c:v>
                </c:pt>
                <c:pt idx="54">
                  <c:v>3289.98999</c:v>
                </c:pt>
                <c:pt idx="55">
                  <c:v>3279.26001</c:v>
                </c:pt>
                <c:pt idx="56">
                  <c:v>3307.0200199999999</c:v>
                </c:pt>
                <c:pt idx="57">
                  <c:v>3328.790039</c:v>
                </c:pt>
                <c:pt idx="58">
                  <c:v>3299.1298830000001</c:v>
                </c:pt>
                <c:pt idx="59">
                  <c:v>3340.6201169999999</c:v>
                </c:pt>
                <c:pt idx="60">
                  <c:v>3378.6298830000001</c:v>
                </c:pt>
                <c:pt idx="61">
                  <c:v>3392.969971</c:v>
                </c:pt>
                <c:pt idx="62">
                  <c:v>3396.6298830000001</c:v>
                </c:pt>
                <c:pt idx="63">
                  <c:v>3413.2700199999999</c:v>
                </c:pt>
                <c:pt idx="64">
                  <c:v>3409.169922</c:v>
                </c:pt>
                <c:pt idx="65">
                  <c:v>3436.580078</c:v>
                </c:pt>
                <c:pt idx="66">
                  <c:v>3438.790039</c:v>
                </c:pt>
                <c:pt idx="67">
                  <c:v>3462.610107</c:v>
                </c:pt>
                <c:pt idx="68">
                  <c:v>3471.6201169999999</c:v>
                </c:pt>
                <c:pt idx="69">
                  <c:v>3465.23999</c:v>
                </c:pt>
                <c:pt idx="70">
                  <c:v>3498.969971</c:v>
                </c:pt>
                <c:pt idx="71">
                  <c:v>3496.429932</c:v>
                </c:pt>
                <c:pt idx="72">
                  <c:v>3502.1201169999999</c:v>
                </c:pt>
                <c:pt idx="73">
                  <c:v>3463.3000489999999</c:v>
                </c:pt>
                <c:pt idx="74">
                  <c:v>3459.419922</c:v>
                </c:pt>
                <c:pt idx="75">
                  <c:v>3459.139893</c:v>
                </c:pt>
                <c:pt idx="76">
                  <c:v>3488.889893</c:v>
                </c:pt>
                <c:pt idx="77">
                  <c:v>3467.5200199999999</c:v>
                </c:pt>
                <c:pt idx="78">
                  <c:v>3491.3000489999999</c:v>
                </c:pt>
                <c:pt idx="79">
                  <c:v>3455.9099120000001</c:v>
                </c:pt>
                <c:pt idx="80">
                  <c:v>3465.3701169999999</c:v>
                </c:pt>
                <c:pt idx="81">
                  <c:v>3445.26001</c:v>
                </c:pt>
                <c:pt idx="82">
                  <c:v>3401.4799800000001</c:v>
                </c:pt>
                <c:pt idx="83">
                  <c:v>3424.0500489999999</c:v>
                </c:pt>
                <c:pt idx="84">
                  <c:v>3469.219971</c:v>
                </c:pt>
                <c:pt idx="85">
                  <c:v>3473.7700199999999</c:v>
                </c:pt>
                <c:pt idx="86">
                  <c:v>3436.9499510000001</c:v>
                </c:pt>
                <c:pt idx="87">
                  <c:v>3400.429932</c:v>
                </c:pt>
                <c:pt idx="88">
                  <c:v>3445.360107</c:v>
                </c:pt>
                <c:pt idx="89">
                  <c:v>3423.5600589999999</c:v>
                </c:pt>
                <c:pt idx="90">
                  <c:v>3452.1298830000001</c:v>
                </c:pt>
                <c:pt idx="91">
                  <c:v>3482.179932</c:v>
                </c:pt>
                <c:pt idx="92">
                  <c:v>3443.1999510000001</c:v>
                </c:pt>
                <c:pt idx="93">
                  <c:v>3364.639893</c:v>
                </c:pt>
                <c:pt idx="94">
                  <c:v>3357.25</c:v>
                </c:pt>
                <c:pt idx="95">
                  <c:v>3320.76001</c:v>
                </c:pt>
                <c:pt idx="96">
                  <c:v>3347.889893</c:v>
                </c:pt>
                <c:pt idx="97">
                  <c:v>3376.219971</c:v>
                </c:pt>
                <c:pt idx="98">
                  <c:v>3401.860107</c:v>
                </c:pt>
                <c:pt idx="99">
                  <c:v>3403.25</c:v>
                </c:pt>
                <c:pt idx="100">
                  <c:v>3434.48999</c:v>
                </c:pt>
                <c:pt idx="101">
                  <c:v>3433.3999020000001</c:v>
                </c:pt>
                <c:pt idx="102">
                  <c:v>3443.669922</c:v>
                </c:pt>
                <c:pt idx="103">
                  <c:v>3479.3798830000001</c:v>
                </c:pt>
                <c:pt idx="104">
                  <c:v>3484.830078</c:v>
                </c:pt>
                <c:pt idx="105">
                  <c:v>3504.26001</c:v>
                </c:pt>
                <c:pt idx="106">
                  <c:v>3520.76001</c:v>
                </c:pt>
                <c:pt idx="107">
                  <c:v>3578.3000489999999</c:v>
                </c:pt>
                <c:pt idx="108">
                  <c:v>3600.080078</c:v>
                </c:pt>
                <c:pt idx="109">
                  <c:v>3607.48999</c:v>
                </c:pt>
                <c:pt idx="110">
                  <c:v>3598.5</c:v>
                </c:pt>
                <c:pt idx="111">
                  <c:v>3610</c:v>
                </c:pt>
                <c:pt idx="112">
                  <c:v>3611.280029</c:v>
                </c:pt>
                <c:pt idx="113">
                  <c:v>3587.610107</c:v>
                </c:pt>
                <c:pt idx="114">
                  <c:v>3600.389893</c:v>
                </c:pt>
                <c:pt idx="115">
                  <c:v>3579.2700199999999</c:v>
                </c:pt>
                <c:pt idx="116">
                  <c:v>3579.6000979999999</c:v>
                </c:pt>
                <c:pt idx="117">
                  <c:v>3605.1899410000001</c:v>
                </c:pt>
                <c:pt idx="118">
                  <c:v>3613.1599120000001</c:v>
                </c:pt>
                <c:pt idx="119">
                  <c:v>3599.139893</c:v>
                </c:pt>
                <c:pt idx="120">
                  <c:v>3616.469971</c:v>
                </c:pt>
                <c:pt idx="121">
                  <c:v>3626.3701169999999</c:v>
                </c:pt>
                <c:pt idx="122">
                  <c:v>3675.73999</c:v>
                </c:pt>
                <c:pt idx="123">
                  <c:v>3689.5900879999999</c:v>
                </c:pt>
                <c:pt idx="124">
                  <c:v>3692.9499510000001</c:v>
                </c:pt>
                <c:pt idx="125">
                  <c:v>3665.7700199999999</c:v>
                </c:pt>
                <c:pt idx="126">
                  <c:v>3654.01001</c:v>
                </c:pt>
                <c:pt idx="127">
                  <c:v>3669.1201169999999</c:v>
                </c:pt>
                <c:pt idx="128">
                  <c:v>3660.110107</c:v>
                </c:pt>
                <c:pt idx="129">
                  <c:v>3669.9499510000001</c:v>
                </c:pt>
                <c:pt idx="130">
                  <c:v>3684.4399410000001</c:v>
                </c:pt>
                <c:pt idx="131">
                  <c:v>3669.2700199999999</c:v>
                </c:pt>
                <c:pt idx="132">
                  <c:v>3606.1201169999999</c:v>
                </c:pt>
                <c:pt idx="133">
                  <c:v>3602.780029</c:v>
                </c:pt>
                <c:pt idx="134">
                  <c:v>3589.0900879999999</c:v>
                </c:pt>
                <c:pt idx="135">
                  <c:v>3613.5900879999999</c:v>
                </c:pt>
                <c:pt idx="136">
                  <c:v>3599.790039</c:v>
                </c:pt>
                <c:pt idx="137">
                  <c:v>3638.709961</c:v>
                </c:pt>
                <c:pt idx="138">
                  <c:v>3657.790039</c:v>
                </c:pt>
                <c:pt idx="139">
                  <c:v>3657.570068</c:v>
                </c:pt>
                <c:pt idx="140">
                  <c:v>3578.5200199999999</c:v>
                </c:pt>
                <c:pt idx="141">
                  <c:v>3593.3500979999999</c:v>
                </c:pt>
                <c:pt idx="142">
                  <c:v>3620.3000489999999</c:v>
                </c:pt>
                <c:pt idx="143">
                  <c:v>3589.8701169999999</c:v>
                </c:pt>
                <c:pt idx="144">
                  <c:v>3612.610107</c:v>
                </c:pt>
                <c:pt idx="145">
                  <c:v>3649.040039</c:v>
                </c:pt>
                <c:pt idx="146">
                  <c:v>3658.780029</c:v>
                </c:pt>
                <c:pt idx="147">
                  <c:v>3660.01001</c:v>
                </c:pt>
                <c:pt idx="148">
                  <c:v>3706.179932</c:v>
                </c:pt>
                <c:pt idx="149">
                  <c:v>3729.0200199999999</c:v>
                </c:pt>
                <c:pt idx="150">
                  <c:v>3725.01001</c:v>
                </c:pt>
                <c:pt idx="151">
                  <c:v>3715.969971</c:v>
                </c:pt>
                <c:pt idx="152">
                  <c:v>3722.179932</c:v>
                </c:pt>
                <c:pt idx="153">
                  <c:v>3717.8500979999999</c:v>
                </c:pt>
                <c:pt idx="154">
                  <c:v>3745.6999510000001</c:v>
                </c:pt>
                <c:pt idx="155">
                  <c:v>3783.639893</c:v>
                </c:pt>
                <c:pt idx="156">
                  <c:v>3789.3798830000001</c:v>
                </c:pt>
                <c:pt idx="157">
                  <c:v>3774.7299800000001</c:v>
                </c:pt>
                <c:pt idx="158">
                  <c:v>3765.290039</c:v>
                </c:pt>
                <c:pt idx="159">
                  <c:v>3768.25</c:v>
                </c:pt>
                <c:pt idx="160">
                  <c:v>3761.1000979999999</c:v>
                </c:pt>
                <c:pt idx="161">
                  <c:v>3787.429932</c:v>
                </c:pt>
                <c:pt idx="162">
                  <c:v>3781.5900879999999</c:v>
                </c:pt>
                <c:pt idx="163">
                  <c:v>3771.4799800000001</c:v>
                </c:pt>
                <c:pt idx="164">
                  <c:v>3817.9799800000001</c:v>
                </c:pt>
                <c:pt idx="165">
                  <c:v>3815.0200199999999</c:v>
                </c:pt>
                <c:pt idx="166">
                  <c:v>3774.3400879999999</c:v>
                </c:pt>
                <c:pt idx="167">
                  <c:v>3807.75</c:v>
                </c:pt>
                <c:pt idx="168">
                  <c:v>3770.3798830000001</c:v>
                </c:pt>
                <c:pt idx="169">
                  <c:v>3694.830078</c:v>
                </c:pt>
                <c:pt idx="170">
                  <c:v>3677.780029</c:v>
                </c:pt>
                <c:pt idx="171">
                  <c:v>3760.75</c:v>
                </c:pt>
                <c:pt idx="172">
                  <c:v>3791.8701169999999</c:v>
                </c:pt>
                <c:pt idx="173">
                  <c:v>3815.280029</c:v>
                </c:pt>
                <c:pt idx="174">
                  <c:v>3794.01001</c:v>
                </c:pt>
                <c:pt idx="175">
                  <c:v>3839.429932</c:v>
                </c:pt>
                <c:pt idx="176">
                  <c:v>3863.1499020000001</c:v>
                </c:pt>
                <c:pt idx="177">
                  <c:v>3914.280029</c:v>
                </c:pt>
                <c:pt idx="178">
                  <c:v>3920.0500489999999</c:v>
                </c:pt>
                <c:pt idx="179">
                  <c:v>3929.570068</c:v>
                </c:pt>
                <c:pt idx="180">
                  <c:v>3907.070068</c:v>
                </c:pt>
                <c:pt idx="181">
                  <c:v>3928.959961</c:v>
                </c:pt>
                <c:pt idx="182">
                  <c:v>3943.360107</c:v>
                </c:pt>
                <c:pt idx="183">
                  <c:v>3940.1298830000001</c:v>
                </c:pt>
                <c:pt idx="184">
                  <c:v>3952.3400879999999</c:v>
                </c:pt>
                <c:pt idx="185">
                  <c:v>3930.6201169999999</c:v>
                </c:pt>
                <c:pt idx="186">
                  <c:v>3919.709961</c:v>
                </c:pt>
                <c:pt idx="187">
                  <c:v>3922.040039</c:v>
                </c:pt>
                <c:pt idx="188">
                  <c:v>3936.5900879999999</c:v>
                </c:pt>
                <c:pt idx="189">
                  <c:v>3939.860107</c:v>
                </c:pt>
                <c:pt idx="190">
                  <c:v>3931.9499510000001</c:v>
                </c:pt>
                <c:pt idx="191">
                  <c:v>3857.330078</c:v>
                </c:pt>
                <c:pt idx="192">
                  <c:v>3919.2299800000001</c:v>
                </c:pt>
                <c:pt idx="193">
                  <c:v>3919.790039</c:v>
                </c:pt>
                <c:pt idx="194">
                  <c:v>3919.919922</c:v>
                </c:pt>
                <c:pt idx="195">
                  <c:v>3965.580078</c:v>
                </c:pt>
                <c:pt idx="196">
                  <c:v>3972.73999</c:v>
                </c:pt>
                <c:pt idx="197">
                  <c:v>3985.969971</c:v>
                </c:pt>
                <c:pt idx="198">
                  <c:v>3949.070068</c:v>
                </c:pt>
                <c:pt idx="199">
                  <c:v>3931.5500489999999</c:v>
                </c:pt>
                <c:pt idx="200">
                  <c:v>3921.2700199999999</c:v>
                </c:pt>
                <c:pt idx="201">
                  <c:v>3969.1599120000001</c:v>
                </c:pt>
                <c:pt idx="202">
                  <c:v>3991.6499020000001</c:v>
                </c:pt>
                <c:pt idx="203">
                  <c:v>3994.570068</c:v>
                </c:pt>
                <c:pt idx="204">
                  <c:v>4017.75</c:v>
                </c:pt>
                <c:pt idx="205">
                  <c:v>4044.75</c:v>
                </c:pt>
                <c:pt idx="206">
                  <c:v>4059.889893</c:v>
                </c:pt>
                <c:pt idx="207">
                  <c:v>4045.26001</c:v>
                </c:pt>
                <c:pt idx="208">
                  <c:v>4037.1999510000001</c:v>
                </c:pt>
                <c:pt idx="209">
                  <c:v>4038</c:v>
                </c:pt>
                <c:pt idx="210">
                  <c:v>4033.169922</c:v>
                </c:pt>
                <c:pt idx="211">
                  <c:v>4062.5200199999999</c:v>
                </c:pt>
                <c:pt idx="212">
                  <c:v>4068.75</c:v>
                </c:pt>
                <c:pt idx="213">
                  <c:v>4060.48999</c:v>
                </c:pt>
                <c:pt idx="214">
                  <c:v>4003.8100589999999</c:v>
                </c:pt>
                <c:pt idx="215">
                  <c:v>3998.3999020000001</c:v>
                </c:pt>
                <c:pt idx="216">
                  <c:v>4000.9799800000001</c:v>
                </c:pt>
                <c:pt idx="217">
                  <c:v>4029.5200199999999</c:v>
                </c:pt>
                <c:pt idx="218">
                  <c:v>4023.679932</c:v>
                </c:pt>
                <c:pt idx="219">
                  <c:v>4070.0600589999999</c:v>
                </c:pt>
                <c:pt idx="220">
                  <c:v>4058.139893</c:v>
                </c:pt>
                <c:pt idx="221">
                  <c:v>4104.7402339999999</c:v>
                </c:pt>
                <c:pt idx="222">
                  <c:v>4148.8999020000001</c:v>
                </c:pt>
                <c:pt idx="223">
                  <c:v>4155.419922</c:v>
                </c:pt>
                <c:pt idx="224">
                  <c:v>4167.1801759999998</c:v>
                </c:pt>
                <c:pt idx="225">
                  <c:v>4156.5898440000001</c:v>
                </c:pt>
                <c:pt idx="226">
                  <c:v>4154.2001950000003</c:v>
                </c:pt>
                <c:pt idx="227">
                  <c:v>4176.5898440000001</c:v>
                </c:pt>
                <c:pt idx="228">
                  <c:v>4143.0698240000002</c:v>
                </c:pt>
                <c:pt idx="229">
                  <c:v>4131.9101559999999</c:v>
                </c:pt>
                <c:pt idx="230">
                  <c:v>4113.6801759999998</c:v>
                </c:pt>
                <c:pt idx="231">
                  <c:v>4153.1801759999998</c:v>
                </c:pt>
                <c:pt idx="232">
                  <c:v>4165.6098629999997</c:v>
                </c:pt>
                <c:pt idx="233">
                  <c:v>4156.1899409999996</c:v>
                </c:pt>
                <c:pt idx="234">
                  <c:v>4174.669922</c:v>
                </c:pt>
                <c:pt idx="235">
                  <c:v>4113.2998049999997</c:v>
                </c:pt>
                <c:pt idx="236">
                  <c:v>4183.0200199999999</c:v>
                </c:pt>
                <c:pt idx="237">
                  <c:v>4214.8798829999996</c:v>
                </c:pt>
                <c:pt idx="238">
                  <c:v>4218.6899409999996</c:v>
                </c:pt>
                <c:pt idx="239">
                  <c:v>4197.580078</c:v>
                </c:pt>
                <c:pt idx="240">
                  <c:v>4225.7597660000001</c:v>
                </c:pt>
                <c:pt idx="241">
                  <c:v>4243</c:v>
                </c:pt>
                <c:pt idx="242">
                  <c:v>4218.8798829999996</c:v>
                </c:pt>
                <c:pt idx="243">
                  <c:v>4128.169922</c:v>
                </c:pt>
                <c:pt idx="244">
                  <c:v>4083.610107</c:v>
                </c:pt>
                <c:pt idx="245">
                  <c:v>4097.9599609999996</c:v>
                </c:pt>
                <c:pt idx="246">
                  <c:v>4051.429932</c:v>
                </c:pt>
                <c:pt idx="247">
                  <c:v>4123.1298829999996</c:v>
                </c:pt>
                <c:pt idx="248">
                  <c:v>4103.8798829999996</c:v>
                </c:pt>
                <c:pt idx="249">
                  <c:v>3996.959961</c:v>
                </c:pt>
                <c:pt idx="250">
                  <c:v>4031.5200199999999</c:v>
                </c:pt>
                <c:pt idx="251">
                  <c:v>4011.5500489999999</c:v>
                </c:pt>
                <c:pt idx="252">
                  <c:v>4057.1201169999999</c:v>
                </c:pt>
                <c:pt idx="253">
                  <c:v>4125.8598629999997</c:v>
                </c:pt>
                <c:pt idx="254">
                  <c:v>4148.169922</c:v>
                </c:pt>
                <c:pt idx="255">
                  <c:v>4191.0498049999997</c:v>
                </c:pt>
                <c:pt idx="256">
                  <c:v>4201.2900390000004</c:v>
                </c:pt>
                <c:pt idx="257">
                  <c:v>4240.669922</c:v>
                </c:pt>
                <c:pt idx="258">
                  <c:v>4244.0200199999999</c:v>
                </c:pt>
                <c:pt idx="259">
                  <c:v>4272.7797849999997</c:v>
                </c:pt>
                <c:pt idx="260">
                  <c:v>4237.9501950000003</c:v>
                </c:pt>
                <c:pt idx="261">
                  <c:v>4267.5498049999997</c:v>
                </c:pt>
                <c:pt idx="262">
                  <c:v>4263.4101559999999</c:v>
                </c:pt>
                <c:pt idx="263">
                  <c:v>4292.9702150000003</c:v>
                </c:pt>
                <c:pt idx="264">
                  <c:v>4287.5898440000001</c:v>
                </c:pt>
                <c:pt idx="265">
                  <c:v>4292.0600590000004</c:v>
                </c:pt>
                <c:pt idx="266">
                  <c:v>4318.9301759999998</c:v>
                </c:pt>
                <c:pt idx="267">
                  <c:v>4308.1201170000004</c:v>
                </c:pt>
                <c:pt idx="268">
                  <c:v>4277.2998049999997</c:v>
                </c:pt>
                <c:pt idx="269">
                  <c:v>4351.9702150000003</c:v>
                </c:pt>
                <c:pt idx="270">
                  <c:v>4357.9702150000003</c:v>
                </c:pt>
                <c:pt idx="271">
                  <c:v>4352.1298829999996</c:v>
                </c:pt>
                <c:pt idx="272">
                  <c:v>4336.2202150000003</c:v>
                </c:pt>
                <c:pt idx="273">
                  <c:v>4334.4501950000003</c:v>
                </c:pt>
                <c:pt idx="274">
                  <c:v>4307.1899409999996</c:v>
                </c:pt>
                <c:pt idx="275">
                  <c:v>4323.330078</c:v>
                </c:pt>
                <c:pt idx="276">
                  <c:v>4260.419922</c:v>
                </c:pt>
                <c:pt idx="277">
                  <c:v>4245.3999020000001</c:v>
                </c:pt>
                <c:pt idx="278">
                  <c:v>4279.9501950000003</c:v>
                </c:pt>
                <c:pt idx="279">
                  <c:v>4333.3100590000004</c:v>
                </c:pt>
                <c:pt idx="280">
                  <c:v>4307.6000979999999</c:v>
                </c:pt>
                <c:pt idx="281">
                  <c:v>4319.2900390000004</c:v>
                </c:pt>
                <c:pt idx="282">
                  <c:v>4276.7900390000004</c:v>
                </c:pt>
                <c:pt idx="283">
                  <c:v>4226.3901370000003</c:v>
                </c:pt>
                <c:pt idx="284">
                  <c:v>4234.2700199999999</c:v>
                </c:pt>
                <c:pt idx="285">
                  <c:v>4173.580078</c:v>
                </c:pt>
                <c:pt idx="286">
                  <c:v>4151.2299800000001</c:v>
                </c:pt>
                <c:pt idx="287">
                  <c:v>4155.7597660000001</c:v>
                </c:pt>
                <c:pt idx="288">
                  <c:v>4198.9902339999999</c:v>
                </c:pt>
                <c:pt idx="289">
                  <c:v>4268.0400390000004</c:v>
                </c:pt>
                <c:pt idx="290">
                  <c:v>4276.4599609999996</c:v>
                </c:pt>
                <c:pt idx="291">
                  <c:v>4237.7402339999999</c:v>
                </c:pt>
                <c:pt idx="292">
                  <c:v>4127.7299800000001</c:v>
                </c:pt>
                <c:pt idx="293">
                  <c:v>4079.75</c:v>
                </c:pt>
                <c:pt idx="294">
                  <c:v>4112.9902339999999</c:v>
                </c:pt>
                <c:pt idx="295">
                  <c:v>4183.8999020000001</c:v>
                </c:pt>
                <c:pt idx="296">
                  <c:v>4054.110107</c:v>
                </c:pt>
                <c:pt idx="297">
                  <c:v>3999.7299800000001</c:v>
                </c:pt>
                <c:pt idx="298">
                  <c:v>4022.6899410000001</c:v>
                </c:pt>
                <c:pt idx="299">
                  <c:v>4034.1599120000001</c:v>
                </c:pt>
                <c:pt idx="300">
                  <c:v>4086.2299800000001</c:v>
                </c:pt>
                <c:pt idx="301">
                  <c:v>4095.5200199999999</c:v>
                </c:pt>
                <c:pt idx="302">
                  <c:v>4121.5498049999997</c:v>
                </c:pt>
                <c:pt idx="303">
                  <c:v>4161.4599609999996</c:v>
                </c:pt>
                <c:pt idx="304">
                  <c:v>4126.9702150000003</c:v>
                </c:pt>
                <c:pt idx="305">
                  <c:v>4148.3398440000001</c:v>
                </c:pt>
                <c:pt idx="306">
                  <c:v>4075.5600589999999</c:v>
                </c:pt>
                <c:pt idx="307">
                  <c:v>4074.3999020000001</c:v>
                </c:pt>
                <c:pt idx="308">
                  <c:v>4103.5400390000004</c:v>
                </c:pt>
                <c:pt idx="309">
                  <c:v>4114.5600590000004</c:v>
                </c:pt>
                <c:pt idx="310">
                  <c:v>4127.4501950000003</c:v>
                </c:pt>
                <c:pt idx="311">
                  <c:v>4123.8999020000001</c:v>
                </c:pt>
                <c:pt idx="312">
                  <c:v>4138.0600590000004</c:v>
                </c:pt>
                <c:pt idx="313">
                  <c:v>4080.76001</c:v>
                </c:pt>
                <c:pt idx="314">
                  <c:v>4067.669922</c:v>
                </c:pt>
                <c:pt idx="315">
                  <c:v>4051.5</c:v>
                </c:pt>
                <c:pt idx="316">
                  <c:v>4071.8701169999999</c:v>
                </c:pt>
                <c:pt idx="317">
                  <c:v>4143.8598629999997</c:v>
                </c:pt>
                <c:pt idx="318">
                  <c:v>4130.169922</c:v>
                </c:pt>
                <c:pt idx="319">
                  <c:v>4100.6298829999996</c:v>
                </c:pt>
                <c:pt idx="320">
                  <c:v>4069.290039</c:v>
                </c:pt>
                <c:pt idx="321">
                  <c:v>4090.5900879999999</c:v>
                </c:pt>
                <c:pt idx="322">
                  <c:v>4125.8100590000004</c:v>
                </c:pt>
                <c:pt idx="323">
                  <c:v>4096.8901370000003</c:v>
                </c:pt>
                <c:pt idx="324">
                  <c:v>4131.5400390000004</c:v>
                </c:pt>
                <c:pt idx="325">
                  <c:v>4154.3398440000001</c:v>
                </c:pt>
                <c:pt idx="326">
                  <c:v>4185.8100590000004</c:v>
                </c:pt>
                <c:pt idx="327">
                  <c:v>4237.0698240000002</c:v>
                </c:pt>
                <c:pt idx="328">
                  <c:v>4225.080078</c:v>
                </c:pt>
                <c:pt idx="329">
                  <c:v>4247.9501950000003</c:v>
                </c:pt>
                <c:pt idx="330">
                  <c:v>4242.6201170000004</c:v>
                </c:pt>
                <c:pt idx="331">
                  <c:v>4237.2001950000003</c:v>
                </c:pt>
                <c:pt idx="332">
                  <c:v>4234.080078</c:v>
                </c:pt>
                <c:pt idx="333">
                  <c:v>4251.6401370000003</c:v>
                </c:pt>
                <c:pt idx="334">
                  <c:v>4296.2299800000001</c:v>
                </c:pt>
                <c:pt idx="335">
                  <c:v>4321.3999020000001</c:v>
                </c:pt>
                <c:pt idx="336">
                  <c:v>4336.2402339999999</c:v>
                </c:pt>
                <c:pt idx="337">
                  <c:v>4338</c:v>
                </c:pt>
                <c:pt idx="338">
                  <c:v>4331.9301759999998</c:v>
                </c:pt>
                <c:pt idx="339">
                  <c:v>4297.6298829999996</c:v>
                </c:pt>
                <c:pt idx="340">
                  <c:v>4310.6499020000001</c:v>
                </c:pt>
                <c:pt idx="341">
                  <c:v>4321.1000979999999</c:v>
                </c:pt>
                <c:pt idx="342">
                  <c:v>4337.2299800000001</c:v>
                </c:pt>
                <c:pt idx="343">
                  <c:v>4362.8398440000001</c:v>
                </c:pt>
                <c:pt idx="344">
                  <c:v>4359.330078</c:v>
                </c:pt>
                <c:pt idx="345">
                  <c:v>4368.0400390000004</c:v>
                </c:pt>
                <c:pt idx="346">
                  <c:v>4368.6801759999998</c:v>
                </c:pt>
                <c:pt idx="347">
                  <c:v>4350.3500979999999</c:v>
                </c:pt>
                <c:pt idx="348">
                  <c:v>4379.7597660000001</c:v>
                </c:pt>
                <c:pt idx="349">
                  <c:v>4379.0498049999997</c:v>
                </c:pt>
                <c:pt idx="350">
                  <c:v>4397.9301759999998</c:v>
                </c:pt>
                <c:pt idx="351">
                  <c:v>4408.1801759999998</c:v>
                </c:pt>
                <c:pt idx="352">
                  <c:v>4458.6499020000001</c:v>
                </c:pt>
                <c:pt idx="353">
                  <c:v>4457.7299800000001</c:v>
                </c:pt>
                <c:pt idx="354">
                  <c:v>4485.9301759999998</c:v>
                </c:pt>
                <c:pt idx="355">
                  <c:v>4451.5297849999997</c:v>
                </c:pt>
                <c:pt idx="356">
                  <c:v>4391.4599609999996</c:v>
                </c:pt>
                <c:pt idx="357">
                  <c:v>4419.0297849999997</c:v>
                </c:pt>
                <c:pt idx="358">
                  <c:v>4396.2001950000003</c:v>
                </c:pt>
                <c:pt idx="359">
                  <c:v>4415.4902339999999</c:v>
                </c:pt>
                <c:pt idx="360">
                  <c:v>4440.419922</c:v>
                </c:pt>
                <c:pt idx="361">
                  <c:v>4416.3901370000003</c:v>
                </c:pt>
                <c:pt idx="362">
                  <c:v>4425.9702150000003</c:v>
                </c:pt>
                <c:pt idx="363">
                  <c:v>4363.4501950000003</c:v>
                </c:pt>
                <c:pt idx="364">
                  <c:v>4432.1499020000001</c:v>
                </c:pt>
                <c:pt idx="365">
                  <c:v>4424.7001950000003</c:v>
                </c:pt>
                <c:pt idx="366">
                  <c:v>4456.0200199999999</c:v>
                </c:pt>
                <c:pt idx="367">
                  <c:v>4473.7001950000003</c:v>
                </c:pt>
                <c:pt idx="368">
                  <c:v>4472.1098629999997</c:v>
                </c:pt>
                <c:pt idx="369">
                  <c:v>4449.5600590000004</c:v>
                </c:pt>
                <c:pt idx="370">
                  <c:v>4444.9101559999999</c:v>
                </c:pt>
                <c:pt idx="371">
                  <c:v>4442.7001950000003</c:v>
                </c:pt>
                <c:pt idx="372">
                  <c:v>4462.8999020000001</c:v>
                </c:pt>
                <c:pt idx="373">
                  <c:v>4369.7700199999999</c:v>
                </c:pt>
                <c:pt idx="374">
                  <c:v>4352.6401370000003</c:v>
                </c:pt>
                <c:pt idx="375">
                  <c:v>4383.8901370000003</c:v>
                </c:pt>
                <c:pt idx="376">
                  <c:v>4352.8398440000001</c:v>
                </c:pt>
                <c:pt idx="377">
                  <c:v>4355.0498049999997</c:v>
                </c:pt>
                <c:pt idx="378">
                  <c:v>4334.9702150000003</c:v>
                </c:pt>
                <c:pt idx="379">
                  <c:v>4370.8999020000001</c:v>
                </c:pt>
                <c:pt idx="380">
                  <c:v>4401.330078</c:v>
                </c:pt>
                <c:pt idx="381">
                  <c:v>4389.25</c:v>
                </c:pt>
                <c:pt idx="382">
                  <c:v>4434.1298829999996</c:v>
                </c:pt>
                <c:pt idx="383">
                  <c:v>4453</c:v>
                </c:pt>
                <c:pt idx="384">
                  <c:v>4464.9301759999998</c:v>
                </c:pt>
                <c:pt idx="385">
                  <c:v>4508.3100590000004</c:v>
                </c:pt>
                <c:pt idx="386">
                  <c:v>4527.5097660000001</c:v>
                </c:pt>
                <c:pt idx="387">
                  <c:v>4526.4799800000001</c:v>
                </c:pt>
                <c:pt idx="388">
                  <c:v>4532.1000979999999</c:v>
                </c:pt>
                <c:pt idx="389">
                  <c:v>4538.5498049999997</c:v>
                </c:pt>
                <c:pt idx="390">
                  <c:v>4557.3500979999999</c:v>
                </c:pt>
                <c:pt idx="391">
                  <c:v>4570.6401370000003</c:v>
                </c:pt>
                <c:pt idx="392">
                  <c:v>4569.6201170000004</c:v>
                </c:pt>
                <c:pt idx="393">
                  <c:v>4557.7001950000003</c:v>
                </c:pt>
                <c:pt idx="394">
                  <c:v>4580.2700199999999</c:v>
                </c:pt>
                <c:pt idx="395">
                  <c:v>4598.1899409999996</c:v>
                </c:pt>
                <c:pt idx="396">
                  <c:v>4572.5600590000004</c:v>
                </c:pt>
                <c:pt idx="397">
                  <c:v>4562.2900390000004</c:v>
                </c:pt>
                <c:pt idx="398">
                  <c:v>4582.8999020000001</c:v>
                </c:pt>
                <c:pt idx="399">
                  <c:v>4592.2900390000004</c:v>
                </c:pt>
                <c:pt idx="400">
                  <c:v>4552.2900390000004</c:v>
                </c:pt>
                <c:pt idx="401">
                  <c:v>4586.5200199999999</c:v>
                </c:pt>
                <c:pt idx="402">
                  <c:v>4591.8100590000004</c:v>
                </c:pt>
                <c:pt idx="403">
                  <c:v>4567.6000979999999</c:v>
                </c:pt>
                <c:pt idx="404">
                  <c:v>4518.8999020000001</c:v>
                </c:pt>
                <c:pt idx="405">
                  <c:v>4552.7597660000001</c:v>
                </c:pt>
                <c:pt idx="406">
                  <c:v>4562.1899409999996</c:v>
                </c:pt>
                <c:pt idx="407">
                  <c:v>4593.4301759999998</c:v>
                </c:pt>
                <c:pt idx="408">
                  <c:v>4579.7900390000004</c:v>
                </c:pt>
                <c:pt idx="409">
                  <c:v>4527.6899409999996</c:v>
                </c:pt>
                <c:pt idx="410">
                  <c:v>4508.6899409999996</c:v>
                </c:pt>
                <c:pt idx="411">
                  <c:v>4555.2202150000003</c:v>
                </c:pt>
                <c:pt idx="412">
                  <c:v>4466.75</c:v>
                </c:pt>
                <c:pt idx="413">
                  <c:v>4512.1899409999996</c:v>
                </c:pt>
                <c:pt idx="414">
                  <c:v>4505.8500979999999</c:v>
                </c:pt>
                <c:pt idx="415">
                  <c:v>4493.3901370000003</c:v>
                </c:pt>
                <c:pt idx="416">
                  <c:v>4422.0898440000001</c:v>
                </c:pt>
                <c:pt idx="417">
                  <c:v>4430.2001950000003</c:v>
                </c:pt>
                <c:pt idx="418">
                  <c:v>4475.6201170000004</c:v>
                </c:pt>
                <c:pt idx="419">
                  <c:v>4454.7998049999997</c:v>
                </c:pt>
                <c:pt idx="420">
                  <c:v>4385.2001950000003</c:v>
                </c:pt>
                <c:pt idx="421">
                  <c:v>4468.5898440000001</c:v>
                </c:pt>
                <c:pt idx="422">
                  <c:v>4378.3398440000001</c:v>
                </c:pt>
                <c:pt idx="423">
                  <c:v>4276.2402339999999</c:v>
                </c:pt>
                <c:pt idx="424">
                  <c:v>4213.6601559999999</c:v>
                </c:pt>
                <c:pt idx="425">
                  <c:v>4227.169922</c:v>
                </c:pt>
                <c:pt idx="426">
                  <c:v>4215.3198240000002</c:v>
                </c:pt>
                <c:pt idx="427">
                  <c:v>4217.3901370000003</c:v>
                </c:pt>
                <c:pt idx="428">
                  <c:v>4258.4399409999996</c:v>
                </c:pt>
                <c:pt idx="429">
                  <c:v>4316.0698240000002</c:v>
                </c:pt>
                <c:pt idx="430">
                  <c:v>4419.4799800000001</c:v>
                </c:pt>
                <c:pt idx="431">
                  <c:v>4382.8500979999999</c:v>
                </c:pt>
                <c:pt idx="432">
                  <c:v>4452.7900390000004</c:v>
                </c:pt>
                <c:pt idx="433">
                  <c:v>4483.7202150000003</c:v>
                </c:pt>
                <c:pt idx="434">
                  <c:v>4485.9301759999998</c:v>
                </c:pt>
                <c:pt idx="435">
                  <c:v>4564.2900390000004</c:v>
                </c:pt>
                <c:pt idx="436">
                  <c:v>4549.2299800000001</c:v>
                </c:pt>
                <c:pt idx="437">
                  <c:v>4566.1401370000003</c:v>
                </c:pt>
                <c:pt idx="438">
                  <c:v>4630.7402339999999</c:v>
                </c:pt>
                <c:pt idx="439">
                  <c:v>4638.9101559999999</c:v>
                </c:pt>
                <c:pt idx="440">
                  <c:v>4623.6401370000003</c:v>
                </c:pt>
                <c:pt idx="441">
                  <c:v>4620.7202150000003</c:v>
                </c:pt>
                <c:pt idx="442">
                  <c:v>4638.4702150000003</c:v>
                </c:pt>
                <c:pt idx="443">
                  <c:v>4632.5297849999997</c:v>
                </c:pt>
                <c:pt idx="444">
                  <c:v>4651.6201170000004</c:v>
                </c:pt>
                <c:pt idx="445">
                  <c:v>4660.5600590000004</c:v>
                </c:pt>
                <c:pt idx="446">
                  <c:v>4675.1401370000003</c:v>
                </c:pt>
                <c:pt idx="447">
                  <c:v>4680.1401370000003</c:v>
                </c:pt>
                <c:pt idx="448">
                  <c:v>4688.5400390000004</c:v>
                </c:pt>
                <c:pt idx="449">
                  <c:v>4671</c:v>
                </c:pt>
                <c:pt idx="450">
                  <c:v>4702.4399409999996</c:v>
                </c:pt>
                <c:pt idx="451">
                  <c:v>4675.7099609999996</c:v>
                </c:pt>
                <c:pt idx="452">
                  <c:v>4701.8701170000004</c:v>
                </c:pt>
                <c:pt idx="453">
                  <c:v>4712.9702150000003</c:v>
                </c:pt>
                <c:pt idx="454">
                  <c:v>4754.8901370000003</c:v>
                </c:pt>
                <c:pt idx="455">
                  <c:v>4758.25</c:v>
                </c:pt>
                <c:pt idx="456">
                  <c:v>4787.3198240000002</c:v>
                </c:pt>
                <c:pt idx="457">
                  <c:v>4791.6298829999996</c:v>
                </c:pt>
                <c:pt idx="458">
                  <c:v>4727.3500979999999</c:v>
                </c:pt>
                <c:pt idx="459">
                  <c:v>4755.8100590000004</c:v>
                </c:pt>
                <c:pt idx="460">
                  <c:v>4774.4702150000003</c:v>
                </c:pt>
                <c:pt idx="461">
                  <c:v>4769.4399409999996</c:v>
                </c:pt>
                <c:pt idx="462">
                  <c:v>4780.7597660000001</c:v>
                </c:pt>
                <c:pt idx="463">
                  <c:v>4740.6899409999996</c:v>
                </c:pt>
                <c:pt idx="464">
                  <c:v>4766.4702150000003</c:v>
                </c:pt>
                <c:pt idx="465">
                  <c:v>4684.0200199999999</c:v>
                </c:pt>
                <c:pt idx="466">
                  <c:v>4708.1601559999999</c:v>
                </c:pt>
                <c:pt idx="467">
                  <c:v>4653.6000979999999</c:v>
                </c:pt>
                <c:pt idx="468">
                  <c:v>4605.1601559999999</c:v>
                </c:pt>
                <c:pt idx="469">
                  <c:v>4547.830078</c:v>
                </c:pt>
                <c:pt idx="470">
                  <c:v>4644.3100590000004</c:v>
                </c:pt>
                <c:pt idx="471">
                  <c:v>4748.3999020000001</c:v>
                </c:pt>
                <c:pt idx="472">
                  <c:v>4765.3798829999996</c:v>
                </c:pt>
                <c:pt idx="473">
                  <c:v>4781.419922</c:v>
                </c:pt>
                <c:pt idx="474">
                  <c:v>4765.419922</c:v>
                </c:pt>
                <c:pt idx="475">
                  <c:v>4773.4702150000003</c:v>
                </c:pt>
                <c:pt idx="476">
                  <c:v>4806.8598629999997</c:v>
                </c:pt>
                <c:pt idx="477">
                  <c:v>4806.9101559999999</c:v>
                </c:pt>
                <c:pt idx="478">
                  <c:v>4777.4399409999996</c:v>
                </c:pt>
                <c:pt idx="479">
                  <c:v>4736.0498049999997</c:v>
                </c:pt>
                <c:pt idx="480">
                  <c:v>4726.8100590000004</c:v>
                </c:pt>
                <c:pt idx="481">
                  <c:v>4652.5698240000002</c:v>
                </c:pt>
                <c:pt idx="482">
                  <c:v>4592.7402339999999</c:v>
                </c:pt>
                <c:pt idx="483">
                  <c:v>4650.4702150000003</c:v>
                </c:pt>
                <c:pt idx="484">
                  <c:v>4736.1899409999996</c:v>
                </c:pt>
                <c:pt idx="485">
                  <c:v>4704.0698240000002</c:v>
                </c:pt>
                <c:pt idx="486">
                  <c:v>4664.7099609999996</c:v>
                </c:pt>
                <c:pt idx="487">
                  <c:v>4661.5</c:v>
                </c:pt>
                <c:pt idx="488">
                  <c:v>4639.3198240000002</c:v>
                </c:pt>
                <c:pt idx="489">
                  <c:v>4570.8198240000002</c:v>
                </c:pt>
                <c:pt idx="490">
                  <c:v>4634.3798829999996</c:v>
                </c:pt>
                <c:pt idx="491">
                  <c:v>4654.8500979999999</c:v>
                </c:pt>
                <c:pt idx="492">
                  <c:v>4667.419922</c:v>
                </c:pt>
                <c:pt idx="493">
                  <c:v>4750.3999020000001</c:v>
                </c:pt>
                <c:pt idx="494">
                  <c:v>4757.8798829999996</c:v>
                </c:pt>
                <c:pt idx="495">
                  <c:v>4771.7597660000001</c:v>
                </c:pt>
                <c:pt idx="496">
                  <c:v>4681.5</c:v>
                </c:pt>
                <c:pt idx="497">
                  <c:v>4637.9902339999999</c:v>
                </c:pt>
                <c:pt idx="498">
                  <c:v>4683.4101559999999</c:v>
                </c:pt>
                <c:pt idx="499">
                  <c:v>4635.2402339999999</c:v>
                </c:pt>
                <c:pt idx="500">
                  <c:v>4676.6899409999996</c:v>
                </c:pt>
                <c:pt idx="501">
                  <c:v>4727.7402339999999</c:v>
                </c:pt>
                <c:pt idx="502">
                  <c:v>4716.7001950000003</c:v>
                </c:pt>
                <c:pt idx="503">
                  <c:v>4765.1000979999999</c:v>
                </c:pt>
                <c:pt idx="504">
                  <c:v>4744.3999020000001</c:v>
                </c:pt>
                <c:pt idx="505">
                  <c:v>4726.0097660000001</c:v>
                </c:pt>
                <c:pt idx="506">
                  <c:v>4787.6401370000003</c:v>
                </c:pt>
                <c:pt idx="507">
                  <c:v>4801.1801759999998</c:v>
                </c:pt>
                <c:pt idx="508">
                  <c:v>4857.6098629999997</c:v>
                </c:pt>
                <c:pt idx="509">
                  <c:v>4893.8398440000001</c:v>
                </c:pt>
                <c:pt idx="510">
                  <c:v>4899.2700199999999</c:v>
                </c:pt>
                <c:pt idx="511">
                  <c:v>4906.3598629999997</c:v>
                </c:pt>
                <c:pt idx="512">
                  <c:v>4924.7001950000003</c:v>
                </c:pt>
                <c:pt idx="513">
                  <c:v>4955.9702150000003</c:v>
                </c:pt>
                <c:pt idx="514">
                  <c:v>4960.9702150000003</c:v>
                </c:pt>
                <c:pt idx="515">
                  <c:v>4968.1201170000004</c:v>
                </c:pt>
                <c:pt idx="516">
                  <c:v>4967.1401370000003</c:v>
                </c:pt>
                <c:pt idx="517">
                  <c:v>4987.8901370000003</c:v>
                </c:pt>
                <c:pt idx="518">
                  <c:v>4963.5297849999997</c:v>
                </c:pt>
                <c:pt idx="519">
                  <c:v>5008.1000979999999</c:v>
                </c:pt>
                <c:pt idx="520">
                  <c:v>4979.8999020000001</c:v>
                </c:pt>
                <c:pt idx="521">
                  <c:v>4967.1401370000003</c:v>
                </c:pt>
                <c:pt idx="522">
                  <c:v>4982.8100590000004</c:v>
                </c:pt>
                <c:pt idx="523">
                  <c:v>4927.3701170000004</c:v>
                </c:pt>
                <c:pt idx="524">
                  <c:v>4942.4399409999996</c:v>
                </c:pt>
                <c:pt idx="525">
                  <c:v>4859.7900390000004</c:v>
                </c:pt>
                <c:pt idx="526">
                  <c:v>4849.9399409999996</c:v>
                </c:pt>
                <c:pt idx="527">
                  <c:v>4893.2900390000004</c:v>
                </c:pt>
                <c:pt idx="528">
                  <c:v>4871.7597660000001</c:v>
                </c:pt>
                <c:pt idx="529">
                  <c:v>4929.5097660000001</c:v>
                </c:pt>
                <c:pt idx="530">
                  <c:v>4937.4301759999998</c:v>
                </c:pt>
                <c:pt idx="531">
                  <c:v>4982.830078</c:v>
                </c:pt>
                <c:pt idx="532">
                  <c:v>4992.3798829999996</c:v>
                </c:pt>
                <c:pt idx="533">
                  <c:v>5026.419922</c:v>
                </c:pt>
                <c:pt idx="534">
                  <c:v>5010.9702150000003</c:v>
                </c:pt>
                <c:pt idx="535">
                  <c:v>4994.7299800000001</c:v>
                </c:pt>
                <c:pt idx="536">
                  <c:v>4876.5200199999999</c:v>
                </c:pt>
                <c:pt idx="537">
                  <c:v>4863.3598629999997</c:v>
                </c:pt>
                <c:pt idx="538">
                  <c:v>4891.2202150000003</c:v>
                </c:pt>
                <c:pt idx="539">
                  <c:v>4947.4399409999996</c:v>
                </c:pt>
                <c:pt idx="540">
                  <c:v>4900.8798829999996</c:v>
                </c:pt>
                <c:pt idx="541">
                  <c:v>4880.2299800000001</c:v>
                </c:pt>
                <c:pt idx="542">
                  <c:v>4886.9399409999996</c:v>
                </c:pt>
                <c:pt idx="543">
                  <c:v>4917.3198240000002</c:v>
                </c:pt>
                <c:pt idx="544">
                  <c:v>4910.2299800000001</c:v>
                </c:pt>
                <c:pt idx="545">
                  <c:v>4950.8198240000002</c:v>
                </c:pt>
                <c:pt idx="546">
                  <c:v>4974.5600590000004</c:v>
                </c:pt>
                <c:pt idx="547">
                  <c:v>4995.9799800000001</c:v>
                </c:pt>
                <c:pt idx="548">
                  <c:v>4988.25</c:v>
                </c:pt>
                <c:pt idx="549">
                  <c:v>4977.2900390000004</c:v>
                </c:pt>
                <c:pt idx="550">
                  <c:v>5011.0200199999999</c:v>
                </c:pt>
                <c:pt idx="551">
                  <c:v>5007.7900390000004</c:v>
                </c:pt>
                <c:pt idx="552">
                  <c:v>4931.8100590000004</c:v>
                </c:pt>
                <c:pt idx="553">
                  <c:v>4994.6000979999999</c:v>
                </c:pt>
                <c:pt idx="554">
                  <c:v>5014.1000979999999</c:v>
                </c:pt>
                <c:pt idx="555">
                  <c:v>5035.169922</c:v>
                </c:pt>
                <c:pt idx="556">
                  <c:v>5056.0600590000004</c:v>
                </c:pt>
                <c:pt idx="557">
                  <c:v>5092.080078</c:v>
                </c:pt>
                <c:pt idx="558">
                  <c:v>5060.25</c:v>
                </c:pt>
                <c:pt idx="559">
                  <c:v>5055.419922</c:v>
                </c:pt>
                <c:pt idx="560">
                  <c:v>5023.6401370000003</c:v>
                </c:pt>
                <c:pt idx="561">
                  <c:v>4941.419922</c:v>
                </c:pt>
                <c:pt idx="562">
                  <c:v>5005.3901370000003</c:v>
                </c:pt>
                <c:pt idx="563">
                  <c:v>5016.9301759999998</c:v>
                </c:pt>
                <c:pt idx="564">
                  <c:v>4939.330078</c:v>
                </c:pt>
                <c:pt idx="565">
                  <c:v>4919.6401370000003</c:v>
                </c:pt>
                <c:pt idx="566">
                  <c:v>4945.5400390000004</c:v>
                </c:pt>
                <c:pt idx="567">
                  <c:v>5003.5498049999997</c:v>
                </c:pt>
                <c:pt idx="568">
                  <c:v>4993.5698240000002</c:v>
                </c:pt>
                <c:pt idx="569">
                  <c:v>4976.1899409999996</c:v>
                </c:pt>
                <c:pt idx="570">
                  <c:v>4981.6899409999996</c:v>
                </c:pt>
                <c:pt idx="571">
                  <c:v>5050.7998049999997</c:v>
                </c:pt>
                <c:pt idx="572">
                  <c:v>5048.2900390000004</c:v>
                </c:pt>
                <c:pt idx="573">
                  <c:v>5078.4399409999996</c:v>
                </c:pt>
                <c:pt idx="574">
                  <c:v>5070.0297849999997</c:v>
                </c:pt>
                <c:pt idx="575">
                  <c:v>5071.7402339999999</c:v>
                </c:pt>
                <c:pt idx="576">
                  <c:v>5090.7900390000004</c:v>
                </c:pt>
                <c:pt idx="577">
                  <c:v>5089.3598629999997</c:v>
                </c:pt>
                <c:pt idx="578">
                  <c:v>5032.75</c:v>
                </c:pt>
                <c:pt idx="579">
                  <c:v>5106.5898440000001</c:v>
                </c:pt>
                <c:pt idx="580">
                  <c:v>5097.9799800000001</c:v>
                </c:pt>
                <c:pt idx="581">
                  <c:v>5070.0297849999997</c:v>
                </c:pt>
                <c:pt idx="582">
                  <c:v>5082.9301759999998</c:v>
                </c:pt>
                <c:pt idx="583">
                  <c:v>5076.5200199999999</c:v>
                </c:pt>
                <c:pt idx="584">
                  <c:v>5099.2299800000001</c:v>
                </c:pt>
                <c:pt idx="585">
                  <c:v>5059.1201170000004</c:v>
                </c:pt>
                <c:pt idx="586">
                  <c:v>5068.4599609999996</c:v>
                </c:pt>
                <c:pt idx="587">
                  <c:v>5021.6298829999996</c:v>
                </c:pt>
                <c:pt idx="588">
                  <c:v>5013.8701170000004</c:v>
                </c:pt>
                <c:pt idx="589">
                  <c:v>5076.6899409999996</c:v>
                </c:pt>
                <c:pt idx="590">
                  <c:v>5082.5097660000001</c:v>
                </c:pt>
                <c:pt idx="591">
                  <c:v>5051.1000979999999</c:v>
                </c:pt>
                <c:pt idx="592">
                  <c:v>5029.9702150000003</c:v>
                </c:pt>
                <c:pt idx="593">
                  <c:v>5055.5498049999997</c:v>
                </c:pt>
                <c:pt idx="594">
                  <c:v>5064.8798829999996</c:v>
                </c:pt>
                <c:pt idx="595">
                  <c:v>5132.9501950000003</c:v>
                </c:pt>
                <c:pt idx="596">
                  <c:v>5117</c:v>
                </c:pt>
                <c:pt idx="597">
                  <c:v>5153.9702150000003</c:v>
                </c:pt>
                <c:pt idx="598">
                  <c:v>5160.0898440000001</c:v>
                </c:pt>
                <c:pt idx="599">
                  <c:v>5122.4101559999999</c:v>
                </c:pt>
                <c:pt idx="600">
                  <c:v>5112.1899409999996</c:v>
                </c:pt>
                <c:pt idx="601">
                  <c:v>5080.5097660000001</c:v>
                </c:pt>
                <c:pt idx="602">
                  <c:v>4958.4702150000003</c:v>
                </c:pt>
                <c:pt idx="603">
                  <c:v>4986.8701170000004</c:v>
                </c:pt>
                <c:pt idx="604">
                  <c:v>5013.1201170000004</c:v>
                </c:pt>
                <c:pt idx="605">
                  <c:v>5009.2099609999996</c:v>
                </c:pt>
                <c:pt idx="606">
                  <c:v>4991.9399409999996</c:v>
                </c:pt>
                <c:pt idx="607">
                  <c:v>4997.4599609999996</c:v>
                </c:pt>
                <c:pt idx="608">
                  <c:v>4909.7597660000001</c:v>
                </c:pt>
                <c:pt idx="609">
                  <c:v>4922.3999020000001</c:v>
                </c:pt>
                <c:pt idx="610">
                  <c:v>4997.7001950000003</c:v>
                </c:pt>
                <c:pt idx="611">
                  <c:v>5071.5097660000001</c:v>
                </c:pt>
                <c:pt idx="612">
                  <c:v>5104.8901370000003</c:v>
                </c:pt>
                <c:pt idx="613">
                  <c:v>5098.9399409999996</c:v>
                </c:pt>
                <c:pt idx="614">
                  <c:v>5163.1801759999998</c:v>
                </c:pt>
                <c:pt idx="615">
                  <c:v>5210.1401370000003</c:v>
                </c:pt>
                <c:pt idx="616">
                  <c:v>5218.8598629999997</c:v>
                </c:pt>
                <c:pt idx="617">
                  <c:v>5208.1201170000004</c:v>
                </c:pt>
                <c:pt idx="618">
                  <c:v>5171.7700199999999</c:v>
                </c:pt>
                <c:pt idx="619">
                  <c:v>5146.4101559999999</c:v>
                </c:pt>
                <c:pt idx="620">
                  <c:v>5088.6298829999996</c:v>
                </c:pt>
                <c:pt idx="621">
                  <c:v>5039.7797849999997</c:v>
                </c:pt>
                <c:pt idx="622">
                  <c:v>5089.2099609999996</c:v>
                </c:pt>
                <c:pt idx="623">
                  <c:v>5111.7299800000001</c:v>
                </c:pt>
                <c:pt idx="624">
                  <c:v>5128.7797849999997</c:v>
                </c:pt>
                <c:pt idx="625">
                  <c:v>5128.2797849999997</c:v>
                </c:pt>
                <c:pt idx="626">
                  <c:v>5115.3798829999996</c:v>
                </c:pt>
                <c:pt idx="627">
                  <c:v>5105.5498049999997</c:v>
                </c:pt>
                <c:pt idx="628">
                  <c:v>5139.9399409999996</c:v>
                </c:pt>
                <c:pt idx="629">
                  <c:v>5056.4399409999996</c:v>
                </c:pt>
                <c:pt idx="630">
                  <c:v>5043.5400390000004</c:v>
                </c:pt>
                <c:pt idx="631">
                  <c:v>5101.7998049999997</c:v>
                </c:pt>
                <c:pt idx="632">
                  <c:v>5036.7900390000004</c:v>
                </c:pt>
                <c:pt idx="633">
                  <c:v>5044.3901370000003</c:v>
                </c:pt>
                <c:pt idx="634">
                  <c:v>5033.5600590000004</c:v>
                </c:pt>
                <c:pt idx="635">
                  <c:v>5048.2402339999999</c:v>
                </c:pt>
                <c:pt idx="636">
                  <c:v>5091.7001950000003</c:v>
                </c:pt>
                <c:pt idx="637">
                  <c:v>5059.3500979999999</c:v>
                </c:pt>
                <c:pt idx="638">
                  <c:v>5019.0498049999997</c:v>
                </c:pt>
                <c:pt idx="639">
                  <c:v>4877.4902339999999</c:v>
                </c:pt>
                <c:pt idx="640">
                  <c:v>4706.0400390000004</c:v>
                </c:pt>
                <c:pt idx="641">
                  <c:v>4526.25</c:v>
                </c:pt>
                <c:pt idx="642">
                  <c:v>4506.4902339999999</c:v>
                </c:pt>
                <c:pt idx="643">
                  <c:v>4697.5400390000004</c:v>
                </c:pt>
                <c:pt idx="644">
                  <c:v>4812.7099609999996</c:v>
                </c:pt>
                <c:pt idx="645">
                  <c:v>4828.3198240000002</c:v>
                </c:pt>
                <c:pt idx="646">
                  <c:v>4776.5097660000001</c:v>
                </c:pt>
                <c:pt idx="647">
                  <c:v>4636.1000979999999</c:v>
                </c:pt>
                <c:pt idx="648">
                  <c:v>4749.9799800000001</c:v>
                </c:pt>
                <c:pt idx="649">
                  <c:v>4733.5</c:v>
                </c:pt>
                <c:pt idx="650">
                  <c:v>4683.919922</c:v>
                </c:pt>
                <c:pt idx="651">
                  <c:v>4811.9301759999998</c:v>
                </c:pt>
                <c:pt idx="652">
                  <c:v>4756.5297849999997</c:v>
                </c:pt>
                <c:pt idx="653">
                  <c:v>4796.25</c:v>
                </c:pt>
                <c:pt idx="654">
                  <c:v>4822.3398440000001</c:v>
                </c:pt>
                <c:pt idx="655">
                  <c:v>4805.7597660000001</c:v>
                </c:pt>
                <c:pt idx="656">
                  <c:v>4860.5200199999999</c:v>
                </c:pt>
                <c:pt idx="657">
                  <c:v>4889.2402339999999</c:v>
                </c:pt>
                <c:pt idx="658">
                  <c:v>4893.9501950000003</c:v>
                </c:pt>
                <c:pt idx="659">
                  <c:v>4827.2299800000001</c:v>
                </c:pt>
                <c:pt idx="660">
                  <c:v>4828.9501950000003</c:v>
                </c:pt>
                <c:pt idx="661">
                  <c:v>4756.7202150000003</c:v>
                </c:pt>
                <c:pt idx="662">
                  <c:v>4752.7402339999999</c:v>
                </c:pt>
                <c:pt idx="663">
                  <c:v>4734.4799800000001</c:v>
                </c:pt>
                <c:pt idx="664">
                  <c:v>4686.5</c:v>
                </c:pt>
                <c:pt idx="665">
                  <c:v>4543.9702150000003</c:v>
                </c:pt>
                <c:pt idx="666">
                  <c:v>4517.3198240000002</c:v>
                </c:pt>
                <c:pt idx="667">
                  <c:v>4620.1601559999999</c:v>
                </c:pt>
                <c:pt idx="668">
                  <c:v>4627.080078</c:v>
                </c:pt>
                <c:pt idx="669">
                  <c:v>4707.7797849999997</c:v>
                </c:pt>
                <c:pt idx="670">
                  <c:v>4781.2597660000001</c:v>
                </c:pt>
                <c:pt idx="671">
                  <c:v>4748.3598629999997</c:v>
                </c:pt>
                <c:pt idx="672">
                  <c:v>4791.1499020000001</c:v>
                </c:pt>
                <c:pt idx="673">
                  <c:v>4810.7900390000004</c:v>
                </c:pt>
                <c:pt idx="674">
                  <c:v>4830.4702150000003</c:v>
                </c:pt>
                <c:pt idx="675">
                  <c:v>4838.6401370000003</c:v>
                </c:pt>
                <c:pt idx="676">
                  <c:v>4796.6098629999997</c:v>
                </c:pt>
                <c:pt idx="677">
                  <c:v>4782.8500979999999</c:v>
                </c:pt>
                <c:pt idx="678">
                  <c:v>4870.1000979999999</c:v>
                </c:pt>
                <c:pt idx="679">
                  <c:v>4886.6899409999996</c:v>
                </c:pt>
                <c:pt idx="680">
                  <c:v>4905.4702150000003</c:v>
                </c:pt>
                <c:pt idx="681">
                  <c:v>4880.9702150000003</c:v>
                </c:pt>
                <c:pt idx="682">
                  <c:v>4840.1201170000004</c:v>
                </c:pt>
                <c:pt idx="683">
                  <c:v>4920.0498049999997</c:v>
                </c:pt>
                <c:pt idx="684">
                  <c:v>5031.8598629999997</c:v>
                </c:pt>
                <c:pt idx="685">
                  <c:v>5034.7001950000003</c:v>
                </c:pt>
                <c:pt idx="686">
                  <c:v>5030.1499020000001</c:v>
                </c:pt>
                <c:pt idx="687">
                  <c:v>5095.6899409999996</c:v>
                </c:pt>
                <c:pt idx="688">
                  <c:v>5074.2700199999999</c:v>
                </c:pt>
                <c:pt idx="689">
                  <c:v>5053.75</c:v>
                </c:pt>
                <c:pt idx="690">
                  <c:v>5127.1499020000001</c:v>
                </c:pt>
                <c:pt idx="691">
                  <c:v>5145.1298829999996</c:v>
                </c:pt>
                <c:pt idx="692">
                  <c:v>5142.4799800000001</c:v>
                </c:pt>
                <c:pt idx="693">
                  <c:v>5127.7402339999999</c:v>
                </c:pt>
                <c:pt idx="694">
                  <c:v>5147.1201170000004</c:v>
                </c:pt>
                <c:pt idx="695">
                  <c:v>5095.2998049999997</c:v>
                </c:pt>
                <c:pt idx="696">
                  <c:v>5083.2402339999999</c:v>
                </c:pt>
                <c:pt idx="697">
                  <c:v>5067.0200199999999</c:v>
                </c:pt>
                <c:pt idx="698">
                  <c:v>5005.080078</c:v>
                </c:pt>
                <c:pt idx="699">
                  <c:v>4927.8798829999996</c:v>
                </c:pt>
                <c:pt idx="700">
                  <c:v>4984.6201170000004</c:v>
                </c:pt>
                <c:pt idx="701">
                  <c:v>4986.0200199999999</c:v>
                </c:pt>
                <c:pt idx="702">
                  <c:v>5075.2001950000003</c:v>
                </c:pt>
                <c:pt idx="703">
                  <c:v>5073.6401370000003</c:v>
                </c:pt>
                <c:pt idx="704">
                  <c:v>5104.919922</c:v>
                </c:pt>
                <c:pt idx="705">
                  <c:v>5102.4799800000001</c:v>
                </c:pt>
                <c:pt idx="706">
                  <c:v>5102.8100590000004</c:v>
                </c:pt>
                <c:pt idx="707">
                  <c:v>5116.1401370000003</c:v>
                </c:pt>
                <c:pt idx="708">
                  <c:v>5127.5200199999999</c:v>
                </c:pt>
                <c:pt idx="709">
                  <c:v>5108.669922</c:v>
                </c:pt>
                <c:pt idx="710">
                  <c:v>5156.3100590000004</c:v>
                </c:pt>
                <c:pt idx="711">
                  <c:v>5123.2202150000003</c:v>
                </c:pt>
                <c:pt idx="712">
                  <c:v>5037.5297849999997</c:v>
                </c:pt>
                <c:pt idx="713">
                  <c:v>5142.2700199999999</c:v>
                </c:pt>
                <c:pt idx="714">
                  <c:v>5101.8100590000004</c:v>
                </c:pt>
                <c:pt idx="715">
                  <c:v>5098.2402339999999</c:v>
                </c:pt>
                <c:pt idx="716">
                  <c:v>5022.8701170000004</c:v>
                </c:pt>
                <c:pt idx="717">
                  <c:v>5045.169922</c:v>
                </c:pt>
                <c:pt idx="718">
                  <c:v>4933.4702150000003</c:v>
                </c:pt>
                <c:pt idx="719">
                  <c:v>4952.2299800000001</c:v>
                </c:pt>
                <c:pt idx="720">
                  <c:v>4995.3598629999997</c:v>
                </c:pt>
                <c:pt idx="721">
                  <c:v>5071.1298829999996</c:v>
                </c:pt>
                <c:pt idx="722">
                  <c:v>5002.5498049999997</c:v>
                </c:pt>
                <c:pt idx="723">
                  <c:v>4923.080078</c:v>
                </c:pt>
                <c:pt idx="724">
                  <c:v>4968.919922</c:v>
                </c:pt>
                <c:pt idx="725">
                  <c:v>5001.1098629999997</c:v>
                </c:pt>
                <c:pt idx="726">
                  <c:v>5045.9301759999998</c:v>
                </c:pt>
                <c:pt idx="727">
                  <c:v>5048.4902339999999</c:v>
                </c:pt>
                <c:pt idx="728">
                  <c:v>5040.9902339999999</c:v>
                </c:pt>
                <c:pt idx="729">
                  <c:v>5107.9399409999996</c:v>
                </c:pt>
                <c:pt idx="730">
                  <c:v>5065.8500979999999</c:v>
                </c:pt>
                <c:pt idx="731">
                  <c:v>5007.4101559999999</c:v>
                </c:pt>
                <c:pt idx="732">
                  <c:v>4903.0898440000001</c:v>
                </c:pt>
                <c:pt idx="733">
                  <c:v>4891.4301759999998</c:v>
                </c:pt>
                <c:pt idx="734">
                  <c:v>4835.7597660000001</c:v>
                </c:pt>
                <c:pt idx="735">
                  <c:v>4689.4301759999998</c:v>
                </c:pt>
                <c:pt idx="736">
                  <c:v>4643.6298829999996</c:v>
                </c:pt>
                <c:pt idx="737">
                  <c:v>4637.9902339999999</c:v>
                </c:pt>
                <c:pt idx="738">
                  <c:v>4685.919922</c:v>
                </c:pt>
                <c:pt idx="739">
                  <c:v>4526.0600590000004</c:v>
                </c:pt>
                <c:pt idx="740">
                  <c:v>4615</c:v>
                </c:pt>
                <c:pt idx="741">
                  <c:v>4488.419922</c:v>
                </c:pt>
                <c:pt idx="742">
                  <c:v>4476.9501950000003</c:v>
                </c:pt>
                <c:pt idx="743">
                  <c:v>4471.6899409999996</c:v>
                </c:pt>
                <c:pt idx="744">
                  <c:v>4472.0600590000004</c:v>
                </c:pt>
                <c:pt idx="745">
                  <c:v>4591.1801759999998</c:v>
                </c:pt>
                <c:pt idx="746">
                  <c:v>4518.4902339999999</c:v>
                </c:pt>
                <c:pt idx="747">
                  <c:v>4567.669922</c:v>
                </c:pt>
                <c:pt idx="748">
                  <c:v>4468.169922</c:v>
                </c:pt>
                <c:pt idx="749">
                  <c:v>4506.6801759999998</c:v>
                </c:pt>
                <c:pt idx="750">
                  <c:v>4613.9501950000003</c:v>
                </c:pt>
                <c:pt idx="751">
                  <c:v>4620.3701170000004</c:v>
                </c:pt>
                <c:pt idx="752">
                  <c:v>4516.9501950000003</c:v>
                </c:pt>
                <c:pt idx="753">
                  <c:v>4504.2402339999999</c:v>
                </c:pt>
                <c:pt idx="754">
                  <c:v>4509.5600590000004</c:v>
                </c:pt>
                <c:pt idx="755">
                  <c:v>4363.1401370000003</c:v>
                </c:pt>
                <c:pt idx="756">
                  <c:v>4283.75</c:v>
                </c:pt>
                <c:pt idx="757">
                  <c:v>4268.7597660000001</c:v>
                </c:pt>
                <c:pt idx="758">
                  <c:v>4283.5898440000001</c:v>
                </c:pt>
                <c:pt idx="759">
                  <c:v>4266.8398440000001</c:v>
                </c:pt>
                <c:pt idx="760">
                  <c:v>4337.5097660000001</c:v>
                </c:pt>
                <c:pt idx="761">
                  <c:v>4435.9599609999996</c:v>
                </c:pt>
                <c:pt idx="762">
                  <c:v>4534.0600590000004</c:v>
                </c:pt>
                <c:pt idx="763">
                  <c:v>4487.5400390000004</c:v>
                </c:pt>
                <c:pt idx="764">
                  <c:v>4504.4301759999998</c:v>
                </c:pt>
                <c:pt idx="765">
                  <c:v>4570.6098629999997</c:v>
                </c:pt>
                <c:pt idx="766">
                  <c:v>4503.580078</c:v>
                </c:pt>
                <c:pt idx="767">
                  <c:v>4542.6098629999997</c:v>
                </c:pt>
                <c:pt idx="768">
                  <c:v>4582.2001950000003</c:v>
                </c:pt>
                <c:pt idx="769">
                  <c:v>4590.4702150000003</c:v>
                </c:pt>
                <c:pt idx="770">
                  <c:v>4557.9501950000003</c:v>
                </c:pt>
                <c:pt idx="771">
                  <c:v>4689.6000979999999</c:v>
                </c:pt>
                <c:pt idx="772">
                  <c:v>4703.419922</c:v>
                </c:pt>
                <c:pt idx="773">
                  <c:v>4707.419922</c:v>
                </c:pt>
                <c:pt idx="774">
                  <c:v>4717.0200199999999</c:v>
                </c:pt>
                <c:pt idx="775">
                  <c:v>4708.25</c:v>
                </c:pt>
                <c:pt idx="776">
                  <c:v>4648.8198240000002</c:v>
                </c:pt>
                <c:pt idx="777">
                  <c:v>4674.3798829999996</c:v>
                </c:pt>
                <c:pt idx="778">
                  <c:v>4662.1601559999999</c:v>
                </c:pt>
                <c:pt idx="779">
                  <c:v>4748.4702150000003</c:v>
                </c:pt>
                <c:pt idx="780">
                  <c:v>4750.2797849999997</c:v>
                </c:pt>
                <c:pt idx="781">
                  <c:v>4728.669922</c:v>
                </c:pt>
                <c:pt idx="782">
                  <c:v>4763.9702150000003</c:v>
                </c:pt>
                <c:pt idx="783">
                  <c:v>4774.9902339999999</c:v>
                </c:pt>
                <c:pt idx="784">
                  <c:v>4795.6499020000001</c:v>
                </c:pt>
                <c:pt idx="785">
                  <c:v>4808.8701170000004</c:v>
                </c:pt>
                <c:pt idx="786">
                  <c:v>4821.6601559999999</c:v>
                </c:pt>
                <c:pt idx="787">
                  <c:v>4768.8598629999997</c:v>
                </c:pt>
                <c:pt idx="788">
                  <c:v>4773.5</c:v>
                </c:pt>
                <c:pt idx="789">
                  <c:v>4766.7900390000004</c:v>
                </c:pt>
                <c:pt idx="790">
                  <c:v>4846.6201170000004</c:v>
                </c:pt>
                <c:pt idx="791">
                  <c:v>4869.2900390000004</c:v>
                </c:pt>
                <c:pt idx="792">
                  <c:v>4869.8500979999999</c:v>
                </c:pt>
                <c:pt idx="793">
                  <c:v>4914.5400390000004</c:v>
                </c:pt>
                <c:pt idx="794">
                  <c:v>4891.7998049999997</c:v>
                </c:pt>
                <c:pt idx="795">
                  <c:v>4843.9301759999998</c:v>
                </c:pt>
                <c:pt idx="796">
                  <c:v>4920.7202150000003</c:v>
                </c:pt>
                <c:pt idx="797">
                  <c:v>4848.3701170000004</c:v>
                </c:pt>
                <c:pt idx="798">
                  <c:v>4850.6899409999996</c:v>
                </c:pt>
                <c:pt idx="799">
                  <c:v>4833.3999020000001</c:v>
                </c:pt>
                <c:pt idx="800">
                  <c:v>4872.0898440000001</c:v>
                </c:pt>
                <c:pt idx="801">
                  <c:v>4947.419922</c:v>
                </c:pt>
                <c:pt idx="802">
                  <c:v>4945.8901370000003</c:v>
                </c:pt>
                <c:pt idx="803">
                  <c:v>4938.2202150000003</c:v>
                </c:pt>
                <c:pt idx="804">
                  <c:v>4960.0200199999999</c:v>
                </c:pt>
                <c:pt idx="805">
                  <c:v>4940.330078</c:v>
                </c:pt>
                <c:pt idx="806">
                  <c:v>4948.1298829999996</c:v>
                </c:pt>
                <c:pt idx="807">
                  <c:v>4945.8901370000003</c:v>
                </c:pt>
                <c:pt idx="808">
                  <c:v>4906.2299800000001</c:v>
                </c:pt>
                <c:pt idx="809">
                  <c:v>4895.7900390000004</c:v>
                </c:pt>
                <c:pt idx="810">
                  <c:v>4888.2797849999997</c:v>
                </c:pt>
                <c:pt idx="811">
                  <c:v>4863.1401370000003</c:v>
                </c:pt>
                <c:pt idx="812">
                  <c:v>4805.2900390000004</c:v>
                </c:pt>
                <c:pt idx="813">
                  <c:v>4775.3598629999997</c:v>
                </c:pt>
                <c:pt idx="814">
                  <c:v>4817.5898440000001</c:v>
                </c:pt>
                <c:pt idx="815">
                  <c:v>4763.2202150000003</c:v>
                </c:pt>
                <c:pt idx="816">
                  <c:v>4725.6401370000003</c:v>
                </c:pt>
                <c:pt idx="817">
                  <c:v>4717.0898440000001</c:v>
                </c:pt>
                <c:pt idx="818">
                  <c:v>4736.1601559999999</c:v>
                </c:pt>
                <c:pt idx="819">
                  <c:v>4750.2099609999996</c:v>
                </c:pt>
                <c:pt idx="820">
                  <c:v>4809.8798829999996</c:v>
                </c:pt>
                <c:pt idx="821">
                  <c:v>4760.6899409999996</c:v>
                </c:pt>
                <c:pt idx="822">
                  <c:v>4737.330078</c:v>
                </c:pt>
                <c:pt idx="823">
                  <c:v>4717.6801759999998</c:v>
                </c:pt>
                <c:pt idx="824">
                  <c:v>4775.4599609999996</c:v>
                </c:pt>
                <c:pt idx="825">
                  <c:v>4715.7299800000001</c:v>
                </c:pt>
                <c:pt idx="826">
                  <c:v>4739.1201170000004</c:v>
                </c:pt>
                <c:pt idx="827">
                  <c:v>4712.5297849999997</c:v>
                </c:pt>
                <c:pt idx="828">
                  <c:v>4769.5600590000004</c:v>
                </c:pt>
                <c:pt idx="829">
                  <c:v>4765.7797849999997</c:v>
                </c:pt>
                <c:pt idx="830">
                  <c:v>4861.0600590000004</c:v>
                </c:pt>
                <c:pt idx="831">
                  <c:v>4894.8901370000003</c:v>
                </c:pt>
                <c:pt idx="832">
                  <c:v>4901.7700199999999</c:v>
                </c:pt>
                <c:pt idx="833">
                  <c:v>4933.5</c:v>
                </c:pt>
                <c:pt idx="834">
                  <c:v>4948.0498049999997</c:v>
                </c:pt>
                <c:pt idx="835">
                  <c:v>4952.25</c:v>
                </c:pt>
                <c:pt idx="836">
                  <c:v>4971.3598629999997</c:v>
                </c:pt>
                <c:pt idx="837">
                  <c:v>4942.5200199999999</c:v>
                </c:pt>
                <c:pt idx="838">
                  <c:v>4968.7099609999996</c:v>
                </c:pt>
                <c:pt idx="839">
                  <c:v>4961.75</c:v>
                </c:pt>
                <c:pt idx="840">
                  <c:v>4974.6401370000003</c:v>
                </c:pt>
                <c:pt idx="841">
                  <c:v>4958.6201170000004</c:v>
                </c:pt>
                <c:pt idx="842">
                  <c:v>4894.5498049999997</c:v>
                </c:pt>
                <c:pt idx="843">
                  <c:v>4848.4399409999996</c:v>
                </c:pt>
                <c:pt idx="844">
                  <c:v>4843.5498049999997</c:v>
                </c:pt>
                <c:pt idx="845">
                  <c:v>4834.9301759999998</c:v>
                </c:pt>
                <c:pt idx="846">
                  <c:v>4844.919922</c:v>
                </c:pt>
                <c:pt idx="847">
                  <c:v>4800.3398440000001</c:v>
                </c:pt>
                <c:pt idx="848">
                  <c:v>4837.2099609999996</c:v>
                </c:pt>
                <c:pt idx="849">
                  <c:v>4843.7597660000001</c:v>
                </c:pt>
                <c:pt idx="850">
                  <c:v>4833.3198240000002</c:v>
                </c:pt>
                <c:pt idx="851">
                  <c:v>4910.0400390000004</c:v>
                </c:pt>
                <c:pt idx="852">
                  <c:v>4707.9799800000001</c:v>
                </c:pt>
                <c:pt idx="853">
                  <c:v>4594.4399409999996</c:v>
                </c:pt>
                <c:pt idx="854">
                  <c:v>4691.8701170000004</c:v>
                </c:pt>
                <c:pt idx="855">
                  <c:v>4779.25</c:v>
                </c:pt>
                <c:pt idx="856">
                  <c:v>4842.669922</c:v>
                </c:pt>
                <c:pt idx="857">
                  <c:v>4862.5698240000002</c:v>
                </c:pt>
                <c:pt idx="858">
                  <c:v>4822.8999020000001</c:v>
                </c:pt>
                <c:pt idx="859">
                  <c:v>4859.1601559999999</c:v>
                </c:pt>
                <c:pt idx="860">
                  <c:v>4876.8100590000004</c:v>
                </c:pt>
                <c:pt idx="861">
                  <c:v>4956.7597660000001</c:v>
                </c:pt>
                <c:pt idx="862">
                  <c:v>4988.6401370000003</c:v>
                </c:pt>
                <c:pt idx="863">
                  <c:v>5022.8198240000002</c:v>
                </c:pt>
                <c:pt idx="864">
                  <c:v>5005.7299800000001</c:v>
                </c:pt>
                <c:pt idx="865">
                  <c:v>5034.0600590000004</c:v>
                </c:pt>
                <c:pt idx="866">
                  <c:v>5029.5898440000001</c:v>
                </c:pt>
                <c:pt idx="867">
                  <c:v>5055.7797849999997</c:v>
                </c:pt>
                <c:pt idx="868">
                  <c:v>5036.3701170000004</c:v>
                </c:pt>
                <c:pt idx="869">
                  <c:v>5089.9301759999998</c:v>
                </c:pt>
                <c:pt idx="870">
                  <c:v>5073.8999020000001</c:v>
                </c:pt>
                <c:pt idx="871">
                  <c:v>5100.1601559999999</c:v>
                </c:pt>
                <c:pt idx="872">
                  <c:v>5097.6298829999996</c:v>
                </c:pt>
                <c:pt idx="873">
                  <c:v>5110.0498049999997</c:v>
                </c:pt>
                <c:pt idx="874">
                  <c:v>5139.8100590000004</c:v>
                </c:pt>
                <c:pt idx="875">
                  <c:v>5154.9799800000001</c:v>
                </c:pt>
                <c:pt idx="876">
                  <c:v>5162.1298829999996</c:v>
                </c:pt>
                <c:pt idx="877">
                  <c:v>5184.2001950000003</c:v>
                </c:pt>
                <c:pt idx="878">
                  <c:v>5137.7299800000001</c:v>
                </c:pt>
                <c:pt idx="879">
                  <c:v>5159.7402339999999</c:v>
                </c:pt>
                <c:pt idx="880">
                  <c:v>5166.25</c:v>
                </c:pt>
                <c:pt idx="881">
                  <c:v>5221.1201170000004</c:v>
                </c:pt>
                <c:pt idx="882">
                  <c:v>5213.1401370000003</c:v>
                </c:pt>
                <c:pt idx="883">
                  <c:v>5225.4799800000001</c:v>
                </c:pt>
                <c:pt idx="884">
                  <c:v>5204.580078</c:v>
                </c:pt>
                <c:pt idx="885">
                  <c:v>5228.3999020000001</c:v>
                </c:pt>
                <c:pt idx="886">
                  <c:v>5232.8901370000003</c:v>
                </c:pt>
                <c:pt idx="887">
                  <c:v>5262.0200199999999</c:v>
                </c:pt>
                <c:pt idx="888">
                  <c:v>5227.1098629999997</c:v>
                </c:pt>
                <c:pt idx="889">
                  <c:v>5228.6601559999999</c:v>
                </c:pt>
                <c:pt idx="890">
                  <c:v>5240.1499020000001</c:v>
                </c:pt>
                <c:pt idx="891">
                  <c:v>5238.3798829999996</c:v>
                </c:pt>
                <c:pt idx="892">
                  <c:v>5244.6000979999999</c:v>
                </c:pt>
                <c:pt idx="893">
                  <c:v>5260.080078</c:v>
                </c:pt>
                <c:pt idx="894">
                  <c:v>5217.6899409999996</c:v>
                </c:pt>
                <c:pt idx="895">
                  <c:v>5212.2001950000003</c:v>
                </c:pt>
                <c:pt idx="896">
                  <c:v>5218.919922</c:v>
                </c:pt>
                <c:pt idx="897">
                  <c:v>5232.330078</c:v>
                </c:pt>
                <c:pt idx="898">
                  <c:v>5222.9902339999999</c:v>
                </c:pt>
                <c:pt idx="899">
                  <c:v>5213.2202150000003</c:v>
                </c:pt>
                <c:pt idx="900">
                  <c:v>5227.2099609999996</c:v>
                </c:pt>
                <c:pt idx="901">
                  <c:v>5249.8999020000001</c:v>
                </c:pt>
                <c:pt idx="902">
                  <c:v>5275.9101559999999</c:v>
                </c:pt>
                <c:pt idx="903">
                  <c:v>5283.9301759999998</c:v>
                </c:pt>
                <c:pt idx="904">
                  <c:v>5259.4799800000001</c:v>
                </c:pt>
                <c:pt idx="905">
                  <c:v>5125.9101559999999</c:v>
                </c:pt>
                <c:pt idx="906">
                  <c:v>5211.8901370000003</c:v>
                </c:pt>
                <c:pt idx="907">
                  <c:v>5155.25</c:v>
                </c:pt>
                <c:pt idx="908">
                  <c:v>5173.7700199999999</c:v>
                </c:pt>
                <c:pt idx="909">
                  <c:v>5249.6899409999996</c:v>
                </c:pt>
                <c:pt idx="910">
                  <c:v>5244.5698240000002</c:v>
                </c:pt>
                <c:pt idx="911">
                  <c:v>5235.0297849999997</c:v>
                </c:pt>
                <c:pt idx="912">
                  <c:v>5241.3500979999999</c:v>
                </c:pt>
                <c:pt idx="913">
                  <c:v>5295.1801759999998</c:v>
                </c:pt>
                <c:pt idx="914">
                  <c:v>5339.5200199999999</c:v>
                </c:pt>
                <c:pt idx="915">
                  <c:v>5305.75</c:v>
                </c:pt>
                <c:pt idx="916">
                  <c:v>5257.4902339999999</c:v>
                </c:pt>
                <c:pt idx="917">
                  <c:v>5305.7099609999996</c:v>
                </c:pt>
                <c:pt idx="918">
                  <c:v>5318.5498049999997</c:v>
                </c:pt>
                <c:pt idx="919">
                  <c:v>5269.1499020000001</c:v>
                </c:pt>
                <c:pt idx="920">
                  <c:v>5312</c:v>
                </c:pt>
                <c:pt idx="921">
                  <c:v>5300.8701170000004</c:v>
                </c:pt>
                <c:pt idx="922">
                  <c:v>5289.6601559999999</c:v>
                </c:pt>
                <c:pt idx="923">
                  <c:v>5316.0200199999999</c:v>
                </c:pt>
                <c:pt idx="924">
                  <c:v>5306.8500979999999</c:v>
                </c:pt>
                <c:pt idx="925">
                  <c:v>5292.3999020000001</c:v>
                </c:pt>
                <c:pt idx="926">
                  <c:v>5328.669922</c:v>
                </c:pt>
                <c:pt idx="927">
                  <c:v>5246.7900390000004</c:v>
                </c:pt>
                <c:pt idx="928">
                  <c:v>5239.0200199999999</c:v>
                </c:pt>
                <c:pt idx="929">
                  <c:v>5213.330078</c:v>
                </c:pt>
                <c:pt idx="930">
                  <c:v>5214.1601559999999</c:v>
                </c:pt>
                <c:pt idx="931">
                  <c:v>5199.8198240000002</c:v>
                </c:pt>
                <c:pt idx="932">
                  <c:v>5243.8398440000001</c:v>
                </c:pt>
                <c:pt idx="933">
                  <c:v>5246.4101559999999</c:v>
                </c:pt>
                <c:pt idx="934">
                  <c:v>5241.830078</c:v>
                </c:pt>
                <c:pt idx="935">
                  <c:v>5257.3999020000001</c:v>
                </c:pt>
                <c:pt idx="936">
                  <c:v>5309.830078</c:v>
                </c:pt>
                <c:pt idx="937">
                  <c:v>5283.3999020000001</c:v>
                </c:pt>
                <c:pt idx="938">
                  <c:v>5250.2700199999999</c:v>
                </c:pt>
                <c:pt idx="939">
                  <c:v>5215.9702150000003</c:v>
                </c:pt>
                <c:pt idx="940">
                  <c:v>5190.1000979999999</c:v>
                </c:pt>
                <c:pt idx="941">
                  <c:v>5189.1401370000003</c:v>
                </c:pt>
                <c:pt idx="942">
                  <c:v>5153.580078</c:v>
                </c:pt>
                <c:pt idx="943">
                  <c:v>5105.5698240000002</c:v>
                </c:pt>
                <c:pt idx="944">
                  <c:v>5058.4101559999999</c:v>
                </c:pt>
                <c:pt idx="945">
                  <c:v>5046.3701170000004</c:v>
                </c:pt>
                <c:pt idx="946">
                  <c:v>5166.169922</c:v>
                </c:pt>
                <c:pt idx="947">
                  <c:v>5193.4902339999999</c:v>
                </c:pt>
                <c:pt idx="948">
                  <c:v>5251.0698240000002</c:v>
                </c:pt>
                <c:pt idx="949">
                  <c:v>5208.7998049999997</c:v>
                </c:pt>
                <c:pt idx="950">
                  <c:v>5237.1098629999997</c:v>
                </c:pt>
                <c:pt idx="951">
                  <c:v>5218.3999020000001</c:v>
                </c:pt>
                <c:pt idx="952">
                  <c:v>5275.6201170000004</c:v>
                </c:pt>
                <c:pt idx="953">
                  <c:v>5294.580078</c:v>
                </c:pt>
                <c:pt idx="954">
                  <c:v>5333.9702150000003</c:v>
                </c:pt>
                <c:pt idx="955">
                  <c:v>5321.5097660000001</c:v>
                </c:pt>
                <c:pt idx="956">
                  <c:v>5368.8598629999997</c:v>
                </c:pt>
                <c:pt idx="957">
                  <c:v>5386.3500979999999</c:v>
                </c:pt>
                <c:pt idx="958">
                  <c:v>5380.6801759999998</c:v>
                </c:pt>
                <c:pt idx="959">
                  <c:v>5398.919922</c:v>
                </c:pt>
                <c:pt idx="960">
                  <c:v>5368.8100590000004</c:v>
                </c:pt>
                <c:pt idx="961">
                  <c:v>5379.919922</c:v>
                </c:pt>
                <c:pt idx="962">
                  <c:v>5323.6801759999998</c:v>
                </c:pt>
                <c:pt idx="963">
                  <c:v>5251.1098629999997</c:v>
                </c:pt>
                <c:pt idx="964">
                  <c:v>5255.6499020000001</c:v>
                </c:pt>
                <c:pt idx="965">
                  <c:v>5308.8901370000003</c:v>
                </c:pt>
                <c:pt idx="966">
                  <c:v>5333</c:v>
                </c:pt>
                <c:pt idx="967">
                  <c:v>5393.7597660000001</c:v>
                </c:pt>
                <c:pt idx="968">
                  <c:v>5417.3598629999997</c:v>
                </c:pt>
                <c:pt idx="969">
                  <c:v>5444.5</c:v>
                </c:pt>
                <c:pt idx="970">
                  <c:v>5412.5400390000004</c:v>
                </c:pt>
                <c:pt idx="971">
                  <c:v>5463.830078</c:v>
                </c:pt>
                <c:pt idx="972">
                  <c:v>5436.669922</c:v>
                </c:pt>
                <c:pt idx="973">
                  <c:v>5456.8500979999999</c:v>
                </c:pt>
                <c:pt idx="974">
                  <c:v>5437.1601559999999</c:v>
                </c:pt>
                <c:pt idx="975">
                  <c:v>5457.4399409999996</c:v>
                </c:pt>
                <c:pt idx="976">
                  <c:v>5483.9399409999996</c:v>
                </c:pt>
                <c:pt idx="977">
                  <c:v>5471.4301759999998</c:v>
                </c:pt>
                <c:pt idx="978">
                  <c:v>5447.419922</c:v>
                </c:pt>
                <c:pt idx="979">
                  <c:v>5462.6899409999996</c:v>
                </c:pt>
                <c:pt idx="980">
                  <c:v>5487.4399409999996</c:v>
                </c:pt>
                <c:pt idx="981">
                  <c:v>5438.5600590000004</c:v>
                </c:pt>
                <c:pt idx="982">
                  <c:v>5432.0898440000001</c:v>
                </c:pt>
                <c:pt idx="983">
                  <c:v>5383.1201170000004</c:v>
                </c:pt>
                <c:pt idx="984">
                  <c:v>5429.080078</c:v>
                </c:pt>
                <c:pt idx="985">
                  <c:v>5477</c:v>
                </c:pt>
                <c:pt idx="986">
                  <c:v>5487.9399409999996</c:v>
                </c:pt>
                <c:pt idx="987">
                  <c:v>5521.0600590000004</c:v>
                </c:pt>
                <c:pt idx="988">
                  <c:v>5531.8198240000002</c:v>
                </c:pt>
                <c:pt idx="989">
                  <c:v>5551.8198240000002</c:v>
                </c:pt>
                <c:pt idx="990">
                  <c:v>5563.6499020000001</c:v>
                </c:pt>
                <c:pt idx="991">
                  <c:v>5547.4902339999999</c:v>
                </c:pt>
                <c:pt idx="992">
                  <c:v>5574.1201170000004</c:v>
                </c:pt>
                <c:pt idx="993">
                  <c:v>5538.7299800000001</c:v>
                </c:pt>
                <c:pt idx="994">
                  <c:v>5555.6499020000001</c:v>
                </c:pt>
                <c:pt idx="995">
                  <c:v>5540.080078</c:v>
                </c:pt>
                <c:pt idx="996">
                  <c:v>5555.330078</c:v>
                </c:pt>
                <c:pt idx="997">
                  <c:v>5552.9399409999996</c:v>
                </c:pt>
                <c:pt idx="998">
                  <c:v>5600.9599609999996</c:v>
                </c:pt>
                <c:pt idx="999">
                  <c:v>5656.3398440000001</c:v>
                </c:pt>
                <c:pt idx="1000">
                  <c:v>5655.1801759999998</c:v>
                </c:pt>
                <c:pt idx="1001">
                  <c:v>5660.7797849999997</c:v>
                </c:pt>
                <c:pt idx="1002">
                  <c:v>5613.7099609999996</c:v>
                </c:pt>
                <c:pt idx="1003">
                  <c:v>5614.7900390000004</c:v>
                </c:pt>
                <c:pt idx="1004">
                  <c:v>5642.6499020000001</c:v>
                </c:pt>
                <c:pt idx="1005">
                  <c:v>5636.2001950000003</c:v>
                </c:pt>
                <c:pt idx="1006">
                  <c:v>5666.7700199999999</c:v>
                </c:pt>
                <c:pt idx="1007">
                  <c:v>5663.5498049999997</c:v>
                </c:pt>
                <c:pt idx="1008">
                  <c:v>5674.2202150000003</c:v>
                </c:pt>
                <c:pt idx="1009">
                  <c:v>5682.4501950000003</c:v>
                </c:pt>
                <c:pt idx="1010">
                  <c:v>5715.1801759999998</c:v>
                </c:pt>
                <c:pt idx="1011">
                  <c:v>5734.1298829999996</c:v>
                </c:pt>
                <c:pt idx="1012">
                  <c:v>5763.9599609999996</c:v>
                </c:pt>
                <c:pt idx="1013">
                  <c:v>5782.5698240000002</c:v>
                </c:pt>
                <c:pt idx="1014">
                  <c:v>5819.4399409999996</c:v>
                </c:pt>
                <c:pt idx="1015">
                  <c:v>5814.8999020000001</c:v>
                </c:pt>
                <c:pt idx="1016">
                  <c:v>5838.580078</c:v>
                </c:pt>
                <c:pt idx="1017">
                  <c:v>5865.9501950000003</c:v>
                </c:pt>
                <c:pt idx="1018">
                  <c:v>5860.6298829999996</c:v>
                </c:pt>
                <c:pt idx="1019">
                  <c:v>5835.5097660000001</c:v>
                </c:pt>
                <c:pt idx="1020">
                  <c:v>5845.3100590000004</c:v>
                </c:pt>
                <c:pt idx="1021">
                  <c:v>5861.8999020000001</c:v>
                </c:pt>
                <c:pt idx="1022">
                  <c:v>5825.4399409999996</c:v>
                </c:pt>
                <c:pt idx="1023">
                  <c:v>5904.0297849999997</c:v>
                </c:pt>
                <c:pt idx="1024">
                  <c:v>5861.2202150000003</c:v>
                </c:pt>
                <c:pt idx="1025">
                  <c:v>5870.75</c:v>
                </c:pt>
                <c:pt idx="1026">
                  <c:v>5849.1801759999998</c:v>
                </c:pt>
                <c:pt idx="1027">
                  <c:v>5833.9301759999998</c:v>
                </c:pt>
                <c:pt idx="1028">
                  <c:v>5837.5498049999997</c:v>
                </c:pt>
                <c:pt idx="1029">
                  <c:v>5838.8100590000004</c:v>
                </c:pt>
                <c:pt idx="1030">
                  <c:v>5861.7299800000001</c:v>
                </c:pt>
                <c:pt idx="1031">
                  <c:v>5875.7797849999997</c:v>
                </c:pt>
                <c:pt idx="1032">
                  <c:v>5856.8198240000002</c:v>
                </c:pt>
                <c:pt idx="1033">
                  <c:v>5900.0498049999997</c:v>
                </c:pt>
                <c:pt idx="1034">
                  <c:v>5900.7597660000001</c:v>
                </c:pt>
                <c:pt idx="1035">
                  <c:v>5901</c:v>
                </c:pt>
                <c:pt idx="1036">
                  <c:v>5901.5297849999997</c:v>
                </c:pt>
                <c:pt idx="1037">
                  <c:v>5793.830078</c:v>
                </c:pt>
                <c:pt idx="1038">
                  <c:v>5821.6401370000003</c:v>
                </c:pt>
                <c:pt idx="1039">
                  <c:v>5817.6899409999996</c:v>
                </c:pt>
                <c:pt idx="1040">
                  <c:v>5828.7402339999999</c:v>
                </c:pt>
                <c:pt idx="1041">
                  <c:v>5840.3701170000004</c:v>
                </c:pt>
                <c:pt idx="1042">
                  <c:v>5875.1401370000003</c:v>
                </c:pt>
                <c:pt idx="1043">
                  <c:v>5897.5498049999997</c:v>
                </c:pt>
                <c:pt idx="1044">
                  <c:v>5914.3398440000001</c:v>
                </c:pt>
                <c:pt idx="1045">
                  <c:v>5911.7402339999999</c:v>
                </c:pt>
                <c:pt idx="1046">
                  <c:v>5894.6801759999998</c:v>
                </c:pt>
                <c:pt idx="1047">
                  <c:v>5898.6098629999997</c:v>
                </c:pt>
                <c:pt idx="1048">
                  <c:v>5864.4799800000001</c:v>
                </c:pt>
                <c:pt idx="1049">
                  <c:v>5878.9501950000003</c:v>
                </c:pt>
                <c:pt idx="1050">
                  <c:v>5877.8100590000004</c:v>
                </c:pt>
                <c:pt idx="1051">
                  <c:v>5880.9301759999998</c:v>
                </c:pt>
                <c:pt idx="1052">
                  <c:v>5866.7700199999999</c:v>
                </c:pt>
                <c:pt idx="1053">
                  <c:v>5836.1601559999999</c:v>
                </c:pt>
                <c:pt idx="1054">
                  <c:v>5805.1499020000001</c:v>
                </c:pt>
                <c:pt idx="1055">
                  <c:v>5856.7900390000004</c:v>
                </c:pt>
                <c:pt idx="1056">
                  <c:v>5849.4702150000003</c:v>
                </c:pt>
                <c:pt idx="1057">
                  <c:v>5863.0297849999997</c:v>
                </c:pt>
                <c:pt idx="1058">
                  <c:v>5916.7797849999997</c:v>
                </c:pt>
                <c:pt idx="1059">
                  <c:v>5910.5200199999999</c:v>
                </c:pt>
                <c:pt idx="1060">
                  <c:v>5983.8198240000002</c:v>
                </c:pt>
                <c:pt idx="1061">
                  <c:v>6025.4902339999999</c:v>
                </c:pt>
                <c:pt idx="1062">
                  <c:v>6025.2299800000001</c:v>
                </c:pt>
                <c:pt idx="1063">
                  <c:v>6048.9399409999996</c:v>
                </c:pt>
                <c:pt idx="1064">
                  <c:v>6047.6098629999997</c:v>
                </c:pt>
                <c:pt idx="1065">
                  <c:v>6091.6000979999999</c:v>
                </c:pt>
                <c:pt idx="1066">
                  <c:v>6095.3701170000004</c:v>
                </c:pt>
                <c:pt idx="1067">
                  <c:v>6072.5498049999997</c:v>
                </c:pt>
                <c:pt idx="1068">
                  <c:v>6075.3398440000001</c:v>
                </c:pt>
                <c:pt idx="1069">
                  <c:v>6100.7597660000001</c:v>
                </c:pt>
                <c:pt idx="1070">
                  <c:v>6102.6601559999999</c:v>
                </c:pt>
                <c:pt idx="1071">
                  <c:v>6120.5898440000001</c:v>
                </c:pt>
                <c:pt idx="1072">
                  <c:v>6129.1401370000003</c:v>
                </c:pt>
                <c:pt idx="1073">
                  <c:v>6115.9599609999996</c:v>
                </c:pt>
                <c:pt idx="1074">
                  <c:v>6121.2299800000001</c:v>
                </c:pt>
                <c:pt idx="1075">
                  <c:v>6149.669922</c:v>
                </c:pt>
                <c:pt idx="1076">
                  <c:v>6169.8701170000004</c:v>
                </c:pt>
                <c:pt idx="1077">
                  <c:v>6011.2402339999999</c:v>
                </c:pt>
                <c:pt idx="1078">
                  <c:v>6055.1298829999996</c:v>
                </c:pt>
                <c:pt idx="1079">
                  <c:v>6083.7001950000003</c:v>
                </c:pt>
                <c:pt idx="1080">
                  <c:v>6133.6201170000004</c:v>
                </c:pt>
                <c:pt idx="1081">
                  <c:v>6138.7099609999996</c:v>
                </c:pt>
                <c:pt idx="1082">
                  <c:v>6163.0200199999999</c:v>
                </c:pt>
                <c:pt idx="1083">
                  <c:v>6205.2597660000001</c:v>
                </c:pt>
                <c:pt idx="1084">
                  <c:v>6210.1899409999996</c:v>
                </c:pt>
                <c:pt idx="1085">
                  <c:v>6203.1899409999996</c:v>
                </c:pt>
                <c:pt idx="1086">
                  <c:v>6198.5200199999999</c:v>
                </c:pt>
                <c:pt idx="1087">
                  <c:v>6246.830078</c:v>
                </c:pt>
                <c:pt idx="1088">
                  <c:v>6305.7998049999997</c:v>
                </c:pt>
                <c:pt idx="1089">
                  <c:v>6295.6801759999998</c:v>
                </c:pt>
                <c:pt idx="1090">
                  <c:v>6275.0600590000004</c:v>
                </c:pt>
                <c:pt idx="1091">
                  <c:v>6297.3798829999996</c:v>
                </c:pt>
                <c:pt idx="1092">
                  <c:v>6321.7597660000001</c:v>
                </c:pt>
                <c:pt idx="1093">
                  <c:v>6207.919922</c:v>
                </c:pt>
                <c:pt idx="1094">
                  <c:v>6175.4599609999996</c:v>
                </c:pt>
                <c:pt idx="1095">
                  <c:v>6220.3701170000004</c:v>
                </c:pt>
                <c:pt idx="1096">
                  <c:v>6194.8901370000003</c:v>
                </c:pt>
                <c:pt idx="1097">
                  <c:v>6165.5</c:v>
                </c:pt>
                <c:pt idx="1098">
                  <c:v>6151.7597660000001</c:v>
                </c:pt>
                <c:pt idx="1099">
                  <c:v>6239.0097660000001</c:v>
                </c:pt>
                <c:pt idx="1100">
                  <c:v>6188.0297849999997</c:v>
                </c:pt>
                <c:pt idx="1101">
                  <c:v>6233.9501950000003</c:v>
                </c:pt>
                <c:pt idx="1102">
                  <c:v>6236.6899409999996</c:v>
                </c:pt>
                <c:pt idx="1103">
                  <c:v>6265.25</c:v>
                </c:pt>
                <c:pt idx="1104">
                  <c:v>6247.1499020000001</c:v>
                </c:pt>
                <c:pt idx="1105">
                  <c:v>6146.6201170000004</c:v>
                </c:pt>
                <c:pt idx="1106">
                  <c:v>6234.4101559999999</c:v>
                </c:pt>
                <c:pt idx="1107">
                  <c:v>6144.3500979999999</c:v>
                </c:pt>
                <c:pt idx="1108">
                  <c:v>6140.419922</c:v>
                </c:pt>
                <c:pt idx="1109">
                  <c:v>6110.0600590000004</c:v>
                </c:pt>
                <c:pt idx="1110">
                  <c:v>6150.8598629999997</c:v>
                </c:pt>
                <c:pt idx="1111">
                  <c:v>6089.4599609999996</c:v>
                </c:pt>
                <c:pt idx="1112">
                  <c:v>6153.080078</c:v>
                </c:pt>
                <c:pt idx="1113">
                  <c:v>6176.3901370000003</c:v>
                </c:pt>
                <c:pt idx="1114">
                  <c:v>6193.2998049999997</c:v>
                </c:pt>
                <c:pt idx="1115">
                  <c:v>6261.169922</c:v>
                </c:pt>
                <c:pt idx="1116">
                  <c:v>6274.4399409999996</c:v>
                </c:pt>
                <c:pt idx="1117">
                  <c:v>6312.4702150000003</c:v>
                </c:pt>
                <c:pt idx="1118">
                  <c:v>6314.4301759999998</c:v>
                </c:pt>
                <c:pt idx="1119">
                  <c:v>6344.3100590000004</c:v>
                </c:pt>
                <c:pt idx="1120">
                  <c:v>6385.0400390000004</c:v>
                </c:pt>
                <c:pt idx="1121">
                  <c:v>6390</c:v>
                </c:pt>
                <c:pt idx="1122">
                  <c:v>6387.75</c:v>
                </c:pt>
                <c:pt idx="1123">
                  <c:v>6410.8100590000004</c:v>
                </c:pt>
                <c:pt idx="1124">
                  <c:v>6412.169922</c:v>
                </c:pt>
                <c:pt idx="1125">
                  <c:v>6422.75</c:v>
                </c:pt>
                <c:pt idx="1126">
                  <c:v>6382.1899409999996</c:v>
                </c:pt>
                <c:pt idx="1127">
                  <c:v>6374.6801759999998</c:v>
                </c:pt>
                <c:pt idx="1128">
                  <c:v>6348.1201170000004</c:v>
                </c:pt>
                <c:pt idx="1129">
                  <c:v>6362.9399409999996</c:v>
                </c:pt>
                <c:pt idx="1130">
                  <c:v>6362.6499020000001</c:v>
                </c:pt>
                <c:pt idx="1131">
                  <c:v>6340.3398440000001</c:v>
                </c:pt>
                <c:pt idx="1132">
                  <c:v>6351.5600590000004</c:v>
                </c:pt>
                <c:pt idx="1133">
                  <c:v>6383.7700199999999</c:v>
                </c:pt>
                <c:pt idx="1134">
                  <c:v>6370.4599609999996</c:v>
                </c:pt>
                <c:pt idx="1135">
                  <c:v>6352.330078</c:v>
                </c:pt>
                <c:pt idx="1136">
                  <c:v>6216.8701170000004</c:v>
                </c:pt>
                <c:pt idx="1137">
                  <c:v>6256.5600590000004</c:v>
                </c:pt>
                <c:pt idx="1138">
                  <c:v>6340.2299800000001</c:v>
                </c:pt>
                <c:pt idx="1139">
                  <c:v>6333.0097660000001</c:v>
                </c:pt>
                <c:pt idx="1140">
                  <c:v>6345.1098629999997</c:v>
                </c:pt>
                <c:pt idx="1141">
                  <c:v>6221.9101559999999</c:v>
                </c:pt>
                <c:pt idx="1142">
                  <c:v>6216.5297849999997</c:v>
                </c:pt>
                <c:pt idx="1143">
                  <c:v>6213.1298829999996</c:v>
                </c:pt>
                <c:pt idx="1144">
                  <c:v>6297.4799800000001</c:v>
                </c:pt>
                <c:pt idx="1145">
                  <c:v>6278.4101559999999</c:v>
                </c:pt>
                <c:pt idx="1146">
                  <c:v>6271.330078</c:v>
                </c:pt>
                <c:pt idx="1147">
                  <c:v>6265.6401370000003</c:v>
                </c:pt>
                <c:pt idx="1148">
                  <c:v>6283.0200199999999</c:v>
                </c:pt>
                <c:pt idx="1149">
                  <c:v>6301.8901370000003</c:v>
                </c:pt>
                <c:pt idx="1150">
                  <c:v>6368.3100590000004</c:v>
                </c:pt>
                <c:pt idx="1151">
                  <c:v>6428.6601559999999</c:v>
                </c:pt>
                <c:pt idx="1152">
                  <c:v>6435.330078</c:v>
                </c:pt>
                <c:pt idx="1153">
                  <c:v>6375.5698240000002</c:v>
                </c:pt>
                <c:pt idx="1154">
                  <c:v>6393.3100590000004</c:v>
                </c:pt>
                <c:pt idx="1155">
                  <c:v>6397.8701170000004</c:v>
                </c:pt>
                <c:pt idx="1156">
                  <c:v>6360.1899409999996</c:v>
                </c:pt>
                <c:pt idx="1157">
                  <c:v>6432.2597660000001</c:v>
                </c:pt>
                <c:pt idx="1158">
                  <c:v>6454.2797849999997</c:v>
                </c:pt>
                <c:pt idx="1159">
                  <c:v>6460.1899409999996</c:v>
                </c:pt>
                <c:pt idx="1160">
                  <c:v>6429.080078</c:v>
                </c:pt>
                <c:pt idx="1161">
                  <c:v>6448.4702150000003</c:v>
                </c:pt>
                <c:pt idx="1162">
                  <c:v>6454.6401370000003</c:v>
                </c:pt>
                <c:pt idx="1163">
                  <c:v>6461.3198240000002</c:v>
                </c:pt>
                <c:pt idx="1164">
                  <c:v>6456.0400390000004</c:v>
                </c:pt>
                <c:pt idx="1165">
                  <c:v>6422.6899409999996</c:v>
                </c:pt>
                <c:pt idx="1166">
                  <c:v>6426.919922</c:v>
                </c:pt>
                <c:pt idx="1167">
                  <c:v>6370.5898440000001</c:v>
                </c:pt>
                <c:pt idx="1168">
                  <c:v>6380.1601559999999</c:v>
                </c:pt>
                <c:pt idx="1169">
                  <c:v>6453.2597660000001</c:v>
                </c:pt>
                <c:pt idx="1170">
                  <c:v>6453.4501950000003</c:v>
                </c:pt>
                <c:pt idx="1171">
                  <c:v>6495.9599609999996</c:v>
                </c:pt>
                <c:pt idx="1172">
                  <c:v>6516.7202150000003</c:v>
                </c:pt>
                <c:pt idx="1173">
                  <c:v>6531.7099609999996</c:v>
                </c:pt>
                <c:pt idx="1174">
                  <c:v>6534.6298829999996</c:v>
                </c:pt>
                <c:pt idx="1175">
                  <c:v>6585.3598629999997</c:v>
                </c:pt>
                <c:pt idx="1176">
                  <c:v>6590.1801759999998</c:v>
                </c:pt>
                <c:pt idx="1177">
                  <c:v>6579.7299800000001</c:v>
                </c:pt>
                <c:pt idx="1178">
                  <c:v>6587.25</c:v>
                </c:pt>
                <c:pt idx="1179">
                  <c:v>6603.5498049999997</c:v>
                </c:pt>
                <c:pt idx="1180">
                  <c:v>6591.5097660000001</c:v>
                </c:pt>
                <c:pt idx="1181">
                  <c:v>6605.7998049999997</c:v>
                </c:pt>
                <c:pt idx="1182">
                  <c:v>6624</c:v>
                </c:pt>
                <c:pt idx="1183">
                  <c:v>6623.6601559999999</c:v>
                </c:pt>
                <c:pt idx="1184">
                  <c:v>6624.2202150000003</c:v>
                </c:pt>
                <c:pt idx="1185">
                  <c:v>6605.0698240000002</c:v>
                </c:pt>
                <c:pt idx="1186">
                  <c:v>6629.0498049999997</c:v>
                </c:pt>
                <c:pt idx="1187">
                  <c:v>6586.830078</c:v>
                </c:pt>
                <c:pt idx="1188">
                  <c:v>6598.4301759999998</c:v>
                </c:pt>
                <c:pt idx="1189">
                  <c:v>6563.8901370000003</c:v>
                </c:pt>
                <c:pt idx="1190">
                  <c:v>6556.7700199999999</c:v>
                </c:pt>
                <c:pt idx="1191">
                  <c:v>6701.2597660000001</c:v>
                </c:pt>
                <c:pt idx="1192">
                  <c:v>6698.9599609999996</c:v>
                </c:pt>
                <c:pt idx="1193">
                  <c:v>6727.669922</c:v>
                </c:pt>
                <c:pt idx="1194">
                  <c:v>6716.5297849999997</c:v>
                </c:pt>
                <c:pt idx="1195">
                  <c:v>6714.9399409999996</c:v>
                </c:pt>
                <c:pt idx="1196">
                  <c:v>6764.4399409999996</c:v>
                </c:pt>
                <c:pt idx="1197">
                  <c:v>6786.4399409999996</c:v>
                </c:pt>
                <c:pt idx="1198">
                  <c:v>6767.7797849999997</c:v>
                </c:pt>
                <c:pt idx="1199">
                  <c:v>6789.1201170000004</c:v>
                </c:pt>
                <c:pt idx="1200">
                  <c:v>6750.0498049999997</c:v>
                </c:pt>
                <c:pt idx="1201">
                  <c:v>6750.9399409999996</c:v>
                </c:pt>
                <c:pt idx="1202">
                  <c:v>6757.6000979999999</c:v>
                </c:pt>
                <c:pt idx="1203">
                  <c:v>6737.8701170000004</c:v>
                </c:pt>
                <c:pt idx="1204">
                  <c:v>6706.2099609999996</c:v>
                </c:pt>
                <c:pt idx="1205">
                  <c:v>6793.2900390000004</c:v>
                </c:pt>
                <c:pt idx="1206">
                  <c:v>6782.7900390000004</c:v>
                </c:pt>
                <c:pt idx="1207">
                  <c:v>6790.7099609999996</c:v>
                </c:pt>
                <c:pt idx="1208">
                  <c:v>6862.4799800000001</c:v>
                </c:pt>
                <c:pt idx="1209">
                  <c:v>6867.3598629999997</c:v>
                </c:pt>
                <c:pt idx="1210">
                  <c:v>6889.1601559999999</c:v>
                </c:pt>
                <c:pt idx="1211">
                  <c:v>6878.5200199999999</c:v>
                </c:pt>
                <c:pt idx="1212">
                  <c:v>6912.3598629999997</c:v>
                </c:pt>
                <c:pt idx="1213">
                  <c:v>6824.3901370000003</c:v>
                </c:pt>
                <c:pt idx="1214">
                  <c:v>6873.9702150000003</c:v>
                </c:pt>
                <c:pt idx="1215">
                  <c:v>6847.5898440000001</c:v>
                </c:pt>
                <c:pt idx="1216">
                  <c:v>6775.3701170000004</c:v>
                </c:pt>
                <c:pt idx="1217">
                  <c:v>6762.2099609999996</c:v>
                </c:pt>
                <c:pt idx="1218">
                  <c:v>6776.3798829999996</c:v>
                </c:pt>
                <c:pt idx="1219">
                  <c:v>6812.8398440000001</c:v>
                </c:pt>
                <c:pt idx="1220">
                  <c:v>6840.080078</c:v>
                </c:pt>
                <c:pt idx="1221">
                  <c:v>6875.080078</c:v>
                </c:pt>
                <c:pt idx="1222">
                  <c:v>6862.3198240000002</c:v>
                </c:pt>
                <c:pt idx="1223">
                  <c:v>6875.7998049999997</c:v>
                </c:pt>
                <c:pt idx="1224">
                  <c:v>6856.5297849999997</c:v>
                </c:pt>
                <c:pt idx="1225">
                  <c:v>6936.580078</c:v>
                </c:pt>
                <c:pt idx="1226">
                  <c:v>6994.7597660000001</c:v>
                </c:pt>
                <c:pt idx="1227">
                  <c:v>6963.8500979999999</c:v>
                </c:pt>
                <c:pt idx="1228">
                  <c:v>6960.9599609999996</c:v>
                </c:pt>
                <c:pt idx="1229">
                  <c:v>6965.3598629999997</c:v>
                </c:pt>
                <c:pt idx="1230">
                  <c:v>6959.9599609999996</c:v>
                </c:pt>
                <c:pt idx="1231">
                  <c:v>6936.25</c:v>
                </c:pt>
                <c:pt idx="1232">
                  <c:v>6939.3398440000001</c:v>
                </c:pt>
                <c:pt idx="1233">
                  <c:v>6950.1601559999999</c:v>
                </c:pt>
                <c:pt idx="1234">
                  <c:v>6903.3901370000003</c:v>
                </c:pt>
                <c:pt idx="1235">
                  <c:v>7006.8999020000001</c:v>
                </c:pt>
                <c:pt idx="1236">
                  <c:v>7065.5297849999997</c:v>
                </c:pt>
                <c:pt idx="1237">
                  <c:v>7077.9101559999999</c:v>
                </c:pt>
                <c:pt idx="1238">
                  <c:v>7136.5600590000004</c:v>
                </c:pt>
                <c:pt idx="1239">
                  <c:v>7157.3901370000003</c:v>
                </c:pt>
                <c:pt idx="1240">
                  <c:v>7163.580078</c:v>
                </c:pt>
                <c:pt idx="1241">
                  <c:v>7153.5698240000002</c:v>
                </c:pt>
                <c:pt idx="1242">
                  <c:v>7211.7797849999997</c:v>
                </c:pt>
                <c:pt idx="1243">
                  <c:v>7261.0600590000004</c:v>
                </c:pt>
                <c:pt idx="1244">
                  <c:v>7223.6899409999996</c:v>
                </c:pt>
                <c:pt idx="1245">
                  <c:v>7298.2797849999997</c:v>
                </c:pt>
                <c:pt idx="1246">
                  <c:v>7296.0498049999997</c:v>
                </c:pt>
                <c:pt idx="1247">
                  <c:v>7336.3798829999996</c:v>
                </c:pt>
                <c:pt idx="1248">
                  <c:v>7408.0297849999997</c:v>
                </c:pt>
                <c:pt idx="1249">
                  <c:v>7460.2900390000004</c:v>
                </c:pt>
                <c:pt idx="1250">
                  <c:v>7415.0600590000004</c:v>
                </c:pt>
                <c:pt idx="1251">
                  <c:v>7411.1601559999999</c:v>
                </c:pt>
                <c:pt idx="1252">
                  <c:v>7505.7700199999999</c:v>
                </c:pt>
                <c:pt idx="1253">
                  <c:v>7466.5097660000001</c:v>
                </c:pt>
                <c:pt idx="1254">
                  <c:v>7402.4799800000001</c:v>
                </c:pt>
                <c:pt idx="1255">
                  <c:v>7411.4799800000001</c:v>
                </c:pt>
                <c:pt idx="1256">
                  <c:v>7385.8598629999997</c:v>
                </c:pt>
                <c:pt idx="1257">
                  <c:v>7240.9501950000003</c:v>
                </c:pt>
                <c:pt idx="1258">
                  <c:v>6967.5297849999997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543-46CF-8DB0-DC46043840CD}"/>
            </c:ext>
          </c:extLst>
        </c:ser>
        <c:ser>
          <c:idx val="3"/>
          <c:order val="3"/>
          <c:tx>
            <c:strRef>
              <c:f>Market_benchmark!$E$1</c:f>
              <c:strCache>
                <c:ptCount val="1"/>
                <c:pt idx="0">
                  <c:v>10yr bond (CBOE)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Market_benchmark!$E$2:$E$1260</c:f>
              <c:numCache>
                <c:formatCode>General</c:formatCode>
                <c:ptCount val="1259"/>
                <c:pt idx="0">
                  <c:v>1.968</c:v>
                </c:pt>
                <c:pt idx="1">
                  <c:v>1.9510000000000001</c:v>
                </c:pt>
                <c:pt idx="2">
                  <c:v>1.954</c:v>
                </c:pt>
                <c:pt idx="3">
                  <c:v>1.946</c:v>
                </c:pt>
                <c:pt idx="4">
                  <c:v>1.982</c:v>
                </c:pt>
                <c:pt idx="5">
                  <c:v>2.0190000000000001</c:v>
                </c:pt>
                <c:pt idx="6">
                  <c:v>2</c:v>
                </c:pt>
                <c:pt idx="7">
                  <c:v>2.0070000000000001</c:v>
                </c:pt>
                <c:pt idx="8">
                  <c:v>2.0259999999999998</c:v>
                </c:pt>
                <c:pt idx="9">
                  <c:v>2.0209999999999999</c:v>
                </c:pt>
                <c:pt idx="10">
                  <c:v>1.976</c:v>
                </c:pt>
                <c:pt idx="11">
                  <c:v>1.9670000000000001</c:v>
                </c:pt>
                <c:pt idx="12">
                  <c:v>1.895</c:v>
                </c:pt>
                <c:pt idx="13">
                  <c:v>1.879</c:v>
                </c:pt>
                <c:pt idx="14">
                  <c:v>1.903</c:v>
                </c:pt>
                <c:pt idx="15">
                  <c:v>1.8879999999999999</c:v>
                </c:pt>
                <c:pt idx="16">
                  <c:v>1.853</c:v>
                </c:pt>
                <c:pt idx="17">
                  <c:v>1.877</c:v>
                </c:pt>
                <c:pt idx="18">
                  <c:v>1.8939999999999999</c:v>
                </c:pt>
                <c:pt idx="19">
                  <c:v>1.9379999999999999</c:v>
                </c:pt>
                <c:pt idx="20">
                  <c:v>1.9910000000000001</c:v>
                </c:pt>
                <c:pt idx="21">
                  <c:v>2.056</c:v>
                </c:pt>
                <c:pt idx="22">
                  <c:v>2.056</c:v>
                </c:pt>
                <c:pt idx="23">
                  <c:v>2.0230000000000001</c:v>
                </c:pt>
                <c:pt idx="24">
                  <c:v>2.0209999999999999</c:v>
                </c:pt>
                <c:pt idx="25">
                  <c:v>2.0329999999999999</c:v>
                </c:pt>
                <c:pt idx="26">
                  <c:v>1.996</c:v>
                </c:pt>
                <c:pt idx="27">
                  <c:v>1.956</c:v>
                </c:pt>
                <c:pt idx="28">
                  <c:v>1.9079999999999999</c:v>
                </c:pt>
                <c:pt idx="29">
                  <c:v>1.9370000000000001</c:v>
                </c:pt>
                <c:pt idx="30">
                  <c:v>1.9319999999999999</c:v>
                </c:pt>
                <c:pt idx="31">
                  <c:v>1.915</c:v>
                </c:pt>
                <c:pt idx="32">
                  <c:v>1.915</c:v>
                </c:pt>
                <c:pt idx="33">
                  <c:v>1.9059999999999999</c:v>
                </c:pt>
                <c:pt idx="34">
                  <c:v>1.851</c:v>
                </c:pt>
                <c:pt idx="35">
                  <c:v>1.8520000000000001</c:v>
                </c:pt>
                <c:pt idx="36">
                  <c:v>1.84</c:v>
                </c:pt>
                <c:pt idx="37">
                  <c:v>1.861</c:v>
                </c:pt>
                <c:pt idx="38">
                  <c:v>1.8120000000000001</c:v>
                </c:pt>
                <c:pt idx="39">
                  <c:v>1.7589999999999999</c:v>
                </c:pt>
                <c:pt idx="40">
                  <c:v>1.694</c:v>
                </c:pt>
                <c:pt idx="41">
                  <c:v>1.732</c:v>
                </c:pt>
                <c:pt idx="42">
                  <c:v>1.7470000000000001</c:v>
                </c:pt>
                <c:pt idx="43">
                  <c:v>1.8049999999999999</c:v>
                </c:pt>
                <c:pt idx="44">
                  <c:v>1.7909999999999999</c:v>
                </c:pt>
                <c:pt idx="45">
                  <c:v>1.7210000000000001</c:v>
                </c:pt>
                <c:pt idx="46">
                  <c:v>1.702</c:v>
                </c:pt>
                <c:pt idx="47">
                  <c:v>1.7190000000000001</c:v>
                </c:pt>
                <c:pt idx="48">
                  <c:v>1.704</c:v>
                </c:pt>
                <c:pt idx="49">
                  <c:v>1.6850000000000001</c:v>
                </c:pt>
                <c:pt idx="50">
                  <c:v>1.7030000000000001</c:v>
                </c:pt>
                <c:pt idx="51">
                  <c:v>1.698</c:v>
                </c:pt>
                <c:pt idx="52">
                  <c:v>1.698</c:v>
                </c:pt>
                <c:pt idx="53">
                  <c:v>1.698</c:v>
                </c:pt>
                <c:pt idx="54">
                  <c:v>1.7110000000000001</c:v>
                </c:pt>
                <c:pt idx="55">
                  <c:v>1.663</c:v>
                </c:pt>
                <c:pt idx="56">
                  <c:v>1.6679999999999999</c:v>
                </c:pt>
                <c:pt idx="57">
                  <c:v>1.675</c:v>
                </c:pt>
                <c:pt idx="58">
                  <c:v>1.639</c:v>
                </c:pt>
                <c:pt idx="59">
                  <c:v>1.631</c:v>
                </c:pt>
                <c:pt idx="60">
                  <c:v>1.752</c:v>
                </c:pt>
                <c:pt idx="61">
                  <c:v>1.7709999999999999</c:v>
                </c:pt>
                <c:pt idx="62">
                  <c:v>1.7829999999999999</c:v>
                </c:pt>
                <c:pt idx="63">
                  <c:v>1.76</c:v>
                </c:pt>
                <c:pt idx="64">
                  <c:v>1.8129999999999999</c:v>
                </c:pt>
                <c:pt idx="65">
                  <c:v>1.9</c:v>
                </c:pt>
                <c:pt idx="66">
                  <c:v>1.923</c:v>
                </c:pt>
                <c:pt idx="67">
                  <c:v>1.952</c:v>
                </c:pt>
                <c:pt idx="68">
                  <c:v>1.9430000000000001</c:v>
                </c:pt>
                <c:pt idx="69">
                  <c:v>1.865</c:v>
                </c:pt>
                <c:pt idx="70">
                  <c:v>1.9490000000000001</c:v>
                </c:pt>
                <c:pt idx="71">
                  <c:v>1.9650000000000001</c:v>
                </c:pt>
                <c:pt idx="72">
                  <c:v>1.944</c:v>
                </c:pt>
                <c:pt idx="73">
                  <c:v>2.0259999999999998</c:v>
                </c:pt>
                <c:pt idx="74">
                  <c:v>2.0230000000000001</c:v>
                </c:pt>
                <c:pt idx="75">
                  <c:v>2.0110000000000001</c:v>
                </c:pt>
                <c:pt idx="76">
                  <c:v>2.1349999999999998</c:v>
                </c:pt>
                <c:pt idx="77">
                  <c:v>2.1240000000000001</c:v>
                </c:pt>
                <c:pt idx="78">
                  <c:v>2.1240000000000001</c:v>
                </c:pt>
                <c:pt idx="79">
                  <c:v>2.1640000000000001</c:v>
                </c:pt>
                <c:pt idx="80">
                  <c:v>2.1339999999999999</c:v>
                </c:pt>
                <c:pt idx="81">
                  <c:v>2.137</c:v>
                </c:pt>
                <c:pt idx="82">
                  <c:v>2.1</c:v>
                </c:pt>
                <c:pt idx="83">
                  <c:v>2.0750000000000002</c:v>
                </c:pt>
                <c:pt idx="84">
                  <c:v>2.161</c:v>
                </c:pt>
                <c:pt idx="85">
                  <c:v>2.2149999999999999</c:v>
                </c:pt>
                <c:pt idx="86">
                  <c:v>2.1949999999999998</c:v>
                </c:pt>
                <c:pt idx="87">
                  <c:v>2.23</c:v>
                </c:pt>
                <c:pt idx="88">
                  <c:v>2.1739999999999999</c:v>
                </c:pt>
                <c:pt idx="89">
                  <c:v>2.1259999999999999</c:v>
                </c:pt>
                <c:pt idx="90">
                  <c:v>2.1709999999999998</c:v>
                </c:pt>
                <c:pt idx="91">
                  <c:v>2.1819999999999999</c:v>
                </c:pt>
                <c:pt idx="92">
                  <c:v>2.3109999999999999</c:v>
                </c:pt>
                <c:pt idx="93">
                  <c:v>2.419</c:v>
                </c:pt>
                <c:pt idx="94">
                  <c:v>2.5139999999999998</c:v>
                </c:pt>
                <c:pt idx="95">
                  <c:v>2.548</c:v>
                </c:pt>
                <c:pt idx="96">
                  <c:v>2.589</c:v>
                </c:pt>
                <c:pt idx="97">
                  <c:v>2.5390000000000001</c:v>
                </c:pt>
                <c:pt idx="98">
                  <c:v>2.4830000000000001</c:v>
                </c:pt>
                <c:pt idx="99">
                  <c:v>2.4780000000000002</c:v>
                </c:pt>
                <c:pt idx="100">
                  <c:v>2.4900000000000002</c:v>
                </c:pt>
                <c:pt idx="101">
                  <c:v>2.4689999999999999</c:v>
                </c:pt>
                <c:pt idx="102">
                  <c:v>2.5009999999999999</c:v>
                </c:pt>
                <c:pt idx="103">
                  <c:v>2.7149999999999999</c:v>
                </c:pt>
                <c:pt idx="104">
                  <c:v>2.645</c:v>
                </c:pt>
                <c:pt idx="105">
                  <c:v>2.63</c:v>
                </c:pt>
                <c:pt idx="106">
                  <c:v>2.68</c:v>
                </c:pt>
                <c:pt idx="107">
                  <c:v>2.5739999999999998</c:v>
                </c:pt>
                <c:pt idx="108">
                  <c:v>2.601</c:v>
                </c:pt>
                <c:pt idx="109">
                  <c:v>2.556</c:v>
                </c:pt>
                <c:pt idx="110">
                  <c:v>2.532</c:v>
                </c:pt>
                <c:pt idx="111">
                  <c:v>2.4910000000000001</c:v>
                </c:pt>
                <c:pt idx="112">
                  <c:v>2.5339999999999998</c:v>
                </c:pt>
                <c:pt idx="113">
                  <c:v>2.4910000000000001</c:v>
                </c:pt>
                <c:pt idx="114">
                  <c:v>2.488</c:v>
                </c:pt>
                <c:pt idx="115">
                  <c:v>2.516</c:v>
                </c:pt>
                <c:pt idx="116">
                  <c:v>2.5880000000000001</c:v>
                </c:pt>
                <c:pt idx="117">
                  <c:v>2.6070000000000002</c:v>
                </c:pt>
                <c:pt idx="118">
                  <c:v>2.5609999999999999</c:v>
                </c:pt>
                <c:pt idx="119">
                  <c:v>2.585</c:v>
                </c:pt>
                <c:pt idx="120">
                  <c:v>2.6030000000000002</c:v>
                </c:pt>
                <c:pt idx="121">
                  <c:v>2.593</c:v>
                </c:pt>
                <c:pt idx="122">
                  <c:v>2.7229999999999999</c:v>
                </c:pt>
                <c:pt idx="123">
                  <c:v>2.6019999999999999</c:v>
                </c:pt>
                <c:pt idx="124">
                  <c:v>2.64</c:v>
                </c:pt>
                <c:pt idx="125">
                  <c:v>2.6419999999999999</c:v>
                </c:pt>
                <c:pt idx="126">
                  <c:v>2.6</c:v>
                </c:pt>
                <c:pt idx="127">
                  <c:v>2.5870000000000002</c:v>
                </c:pt>
                <c:pt idx="128">
                  <c:v>2.58</c:v>
                </c:pt>
                <c:pt idx="129">
                  <c:v>2.605</c:v>
                </c:pt>
                <c:pt idx="130">
                  <c:v>2.7149999999999999</c:v>
                </c:pt>
                <c:pt idx="131">
                  <c:v>2.7120000000000002</c:v>
                </c:pt>
                <c:pt idx="132">
                  <c:v>2.7549999999999999</c:v>
                </c:pt>
                <c:pt idx="133">
                  <c:v>2.8290000000000002</c:v>
                </c:pt>
                <c:pt idx="134">
                  <c:v>2.8839999999999999</c:v>
                </c:pt>
                <c:pt idx="135">
                  <c:v>2.8140000000000001</c:v>
                </c:pt>
                <c:pt idx="136">
                  <c:v>2.855</c:v>
                </c:pt>
                <c:pt idx="137">
                  <c:v>2.9009999999999998</c:v>
                </c:pt>
                <c:pt idx="138">
                  <c:v>2.8180000000000001</c:v>
                </c:pt>
                <c:pt idx="139">
                  <c:v>2.8050000000000002</c:v>
                </c:pt>
                <c:pt idx="140">
                  <c:v>2.7210000000000001</c:v>
                </c:pt>
                <c:pt idx="141">
                  <c:v>2.782</c:v>
                </c:pt>
                <c:pt idx="142">
                  <c:v>2.7509999999999999</c:v>
                </c:pt>
                <c:pt idx="143">
                  <c:v>2.7490000000000001</c:v>
                </c:pt>
                <c:pt idx="144">
                  <c:v>2.8479999999999999</c:v>
                </c:pt>
                <c:pt idx="145">
                  <c:v>2.8969999999999998</c:v>
                </c:pt>
                <c:pt idx="146">
                  <c:v>2.9790000000000001</c:v>
                </c:pt>
                <c:pt idx="147">
                  <c:v>2.9380000000000002</c:v>
                </c:pt>
                <c:pt idx="148">
                  <c:v>2.8969999999999998</c:v>
                </c:pt>
                <c:pt idx="149">
                  <c:v>2.9590000000000001</c:v>
                </c:pt>
                <c:pt idx="150">
                  <c:v>2.92</c:v>
                </c:pt>
                <c:pt idx="151">
                  <c:v>2.907</c:v>
                </c:pt>
                <c:pt idx="152">
                  <c:v>2.8980000000000001</c:v>
                </c:pt>
                <c:pt idx="153">
                  <c:v>2.8740000000000001</c:v>
                </c:pt>
                <c:pt idx="154">
                  <c:v>2.8530000000000002</c:v>
                </c:pt>
                <c:pt idx="155">
                  <c:v>2.7080000000000002</c:v>
                </c:pt>
                <c:pt idx="156">
                  <c:v>2.7480000000000002</c:v>
                </c:pt>
                <c:pt idx="157">
                  <c:v>2.7320000000000002</c:v>
                </c:pt>
                <c:pt idx="158">
                  <c:v>2.714</c:v>
                </c:pt>
                <c:pt idx="159">
                  <c:v>2.653</c:v>
                </c:pt>
                <c:pt idx="160">
                  <c:v>2.6139999999999999</c:v>
                </c:pt>
                <c:pt idx="161">
                  <c:v>2.6429999999999998</c:v>
                </c:pt>
                <c:pt idx="162">
                  <c:v>2.6190000000000002</c:v>
                </c:pt>
                <c:pt idx="163">
                  <c:v>2.6150000000000002</c:v>
                </c:pt>
                <c:pt idx="164">
                  <c:v>2.6459999999999999</c:v>
                </c:pt>
                <c:pt idx="165">
                  <c:v>2.6259999999999999</c:v>
                </c:pt>
                <c:pt idx="166">
                  <c:v>2.6059999999999999</c:v>
                </c:pt>
                <c:pt idx="167">
                  <c:v>2.6520000000000001</c:v>
                </c:pt>
                <c:pt idx="168">
                  <c:v>2.6339999999999999</c:v>
                </c:pt>
                <c:pt idx="169">
                  <c:v>2.6360000000000001</c:v>
                </c:pt>
                <c:pt idx="170">
                  <c:v>2.65</c:v>
                </c:pt>
                <c:pt idx="171">
                  <c:v>2.6850000000000001</c:v>
                </c:pt>
                <c:pt idx="172">
                  <c:v>2.6819999999999999</c:v>
                </c:pt>
                <c:pt idx="173">
                  <c:v>2.6909999999999998</c:v>
                </c:pt>
                <c:pt idx="174">
                  <c:v>2.72</c:v>
                </c:pt>
                <c:pt idx="175">
                  <c:v>2.6709999999999998</c:v>
                </c:pt>
                <c:pt idx="176">
                  <c:v>2.5870000000000002</c:v>
                </c:pt>
                <c:pt idx="177">
                  <c:v>2.589</c:v>
                </c:pt>
                <c:pt idx="178">
                  <c:v>2.609</c:v>
                </c:pt>
                <c:pt idx="179">
                  <c:v>2.512</c:v>
                </c:pt>
                <c:pt idx="180">
                  <c:v>2.4849999999999999</c:v>
                </c:pt>
                <c:pt idx="181">
                  <c:v>2.5219999999999998</c:v>
                </c:pt>
                <c:pt idx="182">
                  <c:v>2.5030000000000001</c:v>
                </c:pt>
                <c:pt idx="183">
                  <c:v>2.512</c:v>
                </c:pt>
                <c:pt idx="184">
                  <c:v>2.5070000000000001</c:v>
                </c:pt>
                <c:pt idx="185">
                  <c:v>2.5270000000000001</c:v>
                </c:pt>
                <c:pt idx="186">
                  <c:v>2.5419999999999998</c:v>
                </c:pt>
                <c:pt idx="187">
                  <c:v>2.62</c:v>
                </c:pt>
                <c:pt idx="188">
                  <c:v>2.6019999999999999</c:v>
                </c:pt>
                <c:pt idx="189">
                  <c:v>2.6619999999999999</c:v>
                </c:pt>
                <c:pt idx="190">
                  <c:v>2.64</c:v>
                </c:pt>
                <c:pt idx="191">
                  <c:v>2.613</c:v>
                </c:pt>
                <c:pt idx="192">
                  <c:v>2.746</c:v>
                </c:pt>
                <c:pt idx="193">
                  <c:v>2.7509999999999999</c:v>
                </c:pt>
                <c:pt idx="194">
                  <c:v>2.7679999999999998</c:v>
                </c:pt>
                <c:pt idx="195">
                  <c:v>2.7250000000000001</c:v>
                </c:pt>
                <c:pt idx="196">
                  <c:v>2.702</c:v>
                </c:pt>
                <c:pt idx="197">
                  <c:v>2.7090000000000001</c:v>
                </c:pt>
                <c:pt idx="198">
                  <c:v>2.6779999999999999</c:v>
                </c:pt>
                <c:pt idx="199">
                  <c:v>2.7120000000000002</c:v>
                </c:pt>
                <c:pt idx="200">
                  <c:v>2.7919999999999998</c:v>
                </c:pt>
                <c:pt idx="201">
                  <c:v>2.7839999999999998</c:v>
                </c:pt>
                <c:pt idx="202">
                  <c:v>2.7519999999999998</c:v>
                </c:pt>
                <c:pt idx="203">
                  <c:v>2.7410000000000001</c:v>
                </c:pt>
                <c:pt idx="204">
                  <c:v>2.6960000000000002</c:v>
                </c:pt>
                <c:pt idx="205">
                  <c:v>2.7360000000000002</c:v>
                </c:pt>
                <c:pt idx="206">
                  <c:v>2.7410000000000001</c:v>
                </c:pt>
                <c:pt idx="207">
                  <c:v>2.8010000000000002</c:v>
                </c:pt>
                <c:pt idx="208">
                  <c:v>2.7749999999999999</c:v>
                </c:pt>
                <c:pt idx="209">
                  <c:v>2.8410000000000002</c:v>
                </c:pt>
                <c:pt idx="210">
                  <c:v>2.8620000000000001</c:v>
                </c:pt>
                <c:pt idx="211">
                  <c:v>2.883</c:v>
                </c:pt>
                <c:pt idx="212">
                  <c:v>2.8570000000000002</c:v>
                </c:pt>
                <c:pt idx="213">
                  <c:v>2.7970000000000002</c:v>
                </c:pt>
                <c:pt idx="214">
                  <c:v>2.8439999999999999</c:v>
                </c:pt>
                <c:pt idx="215">
                  <c:v>2.8769999999999998</c:v>
                </c:pt>
                <c:pt idx="216">
                  <c:v>2.8679999999999999</c:v>
                </c:pt>
                <c:pt idx="217">
                  <c:v>2.8769999999999998</c:v>
                </c:pt>
                <c:pt idx="218">
                  <c:v>2.843</c:v>
                </c:pt>
                <c:pt idx="219">
                  <c:v>2.8849999999999998</c:v>
                </c:pt>
                <c:pt idx="220">
                  <c:v>2.9249999999999998</c:v>
                </c:pt>
                <c:pt idx="221">
                  <c:v>2.887</c:v>
                </c:pt>
                <c:pt idx="222">
                  <c:v>2.9289999999999998</c:v>
                </c:pt>
                <c:pt idx="223">
                  <c:v>2.9830000000000001</c:v>
                </c:pt>
                <c:pt idx="224">
                  <c:v>2.99</c:v>
                </c:pt>
                <c:pt idx="225">
                  <c:v>3.0059999999999998</c:v>
                </c:pt>
                <c:pt idx="226">
                  <c:v>2.976</c:v>
                </c:pt>
                <c:pt idx="227">
                  <c:v>3.0259999999999998</c:v>
                </c:pt>
                <c:pt idx="228">
                  <c:v>2.9849999999999999</c:v>
                </c:pt>
                <c:pt idx="229">
                  <c:v>2.9950000000000001</c:v>
                </c:pt>
                <c:pt idx="230">
                  <c:v>2.9609999999999999</c:v>
                </c:pt>
                <c:pt idx="231">
                  <c:v>2.9369999999999998</c:v>
                </c:pt>
                <c:pt idx="232">
                  <c:v>2.9929999999999999</c:v>
                </c:pt>
                <c:pt idx="233">
                  <c:v>2.9630000000000001</c:v>
                </c:pt>
                <c:pt idx="234">
                  <c:v>2.86</c:v>
                </c:pt>
                <c:pt idx="235">
                  <c:v>2.827</c:v>
                </c:pt>
                <c:pt idx="236">
                  <c:v>2.8690000000000002</c:v>
                </c:pt>
                <c:pt idx="237">
                  <c:v>2.8839999999999999</c:v>
                </c:pt>
                <c:pt idx="238">
                  <c:v>2.843</c:v>
                </c:pt>
                <c:pt idx="239">
                  <c:v>2.827</c:v>
                </c:pt>
                <c:pt idx="240">
                  <c:v>2.8250000000000002</c:v>
                </c:pt>
                <c:pt idx="241">
                  <c:v>2.86</c:v>
                </c:pt>
                <c:pt idx="242">
                  <c:v>2.7730000000000001</c:v>
                </c:pt>
                <c:pt idx="243">
                  <c:v>2.7349999999999999</c:v>
                </c:pt>
                <c:pt idx="244">
                  <c:v>2.766</c:v>
                </c:pt>
                <c:pt idx="245">
                  <c:v>2.746</c:v>
                </c:pt>
                <c:pt idx="246">
                  <c:v>2.6749999999999998</c:v>
                </c:pt>
                <c:pt idx="247">
                  <c:v>2.6930000000000001</c:v>
                </c:pt>
                <c:pt idx="248">
                  <c:v>2.6680000000000001</c:v>
                </c:pt>
                <c:pt idx="249">
                  <c:v>2.581</c:v>
                </c:pt>
                <c:pt idx="250">
                  <c:v>2.6240000000000001</c:v>
                </c:pt>
                <c:pt idx="251">
                  <c:v>2.6669999999999998</c:v>
                </c:pt>
                <c:pt idx="252">
                  <c:v>2.702</c:v>
                </c:pt>
                <c:pt idx="253">
                  <c:v>2.6749999999999998</c:v>
                </c:pt>
                <c:pt idx="254">
                  <c:v>2.6779999999999999</c:v>
                </c:pt>
                <c:pt idx="255">
                  <c:v>2.7189999999999999</c:v>
                </c:pt>
                <c:pt idx="256">
                  <c:v>2.7629999999999999</c:v>
                </c:pt>
                <c:pt idx="257">
                  <c:v>2.7360000000000002</c:v>
                </c:pt>
                <c:pt idx="258">
                  <c:v>2.746</c:v>
                </c:pt>
                <c:pt idx="259">
                  <c:v>2.7109999999999999</c:v>
                </c:pt>
                <c:pt idx="260">
                  <c:v>2.734</c:v>
                </c:pt>
                <c:pt idx="261">
                  <c:v>2.754</c:v>
                </c:pt>
                <c:pt idx="262">
                  <c:v>2.734</c:v>
                </c:pt>
                <c:pt idx="263">
                  <c:v>2.75</c:v>
                </c:pt>
                <c:pt idx="264">
                  <c:v>2.7010000000000001</c:v>
                </c:pt>
                <c:pt idx="265">
                  <c:v>2.673</c:v>
                </c:pt>
                <c:pt idx="266">
                  <c:v>2.6419999999999999</c:v>
                </c:pt>
                <c:pt idx="267">
                  <c:v>2.6579999999999999</c:v>
                </c:pt>
                <c:pt idx="268">
                  <c:v>2.6070000000000002</c:v>
                </c:pt>
                <c:pt idx="269">
                  <c:v>2.6909999999999998</c:v>
                </c:pt>
                <c:pt idx="270">
                  <c:v>2.698</c:v>
                </c:pt>
                <c:pt idx="271">
                  <c:v>2.7370000000000001</c:v>
                </c:pt>
                <c:pt idx="272">
                  <c:v>2.79</c:v>
                </c:pt>
                <c:pt idx="273">
                  <c:v>2.7839999999999998</c:v>
                </c:pt>
                <c:pt idx="274">
                  <c:v>2.766</c:v>
                </c:pt>
                <c:pt idx="275">
                  <c:v>2.726</c:v>
                </c:pt>
                <c:pt idx="276">
                  <c:v>2.653</c:v>
                </c:pt>
                <c:pt idx="277">
                  <c:v>2.645</c:v>
                </c:pt>
                <c:pt idx="278">
                  <c:v>2.6989999999999998</c:v>
                </c:pt>
                <c:pt idx="279">
                  <c:v>2.681</c:v>
                </c:pt>
                <c:pt idx="280">
                  <c:v>2.7719999999999998</c:v>
                </c:pt>
                <c:pt idx="281">
                  <c:v>2.7749999999999999</c:v>
                </c:pt>
                <c:pt idx="282">
                  <c:v>2.75</c:v>
                </c:pt>
                <c:pt idx="283">
                  <c:v>2.7330000000000001</c:v>
                </c:pt>
                <c:pt idx="284">
                  <c:v>2.7349999999999999</c:v>
                </c:pt>
                <c:pt idx="285">
                  <c:v>2.7010000000000001</c:v>
                </c:pt>
                <c:pt idx="286">
                  <c:v>2.6720000000000002</c:v>
                </c:pt>
                <c:pt idx="287">
                  <c:v>2.7120000000000002</c:v>
                </c:pt>
                <c:pt idx="288">
                  <c:v>2.7229999999999999</c:v>
                </c:pt>
                <c:pt idx="289">
                  <c:v>2.7589999999999999</c:v>
                </c:pt>
                <c:pt idx="290">
                  <c:v>2.8029999999999999</c:v>
                </c:pt>
                <c:pt idx="291">
                  <c:v>2.79</c:v>
                </c:pt>
                <c:pt idx="292">
                  <c:v>2.726</c:v>
                </c:pt>
                <c:pt idx="293">
                  <c:v>2.6949999999999998</c:v>
                </c:pt>
                <c:pt idx="294">
                  <c:v>2.681</c:v>
                </c:pt>
                <c:pt idx="295">
                  <c:v>2.6840000000000002</c:v>
                </c:pt>
                <c:pt idx="296">
                  <c:v>2.6280000000000001</c:v>
                </c:pt>
                <c:pt idx="297">
                  <c:v>2.6190000000000002</c:v>
                </c:pt>
                <c:pt idx="298">
                  <c:v>2.6389999999999998</c:v>
                </c:pt>
                <c:pt idx="299">
                  <c:v>2.6280000000000001</c:v>
                </c:pt>
                <c:pt idx="300">
                  <c:v>2.637</c:v>
                </c:pt>
                <c:pt idx="301">
                  <c:v>2.7210000000000001</c:v>
                </c:pt>
                <c:pt idx="302">
                  <c:v>2.7210000000000001</c:v>
                </c:pt>
                <c:pt idx="303">
                  <c:v>2.726</c:v>
                </c:pt>
                <c:pt idx="304">
                  <c:v>2.6859999999999999</c:v>
                </c:pt>
                <c:pt idx="305">
                  <c:v>2.6880000000000002</c:v>
                </c:pt>
                <c:pt idx="306">
                  <c:v>2.6659999999999999</c:v>
                </c:pt>
                <c:pt idx="307">
                  <c:v>2.677</c:v>
                </c:pt>
                <c:pt idx="308">
                  <c:v>2.6949999999999998</c:v>
                </c:pt>
                <c:pt idx="309">
                  <c:v>2.6480000000000001</c:v>
                </c:pt>
                <c:pt idx="310">
                  <c:v>2.6059999999999999</c:v>
                </c:pt>
                <c:pt idx="311">
                  <c:v>2.5910000000000002</c:v>
                </c:pt>
                <c:pt idx="312">
                  <c:v>2.6110000000000002</c:v>
                </c:pt>
                <c:pt idx="313">
                  <c:v>2.5950000000000002</c:v>
                </c:pt>
                <c:pt idx="314">
                  <c:v>2.59</c:v>
                </c:pt>
                <c:pt idx="315">
                  <c:v>2.6019999999999999</c:v>
                </c:pt>
                <c:pt idx="316">
                  <c:v>2.6230000000000002</c:v>
                </c:pt>
                <c:pt idx="317">
                  <c:v>2.6560000000000001</c:v>
                </c:pt>
                <c:pt idx="318">
                  <c:v>2.6179999999999999</c:v>
                </c:pt>
                <c:pt idx="319">
                  <c:v>2.5430000000000001</c:v>
                </c:pt>
                <c:pt idx="320">
                  <c:v>2.5019999999999998</c:v>
                </c:pt>
                <c:pt idx="321">
                  <c:v>2.5179999999999998</c:v>
                </c:pt>
                <c:pt idx="322">
                  <c:v>2.536</c:v>
                </c:pt>
                <c:pt idx="323">
                  <c:v>2.5089999999999999</c:v>
                </c:pt>
                <c:pt idx="324">
                  <c:v>2.5369999999999999</c:v>
                </c:pt>
                <c:pt idx="325">
                  <c:v>2.5550000000000002</c:v>
                </c:pt>
                <c:pt idx="326">
                  <c:v>2.536</c:v>
                </c:pt>
                <c:pt idx="327">
                  <c:v>2.5179999999999998</c:v>
                </c:pt>
                <c:pt idx="328">
                  <c:v>2.4380000000000002</c:v>
                </c:pt>
                <c:pt idx="329">
                  <c:v>2.4470000000000001</c:v>
                </c:pt>
                <c:pt idx="330">
                  <c:v>2.4569999999999999</c:v>
                </c:pt>
                <c:pt idx="331">
                  <c:v>2.5339999999999998</c:v>
                </c:pt>
                <c:pt idx="332">
                  <c:v>2.593</c:v>
                </c:pt>
                <c:pt idx="333">
                  <c:v>2.6059999999999999</c:v>
                </c:pt>
                <c:pt idx="334">
                  <c:v>2.5840000000000001</c:v>
                </c:pt>
                <c:pt idx="335">
                  <c:v>2.597</c:v>
                </c:pt>
                <c:pt idx="336">
                  <c:v>2.613</c:v>
                </c:pt>
                <c:pt idx="337">
                  <c:v>2.6349999999999998</c:v>
                </c:pt>
                <c:pt idx="338">
                  <c:v>2.64</c:v>
                </c:pt>
                <c:pt idx="339">
                  <c:v>2.5859999999999999</c:v>
                </c:pt>
                <c:pt idx="340">
                  <c:v>2.6040000000000001</c:v>
                </c:pt>
                <c:pt idx="341">
                  <c:v>2.597</c:v>
                </c:pt>
                <c:pt idx="342">
                  <c:v>2.6549999999999998</c:v>
                </c:pt>
                <c:pt idx="343">
                  <c:v>2.613</c:v>
                </c:pt>
                <c:pt idx="344">
                  <c:v>2.6219999999999999</c:v>
                </c:pt>
                <c:pt idx="345">
                  <c:v>2.6240000000000001</c:v>
                </c:pt>
                <c:pt idx="346">
                  <c:v>2.6230000000000002</c:v>
                </c:pt>
                <c:pt idx="347">
                  <c:v>2.5859999999999999</c:v>
                </c:pt>
                <c:pt idx="348">
                  <c:v>2.5590000000000002</c:v>
                </c:pt>
                <c:pt idx="349">
                  <c:v>2.5249999999999999</c:v>
                </c:pt>
                <c:pt idx="350">
                  <c:v>2.532</c:v>
                </c:pt>
                <c:pt idx="351">
                  <c:v>2.516</c:v>
                </c:pt>
                <c:pt idx="352">
                  <c:v>2.5630000000000002</c:v>
                </c:pt>
                <c:pt idx="353">
                  <c:v>2.6280000000000001</c:v>
                </c:pt>
                <c:pt idx="354">
                  <c:v>2.6480000000000001</c:v>
                </c:pt>
                <c:pt idx="355">
                  <c:v>2.617</c:v>
                </c:pt>
                <c:pt idx="356">
                  <c:v>2.5649999999999999</c:v>
                </c:pt>
                <c:pt idx="357">
                  <c:v>2.5470000000000002</c:v>
                </c:pt>
                <c:pt idx="358">
                  <c:v>2.532</c:v>
                </c:pt>
                <c:pt idx="359">
                  <c:v>2.52</c:v>
                </c:pt>
                <c:pt idx="360">
                  <c:v>2.5489999999999999</c:v>
                </c:pt>
                <c:pt idx="361">
                  <c:v>2.5489999999999999</c:v>
                </c:pt>
                <c:pt idx="362">
                  <c:v>2.5379999999999998</c:v>
                </c:pt>
                <c:pt idx="363">
                  <c:v>2.4750000000000001</c:v>
                </c:pt>
                <c:pt idx="364">
                  <c:v>2.484</c:v>
                </c:pt>
                <c:pt idx="365">
                  <c:v>2.4740000000000002</c:v>
                </c:pt>
                <c:pt idx="366">
                  <c:v>2.4660000000000002</c:v>
                </c:pt>
                <c:pt idx="367">
                  <c:v>2.464</c:v>
                </c:pt>
                <c:pt idx="368">
                  <c:v>2.5089999999999999</c:v>
                </c:pt>
                <c:pt idx="369">
                  <c:v>2.4689999999999999</c:v>
                </c:pt>
                <c:pt idx="370">
                  <c:v>2.4910000000000001</c:v>
                </c:pt>
                <c:pt idx="371">
                  <c:v>2.4620000000000002</c:v>
                </c:pt>
                <c:pt idx="372">
                  <c:v>2.5539999999999998</c:v>
                </c:pt>
                <c:pt idx="373">
                  <c:v>2.556</c:v>
                </c:pt>
                <c:pt idx="374">
                  <c:v>2.5049999999999999</c:v>
                </c:pt>
                <c:pt idx="375">
                  <c:v>2.4910000000000001</c:v>
                </c:pt>
                <c:pt idx="376">
                  <c:v>2.4830000000000001</c:v>
                </c:pt>
                <c:pt idx="377">
                  <c:v>2.4740000000000002</c:v>
                </c:pt>
                <c:pt idx="378">
                  <c:v>2.4239999999999999</c:v>
                </c:pt>
                <c:pt idx="379">
                  <c:v>2.415</c:v>
                </c:pt>
                <c:pt idx="380">
                  <c:v>2.42</c:v>
                </c:pt>
                <c:pt idx="381">
                  <c:v>2.4420000000000002</c:v>
                </c:pt>
                <c:pt idx="382">
                  <c:v>2.4129999999999998</c:v>
                </c:pt>
                <c:pt idx="383">
                  <c:v>2.4</c:v>
                </c:pt>
                <c:pt idx="384">
                  <c:v>2.3450000000000002</c:v>
                </c:pt>
                <c:pt idx="385">
                  <c:v>2.387</c:v>
                </c:pt>
                <c:pt idx="386">
                  <c:v>2.4049999999999998</c:v>
                </c:pt>
                <c:pt idx="387">
                  <c:v>2.4260000000000002</c:v>
                </c:pt>
                <c:pt idx="388">
                  <c:v>2.407</c:v>
                </c:pt>
                <c:pt idx="389">
                  <c:v>2.403</c:v>
                </c:pt>
                <c:pt idx="390">
                  <c:v>2.387</c:v>
                </c:pt>
                <c:pt idx="391">
                  <c:v>2.391</c:v>
                </c:pt>
                <c:pt idx="392">
                  <c:v>2.3610000000000002</c:v>
                </c:pt>
                <c:pt idx="393">
                  <c:v>2.3340000000000001</c:v>
                </c:pt>
                <c:pt idx="394">
                  <c:v>2.343</c:v>
                </c:pt>
                <c:pt idx="395">
                  <c:v>2.419</c:v>
                </c:pt>
                <c:pt idx="396">
                  <c:v>2.41</c:v>
                </c:pt>
                <c:pt idx="397">
                  <c:v>2.448</c:v>
                </c:pt>
                <c:pt idx="398">
                  <c:v>2.4609999999999999</c:v>
                </c:pt>
                <c:pt idx="399">
                  <c:v>2.4689999999999999</c:v>
                </c:pt>
                <c:pt idx="400">
                  <c:v>2.5</c:v>
                </c:pt>
                <c:pt idx="401">
                  <c:v>2.5339999999999998</c:v>
                </c:pt>
                <c:pt idx="402">
                  <c:v>2.5310000000000001</c:v>
                </c:pt>
                <c:pt idx="403">
                  <c:v>2.6139999999999999</c:v>
                </c:pt>
                <c:pt idx="404">
                  <c:v>2.5910000000000002</c:v>
                </c:pt>
                <c:pt idx="405">
                  <c:v>2.589</c:v>
                </c:pt>
                <c:pt idx="406">
                  <c:v>2.6</c:v>
                </c:pt>
                <c:pt idx="407">
                  <c:v>2.629</c:v>
                </c:pt>
                <c:pt idx="408">
                  <c:v>2.5870000000000002</c:v>
                </c:pt>
                <c:pt idx="409">
                  <c:v>2.5659999999999998</c:v>
                </c:pt>
                <c:pt idx="410">
                  <c:v>2.5350000000000001</c:v>
                </c:pt>
                <c:pt idx="411">
                  <c:v>2.569</c:v>
                </c:pt>
                <c:pt idx="412">
                  <c:v>2.5110000000000001</c:v>
                </c:pt>
                <c:pt idx="413">
                  <c:v>2.5350000000000001</c:v>
                </c:pt>
                <c:pt idx="414">
                  <c:v>2.4910000000000001</c:v>
                </c:pt>
                <c:pt idx="415">
                  <c:v>2.508</c:v>
                </c:pt>
                <c:pt idx="416">
                  <c:v>2.403</c:v>
                </c:pt>
                <c:pt idx="417">
                  <c:v>2.4380000000000002</c:v>
                </c:pt>
                <c:pt idx="418">
                  <c:v>2.4470000000000001</c:v>
                </c:pt>
                <c:pt idx="419">
                  <c:v>2.4249999999999998</c:v>
                </c:pt>
                <c:pt idx="420">
                  <c:v>2.35</c:v>
                </c:pt>
                <c:pt idx="421">
                  <c:v>2.33</c:v>
                </c:pt>
                <c:pt idx="422">
                  <c:v>2.327</c:v>
                </c:pt>
                <c:pt idx="423">
                  <c:v>2.3069999999999999</c:v>
                </c:pt>
                <c:pt idx="424">
                  <c:v>2.286</c:v>
                </c:pt>
                <c:pt idx="425">
                  <c:v>2.206</c:v>
                </c:pt>
                <c:pt idx="426">
                  <c:v>2.09</c:v>
                </c:pt>
                <c:pt idx="427">
                  <c:v>2.153</c:v>
                </c:pt>
                <c:pt idx="428">
                  <c:v>2.1989999999999998</c:v>
                </c:pt>
                <c:pt idx="429">
                  <c:v>2.181</c:v>
                </c:pt>
                <c:pt idx="430">
                  <c:v>2.2080000000000002</c:v>
                </c:pt>
                <c:pt idx="431">
                  <c:v>2.2290000000000001</c:v>
                </c:pt>
                <c:pt idx="432">
                  <c:v>2.2749999999999999</c:v>
                </c:pt>
                <c:pt idx="433">
                  <c:v>2.2730000000000001</c:v>
                </c:pt>
                <c:pt idx="434">
                  <c:v>2.2570000000000001</c:v>
                </c:pt>
                <c:pt idx="435">
                  <c:v>2.2839999999999998</c:v>
                </c:pt>
                <c:pt idx="436">
                  <c:v>2.323</c:v>
                </c:pt>
                <c:pt idx="437">
                  <c:v>2.3050000000000002</c:v>
                </c:pt>
                <c:pt idx="438">
                  <c:v>2.335</c:v>
                </c:pt>
                <c:pt idx="439">
                  <c:v>2.3479999999999999</c:v>
                </c:pt>
                <c:pt idx="440">
                  <c:v>2.3420000000000001</c:v>
                </c:pt>
                <c:pt idx="441">
                  <c:v>2.35</c:v>
                </c:pt>
                <c:pt idx="442">
                  <c:v>2.375</c:v>
                </c:pt>
                <c:pt idx="443">
                  <c:v>2.3119999999999998</c:v>
                </c:pt>
                <c:pt idx="444">
                  <c:v>2.359</c:v>
                </c:pt>
                <c:pt idx="445">
                  <c:v>2.36</c:v>
                </c:pt>
                <c:pt idx="446">
                  <c:v>2.359</c:v>
                </c:pt>
                <c:pt idx="447">
                  <c:v>2.347</c:v>
                </c:pt>
                <c:pt idx="448">
                  <c:v>2.3199999999999998</c:v>
                </c:pt>
                <c:pt idx="449">
                  <c:v>2.34</c:v>
                </c:pt>
                <c:pt idx="450">
                  <c:v>2.3220000000000001</c:v>
                </c:pt>
                <c:pt idx="451">
                  <c:v>2.351</c:v>
                </c:pt>
                <c:pt idx="452">
                  <c:v>2.335</c:v>
                </c:pt>
                <c:pt idx="453">
                  <c:v>2.3149999999999999</c:v>
                </c:pt>
                <c:pt idx="454">
                  <c:v>2.31</c:v>
                </c:pt>
                <c:pt idx="455">
                  <c:v>2.2599999999999998</c:v>
                </c:pt>
                <c:pt idx="456">
                  <c:v>2.234</c:v>
                </c:pt>
                <c:pt idx="457">
                  <c:v>2.194</c:v>
                </c:pt>
                <c:pt idx="458">
                  <c:v>2.218</c:v>
                </c:pt>
                <c:pt idx="459">
                  <c:v>2.2850000000000001</c:v>
                </c:pt>
                <c:pt idx="460">
                  <c:v>2.2869999999999999</c:v>
                </c:pt>
                <c:pt idx="461">
                  <c:v>2.2570000000000001</c:v>
                </c:pt>
                <c:pt idx="462">
                  <c:v>2.3069999999999999</c:v>
                </c:pt>
                <c:pt idx="463">
                  <c:v>2.2570000000000001</c:v>
                </c:pt>
                <c:pt idx="464">
                  <c:v>2.2200000000000002</c:v>
                </c:pt>
                <c:pt idx="465">
                  <c:v>2.169</c:v>
                </c:pt>
                <c:pt idx="466">
                  <c:v>2.1779999999999999</c:v>
                </c:pt>
                <c:pt idx="467">
                  <c:v>2.1030000000000002</c:v>
                </c:pt>
                <c:pt idx="468">
                  <c:v>2.1160000000000001</c:v>
                </c:pt>
                <c:pt idx="469">
                  <c:v>2.0710000000000002</c:v>
                </c:pt>
                <c:pt idx="470">
                  <c:v>2.1480000000000001</c:v>
                </c:pt>
                <c:pt idx="471">
                  <c:v>2.2040000000000002</c:v>
                </c:pt>
                <c:pt idx="472">
                  <c:v>2.1760000000000002</c:v>
                </c:pt>
                <c:pt idx="473">
                  <c:v>2.1619999999999999</c:v>
                </c:pt>
                <c:pt idx="474">
                  <c:v>2.2570000000000001</c:v>
                </c:pt>
                <c:pt idx="475">
                  <c:v>2.2639999999999998</c:v>
                </c:pt>
                <c:pt idx="476">
                  <c:v>2.25</c:v>
                </c:pt>
                <c:pt idx="477">
                  <c:v>2.2069999999999999</c:v>
                </c:pt>
                <c:pt idx="478">
                  <c:v>2.19</c:v>
                </c:pt>
                <c:pt idx="479">
                  <c:v>2.17</c:v>
                </c:pt>
                <c:pt idx="480">
                  <c:v>2.1230000000000002</c:v>
                </c:pt>
                <c:pt idx="481">
                  <c:v>2.0390000000000001</c:v>
                </c:pt>
                <c:pt idx="482">
                  <c:v>1.9630000000000001</c:v>
                </c:pt>
                <c:pt idx="483">
                  <c:v>1.954</c:v>
                </c:pt>
                <c:pt idx="484">
                  <c:v>2.016</c:v>
                </c:pt>
                <c:pt idx="485">
                  <c:v>1.9710000000000001</c:v>
                </c:pt>
                <c:pt idx="486">
                  <c:v>1.9119999999999999</c:v>
                </c:pt>
                <c:pt idx="487">
                  <c:v>1.89</c:v>
                </c:pt>
                <c:pt idx="488">
                  <c:v>1.837</c:v>
                </c:pt>
                <c:pt idx="489">
                  <c:v>1.7749999999999999</c:v>
                </c:pt>
                <c:pt idx="490">
                  <c:v>1.8149999999999999</c:v>
                </c:pt>
                <c:pt idx="491">
                  <c:v>1.8069999999999999</c:v>
                </c:pt>
                <c:pt idx="492">
                  <c:v>1.853</c:v>
                </c:pt>
                <c:pt idx="493">
                  <c:v>1.8959999999999999</c:v>
                </c:pt>
                <c:pt idx="494">
                  <c:v>1.8169999999999999</c:v>
                </c:pt>
                <c:pt idx="495">
                  <c:v>1.8280000000000001</c:v>
                </c:pt>
                <c:pt idx="496">
                  <c:v>1.825</c:v>
                </c:pt>
                <c:pt idx="497">
                  <c:v>1.724</c:v>
                </c:pt>
                <c:pt idx="498">
                  <c:v>1.7509999999999999</c:v>
                </c:pt>
                <c:pt idx="499">
                  <c:v>1.675</c:v>
                </c:pt>
                <c:pt idx="500">
                  <c:v>1.673</c:v>
                </c:pt>
                <c:pt idx="501">
                  <c:v>1.78</c:v>
                </c:pt>
                <c:pt idx="502">
                  <c:v>1.7969999999999999</c:v>
                </c:pt>
                <c:pt idx="503">
                  <c:v>1.8149999999999999</c:v>
                </c:pt>
                <c:pt idx="504">
                  <c:v>1.9379999999999999</c:v>
                </c:pt>
                <c:pt idx="505">
                  <c:v>1.948</c:v>
                </c:pt>
                <c:pt idx="506">
                  <c:v>1.9910000000000001</c:v>
                </c:pt>
                <c:pt idx="507">
                  <c:v>1.988</c:v>
                </c:pt>
                <c:pt idx="508">
                  <c:v>1.986</c:v>
                </c:pt>
                <c:pt idx="509">
                  <c:v>2.0209999999999999</c:v>
                </c:pt>
                <c:pt idx="510">
                  <c:v>2.145</c:v>
                </c:pt>
                <c:pt idx="511">
                  <c:v>2.0659999999999998</c:v>
                </c:pt>
                <c:pt idx="512">
                  <c:v>2.113</c:v>
                </c:pt>
                <c:pt idx="513">
                  <c:v>2.133</c:v>
                </c:pt>
                <c:pt idx="514">
                  <c:v>2.0590000000000002</c:v>
                </c:pt>
                <c:pt idx="515">
                  <c:v>1.988</c:v>
                </c:pt>
                <c:pt idx="516">
                  <c:v>1.9690000000000001</c:v>
                </c:pt>
                <c:pt idx="517">
                  <c:v>2.016</c:v>
                </c:pt>
                <c:pt idx="518">
                  <c:v>2.0019999999999998</c:v>
                </c:pt>
                <c:pt idx="519">
                  <c:v>2.0840000000000001</c:v>
                </c:pt>
                <c:pt idx="520">
                  <c:v>2.1219999999999999</c:v>
                </c:pt>
                <c:pt idx="521">
                  <c:v>2.1230000000000002</c:v>
                </c:pt>
                <c:pt idx="522">
                  <c:v>2.1120000000000001</c:v>
                </c:pt>
                <c:pt idx="523">
                  <c:v>2.2400000000000002</c:v>
                </c:pt>
                <c:pt idx="524">
                  <c:v>2.1949999999999998</c:v>
                </c:pt>
                <c:pt idx="525">
                  <c:v>2.1259999999999999</c:v>
                </c:pt>
                <c:pt idx="526">
                  <c:v>2.109</c:v>
                </c:pt>
                <c:pt idx="527">
                  <c:v>2.0960000000000001</c:v>
                </c:pt>
                <c:pt idx="528">
                  <c:v>2.1120000000000001</c:v>
                </c:pt>
                <c:pt idx="529">
                  <c:v>2.0979999999999999</c:v>
                </c:pt>
                <c:pt idx="530">
                  <c:v>2.0579999999999998</c:v>
                </c:pt>
                <c:pt idx="531">
                  <c:v>1.9510000000000001</c:v>
                </c:pt>
                <c:pt idx="532">
                  <c:v>1.9770000000000001</c:v>
                </c:pt>
                <c:pt idx="533">
                  <c:v>1.93</c:v>
                </c:pt>
                <c:pt idx="534">
                  <c:v>1.915</c:v>
                </c:pt>
                <c:pt idx="535">
                  <c:v>1.8779999999999999</c:v>
                </c:pt>
                <c:pt idx="536">
                  <c:v>1.92</c:v>
                </c:pt>
                <c:pt idx="537">
                  <c:v>2.0070000000000001</c:v>
                </c:pt>
                <c:pt idx="538">
                  <c:v>1.948</c:v>
                </c:pt>
                <c:pt idx="539">
                  <c:v>1.9630000000000001</c:v>
                </c:pt>
                <c:pt idx="540">
                  <c:v>1.9339999999999999</c:v>
                </c:pt>
                <c:pt idx="541">
                  <c:v>1.8680000000000001</c:v>
                </c:pt>
                <c:pt idx="542">
                  <c:v>1.9039999999999999</c:v>
                </c:pt>
                <c:pt idx="543">
                  <c:v>1.9039999999999999</c:v>
                </c:pt>
                <c:pt idx="544">
                  <c:v>1.893</c:v>
                </c:pt>
                <c:pt idx="545">
                  <c:v>1.895</c:v>
                </c:pt>
                <c:pt idx="546">
                  <c:v>1.958</c:v>
                </c:pt>
                <c:pt idx="547">
                  <c:v>1.9510000000000001</c:v>
                </c:pt>
                <c:pt idx="548">
                  <c:v>1.9390000000000001</c:v>
                </c:pt>
                <c:pt idx="549">
                  <c:v>1.9039999999999999</c:v>
                </c:pt>
                <c:pt idx="550">
                  <c:v>1.9</c:v>
                </c:pt>
                <c:pt idx="551">
                  <c:v>1.8779999999999999</c:v>
                </c:pt>
                <c:pt idx="552">
                  <c:v>1.85</c:v>
                </c:pt>
                <c:pt idx="553">
                  <c:v>1.895</c:v>
                </c:pt>
                <c:pt idx="554">
                  <c:v>1.9159999999999999</c:v>
                </c:pt>
                <c:pt idx="555">
                  <c:v>1.972</c:v>
                </c:pt>
                <c:pt idx="556">
                  <c:v>1.9470000000000001</c:v>
                </c:pt>
                <c:pt idx="557">
                  <c:v>1.917</c:v>
                </c:pt>
                <c:pt idx="558">
                  <c:v>1.9239999999999999</c:v>
                </c:pt>
                <c:pt idx="559">
                  <c:v>1.9730000000000001</c:v>
                </c:pt>
                <c:pt idx="560">
                  <c:v>2.0350000000000001</c:v>
                </c:pt>
                <c:pt idx="561">
                  <c:v>2.0459999999999998</c:v>
                </c:pt>
                <c:pt idx="562">
                  <c:v>2.117</c:v>
                </c:pt>
                <c:pt idx="563">
                  <c:v>2.1349999999999998</c:v>
                </c:pt>
                <c:pt idx="564">
                  <c:v>2.1760000000000002</c:v>
                </c:pt>
                <c:pt idx="565">
                  <c:v>2.2400000000000002</c:v>
                </c:pt>
                <c:pt idx="566">
                  <c:v>2.1840000000000002</c:v>
                </c:pt>
                <c:pt idx="567">
                  <c:v>2.15</c:v>
                </c:pt>
                <c:pt idx="568">
                  <c:v>2.274</c:v>
                </c:pt>
                <c:pt idx="569">
                  <c:v>2.2599999999999998</c:v>
                </c:pt>
                <c:pt idx="570">
                  <c:v>2.282</c:v>
                </c:pt>
                <c:pt idx="571">
                  <c:v>2.2389999999999999</c:v>
                </c:pt>
                <c:pt idx="572">
                  <c:v>2.141</c:v>
                </c:pt>
                <c:pt idx="573">
                  <c:v>2.2280000000000002</c:v>
                </c:pt>
                <c:pt idx="574">
                  <c:v>2.262</c:v>
                </c:pt>
                <c:pt idx="575">
                  <c:v>2.2509999999999999</c:v>
                </c:pt>
                <c:pt idx="576">
                  <c:v>2.1850000000000001</c:v>
                </c:pt>
                <c:pt idx="577">
                  <c:v>2.2149999999999999</c:v>
                </c:pt>
                <c:pt idx="578">
                  <c:v>2.137</c:v>
                </c:pt>
                <c:pt idx="579">
                  <c:v>2.1349999999999998</c:v>
                </c:pt>
                <c:pt idx="580">
                  <c:v>2.13</c:v>
                </c:pt>
                <c:pt idx="581">
                  <c:v>2.0950000000000002</c:v>
                </c:pt>
                <c:pt idx="582">
                  <c:v>2.1920000000000002</c:v>
                </c:pt>
                <c:pt idx="583">
                  <c:v>2.266</c:v>
                </c:pt>
                <c:pt idx="584">
                  <c:v>2.3660000000000001</c:v>
                </c:pt>
                <c:pt idx="585">
                  <c:v>2.3069999999999999</c:v>
                </c:pt>
                <c:pt idx="586">
                  <c:v>2.4020000000000001</c:v>
                </c:pt>
                <c:pt idx="587">
                  <c:v>2.3809999999999998</c:v>
                </c:pt>
                <c:pt idx="588">
                  <c:v>2.4169999999999998</c:v>
                </c:pt>
                <c:pt idx="589">
                  <c:v>2.4780000000000002</c:v>
                </c:pt>
                <c:pt idx="590">
                  <c:v>2.383</c:v>
                </c:pt>
                <c:pt idx="591">
                  <c:v>2.3849999999999998</c:v>
                </c:pt>
                <c:pt idx="592">
                  <c:v>2.3580000000000001</c:v>
                </c:pt>
                <c:pt idx="593">
                  <c:v>2.3180000000000001</c:v>
                </c:pt>
                <c:pt idx="594">
                  <c:v>2.306</c:v>
                </c:pt>
                <c:pt idx="595">
                  <c:v>2.351</c:v>
                </c:pt>
                <c:pt idx="596">
                  <c:v>2.2669999999999999</c:v>
                </c:pt>
                <c:pt idx="597">
                  <c:v>2.36</c:v>
                </c:pt>
                <c:pt idx="598">
                  <c:v>2.4089999999999998</c:v>
                </c:pt>
                <c:pt idx="599">
                  <c:v>2.371</c:v>
                </c:pt>
                <c:pt idx="600">
                  <c:v>2.3929999999999998</c:v>
                </c:pt>
                <c:pt idx="601">
                  <c:v>2.476</c:v>
                </c:pt>
                <c:pt idx="602">
                  <c:v>2.331</c:v>
                </c:pt>
                <c:pt idx="603">
                  <c:v>2.335</c:v>
                </c:pt>
                <c:pt idx="604">
                  <c:v>2.4180000000000001</c:v>
                </c:pt>
                <c:pt idx="605">
                  <c:v>2.3929999999999998</c:v>
                </c:pt>
                <c:pt idx="606">
                  <c:v>2.278</c:v>
                </c:pt>
                <c:pt idx="607">
                  <c:v>2.2309999999999999</c:v>
                </c:pt>
                <c:pt idx="608">
                  <c:v>2.206</c:v>
                </c:pt>
                <c:pt idx="609">
                  <c:v>2.3010000000000002</c:v>
                </c:pt>
                <c:pt idx="610">
                  <c:v>2.4169999999999998</c:v>
                </c:pt>
                <c:pt idx="611">
                  <c:v>2.4300000000000002</c:v>
                </c:pt>
                <c:pt idx="612">
                  <c:v>2.399</c:v>
                </c:pt>
                <c:pt idx="613">
                  <c:v>2.35</c:v>
                </c:pt>
                <c:pt idx="614">
                  <c:v>2.3519999999999999</c:v>
                </c:pt>
                <c:pt idx="615">
                  <c:v>2.3490000000000002</c:v>
                </c:pt>
                <c:pt idx="616">
                  <c:v>2.3719999999999999</c:v>
                </c:pt>
                <c:pt idx="617">
                  <c:v>2.34</c:v>
                </c:pt>
                <c:pt idx="618">
                  <c:v>2.3220000000000001</c:v>
                </c:pt>
                <c:pt idx="619">
                  <c:v>2.2770000000000001</c:v>
                </c:pt>
                <c:pt idx="620">
                  <c:v>2.2709999999999999</c:v>
                </c:pt>
                <c:pt idx="621">
                  <c:v>2.2280000000000002</c:v>
                </c:pt>
                <c:pt idx="622">
                  <c:v>2.25</c:v>
                </c:pt>
                <c:pt idx="623">
                  <c:v>2.2789999999999999</c:v>
                </c:pt>
                <c:pt idx="624">
                  <c:v>2.2679999999999998</c:v>
                </c:pt>
                <c:pt idx="625">
                  <c:v>2.2050000000000001</c:v>
                </c:pt>
                <c:pt idx="626">
                  <c:v>2.15</c:v>
                </c:pt>
                <c:pt idx="627">
                  <c:v>2.2109999999999999</c:v>
                </c:pt>
                <c:pt idx="628">
                  <c:v>2.2679999999999998</c:v>
                </c:pt>
                <c:pt idx="629">
                  <c:v>2.234</c:v>
                </c:pt>
                <c:pt idx="630">
                  <c:v>2.1749999999999998</c:v>
                </c:pt>
                <c:pt idx="631">
                  <c:v>2.238</c:v>
                </c:pt>
                <c:pt idx="632">
                  <c:v>2.137</c:v>
                </c:pt>
                <c:pt idx="633">
                  <c:v>2.13</c:v>
                </c:pt>
                <c:pt idx="634">
                  <c:v>2.1890000000000001</c:v>
                </c:pt>
                <c:pt idx="635">
                  <c:v>2.1960000000000002</c:v>
                </c:pt>
                <c:pt idx="636">
                  <c:v>2.15</c:v>
                </c:pt>
                <c:pt idx="637">
                  <c:v>2.1960000000000002</c:v>
                </c:pt>
                <c:pt idx="638">
                  <c:v>2.129</c:v>
                </c:pt>
                <c:pt idx="639">
                  <c:v>2.0840000000000001</c:v>
                </c:pt>
                <c:pt idx="640">
                  <c:v>2.0539999999999998</c:v>
                </c:pt>
                <c:pt idx="641">
                  <c:v>1.9970000000000001</c:v>
                </c:pt>
                <c:pt idx="642">
                  <c:v>2.133</c:v>
                </c:pt>
                <c:pt idx="643">
                  <c:v>2.1720000000000002</c:v>
                </c:pt>
                <c:pt idx="644">
                  <c:v>2.1680000000000001</c:v>
                </c:pt>
                <c:pt idx="645">
                  <c:v>2.1859999999999999</c:v>
                </c:pt>
                <c:pt idx="646">
                  <c:v>2.2000000000000002</c:v>
                </c:pt>
                <c:pt idx="647">
                  <c:v>2.1720000000000002</c:v>
                </c:pt>
                <c:pt idx="648">
                  <c:v>2.1930000000000001</c:v>
                </c:pt>
                <c:pt idx="649">
                  <c:v>2.1680000000000001</c:v>
                </c:pt>
                <c:pt idx="650">
                  <c:v>2.1280000000000001</c:v>
                </c:pt>
                <c:pt idx="651">
                  <c:v>2.194</c:v>
                </c:pt>
                <c:pt idx="652">
                  <c:v>2.181</c:v>
                </c:pt>
                <c:pt idx="653">
                  <c:v>2.222</c:v>
                </c:pt>
                <c:pt idx="654">
                  <c:v>2.1829999999999998</c:v>
                </c:pt>
                <c:pt idx="655">
                  <c:v>2.1800000000000002</c:v>
                </c:pt>
                <c:pt idx="656">
                  <c:v>2.2810000000000001</c:v>
                </c:pt>
                <c:pt idx="657">
                  <c:v>2.3029999999999999</c:v>
                </c:pt>
                <c:pt idx="658">
                  <c:v>2.2170000000000001</c:v>
                </c:pt>
                <c:pt idx="659">
                  <c:v>2.13</c:v>
                </c:pt>
                <c:pt idx="660">
                  <c:v>2.214</c:v>
                </c:pt>
                <c:pt idx="661">
                  <c:v>2.125</c:v>
                </c:pt>
                <c:pt idx="662">
                  <c:v>2.1440000000000001</c:v>
                </c:pt>
                <c:pt idx="663">
                  <c:v>2.12</c:v>
                </c:pt>
                <c:pt idx="664">
                  <c:v>2.1680000000000001</c:v>
                </c:pt>
                <c:pt idx="665">
                  <c:v>2.0950000000000002</c:v>
                </c:pt>
                <c:pt idx="666">
                  <c:v>2.0539999999999998</c:v>
                </c:pt>
                <c:pt idx="667">
                  <c:v>2.06</c:v>
                </c:pt>
                <c:pt idx="668">
                  <c:v>2.0419999999999998</c:v>
                </c:pt>
                <c:pt idx="669">
                  <c:v>1.9890000000000001</c:v>
                </c:pt>
                <c:pt idx="670">
                  <c:v>2.056</c:v>
                </c:pt>
                <c:pt idx="671">
                  <c:v>2.0350000000000001</c:v>
                </c:pt>
                <c:pt idx="672">
                  <c:v>2.0619999999999998</c:v>
                </c:pt>
                <c:pt idx="673">
                  <c:v>2.1080000000000001</c:v>
                </c:pt>
                <c:pt idx="674">
                  <c:v>2.0990000000000002</c:v>
                </c:pt>
                <c:pt idx="675">
                  <c:v>2.09</c:v>
                </c:pt>
                <c:pt idx="676">
                  <c:v>2.0550000000000002</c:v>
                </c:pt>
                <c:pt idx="677">
                  <c:v>1.9810000000000001</c:v>
                </c:pt>
                <c:pt idx="678">
                  <c:v>2.0230000000000001</c:v>
                </c:pt>
                <c:pt idx="679">
                  <c:v>2.0230000000000001</c:v>
                </c:pt>
                <c:pt idx="680">
                  <c:v>2.028</c:v>
                </c:pt>
                <c:pt idx="681">
                  <c:v>2.0710000000000002</c:v>
                </c:pt>
                <c:pt idx="682">
                  <c:v>2.0299999999999998</c:v>
                </c:pt>
                <c:pt idx="683">
                  <c:v>2.0249999999999999</c:v>
                </c:pt>
                <c:pt idx="684">
                  <c:v>2.0830000000000002</c:v>
                </c:pt>
                <c:pt idx="685">
                  <c:v>2.0579999999999998</c:v>
                </c:pt>
                <c:pt idx="686">
                  <c:v>2.028</c:v>
                </c:pt>
                <c:pt idx="687">
                  <c:v>2.0920000000000001</c:v>
                </c:pt>
                <c:pt idx="688">
                  <c:v>2.173</c:v>
                </c:pt>
                <c:pt idx="689">
                  <c:v>2.1509999999999998</c:v>
                </c:pt>
                <c:pt idx="690">
                  <c:v>2.1869999999999998</c:v>
                </c:pt>
                <c:pt idx="691">
                  <c:v>2.2200000000000002</c:v>
                </c:pt>
                <c:pt idx="692">
                  <c:v>2.23</c:v>
                </c:pt>
                <c:pt idx="693">
                  <c:v>2.2450000000000001</c:v>
                </c:pt>
                <c:pt idx="694">
                  <c:v>2.3330000000000002</c:v>
                </c:pt>
                <c:pt idx="695">
                  <c:v>2.3420000000000001</c:v>
                </c:pt>
                <c:pt idx="696">
                  <c:v>2.3220000000000001</c:v>
                </c:pt>
                <c:pt idx="697">
                  <c:v>2.3380000000000001</c:v>
                </c:pt>
                <c:pt idx="698">
                  <c:v>2.319</c:v>
                </c:pt>
                <c:pt idx="699">
                  <c:v>2.2799999999999998</c:v>
                </c:pt>
                <c:pt idx="700">
                  <c:v>2.2730000000000001</c:v>
                </c:pt>
                <c:pt idx="701">
                  <c:v>2.2610000000000001</c:v>
                </c:pt>
                <c:pt idx="702">
                  <c:v>2.2690000000000001</c:v>
                </c:pt>
                <c:pt idx="703">
                  <c:v>2.2480000000000002</c:v>
                </c:pt>
                <c:pt idx="704">
                  <c:v>2.262</c:v>
                </c:pt>
                <c:pt idx="705">
                  <c:v>2.25</c:v>
                </c:pt>
                <c:pt idx="706">
                  <c:v>2.2429999999999999</c:v>
                </c:pt>
                <c:pt idx="707">
                  <c:v>2.2320000000000002</c:v>
                </c:pt>
                <c:pt idx="708">
                  <c:v>2.2250000000000001</c:v>
                </c:pt>
                <c:pt idx="709">
                  <c:v>2.218</c:v>
                </c:pt>
                <c:pt idx="710">
                  <c:v>2.1549999999999998</c:v>
                </c:pt>
                <c:pt idx="711">
                  <c:v>2.1779999999999999</c:v>
                </c:pt>
                <c:pt idx="712">
                  <c:v>2.33</c:v>
                </c:pt>
                <c:pt idx="713">
                  <c:v>2.2749999999999999</c:v>
                </c:pt>
                <c:pt idx="714">
                  <c:v>2.2250000000000001</c:v>
                </c:pt>
                <c:pt idx="715">
                  <c:v>2.238</c:v>
                </c:pt>
                <c:pt idx="716">
                  <c:v>2.2080000000000002</c:v>
                </c:pt>
                <c:pt idx="717">
                  <c:v>2.2389999999999999</c:v>
                </c:pt>
                <c:pt idx="718">
                  <c:v>2.1389999999999998</c:v>
                </c:pt>
                <c:pt idx="719">
                  <c:v>2.2250000000000001</c:v>
                </c:pt>
                <c:pt idx="720">
                  <c:v>2.2679999999999998</c:v>
                </c:pt>
                <c:pt idx="721">
                  <c:v>2.2869999999999999</c:v>
                </c:pt>
                <c:pt idx="722">
                  <c:v>2.238</c:v>
                </c:pt>
                <c:pt idx="723">
                  <c:v>2.1989999999999998</c:v>
                </c:pt>
                <c:pt idx="724">
                  <c:v>2.1970000000000001</c:v>
                </c:pt>
                <c:pt idx="725">
                  <c:v>2.2389999999999999</c:v>
                </c:pt>
                <c:pt idx="726">
                  <c:v>2.2639999999999998</c:v>
                </c:pt>
                <c:pt idx="727">
                  <c:v>2.2429999999999999</c:v>
                </c:pt>
                <c:pt idx="728">
                  <c:v>2.2250000000000001</c:v>
                </c:pt>
                <c:pt idx="729">
                  <c:v>2.3069999999999999</c:v>
                </c:pt>
                <c:pt idx="730">
                  <c:v>2.3029999999999999</c:v>
                </c:pt>
                <c:pt idx="731">
                  <c:v>2.2690000000000001</c:v>
                </c:pt>
                <c:pt idx="732">
                  <c:v>2.2450000000000001</c:v>
                </c:pt>
                <c:pt idx="733">
                  <c:v>2.2480000000000002</c:v>
                </c:pt>
                <c:pt idx="734">
                  <c:v>2.177</c:v>
                </c:pt>
                <c:pt idx="735">
                  <c:v>2.153</c:v>
                </c:pt>
                <c:pt idx="736">
                  <c:v>2.13</c:v>
                </c:pt>
                <c:pt idx="737">
                  <c:v>2.1579999999999999</c:v>
                </c:pt>
                <c:pt idx="738">
                  <c:v>2.1019999999999999</c:v>
                </c:pt>
                <c:pt idx="739">
                  <c:v>2.0659999999999998</c:v>
                </c:pt>
                <c:pt idx="740">
                  <c:v>2.0979999999999999</c:v>
                </c:pt>
                <c:pt idx="741">
                  <c:v>2.0329999999999999</c:v>
                </c:pt>
                <c:pt idx="742">
                  <c:v>2.0350000000000001</c:v>
                </c:pt>
                <c:pt idx="743">
                  <c:v>1.984</c:v>
                </c:pt>
                <c:pt idx="744">
                  <c:v>2.0190000000000001</c:v>
                </c:pt>
                <c:pt idx="745">
                  <c:v>2.048</c:v>
                </c:pt>
                <c:pt idx="746">
                  <c:v>2.0219999999999998</c:v>
                </c:pt>
                <c:pt idx="747">
                  <c:v>1.994</c:v>
                </c:pt>
                <c:pt idx="748">
                  <c:v>2.0009999999999999</c:v>
                </c:pt>
                <c:pt idx="749">
                  <c:v>1.9850000000000001</c:v>
                </c:pt>
                <c:pt idx="750">
                  <c:v>1.931</c:v>
                </c:pt>
                <c:pt idx="751">
                  <c:v>1.966</c:v>
                </c:pt>
                <c:pt idx="752">
                  <c:v>1.8640000000000001</c:v>
                </c:pt>
                <c:pt idx="753">
                  <c:v>1.881</c:v>
                </c:pt>
                <c:pt idx="754">
                  <c:v>1.8640000000000001</c:v>
                </c:pt>
                <c:pt idx="755">
                  <c:v>1.8480000000000001</c:v>
                </c:pt>
                <c:pt idx="756">
                  <c:v>1.7350000000000001</c:v>
                </c:pt>
                <c:pt idx="757">
                  <c:v>1.7290000000000001</c:v>
                </c:pt>
                <c:pt idx="758">
                  <c:v>1.7050000000000001</c:v>
                </c:pt>
                <c:pt idx="759">
                  <c:v>1.6439999999999999</c:v>
                </c:pt>
                <c:pt idx="760">
                  <c:v>1.748</c:v>
                </c:pt>
                <c:pt idx="761">
                  <c:v>1.778</c:v>
                </c:pt>
                <c:pt idx="762">
                  <c:v>1.819</c:v>
                </c:pt>
                <c:pt idx="763">
                  <c:v>1.7589999999999999</c:v>
                </c:pt>
                <c:pt idx="764">
                  <c:v>1.748</c:v>
                </c:pt>
                <c:pt idx="765">
                  <c:v>1.766</c:v>
                </c:pt>
                <c:pt idx="766">
                  <c:v>1.7450000000000001</c:v>
                </c:pt>
                <c:pt idx="767">
                  <c:v>1.742</c:v>
                </c:pt>
                <c:pt idx="768">
                  <c:v>1.6970000000000001</c:v>
                </c:pt>
                <c:pt idx="769">
                  <c:v>1.762</c:v>
                </c:pt>
                <c:pt idx="770">
                  <c:v>1.74</c:v>
                </c:pt>
                <c:pt idx="771">
                  <c:v>1.8340000000000001</c:v>
                </c:pt>
                <c:pt idx="772">
                  <c:v>1.8480000000000001</c:v>
                </c:pt>
                <c:pt idx="773">
                  <c:v>1.83</c:v>
                </c:pt>
                <c:pt idx="774">
                  <c:v>1.883</c:v>
                </c:pt>
                <c:pt idx="775">
                  <c:v>1.9019999999999999</c:v>
                </c:pt>
                <c:pt idx="776">
                  <c:v>1.8320000000000001</c:v>
                </c:pt>
                <c:pt idx="777">
                  <c:v>1.8919999999999999</c:v>
                </c:pt>
                <c:pt idx="778">
                  <c:v>1.929</c:v>
                </c:pt>
                <c:pt idx="779">
                  <c:v>1.9770000000000001</c:v>
                </c:pt>
                <c:pt idx="780">
                  <c:v>1.9630000000000001</c:v>
                </c:pt>
                <c:pt idx="781">
                  <c:v>1.9590000000000001</c:v>
                </c:pt>
                <c:pt idx="782">
                  <c:v>1.9379999999999999</c:v>
                </c:pt>
                <c:pt idx="783">
                  <c:v>1.903</c:v>
                </c:pt>
                <c:pt idx="784">
                  <c:v>1.871</c:v>
                </c:pt>
                <c:pt idx="785">
                  <c:v>1.923</c:v>
                </c:pt>
                <c:pt idx="786">
                  <c:v>1.9350000000000001</c:v>
                </c:pt>
                <c:pt idx="787">
                  <c:v>1.875</c:v>
                </c:pt>
                <c:pt idx="788">
                  <c:v>1.9</c:v>
                </c:pt>
                <c:pt idx="789">
                  <c:v>1.87</c:v>
                </c:pt>
                <c:pt idx="790">
                  <c:v>1.8140000000000001</c:v>
                </c:pt>
                <c:pt idx="791">
                  <c:v>1.83</c:v>
                </c:pt>
                <c:pt idx="792">
                  <c:v>1.786</c:v>
                </c:pt>
                <c:pt idx="793">
                  <c:v>1.792</c:v>
                </c:pt>
                <c:pt idx="794">
                  <c:v>1.7789999999999999</c:v>
                </c:pt>
                <c:pt idx="795">
                  <c:v>1.7270000000000001</c:v>
                </c:pt>
                <c:pt idx="796">
                  <c:v>1.7549999999999999</c:v>
                </c:pt>
                <c:pt idx="797">
                  <c:v>1.6910000000000001</c:v>
                </c:pt>
                <c:pt idx="798">
                  <c:v>1.72</c:v>
                </c:pt>
                <c:pt idx="799">
                  <c:v>1.724</c:v>
                </c:pt>
                <c:pt idx="800">
                  <c:v>1.7809999999999999</c:v>
                </c:pt>
                <c:pt idx="801">
                  <c:v>1.762</c:v>
                </c:pt>
                <c:pt idx="802">
                  <c:v>1.7809999999999999</c:v>
                </c:pt>
                <c:pt idx="803">
                  <c:v>1.752</c:v>
                </c:pt>
                <c:pt idx="804">
                  <c:v>1.7729999999999999</c:v>
                </c:pt>
                <c:pt idx="805">
                  <c:v>1.7829999999999999</c:v>
                </c:pt>
                <c:pt idx="806">
                  <c:v>1.8540000000000001</c:v>
                </c:pt>
                <c:pt idx="807">
                  <c:v>1.87</c:v>
                </c:pt>
                <c:pt idx="808">
                  <c:v>1.8879999999999999</c:v>
                </c:pt>
                <c:pt idx="809">
                  <c:v>1.9019999999999999</c:v>
                </c:pt>
                <c:pt idx="810">
                  <c:v>1.931</c:v>
                </c:pt>
                <c:pt idx="811">
                  <c:v>1.86</c:v>
                </c:pt>
                <c:pt idx="812">
                  <c:v>1.8380000000000001</c:v>
                </c:pt>
                <c:pt idx="813">
                  <c:v>1.819</c:v>
                </c:pt>
                <c:pt idx="814">
                  <c:v>1.865</c:v>
                </c:pt>
                <c:pt idx="815">
                  <c:v>1.8</c:v>
                </c:pt>
                <c:pt idx="816">
                  <c:v>1.784</c:v>
                </c:pt>
                <c:pt idx="817">
                  <c:v>1.7470000000000001</c:v>
                </c:pt>
                <c:pt idx="818">
                  <c:v>1.7789999999999999</c:v>
                </c:pt>
                <c:pt idx="819">
                  <c:v>1.76</c:v>
                </c:pt>
                <c:pt idx="820">
                  <c:v>1.76</c:v>
                </c:pt>
                <c:pt idx="821">
                  <c:v>1.7370000000000001</c:v>
                </c:pt>
                <c:pt idx="822">
                  <c:v>1.7569999999999999</c:v>
                </c:pt>
                <c:pt idx="823">
                  <c:v>1.7050000000000001</c:v>
                </c:pt>
                <c:pt idx="824">
                  <c:v>1.7529999999999999</c:v>
                </c:pt>
                <c:pt idx="825">
                  <c:v>1.7589999999999999</c:v>
                </c:pt>
                <c:pt idx="826">
                  <c:v>1.88</c:v>
                </c:pt>
                <c:pt idx="827">
                  <c:v>1.845</c:v>
                </c:pt>
                <c:pt idx="828">
                  <c:v>1.849</c:v>
                </c:pt>
                <c:pt idx="829">
                  <c:v>1.8380000000000001</c:v>
                </c:pt>
                <c:pt idx="830">
                  <c:v>1.859</c:v>
                </c:pt>
                <c:pt idx="831">
                  <c:v>1.87</c:v>
                </c:pt>
                <c:pt idx="832">
                  <c:v>1.823</c:v>
                </c:pt>
                <c:pt idx="833">
                  <c:v>1.851</c:v>
                </c:pt>
                <c:pt idx="834">
                  <c:v>1.8340000000000001</c:v>
                </c:pt>
                <c:pt idx="835">
                  <c:v>1.8460000000000001</c:v>
                </c:pt>
                <c:pt idx="836">
                  <c:v>1.8109999999999999</c:v>
                </c:pt>
                <c:pt idx="837">
                  <c:v>1.704</c:v>
                </c:pt>
                <c:pt idx="838">
                  <c:v>1.7230000000000001</c:v>
                </c:pt>
                <c:pt idx="839">
                  <c:v>1.7130000000000001</c:v>
                </c:pt>
                <c:pt idx="840">
                  <c:v>1.706</c:v>
                </c:pt>
                <c:pt idx="841">
                  <c:v>1.68</c:v>
                </c:pt>
                <c:pt idx="842">
                  <c:v>1.639</c:v>
                </c:pt>
                <c:pt idx="843">
                  <c:v>1.6160000000000001</c:v>
                </c:pt>
                <c:pt idx="844">
                  <c:v>1.611</c:v>
                </c:pt>
                <c:pt idx="845">
                  <c:v>1.5960000000000001</c:v>
                </c:pt>
                <c:pt idx="846">
                  <c:v>1.5640000000000001</c:v>
                </c:pt>
                <c:pt idx="847">
                  <c:v>1.6180000000000001</c:v>
                </c:pt>
                <c:pt idx="848">
                  <c:v>1.67</c:v>
                </c:pt>
                <c:pt idx="849">
                  <c:v>1.6970000000000001</c:v>
                </c:pt>
                <c:pt idx="850">
                  <c:v>1.6850000000000001</c:v>
                </c:pt>
                <c:pt idx="851">
                  <c:v>1.7390000000000001</c:v>
                </c:pt>
                <c:pt idx="852">
                  <c:v>1.579</c:v>
                </c:pt>
                <c:pt idx="853">
                  <c:v>1.46</c:v>
                </c:pt>
                <c:pt idx="854">
                  <c:v>1.4610000000000001</c:v>
                </c:pt>
                <c:pt idx="855">
                  <c:v>1.4770000000000001</c:v>
                </c:pt>
                <c:pt idx="856">
                  <c:v>1.488</c:v>
                </c:pt>
                <c:pt idx="857">
                  <c:v>1.456</c:v>
                </c:pt>
                <c:pt idx="858">
                  <c:v>1.367</c:v>
                </c:pt>
                <c:pt idx="859">
                  <c:v>1.385</c:v>
                </c:pt>
                <c:pt idx="860">
                  <c:v>1.387</c:v>
                </c:pt>
                <c:pt idx="861">
                  <c:v>1.3660000000000001</c:v>
                </c:pt>
                <c:pt idx="862">
                  <c:v>1.4339999999999999</c:v>
                </c:pt>
                <c:pt idx="863">
                  <c:v>1.5129999999999999</c:v>
                </c:pt>
                <c:pt idx="864">
                  <c:v>1.468</c:v>
                </c:pt>
                <c:pt idx="865">
                  <c:v>1.5309999999999999</c:v>
                </c:pt>
                <c:pt idx="866">
                  <c:v>1.5940000000000001</c:v>
                </c:pt>
                <c:pt idx="867">
                  <c:v>1.587</c:v>
                </c:pt>
                <c:pt idx="868">
                  <c:v>1.5580000000000001</c:v>
                </c:pt>
                <c:pt idx="869">
                  <c:v>1.58</c:v>
                </c:pt>
                <c:pt idx="870">
                  <c:v>1.5649999999999999</c:v>
                </c:pt>
                <c:pt idx="871">
                  <c:v>1.57</c:v>
                </c:pt>
                <c:pt idx="872">
                  <c:v>1.571</c:v>
                </c:pt>
                <c:pt idx="873">
                  <c:v>1.5629999999999999</c:v>
                </c:pt>
                <c:pt idx="874">
                  <c:v>1.5149999999999999</c:v>
                </c:pt>
                <c:pt idx="875">
                  <c:v>1.5109999999999999</c:v>
                </c:pt>
                <c:pt idx="876">
                  <c:v>1.458</c:v>
                </c:pt>
                <c:pt idx="877">
                  <c:v>1.496</c:v>
                </c:pt>
                <c:pt idx="878">
                  <c:v>1.5369999999999999</c:v>
                </c:pt>
                <c:pt idx="879">
                  <c:v>1.542</c:v>
                </c:pt>
                <c:pt idx="880">
                  <c:v>1.5029999999999999</c:v>
                </c:pt>
                <c:pt idx="881">
                  <c:v>1.5820000000000001</c:v>
                </c:pt>
                <c:pt idx="882">
                  <c:v>1.583</c:v>
                </c:pt>
                <c:pt idx="883">
                  <c:v>1.5449999999999999</c:v>
                </c:pt>
                <c:pt idx="884">
                  <c:v>1.5089999999999999</c:v>
                </c:pt>
                <c:pt idx="885">
                  <c:v>1.573</c:v>
                </c:pt>
                <c:pt idx="886">
                  <c:v>1.5149999999999999</c:v>
                </c:pt>
                <c:pt idx="887">
                  <c:v>1.5529999999999999</c:v>
                </c:pt>
                <c:pt idx="888">
                  <c:v>1.5760000000000001</c:v>
                </c:pt>
                <c:pt idx="889">
                  <c:v>1.5609999999999999</c:v>
                </c:pt>
                <c:pt idx="890">
                  <c:v>1.536</c:v>
                </c:pt>
                <c:pt idx="891">
                  <c:v>1.5780000000000001</c:v>
                </c:pt>
                <c:pt idx="892">
                  <c:v>1.5389999999999999</c:v>
                </c:pt>
                <c:pt idx="893">
                  <c:v>1.5529999999999999</c:v>
                </c:pt>
                <c:pt idx="894">
                  <c:v>1.5589999999999999</c:v>
                </c:pt>
                <c:pt idx="895">
                  <c:v>1.577</c:v>
                </c:pt>
                <c:pt idx="896">
                  <c:v>1.635</c:v>
                </c:pt>
                <c:pt idx="897">
                  <c:v>1.5660000000000001</c:v>
                </c:pt>
                <c:pt idx="898">
                  <c:v>1.57</c:v>
                </c:pt>
                <c:pt idx="899">
                  <c:v>1.5680000000000001</c:v>
                </c:pt>
                <c:pt idx="900">
                  <c:v>1.57</c:v>
                </c:pt>
                <c:pt idx="901">
                  <c:v>1.5960000000000001</c:v>
                </c:pt>
                <c:pt idx="902">
                  <c:v>1.5429999999999999</c:v>
                </c:pt>
                <c:pt idx="903">
                  <c:v>1.5409999999999999</c:v>
                </c:pt>
                <c:pt idx="904">
                  <c:v>1.6160000000000001</c:v>
                </c:pt>
                <c:pt idx="905">
                  <c:v>1.6719999999999999</c:v>
                </c:pt>
                <c:pt idx="906">
                  <c:v>1.6719999999999999</c:v>
                </c:pt>
                <c:pt idx="907">
                  <c:v>1.734</c:v>
                </c:pt>
                <c:pt idx="908">
                  <c:v>1.6890000000000001</c:v>
                </c:pt>
                <c:pt idx="909">
                  <c:v>1.7030000000000001</c:v>
                </c:pt>
                <c:pt idx="910">
                  <c:v>1.7010000000000001</c:v>
                </c:pt>
                <c:pt idx="911">
                  <c:v>1.696</c:v>
                </c:pt>
                <c:pt idx="912">
                  <c:v>1.6879999999999999</c:v>
                </c:pt>
                <c:pt idx="913">
                  <c:v>1.6679999999999999</c:v>
                </c:pt>
                <c:pt idx="914">
                  <c:v>1.6319999999999999</c:v>
                </c:pt>
                <c:pt idx="915">
                  <c:v>1.615</c:v>
                </c:pt>
                <c:pt idx="916">
                  <c:v>1.589</c:v>
                </c:pt>
                <c:pt idx="917">
                  <c:v>1.556</c:v>
                </c:pt>
                <c:pt idx="918">
                  <c:v>1.5669999999999999</c:v>
                </c:pt>
                <c:pt idx="919">
                  <c:v>1.5569999999999999</c:v>
                </c:pt>
                <c:pt idx="920">
                  <c:v>1.6080000000000001</c:v>
                </c:pt>
                <c:pt idx="921">
                  <c:v>1.6220000000000001</c:v>
                </c:pt>
                <c:pt idx="922">
                  <c:v>1.6830000000000001</c:v>
                </c:pt>
                <c:pt idx="923">
                  <c:v>1.716</c:v>
                </c:pt>
                <c:pt idx="924">
                  <c:v>1.742</c:v>
                </c:pt>
                <c:pt idx="925">
                  <c:v>1.736</c:v>
                </c:pt>
                <c:pt idx="926">
                  <c:v>1.7230000000000001</c:v>
                </c:pt>
                <c:pt idx="927">
                  <c:v>1.7589999999999999</c:v>
                </c:pt>
                <c:pt idx="928">
                  <c:v>1.778</c:v>
                </c:pt>
                <c:pt idx="929">
                  <c:v>1.738</c:v>
                </c:pt>
                <c:pt idx="930">
                  <c:v>1.794</c:v>
                </c:pt>
                <c:pt idx="931">
                  <c:v>1.766</c:v>
                </c:pt>
                <c:pt idx="932">
                  <c:v>1.7490000000000001</c:v>
                </c:pt>
                <c:pt idx="933">
                  <c:v>1.752</c:v>
                </c:pt>
                <c:pt idx="934">
                  <c:v>1.7470000000000001</c:v>
                </c:pt>
                <c:pt idx="935">
                  <c:v>1.74</c:v>
                </c:pt>
                <c:pt idx="936">
                  <c:v>1.7629999999999999</c:v>
                </c:pt>
                <c:pt idx="937">
                  <c:v>1.758</c:v>
                </c:pt>
                <c:pt idx="938">
                  <c:v>1.79</c:v>
                </c:pt>
                <c:pt idx="939">
                  <c:v>1.843</c:v>
                </c:pt>
                <c:pt idx="940">
                  <c:v>1.845</c:v>
                </c:pt>
                <c:pt idx="941">
                  <c:v>1.8340000000000001</c:v>
                </c:pt>
                <c:pt idx="942">
                  <c:v>1.82</c:v>
                </c:pt>
                <c:pt idx="943">
                  <c:v>1.7989999999999999</c:v>
                </c:pt>
                <c:pt idx="944">
                  <c:v>1.8120000000000001</c:v>
                </c:pt>
                <c:pt idx="945">
                  <c:v>1.7829999999999999</c:v>
                </c:pt>
                <c:pt idx="946">
                  <c:v>1.8280000000000001</c:v>
                </c:pt>
                <c:pt idx="947">
                  <c:v>1.8620000000000001</c:v>
                </c:pt>
                <c:pt idx="948">
                  <c:v>2.0720000000000001</c:v>
                </c:pt>
                <c:pt idx="949">
                  <c:v>2.117</c:v>
                </c:pt>
                <c:pt idx="950">
                  <c:v>2.117</c:v>
                </c:pt>
                <c:pt idx="951">
                  <c:v>2.222</c:v>
                </c:pt>
                <c:pt idx="952">
                  <c:v>2.238</c:v>
                </c:pt>
                <c:pt idx="953">
                  <c:v>2.2229999999999999</c:v>
                </c:pt>
                <c:pt idx="954">
                  <c:v>2.2759999999999998</c:v>
                </c:pt>
                <c:pt idx="955">
                  <c:v>2.335</c:v>
                </c:pt>
                <c:pt idx="956">
                  <c:v>2.339</c:v>
                </c:pt>
                <c:pt idx="957">
                  <c:v>2.3210000000000002</c:v>
                </c:pt>
                <c:pt idx="958">
                  <c:v>2.3570000000000002</c:v>
                </c:pt>
                <c:pt idx="959">
                  <c:v>2.3719999999999999</c:v>
                </c:pt>
                <c:pt idx="960">
                  <c:v>2.3199999999999998</c:v>
                </c:pt>
                <c:pt idx="961">
                  <c:v>2.302</c:v>
                </c:pt>
                <c:pt idx="962">
                  <c:v>2.3679999999999999</c:v>
                </c:pt>
                <c:pt idx="963">
                  <c:v>2.4409999999999998</c:v>
                </c:pt>
                <c:pt idx="964">
                  <c:v>2.39</c:v>
                </c:pt>
                <c:pt idx="965">
                  <c:v>2.387</c:v>
                </c:pt>
                <c:pt idx="966">
                  <c:v>2.3959999999999999</c:v>
                </c:pt>
                <c:pt idx="967">
                  <c:v>2.347</c:v>
                </c:pt>
                <c:pt idx="968">
                  <c:v>2.387</c:v>
                </c:pt>
                <c:pt idx="969">
                  <c:v>2.464</c:v>
                </c:pt>
                <c:pt idx="970">
                  <c:v>2.4790000000000001</c:v>
                </c:pt>
                <c:pt idx="971">
                  <c:v>2.4809999999999999</c:v>
                </c:pt>
                <c:pt idx="972">
                  <c:v>2.5249999999999999</c:v>
                </c:pt>
                <c:pt idx="973">
                  <c:v>2.58</c:v>
                </c:pt>
                <c:pt idx="974">
                  <c:v>2.597</c:v>
                </c:pt>
                <c:pt idx="975">
                  <c:v>2.5419999999999998</c:v>
                </c:pt>
                <c:pt idx="976">
                  <c:v>2.5680000000000001</c:v>
                </c:pt>
                <c:pt idx="977">
                  <c:v>2.5459999999999998</c:v>
                </c:pt>
                <c:pt idx="978">
                  <c:v>2.5529999999999999</c:v>
                </c:pt>
                <c:pt idx="979">
                  <c:v>2.5430000000000001</c:v>
                </c:pt>
                <c:pt idx="980">
                  <c:v>2.5630000000000002</c:v>
                </c:pt>
                <c:pt idx="981">
                  <c:v>2.5059999999999998</c:v>
                </c:pt>
                <c:pt idx="982">
                  <c:v>2.4769999999999999</c:v>
                </c:pt>
                <c:pt idx="983">
                  <c:v>2.4460000000000002</c:v>
                </c:pt>
                <c:pt idx="984">
                  <c:v>2.4500000000000002</c:v>
                </c:pt>
                <c:pt idx="985">
                  <c:v>2.452</c:v>
                </c:pt>
                <c:pt idx="986">
                  <c:v>2.3679999999999999</c:v>
                </c:pt>
                <c:pt idx="987">
                  <c:v>2.4180000000000001</c:v>
                </c:pt>
                <c:pt idx="988">
                  <c:v>2.3759999999999999</c:v>
                </c:pt>
                <c:pt idx="989">
                  <c:v>2.379</c:v>
                </c:pt>
                <c:pt idx="990">
                  <c:v>2.37</c:v>
                </c:pt>
                <c:pt idx="991">
                  <c:v>2.3610000000000002</c:v>
                </c:pt>
                <c:pt idx="992">
                  <c:v>2.38</c:v>
                </c:pt>
                <c:pt idx="993">
                  <c:v>2.33</c:v>
                </c:pt>
                <c:pt idx="994">
                  <c:v>2.3889999999999998</c:v>
                </c:pt>
                <c:pt idx="995">
                  <c:v>2.4590000000000001</c:v>
                </c:pt>
                <c:pt idx="996">
                  <c:v>2.4670000000000001</c:v>
                </c:pt>
                <c:pt idx="997">
                  <c:v>2.403</c:v>
                </c:pt>
                <c:pt idx="998">
                  <c:v>2.4710000000000001</c:v>
                </c:pt>
                <c:pt idx="999">
                  <c:v>2.5230000000000001</c:v>
                </c:pt>
                <c:pt idx="1000">
                  <c:v>2.508</c:v>
                </c:pt>
                <c:pt idx="1001">
                  <c:v>2.4809999999999999</c:v>
                </c:pt>
                <c:pt idx="1002">
                  <c:v>2.4830000000000001</c:v>
                </c:pt>
                <c:pt idx="1003">
                  <c:v>2.4510000000000001</c:v>
                </c:pt>
                <c:pt idx="1004">
                  <c:v>2.4740000000000002</c:v>
                </c:pt>
                <c:pt idx="1005">
                  <c:v>2.4700000000000002</c:v>
                </c:pt>
                <c:pt idx="1006">
                  <c:v>2.4910000000000001</c:v>
                </c:pt>
                <c:pt idx="1007">
                  <c:v>2.4129999999999998</c:v>
                </c:pt>
                <c:pt idx="1008">
                  <c:v>2.3889999999999998</c:v>
                </c:pt>
                <c:pt idx="1009">
                  <c:v>2.351</c:v>
                </c:pt>
                <c:pt idx="1010">
                  <c:v>2.395</c:v>
                </c:pt>
                <c:pt idx="1011">
                  <c:v>2.4089999999999998</c:v>
                </c:pt>
                <c:pt idx="1012">
                  <c:v>2.4340000000000002</c:v>
                </c:pt>
                <c:pt idx="1013">
                  <c:v>2.4700000000000002</c:v>
                </c:pt>
                <c:pt idx="1014">
                  <c:v>2.5019999999999998</c:v>
                </c:pt>
                <c:pt idx="1015">
                  <c:v>2.4500000000000002</c:v>
                </c:pt>
                <c:pt idx="1016">
                  <c:v>2.4249999999999998</c:v>
                </c:pt>
                <c:pt idx="1017">
                  <c:v>2.427</c:v>
                </c:pt>
                <c:pt idx="1018">
                  <c:v>2.4180000000000001</c:v>
                </c:pt>
                <c:pt idx="1019">
                  <c:v>2.3879999999999999</c:v>
                </c:pt>
                <c:pt idx="1020">
                  <c:v>2.3170000000000002</c:v>
                </c:pt>
                <c:pt idx="1021">
                  <c:v>2.3690000000000002</c:v>
                </c:pt>
                <c:pt idx="1022">
                  <c:v>2.3580000000000001</c:v>
                </c:pt>
                <c:pt idx="1023">
                  <c:v>2.4630000000000001</c:v>
                </c:pt>
                <c:pt idx="1024">
                  <c:v>2.4889999999999999</c:v>
                </c:pt>
                <c:pt idx="1025">
                  <c:v>2.492</c:v>
                </c:pt>
                <c:pt idx="1026">
                  <c:v>2.4940000000000002</c:v>
                </c:pt>
                <c:pt idx="1027">
                  <c:v>2.5110000000000001</c:v>
                </c:pt>
                <c:pt idx="1028">
                  <c:v>2.552</c:v>
                </c:pt>
                <c:pt idx="1029">
                  <c:v>2.5979999999999999</c:v>
                </c:pt>
                <c:pt idx="1030">
                  <c:v>2.5819999999999999</c:v>
                </c:pt>
                <c:pt idx="1031">
                  <c:v>2.6080000000000001</c:v>
                </c:pt>
                <c:pt idx="1032">
                  <c:v>2.5950000000000002</c:v>
                </c:pt>
                <c:pt idx="1033">
                  <c:v>2.508</c:v>
                </c:pt>
                <c:pt idx="1034">
                  <c:v>2.5219999999999998</c:v>
                </c:pt>
                <c:pt idx="1035">
                  <c:v>2.5009999999999999</c:v>
                </c:pt>
                <c:pt idx="1036">
                  <c:v>2.4729999999999999</c:v>
                </c:pt>
                <c:pt idx="1037">
                  <c:v>2.4359999999999999</c:v>
                </c:pt>
                <c:pt idx="1038">
                  <c:v>2.3959999999999999</c:v>
                </c:pt>
                <c:pt idx="1039">
                  <c:v>2.4180000000000001</c:v>
                </c:pt>
                <c:pt idx="1040">
                  <c:v>2.4</c:v>
                </c:pt>
                <c:pt idx="1041">
                  <c:v>2.3730000000000002</c:v>
                </c:pt>
                <c:pt idx="1042">
                  <c:v>2.4089999999999998</c:v>
                </c:pt>
                <c:pt idx="1043">
                  <c:v>2.3860000000000001</c:v>
                </c:pt>
                <c:pt idx="1044">
                  <c:v>2.4159999999999999</c:v>
                </c:pt>
                <c:pt idx="1045">
                  <c:v>2.3959999999999999</c:v>
                </c:pt>
                <c:pt idx="1046">
                  <c:v>2.35</c:v>
                </c:pt>
                <c:pt idx="1047">
                  <c:v>2.35</c:v>
                </c:pt>
                <c:pt idx="1048">
                  <c:v>2.3570000000000002</c:v>
                </c:pt>
                <c:pt idx="1049">
                  <c:v>2.343</c:v>
                </c:pt>
                <c:pt idx="1050">
                  <c:v>2.3730000000000002</c:v>
                </c:pt>
                <c:pt idx="1051">
                  <c:v>2.3610000000000002</c:v>
                </c:pt>
                <c:pt idx="1052">
                  <c:v>2.298</c:v>
                </c:pt>
                <c:pt idx="1053">
                  <c:v>2.2959999999999998</c:v>
                </c:pt>
                <c:pt idx="1054">
                  <c:v>2.2320000000000002</c:v>
                </c:pt>
                <c:pt idx="1055">
                  <c:v>2.2519999999999998</c:v>
                </c:pt>
                <c:pt idx="1056">
                  <c:v>2.1789999999999998</c:v>
                </c:pt>
                <c:pt idx="1057">
                  <c:v>2.202</c:v>
                </c:pt>
                <c:pt idx="1058">
                  <c:v>2.2410000000000001</c:v>
                </c:pt>
                <c:pt idx="1059">
                  <c:v>2.2370000000000001</c:v>
                </c:pt>
                <c:pt idx="1060">
                  <c:v>2.2730000000000001</c:v>
                </c:pt>
                <c:pt idx="1061">
                  <c:v>2.327</c:v>
                </c:pt>
                <c:pt idx="1062">
                  <c:v>2.3109999999999999</c:v>
                </c:pt>
                <c:pt idx="1063">
                  <c:v>2.2959999999999998</c:v>
                </c:pt>
                <c:pt idx="1064">
                  <c:v>2.282</c:v>
                </c:pt>
                <c:pt idx="1065">
                  <c:v>2.3250000000000002</c:v>
                </c:pt>
                <c:pt idx="1066">
                  <c:v>2.2959999999999998</c:v>
                </c:pt>
                <c:pt idx="1067">
                  <c:v>2.3090000000000002</c:v>
                </c:pt>
                <c:pt idx="1068">
                  <c:v>2.3559999999999999</c:v>
                </c:pt>
                <c:pt idx="1069">
                  <c:v>2.3519999999999999</c:v>
                </c:pt>
                <c:pt idx="1070">
                  <c:v>2.3759999999999999</c:v>
                </c:pt>
                <c:pt idx="1071">
                  <c:v>2.407</c:v>
                </c:pt>
                <c:pt idx="1072">
                  <c:v>2.4140000000000001</c:v>
                </c:pt>
                <c:pt idx="1073">
                  <c:v>2.4</c:v>
                </c:pt>
                <c:pt idx="1074">
                  <c:v>2.335</c:v>
                </c:pt>
                <c:pt idx="1075">
                  <c:v>2.3380000000000001</c:v>
                </c:pt>
                <c:pt idx="1076">
                  <c:v>2.3290000000000002</c:v>
                </c:pt>
                <c:pt idx="1077">
                  <c:v>2.2160000000000002</c:v>
                </c:pt>
                <c:pt idx="1078">
                  <c:v>2.2330000000000001</c:v>
                </c:pt>
                <c:pt idx="1079">
                  <c:v>2.2450000000000001</c:v>
                </c:pt>
                <c:pt idx="1080">
                  <c:v>2.254</c:v>
                </c:pt>
                <c:pt idx="1081">
                  <c:v>2.2850000000000001</c:v>
                </c:pt>
                <c:pt idx="1082">
                  <c:v>2.266</c:v>
                </c:pt>
                <c:pt idx="1083">
                  <c:v>2.2549999999999999</c:v>
                </c:pt>
                <c:pt idx="1084">
                  <c:v>2.25</c:v>
                </c:pt>
                <c:pt idx="1085">
                  <c:v>2.2170000000000001</c:v>
                </c:pt>
                <c:pt idx="1086">
                  <c:v>2.1960000000000002</c:v>
                </c:pt>
                <c:pt idx="1087">
                  <c:v>2.2170000000000001</c:v>
                </c:pt>
                <c:pt idx="1088">
                  <c:v>2.1589999999999998</c:v>
                </c:pt>
                <c:pt idx="1089">
                  <c:v>2.1819999999999999</c:v>
                </c:pt>
                <c:pt idx="1090">
                  <c:v>2.1469999999999998</c:v>
                </c:pt>
                <c:pt idx="1091">
                  <c:v>2.1779999999999999</c:v>
                </c:pt>
                <c:pt idx="1092">
                  <c:v>2.194</c:v>
                </c:pt>
                <c:pt idx="1093">
                  <c:v>2.1989999999999998</c:v>
                </c:pt>
                <c:pt idx="1094">
                  <c:v>2.2130000000000001</c:v>
                </c:pt>
                <c:pt idx="1095">
                  <c:v>2.2069999999999999</c:v>
                </c:pt>
                <c:pt idx="1096">
                  <c:v>2.1379999999999999</c:v>
                </c:pt>
                <c:pt idx="1097">
                  <c:v>2.1619999999999999</c:v>
                </c:pt>
                <c:pt idx="1098">
                  <c:v>2.157</c:v>
                </c:pt>
                <c:pt idx="1099">
                  <c:v>2.19</c:v>
                </c:pt>
                <c:pt idx="1100">
                  <c:v>2.153</c:v>
                </c:pt>
                <c:pt idx="1101">
                  <c:v>2.1549999999999998</c:v>
                </c:pt>
                <c:pt idx="1102">
                  <c:v>2.153</c:v>
                </c:pt>
                <c:pt idx="1103">
                  <c:v>2.1440000000000001</c:v>
                </c:pt>
                <c:pt idx="1104">
                  <c:v>2.137</c:v>
                </c:pt>
                <c:pt idx="1105">
                  <c:v>2.198</c:v>
                </c:pt>
                <c:pt idx="1106">
                  <c:v>2.2210000000000001</c:v>
                </c:pt>
                <c:pt idx="1107">
                  <c:v>2.2669999999999999</c:v>
                </c:pt>
                <c:pt idx="1108">
                  <c:v>2.302</c:v>
                </c:pt>
                <c:pt idx="1109">
                  <c:v>2.3460000000000001</c:v>
                </c:pt>
                <c:pt idx="1110">
                  <c:v>2.3340000000000001</c:v>
                </c:pt>
                <c:pt idx="1111">
                  <c:v>2.37</c:v>
                </c:pt>
                <c:pt idx="1112">
                  <c:v>2.3929999999999998</c:v>
                </c:pt>
                <c:pt idx="1113">
                  <c:v>2.371</c:v>
                </c:pt>
                <c:pt idx="1114">
                  <c:v>2.3620000000000001</c:v>
                </c:pt>
                <c:pt idx="1115">
                  <c:v>2.327</c:v>
                </c:pt>
                <c:pt idx="1116">
                  <c:v>2.3479999999999999</c:v>
                </c:pt>
                <c:pt idx="1117">
                  <c:v>2.319</c:v>
                </c:pt>
                <c:pt idx="1118">
                  <c:v>2.3090000000000002</c:v>
                </c:pt>
                <c:pt idx="1119">
                  <c:v>2.2629999999999999</c:v>
                </c:pt>
                <c:pt idx="1120">
                  <c:v>2.2679999999999998</c:v>
                </c:pt>
                <c:pt idx="1121">
                  <c:v>2.266</c:v>
                </c:pt>
                <c:pt idx="1122">
                  <c:v>2.2320000000000002</c:v>
                </c:pt>
                <c:pt idx="1123">
                  <c:v>2.254</c:v>
                </c:pt>
                <c:pt idx="1124">
                  <c:v>2.3260000000000001</c:v>
                </c:pt>
                <c:pt idx="1125">
                  <c:v>2.282</c:v>
                </c:pt>
                <c:pt idx="1126">
                  <c:v>2.31</c:v>
                </c:pt>
                <c:pt idx="1127">
                  <c:v>2.2890000000000001</c:v>
                </c:pt>
                <c:pt idx="1128">
                  <c:v>2.2919999999999998</c:v>
                </c:pt>
                <c:pt idx="1129">
                  <c:v>2.2509999999999999</c:v>
                </c:pt>
                <c:pt idx="1130">
                  <c:v>2.262</c:v>
                </c:pt>
                <c:pt idx="1131">
                  <c:v>2.2280000000000002</c:v>
                </c:pt>
                <c:pt idx="1132">
                  <c:v>2.2669999999999999</c:v>
                </c:pt>
                <c:pt idx="1133">
                  <c:v>2.2570000000000001</c:v>
                </c:pt>
                <c:pt idx="1134">
                  <c:v>2.2829999999999999</c:v>
                </c:pt>
                <c:pt idx="1135">
                  <c:v>2.2410000000000001</c:v>
                </c:pt>
                <c:pt idx="1136">
                  <c:v>2.2120000000000002</c:v>
                </c:pt>
                <c:pt idx="1137">
                  <c:v>2.1890000000000001</c:v>
                </c:pt>
                <c:pt idx="1138">
                  <c:v>2.2189999999999999</c:v>
                </c:pt>
                <c:pt idx="1139">
                  <c:v>2.266</c:v>
                </c:pt>
                <c:pt idx="1140">
                  <c:v>2.226</c:v>
                </c:pt>
                <c:pt idx="1141">
                  <c:v>2.1989999999999998</c:v>
                </c:pt>
                <c:pt idx="1142">
                  <c:v>2.194</c:v>
                </c:pt>
                <c:pt idx="1143">
                  <c:v>2.1800000000000002</c:v>
                </c:pt>
                <c:pt idx="1144">
                  <c:v>2.2149999999999999</c:v>
                </c:pt>
                <c:pt idx="1145">
                  <c:v>2.1709999999999998</c:v>
                </c:pt>
                <c:pt idx="1146">
                  <c:v>2.194</c:v>
                </c:pt>
                <c:pt idx="1147">
                  <c:v>2.169</c:v>
                </c:pt>
                <c:pt idx="1148">
                  <c:v>2.1589999999999998</c:v>
                </c:pt>
                <c:pt idx="1149">
                  <c:v>2.1360000000000001</c:v>
                </c:pt>
                <c:pt idx="1150">
                  <c:v>2.1429999999999998</c:v>
                </c:pt>
                <c:pt idx="1151">
                  <c:v>2.121</c:v>
                </c:pt>
                <c:pt idx="1152">
                  <c:v>2.157</c:v>
                </c:pt>
                <c:pt idx="1153">
                  <c:v>2.0699999999999998</c:v>
                </c:pt>
                <c:pt idx="1154">
                  <c:v>2.1080000000000001</c:v>
                </c:pt>
                <c:pt idx="1155">
                  <c:v>2.0609999999999999</c:v>
                </c:pt>
                <c:pt idx="1156">
                  <c:v>2.0609999999999999</c:v>
                </c:pt>
                <c:pt idx="1157">
                  <c:v>2.125</c:v>
                </c:pt>
                <c:pt idx="1158">
                  <c:v>2.1709999999999998</c:v>
                </c:pt>
                <c:pt idx="1159">
                  <c:v>2.1949999999999998</c:v>
                </c:pt>
                <c:pt idx="1160">
                  <c:v>2.1970000000000001</c:v>
                </c:pt>
                <c:pt idx="1161">
                  <c:v>2.202</c:v>
                </c:pt>
                <c:pt idx="1162">
                  <c:v>2.2290000000000001</c:v>
                </c:pt>
                <c:pt idx="1163">
                  <c:v>2.2429999999999999</c:v>
                </c:pt>
                <c:pt idx="1164">
                  <c:v>2.2770000000000001</c:v>
                </c:pt>
                <c:pt idx="1165">
                  <c:v>2.278</c:v>
                </c:pt>
                <c:pt idx="1166">
                  <c:v>2.262</c:v>
                </c:pt>
                <c:pt idx="1167">
                  <c:v>2.2200000000000002</c:v>
                </c:pt>
                <c:pt idx="1168">
                  <c:v>2.2290000000000001</c:v>
                </c:pt>
                <c:pt idx="1169">
                  <c:v>2.3090000000000002</c:v>
                </c:pt>
                <c:pt idx="1170">
                  <c:v>2.3090000000000002</c:v>
                </c:pt>
                <c:pt idx="1171">
                  <c:v>2.3260000000000001</c:v>
                </c:pt>
                <c:pt idx="1172">
                  <c:v>2.3370000000000002</c:v>
                </c:pt>
                <c:pt idx="1173">
                  <c:v>2.3340000000000001</c:v>
                </c:pt>
                <c:pt idx="1174">
                  <c:v>2.33</c:v>
                </c:pt>
                <c:pt idx="1175">
                  <c:v>2.35</c:v>
                </c:pt>
                <c:pt idx="1176">
                  <c:v>2.37</c:v>
                </c:pt>
                <c:pt idx="1177">
                  <c:v>2.3610000000000002</c:v>
                </c:pt>
                <c:pt idx="1178">
                  <c:v>2.3450000000000002</c:v>
                </c:pt>
                <c:pt idx="1179">
                  <c:v>2.3450000000000002</c:v>
                </c:pt>
                <c:pt idx="1180">
                  <c:v>2.323</c:v>
                </c:pt>
                <c:pt idx="1181">
                  <c:v>2.2799999999999998</c:v>
                </c:pt>
                <c:pt idx="1182">
                  <c:v>2.3069999999999999</c:v>
                </c:pt>
                <c:pt idx="1183">
                  <c:v>2.298</c:v>
                </c:pt>
                <c:pt idx="1184">
                  <c:v>2.339</c:v>
                </c:pt>
                <c:pt idx="1185">
                  <c:v>2.3210000000000002</c:v>
                </c:pt>
                <c:pt idx="1186">
                  <c:v>2.3809999999999998</c:v>
                </c:pt>
                <c:pt idx="1187">
                  <c:v>2.3759999999999999</c:v>
                </c:pt>
                <c:pt idx="1188">
                  <c:v>2.4060000000000001</c:v>
                </c:pt>
                <c:pt idx="1189">
                  <c:v>2.444</c:v>
                </c:pt>
                <c:pt idx="1190">
                  <c:v>2.452</c:v>
                </c:pt>
                <c:pt idx="1191">
                  <c:v>2.4279999999999999</c:v>
                </c:pt>
                <c:pt idx="1192">
                  <c:v>2.37</c:v>
                </c:pt>
                <c:pt idx="1193">
                  <c:v>2.3759999999999999</c:v>
                </c:pt>
                <c:pt idx="1194">
                  <c:v>2.3759999999999999</c:v>
                </c:pt>
                <c:pt idx="1195">
                  <c:v>2.347</c:v>
                </c:pt>
                <c:pt idx="1196">
                  <c:v>2.343</c:v>
                </c:pt>
                <c:pt idx="1197">
                  <c:v>2.3199999999999998</c:v>
                </c:pt>
                <c:pt idx="1198">
                  <c:v>2.3069999999999999</c:v>
                </c:pt>
                <c:pt idx="1199">
                  <c:v>2.3250000000000002</c:v>
                </c:pt>
                <c:pt idx="1200">
                  <c:v>2.331</c:v>
                </c:pt>
                <c:pt idx="1201">
                  <c:v>2.4</c:v>
                </c:pt>
                <c:pt idx="1202">
                  <c:v>2.4</c:v>
                </c:pt>
                <c:pt idx="1203">
                  <c:v>2.3809999999999998</c:v>
                </c:pt>
                <c:pt idx="1204">
                  <c:v>2.335</c:v>
                </c:pt>
                <c:pt idx="1205">
                  <c:v>2.3610000000000002</c:v>
                </c:pt>
                <c:pt idx="1206">
                  <c:v>2.3540000000000001</c:v>
                </c:pt>
                <c:pt idx="1207">
                  <c:v>2.3719999999999999</c:v>
                </c:pt>
                <c:pt idx="1208">
                  <c:v>2.363</c:v>
                </c:pt>
                <c:pt idx="1209">
                  <c:v>2.3220000000000001</c:v>
                </c:pt>
                <c:pt idx="1210">
                  <c:v>2.34</c:v>
                </c:pt>
                <c:pt idx="1211">
                  <c:v>2.3279999999999998</c:v>
                </c:pt>
                <c:pt idx="1212">
                  <c:v>2.3380000000000001</c:v>
                </c:pt>
                <c:pt idx="1213">
                  <c:v>2.3759999999999999</c:v>
                </c:pt>
                <c:pt idx="1214">
                  <c:v>2.4169999999999998</c:v>
                </c:pt>
                <c:pt idx="1215">
                  <c:v>2.3620000000000001</c:v>
                </c:pt>
                <c:pt idx="1216">
                  <c:v>2.379</c:v>
                </c:pt>
                <c:pt idx="1217">
                  <c:v>2.3559999999999999</c:v>
                </c:pt>
                <c:pt idx="1218">
                  <c:v>2.33</c:v>
                </c:pt>
                <c:pt idx="1219">
                  <c:v>2.3759999999999999</c:v>
                </c:pt>
                <c:pt idx="1220">
                  <c:v>2.383</c:v>
                </c:pt>
                <c:pt idx="1221">
                  <c:v>2.3849999999999998</c:v>
                </c:pt>
                <c:pt idx="1222">
                  <c:v>2.403</c:v>
                </c:pt>
                <c:pt idx="1223">
                  <c:v>2.3490000000000002</c:v>
                </c:pt>
                <c:pt idx="1224">
                  <c:v>2.3460000000000001</c:v>
                </c:pt>
                <c:pt idx="1225">
                  <c:v>2.355</c:v>
                </c:pt>
                <c:pt idx="1226">
                  <c:v>2.3919999999999999</c:v>
                </c:pt>
                <c:pt idx="1227">
                  <c:v>2.4630000000000001</c:v>
                </c:pt>
                <c:pt idx="1228">
                  <c:v>2.4969999999999999</c:v>
                </c:pt>
                <c:pt idx="1229">
                  <c:v>2.4809999999999999</c:v>
                </c:pt>
                <c:pt idx="1230">
                  <c:v>2.4849999999999999</c:v>
                </c:pt>
                <c:pt idx="1231">
                  <c:v>2.4670000000000001</c:v>
                </c:pt>
                <c:pt idx="1232">
                  <c:v>2.4140000000000001</c:v>
                </c:pt>
                <c:pt idx="1233">
                  <c:v>2.4319999999999999</c:v>
                </c:pt>
                <c:pt idx="1234">
                  <c:v>2.4049999999999998</c:v>
                </c:pt>
                <c:pt idx="1235">
                  <c:v>2.4649999999999999</c:v>
                </c:pt>
                <c:pt idx="1236">
                  <c:v>2.4470000000000001</c:v>
                </c:pt>
                <c:pt idx="1237">
                  <c:v>2.4529999999999998</c:v>
                </c:pt>
                <c:pt idx="1238">
                  <c:v>2.476</c:v>
                </c:pt>
                <c:pt idx="1239">
                  <c:v>2.48</c:v>
                </c:pt>
                <c:pt idx="1240">
                  <c:v>2.5459999999999998</c:v>
                </c:pt>
                <c:pt idx="1241">
                  <c:v>2.5499999999999998</c:v>
                </c:pt>
                <c:pt idx="1242">
                  <c:v>2.5310000000000001</c:v>
                </c:pt>
                <c:pt idx="1243">
                  <c:v>2.552</c:v>
                </c:pt>
                <c:pt idx="1244">
                  <c:v>2.544</c:v>
                </c:pt>
                <c:pt idx="1245">
                  <c:v>2.5779999999999998</c:v>
                </c:pt>
                <c:pt idx="1246">
                  <c:v>2.6110000000000002</c:v>
                </c:pt>
                <c:pt idx="1247">
                  <c:v>2.637</c:v>
                </c:pt>
                <c:pt idx="1248">
                  <c:v>2.665</c:v>
                </c:pt>
                <c:pt idx="1249">
                  <c:v>2.6240000000000001</c:v>
                </c:pt>
                <c:pt idx="1250">
                  <c:v>2.6539999999999999</c:v>
                </c:pt>
                <c:pt idx="1251">
                  <c:v>2.621</c:v>
                </c:pt>
                <c:pt idx="1252">
                  <c:v>2.6619999999999999</c:v>
                </c:pt>
                <c:pt idx="1253">
                  <c:v>2.6989999999999998</c:v>
                </c:pt>
                <c:pt idx="1254">
                  <c:v>2.726</c:v>
                </c:pt>
                <c:pt idx="1255">
                  <c:v>2.72</c:v>
                </c:pt>
                <c:pt idx="1256">
                  <c:v>2.7730000000000001</c:v>
                </c:pt>
                <c:pt idx="1257">
                  <c:v>2.8540000000000001</c:v>
                </c:pt>
                <c:pt idx="1258">
                  <c:v>2.794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543-46CF-8DB0-DC46043840CD}"/>
            </c:ext>
          </c:extLst>
        </c:ser>
        <c:ser>
          <c:idx val="4"/>
          <c:order val="4"/>
          <c:tx>
            <c:strRef>
              <c:f>Market_benchmark!$V$1</c:f>
              <c:strCache>
                <c:ptCount val="1"/>
                <c:pt idx="0">
                  <c:v>BEnchMark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Market_benchmark!$A$2:$A$1260</c:f>
              <c:numCache>
                <c:formatCode>m/d/yyyy</c:formatCode>
                <c:ptCount val="1259"/>
                <c:pt idx="0">
                  <c:v>41311</c:v>
                </c:pt>
                <c:pt idx="1">
                  <c:v>41312</c:v>
                </c:pt>
                <c:pt idx="2">
                  <c:v>41313</c:v>
                </c:pt>
                <c:pt idx="3">
                  <c:v>41316</c:v>
                </c:pt>
                <c:pt idx="4">
                  <c:v>41317</c:v>
                </c:pt>
                <c:pt idx="5">
                  <c:v>41318</c:v>
                </c:pt>
                <c:pt idx="6">
                  <c:v>41319</c:v>
                </c:pt>
                <c:pt idx="7">
                  <c:v>41320</c:v>
                </c:pt>
                <c:pt idx="8">
                  <c:v>41324</c:v>
                </c:pt>
                <c:pt idx="9">
                  <c:v>41325</c:v>
                </c:pt>
                <c:pt idx="10">
                  <c:v>41326</c:v>
                </c:pt>
                <c:pt idx="11">
                  <c:v>41327</c:v>
                </c:pt>
                <c:pt idx="12">
                  <c:v>41330</c:v>
                </c:pt>
                <c:pt idx="13">
                  <c:v>41331</c:v>
                </c:pt>
                <c:pt idx="14">
                  <c:v>41332</c:v>
                </c:pt>
                <c:pt idx="15">
                  <c:v>41333</c:v>
                </c:pt>
                <c:pt idx="16">
                  <c:v>41334</c:v>
                </c:pt>
                <c:pt idx="17">
                  <c:v>41337</c:v>
                </c:pt>
                <c:pt idx="18">
                  <c:v>41338</c:v>
                </c:pt>
                <c:pt idx="19">
                  <c:v>41339</c:v>
                </c:pt>
                <c:pt idx="20">
                  <c:v>41340</c:v>
                </c:pt>
                <c:pt idx="21">
                  <c:v>41341</c:v>
                </c:pt>
                <c:pt idx="22">
                  <c:v>41344</c:v>
                </c:pt>
                <c:pt idx="23">
                  <c:v>41345</c:v>
                </c:pt>
                <c:pt idx="24">
                  <c:v>41346</c:v>
                </c:pt>
                <c:pt idx="25">
                  <c:v>41347</c:v>
                </c:pt>
                <c:pt idx="26">
                  <c:v>41348</c:v>
                </c:pt>
                <c:pt idx="27">
                  <c:v>41351</c:v>
                </c:pt>
                <c:pt idx="28">
                  <c:v>41352</c:v>
                </c:pt>
                <c:pt idx="29">
                  <c:v>41353</c:v>
                </c:pt>
                <c:pt idx="30">
                  <c:v>41354</c:v>
                </c:pt>
                <c:pt idx="31">
                  <c:v>41355</c:v>
                </c:pt>
                <c:pt idx="32">
                  <c:v>41358</c:v>
                </c:pt>
                <c:pt idx="33">
                  <c:v>41359</c:v>
                </c:pt>
                <c:pt idx="34">
                  <c:v>41360</c:v>
                </c:pt>
                <c:pt idx="35">
                  <c:v>41361</c:v>
                </c:pt>
                <c:pt idx="36">
                  <c:v>41365</c:v>
                </c:pt>
                <c:pt idx="37">
                  <c:v>41366</c:v>
                </c:pt>
                <c:pt idx="38">
                  <c:v>41367</c:v>
                </c:pt>
                <c:pt idx="39">
                  <c:v>41368</c:v>
                </c:pt>
                <c:pt idx="40">
                  <c:v>41369</c:v>
                </c:pt>
                <c:pt idx="41">
                  <c:v>41372</c:v>
                </c:pt>
                <c:pt idx="42">
                  <c:v>41373</c:v>
                </c:pt>
                <c:pt idx="43">
                  <c:v>41374</c:v>
                </c:pt>
                <c:pt idx="44">
                  <c:v>41375</c:v>
                </c:pt>
                <c:pt idx="45">
                  <c:v>41376</c:v>
                </c:pt>
                <c:pt idx="46">
                  <c:v>41379</c:v>
                </c:pt>
                <c:pt idx="47">
                  <c:v>41380</c:v>
                </c:pt>
                <c:pt idx="48">
                  <c:v>41381</c:v>
                </c:pt>
                <c:pt idx="49">
                  <c:v>41382</c:v>
                </c:pt>
                <c:pt idx="50">
                  <c:v>41383</c:v>
                </c:pt>
                <c:pt idx="51">
                  <c:v>41386</c:v>
                </c:pt>
                <c:pt idx="52">
                  <c:v>41387</c:v>
                </c:pt>
                <c:pt idx="53">
                  <c:v>41388</c:v>
                </c:pt>
                <c:pt idx="54">
                  <c:v>41389</c:v>
                </c:pt>
                <c:pt idx="55">
                  <c:v>41390</c:v>
                </c:pt>
                <c:pt idx="56">
                  <c:v>41393</c:v>
                </c:pt>
                <c:pt idx="57">
                  <c:v>41394</c:v>
                </c:pt>
                <c:pt idx="58">
                  <c:v>41395</c:v>
                </c:pt>
                <c:pt idx="59">
                  <c:v>41396</c:v>
                </c:pt>
                <c:pt idx="60">
                  <c:v>41397</c:v>
                </c:pt>
                <c:pt idx="61">
                  <c:v>41400</c:v>
                </c:pt>
                <c:pt idx="62">
                  <c:v>41401</c:v>
                </c:pt>
                <c:pt idx="63">
                  <c:v>41402</c:v>
                </c:pt>
                <c:pt idx="64">
                  <c:v>41403</c:v>
                </c:pt>
                <c:pt idx="65">
                  <c:v>41404</c:v>
                </c:pt>
                <c:pt idx="66">
                  <c:v>41407</c:v>
                </c:pt>
                <c:pt idx="67">
                  <c:v>41408</c:v>
                </c:pt>
                <c:pt idx="68">
                  <c:v>41409</c:v>
                </c:pt>
                <c:pt idx="69">
                  <c:v>41410</c:v>
                </c:pt>
                <c:pt idx="70">
                  <c:v>41411</c:v>
                </c:pt>
                <c:pt idx="71">
                  <c:v>41414</c:v>
                </c:pt>
                <c:pt idx="72">
                  <c:v>41415</c:v>
                </c:pt>
                <c:pt idx="73">
                  <c:v>41416</c:v>
                </c:pt>
                <c:pt idx="74">
                  <c:v>41417</c:v>
                </c:pt>
                <c:pt idx="75">
                  <c:v>41418</c:v>
                </c:pt>
                <c:pt idx="76">
                  <c:v>41422</c:v>
                </c:pt>
                <c:pt idx="77">
                  <c:v>41423</c:v>
                </c:pt>
                <c:pt idx="78">
                  <c:v>41424</c:v>
                </c:pt>
                <c:pt idx="79">
                  <c:v>41425</c:v>
                </c:pt>
                <c:pt idx="80">
                  <c:v>41428</c:v>
                </c:pt>
                <c:pt idx="81">
                  <c:v>41429</c:v>
                </c:pt>
                <c:pt idx="82">
                  <c:v>41430</c:v>
                </c:pt>
                <c:pt idx="83">
                  <c:v>41431</c:v>
                </c:pt>
                <c:pt idx="84">
                  <c:v>41432</c:v>
                </c:pt>
                <c:pt idx="85">
                  <c:v>41435</c:v>
                </c:pt>
                <c:pt idx="86">
                  <c:v>41436</c:v>
                </c:pt>
                <c:pt idx="87">
                  <c:v>41437</c:v>
                </c:pt>
                <c:pt idx="88">
                  <c:v>41438</c:v>
                </c:pt>
                <c:pt idx="89">
                  <c:v>41439</c:v>
                </c:pt>
                <c:pt idx="90">
                  <c:v>41442</c:v>
                </c:pt>
                <c:pt idx="91">
                  <c:v>41443</c:v>
                </c:pt>
                <c:pt idx="92">
                  <c:v>41444</c:v>
                </c:pt>
                <c:pt idx="93">
                  <c:v>41445</c:v>
                </c:pt>
                <c:pt idx="94">
                  <c:v>41446</c:v>
                </c:pt>
                <c:pt idx="95">
                  <c:v>41449</c:v>
                </c:pt>
                <c:pt idx="96">
                  <c:v>41450</c:v>
                </c:pt>
                <c:pt idx="97">
                  <c:v>41451</c:v>
                </c:pt>
                <c:pt idx="98">
                  <c:v>41452</c:v>
                </c:pt>
                <c:pt idx="99">
                  <c:v>41453</c:v>
                </c:pt>
                <c:pt idx="100">
                  <c:v>41456</c:v>
                </c:pt>
                <c:pt idx="101">
                  <c:v>41457</c:v>
                </c:pt>
                <c:pt idx="102">
                  <c:v>41458</c:v>
                </c:pt>
                <c:pt idx="103">
                  <c:v>41460</c:v>
                </c:pt>
                <c:pt idx="104">
                  <c:v>41463</c:v>
                </c:pt>
                <c:pt idx="105">
                  <c:v>41464</c:v>
                </c:pt>
                <c:pt idx="106">
                  <c:v>41465</c:v>
                </c:pt>
                <c:pt idx="107">
                  <c:v>41466</c:v>
                </c:pt>
                <c:pt idx="108">
                  <c:v>41467</c:v>
                </c:pt>
                <c:pt idx="109">
                  <c:v>41470</c:v>
                </c:pt>
                <c:pt idx="110">
                  <c:v>41471</c:v>
                </c:pt>
                <c:pt idx="111">
                  <c:v>41472</c:v>
                </c:pt>
                <c:pt idx="112">
                  <c:v>41473</c:v>
                </c:pt>
                <c:pt idx="113">
                  <c:v>41474</c:v>
                </c:pt>
                <c:pt idx="114">
                  <c:v>41477</c:v>
                </c:pt>
                <c:pt idx="115">
                  <c:v>41478</c:v>
                </c:pt>
                <c:pt idx="116">
                  <c:v>41479</c:v>
                </c:pt>
                <c:pt idx="117">
                  <c:v>41480</c:v>
                </c:pt>
                <c:pt idx="118">
                  <c:v>41481</c:v>
                </c:pt>
                <c:pt idx="119">
                  <c:v>41484</c:v>
                </c:pt>
                <c:pt idx="120">
                  <c:v>41485</c:v>
                </c:pt>
                <c:pt idx="121">
                  <c:v>41486</c:v>
                </c:pt>
                <c:pt idx="122">
                  <c:v>41487</c:v>
                </c:pt>
                <c:pt idx="123">
                  <c:v>41488</c:v>
                </c:pt>
                <c:pt idx="124">
                  <c:v>41491</c:v>
                </c:pt>
                <c:pt idx="125">
                  <c:v>41492</c:v>
                </c:pt>
                <c:pt idx="126">
                  <c:v>41493</c:v>
                </c:pt>
                <c:pt idx="127">
                  <c:v>41494</c:v>
                </c:pt>
                <c:pt idx="128">
                  <c:v>41495</c:v>
                </c:pt>
                <c:pt idx="129">
                  <c:v>41498</c:v>
                </c:pt>
                <c:pt idx="130">
                  <c:v>41499</c:v>
                </c:pt>
                <c:pt idx="131">
                  <c:v>41500</c:v>
                </c:pt>
                <c:pt idx="132">
                  <c:v>41501</c:v>
                </c:pt>
                <c:pt idx="133">
                  <c:v>41502</c:v>
                </c:pt>
                <c:pt idx="134">
                  <c:v>41505</c:v>
                </c:pt>
                <c:pt idx="135">
                  <c:v>41506</c:v>
                </c:pt>
                <c:pt idx="136">
                  <c:v>41507</c:v>
                </c:pt>
                <c:pt idx="137">
                  <c:v>41508</c:v>
                </c:pt>
                <c:pt idx="138">
                  <c:v>41509</c:v>
                </c:pt>
                <c:pt idx="139">
                  <c:v>41512</c:v>
                </c:pt>
                <c:pt idx="140">
                  <c:v>41513</c:v>
                </c:pt>
                <c:pt idx="141">
                  <c:v>41514</c:v>
                </c:pt>
                <c:pt idx="142">
                  <c:v>41515</c:v>
                </c:pt>
                <c:pt idx="143">
                  <c:v>41516</c:v>
                </c:pt>
                <c:pt idx="144">
                  <c:v>41520</c:v>
                </c:pt>
                <c:pt idx="145">
                  <c:v>41521</c:v>
                </c:pt>
                <c:pt idx="146">
                  <c:v>41522</c:v>
                </c:pt>
                <c:pt idx="147">
                  <c:v>41523</c:v>
                </c:pt>
                <c:pt idx="148">
                  <c:v>41526</c:v>
                </c:pt>
                <c:pt idx="149">
                  <c:v>41527</c:v>
                </c:pt>
                <c:pt idx="150">
                  <c:v>41528</c:v>
                </c:pt>
                <c:pt idx="151">
                  <c:v>41529</c:v>
                </c:pt>
                <c:pt idx="152">
                  <c:v>41530</c:v>
                </c:pt>
                <c:pt idx="153">
                  <c:v>41533</c:v>
                </c:pt>
                <c:pt idx="154">
                  <c:v>41534</c:v>
                </c:pt>
                <c:pt idx="155">
                  <c:v>41535</c:v>
                </c:pt>
                <c:pt idx="156">
                  <c:v>41536</c:v>
                </c:pt>
                <c:pt idx="157">
                  <c:v>41537</c:v>
                </c:pt>
                <c:pt idx="158">
                  <c:v>41540</c:v>
                </c:pt>
                <c:pt idx="159">
                  <c:v>41541</c:v>
                </c:pt>
                <c:pt idx="160">
                  <c:v>41542</c:v>
                </c:pt>
                <c:pt idx="161">
                  <c:v>41543</c:v>
                </c:pt>
                <c:pt idx="162">
                  <c:v>41544</c:v>
                </c:pt>
                <c:pt idx="163">
                  <c:v>41547</c:v>
                </c:pt>
                <c:pt idx="164">
                  <c:v>41548</c:v>
                </c:pt>
                <c:pt idx="165">
                  <c:v>41549</c:v>
                </c:pt>
                <c:pt idx="166">
                  <c:v>41550</c:v>
                </c:pt>
                <c:pt idx="167">
                  <c:v>41551</c:v>
                </c:pt>
                <c:pt idx="168">
                  <c:v>41554</c:v>
                </c:pt>
                <c:pt idx="169">
                  <c:v>41555</c:v>
                </c:pt>
                <c:pt idx="170">
                  <c:v>41556</c:v>
                </c:pt>
                <c:pt idx="171">
                  <c:v>41557</c:v>
                </c:pt>
                <c:pt idx="172">
                  <c:v>41558</c:v>
                </c:pt>
                <c:pt idx="173">
                  <c:v>41561</c:v>
                </c:pt>
                <c:pt idx="174">
                  <c:v>41562</c:v>
                </c:pt>
                <c:pt idx="175">
                  <c:v>41563</c:v>
                </c:pt>
                <c:pt idx="176">
                  <c:v>41564</c:v>
                </c:pt>
                <c:pt idx="177">
                  <c:v>41565</c:v>
                </c:pt>
                <c:pt idx="178">
                  <c:v>41568</c:v>
                </c:pt>
                <c:pt idx="179">
                  <c:v>41569</c:v>
                </c:pt>
                <c:pt idx="180">
                  <c:v>41570</c:v>
                </c:pt>
                <c:pt idx="181">
                  <c:v>41571</c:v>
                </c:pt>
                <c:pt idx="182">
                  <c:v>41572</c:v>
                </c:pt>
                <c:pt idx="183">
                  <c:v>41575</c:v>
                </c:pt>
                <c:pt idx="184">
                  <c:v>41576</c:v>
                </c:pt>
                <c:pt idx="185">
                  <c:v>41577</c:v>
                </c:pt>
                <c:pt idx="186">
                  <c:v>41578</c:v>
                </c:pt>
                <c:pt idx="187">
                  <c:v>41579</c:v>
                </c:pt>
                <c:pt idx="188">
                  <c:v>41582</c:v>
                </c:pt>
                <c:pt idx="189">
                  <c:v>41583</c:v>
                </c:pt>
                <c:pt idx="190">
                  <c:v>41584</c:v>
                </c:pt>
                <c:pt idx="191">
                  <c:v>41585</c:v>
                </c:pt>
                <c:pt idx="192">
                  <c:v>41586</c:v>
                </c:pt>
                <c:pt idx="193">
                  <c:v>41589</c:v>
                </c:pt>
                <c:pt idx="194">
                  <c:v>41590</c:v>
                </c:pt>
                <c:pt idx="195">
                  <c:v>41591</c:v>
                </c:pt>
                <c:pt idx="196">
                  <c:v>41592</c:v>
                </c:pt>
                <c:pt idx="197">
                  <c:v>41593</c:v>
                </c:pt>
                <c:pt idx="198">
                  <c:v>41596</c:v>
                </c:pt>
                <c:pt idx="199">
                  <c:v>41597</c:v>
                </c:pt>
                <c:pt idx="200">
                  <c:v>41598</c:v>
                </c:pt>
                <c:pt idx="201">
                  <c:v>41599</c:v>
                </c:pt>
                <c:pt idx="202">
                  <c:v>41600</c:v>
                </c:pt>
                <c:pt idx="203">
                  <c:v>41603</c:v>
                </c:pt>
                <c:pt idx="204">
                  <c:v>41604</c:v>
                </c:pt>
                <c:pt idx="205">
                  <c:v>41605</c:v>
                </c:pt>
                <c:pt idx="206">
                  <c:v>41607</c:v>
                </c:pt>
                <c:pt idx="207">
                  <c:v>41610</c:v>
                </c:pt>
                <c:pt idx="208">
                  <c:v>41611</c:v>
                </c:pt>
                <c:pt idx="209">
                  <c:v>41612</c:v>
                </c:pt>
                <c:pt idx="210">
                  <c:v>41613</c:v>
                </c:pt>
                <c:pt idx="211">
                  <c:v>41614</c:v>
                </c:pt>
                <c:pt idx="212">
                  <c:v>41617</c:v>
                </c:pt>
                <c:pt idx="213">
                  <c:v>41618</c:v>
                </c:pt>
                <c:pt idx="214">
                  <c:v>41619</c:v>
                </c:pt>
                <c:pt idx="215">
                  <c:v>41620</c:v>
                </c:pt>
                <c:pt idx="216">
                  <c:v>41621</c:v>
                </c:pt>
                <c:pt idx="217">
                  <c:v>41624</c:v>
                </c:pt>
                <c:pt idx="218">
                  <c:v>41625</c:v>
                </c:pt>
                <c:pt idx="219">
                  <c:v>41626</c:v>
                </c:pt>
                <c:pt idx="220">
                  <c:v>41627</c:v>
                </c:pt>
                <c:pt idx="221">
                  <c:v>41628</c:v>
                </c:pt>
                <c:pt idx="222">
                  <c:v>41631</c:v>
                </c:pt>
                <c:pt idx="223">
                  <c:v>41632</c:v>
                </c:pt>
                <c:pt idx="224">
                  <c:v>41634</c:v>
                </c:pt>
                <c:pt idx="225">
                  <c:v>41635</c:v>
                </c:pt>
                <c:pt idx="226">
                  <c:v>41638</c:v>
                </c:pt>
                <c:pt idx="227">
                  <c:v>41639</c:v>
                </c:pt>
                <c:pt idx="228">
                  <c:v>41641</c:v>
                </c:pt>
                <c:pt idx="229">
                  <c:v>41642</c:v>
                </c:pt>
                <c:pt idx="230">
                  <c:v>41645</c:v>
                </c:pt>
                <c:pt idx="231">
                  <c:v>41646</c:v>
                </c:pt>
                <c:pt idx="232">
                  <c:v>41647</c:v>
                </c:pt>
                <c:pt idx="233">
                  <c:v>41648</c:v>
                </c:pt>
                <c:pt idx="234">
                  <c:v>41649</c:v>
                </c:pt>
                <c:pt idx="235">
                  <c:v>41652</c:v>
                </c:pt>
                <c:pt idx="236">
                  <c:v>41653</c:v>
                </c:pt>
                <c:pt idx="237">
                  <c:v>41654</c:v>
                </c:pt>
                <c:pt idx="238">
                  <c:v>41655</c:v>
                </c:pt>
                <c:pt idx="239">
                  <c:v>41656</c:v>
                </c:pt>
                <c:pt idx="240">
                  <c:v>41660</c:v>
                </c:pt>
                <c:pt idx="241">
                  <c:v>41661</c:v>
                </c:pt>
                <c:pt idx="242">
                  <c:v>41662</c:v>
                </c:pt>
                <c:pt idx="243">
                  <c:v>41663</c:v>
                </c:pt>
                <c:pt idx="244">
                  <c:v>41666</c:v>
                </c:pt>
                <c:pt idx="245">
                  <c:v>41667</c:v>
                </c:pt>
                <c:pt idx="246">
                  <c:v>41668</c:v>
                </c:pt>
                <c:pt idx="247">
                  <c:v>41669</c:v>
                </c:pt>
                <c:pt idx="248">
                  <c:v>41670</c:v>
                </c:pt>
                <c:pt idx="249">
                  <c:v>41673</c:v>
                </c:pt>
                <c:pt idx="250">
                  <c:v>41674</c:v>
                </c:pt>
                <c:pt idx="251">
                  <c:v>41675</c:v>
                </c:pt>
                <c:pt idx="252">
                  <c:v>41676</c:v>
                </c:pt>
                <c:pt idx="253">
                  <c:v>41677</c:v>
                </c:pt>
                <c:pt idx="254">
                  <c:v>41680</c:v>
                </c:pt>
                <c:pt idx="255">
                  <c:v>41681</c:v>
                </c:pt>
                <c:pt idx="256">
                  <c:v>41682</c:v>
                </c:pt>
                <c:pt idx="257">
                  <c:v>41683</c:v>
                </c:pt>
                <c:pt idx="258">
                  <c:v>41684</c:v>
                </c:pt>
                <c:pt idx="259">
                  <c:v>41688</c:v>
                </c:pt>
                <c:pt idx="260">
                  <c:v>41689</c:v>
                </c:pt>
                <c:pt idx="261">
                  <c:v>41690</c:v>
                </c:pt>
                <c:pt idx="262">
                  <c:v>41691</c:v>
                </c:pt>
                <c:pt idx="263">
                  <c:v>41694</c:v>
                </c:pt>
                <c:pt idx="264">
                  <c:v>41695</c:v>
                </c:pt>
                <c:pt idx="265">
                  <c:v>41696</c:v>
                </c:pt>
                <c:pt idx="266">
                  <c:v>41697</c:v>
                </c:pt>
                <c:pt idx="267">
                  <c:v>41698</c:v>
                </c:pt>
                <c:pt idx="268">
                  <c:v>41701</c:v>
                </c:pt>
                <c:pt idx="269">
                  <c:v>41702</c:v>
                </c:pt>
                <c:pt idx="270">
                  <c:v>41703</c:v>
                </c:pt>
                <c:pt idx="271">
                  <c:v>41704</c:v>
                </c:pt>
                <c:pt idx="272">
                  <c:v>41705</c:v>
                </c:pt>
                <c:pt idx="273">
                  <c:v>41708</c:v>
                </c:pt>
                <c:pt idx="274">
                  <c:v>41709</c:v>
                </c:pt>
                <c:pt idx="275">
                  <c:v>41710</c:v>
                </c:pt>
                <c:pt idx="276">
                  <c:v>41711</c:v>
                </c:pt>
                <c:pt idx="277">
                  <c:v>41712</c:v>
                </c:pt>
                <c:pt idx="278">
                  <c:v>41715</c:v>
                </c:pt>
                <c:pt idx="279">
                  <c:v>41716</c:v>
                </c:pt>
                <c:pt idx="280">
                  <c:v>41717</c:v>
                </c:pt>
                <c:pt idx="281">
                  <c:v>41718</c:v>
                </c:pt>
                <c:pt idx="282">
                  <c:v>41719</c:v>
                </c:pt>
                <c:pt idx="283">
                  <c:v>41722</c:v>
                </c:pt>
                <c:pt idx="284">
                  <c:v>41723</c:v>
                </c:pt>
                <c:pt idx="285">
                  <c:v>41724</c:v>
                </c:pt>
                <c:pt idx="286">
                  <c:v>41725</c:v>
                </c:pt>
                <c:pt idx="287">
                  <c:v>41726</c:v>
                </c:pt>
                <c:pt idx="288">
                  <c:v>41729</c:v>
                </c:pt>
                <c:pt idx="289">
                  <c:v>41730</c:v>
                </c:pt>
                <c:pt idx="290">
                  <c:v>41731</c:v>
                </c:pt>
                <c:pt idx="291">
                  <c:v>41732</c:v>
                </c:pt>
                <c:pt idx="292">
                  <c:v>41733</c:v>
                </c:pt>
                <c:pt idx="293">
                  <c:v>41736</c:v>
                </c:pt>
                <c:pt idx="294">
                  <c:v>41737</c:v>
                </c:pt>
                <c:pt idx="295">
                  <c:v>41738</c:v>
                </c:pt>
                <c:pt idx="296">
                  <c:v>41739</c:v>
                </c:pt>
                <c:pt idx="297">
                  <c:v>41740</c:v>
                </c:pt>
                <c:pt idx="298">
                  <c:v>41743</c:v>
                </c:pt>
                <c:pt idx="299">
                  <c:v>41744</c:v>
                </c:pt>
                <c:pt idx="300">
                  <c:v>41745</c:v>
                </c:pt>
                <c:pt idx="301">
                  <c:v>41746</c:v>
                </c:pt>
                <c:pt idx="302">
                  <c:v>41750</c:v>
                </c:pt>
                <c:pt idx="303">
                  <c:v>41751</c:v>
                </c:pt>
                <c:pt idx="304">
                  <c:v>41752</c:v>
                </c:pt>
                <c:pt idx="305">
                  <c:v>41753</c:v>
                </c:pt>
                <c:pt idx="306">
                  <c:v>41754</c:v>
                </c:pt>
                <c:pt idx="307">
                  <c:v>41757</c:v>
                </c:pt>
                <c:pt idx="308">
                  <c:v>41758</c:v>
                </c:pt>
                <c:pt idx="309">
                  <c:v>41759</c:v>
                </c:pt>
                <c:pt idx="310">
                  <c:v>41760</c:v>
                </c:pt>
                <c:pt idx="311">
                  <c:v>41761</c:v>
                </c:pt>
                <c:pt idx="312">
                  <c:v>41764</c:v>
                </c:pt>
                <c:pt idx="313">
                  <c:v>41765</c:v>
                </c:pt>
                <c:pt idx="314">
                  <c:v>41766</c:v>
                </c:pt>
                <c:pt idx="315">
                  <c:v>41767</c:v>
                </c:pt>
                <c:pt idx="316">
                  <c:v>41768</c:v>
                </c:pt>
                <c:pt idx="317">
                  <c:v>41771</c:v>
                </c:pt>
                <c:pt idx="318">
                  <c:v>41772</c:v>
                </c:pt>
                <c:pt idx="319">
                  <c:v>41773</c:v>
                </c:pt>
                <c:pt idx="320">
                  <c:v>41774</c:v>
                </c:pt>
                <c:pt idx="321">
                  <c:v>41775</c:v>
                </c:pt>
                <c:pt idx="322">
                  <c:v>41778</c:v>
                </c:pt>
                <c:pt idx="323">
                  <c:v>41779</c:v>
                </c:pt>
                <c:pt idx="324">
                  <c:v>41780</c:v>
                </c:pt>
                <c:pt idx="325">
                  <c:v>41781</c:v>
                </c:pt>
                <c:pt idx="326">
                  <c:v>41782</c:v>
                </c:pt>
                <c:pt idx="327">
                  <c:v>41786</c:v>
                </c:pt>
                <c:pt idx="328">
                  <c:v>41787</c:v>
                </c:pt>
                <c:pt idx="329">
                  <c:v>41788</c:v>
                </c:pt>
                <c:pt idx="330">
                  <c:v>41789</c:v>
                </c:pt>
                <c:pt idx="331">
                  <c:v>41792</c:v>
                </c:pt>
                <c:pt idx="332">
                  <c:v>41793</c:v>
                </c:pt>
                <c:pt idx="333">
                  <c:v>41794</c:v>
                </c:pt>
                <c:pt idx="334">
                  <c:v>41795</c:v>
                </c:pt>
                <c:pt idx="335">
                  <c:v>41796</c:v>
                </c:pt>
                <c:pt idx="336">
                  <c:v>41799</c:v>
                </c:pt>
                <c:pt idx="337">
                  <c:v>41800</c:v>
                </c:pt>
                <c:pt idx="338">
                  <c:v>41801</c:v>
                </c:pt>
                <c:pt idx="339">
                  <c:v>41802</c:v>
                </c:pt>
                <c:pt idx="340">
                  <c:v>41803</c:v>
                </c:pt>
                <c:pt idx="341">
                  <c:v>41806</c:v>
                </c:pt>
                <c:pt idx="342">
                  <c:v>41807</c:v>
                </c:pt>
                <c:pt idx="343">
                  <c:v>41808</c:v>
                </c:pt>
                <c:pt idx="344">
                  <c:v>41809</c:v>
                </c:pt>
                <c:pt idx="345">
                  <c:v>41810</c:v>
                </c:pt>
                <c:pt idx="346">
                  <c:v>41813</c:v>
                </c:pt>
                <c:pt idx="347">
                  <c:v>41814</c:v>
                </c:pt>
                <c:pt idx="348">
                  <c:v>41815</c:v>
                </c:pt>
                <c:pt idx="349">
                  <c:v>41816</c:v>
                </c:pt>
                <c:pt idx="350">
                  <c:v>41817</c:v>
                </c:pt>
                <c:pt idx="351">
                  <c:v>41820</c:v>
                </c:pt>
                <c:pt idx="352">
                  <c:v>41821</c:v>
                </c:pt>
                <c:pt idx="353">
                  <c:v>41822</c:v>
                </c:pt>
                <c:pt idx="354">
                  <c:v>41823</c:v>
                </c:pt>
                <c:pt idx="355">
                  <c:v>41827</c:v>
                </c:pt>
                <c:pt idx="356">
                  <c:v>41828</c:v>
                </c:pt>
                <c:pt idx="357">
                  <c:v>41829</c:v>
                </c:pt>
                <c:pt idx="358">
                  <c:v>41830</c:v>
                </c:pt>
                <c:pt idx="359">
                  <c:v>41831</c:v>
                </c:pt>
                <c:pt idx="360">
                  <c:v>41834</c:v>
                </c:pt>
                <c:pt idx="361">
                  <c:v>41835</c:v>
                </c:pt>
                <c:pt idx="362">
                  <c:v>41836</c:v>
                </c:pt>
                <c:pt idx="363">
                  <c:v>41837</c:v>
                </c:pt>
                <c:pt idx="364">
                  <c:v>41838</c:v>
                </c:pt>
                <c:pt idx="365">
                  <c:v>41841</c:v>
                </c:pt>
                <c:pt idx="366">
                  <c:v>41842</c:v>
                </c:pt>
                <c:pt idx="367">
                  <c:v>41843</c:v>
                </c:pt>
                <c:pt idx="368">
                  <c:v>41844</c:v>
                </c:pt>
                <c:pt idx="369">
                  <c:v>41845</c:v>
                </c:pt>
                <c:pt idx="370">
                  <c:v>41848</c:v>
                </c:pt>
                <c:pt idx="371">
                  <c:v>41849</c:v>
                </c:pt>
                <c:pt idx="372">
                  <c:v>41850</c:v>
                </c:pt>
                <c:pt idx="373">
                  <c:v>41851</c:v>
                </c:pt>
                <c:pt idx="374">
                  <c:v>41852</c:v>
                </c:pt>
                <c:pt idx="375">
                  <c:v>41855</c:v>
                </c:pt>
                <c:pt idx="376">
                  <c:v>41856</c:v>
                </c:pt>
                <c:pt idx="377">
                  <c:v>41857</c:v>
                </c:pt>
                <c:pt idx="378">
                  <c:v>41858</c:v>
                </c:pt>
                <c:pt idx="379">
                  <c:v>41859</c:v>
                </c:pt>
                <c:pt idx="380">
                  <c:v>41862</c:v>
                </c:pt>
                <c:pt idx="381">
                  <c:v>41863</c:v>
                </c:pt>
                <c:pt idx="382">
                  <c:v>41864</c:v>
                </c:pt>
                <c:pt idx="383">
                  <c:v>41865</c:v>
                </c:pt>
                <c:pt idx="384">
                  <c:v>41866</c:v>
                </c:pt>
                <c:pt idx="385">
                  <c:v>41869</c:v>
                </c:pt>
                <c:pt idx="386">
                  <c:v>41870</c:v>
                </c:pt>
                <c:pt idx="387">
                  <c:v>41871</c:v>
                </c:pt>
                <c:pt idx="388">
                  <c:v>41872</c:v>
                </c:pt>
                <c:pt idx="389">
                  <c:v>41873</c:v>
                </c:pt>
                <c:pt idx="390">
                  <c:v>41876</c:v>
                </c:pt>
                <c:pt idx="391">
                  <c:v>41877</c:v>
                </c:pt>
                <c:pt idx="392">
                  <c:v>41878</c:v>
                </c:pt>
                <c:pt idx="393">
                  <c:v>41879</c:v>
                </c:pt>
                <c:pt idx="394">
                  <c:v>41880</c:v>
                </c:pt>
                <c:pt idx="395">
                  <c:v>41884</c:v>
                </c:pt>
                <c:pt idx="396">
                  <c:v>41885</c:v>
                </c:pt>
                <c:pt idx="397">
                  <c:v>41886</c:v>
                </c:pt>
                <c:pt idx="398">
                  <c:v>41887</c:v>
                </c:pt>
                <c:pt idx="399">
                  <c:v>41890</c:v>
                </c:pt>
                <c:pt idx="400">
                  <c:v>41891</c:v>
                </c:pt>
                <c:pt idx="401">
                  <c:v>41892</c:v>
                </c:pt>
                <c:pt idx="402">
                  <c:v>41893</c:v>
                </c:pt>
                <c:pt idx="403">
                  <c:v>41894</c:v>
                </c:pt>
                <c:pt idx="404">
                  <c:v>41897</c:v>
                </c:pt>
                <c:pt idx="405">
                  <c:v>41898</c:v>
                </c:pt>
                <c:pt idx="406">
                  <c:v>41899</c:v>
                </c:pt>
                <c:pt idx="407">
                  <c:v>41900</c:v>
                </c:pt>
                <c:pt idx="408">
                  <c:v>41901</c:v>
                </c:pt>
                <c:pt idx="409">
                  <c:v>41904</c:v>
                </c:pt>
                <c:pt idx="410">
                  <c:v>41905</c:v>
                </c:pt>
                <c:pt idx="411">
                  <c:v>41906</c:v>
                </c:pt>
                <c:pt idx="412">
                  <c:v>41907</c:v>
                </c:pt>
                <c:pt idx="413">
                  <c:v>41908</c:v>
                </c:pt>
                <c:pt idx="414">
                  <c:v>41911</c:v>
                </c:pt>
                <c:pt idx="415">
                  <c:v>41912</c:v>
                </c:pt>
                <c:pt idx="416">
                  <c:v>41913</c:v>
                </c:pt>
                <c:pt idx="417">
                  <c:v>41914</c:v>
                </c:pt>
                <c:pt idx="418">
                  <c:v>41915</c:v>
                </c:pt>
                <c:pt idx="419">
                  <c:v>41918</c:v>
                </c:pt>
                <c:pt idx="420">
                  <c:v>41919</c:v>
                </c:pt>
                <c:pt idx="421">
                  <c:v>41920</c:v>
                </c:pt>
                <c:pt idx="422">
                  <c:v>41921</c:v>
                </c:pt>
                <c:pt idx="423">
                  <c:v>41922</c:v>
                </c:pt>
                <c:pt idx="424">
                  <c:v>41925</c:v>
                </c:pt>
                <c:pt idx="425">
                  <c:v>41926</c:v>
                </c:pt>
                <c:pt idx="426">
                  <c:v>41927</c:v>
                </c:pt>
                <c:pt idx="427">
                  <c:v>41928</c:v>
                </c:pt>
                <c:pt idx="428">
                  <c:v>41929</c:v>
                </c:pt>
                <c:pt idx="429">
                  <c:v>41932</c:v>
                </c:pt>
                <c:pt idx="430">
                  <c:v>41933</c:v>
                </c:pt>
                <c:pt idx="431">
                  <c:v>41934</c:v>
                </c:pt>
                <c:pt idx="432">
                  <c:v>41935</c:v>
                </c:pt>
                <c:pt idx="433">
                  <c:v>41936</c:v>
                </c:pt>
                <c:pt idx="434">
                  <c:v>41939</c:v>
                </c:pt>
                <c:pt idx="435">
                  <c:v>41940</c:v>
                </c:pt>
                <c:pt idx="436">
                  <c:v>41941</c:v>
                </c:pt>
                <c:pt idx="437">
                  <c:v>41942</c:v>
                </c:pt>
                <c:pt idx="438">
                  <c:v>41943</c:v>
                </c:pt>
                <c:pt idx="439">
                  <c:v>41946</c:v>
                </c:pt>
                <c:pt idx="440">
                  <c:v>41947</c:v>
                </c:pt>
                <c:pt idx="441">
                  <c:v>41948</c:v>
                </c:pt>
                <c:pt idx="442">
                  <c:v>41949</c:v>
                </c:pt>
                <c:pt idx="443">
                  <c:v>41950</c:v>
                </c:pt>
                <c:pt idx="444">
                  <c:v>41953</c:v>
                </c:pt>
                <c:pt idx="445">
                  <c:v>41954</c:v>
                </c:pt>
                <c:pt idx="446">
                  <c:v>41955</c:v>
                </c:pt>
                <c:pt idx="447">
                  <c:v>41956</c:v>
                </c:pt>
                <c:pt idx="448">
                  <c:v>41957</c:v>
                </c:pt>
                <c:pt idx="449">
                  <c:v>41960</c:v>
                </c:pt>
                <c:pt idx="450">
                  <c:v>41961</c:v>
                </c:pt>
                <c:pt idx="451">
                  <c:v>41962</c:v>
                </c:pt>
                <c:pt idx="452">
                  <c:v>41963</c:v>
                </c:pt>
                <c:pt idx="453">
                  <c:v>41964</c:v>
                </c:pt>
                <c:pt idx="454">
                  <c:v>41967</c:v>
                </c:pt>
                <c:pt idx="455">
                  <c:v>41968</c:v>
                </c:pt>
                <c:pt idx="456">
                  <c:v>41969</c:v>
                </c:pt>
                <c:pt idx="457">
                  <c:v>41971</c:v>
                </c:pt>
                <c:pt idx="458">
                  <c:v>41974</c:v>
                </c:pt>
                <c:pt idx="459">
                  <c:v>41975</c:v>
                </c:pt>
                <c:pt idx="460">
                  <c:v>41976</c:v>
                </c:pt>
                <c:pt idx="461">
                  <c:v>41977</c:v>
                </c:pt>
                <c:pt idx="462">
                  <c:v>41978</c:v>
                </c:pt>
                <c:pt idx="463">
                  <c:v>41981</c:v>
                </c:pt>
                <c:pt idx="464">
                  <c:v>41982</c:v>
                </c:pt>
                <c:pt idx="465">
                  <c:v>41983</c:v>
                </c:pt>
                <c:pt idx="466">
                  <c:v>41984</c:v>
                </c:pt>
                <c:pt idx="467">
                  <c:v>41985</c:v>
                </c:pt>
                <c:pt idx="468">
                  <c:v>41988</c:v>
                </c:pt>
                <c:pt idx="469">
                  <c:v>41989</c:v>
                </c:pt>
                <c:pt idx="470">
                  <c:v>41990</c:v>
                </c:pt>
                <c:pt idx="471">
                  <c:v>41991</c:v>
                </c:pt>
                <c:pt idx="472">
                  <c:v>41992</c:v>
                </c:pt>
                <c:pt idx="473">
                  <c:v>41995</c:v>
                </c:pt>
                <c:pt idx="474">
                  <c:v>41996</c:v>
                </c:pt>
                <c:pt idx="475">
                  <c:v>41997</c:v>
                </c:pt>
                <c:pt idx="476">
                  <c:v>41999</c:v>
                </c:pt>
                <c:pt idx="477">
                  <c:v>42002</c:v>
                </c:pt>
                <c:pt idx="478">
                  <c:v>42003</c:v>
                </c:pt>
                <c:pt idx="479">
                  <c:v>42004</c:v>
                </c:pt>
                <c:pt idx="480">
                  <c:v>42006</c:v>
                </c:pt>
                <c:pt idx="481">
                  <c:v>42009</c:v>
                </c:pt>
                <c:pt idx="482">
                  <c:v>42010</c:v>
                </c:pt>
                <c:pt idx="483">
                  <c:v>42011</c:v>
                </c:pt>
                <c:pt idx="484">
                  <c:v>42012</c:v>
                </c:pt>
                <c:pt idx="485">
                  <c:v>42013</c:v>
                </c:pt>
                <c:pt idx="486">
                  <c:v>42016</c:v>
                </c:pt>
                <c:pt idx="487">
                  <c:v>42017</c:v>
                </c:pt>
                <c:pt idx="488">
                  <c:v>42018</c:v>
                </c:pt>
                <c:pt idx="489">
                  <c:v>42019</c:v>
                </c:pt>
                <c:pt idx="490">
                  <c:v>42020</c:v>
                </c:pt>
                <c:pt idx="491">
                  <c:v>42024</c:v>
                </c:pt>
                <c:pt idx="492">
                  <c:v>42025</c:v>
                </c:pt>
                <c:pt idx="493">
                  <c:v>42026</c:v>
                </c:pt>
                <c:pt idx="494">
                  <c:v>42027</c:v>
                </c:pt>
                <c:pt idx="495">
                  <c:v>42030</c:v>
                </c:pt>
                <c:pt idx="496">
                  <c:v>42031</c:v>
                </c:pt>
                <c:pt idx="497">
                  <c:v>42032</c:v>
                </c:pt>
                <c:pt idx="498">
                  <c:v>42033</c:v>
                </c:pt>
                <c:pt idx="499">
                  <c:v>42034</c:v>
                </c:pt>
                <c:pt idx="500">
                  <c:v>42037</c:v>
                </c:pt>
                <c:pt idx="501">
                  <c:v>42038</c:v>
                </c:pt>
                <c:pt idx="502">
                  <c:v>42039</c:v>
                </c:pt>
                <c:pt idx="503">
                  <c:v>42040</c:v>
                </c:pt>
                <c:pt idx="504">
                  <c:v>42041</c:v>
                </c:pt>
                <c:pt idx="505">
                  <c:v>42044</c:v>
                </c:pt>
                <c:pt idx="506">
                  <c:v>42045</c:v>
                </c:pt>
                <c:pt idx="507">
                  <c:v>42046</c:v>
                </c:pt>
                <c:pt idx="508">
                  <c:v>42047</c:v>
                </c:pt>
                <c:pt idx="509">
                  <c:v>42048</c:v>
                </c:pt>
                <c:pt idx="510">
                  <c:v>42052</c:v>
                </c:pt>
                <c:pt idx="511">
                  <c:v>42053</c:v>
                </c:pt>
                <c:pt idx="512">
                  <c:v>42054</c:v>
                </c:pt>
                <c:pt idx="513">
                  <c:v>42055</c:v>
                </c:pt>
                <c:pt idx="514">
                  <c:v>42058</c:v>
                </c:pt>
                <c:pt idx="515">
                  <c:v>42059</c:v>
                </c:pt>
                <c:pt idx="516">
                  <c:v>42060</c:v>
                </c:pt>
                <c:pt idx="517">
                  <c:v>42061</c:v>
                </c:pt>
                <c:pt idx="518">
                  <c:v>42062</c:v>
                </c:pt>
                <c:pt idx="519">
                  <c:v>42065</c:v>
                </c:pt>
                <c:pt idx="520">
                  <c:v>42066</c:v>
                </c:pt>
                <c:pt idx="521">
                  <c:v>42067</c:v>
                </c:pt>
                <c:pt idx="522">
                  <c:v>42068</c:v>
                </c:pt>
                <c:pt idx="523">
                  <c:v>42069</c:v>
                </c:pt>
                <c:pt idx="524">
                  <c:v>42072</c:v>
                </c:pt>
                <c:pt idx="525">
                  <c:v>42073</c:v>
                </c:pt>
                <c:pt idx="526">
                  <c:v>42074</c:v>
                </c:pt>
                <c:pt idx="527">
                  <c:v>42075</c:v>
                </c:pt>
                <c:pt idx="528">
                  <c:v>42076</c:v>
                </c:pt>
                <c:pt idx="529">
                  <c:v>42079</c:v>
                </c:pt>
                <c:pt idx="530">
                  <c:v>42080</c:v>
                </c:pt>
                <c:pt idx="531">
                  <c:v>42081</c:v>
                </c:pt>
                <c:pt idx="532">
                  <c:v>42082</c:v>
                </c:pt>
                <c:pt idx="533">
                  <c:v>42083</c:v>
                </c:pt>
                <c:pt idx="534">
                  <c:v>42086</c:v>
                </c:pt>
                <c:pt idx="535">
                  <c:v>42087</c:v>
                </c:pt>
                <c:pt idx="536">
                  <c:v>42088</c:v>
                </c:pt>
                <c:pt idx="537">
                  <c:v>42089</c:v>
                </c:pt>
                <c:pt idx="538">
                  <c:v>42090</c:v>
                </c:pt>
                <c:pt idx="539">
                  <c:v>42093</c:v>
                </c:pt>
                <c:pt idx="540">
                  <c:v>42094</c:v>
                </c:pt>
                <c:pt idx="541">
                  <c:v>42095</c:v>
                </c:pt>
                <c:pt idx="542">
                  <c:v>42096</c:v>
                </c:pt>
                <c:pt idx="543">
                  <c:v>42100</c:v>
                </c:pt>
                <c:pt idx="544">
                  <c:v>42101</c:v>
                </c:pt>
                <c:pt idx="545">
                  <c:v>42102</c:v>
                </c:pt>
                <c:pt idx="546">
                  <c:v>42103</c:v>
                </c:pt>
                <c:pt idx="547">
                  <c:v>42104</c:v>
                </c:pt>
                <c:pt idx="548">
                  <c:v>42107</c:v>
                </c:pt>
                <c:pt idx="549">
                  <c:v>42108</c:v>
                </c:pt>
                <c:pt idx="550">
                  <c:v>42109</c:v>
                </c:pt>
                <c:pt idx="551">
                  <c:v>42110</c:v>
                </c:pt>
                <c:pt idx="552">
                  <c:v>42111</c:v>
                </c:pt>
                <c:pt idx="553">
                  <c:v>42114</c:v>
                </c:pt>
                <c:pt idx="554">
                  <c:v>42115</c:v>
                </c:pt>
                <c:pt idx="555">
                  <c:v>42116</c:v>
                </c:pt>
                <c:pt idx="556">
                  <c:v>42117</c:v>
                </c:pt>
                <c:pt idx="557">
                  <c:v>42118</c:v>
                </c:pt>
                <c:pt idx="558">
                  <c:v>42121</c:v>
                </c:pt>
                <c:pt idx="559">
                  <c:v>42122</c:v>
                </c:pt>
                <c:pt idx="560">
                  <c:v>42123</c:v>
                </c:pt>
                <c:pt idx="561">
                  <c:v>42124</c:v>
                </c:pt>
                <c:pt idx="562">
                  <c:v>42125</c:v>
                </c:pt>
                <c:pt idx="563">
                  <c:v>42128</c:v>
                </c:pt>
                <c:pt idx="564">
                  <c:v>42129</c:v>
                </c:pt>
                <c:pt idx="565">
                  <c:v>42130</c:v>
                </c:pt>
                <c:pt idx="566">
                  <c:v>42131</c:v>
                </c:pt>
                <c:pt idx="567">
                  <c:v>42132</c:v>
                </c:pt>
                <c:pt idx="568">
                  <c:v>42135</c:v>
                </c:pt>
                <c:pt idx="569">
                  <c:v>42136</c:v>
                </c:pt>
                <c:pt idx="570">
                  <c:v>42137</c:v>
                </c:pt>
                <c:pt idx="571">
                  <c:v>42138</c:v>
                </c:pt>
                <c:pt idx="572">
                  <c:v>42139</c:v>
                </c:pt>
                <c:pt idx="573">
                  <c:v>42142</c:v>
                </c:pt>
                <c:pt idx="574">
                  <c:v>42143</c:v>
                </c:pt>
                <c:pt idx="575">
                  <c:v>42144</c:v>
                </c:pt>
                <c:pt idx="576">
                  <c:v>42145</c:v>
                </c:pt>
                <c:pt idx="577">
                  <c:v>42146</c:v>
                </c:pt>
                <c:pt idx="578">
                  <c:v>42150</c:v>
                </c:pt>
                <c:pt idx="579">
                  <c:v>42151</c:v>
                </c:pt>
                <c:pt idx="580">
                  <c:v>42152</c:v>
                </c:pt>
                <c:pt idx="581">
                  <c:v>42153</c:v>
                </c:pt>
                <c:pt idx="582">
                  <c:v>42156</c:v>
                </c:pt>
                <c:pt idx="583">
                  <c:v>42157</c:v>
                </c:pt>
                <c:pt idx="584">
                  <c:v>42158</c:v>
                </c:pt>
                <c:pt idx="585">
                  <c:v>42159</c:v>
                </c:pt>
                <c:pt idx="586">
                  <c:v>42160</c:v>
                </c:pt>
                <c:pt idx="587">
                  <c:v>42163</c:v>
                </c:pt>
                <c:pt idx="588">
                  <c:v>42164</c:v>
                </c:pt>
                <c:pt idx="589">
                  <c:v>42165</c:v>
                </c:pt>
                <c:pt idx="590">
                  <c:v>42166</c:v>
                </c:pt>
                <c:pt idx="591">
                  <c:v>42167</c:v>
                </c:pt>
                <c:pt idx="592">
                  <c:v>42170</c:v>
                </c:pt>
                <c:pt idx="593">
                  <c:v>42171</c:v>
                </c:pt>
                <c:pt idx="594">
                  <c:v>42172</c:v>
                </c:pt>
                <c:pt idx="595">
                  <c:v>42173</c:v>
                </c:pt>
                <c:pt idx="596">
                  <c:v>42174</c:v>
                </c:pt>
                <c:pt idx="597">
                  <c:v>42177</c:v>
                </c:pt>
                <c:pt idx="598">
                  <c:v>42178</c:v>
                </c:pt>
                <c:pt idx="599">
                  <c:v>42179</c:v>
                </c:pt>
                <c:pt idx="600">
                  <c:v>42180</c:v>
                </c:pt>
                <c:pt idx="601">
                  <c:v>42181</c:v>
                </c:pt>
                <c:pt idx="602">
                  <c:v>42184</c:v>
                </c:pt>
                <c:pt idx="603">
                  <c:v>42185</c:v>
                </c:pt>
                <c:pt idx="604">
                  <c:v>42186</c:v>
                </c:pt>
                <c:pt idx="605">
                  <c:v>42187</c:v>
                </c:pt>
                <c:pt idx="606">
                  <c:v>42191</c:v>
                </c:pt>
                <c:pt idx="607">
                  <c:v>42192</c:v>
                </c:pt>
                <c:pt idx="608">
                  <c:v>42193</c:v>
                </c:pt>
                <c:pt idx="609">
                  <c:v>42194</c:v>
                </c:pt>
                <c:pt idx="610">
                  <c:v>42195</c:v>
                </c:pt>
                <c:pt idx="611">
                  <c:v>42198</c:v>
                </c:pt>
                <c:pt idx="612">
                  <c:v>42199</c:v>
                </c:pt>
                <c:pt idx="613">
                  <c:v>42200</c:v>
                </c:pt>
                <c:pt idx="614">
                  <c:v>42201</c:v>
                </c:pt>
                <c:pt idx="615">
                  <c:v>42202</c:v>
                </c:pt>
                <c:pt idx="616">
                  <c:v>42205</c:v>
                </c:pt>
                <c:pt idx="617">
                  <c:v>42206</c:v>
                </c:pt>
                <c:pt idx="618">
                  <c:v>42207</c:v>
                </c:pt>
                <c:pt idx="619">
                  <c:v>42208</c:v>
                </c:pt>
                <c:pt idx="620">
                  <c:v>42209</c:v>
                </c:pt>
                <c:pt idx="621">
                  <c:v>42212</c:v>
                </c:pt>
                <c:pt idx="622">
                  <c:v>42213</c:v>
                </c:pt>
                <c:pt idx="623">
                  <c:v>42214</c:v>
                </c:pt>
                <c:pt idx="624">
                  <c:v>42215</c:v>
                </c:pt>
                <c:pt idx="625">
                  <c:v>42216</c:v>
                </c:pt>
                <c:pt idx="626">
                  <c:v>42219</c:v>
                </c:pt>
                <c:pt idx="627">
                  <c:v>42220</c:v>
                </c:pt>
                <c:pt idx="628">
                  <c:v>42221</c:v>
                </c:pt>
                <c:pt idx="629">
                  <c:v>42222</c:v>
                </c:pt>
                <c:pt idx="630">
                  <c:v>42223</c:v>
                </c:pt>
                <c:pt idx="631">
                  <c:v>42226</c:v>
                </c:pt>
                <c:pt idx="632">
                  <c:v>42227</c:v>
                </c:pt>
                <c:pt idx="633">
                  <c:v>42228</c:v>
                </c:pt>
                <c:pt idx="634">
                  <c:v>42229</c:v>
                </c:pt>
                <c:pt idx="635">
                  <c:v>42230</c:v>
                </c:pt>
                <c:pt idx="636">
                  <c:v>42233</c:v>
                </c:pt>
                <c:pt idx="637">
                  <c:v>42234</c:v>
                </c:pt>
                <c:pt idx="638">
                  <c:v>42235</c:v>
                </c:pt>
                <c:pt idx="639">
                  <c:v>42236</c:v>
                </c:pt>
                <c:pt idx="640">
                  <c:v>42237</c:v>
                </c:pt>
                <c:pt idx="641">
                  <c:v>42240</c:v>
                </c:pt>
                <c:pt idx="642">
                  <c:v>42241</c:v>
                </c:pt>
                <c:pt idx="643">
                  <c:v>42242</c:v>
                </c:pt>
                <c:pt idx="644">
                  <c:v>42243</c:v>
                </c:pt>
                <c:pt idx="645">
                  <c:v>42244</c:v>
                </c:pt>
                <c:pt idx="646">
                  <c:v>42247</c:v>
                </c:pt>
                <c:pt idx="647">
                  <c:v>42248</c:v>
                </c:pt>
                <c:pt idx="648">
                  <c:v>42249</c:v>
                </c:pt>
                <c:pt idx="649">
                  <c:v>42250</c:v>
                </c:pt>
                <c:pt idx="650">
                  <c:v>42251</c:v>
                </c:pt>
                <c:pt idx="651">
                  <c:v>42255</c:v>
                </c:pt>
                <c:pt idx="652">
                  <c:v>42256</c:v>
                </c:pt>
                <c:pt idx="653">
                  <c:v>42257</c:v>
                </c:pt>
                <c:pt idx="654">
                  <c:v>42258</c:v>
                </c:pt>
                <c:pt idx="655">
                  <c:v>42261</c:v>
                </c:pt>
                <c:pt idx="656">
                  <c:v>42262</c:v>
                </c:pt>
                <c:pt idx="657">
                  <c:v>42263</c:v>
                </c:pt>
                <c:pt idx="658">
                  <c:v>42264</c:v>
                </c:pt>
                <c:pt idx="659">
                  <c:v>42265</c:v>
                </c:pt>
                <c:pt idx="660">
                  <c:v>42268</c:v>
                </c:pt>
                <c:pt idx="661">
                  <c:v>42269</c:v>
                </c:pt>
                <c:pt idx="662">
                  <c:v>42270</c:v>
                </c:pt>
                <c:pt idx="663">
                  <c:v>42271</c:v>
                </c:pt>
                <c:pt idx="664">
                  <c:v>42272</c:v>
                </c:pt>
                <c:pt idx="665">
                  <c:v>42275</c:v>
                </c:pt>
                <c:pt idx="666">
                  <c:v>42276</c:v>
                </c:pt>
                <c:pt idx="667">
                  <c:v>42277</c:v>
                </c:pt>
                <c:pt idx="668">
                  <c:v>42278</c:v>
                </c:pt>
                <c:pt idx="669">
                  <c:v>42279</c:v>
                </c:pt>
                <c:pt idx="670">
                  <c:v>42282</c:v>
                </c:pt>
                <c:pt idx="671">
                  <c:v>42283</c:v>
                </c:pt>
                <c:pt idx="672">
                  <c:v>42284</c:v>
                </c:pt>
                <c:pt idx="673">
                  <c:v>42285</c:v>
                </c:pt>
                <c:pt idx="674">
                  <c:v>42286</c:v>
                </c:pt>
                <c:pt idx="675">
                  <c:v>42289</c:v>
                </c:pt>
                <c:pt idx="676">
                  <c:v>42290</c:v>
                </c:pt>
                <c:pt idx="677">
                  <c:v>42291</c:v>
                </c:pt>
                <c:pt idx="678">
                  <c:v>42292</c:v>
                </c:pt>
                <c:pt idx="679">
                  <c:v>42293</c:v>
                </c:pt>
                <c:pt idx="680">
                  <c:v>42296</c:v>
                </c:pt>
                <c:pt idx="681">
                  <c:v>42297</c:v>
                </c:pt>
                <c:pt idx="682">
                  <c:v>42298</c:v>
                </c:pt>
                <c:pt idx="683">
                  <c:v>42299</c:v>
                </c:pt>
                <c:pt idx="684">
                  <c:v>42300</c:v>
                </c:pt>
                <c:pt idx="685">
                  <c:v>42303</c:v>
                </c:pt>
                <c:pt idx="686">
                  <c:v>42304</c:v>
                </c:pt>
                <c:pt idx="687">
                  <c:v>42305</c:v>
                </c:pt>
                <c:pt idx="688">
                  <c:v>42306</c:v>
                </c:pt>
                <c:pt idx="689">
                  <c:v>42307</c:v>
                </c:pt>
                <c:pt idx="690">
                  <c:v>42310</c:v>
                </c:pt>
                <c:pt idx="691">
                  <c:v>42311</c:v>
                </c:pt>
                <c:pt idx="692">
                  <c:v>42312</c:v>
                </c:pt>
                <c:pt idx="693">
                  <c:v>42313</c:v>
                </c:pt>
                <c:pt idx="694">
                  <c:v>42314</c:v>
                </c:pt>
                <c:pt idx="695">
                  <c:v>42317</c:v>
                </c:pt>
                <c:pt idx="696">
                  <c:v>42318</c:v>
                </c:pt>
                <c:pt idx="697">
                  <c:v>42319</c:v>
                </c:pt>
                <c:pt idx="698">
                  <c:v>42320</c:v>
                </c:pt>
                <c:pt idx="699">
                  <c:v>42321</c:v>
                </c:pt>
                <c:pt idx="700">
                  <c:v>42324</c:v>
                </c:pt>
                <c:pt idx="701">
                  <c:v>42325</c:v>
                </c:pt>
                <c:pt idx="702">
                  <c:v>42326</c:v>
                </c:pt>
                <c:pt idx="703">
                  <c:v>42327</c:v>
                </c:pt>
                <c:pt idx="704">
                  <c:v>42328</c:v>
                </c:pt>
                <c:pt idx="705">
                  <c:v>42331</c:v>
                </c:pt>
                <c:pt idx="706">
                  <c:v>42332</c:v>
                </c:pt>
                <c:pt idx="707">
                  <c:v>42333</c:v>
                </c:pt>
                <c:pt idx="708">
                  <c:v>42335</c:v>
                </c:pt>
                <c:pt idx="709">
                  <c:v>42338</c:v>
                </c:pt>
                <c:pt idx="710">
                  <c:v>42339</c:v>
                </c:pt>
                <c:pt idx="711">
                  <c:v>42340</c:v>
                </c:pt>
                <c:pt idx="712">
                  <c:v>42341</c:v>
                </c:pt>
                <c:pt idx="713">
                  <c:v>42342</c:v>
                </c:pt>
                <c:pt idx="714">
                  <c:v>42345</c:v>
                </c:pt>
                <c:pt idx="715">
                  <c:v>42346</c:v>
                </c:pt>
                <c:pt idx="716">
                  <c:v>42347</c:v>
                </c:pt>
                <c:pt idx="717">
                  <c:v>42348</c:v>
                </c:pt>
                <c:pt idx="718">
                  <c:v>42349</c:v>
                </c:pt>
                <c:pt idx="719">
                  <c:v>42352</c:v>
                </c:pt>
                <c:pt idx="720">
                  <c:v>42353</c:v>
                </c:pt>
                <c:pt idx="721">
                  <c:v>42354</c:v>
                </c:pt>
                <c:pt idx="722">
                  <c:v>42355</c:v>
                </c:pt>
                <c:pt idx="723">
                  <c:v>42356</c:v>
                </c:pt>
                <c:pt idx="724">
                  <c:v>42359</c:v>
                </c:pt>
                <c:pt idx="725">
                  <c:v>42360</c:v>
                </c:pt>
                <c:pt idx="726">
                  <c:v>42361</c:v>
                </c:pt>
                <c:pt idx="727">
                  <c:v>42362</c:v>
                </c:pt>
                <c:pt idx="728">
                  <c:v>42366</c:v>
                </c:pt>
                <c:pt idx="729">
                  <c:v>42367</c:v>
                </c:pt>
                <c:pt idx="730">
                  <c:v>42368</c:v>
                </c:pt>
                <c:pt idx="731">
                  <c:v>42369</c:v>
                </c:pt>
                <c:pt idx="732">
                  <c:v>42373</c:v>
                </c:pt>
                <c:pt idx="733">
                  <c:v>42374</c:v>
                </c:pt>
                <c:pt idx="734">
                  <c:v>42375</c:v>
                </c:pt>
                <c:pt idx="735">
                  <c:v>42376</c:v>
                </c:pt>
                <c:pt idx="736">
                  <c:v>42377</c:v>
                </c:pt>
                <c:pt idx="737">
                  <c:v>42380</c:v>
                </c:pt>
                <c:pt idx="738">
                  <c:v>42381</c:v>
                </c:pt>
                <c:pt idx="739">
                  <c:v>42382</c:v>
                </c:pt>
                <c:pt idx="740">
                  <c:v>42383</c:v>
                </c:pt>
                <c:pt idx="741">
                  <c:v>42384</c:v>
                </c:pt>
                <c:pt idx="742">
                  <c:v>42388</c:v>
                </c:pt>
                <c:pt idx="743">
                  <c:v>42389</c:v>
                </c:pt>
                <c:pt idx="744">
                  <c:v>42390</c:v>
                </c:pt>
                <c:pt idx="745">
                  <c:v>42391</c:v>
                </c:pt>
                <c:pt idx="746">
                  <c:v>42394</c:v>
                </c:pt>
                <c:pt idx="747">
                  <c:v>42395</c:v>
                </c:pt>
                <c:pt idx="748">
                  <c:v>42396</c:v>
                </c:pt>
                <c:pt idx="749">
                  <c:v>42397</c:v>
                </c:pt>
                <c:pt idx="750">
                  <c:v>42398</c:v>
                </c:pt>
                <c:pt idx="751">
                  <c:v>42401</c:v>
                </c:pt>
                <c:pt idx="752">
                  <c:v>42402</c:v>
                </c:pt>
                <c:pt idx="753">
                  <c:v>42403</c:v>
                </c:pt>
                <c:pt idx="754">
                  <c:v>42404</c:v>
                </c:pt>
                <c:pt idx="755">
                  <c:v>42405</c:v>
                </c:pt>
                <c:pt idx="756">
                  <c:v>42408</c:v>
                </c:pt>
                <c:pt idx="757">
                  <c:v>42409</c:v>
                </c:pt>
                <c:pt idx="758">
                  <c:v>42410</c:v>
                </c:pt>
                <c:pt idx="759">
                  <c:v>42411</c:v>
                </c:pt>
                <c:pt idx="760">
                  <c:v>42412</c:v>
                </c:pt>
                <c:pt idx="761">
                  <c:v>42416</c:v>
                </c:pt>
                <c:pt idx="762">
                  <c:v>42417</c:v>
                </c:pt>
                <c:pt idx="763">
                  <c:v>42418</c:v>
                </c:pt>
                <c:pt idx="764">
                  <c:v>42419</c:v>
                </c:pt>
                <c:pt idx="765">
                  <c:v>42422</c:v>
                </c:pt>
                <c:pt idx="766">
                  <c:v>42423</c:v>
                </c:pt>
                <c:pt idx="767">
                  <c:v>42424</c:v>
                </c:pt>
                <c:pt idx="768">
                  <c:v>42425</c:v>
                </c:pt>
                <c:pt idx="769">
                  <c:v>42426</c:v>
                </c:pt>
                <c:pt idx="770">
                  <c:v>42429</c:v>
                </c:pt>
                <c:pt idx="771">
                  <c:v>42430</c:v>
                </c:pt>
                <c:pt idx="772">
                  <c:v>42431</c:v>
                </c:pt>
                <c:pt idx="773">
                  <c:v>42432</c:v>
                </c:pt>
                <c:pt idx="774">
                  <c:v>42433</c:v>
                </c:pt>
                <c:pt idx="775">
                  <c:v>42436</c:v>
                </c:pt>
                <c:pt idx="776">
                  <c:v>42437</c:v>
                </c:pt>
                <c:pt idx="777">
                  <c:v>42438</c:v>
                </c:pt>
                <c:pt idx="778">
                  <c:v>42439</c:v>
                </c:pt>
                <c:pt idx="779">
                  <c:v>42440</c:v>
                </c:pt>
                <c:pt idx="780">
                  <c:v>42443</c:v>
                </c:pt>
                <c:pt idx="781">
                  <c:v>42444</c:v>
                </c:pt>
                <c:pt idx="782">
                  <c:v>42445</c:v>
                </c:pt>
                <c:pt idx="783">
                  <c:v>42446</c:v>
                </c:pt>
                <c:pt idx="784">
                  <c:v>42447</c:v>
                </c:pt>
                <c:pt idx="785">
                  <c:v>42450</c:v>
                </c:pt>
                <c:pt idx="786">
                  <c:v>42451</c:v>
                </c:pt>
                <c:pt idx="787">
                  <c:v>42452</c:v>
                </c:pt>
                <c:pt idx="788">
                  <c:v>42453</c:v>
                </c:pt>
                <c:pt idx="789">
                  <c:v>42457</c:v>
                </c:pt>
                <c:pt idx="790">
                  <c:v>42458</c:v>
                </c:pt>
                <c:pt idx="791">
                  <c:v>42459</c:v>
                </c:pt>
                <c:pt idx="792">
                  <c:v>42460</c:v>
                </c:pt>
                <c:pt idx="793">
                  <c:v>42461</c:v>
                </c:pt>
                <c:pt idx="794">
                  <c:v>42464</c:v>
                </c:pt>
                <c:pt idx="795">
                  <c:v>42465</c:v>
                </c:pt>
                <c:pt idx="796">
                  <c:v>42466</c:v>
                </c:pt>
                <c:pt idx="797">
                  <c:v>42467</c:v>
                </c:pt>
                <c:pt idx="798">
                  <c:v>42468</c:v>
                </c:pt>
                <c:pt idx="799">
                  <c:v>42471</c:v>
                </c:pt>
                <c:pt idx="800">
                  <c:v>42472</c:v>
                </c:pt>
                <c:pt idx="801">
                  <c:v>42473</c:v>
                </c:pt>
                <c:pt idx="802">
                  <c:v>42474</c:v>
                </c:pt>
                <c:pt idx="803">
                  <c:v>42475</c:v>
                </c:pt>
                <c:pt idx="804">
                  <c:v>42478</c:v>
                </c:pt>
                <c:pt idx="805">
                  <c:v>42479</c:v>
                </c:pt>
                <c:pt idx="806">
                  <c:v>42480</c:v>
                </c:pt>
                <c:pt idx="807">
                  <c:v>42481</c:v>
                </c:pt>
                <c:pt idx="808">
                  <c:v>42482</c:v>
                </c:pt>
                <c:pt idx="809">
                  <c:v>42485</c:v>
                </c:pt>
                <c:pt idx="810">
                  <c:v>42486</c:v>
                </c:pt>
                <c:pt idx="811">
                  <c:v>42487</c:v>
                </c:pt>
                <c:pt idx="812">
                  <c:v>42488</c:v>
                </c:pt>
                <c:pt idx="813">
                  <c:v>42489</c:v>
                </c:pt>
                <c:pt idx="814">
                  <c:v>42492</c:v>
                </c:pt>
                <c:pt idx="815">
                  <c:v>42493</c:v>
                </c:pt>
                <c:pt idx="816">
                  <c:v>42494</c:v>
                </c:pt>
                <c:pt idx="817">
                  <c:v>42495</c:v>
                </c:pt>
                <c:pt idx="818">
                  <c:v>42496</c:v>
                </c:pt>
                <c:pt idx="819">
                  <c:v>42499</c:v>
                </c:pt>
                <c:pt idx="820">
                  <c:v>42500</c:v>
                </c:pt>
                <c:pt idx="821">
                  <c:v>42501</c:v>
                </c:pt>
                <c:pt idx="822">
                  <c:v>42502</c:v>
                </c:pt>
                <c:pt idx="823">
                  <c:v>42503</c:v>
                </c:pt>
                <c:pt idx="824">
                  <c:v>42506</c:v>
                </c:pt>
                <c:pt idx="825">
                  <c:v>42507</c:v>
                </c:pt>
                <c:pt idx="826">
                  <c:v>42508</c:v>
                </c:pt>
                <c:pt idx="827">
                  <c:v>42509</c:v>
                </c:pt>
                <c:pt idx="828">
                  <c:v>42510</c:v>
                </c:pt>
                <c:pt idx="829">
                  <c:v>42513</c:v>
                </c:pt>
                <c:pt idx="830">
                  <c:v>42514</c:v>
                </c:pt>
                <c:pt idx="831">
                  <c:v>42515</c:v>
                </c:pt>
                <c:pt idx="832">
                  <c:v>42516</c:v>
                </c:pt>
                <c:pt idx="833">
                  <c:v>42517</c:v>
                </c:pt>
                <c:pt idx="834">
                  <c:v>42521</c:v>
                </c:pt>
                <c:pt idx="835">
                  <c:v>42522</c:v>
                </c:pt>
                <c:pt idx="836">
                  <c:v>42523</c:v>
                </c:pt>
                <c:pt idx="837">
                  <c:v>42524</c:v>
                </c:pt>
                <c:pt idx="838">
                  <c:v>42527</c:v>
                </c:pt>
                <c:pt idx="839">
                  <c:v>42528</c:v>
                </c:pt>
                <c:pt idx="840">
                  <c:v>42529</c:v>
                </c:pt>
                <c:pt idx="841">
                  <c:v>42530</c:v>
                </c:pt>
                <c:pt idx="842">
                  <c:v>42531</c:v>
                </c:pt>
                <c:pt idx="843">
                  <c:v>42534</c:v>
                </c:pt>
                <c:pt idx="844">
                  <c:v>42535</c:v>
                </c:pt>
                <c:pt idx="845">
                  <c:v>42536</c:v>
                </c:pt>
                <c:pt idx="846">
                  <c:v>42537</c:v>
                </c:pt>
                <c:pt idx="847">
                  <c:v>42538</c:v>
                </c:pt>
                <c:pt idx="848">
                  <c:v>42541</c:v>
                </c:pt>
                <c:pt idx="849">
                  <c:v>42542</c:v>
                </c:pt>
                <c:pt idx="850">
                  <c:v>42543</c:v>
                </c:pt>
                <c:pt idx="851">
                  <c:v>42544</c:v>
                </c:pt>
                <c:pt idx="852">
                  <c:v>42545</c:v>
                </c:pt>
                <c:pt idx="853">
                  <c:v>42548</c:v>
                </c:pt>
                <c:pt idx="854">
                  <c:v>42549</c:v>
                </c:pt>
                <c:pt idx="855">
                  <c:v>42550</c:v>
                </c:pt>
                <c:pt idx="856">
                  <c:v>42551</c:v>
                </c:pt>
                <c:pt idx="857">
                  <c:v>42552</c:v>
                </c:pt>
                <c:pt idx="858">
                  <c:v>42556</c:v>
                </c:pt>
                <c:pt idx="859">
                  <c:v>42557</c:v>
                </c:pt>
                <c:pt idx="860">
                  <c:v>42558</c:v>
                </c:pt>
                <c:pt idx="861">
                  <c:v>42559</c:v>
                </c:pt>
                <c:pt idx="862">
                  <c:v>42562</c:v>
                </c:pt>
                <c:pt idx="863">
                  <c:v>42563</c:v>
                </c:pt>
                <c:pt idx="864">
                  <c:v>42564</c:v>
                </c:pt>
                <c:pt idx="865">
                  <c:v>42565</c:v>
                </c:pt>
                <c:pt idx="866">
                  <c:v>42566</c:v>
                </c:pt>
                <c:pt idx="867">
                  <c:v>42569</c:v>
                </c:pt>
                <c:pt idx="868">
                  <c:v>42570</c:v>
                </c:pt>
                <c:pt idx="869">
                  <c:v>42571</c:v>
                </c:pt>
                <c:pt idx="870">
                  <c:v>42572</c:v>
                </c:pt>
                <c:pt idx="871">
                  <c:v>42573</c:v>
                </c:pt>
                <c:pt idx="872">
                  <c:v>42576</c:v>
                </c:pt>
                <c:pt idx="873">
                  <c:v>42577</c:v>
                </c:pt>
                <c:pt idx="874">
                  <c:v>42578</c:v>
                </c:pt>
                <c:pt idx="875">
                  <c:v>42579</c:v>
                </c:pt>
                <c:pt idx="876">
                  <c:v>42580</c:v>
                </c:pt>
                <c:pt idx="877">
                  <c:v>42583</c:v>
                </c:pt>
                <c:pt idx="878">
                  <c:v>42584</c:v>
                </c:pt>
                <c:pt idx="879">
                  <c:v>42585</c:v>
                </c:pt>
                <c:pt idx="880">
                  <c:v>42586</c:v>
                </c:pt>
                <c:pt idx="881">
                  <c:v>42587</c:v>
                </c:pt>
                <c:pt idx="882">
                  <c:v>42590</c:v>
                </c:pt>
                <c:pt idx="883">
                  <c:v>42591</c:v>
                </c:pt>
                <c:pt idx="884">
                  <c:v>42592</c:v>
                </c:pt>
                <c:pt idx="885">
                  <c:v>42593</c:v>
                </c:pt>
                <c:pt idx="886">
                  <c:v>42594</c:v>
                </c:pt>
                <c:pt idx="887">
                  <c:v>42597</c:v>
                </c:pt>
                <c:pt idx="888">
                  <c:v>42598</c:v>
                </c:pt>
                <c:pt idx="889">
                  <c:v>42599</c:v>
                </c:pt>
                <c:pt idx="890">
                  <c:v>42600</c:v>
                </c:pt>
                <c:pt idx="891">
                  <c:v>42601</c:v>
                </c:pt>
                <c:pt idx="892">
                  <c:v>42604</c:v>
                </c:pt>
                <c:pt idx="893">
                  <c:v>42605</c:v>
                </c:pt>
                <c:pt idx="894">
                  <c:v>42606</c:v>
                </c:pt>
                <c:pt idx="895">
                  <c:v>42607</c:v>
                </c:pt>
                <c:pt idx="896">
                  <c:v>42608</c:v>
                </c:pt>
                <c:pt idx="897">
                  <c:v>42611</c:v>
                </c:pt>
                <c:pt idx="898">
                  <c:v>42612</c:v>
                </c:pt>
                <c:pt idx="899">
                  <c:v>42613</c:v>
                </c:pt>
                <c:pt idx="900">
                  <c:v>42614</c:v>
                </c:pt>
                <c:pt idx="901">
                  <c:v>42615</c:v>
                </c:pt>
                <c:pt idx="902">
                  <c:v>42619</c:v>
                </c:pt>
                <c:pt idx="903">
                  <c:v>42620</c:v>
                </c:pt>
                <c:pt idx="904">
                  <c:v>42621</c:v>
                </c:pt>
                <c:pt idx="905">
                  <c:v>42622</c:v>
                </c:pt>
                <c:pt idx="906">
                  <c:v>42625</c:v>
                </c:pt>
                <c:pt idx="907">
                  <c:v>42626</c:v>
                </c:pt>
                <c:pt idx="908">
                  <c:v>42627</c:v>
                </c:pt>
                <c:pt idx="909">
                  <c:v>42628</c:v>
                </c:pt>
                <c:pt idx="910">
                  <c:v>42629</c:v>
                </c:pt>
                <c:pt idx="911">
                  <c:v>42632</c:v>
                </c:pt>
                <c:pt idx="912">
                  <c:v>42633</c:v>
                </c:pt>
                <c:pt idx="913">
                  <c:v>42634</c:v>
                </c:pt>
                <c:pt idx="914">
                  <c:v>42635</c:v>
                </c:pt>
                <c:pt idx="915">
                  <c:v>42636</c:v>
                </c:pt>
                <c:pt idx="916">
                  <c:v>42639</c:v>
                </c:pt>
                <c:pt idx="917">
                  <c:v>42640</c:v>
                </c:pt>
                <c:pt idx="918">
                  <c:v>42641</c:v>
                </c:pt>
                <c:pt idx="919">
                  <c:v>42642</c:v>
                </c:pt>
                <c:pt idx="920">
                  <c:v>42643</c:v>
                </c:pt>
                <c:pt idx="921">
                  <c:v>42646</c:v>
                </c:pt>
                <c:pt idx="922">
                  <c:v>42647</c:v>
                </c:pt>
                <c:pt idx="923">
                  <c:v>42648</c:v>
                </c:pt>
                <c:pt idx="924">
                  <c:v>42649</c:v>
                </c:pt>
                <c:pt idx="925">
                  <c:v>42650</c:v>
                </c:pt>
                <c:pt idx="926">
                  <c:v>42653</c:v>
                </c:pt>
                <c:pt idx="927">
                  <c:v>42654</c:v>
                </c:pt>
                <c:pt idx="928">
                  <c:v>42655</c:v>
                </c:pt>
                <c:pt idx="929">
                  <c:v>42656</c:v>
                </c:pt>
                <c:pt idx="930">
                  <c:v>42657</c:v>
                </c:pt>
                <c:pt idx="931">
                  <c:v>42660</c:v>
                </c:pt>
                <c:pt idx="932">
                  <c:v>42661</c:v>
                </c:pt>
                <c:pt idx="933">
                  <c:v>42662</c:v>
                </c:pt>
                <c:pt idx="934">
                  <c:v>42663</c:v>
                </c:pt>
                <c:pt idx="935">
                  <c:v>42664</c:v>
                </c:pt>
                <c:pt idx="936">
                  <c:v>42667</c:v>
                </c:pt>
                <c:pt idx="937">
                  <c:v>42668</c:v>
                </c:pt>
                <c:pt idx="938">
                  <c:v>42669</c:v>
                </c:pt>
                <c:pt idx="939">
                  <c:v>42670</c:v>
                </c:pt>
                <c:pt idx="940">
                  <c:v>42671</c:v>
                </c:pt>
                <c:pt idx="941">
                  <c:v>42674</c:v>
                </c:pt>
                <c:pt idx="942">
                  <c:v>42675</c:v>
                </c:pt>
                <c:pt idx="943">
                  <c:v>42676</c:v>
                </c:pt>
                <c:pt idx="944">
                  <c:v>42677</c:v>
                </c:pt>
                <c:pt idx="945">
                  <c:v>42678</c:v>
                </c:pt>
                <c:pt idx="946">
                  <c:v>42681</c:v>
                </c:pt>
                <c:pt idx="947">
                  <c:v>42682</c:v>
                </c:pt>
                <c:pt idx="948">
                  <c:v>42683</c:v>
                </c:pt>
                <c:pt idx="949">
                  <c:v>42684</c:v>
                </c:pt>
                <c:pt idx="950">
                  <c:v>42685</c:v>
                </c:pt>
                <c:pt idx="951">
                  <c:v>42688</c:v>
                </c:pt>
                <c:pt idx="952">
                  <c:v>42689</c:v>
                </c:pt>
                <c:pt idx="953">
                  <c:v>42690</c:v>
                </c:pt>
                <c:pt idx="954">
                  <c:v>42691</c:v>
                </c:pt>
                <c:pt idx="955">
                  <c:v>42692</c:v>
                </c:pt>
                <c:pt idx="956">
                  <c:v>42695</c:v>
                </c:pt>
                <c:pt idx="957">
                  <c:v>42696</c:v>
                </c:pt>
                <c:pt idx="958">
                  <c:v>42697</c:v>
                </c:pt>
                <c:pt idx="959">
                  <c:v>42699</c:v>
                </c:pt>
                <c:pt idx="960">
                  <c:v>42702</c:v>
                </c:pt>
                <c:pt idx="961">
                  <c:v>42703</c:v>
                </c:pt>
                <c:pt idx="962">
                  <c:v>42704</c:v>
                </c:pt>
                <c:pt idx="963">
                  <c:v>42705</c:v>
                </c:pt>
                <c:pt idx="964">
                  <c:v>42706</c:v>
                </c:pt>
                <c:pt idx="965">
                  <c:v>42709</c:v>
                </c:pt>
                <c:pt idx="966">
                  <c:v>42710</c:v>
                </c:pt>
                <c:pt idx="967">
                  <c:v>42711</c:v>
                </c:pt>
                <c:pt idx="968">
                  <c:v>42712</c:v>
                </c:pt>
                <c:pt idx="969">
                  <c:v>42713</c:v>
                </c:pt>
                <c:pt idx="970">
                  <c:v>42716</c:v>
                </c:pt>
                <c:pt idx="971">
                  <c:v>42717</c:v>
                </c:pt>
                <c:pt idx="972">
                  <c:v>42718</c:v>
                </c:pt>
                <c:pt idx="973">
                  <c:v>42719</c:v>
                </c:pt>
                <c:pt idx="974">
                  <c:v>42720</c:v>
                </c:pt>
                <c:pt idx="975">
                  <c:v>42723</c:v>
                </c:pt>
                <c:pt idx="976">
                  <c:v>42724</c:v>
                </c:pt>
                <c:pt idx="977">
                  <c:v>42725</c:v>
                </c:pt>
                <c:pt idx="978">
                  <c:v>42726</c:v>
                </c:pt>
                <c:pt idx="979">
                  <c:v>42727</c:v>
                </c:pt>
                <c:pt idx="980">
                  <c:v>42731</c:v>
                </c:pt>
                <c:pt idx="981">
                  <c:v>42732</c:v>
                </c:pt>
                <c:pt idx="982">
                  <c:v>42733</c:v>
                </c:pt>
                <c:pt idx="983">
                  <c:v>42734</c:v>
                </c:pt>
                <c:pt idx="984">
                  <c:v>42738</c:v>
                </c:pt>
                <c:pt idx="985">
                  <c:v>42739</c:v>
                </c:pt>
                <c:pt idx="986">
                  <c:v>42740</c:v>
                </c:pt>
                <c:pt idx="987">
                  <c:v>42741</c:v>
                </c:pt>
                <c:pt idx="988">
                  <c:v>42744</c:v>
                </c:pt>
                <c:pt idx="989">
                  <c:v>42745</c:v>
                </c:pt>
                <c:pt idx="990">
                  <c:v>42746</c:v>
                </c:pt>
                <c:pt idx="991">
                  <c:v>42747</c:v>
                </c:pt>
                <c:pt idx="992">
                  <c:v>42748</c:v>
                </c:pt>
                <c:pt idx="993">
                  <c:v>42752</c:v>
                </c:pt>
                <c:pt idx="994">
                  <c:v>42753</c:v>
                </c:pt>
                <c:pt idx="995">
                  <c:v>42754</c:v>
                </c:pt>
                <c:pt idx="996">
                  <c:v>42755</c:v>
                </c:pt>
                <c:pt idx="997">
                  <c:v>42758</c:v>
                </c:pt>
                <c:pt idx="998">
                  <c:v>42759</c:v>
                </c:pt>
                <c:pt idx="999">
                  <c:v>42760</c:v>
                </c:pt>
                <c:pt idx="1000">
                  <c:v>42761</c:v>
                </c:pt>
                <c:pt idx="1001">
                  <c:v>42762</c:v>
                </c:pt>
                <c:pt idx="1002">
                  <c:v>42765</c:v>
                </c:pt>
                <c:pt idx="1003">
                  <c:v>42766</c:v>
                </c:pt>
                <c:pt idx="1004">
                  <c:v>42767</c:v>
                </c:pt>
                <c:pt idx="1005">
                  <c:v>42768</c:v>
                </c:pt>
                <c:pt idx="1006">
                  <c:v>42769</c:v>
                </c:pt>
                <c:pt idx="1007">
                  <c:v>42772</c:v>
                </c:pt>
                <c:pt idx="1008">
                  <c:v>42773</c:v>
                </c:pt>
                <c:pt idx="1009">
                  <c:v>42774</c:v>
                </c:pt>
                <c:pt idx="1010">
                  <c:v>42775</c:v>
                </c:pt>
                <c:pt idx="1011">
                  <c:v>42776</c:v>
                </c:pt>
                <c:pt idx="1012">
                  <c:v>42779</c:v>
                </c:pt>
                <c:pt idx="1013">
                  <c:v>42780</c:v>
                </c:pt>
                <c:pt idx="1014">
                  <c:v>42781</c:v>
                </c:pt>
                <c:pt idx="1015">
                  <c:v>42782</c:v>
                </c:pt>
                <c:pt idx="1016">
                  <c:v>42783</c:v>
                </c:pt>
                <c:pt idx="1017">
                  <c:v>42787</c:v>
                </c:pt>
                <c:pt idx="1018">
                  <c:v>42788</c:v>
                </c:pt>
                <c:pt idx="1019">
                  <c:v>42789</c:v>
                </c:pt>
                <c:pt idx="1020">
                  <c:v>42790</c:v>
                </c:pt>
                <c:pt idx="1021">
                  <c:v>42793</c:v>
                </c:pt>
                <c:pt idx="1022">
                  <c:v>42794</c:v>
                </c:pt>
                <c:pt idx="1023">
                  <c:v>42795</c:v>
                </c:pt>
                <c:pt idx="1024">
                  <c:v>42796</c:v>
                </c:pt>
                <c:pt idx="1025">
                  <c:v>42797</c:v>
                </c:pt>
                <c:pt idx="1026">
                  <c:v>42800</c:v>
                </c:pt>
                <c:pt idx="1027">
                  <c:v>42801</c:v>
                </c:pt>
                <c:pt idx="1028">
                  <c:v>42802</c:v>
                </c:pt>
                <c:pt idx="1029">
                  <c:v>42803</c:v>
                </c:pt>
                <c:pt idx="1030">
                  <c:v>42804</c:v>
                </c:pt>
                <c:pt idx="1031">
                  <c:v>42807</c:v>
                </c:pt>
                <c:pt idx="1032">
                  <c:v>42808</c:v>
                </c:pt>
                <c:pt idx="1033">
                  <c:v>42809</c:v>
                </c:pt>
                <c:pt idx="1034">
                  <c:v>42810</c:v>
                </c:pt>
                <c:pt idx="1035">
                  <c:v>42811</c:v>
                </c:pt>
                <c:pt idx="1036">
                  <c:v>42814</c:v>
                </c:pt>
                <c:pt idx="1037">
                  <c:v>42815</c:v>
                </c:pt>
                <c:pt idx="1038">
                  <c:v>42816</c:v>
                </c:pt>
                <c:pt idx="1039">
                  <c:v>42817</c:v>
                </c:pt>
                <c:pt idx="1040">
                  <c:v>42818</c:v>
                </c:pt>
                <c:pt idx="1041">
                  <c:v>42821</c:v>
                </c:pt>
                <c:pt idx="1042">
                  <c:v>42822</c:v>
                </c:pt>
                <c:pt idx="1043">
                  <c:v>42823</c:v>
                </c:pt>
                <c:pt idx="1044">
                  <c:v>42824</c:v>
                </c:pt>
                <c:pt idx="1045">
                  <c:v>42825</c:v>
                </c:pt>
                <c:pt idx="1046">
                  <c:v>42828</c:v>
                </c:pt>
                <c:pt idx="1047">
                  <c:v>42829</c:v>
                </c:pt>
                <c:pt idx="1048">
                  <c:v>42830</c:v>
                </c:pt>
                <c:pt idx="1049">
                  <c:v>42831</c:v>
                </c:pt>
                <c:pt idx="1050">
                  <c:v>42832</c:v>
                </c:pt>
                <c:pt idx="1051">
                  <c:v>42835</c:v>
                </c:pt>
                <c:pt idx="1052">
                  <c:v>42836</c:v>
                </c:pt>
                <c:pt idx="1053">
                  <c:v>42837</c:v>
                </c:pt>
                <c:pt idx="1054">
                  <c:v>42838</c:v>
                </c:pt>
                <c:pt idx="1055">
                  <c:v>42842</c:v>
                </c:pt>
                <c:pt idx="1056">
                  <c:v>42843</c:v>
                </c:pt>
                <c:pt idx="1057">
                  <c:v>42844</c:v>
                </c:pt>
                <c:pt idx="1058">
                  <c:v>42845</c:v>
                </c:pt>
                <c:pt idx="1059">
                  <c:v>42846</c:v>
                </c:pt>
                <c:pt idx="1060">
                  <c:v>42849</c:v>
                </c:pt>
                <c:pt idx="1061">
                  <c:v>42850</c:v>
                </c:pt>
                <c:pt idx="1062">
                  <c:v>42851</c:v>
                </c:pt>
                <c:pt idx="1063">
                  <c:v>42852</c:v>
                </c:pt>
                <c:pt idx="1064">
                  <c:v>42853</c:v>
                </c:pt>
                <c:pt idx="1065">
                  <c:v>42856</c:v>
                </c:pt>
                <c:pt idx="1066">
                  <c:v>42857</c:v>
                </c:pt>
                <c:pt idx="1067">
                  <c:v>42858</c:v>
                </c:pt>
                <c:pt idx="1068">
                  <c:v>42859</c:v>
                </c:pt>
                <c:pt idx="1069">
                  <c:v>42860</c:v>
                </c:pt>
                <c:pt idx="1070">
                  <c:v>42863</c:v>
                </c:pt>
                <c:pt idx="1071">
                  <c:v>42864</c:v>
                </c:pt>
                <c:pt idx="1072">
                  <c:v>42865</c:v>
                </c:pt>
                <c:pt idx="1073">
                  <c:v>42866</c:v>
                </c:pt>
                <c:pt idx="1074">
                  <c:v>42867</c:v>
                </c:pt>
                <c:pt idx="1075">
                  <c:v>42870</c:v>
                </c:pt>
                <c:pt idx="1076">
                  <c:v>42871</c:v>
                </c:pt>
                <c:pt idx="1077">
                  <c:v>42872</c:v>
                </c:pt>
                <c:pt idx="1078">
                  <c:v>42873</c:v>
                </c:pt>
                <c:pt idx="1079">
                  <c:v>42874</c:v>
                </c:pt>
                <c:pt idx="1080">
                  <c:v>42877</c:v>
                </c:pt>
                <c:pt idx="1081">
                  <c:v>42878</c:v>
                </c:pt>
                <c:pt idx="1082">
                  <c:v>42879</c:v>
                </c:pt>
                <c:pt idx="1083">
                  <c:v>42880</c:v>
                </c:pt>
                <c:pt idx="1084">
                  <c:v>42881</c:v>
                </c:pt>
                <c:pt idx="1085">
                  <c:v>42885</c:v>
                </c:pt>
                <c:pt idx="1086">
                  <c:v>42886</c:v>
                </c:pt>
                <c:pt idx="1087">
                  <c:v>42887</c:v>
                </c:pt>
                <c:pt idx="1088">
                  <c:v>42888</c:v>
                </c:pt>
                <c:pt idx="1089">
                  <c:v>42891</c:v>
                </c:pt>
                <c:pt idx="1090">
                  <c:v>42892</c:v>
                </c:pt>
                <c:pt idx="1091">
                  <c:v>42893</c:v>
                </c:pt>
                <c:pt idx="1092">
                  <c:v>42894</c:v>
                </c:pt>
                <c:pt idx="1093">
                  <c:v>42895</c:v>
                </c:pt>
                <c:pt idx="1094">
                  <c:v>42898</c:v>
                </c:pt>
                <c:pt idx="1095">
                  <c:v>42899</c:v>
                </c:pt>
                <c:pt idx="1096">
                  <c:v>42900</c:v>
                </c:pt>
                <c:pt idx="1097">
                  <c:v>42901</c:v>
                </c:pt>
                <c:pt idx="1098">
                  <c:v>42902</c:v>
                </c:pt>
                <c:pt idx="1099">
                  <c:v>42905</c:v>
                </c:pt>
                <c:pt idx="1100">
                  <c:v>42906</c:v>
                </c:pt>
                <c:pt idx="1101">
                  <c:v>42907</c:v>
                </c:pt>
                <c:pt idx="1102">
                  <c:v>42908</c:v>
                </c:pt>
                <c:pt idx="1103">
                  <c:v>42909</c:v>
                </c:pt>
                <c:pt idx="1104">
                  <c:v>42912</c:v>
                </c:pt>
                <c:pt idx="1105">
                  <c:v>42913</c:v>
                </c:pt>
                <c:pt idx="1106">
                  <c:v>42914</c:v>
                </c:pt>
                <c:pt idx="1107">
                  <c:v>42915</c:v>
                </c:pt>
                <c:pt idx="1108">
                  <c:v>42916</c:v>
                </c:pt>
                <c:pt idx="1109">
                  <c:v>42919</c:v>
                </c:pt>
                <c:pt idx="1110">
                  <c:v>42921</c:v>
                </c:pt>
                <c:pt idx="1111">
                  <c:v>42922</c:v>
                </c:pt>
                <c:pt idx="1112">
                  <c:v>42923</c:v>
                </c:pt>
                <c:pt idx="1113">
                  <c:v>42926</c:v>
                </c:pt>
                <c:pt idx="1114">
                  <c:v>42927</c:v>
                </c:pt>
                <c:pt idx="1115">
                  <c:v>42928</c:v>
                </c:pt>
                <c:pt idx="1116">
                  <c:v>42929</c:v>
                </c:pt>
                <c:pt idx="1117">
                  <c:v>42930</c:v>
                </c:pt>
                <c:pt idx="1118">
                  <c:v>42933</c:v>
                </c:pt>
                <c:pt idx="1119">
                  <c:v>42934</c:v>
                </c:pt>
                <c:pt idx="1120">
                  <c:v>42935</c:v>
                </c:pt>
                <c:pt idx="1121">
                  <c:v>42936</c:v>
                </c:pt>
                <c:pt idx="1122">
                  <c:v>42937</c:v>
                </c:pt>
                <c:pt idx="1123">
                  <c:v>42940</c:v>
                </c:pt>
                <c:pt idx="1124">
                  <c:v>42941</c:v>
                </c:pt>
                <c:pt idx="1125">
                  <c:v>42942</c:v>
                </c:pt>
                <c:pt idx="1126">
                  <c:v>42943</c:v>
                </c:pt>
                <c:pt idx="1127">
                  <c:v>42944</c:v>
                </c:pt>
                <c:pt idx="1128">
                  <c:v>42947</c:v>
                </c:pt>
                <c:pt idx="1129">
                  <c:v>42948</c:v>
                </c:pt>
                <c:pt idx="1130">
                  <c:v>42949</c:v>
                </c:pt>
                <c:pt idx="1131">
                  <c:v>42950</c:v>
                </c:pt>
                <c:pt idx="1132">
                  <c:v>42951</c:v>
                </c:pt>
                <c:pt idx="1133">
                  <c:v>42954</c:v>
                </c:pt>
                <c:pt idx="1134">
                  <c:v>42955</c:v>
                </c:pt>
                <c:pt idx="1135">
                  <c:v>42956</c:v>
                </c:pt>
                <c:pt idx="1136">
                  <c:v>42957</c:v>
                </c:pt>
                <c:pt idx="1137">
                  <c:v>42958</c:v>
                </c:pt>
                <c:pt idx="1138">
                  <c:v>42961</c:v>
                </c:pt>
                <c:pt idx="1139">
                  <c:v>42962</c:v>
                </c:pt>
                <c:pt idx="1140">
                  <c:v>42963</c:v>
                </c:pt>
                <c:pt idx="1141">
                  <c:v>42964</c:v>
                </c:pt>
                <c:pt idx="1142">
                  <c:v>42965</c:v>
                </c:pt>
                <c:pt idx="1143">
                  <c:v>42968</c:v>
                </c:pt>
                <c:pt idx="1144">
                  <c:v>42969</c:v>
                </c:pt>
                <c:pt idx="1145">
                  <c:v>42970</c:v>
                </c:pt>
                <c:pt idx="1146">
                  <c:v>42971</c:v>
                </c:pt>
                <c:pt idx="1147">
                  <c:v>42972</c:v>
                </c:pt>
                <c:pt idx="1148">
                  <c:v>42975</c:v>
                </c:pt>
                <c:pt idx="1149">
                  <c:v>42976</c:v>
                </c:pt>
                <c:pt idx="1150">
                  <c:v>42977</c:v>
                </c:pt>
                <c:pt idx="1151">
                  <c:v>42978</c:v>
                </c:pt>
                <c:pt idx="1152">
                  <c:v>42979</c:v>
                </c:pt>
                <c:pt idx="1153">
                  <c:v>42983</c:v>
                </c:pt>
                <c:pt idx="1154">
                  <c:v>42984</c:v>
                </c:pt>
                <c:pt idx="1155">
                  <c:v>42985</c:v>
                </c:pt>
                <c:pt idx="1156">
                  <c:v>42986</c:v>
                </c:pt>
                <c:pt idx="1157">
                  <c:v>42989</c:v>
                </c:pt>
                <c:pt idx="1158">
                  <c:v>42990</c:v>
                </c:pt>
                <c:pt idx="1159">
                  <c:v>42991</c:v>
                </c:pt>
                <c:pt idx="1160">
                  <c:v>42992</c:v>
                </c:pt>
                <c:pt idx="1161">
                  <c:v>42993</c:v>
                </c:pt>
                <c:pt idx="1162">
                  <c:v>42996</c:v>
                </c:pt>
                <c:pt idx="1163">
                  <c:v>42997</c:v>
                </c:pt>
                <c:pt idx="1164">
                  <c:v>42998</c:v>
                </c:pt>
                <c:pt idx="1165">
                  <c:v>42999</c:v>
                </c:pt>
                <c:pt idx="1166">
                  <c:v>43000</c:v>
                </c:pt>
                <c:pt idx="1167">
                  <c:v>43003</c:v>
                </c:pt>
                <c:pt idx="1168">
                  <c:v>43004</c:v>
                </c:pt>
                <c:pt idx="1169">
                  <c:v>43005</c:v>
                </c:pt>
                <c:pt idx="1170">
                  <c:v>43006</c:v>
                </c:pt>
                <c:pt idx="1171">
                  <c:v>43007</c:v>
                </c:pt>
                <c:pt idx="1172">
                  <c:v>43010</c:v>
                </c:pt>
                <c:pt idx="1173">
                  <c:v>43011</c:v>
                </c:pt>
                <c:pt idx="1174">
                  <c:v>43012</c:v>
                </c:pt>
                <c:pt idx="1175">
                  <c:v>43013</c:v>
                </c:pt>
                <c:pt idx="1176">
                  <c:v>43014</c:v>
                </c:pt>
                <c:pt idx="1177">
                  <c:v>43017</c:v>
                </c:pt>
                <c:pt idx="1178">
                  <c:v>43018</c:v>
                </c:pt>
                <c:pt idx="1179">
                  <c:v>43019</c:v>
                </c:pt>
                <c:pt idx="1180">
                  <c:v>43020</c:v>
                </c:pt>
                <c:pt idx="1181">
                  <c:v>43021</c:v>
                </c:pt>
                <c:pt idx="1182">
                  <c:v>43024</c:v>
                </c:pt>
                <c:pt idx="1183">
                  <c:v>43025</c:v>
                </c:pt>
                <c:pt idx="1184">
                  <c:v>43026</c:v>
                </c:pt>
                <c:pt idx="1185">
                  <c:v>43027</c:v>
                </c:pt>
                <c:pt idx="1186">
                  <c:v>43028</c:v>
                </c:pt>
                <c:pt idx="1187">
                  <c:v>43031</c:v>
                </c:pt>
                <c:pt idx="1188">
                  <c:v>43032</c:v>
                </c:pt>
                <c:pt idx="1189">
                  <c:v>43033</c:v>
                </c:pt>
                <c:pt idx="1190">
                  <c:v>43034</c:v>
                </c:pt>
                <c:pt idx="1191">
                  <c:v>43035</c:v>
                </c:pt>
                <c:pt idx="1192">
                  <c:v>43038</c:v>
                </c:pt>
                <c:pt idx="1193">
                  <c:v>43039</c:v>
                </c:pt>
                <c:pt idx="1194">
                  <c:v>43040</c:v>
                </c:pt>
                <c:pt idx="1195">
                  <c:v>43041</c:v>
                </c:pt>
                <c:pt idx="1196">
                  <c:v>43042</c:v>
                </c:pt>
                <c:pt idx="1197">
                  <c:v>43045</c:v>
                </c:pt>
                <c:pt idx="1198">
                  <c:v>43046</c:v>
                </c:pt>
                <c:pt idx="1199">
                  <c:v>43047</c:v>
                </c:pt>
                <c:pt idx="1200">
                  <c:v>43048</c:v>
                </c:pt>
                <c:pt idx="1201">
                  <c:v>43049</c:v>
                </c:pt>
                <c:pt idx="1202">
                  <c:v>43052</c:v>
                </c:pt>
                <c:pt idx="1203">
                  <c:v>43053</c:v>
                </c:pt>
                <c:pt idx="1204">
                  <c:v>43054</c:v>
                </c:pt>
                <c:pt idx="1205">
                  <c:v>43055</c:v>
                </c:pt>
                <c:pt idx="1206">
                  <c:v>43056</c:v>
                </c:pt>
                <c:pt idx="1207">
                  <c:v>43059</c:v>
                </c:pt>
                <c:pt idx="1208">
                  <c:v>43060</c:v>
                </c:pt>
                <c:pt idx="1209">
                  <c:v>43061</c:v>
                </c:pt>
                <c:pt idx="1210">
                  <c:v>43063</c:v>
                </c:pt>
                <c:pt idx="1211">
                  <c:v>43066</c:v>
                </c:pt>
                <c:pt idx="1212">
                  <c:v>43067</c:v>
                </c:pt>
                <c:pt idx="1213">
                  <c:v>43068</c:v>
                </c:pt>
                <c:pt idx="1214">
                  <c:v>43069</c:v>
                </c:pt>
                <c:pt idx="1215">
                  <c:v>43070</c:v>
                </c:pt>
                <c:pt idx="1216">
                  <c:v>43073</c:v>
                </c:pt>
                <c:pt idx="1217">
                  <c:v>43074</c:v>
                </c:pt>
                <c:pt idx="1218">
                  <c:v>43075</c:v>
                </c:pt>
                <c:pt idx="1219">
                  <c:v>43076</c:v>
                </c:pt>
                <c:pt idx="1220">
                  <c:v>43077</c:v>
                </c:pt>
                <c:pt idx="1221">
                  <c:v>43080</c:v>
                </c:pt>
                <c:pt idx="1222">
                  <c:v>43081</c:v>
                </c:pt>
                <c:pt idx="1223">
                  <c:v>43082</c:v>
                </c:pt>
                <c:pt idx="1224">
                  <c:v>43083</c:v>
                </c:pt>
                <c:pt idx="1225">
                  <c:v>43084</c:v>
                </c:pt>
                <c:pt idx="1226">
                  <c:v>43087</c:v>
                </c:pt>
                <c:pt idx="1227">
                  <c:v>43088</c:v>
                </c:pt>
                <c:pt idx="1228">
                  <c:v>43089</c:v>
                </c:pt>
                <c:pt idx="1229">
                  <c:v>43090</c:v>
                </c:pt>
                <c:pt idx="1230">
                  <c:v>43091</c:v>
                </c:pt>
                <c:pt idx="1231">
                  <c:v>43095</c:v>
                </c:pt>
                <c:pt idx="1232">
                  <c:v>43096</c:v>
                </c:pt>
                <c:pt idx="1233">
                  <c:v>43097</c:v>
                </c:pt>
                <c:pt idx="1234">
                  <c:v>43098</c:v>
                </c:pt>
                <c:pt idx="1235">
                  <c:v>43102</c:v>
                </c:pt>
                <c:pt idx="1236">
                  <c:v>43103</c:v>
                </c:pt>
                <c:pt idx="1237">
                  <c:v>43104</c:v>
                </c:pt>
                <c:pt idx="1238">
                  <c:v>43105</c:v>
                </c:pt>
                <c:pt idx="1239">
                  <c:v>43108</c:v>
                </c:pt>
                <c:pt idx="1240">
                  <c:v>43109</c:v>
                </c:pt>
                <c:pt idx="1241">
                  <c:v>43110</c:v>
                </c:pt>
                <c:pt idx="1242">
                  <c:v>43111</c:v>
                </c:pt>
                <c:pt idx="1243">
                  <c:v>43112</c:v>
                </c:pt>
                <c:pt idx="1244">
                  <c:v>43116</c:v>
                </c:pt>
                <c:pt idx="1245">
                  <c:v>43117</c:v>
                </c:pt>
                <c:pt idx="1246">
                  <c:v>43118</c:v>
                </c:pt>
                <c:pt idx="1247">
                  <c:v>43119</c:v>
                </c:pt>
                <c:pt idx="1248">
                  <c:v>43122</c:v>
                </c:pt>
                <c:pt idx="1249">
                  <c:v>43123</c:v>
                </c:pt>
                <c:pt idx="1250">
                  <c:v>43124</c:v>
                </c:pt>
                <c:pt idx="1251">
                  <c:v>43125</c:v>
                </c:pt>
                <c:pt idx="1252">
                  <c:v>43126</c:v>
                </c:pt>
                <c:pt idx="1253">
                  <c:v>43129</c:v>
                </c:pt>
                <c:pt idx="1254">
                  <c:v>43130</c:v>
                </c:pt>
                <c:pt idx="1255">
                  <c:v>43131</c:v>
                </c:pt>
                <c:pt idx="1256">
                  <c:v>43132</c:v>
                </c:pt>
                <c:pt idx="1257">
                  <c:v>43133</c:v>
                </c:pt>
                <c:pt idx="1258">
                  <c:v>43136</c:v>
                </c:pt>
              </c:numCache>
            </c:numRef>
          </c:cat>
          <c:val>
            <c:numRef>
              <c:f>Market_benchmark!$V$2:$V$1260</c:f>
              <c:numCache>
                <c:formatCode>General</c:formatCode>
                <c:ptCount val="1259"/>
                <c:pt idx="0">
                  <c:v>500</c:v>
                </c:pt>
                <c:pt idx="1">
                  <c:v>498.68031238259016</c:v>
                </c:pt>
                <c:pt idx="2">
                  <c:v>501.47725245956826</c:v>
                </c:pt>
                <c:pt idx="3">
                  <c:v>500.85838599895419</c:v>
                </c:pt>
                <c:pt idx="4">
                  <c:v>502.2659511536358</c:v>
                </c:pt>
                <c:pt idx="5">
                  <c:v>503.38948083252421</c:v>
                </c:pt>
                <c:pt idx="6">
                  <c:v>502.99899076082693</c:v>
                </c:pt>
                <c:pt idx="7">
                  <c:v>502.79421521778244</c:v>
                </c:pt>
                <c:pt idx="8">
                  <c:v>505.96641030029883</c:v>
                </c:pt>
                <c:pt idx="9">
                  <c:v>500.43195944637807</c:v>
                </c:pt>
                <c:pt idx="10">
                  <c:v>496.27919963726458</c:v>
                </c:pt>
                <c:pt idx="11">
                  <c:v>500.06916491159086</c:v>
                </c:pt>
                <c:pt idx="12">
                  <c:v>490.91726538256989</c:v>
                </c:pt>
                <c:pt idx="13">
                  <c:v>493.2637494526038</c:v>
                </c:pt>
                <c:pt idx="14">
                  <c:v>499.14894236259391</c:v>
                </c:pt>
                <c:pt idx="15">
                  <c:v>498.30413377239671</c:v>
                </c:pt>
                <c:pt idx="16">
                  <c:v>498.54339243676537</c:v>
                </c:pt>
                <c:pt idx="17">
                  <c:v>500.85627289204052</c:v>
                </c:pt>
                <c:pt idx="18">
                  <c:v>506.0469242804221</c:v>
                </c:pt>
                <c:pt idx="19">
                  <c:v>507.74243242496647</c:v>
                </c:pt>
                <c:pt idx="20">
                  <c:v>510.20142357061422</c:v>
                </c:pt>
                <c:pt idx="21">
                  <c:v>513.82541167226407</c:v>
                </c:pt>
                <c:pt idx="22">
                  <c:v>515.26552611940076</c:v>
                </c:pt>
                <c:pt idx="23">
                  <c:v>513.58731083018188</c:v>
                </c:pt>
                <c:pt idx="24">
                  <c:v>513.9275006393076</c:v>
                </c:pt>
                <c:pt idx="25">
                  <c:v>516.63977135881817</c:v>
                </c:pt>
                <c:pt idx="26">
                  <c:v>514.70310097090544</c:v>
                </c:pt>
                <c:pt idx="27">
                  <c:v>511.59984630503698</c:v>
                </c:pt>
                <c:pt idx="28">
                  <c:v>509.5933962100662</c:v>
                </c:pt>
                <c:pt idx="29">
                  <c:v>513.15599199598148</c:v>
                </c:pt>
                <c:pt idx="30">
                  <c:v>509.28096897062034</c:v>
                </c:pt>
                <c:pt idx="31">
                  <c:v>511.93757408442286</c:v>
                </c:pt>
                <c:pt idx="32">
                  <c:v>510.28218424479957</c:v>
                </c:pt>
                <c:pt idx="33">
                  <c:v>513.22081729392119</c:v>
                </c:pt>
                <c:pt idx="34">
                  <c:v>511.46402117188222</c:v>
                </c:pt>
                <c:pt idx="35">
                  <c:v>513.18254923953441</c:v>
                </c:pt>
                <c:pt idx="36">
                  <c:v>510.75698109975531</c:v>
                </c:pt>
                <c:pt idx="37">
                  <c:v>513.80214433789206</c:v>
                </c:pt>
                <c:pt idx="38">
                  <c:v>507.89178605366595</c:v>
                </c:pt>
                <c:pt idx="39">
                  <c:v>507.88419789034737</c:v>
                </c:pt>
                <c:pt idx="40">
                  <c:v>503.88813228851717</c:v>
                </c:pt>
                <c:pt idx="41">
                  <c:v>507.3206794562393</c:v>
                </c:pt>
                <c:pt idx="42">
                  <c:v>509.65555869726103</c:v>
                </c:pt>
                <c:pt idx="43">
                  <c:v>517.28763331372465</c:v>
                </c:pt>
                <c:pt idx="44">
                  <c:v>518.23006707249783</c:v>
                </c:pt>
                <c:pt idx="45">
                  <c:v>515.47582964173068</c:v>
                </c:pt>
                <c:pt idx="46">
                  <c:v>504.79285846024254</c:v>
                </c:pt>
                <c:pt idx="47">
                  <c:v>511.32139717194826</c:v>
                </c:pt>
                <c:pt idx="48">
                  <c:v>504.37273762367795</c:v>
                </c:pt>
                <c:pt idx="49">
                  <c:v>500.12468191392003</c:v>
                </c:pt>
                <c:pt idx="50">
                  <c:v>503.95425533954295</c:v>
                </c:pt>
                <c:pt idx="51">
                  <c:v>506.0041989452813</c:v>
                </c:pt>
                <c:pt idx="52">
                  <c:v>510.82690239317384</c:v>
                </c:pt>
                <c:pt idx="53">
                  <c:v>510.39285334922687</c:v>
                </c:pt>
                <c:pt idx="54">
                  <c:v>512.60364394453859</c:v>
                </c:pt>
                <c:pt idx="55">
                  <c:v>510.48200026330142</c:v>
                </c:pt>
                <c:pt idx="56">
                  <c:v>514.12425775838904</c:v>
                </c:pt>
                <c:pt idx="57">
                  <c:v>515.95330308141195</c:v>
                </c:pt>
                <c:pt idx="58">
                  <c:v>510.54438369403988</c:v>
                </c:pt>
                <c:pt idx="59">
                  <c:v>514.99795466191767</c:v>
                </c:pt>
                <c:pt idx="60">
                  <c:v>523.52667005183559</c:v>
                </c:pt>
                <c:pt idx="61">
                  <c:v>525.00271979101046</c:v>
                </c:pt>
                <c:pt idx="62">
                  <c:v>527.26468064540416</c:v>
                </c:pt>
                <c:pt idx="63">
                  <c:v>528.51961839378748</c:v>
                </c:pt>
                <c:pt idx="64">
                  <c:v>529.07506713392706</c:v>
                </c:pt>
                <c:pt idx="65">
                  <c:v>533.88743709098571</c:v>
                </c:pt>
                <c:pt idx="66">
                  <c:v>534.35539101171423</c:v>
                </c:pt>
                <c:pt idx="67">
                  <c:v>539.18671791999918</c:v>
                </c:pt>
                <c:pt idx="68">
                  <c:v>540.8243132247311</c:v>
                </c:pt>
                <c:pt idx="69">
                  <c:v>537.04340892854509</c:v>
                </c:pt>
                <c:pt idx="70">
                  <c:v>543.89761224019537</c:v>
                </c:pt>
                <c:pt idx="71">
                  <c:v>543.90498330394894</c:v>
                </c:pt>
                <c:pt idx="72">
                  <c:v>544.42225609106515</c:v>
                </c:pt>
                <c:pt idx="73">
                  <c:v>542.63837672941884</c:v>
                </c:pt>
                <c:pt idx="74">
                  <c:v>541.76400686683007</c:v>
                </c:pt>
                <c:pt idx="75">
                  <c:v>541.43025208595873</c:v>
                </c:pt>
                <c:pt idx="76">
                  <c:v>548.21184186628011</c:v>
                </c:pt>
                <c:pt idx="77">
                  <c:v>544.61338318168112</c:v>
                </c:pt>
                <c:pt idx="78">
                  <c:v>546.56045941033244</c:v>
                </c:pt>
                <c:pt idx="79">
                  <c:v>541.29554866467868</c:v>
                </c:pt>
                <c:pt idx="80">
                  <c:v>543.42561472690159</c:v>
                </c:pt>
                <c:pt idx="81">
                  <c:v>540.83267858824831</c:v>
                </c:pt>
                <c:pt idx="82">
                  <c:v>533.2258416466774</c:v>
                </c:pt>
                <c:pt idx="83">
                  <c:v>535.85107085256698</c:v>
                </c:pt>
                <c:pt idx="84">
                  <c:v>544.38620301144442</c:v>
                </c:pt>
                <c:pt idx="85">
                  <c:v>545.7851202385981</c:v>
                </c:pt>
                <c:pt idx="86">
                  <c:v>540.61699905802948</c:v>
                </c:pt>
                <c:pt idx="87">
                  <c:v>537.01099085298279</c:v>
                </c:pt>
                <c:pt idx="88">
                  <c:v>542.05567514400673</c:v>
                </c:pt>
                <c:pt idx="89">
                  <c:v>537.71468559281857</c:v>
                </c:pt>
                <c:pt idx="90">
                  <c:v>542.56736330792</c:v>
                </c:pt>
                <c:pt idx="91">
                  <c:v>546.99268397219566</c:v>
                </c:pt>
                <c:pt idx="92">
                  <c:v>543.77614830131199</c:v>
                </c:pt>
                <c:pt idx="93">
                  <c:v>534.49734372625574</c:v>
                </c:pt>
                <c:pt idx="94">
                  <c:v>537.07694709407463</c:v>
                </c:pt>
                <c:pt idx="95">
                  <c:v>532.53907380583337</c:v>
                </c:pt>
                <c:pt idx="96">
                  <c:v>537.29345049019207</c:v>
                </c:pt>
                <c:pt idx="97">
                  <c:v>540.77035594763697</c:v>
                </c:pt>
                <c:pt idx="98">
                  <c:v>543.03382434676814</c:v>
                </c:pt>
                <c:pt idx="99">
                  <c:v>541.04005027318181</c:v>
                </c:pt>
                <c:pt idx="100">
                  <c:v>544.36927865517248</c:v>
                </c:pt>
                <c:pt idx="101">
                  <c:v>543.30267802481467</c:v>
                </c:pt>
                <c:pt idx="102">
                  <c:v>545.23305625434693</c:v>
                </c:pt>
                <c:pt idx="103">
                  <c:v>554.65866568387537</c:v>
                </c:pt>
                <c:pt idx="104">
                  <c:v>555.31578530612239</c:v>
                </c:pt>
                <c:pt idx="105">
                  <c:v>557.95207552425541</c:v>
                </c:pt>
                <c:pt idx="106">
                  <c:v>559.72456898889368</c:v>
                </c:pt>
                <c:pt idx="107">
                  <c:v>564.29699821250119</c:v>
                </c:pt>
                <c:pt idx="108">
                  <c:v>566.47183064113563</c:v>
                </c:pt>
                <c:pt idx="109">
                  <c:v>566.28531636560854</c:v>
                </c:pt>
                <c:pt idx="110">
                  <c:v>564.33999470569961</c:v>
                </c:pt>
                <c:pt idx="111">
                  <c:v>564.63232270307276</c:v>
                </c:pt>
                <c:pt idx="112">
                  <c:v>567.36124238457546</c:v>
                </c:pt>
                <c:pt idx="113">
                  <c:v>565.49219202878237</c:v>
                </c:pt>
                <c:pt idx="114">
                  <c:v>566.39158877050033</c:v>
                </c:pt>
                <c:pt idx="115">
                  <c:v>565.95318363620095</c:v>
                </c:pt>
                <c:pt idx="116">
                  <c:v>566.6390134362581</c:v>
                </c:pt>
                <c:pt idx="117">
                  <c:v>568.84460564794779</c:v>
                </c:pt>
                <c:pt idx="118">
                  <c:v>568.3853869518764</c:v>
                </c:pt>
                <c:pt idx="119">
                  <c:v>567.20993423293498</c:v>
                </c:pt>
                <c:pt idx="120">
                  <c:v>568.46937672579475</c:v>
                </c:pt>
                <c:pt idx="121">
                  <c:v>568.46206849816099</c:v>
                </c:pt>
                <c:pt idx="122">
                  <c:v>577.08214644408361</c:v>
                </c:pt>
                <c:pt idx="123">
                  <c:v>575.72974622714594</c:v>
                </c:pt>
                <c:pt idx="124">
                  <c:v>575.95519974863225</c:v>
                </c:pt>
                <c:pt idx="125">
                  <c:v>572.69401924267936</c:v>
                </c:pt>
                <c:pt idx="126">
                  <c:v>570.03609436738725</c:v>
                </c:pt>
                <c:pt idx="127">
                  <c:v>571.42460692267207</c:v>
                </c:pt>
                <c:pt idx="128">
                  <c:v>569.42795756951693</c:v>
                </c:pt>
                <c:pt idx="129">
                  <c:v>570.1740696225379</c:v>
                </c:pt>
                <c:pt idx="130">
                  <c:v>574.0276887886281</c:v>
                </c:pt>
                <c:pt idx="131">
                  <c:v>571.09196943677603</c:v>
                </c:pt>
                <c:pt idx="132">
                  <c:v>564.0143070157261</c:v>
                </c:pt>
                <c:pt idx="133">
                  <c:v>564.44808716028706</c:v>
                </c:pt>
                <c:pt idx="134">
                  <c:v>563.09215990884115</c:v>
                </c:pt>
                <c:pt idx="135">
                  <c:v>563.4148306249092</c:v>
                </c:pt>
                <c:pt idx="136">
                  <c:v>561.41125605408831</c:v>
                </c:pt>
                <c:pt idx="137">
                  <c:v>566.31190816978631</c:v>
                </c:pt>
                <c:pt idx="138">
                  <c:v>566.75597586309493</c:v>
                </c:pt>
                <c:pt idx="139">
                  <c:v>565.06839238768669</c:v>
                </c:pt>
                <c:pt idx="140">
                  <c:v>554.99084214854031</c:v>
                </c:pt>
                <c:pt idx="141">
                  <c:v>557.91096449412589</c:v>
                </c:pt>
                <c:pt idx="142">
                  <c:v>559.0502122269985</c:v>
                </c:pt>
                <c:pt idx="143">
                  <c:v>556.71404007371302</c:v>
                </c:pt>
                <c:pt idx="144">
                  <c:v>560.69882544669497</c:v>
                </c:pt>
                <c:pt idx="145">
                  <c:v>565.79823083580152</c:v>
                </c:pt>
                <c:pt idx="146">
                  <c:v>568.11031758454681</c:v>
                </c:pt>
                <c:pt idx="147">
                  <c:v>567.21854900633161</c:v>
                </c:pt>
                <c:pt idx="148">
                  <c:v>571.8426049074011</c:v>
                </c:pt>
                <c:pt idx="149">
                  <c:v>576.81402818650292</c:v>
                </c:pt>
                <c:pt idx="150">
                  <c:v>577.92703211036337</c:v>
                </c:pt>
                <c:pt idx="151">
                  <c:v>576.36689032878792</c:v>
                </c:pt>
                <c:pt idx="152">
                  <c:v>577.79586420772023</c:v>
                </c:pt>
                <c:pt idx="153">
                  <c:v>579.43088982286008</c:v>
                </c:pt>
                <c:pt idx="154">
                  <c:v>581.42650200694538</c:v>
                </c:pt>
                <c:pt idx="155">
                  <c:v>583.90857395605246</c:v>
                </c:pt>
                <c:pt idx="156">
                  <c:v>584.25526922276606</c:v>
                </c:pt>
                <c:pt idx="157">
                  <c:v>579.87429494673233</c:v>
                </c:pt>
                <c:pt idx="158">
                  <c:v>577.67182637182293</c:v>
                </c:pt>
                <c:pt idx="159">
                  <c:v>575.29096368748549</c:v>
                </c:pt>
                <c:pt idx="160">
                  <c:v>572.94612381378158</c:v>
                </c:pt>
                <c:pt idx="161">
                  <c:v>575.99369726041641</c:v>
                </c:pt>
                <c:pt idx="162">
                  <c:v>573.70464360833103</c:v>
                </c:pt>
                <c:pt idx="163">
                  <c:v>570.65895257739749</c:v>
                </c:pt>
                <c:pt idx="164">
                  <c:v>575.49367185253618</c:v>
                </c:pt>
                <c:pt idx="165">
                  <c:v>574.14118477502041</c:v>
                </c:pt>
                <c:pt idx="166">
                  <c:v>568.73962306677004</c:v>
                </c:pt>
                <c:pt idx="167">
                  <c:v>573.30129668793381</c:v>
                </c:pt>
                <c:pt idx="168">
                  <c:v>568.18246365295784</c:v>
                </c:pt>
                <c:pt idx="169">
                  <c:v>560.82780173067454</c:v>
                </c:pt>
                <c:pt idx="170">
                  <c:v>560.74411175812884</c:v>
                </c:pt>
                <c:pt idx="171">
                  <c:v>572.49780687037276</c:v>
                </c:pt>
                <c:pt idx="172">
                  <c:v>576.18166380890352</c:v>
                </c:pt>
                <c:pt idx="173">
                  <c:v>578.86766872673923</c:v>
                </c:pt>
                <c:pt idx="174">
                  <c:v>575.76732626813111</c:v>
                </c:pt>
                <c:pt idx="175">
                  <c:v>581.47634858479228</c:v>
                </c:pt>
                <c:pt idx="176">
                  <c:v>581.8404403353278</c:v>
                </c:pt>
                <c:pt idx="177">
                  <c:v>585.63754397140838</c:v>
                </c:pt>
                <c:pt idx="178">
                  <c:v>586.27810312970269</c:v>
                </c:pt>
                <c:pt idx="179">
                  <c:v>586.34985784111768</c:v>
                </c:pt>
                <c:pt idx="180">
                  <c:v>583.25412402510074</c:v>
                </c:pt>
                <c:pt idx="181">
                  <c:v>586.74799324443507</c:v>
                </c:pt>
                <c:pt idx="182">
                  <c:v>588.41192550308529</c:v>
                </c:pt>
                <c:pt idx="183">
                  <c:v>588.69771580250608</c:v>
                </c:pt>
                <c:pt idx="184">
                  <c:v>591.36976716305207</c:v>
                </c:pt>
                <c:pt idx="185">
                  <c:v>589.29665360733702</c:v>
                </c:pt>
                <c:pt idx="186">
                  <c:v>587.64562411148131</c:v>
                </c:pt>
                <c:pt idx="187">
                  <c:v>590.82733417023508</c:v>
                </c:pt>
                <c:pt idx="188">
                  <c:v>591.97545001381445</c:v>
                </c:pt>
                <c:pt idx="189">
                  <c:v>592.73600815248756</c:v>
                </c:pt>
                <c:pt idx="190">
                  <c:v>594.10247860635877</c:v>
                </c:pt>
                <c:pt idx="191">
                  <c:v>585.97256000866957</c:v>
                </c:pt>
                <c:pt idx="192">
                  <c:v>595.90655209278225</c:v>
                </c:pt>
                <c:pt idx="193">
                  <c:v>596.41133888424577</c:v>
                </c:pt>
                <c:pt idx="194">
                  <c:v>595.99205406417354</c:v>
                </c:pt>
                <c:pt idx="195">
                  <c:v>599.37488461930775</c:v>
                </c:pt>
                <c:pt idx="196">
                  <c:v>600.67825136377655</c:v>
                </c:pt>
                <c:pt idx="197">
                  <c:v>603.15965055735353</c:v>
                </c:pt>
                <c:pt idx="198">
                  <c:v>600.27437297286781</c:v>
                </c:pt>
                <c:pt idx="199">
                  <c:v>599.76134116345634</c:v>
                </c:pt>
                <c:pt idx="200">
                  <c:v>599.63087578495174</c:v>
                </c:pt>
                <c:pt idx="201">
                  <c:v>604.32964075342193</c:v>
                </c:pt>
                <c:pt idx="202">
                  <c:v>606.17191013854358</c:v>
                </c:pt>
                <c:pt idx="203">
                  <c:v>605.9201743737234</c:v>
                </c:pt>
                <c:pt idx="204">
                  <c:v>605.99909594602764</c:v>
                </c:pt>
                <c:pt idx="205">
                  <c:v>608.83771712980877</c:v>
                </c:pt>
                <c:pt idx="206">
                  <c:v>609.36377457168976</c:v>
                </c:pt>
                <c:pt idx="207">
                  <c:v>608.64112740678081</c:v>
                </c:pt>
                <c:pt idx="208">
                  <c:v>606.04841235746676</c:v>
                </c:pt>
                <c:pt idx="209">
                  <c:v>606.98770448640755</c:v>
                </c:pt>
                <c:pt idx="210">
                  <c:v>605.64089951963138</c:v>
                </c:pt>
                <c:pt idx="211">
                  <c:v>611.69906155245349</c:v>
                </c:pt>
                <c:pt idx="212">
                  <c:v>611.82030491277476</c:v>
                </c:pt>
                <c:pt idx="213">
                  <c:v>608.96304918579858</c:v>
                </c:pt>
                <c:pt idx="214">
                  <c:v>603.84216471179298</c:v>
                </c:pt>
                <c:pt idx="215">
                  <c:v>602.41530616873547</c:v>
                </c:pt>
                <c:pt idx="216">
                  <c:v>602.50763925458216</c:v>
                </c:pt>
                <c:pt idx="217">
                  <c:v>606.59626528908336</c:v>
                </c:pt>
                <c:pt idx="218">
                  <c:v>604.93930329122088</c:v>
                </c:pt>
                <c:pt idx="219">
                  <c:v>614.21852667576695</c:v>
                </c:pt>
                <c:pt idx="220">
                  <c:v>614.54351002225098</c:v>
                </c:pt>
                <c:pt idx="221">
                  <c:v>617.20982287703202</c:v>
                </c:pt>
                <c:pt idx="222">
                  <c:v>621.90153059492536</c:v>
                </c:pt>
                <c:pt idx="223">
                  <c:v>624.59307222932659</c:v>
                </c:pt>
                <c:pt idx="224">
                  <c:v>627.55222762098174</c:v>
                </c:pt>
                <c:pt idx="225">
                  <c:v>627.32790511272151</c:v>
                </c:pt>
                <c:pt idx="226">
                  <c:v>626.85204719099829</c:v>
                </c:pt>
                <c:pt idx="227">
                  <c:v>630.47329485005355</c:v>
                </c:pt>
                <c:pt idx="228">
                  <c:v>624.85521321220745</c:v>
                </c:pt>
                <c:pt idx="229">
                  <c:v>624.82242162218131</c:v>
                </c:pt>
                <c:pt idx="230">
                  <c:v>622.29718870273518</c:v>
                </c:pt>
                <c:pt idx="231">
                  <c:v>625.90588286706793</c:v>
                </c:pt>
                <c:pt idx="232">
                  <c:v>626.83307841069279</c:v>
                </c:pt>
                <c:pt idx="233">
                  <c:v>625.63586945237944</c:v>
                </c:pt>
                <c:pt idx="234">
                  <c:v>624.59946198699106</c:v>
                </c:pt>
                <c:pt idx="235">
                  <c:v>616.67502860687171</c:v>
                </c:pt>
                <c:pt idx="236">
                  <c:v>623.99897202977638</c:v>
                </c:pt>
                <c:pt idx="237">
                  <c:v>627.94097674708212</c:v>
                </c:pt>
                <c:pt idx="238">
                  <c:v>626.21454669871071</c:v>
                </c:pt>
                <c:pt idx="239">
                  <c:v>624.66039699318651</c:v>
                </c:pt>
                <c:pt idx="240">
                  <c:v>625.88608439247673</c:v>
                </c:pt>
                <c:pt idx="241">
                  <c:v>627.05842023538821</c:v>
                </c:pt>
                <c:pt idx="242">
                  <c:v>620.33617533695576</c:v>
                </c:pt>
                <c:pt idx="243">
                  <c:v>607.81632792381936</c:v>
                </c:pt>
                <c:pt idx="244">
                  <c:v>605.15701870986777</c:v>
                </c:pt>
                <c:pt idx="245">
                  <c:v>607.50259240198125</c:v>
                </c:pt>
                <c:pt idx="246">
                  <c:v>599.77545108533354</c:v>
                </c:pt>
                <c:pt idx="247">
                  <c:v>606.60131114959404</c:v>
                </c:pt>
                <c:pt idx="248">
                  <c:v>602.27576705371359</c:v>
                </c:pt>
                <c:pt idx="249">
                  <c:v>587.54400805147952</c:v>
                </c:pt>
                <c:pt idx="250">
                  <c:v>592.20269581518244</c:v>
                </c:pt>
                <c:pt idx="251">
                  <c:v>591.86472542465481</c:v>
                </c:pt>
                <c:pt idx="252">
                  <c:v>598.98953986698666</c:v>
                </c:pt>
                <c:pt idx="253">
                  <c:v>605.67511059705475</c:v>
                </c:pt>
                <c:pt idx="254">
                  <c:v>607.09647277338627</c:v>
                </c:pt>
                <c:pt idx="255">
                  <c:v>614.10635182225008</c:v>
                </c:pt>
                <c:pt idx="256">
                  <c:v>615.13671119256787</c:v>
                </c:pt>
                <c:pt idx="257">
                  <c:v>618.05774388202587</c:v>
                </c:pt>
                <c:pt idx="258">
                  <c:v>620.78035397709459</c:v>
                </c:pt>
                <c:pt idx="259">
                  <c:v>621.18065844290709</c:v>
                </c:pt>
                <c:pt idx="260">
                  <c:v>617.91947042474021</c:v>
                </c:pt>
                <c:pt idx="261">
                  <c:v>621.84270831411231</c:v>
                </c:pt>
                <c:pt idx="262">
                  <c:v>620.50371392263298</c:v>
                </c:pt>
                <c:pt idx="263">
                  <c:v>624.49659473404029</c:v>
                </c:pt>
                <c:pt idx="264">
                  <c:v>622.56829096288379</c:v>
                </c:pt>
                <c:pt idx="265">
                  <c:v>622.33452828247027</c:v>
                </c:pt>
                <c:pt idx="266">
                  <c:v>624.54899801893146</c:v>
                </c:pt>
                <c:pt idx="267">
                  <c:v>625.54121319900571</c:v>
                </c:pt>
                <c:pt idx="268">
                  <c:v>619.81679908695332</c:v>
                </c:pt>
                <c:pt idx="269">
                  <c:v>630.42017746666716</c:v>
                </c:pt>
                <c:pt idx="270">
                  <c:v>630.4221678875457</c:v>
                </c:pt>
                <c:pt idx="271">
                  <c:v>632.11006650189506</c:v>
                </c:pt>
                <c:pt idx="272">
                  <c:v>633.08559823987787</c:v>
                </c:pt>
                <c:pt idx="273">
                  <c:v>632.39039186936918</c:v>
                </c:pt>
                <c:pt idx="274">
                  <c:v>629.03587470628565</c:v>
                </c:pt>
                <c:pt idx="275">
                  <c:v>628.75401348799016</c:v>
                </c:pt>
                <c:pt idx="276">
                  <c:v>619.3743634629127</c:v>
                </c:pt>
                <c:pt idx="277">
                  <c:v>617.5068153099935</c:v>
                </c:pt>
                <c:pt idx="278">
                  <c:v>624.11048270648939</c:v>
                </c:pt>
                <c:pt idx="279">
                  <c:v>628.38213830921961</c:v>
                </c:pt>
                <c:pt idx="280">
                  <c:v>626.8779826064316</c:v>
                </c:pt>
                <c:pt idx="281">
                  <c:v>629.8460704512903</c:v>
                </c:pt>
                <c:pt idx="282">
                  <c:v>626.52519022998376</c:v>
                </c:pt>
                <c:pt idx="283">
                  <c:v>622.69103631378482</c:v>
                </c:pt>
                <c:pt idx="284">
                  <c:v>624.94909713675816</c:v>
                </c:pt>
                <c:pt idx="285">
                  <c:v>619.00742791488733</c:v>
                </c:pt>
                <c:pt idx="286">
                  <c:v>616.93456346950165</c:v>
                </c:pt>
                <c:pt idx="287">
                  <c:v>619.57819271914627</c:v>
                </c:pt>
                <c:pt idx="288">
                  <c:v>624.74606730208359</c:v>
                </c:pt>
                <c:pt idx="289">
                  <c:v>630.7899379583954</c:v>
                </c:pt>
                <c:pt idx="290">
                  <c:v>633.16187314242575</c:v>
                </c:pt>
                <c:pt idx="291">
                  <c:v>630.92064321802775</c:v>
                </c:pt>
                <c:pt idx="292">
                  <c:v>620.25565265101272</c:v>
                </c:pt>
                <c:pt idx="293">
                  <c:v>613.45827970838457</c:v>
                </c:pt>
                <c:pt idx="294">
                  <c:v>615.43741106011578</c:v>
                </c:pt>
                <c:pt idx="295">
                  <c:v>622.71196894292405</c:v>
                </c:pt>
                <c:pt idx="296">
                  <c:v>608.51012021045165</c:v>
                </c:pt>
                <c:pt idx="297">
                  <c:v>602.46907762661965</c:v>
                </c:pt>
                <c:pt idx="298">
                  <c:v>607.08561885791948</c:v>
                </c:pt>
                <c:pt idx="299">
                  <c:v>609.58019249747156</c:v>
                </c:pt>
                <c:pt idx="300">
                  <c:v>615.85790628284144</c:v>
                </c:pt>
                <c:pt idx="301">
                  <c:v>618.2769023220842</c:v>
                </c:pt>
                <c:pt idx="302">
                  <c:v>620.61057349532598</c:v>
                </c:pt>
                <c:pt idx="303">
                  <c:v>624.01464015254646</c:v>
                </c:pt>
                <c:pt idx="304">
                  <c:v>620.97517671119067</c:v>
                </c:pt>
                <c:pt idx="305">
                  <c:v>622.30312201692573</c:v>
                </c:pt>
                <c:pt idx="306">
                  <c:v>615.37677263364469</c:v>
                </c:pt>
                <c:pt idx="307">
                  <c:v>617.15624826710541</c:v>
                </c:pt>
                <c:pt idx="308">
                  <c:v>620.74117399641852</c:v>
                </c:pt>
                <c:pt idx="309">
                  <c:v>621.21623664901063</c:v>
                </c:pt>
                <c:pt idx="310">
                  <c:v>620.53214914072805</c:v>
                </c:pt>
                <c:pt idx="311">
                  <c:v>619.24492671273845</c:v>
                </c:pt>
                <c:pt idx="312">
                  <c:v>620.90375412577544</c:v>
                </c:pt>
                <c:pt idx="313">
                  <c:v>614.77757009584104</c:v>
                </c:pt>
                <c:pt idx="314">
                  <c:v>616.41622125587492</c:v>
                </c:pt>
                <c:pt idx="315">
                  <c:v>616.07309997984498</c:v>
                </c:pt>
                <c:pt idx="316">
                  <c:v>618.13696526505089</c:v>
                </c:pt>
                <c:pt idx="317">
                  <c:v>625.1944769798888</c:v>
                </c:pt>
                <c:pt idx="318">
                  <c:v>623.97616413151854</c:v>
                </c:pt>
                <c:pt idx="319">
                  <c:v>618.79698077062665</c:v>
                </c:pt>
                <c:pt idx="320">
                  <c:v>612.74359561848655</c:v>
                </c:pt>
                <c:pt idx="321">
                  <c:v>615.27806190004981</c:v>
                </c:pt>
                <c:pt idx="322">
                  <c:v>618.23696887417725</c:v>
                </c:pt>
                <c:pt idx="323">
                  <c:v>613.50987105364595</c:v>
                </c:pt>
                <c:pt idx="324">
                  <c:v>619.00443217294821</c:v>
                </c:pt>
                <c:pt idx="325">
                  <c:v>621.01469427970324</c:v>
                </c:pt>
                <c:pt idx="326">
                  <c:v>623.45723063922503</c:v>
                </c:pt>
                <c:pt idx="327">
                  <c:v>627.18442437680142</c:v>
                </c:pt>
                <c:pt idx="328">
                  <c:v>623.93840048126322</c:v>
                </c:pt>
                <c:pt idx="329">
                  <c:v>626.91704995193197</c:v>
                </c:pt>
                <c:pt idx="330">
                  <c:v>627.49047905239081</c:v>
                </c:pt>
                <c:pt idx="331">
                  <c:v>629.62084477237863</c:v>
                </c:pt>
                <c:pt idx="332">
                  <c:v>630.61888585266786</c:v>
                </c:pt>
                <c:pt idx="333">
                  <c:v>632.24654958492908</c:v>
                </c:pt>
                <c:pt idx="334">
                  <c:v>636.03693151248672</c:v>
                </c:pt>
                <c:pt idx="335">
                  <c:v>639.34839402190107</c:v>
                </c:pt>
                <c:pt idx="336">
                  <c:v>640.79179227261886</c:v>
                </c:pt>
                <c:pt idx="337">
                  <c:v>641.39174775085019</c:v>
                </c:pt>
                <c:pt idx="338">
                  <c:v>639.39998469501177</c:v>
                </c:pt>
                <c:pt idx="339">
                  <c:v>633.93578375344794</c:v>
                </c:pt>
                <c:pt idx="340">
                  <c:v>636.01763871941421</c:v>
                </c:pt>
                <c:pt idx="341">
                  <c:v>636.52794715668654</c:v>
                </c:pt>
                <c:pt idx="342">
                  <c:v>639.37225492130676</c:v>
                </c:pt>
                <c:pt idx="343">
                  <c:v>642.07342285088271</c:v>
                </c:pt>
                <c:pt idx="344">
                  <c:v>642.55410883831394</c:v>
                </c:pt>
                <c:pt idx="345">
                  <c:v>643.61270284149509</c:v>
                </c:pt>
                <c:pt idx="346">
                  <c:v>643.47896768535361</c:v>
                </c:pt>
                <c:pt idx="347">
                  <c:v>639.14425020929423</c:v>
                </c:pt>
                <c:pt idx="348">
                  <c:v>641.26421833869802</c:v>
                </c:pt>
                <c:pt idx="349">
                  <c:v>639.90439405360712</c:v>
                </c:pt>
                <c:pt idx="350">
                  <c:v>641.33898532626347</c:v>
                </c:pt>
                <c:pt idx="351">
                  <c:v>641.02030128487036</c:v>
                </c:pt>
                <c:pt idx="352">
                  <c:v>647.14985797209386</c:v>
                </c:pt>
                <c:pt idx="353">
                  <c:v>649.0892306832568</c:v>
                </c:pt>
                <c:pt idx="354">
                  <c:v>652.92608575854342</c:v>
                </c:pt>
                <c:pt idx="355">
                  <c:v>649.37311266306551</c:v>
                </c:pt>
                <c:pt idx="356">
                  <c:v>642.69473054669425</c:v>
                </c:pt>
                <c:pt idx="357">
                  <c:v>645.24091730008308</c:v>
                </c:pt>
                <c:pt idx="358">
                  <c:v>642.25029628197217</c:v>
                </c:pt>
                <c:pt idx="359">
                  <c:v>643.39907264791998</c:v>
                </c:pt>
                <c:pt idx="360">
                  <c:v>647.42188315591386</c:v>
                </c:pt>
                <c:pt idx="361">
                  <c:v>646.0522134406383</c:v>
                </c:pt>
                <c:pt idx="362">
                  <c:v>647.8839696745523</c:v>
                </c:pt>
                <c:pt idx="363">
                  <c:v>639.33749523997074</c:v>
                </c:pt>
                <c:pt idx="364">
                  <c:v>645.91337686408849</c:v>
                </c:pt>
                <c:pt idx="365">
                  <c:v>644.32692894153388</c:v>
                </c:pt>
                <c:pt idx="366">
                  <c:v>647.1482449988323</c:v>
                </c:pt>
                <c:pt idx="367">
                  <c:v>647.89933778411023</c:v>
                </c:pt>
                <c:pt idx="368">
                  <c:v>649.06547578756613</c:v>
                </c:pt>
                <c:pt idx="369">
                  <c:v>644.68185489017128</c:v>
                </c:pt>
                <c:pt idx="370">
                  <c:v>645.35818787907192</c:v>
                </c:pt>
                <c:pt idx="371">
                  <c:v>642.82239871834099</c:v>
                </c:pt>
                <c:pt idx="372">
                  <c:v>645.70490114027825</c:v>
                </c:pt>
                <c:pt idx="373">
                  <c:v>634.08401264410043</c:v>
                </c:pt>
                <c:pt idx="374">
                  <c:v>630.70936099244443</c:v>
                </c:pt>
                <c:pt idx="375">
                  <c:v>633.93372792722903</c:v>
                </c:pt>
                <c:pt idx="376">
                  <c:v>628.91552851253562</c:v>
                </c:pt>
                <c:pt idx="377">
                  <c:v>628.94507692872571</c:v>
                </c:pt>
                <c:pt idx="378">
                  <c:v>624.87422909537577</c:v>
                </c:pt>
                <c:pt idx="379">
                  <c:v>630.45282736577758</c:v>
                </c:pt>
                <c:pt idx="380">
                  <c:v>632.59990676879875</c:v>
                </c:pt>
                <c:pt idx="381">
                  <c:v>632.23178319473629</c:v>
                </c:pt>
                <c:pt idx="382">
                  <c:v>635.71625335050351</c:v>
                </c:pt>
                <c:pt idx="383">
                  <c:v>637.71600179949928</c:v>
                </c:pt>
                <c:pt idx="384">
                  <c:v>636.15681104218197</c:v>
                </c:pt>
                <c:pt idx="385">
                  <c:v>642.75601415407073</c:v>
                </c:pt>
                <c:pt idx="386">
                  <c:v>645.94382401082567</c:v>
                </c:pt>
                <c:pt idx="387">
                  <c:v>647.62162192257108</c:v>
                </c:pt>
                <c:pt idx="388">
                  <c:v>648.61522509966596</c:v>
                </c:pt>
                <c:pt idx="389">
                  <c:v>647.95843828915133</c:v>
                </c:pt>
                <c:pt idx="390">
                  <c:v>650.12061152033345</c:v>
                </c:pt>
                <c:pt idx="391">
                  <c:v>651.34268169766563</c:v>
                </c:pt>
                <c:pt idx="392">
                  <c:v>650.6612311379846</c:v>
                </c:pt>
                <c:pt idx="393">
                  <c:v>648.58844158981356</c:v>
                </c:pt>
                <c:pt idx="394">
                  <c:v>650.65918905457863</c:v>
                </c:pt>
                <c:pt idx="395">
                  <c:v>653.0392559934038</c:v>
                </c:pt>
                <c:pt idx="396">
                  <c:v>651.67108330249778</c:v>
                </c:pt>
                <c:pt idx="397">
                  <c:v>651.8511855261047</c:v>
                </c:pt>
                <c:pt idx="398">
                  <c:v>654.83514214286708</c:v>
                </c:pt>
                <c:pt idx="399">
                  <c:v>654.54754933280913</c:v>
                </c:pt>
                <c:pt idx="400">
                  <c:v>651.23429821368734</c:v>
                </c:pt>
                <c:pt idx="401">
                  <c:v>654.91733308853725</c:v>
                </c:pt>
                <c:pt idx="402">
                  <c:v>655.01240883677758</c:v>
                </c:pt>
                <c:pt idx="403">
                  <c:v>654.20197614995641</c:v>
                </c:pt>
                <c:pt idx="404">
                  <c:v>651.88403309040166</c:v>
                </c:pt>
                <c:pt idx="405">
                  <c:v>655.90622236671925</c:v>
                </c:pt>
                <c:pt idx="406">
                  <c:v>657.1317881854427</c:v>
                </c:pt>
                <c:pt idx="407">
                  <c:v>661.41801998927451</c:v>
                </c:pt>
                <c:pt idx="408">
                  <c:v>659.82596220718722</c:v>
                </c:pt>
                <c:pt idx="409">
                  <c:v>654.20052902578027</c:v>
                </c:pt>
                <c:pt idx="410">
                  <c:v>650.10352402531805</c:v>
                </c:pt>
                <c:pt idx="411">
                  <c:v>656.24895245403593</c:v>
                </c:pt>
                <c:pt idx="412">
                  <c:v>644.63341292893938</c:v>
                </c:pt>
                <c:pt idx="413">
                  <c:v>650.75590595054541</c:v>
                </c:pt>
                <c:pt idx="414">
                  <c:v>648.36521656794162</c:v>
                </c:pt>
                <c:pt idx="415">
                  <c:v>647.40197956958639</c:v>
                </c:pt>
                <c:pt idx="416">
                  <c:v>636.202732401356</c:v>
                </c:pt>
                <c:pt idx="417">
                  <c:v>637.43182132809295</c:v>
                </c:pt>
                <c:pt idx="418">
                  <c:v>644.10071214130949</c:v>
                </c:pt>
                <c:pt idx="419">
                  <c:v>642.11326387010752</c:v>
                </c:pt>
                <c:pt idx="420">
                  <c:v>631.01201352060286</c:v>
                </c:pt>
                <c:pt idx="421">
                  <c:v>640.4021731192837</c:v>
                </c:pt>
                <c:pt idx="422">
                  <c:v>628.56402787953243</c:v>
                </c:pt>
                <c:pt idx="423">
                  <c:v>620.09238115993571</c:v>
                </c:pt>
                <c:pt idx="424">
                  <c:v>611.16895389943602</c:v>
                </c:pt>
                <c:pt idx="425">
                  <c:v>609.80191518295953</c:v>
                </c:pt>
                <c:pt idx="426">
                  <c:v>602.55119417236062</c:v>
                </c:pt>
                <c:pt idx="427">
                  <c:v>604.18104948830955</c:v>
                </c:pt>
                <c:pt idx="428">
                  <c:v>612.47010618967579</c:v>
                </c:pt>
                <c:pt idx="429">
                  <c:v>616.3247739194893</c:v>
                </c:pt>
                <c:pt idx="430">
                  <c:v>627.45498694763296</c:v>
                </c:pt>
                <c:pt idx="431">
                  <c:v>623.35619309672904</c:v>
                </c:pt>
                <c:pt idx="432">
                  <c:v>632.32131448697032</c:v>
                </c:pt>
                <c:pt idx="433">
                  <c:v>636.35693603162485</c:v>
                </c:pt>
                <c:pt idx="434">
                  <c:v>635.85688521462805</c:v>
                </c:pt>
                <c:pt idx="435">
                  <c:v>644.29879813318132</c:v>
                </c:pt>
                <c:pt idx="436">
                  <c:v>644.12521312407353</c:v>
                </c:pt>
                <c:pt idx="437">
                  <c:v>648.04216456876713</c:v>
                </c:pt>
                <c:pt idx="438">
                  <c:v>656.07221416501648</c:v>
                </c:pt>
                <c:pt idx="439">
                  <c:v>656.48502178636465</c:v>
                </c:pt>
                <c:pt idx="440">
                  <c:v>655.30906756993375</c:v>
                </c:pt>
                <c:pt idx="441">
                  <c:v>657.66124017608865</c:v>
                </c:pt>
                <c:pt idx="442">
                  <c:v>660.64478919872238</c:v>
                </c:pt>
                <c:pt idx="443">
                  <c:v>658.90354078878897</c:v>
                </c:pt>
                <c:pt idx="444">
                  <c:v>662.10558055917329</c:v>
                </c:pt>
                <c:pt idx="445">
                  <c:v>662.66644550010312</c:v>
                </c:pt>
                <c:pt idx="446">
                  <c:v>663.08939626781205</c:v>
                </c:pt>
                <c:pt idx="447">
                  <c:v>663.52716466406457</c:v>
                </c:pt>
                <c:pt idx="448">
                  <c:v>662.96055782482176</c:v>
                </c:pt>
                <c:pt idx="449">
                  <c:v>663.077054496698</c:v>
                </c:pt>
                <c:pt idx="450">
                  <c:v>665.36927568284989</c:v>
                </c:pt>
                <c:pt idx="451">
                  <c:v>664.73378564877498</c:v>
                </c:pt>
                <c:pt idx="452">
                  <c:v>666.15915448414194</c:v>
                </c:pt>
                <c:pt idx="453">
                  <c:v>668.12561623753641</c:v>
                </c:pt>
                <c:pt idx="454">
                  <c:v>670.41753429679534</c:v>
                </c:pt>
                <c:pt idx="455">
                  <c:v>668.82768787084865</c:v>
                </c:pt>
                <c:pt idx="456">
                  <c:v>669.98234107253813</c:v>
                </c:pt>
                <c:pt idx="457">
                  <c:v>668.44659876276864</c:v>
                </c:pt>
                <c:pt idx="458">
                  <c:v>664.51181339145751</c:v>
                </c:pt>
                <c:pt idx="459">
                  <c:v>670.10364153691467</c:v>
                </c:pt>
                <c:pt idx="460">
                  <c:v>672.07637575923525</c:v>
                </c:pt>
                <c:pt idx="461">
                  <c:v>670.60103161650068</c:v>
                </c:pt>
                <c:pt idx="462">
                  <c:v>673.54060044090431</c:v>
                </c:pt>
                <c:pt idx="463">
                  <c:v>667.69275454973717</c:v>
                </c:pt>
                <c:pt idx="464">
                  <c:v>667.05158898244247</c:v>
                </c:pt>
                <c:pt idx="465">
                  <c:v>655.67405298311758</c:v>
                </c:pt>
                <c:pt idx="466">
                  <c:v>658.55450215901521</c:v>
                </c:pt>
                <c:pt idx="467">
                  <c:v>647.13983659051314</c:v>
                </c:pt>
                <c:pt idx="468">
                  <c:v>643.14531429210865</c:v>
                </c:pt>
                <c:pt idx="469">
                  <c:v>636.43930514505882</c:v>
                </c:pt>
                <c:pt idx="470">
                  <c:v>649.81241153981034</c:v>
                </c:pt>
                <c:pt idx="471">
                  <c:v>665.10711203864321</c:v>
                </c:pt>
                <c:pt idx="472">
                  <c:v>666.17765650130696</c:v>
                </c:pt>
                <c:pt idx="473">
                  <c:v>668.90759447760593</c:v>
                </c:pt>
                <c:pt idx="474">
                  <c:v>672.18356535080613</c:v>
                </c:pt>
                <c:pt idx="475">
                  <c:v>672.77157331267506</c:v>
                </c:pt>
                <c:pt idx="476">
                  <c:v>674.69088332634271</c:v>
                </c:pt>
                <c:pt idx="477">
                  <c:v>673.39183366689053</c:v>
                </c:pt>
                <c:pt idx="478">
                  <c:v>670.02007256527781</c:v>
                </c:pt>
                <c:pt idx="479">
                  <c:v>663.77662544591374</c:v>
                </c:pt>
                <c:pt idx="480">
                  <c:v>661.9773715767094</c:v>
                </c:pt>
                <c:pt idx="481">
                  <c:v>648.77292812902579</c:v>
                </c:pt>
                <c:pt idx="482">
                  <c:v>640.5995295499448</c:v>
                </c:pt>
                <c:pt idx="483">
                  <c:v>647.26862289629639</c:v>
                </c:pt>
                <c:pt idx="484">
                  <c:v>659.81820175105975</c:v>
                </c:pt>
                <c:pt idx="485">
                  <c:v>653.41751397628809</c:v>
                </c:pt>
                <c:pt idx="486">
                  <c:v>647.12188423061764</c:v>
                </c:pt>
                <c:pt idx="487">
                  <c:v>645.4389674902186</c:v>
                </c:pt>
                <c:pt idx="488">
                  <c:v>639.48856357749821</c:v>
                </c:pt>
                <c:pt idx="489">
                  <c:v>631.48213817019598</c:v>
                </c:pt>
                <c:pt idx="490">
                  <c:v>640.1079190330222</c:v>
                </c:pt>
                <c:pt idx="491">
                  <c:v>641.00904376802021</c:v>
                </c:pt>
                <c:pt idx="492">
                  <c:v>644.47500182282761</c:v>
                </c:pt>
                <c:pt idx="493">
                  <c:v>655.12997367420223</c:v>
                </c:pt>
                <c:pt idx="494">
                  <c:v>650.002663322682</c:v>
                </c:pt>
                <c:pt idx="495">
                  <c:v>651.53052237339887</c:v>
                </c:pt>
                <c:pt idx="496">
                  <c:v>641.80683572926262</c:v>
                </c:pt>
                <c:pt idx="497">
                  <c:v>631.55781952177972</c:v>
                </c:pt>
                <c:pt idx="498">
                  <c:v>638.65251844325201</c:v>
                </c:pt>
                <c:pt idx="499">
                  <c:v>628.54095378910313</c:v>
                </c:pt>
                <c:pt idx="500">
                  <c:v>634.71496752828489</c:v>
                </c:pt>
                <c:pt idx="501">
                  <c:v>646.76705554868477</c:v>
                </c:pt>
                <c:pt idx="502">
                  <c:v>646.19280775863137</c:v>
                </c:pt>
                <c:pt idx="503">
                  <c:v>653.11096454794301</c:v>
                </c:pt>
                <c:pt idx="504">
                  <c:v>655.20466228396208</c:v>
                </c:pt>
                <c:pt idx="505">
                  <c:v>652.89057413562841</c:v>
                </c:pt>
                <c:pt idx="506">
                  <c:v>660.46938188730178</c:v>
                </c:pt>
                <c:pt idx="507">
                  <c:v>660.8502005047867</c:v>
                </c:pt>
                <c:pt idx="508">
                  <c:v>666.22297230658342</c:v>
                </c:pt>
                <c:pt idx="509">
                  <c:v>670.20640871898865</c:v>
                </c:pt>
                <c:pt idx="510">
                  <c:v>675.05597527057375</c:v>
                </c:pt>
                <c:pt idx="511">
                  <c:v>672.5529511079211</c:v>
                </c:pt>
                <c:pt idx="512">
                  <c:v>674.11033600716246</c:v>
                </c:pt>
                <c:pt idx="513">
                  <c:v>678.99233166332601</c:v>
                </c:pt>
                <c:pt idx="514">
                  <c:v>676.47331090978423</c:v>
                </c:pt>
                <c:pt idx="515">
                  <c:v>675.98271010717031</c:v>
                </c:pt>
                <c:pt idx="516">
                  <c:v>675.30941636730927</c:v>
                </c:pt>
                <c:pt idx="517">
                  <c:v>677.33487879650465</c:v>
                </c:pt>
                <c:pt idx="518">
                  <c:v>674.35268324394474</c:v>
                </c:pt>
                <c:pt idx="519">
                  <c:v>681.83582188521984</c:v>
                </c:pt>
                <c:pt idx="520">
                  <c:v>680.02650803079939</c:v>
                </c:pt>
                <c:pt idx="521">
                  <c:v>677.44118148813413</c:v>
                </c:pt>
                <c:pt idx="522">
                  <c:v>678.40782562090942</c:v>
                </c:pt>
                <c:pt idx="523">
                  <c:v>674.06247281779599</c:v>
                </c:pt>
                <c:pt idx="524">
                  <c:v>675.67547905683682</c:v>
                </c:pt>
                <c:pt idx="525">
                  <c:v>662.8479161622995</c:v>
                </c:pt>
                <c:pt idx="526">
                  <c:v>661.22019871399664</c:v>
                </c:pt>
                <c:pt idx="527">
                  <c:v>667.96190448884454</c:v>
                </c:pt>
                <c:pt idx="528">
                  <c:v>664.72461867908908</c:v>
                </c:pt>
                <c:pt idx="529">
                  <c:v>671.8597986642842</c:v>
                </c:pt>
                <c:pt idx="530">
                  <c:v>668.77567427534507</c:v>
                </c:pt>
                <c:pt idx="531">
                  <c:v>672.0026923831889</c:v>
                </c:pt>
                <c:pt idx="532">
                  <c:v>670.98269062087411</c:v>
                </c:pt>
                <c:pt idx="533">
                  <c:v>674.42339576802362</c:v>
                </c:pt>
                <c:pt idx="534">
                  <c:v>672.79117914934216</c:v>
                </c:pt>
                <c:pt idx="535">
                  <c:v>668.40825052031414</c:v>
                </c:pt>
                <c:pt idx="536">
                  <c:v>658.85860498371562</c:v>
                </c:pt>
                <c:pt idx="537">
                  <c:v>660.32359827088464</c:v>
                </c:pt>
                <c:pt idx="538">
                  <c:v>660.3390030515742</c:v>
                </c:pt>
                <c:pt idx="539">
                  <c:v>668.44589977648343</c:v>
                </c:pt>
                <c:pt idx="540">
                  <c:v>661.53746407398262</c:v>
                </c:pt>
                <c:pt idx="541">
                  <c:v>656.74188077502936</c:v>
                </c:pt>
                <c:pt idx="542">
                  <c:v>659.68336375332399</c:v>
                </c:pt>
                <c:pt idx="543">
                  <c:v>663.51945432596767</c:v>
                </c:pt>
                <c:pt idx="544">
                  <c:v>662.37648688347065</c:v>
                </c:pt>
                <c:pt idx="545">
                  <c:v>664.91557478663515</c:v>
                </c:pt>
                <c:pt idx="546">
                  <c:v>669.55702279540674</c:v>
                </c:pt>
                <c:pt idx="547">
                  <c:v>672.32602883129175</c:v>
                </c:pt>
                <c:pt idx="548">
                  <c:v>669.77033401261008</c:v>
                </c:pt>
                <c:pt idx="549">
                  <c:v>669.10128123137258</c:v>
                </c:pt>
                <c:pt idx="550">
                  <c:v>672.19006177011022</c:v>
                </c:pt>
                <c:pt idx="551">
                  <c:v>671.04396447677016</c:v>
                </c:pt>
                <c:pt idx="552">
                  <c:v>661.53648735654531</c:v>
                </c:pt>
                <c:pt idx="553">
                  <c:v>669.77074465043427</c:v>
                </c:pt>
                <c:pt idx="554">
                  <c:v>670.04107252612391</c:v>
                </c:pt>
                <c:pt idx="555">
                  <c:v>674.82497956414113</c:v>
                </c:pt>
                <c:pt idx="556">
                  <c:v>675.5079873093747</c:v>
                </c:pt>
                <c:pt idx="557">
                  <c:v>676.59424551147708</c:v>
                </c:pt>
                <c:pt idx="558">
                  <c:v>674.25175826589862</c:v>
                </c:pt>
                <c:pt idx="559">
                  <c:v>677.12132194469427</c:v>
                </c:pt>
                <c:pt idx="560">
                  <c:v>676.335526588324</c:v>
                </c:pt>
                <c:pt idx="561">
                  <c:v>669.08038915859845</c:v>
                </c:pt>
                <c:pt idx="562">
                  <c:v>678.17978227388721</c:v>
                </c:pt>
                <c:pt idx="563">
                  <c:v>680.34233885540527</c:v>
                </c:pt>
                <c:pt idx="564">
                  <c:v>674.41185449620104</c:v>
                </c:pt>
                <c:pt idx="565">
                  <c:v>673.67980555417705</c:v>
                </c:pt>
                <c:pt idx="566">
                  <c:v>674.724291993208</c:v>
                </c:pt>
                <c:pt idx="567">
                  <c:v>681.7256091267119</c:v>
                </c:pt>
                <c:pt idx="568">
                  <c:v>683.12783801317153</c:v>
                </c:pt>
                <c:pt idx="569">
                  <c:v>680.96750037405241</c:v>
                </c:pt>
                <c:pt idx="570">
                  <c:v>681.70300994335935</c:v>
                </c:pt>
                <c:pt idx="571">
                  <c:v>687.57639844084645</c:v>
                </c:pt>
                <c:pt idx="572">
                  <c:v>684.78449450768073</c:v>
                </c:pt>
                <c:pt idx="573">
                  <c:v>689.65625922550828</c:v>
                </c:pt>
                <c:pt idx="574">
                  <c:v>690.37736886680682</c:v>
                </c:pt>
                <c:pt idx="575">
                  <c:v>689.61238680093106</c:v>
                </c:pt>
                <c:pt idx="576">
                  <c:v>688.82275002008021</c:v>
                </c:pt>
                <c:pt idx="577">
                  <c:v>688.63387399684473</c:v>
                </c:pt>
                <c:pt idx="578">
                  <c:v>679.54947299438504</c:v>
                </c:pt>
                <c:pt idx="579">
                  <c:v>685.68239644307948</c:v>
                </c:pt>
                <c:pt idx="580">
                  <c:v>684.49575834261282</c:v>
                </c:pt>
                <c:pt idx="581">
                  <c:v>679.61912507657985</c:v>
                </c:pt>
                <c:pt idx="582">
                  <c:v>683.96853179164168</c:v>
                </c:pt>
                <c:pt idx="583">
                  <c:v>685.4498257720727</c:v>
                </c:pt>
                <c:pt idx="584">
                  <c:v>690.49615075026088</c:v>
                </c:pt>
                <c:pt idx="585">
                  <c:v>683.3572370292593</c:v>
                </c:pt>
                <c:pt idx="586">
                  <c:v>685.55478649893757</c:v>
                </c:pt>
                <c:pt idx="587">
                  <c:v>680.75024205409829</c:v>
                </c:pt>
                <c:pt idx="588">
                  <c:v>681.51253186445012</c:v>
                </c:pt>
                <c:pt idx="589">
                  <c:v>690.9067633197036</c:v>
                </c:pt>
                <c:pt idx="590">
                  <c:v>689.25166630210617</c:v>
                </c:pt>
                <c:pt idx="591">
                  <c:v>684.95921239876463</c:v>
                </c:pt>
                <c:pt idx="592">
                  <c:v>681.12603750394635</c:v>
                </c:pt>
                <c:pt idx="593">
                  <c:v>683.45385066460256</c:v>
                </c:pt>
                <c:pt idx="594">
                  <c:v>684.24032505560467</c:v>
                </c:pt>
                <c:pt idx="595">
                  <c:v>692.37681345024373</c:v>
                </c:pt>
                <c:pt idx="596">
                  <c:v>686.95822047580157</c:v>
                </c:pt>
                <c:pt idx="597">
                  <c:v>693.64029220937073</c:v>
                </c:pt>
                <c:pt idx="598">
                  <c:v>695.72371875619535</c:v>
                </c:pt>
                <c:pt idx="599">
                  <c:v>689.48971977419285</c:v>
                </c:pt>
                <c:pt idx="600">
                  <c:v>688.22391235095131</c:v>
                </c:pt>
                <c:pt idx="601">
                  <c:v>689.85546303590661</c:v>
                </c:pt>
                <c:pt idx="602">
                  <c:v>672.21642042723943</c:v>
                </c:pt>
                <c:pt idx="603">
                  <c:v>674.28409313713905</c:v>
                </c:pt>
                <c:pt idx="604">
                  <c:v>680.68223922148468</c:v>
                </c:pt>
                <c:pt idx="605">
                  <c:v>679.43262018494511</c:v>
                </c:pt>
                <c:pt idx="606">
                  <c:v>674.05818928074109</c:v>
                </c:pt>
                <c:pt idx="607">
                  <c:v>675.16681065244154</c:v>
                </c:pt>
                <c:pt idx="608">
                  <c:v>664.41690047986663</c:v>
                </c:pt>
                <c:pt idx="609">
                  <c:v>668.55862865304937</c:v>
                </c:pt>
                <c:pt idx="610">
                  <c:v>679.75744665657771</c:v>
                </c:pt>
                <c:pt idx="611">
                  <c:v>687.83565124266636</c:v>
                </c:pt>
                <c:pt idx="612">
                  <c:v>690.09249325182009</c:v>
                </c:pt>
                <c:pt idx="613">
                  <c:v>688.23559562760488</c:v>
                </c:pt>
                <c:pt idx="614">
                  <c:v>693.32743903121639</c:v>
                </c:pt>
                <c:pt idx="615">
                  <c:v>694.96377759190273</c:v>
                </c:pt>
                <c:pt idx="616">
                  <c:v>696.31117446411463</c:v>
                </c:pt>
                <c:pt idx="617">
                  <c:v>691.94213441113777</c:v>
                </c:pt>
                <c:pt idx="618">
                  <c:v>688.66553124039183</c:v>
                </c:pt>
                <c:pt idx="619">
                  <c:v>683.74299042081407</c:v>
                </c:pt>
                <c:pt idx="620">
                  <c:v>677.14038495116893</c:v>
                </c:pt>
                <c:pt idx="621">
                  <c:v>671.22510642652423</c:v>
                </c:pt>
                <c:pt idx="622">
                  <c:v>678.50708674168015</c:v>
                </c:pt>
                <c:pt idx="623">
                  <c:v>683.15272661869062</c:v>
                </c:pt>
                <c:pt idx="624">
                  <c:v>683.44797900015385</c:v>
                </c:pt>
                <c:pt idx="625">
                  <c:v>680.38694486230963</c:v>
                </c:pt>
                <c:pt idx="626">
                  <c:v>676.53033980225973</c:v>
                </c:pt>
                <c:pt idx="627">
                  <c:v>677.02689585410997</c:v>
                </c:pt>
                <c:pt idx="628">
                  <c:v>680.62702111580029</c:v>
                </c:pt>
                <c:pt idx="629">
                  <c:v>673.25521352836006</c:v>
                </c:pt>
                <c:pt idx="630">
                  <c:v>669.81745823435165</c:v>
                </c:pt>
                <c:pt idx="631">
                  <c:v>679.37265204303435</c:v>
                </c:pt>
                <c:pt idx="632">
                  <c:v>669.19271543872287</c:v>
                </c:pt>
                <c:pt idx="633">
                  <c:v>669.46268470588245</c:v>
                </c:pt>
                <c:pt idx="634">
                  <c:v>670.67015187406957</c:v>
                </c:pt>
                <c:pt idx="635">
                  <c:v>673.05341658384407</c:v>
                </c:pt>
                <c:pt idx="636">
                  <c:v>675.19050159255778</c:v>
                </c:pt>
                <c:pt idx="637">
                  <c:v>674.40523290423891</c:v>
                </c:pt>
                <c:pt idx="638">
                  <c:v>667.13293618426439</c:v>
                </c:pt>
                <c:pt idx="639">
                  <c:v>651.53989645004106</c:v>
                </c:pt>
                <c:pt idx="640">
                  <c:v>631.06836686471161</c:v>
                </c:pt>
                <c:pt idx="641">
                  <c:v>607.41316403397593</c:v>
                </c:pt>
                <c:pt idx="642">
                  <c:v>605.7689624538616</c:v>
                </c:pt>
                <c:pt idx="643">
                  <c:v>628.41372691080244</c:v>
                </c:pt>
                <c:pt idx="644">
                  <c:v>641.61702457783929</c:v>
                </c:pt>
                <c:pt idx="645">
                  <c:v>642.75201909984946</c:v>
                </c:pt>
                <c:pt idx="646">
                  <c:v>638.12032163106142</c:v>
                </c:pt>
                <c:pt idx="647">
                  <c:v>620.32487447809842</c:v>
                </c:pt>
                <c:pt idx="648">
                  <c:v>632.17654059818187</c:v>
                </c:pt>
                <c:pt idx="649">
                  <c:v>631.28434180748422</c:v>
                </c:pt>
                <c:pt idx="650">
                  <c:v>622.012154717204</c:v>
                </c:pt>
                <c:pt idx="651">
                  <c:v>638.03532201777568</c:v>
                </c:pt>
                <c:pt idx="652">
                  <c:v>629.96546142624231</c:v>
                </c:pt>
                <c:pt idx="653">
                  <c:v>634.59645778661479</c:v>
                </c:pt>
                <c:pt idx="654">
                  <c:v>636.55125181777476</c:v>
                </c:pt>
                <c:pt idx="655">
                  <c:v>634.30005814196943</c:v>
                </c:pt>
                <c:pt idx="656">
                  <c:v>644.39702348398191</c:v>
                </c:pt>
                <c:pt idx="657">
                  <c:v>649.454866810829</c:v>
                </c:pt>
                <c:pt idx="658">
                  <c:v>645.91071535813558</c:v>
                </c:pt>
                <c:pt idx="659">
                  <c:v>634.10568367270764</c:v>
                </c:pt>
                <c:pt idx="660">
                  <c:v>638.9455047743586</c:v>
                </c:pt>
                <c:pt idx="661">
                  <c:v>628.96127291019275</c:v>
                </c:pt>
                <c:pt idx="662">
                  <c:v>628.39091636444869</c:v>
                </c:pt>
                <c:pt idx="663">
                  <c:v>625.41077371517576</c:v>
                </c:pt>
                <c:pt idx="664">
                  <c:v>626.12058890865558</c:v>
                </c:pt>
                <c:pt idx="665">
                  <c:v>609.6546486996682</c:v>
                </c:pt>
                <c:pt idx="666">
                  <c:v>608.13834531629391</c:v>
                </c:pt>
                <c:pt idx="667">
                  <c:v>618.52840606994789</c:v>
                </c:pt>
                <c:pt idx="668">
                  <c:v>618.48453532747726</c:v>
                </c:pt>
                <c:pt idx="669">
                  <c:v>624.97421138153936</c:v>
                </c:pt>
                <c:pt idx="670">
                  <c:v>636.77614014700873</c:v>
                </c:pt>
                <c:pt idx="671">
                  <c:v>634.27326372822108</c:v>
                </c:pt>
                <c:pt idx="672">
                  <c:v>639.71798994491542</c:v>
                </c:pt>
                <c:pt idx="673">
                  <c:v>645.16430699290868</c:v>
                </c:pt>
                <c:pt idx="674">
                  <c:v>646.20134507614944</c:v>
                </c:pt>
                <c:pt idx="675">
                  <c:v>647.03514731724931</c:v>
                </c:pt>
                <c:pt idx="676">
                  <c:v>642.35251485985316</c:v>
                </c:pt>
                <c:pt idx="677">
                  <c:v>636.75119115835673</c:v>
                </c:pt>
                <c:pt idx="678">
                  <c:v>646.79046056302616</c:v>
                </c:pt>
                <c:pt idx="679">
                  <c:v>649.173472380558</c:v>
                </c:pt>
                <c:pt idx="680">
                  <c:v>650.29816306357702</c:v>
                </c:pt>
                <c:pt idx="681">
                  <c:v>650.25623394203865</c:v>
                </c:pt>
                <c:pt idx="682">
                  <c:v>645.62644930660031</c:v>
                </c:pt>
                <c:pt idx="683">
                  <c:v>655.4167006111719</c:v>
                </c:pt>
                <c:pt idx="684">
                  <c:v>665.6061247077115</c:v>
                </c:pt>
                <c:pt idx="685">
                  <c:v>664.26496801098358</c:v>
                </c:pt>
                <c:pt idx="686">
                  <c:v>662.12849930941104</c:v>
                </c:pt>
                <c:pt idx="687">
                  <c:v>671.32081388619531</c:v>
                </c:pt>
                <c:pt idx="688">
                  <c:v>672.66322185689137</c:v>
                </c:pt>
                <c:pt idx="689">
                  <c:v>669.13673276980319</c:v>
                </c:pt>
                <c:pt idx="690">
                  <c:v>677.38040179874145</c:v>
                </c:pt>
                <c:pt idx="691">
                  <c:v>680.67623089900962</c:v>
                </c:pt>
                <c:pt idx="692">
                  <c:v>679.57455919588551</c:v>
                </c:pt>
                <c:pt idx="693">
                  <c:v>679.16664215903995</c:v>
                </c:pt>
                <c:pt idx="694">
                  <c:v>683.01001112058543</c:v>
                </c:pt>
                <c:pt idx="695">
                  <c:v>677.10898019893864</c:v>
                </c:pt>
                <c:pt idx="696">
                  <c:v>676.67099181057176</c:v>
                </c:pt>
                <c:pt idx="697">
                  <c:v>675.18944000251224</c:v>
                </c:pt>
                <c:pt idx="698">
                  <c:v>666.36411989059809</c:v>
                </c:pt>
                <c:pt idx="699">
                  <c:v>657.53580386676094</c:v>
                </c:pt>
                <c:pt idx="700">
                  <c:v>665.21122763434653</c:v>
                </c:pt>
                <c:pt idx="701">
                  <c:v>664.72174649544388</c:v>
                </c:pt>
                <c:pt idx="702">
                  <c:v>674.4931004184574</c:v>
                </c:pt>
                <c:pt idx="703">
                  <c:v>673.52602483283442</c:v>
                </c:pt>
                <c:pt idx="704">
                  <c:v>676.98943489326757</c:v>
                </c:pt>
                <c:pt idx="705">
                  <c:v>675.92625015665817</c:v>
                </c:pt>
                <c:pt idx="706">
                  <c:v>676.1986191254565</c:v>
                </c:pt>
                <c:pt idx="707">
                  <c:v>676.38290701856749</c:v>
                </c:pt>
                <c:pt idx="708">
                  <c:v>676.74170893299049</c:v>
                </c:pt>
                <c:pt idx="709">
                  <c:v>673.76819914541227</c:v>
                </c:pt>
                <c:pt idx="710">
                  <c:v>677.7625470100578</c:v>
                </c:pt>
                <c:pt idx="711">
                  <c:v>673.11334491209868</c:v>
                </c:pt>
                <c:pt idx="712">
                  <c:v>668.43370865868906</c:v>
                </c:pt>
                <c:pt idx="713">
                  <c:v>679.2383936113572</c:v>
                </c:pt>
                <c:pt idx="714">
                  <c:v>673.34840046625231</c:v>
                </c:pt>
                <c:pt idx="715">
                  <c:v>670.4239966783374</c:v>
                </c:pt>
                <c:pt idx="716">
                  <c:v>664.09256512305842</c:v>
                </c:pt>
                <c:pt idx="717">
                  <c:v>667.28588170885143</c:v>
                </c:pt>
                <c:pt idx="718">
                  <c:v>652.2714426985126</c:v>
                </c:pt>
                <c:pt idx="719">
                  <c:v>657.68081982748845</c:v>
                </c:pt>
                <c:pt idx="720">
                  <c:v>664.50352841059635</c:v>
                </c:pt>
                <c:pt idx="721">
                  <c:v>673.46567536032603</c:v>
                </c:pt>
                <c:pt idx="722">
                  <c:v>663.29070823271798</c:v>
                </c:pt>
                <c:pt idx="723">
                  <c:v>651.14308416756114</c:v>
                </c:pt>
                <c:pt idx="724">
                  <c:v>655.80639357800919</c:v>
                </c:pt>
                <c:pt idx="725">
                  <c:v>661.92582552330487</c:v>
                </c:pt>
                <c:pt idx="726">
                  <c:v>668.98525611609602</c:v>
                </c:pt>
                <c:pt idx="727">
                  <c:v>667.56662716034737</c:v>
                </c:pt>
                <c:pt idx="728">
                  <c:v>666.0213401745749</c:v>
                </c:pt>
                <c:pt idx="729">
                  <c:v>675.36534447535735</c:v>
                </c:pt>
                <c:pt idx="730">
                  <c:v>670.76071100065838</c:v>
                </c:pt>
                <c:pt idx="731">
                  <c:v>663.47051822840194</c:v>
                </c:pt>
                <c:pt idx="732">
                  <c:v>652.32597131818284</c:v>
                </c:pt>
                <c:pt idx="733">
                  <c:v>652.45144569067304</c:v>
                </c:pt>
                <c:pt idx="734">
                  <c:v>642.63519136870025</c:v>
                </c:pt>
                <c:pt idx="735">
                  <c:v>626.8471126883685</c:v>
                </c:pt>
                <c:pt idx="736">
                  <c:v>620.35997672449923</c:v>
                </c:pt>
                <c:pt idx="737">
                  <c:v>621.69518419130759</c:v>
                </c:pt>
                <c:pt idx="738">
                  <c:v>624.76105845278164</c:v>
                </c:pt>
                <c:pt idx="739">
                  <c:v>608.25111288815049</c:v>
                </c:pt>
                <c:pt idx="740">
                  <c:v>618.31229136707179</c:v>
                </c:pt>
                <c:pt idx="741">
                  <c:v>602.67569518632149</c:v>
                </c:pt>
                <c:pt idx="742">
                  <c:v>602.68414940963248</c:v>
                </c:pt>
                <c:pt idx="743">
                  <c:v>595.97890377608496</c:v>
                </c:pt>
                <c:pt idx="744">
                  <c:v>599.27235101154372</c:v>
                </c:pt>
                <c:pt idx="745">
                  <c:v>610.83399439739219</c:v>
                </c:pt>
                <c:pt idx="746">
                  <c:v>601.85353095641426</c:v>
                </c:pt>
                <c:pt idx="747">
                  <c:v>608.68210031736305</c:v>
                </c:pt>
                <c:pt idx="748">
                  <c:v>600.34546012411977</c:v>
                </c:pt>
                <c:pt idx="749">
                  <c:v>603.81056339276495</c:v>
                </c:pt>
                <c:pt idx="750">
                  <c:v>615.253877308901</c:v>
                </c:pt>
                <c:pt idx="751">
                  <c:v>616.34185780922849</c:v>
                </c:pt>
                <c:pt idx="752">
                  <c:v>602.02043240441765</c:v>
                </c:pt>
                <c:pt idx="753">
                  <c:v>604.99330745945292</c:v>
                </c:pt>
                <c:pt idx="754">
                  <c:v>605.82090139513173</c:v>
                </c:pt>
                <c:pt idx="755">
                  <c:v>593.55136280648753</c:v>
                </c:pt>
                <c:pt idx="756">
                  <c:v>582.03221810209584</c:v>
                </c:pt>
                <c:pt idx="757">
                  <c:v>580.96450019716792</c:v>
                </c:pt>
                <c:pt idx="758">
                  <c:v>579.63613963336286</c:v>
                </c:pt>
                <c:pt idx="759">
                  <c:v>571.8868283356893</c:v>
                </c:pt>
                <c:pt idx="760">
                  <c:v>584.93182054134138</c:v>
                </c:pt>
                <c:pt idx="761">
                  <c:v>595.1684056858744</c:v>
                </c:pt>
                <c:pt idx="762">
                  <c:v>606.16493570591081</c:v>
                </c:pt>
                <c:pt idx="763">
                  <c:v>600.95883409230169</c:v>
                </c:pt>
                <c:pt idx="764">
                  <c:v>601.01878977762976</c:v>
                </c:pt>
                <c:pt idx="765">
                  <c:v>609.3497425222489</c:v>
                </c:pt>
                <c:pt idx="766">
                  <c:v>601.5396997818558</c:v>
                </c:pt>
                <c:pt idx="767">
                  <c:v>604.37629325818136</c:v>
                </c:pt>
                <c:pt idx="768">
                  <c:v>608.73397830350189</c:v>
                </c:pt>
                <c:pt idx="769">
                  <c:v>610.38154167969083</c:v>
                </c:pt>
                <c:pt idx="770">
                  <c:v>605.45585027845925</c:v>
                </c:pt>
                <c:pt idx="771">
                  <c:v>621.89145480729212</c:v>
                </c:pt>
                <c:pt idx="772">
                  <c:v>624.05406570983598</c:v>
                </c:pt>
                <c:pt idx="773">
                  <c:v>624.74949087304446</c:v>
                </c:pt>
                <c:pt idx="774">
                  <c:v>628.22772889376517</c:v>
                </c:pt>
                <c:pt idx="775">
                  <c:v>629.41745909242263</c:v>
                </c:pt>
                <c:pt idx="776">
                  <c:v>621.30544517397323</c:v>
                </c:pt>
                <c:pt idx="777">
                  <c:v>625.66701379109907</c:v>
                </c:pt>
                <c:pt idx="778">
                  <c:v>626.35893856430289</c:v>
                </c:pt>
                <c:pt idx="779">
                  <c:v>636.79818091634888</c:v>
                </c:pt>
                <c:pt idx="780">
                  <c:v>636.35287175993733</c:v>
                </c:pt>
                <c:pt idx="781">
                  <c:v>635.24964136375843</c:v>
                </c:pt>
                <c:pt idx="782">
                  <c:v>637.86494373876246</c:v>
                </c:pt>
                <c:pt idx="783">
                  <c:v>640.11482601044077</c:v>
                </c:pt>
                <c:pt idx="784">
                  <c:v>642.02507474287484</c:v>
                </c:pt>
                <c:pt idx="785">
                  <c:v>644.74091406383707</c:v>
                </c:pt>
                <c:pt idx="786">
                  <c:v>645.03218801439994</c:v>
                </c:pt>
                <c:pt idx="787">
                  <c:v>638.7477030072971</c:v>
                </c:pt>
                <c:pt idx="788">
                  <c:v>639.85145294141773</c:v>
                </c:pt>
                <c:pt idx="789">
                  <c:v>638.88305631386686</c:v>
                </c:pt>
                <c:pt idx="790">
                  <c:v>642.87140321719403</c:v>
                </c:pt>
                <c:pt idx="791">
                  <c:v>646.08481184689003</c:v>
                </c:pt>
                <c:pt idx="792">
                  <c:v>643.79323864330854</c:v>
                </c:pt>
                <c:pt idx="793">
                  <c:v>648.1645460621055</c:v>
                </c:pt>
                <c:pt idx="794">
                  <c:v>645.55570873998863</c:v>
                </c:pt>
                <c:pt idx="795">
                  <c:v>638.29629933075091</c:v>
                </c:pt>
                <c:pt idx="796">
                  <c:v>645.55867346494961</c:v>
                </c:pt>
                <c:pt idx="797">
                  <c:v>636.04599362727072</c:v>
                </c:pt>
                <c:pt idx="798">
                  <c:v>638.13013162595269</c:v>
                </c:pt>
                <c:pt idx="799">
                  <c:v>636.84558672993694</c:v>
                </c:pt>
                <c:pt idx="800">
                  <c:v>644.0629359779042</c:v>
                </c:pt>
                <c:pt idx="801">
                  <c:v>650.29555963476912</c:v>
                </c:pt>
                <c:pt idx="802">
                  <c:v>651.16405945887675</c:v>
                </c:pt>
                <c:pt idx="803">
                  <c:v>649.28355670997519</c:v>
                </c:pt>
                <c:pt idx="804">
                  <c:v>653.34291459507631</c:v>
                </c:pt>
                <c:pt idx="805">
                  <c:v>654.07187204753893</c:v>
                </c:pt>
                <c:pt idx="806">
                  <c:v>657.54805072491092</c:v>
                </c:pt>
                <c:pt idx="807">
                  <c:v>655.7526182709812</c:v>
                </c:pt>
                <c:pt idx="808">
                  <c:v>655.03847560940085</c:v>
                </c:pt>
                <c:pt idx="809">
                  <c:v>654.45783066511558</c:v>
                </c:pt>
                <c:pt idx="810">
                  <c:v>655.65689014703059</c:v>
                </c:pt>
                <c:pt idx="811">
                  <c:v>653.06999567856553</c:v>
                </c:pt>
                <c:pt idx="812">
                  <c:v>645.82891866041064</c:v>
                </c:pt>
                <c:pt idx="813">
                  <c:v>642.34216487605977</c:v>
                </c:pt>
                <c:pt idx="814">
                  <c:v>648.41210737870983</c:v>
                </c:pt>
                <c:pt idx="815">
                  <c:v>640.67802965708586</c:v>
                </c:pt>
                <c:pt idx="816">
                  <c:v>636.3570369651336</c:v>
                </c:pt>
                <c:pt idx="817">
                  <c:v>634.73418880337817</c:v>
                </c:pt>
                <c:pt idx="818">
                  <c:v>638.11792228072932</c:v>
                </c:pt>
                <c:pt idx="819">
                  <c:v>637.76894937388806</c:v>
                </c:pt>
                <c:pt idx="820">
                  <c:v>644.91981964292393</c:v>
                </c:pt>
                <c:pt idx="821">
                  <c:v>637.8652223634399</c:v>
                </c:pt>
                <c:pt idx="822">
                  <c:v>637.72308925903076</c:v>
                </c:pt>
                <c:pt idx="823">
                  <c:v>631.37324418043374</c:v>
                </c:pt>
                <c:pt idx="824">
                  <c:v>639.16357382712704</c:v>
                </c:pt>
                <c:pt idx="825">
                  <c:v>633.18857858501144</c:v>
                </c:pt>
                <c:pt idx="826">
                  <c:v>638.34335285355439</c:v>
                </c:pt>
                <c:pt idx="827">
                  <c:v>634.3557716718567</c:v>
                </c:pt>
                <c:pt idx="828">
                  <c:v>638.63852289513693</c:v>
                </c:pt>
                <c:pt idx="829">
                  <c:v>637.61785886729626</c:v>
                </c:pt>
                <c:pt idx="830">
                  <c:v>647.04450563805904</c:v>
                </c:pt>
                <c:pt idx="831">
                  <c:v>651.70983645249703</c:v>
                </c:pt>
                <c:pt idx="832">
                  <c:v>650.02988672375511</c:v>
                </c:pt>
                <c:pt idx="833">
                  <c:v>653.60399572138817</c:v>
                </c:pt>
                <c:pt idx="834">
                  <c:v>652.43516231431772</c:v>
                </c:pt>
                <c:pt idx="835">
                  <c:v>653.27596434352142</c:v>
                </c:pt>
                <c:pt idx="836">
                  <c:v>653.8709547351948</c:v>
                </c:pt>
                <c:pt idx="837">
                  <c:v>647.828833781448</c:v>
                </c:pt>
                <c:pt idx="838">
                  <c:v>651.75607731343439</c:v>
                </c:pt>
                <c:pt idx="839">
                  <c:v>651.55033232968094</c:v>
                </c:pt>
                <c:pt idx="840">
                  <c:v>653.16274168108589</c:v>
                </c:pt>
                <c:pt idx="841">
                  <c:v>650.97444506732188</c:v>
                </c:pt>
                <c:pt idx="842">
                  <c:v>643.72037795971926</c:v>
                </c:pt>
                <c:pt idx="843">
                  <c:v>637.96766336864766</c:v>
                </c:pt>
                <c:pt idx="844">
                  <c:v>636.60888155125281</c:v>
                </c:pt>
                <c:pt idx="845">
                  <c:v>634.94653633036023</c:v>
                </c:pt>
                <c:pt idx="846">
                  <c:v>635.65039009356133</c:v>
                </c:pt>
                <c:pt idx="847">
                  <c:v>634.79889556249532</c:v>
                </c:pt>
                <c:pt idx="848">
                  <c:v>640.7594153469496</c:v>
                </c:pt>
                <c:pt idx="849">
                  <c:v>642.83605031362811</c:v>
                </c:pt>
                <c:pt idx="850">
                  <c:v>641.11534515135043</c:v>
                </c:pt>
                <c:pt idx="851">
                  <c:v>651.19457452832307</c:v>
                </c:pt>
                <c:pt idx="852">
                  <c:v>622.81875865665597</c:v>
                </c:pt>
                <c:pt idx="853">
                  <c:v>607.14668320587589</c:v>
                </c:pt>
                <c:pt idx="854">
                  <c:v>617.06014771782213</c:v>
                </c:pt>
                <c:pt idx="855">
                  <c:v>627.28006121979934</c:v>
                </c:pt>
                <c:pt idx="856">
                  <c:v>635.24786284904826</c:v>
                </c:pt>
                <c:pt idx="857">
                  <c:v>635.22520991318936</c:v>
                </c:pt>
                <c:pt idx="858">
                  <c:v>627.18999620795068</c:v>
                </c:pt>
                <c:pt idx="859">
                  <c:v>631.24514813413862</c:v>
                </c:pt>
                <c:pt idx="860">
                  <c:v>631.6172625847513</c:v>
                </c:pt>
                <c:pt idx="861">
                  <c:v>639.24101447562737</c:v>
                </c:pt>
                <c:pt idx="862">
                  <c:v>645.07411257444846</c:v>
                </c:pt>
                <c:pt idx="863">
                  <c:v>652.4842683158945</c:v>
                </c:pt>
                <c:pt idx="864">
                  <c:v>650.13408786272635</c:v>
                </c:pt>
                <c:pt idx="865">
                  <c:v>656.41021750502796</c:v>
                </c:pt>
                <c:pt idx="866">
                  <c:v>658.80713660897675</c:v>
                </c:pt>
                <c:pt idx="867">
                  <c:v>660.18999432297107</c:v>
                </c:pt>
                <c:pt idx="868">
                  <c:v>658.20338560425694</c:v>
                </c:pt>
                <c:pt idx="869">
                  <c:v>662.43943979607002</c:v>
                </c:pt>
                <c:pt idx="870">
                  <c:v>659.62822874909091</c:v>
                </c:pt>
                <c:pt idx="871">
                  <c:v>662.33149435224448</c:v>
                </c:pt>
                <c:pt idx="872">
                  <c:v>660.84172903726108</c:v>
                </c:pt>
                <c:pt idx="873">
                  <c:v>660.84364425983165</c:v>
                </c:pt>
                <c:pt idx="874">
                  <c:v>659.67890229489581</c:v>
                </c:pt>
                <c:pt idx="875">
                  <c:v>660.23579728654909</c:v>
                </c:pt>
                <c:pt idx="876">
                  <c:v>658.21683182764934</c:v>
                </c:pt>
                <c:pt idx="877">
                  <c:v>660.2046231259734</c:v>
                </c:pt>
                <c:pt idx="878">
                  <c:v>657.96332772949722</c:v>
                </c:pt>
                <c:pt idx="879">
                  <c:v>660.08236676450701</c:v>
                </c:pt>
                <c:pt idx="880">
                  <c:v>658.65137206827148</c:v>
                </c:pt>
                <c:pt idx="881">
                  <c:v>667.85669675717077</c:v>
                </c:pt>
                <c:pt idx="882">
                  <c:v>667.25667893653747</c:v>
                </c:pt>
                <c:pt idx="883">
                  <c:v>666.22730668575252</c:v>
                </c:pt>
                <c:pt idx="884">
                  <c:v>662.87853724022375</c:v>
                </c:pt>
                <c:pt idx="885">
                  <c:v>668.74253599900271</c:v>
                </c:pt>
                <c:pt idx="886">
                  <c:v>665.84285769315932</c:v>
                </c:pt>
                <c:pt idx="887">
                  <c:v>669.79798964329291</c:v>
                </c:pt>
                <c:pt idx="888">
                  <c:v>667.43305445373585</c:v>
                </c:pt>
                <c:pt idx="889">
                  <c:v>667.46437980572682</c:v>
                </c:pt>
                <c:pt idx="890">
                  <c:v>667.52224069107422</c:v>
                </c:pt>
                <c:pt idx="891">
                  <c:v>668.48017136327519</c:v>
                </c:pt>
                <c:pt idx="892">
                  <c:v>666.68186277957238</c:v>
                </c:pt>
                <c:pt idx="893">
                  <c:v>668.45794706388119</c:v>
                </c:pt>
                <c:pt idx="894">
                  <c:v>665.32649838128293</c:v>
                </c:pt>
                <c:pt idx="895">
                  <c:v>665.25000026813962</c:v>
                </c:pt>
                <c:pt idx="896">
                  <c:v>667.02028893451416</c:v>
                </c:pt>
                <c:pt idx="897">
                  <c:v>666.86813288956364</c:v>
                </c:pt>
                <c:pt idx="898">
                  <c:v>665.76244342909456</c:v>
                </c:pt>
                <c:pt idx="899">
                  <c:v>664.24953156977756</c:v>
                </c:pt>
                <c:pt idx="900">
                  <c:v>665.05937799901085</c:v>
                </c:pt>
                <c:pt idx="901">
                  <c:v>668.63784321821163</c:v>
                </c:pt>
                <c:pt idx="902">
                  <c:v>668.46837203324105</c:v>
                </c:pt>
                <c:pt idx="903">
                  <c:v>668.52730424227082</c:v>
                </c:pt>
                <c:pt idx="904">
                  <c:v>669.82667315509434</c:v>
                </c:pt>
                <c:pt idx="905">
                  <c:v>657.61450398175464</c:v>
                </c:pt>
                <c:pt idx="906">
                  <c:v>666.36746749675626</c:v>
                </c:pt>
                <c:pt idx="907">
                  <c:v>660.78421840368321</c:v>
                </c:pt>
                <c:pt idx="908">
                  <c:v>659.28986694126775</c:v>
                </c:pt>
                <c:pt idx="909">
                  <c:v>666.64418947058539</c:v>
                </c:pt>
                <c:pt idx="910">
                  <c:v>664.63866062296859</c:v>
                </c:pt>
                <c:pt idx="911">
                  <c:v>664.036317203203</c:v>
                </c:pt>
                <c:pt idx="912">
                  <c:v>664.12991090545677</c:v>
                </c:pt>
                <c:pt idx="913">
                  <c:v>669.32878959038499</c:v>
                </c:pt>
                <c:pt idx="914">
                  <c:v>671.92484464491383</c:v>
                </c:pt>
                <c:pt idx="915">
                  <c:v>667.34158519533787</c:v>
                </c:pt>
                <c:pt idx="916">
                  <c:v>660.86739524684481</c:v>
                </c:pt>
                <c:pt idx="917">
                  <c:v>664.02110795403075</c:v>
                </c:pt>
                <c:pt idx="918">
                  <c:v>667.23141797928463</c:v>
                </c:pt>
                <c:pt idx="919">
                  <c:v>660.9132198229504</c:v>
                </c:pt>
                <c:pt idx="920">
                  <c:v>668.01459156267413</c:v>
                </c:pt>
                <c:pt idx="921">
                  <c:v>666.92354953766085</c:v>
                </c:pt>
                <c:pt idx="922">
                  <c:v>667.02992265845853</c:v>
                </c:pt>
                <c:pt idx="923">
                  <c:v>671.41399587685657</c:v>
                </c:pt>
                <c:pt idx="924">
                  <c:v>672.03478809647152</c:v>
                </c:pt>
                <c:pt idx="925">
                  <c:v>670.28684054861696</c:v>
                </c:pt>
                <c:pt idx="926">
                  <c:v>673.05426789760588</c:v>
                </c:pt>
                <c:pt idx="927">
                  <c:v>666.57084699093184</c:v>
                </c:pt>
                <c:pt idx="928">
                  <c:v>667.39111648462733</c:v>
                </c:pt>
                <c:pt idx="929">
                  <c:v>663.76678544682409</c:v>
                </c:pt>
                <c:pt idx="930">
                  <c:v>666.37709058481607</c:v>
                </c:pt>
                <c:pt idx="931">
                  <c:v>663.59627620883361</c:v>
                </c:pt>
                <c:pt idx="932">
                  <c:v>666.68500934118777</c:v>
                </c:pt>
                <c:pt idx="933">
                  <c:v>667.78268009633382</c:v>
                </c:pt>
                <c:pt idx="934">
                  <c:v>666.69737773888664</c:v>
                </c:pt>
                <c:pt idx="935">
                  <c:v>666.8227678135155</c:v>
                </c:pt>
                <c:pt idx="936">
                  <c:v>671.48206302868857</c:v>
                </c:pt>
                <c:pt idx="937">
                  <c:v>668.92449346007902</c:v>
                </c:pt>
                <c:pt idx="938">
                  <c:v>668.85100815714407</c:v>
                </c:pt>
                <c:pt idx="939">
                  <c:v>668.5601046416956</c:v>
                </c:pt>
                <c:pt idx="940">
                  <c:v>666.91722744408628</c:v>
                </c:pt>
                <c:pt idx="941">
                  <c:v>666.25005807787295</c:v>
                </c:pt>
                <c:pt idx="942">
                  <c:v>661.84025663757598</c:v>
                </c:pt>
                <c:pt idx="943">
                  <c:v>657.05939242133593</c:v>
                </c:pt>
                <c:pt idx="944">
                  <c:v>654.51117901003568</c:v>
                </c:pt>
                <c:pt idx="945">
                  <c:v>652.19510180574196</c:v>
                </c:pt>
                <c:pt idx="946">
                  <c:v>666.73178818253234</c:v>
                </c:pt>
                <c:pt idx="947">
                  <c:v>670.56811379065027</c:v>
                </c:pt>
                <c:pt idx="948">
                  <c:v>684.96821297890881</c:v>
                </c:pt>
                <c:pt idx="949">
                  <c:v>687.57737644112626</c:v>
                </c:pt>
                <c:pt idx="950">
                  <c:v>688.84269748125337</c:v>
                </c:pt>
                <c:pt idx="951">
                  <c:v>691.64419635895251</c:v>
                </c:pt>
                <c:pt idx="952">
                  <c:v>696.54672460981396</c:v>
                </c:pt>
                <c:pt idx="953">
                  <c:v>695.88969379541811</c:v>
                </c:pt>
                <c:pt idx="954">
                  <c:v>700.445158341808</c:v>
                </c:pt>
                <c:pt idx="955">
                  <c:v>700.84482318995845</c:v>
                </c:pt>
                <c:pt idx="956">
                  <c:v>705.37704367514061</c:v>
                </c:pt>
                <c:pt idx="957">
                  <c:v>706.72670810610691</c:v>
                </c:pt>
                <c:pt idx="958">
                  <c:v>708.422393759329</c:v>
                </c:pt>
                <c:pt idx="959">
                  <c:v>711.18793588709718</c:v>
                </c:pt>
                <c:pt idx="960">
                  <c:v>706.68913106155583</c:v>
                </c:pt>
                <c:pt idx="961">
                  <c:v>707.12278457866603</c:v>
                </c:pt>
                <c:pt idx="962">
                  <c:v>706.3507003682189</c:v>
                </c:pt>
                <c:pt idx="963">
                  <c:v>705.5965991544075</c:v>
                </c:pt>
                <c:pt idx="964">
                  <c:v>704.13635265938308</c:v>
                </c:pt>
                <c:pt idx="965">
                  <c:v>707.90746526012219</c:v>
                </c:pt>
                <c:pt idx="966">
                  <c:v>710.25171094009625</c:v>
                </c:pt>
                <c:pt idx="967">
                  <c:v>717.25568282206291</c:v>
                </c:pt>
                <c:pt idx="968">
                  <c:v>720.58773162733678</c:v>
                </c:pt>
                <c:pt idx="969">
                  <c:v>726.79566310855967</c:v>
                </c:pt>
                <c:pt idx="970">
                  <c:v>726.14130908487027</c:v>
                </c:pt>
                <c:pt idx="971">
                  <c:v>730.93387814903372</c:v>
                </c:pt>
                <c:pt idx="972">
                  <c:v>728.02793688867848</c:v>
                </c:pt>
                <c:pt idx="973">
                  <c:v>731.91031588685962</c:v>
                </c:pt>
                <c:pt idx="974">
                  <c:v>731.11487029093223</c:v>
                </c:pt>
                <c:pt idx="975">
                  <c:v>731.23703959340003</c:v>
                </c:pt>
                <c:pt idx="976">
                  <c:v>734.84816742981991</c:v>
                </c:pt>
                <c:pt idx="977">
                  <c:v>732.80930763068307</c:v>
                </c:pt>
                <c:pt idx="978">
                  <c:v>731.37912384337346</c:v>
                </c:pt>
                <c:pt idx="979">
                  <c:v>732.14514168436369</c:v>
                </c:pt>
                <c:pt idx="980">
                  <c:v>734.32857481732344</c:v>
                </c:pt>
                <c:pt idx="981">
                  <c:v>727.6237956673848</c:v>
                </c:pt>
                <c:pt idx="982">
                  <c:v>726.299940030568</c:v>
                </c:pt>
                <c:pt idx="983">
                  <c:v>721.76983306531099</c:v>
                </c:pt>
                <c:pt idx="984">
                  <c:v>726.86014104470814</c:v>
                </c:pt>
                <c:pt idx="985">
                  <c:v>730.74138608863893</c:v>
                </c:pt>
                <c:pt idx="986">
                  <c:v>727.99079229397478</c:v>
                </c:pt>
                <c:pt idx="987">
                  <c:v>732.29963932005285</c:v>
                </c:pt>
                <c:pt idx="988">
                  <c:v>729.82065929321743</c:v>
                </c:pt>
                <c:pt idx="989">
                  <c:v>730.35196642479639</c:v>
                </c:pt>
                <c:pt idx="990">
                  <c:v>732.24764518725374</c:v>
                </c:pt>
                <c:pt idx="991">
                  <c:v>730.16066629772695</c:v>
                </c:pt>
                <c:pt idx="992">
                  <c:v>732.14169056184426</c:v>
                </c:pt>
                <c:pt idx="993">
                  <c:v>727.88326996219917</c:v>
                </c:pt>
                <c:pt idx="994">
                  <c:v>730.51134118415632</c:v>
                </c:pt>
                <c:pt idx="995">
                  <c:v>730.41184214148359</c:v>
                </c:pt>
                <c:pt idx="996">
                  <c:v>733.03857291499287</c:v>
                </c:pt>
                <c:pt idx="997">
                  <c:v>730.12064906162982</c:v>
                </c:pt>
                <c:pt idx="998">
                  <c:v>736.72222945258227</c:v>
                </c:pt>
                <c:pt idx="999">
                  <c:v>743.92043616042326</c:v>
                </c:pt>
                <c:pt idx="1000">
                  <c:v>743.62691675810527</c:v>
                </c:pt>
                <c:pt idx="1001">
                  <c:v>742.77027082296831</c:v>
                </c:pt>
                <c:pt idx="1002">
                  <c:v>738.26208175353895</c:v>
                </c:pt>
                <c:pt idx="1003">
                  <c:v>735.95960697490398</c:v>
                </c:pt>
                <c:pt idx="1004">
                  <c:v>738.10391286506388</c:v>
                </c:pt>
                <c:pt idx="1005">
                  <c:v>737.79035015333841</c:v>
                </c:pt>
                <c:pt idx="1006">
                  <c:v>743.28116972318901</c:v>
                </c:pt>
                <c:pt idx="1007">
                  <c:v>740.1059580918735</c:v>
                </c:pt>
                <c:pt idx="1008">
                  <c:v>740.25335033776889</c:v>
                </c:pt>
                <c:pt idx="1009">
                  <c:v>739.14447202122915</c:v>
                </c:pt>
                <c:pt idx="1010">
                  <c:v>744.36208553855147</c:v>
                </c:pt>
                <c:pt idx="1011">
                  <c:v>747.40091783443575</c:v>
                </c:pt>
                <c:pt idx="1012">
                  <c:v>752.08313996896106</c:v>
                </c:pt>
                <c:pt idx="1013">
                  <c:v>755.8343849426052</c:v>
                </c:pt>
                <c:pt idx="1014">
                  <c:v>760.56283077926855</c:v>
                </c:pt>
                <c:pt idx="1015">
                  <c:v>758.67768863915796</c:v>
                </c:pt>
                <c:pt idx="1016">
                  <c:v>759.2535205686097</c:v>
                </c:pt>
                <c:pt idx="1017">
                  <c:v>763.06476816513248</c:v>
                </c:pt>
                <c:pt idx="1018">
                  <c:v>762.68517177354579</c:v>
                </c:pt>
                <c:pt idx="1019">
                  <c:v>761.22808073469946</c:v>
                </c:pt>
                <c:pt idx="1020">
                  <c:v>759.77995811079927</c:v>
                </c:pt>
                <c:pt idx="1021">
                  <c:v>762.5157535107486</c:v>
                </c:pt>
                <c:pt idx="1022">
                  <c:v>759.86622940995119</c:v>
                </c:pt>
                <c:pt idx="1023">
                  <c:v>772.62569317047667</c:v>
                </c:pt>
                <c:pt idx="1024">
                  <c:v>769.14887266680046</c:v>
                </c:pt>
                <c:pt idx="1025">
                  <c:v>769.76272748125064</c:v>
                </c:pt>
                <c:pt idx="1026">
                  <c:v>767.6509611920942</c:v>
                </c:pt>
                <c:pt idx="1027">
                  <c:v>766.57399348422848</c:v>
                </c:pt>
                <c:pt idx="1028">
                  <c:v>766.67237625915072</c:v>
                </c:pt>
                <c:pt idx="1029">
                  <c:v>768.30267172656465</c:v>
                </c:pt>
                <c:pt idx="1030">
                  <c:v>769.97764723854084</c:v>
                </c:pt>
                <c:pt idx="1031">
                  <c:v>771.14907448230815</c:v>
                </c:pt>
                <c:pt idx="1032">
                  <c:v>768.74374386935472</c:v>
                </c:pt>
                <c:pt idx="1033">
                  <c:v>770.98594854899841</c:v>
                </c:pt>
                <c:pt idx="1034">
                  <c:v>770.89467183936279</c:v>
                </c:pt>
                <c:pt idx="1035">
                  <c:v>769.7350436077603</c:v>
                </c:pt>
                <c:pt idx="1036">
                  <c:v>768.32782525876905</c:v>
                </c:pt>
                <c:pt idx="1037">
                  <c:v>757.40891226091469</c:v>
                </c:pt>
                <c:pt idx="1038">
                  <c:v>757.59819184826824</c:v>
                </c:pt>
                <c:pt idx="1039">
                  <c:v>757.84333209242152</c:v>
                </c:pt>
                <c:pt idx="1040">
                  <c:v>756.85674772251457</c:v>
                </c:pt>
                <c:pt idx="1041">
                  <c:v>755.71662491996142</c:v>
                </c:pt>
                <c:pt idx="1042">
                  <c:v>761.49275058769229</c:v>
                </c:pt>
                <c:pt idx="1043">
                  <c:v>761.41379993512032</c:v>
                </c:pt>
                <c:pt idx="1044">
                  <c:v>764.4475540550909</c:v>
                </c:pt>
                <c:pt idx="1045">
                  <c:v>762.47026789048664</c:v>
                </c:pt>
                <c:pt idx="1046">
                  <c:v>759.81114544838692</c:v>
                </c:pt>
                <c:pt idx="1047">
                  <c:v>760.52096763318184</c:v>
                </c:pt>
                <c:pt idx="1048">
                  <c:v>758.2715697200839</c:v>
                </c:pt>
                <c:pt idx="1049">
                  <c:v>758.98192179369414</c:v>
                </c:pt>
                <c:pt idx="1050">
                  <c:v>759.63949587091759</c:v>
                </c:pt>
                <c:pt idx="1051">
                  <c:v>759.55316481583861</c:v>
                </c:pt>
                <c:pt idx="1052">
                  <c:v>756.54846287110638</c:v>
                </c:pt>
                <c:pt idx="1053">
                  <c:v>753.78609664115072</c:v>
                </c:pt>
                <c:pt idx="1054">
                  <c:v>747.37669232438861</c:v>
                </c:pt>
                <c:pt idx="1055">
                  <c:v>753.95648509673492</c:v>
                </c:pt>
                <c:pt idx="1056">
                  <c:v>749.28249296378806</c:v>
                </c:pt>
                <c:pt idx="1057">
                  <c:v>748.89872701827755</c:v>
                </c:pt>
                <c:pt idx="1058">
                  <c:v>755.86547479192518</c:v>
                </c:pt>
                <c:pt idx="1059">
                  <c:v>754.45981641175024</c:v>
                </c:pt>
                <c:pt idx="1060">
                  <c:v>763.26259699777859</c:v>
                </c:pt>
                <c:pt idx="1061">
                  <c:v>770.58088246997534</c:v>
                </c:pt>
                <c:pt idx="1062">
                  <c:v>769.69526597757397</c:v>
                </c:pt>
                <c:pt idx="1063">
                  <c:v>770.2972453463392</c:v>
                </c:pt>
                <c:pt idx="1064">
                  <c:v>768.8827296807118</c:v>
                </c:pt>
                <c:pt idx="1065">
                  <c:v>772.09093435375121</c:v>
                </c:pt>
                <c:pt idx="1066">
                  <c:v>771.94352600742172</c:v>
                </c:pt>
                <c:pt idx="1067">
                  <c:v>771.30463522393825</c:v>
                </c:pt>
                <c:pt idx="1068">
                  <c:v>773.02881414631509</c:v>
                </c:pt>
                <c:pt idx="1069">
                  <c:v>775.42520088547542</c:v>
                </c:pt>
                <c:pt idx="1070">
                  <c:v>776.35272959092958</c:v>
                </c:pt>
                <c:pt idx="1071">
                  <c:v>777.39853701208051</c:v>
                </c:pt>
                <c:pt idx="1072">
                  <c:v>777.84986975243191</c:v>
                </c:pt>
                <c:pt idx="1073">
                  <c:v>776.12573879630429</c:v>
                </c:pt>
                <c:pt idx="1074">
                  <c:v>773.59677168402084</c:v>
                </c:pt>
                <c:pt idx="1075">
                  <c:v>776.82350926564334</c:v>
                </c:pt>
                <c:pt idx="1076">
                  <c:v>777.10369382959379</c:v>
                </c:pt>
                <c:pt idx="1077">
                  <c:v>758.70945156073537</c:v>
                </c:pt>
                <c:pt idx="1078">
                  <c:v>762.40141669130014</c:v>
                </c:pt>
                <c:pt idx="1079">
                  <c:v>766.9937855100801</c:v>
                </c:pt>
                <c:pt idx="1080">
                  <c:v>771.35843694532991</c:v>
                </c:pt>
                <c:pt idx="1081">
                  <c:v>773.50555314381131</c:v>
                </c:pt>
                <c:pt idx="1082">
                  <c:v>775.17802837128454</c:v>
                </c:pt>
                <c:pt idx="1083">
                  <c:v>778.19920923984444</c:v>
                </c:pt>
                <c:pt idx="1084">
                  <c:v>778.25480440421165</c:v>
                </c:pt>
                <c:pt idx="1085">
                  <c:v>775.99675719908169</c:v>
                </c:pt>
                <c:pt idx="1086">
                  <c:v>774.7451837229404</c:v>
                </c:pt>
                <c:pt idx="1087">
                  <c:v>780.53463470423924</c:v>
                </c:pt>
                <c:pt idx="1088">
                  <c:v>782.21896528764501</c:v>
                </c:pt>
                <c:pt idx="1089">
                  <c:v>782.13870224573998</c:v>
                </c:pt>
                <c:pt idx="1090">
                  <c:v>778.92104791296026</c:v>
                </c:pt>
                <c:pt idx="1091">
                  <c:v>781.64730872749692</c:v>
                </c:pt>
                <c:pt idx="1092">
                  <c:v>783.28602703035108</c:v>
                </c:pt>
                <c:pt idx="1093">
                  <c:v>779.98923356319472</c:v>
                </c:pt>
                <c:pt idx="1094">
                  <c:v>778.62871214357642</c:v>
                </c:pt>
                <c:pt idx="1095">
                  <c:v>782.17994686905138</c:v>
                </c:pt>
                <c:pt idx="1096">
                  <c:v>779.00505390654678</c:v>
                </c:pt>
                <c:pt idx="1097">
                  <c:v>778.07894385789291</c:v>
                </c:pt>
                <c:pt idx="1098">
                  <c:v>777.71047277650882</c:v>
                </c:pt>
                <c:pt idx="1099">
                  <c:v>785.69008763464126</c:v>
                </c:pt>
                <c:pt idx="1100">
                  <c:v>780.15553227082989</c:v>
                </c:pt>
                <c:pt idx="1101">
                  <c:v>781.19848665882341</c:v>
                </c:pt>
                <c:pt idx="1102">
                  <c:v>780.98258705306773</c:v>
                </c:pt>
                <c:pt idx="1103">
                  <c:v>782.06363919324974</c:v>
                </c:pt>
                <c:pt idx="1104">
                  <c:v>781.36532230567025</c:v>
                </c:pt>
                <c:pt idx="1105">
                  <c:v>776.77636910295303</c:v>
                </c:pt>
                <c:pt idx="1106">
                  <c:v>784.50213278681554</c:v>
                </c:pt>
                <c:pt idx="1107">
                  <c:v>778.80746750091998</c:v>
                </c:pt>
                <c:pt idx="1108">
                  <c:v>780.89522620742696</c:v>
                </c:pt>
                <c:pt idx="1109">
                  <c:v>783.17151995718473</c:v>
                </c:pt>
                <c:pt idx="1110">
                  <c:v>784.66273513650094</c:v>
                </c:pt>
                <c:pt idx="1111">
                  <c:v>779.54682012236344</c:v>
                </c:pt>
                <c:pt idx="1112">
                  <c:v>785.25514454500706</c:v>
                </c:pt>
                <c:pt idx="1113">
                  <c:v>785.57506578384448</c:v>
                </c:pt>
                <c:pt idx="1114">
                  <c:v>785.74217966839387</c:v>
                </c:pt>
                <c:pt idx="1115">
                  <c:v>790.20531735411998</c:v>
                </c:pt>
                <c:pt idx="1116">
                  <c:v>792.09164711346875</c:v>
                </c:pt>
                <c:pt idx="1117">
                  <c:v>794.58262152504085</c:v>
                </c:pt>
                <c:pt idx="1118">
                  <c:v>794.21226407269887</c:v>
                </c:pt>
                <c:pt idx="1119">
                  <c:v>793.27474725706725</c:v>
                </c:pt>
                <c:pt idx="1120">
                  <c:v>796.97506491607373</c:v>
                </c:pt>
                <c:pt idx="1121">
                  <c:v>796.73337945243043</c:v>
                </c:pt>
                <c:pt idx="1122">
                  <c:v>795.00579717871381</c:v>
                </c:pt>
                <c:pt idx="1123">
                  <c:v>795.65065425899775</c:v>
                </c:pt>
                <c:pt idx="1124">
                  <c:v>800.0096540101913</c:v>
                </c:pt>
                <c:pt idx="1125">
                  <c:v>800.02644403819386</c:v>
                </c:pt>
                <c:pt idx="1126">
                  <c:v>800.19183010889924</c:v>
                </c:pt>
                <c:pt idx="1127">
                  <c:v>799.2277866167542</c:v>
                </c:pt>
                <c:pt idx="1128">
                  <c:v>798.82368537708498</c:v>
                </c:pt>
                <c:pt idx="1129">
                  <c:v>799.32244941695569</c:v>
                </c:pt>
                <c:pt idx="1130">
                  <c:v>800.38982115114857</c:v>
                </c:pt>
                <c:pt idx="1131">
                  <c:v>797.91679844645785</c:v>
                </c:pt>
                <c:pt idx="1132">
                  <c:v>800.90034674671006</c:v>
                </c:pt>
                <c:pt idx="1133">
                  <c:v>802.43545523326043</c:v>
                </c:pt>
                <c:pt idx="1134">
                  <c:v>801.9098763766998</c:v>
                </c:pt>
                <c:pt idx="1135">
                  <c:v>799.24830268992343</c:v>
                </c:pt>
                <c:pt idx="1136">
                  <c:v>787.3065973838485</c:v>
                </c:pt>
                <c:pt idx="1137">
                  <c:v>788.44256693113277</c:v>
                </c:pt>
                <c:pt idx="1138">
                  <c:v>796.48239873829141</c:v>
                </c:pt>
                <c:pt idx="1139">
                  <c:v>797.81765501268114</c:v>
                </c:pt>
                <c:pt idx="1140">
                  <c:v>797.4746616674538</c:v>
                </c:pt>
                <c:pt idx="1141">
                  <c:v>785.09206479385261</c:v>
                </c:pt>
                <c:pt idx="1142">
                  <c:v>783.45010902811907</c:v>
                </c:pt>
                <c:pt idx="1143">
                  <c:v>783.40997354974729</c:v>
                </c:pt>
                <c:pt idx="1144">
                  <c:v>792.26616425988311</c:v>
                </c:pt>
                <c:pt idx="1145">
                  <c:v>788.17860581990465</c:v>
                </c:pt>
                <c:pt idx="1146">
                  <c:v>787.9401939328028</c:v>
                </c:pt>
                <c:pt idx="1147">
                  <c:v>787.54598582242363</c:v>
                </c:pt>
                <c:pt idx="1148">
                  <c:v>787.89447347079135</c:v>
                </c:pt>
                <c:pt idx="1149">
                  <c:v>788.57523162652126</c:v>
                </c:pt>
                <c:pt idx="1150">
                  <c:v>792.69549562201416</c:v>
                </c:pt>
                <c:pt idx="1151">
                  <c:v>796.08109533692755</c:v>
                </c:pt>
                <c:pt idx="1152">
                  <c:v>798.5706255170054</c:v>
                </c:pt>
                <c:pt idx="1153">
                  <c:v>788.66596603338598</c:v>
                </c:pt>
                <c:pt idx="1154">
                  <c:v>792.08734727745355</c:v>
                </c:pt>
                <c:pt idx="1155">
                  <c:v>790.17910708179704</c:v>
                </c:pt>
                <c:pt idx="1156">
                  <c:v>788.56717913759917</c:v>
                </c:pt>
                <c:pt idx="1157">
                  <c:v>798.9952749535438</c:v>
                </c:pt>
                <c:pt idx="1158">
                  <c:v>802.99785465741763</c:v>
                </c:pt>
                <c:pt idx="1159">
                  <c:v>804.71135588867287</c:v>
                </c:pt>
                <c:pt idx="1160">
                  <c:v>803.84645356075373</c:v>
                </c:pt>
                <c:pt idx="1161">
                  <c:v>805.90387497822712</c:v>
                </c:pt>
                <c:pt idx="1162">
                  <c:v>808.15213374961229</c:v>
                </c:pt>
                <c:pt idx="1163">
                  <c:v>809.60584897341198</c:v>
                </c:pt>
                <c:pt idx="1164">
                  <c:v>811.23262116247952</c:v>
                </c:pt>
                <c:pt idx="1165">
                  <c:v>808.68528647252401</c:v>
                </c:pt>
                <c:pt idx="1166">
                  <c:v>808.32749375105664</c:v>
                </c:pt>
                <c:pt idx="1167">
                  <c:v>803.55708988490449</c:v>
                </c:pt>
                <c:pt idx="1168">
                  <c:v>804.13418229259571</c:v>
                </c:pt>
                <c:pt idx="1169">
                  <c:v>811.31111642024052</c:v>
                </c:pt>
                <c:pt idx="1170">
                  <c:v>812.05202240827975</c:v>
                </c:pt>
                <c:pt idx="1171">
                  <c:v>815.40803376822328</c:v>
                </c:pt>
                <c:pt idx="1172">
                  <c:v>819.17860058628662</c:v>
                </c:pt>
                <c:pt idx="1173">
                  <c:v>821.08217919907895</c:v>
                </c:pt>
                <c:pt idx="1174">
                  <c:v>821.57551096874136</c:v>
                </c:pt>
                <c:pt idx="1175">
                  <c:v>826.80569446546872</c:v>
                </c:pt>
                <c:pt idx="1176">
                  <c:v>827.40268549525013</c:v>
                </c:pt>
                <c:pt idx="1177">
                  <c:v>826.10829249772212</c:v>
                </c:pt>
                <c:pt idx="1178">
                  <c:v>827.16132116506276</c:v>
                </c:pt>
                <c:pt idx="1179">
                  <c:v>828.68009751056525</c:v>
                </c:pt>
                <c:pt idx="1180">
                  <c:v>826.67886216769716</c:v>
                </c:pt>
                <c:pt idx="1181">
                  <c:v>826.2222793416388</c:v>
                </c:pt>
                <c:pt idx="1182">
                  <c:v>829.23255892229599</c:v>
                </c:pt>
                <c:pt idx="1183">
                  <c:v>829.50117934598541</c:v>
                </c:pt>
                <c:pt idx="1184">
                  <c:v>832.90084890225955</c:v>
                </c:pt>
                <c:pt idx="1185">
                  <c:v>831.67461880691189</c:v>
                </c:pt>
                <c:pt idx="1186">
                  <c:v>837.7521918535906</c:v>
                </c:pt>
                <c:pt idx="1187">
                  <c:v>834.38025595589056</c:v>
                </c:pt>
                <c:pt idx="1188">
                  <c:v>838.07049126916547</c:v>
                </c:pt>
                <c:pt idx="1189">
                  <c:v>835.68177126362377</c:v>
                </c:pt>
                <c:pt idx="1190">
                  <c:v>836.76729755662814</c:v>
                </c:pt>
                <c:pt idx="1191">
                  <c:v>843.79177956150124</c:v>
                </c:pt>
                <c:pt idx="1192">
                  <c:v>839.93063613367929</c:v>
                </c:pt>
                <c:pt idx="1193">
                  <c:v>841.76587195344098</c:v>
                </c:pt>
                <c:pt idx="1194">
                  <c:v>842.3723831555061</c:v>
                </c:pt>
                <c:pt idx="1195">
                  <c:v>842.20073067780561</c:v>
                </c:pt>
                <c:pt idx="1196">
                  <c:v>844.94029249931498</c:v>
                </c:pt>
                <c:pt idx="1197">
                  <c:v>845.35123737950221</c:v>
                </c:pt>
                <c:pt idx="1198">
                  <c:v>844.22484294342428</c:v>
                </c:pt>
                <c:pt idx="1199">
                  <c:v>846.10958372145512</c:v>
                </c:pt>
                <c:pt idx="1200">
                  <c:v>842.81108505730572</c:v>
                </c:pt>
                <c:pt idx="1201">
                  <c:v>844.64744948007774</c:v>
                </c:pt>
                <c:pt idx="1202">
                  <c:v>845.33556489478008</c:v>
                </c:pt>
                <c:pt idx="1203">
                  <c:v>843.00850606893846</c:v>
                </c:pt>
                <c:pt idx="1204">
                  <c:v>837.27406163501917</c:v>
                </c:pt>
                <c:pt idx="1205">
                  <c:v>845.50332871547937</c:v>
                </c:pt>
                <c:pt idx="1206">
                  <c:v>843.10807936297658</c:v>
                </c:pt>
                <c:pt idx="1207">
                  <c:v>845.14735040667881</c:v>
                </c:pt>
                <c:pt idx="1208">
                  <c:v>850.87562684108627</c:v>
                </c:pt>
                <c:pt idx="1209">
                  <c:v>848.67569105523353</c:v>
                </c:pt>
                <c:pt idx="1210">
                  <c:v>851.00496767164634</c:v>
                </c:pt>
                <c:pt idx="1211">
                  <c:v>850.32154913116131</c:v>
                </c:pt>
                <c:pt idx="1212">
                  <c:v>857.19170842707831</c:v>
                </c:pt>
                <c:pt idx="1213">
                  <c:v>856.30425632382401</c:v>
                </c:pt>
                <c:pt idx="1214">
                  <c:v>865.25899497062892</c:v>
                </c:pt>
                <c:pt idx="1215">
                  <c:v>861.30688323514141</c:v>
                </c:pt>
                <c:pt idx="1216">
                  <c:v>859.5355364519238</c:v>
                </c:pt>
                <c:pt idx="1217">
                  <c:v>856.06899999029679</c:v>
                </c:pt>
                <c:pt idx="1218">
                  <c:v>855.20498657137557</c:v>
                </c:pt>
                <c:pt idx="1219">
                  <c:v>859.75377194145062</c:v>
                </c:pt>
                <c:pt idx="1220">
                  <c:v>863.70285649637833</c:v>
                </c:pt>
                <c:pt idx="1221">
                  <c:v>866.53107679321704</c:v>
                </c:pt>
                <c:pt idx="1222">
                  <c:v>868.36506676974795</c:v>
                </c:pt>
                <c:pt idx="1223">
                  <c:v>867.63517070360808</c:v>
                </c:pt>
                <c:pt idx="1224">
                  <c:v>864.91796614704356</c:v>
                </c:pt>
                <c:pt idx="1225">
                  <c:v>872.08961202715875</c:v>
                </c:pt>
                <c:pt idx="1226">
                  <c:v>878.52008771496162</c:v>
                </c:pt>
                <c:pt idx="1227">
                  <c:v>878.67141176229029</c:v>
                </c:pt>
                <c:pt idx="1228">
                  <c:v>879.24892481556901</c:v>
                </c:pt>
                <c:pt idx="1229">
                  <c:v>879.96650356023713</c:v>
                </c:pt>
                <c:pt idx="1230">
                  <c:v>879.48167348971947</c:v>
                </c:pt>
                <c:pt idx="1231">
                  <c:v>877.5788684000039</c:v>
                </c:pt>
                <c:pt idx="1232">
                  <c:v>876.29704874041943</c:v>
                </c:pt>
                <c:pt idx="1233">
                  <c:v>878.50920812397089</c:v>
                </c:pt>
                <c:pt idx="1234">
                  <c:v>873.12114386200369</c:v>
                </c:pt>
                <c:pt idx="1235">
                  <c:v>882.44503219622118</c:v>
                </c:pt>
                <c:pt idx="1236">
                  <c:v>886.74297053260273</c:v>
                </c:pt>
                <c:pt idx="1237">
                  <c:v>890.117707714517</c:v>
                </c:pt>
                <c:pt idx="1238">
                  <c:v>897.36417854966555</c:v>
                </c:pt>
                <c:pt idx="1239">
                  <c:v>898.60380393995808</c:v>
                </c:pt>
                <c:pt idx="1240">
                  <c:v>902.64193589182946</c:v>
                </c:pt>
                <c:pt idx="1241">
                  <c:v>901.92574441776844</c:v>
                </c:pt>
                <c:pt idx="1242">
                  <c:v>907.52453530382775</c:v>
                </c:pt>
                <c:pt idx="1243">
                  <c:v>914.38123233821636</c:v>
                </c:pt>
                <c:pt idx="1244">
                  <c:v>911.60033062443119</c:v>
                </c:pt>
                <c:pt idx="1245">
                  <c:v>921.58407367427367</c:v>
                </c:pt>
                <c:pt idx="1246">
                  <c:v>921.18679536716661</c:v>
                </c:pt>
                <c:pt idx="1247">
                  <c:v>925.40422702129285</c:v>
                </c:pt>
                <c:pt idx="1248">
                  <c:v>932.82763809822984</c:v>
                </c:pt>
                <c:pt idx="1249">
                  <c:v>933.91601479719395</c:v>
                </c:pt>
                <c:pt idx="1250">
                  <c:v>933.55816932914399</c:v>
                </c:pt>
                <c:pt idx="1251">
                  <c:v>933.9081985594587</c:v>
                </c:pt>
                <c:pt idx="1252">
                  <c:v>944.57690115611581</c:v>
                </c:pt>
                <c:pt idx="1253">
                  <c:v>940.58734275445374</c:v>
                </c:pt>
                <c:pt idx="1254">
                  <c:v>932.10453840116338</c:v>
                </c:pt>
                <c:pt idx="1255">
                  <c:v>933.15199093578099</c:v>
                </c:pt>
                <c:pt idx="1256">
                  <c:v>934.2011444721619</c:v>
                </c:pt>
                <c:pt idx="1257">
                  <c:v>918.11243901607759</c:v>
                </c:pt>
                <c:pt idx="1258">
                  <c:v>881.05022445018221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43-46CF-8DB0-DC4604384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9057208"/>
        <c:axId val="557936592"/>
      </c:lineChart>
      <c:dateAx>
        <c:axId val="4790572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936592"/>
        <c:crosses val="autoZero"/>
        <c:auto val="1"/>
        <c:lblOffset val="100"/>
        <c:baseTimeUnit val="days"/>
      </c:dateAx>
      <c:valAx>
        <c:axId val="557936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057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328611</xdr:colOff>
      <xdr:row>16</xdr:row>
      <xdr:rowOff>180975</xdr:rowOff>
    </xdr:from>
    <xdr:to>
      <xdr:col>19</xdr:col>
      <xdr:colOff>161925</xdr:colOff>
      <xdr:row>33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4" displayName="Table4" ref="A1:K55" totalsRowShown="0" headerRowDxfId="9" headerRowBorderDxfId="8">
  <autoFilter ref="A1:K55" xr:uid="{00000000-0009-0000-0100-000004000000}"/>
  <tableColumns count="11">
    <tableColumn id="1" xr3:uid="{00000000-0010-0000-0000-000001000000}" name="#" dataDxfId="7"/>
    <tableColumn id="2" xr3:uid="{00000000-0010-0000-0000-000002000000}" name="Ticker "/>
    <tableColumn id="3" xr3:uid="{00000000-0010-0000-0000-000003000000}" name="Company"/>
    <tableColumn id="4" xr3:uid="{00000000-0010-0000-0000-000004000000}" name="Sector"/>
    <tableColumn id="5" xr3:uid="{00000000-0010-0000-0000-000005000000}" name="Industry"/>
    <tableColumn id="6" xr3:uid="{00000000-0010-0000-0000-000006000000}" name="Beta" dataDxfId="6"/>
    <tableColumn id="7" xr3:uid="{00000000-0010-0000-0000-000007000000}" name="CAPM" dataDxfId="5" dataCellStyle="Comma">
      <calculatedColumnFormula>Market_benchmark!$O$9+Screening!F2*Market_benchmark!$L$8</calculatedColumnFormula>
    </tableColumn>
    <tableColumn id="8" xr3:uid="{00000000-0010-0000-0000-000008000000}" name="Historical Return" dataDxfId="4">
      <calculatedColumnFormula>'Historical Return'!DL2</calculatedColumnFormula>
    </tableColumn>
    <tableColumn id="9" xr3:uid="{00000000-0010-0000-0000-000009000000}" name="ERROR" dataDxfId="3">
      <calculatedColumnFormula>H2-G2</calculatedColumnFormula>
    </tableColumn>
    <tableColumn id="10" xr3:uid="{00000000-0010-0000-0000-00000A000000}" name="Histocial Std"/>
    <tableColumn id="11" xr3:uid="{00000000-0010-0000-0000-00000B000000}" name="Fama/French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Daily_Gain" displayName="Daily_Gain" ref="BF1:DH1048576" totalsRowShown="0" headerRowDxfId="1" headerRowBorderDxfId="0">
  <autoFilter ref="BF1:DH1048576" xr:uid="{00000000-0009-0000-0100-000001000000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</autoFilter>
  <tableColumns count="55">
    <tableColumn id="1" xr3:uid="{00000000-0010-0000-0100-000001000000}" name="ADVM"/>
    <tableColumn id="2" xr3:uid="{00000000-0010-0000-0100-000002000000}" name="AHC"/>
    <tableColumn id="3" xr3:uid="{00000000-0010-0000-0100-000003000000}" name="ALTR"/>
    <tableColumn id="4" xr3:uid="{00000000-0010-0000-0100-000004000000}" name="ARWR"/>
    <tableColumn id="5" xr3:uid="{00000000-0010-0000-0100-000005000000}" name="AVGR"/>
    <tableColumn id="6" xr3:uid="{00000000-0010-0000-0100-000006000000}" name="BBSI"/>
    <tableColumn id="7" xr3:uid="{00000000-0010-0000-0100-000007000000}" name="BYD"/>
    <tableColumn id="8" xr3:uid="{00000000-0010-0000-0100-000008000000}" name="CALD"/>
    <tableColumn id="9" xr3:uid="{00000000-0010-0000-0100-000009000000}" name="CBIO"/>
    <tableColumn id="10" xr3:uid="{00000000-0010-0000-0100-00000A000000}" name="CERC"/>
    <tableColumn id="11" xr3:uid="{00000000-0010-0000-0100-00000B000000}" name="DATA"/>
    <tableColumn id="12" xr3:uid="{00000000-0010-0000-0100-00000C000000}" name="DAVE"/>
    <tableColumn id="13" xr3:uid="{00000000-0010-0000-0100-00000D000000}" name="DCI"/>
    <tableColumn id="14" xr3:uid="{00000000-0010-0000-0100-00000E000000}" name="DENN"/>
    <tableColumn id="15" xr3:uid="{00000000-0010-0000-0100-00000F000000}" name="DPLO"/>
    <tableColumn id="16" xr3:uid="{00000000-0010-0000-0100-000010000000}" name="DRNA"/>
    <tableColumn id="17" xr3:uid="{00000000-0010-0000-0100-000011000000}" name="ENTA"/>
    <tableColumn id="18" xr3:uid="{00000000-0010-0000-0100-000012000000}" name="FLR"/>
    <tableColumn id="19" xr3:uid="{00000000-0010-0000-0100-000013000000}" name="GOLF"/>
    <tableColumn id="20" xr3:uid="{00000000-0010-0000-0100-000014000000}" name="GOOS"/>
    <tableColumn id="21" xr3:uid="{00000000-0010-0000-0100-000015000000}" name="GORO"/>
    <tableColumn id="22" xr3:uid="{00000000-0010-0000-0100-000016000000}" name="HAE"/>
    <tableColumn id="23" xr3:uid="{00000000-0010-0000-0100-000017000000}" name="HAWK"/>
    <tableColumn id="24" xr3:uid="{00000000-0010-0000-0100-000018000000}" name="HDNG"/>
    <tableColumn id="25" xr3:uid="{00000000-0010-0000-0100-000019000000}" name="HEES"/>
    <tableColumn id="26" xr3:uid="{00000000-0010-0000-0100-00001A000000}" name="IEP"/>
    <tableColumn id="27" xr3:uid="{00000000-0010-0000-0100-00001B000000}" name="KAI"/>
    <tableColumn id="28" xr3:uid="{00000000-0010-0000-0100-00001C000000}" name="KE"/>
    <tableColumn id="29" xr3:uid="{00000000-0010-0000-0100-00001D000000}" name="LGND"/>
    <tableColumn id="30" xr3:uid="{00000000-0010-0000-0100-00001E000000}" name="LNCE"/>
    <tableColumn id="31" xr3:uid="{00000000-0010-0000-0100-00001F000000}" name="LOV"/>
    <tableColumn id="32" xr3:uid="{00000000-0010-0000-0100-000020000000}" name="MDGL"/>
    <tableColumn id="33" xr3:uid="{00000000-0010-0000-0100-000021000000}" name="MINI"/>
    <tableColumn id="34" xr3:uid="{00000000-0010-0000-0100-000022000000}" name="MLAB"/>
    <tableColumn id="35" xr3:uid="{00000000-0010-0000-0100-000023000000}" name="MRT"/>
    <tableColumn id="36" xr3:uid="{00000000-0010-0000-0100-000024000000}" name="MRTX"/>
    <tableColumn id="37" xr3:uid="{00000000-0010-0000-0100-000025000000}" name="MTBC"/>
    <tableColumn id="38" xr3:uid="{00000000-0010-0000-0100-000026000000}" name="NATI"/>
    <tableColumn id="39" xr3:uid="{00000000-0010-0000-0100-000027000000}" name="OGEN"/>
    <tableColumn id="40" xr3:uid="{00000000-0010-0000-0100-000028000000}" name="OIS"/>
    <tableColumn id="41" xr3:uid="{00000000-0010-0000-0100-000029000000}" name="PCYO"/>
    <tableColumn id="42" xr3:uid="{00000000-0010-0000-0100-00002A000000}" name="PGEM"/>
    <tableColumn id="43" xr3:uid="{00000000-0010-0000-0100-00002B000000}" name="QNST"/>
    <tableColumn id="44" xr3:uid="{00000000-0010-0000-0100-00002C000000}" name="RMR"/>
    <tableColumn id="45" xr3:uid="{00000000-0010-0000-0100-00002D000000}" name="STL"/>
    <tableColumn id="46" xr3:uid="{00000000-0010-0000-0100-00002E000000}" name="STRP"/>
    <tableColumn id="47" xr3:uid="{00000000-0010-0000-0100-00002F000000}" name="SYNL"/>
    <tableColumn id="48" xr3:uid="{00000000-0010-0000-0100-000030000000}" name="TESS"/>
    <tableColumn id="49" xr3:uid="{00000000-0010-0000-0100-000031000000}" name="USAK"/>
    <tableColumn id="50" xr3:uid="{00000000-0010-0000-0100-000032000000}" name="VHC"/>
    <tableColumn id="51" xr3:uid="{00000000-0010-0000-0100-000033000000}" name="VSAT"/>
    <tableColumn id="52" xr3:uid="{00000000-0010-0000-0100-000034000000}" name="W"/>
    <tableColumn id="53" xr3:uid="{00000000-0010-0000-0100-000035000000}" name="WING"/>
    <tableColumn id="54" xr3:uid="{00000000-0010-0000-0100-000036000000}" name="WWW"/>
    <tableColumn id="55" xr3:uid="{00000000-0010-0000-0100-000037000000}" name="GOOS.TSX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260"/>
  <sheetViews>
    <sheetView topLeftCell="I1" workbookViewId="0" xr3:uid="{AEA406A1-0E4B-5B11-9CD5-51D6E497D94C}">
      <selection activeCell="N15" sqref="N15"/>
    </sheetView>
  </sheetViews>
  <sheetFormatPr defaultRowHeight="15"/>
  <cols>
    <col min="1" max="1" width="10.42578125" bestFit="1" customWidth="1"/>
    <col min="2" max="2" width="12" bestFit="1" customWidth="1"/>
    <col min="5" max="5" width="16.42578125" bestFit="1" customWidth="1"/>
    <col min="8" max="8" width="16.42578125" bestFit="1" customWidth="1"/>
    <col min="9" max="9" width="13.140625" bestFit="1" customWidth="1"/>
    <col min="11" max="11" width="16.42578125" bestFit="1" customWidth="1"/>
    <col min="12" max="12" width="13.140625" bestFit="1" customWidth="1"/>
    <col min="14" max="14" width="16.42578125" bestFit="1" customWidth="1"/>
    <col min="15" max="15" width="28.28515625" bestFit="1" customWidth="1"/>
    <col min="16" max="17" width="9.5703125" bestFit="1" customWidth="1"/>
    <col min="18" max="18" width="16.5703125" bestFit="1" customWidth="1"/>
  </cols>
  <sheetData>
    <row r="1" spans="1:22" ht="15.75" thickBo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115" t="s">
        <v>5</v>
      </c>
      <c r="G1" s="115"/>
      <c r="H1" s="115"/>
      <c r="I1" s="115"/>
      <c r="K1" s="4" t="s">
        <v>6</v>
      </c>
      <c r="L1" s="4" t="s">
        <v>7</v>
      </c>
      <c r="N1" s="9" t="s">
        <v>8</v>
      </c>
      <c r="O1" s="17" t="str">
        <f t="array" ref="O1:R1">TRANSPOSE(N2:N5)</f>
        <v>Dow Jones</v>
      </c>
      <c r="P1" s="18" t="str">
        <v>S&amp;P 500</v>
      </c>
      <c r="Q1" s="18" t="str">
        <v>NASDAQ</v>
      </c>
      <c r="R1" s="19" t="str">
        <v>10yr bond (CBOE)</v>
      </c>
      <c r="V1" s="73" t="s">
        <v>9</v>
      </c>
    </row>
    <row r="2" spans="1:22" ht="15.75" thickBot="1">
      <c r="A2" s="1">
        <v>41311</v>
      </c>
      <c r="B2">
        <v>13986.519531</v>
      </c>
      <c r="C2">
        <v>1512.119995</v>
      </c>
      <c r="D2">
        <v>3168.4799800000001</v>
      </c>
      <c r="E2">
        <v>1.968</v>
      </c>
      <c r="F2" s="5" t="str">
        <f>B1</f>
        <v>Dow Jones</v>
      </c>
      <c r="G2" s="5" t="str">
        <f t="shared" ref="G2:I2" si="0">C1</f>
        <v>S&amp;P 500</v>
      </c>
      <c r="H2" s="5" t="str">
        <f t="shared" si="0"/>
        <v>NASDAQ</v>
      </c>
      <c r="I2" s="5" t="str">
        <f t="shared" si="0"/>
        <v>10yr bond (CBOE)</v>
      </c>
      <c r="K2" t="str">
        <f t="array" ref="K2:K5">TRANSPOSE(B1:E1)</f>
        <v>Dow Jones</v>
      </c>
      <c r="L2" s="6">
        <f>AVERAGE(F3:F1260)</f>
        <v>4.4059087536723685E-4</v>
      </c>
      <c r="N2" s="14" t="str">
        <f>K2</f>
        <v>Dow Jones</v>
      </c>
      <c r="O2" s="10">
        <f>CORREL($F$3:$F$1260,$F$3:$F$1260)</f>
        <v>1.0000000000000002</v>
      </c>
      <c r="P2" s="10">
        <f>CORREL(G3:G1260,F3:F1260)</f>
        <v>0.9657598508463715</v>
      </c>
      <c r="Q2" s="10">
        <f>O4</f>
        <v>0.86400813667353593</v>
      </c>
      <c r="R2" s="11">
        <f>O5</f>
        <v>0.34138984978461051</v>
      </c>
      <c r="U2" t="s">
        <v>10</v>
      </c>
      <c r="V2">
        <v>500</v>
      </c>
    </row>
    <row r="3" spans="1:22">
      <c r="A3" s="1">
        <v>41312</v>
      </c>
      <c r="B3">
        <v>13944.049805000001</v>
      </c>
      <c r="C3">
        <v>1509.3900149999999</v>
      </c>
      <c r="D3">
        <v>3165.1298830000001</v>
      </c>
      <c r="E3">
        <v>1.9510000000000001</v>
      </c>
      <c r="F3">
        <f>LN(B3/B2)</f>
        <v>-3.041095096917649E-3</v>
      </c>
      <c r="G3">
        <f t="shared" ref="G3:I3" si="1">LN(C3/C2)</f>
        <v>-1.8070307454410902E-3</v>
      </c>
      <c r="H3">
        <f t="shared" si="1"/>
        <v>-1.0578792773446931E-3</v>
      </c>
      <c r="I3">
        <f t="shared" si="1"/>
        <v>-8.6757369890874368E-3</v>
      </c>
      <c r="K3" t="str">
        <v>S&amp;P 500</v>
      </c>
      <c r="L3" s="6">
        <f>AVERAGE(G3:G1260)</f>
        <v>4.4566526337272151E-4</v>
      </c>
      <c r="N3" s="15" t="str">
        <f t="shared" ref="N3:N5" si="2">K3</f>
        <v>S&amp;P 500</v>
      </c>
      <c r="O3" s="10">
        <f>CORREL($G$3:$G$1260,$F$3:$F$1260)</f>
        <v>0.9657598508463715</v>
      </c>
      <c r="P3" s="10">
        <v>1</v>
      </c>
      <c r="Q3" s="10">
        <f>P4</f>
        <v>0.93761017484604881</v>
      </c>
      <c r="R3" s="11">
        <f>P5</f>
        <v>0.33041842894036993</v>
      </c>
      <c r="U3">
        <f>0.3*(F3)+0.3*(G3)+0.3*(H3)+0.1*(I3)</f>
        <v>-2.6393752348197732E-3</v>
      </c>
      <c r="V3">
        <f>V2*(1+U3)</f>
        <v>498.68031238259016</v>
      </c>
    </row>
    <row r="4" spans="1:22">
      <c r="A4" s="1">
        <v>41313</v>
      </c>
      <c r="B4">
        <v>13992.969727</v>
      </c>
      <c r="C4">
        <v>1517.9300539999999</v>
      </c>
      <c r="D4">
        <v>3193.8701169999999</v>
      </c>
      <c r="E4">
        <v>1.954</v>
      </c>
      <c r="F4">
        <f t="shared" ref="F4:F67" si="3">LN(B4/B3)</f>
        <v>3.5021611338842411E-3</v>
      </c>
      <c r="G4">
        <f t="shared" ref="G4:G67" si="4">LN(C4/C3)</f>
        <v>5.641994542558368E-3</v>
      </c>
      <c r="H4">
        <f t="shared" ref="H4:H67" si="5">LN(D4/D3)</f>
        <v>9.039292245294232E-3</v>
      </c>
      <c r="I4">
        <f t="shared" ref="I4:I67" si="6">LN(E4/E3)</f>
        <v>1.5364919796167235E-3</v>
      </c>
      <c r="K4" t="str">
        <v>NASDAQ</v>
      </c>
      <c r="L4" s="6">
        <f>AVERAGE(H3:H1260)</f>
        <v>6.2639807941023437E-4</v>
      </c>
      <c r="N4" s="15" t="str">
        <f t="shared" si="2"/>
        <v>NASDAQ</v>
      </c>
      <c r="O4" s="10">
        <f>CORREL($F$3:$F$1260,H3:H1260)</f>
        <v>0.86400813667353593</v>
      </c>
      <c r="P4" s="10">
        <f>CORREL($G$3:$G$1260,$H$3:$H$1260)</f>
        <v>0.93761017484604881</v>
      </c>
      <c r="Q4" s="10">
        <v>1</v>
      </c>
      <c r="R4" s="11">
        <f>Q5</f>
        <v>0.31371224919867846</v>
      </c>
      <c r="U4">
        <f t="shared" ref="U4:U67" si="7">0.3*(F4)+0.3*(G4)+0.3*(H4)+0.1*(I4)</f>
        <v>5.608683574482725E-3</v>
      </c>
      <c r="V4">
        <f t="shared" ref="V4:V67" si="8">V3*(1+U4)</f>
        <v>501.47725245956826</v>
      </c>
    </row>
    <row r="5" spans="1:22" ht="15.75" thickBot="1">
      <c r="A5" s="1">
        <v>41316</v>
      </c>
      <c r="B5">
        <v>13971.240234000001</v>
      </c>
      <c r="C5">
        <v>1517.01001</v>
      </c>
      <c r="D5">
        <v>3192</v>
      </c>
      <c r="E5">
        <v>1.946</v>
      </c>
      <c r="F5">
        <f t="shared" si="3"/>
        <v>-1.5540934218229092E-3</v>
      </c>
      <c r="G5">
        <f t="shared" si="4"/>
        <v>-6.0630128357233104E-4</v>
      </c>
      <c r="H5">
        <f t="shared" si="5"/>
        <v>-5.8570469464560649E-4</v>
      </c>
      <c r="I5">
        <f t="shared" si="6"/>
        <v>-4.1025698567776891E-3</v>
      </c>
      <c r="K5" t="str">
        <v>10yr bond (CBOE)</v>
      </c>
      <c r="L5" s="6">
        <f>AVERAGE(I3:I1260)</f>
        <v>2.78582243405968E-4</v>
      </c>
      <c r="N5" s="16" t="str">
        <f t="shared" si="2"/>
        <v>10yr bond (CBOE)</v>
      </c>
      <c r="O5" s="12">
        <f>CORREL($F$3:$F$1260,I3:I1260)</f>
        <v>0.34138984978461051</v>
      </c>
      <c r="P5" s="12">
        <f>CORREL($G$3:$G$1260,$I$3:$I$1260)</f>
        <v>0.33041842894036993</v>
      </c>
      <c r="Q5" s="12">
        <f>CORREL(H3:H1260,I3:I1260)</f>
        <v>0.31371224919867846</v>
      </c>
      <c r="R5" s="13">
        <v>1</v>
      </c>
      <c r="U5">
        <f t="shared" si="7"/>
        <v>-1.2340868056900229E-3</v>
      </c>
      <c r="V5">
        <f t="shared" si="8"/>
        <v>500.85838599895419</v>
      </c>
    </row>
    <row r="6" spans="1:22">
      <c r="A6" s="1">
        <v>41317</v>
      </c>
      <c r="B6">
        <v>14018.700194999999</v>
      </c>
      <c r="C6">
        <v>1519.4300539999999</v>
      </c>
      <c r="D6">
        <v>3186.48999</v>
      </c>
      <c r="E6">
        <v>1.982</v>
      </c>
      <c r="F6">
        <f t="shared" si="3"/>
        <v>3.3912188276559486E-3</v>
      </c>
      <c r="G6">
        <f t="shared" si="4"/>
        <v>1.5940011733503196E-3</v>
      </c>
      <c r="H6">
        <f t="shared" si="5"/>
        <v>-1.7276851979718673E-3</v>
      </c>
      <c r="I6">
        <f t="shared" si="6"/>
        <v>1.8330452143982847E-2</v>
      </c>
      <c r="K6" s="116" t="s">
        <v>11</v>
      </c>
      <c r="L6" s="116"/>
      <c r="U6">
        <f t="shared" si="7"/>
        <v>2.810305655308605E-3</v>
      </c>
      <c r="V6">
        <f t="shared" si="8"/>
        <v>502.2659511536358</v>
      </c>
    </row>
    <row r="7" spans="1:22">
      <c r="A7" s="1">
        <v>41318</v>
      </c>
      <c r="B7">
        <v>13982.910156</v>
      </c>
      <c r="C7">
        <v>1520.329956</v>
      </c>
      <c r="D7">
        <v>3196.8798830000001</v>
      </c>
      <c r="E7">
        <v>2.0190000000000001</v>
      </c>
      <c r="F7">
        <f t="shared" si="3"/>
        <v>-2.556285730772284E-3</v>
      </c>
      <c r="G7">
        <f t="shared" si="4"/>
        <v>5.9208754857569565E-4</v>
      </c>
      <c r="H7">
        <f t="shared" si="5"/>
        <v>3.255303196227161E-3</v>
      </c>
      <c r="I7">
        <f t="shared" si="6"/>
        <v>1.8495903422904206E-2</v>
      </c>
      <c r="K7" t="str">
        <f>K2</f>
        <v>Dow Jones</v>
      </c>
      <c r="L7" s="7">
        <f>EXP(L2*252)-1</f>
        <v>0.11742720069602508</v>
      </c>
      <c r="U7">
        <f t="shared" si="7"/>
        <v>2.2369218464995929E-3</v>
      </c>
      <c r="V7">
        <f t="shared" si="8"/>
        <v>503.38948083252421</v>
      </c>
    </row>
    <row r="8" spans="1:22" ht="15.75" thickBot="1">
      <c r="A8" s="1">
        <v>41319</v>
      </c>
      <c r="B8">
        <v>13973.389648</v>
      </c>
      <c r="C8">
        <v>1521.380005</v>
      </c>
      <c r="D8">
        <v>3198.6599120000001</v>
      </c>
      <c r="E8">
        <v>2</v>
      </c>
      <c r="F8">
        <f t="shared" si="3"/>
        <v>-6.8109931820669136E-4</v>
      </c>
      <c r="G8">
        <f t="shared" si="4"/>
        <v>6.9043337805155551E-4</v>
      </c>
      <c r="H8">
        <f t="shared" si="5"/>
        <v>5.5664700807717365E-4</v>
      </c>
      <c r="I8">
        <f t="shared" si="6"/>
        <v>-9.4551587707552131E-3</v>
      </c>
      <c r="K8" t="str">
        <f t="shared" ref="K8:K10" si="9">K3</f>
        <v>S&amp;P 500</v>
      </c>
      <c r="L8" s="7">
        <f t="shared" ref="L8:L10" si="10">EXP(L3*252)-1</f>
        <v>0.11885702000331211</v>
      </c>
      <c r="M8" s="25"/>
      <c r="N8" s="25"/>
      <c r="O8" s="25"/>
      <c r="P8" s="25"/>
      <c r="U8">
        <f t="shared" si="7"/>
        <v>-7.7572155669891E-4</v>
      </c>
      <c r="V8">
        <f t="shared" si="8"/>
        <v>502.99899076082693</v>
      </c>
    </row>
    <row r="9" spans="1:22">
      <c r="A9" s="1">
        <v>41320</v>
      </c>
      <c r="B9">
        <v>13981.759765999999</v>
      </c>
      <c r="C9">
        <v>1519.790039</v>
      </c>
      <c r="D9">
        <v>3192.030029</v>
      </c>
      <c r="E9">
        <v>2.0070000000000001</v>
      </c>
      <c r="F9">
        <f t="shared" si="3"/>
        <v>5.9882479082221476E-4</v>
      </c>
      <c r="G9">
        <f t="shared" si="4"/>
        <v>-1.0456279141647954E-3</v>
      </c>
      <c r="H9">
        <f t="shared" si="5"/>
        <v>-2.0748574691299934E-3</v>
      </c>
      <c r="I9">
        <f t="shared" si="6"/>
        <v>3.4938892542558382E-3</v>
      </c>
      <c r="K9" t="str">
        <f t="shared" si="9"/>
        <v>NASDAQ</v>
      </c>
      <c r="L9" s="7">
        <f t="shared" si="10"/>
        <v>0.17099324498396395</v>
      </c>
      <c r="M9" s="25"/>
      <c r="N9" s="21" t="s">
        <v>12</v>
      </c>
      <c r="O9" s="22">
        <v>2.76E-2</v>
      </c>
      <c r="P9" s="25"/>
      <c r="U9">
        <f t="shared" si="7"/>
        <v>-4.071092523161883E-4</v>
      </c>
      <c r="V9">
        <f t="shared" si="8"/>
        <v>502.79421521778244</v>
      </c>
    </row>
    <row r="10" spans="1:22" ht="15.75" thickBot="1">
      <c r="A10" s="1">
        <v>41324</v>
      </c>
      <c r="B10">
        <v>14035.669921999999</v>
      </c>
      <c r="C10">
        <v>1530.9399410000001</v>
      </c>
      <c r="D10">
        <v>3213.5900879999999</v>
      </c>
      <c r="E10">
        <v>2.0259999999999998</v>
      </c>
      <c r="F10">
        <f t="shared" si="3"/>
        <v>3.8483346354752255E-3</v>
      </c>
      <c r="G10">
        <f t="shared" si="4"/>
        <v>7.309694217125475E-3</v>
      </c>
      <c r="H10">
        <f t="shared" si="5"/>
        <v>6.7316325420768812E-3</v>
      </c>
      <c r="I10">
        <f t="shared" si="6"/>
        <v>9.4223360122903804E-3</v>
      </c>
      <c r="K10" t="str">
        <f t="shared" si="9"/>
        <v>10yr bond (CBOE)</v>
      </c>
      <c r="L10" s="7">
        <f t="shared" si="10"/>
        <v>7.2725627878320376E-2</v>
      </c>
      <c r="M10" s="25"/>
      <c r="N10" s="23" t="s">
        <v>10</v>
      </c>
      <c r="O10" s="24">
        <f>SUMPRODUCT(L7:L10,L17:L20)</f>
        <v>0.12945580249282237</v>
      </c>
      <c r="P10" s="25"/>
      <c r="U10">
        <f t="shared" si="7"/>
        <v>6.3091320196323117E-3</v>
      </c>
      <c r="V10">
        <f t="shared" si="8"/>
        <v>505.96641030029883</v>
      </c>
    </row>
    <row r="11" spans="1:22">
      <c r="A11" s="1">
        <v>41325</v>
      </c>
      <c r="B11">
        <v>13927.540039</v>
      </c>
      <c r="C11">
        <v>1511.9499510000001</v>
      </c>
      <c r="D11">
        <v>3164.4099120000001</v>
      </c>
      <c r="E11">
        <v>2.0209999999999999</v>
      </c>
      <c r="F11">
        <f t="shared" si="3"/>
        <v>-7.7337631908124174E-3</v>
      </c>
      <c r="G11">
        <f t="shared" si="4"/>
        <v>-1.2481711278323742E-2</v>
      </c>
      <c r="H11">
        <f t="shared" si="5"/>
        <v>-1.5422123159278857E-2</v>
      </c>
      <c r="I11">
        <f t="shared" si="6"/>
        <v>-2.4709674050076035E-3</v>
      </c>
      <c r="K11" s="116" t="s">
        <v>13</v>
      </c>
      <c r="L11" s="116"/>
      <c r="M11" s="25"/>
      <c r="N11" s="25"/>
      <c r="O11" s="25"/>
      <c r="P11" s="25"/>
      <c r="U11">
        <f t="shared" si="7"/>
        <v>-1.0938376029025264E-2</v>
      </c>
      <c r="V11">
        <f t="shared" si="8"/>
        <v>500.43195944637807</v>
      </c>
    </row>
    <row r="12" spans="1:22">
      <c r="A12" s="1">
        <v>41326</v>
      </c>
      <c r="B12">
        <v>13880.620117</v>
      </c>
      <c r="C12">
        <v>1502.420044</v>
      </c>
      <c r="D12">
        <v>3131.48999</v>
      </c>
      <c r="E12">
        <v>1.976</v>
      </c>
      <c r="F12">
        <f t="shared" si="3"/>
        <v>-3.374546626751389E-3</v>
      </c>
      <c r="G12">
        <f t="shared" si="4"/>
        <v>-6.3230053155881221E-3</v>
      </c>
      <c r="H12">
        <f t="shared" si="5"/>
        <v>-1.0457670080514991E-2</v>
      </c>
      <c r="I12">
        <f t="shared" si="6"/>
        <v>-2.2517839095807866E-2</v>
      </c>
      <c r="K12" t="str">
        <f>K7</f>
        <v>Dow Jones</v>
      </c>
      <c r="L12" s="8">
        <f>_xlfn.STDEV.S(F3:F1260)*SQRT(252)</f>
        <v>0.11763720632738058</v>
      </c>
      <c r="U12">
        <f t="shared" si="7"/>
        <v>-8.2983505164371373E-3</v>
      </c>
      <c r="V12">
        <f t="shared" si="8"/>
        <v>496.27919963726458</v>
      </c>
    </row>
    <row r="13" spans="1:22">
      <c r="A13" s="1">
        <v>41327</v>
      </c>
      <c r="B13">
        <v>14000.570313</v>
      </c>
      <c r="C13">
        <v>1515.599976</v>
      </c>
      <c r="D13">
        <v>3161.820068</v>
      </c>
      <c r="E13">
        <v>1.9670000000000001</v>
      </c>
      <c r="F13">
        <f t="shared" si="3"/>
        <v>8.6044343304399334E-3</v>
      </c>
      <c r="G13">
        <f t="shared" si="4"/>
        <v>8.7342136235753452E-3</v>
      </c>
      <c r="H13">
        <f t="shared" si="5"/>
        <v>9.6389062502816522E-3</v>
      </c>
      <c r="I13">
        <f t="shared" si="6"/>
        <v>-4.5650599187540553E-3</v>
      </c>
      <c r="K13" t="str">
        <f t="shared" ref="K13:K15" si="11">K8</f>
        <v>S&amp;P 500</v>
      </c>
      <c r="L13" s="8">
        <f>_xlfn.STDEV.S(G3:G1260)*SQRT(252)</f>
        <v>0.12064492871586686</v>
      </c>
      <c r="O13" s="26"/>
      <c r="U13">
        <f t="shared" si="7"/>
        <v>7.636760269413673E-3</v>
      </c>
      <c r="V13">
        <f t="shared" si="8"/>
        <v>500.06916491159086</v>
      </c>
    </row>
    <row r="14" spans="1:22">
      <c r="A14" s="1">
        <v>41330</v>
      </c>
      <c r="B14">
        <v>13784.169921999999</v>
      </c>
      <c r="C14">
        <v>1487.849976</v>
      </c>
      <c r="D14">
        <v>3116.25</v>
      </c>
      <c r="E14">
        <v>1.895</v>
      </c>
      <c r="F14">
        <f t="shared" si="3"/>
        <v>-1.5577238797618072E-2</v>
      </c>
      <c r="G14">
        <f t="shared" si="4"/>
        <v>-1.8479275579678871E-2</v>
      </c>
      <c r="H14">
        <f t="shared" si="5"/>
        <v>-1.4517476821699179E-2</v>
      </c>
      <c r="I14">
        <f t="shared" si="6"/>
        <v>-3.7290700872532355E-2</v>
      </c>
      <c r="K14" t="str">
        <f t="shared" si="11"/>
        <v>NASDAQ</v>
      </c>
      <c r="L14" s="8">
        <f>_xlfn.STDEV.S(H3:H1260)*SQRT(252)</f>
        <v>0.14112285314831871</v>
      </c>
      <c r="N14" t="s">
        <v>14</v>
      </c>
      <c r="O14" s="26" t="s">
        <v>15</v>
      </c>
      <c r="U14">
        <f t="shared" si="7"/>
        <v>-1.8301267446952072E-2</v>
      </c>
      <c r="V14">
        <f t="shared" si="8"/>
        <v>490.91726538256989</v>
      </c>
    </row>
    <row r="15" spans="1:22">
      <c r="A15" s="1">
        <v>41331</v>
      </c>
      <c r="B15">
        <v>13900.129883</v>
      </c>
      <c r="C15">
        <v>1496.9399410000001</v>
      </c>
      <c r="D15">
        <v>3129.6499020000001</v>
      </c>
      <c r="E15">
        <v>1.879</v>
      </c>
      <c r="F15">
        <f t="shared" si="3"/>
        <v>8.3773575629263325E-3</v>
      </c>
      <c r="G15">
        <f t="shared" si="4"/>
        <v>6.0908763128847063E-3</v>
      </c>
      <c r="H15">
        <f t="shared" si="5"/>
        <v>4.2907900443193833E-3</v>
      </c>
      <c r="I15">
        <f t="shared" si="6"/>
        <v>-8.4791181030613935E-3</v>
      </c>
      <c r="K15" t="str">
        <f t="shared" si="11"/>
        <v>10yr bond (CBOE)</v>
      </c>
      <c r="L15" s="8">
        <f>_xlfn.STDEV.S(I3:I1260)*SQRT(252)</f>
        <v>0.32216041863029266</v>
      </c>
      <c r="U15">
        <f t="shared" si="7"/>
        <v>4.7797953657329863E-3</v>
      </c>
      <c r="V15">
        <f t="shared" si="8"/>
        <v>493.2637494526038</v>
      </c>
    </row>
    <row r="16" spans="1:22">
      <c r="A16" s="1">
        <v>41332</v>
      </c>
      <c r="B16">
        <v>14075.370117</v>
      </c>
      <c r="C16">
        <v>1515.98999</v>
      </c>
      <c r="D16">
        <v>3162.26001</v>
      </c>
      <c r="E16">
        <v>1.903</v>
      </c>
      <c r="F16">
        <f t="shared" si="3"/>
        <v>1.2528285543147555E-2</v>
      </c>
      <c r="G16">
        <f t="shared" si="4"/>
        <v>1.2645699235804539E-2</v>
      </c>
      <c r="H16">
        <f t="shared" si="5"/>
        <v>1.0365819108180036E-2</v>
      </c>
      <c r="I16">
        <f t="shared" si="6"/>
        <v>1.2691867882684244E-2</v>
      </c>
      <c r="K16" s="116" t="s">
        <v>16</v>
      </c>
      <c r="L16" s="116"/>
      <c r="U16">
        <f t="shared" si="7"/>
        <v>1.1931127954408063E-2</v>
      </c>
      <c r="V16">
        <f t="shared" si="8"/>
        <v>499.14894236259391</v>
      </c>
    </row>
    <row r="17" spans="1:22">
      <c r="A17" s="1">
        <v>41333</v>
      </c>
      <c r="B17">
        <v>14054.490234000001</v>
      </c>
      <c r="C17">
        <v>1514.6800539999999</v>
      </c>
      <c r="D17">
        <v>3160.1899410000001</v>
      </c>
      <c r="E17">
        <v>1.8879999999999999</v>
      </c>
      <c r="F17">
        <f t="shared" si="3"/>
        <v>-1.4845354064423842E-3</v>
      </c>
      <c r="G17">
        <f t="shared" si="4"/>
        <v>-8.6445311601472609E-4</v>
      </c>
      <c r="H17">
        <f t="shared" si="5"/>
        <v>-6.5483130432491274E-4</v>
      </c>
      <c r="I17">
        <f t="shared" si="6"/>
        <v>-7.9135205907035558E-3</v>
      </c>
      <c r="K17" t="str">
        <f>K12</f>
        <v>Dow Jones</v>
      </c>
      <c r="L17">
        <f>30%</f>
        <v>0.3</v>
      </c>
      <c r="U17">
        <f t="shared" si="7"/>
        <v>-1.6924980071049626E-3</v>
      </c>
      <c r="V17">
        <f t="shared" si="8"/>
        <v>498.30413377239671</v>
      </c>
    </row>
    <row r="18" spans="1:22">
      <c r="A18" s="1">
        <v>41334</v>
      </c>
      <c r="B18">
        <v>14089.660156</v>
      </c>
      <c r="C18">
        <v>1518.1999510000001</v>
      </c>
      <c r="D18">
        <v>3169.73999</v>
      </c>
      <c r="E18">
        <v>1.853</v>
      </c>
      <c r="F18">
        <f t="shared" si="3"/>
        <v>2.4992717719055473E-3</v>
      </c>
      <c r="G18">
        <f t="shared" si="4"/>
        <v>2.3211591454764036E-3</v>
      </c>
      <c r="H18">
        <f t="shared" si="5"/>
        <v>3.0174287393704112E-3</v>
      </c>
      <c r="I18">
        <f t="shared" si="6"/>
        <v>-1.8712120420086138E-2</v>
      </c>
      <c r="K18" t="str">
        <f t="shared" ref="K18:K20" si="12">K13</f>
        <v>S&amp;P 500</v>
      </c>
      <c r="L18">
        <v>0.3</v>
      </c>
      <c r="U18">
        <f t="shared" si="7"/>
        <v>4.801458550170942E-4</v>
      </c>
      <c r="V18">
        <f t="shared" si="8"/>
        <v>498.54339243676537</v>
      </c>
    </row>
    <row r="19" spans="1:22">
      <c r="A19" s="1">
        <v>41337</v>
      </c>
      <c r="B19">
        <v>14127.820313</v>
      </c>
      <c r="C19">
        <v>1525.1999510000001</v>
      </c>
      <c r="D19">
        <v>3182.030029</v>
      </c>
      <c r="E19">
        <v>1.877</v>
      </c>
      <c r="F19">
        <f t="shared" si="3"/>
        <v>2.7047191761378903E-3</v>
      </c>
      <c r="G19">
        <f t="shared" si="4"/>
        <v>4.6001265488692612E-3</v>
      </c>
      <c r="H19">
        <f t="shared" si="5"/>
        <v>3.8698045743389819E-3</v>
      </c>
      <c r="I19">
        <f t="shared" si="6"/>
        <v>1.2868810301149104E-2</v>
      </c>
      <c r="K19" t="str">
        <f t="shared" si="12"/>
        <v>NASDAQ</v>
      </c>
      <c r="L19">
        <v>0.3</v>
      </c>
      <c r="U19">
        <f t="shared" si="7"/>
        <v>4.6392761199187506E-3</v>
      </c>
      <c r="V19">
        <f t="shared" si="8"/>
        <v>500.85627289204052</v>
      </c>
    </row>
    <row r="20" spans="1:22">
      <c r="A20" s="1">
        <v>41338</v>
      </c>
      <c r="B20">
        <v>14253.769531</v>
      </c>
      <c r="C20">
        <v>1539.790039</v>
      </c>
      <c r="D20">
        <v>3224.1298830000001</v>
      </c>
      <c r="E20">
        <v>1.8939999999999999</v>
      </c>
      <c r="F20">
        <f t="shared" si="3"/>
        <v>8.8754749459367174E-3</v>
      </c>
      <c r="G20">
        <f t="shared" si="4"/>
        <v>9.5205519446000392E-3</v>
      </c>
      <c r="H20">
        <f t="shared" si="5"/>
        <v>1.3143743105719299E-2</v>
      </c>
      <c r="I20">
        <f t="shared" si="6"/>
        <v>9.0162371595147572E-3</v>
      </c>
      <c r="K20" t="str">
        <f t="shared" si="12"/>
        <v>10yr bond (CBOE)</v>
      </c>
      <c r="L20">
        <v>0.1</v>
      </c>
      <c r="U20">
        <f t="shared" si="7"/>
        <v>1.0363554714828293E-2</v>
      </c>
      <c r="V20">
        <f t="shared" si="8"/>
        <v>506.0469242804221</v>
      </c>
    </row>
    <row r="21" spans="1:22">
      <c r="A21" s="1">
        <v>41339</v>
      </c>
      <c r="B21">
        <v>14296.240234000001</v>
      </c>
      <c r="C21">
        <v>1541.459961</v>
      </c>
      <c r="D21">
        <v>3222.3701169999999</v>
      </c>
      <c r="E21">
        <v>1.9379999999999999</v>
      </c>
      <c r="F21">
        <f t="shared" si="3"/>
        <v>2.9751817724592354E-3</v>
      </c>
      <c r="G21">
        <f t="shared" si="4"/>
        <v>1.0839251365506049E-3</v>
      </c>
      <c r="H21">
        <f t="shared" si="5"/>
        <v>-5.4596014696703301E-4</v>
      </c>
      <c r="I21">
        <f t="shared" si="6"/>
        <v>2.2965518704687934E-2</v>
      </c>
      <c r="U21">
        <f t="shared" si="7"/>
        <v>3.3504958990816357E-3</v>
      </c>
      <c r="V21">
        <f t="shared" si="8"/>
        <v>507.74243242496647</v>
      </c>
    </row>
    <row r="22" spans="1:22">
      <c r="A22" s="1">
        <v>41340</v>
      </c>
      <c r="B22">
        <v>14329.490234000001</v>
      </c>
      <c r="C22">
        <v>1544.26001</v>
      </c>
      <c r="D22">
        <v>3232.0900879999999</v>
      </c>
      <c r="E22">
        <v>1.9910000000000001</v>
      </c>
      <c r="F22">
        <f t="shared" si="3"/>
        <v>2.3230858678420312E-3</v>
      </c>
      <c r="G22">
        <f t="shared" si="4"/>
        <v>1.8148437284321399E-3</v>
      </c>
      <c r="H22">
        <f t="shared" si="5"/>
        <v>3.0118640564924717E-3</v>
      </c>
      <c r="I22">
        <f t="shared" si="6"/>
        <v>2.6980511613484769E-2</v>
      </c>
      <c r="U22">
        <f t="shared" si="7"/>
        <v>4.8429892571784702E-3</v>
      </c>
      <c r="V22">
        <f t="shared" si="8"/>
        <v>510.20142357061422</v>
      </c>
    </row>
    <row r="23" spans="1:22">
      <c r="A23" s="1">
        <v>41341</v>
      </c>
      <c r="B23">
        <v>14397.070313</v>
      </c>
      <c r="C23">
        <v>1551.1800539999999</v>
      </c>
      <c r="D23">
        <v>3244.3701169999999</v>
      </c>
      <c r="E23">
        <v>2.056</v>
      </c>
      <c r="F23">
        <f t="shared" si="3"/>
        <v>4.7050675322899286E-3</v>
      </c>
      <c r="G23">
        <f t="shared" si="4"/>
        <v>4.4711287475333464E-3</v>
      </c>
      <c r="H23">
        <f t="shared" si="5"/>
        <v>3.7922084990034965E-3</v>
      </c>
      <c r="I23">
        <f t="shared" si="6"/>
        <v>3.2125322510859325E-2</v>
      </c>
      <c r="U23">
        <f t="shared" si="7"/>
        <v>7.1030536847339638E-3</v>
      </c>
      <c r="V23">
        <f t="shared" si="8"/>
        <v>513.82541167226407</v>
      </c>
    </row>
    <row r="24" spans="1:22">
      <c r="A24" s="1">
        <v>41344</v>
      </c>
      <c r="B24">
        <v>14447.290039</v>
      </c>
      <c r="C24">
        <v>1556.219971</v>
      </c>
      <c r="D24">
        <v>3252.8701169999999</v>
      </c>
      <c r="E24">
        <v>2.056</v>
      </c>
      <c r="F24">
        <f t="shared" si="3"/>
        <v>3.4821210198931925E-3</v>
      </c>
      <c r="G24">
        <f t="shared" si="4"/>
        <v>3.2438188702904572E-3</v>
      </c>
      <c r="H24">
        <f t="shared" si="5"/>
        <v>2.6164970181676412E-3</v>
      </c>
      <c r="I24">
        <f t="shared" si="6"/>
        <v>0</v>
      </c>
      <c r="U24">
        <f t="shared" si="7"/>
        <v>2.8027310725053868E-3</v>
      </c>
      <c r="V24">
        <f t="shared" si="8"/>
        <v>515.26552611940076</v>
      </c>
    </row>
    <row r="25" spans="1:22">
      <c r="A25" s="1">
        <v>41345</v>
      </c>
      <c r="B25">
        <v>14450.059569999999</v>
      </c>
      <c r="C25">
        <v>1552.4799800000001</v>
      </c>
      <c r="D25">
        <v>3242.320068</v>
      </c>
      <c r="E25">
        <v>2.0230000000000001</v>
      </c>
      <c r="F25">
        <f t="shared" si="3"/>
        <v>1.9168062441394146E-4</v>
      </c>
      <c r="G25">
        <f t="shared" si="4"/>
        <v>-2.4061458895049035E-3</v>
      </c>
      <c r="H25">
        <f t="shared" si="5"/>
        <v>-3.2485756313851682E-3</v>
      </c>
      <c r="I25">
        <f t="shared" si="6"/>
        <v>-1.6180789407310204E-2</v>
      </c>
      <c r="U25">
        <f t="shared" si="7"/>
        <v>-3.2569912096738598E-3</v>
      </c>
      <c r="V25">
        <f t="shared" si="8"/>
        <v>513.58731083018188</v>
      </c>
    </row>
    <row r="26" spans="1:22">
      <c r="A26" s="1">
        <v>41346</v>
      </c>
      <c r="B26">
        <v>14455.280273</v>
      </c>
      <c r="C26">
        <v>1554.5200199999999</v>
      </c>
      <c r="D26">
        <v>3245.1201169999999</v>
      </c>
      <c r="E26">
        <v>2.0209999999999999</v>
      </c>
      <c r="F26">
        <f t="shared" si="3"/>
        <v>3.6122758529225486E-4</v>
      </c>
      <c r="G26">
        <f t="shared" si="4"/>
        <v>1.3131897606470596E-3</v>
      </c>
      <c r="H26">
        <f t="shared" si="5"/>
        <v>8.6322157708536621E-4</v>
      </c>
      <c r="I26">
        <f t="shared" si="6"/>
        <v>-9.8911976412454977E-4</v>
      </c>
      <c r="U26">
        <f t="shared" si="7"/>
        <v>6.623797004949492E-4</v>
      </c>
      <c r="V26">
        <f t="shared" si="8"/>
        <v>513.9275006393076</v>
      </c>
    </row>
    <row r="27" spans="1:22">
      <c r="A27" s="1">
        <v>41347</v>
      </c>
      <c r="B27">
        <v>14539.139648</v>
      </c>
      <c r="C27">
        <v>1563.2299800000001</v>
      </c>
      <c r="D27">
        <v>3258.929932</v>
      </c>
      <c r="E27">
        <v>2.0329999999999999</v>
      </c>
      <c r="F27">
        <f t="shared" si="3"/>
        <v>5.7845343388212324E-3</v>
      </c>
      <c r="G27">
        <f t="shared" si="4"/>
        <v>5.5873515575722895E-3</v>
      </c>
      <c r="H27">
        <f t="shared" si="5"/>
        <v>4.2465342820902953E-3</v>
      </c>
      <c r="I27">
        <f t="shared" si="6"/>
        <v>5.9200962247255443E-3</v>
      </c>
      <c r="U27">
        <f t="shared" si="7"/>
        <v>5.2775356760176991E-3</v>
      </c>
      <c r="V27">
        <f t="shared" si="8"/>
        <v>516.63977135881817</v>
      </c>
    </row>
    <row r="28" spans="1:22">
      <c r="A28" s="1">
        <v>41348</v>
      </c>
      <c r="B28">
        <v>14514.110352</v>
      </c>
      <c r="C28">
        <v>1560.6999510000001</v>
      </c>
      <c r="D28">
        <v>3249.070068</v>
      </c>
      <c r="E28">
        <v>1.996</v>
      </c>
      <c r="F28">
        <f t="shared" si="3"/>
        <v>-1.7229949965711145E-3</v>
      </c>
      <c r="G28">
        <f t="shared" si="4"/>
        <v>-1.6197735602557614E-3</v>
      </c>
      <c r="H28">
        <f t="shared" si="5"/>
        <v>-3.0300773029868912E-3</v>
      </c>
      <c r="I28">
        <f t="shared" si="6"/>
        <v>-1.8367356756937309E-2</v>
      </c>
      <c r="U28">
        <f t="shared" si="7"/>
        <v>-3.748589433637861E-3</v>
      </c>
      <c r="V28">
        <f t="shared" si="8"/>
        <v>514.70310097090544</v>
      </c>
    </row>
    <row r="29" spans="1:22">
      <c r="A29" s="1">
        <v>41351</v>
      </c>
      <c r="B29">
        <v>14452.059569999999</v>
      </c>
      <c r="C29">
        <v>1552.099976</v>
      </c>
      <c r="D29">
        <v>3237.5900879999999</v>
      </c>
      <c r="E29">
        <v>1.956</v>
      </c>
      <c r="F29">
        <f t="shared" si="3"/>
        <v>-4.2843687710955322E-3</v>
      </c>
      <c r="G29">
        <f t="shared" si="4"/>
        <v>-5.5255699581215744E-3</v>
      </c>
      <c r="H29">
        <f t="shared" si="5"/>
        <v>-3.5395694269587359E-3</v>
      </c>
      <c r="I29">
        <f t="shared" si="6"/>
        <v>-2.0243606276646661E-2</v>
      </c>
      <c r="U29">
        <f t="shared" si="7"/>
        <v>-6.0292130745174186E-3</v>
      </c>
      <c r="V29">
        <f t="shared" si="8"/>
        <v>511.59984630503698</v>
      </c>
    </row>
    <row r="30" spans="1:22">
      <c r="A30" s="1">
        <v>41352</v>
      </c>
      <c r="B30">
        <v>14455.820313</v>
      </c>
      <c r="C30">
        <v>1548.339966</v>
      </c>
      <c r="D30">
        <v>3229.1000979999999</v>
      </c>
      <c r="E30">
        <v>1.9079999999999999</v>
      </c>
      <c r="F30">
        <f t="shared" si="3"/>
        <v>2.6018808964466551E-4</v>
      </c>
      <c r="G30">
        <f t="shared" si="4"/>
        <v>-2.4254698776000881E-3</v>
      </c>
      <c r="H30">
        <f t="shared" si="5"/>
        <v>-2.6257620618109294E-3</v>
      </c>
      <c r="I30">
        <f t="shared" si="6"/>
        <v>-2.4845998586530776E-2</v>
      </c>
      <c r="U30">
        <f t="shared" si="7"/>
        <v>-3.9219130135829837E-3</v>
      </c>
      <c r="V30">
        <f t="shared" si="8"/>
        <v>509.5933962100662</v>
      </c>
    </row>
    <row r="31" spans="1:22">
      <c r="A31" s="1">
        <v>41353</v>
      </c>
      <c r="B31">
        <v>14511.730469</v>
      </c>
      <c r="C31">
        <v>1558.709961</v>
      </c>
      <c r="D31">
        <v>3254.1899410000001</v>
      </c>
      <c r="E31">
        <v>1.9370000000000001</v>
      </c>
      <c r="F31">
        <f t="shared" si="3"/>
        <v>3.860196938825789E-3</v>
      </c>
      <c r="G31">
        <f t="shared" si="4"/>
        <v>6.6751637398633681E-3</v>
      </c>
      <c r="H31">
        <f t="shared" si="5"/>
        <v>7.7398876500461723E-3</v>
      </c>
      <c r="I31">
        <f t="shared" si="6"/>
        <v>1.5084811398764166E-2</v>
      </c>
      <c r="U31">
        <f t="shared" si="7"/>
        <v>6.9910556384970152E-3</v>
      </c>
      <c r="V31">
        <f t="shared" si="8"/>
        <v>513.15599199598148</v>
      </c>
    </row>
    <row r="32" spans="1:22">
      <c r="A32" s="1">
        <v>41354</v>
      </c>
      <c r="B32">
        <v>14421.490234000001</v>
      </c>
      <c r="C32">
        <v>1545.8000489999999</v>
      </c>
      <c r="D32">
        <v>3222.6000979999999</v>
      </c>
      <c r="E32">
        <v>1.9319999999999999</v>
      </c>
      <c r="F32">
        <f t="shared" si="3"/>
        <v>-6.237848771540969E-3</v>
      </c>
      <c r="G32">
        <f t="shared" si="4"/>
        <v>-8.3169236849140009E-3</v>
      </c>
      <c r="H32">
        <f t="shared" si="5"/>
        <v>-9.7548610684516229E-3</v>
      </c>
      <c r="I32">
        <f t="shared" si="6"/>
        <v>-2.5846486345326358E-3</v>
      </c>
      <c r="U32">
        <f t="shared" si="7"/>
        <v>-7.5513549209252412E-3</v>
      </c>
      <c r="V32">
        <f t="shared" si="8"/>
        <v>509.28096897062034</v>
      </c>
    </row>
    <row r="33" spans="1:22">
      <c r="A33" s="1">
        <v>41355</v>
      </c>
      <c r="B33">
        <v>14512.030273</v>
      </c>
      <c r="C33">
        <v>1556.8900149999999</v>
      </c>
      <c r="D33">
        <v>3245</v>
      </c>
      <c r="E33">
        <v>1.915</v>
      </c>
      <c r="F33">
        <f t="shared" si="3"/>
        <v>6.2585079826388808E-3</v>
      </c>
      <c r="G33">
        <f t="shared" si="4"/>
        <v>7.1486439179223246E-3</v>
      </c>
      <c r="H33">
        <f t="shared" si="5"/>
        <v>6.9268325884944909E-3</v>
      </c>
      <c r="I33">
        <f t="shared" si="6"/>
        <v>-8.8381131577168377E-3</v>
      </c>
      <c r="U33">
        <f t="shared" si="7"/>
        <v>5.2163840309450244E-3</v>
      </c>
      <c r="V33">
        <f t="shared" si="8"/>
        <v>511.93757408442286</v>
      </c>
    </row>
    <row r="34" spans="1:22">
      <c r="A34" s="1">
        <v>41358</v>
      </c>
      <c r="B34">
        <v>14447.75</v>
      </c>
      <c r="C34">
        <v>1551.6899410000001</v>
      </c>
      <c r="D34">
        <v>3235.3000489999999</v>
      </c>
      <c r="E34">
        <v>1.915</v>
      </c>
      <c r="F34">
        <f t="shared" si="3"/>
        <v>-4.439286345385973E-3</v>
      </c>
      <c r="G34">
        <f t="shared" si="4"/>
        <v>-3.345629788569204E-3</v>
      </c>
      <c r="H34">
        <f t="shared" si="5"/>
        <v>-2.9936756542062936E-3</v>
      </c>
      <c r="I34">
        <f t="shared" si="6"/>
        <v>0</v>
      </c>
      <c r="U34">
        <f t="shared" si="7"/>
        <v>-3.2335775364484409E-3</v>
      </c>
      <c r="V34">
        <f t="shared" si="8"/>
        <v>510.28218424479957</v>
      </c>
    </row>
    <row r="35" spans="1:22">
      <c r="A35" s="1">
        <v>41359</v>
      </c>
      <c r="B35">
        <v>14559.650390999999</v>
      </c>
      <c r="C35">
        <v>1563.7700199999999</v>
      </c>
      <c r="D35">
        <v>3252.4799800000001</v>
      </c>
      <c r="E35">
        <v>1.9059999999999999</v>
      </c>
      <c r="F35">
        <f t="shared" si="3"/>
        <v>7.7153377811913495E-3</v>
      </c>
      <c r="G35">
        <f t="shared" si="4"/>
        <v>7.7549637562026423E-3</v>
      </c>
      <c r="H35">
        <f t="shared" si="5"/>
        <v>5.2961016185520118E-3</v>
      </c>
      <c r="I35">
        <f t="shared" si="6"/>
        <v>-4.7108174005990556E-3</v>
      </c>
      <c r="U35">
        <f t="shared" si="7"/>
        <v>5.7588392067238958E-3</v>
      </c>
      <c r="V35">
        <f t="shared" si="8"/>
        <v>513.22081729392119</v>
      </c>
    </row>
    <row r="36" spans="1:22">
      <c r="A36" s="1">
        <v>41360</v>
      </c>
      <c r="B36">
        <v>14526.160156</v>
      </c>
      <c r="C36">
        <v>1562.849976</v>
      </c>
      <c r="D36">
        <v>3256.5200199999999</v>
      </c>
      <c r="E36">
        <v>1.851</v>
      </c>
      <c r="F36">
        <f t="shared" si="3"/>
        <v>-2.3028582783491624E-3</v>
      </c>
      <c r="G36">
        <f t="shared" si="4"/>
        <v>-5.8852308738024711E-4</v>
      </c>
      <c r="H36">
        <f t="shared" si="5"/>
        <v>1.2413705696139943E-3</v>
      </c>
      <c r="I36">
        <f t="shared" si="6"/>
        <v>-2.9280771640649916E-2</v>
      </c>
      <c r="U36">
        <f t="shared" si="7"/>
        <v>-3.4230804028996167E-3</v>
      </c>
      <c r="V36">
        <f t="shared" si="8"/>
        <v>511.46402117188222</v>
      </c>
    </row>
    <row r="37" spans="1:22">
      <c r="A37" s="1">
        <v>41361</v>
      </c>
      <c r="B37">
        <v>14578.540039</v>
      </c>
      <c r="C37">
        <v>1569.1899410000001</v>
      </c>
      <c r="D37">
        <v>3267.5200199999999</v>
      </c>
      <c r="E37">
        <v>1.8520000000000001</v>
      </c>
      <c r="F37">
        <f t="shared" si="3"/>
        <v>3.5994144726395594E-3</v>
      </c>
      <c r="G37">
        <f t="shared" si="4"/>
        <v>4.04846287235908E-3</v>
      </c>
      <c r="H37">
        <f t="shared" si="5"/>
        <v>3.3721468158731797E-3</v>
      </c>
      <c r="I37">
        <f t="shared" si="6"/>
        <v>5.4010263262726762E-4</v>
      </c>
      <c r="U37">
        <f t="shared" si="7"/>
        <v>3.3600175115242725E-3</v>
      </c>
      <c r="V37">
        <f t="shared" si="8"/>
        <v>513.18254923953441</v>
      </c>
    </row>
    <row r="38" spans="1:22">
      <c r="A38" s="1">
        <v>41365</v>
      </c>
      <c r="B38">
        <v>14572.849609000001</v>
      </c>
      <c r="C38">
        <v>1562.170044</v>
      </c>
      <c r="D38">
        <v>3239.169922</v>
      </c>
      <c r="E38">
        <v>1.84</v>
      </c>
      <c r="F38">
        <f t="shared" si="3"/>
        <v>-3.904054071511763E-4</v>
      </c>
      <c r="G38">
        <f t="shared" si="4"/>
        <v>-4.4836165714571777E-3</v>
      </c>
      <c r="H38">
        <f t="shared" si="5"/>
        <v>-8.7141934392640109E-3</v>
      </c>
      <c r="I38">
        <f t="shared" si="6"/>
        <v>-6.500564603093428E-3</v>
      </c>
      <c r="U38">
        <f t="shared" si="7"/>
        <v>-4.7265210856710527E-3</v>
      </c>
      <c r="V38">
        <f t="shared" si="8"/>
        <v>510.75698109975531</v>
      </c>
    </row>
    <row r="39" spans="1:22">
      <c r="A39" s="1">
        <v>41366</v>
      </c>
      <c r="B39">
        <v>14662.009765999999</v>
      </c>
      <c r="C39">
        <v>1570.25</v>
      </c>
      <c r="D39">
        <v>3254.860107</v>
      </c>
      <c r="E39">
        <v>1.861</v>
      </c>
      <c r="F39">
        <f t="shared" si="3"/>
        <v>6.0995972164893499E-3</v>
      </c>
      <c r="G39">
        <f t="shared" si="4"/>
        <v>5.1589338638459801E-3</v>
      </c>
      <c r="H39">
        <f t="shared" si="5"/>
        <v>4.8321967901505825E-3</v>
      </c>
      <c r="I39">
        <f t="shared" si="6"/>
        <v>1.1348406039219472E-2</v>
      </c>
      <c r="U39">
        <f t="shared" si="7"/>
        <v>5.9620589650677203E-3</v>
      </c>
      <c r="V39">
        <f t="shared" si="8"/>
        <v>513.80214433789206</v>
      </c>
    </row>
    <row r="40" spans="1:22">
      <c r="A40" s="1">
        <v>41367</v>
      </c>
      <c r="B40">
        <v>14550.349609000001</v>
      </c>
      <c r="C40">
        <v>1553.6899410000001</v>
      </c>
      <c r="D40">
        <v>3218.6000979999999</v>
      </c>
      <c r="E40">
        <v>1.8120000000000001</v>
      </c>
      <c r="F40">
        <f t="shared" si="3"/>
        <v>-7.6447574379456523E-3</v>
      </c>
      <c r="G40">
        <f t="shared" si="4"/>
        <v>-1.060213348031541E-2</v>
      </c>
      <c r="H40">
        <f t="shared" si="5"/>
        <v>-1.1202784006494838E-2</v>
      </c>
      <c r="I40">
        <f t="shared" si="6"/>
        <v>-2.6682770039326051E-2</v>
      </c>
      <c r="U40">
        <f t="shared" si="7"/>
        <v>-1.1503179481359375E-2</v>
      </c>
      <c r="V40">
        <f t="shared" si="8"/>
        <v>507.89178605366595</v>
      </c>
    </row>
    <row r="41" spans="1:22">
      <c r="A41" s="1">
        <v>41368</v>
      </c>
      <c r="B41">
        <v>14606.110352</v>
      </c>
      <c r="C41">
        <v>1559.9799800000001</v>
      </c>
      <c r="D41">
        <v>3224.9799800000001</v>
      </c>
      <c r="E41">
        <v>1.7589999999999999</v>
      </c>
      <c r="F41">
        <f t="shared" si="3"/>
        <v>3.8249369818470209E-3</v>
      </c>
      <c r="G41">
        <f t="shared" si="4"/>
        <v>4.040278973726808E-3</v>
      </c>
      <c r="H41">
        <f t="shared" si="5"/>
        <v>1.9802296262519483E-3</v>
      </c>
      <c r="I41">
        <f t="shared" si="6"/>
        <v>-2.9685741865366565E-2</v>
      </c>
      <c r="U41">
        <f t="shared" si="7"/>
        <v>-1.4940511988923658E-5</v>
      </c>
      <c r="V41">
        <f t="shared" si="8"/>
        <v>507.88419789034737</v>
      </c>
    </row>
    <row r="42" spans="1:22">
      <c r="A42" s="1">
        <v>41369</v>
      </c>
      <c r="B42">
        <v>14565.25</v>
      </c>
      <c r="C42">
        <v>1553.280029</v>
      </c>
      <c r="D42">
        <v>3203.860107</v>
      </c>
      <c r="E42">
        <v>1.694</v>
      </c>
      <c r="F42">
        <f t="shared" si="3"/>
        <v>-2.8014037212630862E-3</v>
      </c>
      <c r="G42">
        <f t="shared" si="4"/>
        <v>-4.3041450595508414E-3</v>
      </c>
      <c r="H42">
        <f t="shared" si="5"/>
        <v>-6.5703762086477832E-3</v>
      </c>
      <c r="I42">
        <f t="shared" si="6"/>
        <v>-3.7652869525558443E-2</v>
      </c>
      <c r="U42">
        <f t="shared" si="7"/>
        <v>-7.8680644493943578E-3</v>
      </c>
      <c r="V42">
        <f t="shared" si="8"/>
        <v>503.88813228851717</v>
      </c>
    </row>
    <row r="43" spans="1:22">
      <c r="A43" s="1">
        <v>41372</v>
      </c>
      <c r="B43">
        <v>14613.480469</v>
      </c>
      <c r="C43">
        <v>1563.0699460000001</v>
      </c>
      <c r="D43">
        <v>3222.25</v>
      </c>
      <c r="E43">
        <v>1.732</v>
      </c>
      <c r="F43">
        <f t="shared" si="3"/>
        <v>3.3058678119102505E-3</v>
      </c>
      <c r="G43">
        <f t="shared" si="4"/>
        <v>6.2829587714662467E-3</v>
      </c>
      <c r="H43">
        <f t="shared" si="5"/>
        <v>5.7235070348700783E-3</v>
      </c>
      <c r="I43">
        <f t="shared" si="6"/>
        <v>2.218421391038072E-2</v>
      </c>
      <c r="U43">
        <f t="shared" si="7"/>
        <v>6.8121214765120442E-3</v>
      </c>
      <c r="V43">
        <f t="shared" si="8"/>
        <v>507.3206794562393</v>
      </c>
    </row>
    <row r="44" spans="1:22">
      <c r="A44" s="1">
        <v>41373</v>
      </c>
      <c r="B44">
        <v>14673.459961</v>
      </c>
      <c r="C44">
        <v>1568.6099850000001</v>
      </c>
      <c r="D44">
        <v>3237.860107</v>
      </c>
      <c r="E44">
        <v>1.7470000000000001</v>
      </c>
      <c r="F44">
        <f t="shared" si="3"/>
        <v>4.095994663595913E-3</v>
      </c>
      <c r="G44">
        <f t="shared" si="4"/>
        <v>3.5380657673862808E-3</v>
      </c>
      <c r="H44">
        <f t="shared" si="5"/>
        <v>4.8327774987007854E-3</v>
      </c>
      <c r="I44">
        <f t="shared" si="6"/>
        <v>8.6232210116762263E-3</v>
      </c>
      <c r="U44">
        <f t="shared" si="7"/>
        <v>4.6023734800725163E-3</v>
      </c>
      <c r="V44">
        <f t="shared" si="8"/>
        <v>509.65555869726103</v>
      </c>
    </row>
    <row r="45" spans="1:22">
      <c r="A45" s="1">
        <v>41374</v>
      </c>
      <c r="B45">
        <v>14802.240234000001</v>
      </c>
      <c r="C45">
        <v>1587.7299800000001</v>
      </c>
      <c r="D45">
        <v>3297.25</v>
      </c>
      <c r="E45">
        <v>1.8049999999999999</v>
      </c>
      <c r="F45">
        <f t="shared" si="3"/>
        <v>8.7381193024916662E-3</v>
      </c>
      <c r="G45">
        <f t="shared" si="4"/>
        <v>1.2115443258439667E-2</v>
      </c>
      <c r="H45">
        <f t="shared" si="5"/>
        <v>1.8176136922404541E-2</v>
      </c>
      <c r="I45">
        <f t="shared" si="6"/>
        <v>3.2660560632924558E-2</v>
      </c>
      <c r="U45">
        <f t="shared" si="7"/>
        <v>1.4974965908293218E-2</v>
      </c>
      <c r="V45">
        <f t="shared" si="8"/>
        <v>517.28763331372465</v>
      </c>
    </row>
    <row r="46" spans="1:22">
      <c r="A46" s="1">
        <v>41375</v>
      </c>
      <c r="B46">
        <v>14865.139648</v>
      </c>
      <c r="C46">
        <v>1593.369995</v>
      </c>
      <c r="D46">
        <v>3300.1599120000001</v>
      </c>
      <c r="E46">
        <v>1.7909999999999999</v>
      </c>
      <c r="F46">
        <f t="shared" si="3"/>
        <v>4.2403143449696173E-3</v>
      </c>
      <c r="G46">
        <f t="shared" si="4"/>
        <v>3.5459564012624576E-3</v>
      </c>
      <c r="H46">
        <f t="shared" si="5"/>
        <v>8.8213775633580807E-4</v>
      </c>
      <c r="I46">
        <f t="shared" si="6"/>
        <v>-7.7864687062695762E-3</v>
      </c>
      <c r="U46">
        <f t="shared" si="7"/>
        <v>1.821875680143407E-3</v>
      </c>
      <c r="V46">
        <f t="shared" si="8"/>
        <v>518.23006707249783</v>
      </c>
    </row>
    <row r="47" spans="1:22">
      <c r="A47" s="1">
        <v>41376</v>
      </c>
      <c r="B47">
        <v>14865.059569999999</v>
      </c>
      <c r="C47">
        <v>1588.849976</v>
      </c>
      <c r="D47">
        <v>3294.9499510000001</v>
      </c>
      <c r="E47">
        <v>1.7210000000000001</v>
      </c>
      <c r="F47">
        <f t="shared" si="3"/>
        <v>-5.3869803841293676E-6</v>
      </c>
      <c r="G47">
        <f t="shared" si="4"/>
        <v>-2.8407979843970994E-3</v>
      </c>
      <c r="H47">
        <f t="shared" si="5"/>
        <v>-1.5799470189274611E-3</v>
      </c>
      <c r="I47">
        <f t="shared" si="6"/>
        <v>-3.9868605849172283E-2</v>
      </c>
      <c r="U47">
        <f t="shared" si="7"/>
        <v>-5.3147001800298351E-3</v>
      </c>
      <c r="V47">
        <f t="shared" si="8"/>
        <v>515.47582964173068</v>
      </c>
    </row>
    <row r="48" spans="1:22">
      <c r="A48" s="1">
        <v>41379</v>
      </c>
      <c r="B48">
        <v>14599.200194999999</v>
      </c>
      <c r="C48">
        <v>1552.3599850000001</v>
      </c>
      <c r="D48">
        <v>3216.48999</v>
      </c>
      <c r="E48">
        <v>1.702</v>
      </c>
      <c r="F48">
        <f t="shared" si="3"/>
        <v>-1.8046717792599674E-2</v>
      </c>
      <c r="G48">
        <f t="shared" si="4"/>
        <v>-2.3234125037439071E-2</v>
      </c>
      <c r="H48">
        <f t="shared" si="5"/>
        <v>-2.4100278675536067E-2</v>
      </c>
      <c r="I48">
        <f t="shared" si="6"/>
        <v>-1.1101487078220076E-2</v>
      </c>
      <c r="U48">
        <f t="shared" si="7"/>
        <v>-2.072448515949445E-2</v>
      </c>
      <c r="V48">
        <f t="shared" si="8"/>
        <v>504.79285846024254</v>
      </c>
    </row>
    <row r="49" spans="1:22">
      <c r="A49" s="1">
        <v>41380</v>
      </c>
      <c r="B49">
        <v>14756.780273</v>
      </c>
      <c r="C49">
        <v>1574.5699460000001</v>
      </c>
      <c r="D49">
        <v>3264.6298830000001</v>
      </c>
      <c r="E49">
        <v>1.7190000000000001</v>
      </c>
      <c r="F49">
        <f t="shared" si="3"/>
        <v>1.0735910641621596E-2</v>
      </c>
      <c r="G49">
        <f t="shared" si="4"/>
        <v>1.4205840870952304E-2</v>
      </c>
      <c r="H49">
        <f t="shared" si="5"/>
        <v>1.4855697558400157E-2</v>
      </c>
      <c r="I49">
        <f t="shared" si="6"/>
        <v>9.9386962495299196E-3</v>
      </c>
      <c r="U49">
        <f t="shared" si="7"/>
        <v>1.2933104346245209E-2</v>
      </c>
      <c r="V49">
        <f t="shared" si="8"/>
        <v>511.32139717194826</v>
      </c>
    </row>
    <row r="50" spans="1:22">
      <c r="A50" s="1">
        <v>41381</v>
      </c>
      <c r="B50">
        <v>14618.589844</v>
      </c>
      <c r="C50">
        <v>1552.01001</v>
      </c>
      <c r="D50">
        <v>3204.669922</v>
      </c>
      <c r="E50">
        <v>1.704</v>
      </c>
      <c r="F50">
        <f t="shared" si="3"/>
        <v>-9.4086609200987777E-3</v>
      </c>
      <c r="G50">
        <f t="shared" si="4"/>
        <v>-1.4431313351388831E-2</v>
      </c>
      <c r="H50">
        <f t="shared" si="5"/>
        <v>-1.8537300730709607E-2</v>
      </c>
      <c r="I50">
        <f t="shared" si="6"/>
        <v>-8.764297993588242E-3</v>
      </c>
      <c r="U50">
        <f t="shared" si="7"/>
        <v>-1.3589612300017987E-2</v>
      </c>
      <c r="V50">
        <f t="shared" si="8"/>
        <v>504.37273762367795</v>
      </c>
    </row>
    <row r="51" spans="1:22">
      <c r="A51" s="1">
        <v>41382</v>
      </c>
      <c r="B51">
        <v>14537.139648</v>
      </c>
      <c r="C51">
        <v>1541.6099850000001</v>
      </c>
      <c r="D51">
        <v>3166.360107</v>
      </c>
      <c r="E51">
        <v>1.6850000000000001</v>
      </c>
      <c r="F51">
        <f t="shared" si="3"/>
        <v>-5.5872659891297817E-3</v>
      </c>
      <c r="G51">
        <f t="shared" si="4"/>
        <v>-6.7235563486069934E-3</v>
      </c>
      <c r="H51">
        <f t="shared" si="5"/>
        <v>-1.2026399677051467E-2</v>
      </c>
      <c r="I51">
        <f t="shared" si="6"/>
        <v>-1.1212864602798907E-2</v>
      </c>
      <c r="U51">
        <f t="shared" si="7"/>
        <v>-8.4224530647163641E-3</v>
      </c>
      <c r="V51">
        <f t="shared" si="8"/>
        <v>500.12468191392003</v>
      </c>
    </row>
    <row r="52" spans="1:22">
      <c r="A52" s="1">
        <v>41383</v>
      </c>
      <c r="B52">
        <v>14547.509765999999</v>
      </c>
      <c r="C52">
        <v>1555.25</v>
      </c>
      <c r="D52">
        <v>3206.0600589999999</v>
      </c>
      <c r="E52">
        <v>1.7030000000000001</v>
      </c>
      <c r="F52">
        <f t="shared" si="3"/>
        <v>7.130990848011646E-4</v>
      </c>
      <c r="G52">
        <f t="shared" si="4"/>
        <v>8.808989279103601E-3</v>
      </c>
      <c r="H52">
        <f t="shared" si="5"/>
        <v>1.246009038806542E-2</v>
      </c>
      <c r="I52">
        <f t="shared" si="6"/>
        <v>1.0625837876226282E-2</v>
      </c>
      <c r="U52">
        <f t="shared" si="7"/>
        <v>7.6572374132136837E-3</v>
      </c>
      <c r="V52">
        <f t="shared" si="8"/>
        <v>503.95425533954295</v>
      </c>
    </row>
    <row r="53" spans="1:22">
      <c r="A53" s="1">
        <v>41386</v>
      </c>
      <c r="B53">
        <v>14567.169921999999</v>
      </c>
      <c r="C53">
        <v>1562.5</v>
      </c>
      <c r="D53">
        <v>3233.5500489999999</v>
      </c>
      <c r="E53">
        <v>1.698</v>
      </c>
      <c r="F53">
        <f t="shared" si="3"/>
        <v>1.3505323911458963E-3</v>
      </c>
      <c r="G53">
        <f t="shared" si="4"/>
        <v>4.6507982154273889E-3</v>
      </c>
      <c r="H53">
        <f t="shared" si="5"/>
        <v>8.5378327346051271E-3</v>
      </c>
      <c r="I53">
        <f t="shared" si="6"/>
        <v>-2.9403137913957622E-3</v>
      </c>
      <c r="U53">
        <f t="shared" si="7"/>
        <v>4.0677176232139477E-3</v>
      </c>
      <c r="V53">
        <f t="shared" si="8"/>
        <v>506.0041989452813</v>
      </c>
    </row>
    <row r="54" spans="1:22">
      <c r="A54" s="1">
        <v>41387</v>
      </c>
      <c r="B54">
        <v>14719.459961</v>
      </c>
      <c r="C54">
        <v>1578.780029</v>
      </c>
      <c r="D54">
        <v>3269.330078</v>
      </c>
      <c r="E54">
        <v>1.698</v>
      </c>
      <c r="F54">
        <f t="shared" si="3"/>
        <v>1.04000639379602E-2</v>
      </c>
      <c r="G54">
        <f t="shared" si="4"/>
        <v>1.0365312617511991E-2</v>
      </c>
      <c r="H54">
        <f t="shared" si="5"/>
        <v>1.1004474748429921E-2</v>
      </c>
      <c r="I54">
        <f t="shared" si="6"/>
        <v>0</v>
      </c>
      <c r="U54">
        <f t="shared" si="7"/>
        <v>9.530955391170633E-3</v>
      </c>
      <c r="V54">
        <f t="shared" si="8"/>
        <v>510.82690239317384</v>
      </c>
    </row>
    <row r="55" spans="1:22">
      <c r="A55" s="1">
        <v>41388</v>
      </c>
      <c r="B55">
        <v>14676.299805000001</v>
      </c>
      <c r="C55">
        <v>1578.790039</v>
      </c>
      <c r="D55">
        <v>3269.6499020000001</v>
      </c>
      <c r="E55">
        <v>1.698</v>
      </c>
      <c r="F55">
        <f t="shared" si="3"/>
        <v>-2.9364906610785035E-3</v>
      </c>
      <c r="G55">
        <f t="shared" si="4"/>
        <v>6.3403185262587251E-6</v>
      </c>
      <c r="H55">
        <f t="shared" si="5"/>
        <v>9.7820761413311058E-5</v>
      </c>
      <c r="I55">
        <f t="shared" si="6"/>
        <v>0</v>
      </c>
      <c r="U55">
        <f t="shared" si="7"/>
        <v>-8.4969887434168008E-4</v>
      </c>
      <c r="V55">
        <f t="shared" si="8"/>
        <v>510.39285334922687</v>
      </c>
    </row>
    <row r="56" spans="1:22">
      <c r="A56" s="1">
        <v>41389</v>
      </c>
      <c r="B56">
        <v>14700.799805000001</v>
      </c>
      <c r="C56">
        <v>1585.160034</v>
      </c>
      <c r="D56">
        <v>3289.98999</v>
      </c>
      <c r="E56">
        <v>1.7110000000000001</v>
      </c>
      <c r="F56">
        <f t="shared" si="3"/>
        <v>1.6679662734168823E-3</v>
      </c>
      <c r="G56">
        <f t="shared" si="4"/>
        <v>4.026614491222491E-3</v>
      </c>
      <c r="H56">
        <f t="shared" si="5"/>
        <v>6.2016066505783327E-3</v>
      </c>
      <c r="I56">
        <f t="shared" si="6"/>
        <v>7.6269070209009065E-3</v>
      </c>
      <c r="U56">
        <f t="shared" si="7"/>
        <v>4.3315469266554021E-3</v>
      </c>
      <c r="V56">
        <f t="shared" si="8"/>
        <v>512.60364394453859</v>
      </c>
    </row>
    <row r="57" spans="1:22">
      <c r="A57" s="1">
        <v>41390</v>
      </c>
      <c r="B57">
        <v>14712.549805000001</v>
      </c>
      <c r="C57">
        <v>1582.23999</v>
      </c>
      <c r="D57">
        <v>3279.26001</v>
      </c>
      <c r="E57">
        <v>1.663</v>
      </c>
      <c r="F57">
        <f t="shared" si="3"/>
        <v>7.989569893147887E-4</v>
      </c>
      <c r="G57">
        <f t="shared" si="4"/>
        <v>-1.8438118362902767E-3</v>
      </c>
      <c r="H57">
        <f t="shared" si="5"/>
        <v>-3.2667319837467205E-3</v>
      </c>
      <c r="I57">
        <f t="shared" si="6"/>
        <v>-2.8454794699265783E-2</v>
      </c>
      <c r="U57">
        <f t="shared" si="7"/>
        <v>-4.1389555191432411E-3</v>
      </c>
      <c r="V57">
        <f t="shared" si="8"/>
        <v>510.48200026330142</v>
      </c>
    </row>
    <row r="58" spans="1:22">
      <c r="A58" s="1">
        <v>41393</v>
      </c>
      <c r="B58">
        <v>14818.75</v>
      </c>
      <c r="C58">
        <v>1593.6099850000001</v>
      </c>
      <c r="D58">
        <v>3307.0200199999999</v>
      </c>
      <c r="E58">
        <v>1.6679999999999999</v>
      </c>
      <c r="F58">
        <f t="shared" si="3"/>
        <v>7.1924130342607105E-3</v>
      </c>
      <c r="G58">
        <f t="shared" si="4"/>
        <v>7.1603152969284267E-3</v>
      </c>
      <c r="H58">
        <f t="shared" si="5"/>
        <v>8.4296975708367493E-3</v>
      </c>
      <c r="I58">
        <f t="shared" si="6"/>
        <v>3.0021037257644124E-3</v>
      </c>
      <c r="U58">
        <f t="shared" si="7"/>
        <v>7.1349381431842071E-3</v>
      </c>
      <c r="V58">
        <f t="shared" si="8"/>
        <v>514.12425775838904</v>
      </c>
    </row>
    <row r="59" spans="1:22">
      <c r="A59" s="1">
        <v>41394</v>
      </c>
      <c r="B59">
        <v>14839.799805000001</v>
      </c>
      <c r="C59">
        <v>1597.5699460000001</v>
      </c>
      <c r="D59">
        <v>3328.790039</v>
      </c>
      <c r="E59">
        <v>1.675</v>
      </c>
      <c r="F59">
        <f t="shared" si="3"/>
        <v>1.4194765875513895E-3</v>
      </c>
      <c r="G59">
        <f t="shared" si="4"/>
        <v>2.4818174582509093E-3</v>
      </c>
      <c r="H59">
        <f t="shared" si="5"/>
        <v>6.5613985059440163E-3</v>
      </c>
      <c r="I59">
        <f t="shared" si="6"/>
        <v>4.1878613404747154E-3</v>
      </c>
      <c r="U59">
        <f t="shared" si="7"/>
        <v>3.5575938995713661E-3</v>
      </c>
      <c r="V59">
        <f t="shared" si="8"/>
        <v>515.95330308141195</v>
      </c>
    </row>
    <row r="60" spans="1:22">
      <c r="A60" s="1">
        <v>41395</v>
      </c>
      <c r="B60">
        <v>14700.950194999999</v>
      </c>
      <c r="C60">
        <v>1582.6999510000001</v>
      </c>
      <c r="D60">
        <v>3299.1298830000001</v>
      </c>
      <c r="E60">
        <v>1.639</v>
      </c>
      <c r="F60">
        <f t="shared" si="3"/>
        <v>-9.4006166078107103E-3</v>
      </c>
      <c r="G60">
        <f t="shared" si="4"/>
        <v>-9.3514725772215965E-3</v>
      </c>
      <c r="H60">
        <f t="shared" si="5"/>
        <v>-8.9501244257673314E-3</v>
      </c>
      <c r="I60">
        <f t="shared" si="6"/>
        <v>-2.1726865515337101E-2</v>
      </c>
      <c r="U60">
        <f t="shared" si="7"/>
        <v>-1.0483350634773601E-2</v>
      </c>
      <c r="V60">
        <f t="shared" si="8"/>
        <v>510.54438369403988</v>
      </c>
    </row>
    <row r="61" spans="1:22">
      <c r="A61" s="1">
        <v>41396</v>
      </c>
      <c r="B61">
        <v>14831.580078000001</v>
      </c>
      <c r="C61">
        <v>1597.589966</v>
      </c>
      <c r="D61">
        <v>3340.6201169999999</v>
      </c>
      <c r="E61">
        <v>1.631</v>
      </c>
      <c r="F61">
        <f t="shared" si="3"/>
        <v>8.8465657181871493E-3</v>
      </c>
      <c r="G61">
        <f t="shared" si="4"/>
        <v>9.3640040313908279E-3</v>
      </c>
      <c r="H61">
        <f t="shared" si="5"/>
        <v>1.2497691640951582E-2</v>
      </c>
      <c r="I61">
        <f t="shared" si="6"/>
        <v>-4.8929761228158376E-3</v>
      </c>
      <c r="U61">
        <f t="shared" si="7"/>
        <v>8.7231808048772834E-3</v>
      </c>
      <c r="V61">
        <f t="shared" si="8"/>
        <v>514.99795466191767</v>
      </c>
    </row>
    <row r="62" spans="1:22">
      <c r="A62" s="1">
        <v>41397</v>
      </c>
      <c r="B62">
        <v>14973.959961</v>
      </c>
      <c r="C62">
        <v>1614.420044</v>
      </c>
      <c r="D62">
        <v>3378.6298830000001</v>
      </c>
      <c r="E62">
        <v>1.752</v>
      </c>
      <c r="F62">
        <f t="shared" si="3"/>
        <v>9.5539933739831103E-3</v>
      </c>
      <c r="G62">
        <f t="shared" si="4"/>
        <v>1.0479563869570564E-2</v>
      </c>
      <c r="H62">
        <f t="shared" si="5"/>
        <v>1.1313813727478778E-2</v>
      </c>
      <c r="I62">
        <f t="shared" si="6"/>
        <v>7.1564668875322979E-2</v>
      </c>
      <c r="U62">
        <f t="shared" si="7"/>
        <v>1.6560678178842034E-2</v>
      </c>
      <c r="V62">
        <f t="shared" si="8"/>
        <v>523.52667005183559</v>
      </c>
    </row>
    <row r="63" spans="1:22">
      <c r="A63" s="1">
        <v>41400</v>
      </c>
      <c r="B63">
        <v>14968.889648</v>
      </c>
      <c r="C63">
        <v>1617.5</v>
      </c>
      <c r="D63">
        <v>3392.969971</v>
      </c>
      <c r="E63">
        <v>1.7709999999999999</v>
      </c>
      <c r="F63">
        <f t="shared" si="3"/>
        <v>-3.3866603310445787E-4</v>
      </c>
      <c r="G63">
        <f t="shared" si="4"/>
        <v>1.9059610946097118E-3</v>
      </c>
      <c r="H63">
        <f t="shared" si="5"/>
        <v>4.2353682277831558E-3</v>
      </c>
      <c r="I63">
        <f t="shared" si="6"/>
        <v>1.0786366286496632E-2</v>
      </c>
      <c r="U63">
        <f t="shared" si="7"/>
        <v>2.8194356154361863E-3</v>
      </c>
      <c r="V63">
        <f t="shared" si="8"/>
        <v>525.00271979101046</v>
      </c>
    </row>
    <row r="64" spans="1:22">
      <c r="A64" s="1">
        <v>41401</v>
      </c>
      <c r="B64">
        <v>15056.200194999999</v>
      </c>
      <c r="C64">
        <v>1625.959961</v>
      </c>
      <c r="D64">
        <v>3396.6298830000001</v>
      </c>
      <c r="E64">
        <v>1.7829999999999999</v>
      </c>
      <c r="F64">
        <f t="shared" si="3"/>
        <v>5.8158555765870333E-3</v>
      </c>
      <c r="G64">
        <f t="shared" si="4"/>
        <v>5.2166391982765761E-3</v>
      </c>
      <c r="H64">
        <f t="shared" si="5"/>
        <v>1.0780936824524314E-3</v>
      </c>
      <c r="I64">
        <f t="shared" si="6"/>
        <v>6.7529800803068606E-3</v>
      </c>
      <c r="U64">
        <f t="shared" si="7"/>
        <v>4.3084745452254981E-3</v>
      </c>
      <c r="V64">
        <f t="shared" si="8"/>
        <v>527.26468064540416</v>
      </c>
    </row>
    <row r="65" spans="1:22">
      <c r="A65" s="1">
        <v>41402</v>
      </c>
      <c r="B65">
        <v>15105.120117</v>
      </c>
      <c r="C65">
        <v>1632.6899410000001</v>
      </c>
      <c r="D65">
        <v>3413.2700199999999</v>
      </c>
      <c r="E65">
        <v>1.76</v>
      </c>
      <c r="F65">
        <f t="shared" si="3"/>
        <v>3.243887495099683E-3</v>
      </c>
      <c r="G65">
        <f t="shared" si="4"/>
        <v>4.1305385794354298E-3</v>
      </c>
      <c r="H65">
        <f t="shared" si="5"/>
        <v>4.8870527777019257E-3</v>
      </c>
      <c r="I65">
        <f t="shared" si="6"/>
        <v>-1.2983529830942909E-2</v>
      </c>
      <c r="U65">
        <f t="shared" si="7"/>
        <v>2.3800906725768207E-3</v>
      </c>
      <c r="V65">
        <f t="shared" si="8"/>
        <v>528.51961839378748</v>
      </c>
    </row>
    <row r="66" spans="1:22">
      <c r="A66" s="1">
        <v>41403</v>
      </c>
      <c r="B66">
        <v>15082.620117</v>
      </c>
      <c r="C66">
        <v>1626.670044</v>
      </c>
      <c r="D66">
        <v>3409.169922</v>
      </c>
      <c r="E66">
        <v>1.8129999999999999</v>
      </c>
      <c r="F66">
        <f t="shared" si="3"/>
        <v>-1.4906716429936623E-3</v>
      </c>
      <c r="G66">
        <f t="shared" si="4"/>
        <v>-3.6939177463315705E-3</v>
      </c>
      <c r="H66">
        <f t="shared" si="5"/>
        <v>-1.2019449136861245E-3</v>
      </c>
      <c r="I66">
        <f t="shared" si="6"/>
        <v>2.9669122722653516E-2</v>
      </c>
      <c r="U66">
        <f t="shared" si="7"/>
        <v>1.0509519813619445E-3</v>
      </c>
      <c r="V66">
        <f t="shared" si="8"/>
        <v>529.07506713392706</v>
      </c>
    </row>
    <row r="67" spans="1:22">
      <c r="A67" s="1">
        <v>41404</v>
      </c>
      <c r="B67">
        <v>15118.490234000001</v>
      </c>
      <c r="C67">
        <v>1633.6999510000001</v>
      </c>
      <c r="D67">
        <v>3436.580078</v>
      </c>
      <c r="E67">
        <v>1.9</v>
      </c>
      <c r="F67">
        <f t="shared" si="3"/>
        <v>2.3754182180638381E-3</v>
      </c>
      <c r="G67">
        <f t="shared" si="4"/>
        <v>4.3123436327596621E-3</v>
      </c>
      <c r="H67">
        <f t="shared" si="5"/>
        <v>8.0079764756242639E-3</v>
      </c>
      <c r="I67">
        <f t="shared" si="6"/>
        <v>4.6870954399680774E-2</v>
      </c>
      <c r="U67">
        <f t="shared" si="7"/>
        <v>9.0958169379024081E-3</v>
      </c>
      <c r="V67">
        <f t="shared" si="8"/>
        <v>533.88743709098571</v>
      </c>
    </row>
    <row r="68" spans="1:22">
      <c r="A68" s="1">
        <v>41407</v>
      </c>
      <c r="B68">
        <v>15091.679688</v>
      </c>
      <c r="C68">
        <v>1633.7700199999999</v>
      </c>
      <c r="D68">
        <v>3438.790039</v>
      </c>
      <c r="E68">
        <v>1.923</v>
      </c>
      <c r="F68">
        <f t="shared" ref="F68:F131" si="13">LN(B68/B67)</f>
        <v>-1.7749356000231935E-3</v>
      </c>
      <c r="G68">
        <f t="shared" ref="G68:G131" si="14">LN(C68/C67)</f>
        <v>4.2888840988592561E-5</v>
      </c>
      <c r="H68">
        <f t="shared" ref="H68:H131" si="15">LN(D68/D67)</f>
        <v>6.4286315892882553E-4</v>
      </c>
      <c r="I68">
        <f t="shared" ref="I68:I131" si="16">LN(E68/E67)</f>
        <v>1.2032580434248007E-2</v>
      </c>
      <c r="U68">
        <f t="shared" ref="U68:U131" si="17">0.3*(F68)+0.3*(G68)+0.3*(H68)+0.1*(I68)</f>
        <v>8.7650296339306804E-4</v>
      </c>
      <c r="V68">
        <f t="shared" ref="V68:V131" si="18">V67*(1+U68)</f>
        <v>534.35539101171423</v>
      </c>
    </row>
    <row r="69" spans="1:22">
      <c r="A69" s="1">
        <v>41408</v>
      </c>
      <c r="B69">
        <v>15215.25</v>
      </c>
      <c r="C69">
        <v>1650.339966</v>
      </c>
      <c r="D69">
        <v>3462.610107</v>
      </c>
      <c r="E69">
        <v>1.952</v>
      </c>
      <c r="F69">
        <f t="shared" si="13"/>
        <v>8.1546364502926277E-3</v>
      </c>
      <c r="G69">
        <f t="shared" si="14"/>
        <v>1.0091066791116456E-2</v>
      </c>
      <c r="H69">
        <f t="shared" si="15"/>
        <v>6.9029941994853848E-3</v>
      </c>
      <c r="I69">
        <f t="shared" si="16"/>
        <v>1.4968021384257953E-2</v>
      </c>
      <c r="U69">
        <f t="shared" si="17"/>
        <v>9.041411370694136E-3</v>
      </c>
      <c r="V69">
        <f t="shared" si="18"/>
        <v>539.18671791999918</v>
      </c>
    </row>
    <row r="70" spans="1:22">
      <c r="A70" s="1">
        <v>41409</v>
      </c>
      <c r="B70">
        <v>15275.690430000001</v>
      </c>
      <c r="C70">
        <v>1658.780029</v>
      </c>
      <c r="D70">
        <v>3471.6201169999999</v>
      </c>
      <c r="E70">
        <v>1.9430000000000001</v>
      </c>
      <c r="F70">
        <f t="shared" si="13"/>
        <v>3.9644896687584651E-3</v>
      </c>
      <c r="G70">
        <f t="shared" si="14"/>
        <v>5.1011032023599856E-3</v>
      </c>
      <c r="H70">
        <f t="shared" si="15"/>
        <v>2.5987066421318478E-3</v>
      </c>
      <c r="I70">
        <f t="shared" si="16"/>
        <v>-4.6213175955977072E-3</v>
      </c>
      <c r="U70">
        <f t="shared" si="17"/>
        <v>3.0371580944153188E-3</v>
      </c>
      <c r="V70">
        <f t="shared" si="18"/>
        <v>540.8243132247311</v>
      </c>
    </row>
    <row r="71" spans="1:22">
      <c r="A71" s="1">
        <v>41410</v>
      </c>
      <c r="B71">
        <v>15233.219727</v>
      </c>
      <c r="C71">
        <v>1650.469971</v>
      </c>
      <c r="D71">
        <v>3465.23999</v>
      </c>
      <c r="E71">
        <v>1.865</v>
      </c>
      <c r="F71">
        <f t="shared" si="13"/>
        <v>-2.7841525781003426E-3</v>
      </c>
      <c r="G71">
        <f t="shared" si="14"/>
        <v>-5.022331626565857E-3</v>
      </c>
      <c r="H71">
        <f t="shared" si="15"/>
        <v>-1.8394860788968626E-3</v>
      </c>
      <c r="I71">
        <f t="shared" si="16"/>
        <v>-4.0972117299524206E-2</v>
      </c>
      <c r="U71">
        <f t="shared" si="17"/>
        <v>-6.9910028150213391E-3</v>
      </c>
      <c r="V71">
        <f t="shared" si="18"/>
        <v>537.04340892854509</v>
      </c>
    </row>
    <row r="72" spans="1:22">
      <c r="A72" s="1">
        <v>41411</v>
      </c>
      <c r="B72">
        <v>15354.400390999999</v>
      </c>
      <c r="C72">
        <v>1667.469971</v>
      </c>
      <c r="D72">
        <v>3498.969971</v>
      </c>
      <c r="E72">
        <v>1.9490000000000001</v>
      </c>
      <c r="F72">
        <f t="shared" si="13"/>
        <v>7.9235519164747407E-3</v>
      </c>
      <c r="G72">
        <f t="shared" si="14"/>
        <v>1.0247411984728727E-2</v>
      </c>
      <c r="H72">
        <f t="shared" si="15"/>
        <v>9.6867397557079404E-3</v>
      </c>
      <c r="I72">
        <f t="shared" si="16"/>
        <v>4.4055367429644839E-2</v>
      </c>
      <c r="U72">
        <f t="shared" si="17"/>
        <v>1.2762847840037905E-2</v>
      </c>
      <c r="V72">
        <f t="shared" si="18"/>
        <v>543.89761224019537</v>
      </c>
    </row>
    <row r="73" spans="1:22">
      <c r="A73" s="1">
        <v>41414</v>
      </c>
      <c r="B73">
        <v>15335.280273</v>
      </c>
      <c r="C73">
        <v>1666.290039</v>
      </c>
      <c r="D73">
        <v>3496.429932</v>
      </c>
      <c r="E73">
        <v>1.9650000000000001</v>
      </c>
      <c r="F73">
        <f t="shared" si="13"/>
        <v>-1.2460292880293944E-3</v>
      </c>
      <c r="G73">
        <f t="shared" si="14"/>
        <v>-7.078686202549049E-4</v>
      </c>
      <c r="H73">
        <f t="shared" si="15"/>
        <v>-7.2620268943852527E-4</v>
      </c>
      <c r="I73">
        <f t="shared" si="16"/>
        <v>8.1758247958008904E-3</v>
      </c>
      <c r="U73">
        <f t="shared" si="17"/>
        <v>1.3552300263241688E-5</v>
      </c>
      <c r="V73">
        <f t="shared" si="18"/>
        <v>543.90498330394894</v>
      </c>
    </row>
    <row r="74" spans="1:22">
      <c r="A74" s="1">
        <v>41415</v>
      </c>
      <c r="B74">
        <v>15387.580078000001</v>
      </c>
      <c r="C74">
        <v>1669.160034</v>
      </c>
      <c r="D74">
        <v>3502.1201169999999</v>
      </c>
      <c r="E74">
        <v>1.944</v>
      </c>
      <c r="F74">
        <f t="shared" si="13"/>
        <v>3.4046215047480672E-3</v>
      </c>
      <c r="G74">
        <f t="shared" si="14"/>
        <v>1.7209046128593664E-3</v>
      </c>
      <c r="H74">
        <f t="shared" si="15"/>
        <v>1.6261043256102126E-3</v>
      </c>
      <c r="I74">
        <f t="shared" si="16"/>
        <v>-1.0744539282977266E-2</v>
      </c>
      <c r="U74">
        <f t="shared" si="17"/>
        <v>9.5103520466756721E-4</v>
      </c>
      <c r="V74">
        <f t="shared" si="18"/>
        <v>544.42225609106515</v>
      </c>
    </row>
    <row r="75" spans="1:22">
      <c r="A75" s="1">
        <v>41416</v>
      </c>
      <c r="B75">
        <v>15307.169921999999</v>
      </c>
      <c r="C75">
        <v>1655.349976</v>
      </c>
      <c r="D75">
        <v>3463.3000489999999</v>
      </c>
      <c r="E75">
        <v>2.0259999999999998</v>
      </c>
      <c r="F75">
        <f t="shared" si="13"/>
        <v>-5.2393546090948083E-3</v>
      </c>
      <c r="G75">
        <f t="shared" si="14"/>
        <v>-8.3080739079911762E-3</v>
      </c>
      <c r="H75">
        <f t="shared" si="15"/>
        <v>-1.1146626912573782E-2</v>
      </c>
      <c r="I75">
        <f t="shared" si="16"/>
        <v>4.1315699788244203E-2</v>
      </c>
      <c r="U75">
        <f t="shared" si="17"/>
        <v>-3.27664665007351E-3</v>
      </c>
      <c r="V75">
        <f t="shared" si="18"/>
        <v>542.63837672941884</v>
      </c>
    </row>
    <row r="76" spans="1:22">
      <c r="A76" s="1">
        <v>41417</v>
      </c>
      <c r="B76">
        <v>15294.5</v>
      </c>
      <c r="C76">
        <v>1650.51001</v>
      </c>
      <c r="D76">
        <v>3459.419922</v>
      </c>
      <c r="E76">
        <v>2.0230000000000001</v>
      </c>
      <c r="F76">
        <f t="shared" si="13"/>
        <v>-8.2805433535141867E-4</v>
      </c>
      <c r="G76">
        <f t="shared" si="14"/>
        <v>-2.9281152127404509E-3</v>
      </c>
      <c r="H76">
        <f t="shared" si="15"/>
        <v>-1.1209834927800933E-3</v>
      </c>
      <c r="I76">
        <f t="shared" si="16"/>
        <v>-1.481847640883023E-3</v>
      </c>
      <c r="U76">
        <f t="shared" si="17"/>
        <v>-1.611330676349891E-3</v>
      </c>
      <c r="V76">
        <f t="shared" si="18"/>
        <v>541.76400686683007</v>
      </c>
    </row>
    <row r="77" spans="1:22">
      <c r="A77" s="1">
        <v>41418</v>
      </c>
      <c r="B77">
        <v>15303.099609000001</v>
      </c>
      <c r="C77">
        <v>1649.599976</v>
      </c>
      <c r="D77">
        <v>3459.139893</v>
      </c>
      <c r="E77">
        <v>2.0110000000000001</v>
      </c>
      <c r="F77">
        <f t="shared" si="13"/>
        <v>5.6211005675775279E-4</v>
      </c>
      <c r="G77">
        <f t="shared" si="14"/>
        <v>-5.515173899826066E-4</v>
      </c>
      <c r="H77">
        <f t="shared" si="15"/>
        <v>-8.0950084306798849E-5</v>
      </c>
      <c r="I77">
        <f t="shared" si="16"/>
        <v>-5.9494473950934303E-3</v>
      </c>
      <c r="U77">
        <f t="shared" si="17"/>
        <v>-6.1605196476883898E-4</v>
      </c>
      <c r="V77">
        <f t="shared" si="18"/>
        <v>541.43025208595873</v>
      </c>
    </row>
    <row r="78" spans="1:22">
      <c r="A78" s="1">
        <v>41422</v>
      </c>
      <c r="B78">
        <v>15409.389648</v>
      </c>
      <c r="C78">
        <v>1660.0600589999999</v>
      </c>
      <c r="D78">
        <v>3488.889893</v>
      </c>
      <c r="E78">
        <v>2.1349999999999998</v>
      </c>
      <c r="F78">
        <f t="shared" si="13"/>
        <v>6.9216443164713693E-3</v>
      </c>
      <c r="G78">
        <f t="shared" si="14"/>
        <v>6.3209621028721763E-3</v>
      </c>
      <c r="H78">
        <f t="shared" si="15"/>
        <v>8.5636310515928207E-3</v>
      </c>
      <c r="I78">
        <f t="shared" si="16"/>
        <v>5.9834535890072767E-2</v>
      </c>
      <c r="U78">
        <f t="shared" si="17"/>
        <v>1.2525324830288186E-2</v>
      </c>
      <c r="V78">
        <f t="shared" si="18"/>
        <v>548.21184186628011</v>
      </c>
    </row>
    <row r="79" spans="1:22">
      <c r="A79" s="1">
        <v>41423</v>
      </c>
      <c r="B79">
        <v>15302.799805000001</v>
      </c>
      <c r="C79">
        <v>1648.3599850000001</v>
      </c>
      <c r="D79">
        <v>3467.5200199999999</v>
      </c>
      <c r="E79">
        <v>2.1240000000000001</v>
      </c>
      <c r="F79">
        <f t="shared" si="13"/>
        <v>-6.9412355721279436E-3</v>
      </c>
      <c r="G79">
        <f t="shared" si="14"/>
        <v>-7.0729367011660594E-3</v>
      </c>
      <c r="H79">
        <f t="shared" si="15"/>
        <v>-6.1439565781998438E-3</v>
      </c>
      <c r="I79">
        <f t="shared" si="16"/>
        <v>-5.1655433008953484E-3</v>
      </c>
      <c r="U79">
        <f t="shared" si="17"/>
        <v>-6.563992985537689E-3</v>
      </c>
      <c r="V79">
        <f t="shared" si="18"/>
        <v>544.61338318168112</v>
      </c>
    </row>
    <row r="80" spans="1:22">
      <c r="A80" s="1">
        <v>41424</v>
      </c>
      <c r="B80">
        <v>15324.530273</v>
      </c>
      <c r="C80">
        <v>1654.410034</v>
      </c>
      <c r="D80">
        <v>3491.3000489999999</v>
      </c>
      <c r="E80">
        <v>2.1240000000000001</v>
      </c>
      <c r="F80">
        <f t="shared" si="13"/>
        <v>1.41902487687224E-3</v>
      </c>
      <c r="G80">
        <f t="shared" si="14"/>
        <v>3.6636252189823312E-3</v>
      </c>
      <c r="H80">
        <f t="shared" si="15"/>
        <v>6.8345269253703034E-3</v>
      </c>
      <c r="I80">
        <f t="shared" si="16"/>
        <v>0</v>
      </c>
      <c r="U80">
        <f t="shared" si="17"/>
        <v>3.5751531063674623E-3</v>
      </c>
      <c r="V80">
        <f t="shared" si="18"/>
        <v>546.56045941033244</v>
      </c>
    </row>
    <row r="81" spans="1:22">
      <c r="A81" s="1">
        <v>41425</v>
      </c>
      <c r="B81">
        <v>15115.570313</v>
      </c>
      <c r="C81">
        <v>1630.73999</v>
      </c>
      <c r="D81">
        <v>3455.9099120000001</v>
      </c>
      <c r="E81">
        <v>2.1640000000000001</v>
      </c>
      <c r="F81">
        <f t="shared" si="13"/>
        <v>-1.3729471214052831E-2</v>
      </c>
      <c r="G81">
        <f t="shared" si="14"/>
        <v>-1.4410576956968865E-2</v>
      </c>
      <c r="H81">
        <f t="shared" si="15"/>
        <v>-1.0188390255238973E-2</v>
      </c>
      <c r="I81">
        <f t="shared" si="16"/>
        <v>1.8657257604542662E-2</v>
      </c>
      <c r="U81">
        <f t="shared" si="17"/>
        <v>-9.6328057674239329E-3</v>
      </c>
      <c r="V81">
        <f t="shared" si="18"/>
        <v>541.29554866467868</v>
      </c>
    </row>
    <row r="82" spans="1:22">
      <c r="A82" s="1">
        <v>41428</v>
      </c>
      <c r="B82">
        <v>15254.030273</v>
      </c>
      <c r="C82">
        <v>1640.420044</v>
      </c>
      <c r="D82">
        <v>3465.3701169999999</v>
      </c>
      <c r="E82">
        <v>2.1339999999999999</v>
      </c>
      <c r="F82">
        <f t="shared" si="13"/>
        <v>9.1183892235449319E-3</v>
      </c>
      <c r="G82">
        <f t="shared" si="14"/>
        <v>5.9184400368024036E-3</v>
      </c>
      <c r="H82">
        <f t="shared" si="15"/>
        <v>2.7336593380471305E-3</v>
      </c>
      <c r="I82">
        <f t="shared" si="16"/>
        <v>-1.396020810467353E-2</v>
      </c>
      <c r="U82">
        <f t="shared" si="17"/>
        <v>3.9351257690509863E-3</v>
      </c>
      <c r="V82">
        <f t="shared" si="18"/>
        <v>543.42561472690159</v>
      </c>
    </row>
    <row r="83" spans="1:22">
      <c r="A83" s="1">
        <v>41429</v>
      </c>
      <c r="B83">
        <v>15177.540039</v>
      </c>
      <c r="C83">
        <v>1631.380005</v>
      </c>
      <c r="D83">
        <v>3445.26001</v>
      </c>
      <c r="E83">
        <v>2.137</v>
      </c>
      <c r="F83">
        <f t="shared" si="13"/>
        <v>-5.0270422655653039E-3</v>
      </c>
      <c r="G83">
        <f t="shared" si="14"/>
        <v>-5.5260479671095713E-3</v>
      </c>
      <c r="H83">
        <f t="shared" si="15"/>
        <v>-5.820066592044937E-3</v>
      </c>
      <c r="I83">
        <f t="shared" si="16"/>
        <v>1.4048234574489797E-3</v>
      </c>
      <c r="U83">
        <f t="shared" si="17"/>
        <v>-4.7714647016710455E-3</v>
      </c>
      <c r="V83">
        <f t="shared" si="18"/>
        <v>540.83267858824831</v>
      </c>
    </row>
    <row r="84" spans="1:22">
      <c r="A84" s="1">
        <v>41430</v>
      </c>
      <c r="B84">
        <v>14960.589844</v>
      </c>
      <c r="C84">
        <v>1608.900024</v>
      </c>
      <c r="D84">
        <v>3401.4799800000001</v>
      </c>
      <c r="E84">
        <v>2.1</v>
      </c>
      <c r="F84">
        <f t="shared" si="13"/>
        <v>-1.4397306224785678E-2</v>
      </c>
      <c r="G84">
        <f t="shared" si="14"/>
        <v>-1.3875554873113023E-2</v>
      </c>
      <c r="H84">
        <f t="shared" si="15"/>
        <v>-1.2788751071459189E-2</v>
      </c>
      <c r="I84">
        <f t="shared" si="16"/>
        <v>-1.7465631607633179E-2</v>
      </c>
      <c r="U84">
        <f t="shared" si="17"/>
        <v>-1.4065046811570683E-2</v>
      </c>
      <c r="V84">
        <f t="shared" si="18"/>
        <v>533.2258416466774</v>
      </c>
    </row>
    <row r="85" spans="1:22">
      <c r="A85" s="1">
        <v>41431</v>
      </c>
      <c r="B85">
        <v>15040.620117</v>
      </c>
      <c r="C85">
        <v>1622.5600589999999</v>
      </c>
      <c r="D85">
        <v>3424.0500489999999</v>
      </c>
      <c r="E85">
        <v>2.0750000000000002</v>
      </c>
      <c r="F85">
        <f t="shared" si="13"/>
        <v>5.3351490112911633E-3</v>
      </c>
      <c r="G85">
        <f t="shared" si="14"/>
        <v>8.4544546519640211E-3</v>
      </c>
      <c r="H85">
        <f t="shared" si="15"/>
        <v>6.6134501401835469E-3</v>
      </c>
      <c r="I85">
        <f t="shared" si="16"/>
        <v>-1.1976191046715649E-2</v>
      </c>
      <c r="U85">
        <f t="shared" si="17"/>
        <v>4.9232970363600539E-3</v>
      </c>
      <c r="V85">
        <f t="shared" si="18"/>
        <v>535.85107085256698</v>
      </c>
    </row>
    <row r="86" spans="1:22">
      <c r="A86" s="1">
        <v>41432</v>
      </c>
      <c r="B86">
        <v>15248.120117</v>
      </c>
      <c r="C86">
        <v>1643.380005</v>
      </c>
      <c r="D86">
        <v>3469.219971</v>
      </c>
      <c r="E86">
        <v>2.161</v>
      </c>
      <c r="F86">
        <f t="shared" si="13"/>
        <v>1.3701675583308376E-2</v>
      </c>
      <c r="G86">
        <f t="shared" si="14"/>
        <v>1.2749914347878475E-2</v>
      </c>
      <c r="H86">
        <f t="shared" si="15"/>
        <v>1.3105701183037104E-2</v>
      </c>
      <c r="I86">
        <f t="shared" si="16"/>
        <v>4.0609923842087295E-2</v>
      </c>
      <c r="U86">
        <f t="shared" si="17"/>
        <v>1.5928179718475915E-2</v>
      </c>
      <c r="V86">
        <f t="shared" si="18"/>
        <v>544.38620301144442</v>
      </c>
    </row>
    <row r="87" spans="1:22">
      <c r="A87" s="1">
        <v>41435</v>
      </c>
      <c r="B87">
        <v>15238.589844</v>
      </c>
      <c r="C87">
        <v>1642.8100589999999</v>
      </c>
      <c r="D87">
        <v>3473.7700199999999</v>
      </c>
      <c r="E87">
        <v>2.2149999999999999</v>
      </c>
      <c r="F87">
        <f t="shared" si="13"/>
        <v>-6.2520838244791072E-4</v>
      </c>
      <c r="G87">
        <f t="shared" si="14"/>
        <v>-3.4687342765627843E-4</v>
      </c>
      <c r="H87">
        <f t="shared" si="15"/>
        <v>1.3106888119606462E-3</v>
      </c>
      <c r="I87">
        <f t="shared" si="16"/>
        <v>2.4681325972349896E-2</v>
      </c>
      <c r="U87">
        <f t="shared" si="17"/>
        <v>2.569714697791927E-3</v>
      </c>
      <c r="V87">
        <f t="shared" si="18"/>
        <v>545.7851202385981</v>
      </c>
    </row>
    <row r="88" spans="1:22">
      <c r="A88" s="1">
        <v>41436</v>
      </c>
      <c r="B88">
        <v>15122.019531</v>
      </c>
      <c r="C88">
        <v>1626.130005</v>
      </c>
      <c r="D88">
        <v>3436.9499510000001</v>
      </c>
      <c r="E88">
        <v>2.1949999999999998</v>
      </c>
      <c r="F88">
        <f t="shared" si="13"/>
        <v>-7.6790873588763369E-3</v>
      </c>
      <c r="G88">
        <f t="shared" si="14"/>
        <v>-1.0205264360045457E-2</v>
      </c>
      <c r="H88">
        <f t="shared" si="15"/>
        <v>-1.0656029347652933E-2</v>
      </c>
      <c r="I88">
        <f t="shared" si="16"/>
        <v>-9.0703569699642651E-3</v>
      </c>
      <c r="U88">
        <f t="shared" si="17"/>
        <v>-9.4691500169688456E-3</v>
      </c>
      <c r="V88">
        <f t="shared" si="18"/>
        <v>540.61699905802948</v>
      </c>
    </row>
    <row r="89" spans="1:22">
      <c r="A89" s="1">
        <v>41437</v>
      </c>
      <c r="B89">
        <v>14995.230469</v>
      </c>
      <c r="C89">
        <v>1612.5200199999999</v>
      </c>
      <c r="D89">
        <v>3400.429932</v>
      </c>
      <c r="E89">
        <v>2.23</v>
      </c>
      <c r="F89">
        <f t="shared" si="13"/>
        <v>-8.4197468911063039E-3</v>
      </c>
      <c r="G89">
        <f t="shared" si="14"/>
        <v>-8.404776689422239E-3</v>
      </c>
      <c r="H89">
        <f t="shared" si="15"/>
        <v>-1.0682561718348258E-2</v>
      </c>
      <c r="I89">
        <f t="shared" si="16"/>
        <v>1.5819538944892811E-2</v>
      </c>
      <c r="U89">
        <f t="shared" si="17"/>
        <v>-6.6701716951737587E-3</v>
      </c>
      <c r="V89">
        <f t="shared" si="18"/>
        <v>537.01099085298279</v>
      </c>
    </row>
    <row r="90" spans="1:22">
      <c r="A90" s="1">
        <v>41438</v>
      </c>
      <c r="B90">
        <v>15176.080078000001</v>
      </c>
      <c r="C90">
        <v>1636.3599850000001</v>
      </c>
      <c r="D90">
        <v>3445.360107</v>
      </c>
      <c r="E90">
        <v>2.1739999999999999</v>
      </c>
      <c r="F90">
        <f t="shared" si="13"/>
        <v>1.1988327433671819E-2</v>
      </c>
      <c r="G90">
        <f t="shared" si="14"/>
        <v>1.4676068591821044E-2</v>
      </c>
      <c r="H90">
        <f t="shared" si="15"/>
        <v>1.3126555120375177E-2</v>
      </c>
      <c r="I90">
        <f t="shared" si="16"/>
        <v>-2.5432796773009695E-2</v>
      </c>
      <c r="U90">
        <f t="shared" si="17"/>
        <v>9.3940056664594419E-3</v>
      </c>
      <c r="V90">
        <f t="shared" si="18"/>
        <v>542.05567514400673</v>
      </c>
    </row>
    <row r="91" spans="1:22">
      <c r="A91" s="1">
        <v>41439</v>
      </c>
      <c r="B91">
        <v>15070.179688</v>
      </c>
      <c r="C91">
        <v>1626.7299800000001</v>
      </c>
      <c r="D91">
        <v>3423.5600589999999</v>
      </c>
      <c r="E91">
        <v>2.1259999999999999</v>
      </c>
      <c r="F91">
        <f t="shared" si="13"/>
        <v>-7.0025731157180001E-3</v>
      </c>
      <c r="G91">
        <f t="shared" si="14"/>
        <v>-5.902401135768549E-3</v>
      </c>
      <c r="H91">
        <f t="shared" si="15"/>
        <v>-6.3474667538359255E-3</v>
      </c>
      <c r="I91">
        <f t="shared" si="16"/>
        <v>-2.2326508779261522E-2</v>
      </c>
      <c r="U91">
        <f t="shared" si="17"/>
        <v>-8.0083831795228939E-3</v>
      </c>
      <c r="V91">
        <f t="shared" si="18"/>
        <v>537.71468559281857</v>
      </c>
    </row>
    <row r="92" spans="1:22">
      <c r="A92" s="1">
        <v>41442</v>
      </c>
      <c r="B92">
        <v>15179.849609000001</v>
      </c>
      <c r="C92">
        <v>1639.040039</v>
      </c>
      <c r="D92">
        <v>3452.1298830000001</v>
      </c>
      <c r="E92">
        <v>2.1709999999999998</v>
      </c>
      <c r="F92">
        <f t="shared" si="13"/>
        <v>7.2509286138524361E-3</v>
      </c>
      <c r="G92">
        <f t="shared" si="14"/>
        <v>7.5388758127373761E-3</v>
      </c>
      <c r="H92">
        <f t="shared" si="15"/>
        <v>8.3104353652050239E-3</v>
      </c>
      <c r="I92">
        <f t="shared" si="16"/>
        <v>2.0945610976398518E-2</v>
      </c>
      <c r="U92">
        <f t="shared" si="17"/>
        <v>9.0246330351783019E-3</v>
      </c>
      <c r="V92">
        <f t="shared" si="18"/>
        <v>542.56736330792</v>
      </c>
    </row>
    <row r="93" spans="1:22">
      <c r="A93" s="1">
        <v>41443</v>
      </c>
      <c r="B93">
        <v>15318.230469</v>
      </c>
      <c r="C93">
        <v>1651.8100589999999</v>
      </c>
      <c r="D93">
        <v>3482.179932</v>
      </c>
      <c r="E93">
        <v>2.1819999999999999</v>
      </c>
      <c r="F93">
        <f t="shared" si="13"/>
        <v>9.0747882688995644E-3</v>
      </c>
      <c r="G93">
        <f t="shared" si="14"/>
        <v>7.760963712857687E-3</v>
      </c>
      <c r="H93">
        <f t="shared" si="15"/>
        <v>8.6671169624853352E-3</v>
      </c>
      <c r="I93">
        <f t="shared" si="16"/>
        <v>5.0539965147243324E-3</v>
      </c>
      <c r="U93">
        <f t="shared" si="17"/>
        <v>8.1562603347452092E-3</v>
      </c>
      <c r="V93">
        <f t="shared" si="18"/>
        <v>546.99268397219566</v>
      </c>
    </row>
    <row r="94" spans="1:22">
      <c r="A94" s="1">
        <v>41444</v>
      </c>
      <c r="B94">
        <v>15112.190430000001</v>
      </c>
      <c r="C94">
        <v>1628.9300539999999</v>
      </c>
      <c r="D94">
        <v>3443.1999510000001</v>
      </c>
      <c r="E94">
        <v>2.3109999999999999</v>
      </c>
      <c r="F94">
        <f t="shared" si="13"/>
        <v>-1.3541921642948625E-2</v>
      </c>
      <c r="G94">
        <f t="shared" si="14"/>
        <v>-1.3948301396968838E-2</v>
      </c>
      <c r="H94">
        <f t="shared" si="15"/>
        <v>-1.1257257596053241E-2</v>
      </c>
      <c r="I94">
        <f t="shared" si="16"/>
        <v>5.7438443881364661E-2</v>
      </c>
      <c r="U94">
        <f t="shared" si="17"/>
        <v>-5.8803998026547453E-3</v>
      </c>
      <c r="V94">
        <f t="shared" si="18"/>
        <v>543.77614830131199</v>
      </c>
    </row>
    <row r="95" spans="1:22">
      <c r="A95" s="1">
        <v>41445</v>
      </c>
      <c r="B95">
        <v>14758.320313</v>
      </c>
      <c r="C95">
        <v>1588.1899410000001</v>
      </c>
      <c r="D95">
        <v>3364.639893</v>
      </c>
      <c r="E95">
        <v>2.419</v>
      </c>
      <c r="F95">
        <f t="shared" si="13"/>
        <v>-2.3694718599484361E-2</v>
      </c>
      <c r="G95">
        <f t="shared" si="14"/>
        <v>-2.5328424825547896E-2</v>
      </c>
      <c r="H95">
        <f t="shared" si="15"/>
        <v>-2.3080315397391225E-2</v>
      </c>
      <c r="I95">
        <f t="shared" si="16"/>
        <v>4.5673900335646563E-2</v>
      </c>
      <c r="U95">
        <f t="shared" si="17"/>
        <v>-1.7063647613162387E-2</v>
      </c>
      <c r="V95">
        <f t="shared" si="18"/>
        <v>534.49734372625574</v>
      </c>
    </row>
    <row r="96" spans="1:22">
      <c r="A96" s="1">
        <v>41446</v>
      </c>
      <c r="B96">
        <v>14799.400390999999</v>
      </c>
      <c r="C96">
        <v>1592.4300539999999</v>
      </c>
      <c r="D96">
        <v>3357.25</v>
      </c>
      <c r="E96">
        <v>2.5139999999999998</v>
      </c>
      <c r="F96">
        <f t="shared" si="13"/>
        <v>2.7796530633549797E-3</v>
      </c>
      <c r="G96">
        <f t="shared" si="14"/>
        <v>2.666219490842604E-3</v>
      </c>
      <c r="H96">
        <f t="shared" si="15"/>
        <v>-2.1987554377867068E-3</v>
      </c>
      <c r="I96">
        <f t="shared" si="16"/>
        <v>3.8520878540165414E-2</v>
      </c>
      <c r="U96">
        <f t="shared" si="17"/>
        <v>4.8262229889398049E-3</v>
      </c>
      <c r="V96">
        <f t="shared" si="18"/>
        <v>537.07694709407463</v>
      </c>
    </row>
    <row r="97" spans="1:22">
      <c r="A97" s="1">
        <v>41449</v>
      </c>
      <c r="B97">
        <v>14659.559569999999</v>
      </c>
      <c r="C97">
        <v>1573.089966</v>
      </c>
      <c r="D97">
        <v>3320.76001</v>
      </c>
      <c r="E97">
        <v>2.548</v>
      </c>
      <c r="F97">
        <f t="shared" si="13"/>
        <v>-9.4940127946014172E-3</v>
      </c>
      <c r="G97">
        <f t="shared" si="14"/>
        <v>-1.2219369026923953E-2</v>
      </c>
      <c r="H97">
        <f t="shared" si="15"/>
        <v>-1.0928511073933377E-2</v>
      </c>
      <c r="I97">
        <f t="shared" si="16"/>
        <v>1.3433627541861401E-2</v>
      </c>
      <c r="U97">
        <f t="shared" si="17"/>
        <v>-8.4492051144514843E-3</v>
      </c>
      <c r="V97">
        <f t="shared" si="18"/>
        <v>532.53907380583337</v>
      </c>
    </row>
    <row r="98" spans="1:22">
      <c r="A98" s="1">
        <v>41450</v>
      </c>
      <c r="B98">
        <v>14760.309569999999</v>
      </c>
      <c r="C98">
        <v>1588.030029</v>
      </c>
      <c r="D98">
        <v>3347.889893</v>
      </c>
      <c r="E98">
        <v>2.589</v>
      </c>
      <c r="F98">
        <f t="shared" si="13"/>
        <v>6.8491394964926688E-3</v>
      </c>
      <c r="G98">
        <f t="shared" si="14"/>
        <v>9.4524562581309868E-3</v>
      </c>
      <c r="H98">
        <f t="shared" si="15"/>
        <v>8.1365892857525636E-3</v>
      </c>
      <c r="I98">
        <f t="shared" si="16"/>
        <v>1.5962963059483585E-2</v>
      </c>
      <c r="U98">
        <f t="shared" si="17"/>
        <v>8.9277518180612241E-3</v>
      </c>
      <c r="V98">
        <f t="shared" si="18"/>
        <v>537.29345049019207</v>
      </c>
    </row>
    <row r="99" spans="1:22">
      <c r="A99" s="1">
        <v>41451</v>
      </c>
      <c r="B99">
        <v>14910.139648</v>
      </c>
      <c r="C99">
        <v>1603.26001</v>
      </c>
      <c r="D99">
        <v>3376.219971</v>
      </c>
      <c r="E99">
        <v>2.5390000000000001</v>
      </c>
      <c r="F99">
        <f t="shared" si="13"/>
        <v>1.0099702266210965E-2</v>
      </c>
      <c r="G99">
        <f t="shared" si="14"/>
        <v>9.5447899993218819E-3</v>
      </c>
      <c r="H99">
        <f t="shared" si="15"/>
        <v>8.4264672068301624E-3</v>
      </c>
      <c r="I99">
        <f t="shared" si="16"/>
        <v>-1.9501398046859124E-2</v>
      </c>
      <c r="U99">
        <f t="shared" si="17"/>
        <v>6.4711480370229909E-3</v>
      </c>
      <c r="V99">
        <f t="shared" si="18"/>
        <v>540.77035594763697</v>
      </c>
    </row>
    <row r="100" spans="1:22">
      <c r="A100" s="1">
        <v>41452</v>
      </c>
      <c r="B100">
        <v>15024.490234000001</v>
      </c>
      <c r="C100">
        <v>1613.1999510000001</v>
      </c>
      <c r="D100">
        <v>3401.860107</v>
      </c>
      <c r="E100">
        <v>2.4830000000000001</v>
      </c>
      <c r="F100">
        <f t="shared" si="13"/>
        <v>7.6400571963006637E-3</v>
      </c>
      <c r="G100">
        <f t="shared" si="14"/>
        <v>6.180691047567341E-3</v>
      </c>
      <c r="H100">
        <f t="shared" si="15"/>
        <v>7.5656404191021698E-3</v>
      </c>
      <c r="I100">
        <f t="shared" si="16"/>
        <v>-2.2302796196511876E-2</v>
      </c>
      <c r="U100">
        <f t="shared" si="17"/>
        <v>4.1856369792398641E-3</v>
      </c>
      <c r="V100">
        <f t="shared" si="18"/>
        <v>543.03382434676814</v>
      </c>
    </row>
    <row r="101" spans="1:22">
      <c r="A101" s="1">
        <v>41453</v>
      </c>
      <c r="B101">
        <v>14909.599609000001</v>
      </c>
      <c r="C101">
        <v>1606.280029</v>
      </c>
      <c r="D101">
        <v>3403.25</v>
      </c>
      <c r="E101">
        <v>2.4780000000000002</v>
      </c>
      <c r="F101">
        <f t="shared" si="13"/>
        <v>-7.6762774325276678E-3</v>
      </c>
      <c r="G101">
        <f t="shared" si="14"/>
        <v>-4.2987890587464486E-3</v>
      </c>
      <c r="H101">
        <f t="shared" si="15"/>
        <v>4.0848509354657157E-4</v>
      </c>
      <c r="I101">
        <f t="shared" si="16"/>
        <v>-2.0157233190787561E-3</v>
      </c>
      <c r="U101">
        <f t="shared" si="17"/>
        <v>-3.6715467512261389E-3</v>
      </c>
      <c r="V101">
        <f t="shared" si="18"/>
        <v>541.04005027318181</v>
      </c>
    </row>
    <row r="102" spans="1:22">
      <c r="A102" s="1">
        <v>41456</v>
      </c>
      <c r="B102">
        <v>14974.959961</v>
      </c>
      <c r="C102">
        <v>1614.959961</v>
      </c>
      <c r="D102">
        <v>3434.48999</v>
      </c>
      <c r="E102">
        <v>2.4900000000000002</v>
      </c>
      <c r="F102">
        <f t="shared" si="13"/>
        <v>4.3741957154635087E-3</v>
      </c>
      <c r="G102">
        <f t="shared" si="14"/>
        <v>5.3891998329119659E-3</v>
      </c>
      <c r="H102">
        <f t="shared" si="15"/>
        <v>9.1375827135048663E-3</v>
      </c>
      <c r="I102">
        <f t="shared" si="16"/>
        <v>4.8309272696655924E-3</v>
      </c>
      <c r="U102">
        <f t="shared" si="17"/>
        <v>6.1533862055306605E-3</v>
      </c>
      <c r="V102">
        <f t="shared" si="18"/>
        <v>544.36927865517248</v>
      </c>
    </row>
    <row r="103" spans="1:22">
      <c r="A103" s="1">
        <v>41457</v>
      </c>
      <c r="B103">
        <v>14932.410156</v>
      </c>
      <c r="C103">
        <v>1614.079956</v>
      </c>
      <c r="D103">
        <v>3433.3999020000001</v>
      </c>
      <c r="E103">
        <v>2.4689999999999999</v>
      </c>
      <c r="F103">
        <f t="shared" si="13"/>
        <v>-2.8454413438811911E-3</v>
      </c>
      <c r="G103">
        <f t="shared" si="14"/>
        <v>-5.4505676263308595E-4</v>
      </c>
      <c r="H103">
        <f t="shared" si="15"/>
        <v>-3.1744481239397485E-4</v>
      </c>
      <c r="I103">
        <f t="shared" si="16"/>
        <v>-8.4695001135739467E-3</v>
      </c>
      <c r="U103">
        <f t="shared" si="17"/>
        <v>-1.9593328870298704E-3</v>
      </c>
      <c r="V103">
        <f t="shared" si="18"/>
        <v>543.30267802481467</v>
      </c>
    </row>
    <row r="104" spans="1:22">
      <c r="A104" s="1">
        <v>41458</v>
      </c>
      <c r="B104">
        <v>14988.370117</v>
      </c>
      <c r="C104">
        <v>1615.410034</v>
      </c>
      <c r="D104">
        <v>3443.669922</v>
      </c>
      <c r="E104">
        <v>2.5009999999999999</v>
      </c>
      <c r="F104">
        <f t="shared" si="13"/>
        <v>3.7405459174018269E-3</v>
      </c>
      <c r="G104">
        <f t="shared" si="14"/>
        <v>8.2370781722355968E-4</v>
      </c>
      <c r="H104">
        <f t="shared" si="15"/>
        <v>2.9867451974269618E-3</v>
      </c>
      <c r="I104">
        <f t="shared" si="16"/>
        <v>1.2877441532439582E-2</v>
      </c>
      <c r="U104">
        <f t="shared" si="17"/>
        <v>3.5530438328596624E-3</v>
      </c>
      <c r="V104">
        <f t="shared" si="18"/>
        <v>545.23305625434693</v>
      </c>
    </row>
    <row r="105" spans="1:22">
      <c r="A105" s="1">
        <v>41460</v>
      </c>
      <c r="B105">
        <v>15135.839844</v>
      </c>
      <c r="C105">
        <v>1631.8900149999999</v>
      </c>
      <c r="D105">
        <v>3479.3798830000001</v>
      </c>
      <c r="E105">
        <v>2.7149999999999999</v>
      </c>
      <c r="F105">
        <f t="shared" si="13"/>
        <v>9.7908562738757803E-3</v>
      </c>
      <c r="G105">
        <f t="shared" si="14"/>
        <v>1.0150046029892097E-2</v>
      </c>
      <c r="H105">
        <f t="shared" si="15"/>
        <v>1.0316342858636435E-2</v>
      </c>
      <c r="I105">
        <f t="shared" si="16"/>
        <v>8.2101301490416737E-2</v>
      </c>
      <c r="U105">
        <f t="shared" si="17"/>
        <v>1.7287303697762969E-2</v>
      </c>
      <c r="V105">
        <f t="shared" si="18"/>
        <v>554.65866568387537</v>
      </c>
    </row>
    <row r="106" spans="1:22">
      <c r="A106" s="1">
        <v>41463</v>
      </c>
      <c r="B106">
        <v>15224.690430000001</v>
      </c>
      <c r="C106">
        <v>1640.459961</v>
      </c>
      <c r="D106">
        <v>3484.830078</v>
      </c>
      <c r="E106">
        <v>2.645</v>
      </c>
      <c r="F106">
        <f t="shared" si="13"/>
        <v>5.8530492618526437E-3</v>
      </c>
      <c r="G106">
        <f t="shared" si="14"/>
        <v>5.2378050365023488E-3</v>
      </c>
      <c r="H106">
        <f t="shared" si="15"/>
        <v>1.5652015499831729E-3</v>
      </c>
      <c r="I106">
        <f t="shared" si="16"/>
        <v>-2.6120888075635989E-2</v>
      </c>
      <c r="U106">
        <f t="shared" si="17"/>
        <v>1.1847279469378502E-3</v>
      </c>
      <c r="V106">
        <f t="shared" si="18"/>
        <v>555.31578530612239</v>
      </c>
    </row>
    <row r="107" spans="1:22">
      <c r="A107" s="1">
        <v>41464</v>
      </c>
      <c r="B107">
        <v>15300.339844</v>
      </c>
      <c r="C107">
        <v>1652.3199460000001</v>
      </c>
      <c r="D107">
        <v>3504.26001</v>
      </c>
      <c r="E107">
        <v>2.63</v>
      </c>
      <c r="F107">
        <f t="shared" si="13"/>
        <v>4.9565597935337996E-3</v>
      </c>
      <c r="G107">
        <f t="shared" si="14"/>
        <v>7.2036617218204386E-3</v>
      </c>
      <c r="H107">
        <f t="shared" si="15"/>
        <v>5.560089170702099E-3</v>
      </c>
      <c r="I107">
        <f t="shared" si="16"/>
        <v>-5.687219120589576E-3</v>
      </c>
      <c r="U107">
        <f t="shared" si="17"/>
        <v>4.7473712937579435E-3</v>
      </c>
      <c r="V107">
        <f t="shared" si="18"/>
        <v>557.95207552425541</v>
      </c>
    </row>
    <row r="108" spans="1:22">
      <c r="A108" s="1">
        <v>41465</v>
      </c>
      <c r="B108">
        <v>15291.660156</v>
      </c>
      <c r="C108">
        <v>1652.619995</v>
      </c>
      <c r="D108">
        <v>3520.76001</v>
      </c>
      <c r="E108">
        <v>2.68</v>
      </c>
      <c r="F108">
        <f t="shared" si="13"/>
        <v>-5.6744823698371078E-4</v>
      </c>
      <c r="G108">
        <f t="shared" si="14"/>
        <v>1.8157606866144437E-4</v>
      </c>
      <c r="H108">
        <f t="shared" si="15"/>
        <v>4.6975041478923632E-3</v>
      </c>
      <c r="I108">
        <f t="shared" si="16"/>
        <v>1.8832948333092178E-2</v>
      </c>
      <c r="U108">
        <f t="shared" si="17"/>
        <v>3.1767844271802467E-3</v>
      </c>
      <c r="V108">
        <f t="shared" si="18"/>
        <v>559.72456898889368</v>
      </c>
    </row>
    <row r="109" spans="1:22">
      <c r="A109" s="1">
        <v>41466</v>
      </c>
      <c r="B109">
        <v>15460.919921999999</v>
      </c>
      <c r="C109">
        <v>1675.0200199999999</v>
      </c>
      <c r="D109">
        <v>3578.3000489999999</v>
      </c>
      <c r="E109">
        <v>2.5739999999999998</v>
      </c>
      <c r="F109">
        <f t="shared" si="13"/>
        <v>1.1007952811673246E-2</v>
      </c>
      <c r="G109">
        <f t="shared" si="14"/>
        <v>1.3463213116111398E-2</v>
      </c>
      <c r="H109">
        <f t="shared" si="15"/>
        <v>1.6210962752995144E-2</v>
      </c>
      <c r="I109">
        <f t="shared" si="16"/>
        <v>-4.0355685348830495E-2</v>
      </c>
      <c r="U109">
        <f t="shared" si="17"/>
        <v>8.1690700693508866E-3</v>
      </c>
      <c r="V109">
        <f t="shared" si="18"/>
        <v>564.29699821250119</v>
      </c>
    </row>
    <row r="110" spans="1:22">
      <c r="A110" s="1">
        <v>41467</v>
      </c>
      <c r="B110">
        <v>15464.299805000001</v>
      </c>
      <c r="C110">
        <v>1680.1899410000001</v>
      </c>
      <c r="D110">
        <v>3600.080078</v>
      </c>
      <c r="E110">
        <v>2.601</v>
      </c>
      <c r="F110">
        <f t="shared" si="13"/>
        <v>2.1858425216018094E-4</v>
      </c>
      <c r="G110">
        <f t="shared" si="14"/>
        <v>3.0817296989934157E-3</v>
      </c>
      <c r="H110">
        <f t="shared" si="15"/>
        <v>6.0682481143690299E-3</v>
      </c>
      <c r="I110">
        <f t="shared" si="16"/>
        <v>1.0434877292579714E-2</v>
      </c>
      <c r="U110">
        <f t="shared" si="17"/>
        <v>3.8540563489147597E-3</v>
      </c>
      <c r="V110">
        <f t="shared" si="18"/>
        <v>566.47183064113563</v>
      </c>
    </row>
    <row r="111" spans="1:22">
      <c r="A111" s="1">
        <v>41470</v>
      </c>
      <c r="B111">
        <v>15484.259765999999</v>
      </c>
      <c r="C111">
        <v>1682.5</v>
      </c>
      <c r="D111">
        <v>3607.48999</v>
      </c>
      <c r="E111">
        <v>2.556</v>
      </c>
      <c r="F111">
        <f t="shared" si="13"/>
        <v>1.2898799843424381E-3</v>
      </c>
      <c r="G111">
        <f t="shared" si="14"/>
        <v>1.373935393344048E-3</v>
      </c>
      <c r="H111">
        <f t="shared" si="15"/>
        <v>2.0561477837029072E-3</v>
      </c>
      <c r="I111">
        <f t="shared" si="16"/>
        <v>-1.7452449951226051E-2</v>
      </c>
      <c r="U111">
        <f t="shared" si="17"/>
        <v>-3.2925604670578702E-4</v>
      </c>
      <c r="V111">
        <f t="shared" si="18"/>
        <v>566.28531636560854</v>
      </c>
    </row>
    <row r="112" spans="1:22">
      <c r="A112" s="1">
        <v>41471</v>
      </c>
      <c r="B112">
        <v>15451.849609000001</v>
      </c>
      <c r="C112">
        <v>1676.26001</v>
      </c>
      <c r="D112">
        <v>3598.5</v>
      </c>
      <c r="E112">
        <v>2.532</v>
      </c>
      <c r="F112">
        <f t="shared" si="13"/>
        <v>-2.0952970177712908E-3</v>
      </c>
      <c r="G112">
        <f t="shared" si="14"/>
        <v>-3.7156552778868628E-3</v>
      </c>
      <c r="H112">
        <f t="shared" si="15"/>
        <v>-2.4951449215425327E-3</v>
      </c>
      <c r="I112">
        <f t="shared" si="16"/>
        <v>-9.4340322333586416E-3</v>
      </c>
      <c r="U112">
        <f t="shared" si="17"/>
        <v>-3.4352323884960703E-3</v>
      </c>
      <c r="V112">
        <f t="shared" si="18"/>
        <v>564.33999470569961</v>
      </c>
    </row>
    <row r="113" spans="1:22">
      <c r="A113" s="1">
        <v>41472</v>
      </c>
      <c r="B113">
        <v>15470.519531</v>
      </c>
      <c r="C113">
        <v>1680.910034</v>
      </c>
      <c r="D113">
        <v>3610</v>
      </c>
      <c r="E113">
        <v>2.4910000000000001</v>
      </c>
      <c r="F113">
        <f t="shared" si="13"/>
        <v>1.2075351784391569E-3</v>
      </c>
      <c r="G113">
        <f t="shared" si="14"/>
        <v>2.7702064016788992E-3</v>
      </c>
      <c r="H113">
        <f t="shared" si="15"/>
        <v>3.1906803790676614E-3</v>
      </c>
      <c r="I113">
        <f t="shared" si="16"/>
        <v>-1.6325268001886377E-2</v>
      </c>
      <c r="U113">
        <f t="shared" si="17"/>
        <v>5.179997875670772E-4</v>
      </c>
      <c r="V113">
        <f t="shared" si="18"/>
        <v>564.63232270307276</v>
      </c>
    </row>
    <row r="114" spans="1:22">
      <c r="A114" s="1">
        <v>41473</v>
      </c>
      <c r="B114">
        <v>15548.540039</v>
      </c>
      <c r="C114">
        <v>1689.369995</v>
      </c>
      <c r="D114">
        <v>3611.280029</v>
      </c>
      <c r="E114">
        <v>2.5339999999999998</v>
      </c>
      <c r="F114">
        <f t="shared" si="13"/>
        <v>5.0304989005605302E-3</v>
      </c>
      <c r="G114">
        <f t="shared" si="14"/>
        <v>5.0203417495381028E-3</v>
      </c>
      <c r="H114">
        <f t="shared" si="15"/>
        <v>3.5451582219927499E-4</v>
      </c>
      <c r="I114">
        <f t="shared" si="16"/>
        <v>1.7114845618903914E-2</v>
      </c>
      <c r="U114">
        <f t="shared" si="17"/>
        <v>4.8330915035797641E-3</v>
      </c>
      <c r="V114">
        <f t="shared" si="18"/>
        <v>567.36124238457546</v>
      </c>
    </row>
    <row r="115" spans="1:22">
      <c r="A115" s="1">
        <v>41474</v>
      </c>
      <c r="B115">
        <v>15543.740234000001</v>
      </c>
      <c r="C115">
        <v>1692.089966</v>
      </c>
      <c r="D115">
        <v>3587.610107</v>
      </c>
      <c r="E115">
        <v>2.4910000000000001</v>
      </c>
      <c r="F115">
        <f t="shared" si="13"/>
        <v>-3.0874577200404747E-4</v>
      </c>
      <c r="G115">
        <f t="shared" si="14"/>
        <v>1.6087557552058895E-3</v>
      </c>
      <c r="H115">
        <f t="shared" si="15"/>
        <v>-6.5760157055446515E-3</v>
      </c>
      <c r="I115">
        <f t="shared" si="16"/>
        <v>-1.7114845618903855E-2</v>
      </c>
      <c r="U115">
        <f t="shared" si="17"/>
        <v>-3.2942862785932284E-3</v>
      </c>
      <c r="V115">
        <f t="shared" si="18"/>
        <v>565.49219202878237</v>
      </c>
    </row>
    <row r="116" spans="1:22">
      <c r="A116" s="1">
        <v>41477</v>
      </c>
      <c r="B116">
        <v>15545.549805000001</v>
      </c>
      <c r="C116">
        <v>1695.530029</v>
      </c>
      <c r="D116">
        <v>3600.389893</v>
      </c>
      <c r="E116">
        <v>2.488</v>
      </c>
      <c r="F116">
        <f t="shared" si="13"/>
        <v>1.1641121426536288E-4</v>
      </c>
      <c r="G116">
        <f t="shared" si="14"/>
        <v>2.0309622611414751E-3</v>
      </c>
      <c r="H116">
        <f t="shared" si="15"/>
        <v>3.5558707473184424E-3</v>
      </c>
      <c r="I116">
        <f t="shared" si="16"/>
        <v>-1.2050614031104316E-3</v>
      </c>
      <c r="U116">
        <f t="shared" si="17"/>
        <v>1.5904671265065406E-3</v>
      </c>
      <c r="V116">
        <f t="shared" si="18"/>
        <v>566.39158877050033</v>
      </c>
    </row>
    <row r="117" spans="1:22">
      <c r="A117" s="1">
        <v>41478</v>
      </c>
      <c r="B117">
        <v>15567.740234000001</v>
      </c>
      <c r="C117">
        <v>1692.3900149999999</v>
      </c>
      <c r="D117">
        <v>3579.2700199999999</v>
      </c>
      <c r="E117">
        <v>2.516</v>
      </c>
      <c r="F117">
        <f t="shared" si="13"/>
        <v>1.4264279177643847E-3</v>
      </c>
      <c r="G117">
        <f t="shared" si="14"/>
        <v>-1.8536534855123367E-3</v>
      </c>
      <c r="H117">
        <f t="shared" si="15"/>
        <v>-5.8832686155434067E-3</v>
      </c>
      <c r="I117">
        <f t="shared" si="16"/>
        <v>1.119116396126108E-2</v>
      </c>
      <c r="U117">
        <f t="shared" si="17"/>
        <v>-7.7403185886129947E-4</v>
      </c>
      <c r="V117">
        <f t="shared" si="18"/>
        <v>565.95318363620095</v>
      </c>
    </row>
    <row r="118" spans="1:22">
      <c r="A118" s="1">
        <v>41479</v>
      </c>
      <c r="B118">
        <v>15542.240234000001</v>
      </c>
      <c r="C118">
        <v>1685.9399410000001</v>
      </c>
      <c r="D118">
        <v>3579.6000979999999</v>
      </c>
      <c r="E118">
        <v>2.5880000000000001</v>
      </c>
      <c r="F118">
        <f t="shared" si="13"/>
        <v>-1.639345658674998E-3</v>
      </c>
      <c r="G118">
        <f t="shared" si="14"/>
        <v>-3.8185031784132798E-3</v>
      </c>
      <c r="H118">
        <f t="shared" si="15"/>
        <v>9.221511070689562E-5</v>
      </c>
      <c r="I118">
        <f t="shared" si="16"/>
        <v>2.8215037800460099E-2</v>
      </c>
      <c r="U118">
        <f t="shared" si="17"/>
        <v>1.2118136621315954E-3</v>
      </c>
      <c r="V118">
        <f t="shared" si="18"/>
        <v>566.6390134362581</v>
      </c>
    </row>
    <row r="119" spans="1:22">
      <c r="A119" s="1">
        <v>41480</v>
      </c>
      <c r="B119">
        <v>15555.610352</v>
      </c>
      <c r="C119">
        <v>1690.25</v>
      </c>
      <c r="D119">
        <v>3605.1899410000001</v>
      </c>
      <c r="E119">
        <v>2.6070000000000002</v>
      </c>
      <c r="F119">
        <f t="shared" si="13"/>
        <v>8.5987414383048425E-4</v>
      </c>
      <c r="G119">
        <f t="shared" si="14"/>
        <v>2.5532102261524472E-3</v>
      </c>
      <c r="H119">
        <f t="shared" si="15"/>
        <v>7.1233678558294353E-3</v>
      </c>
      <c r="I119">
        <f t="shared" si="16"/>
        <v>7.3147583127106943E-3</v>
      </c>
      <c r="U119">
        <f t="shared" si="17"/>
        <v>3.8924114990147793E-3</v>
      </c>
      <c r="V119">
        <f t="shared" si="18"/>
        <v>568.84460564794779</v>
      </c>
    </row>
    <row r="120" spans="1:22">
      <c r="A120" s="1">
        <v>41481</v>
      </c>
      <c r="B120">
        <v>15558.830078000001</v>
      </c>
      <c r="C120">
        <v>1691.650024</v>
      </c>
      <c r="D120">
        <v>3613.1599120000001</v>
      </c>
      <c r="E120">
        <v>2.5609999999999999</v>
      </c>
      <c r="F120">
        <f t="shared" si="13"/>
        <v>2.0696023884708196E-4</v>
      </c>
      <c r="G120">
        <f t="shared" si="14"/>
        <v>8.2795119314081199E-4</v>
      </c>
      <c r="H120">
        <f t="shared" si="15"/>
        <v>2.208253797897589E-3</v>
      </c>
      <c r="I120">
        <f t="shared" si="16"/>
        <v>-1.7802327733976615E-2</v>
      </c>
      <c r="U120">
        <f t="shared" si="17"/>
        <v>-8.0728320443201667E-4</v>
      </c>
      <c r="V120">
        <f t="shared" si="18"/>
        <v>568.3853869518764</v>
      </c>
    </row>
    <row r="121" spans="1:22">
      <c r="A121" s="1">
        <v>41484</v>
      </c>
      <c r="B121">
        <v>15521.969727</v>
      </c>
      <c r="C121">
        <v>1685.329956</v>
      </c>
      <c r="D121">
        <v>3599.139893</v>
      </c>
      <c r="E121">
        <v>2.585</v>
      </c>
      <c r="F121">
        <f t="shared" si="13"/>
        <v>-2.3719060328197864E-3</v>
      </c>
      <c r="G121">
        <f t="shared" si="14"/>
        <v>-3.7430339630484658E-3</v>
      </c>
      <c r="H121">
        <f t="shared" si="15"/>
        <v>-3.8878130522981618E-3</v>
      </c>
      <c r="I121">
        <f t="shared" si="16"/>
        <v>9.3277007430042393E-3</v>
      </c>
      <c r="U121">
        <f t="shared" si="17"/>
        <v>-2.0680558401495004E-3</v>
      </c>
      <c r="V121">
        <f t="shared" si="18"/>
        <v>567.20993423293498</v>
      </c>
    </row>
    <row r="122" spans="1:22">
      <c r="A122" s="1">
        <v>41485</v>
      </c>
      <c r="B122">
        <v>15520.589844</v>
      </c>
      <c r="C122">
        <v>1685.959961</v>
      </c>
      <c r="D122">
        <v>3616.469971</v>
      </c>
      <c r="E122">
        <v>2.6030000000000002</v>
      </c>
      <c r="F122">
        <f t="shared" si="13"/>
        <v>-8.8902656222831171E-5</v>
      </c>
      <c r="G122">
        <f t="shared" si="14"/>
        <v>3.7374715485425335E-4</v>
      </c>
      <c r="H122">
        <f t="shared" si="15"/>
        <v>4.8035056354197719E-3</v>
      </c>
      <c r="I122">
        <f t="shared" si="16"/>
        <v>6.9391180520359799E-3</v>
      </c>
      <c r="U122">
        <f t="shared" si="17"/>
        <v>2.2204168454189564E-3</v>
      </c>
      <c r="V122">
        <f t="shared" si="18"/>
        <v>568.46937672579475</v>
      </c>
    </row>
    <row r="123" spans="1:22">
      <c r="A123" s="1">
        <v>41486</v>
      </c>
      <c r="B123">
        <v>15499.540039</v>
      </c>
      <c r="C123">
        <v>1685.7299800000001</v>
      </c>
      <c r="D123">
        <v>3626.3701169999999</v>
      </c>
      <c r="E123">
        <v>2.593</v>
      </c>
      <c r="F123">
        <f t="shared" si="13"/>
        <v>-1.3571708635899905E-3</v>
      </c>
      <c r="G123">
        <f t="shared" si="14"/>
        <v>-1.3641883113869047E-4</v>
      </c>
      <c r="H123">
        <f t="shared" si="15"/>
        <v>2.7337762660692693E-3</v>
      </c>
      <c r="I123">
        <f t="shared" si="16"/>
        <v>-3.8491194559010559E-3</v>
      </c>
      <c r="U123">
        <f t="shared" si="17"/>
        <v>-1.2855974187929095E-5</v>
      </c>
      <c r="V123">
        <f t="shared" si="18"/>
        <v>568.46206849816099</v>
      </c>
    </row>
    <row r="124" spans="1:22">
      <c r="A124" s="1">
        <v>41487</v>
      </c>
      <c r="B124">
        <v>15628.019531</v>
      </c>
      <c r="C124">
        <v>1706.869995</v>
      </c>
      <c r="D124">
        <v>3675.73999</v>
      </c>
      <c r="E124">
        <v>2.7229999999999999</v>
      </c>
      <c r="F124">
        <f t="shared" si="13"/>
        <v>8.2550783544259512E-3</v>
      </c>
      <c r="G124">
        <f t="shared" si="14"/>
        <v>1.2462588439829694E-2</v>
      </c>
      <c r="H124">
        <f t="shared" si="15"/>
        <v>1.3522290011319693E-2</v>
      </c>
      <c r="I124">
        <f t="shared" si="16"/>
        <v>4.8918707135095267E-2</v>
      </c>
      <c r="U124">
        <f t="shared" si="17"/>
        <v>1.5163857755182126E-2</v>
      </c>
      <c r="V124">
        <f t="shared" si="18"/>
        <v>577.08214644408361</v>
      </c>
    </row>
    <row r="125" spans="1:22">
      <c r="A125" s="1">
        <v>41488</v>
      </c>
      <c r="B125">
        <v>15658.360352</v>
      </c>
      <c r="C125">
        <v>1709.670044</v>
      </c>
      <c r="D125">
        <v>3689.5900879999999</v>
      </c>
      <c r="E125">
        <v>2.6019999999999999</v>
      </c>
      <c r="F125">
        <f t="shared" si="13"/>
        <v>1.9395552074092642E-3</v>
      </c>
      <c r="G125">
        <f t="shared" si="14"/>
        <v>1.6391141885906207E-3</v>
      </c>
      <c r="H125">
        <f t="shared" si="15"/>
        <v>3.760894400752458E-3</v>
      </c>
      <c r="I125">
        <f t="shared" si="16"/>
        <v>-4.5453833601308995E-2</v>
      </c>
      <c r="U125">
        <f t="shared" si="17"/>
        <v>-2.3435142211051972E-3</v>
      </c>
      <c r="V125">
        <f t="shared" si="18"/>
        <v>575.72974622714594</v>
      </c>
    </row>
    <row r="126" spans="1:22">
      <c r="A126" s="1">
        <v>41491</v>
      </c>
      <c r="B126">
        <v>15612.129883</v>
      </c>
      <c r="C126">
        <v>1707.1400149999999</v>
      </c>
      <c r="D126">
        <v>3692.9499510000001</v>
      </c>
      <c r="E126">
        <v>2.64</v>
      </c>
      <c r="F126">
        <f t="shared" si="13"/>
        <v>-2.9568134259705058E-3</v>
      </c>
      <c r="G126">
        <f t="shared" si="14"/>
        <v>-1.4809307036142759E-3</v>
      </c>
      <c r="H126">
        <f t="shared" si="15"/>
        <v>9.1021876324975199E-4</v>
      </c>
      <c r="I126">
        <f t="shared" si="16"/>
        <v>1.449853706791132E-2</v>
      </c>
      <c r="U126">
        <f t="shared" si="17"/>
        <v>3.9159609689062326E-4</v>
      </c>
      <c r="V126">
        <f t="shared" si="18"/>
        <v>575.95519974863225</v>
      </c>
    </row>
    <row r="127" spans="1:22">
      <c r="A127" s="1">
        <v>41492</v>
      </c>
      <c r="B127">
        <v>15518.740234000001</v>
      </c>
      <c r="C127">
        <v>1697.369995</v>
      </c>
      <c r="D127">
        <v>3665.7700199999999</v>
      </c>
      <c r="E127">
        <v>2.6419999999999999</v>
      </c>
      <c r="F127">
        <f t="shared" si="13"/>
        <v>-5.9998277466515176E-3</v>
      </c>
      <c r="G127">
        <f t="shared" si="14"/>
        <v>-5.7394731055311343E-3</v>
      </c>
      <c r="H127">
        <f t="shared" si="15"/>
        <v>-7.3871691566862688E-3</v>
      </c>
      <c r="I127">
        <f t="shared" si="16"/>
        <v>7.5728894190875765E-4</v>
      </c>
      <c r="U127">
        <f t="shared" si="17"/>
        <v>-5.6622121084697998E-3</v>
      </c>
      <c r="V127">
        <f t="shared" si="18"/>
        <v>572.69401924267936</v>
      </c>
    </row>
    <row r="128" spans="1:22">
      <c r="A128" s="1">
        <v>41493</v>
      </c>
      <c r="B128">
        <v>15470.669921999999</v>
      </c>
      <c r="C128">
        <v>1690.910034</v>
      </c>
      <c r="D128">
        <v>3654.01001</v>
      </c>
      <c r="E128">
        <v>2.6</v>
      </c>
      <c r="F128">
        <f t="shared" si="13"/>
        <v>-3.1023727339934293E-3</v>
      </c>
      <c r="G128">
        <f t="shared" si="14"/>
        <v>-3.8131256991678873E-3</v>
      </c>
      <c r="H128">
        <f t="shared" si="15"/>
        <v>-3.2132168098154704E-3</v>
      </c>
      <c r="I128">
        <f t="shared" si="16"/>
        <v>-1.6024761072697114E-2</v>
      </c>
      <c r="U128">
        <f t="shared" si="17"/>
        <v>-4.6410906801627478E-3</v>
      </c>
      <c r="V128">
        <f t="shared" si="18"/>
        <v>570.03609436738725</v>
      </c>
    </row>
    <row r="129" spans="1:22">
      <c r="A129" s="1">
        <v>41494</v>
      </c>
      <c r="B129">
        <v>15498.320313</v>
      </c>
      <c r="C129">
        <v>1697.4799800000001</v>
      </c>
      <c r="D129">
        <v>3669.1201169999999</v>
      </c>
      <c r="E129">
        <v>2.5870000000000002</v>
      </c>
      <c r="F129">
        <f t="shared" si="13"/>
        <v>1.7856829129718843E-3</v>
      </c>
      <c r="G129">
        <f t="shared" si="14"/>
        <v>3.8779209041685599E-3</v>
      </c>
      <c r="H129">
        <f t="shared" si="15"/>
        <v>4.1266857699165591E-3</v>
      </c>
      <c r="I129">
        <f t="shared" si="16"/>
        <v>-5.0125418235442863E-3</v>
      </c>
      <c r="U129">
        <f t="shared" si="17"/>
        <v>2.4358326937626721E-3</v>
      </c>
      <c r="V129">
        <f t="shared" si="18"/>
        <v>571.42460692267207</v>
      </c>
    </row>
    <row r="130" spans="1:22">
      <c r="A130" s="1">
        <v>41495</v>
      </c>
      <c r="B130">
        <v>15425.509765999999</v>
      </c>
      <c r="C130">
        <v>1691.420044</v>
      </c>
      <c r="D130">
        <v>3660.110107</v>
      </c>
      <c r="E130">
        <v>2.58</v>
      </c>
      <c r="F130">
        <f t="shared" si="13"/>
        <v>-4.7090338655830788E-3</v>
      </c>
      <c r="G130">
        <f t="shared" si="14"/>
        <v>-3.5763477329500545E-3</v>
      </c>
      <c r="H130">
        <f t="shared" si="15"/>
        <v>-2.4586523450352755E-3</v>
      </c>
      <c r="I130">
        <f t="shared" si="16"/>
        <v>-2.709504270366112E-3</v>
      </c>
      <c r="U130">
        <f t="shared" si="17"/>
        <v>-3.4941606101071341E-3</v>
      </c>
      <c r="V130">
        <f t="shared" si="18"/>
        <v>569.42795756951693</v>
      </c>
    </row>
    <row r="131" spans="1:22">
      <c r="A131" s="1">
        <v>41498</v>
      </c>
      <c r="B131">
        <v>15419.679688</v>
      </c>
      <c r="C131">
        <v>1689.469971</v>
      </c>
      <c r="D131">
        <v>3669.9499510000001</v>
      </c>
      <c r="E131">
        <v>2.605</v>
      </c>
      <c r="F131">
        <f t="shared" si="13"/>
        <v>-3.7802186808551019E-4</v>
      </c>
      <c r="G131">
        <f t="shared" si="14"/>
        <v>-1.1535857171363676E-3</v>
      </c>
      <c r="H131">
        <f t="shared" si="15"/>
        <v>2.6847938032439488E-3</v>
      </c>
      <c r="I131">
        <f t="shared" si="16"/>
        <v>9.6432762718042016E-3</v>
      </c>
      <c r="U131">
        <f t="shared" si="17"/>
        <v>1.3102834925870417E-3</v>
      </c>
      <c r="V131">
        <f t="shared" si="18"/>
        <v>570.1740696225379</v>
      </c>
    </row>
    <row r="132" spans="1:22">
      <c r="A132" s="1">
        <v>41499</v>
      </c>
      <c r="B132">
        <v>15451.009765999999</v>
      </c>
      <c r="C132">
        <v>1694.160034</v>
      </c>
      <c r="D132">
        <v>3684.4399410000001</v>
      </c>
      <c r="E132">
        <v>2.7149999999999999</v>
      </c>
      <c r="F132">
        <f t="shared" ref="F132:F195" si="19">LN(B132/B131)</f>
        <v>2.0297628145415254E-3</v>
      </c>
      <c r="G132">
        <f t="shared" ref="G132:G195" si="20">LN(C132/C131)</f>
        <v>2.772209725484634E-3</v>
      </c>
      <c r="H132">
        <f t="shared" ref="H132:H195" si="21">LN(D132/D131)</f>
        <v>3.940506000451839E-3</v>
      </c>
      <c r="I132">
        <f t="shared" ref="I132:I195" si="22">LN(E132/E131)</f>
        <v>4.135927818056858E-2</v>
      </c>
      <c r="U132">
        <f t="shared" ref="U132:U195" si="23">0.3*(F132)+0.3*(G132)+0.3*(H132)+0.1*(I132)</f>
        <v>6.7586713802002575E-3</v>
      </c>
      <c r="V132">
        <f t="shared" ref="V132:V195" si="24">V131*(1+U132)</f>
        <v>574.0276887886281</v>
      </c>
    </row>
    <row r="133" spans="1:22">
      <c r="A133" s="1">
        <v>41500</v>
      </c>
      <c r="B133">
        <v>15337.660156</v>
      </c>
      <c r="C133">
        <v>1685.3900149999999</v>
      </c>
      <c r="D133">
        <v>3669.2700199999999</v>
      </c>
      <c r="E133">
        <v>2.7120000000000002</v>
      </c>
      <c r="F133">
        <f t="shared" si="19"/>
        <v>-7.3631061292303611E-3</v>
      </c>
      <c r="G133">
        <f t="shared" si="20"/>
        <v>-5.1900629132010899E-3</v>
      </c>
      <c r="H133">
        <f t="shared" si="21"/>
        <v>-4.1257929940648318E-3</v>
      </c>
      <c r="I133">
        <f t="shared" si="22"/>
        <v>-1.1055833077495329E-3</v>
      </c>
      <c r="U133">
        <f t="shared" si="23"/>
        <v>-5.114246941723838E-3</v>
      </c>
      <c r="V133">
        <f t="shared" si="24"/>
        <v>571.09196943677603</v>
      </c>
    </row>
    <row r="134" spans="1:22">
      <c r="A134" s="1">
        <v>41501</v>
      </c>
      <c r="B134">
        <v>15112.190430000001</v>
      </c>
      <c r="C134">
        <v>1661.3199460000001</v>
      </c>
      <c r="D134">
        <v>3606.1201169999999</v>
      </c>
      <c r="E134">
        <v>2.7549999999999999</v>
      </c>
      <c r="F134">
        <f t="shared" si="19"/>
        <v>-1.4809520737642769E-2</v>
      </c>
      <c r="G134">
        <f t="shared" si="20"/>
        <v>-1.4384565330551637E-2</v>
      </c>
      <c r="H134">
        <f t="shared" si="21"/>
        <v>-1.7360303107687464E-2</v>
      </c>
      <c r="I134">
        <f t="shared" si="22"/>
        <v>1.573107252672858E-2</v>
      </c>
      <c r="U134">
        <f t="shared" si="23"/>
        <v>-1.2393209500091699E-2</v>
      </c>
      <c r="V134">
        <f t="shared" si="24"/>
        <v>564.0143070157261</v>
      </c>
    </row>
    <row r="135" spans="1:22">
      <c r="A135" s="1">
        <v>41502</v>
      </c>
      <c r="B135">
        <v>15081.469727</v>
      </c>
      <c r="C135">
        <v>1655.829956</v>
      </c>
      <c r="D135">
        <v>3602.780029</v>
      </c>
      <c r="E135">
        <v>2.8290000000000002</v>
      </c>
      <c r="F135">
        <f t="shared" si="19"/>
        <v>-2.0349115305077861E-3</v>
      </c>
      <c r="G135">
        <f t="shared" si="20"/>
        <v>-3.3100674825096146E-3</v>
      </c>
      <c r="H135">
        <f t="shared" si="21"/>
        <v>-9.2665681903292513E-4</v>
      </c>
      <c r="I135">
        <f t="shared" si="22"/>
        <v>2.6505849714552332E-2</v>
      </c>
      <c r="U135">
        <f t="shared" si="23"/>
        <v>7.6909422184013557E-4</v>
      </c>
      <c r="V135">
        <f t="shared" si="24"/>
        <v>564.44808716028706</v>
      </c>
    </row>
    <row r="136" spans="1:22">
      <c r="A136" s="1">
        <v>41505</v>
      </c>
      <c r="B136">
        <v>15010.740234000001</v>
      </c>
      <c r="C136">
        <v>1646.0600589999999</v>
      </c>
      <c r="D136">
        <v>3589.0900879999999</v>
      </c>
      <c r="E136">
        <v>2.8839999999999999</v>
      </c>
      <c r="F136">
        <f t="shared" si="19"/>
        <v>-4.7008593480134288E-3</v>
      </c>
      <c r="G136">
        <f t="shared" si="20"/>
        <v>-5.9177776773251568E-3</v>
      </c>
      <c r="H136">
        <f t="shared" si="21"/>
        <v>-3.8070647306348085E-3</v>
      </c>
      <c r="I136">
        <f t="shared" si="22"/>
        <v>1.9254927103272333E-2</v>
      </c>
      <c r="U136">
        <f t="shared" si="23"/>
        <v>-2.4022178164647846E-3</v>
      </c>
      <c r="V136">
        <f t="shared" si="24"/>
        <v>563.09215990884115</v>
      </c>
    </row>
    <row r="137" spans="1:22">
      <c r="A137" s="1">
        <v>41506</v>
      </c>
      <c r="B137">
        <v>15002.990234000001</v>
      </c>
      <c r="C137">
        <v>1652.349976</v>
      </c>
      <c r="D137">
        <v>3613.5900879999999</v>
      </c>
      <c r="E137">
        <v>2.8140000000000001</v>
      </c>
      <c r="F137">
        <f t="shared" si="19"/>
        <v>-5.1643031715142851E-4</v>
      </c>
      <c r="G137">
        <f t="shared" si="20"/>
        <v>3.8139131021598469E-3</v>
      </c>
      <c r="H137">
        <f t="shared" si="21"/>
        <v>6.803049390675559E-3</v>
      </c>
      <c r="I137">
        <f t="shared" si="22"/>
        <v>-2.4571260730505317E-2</v>
      </c>
      <c r="U137">
        <f t="shared" si="23"/>
        <v>5.7303357965466121E-4</v>
      </c>
      <c r="V137">
        <f t="shared" si="24"/>
        <v>563.4148306249092</v>
      </c>
    </row>
    <row r="138" spans="1:22">
      <c r="A138" s="1">
        <v>41507</v>
      </c>
      <c r="B138">
        <v>14897.549805000001</v>
      </c>
      <c r="C138">
        <v>1642.8000489999999</v>
      </c>
      <c r="D138">
        <v>3599.790039</v>
      </c>
      <c r="E138">
        <v>2.855</v>
      </c>
      <c r="F138">
        <f t="shared" si="19"/>
        <v>-7.0527733563910235E-3</v>
      </c>
      <c r="G138">
        <f t="shared" si="20"/>
        <v>-5.7963696133137383E-3</v>
      </c>
      <c r="H138">
        <f t="shared" si="21"/>
        <v>-3.8262411222557769E-3</v>
      </c>
      <c r="I138">
        <f t="shared" si="22"/>
        <v>1.4464884415776168E-2</v>
      </c>
      <c r="U138">
        <f t="shared" si="23"/>
        <v>-3.5561267860105446E-3</v>
      </c>
      <c r="V138">
        <f t="shared" si="24"/>
        <v>561.41125605408831</v>
      </c>
    </row>
    <row r="139" spans="1:22">
      <c r="A139" s="1">
        <v>41508</v>
      </c>
      <c r="B139">
        <v>14963.740234000001</v>
      </c>
      <c r="C139">
        <v>1656.959961</v>
      </c>
      <c r="D139">
        <v>3638.709961</v>
      </c>
      <c r="E139">
        <v>2.9009999999999998</v>
      </c>
      <c r="F139">
        <f t="shared" si="19"/>
        <v>4.4332001275459859E-3</v>
      </c>
      <c r="G139">
        <f t="shared" si="20"/>
        <v>8.5824416765103891E-3</v>
      </c>
      <c r="H139">
        <f t="shared" si="21"/>
        <v>1.0753691251965172E-2</v>
      </c>
      <c r="I139">
        <f t="shared" si="22"/>
        <v>1.5983662031293457E-2</v>
      </c>
      <c r="U139">
        <f t="shared" si="23"/>
        <v>8.7291661199358096E-3</v>
      </c>
      <c r="V139">
        <f t="shared" si="24"/>
        <v>566.31190816978631</v>
      </c>
    </row>
    <row r="140" spans="1:22">
      <c r="A140" s="1">
        <v>41509</v>
      </c>
      <c r="B140">
        <v>15010.509765999999</v>
      </c>
      <c r="C140">
        <v>1663.5</v>
      </c>
      <c r="D140">
        <v>3657.790039</v>
      </c>
      <c r="E140">
        <v>2.8180000000000001</v>
      </c>
      <c r="F140">
        <f t="shared" si="19"/>
        <v>3.1206498881702145E-3</v>
      </c>
      <c r="G140">
        <f t="shared" si="20"/>
        <v>3.9392418724934625E-3</v>
      </c>
      <c r="H140">
        <f t="shared" si="21"/>
        <v>5.2299380498152821E-3</v>
      </c>
      <c r="I140">
        <f t="shared" si="22"/>
        <v>-2.9028091662778376E-2</v>
      </c>
      <c r="U140">
        <f t="shared" si="23"/>
        <v>7.8413977686584996E-4</v>
      </c>
      <c r="V140">
        <f t="shared" si="24"/>
        <v>566.75597586309493</v>
      </c>
    </row>
    <row r="141" spans="1:22">
      <c r="A141" s="1">
        <v>41512</v>
      </c>
      <c r="B141">
        <v>14946.459961</v>
      </c>
      <c r="C141">
        <v>1656.780029</v>
      </c>
      <c r="D141">
        <v>3657.570068</v>
      </c>
      <c r="E141">
        <v>2.8050000000000002</v>
      </c>
      <c r="F141">
        <f t="shared" si="19"/>
        <v>-4.2761269367994816E-3</v>
      </c>
      <c r="G141">
        <f t="shared" si="20"/>
        <v>-4.0478394092464407E-3</v>
      </c>
      <c r="H141">
        <f t="shared" si="21"/>
        <v>-6.0139486463739904E-5</v>
      </c>
      <c r="I141">
        <f t="shared" si="22"/>
        <v>-4.6238745018288181E-3</v>
      </c>
      <c r="U141">
        <f t="shared" si="23"/>
        <v>-2.9776191999357805E-3</v>
      </c>
      <c r="V141">
        <f t="shared" si="24"/>
        <v>565.06839238768669</v>
      </c>
    </row>
    <row r="142" spans="1:22">
      <c r="A142" s="1">
        <v>41513</v>
      </c>
      <c r="B142">
        <v>14776.129883</v>
      </c>
      <c r="C142">
        <v>1630.4799800000001</v>
      </c>
      <c r="D142">
        <v>3578.5200199999999</v>
      </c>
      <c r="E142">
        <v>2.7210000000000001</v>
      </c>
      <c r="F142">
        <f t="shared" si="19"/>
        <v>-1.1461446899757676E-2</v>
      </c>
      <c r="G142">
        <f t="shared" si="20"/>
        <v>-1.6001539337487443E-2</v>
      </c>
      <c r="H142">
        <f t="shared" si="21"/>
        <v>-2.1849698372847309E-2</v>
      </c>
      <c r="I142">
        <f t="shared" si="22"/>
        <v>-3.0404079173550473E-2</v>
      </c>
      <c r="U142">
        <f t="shared" si="23"/>
        <v>-1.7834213300382776E-2</v>
      </c>
      <c r="V142">
        <f t="shared" si="24"/>
        <v>554.99084214854031</v>
      </c>
    </row>
    <row r="143" spans="1:22">
      <c r="A143" s="1">
        <v>41514</v>
      </c>
      <c r="B143">
        <v>14824.509765999999</v>
      </c>
      <c r="C143">
        <v>1634.959961</v>
      </c>
      <c r="D143">
        <v>3593.3500979999999</v>
      </c>
      <c r="E143">
        <v>2.782</v>
      </c>
      <c r="F143">
        <f t="shared" si="19"/>
        <v>3.2688432853670716E-3</v>
      </c>
      <c r="G143">
        <f t="shared" si="20"/>
        <v>2.7438776346883054E-3</v>
      </c>
      <c r="H143">
        <f t="shared" si="21"/>
        <v>4.1356295897985165E-3</v>
      </c>
      <c r="I143">
        <f t="shared" si="22"/>
        <v>2.2170633700141926E-2</v>
      </c>
      <c r="U143">
        <f t="shared" si="23"/>
        <v>5.2615685229703609E-3</v>
      </c>
      <c r="V143">
        <f t="shared" si="24"/>
        <v>557.91096449412589</v>
      </c>
    </row>
    <row r="144" spans="1:22">
      <c r="A144" s="1">
        <v>41515</v>
      </c>
      <c r="B144">
        <v>14840.950194999999</v>
      </c>
      <c r="C144">
        <v>1638.170044</v>
      </c>
      <c r="D144">
        <v>3620.3000489999999</v>
      </c>
      <c r="E144">
        <v>2.7509999999999999</v>
      </c>
      <c r="F144">
        <f t="shared" si="19"/>
        <v>1.1083887257934304E-3</v>
      </c>
      <c r="G144">
        <f t="shared" si="20"/>
        <v>1.9614766442517134E-3</v>
      </c>
      <c r="H144">
        <f t="shared" si="21"/>
        <v>7.4719665733657308E-3</v>
      </c>
      <c r="I144">
        <f t="shared" si="22"/>
        <v>-1.1205611558813779E-2</v>
      </c>
      <c r="U144">
        <f t="shared" si="23"/>
        <v>2.0419884271418842E-3</v>
      </c>
      <c r="V144">
        <f t="shared" si="24"/>
        <v>559.0502122269985</v>
      </c>
    </row>
    <row r="145" spans="1:22">
      <c r="A145" s="1">
        <v>41516</v>
      </c>
      <c r="B145">
        <v>14810.309569999999</v>
      </c>
      <c r="C145">
        <v>1632.969971</v>
      </c>
      <c r="D145">
        <v>3589.8701169999999</v>
      </c>
      <c r="E145">
        <v>2.7490000000000001</v>
      </c>
      <c r="F145">
        <f t="shared" si="19"/>
        <v>-2.0667341724665477E-3</v>
      </c>
      <c r="G145">
        <f t="shared" si="20"/>
        <v>-3.1793670442177291E-3</v>
      </c>
      <c r="H145">
        <f t="shared" si="21"/>
        <v>-8.4408861298022973E-3</v>
      </c>
      <c r="I145">
        <f t="shared" si="22"/>
        <v>-7.2727275932870749E-4</v>
      </c>
      <c r="U145">
        <f t="shared" si="23"/>
        <v>-4.1788234798788432E-3</v>
      </c>
      <c r="V145">
        <f t="shared" si="24"/>
        <v>556.71404007371302</v>
      </c>
    </row>
    <row r="146" spans="1:22">
      <c r="A146" s="1">
        <v>41520</v>
      </c>
      <c r="B146">
        <v>14833.959961</v>
      </c>
      <c r="C146">
        <v>1639.7700199999999</v>
      </c>
      <c r="D146">
        <v>3612.610107</v>
      </c>
      <c r="E146">
        <v>2.8479999999999999</v>
      </c>
      <c r="F146">
        <f t="shared" si="19"/>
        <v>1.5956133439590035E-3</v>
      </c>
      <c r="G146">
        <f t="shared" si="20"/>
        <v>4.1555753310222208E-3</v>
      </c>
      <c r="H146">
        <f t="shared" si="21"/>
        <v>6.3145096833557681E-3</v>
      </c>
      <c r="I146">
        <f t="shared" si="22"/>
        <v>3.5379784366620599E-2</v>
      </c>
      <c r="U146">
        <f t="shared" si="23"/>
        <v>7.1576879441631576E-3</v>
      </c>
      <c r="V146">
        <f t="shared" si="24"/>
        <v>560.69882544669497</v>
      </c>
    </row>
    <row r="147" spans="1:22">
      <c r="A147" s="1">
        <v>41521</v>
      </c>
      <c r="B147">
        <v>14930.870117</v>
      </c>
      <c r="C147">
        <v>1653.079956</v>
      </c>
      <c r="D147">
        <v>3649.040039</v>
      </c>
      <c r="E147">
        <v>2.8969999999999998</v>
      </c>
      <c r="F147">
        <f t="shared" si="19"/>
        <v>6.5117454515635064E-3</v>
      </c>
      <c r="G147">
        <f t="shared" si="20"/>
        <v>8.0841876096148183E-3</v>
      </c>
      <c r="H147">
        <f t="shared" si="21"/>
        <v>1.0033597568915194E-2</v>
      </c>
      <c r="I147">
        <f t="shared" si="22"/>
        <v>1.7058725237483925E-2</v>
      </c>
      <c r="U147">
        <f t="shared" si="23"/>
        <v>9.0947317127764472E-3</v>
      </c>
      <c r="V147">
        <f t="shared" si="24"/>
        <v>565.79823083580152</v>
      </c>
    </row>
    <row r="148" spans="1:22">
      <c r="A148" s="1">
        <v>41522</v>
      </c>
      <c r="B148">
        <v>14937.480469</v>
      </c>
      <c r="C148">
        <v>1655.079956</v>
      </c>
      <c r="D148">
        <v>3658.780029</v>
      </c>
      <c r="E148">
        <v>2.9790000000000001</v>
      </c>
      <c r="F148">
        <f t="shared" si="19"/>
        <v>4.426325510606712E-4</v>
      </c>
      <c r="G148">
        <f t="shared" si="20"/>
        <v>1.2091315395072581E-3</v>
      </c>
      <c r="H148">
        <f t="shared" si="21"/>
        <v>2.6656364488328965E-3</v>
      </c>
      <c r="I148">
        <f t="shared" si="22"/>
        <v>2.7911954943931942E-2</v>
      </c>
      <c r="U148">
        <f t="shared" si="23"/>
        <v>4.0864156562134425E-3</v>
      </c>
      <c r="V148">
        <f t="shared" si="24"/>
        <v>568.11031758454681</v>
      </c>
    </row>
    <row r="149" spans="1:22">
      <c r="A149" s="1">
        <v>41523</v>
      </c>
      <c r="B149">
        <v>14922.5</v>
      </c>
      <c r="C149">
        <v>1655.170044</v>
      </c>
      <c r="D149">
        <v>3660.01001</v>
      </c>
      <c r="E149">
        <v>2.9380000000000002</v>
      </c>
      <c r="F149">
        <f t="shared" si="19"/>
        <v>-1.0033811155623685E-3</v>
      </c>
      <c r="G149">
        <f t="shared" si="20"/>
        <v>5.4429725864882412E-5</v>
      </c>
      <c r="H149">
        <f t="shared" si="21"/>
        <v>3.3611594403602384E-4</v>
      </c>
      <c r="I149">
        <f t="shared" si="22"/>
        <v>-1.3858595979459615E-2</v>
      </c>
      <c r="U149">
        <f t="shared" si="23"/>
        <v>-1.5697102316444003E-3</v>
      </c>
      <c r="V149">
        <f t="shared" si="24"/>
        <v>567.21854900633161</v>
      </c>
    </row>
    <row r="150" spans="1:22">
      <c r="A150" s="1">
        <v>41526</v>
      </c>
      <c r="B150">
        <v>15063.120117</v>
      </c>
      <c r="C150">
        <v>1671.709961</v>
      </c>
      <c r="D150">
        <v>3706.179932</v>
      </c>
      <c r="E150">
        <v>2.8969999999999998</v>
      </c>
      <c r="F150">
        <f t="shared" si="19"/>
        <v>9.3792389361224155E-3</v>
      </c>
      <c r="G150">
        <f t="shared" si="20"/>
        <v>9.9432821433165074E-3</v>
      </c>
      <c r="H150">
        <f t="shared" si="21"/>
        <v>1.2535795840414143E-2</v>
      </c>
      <c r="I150">
        <f t="shared" si="22"/>
        <v>-1.4053358964472393E-2</v>
      </c>
      <c r="U150">
        <f t="shared" si="23"/>
        <v>8.1521591795086796E-3</v>
      </c>
      <c r="V150">
        <f t="shared" si="24"/>
        <v>571.8426049074011</v>
      </c>
    </row>
    <row r="151" spans="1:22">
      <c r="A151" s="1">
        <v>41527</v>
      </c>
      <c r="B151">
        <v>15191.059569999999</v>
      </c>
      <c r="C151">
        <v>1683.98999</v>
      </c>
      <c r="D151">
        <v>3729.0200199999999</v>
      </c>
      <c r="E151">
        <v>2.9590000000000001</v>
      </c>
      <c r="F151">
        <f t="shared" si="19"/>
        <v>8.4576886218759098E-3</v>
      </c>
      <c r="G151">
        <f t="shared" si="20"/>
        <v>7.3189403082372494E-3</v>
      </c>
      <c r="H151">
        <f t="shared" si="21"/>
        <v>6.1437916912089529E-3</v>
      </c>
      <c r="I151">
        <f t="shared" si="22"/>
        <v>2.1175654630859363E-2</v>
      </c>
      <c r="U151">
        <f t="shared" si="23"/>
        <v>8.6936916494825701E-3</v>
      </c>
      <c r="V151">
        <f t="shared" si="24"/>
        <v>576.81402818650292</v>
      </c>
    </row>
    <row r="152" spans="1:22">
      <c r="A152" s="1">
        <v>41528</v>
      </c>
      <c r="B152">
        <v>15326.599609000001</v>
      </c>
      <c r="C152">
        <v>1689.130005</v>
      </c>
      <c r="D152">
        <v>3725.01001</v>
      </c>
      <c r="E152">
        <v>2.92</v>
      </c>
      <c r="F152">
        <f t="shared" si="19"/>
        <v>8.8827868103279455E-3</v>
      </c>
      <c r="G152">
        <f t="shared" si="20"/>
        <v>3.0476348223741328E-3</v>
      </c>
      <c r="H152">
        <f t="shared" si="21"/>
        <v>-1.0759308376012127E-3</v>
      </c>
      <c r="I152">
        <f t="shared" si="22"/>
        <v>-1.3267757137882303E-2</v>
      </c>
      <c r="U152">
        <f t="shared" si="23"/>
        <v>1.9295715247420295E-3</v>
      </c>
      <c r="V152">
        <f t="shared" si="24"/>
        <v>577.92703211036337</v>
      </c>
    </row>
    <row r="153" spans="1:22">
      <c r="A153" s="1">
        <v>41529</v>
      </c>
      <c r="B153">
        <v>15300.639648</v>
      </c>
      <c r="C153">
        <v>1683.420044</v>
      </c>
      <c r="D153">
        <v>3715.969971</v>
      </c>
      <c r="E153">
        <v>2.907</v>
      </c>
      <c r="F153">
        <f t="shared" si="19"/>
        <v>-1.6952208456717567E-3</v>
      </c>
      <c r="G153">
        <f t="shared" si="20"/>
        <v>-3.3861418646932984E-3</v>
      </c>
      <c r="H153">
        <f t="shared" si="21"/>
        <v>-2.4297991583701311E-3</v>
      </c>
      <c r="I153">
        <f t="shared" si="22"/>
        <v>-4.4619947034514485E-3</v>
      </c>
      <c r="U153">
        <f t="shared" si="23"/>
        <v>-2.6995480309657005E-3</v>
      </c>
      <c r="V153">
        <f t="shared" si="24"/>
        <v>576.36689032878792</v>
      </c>
    </row>
    <row r="154" spans="1:22">
      <c r="A154" s="1">
        <v>41530</v>
      </c>
      <c r="B154">
        <v>15376.059569999999</v>
      </c>
      <c r="C154">
        <v>1687.98999</v>
      </c>
      <c r="D154">
        <v>3722.179932</v>
      </c>
      <c r="E154">
        <v>2.8980000000000001</v>
      </c>
      <c r="F154">
        <f t="shared" si="19"/>
        <v>4.9170918566722299E-3</v>
      </c>
      <c r="G154">
        <f t="shared" si="20"/>
        <v>2.711001481768862E-3</v>
      </c>
      <c r="H154">
        <f t="shared" si="21"/>
        <v>1.6697599601553685E-3</v>
      </c>
      <c r="I154">
        <f t="shared" si="22"/>
        <v>-3.1007776782481593E-3</v>
      </c>
      <c r="U154">
        <f t="shared" si="23"/>
        <v>2.4792782217541221E-3</v>
      </c>
      <c r="V154">
        <f t="shared" si="24"/>
        <v>577.79586420772023</v>
      </c>
    </row>
    <row r="155" spans="1:22">
      <c r="A155" s="1">
        <v>41533</v>
      </c>
      <c r="B155">
        <v>15494.780273</v>
      </c>
      <c r="C155">
        <v>1697.599976</v>
      </c>
      <c r="D155">
        <v>3717.8500979999999</v>
      </c>
      <c r="E155">
        <v>2.8740000000000001</v>
      </c>
      <c r="F155">
        <f t="shared" si="19"/>
        <v>7.6914841893304291E-3</v>
      </c>
      <c r="G155">
        <f t="shared" si="20"/>
        <v>5.6770086785799985E-3</v>
      </c>
      <c r="H155">
        <f t="shared" si="21"/>
        <v>-1.1639293044126782E-3</v>
      </c>
      <c r="I155">
        <f t="shared" si="22"/>
        <v>-8.3160562416575053E-3</v>
      </c>
      <c r="U155">
        <f t="shared" si="23"/>
        <v>2.8297634448835743E-3</v>
      </c>
      <c r="V155">
        <f t="shared" si="24"/>
        <v>579.43088982286008</v>
      </c>
    </row>
    <row r="156" spans="1:22">
      <c r="A156" s="1">
        <v>41534</v>
      </c>
      <c r="B156">
        <v>15529.730469</v>
      </c>
      <c r="C156">
        <v>1704.76001</v>
      </c>
      <c r="D156">
        <v>3745.6999510000001</v>
      </c>
      <c r="E156">
        <v>2.8530000000000002</v>
      </c>
      <c r="F156">
        <f t="shared" si="19"/>
        <v>2.2530708751884879E-3</v>
      </c>
      <c r="G156">
        <f t="shared" si="20"/>
        <v>4.2088694901244251E-3</v>
      </c>
      <c r="H156">
        <f t="shared" si="21"/>
        <v>7.4629317351611654E-3</v>
      </c>
      <c r="I156">
        <f t="shared" si="22"/>
        <v>-7.3337154254701801E-3</v>
      </c>
      <c r="U156">
        <f t="shared" si="23"/>
        <v>3.4440900875952053E-3</v>
      </c>
      <c r="V156">
        <f t="shared" si="24"/>
        <v>581.42650200694538</v>
      </c>
    </row>
    <row r="157" spans="1:22">
      <c r="A157" s="1">
        <v>41535</v>
      </c>
      <c r="B157">
        <v>15676.940430000001</v>
      </c>
      <c r="C157">
        <v>1725.5200199999999</v>
      </c>
      <c r="D157">
        <v>3783.639893</v>
      </c>
      <c r="E157">
        <v>2.7080000000000002</v>
      </c>
      <c r="F157">
        <f t="shared" si="19"/>
        <v>9.4345887405087106E-3</v>
      </c>
      <c r="G157">
        <f t="shared" si="20"/>
        <v>1.2104121692590333E-2</v>
      </c>
      <c r="H157">
        <f t="shared" si="21"/>
        <v>1.0077978654647025E-2</v>
      </c>
      <c r="I157">
        <f t="shared" si="22"/>
        <v>-5.2160717181334443E-2</v>
      </c>
      <c r="U157">
        <f t="shared" si="23"/>
        <v>4.2689350081903752E-3</v>
      </c>
      <c r="V157">
        <f t="shared" si="24"/>
        <v>583.90857395605246</v>
      </c>
    </row>
    <row r="158" spans="1:22">
      <c r="A158" s="1">
        <v>41536</v>
      </c>
      <c r="B158">
        <v>15636.549805000001</v>
      </c>
      <c r="C158">
        <v>1722.339966</v>
      </c>
      <c r="D158">
        <v>3789.3798830000001</v>
      </c>
      <c r="E158">
        <v>2.7480000000000002</v>
      </c>
      <c r="F158">
        <f t="shared" si="19"/>
        <v>-2.5797601670966893E-3</v>
      </c>
      <c r="G158">
        <f t="shared" si="20"/>
        <v>-1.8446543158112249E-3</v>
      </c>
      <c r="H158">
        <f t="shared" si="21"/>
        <v>1.515905482614648E-3</v>
      </c>
      <c r="I158">
        <f t="shared" si="22"/>
        <v>1.4663019310074271E-2</v>
      </c>
      <c r="U158">
        <f t="shared" si="23"/>
        <v>5.9374923091944738E-4</v>
      </c>
      <c r="V158">
        <f t="shared" si="24"/>
        <v>584.25526922276606</v>
      </c>
    </row>
    <row r="159" spans="1:22">
      <c r="A159" s="1">
        <v>41537</v>
      </c>
      <c r="B159">
        <v>15451.089844</v>
      </c>
      <c r="C159">
        <v>1709.910034</v>
      </c>
      <c r="D159">
        <v>3774.7299800000001</v>
      </c>
      <c r="E159">
        <v>2.7320000000000002</v>
      </c>
      <c r="F159">
        <f t="shared" si="19"/>
        <v>-1.1931569157279968E-2</v>
      </c>
      <c r="G159">
        <f t="shared" si="20"/>
        <v>-7.2430541722609517E-3</v>
      </c>
      <c r="H159">
        <f t="shared" si="21"/>
        <v>-3.8735347801463053E-3</v>
      </c>
      <c r="I159">
        <f t="shared" si="22"/>
        <v>-5.8394326515593276E-3</v>
      </c>
      <c r="U159">
        <f t="shared" si="23"/>
        <v>-7.4983906980621001E-3</v>
      </c>
      <c r="V159">
        <f t="shared" si="24"/>
        <v>579.87429494673233</v>
      </c>
    </row>
    <row r="160" spans="1:22">
      <c r="A160" s="1">
        <v>41540</v>
      </c>
      <c r="B160">
        <v>15401.379883</v>
      </c>
      <c r="C160">
        <v>1701.839966</v>
      </c>
      <c r="D160">
        <v>3765.290039</v>
      </c>
      <c r="E160">
        <v>2.714</v>
      </c>
      <c r="F160">
        <f t="shared" si="19"/>
        <v>-3.2224327229451316E-3</v>
      </c>
      <c r="G160">
        <f t="shared" si="20"/>
        <v>-4.7307587312808378E-3</v>
      </c>
      <c r="H160">
        <f t="shared" si="21"/>
        <v>-2.5039577901457234E-3</v>
      </c>
      <c r="I160">
        <f t="shared" si="22"/>
        <v>-6.610380295866301E-3</v>
      </c>
      <c r="U160">
        <f t="shared" si="23"/>
        <v>-3.7981828028981379E-3</v>
      </c>
      <c r="V160">
        <f t="shared" si="24"/>
        <v>577.67182637182293</v>
      </c>
    </row>
    <row r="161" spans="1:22">
      <c r="A161" s="1">
        <v>41541</v>
      </c>
      <c r="B161">
        <v>15334.589844</v>
      </c>
      <c r="C161">
        <v>1697.420044</v>
      </c>
      <c r="D161">
        <v>3768.25</v>
      </c>
      <c r="E161">
        <v>2.653</v>
      </c>
      <c r="F161">
        <f t="shared" si="19"/>
        <v>-4.3460573863080233E-3</v>
      </c>
      <c r="G161">
        <f t="shared" si="20"/>
        <v>-2.6005215710982166E-3</v>
      </c>
      <c r="H161">
        <f t="shared" si="21"/>
        <v>7.8580883276405632E-4</v>
      </c>
      <c r="I161">
        <f t="shared" si="22"/>
        <v>-2.2732486257074726E-2</v>
      </c>
      <c r="U161">
        <f t="shared" si="23"/>
        <v>-4.1214796631001277E-3</v>
      </c>
      <c r="V161">
        <f t="shared" si="24"/>
        <v>575.29096368748549</v>
      </c>
    </row>
    <row r="162" spans="1:22">
      <c r="A162" s="1">
        <v>41542</v>
      </c>
      <c r="B162">
        <v>15273.259765999999</v>
      </c>
      <c r="C162">
        <v>1692.7700199999999</v>
      </c>
      <c r="D162">
        <v>3761.1000979999999</v>
      </c>
      <c r="E162">
        <v>2.6139999999999999</v>
      </c>
      <c r="F162">
        <f t="shared" si="19"/>
        <v>-4.0074791833441216E-3</v>
      </c>
      <c r="G162">
        <f t="shared" si="20"/>
        <v>-2.7432249096826906E-3</v>
      </c>
      <c r="H162">
        <f t="shared" si="21"/>
        <v>-1.8992088443429546E-3</v>
      </c>
      <c r="I162">
        <f t="shared" si="22"/>
        <v>-1.4809459953572397E-2</v>
      </c>
      <c r="U162">
        <f t="shared" si="23"/>
        <v>-4.0759198765681695E-3</v>
      </c>
      <c r="V162">
        <f t="shared" si="24"/>
        <v>572.94612381378158</v>
      </c>
    </row>
    <row r="163" spans="1:22">
      <c r="A163" s="1">
        <v>41543</v>
      </c>
      <c r="B163">
        <v>15328.299805000001</v>
      </c>
      <c r="C163">
        <v>1698.670044</v>
      </c>
      <c r="D163">
        <v>3787.429932</v>
      </c>
      <c r="E163">
        <v>2.6429999999999998</v>
      </c>
      <c r="F163">
        <f t="shared" si="19"/>
        <v>3.5972087124113675E-3</v>
      </c>
      <c r="G163">
        <f t="shared" si="20"/>
        <v>3.4793656032791145E-3</v>
      </c>
      <c r="H163">
        <f t="shared" si="21"/>
        <v>6.9761769982252626E-3</v>
      </c>
      <c r="I163">
        <f t="shared" si="22"/>
        <v>1.1033020420121973E-2</v>
      </c>
      <c r="U163">
        <f t="shared" si="23"/>
        <v>5.3191274361869207E-3</v>
      </c>
      <c r="V163">
        <f t="shared" si="24"/>
        <v>575.99369726041641</v>
      </c>
    </row>
    <row r="164" spans="1:22">
      <c r="A164" s="1">
        <v>41544</v>
      </c>
      <c r="B164">
        <v>15258.240234000001</v>
      </c>
      <c r="C164">
        <v>1691.75</v>
      </c>
      <c r="D164">
        <v>3781.5900879999999</v>
      </c>
      <c r="E164">
        <v>2.6190000000000002</v>
      </c>
      <c r="F164">
        <f t="shared" si="19"/>
        <v>-4.5810800067516847E-3</v>
      </c>
      <c r="G164">
        <f t="shared" si="20"/>
        <v>-4.0821216956378114E-3</v>
      </c>
      <c r="H164">
        <f t="shared" si="21"/>
        <v>-1.5430914816860351E-3</v>
      </c>
      <c r="I164">
        <f t="shared" si="22"/>
        <v>-9.1220700965771919E-3</v>
      </c>
      <c r="U164">
        <f t="shared" si="23"/>
        <v>-3.9740949648803788E-3</v>
      </c>
      <c r="V164">
        <f t="shared" si="24"/>
        <v>573.70464360833103</v>
      </c>
    </row>
    <row r="165" spans="1:22">
      <c r="A165" s="1">
        <v>41547</v>
      </c>
      <c r="B165">
        <v>15129.669921999999</v>
      </c>
      <c r="C165">
        <v>1681.5500489999999</v>
      </c>
      <c r="D165">
        <v>3771.4799800000001</v>
      </c>
      <c r="E165">
        <v>2.6150000000000002</v>
      </c>
      <c r="F165">
        <f t="shared" si="19"/>
        <v>-8.4619888983191848E-3</v>
      </c>
      <c r="G165">
        <f t="shared" si="20"/>
        <v>-6.0474798789787367E-3</v>
      </c>
      <c r="H165">
        <f t="shared" si="21"/>
        <v>-2.677087316036734E-3</v>
      </c>
      <c r="I165">
        <f t="shared" si="22"/>
        <v>-1.5284680086885783E-3</v>
      </c>
      <c r="U165">
        <f t="shared" si="23"/>
        <v>-5.3088136288692543E-3</v>
      </c>
      <c r="V165">
        <f t="shared" si="24"/>
        <v>570.65895257739749</v>
      </c>
    </row>
    <row r="166" spans="1:22">
      <c r="A166" s="1">
        <v>41548</v>
      </c>
      <c r="B166">
        <v>15191.700194999999</v>
      </c>
      <c r="C166">
        <v>1695</v>
      </c>
      <c r="D166">
        <v>3817.9799800000001</v>
      </c>
      <c r="E166">
        <v>2.6459999999999999</v>
      </c>
      <c r="F166">
        <f t="shared" si="19"/>
        <v>4.0915274801857733E-3</v>
      </c>
      <c r="G166">
        <f t="shared" si="20"/>
        <v>7.9667245811945262E-3</v>
      </c>
      <c r="H166">
        <f t="shared" si="21"/>
        <v>1.2253989642119292E-2</v>
      </c>
      <c r="I166">
        <f t="shared" si="22"/>
        <v>1.1784968175877526E-2</v>
      </c>
      <c r="U166">
        <f t="shared" si="23"/>
        <v>8.4721693286376291E-3</v>
      </c>
      <c r="V166">
        <f t="shared" si="24"/>
        <v>575.49367185253618</v>
      </c>
    </row>
    <row r="167" spans="1:22">
      <c r="A167" s="1">
        <v>41549</v>
      </c>
      <c r="B167">
        <v>15133.139648</v>
      </c>
      <c r="C167">
        <v>1693.869995</v>
      </c>
      <c r="D167">
        <v>3815.0200199999999</v>
      </c>
      <c r="E167">
        <v>2.6259999999999999</v>
      </c>
      <c r="F167">
        <f t="shared" si="19"/>
        <v>-3.8622212085932801E-3</v>
      </c>
      <c r="G167">
        <f t="shared" si="20"/>
        <v>-6.6689193952412568E-4</v>
      </c>
      <c r="H167">
        <f t="shared" si="21"/>
        <v>-7.7556927770734642E-4</v>
      </c>
      <c r="I167">
        <f t="shared" si="22"/>
        <v>-7.5872898121594808E-3</v>
      </c>
      <c r="U167">
        <f t="shared" si="23"/>
        <v>-2.3501337089633736E-3</v>
      </c>
      <c r="V167">
        <f t="shared" si="24"/>
        <v>574.14118477502041</v>
      </c>
    </row>
    <row r="168" spans="1:22">
      <c r="A168" s="1">
        <v>41550</v>
      </c>
      <c r="B168">
        <v>14996.480469</v>
      </c>
      <c r="C168">
        <v>1678.660034</v>
      </c>
      <c r="D168">
        <v>3774.3400879999999</v>
      </c>
      <c r="E168">
        <v>2.6059999999999999</v>
      </c>
      <c r="F168">
        <f t="shared" si="19"/>
        <v>-9.0714795359636315E-3</v>
      </c>
      <c r="G168">
        <f t="shared" si="20"/>
        <v>-9.0199725384119255E-3</v>
      </c>
      <c r="H168">
        <f t="shared" si="21"/>
        <v>-1.0720356135158763E-2</v>
      </c>
      <c r="I168">
        <f t="shared" si="22"/>
        <v>-7.6452971779510676E-3</v>
      </c>
      <c r="U168">
        <f t="shared" si="23"/>
        <v>-9.4080721806554021E-3</v>
      </c>
      <c r="V168">
        <f t="shared" si="24"/>
        <v>568.73962306677004</v>
      </c>
    </row>
    <row r="169" spans="1:22">
      <c r="A169" s="1">
        <v>41551</v>
      </c>
      <c r="B169">
        <v>15072.580078000001</v>
      </c>
      <c r="C169">
        <v>1690.5</v>
      </c>
      <c r="D169">
        <v>3807.75</v>
      </c>
      <c r="E169">
        <v>2.6520000000000001</v>
      </c>
      <c r="F169">
        <f t="shared" si="19"/>
        <v>5.0616660508289715E-3</v>
      </c>
      <c r="G169">
        <f t="shared" si="20"/>
        <v>7.0284668113261943E-3</v>
      </c>
      <c r="H169">
        <f t="shared" si="21"/>
        <v>8.8129072195619364E-3</v>
      </c>
      <c r="I169">
        <f t="shared" si="22"/>
        <v>1.7497593620962849E-2</v>
      </c>
      <c r="U169">
        <f t="shared" si="23"/>
        <v>8.0206713866114148E-3</v>
      </c>
      <c r="V169">
        <f t="shared" si="24"/>
        <v>573.30129668793381</v>
      </c>
    </row>
    <row r="170" spans="1:22">
      <c r="A170" s="1">
        <v>41554</v>
      </c>
      <c r="B170">
        <v>14936.240234000001</v>
      </c>
      <c r="C170">
        <v>1676.119995</v>
      </c>
      <c r="D170">
        <v>3770.3798830000001</v>
      </c>
      <c r="E170">
        <v>2.6339999999999999</v>
      </c>
      <c r="F170">
        <f t="shared" si="19"/>
        <v>-9.0867138857440161E-3</v>
      </c>
      <c r="G170">
        <f t="shared" si="20"/>
        <v>-8.5427476067355436E-3</v>
      </c>
      <c r="H170">
        <f t="shared" si="21"/>
        <v>-9.8627024084950339E-3</v>
      </c>
      <c r="I170">
        <f t="shared" si="22"/>
        <v>-6.8104690025268628E-3</v>
      </c>
      <c r="U170">
        <f t="shared" si="23"/>
        <v>-8.9286960705450644E-3</v>
      </c>
      <c r="V170">
        <f t="shared" si="24"/>
        <v>568.18246365295784</v>
      </c>
    </row>
    <row r="171" spans="1:22">
      <c r="A171" s="1">
        <v>41555</v>
      </c>
      <c r="B171">
        <v>14776.530273</v>
      </c>
      <c r="C171">
        <v>1655.4499510000001</v>
      </c>
      <c r="D171">
        <v>3694.830078</v>
      </c>
      <c r="E171">
        <v>2.6360000000000001</v>
      </c>
      <c r="F171">
        <f t="shared" si="19"/>
        <v>-1.0750360630477287E-2</v>
      </c>
      <c r="G171">
        <f t="shared" si="20"/>
        <v>-1.2408749964991285E-2</v>
      </c>
      <c r="H171">
        <f t="shared" si="21"/>
        <v>-2.0241194771723453E-2</v>
      </c>
      <c r="I171">
        <f t="shared" si="22"/>
        <v>7.5901331917152342E-4</v>
      </c>
      <c r="U171">
        <f t="shared" si="23"/>
        <v>-1.2944190278240454E-2</v>
      </c>
      <c r="V171">
        <f t="shared" si="24"/>
        <v>560.82780173067454</v>
      </c>
    </row>
    <row r="172" spans="1:22">
      <c r="A172" s="1">
        <v>41556</v>
      </c>
      <c r="B172">
        <v>14802.980469</v>
      </c>
      <c r="C172">
        <v>1656.400024</v>
      </c>
      <c r="D172">
        <v>3677.780029</v>
      </c>
      <c r="E172">
        <v>2.65</v>
      </c>
      <c r="F172">
        <f t="shared" si="19"/>
        <v>1.7884138301417563E-3</v>
      </c>
      <c r="G172">
        <f t="shared" si="20"/>
        <v>5.7374158445198812E-4</v>
      </c>
      <c r="H172">
        <f t="shared" si="21"/>
        <v>-4.6252491718437733E-3</v>
      </c>
      <c r="I172">
        <f t="shared" si="22"/>
        <v>5.2970233578699382E-3</v>
      </c>
      <c r="U172">
        <f t="shared" si="23"/>
        <v>-1.4922579138801481E-4</v>
      </c>
      <c r="V172">
        <f t="shared" si="24"/>
        <v>560.74411175812884</v>
      </c>
    </row>
    <row r="173" spans="1:22">
      <c r="A173" s="1">
        <v>41557</v>
      </c>
      <c r="B173">
        <v>15126.070313</v>
      </c>
      <c r="C173">
        <v>1692.5600589999999</v>
      </c>
      <c r="D173">
        <v>3760.75</v>
      </c>
      <c r="E173">
        <v>2.6850000000000001</v>
      </c>
      <c r="F173">
        <f t="shared" si="19"/>
        <v>2.1591222373316826E-2</v>
      </c>
      <c r="G173">
        <f t="shared" si="20"/>
        <v>2.1595623372834851E-2</v>
      </c>
      <c r="H173">
        <f t="shared" si="21"/>
        <v>2.2309088434381976E-2</v>
      </c>
      <c r="I173">
        <f t="shared" si="22"/>
        <v>1.3121087962697276E-2</v>
      </c>
      <c r="U173">
        <f t="shared" si="23"/>
        <v>2.0960889050429823E-2</v>
      </c>
      <c r="V173">
        <f t="shared" si="24"/>
        <v>572.49780687037276</v>
      </c>
    </row>
    <row r="174" spans="1:22">
      <c r="A174" s="1">
        <v>41558</v>
      </c>
      <c r="B174">
        <v>15237.110352</v>
      </c>
      <c r="C174">
        <v>1703.1999510000001</v>
      </c>
      <c r="D174">
        <v>3791.8701169999999</v>
      </c>
      <c r="E174">
        <v>2.6819999999999999</v>
      </c>
      <c r="F174">
        <f t="shared" si="19"/>
        <v>7.3141569224531361E-3</v>
      </c>
      <c r="G174">
        <f t="shared" si="20"/>
        <v>6.2665952763933152E-3</v>
      </c>
      <c r="H174">
        <f t="shared" si="21"/>
        <v>8.2409263643798449E-3</v>
      </c>
      <c r="I174">
        <f t="shared" si="22"/>
        <v>-1.1179431013412834E-3</v>
      </c>
      <c r="U174">
        <f t="shared" si="23"/>
        <v>6.4347092588337602E-3</v>
      </c>
      <c r="V174">
        <f t="shared" si="24"/>
        <v>576.18166380890352</v>
      </c>
    </row>
    <row r="175" spans="1:22">
      <c r="A175" s="1">
        <v>41561</v>
      </c>
      <c r="B175">
        <v>15301.259765999999</v>
      </c>
      <c r="C175">
        <v>1710.1400149999999</v>
      </c>
      <c r="D175">
        <v>3815.280029</v>
      </c>
      <c r="E175">
        <v>2.6909999999999998</v>
      </c>
      <c r="F175">
        <f t="shared" si="19"/>
        <v>4.2012398243533623E-3</v>
      </c>
      <c r="G175">
        <f t="shared" si="20"/>
        <v>4.0664414517766513E-3</v>
      </c>
      <c r="H175">
        <f t="shared" si="21"/>
        <v>6.1547321794277994E-3</v>
      </c>
      <c r="I175">
        <f t="shared" si="22"/>
        <v>3.3500868852820269E-3</v>
      </c>
      <c r="U175">
        <f t="shared" si="23"/>
        <v>4.661732725195546E-3</v>
      </c>
      <c r="V175">
        <f t="shared" si="24"/>
        <v>578.86766872673923</v>
      </c>
    </row>
    <row r="176" spans="1:22">
      <c r="A176" s="1">
        <v>41562</v>
      </c>
      <c r="B176">
        <v>15168.009765999999</v>
      </c>
      <c r="C176">
        <v>1698.0600589999999</v>
      </c>
      <c r="D176">
        <v>3794.01001</v>
      </c>
      <c r="E176">
        <v>2.72</v>
      </c>
      <c r="F176">
        <f t="shared" si="19"/>
        <v>-8.7465732879466861E-3</v>
      </c>
      <c r="G176">
        <f t="shared" si="20"/>
        <v>-7.0887895800904504E-3</v>
      </c>
      <c r="H176">
        <f t="shared" si="21"/>
        <v>-5.5905542538781374E-3</v>
      </c>
      <c r="I176">
        <f t="shared" si="22"/>
        <v>1.0719008563137308E-2</v>
      </c>
      <c r="U176">
        <f t="shared" si="23"/>
        <v>-5.355874280260851E-3</v>
      </c>
      <c r="V176">
        <f t="shared" si="24"/>
        <v>575.76732626813111</v>
      </c>
    </row>
    <row r="177" spans="1:22">
      <c r="A177" s="1">
        <v>41563</v>
      </c>
      <c r="B177">
        <v>15373.830078000001</v>
      </c>
      <c r="C177">
        <v>1721.540039</v>
      </c>
      <c r="D177">
        <v>3839.429932</v>
      </c>
      <c r="E177">
        <v>2.6709999999999998</v>
      </c>
      <c r="F177">
        <f t="shared" si="19"/>
        <v>1.3478128941652635E-2</v>
      </c>
      <c r="G177">
        <f t="shared" si="20"/>
        <v>1.3732804031583921E-2</v>
      </c>
      <c r="H177">
        <f t="shared" si="21"/>
        <v>1.1900390485011261E-2</v>
      </c>
      <c r="I177">
        <f t="shared" si="22"/>
        <v>-1.8178946180082294E-2</v>
      </c>
      <c r="U177">
        <f t="shared" si="23"/>
        <v>9.9155024194661143E-3</v>
      </c>
      <c r="V177">
        <f t="shared" si="24"/>
        <v>581.47634858479228</v>
      </c>
    </row>
    <row r="178" spans="1:22">
      <c r="A178" s="1">
        <v>41564</v>
      </c>
      <c r="B178">
        <v>15371.650390999999</v>
      </c>
      <c r="C178">
        <v>1733.150024</v>
      </c>
      <c r="D178">
        <v>3863.1499020000001</v>
      </c>
      <c r="E178">
        <v>2.5870000000000002</v>
      </c>
      <c r="F178">
        <f t="shared" si="19"/>
        <v>-1.4178910008260241E-4</v>
      </c>
      <c r="G178">
        <f t="shared" si="20"/>
        <v>6.7213142111343634E-3</v>
      </c>
      <c r="H178">
        <f t="shared" si="21"/>
        <v>6.1589871165745984E-3</v>
      </c>
      <c r="I178">
        <f t="shared" si="22"/>
        <v>-3.1954030923931551E-2</v>
      </c>
      <c r="U178">
        <f t="shared" si="23"/>
        <v>6.2615057589475269E-4</v>
      </c>
      <c r="V178">
        <f t="shared" si="24"/>
        <v>581.8404403353278</v>
      </c>
    </row>
    <row r="179" spans="1:22">
      <c r="A179" s="1">
        <v>41565</v>
      </c>
      <c r="B179">
        <v>15399.650390999999</v>
      </c>
      <c r="C179">
        <v>1744.5</v>
      </c>
      <c r="D179">
        <v>3914.280029</v>
      </c>
      <c r="E179">
        <v>2.589</v>
      </c>
      <c r="F179">
        <f t="shared" si="19"/>
        <v>1.819878069261044E-3</v>
      </c>
      <c r="G179">
        <f t="shared" si="20"/>
        <v>6.5274057025300394E-3</v>
      </c>
      <c r="H179">
        <f t="shared" si="21"/>
        <v>1.3148524405089408E-2</v>
      </c>
      <c r="I179">
        <f t="shared" si="22"/>
        <v>7.7279756550837221E-4</v>
      </c>
      <c r="U179">
        <f t="shared" si="23"/>
        <v>6.5260222096149845E-3</v>
      </c>
      <c r="V179">
        <f t="shared" si="24"/>
        <v>585.63754397140838</v>
      </c>
    </row>
    <row r="180" spans="1:22">
      <c r="A180" s="1">
        <v>41568</v>
      </c>
      <c r="B180">
        <v>15392.200194999999</v>
      </c>
      <c r="C180">
        <v>1744.660034</v>
      </c>
      <c r="D180">
        <v>3920.0500489999999</v>
      </c>
      <c r="E180">
        <v>2.609</v>
      </c>
      <c r="F180">
        <f t="shared" si="19"/>
        <v>-4.8390700809444802E-4</v>
      </c>
      <c r="G180">
        <f t="shared" si="20"/>
        <v>9.173210661182967E-5</v>
      </c>
      <c r="H180">
        <f t="shared" si="21"/>
        <v>1.4730094305058688E-3</v>
      </c>
      <c r="I180">
        <f t="shared" si="22"/>
        <v>7.6953053851908969E-3</v>
      </c>
      <c r="U180">
        <f t="shared" si="23"/>
        <v>1.0937808972260649E-3</v>
      </c>
      <c r="V180">
        <f t="shared" si="24"/>
        <v>586.27810312970269</v>
      </c>
    </row>
    <row r="181" spans="1:22">
      <c r="A181" s="1">
        <v>41569</v>
      </c>
      <c r="B181">
        <v>15467.660156</v>
      </c>
      <c r="C181">
        <v>1754.670044</v>
      </c>
      <c r="D181">
        <v>3929.570068</v>
      </c>
      <c r="E181">
        <v>2.512</v>
      </c>
      <c r="F181">
        <f t="shared" si="19"/>
        <v>4.8905024546279305E-3</v>
      </c>
      <c r="G181">
        <f t="shared" si="20"/>
        <v>5.7211163737868895E-3</v>
      </c>
      <c r="H181">
        <f t="shared" si="21"/>
        <v>2.4256011184541678E-3</v>
      </c>
      <c r="I181">
        <f t="shared" si="22"/>
        <v>-3.7887757548639135E-2</v>
      </c>
      <c r="U181">
        <f t="shared" si="23"/>
        <v>1.2239022919678221E-4</v>
      </c>
      <c r="V181">
        <f t="shared" si="24"/>
        <v>586.34985784111768</v>
      </c>
    </row>
    <row r="182" spans="1:22">
      <c r="A182" s="1">
        <v>41570</v>
      </c>
      <c r="B182">
        <v>15413.330078000001</v>
      </c>
      <c r="C182">
        <v>1746.380005</v>
      </c>
      <c r="D182">
        <v>3907.070068</v>
      </c>
      <c r="E182">
        <v>2.4849999999999999</v>
      </c>
      <c r="F182">
        <f t="shared" si="19"/>
        <v>-3.5186782317404839E-3</v>
      </c>
      <c r="G182">
        <f t="shared" si="20"/>
        <v>-4.7357532041004645E-3</v>
      </c>
      <c r="H182">
        <f t="shared" si="21"/>
        <v>-5.7422725645603235E-3</v>
      </c>
      <c r="I182">
        <f t="shared" si="22"/>
        <v>-1.080658905736029E-2</v>
      </c>
      <c r="U182">
        <f t="shared" si="23"/>
        <v>-5.2796701058564106E-3</v>
      </c>
      <c r="V182">
        <f t="shared" si="24"/>
        <v>583.25412402510074</v>
      </c>
    </row>
    <row r="183" spans="1:22">
      <c r="A183" s="1">
        <v>41571</v>
      </c>
      <c r="B183">
        <v>15509.209961</v>
      </c>
      <c r="C183">
        <v>1752.0699460000001</v>
      </c>
      <c r="D183">
        <v>3928.959961</v>
      </c>
      <c r="E183">
        <v>2.5219999999999998</v>
      </c>
      <c r="F183">
        <f t="shared" si="19"/>
        <v>6.2013140022975539E-3</v>
      </c>
      <c r="G183">
        <f t="shared" si="20"/>
        <v>3.2528383122691091E-3</v>
      </c>
      <c r="H183">
        <f t="shared" si="21"/>
        <v>5.5870000138481734E-3</v>
      </c>
      <c r="I183">
        <f t="shared" si="22"/>
        <v>1.477957799413584E-2</v>
      </c>
      <c r="U183">
        <f t="shared" si="23"/>
        <v>5.9903034979380352E-3</v>
      </c>
      <c r="V183">
        <f t="shared" si="24"/>
        <v>586.74799324443507</v>
      </c>
    </row>
    <row r="184" spans="1:22">
      <c r="A184" s="1">
        <v>41572</v>
      </c>
      <c r="B184">
        <v>15570.280273</v>
      </c>
      <c r="C184">
        <v>1759.7700199999999</v>
      </c>
      <c r="D184">
        <v>3943.360107</v>
      </c>
      <c r="E184">
        <v>2.5030000000000001</v>
      </c>
      <c r="F184">
        <f t="shared" si="19"/>
        <v>3.929948022967417E-3</v>
      </c>
      <c r="G184">
        <f t="shared" si="20"/>
        <v>4.3852148241281608E-3</v>
      </c>
      <c r="H184">
        <f t="shared" si="21"/>
        <v>3.6584290111926587E-3</v>
      </c>
      <c r="I184">
        <f t="shared" si="22"/>
        <v>-7.5622250930905141E-3</v>
      </c>
      <c r="U184">
        <f t="shared" si="23"/>
        <v>2.8358550481774195E-3</v>
      </c>
      <c r="V184">
        <f t="shared" si="24"/>
        <v>588.41192550308529</v>
      </c>
    </row>
    <row r="185" spans="1:22">
      <c r="A185" s="1">
        <v>41575</v>
      </c>
      <c r="B185">
        <v>15568.929688</v>
      </c>
      <c r="C185">
        <v>1762.1099850000001</v>
      </c>
      <c r="D185">
        <v>3940.1298830000001</v>
      </c>
      <c r="E185">
        <v>2.512</v>
      </c>
      <c r="F185">
        <f t="shared" si="19"/>
        <v>-8.6744975388811164E-5</v>
      </c>
      <c r="G185">
        <f t="shared" si="20"/>
        <v>1.328816053354726E-3</v>
      </c>
      <c r="H185">
        <f t="shared" si="21"/>
        <v>-8.1949090691376292E-4</v>
      </c>
      <c r="I185">
        <f t="shared" si="22"/>
        <v>3.589236156314948E-3</v>
      </c>
      <c r="U185">
        <f t="shared" si="23"/>
        <v>4.8569766694714041E-4</v>
      </c>
      <c r="V185">
        <f t="shared" si="24"/>
        <v>588.69771580250608</v>
      </c>
    </row>
    <row r="186" spans="1:22">
      <c r="A186" s="1">
        <v>41576</v>
      </c>
      <c r="B186">
        <v>15680.349609000001</v>
      </c>
      <c r="C186">
        <v>1771.9499510000001</v>
      </c>
      <c r="D186">
        <v>3952.3400879999999</v>
      </c>
      <c r="E186">
        <v>2.5070000000000001</v>
      </c>
      <c r="F186">
        <f t="shared" si="19"/>
        <v>7.1310696226016381E-3</v>
      </c>
      <c r="G186">
        <f t="shared" si="20"/>
        <v>5.5686613166085804E-3</v>
      </c>
      <c r="H186">
        <f t="shared" si="21"/>
        <v>3.0941428440746186E-3</v>
      </c>
      <c r="I186">
        <f t="shared" si="22"/>
        <v>-1.9924294297958061E-3</v>
      </c>
      <c r="U186">
        <f t="shared" si="23"/>
        <v>4.5389191920058702E-3</v>
      </c>
      <c r="V186">
        <f t="shared" si="24"/>
        <v>591.36976716305207</v>
      </c>
    </row>
    <row r="187" spans="1:22">
      <c r="A187" s="1">
        <v>41577</v>
      </c>
      <c r="B187">
        <v>15618.759765999999</v>
      </c>
      <c r="C187">
        <v>1763.3100589999999</v>
      </c>
      <c r="D187">
        <v>3930.6201169999999</v>
      </c>
      <c r="E187">
        <v>2.5270000000000001</v>
      </c>
      <c r="F187">
        <f t="shared" si="19"/>
        <v>-3.9355702910061621E-3</v>
      </c>
      <c r="G187">
        <f t="shared" si="20"/>
        <v>-4.8878493671811471E-3</v>
      </c>
      <c r="H187">
        <f t="shared" si="21"/>
        <v>-5.5106268202157315E-3</v>
      </c>
      <c r="I187">
        <f t="shared" si="22"/>
        <v>7.9460092299009008E-3</v>
      </c>
      <c r="U187">
        <f t="shared" si="23"/>
        <v>-3.5056130205308221E-3</v>
      </c>
      <c r="V187">
        <f t="shared" si="24"/>
        <v>589.29665360733702</v>
      </c>
    </row>
    <row r="188" spans="1:22">
      <c r="A188" s="1">
        <v>41578</v>
      </c>
      <c r="B188">
        <v>15545.75</v>
      </c>
      <c r="C188">
        <v>1756.540039</v>
      </c>
      <c r="D188">
        <v>3919.709961</v>
      </c>
      <c r="E188">
        <v>2.5419999999999998</v>
      </c>
      <c r="F188">
        <f t="shared" si="19"/>
        <v>-4.6854515034059057E-3</v>
      </c>
      <c r="G188">
        <f t="shared" si="20"/>
        <v>-3.8467708339101382E-3</v>
      </c>
      <c r="H188">
        <f t="shared" si="21"/>
        <v>-2.7795424945928574E-3</v>
      </c>
      <c r="I188">
        <f t="shared" si="22"/>
        <v>5.9183443612050145E-3</v>
      </c>
      <c r="U188">
        <f t="shared" si="23"/>
        <v>-2.8016950134521685E-3</v>
      </c>
      <c r="V188">
        <f t="shared" si="24"/>
        <v>587.64562411148131</v>
      </c>
    </row>
    <row r="189" spans="1:22">
      <c r="A189" s="1">
        <v>41579</v>
      </c>
      <c r="B189">
        <v>15615.549805000001</v>
      </c>
      <c r="C189">
        <v>1761.6400149999999</v>
      </c>
      <c r="D189">
        <v>3922.040039</v>
      </c>
      <c r="E189">
        <v>2.62</v>
      </c>
      <c r="F189">
        <f t="shared" si="19"/>
        <v>4.4799107979836567E-3</v>
      </c>
      <c r="G189">
        <f t="shared" si="20"/>
        <v>2.8992146473564603E-3</v>
      </c>
      <c r="H189">
        <f t="shared" si="21"/>
        <v>5.94275019880685E-4</v>
      </c>
      <c r="I189">
        <f t="shared" si="22"/>
        <v>3.0223145005743246E-2</v>
      </c>
      <c r="U189">
        <f t="shared" si="23"/>
        <v>5.4143346401405654E-3</v>
      </c>
      <c r="V189">
        <f t="shared" si="24"/>
        <v>590.82733417023508</v>
      </c>
    </row>
    <row r="190" spans="1:22">
      <c r="A190" s="1">
        <v>41582</v>
      </c>
      <c r="B190">
        <v>15639.120117</v>
      </c>
      <c r="C190">
        <v>1767.9300539999999</v>
      </c>
      <c r="D190">
        <v>3936.5900879999999</v>
      </c>
      <c r="E190">
        <v>2.6019999999999999</v>
      </c>
      <c r="F190">
        <f t="shared" si="19"/>
        <v>1.5082748611422998E-3</v>
      </c>
      <c r="G190">
        <f t="shared" si="20"/>
        <v>3.5641993420361018E-3</v>
      </c>
      <c r="H190">
        <f t="shared" si="21"/>
        <v>3.7029521406500088E-3</v>
      </c>
      <c r="I190">
        <f t="shared" si="22"/>
        <v>-6.8939376826920428E-3</v>
      </c>
      <c r="U190">
        <f t="shared" si="23"/>
        <v>1.9432341348793189E-3</v>
      </c>
      <c r="V190">
        <f t="shared" si="24"/>
        <v>591.97545001381445</v>
      </c>
    </row>
    <row r="191" spans="1:22">
      <c r="A191" s="1">
        <v>41583</v>
      </c>
      <c r="B191">
        <v>15618.219727</v>
      </c>
      <c r="C191">
        <v>1762.969971</v>
      </c>
      <c r="D191">
        <v>3939.860107</v>
      </c>
      <c r="E191">
        <v>2.6619999999999999</v>
      </c>
      <c r="F191">
        <f t="shared" si="19"/>
        <v>-1.3373110584052742E-3</v>
      </c>
      <c r="G191">
        <f t="shared" si="20"/>
        <v>-2.8095308434487949E-3</v>
      </c>
      <c r="H191">
        <f t="shared" si="21"/>
        <v>8.3032815720740559E-4</v>
      </c>
      <c r="I191">
        <f t="shared" si="22"/>
        <v>2.2797339882606276E-2</v>
      </c>
      <c r="U191">
        <f t="shared" si="23"/>
        <v>1.2847798648666288E-3</v>
      </c>
      <c r="V191">
        <f t="shared" si="24"/>
        <v>592.73600815248756</v>
      </c>
    </row>
    <row r="192" spans="1:22">
      <c r="A192" s="1">
        <v>41584</v>
      </c>
      <c r="B192">
        <v>15746.879883</v>
      </c>
      <c r="C192">
        <v>1770.48999</v>
      </c>
      <c r="D192">
        <v>3931.9499510000001</v>
      </c>
      <c r="E192">
        <v>2.64</v>
      </c>
      <c r="F192">
        <f t="shared" si="19"/>
        <v>8.2040790076957654E-3</v>
      </c>
      <c r="G192">
        <f t="shared" si="20"/>
        <v>4.2564684115141554E-3</v>
      </c>
      <c r="H192">
        <f t="shared" si="21"/>
        <v>-2.0097432748474781E-3</v>
      </c>
      <c r="I192">
        <f t="shared" si="22"/>
        <v>-8.2988028146950658E-3</v>
      </c>
      <c r="U192">
        <f t="shared" si="23"/>
        <v>2.3053609618392265E-3</v>
      </c>
      <c r="V192">
        <f t="shared" si="24"/>
        <v>594.10247860635877</v>
      </c>
    </row>
    <row r="193" spans="1:22">
      <c r="A193" s="1">
        <v>41585</v>
      </c>
      <c r="B193">
        <v>15593.980469</v>
      </c>
      <c r="C193">
        <v>1747.150024</v>
      </c>
      <c r="D193">
        <v>3857.330078</v>
      </c>
      <c r="E193">
        <v>2.613</v>
      </c>
      <c r="F193">
        <f t="shared" si="19"/>
        <v>-9.7572705623246402E-3</v>
      </c>
      <c r="G193">
        <f t="shared" si="20"/>
        <v>-1.3270436104209306E-2</v>
      </c>
      <c r="H193">
        <f t="shared" si="21"/>
        <v>-1.9160219055294421E-2</v>
      </c>
      <c r="I193">
        <f t="shared" si="22"/>
        <v>-1.0279930619749385E-2</v>
      </c>
      <c r="U193">
        <f t="shared" si="23"/>
        <v>-1.3684370778523448E-2</v>
      </c>
      <c r="V193">
        <f t="shared" si="24"/>
        <v>585.97256000866957</v>
      </c>
    </row>
    <row r="194" spans="1:22">
      <c r="A194" s="1">
        <v>41586</v>
      </c>
      <c r="B194">
        <v>15761.780273</v>
      </c>
      <c r="C194">
        <v>1770.6099850000001</v>
      </c>
      <c r="D194">
        <v>3919.2299800000001</v>
      </c>
      <c r="E194">
        <v>2.746</v>
      </c>
      <c r="F194">
        <f t="shared" si="19"/>
        <v>1.0703067117111071E-2</v>
      </c>
      <c r="G194">
        <f t="shared" si="20"/>
        <v>1.3338208830702846E-2</v>
      </c>
      <c r="H194">
        <f t="shared" si="21"/>
        <v>1.5919946321490956E-2</v>
      </c>
      <c r="I194">
        <f t="shared" si="22"/>
        <v>4.9646320807303954E-2</v>
      </c>
      <c r="U194">
        <f t="shared" si="23"/>
        <v>1.6952998761521856E-2</v>
      </c>
      <c r="V194">
        <f t="shared" si="24"/>
        <v>595.90655209278225</v>
      </c>
    </row>
    <row r="195" spans="1:22">
      <c r="A195" s="1">
        <v>41589</v>
      </c>
      <c r="B195">
        <v>15783.099609000001</v>
      </c>
      <c r="C195">
        <v>1771.8900149999999</v>
      </c>
      <c r="D195">
        <v>3919.790039</v>
      </c>
      <c r="E195">
        <v>2.7509999999999999</v>
      </c>
      <c r="F195">
        <f t="shared" si="19"/>
        <v>1.3516830196027658E-3</v>
      </c>
      <c r="G195">
        <f t="shared" si="20"/>
        <v>7.2267046193816081E-4</v>
      </c>
      <c r="H195">
        <f t="shared" si="21"/>
        <v>1.428900550312401E-4</v>
      </c>
      <c r="I195">
        <f t="shared" si="22"/>
        <v>1.819174596658251E-3</v>
      </c>
      <c r="U195">
        <f t="shared" si="23"/>
        <v>8.4709052063747508E-4</v>
      </c>
      <c r="V195">
        <f t="shared" si="24"/>
        <v>596.41133888424577</v>
      </c>
    </row>
    <row r="196" spans="1:22">
      <c r="A196" s="1">
        <v>41590</v>
      </c>
      <c r="B196">
        <v>15750.669921999999</v>
      </c>
      <c r="C196">
        <v>1767.6899410000001</v>
      </c>
      <c r="D196">
        <v>3919.919922</v>
      </c>
      <c r="E196">
        <v>2.7679999999999998</v>
      </c>
      <c r="F196">
        <f t="shared" ref="F196:F259" si="25">LN(B196/B195)</f>
        <v>-2.0568234572144687E-3</v>
      </c>
      <c r="G196">
        <f t="shared" ref="G196:G259" si="26">LN(C196/C195)</f>
        <v>-2.3732058738506249E-3</v>
      </c>
      <c r="H196">
        <f t="shared" ref="H196:H259" si="27">LN(D196/D195)</f>
        <v>3.3134644178915801E-5</v>
      </c>
      <c r="I196">
        <f t="shared" ref="I196:I259" si="28">LN(E196/E195)</f>
        <v>6.160555812985565E-3</v>
      </c>
      <c r="U196">
        <f t="shared" ref="U196:U259" si="29">0.3*(F196)+0.3*(G196)+0.3*(H196)+0.1*(I196)</f>
        <v>-7.0301282476729681E-4</v>
      </c>
      <c r="V196">
        <f t="shared" ref="V196:V259" si="30">V195*(1+U196)</f>
        <v>595.99205406417354</v>
      </c>
    </row>
    <row r="197" spans="1:22">
      <c r="A197" s="1">
        <v>41591</v>
      </c>
      <c r="B197">
        <v>15821.629883</v>
      </c>
      <c r="C197">
        <v>1782</v>
      </c>
      <c r="D197">
        <v>3965.580078</v>
      </c>
      <c r="E197">
        <v>2.7250000000000001</v>
      </c>
      <c r="F197">
        <f t="shared" si="25"/>
        <v>4.4950846736991189E-3</v>
      </c>
      <c r="G197">
        <f t="shared" si="26"/>
        <v>8.0627529503191214E-3</v>
      </c>
      <c r="H197">
        <f t="shared" si="27"/>
        <v>1.1580918475263985E-2</v>
      </c>
      <c r="I197">
        <f t="shared" si="28"/>
        <v>-1.5656609640215667E-2</v>
      </c>
      <c r="U197">
        <f t="shared" si="29"/>
        <v>5.6759658657631008E-3</v>
      </c>
      <c r="V197">
        <f t="shared" si="30"/>
        <v>599.37488461930775</v>
      </c>
    </row>
    <row r="198" spans="1:22">
      <c r="A198" s="1">
        <v>41592</v>
      </c>
      <c r="B198">
        <v>15876.219727</v>
      </c>
      <c r="C198">
        <v>1790.619995</v>
      </c>
      <c r="D198">
        <v>3972.73999</v>
      </c>
      <c r="E198">
        <v>2.702</v>
      </c>
      <c r="F198">
        <f t="shared" si="25"/>
        <v>3.4443912531629166E-3</v>
      </c>
      <c r="G198">
        <f t="shared" si="26"/>
        <v>4.8255967550053921E-3</v>
      </c>
      <c r="H198">
        <f t="shared" si="27"/>
        <v>1.8038864344599422E-3</v>
      </c>
      <c r="I198">
        <f t="shared" si="28"/>
        <v>-8.4761885772002953E-3</v>
      </c>
      <c r="U198">
        <f t="shared" si="29"/>
        <v>2.1745434750684452E-3</v>
      </c>
      <c r="V198">
        <f t="shared" si="30"/>
        <v>600.67825136377655</v>
      </c>
    </row>
    <row r="199" spans="1:22">
      <c r="A199" s="1">
        <v>41593</v>
      </c>
      <c r="B199">
        <v>15961.700194999999</v>
      </c>
      <c r="C199">
        <v>1798.1800539999999</v>
      </c>
      <c r="D199">
        <v>3985.969971</v>
      </c>
      <c r="E199">
        <v>2.7090000000000001</v>
      </c>
      <c r="F199">
        <f t="shared" si="25"/>
        <v>5.3697398325890143E-3</v>
      </c>
      <c r="G199">
        <f t="shared" si="26"/>
        <v>4.2131465000790243E-3</v>
      </c>
      <c r="H199">
        <f t="shared" si="27"/>
        <v>3.3246577023482247E-3</v>
      </c>
      <c r="I199">
        <f t="shared" si="28"/>
        <v>2.5873235649509544E-3</v>
      </c>
      <c r="U199">
        <f t="shared" si="29"/>
        <v>4.1309955669999749E-3</v>
      </c>
      <c r="V199">
        <f t="shared" si="30"/>
        <v>603.15965055735353</v>
      </c>
    </row>
    <row r="200" spans="1:22">
      <c r="A200" s="1">
        <v>41596</v>
      </c>
      <c r="B200">
        <v>15976.019531</v>
      </c>
      <c r="C200">
        <v>1791.530029</v>
      </c>
      <c r="D200">
        <v>3949.070068</v>
      </c>
      <c r="E200">
        <v>2.6779999999999999</v>
      </c>
      <c r="F200">
        <f t="shared" si="25"/>
        <v>8.9670377737276414E-4</v>
      </c>
      <c r="G200">
        <f t="shared" si="26"/>
        <v>-3.7050527499677332E-3</v>
      </c>
      <c r="H200">
        <f t="shared" si="27"/>
        <v>-9.3005627713269381E-3</v>
      </c>
      <c r="I200">
        <f t="shared" si="28"/>
        <v>-1.1509315833977359E-2</v>
      </c>
      <c r="U200">
        <f t="shared" si="29"/>
        <v>-4.7836051065743082E-3</v>
      </c>
      <c r="V200">
        <f t="shared" si="30"/>
        <v>600.27437297286781</v>
      </c>
    </row>
    <row r="201" spans="1:22">
      <c r="A201" s="1">
        <v>41597</v>
      </c>
      <c r="B201">
        <v>15967.030273</v>
      </c>
      <c r="C201">
        <v>1787.869995</v>
      </c>
      <c r="D201">
        <v>3931.5500489999999</v>
      </c>
      <c r="E201">
        <v>2.7120000000000002</v>
      </c>
      <c r="F201">
        <f t="shared" si="25"/>
        <v>-5.6283030533762471E-4</v>
      </c>
      <c r="G201">
        <f t="shared" si="26"/>
        <v>-2.0450551774362094E-3</v>
      </c>
      <c r="H201">
        <f t="shared" si="27"/>
        <v>-4.446362749204077E-3</v>
      </c>
      <c r="I201">
        <f t="shared" si="28"/>
        <v>1.2616122809168434E-2</v>
      </c>
      <c r="U201">
        <f t="shared" si="29"/>
        <v>-8.5466218867652987E-4</v>
      </c>
      <c r="V201">
        <f t="shared" si="30"/>
        <v>599.76134116345634</v>
      </c>
    </row>
    <row r="202" spans="1:22">
      <c r="A202" s="1">
        <v>41598</v>
      </c>
      <c r="B202">
        <v>15900.820313</v>
      </c>
      <c r="C202">
        <v>1781.369995</v>
      </c>
      <c r="D202">
        <v>3921.2700199999999</v>
      </c>
      <c r="E202">
        <v>2.7919999999999998</v>
      </c>
      <c r="F202">
        <f t="shared" si="25"/>
        <v>-4.1552884207687359E-3</v>
      </c>
      <c r="G202">
        <f t="shared" si="26"/>
        <v>-3.6422359964005456E-3</v>
      </c>
      <c r="H202">
        <f t="shared" si="27"/>
        <v>-2.6181765994913926E-3</v>
      </c>
      <c r="I202">
        <f t="shared" si="28"/>
        <v>2.9071814821976662E-2</v>
      </c>
      <c r="U202">
        <f t="shared" si="29"/>
        <v>-2.1752882280053586E-4</v>
      </c>
      <c r="V202">
        <f t="shared" si="30"/>
        <v>599.63087578495174</v>
      </c>
    </row>
    <row r="203" spans="1:22">
      <c r="A203" s="1">
        <v>41599</v>
      </c>
      <c r="B203">
        <v>16009.990234000001</v>
      </c>
      <c r="C203">
        <v>1795.849976</v>
      </c>
      <c r="D203">
        <v>3969.1599120000001</v>
      </c>
      <c r="E203">
        <v>2.7839999999999998</v>
      </c>
      <c r="F203">
        <f t="shared" si="25"/>
        <v>6.8422171067410616E-3</v>
      </c>
      <c r="G203">
        <f t="shared" si="26"/>
        <v>8.0957057171071184E-3</v>
      </c>
      <c r="H203">
        <f t="shared" si="27"/>
        <v>1.2138877214190427E-2</v>
      </c>
      <c r="I203">
        <f t="shared" si="28"/>
        <v>-2.8694424279528201E-3</v>
      </c>
      <c r="U203">
        <f t="shared" si="29"/>
        <v>7.8360957686163003E-3</v>
      </c>
      <c r="V203">
        <f t="shared" si="30"/>
        <v>604.32964075342193</v>
      </c>
    </row>
    <row r="204" spans="1:22">
      <c r="A204" s="1">
        <v>41600</v>
      </c>
      <c r="B204">
        <v>16064.769531</v>
      </c>
      <c r="C204">
        <v>1804.76001</v>
      </c>
      <c r="D204">
        <v>3991.6499020000001</v>
      </c>
      <c r="E204">
        <v>2.7519999999999998</v>
      </c>
      <c r="F204">
        <f t="shared" si="25"/>
        <v>3.4157294184871119E-3</v>
      </c>
      <c r="G204">
        <f t="shared" si="26"/>
        <v>4.9491903993277523E-3</v>
      </c>
      <c r="H204">
        <f t="shared" si="27"/>
        <v>5.6501914648257739E-3</v>
      </c>
      <c r="I204">
        <f t="shared" si="28"/>
        <v>-1.1560822401075971E-2</v>
      </c>
      <c r="U204">
        <f t="shared" si="29"/>
        <v>3.0484511446845948E-3</v>
      </c>
      <c r="V204">
        <f t="shared" si="30"/>
        <v>606.17191013854358</v>
      </c>
    </row>
    <row r="205" spans="1:22">
      <c r="A205" s="1">
        <v>41603</v>
      </c>
      <c r="B205">
        <v>16072.540039</v>
      </c>
      <c r="C205">
        <v>1802.4799800000001</v>
      </c>
      <c r="D205">
        <v>3994.570068</v>
      </c>
      <c r="E205">
        <v>2.7410000000000001</v>
      </c>
      <c r="F205">
        <f t="shared" si="25"/>
        <v>4.8358174691022629E-4</v>
      </c>
      <c r="G205">
        <f t="shared" si="26"/>
        <v>-1.2641411771629597E-3</v>
      </c>
      <c r="H205">
        <f t="shared" si="27"/>
        <v>7.3130120159775255E-4</v>
      </c>
      <c r="I205">
        <f t="shared" si="28"/>
        <v>-4.0051027504483562E-3</v>
      </c>
      <c r="U205">
        <f t="shared" si="29"/>
        <v>-4.1528774364132991E-4</v>
      </c>
      <c r="V205">
        <f t="shared" si="30"/>
        <v>605.9201743737234</v>
      </c>
    </row>
    <row r="206" spans="1:22">
      <c r="A206" s="1">
        <v>41604</v>
      </c>
      <c r="B206">
        <v>16072.799805000001</v>
      </c>
      <c r="C206">
        <v>1802.75</v>
      </c>
      <c r="D206">
        <v>4017.75</v>
      </c>
      <c r="E206">
        <v>2.6960000000000002</v>
      </c>
      <c r="F206">
        <f t="shared" si="25"/>
        <v>1.6161969434297869E-5</v>
      </c>
      <c r="G206">
        <f t="shared" si="26"/>
        <v>1.4979349556215417E-4</v>
      </c>
      <c r="H206">
        <f t="shared" si="27"/>
        <v>5.786088541887671E-3</v>
      </c>
      <c r="I206">
        <f t="shared" si="28"/>
        <v>-1.6553624270588076E-2</v>
      </c>
      <c r="U206">
        <f t="shared" si="29"/>
        <v>1.302507750064292E-4</v>
      </c>
      <c r="V206">
        <f t="shared" si="30"/>
        <v>605.99909594602764</v>
      </c>
    </row>
    <row r="207" spans="1:22">
      <c r="A207" s="1">
        <v>41605</v>
      </c>
      <c r="B207">
        <v>16097.330078000001</v>
      </c>
      <c r="C207">
        <v>1807.2299800000001</v>
      </c>
      <c r="D207">
        <v>4044.75</v>
      </c>
      <c r="E207">
        <v>2.7360000000000002</v>
      </c>
      <c r="F207">
        <f t="shared" si="25"/>
        <v>1.5250344243836567E-3</v>
      </c>
      <c r="G207">
        <f t="shared" si="26"/>
        <v>2.4819984180859708E-3</v>
      </c>
      <c r="H207">
        <f t="shared" si="27"/>
        <v>6.6976994562667385E-3</v>
      </c>
      <c r="I207">
        <f t="shared" si="28"/>
        <v>1.4727806710243386E-2</v>
      </c>
      <c r="U207">
        <f t="shared" si="29"/>
        <v>4.6842003606452484E-3</v>
      </c>
      <c r="V207">
        <f t="shared" si="30"/>
        <v>608.83771712980877</v>
      </c>
    </row>
    <row r="208" spans="1:22">
      <c r="A208" s="1">
        <v>41607</v>
      </c>
      <c r="B208">
        <v>16086.410156</v>
      </c>
      <c r="C208">
        <v>1805.8100589999999</v>
      </c>
      <c r="D208">
        <v>4059.889893</v>
      </c>
      <c r="E208">
        <v>2.7410000000000001</v>
      </c>
      <c r="F208">
        <f t="shared" si="25"/>
        <v>-6.7859871721895359E-4</v>
      </c>
      <c r="G208">
        <f t="shared" si="26"/>
        <v>-7.8599797277335186E-4</v>
      </c>
      <c r="H208">
        <f t="shared" si="27"/>
        <v>3.7361093918409122E-3</v>
      </c>
      <c r="I208">
        <f t="shared" si="28"/>
        <v>1.8258175603447628E-3</v>
      </c>
      <c r="U208">
        <f t="shared" si="29"/>
        <v>8.6403556658905831E-4</v>
      </c>
      <c r="V208">
        <f t="shared" si="30"/>
        <v>609.36377457168976</v>
      </c>
    </row>
    <row r="209" spans="1:22">
      <c r="A209" s="1">
        <v>41610</v>
      </c>
      <c r="B209">
        <v>16008.769531</v>
      </c>
      <c r="C209">
        <v>1800.900024</v>
      </c>
      <c r="D209">
        <v>4045.26001</v>
      </c>
      <c r="E209">
        <v>2.8010000000000002</v>
      </c>
      <c r="F209">
        <f t="shared" si="25"/>
        <v>-4.8381580789780129E-3</v>
      </c>
      <c r="G209">
        <f t="shared" si="26"/>
        <v>-2.7227239896043956E-3</v>
      </c>
      <c r="H209">
        <f t="shared" si="27"/>
        <v>-3.6100254932930989E-3</v>
      </c>
      <c r="I209">
        <f t="shared" si="28"/>
        <v>2.1653678957322797E-2</v>
      </c>
      <c r="U209">
        <f t="shared" si="29"/>
        <v>-1.1859043728303723E-3</v>
      </c>
      <c r="V209">
        <f t="shared" si="30"/>
        <v>608.64112740678081</v>
      </c>
    </row>
    <row r="210" spans="1:22">
      <c r="A210" s="1">
        <v>41611</v>
      </c>
      <c r="B210">
        <v>15914.620117</v>
      </c>
      <c r="C210">
        <v>1795.150024</v>
      </c>
      <c r="D210">
        <v>4037.1999510000001</v>
      </c>
      <c r="E210">
        <v>2.7749999999999999</v>
      </c>
      <c r="F210">
        <f t="shared" si="25"/>
        <v>-5.8984768227142038E-3</v>
      </c>
      <c r="G210">
        <f t="shared" si="26"/>
        <v>-3.1979559926300456E-3</v>
      </c>
      <c r="H210">
        <f t="shared" si="27"/>
        <v>-1.9944575564142691E-3</v>
      </c>
      <c r="I210">
        <f t="shared" si="28"/>
        <v>-9.3257490795736839E-3</v>
      </c>
      <c r="U210">
        <f t="shared" si="29"/>
        <v>-4.2598420194849239E-3</v>
      </c>
      <c r="V210">
        <f t="shared" si="30"/>
        <v>606.04841235746676</v>
      </c>
    </row>
    <row r="211" spans="1:22">
      <c r="A211" s="1">
        <v>41612</v>
      </c>
      <c r="B211">
        <v>15889.769531</v>
      </c>
      <c r="C211">
        <v>1792.8100589999999</v>
      </c>
      <c r="D211">
        <v>4038</v>
      </c>
      <c r="E211">
        <v>2.8410000000000002</v>
      </c>
      <c r="F211">
        <f t="shared" si="25"/>
        <v>-1.5627145392375769E-3</v>
      </c>
      <c r="G211">
        <f t="shared" si="26"/>
        <v>-1.3043430125310575E-3</v>
      </c>
      <c r="H211">
        <f t="shared" si="27"/>
        <v>1.9814964520307961E-4</v>
      </c>
      <c r="I211">
        <f t="shared" si="28"/>
        <v>2.3505355673653246E-2</v>
      </c>
      <c r="U211">
        <f t="shared" si="29"/>
        <v>1.5498631953956585E-3</v>
      </c>
      <c r="V211">
        <f t="shared" si="30"/>
        <v>606.98770448640755</v>
      </c>
    </row>
    <row r="212" spans="1:22">
      <c r="A212" s="1">
        <v>41613</v>
      </c>
      <c r="B212">
        <v>15821.509765999999</v>
      </c>
      <c r="C212">
        <v>1785.030029</v>
      </c>
      <c r="D212">
        <v>4033.169922</v>
      </c>
      <c r="E212">
        <v>2.8620000000000001</v>
      </c>
      <c r="F212">
        <f t="shared" si="25"/>
        <v>-4.3050846221918838E-3</v>
      </c>
      <c r="G212">
        <f t="shared" si="26"/>
        <v>-4.3490162059933515E-3</v>
      </c>
      <c r="H212">
        <f t="shared" si="27"/>
        <v>-1.1968719834347837E-3</v>
      </c>
      <c r="I212">
        <f t="shared" si="28"/>
        <v>7.3645782622082951E-3</v>
      </c>
      <c r="U212">
        <f t="shared" si="29"/>
        <v>-2.2188340172651761E-3</v>
      </c>
      <c r="V212">
        <f t="shared" si="30"/>
        <v>605.64089951963138</v>
      </c>
    </row>
    <row r="213" spans="1:22">
      <c r="A213" s="1">
        <v>41614</v>
      </c>
      <c r="B213">
        <v>16020.200194999999</v>
      </c>
      <c r="C213">
        <v>1805.089966</v>
      </c>
      <c r="D213">
        <v>4062.5200199999999</v>
      </c>
      <c r="E213">
        <v>2.883</v>
      </c>
      <c r="F213">
        <f t="shared" si="25"/>
        <v>1.2480046335365204E-2</v>
      </c>
      <c r="G213">
        <f t="shared" si="26"/>
        <v>1.1175195142734471E-2</v>
      </c>
      <c r="H213">
        <f t="shared" si="27"/>
        <v>7.2508277365023657E-3</v>
      </c>
      <c r="I213">
        <f t="shared" si="28"/>
        <v>7.3107375220059275E-3</v>
      </c>
      <c r="U213">
        <f t="shared" si="29"/>
        <v>1.0002894516581203E-2</v>
      </c>
      <c r="V213">
        <f t="shared" si="30"/>
        <v>611.69906155245349</v>
      </c>
    </row>
    <row r="214" spans="1:22">
      <c r="A214" s="1">
        <v>41617</v>
      </c>
      <c r="B214">
        <v>16025.530273</v>
      </c>
      <c r="C214">
        <v>1808.369995</v>
      </c>
      <c r="D214">
        <v>4068.75</v>
      </c>
      <c r="E214">
        <v>2.8570000000000002</v>
      </c>
      <c r="F214">
        <f t="shared" si="25"/>
        <v>3.3265448915109928E-4</v>
      </c>
      <c r="G214">
        <f t="shared" si="26"/>
        <v>1.8154510836030993E-3</v>
      </c>
      <c r="H214">
        <f t="shared" si="27"/>
        <v>1.5323513310289509E-3</v>
      </c>
      <c r="I214">
        <f t="shared" si="28"/>
        <v>-9.0592954076289881E-3</v>
      </c>
      <c r="U214">
        <f t="shared" si="29"/>
        <v>1.9820753037204592E-4</v>
      </c>
      <c r="V214">
        <f t="shared" si="30"/>
        <v>611.82030491277476</v>
      </c>
    </row>
    <row r="215" spans="1:22">
      <c r="A215" s="1">
        <v>41618</v>
      </c>
      <c r="B215">
        <v>15973.129883</v>
      </c>
      <c r="C215">
        <v>1802.619995</v>
      </c>
      <c r="D215">
        <v>4060.48999</v>
      </c>
      <c r="E215">
        <v>2.7970000000000002</v>
      </c>
      <c r="F215">
        <f t="shared" si="25"/>
        <v>-3.2751644340613039E-3</v>
      </c>
      <c r="G215">
        <f t="shared" si="26"/>
        <v>-3.1847248958637646E-3</v>
      </c>
      <c r="H215">
        <f t="shared" si="27"/>
        <v>-2.032173451096114E-3</v>
      </c>
      <c r="I215">
        <f t="shared" si="28"/>
        <v>-2.1224709028813356E-2</v>
      </c>
      <c r="U215">
        <f t="shared" si="29"/>
        <v>-4.6700897371876899E-3</v>
      </c>
      <c r="V215">
        <f t="shared" si="30"/>
        <v>608.96304918579858</v>
      </c>
    </row>
    <row r="216" spans="1:22">
      <c r="A216" s="1">
        <v>41619</v>
      </c>
      <c r="B216">
        <v>15843.530273</v>
      </c>
      <c r="C216">
        <v>1782.219971</v>
      </c>
      <c r="D216">
        <v>4003.8100589999999</v>
      </c>
      <c r="E216">
        <v>2.8439999999999999</v>
      </c>
      <c r="F216">
        <f t="shared" si="25"/>
        <v>-8.1466958595317208E-3</v>
      </c>
      <c r="G216">
        <f t="shared" si="26"/>
        <v>-1.1381397443021539E-2</v>
      </c>
      <c r="H216">
        <f t="shared" si="27"/>
        <v>-1.405723100806852E-2</v>
      </c>
      <c r="I216">
        <f t="shared" si="28"/>
        <v>1.6664097721171615E-2</v>
      </c>
      <c r="U216">
        <f t="shared" si="29"/>
        <v>-8.4091875210693702E-3</v>
      </c>
      <c r="V216">
        <f t="shared" si="30"/>
        <v>603.84216471179298</v>
      </c>
    </row>
    <row r="217" spans="1:22">
      <c r="A217" s="1">
        <v>41620</v>
      </c>
      <c r="B217">
        <v>15739.429688</v>
      </c>
      <c r="C217">
        <v>1775.5</v>
      </c>
      <c r="D217">
        <v>3998.3999020000001</v>
      </c>
      <c r="E217">
        <v>2.8769999999999998</v>
      </c>
      <c r="F217">
        <f t="shared" si="25"/>
        <v>-6.5922232826439373E-3</v>
      </c>
      <c r="G217">
        <f t="shared" si="26"/>
        <v>-3.7776885457322393E-3</v>
      </c>
      <c r="H217">
        <f t="shared" si="27"/>
        <v>-1.3521659268310186E-3</v>
      </c>
      <c r="I217">
        <f t="shared" si="28"/>
        <v>1.1536572628416331E-2</v>
      </c>
      <c r="U217">
        <f t="shared" si="29"/>
        <v>-2.3629660637205251E-3</v>
      </c>
      <c r="V217">
        <f t="shared" si="30"/>
        <v>602.41530616873547</v>
      </c>
    </row>
    <row r="218" spans="1:22">
      <c r="A218" s="1">
        <v>41621</v>
      </c>
      <c r="B218">
        <v>15755.360352</v>
      </c>
      <c r="C218">
        <v>1775.3199460000001</v>
      </c>
      <c r="D218">
        <v>4000.9799800000001</v>
      </c>
      <c r="E218">
        <v>2.8679999999999999</v>
      </c>
      <c r="F218">
        <f t="shared" si="25"/>
        <v>1.0116381368730349E-3</v>
      </c>
      <c r="G218">
        <f t="shared" si="26"/>
        <v>-1.0141544932860369E-4</v>
      </c>
      <c r="H218">
        <f t="shared" si="27"/>
        <v>6.450695247696925E-4</v>
      </c>
      <c r="I218">
        <f t="shared" si="28"/>
        <v>-3.1331618320369309E-3</v>
      </c>
      <c r="U218">
        <f t="shared" si="29"/>
        <v>1.5327148049054402E-4</v>
      </c>
      <c r="V218">
        <f t="shared" si="30"/>
        <v>602.50763925458216</v>
      </c>
    </row>
    <row r="219" spans="1:22">
      <c r="A219" s="1">
        <v>41624</v>
      </c>
      <c r="B219">
        <v>15884.570313</v>
      </c>
      <c r="C219">
        <v>1786.540039</v>
      </c>
      <c r="D219">
        <v>4029.5200199999999</v>
      </c>
      <c r="E219">
        <v>2.8769999999999998</v>
      </c>
      <c r="F219">
        <f t="shared" si="25"/>
        <v>8.1675703185582569E-3</v>
      </c>
      <c r="G219">
        <f t="shared" si="26"/>
        <v>6.3001522572351445E-3</v>
      </c>
      <c r="H219">
        <f t="shared" si="27"/>
        <v>7.1079410149272942E-3</v>
      </c>
      <c r="I219">
        <f t="shared" si="28"/>
        <v>3.1331618320369014E-3</v>
      </c>
      <c r="U219">
        <f t="shared" si="29"/>
        <v>6.7860152604198995E-3</v>
      </c>
      <c r="V219">
        <f t="shared" si="30"/>
        <v>606.59626528908336</v>
      </c>
    </row>
    <row r="220" spans="1:22">
      <c r="A220" s="1">
        <v>41625</v>
      </c>
      <c r="B220">
        <v>15875.259765999999</v>
      </c>
      <c r="C220">
        <v>1781</v>
      </c>
      <c r="D220">
        <v>4023.679932</v>
      </c>
      <c r="E220">
        <v>2.843</v>
      </c>
      <c r="F220">
        <f t="shared" si="25"/>
        <v>-5.863096397907471E-4</v>
      </c>
      <c r="G220">
        <f t="shared" si="26"/>
        <v>-3.1058059013874917E-3</v>
      </c>
      <c r="H220">
        <f t="shared" si="27"/>
        <v>-1.4503772558916695E-3</v>
      </c>
      <c r="I220">
        <f t="shared" si="28"/>
        <v>-1.1888251900548114E-2</v>
      </c>
      <c r="U220">
        <f t="shared" si="29"/>
        <v>-2.7315730291757835E-3</v>
      </c>
      <c r="V220">
        <f t="shared" si="30"/>
        <v>604.93930329122088</v>
      </c>
    </row>
    <row r="221" spans="1:22">
      <c r="A221" s="1">
        <v>41626</v>
      </c>
      <c r="B221">
        <v>16167.969727</v>
      </c>
      <c r="C221">
        <v>1810.650024</v>
      </c>
      <c r="D221">
        <v>4070.0600589999999</v>
      </c>
      <c r="E221">
        <v>2.8849999999999998</v>
      </c>
      <c r="F221">
        <f t="shared" si="25"/>
        <v>1.8270199839813015E-2</v>
      </c>
      <c r="G221">
        <f t="shared" si="26"/>
        <v>1.6510905780492569E-2</v>
      </c>
      <c r="H221">
        <f t="shared" si="27"/>
        <v>1.1460865984131796E-2</v>
      </c>
      <c r="I221">
        <f t="shared" si="28"/>
        <v>1.4665067291200188E-2</v>
      </c>
      <c r="U221">
        <f t="shared" si="29"/>
        <v>1.5339098210451232E-2</v>
      </c>
      <c r="V221">
        <f t="shared" si="30"/>
        <v>614.21852667576695</v>
      </c>
    </row>
    <row r="222" spans="1:22">
      <c r="A222" s="1">
        <v>41627</v>
      </c>
      <c r="B222">
        <v>16179.080078000001</v>
      </c>
      <c r="C222">
        <v>1809.599976</v>
      </c>
      <c r="D222">
        <v>4058.139893</v>
      </c>
      <c r="E222">
        <v>2.9249999999999998</v>
      </c>
      <c r="F222">
        <f t="shared" si="25"/>
        <v>6.8694681610150389E-4</v>
      </c>
      <c r="G222">
        <f t="shared" si="26"/>
        <v>-5.8009697089771866E-4</v>
      </c>
      <c r="H222">
        <f t="shared" si="27"/>
        <v>-2.9330416613499955E-3</v>
      </c>
      <c r="I222">
        <f t="shared" si="28"/>
        <v>1.3769580723757035E-2</v>
      </c>
      <c r="U222">
        <f t="shared" si="29"/>
        <v>5.291005275318406E-4</v>
      </c>
      <c r="V222">
        <f t="shared" si="30"/>
        <v>614.54351002225098</v>
      </c>
    </row>
    <row r="223" spans="1:22">
      <c r="A223" s="1">
        <v>41628</v>
      </c>
      <c r="B223">
        <v>16221.139648</v>
      </c>
      <c r="C223">
        <v>1818.3199460000001</v>
      </c>
      <c r="D223">
        <v>4104.7402339999999</v>
      </c>
      <c r="E223">
        <v>2.887</v>
      </c>
      <c r="F223">
        <f t="shared" si="25"/>
        <v>2.596253604513116E-3</v>
      </c>
      <c r="G223">
        <f t="shared" si="26"/>
        <v>4.8071550529039308E-3</v>
      </c>
      <c r="H223">
        <f t="shared" si="27"/>
        <v>1.1417746317000724E-2</v>
      </c>
      <c r="I223">
        <f t="shared" si="28"/>
        <v>-1.307658000302166E-2</v>
      </c>
      <c r="U223">
        <f t="shared" si="29"/>
        <v>4.3386884920231655E-3</v>
      </c>
      <c r="V223">
        <f t="shared" si="30"/>
        <v>617.20982287703202</v>
      </c>
    </row>
    <row r="224" spans="1:22">
      <c r="A224" s="1">
        <v>41631</v>
      </c>
      <c r="B224">
        <v>16294.610352</v>
      </c>
      <c r="C224">
        <v>1827.98999</v>
      </c>
      <c r="D224">
        <v>4148.8999020000001</v>
      </c>
      <c r="E224">
        <v>2.9289999999999998</v>
      </c>
      <c r="F224">
        <f t="shared" si="25"/>
        <v>4.5190917654377768E-3</v>
      </c>
      <c r="G224">
        <f t="shared" si="26"/>
        <v>5.3040289169637529E-3</v>
      </c>
      <c r="H224">
        <f t="shared" si="27"/>
        <v>1.0700754733915125E-2</v>
      </c>
      <c r="I224">
        <f t="shared" si="28"/>
        <v>1.4443167164798215E-2</v>
      </c>
      <c r="U224">
        <f t="shared" si="29"/>
        <v>7.6014793413748177E-3</v>
      </c>
      <c r="V224">
        <f t="shared" si="30"/>
        <v>621.90153059492536</v>
      </c>
    </row>
    <row r="225" spans="1:22">
      <c r="A225" s="1">
        <v>41632</v>
      </c>
      <c r="B225">
        <v>16357.549805000001</v>
      </c>
      <c r="C225">
        <v>1833.3199460000001</v>
      </c>
      <c r="D225">
        <v>4155.419922</v>
      </c>
      <c r="E225">
        <v>2.9830000000000001</v>
      </c>
      <c r="F225">
        <f t="shared" si="25"/>
        <v>3.855152654459809E-3</v>
      </c>
      <c r="G225">
        <f t="shared" si="26"/>
        <v>2.9115042748491093E-3</v>
      </c>
      <c r="H225">
        <f t="shared" si="27"/>
        <v>1.5702722144412993E-3</v>
      </c>
      <c r="I225">
        <f t="shared" si="28"/>
        <v>1.8268437687015138E-2</v>
      </c>
      <c r="U225">
        <f t="shared" si="29"/>
        <v>4.3279225118265791E-3</v>
      </c>
      <c r="V225">
        <f t="shared" si="30"/>
        <v>624.59307222932659</v>
      </c>
    </row>
    <row r="226" spans="1:22">
      <c r="A226" s="1">
        <v>41634</v>
      </c>
      <c r="B226">
        <v>16479.880859000001</v>
      </c>
      <c r="C226">
        <v>1842.0200199999999</v>
      </c>
      <c r="D226">
        <v>4167.1801759999998</v>
      </c>
      <c r="E226">
        <v>2.99</v>
      </c>
      <c r="F226">
        <f t="shared" si="25"/>
        <v>7.4507424877785665E-3</v>
      </c>
      <c r="G226">
        <f t="shared" si="26"/>
        <v>4.7343050332798583E-3</v>
      </c>
      <c r="H226">
        <f t="shared" si="27"/>
        <v>2.8261028257536755E-3</v>
      </c>
      <c r="I226">
        <f t="shared" si="28"/>
        <v>2.3438818699836163E-3</v>
      </c>
      <c r="U226">
        <f t="shared" si="29"/>
        <v>4.7377332910419918E-3</v>
      </c>
      <c r="V226">
        <f t="shared" si="30"/>
        <v>627.55222762098174</v>
      </c>
    </row>
    <row r="227" spans="1:22">
      <c r="A227" s="1">
        <v>41635</v>
      </c>
      <c r="B227">
        <v>16478.410156000002</v>
      </c>
      <c r="C227">
        <v>1841.400024</v>
      </c>
      <c r="D227">
        <v>4156.5898440000001</v>
      </c>
      <c r="E227">
        <v>3.0059999999999998</v>
      </c>
      <c r="F227">
        <f t="shared" si="25"/>
        <v>-8.9246314398156278E-5</v>
      </c>
      <c r="G227">
        <f t="shared" si="26"/>
        <v>-3.3664148994628481E-4</v>
      </c>
      <c r="H227">
        <f t="shared" si="27"/>
        <v>-2.5446012297110137E-3</v>
      </c>
      <c r="I227">
        <f t="shared" si="28"/>
        <v>5.3369039281876409E-3</v>
      </c>
      <c r="U227">
        <f t="shared" si="29"/>
        <v>-3.5745631739787234E-4</v>
      </c>
      <c r="V227">
        <f t="shared" si="30"/>
        <v>627.32790511272151</v>
      </c>
    </row>
    <row r="228" spans="1:22">
      <c r="A228" s="1">
        <v>41638</v>
      </c>
      <c r="B228">
        <v>16504.289063</v>
      </c>
      <c r="C228">
        <v>1841.0699460000001</v>
      </c>
      <c r="D228">
        <v>4154.2001950000003</v>
      </c>
      <c r="E228">
        <v>2.976</v>
      </c>
      <c r="F228">
        <f t="shared" si="25"/>
        <v>1.5692416280897266E-3</v>
      </c>
      <c r="G228">
        <f t="shared" si="26"/>
        <v>-1.7926989415967303E-4</v>
      </c>
      <c r="H228">
        <f t="shared" si="27"/>
        <v>-5.750714564179988E-4</v>
      </c>
      <c r="I228">
        <f t="shared" si="28"/>
        <v>-1.0030174359937244E-2</v>
      </c>
      <c r="U228">
        <f t="shared" si="29"/>
        <v>-7.5854735274010821E-4</v>
      </c>
      <c r="V228">
        <f t="shared" si="30"/>
        <v>626.85204719099829</v>
      </c>
    </row>
    <row r="229" spans="1:22">
      <c r="A229" s="1">
        <v>41639</v>
      </c>
      <c r="B229">
        <v>16576.660156000002</v>
      </c>
      <c r="C229">
        <v>1848.3599850000001</v>
      </c>
      <c r="D229">
        <v>4176.5898440000001</v>
      </c>
      <c r="E229">
        <v>3.0259999999999998</v>
      </c>
      <c r="F229">
        <f t="shared" si="25"/>
        <v>4.3754009582784035E-3</v>
      </c>
      <c r="G229">
        <f t="shared" si="26"/>
        <v>3.9518563159171996E-3</v>
      </c>
      <c r="H229">
        <f t="shared" si="27"/>
        <v>5.3751691743033894E-3</v>
      </c>
      <c r="I229">
        <f t="shared" si="28"/>
        <v>1.6661498395318785E-2</v>
      </c>
      <c r="U229">
        <f t="shared" si="29"/>
        <v>5.7768777740815763E-3</v>
      </c>
      <c r="V229">
        <f t="shared" si="30"/>
        <v>630.47329485005355</v>
      </c>
    </row>
    <row r="230" spans="1:22">
      <c r="A230" s="1">
        <v>41641</v>
      </c>
      <c r="B230">
        <v>16441.349609000001</v>
      </c>
      <c r="C230">
        <v>1831.9799800000001</v>
      </c>
      <c r="D230">
        <v>4143.0698240000002</v>
      </c>
      <c r="E230">
        <v>2.9849999999999999</v>
      </c>
      <c r="F230">
        <f t="shared" si="25"/>
        <v>-8.1962120340978058E-3</v>
      </c>
      <c r="G230">
        <f t="shared" si="26"/>
        <v>-8.9014130822974036E-3</v>
      </c>
      <c r="H230">
        <f t="shared" si="27"/>
        <v>-8.0580703335620518E-3</v>
      </c>
      <c r="I230">
        <f t="shared" si="28"/>
        <v>-1.3641868521598741E-2</v>
      </c>
      <c r="U230">
        <f t="shared" si="29"/>
        <v>-8.9108954871470521E-3</v>
      </c>
      <c r="V230">
        <f t="shared" si="30"/>
        <v>624.85521321220745</v>
      </c>
    </row>
    <row r="231" spans="1:22">
      <c r="A231" s="1">
        <v>41642</v>
      </c>
      <c r="B231">
        <v>16469.990234000001</v>
      </c>
      <c r="C231">
        <v>1831.369995</v>
      </c>
      <c r="D231">
        <v>4131.9101559999999</v>
      </c>
      <c r="E231">
        <v>2.9950000000000001</v>
      </c>
      <c r="F231">
        <f t="shared" si="25"/>
        <v>1.7404719690282283E-3</v>
      </c>
      <c r="G231">
        <f t="shared" si="26"/>
        <v>-3.3302032827882432E-4</v>
      </c>
      <c r="H231">
        <f t="shared" si="27"/>
        <v>-2.6972088856916368E-3</v>
      </c>
      <c r="I231">
        <f t="shared" si="28"/>
        <v>3.3444847228473501E-3</v>
      </c>
      <c r="U231">
        <f t="shared" si="29"/>
        <v>-5.2478701197934848E-5</v>
      </c>
      <c r="V231">
        <f t="shared" si="30"/>
        <v>624.82242162218131</v>
      </c>
    </row>
    <row r="232" spans="1:22">
      <c r="A232" s="1">
        <v>41645</v>
      </c>
      <c r="B232">
        <v>16425.099609000001</v>
      </c>
      <c r="C232">
        <v>1826.7700199999999</v>
      </c>
      <c r="D232">
        <v>4113.6801759999998</v>
      </c>
      <c r="E232">
        <v>2.9609999999999999</v>
      </c>
      <c r="F232">
        <f t="shared" si="25"/>
        <v>-2.7293224053106489E-3</v>
      </c>
      <c r="G232">
        <f t="shared" si="26"/>
        <v>-2.5149269331701017E-3</v>
      </c>
      <c r="H232">
        <f t="shared" si="27"/>
        <v>-4.4217597451802204E-3</v>
      </c>
      <c r="I232">
        <f t="shared" si="28"/>
        <v>-1.1417182447958493E-2</v>
      </c>
      <c r="U232">
        <f t="shared" si="29"/>
        <v>-4.0415209698941405E-3</v>
      </c>
      <c r="V232">
        <f t="shared" si="30"/>
        <v>622.29718870273518</v>
      </c>
    </row>
    <row r="233" spans="1:22">
      <c r="A233" s="1">
        <v>41646</v>
      </c>
      <c r="B233">
        <v>16530.939452999999</v>
      </c>
      <c r="C233">
        <v>1837.880005</v>
      </c>
      <c r="D233">
        <v>4153.1801759999998</v>
      </c>
      <c r="E233">
        <v>2.9369999999999998</v>
      </c>
      <c r="F233">
        <f t="shared" si="25"/>
        <v>6.4231146031569191E-3</v>
      </c>
      <c r="G233">
        <f t="shared" si="26"/>
        <v>6.0633451825530286E-3</v>
      </c>
      <c r="H233">
        <f t="shared" si="27"/>
        <v>9.5563004386446729E-3</v>
      </c>
      <c r="I233">
        <f t="shared" si="28"/>
        <v>-8.138396902971164E-3</v>
      </c>
      <c r="U233">
        <f t="shared" si="29"/>
        <v>5.798988377009269E-3</v>
      </c>
      <c r="V233">
        <f t="shared" si="30"/>
        <v>625.90588286706793</v>
      </c>
    </row>
    <row r="234" spans="1:22">
      <c r="A234" s="1">
        <v>41647</v>
      </c>
      <c r="B234">
        <v>16462.740234000001</v>
      </c>
      <c r="C234">
        <v>1837.48999</v>
      </c>
      <c r="D234">
        <v>4165.6098629999997</v>
      </c>
      <c r="E234">
        <v>2.9929999999999999</v>
      </c>
      <c r="F234">
        <f t="shared" si="25"/>
        <v>-4.1340836655801684E-3</v>
      </c>
      <c r="G234">
        <f t="shared" si="26"/>
        <v>-2.1223169476512364E-4</v>
      </c>
      <c r="H234">
        <f t="shared" si="27"/>
        <v>2.9883423410570239E-3</v>
      </c>
      <c r="I234">
        <f t="shared" si="28"/>
        <v>1.8887576654078805E-2</v>
      </c>
      <c r="U234">
        <f t="shared" si="29"/>
        <v>1.4813657596214002E-3</v>
      </c>
      <c r="V234">
        <f t="shared" si="30"/>
        <v>626.83307841069279</v>
      </c>
    </row>
    <row r="235" spans="1:22">
      <c r="A235" s="1">
        <v>41648</v>
      </c>
      <c r="B235">
        <v>16444.759765999999</v>
      </c>
      <c r="C235">
        <v>1838.130005</v>
      </c>
      <c r="D235">
        <v>4156.1899409999996</v>
      </c>
      <c r="E235">
        <v>2.9630000000000001</v>
      </c>
      <c r="F235">
        <f t="shared" si="25"/>
        <v>-1.0927885612299975E-3</v>
      </c>
      <c r="G235">
        <f t="shared" si="26"/>
        <v>3.4824873481957168E-4</v>
      </c>
      <c r="H235">
        <f t="shared" si="27"/>
        <v>-2.2639155579806192E-3</v>
      </c>
      <c r="I235">
        <f t="shared" si="28"/>
        <v>-1.0073960279133575E-2</v>
      </c>
      <c r="U235">
        <f t="shared" si="29"/>
        <v>-1.909932643230671E-3</v>
      </c>
      <c r="V235">
        <f t="shared" si="30"/>
        <v>625.63586945237944</v>
      </c>
    </row>
    <row r="236" spans="1:22">
      <c r="A236" s="1">
        <v>41649</v>
      </c>
      <c r="B236">
        <v>16437.050781000002</v>
      </c>
      <c r="C236">
        <v>1842.369995</v>
      </c>
      <c r="D236">
        <v>4174.669922</v>
      </c>
      <c r="E236">
        <v>2.86</v>
      </c>
      <c r="F236">
        <f t="shared" si="25"/>
        <v>-4.6889055152357184E-4</v>
      </c>
      <c r="G236">
        <f t="shared" si="26"/>
        <v>2.3040303630947503E-3</v>
      </c>
      <c r="H236">
        <f t="shared" si="27"/>
        <v>4.4365195466559903E-3</v>
      </c>
      <c r="I236">
        <f t="shared" si="28"/>
        <v>-3.5380643759666985E-2</v>
      </c>
      <c r="U236">
        <f t="shared" si="29"/>
        <v>-1.6565665684985481E-3</v>
      </c>
      <c r="V236">
        <f t="shared" si="30"/>
        <v>624.59946198699106</v>
      </c>
    </row>
    <row r="237" spans="1:22">
      <c r="A237" s="1">
        <v>41652</v>
      </c>
      <c r="B237">
        <v>16257.940430000001</v>
      </c>
      <c r="C237">
        <v>1819.1999510000001</v>
      </c>
      <c r="D237">
        <v>4113.2998049999997</v>
      </c>
      <c r="E237">
        <v>2.827</v>
      </c>
      <c r="F237">
        <f t="shared" si="25"/>
        <v>-1.0956549376644045E-2</v>
      </c>
      <c r="G237">
        <f t="shared" si="26"/>
        <v>-1.2655966489665426E-2</v>
      </c>
      <c r="H237">
        <f t="shared" si="27"/>
        <v>-1.4809715937173139E-2</v>
      </c>
      <c r="I237">
        <f t="shared" si="28"/>
        <v>-1.160554612030789E-2</v>
      </c>
      <c r="U237">
        <f t="shared" si="29"/>
        <v>-1.268722415307557E-2</v>
      </c>
      <c r="V237">
        <f t="shared" si="30"/>
        <v>616.67502860687171</v>
      </c>
    </row>
    <row r="238" spans="1:22">
      <c r="A238" s="1">
        <v>41653</v>
      </c>
      <c r="B238">
        <v>16373.860352</v>
      </c>
      <c r="C238">
        <v>1838.880005</v>
      </c>
      <c r="D238">
        <v>4183.0200199999999</v>
      </c>
      <c r="E238">
        <v>2.8690000000000002</v>
      </c>
      <c r="F238">
        <f t="shared" si="25"/>
        <v>7.1047509995664825E-3</v>
      </c>
      <c r="G238">
        <f t="shared" si="26"/>
        <v>1.0759876278140028E-2</v>
      </c>
      <c r="H238">
        <f t="shared" si="27"/>
        <v>1.6807899845947025E-2</v>
      </c>
      <c r="I238">
        <f t="shared" si="28"/>
        <v>1.4747458287774493E-2</v>
      </c>
      <c r="U238">
        <f t="shared" si="29"/>
        <v>1.187650396587351E-2</v>
      </c>
      <c r="V238">
        <f t="shared" si="30"/>
        <v>623.99897202977638</v>
      </c>
    </row>
    <row r="239" spans="1:22">
      <c r="A239" s="1">
        <v>41654</v>
      </c>
      <c r="B239">
        <v>16481.939452999999</v>
      </c>
      <c r="C239">
        <v>1848.380005</v>
      </c>
      <c r="D239">
        <v>4214.8798829999996</v>
      </c>
      <c r="E239">
        <v>2.8839999999999999</v>
      </c>
      <c r="F239">
        <f t="shared" si="25"/>
        <v>6.5790205368968981E-3</v>
      </c>
      <c r="G239">
        <f t="shared" si="26"/>
        <v>5.1528891343548431E-3</v>
      </c>
      <c r="H239">
        <f t="shared" si="27"/>
        <v>7.5876150515237027E-3</v>
      </c>
      <c r="I239">
        <f t="shared" si="28"/>
        <v>5.2146824234747344E-3</v>
      </c>
      <c r="U239">
        <f t="shared" si="29"/>
        <v>6.3173256591801058E-3</v>
      </c>
      <c r="V239">
        <f t="shared" si="30"/>
        <v>627.94097674708212</v>
      </c>
    </row>
    <row r="240" spans="1:22">
      <c r="A240" s="1">
        <v>41655</v>
      </c>
      <c r="B240">
        <v>16417.009765999999</v>
      </c>
      <c r="C240">
        <v>1845.8900149999999</v>
      </c>
      <c r="D240">
        <v>4218.6899409999996</v>
      </c>
      <c r="E240">
        <v>2.843</v>
      </c>
      <c r="F240">
        <f t="shared" si="25"/>
        <v>-3.9472246284393137E-3</v>
      </c>
      <c r="G240">
        <f t="shared" si="26"/>
        <v>-1.3480283593690404E-3</v>
      </c>
      <c r="H240">
        <f t="shared" si="27"/>
        <v>9.0354579109939146E-4</v>
      </c>
      <c r="I240">
        <f t="shared" si="28"/>
        <v>-1.4318386753839906E-2</v>
      </c>
      <c r="U240">
        <f t="shared" si="29"/>
        <v>-2.7493508343966796E-3</v>
      </c>
      <c r="V240">
        <f t="shared" si="30"/>
        <v>626.21454669871071</v>
      </c>
    </row>
    <row r="241" spans="1:22">
      <c r="A241" s="1">
        <v>41656</v>
      </c>
      <c r="B241">
        <v>16458.560547000001</v>
      </c>
      <c r="C241">
        <v>1838.6999510000001</v>
      </c>
      <c r="D241">
        <v>4197.580078</v>
      </c>
      <c r="E241">
        <v>2.827</v>
      </c>
      <c r="F241">
        <f t="shared" si="25"/>
        <v>2.52776166185037E-3</v>
      </c>
      <c r="G241">
        <f t="shared" si="26"/>
        <v>-3.9027806039482592E-3</v>
      </c>
      <c r="H241">
        <f t="shared" si="27"/>
        <v>-5.0164519962165015E-3</v>
      </c>
      <c r="I241">
        <f t="shared" si="28"/>
        <v>-5.6437539574094803E-3</v>
      </c>
      <c r="U241">
        <f t="shared" si="29"/>
        <v>-2.4818166772352652E-3</v>
      </c>
      <c r="V241">
        <f t="shared" si="30"/>
        <v>624.66039699318651</v>
      </c>
    </row>
    <row r="242" spans="1:22">
      <c r="A242" s="1">
        <v>41660</v>
      </c>
      <c r="B242">
        <v>16414.439452999999</v>
      </c>
      <c r="C242">
        <v>1843.8000489999999</v>
      </c>
      <c r="D242">
        <v>4225.7597660000001</v>
      </c>
      <c r="E242">
        <v>2.8250000000000002</v>
      </c>
      <c r="F242">
        <f t="shared" si="25"/>
        <v>-2.6843379365133935E-3</v>
      </c>
      <c r="G242">
        <f t="shared" si="26"/>
        <v>2.7699124295116296E-3</v>
      </c>
      <c r="H242">
        <f t="shared" si="27"/>
        <v>6.6908835807772933E-3</v>
      </c>
      <c r="I242">
        <f t="shared" si="28"/>
        <v>-7.0771411304892116E-4</v>
      </c>
      <c r="U242">
        <f t="shared" si="29"/>
        <v>1.9621660108277671E-3</v>
      </c>
      <c r="V242">
        <f t="shared" si="30"/>
        <v>625.88608439247673</v>
      </c>
    </row>
    <row r="243" spans="1:22">
      <c r="A243" s="1">
        <v>41661</v>
      </c>
      <c r="B243">
        <v>16373.339844</v>
      </c>
      <c r="C243">
        <v>1844.8599850000001</v>
      </c>
      <c r="D243">
        <v>4243</v>
      </c>
      <c r="E243">
        <v>2.86</v>
      </c>
      <c r="F243">
        <f t="shared" si="25"/>
        <v>-2.5070090995763807E-3</v>
      </c>
      <c r="G243">
        <f t="shared" si="26"/>
        <v>5.7469976598709701E-4</v>
      </c>
      <c r="H243">
        <f t="shared" si="27"/>
        <v>4.071495305667268E-3</v>
      </c>
      <c r="I243">
        <f t="shared" si="28"/>
        <v>1.2313260233356887E-2</v>
      </c>
      <c r="U243">
        <f t="shared" si="29"/>
        <v>1.8730818149590841E-3</v>
      </c>
      <c r="V243">
        <f t="shared" si="30"/>
        <v>627.05842023538821</v>
      </c>
    </row>
    <row r="244" spans="1:22">
      <c r="A244" s="1">
        <v>41662</v>
      </c>
      <c r="B244">
        <v>16197.349609000001</v>
      </c>
      <c r="C244">
        <v>1828.459961</v>
      </c>
      <c r="D244">
        <v>4218.8798829999996</v>
      </c>
      <c r="E244">
        <v>2.7730000000000001</v>
      </c>
      <c r="F244">
        <f t="shared" si="25"/>
        <v>-1.0806768338169266E-2</v>
      </c>
      <c r="G244">
        <f t="shared" si="26"/>
        <v>-8.9293245398258878E-3</v>
      </c>
      <c r="H244">
        <f t="shared" si="27"/>
        <v>-5.7009039739160166E-3</v>
      </c>
      <c r="I244">
        <f t="shared" si="28"/>
        <v>-3.0891858198120188E-2</v>
      </c>
      <c r="U244">
        <f t="shared" si="29"/>
        <v>-1.0720284875385368E-2</v>
      </c>
      <c r="V244">
        <f t="shared" si="30"/>
        <v>620.33617533695576</v>
      </c>
    </row>
    <row r="245" spans="1:22">
      <c r="A245" s="1">
        <v>41663</v>
      </c>
      <c r="B245">
        <v>15879.110352</v>
      </c>
      <c r="C245">
        <v>1790.290039</v>
      </c>
      <c r="D245">
        <v>4128.169922</v>
      </c>
      <c r="E245">
        <v>2.7349999999999999</v>
      </c>
      <c r="F245">
        <f t="shared" si="25"/>
        <v>-1.9843193395135982E-2</v>
      </c>
      <c r="G245">
        <f t="shared" si="26"/>
        <v>-2.1096421496433173E-2</v>
      </c>
      <c r="H245">
        <f t="shared" si="27"/>
        <v>-2.1735471639000713E-2</v>
      </c>
      <c r="I245">
        <f t="shared" si="28"/>
        <v>-1.3798330759696494E-2</v>
      </c>
      <c r="U245">
        <f t="shared" si="29"/>
        <v>-2.018235903514061E-2</v>
      </c>
      <c r="V245">
        <f t="shared" si="30"/>
        <v>607.81632792381936</v>
      </c>
    </row>
    <row r="246" spans="1:22">
      <c r="A246" s="1">
        <v>41666</v>
      </c>
      <c r="B246">
        <v>15837.879883</v>
      </c>
      <c r="C246">
        <v>1781.5600589999999</v>
      </c>
      <c r="D246">
        <v>4083.610107</v>
      </c>
      <c r="E246">
        <v>2.766</v>
      </c>
      <c r="F246">
        <f t="shared" si="25"/>
        <v>-2.5998994178962251E-3</v>
      </c>
      <c r="G246">
        <f t="shared" si="26"/>
        <v>-4.8882215903983638E-3</v>
      </c>
      <c r="H246">
        <f t="shared" si="27"/>
        <v>-1.0852763275571196E-2</v>
      </c>
      <c r="I246">
        <f t="shared" si="28"/>
        <v>1.1270797368621998E-2</v>
      </c>
      <c r="U246">
        <f t="shared" si="29"/>
        <v>-4.3751855482975352E-3</v>
      </c>
      <c r="V246">
        <f t="shared" si="30"/>
        <v>605.15701870986777</v>
      </c>
    </row>
    <row r="247" spans="1:22">
      <c r="A247" s="1">
        <v>41667</v>
      </c>
      <c r="B247">
        <v>15928.559569999999</v>
      </c>
      <c r="C247">
        <v>1792.5</v>
      </c>
      <c r="D247">
        <v>4097.9599609999996</v>
      </c>
      <c r="E247">
        <v>2.746</v>
      </c>
      <c r="F247">
        <f t="shared" si="25"/>
        <v>5.7091657023447644E-3</v>
      </c>
      <c r="G247">
        <f t="shared" si="26"/>
        <v>6.12187539440163E-3</v>
      </c>
      <c r="H247">
        <f t="shared" si="27"/>
        <v>3.5078520614846092E-3</v>
      </c>
      <c r="I247">
        <f t="shared" si="28"/>
        <v>-7.2569258967871801E-3</v>
      </c>
      <c r="U247">
        <f t="shared" si="29"/>
        <v>3.875975357790583E-3</v>
      </c>
      <c r="V247">
        <f t="shared" si="30"/>
        <v>607.50259240198125</v>
      </c>
    </row>
    <row r="248" spans="1:22">
      <c r="A248" s="1">
        <v>41668</v>
      </c>
      <c r="B248">
        <v>15738.790039</v>
      </c>
      <c r="C248">
        <v>1774.1999510000001</v>
      </c>
      <c r="D248">
        <v>4051.429932</v>
      </c>
      <c r="E248">
        <v>2.6749999999999998</v>
      </c>
      <c r="F248">
        <f t="shared" si="25"/>
        <v>-1.1985329053884953E-2</v>
      </c>
      <c r="G248">
        <f t="shared" si="26"/>
        <v>-1.0261704005370608E-2</v>
      </c>
      <c r="H248">
        <f t="shared" si="27"/>
        <v>-1.1419390959521559E-2</v>
      </c>
      <c r="I248">
        <f t="shared" si="28"/>
        <v>-2.6195926997809513E-2</v>
      </c>
      <c r="U248">
        <f t="shared" si="29"/>
        <v>-1.2719519905414086E-2</v>
      </c>
      <c r="V248">
        <f t="shared" si="30"/>
        <v>599.77545108533354</v>
      </c>
    </row>
    <row r="249" spans="1:22">
      <c r="A249" s="1">
        <v>41669</v>
      </c>
      <c r="B249">
        <v>15848.610352</v>
      </c>
      <c r="C249">
        <v>1794.1899410000001</v>
      </c>
      <c r="D249">
        <v>4123.1298829999996</v>
      </c>
      <c r="E249">
        <v>2.6930000000000001</v>
      </c>
      <c r="F249">
        <f t="shared" si="25"/>
        <v>6.9534532205416996E-3</v>
      </c>
      <c r="G249">
        <f t="shared" si="26"/>
        <v>1.1204044242667764E-2</v>
      </c>
      <c r="H249">
        <f t="shared" si="27"/>
        <v>1.7542666856526036E-2</v>
      </c>
      <c r="I249">
        <f t="shared" si="28"/>
        <v>6.7064334814920662E-3</v>
      </c>
      <c r="U249">
        <f t="shared" si="29"/>
        <v>1.1380692644069854E-2</v>
      </c>
      <c r="V249">
        <f t="shared" si="30"/>
        <v>606.60131114959404</v>
      </c>
    </row>
    <row r="250" spans="1:22">
      <c r="A250" s="1">
        <v>41670</v>
      </c>
      <c r="B250">
        <v>15698.849609000001</v>
      </c>
      <c r="C250">
        <v>1782.589966</v>
      </c>
      <c r="D250">
        <v>4103.8798829999996</v>
      </c>
      <c r="E250">
        <v>2.6680000000000001</v>
      </c>
      <c r="F250">
        <f t="shared" si="25"/>
        <v>-9.4943851693946469E-3</v>
      </c>
      <c r="G250">
        <f t="shared" si="26"/>
        <v>-6.4862898870237081E-3</v>
      </c>
      <c r="H250">
        <f t="shared" si="27"/>
        <v>-4.6797161248987324E-3</v>
      </c>
      <c r="I250">
        <f t="shared" si="28"/>
        <v>-9.3266857760845728E-3</v>
      </c>
      <c r="U250">
        <f t="shared" si="29"/>
        <v>-7.1307859320035843E-3</v>
      </c>
      <c r="V250">
        <f t="shared" si="30"/>
        <v>602.27576705371359</v>
      </c>
    </row>
    <row r="251" spans="1:22">
      <c r="A251" s="1">
        <v>41673</v>
      </c>
      <c r="B251">
        <v>15372.799805000001</v>
      </c>
      <c r="C251">
        <v>1741.8900149999999</v>
      </c>
      <c r="D251">
        <v>3996.959961</v>
      </c>
      <c r="E251">
        <v>2.581</v>
      </c>
      <c r="F251">
        <f t="shared" si="25"/>
        <v>-2.0987735018864175E-2</v>
      </c>
      <c r="G251">
        <f t="shared" si="26"/>
        <v>-2.3096604603459799E-2</v>
      </c>
      <c r="H251">
        <f t="shared" si="27"/>
        <v>-2.6398776749224053E-2</v>
      </c>
      <c r="I251">
        <f t="shared" si="28"/>
        <v>-3.3152207316900509E-2</v>
      </c>
      <c r="U251">
        <f t="shared" si="29"/>
        <v>-2.4460155643154458E-2</v>
      </c>
      <c r="V251">
        <f t="shared" si="30"/>
        <v>587.54400805147952</v>
      </c>
    </row>
    <row r="252" spans="1:22">
      <c r="A252" s="1">
        <v>41674</v>
      </c>
      <c r="B252">
        <v>15445.240234000001</v>
      </c>
      <c r="C252">
        <v>1755.1999510000001</v>
      </c>
      <c r="D252">
        <v>4031.5200199999999</v>
      </c>
      <c r="E252">
        <v>2.6240000000000001</v>
      </c>
      <c r="F252">
        <f t="shared" si="25"/>
        <v>4.7011790708267522E-3</v>
      </c>
      <c r="G252">
        <f t="shared" si="26"/>
        <v>7.6120433833299075E-3</v>
      </c>
      <c r="H252">
        <f t="shared" si="27"/>
        <v>8.6094186081313931E-3</v>
      </c>
      <c r="I252">
        <f t="shared" si="28"/>
        <v>1.6522950345365949E-2</v>
      </c>
      <c r="U252">
        <f t="shared" si="29"/>
        <v>7.9290873532230112E-3</v>
      </c>
      <c r="V252">
        <f t="shared" si="30"/>
        <v>592.20269581518244</v>
      </c>
    </row>
    <row r="253" spans="1:22">
      <c r="A253" s="1">
        <v>41675</v>
      </c>
      <c r="B253">
        <v>15440.230469</v>
      </c>
      <c r="C253">
        <v>1751.6400149999999</v>
      </c>
      <c r="D253">
        <v>4011.5500489999999</v>
      </c>
      <c r="E253">
        <v>2.6669999999999998</v>
      </c>
      <c r="F253">
        <f t="shared" si="25"/>
        <v>-3.2440917557066196E-4</v>
      </c>
      <c r="G253">
        <f t="shared" si="26"/>
        <v>-2.0302821100286312E-3</v>
      </c>
      <c r="H253">
        <f t="shared" si="27"/>
        <v>-4.9657685100470356E-3</v>
      </c>
      <c r="I253">
        <f t="shared" si="28"/>
        <v>1.6254374118034584E-2</v>
      </c>
      <c r="U253">
        <f t="shared" si="29"/>
        <v>-5.7070052689044007E-4</v>
      </c>
      <c r="V253">
        <f t="shared" si="30"/>
        <v>591.86472542465481</v>
      </c>
    </row>
    <row r="254" spans="1:22">
      <c r="A254" s="1">
        <v>41676</v>
      </c>
      <c r="B254">
        <v>15628.530273</v>
      </c>
      <c r="C254">
        <v>1773.4300539999999</v>
      </c>
      <c r="D254">
        <v>4057.1201169999999</v>
      </c>
      <c r="E254">
        <v>2.702</v>
      </c>
      <c r="F254">
        <f t="shared" si="25"/>
        <v>1.2121636340506567E-2</v>
      </c>
      <c r="G254">
        <f t="shared" si="26"/>
        <v>1.2363054415667341E-2</v>
      </c>
      <c r="H254">
        <f t="shared" si="27"/>
        <v>1.1295678617199777E-2</v>
      </c>
      <c r="I254">
        <f t="shared" si="28"/>
        <v>1.3037994338130019E-2</v>
      </c>
      <c r="U254">
        <f t="shared" si="29"/>
        <v>1.2037910245825107E-2</v>
      </c>
      <c r="V254">
        <f t="shared" si="30"/>
        <v>598.98953986698666</v>
      </c>
    </row>
    <row r="255" spans="1:22">
      <c r="A255" s="1">
        <v>41677</v>
      </c>
      <c r="B255">
        <v>15794.080078000001</v>
      </c>
      <c r="C255">
        <v>1797.0200199999999</v>
      </c>
      <c r="D255">
        <v>4125.8598629999997</v>
      </c>
      <c r="E255">
        <v>2.6749999999999998</v>
      </c>
      <c r="F255">
        <f t="shared" si="25"/>
        <v>1.0537083641320331E-2</v>
      </c>
      <c r="G255">
        <f t="shared" si="26"/>
        <v>1.3214193602149099E-2</v>
      </c>
      <c r="H255">
        <f t="shared" si="27"/>
        <v>1.6801058568633745E-2</v>
      </c>
      <c r="I255">
        <f t="shared" si="28"/>
        <v>-1.0042859190037296E-2</v>
      </c>
      <c r="U255">
        <f t="shared" si="29"/>
        <v>1.1161414824627224E-2</v>
      </c>
      <c r="V255">
        <f t="shared" si="30"/>
        <v>605.67511059705475</v>
      </c>
    </row>
    <row r="256" spans="1:22">
      <c r="A256" s="1">
        <v>41680</v>
      </c>
      <c r="B256">
        <v>15801.790039</v>
      </c>
      <c r="C256">
        <v>1799.839966</v>
      </c>
      <c r="D256">
        <v>4148.169922</v>
      </c>
      <c r="E256">
        <v>2.6779999999999999</v>
      </c>
      <c r="F256">
        <f t="shared" si="25"/>
        <v>4.8803600752103112E-4</v>
      </c>
      <c r="G256">
        <f t="shared" si="26"/>
        <v>1.5680046422408135E-3</v>
      </c>
      <c r="H256">
        <f t="shared" si="27"/>
        <v>5.3928046305763951E-3</v>
      </c>
      <c r="I256">
        <f t="shared" si="28"/>
        <v>1.1208669210109072E-3</v>
      </c>
      <c r="U256">
        <f t="shared" si="29"/>
        <v>2.3467402762025625E-3</v>
      </c>
      <c r="V256">
        <f t="shared" si="30"/>
        <v>607.09647277338627</v>
      </c>
    </row>
    <row r="257" spans="1:22">
      <c r="A257" s="1">
        <v>41681</v>
      </c>
      <c r="B257">
        <v>15994.769531</v>
      </c>
      <c r="C257">
        <v>1819.75</v>
      </c>
      <c r="D257">
        <v>4191.0498049999997</v>
      </c>
      <c r="E257">
        <v>2.7189999999999999</v>
      </c>
      <c r="F257">
        <f t="shared" si="25"/>
        <v>1.2138537259138653E-2</v>
      </c>
      <c r="G257">
        <f t="shared" si="26"/>
        <v>1.1001375844419653E-2</v>
      </c>
      <c r="H257">
        <f t="shared" si="27"/>
        <v>1.0283998340378039E-2</v>
      </c>
      <c r="I257">
        <f t="shared" si="28"/>
        <v>1.5193918381352907E-2</v>
      </c>
      <c r="U257">
        <f t="shared" si="29"/>
        <v>1.1546565271316193E-2</v>
      </c>
      <c r="V257">
        <f t="shared" si="30"/>
        <v>614.10635182225008</v>
      </c>
    </row>
    <row r="258" spans="1:22">
      <c r="A258" s="1">
        <v>41682</v>
      </c>
      <c r="B258">
        <v>15963.940430000001</v>
      </c>
      <c r="C258">
        <v>1819.26001</v>
      </c>
      <c r="D258">
        <v>4201.2900390000004</v>
      </c>
      <c r="E258">
        <v>2.7629999999999999</v>
      </c>
      <c r="F258">
        <f t="shared" si="25"/>
        <v>-1.9293088238153129E-3</v>
      </c>
      <c r="G258">
        <f t="shared" si="26"/>
        <v>-2.6929851889100114E-4</v>
      </c>
      <c r="H258">
        <f t="shared" si="27"/>
        <v>2.4403775996787122E-3</v>
      </c>
      <c r="I258">
        <f t="shared" si="28"/>
        <v>1.6052880290945881E-2</v>
      </c>
      <c r="U258">
        <f t="shared" si="29"/>
        <v>1.6778191061863077E-3</v>
      </c>
      <c r="V258">
        <f t="shared" si="30"/>
        <v>615.13671119256787</v>
      </c>
    </row>
    <row r="259" spans="1:22">
      <c r="A259" s="1">
        <v>41683</v>
      </c>
      <c r="B259">
        <v>16027.589844</v>
      </c>
      <c r="C259">
        <v>1829.829956</v>
      </c>
      <c r="D259">
        <v>4240.669922</v>
      </c>
      <c r="E259">
        <v>2.7360000000000002</v>
      </c>
      <c r="F259">
        <f t="shared" si="25"/>
        <v>3.9791468203093216E-3</v>
      </c>
      <c r="G259">
        <f t="shared" si="26"/>
        <v>5.793211820060081E-3</v>
      </c>
      <c r="H259">
        <f t="shared" si="27"/>
        <v>9.329626964187137E-3</v>
      </c>
      <c r="I259">
        <f t="shared" si="28"/>
        <v>-9.8200461809753482E-3</v>
      </c>
      <c r="U259">
        <f t="shared" si="29"/>
        <v>4.7485910632694269E-3</v>
      </c>
      <c r="V259">
        <f t="shared" si="30"/>
        <v>618.05774388202587</v>
      </c>
    </row>
    <row r="260" spans="1:22">
      <c r="A260" s="1">
        <v>41684</v>
      </c>
      <c r="B260">
        <v>16154.389648</v>
      </c>
      <c r="C260">
        <v>1838.630005</v>
      </c>
      <c r="D260">
        <v>4244.0200199999999</v>
      </c>
      <c r="E260">
        <v>2.746</v>
      </c>
      <c r="F260">
        <f t="shared" ref="F260:F323" si="31">LN(B260/B259)</f>
        <v>7.8802150872336468E-3</v>
      </c>
      <c r="G260">
        <f t="shared" ref="G260:G323" si="32">LN(C260/C259)</f>
        <v>4.7976894791712443E-3</v>
      </c>
      <c r="H260">
        <f t="shared" ref="H260:H323" si="33">LN(D260/D259)</f>
        <v>7.8968075368528808E-4</v>
      </c>
      <c r="I260">
        <f t="shared" ref="I260:I323" si="34">LN(E260/E259)</f>
        <v>3.6483075854751605E-3</v>
      </c>
      <c r="U260">
        <f t="shared" ref="U260:U323" si="35">0.3*(F260)+0.3*(G260)+0.3*(H260)+0.1*(I260)</f>
        <v>4.40510635457457E-3</v>
      </c>
      <c r="V260">
        <f t="shared" ref="V260:V323" si="36">V259*(1+U260)</f>
        <v>620.78035397709459</v>
      </c>
    </row>
    <row r="261" spans="1:22">
      <c r="A261" s="1">
        <v>41688</v>
      </c>
      <c r="B261">
        <v>16130.400390999999</v>
      </c>
      <c r="C261">
        <v>1840.76001</v>
      </c>
      <c r="D261">
        <v>4272.7797849999997</v>
      </c>
      <c r="E261">
        <v>2.7109999999999999</v>
      </c>
      <c r="F261">
        <f t="shared" si="31"/>
        <v>-1.4861029844734051E-3</v>
      </c>
      <c r="G261">
        <f t="shared" si="32"/>
        <v>1.1578034561475104E-3</v>
      </c>
      <c r="H261">
        <f t="shared" si="33"/>
        <v>6.753680954058437E-3</v>
      </c>
      <c r="I261">
        <f t="shared" si="34"/>
        <v>-1.2827736829250876E-2</v>
      </c>
      <c r="U261">
        <f t="shared" si="35"/>
        <v>6.4484074479467498E-4</v>
      </c>
      <c r="V261">
        <f t="shared" si="36"/>
        <v>621.18065844290709</v>
      </c>
    </row>
    <row r="262" spans="1:22">
      <c r="A262" s="1">
        <v>41689</v>
      </c>
      <c r="B262">
        <v>16040.559569999999</v>
      </c>
      <c r="C262">
        <v>1828.75</v>
      </c>
      <c r="D262">
        <v>4237.9501950000003</v>
      </c>
      <c r="E262">
        <v>2.734</v>
      </c>
      <c r="F262">
        <f t="shared" si="31"/>
        <v>-5.5852268415792616E-3</v>
      </c>
      <c r="G262">
        <f t="shared" si="32"/>
        <v>-6.5458619005211004E-3</v>
      </c>
      <c r="H262">
        <f t="shared" si="33"/>
        <v>-8.1849111711591888E-3</v>
      </c>
      <c r="I262">
        <f t="shared" si="34"/>
        <v>8.4481677852293133E-3</v>
      </c>
      <c r="U262">
        <f t="shared" si="35"/>
        <v>-5.2499831954549332E-3</v>
      </c>
      <c r="V262">
        <f t="shared" si="36"/>
        <v>617.91947042474021</v>
      </c>
    </row>
    <row r="263" spans="1:22">
      <c r="A263" s="1">
        <v>41690</v>
      </c>
      <c r="B263">
        <v>16133.230469</v>
      </c>
      <c r="C263">
        <v>1839.780029</v>
      </c>
      <c r="D263">
        <v>4267.5498049999997</v>
      </c>
      <c r="E263">
        <v>2.754</v>
      </c>
      <c r="F263">
        <f t="shared" si="31"/>
        <v>5.7606614056268778E-3</v>
      </c>
      <c r="G263">
        <f t="shared" si="32"/>
        <v>6.0133416655695771E-3</v>
      </c>
      <c r="H263">
        <f t="shared" si="33"/>
        <v>6.9601386143948703E-3</v>
      </c>
      <c r="I263">
        <f t="shared" si="34"/>
        <v>7.2886620047052514E-3</v>
      </c>
      <c r="U263">
        <f t="shared" si="35"/>
        <v>6.3491087061479223E-3</v>
      </c>
      <c r="V263">
        <f t="shared" si="36"/>
        <v>621.84270831411231</v>
      </c>
    </row>
    <row r="264" spans="1:22">
      <c r="A264" s="1">
        <v>41691</v>
      </c>
      <c r="B264">
        <v>16103.299805000001</v>
      </c>
      <c r="C264">
        <v>1836.25</v>
      </c>
      <c r="D264">
        <v>4263.4101559999999</v>
      </c>
      <c r="E264">
        <v>2.734</v>
      </c>
      <c r="F264">
        <f t="shared" si="31"/>
        <v>-1.8569413237871663E-3</v>
      </c>
      <c r="G264">
        <f t="shared" si="32"/>
        <v>-1.9205665118166161E-3</v>
      </c>
      <c r="H264">
        <f t="shared" si="33"/>
        <v>-9.7050023534102424E-4</v>
      </c>
      <c r="I264">
        <f t="shared" si="34"/>
        <v>-7.2886620047052722E-3</v>
      </c>
      <c r="U264">
        <f t="shared" si="35"/>
        <v>-2.1532686217539693E-3</v>
      </c>
      <c r="V264">
        <f t="shared" si="36"/>
        <v>620.50371392263298</v>
      </c>
    </row>
    <row r="265" spans="1:22">
      <c r="A265" s="1">
        <v>41694</v>
      </c>
      <c r="B265">
        <v>16207.139648</v>
      </c>
      <c r="C265">
        <v>1847.6099850000001</v>
      </c>
      <c r="D265">
        <v>4292.9702150000003</v>
      </c>
      <c r="E265">
        <v>2.75</v>
      </c>
      <c r="F265">
        <f t="shared" si="31"/>
        <v>6.4276563406514093E-3</v>
      </c>
      <c r="G265">
        <f t="shared" si="32"/>
        <v>6.1674553620519853E-3</v>
      </c>
      <c r="H265">
        <f t="shared" si="33"/>
        <v>6.9095050292448329E-3</v>
      </c>
      <c r="I265">
        <f t="shared" si="34"/>
        <v>5.8351733767222132E-3</v>
      </c>
      <c r="U265">
        <f t="shared" si="35"/>
        <v>6.4349023572566897E-3</v>
      </c>
      <c r="V265">
        <f t="shared" si="36"/>
        <v>624.49659473404029</v>
      </c>
    </row>
    <row r="266" spans="1:22">
      <c r="A266" s="1">
        <v>41695</v>
      </c>
      <c r="B266">
        <v>16179.660156</v>
      </c>
      <c r="C266">
        <v>1845.119995</v>
      </c>
      <c r="D266">
        <v>4287.5898440000001</v>
      </c>
      <c r="E266">
        <v>2.7010000000000001</v>
      </c>
      <c r="F266">
        <f t="shared" si="31"/>
        <v>-1.6969567083260379E-3</v>
      </c>
      <c r="G266">
        <f t="shared" si="32"/>
        <v>-1.3485905500071854E-3</v>
      </c>
      <c r="H266">
        <f t="shared" si="33"/>
        <v>-1.2540840383749492E-3</v>
      </c>
      <c r="I266">
        <f t="shared" si="34"/>
        <v>-1.7978836868001429E-2</v>
      </c>
      <c r="U266">
        <f t="shared" si="35"/>
        <v>-3.0877730758125947E-3</v>
      </c>
      <c r="V266">
        <f t="shared" si="36"/>
        <v>622.56829096288379</v>
      </c>
    </row>
    <row r="267" spans="1:22">
      <c r="A267" s="1">
        <v>41696</v>
      </c>
      <c r="B267">
        <v>16198.410156</v>
      </c>
      <c r="C267">
        <v>1845.160034</v>
      </c>
      <c r="D267">
        <v>4292.0600590000004</v>
      </c>
      <c r="E267">
        <v>2.673</v>
      </c>
      <c r="F267">
        <f t="shared" si="31"/>
        <v>1.1581914496614774E-3</v>
      </c>
      <c r="G267">
        <f t="shared" si="32"/>
        <v>2.1699708253570321E-5</v>
      </c>
      <c r="H267">
        <f t="shared" si="33"/>
        <v>1.0420507724779734E-3</v>
      </c>
      <c r="I267">
        <f t="shared" si="34"/>
        <v>-1.0420637653696599E-2</v>
      </c>
      <c r="U267">
        <f t="shared" si="35"/>
        <v>-3.754811862517537E-4</v>
      </c>
      <c r="V267">
        <f t="shared" si="36"/>
        <v>622.33452828247027</v>
      </c>
    </row>
    <row r="268" spans="1:22">
      <c r="A268" s="1">
        <v>41697</v>
      </c>
      <c r="B268">
        <v>16272.650390999999</v>
      </c>
      <c r="C268">
        <v>1854.290039</v>
      </c>
      <c r="D268">
        <v>4318.9301759999998</v>
      </c>
      <c r="E268">
        <v>2.6419999999999999</v>
      </c>
      <c r="F268">
        <f t="shared" si="31"/>
        <v>4.572709551884188E-3</v>
      </c>
      <c r="G268">
        <f t="shared" si="32"/>
        <v>4.9358814720940501E-3</v>
      </c>
      <c r="H268">
        <f t="shared" si="33"/>
        <v>6.2409092288347448E-3</v>
      </c>
      <c r="I268">
        <f t="shared" si="34"/>
        <v>-1.1665231056648432E-2</v>
      </c>
      <c r="U268">
        <f t="shared" si="35"/>
        <v>3.5583269701790514E-3</v>
      </c>
      <c r="V268">
        <f t="shared" si="36"/>
        <v>624.54899801893146</v>
      </c>
    </row>
    <row r="269" spans="1:22">
      <c r="A269" s="1">
        <v>41698</v>
      </c>
      <c r="B269">
        <v>16321.709961</v>
      </c>
      <c r="C269">
        <v>1859.4499510000001</v>
      </c>
      <c r="D269">
        <v>4308.1201170000004</v>
      </c>
      <c r="E269">
        <v>2.6579999999999999</v>
      </c>
      <c r="F269">
        <f t="shared" si="31"/>
        <v>3.0103126134864108E-3</v>
      </c>
      <c r="G269">
        <f t="shared" si="32"/>
        <v>2.7788242226103972E-3</v>
      </c>
      <c r="H269">
        <f t="shared" si="33"/>
        <v>-2.5060859252100834E-3</v>
      </c>
      <c r="I269">
        <f t="shared" si="34"/>
        <v>6.0377541909199623E-3</v>
      </c>
      <c r="U269">
        <f t="shared" si="35"/>
        <v>1.5886906923580136E-3</v>
      </c>
      <c r="V269">
        <f t="shared" si="36"/>
        <v>625.54121319900571</v>
      </c>
    </row>
    <row r="270" spans="1:22">
      <c r="A270" s="1">
        <v>41701</v>
      </c>
      <c r="B270">
        <v>16168.030273</v>
      </c>
      <c r="C270">
        <v>1845.7299800000001</v>
      </c>
      <c r="D270">
        <v>4277.2998049999997</v>
      </c>
      <c r="E270">
        <v>2.6070000000000002</v>
      </c>
      <c r="F270">
        <f t="shared" si="31"/>
        <v>-9.4602685674479142E-3</v>
      </c>
      <c r="G270">
        <f t="shared" si="32"/>
        <v>-7.4058663619861681E-3</v>
      </c>
      <c r="H270">
        <f t="shared" si="33"/>
        <v>-7.1797173986970671E-3</v>
      </c>
      <c r="I270">
        <f t="shared" si="34"/>
        <v>-1.9373825339688844E-2</v>
      </c>
      <c r="U270">
        <f t="shared" si="35"/>
        <v>-9.1511382324082294E-3</v>
      </c>
      <c r="V270">
        <f t="shared" si="36"/>
        <v>619.81679908695332</v>
      </c>
    </row>
    <row r="271" spans="1:22">
      <c r="A271" s="1">
        <v>41702</v>
      </c>
      <c r="B271">
        <v>16395.880859000001</v>
      </c>
      <c r="C271">
        <v>1873.910034</v>
      </c>
      <c r="D271">
        <v>4351.9702150000003</v>
      </c>
      <c r="E271">
        <v>2.6909999999999998</v>
      </c>
      <c r="F271">
        <f t="shared" si="31"/>
        <v>1.3994283646416101E-2</v>
      </c>
      <c r="G271">
        <f t="shared" si="32"/>
        <v>1.5152322834217294E-2</v>
      </c>
      <c r="H271">
        <f t="shared" si="33"/>
        <v>1.7306741731723627E-2</v>
      </c>
      <c r="I271">
        <f t="shared" si="34"/>
        <v>3.1712736793403896E-2</v>
      </c>
      <c r="U271">
        <f t="shared" si="35"/>
        <v>1.7107278143047494E-2</v>
      </c>
      <c r="V271">
        <f t="shared" si="36"/>
        <v>630.42017746666716</v>
      </c>
    </row>
    <row r="272" spans="1:22">
      <c r="A272" s="1">
        <v>41703</v>
      </c>
      <c r="B272">
        <v>16360.179688</v>
      </c>
      <c r="C272">
        <v>1873.8100589999999</v>
      </c>
      <c r="D272">
        <v>4357.9702150000003</v>
      </c>
      <c r="E272">
        <v>2.698</v>
      </c>
      <c r="F272">
        <f t="shared" si="31"/>
        <v>-2.1798216598918323E-3</v>
      </c>
      <c r="G272">
        <f t="shared" si="32"/>
        <v>-5.3352436971208566E-5</v>
      </c>
      <c r="H272">
        <f t="shared" si="33"/>
        <v>1.3777363914942427E-3</v>
      </c>
      <c r="I272">
        <f t="shared" si="34"/>
        <v>2.5978860407954779E-3</v>
      </c>
      <c r="U272">
        <f t="shared" si="35"/>
        <v>3.157292468908301E-6</v>
      </c>
      <c r="V272">
        <f t="shared" si="36"/>
        <v>630.4221678875457</v>
      </c>
    </row>
    <row r="273" spans="1:22">
      <c r="A273" s="1">
        <v>41704</v>
      </c>
      <c r="B273">
        <v>16421.890625</v>
      </c>
      <c r="C273">
        <v>1877.030029</v>
      </c>
      <c r="D273">
        <v>4352.1298829999996</v>
      </c>
      <c r="E273">
        <v>2.7370000000000001</v>
      </c>
      <c r="F273">
        <f t="shared" si="31"/>
        <v>3.7649245032453107E-3</v>
      </c>
      <c r="G273">
        <f t="shared" si="32"/>
        <v>1.7169331218907797E-3</v>
      </c>
      <c r="H273">
        <f t="shared" si="33"/>
        <v>-1.3410483942929222E-3</v>
      </c>
      <c r="I273">
        <f t="shared" si="34"/>
        <v>1.4351672272977843E-2</v>
      </c>
      <c r="U273">
        <f t="shared" si="35"/>
        <v>2.6774099965507347E-3</v>
      </c>
      <c r="V273">
        <f t="shared" si="36"/>
        <v>632.11006650189506</v>
      </c>
    </row>
    <row r="274" spans="1:22">
      <c r="A274" s="1">
        <v>41705</v>
      </c>
      <c r="B274">
        <v>16452.720702999999</v>
      </c>
      <c r="C274">
        <v>1878.040039</v>
      </c>
      <c r="D274">
        <v>4336.2202150000003</v>
      </c>
      <c r="E274">
        <v>2.79</v>
      </c>
      <c r="F274">
        <f t="shared" si="31"/>
        <v>1.8756168236084237E-3</v>
      </c>
      <c r="G274">
        <f t="shared" si="32"/>
        <v>5.3794470199833614E-4</v>
      </c>
      <c r="H274">
        <f t="shared" si="33"/>
        <v>-3.6623031076932966E-3</v>
      </c>
      <c r="I274">
        <f t="shared" si="34"/>
        <v>1.9179165774732113E-2</v>
      </c>
      <c r="U274">
        <f t="shared" si="35"/>
        <v>1.5432941028472504E-3</v>
      </c>
      <c r="V274">
        <f t="shared" si="36"/>
        <v>633.08559823987787</v>
      </c>
    </row>
    <row r="275" spans="1:22">
      <c r="A275" s="1">
        <v>41708</v>
      </c>
      <c r="B275">
        <v>16418.679688</v>
      </c>
      <c r="C275">
        <v>1877.170044</v>
      </c>
      <c r="D275">
        <v>4334.4501950000003</v>
      </c>
      <c r="E275">
        <v>2.7839999999999998</v>
      </c>
      <c r="F275">
        <f t="shared" si="31"/>
        <v>-2.0711637936901223E-3</v>
      </c>
      <c r="G275">
        <f t="shared" si="32"/>
        <v>-4.6335357880714941E-4</v>
      </c>
      <c r="H275">
        <f t="shared" si="33"/>
        <v>-4.0827754738451469E-4</v>
      </c>
      <c r="I275">
        <f t="shared" si="34"/>
        <v>-2.1528533611010897E-3</v>
      </c>
      <c r="U275">
        <f t="shared" si="35"/>
        <v>-1.0981238120746448E-3</v>
      </c>
      <c r="V275">
        <f t="shared" si="36"/>
        <v>632.39039186936918</v>
      </c>
    </row>
    <row r="276" spans="1:22">
      <c r="A276" s="1">
        <v>41709</v>
      </c>
      <c r="B276">
        <v>16351.25</v>
      </c>
      <c r="C276">
        <v>1867.630005</v>
      </c>
      <c r="D276">
        <v>4307.1899409999996</v>
      </c>
      <c r="E276">
        <v>2.766</v>
      </c>
      <c r="F276">
        <f t="shared" si="31"/>
        <v>-4.1153450012310329E-3</v>
      </c>
      <c r="G276">
        <f t="shared" si="32"/>
        <v>-5.0950969416020996E-3</v>
      </c>
      <c r="H276">
        <f t="shared" si="33"/>
        <v>-6.3090672589775736E-3</v>
      </c>
      <c r="I276">
        <f t="shared" si="34"/>
        <v>-6.4865092296066615E-3</v>
      </c>
      <c r="U276">
        <f t="shared" si="35"/>
        <v>-5.304503683503878E-3</v>
      </c>
      <c r="V276">
        <f t="shared" si="36"/>
        <v>629.03587470628565</v>
      </c>
    </row>
    <row r="277" spans="1:22">
      <c r="A277" s="1">
        <v>41710</v>
      </c>
      <c r="B277">
        <v>16340.080078000001</v>
      </c>
      <c r="C277">
        <v>1868.1999510000001</v>
      </c>
      <c r="D277">
        <v>4323.330078</v>
      </c>
      <c r="E277">
        <v>2.726</v>
      </c>
      <c r="F277">
        <f t="shared" si="31"/>
        <v>-6.8335686605735504E-4</v>
      </c>
      <c r="G277">
        <f t="shared" si="32"/>
        <v>3.0512416846305301E-4</v>
      </c>
      <c r="H277">
        <f t="shared" si="33"/>
        <v>3.7402510579828572E-3</v>
      </c>
      <c r="I277">
        <f t="shared" si="34"/>
        <v>-1.4566899968225636E-2</v>
      </c>
      <c r="U277">
        <f t="shared" si="35"/>
        <v>-4.4808448870599718E-4</v>
      </c>
      <c r="V277">
        <f t="shared" si="36"/>
        <v>628.75401348799016</v>
      </c>
    </row>
    <row r="278" spans="1:22">
      <c r="A278" s="1">
        <v>41711</v>
      </c>
      <c r="B278">
        <v>16108.889648</v>
      </c>
      <c r="C278">
        <v>1846.339966</v>
      </c>
      <c r="D278">
        <v>4260.419922</v>
      </c>
      <c r="E278">
        <v>2.653</v>
      </c>
      <c r="F278">
        <f t="shared" si="31"/>
        <v>-1.4249718493990034E-2</v>
      </c>
      <c r="G278">
        <f t="shared" si="32"/>
        <v>-1.177009150656236E-2</v>
      </c>
      <c r="H278">
        <f t="shared" si="33"/>
        <v>-1.4658228028877531E-2</v>
      </c>
      <c r="I278">
        <f t="shared" si="34"/>
        <v>-2.7144258118738215E-2</v>
      </c>
      <c r="U278">
        <f t="shared" si="35"/>
        <v>-1.4917837220702798E-2</v>
      </c>
      <c r="V278">
        <f t="shared" si="36"/>
        <v>619.3743634629127</v>
      </c>
    </row>
    <row r="279" spans="1:22">
      <c r="A279" s="1">
        <v>41712</v>
      </c>
      <c r="B279">
        <v>16065.669921999999</v>
      </c>
      <c r="C279">
        <v>1841.130005</v>
      </c>
      <c r="D279">
        <v>4245.3999020000001</v>
      </c>
      <c r="E279">
        <v>2.645</v>
      </c>
      <c r="F279">
        <f t="shared" si="31"/>
        <v>-2.6865792460394602E-3</v>
      </c>
      <c r="G279">
        <f t="shared" si="32"/>
        <v>-2.8257664511163196E-3</v>
      </c>
      <c r="H279">
        <f t="shared" si="33"/>
        <v>-3.5317079182952149E-3</v>
      </c>
      <c r="I279">
        <f t="shared" si="34"/>
        <v>-3.0200098453398599E-3</v>
      </c>
      <c r="U279">
        <f t="shared" si="35"/>
        <v>-3.0152170691692837E-3</v>
      </c>
      <c r="V279">
        <f t="shared" si="36"/>
        <v>617.5068153099935</v>
      </c>
    </row>
    <row r="280" spans="1:22">
      <c r="A280" s="1">
        <v>41715</v>
      </c>
      <c r="B280">
        <v>16247.219727</v>
      </c>
      <c r="C280">
        <v>1858.829956</v>
      </c>
      <c r="D280">
        <v>4279.9501950000003</v>
      </c>
      <c r="E280">
        <v>2.6989999999999998</v>
      </c>
      <c r="F280">
        <f t="shared" si="31"/>
        <v>1.1237108000255918E-2</v>
      </c>
      <c r="G280">
        <f t="shared" si="32"/>
        <v>9.5677176019688687E-3</v>
      </c>
      <c r="H280">
        <f t="shared" si="33"/>
        <v>8.1053520993578827E-3</v>
      </c>
      <c r="I280">
        <f t="shared" si="34"/>
        <v>2.0210268725604916E-2</v>
      </c>
      <c r="U280">
        <f t="shared" si="35"/>
        <v>1.0694080183035292E-2</v>
      </c>
      <c r="V280">
        <f t="shared" si="36"/>
        <v>624.11048270648939</v>
      </c>
    </row>
    <row r="281" spans="1:22">
      <c r="A281" s="1">
        <v>41716</v>
      </c>
      <c r="B281">
        <v>16336.190430000001</v>
      </c>
      <c r="C281">
        <v>1872.25</v>
      </c>
      <c r="D281">
        <v>4333.3100590000004</v>
      </c>
      <c r="E281">
        <v>2.681</v>
      </c>
      <c r="F281">
        <f t="shared" si="31"/>
        <v>5.4611180162933695E-3</v>
      </c>
      <c r="G281">
        <f t="shared" si="32"/>
        <v>7.1936822748935253E-3</v>
      </c>
      <c r="H281">
        <f t="shared" si="33"/>
        <v>1.2390324935247492E-2</v>
      </c>
      <c r="I281">
        <f t="shared" si="34"/>
        <v>-6.6914747820452803E-3</v>
      </c>
      <c r="U281">
        <f t="shared" si="35"/>
        <v>6.8443900897257881E-3</v>
      </c>
      <c r="V281">
        <f t="shared" si="36"/>
        <v>628.38213830921961</v>
      </c>
    </row>
    <row r="282" spans="1:22">
      <c r="A282" s="1">
        <v>41717</v>
      </c>
      <c r="B282">
        <v>16222.169921999999</v>
      </c>
      <c r="C282">
        <v>1860.7700199999999</v>
      </c>
      <c r="D282">
        <v>4307.6000979999999</v>
      </c>
      <c r="E282">
        <v>2.7719999999999998</v>
      </c>
      <c r="F282">
        <f t="shared" si="31"/>
        <v>-7.0040980501436499E-3</v>
      </c>
      <c r="G282">
        <f t="shared" si="32"/>
        <v>-6.1505248448226989E-3</v>
      </c>
      <c r="H282">
        <f t="shared" si="33"/>
        <v>-5.9507705559271986E-3</v>
      </c>
      <c r="I282">
        <f t="shared" si="34"/>
        <v>3.3379222073834397E-2</v>
      </c>
      <c r="U282">
        <f t="shared" si="35"/>
        <v>-2.3936958278846236E-3</v>
      </c>
      <c r="V282">
        <f t="shared" si="36"/>
        <v>626.8779826064316</v>
      </c>
    </row>
    <row r="283" spans="1:22">
      <c r="A283" s="1">
        <v>41718</v>
      </c>
      <c r="B283">
        <v>16331.049805000001</v>
      </c>
      <c r="C283">
        <v>1872.01001</v>
      </c>
      <c r="D283">
        <v>4319.2900390000004</v>
      </c>
      <c r="E283">
        <v>2.7749999999999999</v>
      </c>
      <c r="F283">
        <f t="shared" si="31"/>
        <v>6.6893714307260932E-3</v>
      </c>
      <c r="G283">
        <f t="shared" si="32"/>
        <v>6.0223339608095686E-3</v>
      </c>
      <c r="H283">
        <f t="shared" si="33"/>
        <v>2.7101187031073949E-3</v>
      </c>
      <c r="I283">
        <f t="shared" si="34"/>
        <v>1.0816658707409699E-3</v>
      </c>
      <c r="U283">
        <f t="shared" si="35"/>
        <v>4.7347138154670131E-3</v>
      </c>
      <c r="V283">
        <f t="shared" si="36"/>
        <v>629.8460704512903</v>
      </c>
    </row>
    <row r="284" spans="1:22">
      <c r="A284" s="1">
        <v>41719</v>
      </c>
      <c r="B284">
        <v>16302.769531</v>
      </c>
      <c r="C284">
        <v>1866.5200199999999</v>
      </c>
      <c r="D284">
        <v>4276.7900390000004</v>
      </c>
      <c r="E284">
        <v>2.75</v>
      </c>
      <c r="F284">
        <f t="shared" si="31"/>
        <v>-1.7331885543757121E-3</v>
      </c>
      <c r="G284">
        <f t="shared" si="32"/>
        <v>-2.9369799906726465E-3</v>
      </c>
      <c r="H284">
        <f t="shared" si="33"/>
        <v>-9.8883086041931714E-3</v>
      </c>
      <c r="I284">
        <f t="shared" si="34"/>
        <v>-9.0498355199179273E-3</v>
      </c>
      <c r="U284">
        <f t="shared" si="35"/>
        <v>-5.2725266967642518E-3</v>
      </c>
      <c r="V284">
        <f t="shared" si="36"/>
        <v>626.52519022998376</v>
      </c>
    </row>
    <row r="285" spans="1:22">
      <c r="A285" s="1">
        <v>41722</v>
      </c>
      <c r="B285">
        <v>16276.690430000001</v>
      </c>
      <c r="C285">
        <v>1857.4399410000001</v>
      </c>
      <c r="D285">
        <v>4226.3901370000003</v>
      </c>
      <c r="E285">
        <v>2.7330000000000001</v>
      </c>
      <c r="F285">
        <f t="shared" si="31"/>
        <v>-1.6009538894379608E-3</v>
      </c>
      <c r="G285">
        <f t="shared" si="32"/>
        <v>-4.8765814292138984E-3</v>
      </c>
      <c r="H285">
        <f t="shared" si="33"/>
        <v>-1.1854504121328538E-2</v>
      </c>
      <c r="I285">
        <f t="shared" si="34"/>
        <v>-6.2010047325489603E-3</v>
      </c>
      <c r="U285">
        <f t="shared" si="35"/>
        <v>-6.1197123052490155E-3</v>
      </c>
      <c r="V285">
        <f t="shared" si="36"/>
        <v>622.69103631378482</v>
      </c>
    </row>
    <row r="286" spans="1:22">
      <c r="A286" s="1">
        <v>41723</v>
      </c>
      <c r="B286">
        <v>16367.879883</v>
      </c>
      <c r="C286">
        <v>1865.619995</v>
      </c>
      <c r="D286">
        <v>4234.2700199999999</v>
      </c>
      <c r="E286">
        <v>2.7349999999999999</v>
      </c>
      <c r="F286">
        <f t="shared" si="31"/>
        <v>5.5868212884195535E-3</v>
      </c>
      <c r="G286">
        <f t="shared" si="32"/>
        <v>4.3942710047230656E-3</v>
      </c>
      <c r="H286">
        <f t="shared" si="33"/>
        <v>1.862711687309337E-3</v>
      </c>
      <c r="I286">
        <f t="shared" si="34"/>
        <v>7.3152892801339991E-4</v>
      </c>
      <c r="U286">
        <f t="shared" si="35"/>
        <v>3.6262940869369272E-3</v>
      </c>
      <c r="V286">
        <f t="shared" si="36"/>
        <v>624.94909713675816</v>
      </c>
    </row>
    <row r="287" spans="1:22">
      <c r="A287" s="1">
        <v>41724</v>
      </c>
      <c r="B287">
        <v>16268.990234000001</v>
      </c>
      <c r="C287">
        <v>1852.5600589999999</v>
      </c>
      <c r="D287">
        <v>4173.580078</v>
      </c>
      <c r="E287">
        <v>2.7010000000000001</v>
      </c>
      <c r="F287">
        <f t="shared" si="31"/>
        <v>-6.0600144118437274E-3</v>
      </c>
      <c r="G287">
        <f t="shared" si="32"/>
        <v>-7.0249366727707435E-3</v>
      </c>
      <c r="H287">
        <f t="shared" si="33"/>
        <v>-1.4436745510484525E-2</v>
      </c>
      <c r="I287">
        <f t="shared" si="34"/>
        <v>-1.2509361063465882E-2</v>
      </c>
      <c r="U287">
        <f t="shared" si="35"/>
        <v>-9.5074450848762863E-3</v>
      </c>
      <c r="V287">
        <f t="shared" si="36"/>
        <v>619.00742791488733</v>
      </c>
    </row>
    <row r="288" spans="1:22">
      <c r="A288" s="1">
        <v>41725</v>
      </c>
      <c r="B288">
        <v>16264.230469</v>
      </c>
      <c r="C288">
        <v>1849.040039</v>
      </c>
      <c r="D288">
        <v>4151.2299800000001</v>
      </c>
      <c r="E288">
        <v>2.6720000000000002</v>
      </c>
      <c r="F288">
        <f t="shared" si="31"/>
        <v>-2.9260951919976672E-4</v>
      </c>
      <c r="G288">
        <f t="shared" si="32"/>
        <v>-1.9018915970694392E-3</v>
      </c>
      <c r="H288">
        <f t="shared" si="33"/>
        <v>-5.3695283240781828E-3</v>
      </c>
      <c r="I288">
        <f t="shared" si="34"/>
        <v>-1.0794819136079195E-2</v>
      </c>
      <c r="U288">
        <f t="shared" si="35"/>
        <v>-3.3486907457121362E-3</v>
      </c>
      <c r="V288">
        <f t="shared" si="36"/>
        <v>616.93456346950165</v>
      </c>
    </row>
    <row r="289" spans="1:22">
      <c r="A289" s="1">
        <v>41726</v>
      </c>
      <c r="B289">
        <v>16323.059569999999</v>
      </c>
      <c r="C289">
        <v>1857.619995</v>
      </c>
      <c r="D289">
        <v>4155.7597660000001</v>
      </c>
      <c r="E289">
        <v>2.7120000000000002</v>
      </c>
      <c r="F289">
        <f t="shared" si="31"/>
        <v>3.6105588920256029E-3</v>
      </c>
      <c r="G289">
        <f t="shared" si="32"/>
        <v>4.6294892141261826E-3</v>
      </c>
      <c r="H289">
        <f t="shared" si="33"/>
        <v>1.0905963742542898E-3</v>
      </c>
      <c r="I289">
        <f t="shared" si="34"/>
        <v>1.4859114403749905E-2</v>
      </c>
      <c r="U289">
        <f t="shared" si="35"/>
        <v>4.2851047844968135E-3</v>
      </c>
      <c r="V289">
        <f t="shared" si="36"/>
        <v>619.57819271914627</v>
      </c>
    </row>
    <row r="290" spans="1:22">
      <c r="A290" s="1">
        <v>41729</v>
      </c>
      <c r="B290">
        <v>16457.660156000002</v>
      </c>
      <c r="C290">
        <v>1872.339966</v>
      </c>
      <c r="D290">
        <v>4198.9902339999999</v>
      </c>
      <c r="E290">
        <v>2.7229999999999999</v>
      </c>
      <c r="F290">
        <f t="shared" si="31"/>
        <v>8.2122261858134822E-3</v>
      </c>
      <c r="G290">
        <f t="shared" si="32"/>
        <v>7.8928715438509635E-3</v>
      </c>
      <c r="H290">
        <f t="shared" si="33"/>
        <v>1.0348808479833847E-2</v>
      </c>
      <c r="I290">
        <f t="shared" si="34"/>
        <v>4.0478436134733699E-3</v>
      </c>
      <c r="U290">
        <f t="shared" si="35"/>
        <v>8.3409562241968244E-3</v>
      </c>
      <c r="V290">
        <f t="shared" si="36"/>
        <v>624.74606730208359</v>
      </c>
    </row>
    <row r="291" spans="1:22">
      <c r="A291" s="1">
        <v>41730</v>
      </c>
      <c r="B291">
        <v>16532.609375</v>
      </c>
      <c r="C291">
        <v>1885.5200199999999</v>
      </c>
      <c r="D291">
        <v>4268.0400390000004</v>
      </c>
      <c r="E291">
        <v>2.7589999999999999</v>
      </c>
      <c r="F291">
        <f t="shared" si="31"/>
        <v>4.5437244988927924E-3</v>
      </c>
      <c r="G291">
        <f t="shared" si="32"/>
        <v>7.0146881968491453E-3</v>
      </c>
      <c r="H291">
        <f t="shared" si="33"/>
        <v>1.6310638697004651E-2</v>
      </c>
      <c r="I291">
        <f t="shared" si="34"/>
        <v>1.3134081543526552E-2</v>
      </c>
      <c r="U291">
        <f t="shared" si="35"/>
        <v>9.6741235721766322E-3</v>
      </c>
      <c r="V291">
        <f t="shared" si="36"/>
        <v>630.7899379583954</v>
      </c>
    </row>
    <row r="292" spans="1:22">
      <c r="A292" s="1">
        <v>41731</v>
      </c>
      <c r="B292">
        <v>16573</v>
      </c>
      <c r="C292">
        <v>1890.900024</v>
      </c>
      <c r="D292">
        <v>4276.4599609999996</v>
      </c>
      <c r="E292">
        <v>2.8029999999999999</v>
      </c>
      <c r="F292">
        <f t="shared" si="31"/>
        <v>2.4401088397680488E-3</v>
      </c>
      <c r="G292">
        <f t="shared" si="32"/>
        <v>2.8492633642570506E-3</v>
      </c>
      <c r="H292">
        <f t="shared" si="33"/>
        <v>1.9708408275257816E-3</v>
      </c>
      <c r="I292">
        <f t="shared" si="34"/>
        <v>1.5821976947502304E-2</v>
      </c>
      <c r="U292">
        <f t="shared" si="35"/>
        <v>3.7602616042154949E-3</v>
      </c>
      <c r="V292">
        <f t="shared" si="36"/>
        <v>633.16187314242575</v>
      </c>
    </row>
    <row r="293" spans="1:22">
      <c r="A293" s="1">
        <v>41732</v>
      </c>
      <c r="B293">
        <v>16572.550781000002</v>
      </c>
      <c r="C293">
        <v>1888.7700199999999</v>
      </c>
      <c r="D293">
        <v>4237.7402339999999</v>
      </c>
      <c r="E293">
        <v>2.79</v>
      </c>
      <c r="F293">
        <f t="shared" si="31"/>
        <v>-2.7105840116714913E-5</v>
      </c>
      <c r="G293">
        <f t="shared" si="32"/>
        <v>-1.1270847458569155E-3</v>
      </c>
      <c r="H293">
        <f t="shared" si="33"/>
        <v>-9.0953919430302975E-3</v>
      </c>
      <c r="I293">
        <f t="shared" si="34"/>
        <v>-4.6486763493768886E-3</v>
      </c>
      <c r="U293">
        <f t="shared" si="35"/>
        <v>-3.5397423936388674E-3</v>
      </c>
      <c r="V293">
        <f t="shared" si="36"/>
        <v>630.92064321802775</v>
      </c>
    </row>
    <row r="294" spans="1:22">
      <c r="A294" s="1">
        <v>41733</v>
      </c>
      <c r="B294">
        <v>16412.710938</v>
      </c>
      <c r="C294">
        <v>1865.089966</v>
      </c>
      <c r="D294">
        <v>4127.7299800000001</v>
      </c>
      <c r="E294">
        <v>2.726</v>
      </c>
      <c r="F294">
        <f t="shared" si="31"/>
        <v>-9.6916674777376734E-3</v>
      </c>
      <c r="G294">
        <f t="shared" si="32"/>
        <v>-1.2616543077148771E-2</v>
      </c>
      <c r="H294">
        <f t="shared" si="33"/>
        <v>-2.6302549270886631E-2</v>
      </c>
      <c r="I294">
        <f t="shared" si="34"/>
        <v>-2.320626255893336E-2</v>
      </c>
      <c r="U294">
        <f t="shared" si="35"/>
        <v>-1.6903854203625258E-2</v>
      </c>
      <c r="V294">
        <f t="shared" si="36"/>
        <v>620.25565265101272</v>
      </c>
    </row>
    <row r="295" spans="1:22">
      <c r="A295" s="1">
        <v>41736</v>
      </c>
      <c r="B295">
        <v>16245.870117</v>
      </c>
      <c r="C295">
        <v>1845.040039</v>
      </c>
      <c r="D295">
        <v>4079.75</v>
      </c>
      <c r="E295">
        <v>2.6949999999999998</v>
      </c>
      <c r="F295">
        <f t="shared" si="31"/>
        <v>-1.0217361994691608E-2</v>
      </c>
      <c r="G295">
        <f t="shared" si="32"/>
        <v>-1.0808312462366923E-2</v>
      </c>
      <c r="H295">
        <f t="shared" si="33"/>
        <v>-1.1691902189202798E-2</v>
      </c>
      <c r="I295">
        <f t="shared" si="34"/>
        <v>-1.1437128913380425E-2</v>
      </c>
      <c r="U295">
        <f t="shared" si="35"/>
        <v>-1.0958985885216443E-2</v>
      </c>
      <c r="V295">
        <f t="shared" si="36"/>
        <v>613.45827970838457</v>
      </c>
    </row>
    <row r="296" spans="1:22">
      <c r="A296" s="1">
        <v>41737</v>
      </c>
      <c r="B296">
        <v>16256.139648</v>
      </c>
      <c r="C296">
        <v>1851.959961</v>
      </c>
      <c r="D296">
        <v>4112.9902339999999</v>
      </c>
      <c r="E296">
        <v>2.681</v>
      </c>
      <c r="F296">
        <f t="shared" si="31"/>
        <v>6.3193208149299354E-4</v>
      </c>
      <c r="G296">
        <f t="shared" si="32"/>
        <v>3.7435380478000289E-3</v>
      </c>
      <c r="H296">
        <f t="shared" si="33"/>
        <v>8.1146027939986015E-3</v>
      </c>
      <c r="I296">
        <f t="shared" si="34"/>
        <v>-5.2083451071381235E-3</v>
      </c>
      <c r="U296">
        <f t="shared" si="35"/>
        <v>3.2261873662736747E-3</v>
      </c>
      <c r="V296">
        <f t="shared" si="36"/>
        <v>615.43741106011578</v>
      </c>
    </row>
    <row r="297" spans="1:22">
      <c r="A297" s="1">
        <v>41738</v>
      </c>
      <c r="B297">
        <v>16437.179688</v>
      </c>
      <c r="C297">
        <v>1872.1800539999999</v>
      </c>
      <c r="D297">
        <v>4183.8999020000001</v>
      </c>
      <c r="E297">
        <v>2.6840000000000002</v>
      </c>
      <c r="F297">
        <f t="shared" si="31"/>
        <v>1.1075161176165001E-2</v>
      </c>
      <c r="G297">
        <f t="shared" si="32"/>
        <v>1.0859039462616495E-2</v>
      </c>
      <c r="H297">
        <f t="shared" si="33"/>
        <v>1.7093487657356986E-2</v>
      </c>
      <c r="I297">
        <f t="shared" si="34"/>
        <v>1.118359855613233E-3</v>
      </c>
      <c r="U297">
        <f t="shared" si="35"/>
        <v>1.1820142474402868E-2</v>
      </c>
      <c r="V297">
        <f t="shared" si="36"/>
        <v>622.71196894292405</v>
      </c>
    </row>
    <row r="298" spans="1:22">
      <c r="A298" s="1">
        <v>41739</v>
      </c>
      <c r="B298">
        <v>16170.219727</v>
      </c>
      <c r="C298">
        <v>1833.079956</v>
      </c>
      <c r="D298">
        <v>4054.110107</v>
      </c>
      <c r="E298">
        <v>2.6280000000000001</v>
      </c>
      <c r="F298">
        <f t="shared" si="31"/>
        <v>-1.637456103076709E-2</v>
      </c>
      <c r="G298">
        <f t="shared" si="32"/>
        <v>-2.1105967921619718E-2</v>
      </c>
      <c r="H298">
        <f t="shared" si="33"/>
        <v>-3.1512594730481611E-2</v>
      </c>
      <c r="I298">
        <f t="shared" si="34"/>
        <v>-2.1085118487071324E-2</v>
      </c>
      <c r="U298">
        <f t="shared" si="35"/>
        <v>-2.2806448953567655E-2</v>
      </c>
      <c r="V298">
        <f t="shared" si="36"/>
        <v>608.51012021045165</v>
      </c>
    </row>
    <row r="299" spans="1:22">
      <c r="A299" s="1">
        <v>41740</v>
      </c>
      <c r="B299">
        <v>16026.75</v>
      </c>
      <c r="C299">
        <v>1815.6899410000001</v>
      </c>
      <c r="D299">
        <v>3999.7299800000001</v>
      </c>
      <c r="E299">
        <v>2.6190000000000002</v>
      </c>
      <c r="F299">
        <f t="shared" si="31"/>
        <v>-8.9120608432062803E-3</v>
      </c>
      <c r="G299">
        <f t="shared" si="32"/>
        <v>-9.5320599338077835E-3</v>
      </c>
      <c r="H299">
        <f t="shared" si="33"/>
        <v>-1.3504353908455384E-2</v>
      </c>
      <c r="I299">
        <f t="shared" si="34"/>
        <v>-3.4305350967892482E-3</v>
      </c>
      <c r="U299">
        <f t="shared" si="35"/>
        <v>-9.9275959153197601E-3</v>
      </c>
      <c r="V299">
        <f t="shared" si="36"/>
        <v>602.46907762661965</v>
      </c>
    </row>
    <row r="300" spans="1:22">
      <c r="A300" s="1">
        <v>41743</v>
      </c>
      <c r="B300">
        <v>16173.240234000001</v>
      </c>
      <c r="C300">
        <v>1830.6099850000001</v>
      </c>
      <c r="D300">
        <v>4022.6899410000001</v>
      </c>
      <c r="E300">
        <v>2.6389999999999998</v>
      </c>
      <c r="F300">
        <f t="shared" si="31"/>
        <v>9.0988378307286042E-3</v>
      </c>
      <c r="G300">
        <f t="shared" si="32"/>
        <v>8.1837081824381302E-3</v>
      </c>
      <c r="H300">
        <f t="shared" si="33"/>
        <v>5.7239645677911559E-3</v>
      </c>
      <c r="I300">
        <f t="shared" si="34"/>
        <v>7.607491995612072E-3</v>
      </c>
      <c r="U300">
        <f t="shared" si="35"/>
        <v>7.662702373848574E-3</v>
      </c>
      <c r="V300">
        <f t="shared" si="36"/>
        <v>607.08561885791948</v>
      </c>
    </row>
    <row r="301" spans="1:22">
      <c r="A301" s="1">
        <v>41744</v>
      </c>
      <c r="B301">
        <v>16262.559569999999</v>
      </c>
      <c r="C301">
        <v>1842.9799800000001</v>
      </c>
      <c r="D301">
        <v>4034.1599120000001</v>
      </c>
      <c r="E301">
        <v>2.6280000000000001</v>
      </c>
      <c r="F301">
        <f t="shared" si="31"/>
        <v>5.5074678170803221E-3</v>
      </c>
      <c r="G301">
        <f t="shared" si="32"/>
        <v>6.7345794554065381E-3</v>
      </c>
      <c r="H301">
        <f t="shared" si="33"/>
        <v>2.8472613882834226E-3</v>
      </c>
      <c r="I301">
        <f t="shared" si="34"/>
        <v>-4.1769568988228381E-3</v>
      </c>
      <c r="U301">
        <f t="shared" si="35"/>
        <v>4.1090969083488003E-3</v>
      </c>
      <c r="V301">
        <f t="shared" si="36"/>
        <v>609.58019249747156</v>
      </c>
    </row>
    <row r="302" spans="1:22">
      <c r="A302" s="1">
        <v>41745</v>
      </c>
      <c r="B302">
        <v>16424.849609000001</v>
      </c>
      <c r="C302">
        <v>1862.3100589999999</v>
      </c>
      <c r="D302">
        <v>4086.2299800000001</v>
      </c>
      <c r="E302">
        <v>2.637</v>
      </c>
      <c r="F302">
        <f t="shared" si="31"/>
        <v>9.9299012431348834E-3</v>
      </c>
      <c r="G302">
        <f t="shared" si="32"/>
        <v>1.0433868421252783E-2</v>
      </c>
      <c r="H302">
        <f t="shared" si="33"/>
        <v>1.282469988927943E-2</v>
      </c>
      <c r="I302">
        <f t="shared" si="34"/>
        <v>3.4188067487854611E-3</v>
      </c>
      <c r="U302">
        <f t="shared" si="35"/>
        <v>1.0298421540978675E-2</v>
      </c>
      <c r="V302">
        <f t="shared" si="36"/>
        <v>615.85790628284144</v>
      </c>
    </row>
    <row r="303" spans="1:22">
      <c r="A303" s="1">
        <v>41746</v>
      </c>
      <c r="B303">
        <v>16408.539063</v>
      </c>
      <c r="C303">
        <v>1864.849976</v>
      </c>
      <c r="D303">
        <v>4095.5200199999999</v>
      </c>
      <c r="E303">
        <v>2.7210000000000001</v>
      </c>
      <c r="F303">
        <f t="shared" si="31"/>
        <v>-9.9353420413791698E-4</v>
      </c>
      <c r="G303">
        <f t="shared" si="32"/>
        <v>1.3629237109861758E-3</v>
      </c>
      <c r="H303">
        <f t="shared" si="33"/>
        <v>2.2709185669200428E-3</v>
      </c>
      <c r="I303">
        <f t="shared" si="34"/>
        <v>3.1357552429959565E-2</v>
      </c>
      <c r="U303">
        <f t="shared" si="35"/>
        <v>3.9278476651264469E-3</v>
      </c>
      <c r="V303">
        <f t="shared" si="36"/>
        <v>618.2769023220842</v>
      </c>
    </row>
    <row r="304" spans="1:22">
      <c r="A304" s="1">
        <v>41750</v>
      </c>
      <c r="B304">
        <v>16449.25</v>
      </c>
      <c r="C304">
        <v>1871.8900149999999</v>
      </c>
      <c r="D304">
        <v>4121.5498049999997</v>
      </c>
      <c r="E304">
        <v>2.7210000000000001</v>
      </c>
      <c r="F304">
        <f t="shared" si="31"/>
        <v>2.4780095674831674E-3</v>
      </c>
      <c r="G304">
        <f t="shared" si="32"/>
        <v>3.768015621348781E-3</v>
      </c>
      <c r="H304">
        <f t="shared" si="33"/>
        <v>6.3355606371801728E-3</v>
      </c>
      <c r="I304">
        <f t="shared" si="34"/>
        <v>0</v>
      </c>
      <c r="U304">
        <f t="shared" si="35"/>
        <v>3.7744757478036361E-3</v>
      </c>
      <c r="V304">
        <f t="shared" si="36"/>
        <v>620.61057349532598</v>
      </c>
    </row>
    <row r="305" spans="1:22">
      <c r="A305" s="1">
        <v>41751</v>
      </c>
      <c r="B305">
        <v>16514.369140999999</v>
      </c>
      <c r="C305">
        <v>1879.5500489999999</v>
      </c>
      <c r="D305">
        <v>4161.4599609999996</v>
      </c>
      <c r="E305">
        <v>2.726</v>
      </c>
      <c r="F305">
        <f t="shared" si="31"/>
        <v>3.9509754940260803E-3</v>
      </c>
      <c r="G305">
        <f t="shared" si="32"/>
        <v>4.0837888997611281E-3</v>
      </c>
      <c r="H305">
        <f t="shared" si="33"/>
        <v>9.6367059765474893E-3</v>
      </c>
      <c r="I305">
        <f t="shared" si="34"/>
        <v>1.8358734732314803E-3</v>
      </c>
      <c r="U305">
        <f t="shared" si="35"/>
        <v>5.4850284584235572E-3</v>
      </c>
      <c r="V305">
        <f t="shared" si="36"/>
        <v>624.01464015254646</v>
      </c>
    </row>
    <row r="306" spans="1:22">
      <c r="A306" s="1">
        <v>41752</v>
      </c>
      <c r="B306">
        <v>16501.650390999999</v>
      </c>
      <c r="C306">
        <v>1875.3900149999999</v>
      </c>
      <c r="D306">
        <v>4126.9702150000003</v>
      </c>
      <c r="E306">
        <v>2.6859999999999999</v>
      </c>
      <c r="F306">
        <f t="shared" si="31"/>
        <v>-7.7045935939279767E-4</v>
      </c>
      <c r="G306">
        <f t="shared" si="32"/>
        <v>-2.2157667665058493E-3</v>
      </c>
      <c r="H306">
        <f t="shared" si="33"/>
        <v>-8.322431229783555E-3</v>
      </c>
      <c r="I306">
        <f t="shared" si="34"/>
        <v>-1.4782235173295107E-2</v>
      </c>
      <c r="U306">
        <f t="shared" si="35"/>
        <v>-4.8708207240341708E-3</v>
      </c>
      <c r="V306">
        <f t="shared" si="36"/>
        <v>620.97517671119067</v>
      </c>
    </row>
    <row r="307" spans="1:22">
      <c r="A307" s="1">
        <v>41753</v>
      </c>
      <c r="B307">
        <v>16501.650390999999</v>
      </c>
      <c r="C307">
        <v>1878.6099850000001</v>
      </c>
      <c r="D307">
        <v>4148.3398440000001</v>
      </c>
      <c r="E307">
        <v>2.6880000000000002</v>
      </c>
      <c r="F307">
        <f t="shared" si="31"/>
        <v>0</v>
      </c>
      <c r="G307">
        <f t="shared" si="32"/>
        <v>1.7154879007302134E-3</v>
      </c>
      <c r="H307">
        <f t="shared" si="33"/>
        <v>5.1646829783187406E-3</v>
      </c>
      <c r="I307">
        <f t="shared" si="34"/>
        <v>7.443245598572956E-4</v>
      </c>
      <c r="U307">
        <f t="shared" si="35"/>
        <v>2.1384837197004156E-3</v>
      </c>
      <c r="V307">
        <f t="shared" si="36"/>
        <v>622.30312201692573</v>
      </c>
    </row>
    <row r="308" spans="1:22">
      <c r="A308" s="1">
        <v>41754</v>
      </c>
      <c r="B308">
        <v>16361.459961</v>
      </c>
      <c r="C308">
        <v>1863.400024</v>
      </c>
      <c r="D308">
        <v>4075.5600589999999</v>
      </c>
      <c r="E308">
        <v>2.6659999999999999</v>
      </c>
      <c r="F308">
        <f t="shared" si="31"/>
        <v>-8.531832738562891E-3</v>
      </c>
      <c r="G308">
        <f t="shared" si="32"/>
        <v>-8.1293447785699673E-3</v>
      </c>
      <c r="H308">
        <f t="shared" si="33"/>
        <v>-1.7700041575333836E-2</v>
      </c>
      <c r="I308">
        <f t="shared" si="34"/>
        <v>-8.2182009043863229E-3</v>
      </c>
      <c r="U308">
        <f t="shared" si="35"/>
        <v>-1.113018581817864E-2</v>
      </c>
      <c r="V308">
        <f t="shared" si="36"/>
        <v>615.37677263364469</v>
      </c>
    </row>
    <row r="309" spans="1:22">
      <c r="A309" s="1">
        <v>41757</v>
      </c>
      <c r="B309">
        <v>16448.740234000001</v>
      </c>
      <c r="C309">
        <v>1869.4300539999999</v>
      </c>
      <c r="D309">
        <v>4074.3999020000001</v>
      </c>
      <c r="E309">
        <v>2.677</v>
      </c>
      <c r="F309">
        <f t="shared" si="31"/>
        <v>5.3203258962045714E-3</v>
      </c>
      <c r="G309">
        <f t="shared" si="32"/>
        <v>3.2308115393362624E-3</v>
      </c>
      <c r="H309">
        <f t="shared" si="33"/>
        <v>-2.8470250489272915E-4</v>
      </c>
      <c r="I309">
        <f t="shared" si="34"/>
        <v>4.1175427816986078E-3</v>
      </c>
      <c r="U309">
        <f t="shared" si="35"/>
        <v>2.8916847573642922E-3</v>
      </c>
      <c r="V309">
        <f t="shared" si="36"/>
        <v>617.15624826710541</v>
      </c>
    </row>
    <row r="310" spans="1:22">
      <c r="A310" s="1">
        <v>41758</v>
      </c>
      <c r="B310">
        <v>16535.369140999999</v>
      </c>
      <c r="C310">
        <v>1878.329956</v>
      </c>
      <c r="D310">
        <v>4103.5400390000004</v>
      </c>
      <c r="E310">
        <v>2.6949999999999998</v>
      </c>
      <c r="F310">
        <f t="shared" si="31"/>
        <v>5.2527782515775084E-3</v>
      </c>
      <c r="G310">
        <f t="shared" si="32"/>
        <v>4.7494603208926116E-3</v>
      </c>
      <c r="H310">
        <f t="shared" si="33"/>
        <v>7.1265527847615947E-3</v>
      </c>
      <c r="I310">
        <f t="shared" si="34"/>
        <v>6.7014398227448826E-3</v>
      </c>
      <c r="U310">
        <f t="shared" si="35"/>
        <v>5.8087813894440029E-3</v>
      </c>
      <c r="V310">
        <f t="shared" si="36"/>
        <v>620.74117399641852</v>
      </c>
    </row>
    <row r="311" spans="1:22">
      <c r="A311" s="1">
        <v>41759</v>
      </c>
      <c r="B311">
        <v>16580.839843999998</v>
      </c>
      <c r="C311">
        <v>1883.9499510000001</v>
      </c>
      <c r="D311">
        <v>4114.5600590000004</v>
      </c>
      <c r="E311">
        <v>2.6480000000000001</v>
      </c>
      <c r="F311">
        <f t="shared" si="31"/>
        <v>2.7461314546023169E-3</v>
      </c>
      <c r="G311">
        <f t="shared" si="32"/>
        <v>2.9875497405849596E-3</v>
      </c>
      <c r="H311">
        <f t="shared" si="33"/>
        <v>2.6818915500540926E-3</v>
      </c>
      <c r="I311">
        <f t="shared" si="34"/>
        <v>-1.7593566286198625E-2</v>
      </c>
      <c r="U311">
        <f t="shared" si="35"/>
        <v>7.6531519495254816E-4</v>
      </c>
      <c r="V311">
        <f t="shared" si="36"/>
        <v>621.21623664901063</v>
      </c>
    </row>
    <row r="312" spans="1:22">
      <c r="A312" s="1">
        <v>41760</v>
      </c>
      <c r="B312">
        <v>16558.869140999999</v>
      </c>
      <c r="C312">
        <v>1883.6800539999999</v>
      </c>
      <c r="D312">
        <v>4127.4501950000003</v>
      </c>
      <c r="E312">
        <v>2.6059999999999999</v>
      </c>
      <c r="F312">
        <f t="shared" si="31"/>
        <v>-1.3259444269041281E-3</v>
      </c>
      <c r="G312">
        <f t="shared" si="32"/>
        <v>-1.4327149964494664E-4</v>
      </c>
      <c r="H312">
        <f t="shared" si="33"/>
        <v>3.1279132426047839E-3</v>
      </c>
      <c r="I312">
        <f t="shared" si="34"/>
        <v>-1.5988159372108523E-2</v>
      </c>
      <c r="U312">
        <f t="shared" si="35"/>
        <v>-1.1012067423941396E-3</v>
      </c>
      <c r="V312">
        <f t="shared" si="36"/>
        <v>620.53214914072805</v>
      </c>
    </row>
    <row r="313" spans="1:22">
      <c r="A313" s="1">
        <v>41761</v>
      </c>
      <c r="B313">
        <v>16512.890625</v>
      </c>
      <c r="C313">
        <v>1881.1400149999999</v>
      </c>
      <c r="D313">
        <v>4123.8999020000001</v>
      </c>
      <c r="E313">
        <v>2.5910000000000002</v>
      </c>
      <c r="F313">
        <f t="shared" si="31"/>
        <v>-2.7805321487789844E-3</v>
      </c>
      <c r="G313">
        <f t="shared" si="32"/>
        <v>-1.3493549964392008E-3</v>
      </c>
      <c r="H313">
        <f t="shared" si="33"/>
        <v>-8.6053631886989421E-4</v>
      </c>
      <c r="I313">
        <f t="shared" si="34"/>
        <v>-5.7725771226803156E-3</v>
      </c>
      <c r="U313">
        <f t="shared" si="35"/>
        <v>-2.0743847514944555E-3</v>
      </c>
      <c r="V313">
        <f t="shared" si="36"/>
        <v>619.24492671273845</v>
      </c>
    </row>
    <row r="314" spans="1:22">
      <c r="A314" s="1">
        <v>41764</v>
      </c>
      <c r="B314">
        <v>16530.550781000002</v>
      </c>
      <c r="C314">
        <v>1884.660034</v>
      </c>
      <c r="D314">
        <v>4138.0600590000004</v>
      </c>
      <c r="E314">
        <v>2.6110000000000002</v>
      </c>
      <c r="F314">
        <f t="shared" si="31"/>
        <v>1.0689054729193649E-3</v>
      </c>
      <c r="G314">
        <f t="shared" si="32"/>
        <v>1.8694673001096345E-3</v>
      </c>
      <c r="H314">
        <f t="shared" si="33"/>
        <v>3.4277994402702417E-3</v>
      </c>
      <c r="I314">
        <f t="shared" si="34"/>
        <v>7.6893881370189683E-3</v>
      </c>
      <c r="U314">
        <f t="shared" si="35"/>
        <v>2.6787904776916691E-3</v>
      </c>
      <c r="V314">
        <f t="shared" si="36"/>
        <v>620.90375412577544</v>
      </c>
    </row>
    <row r="315" spans="1:22">
      <c r="A315" s="1">
        <v>41765</v>
      </c>
      <c r="B315">
        <v>16401.019531000002</v>
      </c>
      <c r="C315">
        <v>1867.719971</v>
      </c>
      <c r="D315">
        <v>4080.76001</v>
      </c>
      <c r="E315">
        <v>2.5950000000000002</v>
      </c>
      <c r="F315">
        <f t="shared" si="31"/>
        <v>-7.8667319402409563E-3</v>
      </c>
      <c r="G315">
        <f t="shared" si="32"/>
        <v>-9.0290312076985058E-3</v>
      </c>
      <c r="H315">
        <f t="shared" si="33"/>
        <v>-1.3943845205001264E-2</v>
      </c>
      <c r="I315">
        <f t="shared" si="34"/>
        <v>-6.1467730991397896E-3</v>
      </c>
      <c r="U315">
        <f t="shared" si="35"/>
        <v>-9.8665598157961967E-3</v>
      </c>
      <c r="V315">
        <f t="shared" si="36"/>
        <v>614.77757009584104</v>
      </c>
    </row>
    <row r="316" spans="1:22">
      <c r="A316" s="1">
        <v>41766</v>
      </c>
      <c r="B316">
        <v>16518.539063</v>
      </c>
      <c r="C316">
        <v>1878.209961</v>
      </c>
      <c r="D316">
        <v>4067.669922</v>
      </c>
      <c r="E316">
        <v>2.59</v>
      </c>
      <c r="F316">
        <f t="shared" si="31"/>
        <v>7.139830316891956E-3</v>
      </c>
      <c r="G316">
        <f t="shared" si="32"/>
        <v>5.6007547453593319E-3</v>
      </c>
      <c r="H316">
        <f t="shared" si="33"/>
        <v>-3.2129132531738334E-3</v>
      </c>
      <c r="I316">
        <f t="shared" si="34"/>
        <v>-1.9286409064057082E-3</v>
      </c>
      <c r="U316">
        <f t="shared" si="35"/>
        <v>2.6654374520826652E-3</v>
      </c>
      <c r="V316">
        <f t="shared" si="36"/>
        <v>616.41622125587492</v>
      </c>
    </row>
    <row r="317" spans="1:22">
      <c r="A317" s="1">
        <v>41767</v>
      </c>
      <c r="B317">
        <v>16550.970702999999</v>
      </c>
      <c r="C317">
        <v>1875.630005</v>
      </c>
      <c r="D317">
        <v>4051.5</v>
      </c>
      <c r="E317">
        <v>2.6019999999999999</v>
      </c>
      <c r="F317">
        <f t="shared" si="31"/>
        <v>1.9614231131345593E-3</v>
      </c>
      <c r="G317">
        <f t="shared" si="32"/>
        <v>-1.374569203583842E-3</v>
      </c>
      <c r="H317">
        <f t="shared" si="33"/>
        <v>-3.9831518576391159E-3</v>
      </c>
      <c r="I317">
        <f t="shared" si="34"/>
        <v>4.6225043788672296E-3</v>
      </c>
      <c r="U317">
        <f t="shared" si="35"/>
        <v>-5.5663894653979655E-4</v>
      </c>
      <c r="V317">
        <f t="shared" si="36"/>
        <v>616.07309997984498</v>
      </c>
    </row>
    <row r="318" spans="1:22">
      <c r="A318" s="1">
        <v>41768</v>
      </c>
      <c r="B318">
        <v>16583.339843999998</v>
      </c>
      <c r="C318">
        <v>1878.4799800000001</v>
      </c>
      <c r="D318">
        <v>4071.8701169999999</v>
      </c>
      <c r="E318">
        <v>2.6230000000000002</v>
      </c>
      <c r="F318">
        <f t="shared" si="31"/>
        <v>1.9538146871186271E-3</v>
      </c>
      <c r="G318">
        <f t="shared" si="32"/>
        <v>1.518322882863128E-3</v>
      </c>
      <c r="H318">
        <f t="shared" si="33"/>
        <v>5.0151992098691001E-3</v>
      </c>
      <c r="I318">
        <f t="shared" si="34"/>
        <v>8.0383207944231139E-3</v>
      </c>
      <c r="U318">
        <f t="shared" si="35"/>
        <v>3.3500331133975679E-3</v>
      </c>
      <c r="V318">
        <f t="shared" si="36"/>
        <v>618.13696526505089</v>
      </c>
    </row>
    <row r="319" spans="1:22">
      <c r="A319" s="1">
        <v>41771</v>
      </c>
      <c r="B319">
        <v>16695.470702999999</v>
      </c>
      <c r="C319">
        <v>1896.650024</v>
      </c>
      <c r="D319">
        <v>4143.8598629999997</v>
      </c>
      <c r="E319">
        <v>2.6560000000000001</v>
      </c>
      <c r="F319">
        <f t="shared" si="31"/>
        <v>6.738899708512781E-3</v>
      </c>
      <c r="G319">
        <f t="shared" si="32"/>
        <v>9.6262562035398201E-3</v>
      </c>
      <c r="H319">
        <f t="shared" si="33"/>
        <v>1.7525305413238188E-2</v>
      </c>
      <c r="I319">
        <f t="shared" si="34"/>
        <v>1.250253072945073E-2</v>
      </c>
      <c r="U319">
        <f t="shared" si="35"/>
        <v>1.141739147053231E-2</v>
      </c>
      <c r="V319">
        <f t="shared" si="36"/>
        <v>625.1944769798888</v>
      </c>
    </row>
    <row r="320" spans="1:22">
      <c r="A320" s="1">
        <v>41772</v>
      </c>
      <c r="B320">
        <v>16715.439452999999</v>
      </c>
      <c r="C320">
        <v>1897.4499510000001</v>
      </c>
      <c r="D320">
        <v>4130.169922</v>
      </c>
      <c r="E320">
        <v>2.6179999999999999</v>
      </c>
      <c r="F320">
        <f t="shared" si="31"/>
        <v>1.1953432148031878E-3</v>
      </c>
      <c r="G320">
        <f t="shared" si="32"/>
        <v>4.2166891601361212E-4</v>
      </c>
      <c r="H320">
        <f t="shared" si="33"/>
        <v>-3.3091380737685083E-3</v>
      </c>
      <c r="I320">
        <f t="shared" si="34"/>
        <v>-1.44105641264793E-2</v>
      </c>
      <c r="U320">
        <f t="shared" si="35"/>
        <v>-1.9486941955334427E-3</v>
      </c>
      <c r="V320">
        <f t="shared" si="36"/>
        <v>623.97616413151854</v>
      </c>
    </row>
    <row r="321" spans="1:22">
      <c r="A321" s="1">
        <v>41773</v>
      </c>
      <c r="B321">
        <v>16613.970702999999</v>
      </c>
      <c r="C321">
        <v>1888.530029</v>
      </c>
      <c r="D321">
        <v>4100.6298829999996</v>
      </c>
      <c r="E321">
        <v>2.5430000000000001</v>
      </c>
      <c r="F321">
        <f t="shared" si="31"/>
        <v>-6.0888604397408225E-3</v>
      </c>
      <c r="G321">
        <f t="shared" si="32"/>
        <v>-4.7120896316339977E-3</v>
      </c>
      <c r="H321">
        <f t="shared" si="33"/>
        <v>-7.1779575575995668E-3</v>
      </c>
      <c r="I321">
        <f t="shared" si="34"/>
        <v>-2.9066181047725508E-2</v>
      </c>
      <c r="U321">
        <f t="shared" si="35"/>
        <v>-8.3002903934648667E-3</v>
      </c>
      <c r="V321">
        <f t="shared" si="36"/>
        <v>618.79698077062665</v>
      </c>
    </row>
    <row r="322" spans="1:22">
      <c r="A322" s="1">
        <v>41774</v>
      </c>
      <c r="B322">
        <v>16446.810547000001</v>
      </c>
      <c r="C322">
        <v>1870.849976</v>
      </c>
      <c r="D322">
        <v>4069.290039</v>
      </c>
      <c r="E322">
        <v>2.5019999999999998</v>
      </c>
      <c r="F322">
        <f t="shared" si="31"/>
        <v>-1.0112379330642971E-2</v>
      </c>
      <c r="G322">
        <f t="shared" si="32"/>
        <v>-9.4059038054126482E-3</v>
      </c>
      <c r="H322">
        <f t="shared" si="33"/>
        <v>-7.6720452640223549E-3</v>
      </c>
      <c r="I322">
        <f t="shared" si="34"/>
        <v>-1.6254074395263281E-2</v>
      </c>
      <c r="U322">
        <f t="shared" si="35"/>
        <v>-9.7825059595497213E-3</v>
      </c>
      <c r="V322">
        <f t="shared" si="36"/>
        <v>612.74359561848655</v>
      </c>
    </row>
    <row r="323" spans="1:22">
      <c r="A323" s="1">
        <v>41775</v>
      </c>
      <c r="B323">
        <v>16491.310547000001</v>
      </c>
      <c r="C323">
        <v>1877.8599850000001</v>
      </c>
      <c r="D323">
        <v>4090.5900879999999</v>
      </c>
      <c r="E323">
        <v>2.5179999999999998</v>
      </c>
      <c r="F323">
        <f t="shared" si="31"/>
        <v>2.7020379788863656E-3</v>
      </c>
      <c r="G323">
        <f t="shared" si="32"/>
        <v>3.739962410462956E-3</v>
      </c>
      <c r="H323">
        <f t="shared" si="33"/>
        <v>5.2206887962200953E-3</v>
      </c>
      <c r="I323">
        <f t="shared" si="34"/>
        <v>6.3745235774361345E-3</v>
      </c>
      <c r="U323">
        <f t="shared" si="35"/>
        <v>4.1362591134144391E-3</v>
      </c>
      <c r="V323">
        <f t="shared" si="36"/>
        <v>615.27806190004981</v>
      </c>
    </row>
    <row r="324" spans="1:22">
      <c r="A324" s="1">
        <v>41778</v>
      </c>
      <c r="B324">
        <v>16511.859375</v>
      </c>
      <c r="C324">
        <v>1885.079956</v>
      </c>
      <c r="D324">
        <v>4125.8100590000004</v>
      </c>
      <c r="E324">
        <v>2.536</v>
      </c>
      <c r="F324">
        <f t="shared" ref="F324:F387" si="37">LN(B324/B323)</f>
        <v>1.2452640582075749E-3</v>
      </c>
      <c r="G324">
        <f t="shared" ref="G324:G387" si="38">LN(C324/C323)</f>
        <v>3.8374143479077863E-3</v>
      </c>
      <c r="H324">
        <f t="shared" ref="H324:H387" si="39">LN(D324/D323)</f>
        <v>8.573143003834837E-3</v>
      </c>
      <c r="I324">
        <f t="shared" ref="I324:I387" si="40">LN(E324/E323)</f>
        <v>7.1231009528241488E-3</v>
      </c>
      <c r="U324">
        <f t="shared" ref="U324:U387" si="41">0.3*(F324)+0.3*(G324)+0.3*(H324)+0.1*(I324)</f>
        <v>4.809056518267474E-3</v>
      </c>
      <c r="V324">
        <f t="shared" ref="V324:V387" si="42">V323*(1+U324)</f>
        <v>618.23696887417725</v>
      </c>
    </row>
    <row r="325" spans="1:22">
      <c r="A325" s="1">
        <v>41779</v>
      </c>
      <c r="B325">
        <v>16374.309569999999</v>
      </c>
      <c r="C325">
        <v>1872.829956</v>
      </c>
      <c r="D325">
        <v>4096.8901370000003</v>
      </c>
      <c r="E325">
        <v>2.5089999999999999</v>
      </c>
      <c r="F325">
        <f t="shared" si="37"/>
        <v>-8.3652557611749185E-3</v>
      </c>
      <c r="G325">
        <f t="shared" si="38"/>
        <v>-6.519604608733057E-3</v>
      </c>
      <c r="H325">
        <f t="shared" si="39"/>
        <v>-7.0341957159595434E-3</v>
      </c>
      <c r="I325">
        <f t="shared" si="40"/>
        <v>-1.0703769190694299E-2</v>
      </c>
      <c r="U325">
        <f t="shared" si="41"/>
        <v>-7.6460937448296854E-3</v>
      </c>
      <c r="V325">
        <f t="shared" si="42"/>
        <v>613.50987105364595</v>
      </c>
    </row>
    <row r="326" spans="1:22">
      <c r="A326" s="1">
        <v>41780</v>
      </c>
      <c r="B326">
        <v>16533.060547000001</v>
      </c>
      <c r="C326">
        <v>1888.030029</v>
      </c>
      <c r="D326">
        <v>4131.5400390000004</v>
      </c>
      <c r="E326">
        <v>2.5369999999999999</v>
      </c>
      <c r="F326">
        <f t="shared" si="37"/>
        <v>9.6484287849911126E-3</v>
      </c>
      <c r="G326">
        <f t="shared" si="38"/>
        <v>8.0833404197069164E-3</v>
      </c>
      <c r="H326">
        <f t="shared" si="39"/>
        <v>8.422045535022021E-3</v>
      </c>
      <c r="I326">
        <f t="shared" si="40"/>
        <v>1.1098013232859506E-2</v>
      </c>
      <c r="U326">
        <f t="shared" si="41"/>
        <v>8.955945745201966E-3</v>
      </c>
      <c r="V326">
        <f t="shared" si="42"/>
        <v>619.00443217294821</v>
      </c>
    </row>
    <row r="327" spans="1:22">
      <c r="A327" s="1">
        <v>41781</v>
      </c>
      <c r="B327">
        <v>16543.080077999999</v>
      </c>
      <c r="C327">
        <v>1892.48999</v>
      </c>
      <c r="D327">
        <v>4154.3398440000001</v>
      </c>
      <c r="E327">
        <v>2.5550000000000002</v>
      </c>
      <c r="F327">
        <f t="shared" si="37"/>
        <v>6.0584645712242211E-4</v>
      </c>
      <c r="G327">
        <f t="shared" si="38"/>
        <v>2.3594442281097716E-3</v>
      </c>
      <c r="H327">
        <f t="shared" si="39"/>
        <v>5.5033051083335774E-3</v>
      </c>
      <c r="I327">
        <f t="shared" si="40"/>
        <v>7.0699430385229214E-3</v>
      </c>
      <c r="U327">
        <f t="shared" si="41"/>
        <v>3.2475730419220233E-3</v>
      </c>
      <c r="V327">
        <f t="shared" si="42"/>
        <v>621.01469427970324</v>
      </c>
    </row>
    <row r="328" spans="1:22">
      <c r="A328" s="1">
        <v>41782</v>
      </c>
      <c r="B328">
        <v>16606.269531000002</v>
      </c>
      <c r="C328">
        <v>1900.530029</v>
      </c>
      <c r="D328">
        <v>4185.8100590000004</v>
      </c>
      <c r="E328">
        <v>2.536</v>
      </c>
      <c r="F328">
        <f t="shared" si="37"/>
        <v>3.8124144383479669E-3</v>
      </c>
      <c r="G328">
        <f t="shared" si="38"/>
        <v>4.2393928855231243E-3</v>
      </c>
      <c r="H328">
        <f t="shared" si="39"/>
        <v>7.5467143218927724E-3</v>
      </c>
      <c r="I328">
        <f t="shared" si="40"/>
        <v>-7.4641870806882995E-3</v>
      </c>
      <c r="U328">
        <f t="shared" si="41"/>
        <v>3.9331377856603282E-3</v>
      </c>
      <c r="V328">
        <f t="shared" si="42"/>
        <v>623.45723063922503</v>
      </c>
    </row>
    <row r="329" spans="1:22">
      <c r="A329" s="1">
        <v>41786</v>
      </c>
      <c r="B329">
        <v>16675.5</v>
      </c>
      <c r="C329">
        <v>1911.910034</v>
      </c>
      <c r="D329">
        <v>4237.0698240000002</v>
      </c>
      <c r="E329">
        <v>2.5179999999999998</v>
      </c>
      <c r="F329">
        <f t="shared" si="37"/>
        <v>4.16026971089975E-3</v>
      </c>
      <c r="G329">
        <f t="shared" si="38"/>
        <v>5.9699502737522196E-3</v>
      </c>
      <c r="H329">
        <f t="shared" si="39"/>
        <v>1.217170339754345E-2</v>
      </c>
      <c r="I329">
        <f t="shared" si="40"/>
        <v>-7.1231009528241341E-3</v>
      </c>
      <c r="U329">
        <f t="shared" si="41"/>
        <v>5.9782669193762118E-3</v>
      </c>
      <c r="V329">
        <f t="shared" si="42"/>
        <v>627.18442437680142</v>
      </c>
    </row>
    <row r="330" spans="1:22">
      <c r="A330" s="1">
        <v>41787</v>
      </c>
      <c r="B330">
        <v>16633.179688</v>
      </c>
      <c r="C330">
        <v>1909.780029</v>
      </c>
      <c r="D330">
        <v>4225.080078</v>
      </c>
      <c r="E330">
        <v>2.4380000000000002</v>
      </c>
      <c r="F330">
        <f t="shared" si="37"/>
        <v>-2.5410995073309539E-3</v>
      </c>
      <c r="G330">
        <f t="shared" si="38"/>
        <v>-1.1146928115250102E-3</v>
      </c>
      <c r="H330">
        <f t="shared" si="39"/>
        <v>-2.8337370909417357E-3</v>
      </c>
      <c r="I330">
        <f t="shared" si="40"/>
        <v>-3.2286904563075446E-2</v>
      </c>
      <c r="U330">
        <f t="shared" si="41"/>
        <v>-5.1755492792468546E-3</v>
      </c>
      <c r="V330">
        <f t="shared" si="42"/>
        <v>623.93840048126322</v>
      </c>
    </row>
    <row r="331" spans="1:22">
      <c r="A331" s="1">
        <v>41788</v>
      </c>
      <c r="B331">
        <v>16698.740234000001</v>
      </c>
      <c r="C331">
        <v>1920.030029</v>
      </c>
      <c r="D331">
        <v>4247.9501950000003</v>
      </c>
      <c r="E331">
        <v>2.4470000000000001</v>
      </c>
      <c r="F331">
        <f t="shared" si="37"/>
        <v>3.9338046352082783E-3</v>
      </c>
      <c r="G331">
        <f t="shared" si="38"/>
        <v>5.3527586581908924E-3</v>
      </c>
      <c r="H331">
        <f t="shared" si="39"/>
        <v>5.3983455277355563E-3</v>
      </c>
      <c r="I331">
        <f t="shared" si="40"/>
        <v>3.684753401454736E-3</v>
      </c>
      <c r="U331">
        <f t="shared" si="41"/>
        <v>4.773947986485891E-3</v>
      </c>
      <c r="V331">
        <f t="shared" si="42"/>
        <v>626.91704995193197</v>
      </c>
    </row>
    <row r="332" spans="1:22">
      <c r="A332" s="1">
        <v>41789</v>
      </c>
      <c r="B332">
        <v>16717.169922000001</v>
      </c>
      <c r="C332">
        <v>1923.5699460000001</v>
      </c>
      <c r="D332">
        <v>4242.6201170000004</v>
      </c>
      <c r="E332">
        <v>2.4569999999999999</v>
      </c>
      <c r="F332">
        <f t="shared" si="37"/>
        <v>1.1030488041537923E-3</v>
      </c>
      <c r="G332">
        <f t="shared" si="38"/>
        <v>1.8419804474474298E-3</v>
      </c>
      <c r="H332">
        <f t="shared" si="39"/>
        <v>-1.2555290173241578E-3</v>
      </c>
      <c r="I332">
        <f t="shared" si="40"/>
        <v>4.0783090785073747E-3</v>
      </c>
      <c r="U332">
        <f t="shared" si="41"/>
        <v>9.1468097813385675E-4</v>
      </c>
      <c r="V332">
        <f t="shared" si="42"/>
        <v>627.49047905239081</v>
      </c>
    </row>
    <row r="333" spans="1:22">
      <c r="A333" s="1">
        <v>41792</v>
      </c>
      <c r="B333">
        <v>16743.630859000001</v>
      </c>
      <c r="C333">
        <v>1924.969971</v>
      </c>
      <c r="D333">
        <v>4237.2001950000003</v>
      </c>
      <c r="E333">
        <v>2.5339999999999998</v>
      </c>
      <c r="F333">
        <f t="shared" si="37"/>
        <v>1.5816084432142125E-3</v>
      </c>
      <c r="G333">
        <f t="shared" si="38"/>
        <v>7.2756166855577373E-4</v>
      </c>
      <c r="H333">
        <f t="shared" si="39"/>
        <v>-1.2783107515564628E-3</v>
      </c>
      <c r="I333">
        <f t="shared" si="40"/>
        <v>3.0857988359905282E-2</v>
      </c>
      <c r="U333">
        <f t="shared" si="41"/>
        <v>3.3950566440545853E-3</v>
      </c>
      <c r="V333">
        <f t="shared" si="42"/>
        <v>629.62084477237863</v>
      </c>
    </row>
    <row r="334" spans="1:22">
      <c r="A334" s="1">
        <v>41793</v>
      </c>
      <c r="B334">
        <v>16722.339843999998</v>
      </c>
      <c r="C334">
        <v>1924.23999</v>
      </c>
      <c r="D334">
        <v>4234.080078</v>
      </c>
      <c r="E334">
        <v>2.593</v>
      </c>
      <c r="F334">
        <f t="shared" si="37"/>
        <v>-1.272398046449083E-3</v>
      </c>
      <c r="G334">
        <f t="shared" si="38"/>
        <v>-3.7928874555938222E-4</v>
      </c>
      <c r="H334">
        <f t="shared" si="39"/>
        <v>-7.3663414278336153E-4</v>
      </c>
      <c r="I334">
        <f t="shared" si="40"/>
        <v>2.3016424657580067E-2</v>
      </c>
      <c r="U334">
        <f t="shared" si="41"/>
        <v>1.5851461853204588E-3</v>
      </c>
      <c r="V334">
        <f t="shared" si="42"/>
        <v>630.61888585266786</v>
      </c>
    </row>
    <row r="335" spans="1:22">
      <c r="A335" s="1">
        <v>41794</v>
      </c>
      <c r="B335">
        <v>16737.529297000001</v>
      </c>
      <c r="C335">
        <v>1927.880005</v>
      </c>
      <c r="D335">
        <v>4251.6401370000003</v>
      </c>
      <c r="E335">
        <v>2.6059999999999999</v>
      </c>
      <c r="F335">
        <f t="shared" si="37"/>
        <v>9.0792070820172805E-4</v>
      </c>
      <c r="G335">
        <f t="shared" si="38"/>
        <v>1.8898767889498752E-3</v>
      </c>
      <c r="H335">
        <f t="shared" si="39"/>
        <v>4.1387374603017732E-3</v>
      </c>
      <c r="I335">
        <f t="shared" si="40"/>
        <v>5.0009721461260039E-3</v>
      </c>
      <c r="U335">
        <f t="shared" si="41"/>
        <v>2.5810577018486134E-3</v>
      </c>
      <c r="V335">
        <f t="shared" si="42"/>
        <v>632.24654958492908</v>
      </c>
    </row>
    <row r="336" spans="1:22">
      <c r="A336" s="1">
        <v>41795</v>
      </c>
      <c r="B336">
        <v>16836.109375</v>
      </c>
      <c r="C336">
        <v>1940.459961</v>
      </c>
      <c r="D336">
        <v>4296.2299800000001</v>
      </c>
      <c r="E336">
        <v>2.5840000000000001</v>
      </c>
      <c r="F336">
        <f t="shared" si="37"/>
        <v>5.8724859861864608E-3</v>
      </c>
      <c r="G336">
        <f t="shared" si="38"/>
        <v>6.5040820910860176E-3</v>
      </c>
      <c r="H336">
        <f t="shared" si="39"/>
        <v>1.0433066214570351E-2</v>
      </c>
      <c r="I336">
        <f t="shared" si="40"/>
        <v>-8.4778927822979095E-3</v>
      </c>
      <c r="U336">
        <f t="shared" si="41"/>
        <v>5.9951010093230572E-3</v>
      </c>
      <c r="V336">
        <f t="shared" si="42"/>
        <v>636.03693151248672</v>
      </c>
    </row>
    <row r="337" spans="1:22">
      <c r="A337" s="1">
        <v>41796</v>
      </c>
      <c r="B337">
        <v>16924.279297000001</v>
      </c>
      <c r="C337">
        <v>1949.4399410000001</v>
      </c>
      <c r="D337">
        <v>4321.3999020000001</v>
      </c>
      <c r="E337">
        <v>2.597</v>
      </c>
      <c r="F337">
        <f t="shared" si="37"/>
        <v>5.2232883522931439E-3</v>
      </c>
      <c r="G337">
        <f t="shared" si="38"/>
        <v>4.6170833074168915E-3</v>
      </c>
      <c r="H337">
        <f t="shared" si="39"/>
        <v>5.8415118583475863E-3</v>
      </c>
      <c r="I337">
        <f t="shared" si="40"/>
        <v>5.0183467602559232E-3</v>
      </c>
      <c r="U337">
        <f t="shared" si="41"/>
        <v>5.2063997314428789E-3</v>
      </c>
      <c r="V337">
        <f t="shared" si="42"/>
        <v>639.34839402190107</v>
      </c>
    </row>
    <row r="338" spans="1:22">
      <c r="A338" s="1">
        <v>41799</v>
      </c>
      <c r="B338">
        <v>16943.099609000001</v>
      </c>
      <c r="C338">
        <v>1951.2700199999999</v>
      </c>
      <c r="D338">
        <v>4336.2402339999999</v>
      </c>
      <c r="E338">
        <v>2.613</v>
      </c>
      <c r="F338">
        <f t="shared" si="37"/>
        <v>1.1114124886684917E-3</v>
      </c>
      <c r="G338">
        <f t="shared" si="38"/>
        <v>9.3833130510802363E-4</v>
      </c>
      <c r="H338">
        <f t="shared" si="39"/>
        <v>3.4282659712698378E-3</v>
      </c>
      <c r="I338">
        <f t="shared" si="40"/>
        <v>6.1420538578641493E-3</v>
      </c>
      <c r="U338">
        <f t="shared" si="41"/>
        <v>2.2576083153003209E-3</v>
      </c>
      <c r="V338">
        <f t="shared" si="42"/>
        <v>640.79179227261886</v>
      </c>
    </row>
    <row r="339" spans="1:22">
      <c r="A339" s="1">
        <v>41800</v>
      </c>
      <c r="B339">
        <v>16945.919922000001</v>
      </c>
      <c r="C339">
        <v>1950.790039</v>
      </c>
      <c r="D339">
        <v>4338</v>
      </c>
      <c r="E339">
        <v>2.6349999999999998</v>
      </c>
      <c r="F339">
        <f t="shared" si="37"/>
        <v>1.6644406037960417E-4</v>
      </c>
      <c r="G339">
        <f t="shared" si="38"/>
        <v>-2.4601415414599579E-4</v>
      </c>
      <c r="H339">
        <f t="shared" si="39"/>
        <v>4.0574528181622308E-4</v>
      </c>
      <c r="I339">
        <f t="shared" si="40"/>
        <v>8.3841954548501251E-3</v>
      </c>
      <c r="U339">
        <f t="shared" si="41"/>
        <v>9.3627210189996203E-4</v>
      </c>
      <c r="V339">
        <f t="shared" si="42"/>
        <v>641.39174775085019</v>
      </c>
    </row>
    <row r="340" spans="1:22">
      <c r="A340" s="1">
        <v>41801</v>
      </c>
      <c r="B340">
        <v>16843.880859000001</v>
      </c>
      <c r="C340">
        <v>1943.8900149999999</v>
      </c>
      <c r="D340">
        <v>4331.9301759999998</v>
      </c>
      <c r="E340">
        <v>2.64</v>
      </c>
      <c r="F340">
        <f t="shared" si="37"/>
        <v>-6.0396552106415074E-3</v>
      </c>
      <c r="G340">
        <f t="shared" si="38"/>
        <v>-3.5433109387726222E-3</v>
      </c>
      <c r="H340">
        <f t="shared" si="39"/>
        <v>-1.4002015860503339E-3</v>
      </c>
      <c r="I340">
        <f t="shared" si="40"/>
        <v>1.8957351648991973E-3</v>
      </c>
      <c r="U340">
        <f t="shared" si="41"/>
        <v>-3.1053768041494193E-3</v>
      </c>
      <c r="V340">
        <f t="shared" si="42"/>
        <v>639.39998469501177</v>
      </c>
    </row>
    <row r="341" spans="1:22">
      <c r="A341" s="1">
        <v>41802</v>
      </c>
      <c r="B341">
        <v>16734.189452999999</v>
      </c>
      <c r="C341">
        <v>1930.1099850000001</v>
      </c>
      <c r="D341">
        <v>4297.6298829999996</v>
      </c>
      <c r="E341">
        <v>2.5859999999999999</v>
      </c>
      <c r="F341">
        <f t="shared" si="37"/>
        <v>-6.5335378228296862E-3</v>
      </c>
      <c r="G341">
        <f t="shared" si="38"/>
        <v>-7.1141394519117001E-3</v>
      </c>
      <c r="H341">
        <f t="shared" si="39"/>
        <v>-7.949530080165957E-3</v>
      </c>
      <c r="I341">
        <f t="shared" si="40"/>
        <v>-2.0666636808559107E-2</v>
      </c>
      <c r="U341">
        <f t="shared" si="41"/>
        <v>-8.5458258873281137E-3</v>
      </c>
      <c r="V341">
        <f t="shared" si="42"/>
        <v>633.93578375344794</v>
      </c>
    </row>
    <row r="342" spans="1:22">
      <c r="A342" s="1">
        <v>41803</v>
      </c>
      <c r="B342">
        <v>16775.740234000001</v>
      </c>
      <c r="C342">
        <v>1936.160034</v>
      </c>
      <c r="D342">
        <v>4310.6499020000001</v>
      </c>
      <c r="E342">
        <v>2.6040000000000001</v>
      </c>
      <c r="F342">
        <f t="shared" si="37"/>
        <v>2.4799098465867224E-3</v>
      </c>
      <c r="G342">
        <f t="shared" si="38"/>
        <v>3.1296592884110289E-3</v>
      </c>
      <c r="H342">
        <f t="shared" si="39"/>
        <v>3.0250013367682381E-3</v>
      </c>
      <c r="I342">
        <f t="shared" si="40"/>
        <v>6.9364439966571687E-3</v>
      </c>
      <c r="U342">
        <f t="shared" si="41"/>
        <v>3.2840155411955137E-3</v>
      </c>
      <c r="V342">
        <f t="shared" si="42"/>
        <v>636.01763871941421</v>
      </c>
    </row>
    <row r="343" spans="1:22">
      <c r="A343" s="1">
        <v>41806</v>
      </c>
      <c r="B343">
        <v>16781.009765999999</v>
      </c>
      <c r="C343">
        <v>1937.780029</v>
      </c>
      <c r="D343">
        <v>4321.1000979999999</v>
      </c>
      <c r="E343">
        <v>2.597</v>
      </c>
      <c r="F343">
        <f t="shared" si="37"/>
        <v>3.1406688927354239E-4</v>
      </c>
      <c r="G343">
        <f t="shared" si="38"/>
        <v>8.3635527038925048E-4</v>
      </c>
      <c r="H343">
        <f t="shared" si="39"/>
        <v>2.4213400772017776E-3</v>
      </c>
      <c r="I343">
        <f t="shared" si="40"/>
        <v>-2.6917916657114146E-3</v>
      </c>
      <c r="U343">
        <f t="shared" si="41"/>
        <v>8.0234950448822978E-4</v>
      </c>
      <c r="V343">
        <f t="shared" si="42"/>
        <v>636.52794715668654</v>
      </c>
    </row>
    <row r="344" spans="1:22">
      <c r="A344" s="1">
        <v>41807</v>
      </c>
      <c r="B344">
        <v>16808.490234000001</v>
      </c>
      <c r="C344">
        <v>1941.98999</v>
      </c>
      <c r="D344">
        <v>4337.2299800000001</v>
      </c>
      <c r="E344">
        <v>2.6549999999999998</v>
      </c>
      <c r="F344">
        <f t="shared" si="37"/>
        <v>1.6362538371325664E-3</v>
      </c>
      <c r="G344">
        <f t="shared" si="38"/>
        <v>2.1702124774046652E-3</v>
      </c>
      <c r="H344">
        <f t="shared" si="39"/>
        <v>3.7258687332091755E-3</v>
      </c>
      <c r="I344">
        <f t="shared" si="40"/>
        <v>2.2087722013290709E-2</v>
      </c>
      <c r="U344">
        <f t="shared" si="41"/>
        <v>4.4684727156529928E-3</v>
      </c>
      <c r="V344">
        <f t="shared" si="42"/>
        <v>639.37225492130676</v>
      </c>
    </row>
    <row r="345" spans="1:22">
      <c r="A345" s="1">
        <v>41808</v>
      </c>
      <c r="B345">
        <v>16906.619140999999</v>
      </c>
      <c r="C345">
        <v>1956.9799800000001</v>
      </c>
      <c r="D345">
        <v>4362.8398440000001</v>
      </c>
      <c r="E345">
        <v>2.613</v>
      </c>
      <c r="F345">
        <f t="shared" si="37"/>
        <v>5.8210805724945355E-3</v>
      </c>
      <c r="G345">
        <f t="shared" si="38"/>
        <v>7.6892430418902839E-3</v>
      </c>
      <c r="H345">
        <f t="shared" si="39"/>
        <v>5.8872948121971129E-3</v>
      </c>
      <c r="I345">
        <f t="shared" si="40"/>
        <v>-1.5945668155426619E-2</v>
      </c>
      <c r="U345">
        <f t="shared" si="41"/>
        <v>4.2247187124319178E-3</v>
      </c>
      <c r="V345">
        <f t="shared" si="42"/>
        <v>642.07342285088271</v>
      </c>
    </row>
    <row r="346" spans="1:22">
      <c r="A346" s="1">
        <v>41809</v>
      </c>
      <c r="B346">
        <v>16921.460938</v>
      </c>
      <c r="C346">
        <v>1959.4799800000001</v>
      </c>
      <c r="D346">
        <v>4359.330078</v>
      </c>
      <c r="E346">
        <v>2.6219999999999999</v>
      </c>
      <c r="F346">
        <f t="shared" si="37"/>
        <v>8.7748390790499042E-4</v>
      </c>
      <c r="G346">
        <f t="shared" si="38"/>
        <v>1.2766632954706229E-3</v>
      </c>
      <c r="H346">
        <f t="shared" si="39"/>
        <v>-8.0479197741472643E-4</v>
      </c>
      <c r="I346">
        <f t="shared" si="40"/>
        <v>3.4383988030327085E-3</v>
      </c>
      <c r="U346">
        <f t="shared" si="41"/>
        <v>7.4864644809153702E-4</v>
      </c>
      <c r="V346">
        <f t="shared" si="42"/>
        <v>642.55410883831394</v>
      </c>
    </row>
    <row r="347" spans="1:22">
      <c r="A347" s="1">
        <v>41810</v>
      </c>
      <c r="B347">
        <v>16947.080077999999</v>
      </c>
      <c r="C347">
        <v>1962.869995</v>
      </c>
      <c r="D347">
        <v>4368.0400390000004</v>
      </c>
      <c r="E347">
        <v>2.6240000000000001</v>
      </c>
      <c r="F347">
        <f t="shared" si="37"/>
        <v>1.5128578980823999E-3</v>
      </c>
      <c r="G347">
        <f t="shared" si="38"/>
        <v>1.7285636751956316E-3</v>
      </c>
      <c r="H347">
        <f t="shared" si="39"/>
        <v>1.9960111178934344E-3</v>
      </c>
      <c r="I347">
        <f t="shared" si="40"/>
        <v>7.6248574033461721E-4</v>
      </c>
      <c r="U347">
        <f t="shared" si="41"/>
        <v>1.6474783813849015E-3</v>
      </c>
      <c r="V347">
        <f t="shared" si="42"/>
        <v>643.61270284149509</v>
      </c>
    </row>
    <row r="348" spans="1:22">
      <c r="A348" s="1">
        <v>41813</v>
      </c>
      <c r="B348">
        <v>16937.259765999999</v>
      </c>
      <c r="C348">
        <v>1962.6099850000001</v>
      </c>
      <c r="D348">
        <v>4368.6801759999998</v>
      </c>
      <c r="E348">
        <v>2.6230000000000002</v>
      </c>
      <c r="F348">
        <f t="shared" si="37"/>
        <v>-5.7963722003514021E-4</v>
      </c>
      <c r="G348">
        <f t="shared" si="38"/>
        <v>-1.3247297232689385E-4</v>
      </c>
      <c r="H348">
        <f t="shared" si="39"/>
        <v>1.4653943021908117E-4</v>
      </c>
      <c r="I348">
        <f t="shared" si="40"/>
        <v>-3.8117019710597462E-4</v>
      </c>
      <c r="U348">
        <f t="shared" si="41"/>
        <v>-2.0778824835348332E-4</v>
      </c>
      <c r="V348">
        <f t="shared" si="42"/>
        <v>643.47896768535361</v>
      </c>
    </row>
    <row r="349" spans="1:22">
      <c r="A349" s="1">
        <v>41814</v>
      </c>
      <c r="B349">
        <v>16818.130859000001</v>
      </c>
      <c r="C349">
        <v>1949.9799800000001</v>
      </c>
      <c r="D349">
        <v>4350.3500979999999</v>
      </c>
      <c r="E349">
        <v>2.5859999999999999</v>
      </c>
      <c r="F349">
        <f t="shared" si="37"/>
        <v>-7.0583927121779565E-3</v>
      </c>
      <c r="G349">
        <f t="shared" si="38"/>
        <v>-6.4561065598744459E-3</v>
      </c>
      <c r="H349">
        <f t="shared" si="39"/>
        <v>-4.2046201076236757E-3</v>
      </c>
      <c r="I349">
        <f t="shared" si="40"/>
        <v>-1.4206420535071007E-2</v>
      </c>
      <c r="U349">
        <f t="shared" si="41"/>
        <v>-6.7363778674099234E-3</v>
      </c>
      <c r="V349">
        <f t="shared" si="42"/>
        <v>639.14425020929423</v>
      </c>
    </row>
    <row r="350" spans="1:22">
      <c r="A350" s="1">
        <v>41815</v>
      </c>
      <c r="B350">
        <v>16867.509765999999</v>
      </c>
      <c r="C350">
        <v>1959.530029</v>
      </c>
      <c r="D350">
        <v>4379.7597660000001</v>
      </c>
      <c r="E350">
        <v>2.5590000000000002</v>
      </c>
      <c r="F350">
        <f t="shared" si="37"/>
        <v>2.931750232569023E-3</v>
      </c>
      <c r="G350">
        <f t="shared" si="38"/>
        <v>4.8855575116011022E-3</v>
      </c>
      <c r="H350">
        <f t="shared" si="39"/>
        <v>6.7375507780289903E-3</v>
      </c>
      <c r="I350">
        <f t="shared" si="40"/>
        <v>-1.0495723172013902E-2</v>
      </c>
      <c r="U350">
        <f t="shared" si="41"/>
        <v>3.3168852394583441E-3</v>
      </c>
      <c r="V350">
        <f t="shared" si="42"/>
        <v>641.26421833869802</v>
      </c>
    </row>
    <row r="351" spans="1:22">
      <c r="A351" s="1">
        <v>41816</v>
      </c>
      <c r="B351">
        <v>16846.130859000001</v>
      </c>
      <c r="C351">
        <v>1957.219971</v>
      </c>
      <c r="D351">
        <v>4379.0498049999997</v>
      </c>
      <c r="E351">
        <v>2.5249999999999999</v>
      </c>
      <c r="F351">
        <f t="shared" si="37"/>
        <v>-1.2682646827409658E-3</v>
      </c>
      <c r="G351">
        <f t="shared" si="38"/>
        <v>-1.1795791244539316E-3</v>
      </c>
      <c r="H351">
        <f t="shared" si="39"/>
        <v>-1.6211358308457335E-4</v>
      </c>
      <c r="I351">
        <f t="shared" si="40"/>
        <v>-1.3375494450328677E-2</v>
      </c>
      <c r="U351">
        <f t="shared" si="41"/>
        <v>-2.1205366621167088E-3</v>
      </c>
      <c r="V351">
        <f t="shared" si="42"/>
        <v>639.90439405360712</v>
      </c>
    </row>
    <row r="352" spans="1:22">
      <c r="A352" s="1">
        <v>41817</v>
      </c>
      <c r="B352">
        <v>16851.839843999998</v>
      </c>
      <c r="C352">
        <v>1960.959961</v>
      </c>
      <c r="D352">
        <v>4397.9301759999998</v>
      </c>
      <c r="E352">
        <v>2.532</v>
      </c>
      <c r="F352">
        <f t="shared" si="37"/>
        <v>3.3883257273467849E-4</v>
      </c>
      <c r="G352">
        <f t="shared" si="38"/>
        <v>1.9090451182738103E-3</v>
      </c>
      <c r="H352">
        <f t="shared" si="39"/>
        <v>4.3022543432659748E-3</v>
      </c>
      <c r="I352">
        <f t="shared" si="40"/>
        <v>2.7684415546066084E-3</v>
      </c>
      <c r="U352">
        <f t="shared" si="41"/>
        <v>2.2418837657429999E-3</v>
      </c>
      <c r="V352">
        <f t="shared" si="42"/>
        <v>641.33898532626347</v>
      </c>
    </row>
    <row r="353" spans="1:22">
      <c r="A353" s="1">
        <v>41820</v>
      </c>
      <c r="B353">
        <v>16826.599609000001</v>
      </c>
      <c r="C353">
        <v>1960.2299800000001</v>
      </c>
      <c r="D353">
        <v>4408.1801759999998</v>
      </c>
      <c r="E353">
        <v>2.516</v>
      </c>
      <c r="F353">
        <f t="shared" si="37"/>
        <v>-1.4988960376742645E-3</v>
      </c>
      <c r="G353">
        <f t="shared" si="38"/>
        <v>-3.7232626800353795E-4</v>
      </c>
      <c r="H353">
        <f t="shared" si="39"/>
        <v>2.3279300892752983E-3</v>
      </c>
      <c r="I353">
        <f t="shared" si="40"/>
        <v>-6.339165443735654E-3</v>
      </c>
      <c r="U353">
        <f t="shared" si="41"/>
        <v>-4.9690420929431674E-4</v>
      </c>
      <c r="V353">
        <f t="shared" si="42"/>
        <v>641.02030128487036</v>
      </c>
    </row>
    <row r="354" spans="1:22">
      <c r="A354" s="1">
        <v>41821</v>
      </c>
      <c r="B354">
        <v>16956.070313</v>
      </c>
      <c r="C354">
        <v>1973.3199460000001</v>
      </c>
      <c r="D354">
        <v>4458.6499020000001</v>
      </c>
      <c r="E354">
        <v>2.5630000000000002</v>
      </c>
      <c r="F354">
        <f t="shared" si="37"/>
        <v>7.6649559186419951E-3</v>
      </c>
      <c r="G354">
        <f t="shared" si="38"/>
        <v>6.6555729894672549E-3</v>
      </c>
      <c r="H354">
        <f t="shared" si="39"/>
        <v>1.1384061860822295E-2</v>
      </c>
      <c r="I354">
        <f t="shared" si="40"/>
        <v>1.8508108543739979E-2</v>
      </c>
      <c r="U354">
        <f t="shared" si="41"/>
        <v>9.5621880850534618E-3</v>
      </c>
      <c r="V354">
        <f t="shared" si="42"/>
        <v>647.14985797209386</v>
      </c>
    </row>
    <row r="355" spans="1:22">
      <c r="A355" s="1">
        <v>41822</v>
      </c>
      <c r="B355">
        <v>16976.240234000001</v>
      </c>
      <c r="C355">
        <v>1974.619995</v>
      </c>
      <c r="D355">
        <v>4457.7299800000001</v>
      </c>
      <c r="E355">
        <v>2.6280000000000001</v>
      </c>
      <c r="F355">
        <f t="shared" si="37"/>
        <v>1.188832888206469E-3</v>
      </c>
      <c r="G355">
        <f t="shared" si="38"/>
        <v>6.5859616226181369E-4</v>
      </c>
      <c r="H355">
        <f t="shared" si="39"/>
        <v>-2.0634428219489637E-4</v>
      </c>
      <c r="I355">
        <f t="shared" si="40"/>
        <v>2.5044653240430047E-2</v>
      </c>
      <c r="U355">
        <f t="shared" si="41"/>
        <v>2.9967907545250211E-3</v>
      </c>
      <c r="V355">
        <f t="shared" si="42"/>
        <v>649.0892306832568</v>
      </c>
    </row>
    <row r="356" spans="1:22">
      <c r="A356" s="1">
        <v>41823</v>
      </c>
      <c r="B356">
        <v>17068.259765999999</v>
      </c>
      <c r="C356">
        <v>1985.4399410000001</v>
      </c>
      <c r="D356">
        <v>4485.9301759999998</v>
      </c>
      <c r="E356">
        <v>2.6480000000000001</v>
      </c>
      <c r="F356">
        <f t="shared" si="37"/>
        <v>5.405851523284053E-3</v>
      </c>
      <c r="G356">
        <f t="shared" si="38"/>
        <v>5.4645500824045627E-3</v>
      </c>
      <c r="H356">
        <f t="shared" si="39"/>
        <v>6.3062077413733163E-3</v>
      </c>
      <c r="I356">
        <f t="shared" si="40"/>
        <v>7.5815374523977531E-3</v>
      </c>
      <c r="U356">
        <f t="shared" si="41"/>
        <v>5.9111365493583548E-3</v>
      </c>
      <c r="V356">
        <f t="shared" si="42"/>
        <v>652.92608575854342</v>
      </c>
    </row>
    <row r="357" spans="1:22">
      <c r="A357" s="1">
        <v>41827</v>
      </c>
      <c r="B357">
        <v>17024.210938</v>
      </c>
      <c r="C357">
        <v>1977.650024</v>
      </c>
      <c r="D357">
        <v>4451.5297849999997</v>
      </c>
      <c r="E357">
        <v>2.617</v>
      </c>
      <c r="F357">
        <f t="shared" si="37"/>
        <v>-2.5840809775086889E-3</v>
      </c>
      <c r="G357">
        <f t="shared" si="38"/>
        <v>-3.9312390590800573E-3</v>
      </c>
      <c r="H357">
        <f t="shared" si="39"/>
        <v>-7.6980620961662168E-3</v>
      </c>
      <c r="I357">
        <f t="shared" si="40"/>
        <v>-1.1776014526752971E-2</v>
      </c>
      <c r="U357">
        <f t="shared" si="41"/>
        <v>-5.4416160925017856E-3</v>
      </c>
      <c r="V357">
        <f t="shared" si="42"/>
        <v>649.37311266306551</v>
      </c>
    </row>
    <row r="358" spans="1:22">
      <c r="A358" s="1">
        <v>41828</v>
      </c>
      <c r="B358">
        <v>16906.619140999999</v>
      </c>
      <c r="C358">
        <v>1963.709961</v>
      </c>
      <c r="D358">
        <v>4391.4599609999996</v>
      </c>
      <c r="E358">
        <v>2.5649999999999999</v>
      </c>
      <c r="F358">
        <f t="shared" si="37"/>
        <v>-6.9312933112866135E-3</v>
      </c>
      <c r="G358">
        <f t="shared" si="38"/>
        <v>-7.0737619404822169E-3</v>
      </c>
      <c r="H358">
        <f t="shared" si="39"/>
        <v>-1.3586072064624479E-2</v>
      </c>
      <c r="I358">
        <f t="shared" si="40"/>
        <v>-2.0070144925275948E-2</v>
      </c>
      <c r="U358">
        <f t="shared" si="41"/>
        <v>-1.0284352687445588E-2</v>
      </c>
      <c r="V358">
        <f t="shared" si="42"/>
        <v>642.69473054669425</v>
      </c>
    </row>
    <row r="359" spans="1:22">
      <c r="A359" s="1">
        <v>41829</v>
      </c>
      <c r="B359">
        <v>16985.609375</v>
      </c>
      <c r="C359">
        <v>1972.829956</v>
      </c>
      <c r="D359">
        <v>4419.0297849999997</v>
      </c>
      <c r="E359">
        <v>2.5470000000000002</v>
      </c>
      <c r="F359">
        <f t="shared" si="37"/>
        <v>4.6612678174176711E-3</v>
      </c>
      <c r="G359">
        <f t="shared" si="38"/>
        <v>4.6335164937113963E-3</v>
      </c>
      <c r="H359">
        <f t="shared" si="39"/>
        <v>6.2584293909932094E-3</v>
      </c>
      <c r="I359">
        <f t="shared" si="40"/>
        <v>-7.0422826254128114E-3</v>
      </c>
      <c r="U359">
        <f t="shared" si="41"/>
        <v>3.9617358480954021E-3</v>
      </c>
      <c r="V359">
        <f t="shared" si="42"/>
        <v>645.24091730008308</v>
      </c>
    </row>
    <row r="360" spans="1:22">
      <c r="A360" s="1">
        <v>41830</v>
      </c>
      <c r="B360">
        <v>16915.070313</v>
      </c>
      <c r="C360">
        <v>1964.6800539999999</v>
      </c>
      <c r="D360">
        <v>4396.2001950000003</v>
      </c>
      <c r="E360">
        <v>2.532</v>
      </c>
      <c r="F360">
        <f t="shared" si="37"/>
        <v>-4.161519146530992E-3</v>
      </c>
      <c r="G360">
        <f t="shared" si="38"/>
        <v>-4.1396281496238032E-3</v>
      </c>
      <c r="H360">
        <f t="shared" si="39"/>
        <v>-5.179590570280568E-3</v>
      </c>
      <c r="I360">
        <f t="shared" si="40"/>
        <v>-5.9066917153902439E-3</v>
      </c>
      <c r="U360">
        <f t="shared" si="41"/>
        <v>-4.6348905314696331E-3</v>
      </c>
      <c r="V360">
        <f t="shared" si="42"/>
        <v>642.25029628197217</v>
      </c>
    </row>
    <row r="361" spans="1:22">
      <c r="A361" s="1">
        <v>41831</v>
      </c>
      <c r="B361">
        <v>16943.810547000001</v>
      </c>
      <c r="C361">
        <v>1967.5699460000001</v>
      </c>
      <c r="D361">
        <v>4415.4902339999999</v>
      </c>
      <c r="E361">
        <v>2.52</v>
      </c>
      <c r="F361">
        <f t="shared" si="37"/>
        <v>1.697648603408258E-3</v>
      </c>
      <c r="G361">
        <f t="shared" si="38"/>
        <v>1.4698417040041947E-3</v>
      </c>
      <c r="H361">
        <f t="shared" si="39"/>
        <v>4.3782904019006308E-3</v>
      </c>
      <c r="I361">
        <f t="shared" si="40"/>
        <v>-4.7506027585978647E-3</v>
      </c>
      <c r="U361">
        <f t="shared" si="41"/>
        <v>1.7886739369341383E-3</v>
      </c>
      <c r="V361">
        <f t="shared" si="42"/>
        <v>643.39907264791998</v>
      </c>
    </row>
    <row r="362" spans="1:22">
      <c r="A362" s="1">
        <v>41834</v>
      </c>
      <c r="B362">
        <v>17055.419922000001</v>
      </c>
      <c r="C362">
        <v>1977.099976</v>
      </c>
      <c r="D362">
        <v>4440.419922</v>
      </c>
      <c r="E362">
        <v>2.5489999999999999</v>
      </c>
      <c r="F362">
        <f t="shared" si="37"/>
        <v>6.5654295329062922E-3</v>
      </c>
      <c r="G362">
        <f t="shared" si="38"/>
        <v>4.8318610833396466E-3</v>
      </c>
      <c r="H362">
        <f t="shared" si="39"/>
        <v>5.6300828288096249E-3</v>
      </c>
      <c r="I362">
        <f t="shared" si="40"/>
        <v>1.144222387064641E-2</v>
      </c>
      <c r="U362">
        <f t="shared" si="41"/>
        <v>6.2524344205813097E-3</v>
      </c>
      <c r="V362">
        <f t="shared" si="42"/>
        <v>647.42188315591386</v>
      </c>
    </row>
    <row r="363" spans="1:22">
      <c r="A363" s="1">
        <v>41835</v>
      </c>
      <c r="B363">
        <v>17060.679688</v>
      </c>
      <c r="C363">
        <v>1973.280029</v>
      </c>
      <c r="D363">
        <v>4416.3901370000003</v>
      </c>
      <c r="E363">
        <v>2.5489999999999999</v>
      </c>
      <c r="F363">
        <f t="shared" si="37"/>
        <v>3.0834509816780057E-4</v>
      </c>
      <c r="G363">
        <f t="shared" si="38"/>
        <v>-1.9339649278222921E-3</v>
      </c>
      <c r="H363">
        <f t="shared" si="39"/>
        <v>-5.4262976855984401E-3</v>
      </c>
      <c r="I363">
        <f t="shared" si="40"/>
        <v>0</v>
      </c>
      <c r="U363">
        <f t="shared" si="41"/>
        <v>-2.1155752545758792E-3</v>
      </c>
      <c r="V363">
        <f t="shared" si="42"/>
        <v>646.0522134406383</v>
      </c>
    </row>
    <row r="364" spans="1:22">
      <c r="A364" s="1">
        <v>41836</v>
      </c>
      <c r="B364">
        <v>17138.199218999998</v>
      </c>
      <c r="C364">
        <v>1981.5699460000001</v>
      </c>
      <c r="D364">
        <v>4425.9702150000003</v>
      </c>
      <c r="E364">
        <v>2.5379999999999998</v>
      </c>
      <c r="F364">
        <f t="shared" si="37"/>
        <v>4.5334622797248338E-3</v>
      </c>
      <c r="G364">
        <f t="shared" si="38"/>
        <v>4.1922850140205638E-3</v>
      </c>
      <c r="H364">
        <f t="shared" si="39"/>
        <v>2.1668607401339793E-3</v>
      </c>
      <c r="I364">
        <f t="shared" si="40"/>
        <v>-4.3247561017825085E-3</v>
      </c>
      <c r="U364">
        <f t="shared" si="41"/>
        <v>2.8353067999855623E-3</v>
      </c>
      <c r="V364">
        <f t="shared" si="42"/>
        <v>647.8839696745523</v>
      </c>
    </row>
    <row r="365" spans="1:22">
      <c r="A365" s="1">
        <v>41837</v>
      </c>
      <c r="B365">
        <v>16976.810547000001</v>
      </c>
      <c r="C365">
        <v>1958.119995</v>
      </c>
      <c r="D365">
        <v>4363.4501950000003</v>
      </c>
      <c r="E365">
        <v>2.4750000000000001</v>
      </c>
      <c r="F365">
        <f t="shared" si="37"/>
        <v>-9.4615172071666684E-3</v>
      </c>
      <c r="G365">
        <f t="shared" si="38"/>
        <v>-1.1904605841449497E-2</v>
      </c>
      <c r="H365">
        <f t="shared" si="39"/>
        <v>-1.4226438500003005E-2</v>
      </c>
      <c r="I365">
        <f t="shared" si="40"/>
        <v>-2.5135973271542159E-2</v>
      </c>
      <c r="U365">
        <f t="shared" si="41"/>
        <v>-1.3191365791739967E-2</v>
      </c>
      <c r="V365">
        <f t="shared" si="42"/>
        <v>639.33749523997074</v>
      </c>
    </row>
    <row r="366" spans="1:22">
      <c r="A366" s="1">
        <v>41838</v>
      </c>
      <c r="B366">
        <v>17100.179688</v>
      </c>
      <c r="C366">
        <v>1978.219971</v>
      </c>
      <c r="D366">
        <v>4432.1499020000001</v>
      </c>
      <c r="E366">
        <v>2.484</v>
      </c>
      <c r="F366">
        <f t="shared" si="37"/>
        <v>7.2406441494689434E-3</v>
      </c>
      <c r="G366">
        <f t="shared" si="38"/>
        <v>1.0212609109589852E-2</v>
      </c>
      <c r="H366">
        <f t="shared" si="39"/>
        <v>1.5621697972871326E-2</v>
      </c>
      <c r="I366">
        <f t="shared" si="40"/>
        <v>3.6297680505787311E-3</v>
      </c>
      <c r="U366">
        <f t="shared" si="41"/>
        <v>1.028546217463691E-2</v>
      </c>
      <c r="V366">
        <f t="shared" si="42"/>
        <v>645.91337686408849</v>
      </c>
    </row>
    <row r="367" spans="1:22">
      <c r="A367" s="1">
        <v>41841</v>
      </c>
      <c r="B367">
        <v>17051.730468999998</v>
      </c>
      <c r="C367">
        <v>1973.630005</v>
      </c>
      <c r="D367">
        <v>4424.7001950000003</v>
      </c>
      <c r="E367">
        <v>2.4740000000000002</v>
      </c>
      <c r="F367">
        <f t="shared" si="37"/>
        <v>-2.8372791612088569E-3</v>
      </c>
      <c r="G367">
        <f t="shared" si="38"/>
        <v>-2.3229465145998183E-3</v>
      </c>
      <c r="H367">
        <f t="shared" si="39"/>
        <v>-1.6822479042264472E-3</v>
      </c>
      <c r="I367">
        <f t="shared" si="40"/>
        <v>-4.0338901009360816E-3</v>
      </c>
      <c r="U367">
        <f t="shared" si="41"/>
        <v>-2.4561310841041449E-3</v>
      </c>
      <c r="V367">
        <f t="shared" si="42"/>
        <v>644.32692894153388</v>
      </c>
    </row>
    <row r="368" spans="1:22">
      <c r="A368" s="1">
        <v>41842</v>
      </c>
      <c r="B368">
        <v>17113.539063</v>
      </c>
      <c r="C368">
        <v>1983.530029</v>
      </c>
      <c r="D368">
        <v>4456.0200199999999</v>
      </c>
      <c r="E368">
        <v>2.4660000000000002</v>
      </c>
      <c r="F368">
        <f t="shared" si="37"/>
        <v>3.618215941345228E-3</v>
      </c>
      <c r="G368">
        <f t="shared" si="38"/>
        <v>5.0036109582534613E-3</v>
      </c>
      <c r="H368">
        <f t="shared" si="39"/>
        <v>7.053471811348782E-3</v>
      </c>
      <c r="I368">
        <f t="shared" si="40"/>
        <v>-3.2388692281435805E-3</v>
      </c>
      <c r="U368">
        <f t="shared" si="41"/>
        <v>4.3787026904698835E-3</v>
      </c>
      <c r="V368">
        <f t="shared" si="42"/>
        <v>647.1482449988323</v>
      </c>
    </row>
    <row r="369" spans="1:22">
      <c r="A369" s="1">
        <v>41843</v>
      </c>
      <c r="B369">
        <v>17086.630859000001</v>
      </c>
      <c r="C369">
        <v>1987.01001</v>
      </c>
      <c r="D369">
        <v>4473.7001950000003</v>
      </c>
      <c r="E369">
        <v>2.464</v>
      </c>
      <c r="F369">
        <f t="shared" si="37"/>
        <v>-1.5735716877263825E-3</v>
      </c>
      <c r="G369">
        <f t="shared" si="38"/>
        <v>1.7529010446364582E-3</v>
      </c>
      <c r="H369">
        <f t="shared" si="39"/>
        <v>3.9598548839313366E-3</v>
      </c>
      <c r="I369">
        <f t="shared" si="40"/>
        <v>-8.1135907087924735E-4</v>
      </c>
      <c r="U369">
        <f t="shared" si="41"/>
        <v>1.1606193651644988E-3</v>
      </c>
      <c r="V369">
        <f t="shared" si="42"/>
        <v>647.89933778411023</v>
      </c>
    </row>
    <row r="370" spans="1:22">
      <c r="A370" s="1">
        <v>41844</v>
      </c>
      <c r="B370">
        <v>17083.800781000002</v>
      </c>
      <c r="C370">
        <v>1987.9799800000001</v>
      </c>
      <c r="D370">
        <v>4472.1098629999997</v>
      </c>
      <c r="E370">
        <v>2.5089999999999999</v>
      </c>
      <c r="F370">
        <f t="shared" si="37"/>
        <v>-1.6564484969258309E-4</v>
      </c>
      <c r="G370">
        <f t="shared" si="38"/>
        <v>4.8803645880490185E-4</v>
      </c>
      <c r="H370">
        <f t="shared" si="39"/>
        <v>-3.5554790599018517E-4</v>
      </c>
      <c r="I370">
        <f t="shared" si="40"/>
        <v>1.8098221713011779E-2</v>
      </c>
      <c r="U370">
        <f t="shared" si="41"/>
        <v>1.7998752822378182E-3</v>
      </c>
      <c r="V370">
        <f t="shared" si="42"/>
        <v>649.06547578756613</v>
      </c>
    </row>
    <row r="371" spans="1:22">
      <c r="A371" s="1">
        <v>41845</v>
      </c>
      <c r="B371">
        <v>16960.570313</v>
      </c>
      <c r="C371">
        <v>1978.339966</v>
      </c>
      <c r="D371">
        <v>4449.5600590000004</v>
      </c>
      <c r="E371">
        <v>2.4689999999999999</v>
      </c>
      <c r="F371">
        <f t="shared" si="37"/>
        <v>-7.2394350221588579E-3</v>
      </c>
      <c r="G371">
        <f t="shared" si="38"/>
        <v>-4.8609457194895948E-3</v>
      </c>
      <c r="H371">
        <f t="shared" si="39"/>
        <v>-5.0550742667041107E-3</v>
      </c>
      <c r="I371">
        <f t="shared" si="40"/>
        <v>-1.6071057021242782E-2</v>
      </c>
      <c r="U371">
        <f t="shared" si="41"/>
        <v>-6.7537422046300474E-3</v>
      </c>
      <c r="V371">
        <f t="shared" si="42"/>
        <v>644.68185489017128</v>
      </c>
    </row>
    <row r="372" spans="1:22">
      <c r="A372" s="1">
        <v>41848</v>
      </c>
      <c r="B372">
        <v>16982.589843999998</v>
      </c>
      <c r="C372">
        <v>1978.910034</v>
      </c>
      <c r="D372">
        <v>4444.9101559999999</v>
      </c>
      <c r="E372">
        <v>2.4910000000000001</v>
      </c>
      <c r="F372">
        <f t="shared" si="37"/>
        <v>1.2974357123504612E-3</v>
      </c>
      <c r="G372">
        <f t="shared" si="38"/>
        <v>2.8811321192405513E-4</v>
      </c>
      <c r="H372">
        <f t="shared" si="39"/>
        <v>-1.0455717566567235E-3</v>
      </c>
      <c r="I372">
        <f t="shared" si="40"/>
        <v>8.8710259170010092E-3</v>
      </c>
      <c r="U372">
        <f t="shared" si="41"/>
        <v>1.0490957419854387E-3</v>
      </c>
      <c r="V372">
        <f t="shared" si="42"/>
        <v>645.35818787907192</v>
      </c>
    </row>
    <row r="373" spans="1:22">
      <c r="A373" s="1">
        <v>41849</v>
      </c>
      <c r="B373">
        <v>16912.109375</v>
      </c>
      <c r="C373">
        <v>1969.9499510000001</v>
      </c>
      <c r="D373">
        <v>4442.7001950000003</v>
      </c>
      <c r="E373">
        <v>2.4620000000000002</v>
      </c>
      <c r="F373">
        <f t="shared" si="37"/>
        <v>-4.1587960481956794E-3</v>
      </c>
      <c r="G373">
        <f t="shared" si="38"/>
        <v>-4.5380684101610867E-3</v>
      </c>
      <c r="H373">
        <f t="shared" si="39"/>
        <v>-4.9731276648465653E-4</v>
      </c>
      <c r="I373">
        <f t="shared" si="40"/>
        <v>-1.1710208517781604E-2</v>
      </c>
      <c r="U373">
        <f t="shared" si="41"/>
        <v>-3.9292740192305867E-3</v>
      </c>
      <c r="V373">
        <f t="shared" si="42"/>
        <v>642.82239871834099</v>
      </c>
    </row>
    <row r="374" spans="1:22">
      <c r="A374" s="1">
        <v>41850</v>
      </c>
      <c r="B374">
        <v>16880.359375</v>
      </c>
      <c r="C374">
        <v>1970.0699460000001</v>
      </c>
      <c r="D374">
        <v>4462.8999020000001</v>
      </c>
      <c r="E374">
        <v>2.5539999999999998</v>
      </c>
      <c r="F374">
        <f t="shared" si="37"/>
        <v>-1.8791174789592868E-3</v>
      </c>
      <c r="G374">
        <f t="shared" si="38"/>
        <v>6.0910859931627437E-5</v>
      </c>
      <c r="H374">
        <f t="shared" si="39"/>
        <v>4.5364133625727101E-3</v>
      </c>
      <c r="I374">
        <f t="shared" si="40"/>
        <v>3.6686729848085596E-2</v>
      </c>
      <c r="U374">
        <f t="shared" si="41"/>
        <v>4.4841350078720747E-3</v>
      </c>
      <c r="V374">
        <f t="shared" si="42"/>
        <v>645.70490114027825</v>
      </c>
    </row>
    <row r="375" spans="1:22">
      <c r="A375" s="1">
        <v>41851</v>
      </c>
      <c r="B375">
        <v>16563.300781000002</v>
      </c>
      <c r="C375">
        <v>1930.670044</v>
      </c>
      <c r="D375">
        <v>4369.7700199999999</v>
      </c>
      <c r="E375">
        <v>2.556</v>
      </c>
      <c r="F375">
        <f t="shared" si="37"/>
        <v>-1.8961327310160814E-2</v>
      </c>
      <c r="G375">
        <f t="shared" si="38"/>
        <v>-2.0201931980177425E-2</v>
      </c>
      <c r="H375">
        <f t="shared" si="39"/>
        <v>-2.1088376263868662E-2</v>
      </c>
      <c r="I375">
        <f t="shared" si="40"/>
        <v>7.8277890494098817E-4</v>
      </c>
      <c r="U375">
        <f t="shared" si="41"/>
        <v>-1.7997212775767969E-2</v>
      </c>
      <c r="V375">
        <f t="shared" si="42"/>
        <v>634.08401264410043</v>
      </c>
    </row>
    <row r="376" spans="1:22">
      <c r="A376" s="1">
        <v>41852</v>
      </c>
      <c r="B376">
        <v>16493.369140999999</v>
      </c>
      <c r="C376">
        <v>1925.150024</v>
      </c>
      <c r="D376">
        <v>4352.6401370000003</v>
      </c>
      <c r="E376">
        <v>2.5049999999999999</v>
      </c>
      <c r="F376">
        <f t="shared" si="37"/>
        <v>-4.231021726549049E-3</v>
      </c>
      <c r="G376">
        <f t="shared" si="38"/>
        <v>-2.8632164747045552E-3</v>
      </c>
      <c r="H376">
        <f t="shared" si="39"/>
        <v>-3.9277916801287146E-3</v>
      </c>
      <c r="I376">
        <f t="shared" si="40"/>
        <v>-2.0154801978460261E-2</v>
      </c>
      <c r="U376">
        <f t="shared" si="41"/>
        <v>-5.3220891622607217E-3</v>
      </c>
      <c r="V376">
        <f t="shared" si="42"/>
        <v>630.70936099244443</v>
      </c>
    </row>
    <row r="377" spans="1:22">
      <c r="A377" s="1">
        <v>41855</v>
      </c>
      <c r="B377">
        <v>16569.279297000001</v>
      </c>
      <c r="C377">
        <v>1938.98999</v>
      </c>
      <c r="D377">
        <v>4383.8901370000003</v>
      </c>
      <c r="E377">
        <v>2.4910000000000001</v>
      </c>
      <c r="F377">
        <f t="shared" si="37"/>
        <v>4.591906152139202E-3</v>
      </c>
      <c r="G377">
        <f t="shared" si="38"/>
        <v>7.1633145438523508E-3</v>
      </c>
      <c r="H377">
        <f t="shared" si="39"/>
        <v>7.1539003005993721E-3</v>
      </c>
      <c r="I377">
        <f t="shared" si="40"/>
        <v>-5.6044982567846771E-3</v>
      </c>
      <c r="U377">
        <f t="shared" si="41"/>
        <v>5.1122864732988096E-3</v>
      </c>
      <c r="V377">
        <f t="shared" si="42"/>
        <v>633.93372792722903</v>
      </c>
    </row>
    <row r="378" spans="1:22">
      <c r="A378" s="1">
        <v>41856</v>
      </c>
      <c r="B378">
        <v>16429.470702999999</v>
      </c>
      <c r="C378">
        <v>1920.209961</v>
      </c>
      <c r="D378">
        <v>4352.8398440000001</v>
      </c>
      <c r="E378">
        <v>2.4830000000000001</v>
      </c>
      <c r="F378">
        <f t="shared" si="37"/>
        <v>-8.4736197914424202E-3</v>
      </c>
      <c r="G378">
        <f t="shared" si="38"/>
        <v>-9.7326790439134364E-3</v>
      </c>
      <c r="H378">
        <f t="shared" si="39"/>
        <v>-7.1080195449212081E-3</v>
      </c>
      <c r="I378">
        <f t="shared" si="40"/>
        <v>-3.2167297540138589E-3</v>
      </c>
      <c r="U378">
        <f t="shared" si="41"/>
        <v>-7.9159684894845057E-3</v>
      </c>
      <c r="V378">
        <f t="shared" si="42"/>
        <v>628.91552851253562</v>
      </c>
    </row>
    <row r="379" spans="1:22">
      <c r="A379" s="1">
        <v>41857</v>
      </c>
      <c r="B379">
        <v>16443.339843999998</v>
      </c>
      <c r="C379">
        <v>1920.23999</v>
      </c>
      <c r="D379">
        <v>4355.0498049999997</v>
      </c>
      <c r="E379">
        <v>2.4740000000000002</v>
      </c>
      <c r="F379">
        <f t="shared" si="37"/>
        <v>8.4380626980959774E-4</v>
      </c>
      <c r="G379">
        <f t="shared" si="38"/>
        <v>1.5638271756657665E-5</v>
      </c>
      <c r="H379">
        <f t="shared" si="39"/>
        <v>5.0757672329943253E-4</v>
      </c>
      <c r="I379">
        <f t="shared" si="40"/>
        <v>-3.6312325557333824E-3</v>
      </c>
      <c r="U379">
        <f t="shared" si="41"/>
        <v>4.6983123886368131E-5</v>
      </c>
      <c r="V379">
        <f t="shared" si="42"/>
        <v>628.94507692872571</v>
      </c>
    </row>
    <row r="380" spans="1:22">
      <c r="A380" s="1">
        <v>41858</v>
      </c>
      <c r="B380">
        <v>16368.269531</v>
      </c>
      <c r="C380">
        <v>1909.5699460000001</v>
      </c>
      <c r="D380">
        <v>4334.9702150000003</v>
      </c>
      <c r="E380">
        <v>2.4239999999999999</v>
      </c>
      <c r="F380">
        <f t="shared" si="37"/>
        <v>-4.5758465017358627E-3</v>
      </c>
      <c r="G380">
        <f t="shared" si="38"/>
        <v>-5.5721154760536261E-3</v>
      </c>
      <c r="H380">
        <f t="shared" si="39"/>
        <v>-4.6213071292247714E-3</v>
      </c>
      <c r="I380">
        <f t="shared" si="40"/>
        <v>-2.0417205763228263E-2</v>
      </c>
      <c r="U380">
        <f t="shared" si="41"/>
        <v>-6.4725013084271036E-3</v>
      </c>
      <c r="V380">
        <f t="shared" si="42"/>
        <v>624.87422909537577</v>
      </c>
    </row>
    <row r="381" spans="1:22">
      <c r="A381" s="1">
        <v>41859</v>
      </c>
      <c r="B381">
        <v>16553.929688</v>
      </c>
      <c r="C381">
        <v>1931.589966</v>
      </c>
      <c r="D381">
        <v>4370.8999020000001</v>
      </c>
      <c r="E381">
        <v>2.415</v>
      </c>
      <c r="F381">
        <f t="shared" si="37"/>
        <v>1.1278841000144113E-2</v>
      </c>
      <c r="G381">
        <f t="shared" si="38"/>
        <v>1.146542280237354E-2</v>
      </c>
      <c r="H381">
        <f t="shared" si="39"/>
        <v>8.2541757485329274E-3</v>
      </c>
      <c r="I381">
        <f t="shared" si="40"/>
        <v>-3.7197811025320121E-3</v>
      </c>
      <c r="U381">
        <f t="shared" si="41"/>
        <v>8.9275537550619725E-3</v>
      </c>
      <c r="V381">
        <f t="shared" si="42"/>
        <v>630.45282736577758</v>
      </c>
    </row>
    <row r="382" spans="1:22">
      <c r="A382" s="1">
        <v>41862</v>
      </c>
      <c r="B382">
        <v>16569.980468999998</v>
      </c>
      <c r="C382">
        <v>1936.920044</v>
      </c>
      <c r="D382">
        <v>4401.330078</v>
      </c>
      <c r="E382">
        <v>2.42</v>
      </c>
      <c r="F382">
        <f t="shared" si="37"/>
        <v>9.6913571979845509E-4</v>
      </c>
      <c r="G382">
        <f t="shared" si="38"/>
        <v>2.7556249610503833E-3</v>
      </c>
      <c r="H382">
        <f t="shared" si="39"/>
        <v>6.9378705596887715E-3</v>
      </c>
      <c r="I382">
        <f t="shared" si="40"/>
        <v>2.0682530640590605E-3</v>
      </c>
      <c r="U382">
        <f t="shared" si="41"/>
        <v>3.4056146785671889E-3</v>
      </c>
      <c r="V382">
        <f t="shared" si="42"/>
        <v>632.59990676879875</v>
      </c>
    </row>
    <row r="383" spans="1:22">
      <c r="A383" s="1">
        <v>41863</v>
      </c>
      <c r="B383">
        <v>16560.539063</v>
      </c>
      <c r="C383">
        <v>1933.75</v>
      </c>
      <c r="D383">
        <v>4389.25</v>
      </c>
      <c r="E383">
        <v>2.4420000000000002</v>
      </c>
      <c r="F383">
        <f t="shared" si="37"/>
        <v>-5.6995220050576269E-4</v>
      </c>
      <c r="G383">
        <f t="shared" si="38"/>
        <v>-1.6379824023901584E-3</v>
      </c>
      <c r="H383">
        <f t="shared" si="39"/>
        <v>-2.7484160310261548E-3</v>
      </c>
      <c r="I383">
        <f t="shared" si="40"/>
        <v>9.0498355199180765E-3</v>
      </c>
      <c r="U383">
        <f t="shared" si="41"/>
        <v>-5.81921638184815E-4</v>
      </c>
      <c r="V383">
        <f t="shared" si="42"/>
        <v>632.23178319473629</v>
      </c>
    </row>
    <row r="384" spans="1:22">
      <c r="A384" s="1">
        <v>41864</v>
      </c>
      <c r="B384">
        <v>16651.800781000002</v>
      </c>
      <c r="C384">
        <v>1946.719971</v>
      </c>
      <c r="D384">
        <v>4434.1298829999996</v>
      </c>
      <c r="E384">
        <v>2.4129999999999998</v>
      </c>
      <c r="F384">
        <f t="shared" si="37"/>
        <v>5.4956650523044206E-3</v>
      </c>
      <c r="G384">
        <f t="shared" si="38"/>
        <v>6.6847672550107134E-3</v>
      </c>
      <c r="H384">
        <f t="shared" si="39"/>
        <v>1.0173033610325647E-2</v>
      </c>
      <c r="I384">
        <f t="shared" si="40"/>
        <v>-1.194658904561844E-2</v>
      </c>
      <c r="U384">
        <f t="shared" si="41"/>
        <v>5.5113808707303903E-3</v>
      </c>
      <c r="V384">
        <f t="shared" si="42"/>
        <v>635.71625335050351</v>
      </c>
    </row>
    <row r="385" spans="1:22">
      <c r="A385" s="1">
        <v>41865</v>
      </c>
      <c r="B385">
        <v>16713.580077999999</v>
      </c>
      <c r="C385">
        <v>1955.1800539999999</v>
      </c>
      <c r="D385">
        <v>4453</v>
      </c>
      <c r="E385">
        <v>2.4</v>
      </c>
      <c r="F385">
        <f t="shared" si="37"/>
        <v>3.7032017025650215E-3</v>
      </c>
      <c r="G385">
        <f t="shared" si="38"/>
        <v>4.3363982690421158E-3</v>
      </c>
      <c r="H385">
        <f t="shared" si="39"/>
        <v>4.2466230620586947E-3</v>
      </c>
      <c r="I385">
        <f t="shared" si="40"/>
        <v>-5.4020492889946597E-3</v>
      </c>
      <c r="U385">
        <f t="shared" si="41"/>
        <v>3.1456619812002835E-3</v>
      </c>
      <c r="V385">
        <f t="shared" si="42"/>
        <v>637.71600179949928</v>
      </c>
    </row>
    <row r="386" spans="1:22">
      <c r="A386" s="1">
        <v>41866</v>
      </c>
      <c r="B386">
        <v>16662.910156000002</v>
      </c>
      <c r="C386">
        <v>1955.0600589999999</v>
      </c>
      <c r="D386">
        <v>4464.9301759999998</v>
      </c>
      <c r="E386">
        <v>2.3450000000000002</v>
      </c>
      <c r="F386">
        <f t="shared" si="37"/>
        <v>-3.036266579952273E-3</v>
      </c>
      <c r="G386">
        <f t="shared" si="38"/>
        <v>-6.1374747621649646E-5</v>
      </c>
      <c r="H386">
        <f t="shared" si="39"/>
        <v>2.6755497927128113E-3</v>
      </c>
      <c r="I386">
        <f t="shared" si="40"/>
        <v>-2.3183335455657164E-2</v>
      </c>
      <c r="U386">
        <f t="shared" si="41"/>
        <v>-2.44496100602405E-3</v>
      </c>
      <c r="V386">
        <f t="shared" si="42"/>
        <v>636.15681104218197</v>
      </c>
    </row>
    <row r="387" spans="1:22">
      <c r="A387" s="1">
        <v>41869</v>
      </c>
      <c r="B387">
        <v>16838.740234000001</v>
      </c>
      <c r="C387">
        <v>1971.73999</v>
      </c>
      <c r="D387">
        <v>4508.3100590000004</v>
      </c>
      <c r="E387">
        <v>2.387</v>
      </c>
      <c r="F387">
        <f t="shared" si="37"/>
        <v>1.0496897342932495E-2</v>
      </c>
      <c r="G387">
        <f t="shared" si="38"/>
        <v>8.4954828929990414E-3</v>
      </c>
      <c r="H387">
        <f t="shared" si="39"/>
        <v>9.6687974049683052E-3</v>
      </c>
      <c r="I387">
        <f t="shared" si="40"/>
        <v>1.7751945458450321E-2</v>
      </c>
      <c r="U387">
        <f t="shared" si="41"/>
        <v>1.0373547838114984E-2</v>
      </c>
      <c r="V387">
        <f t="shared" si="42"/>
        <v>642.75601415407073</v>
      </c>
    </row>
    <row r="388" spans="1:22">
      <c r="A388" s="1">
        <v>41870</v>
      </c>
      <c r="B388">
        <v>16919.589843999998</v>
      </c>
      <c r="C388">
        <v>1981.599976</v>
      </c>
      <c r="D388">
        <v>4527.5097660000001</v>
      </c>
      <c r="E388">
        <v>2.4049999999999998</v>
      </c>
      <c r="F388">
        <f t="shared" ref="F388:F451" si="43">LN(B388/B387)</f>
        <v>4.7899149272353954E-3</v>
      </c>
      <c r="G388">
        <f t="shared" ref="G388:G451" si="44">LN(C388/C387)</f>
        <v>4.9881905070184923E-3</v>
      </c>
      <c r="H388">
        <f t="shared" ref="H388:H451" si="45">LN(D388/D387)</f>
        <v>4.2496942761675567E-3</v>
      </c>
      <c r="I388">
        <f t="shared" ref="I388:I451" si="46">LN(E388/E387)</f>
        <v>7.5125562010313271E-3</v>
      </c>
      <c r="U388">
        <f t="shared" ref="U388:U451" si="47">0.3*(F388)+0.3*(G388)+0.3*(H388)+0.1*(I388)</f>
        <v>4.9595955332295662E-3</v>
      </c>
      <c r="V388">
        <f t="shared" ref="V388:V451" si="48">V387*(1+U388)</f>
        <v>645.94382401082567</v>
      </c>
    </row>
    <row r="389" spans="1:22">
      <c r="A389" s="1">
        <v>41871</v>
      </c>
      <c r="B389">
        <v>16979.130859000001</v>
      </c>
      <c r="C389">
        <v>1986.51001</v>
      </c>
      <c r="D389">
        <v>4526.4799800000001</v>
      </c>
      <c r="E389">
        <v>2.4260000000000002</v>
      </c>
      <c r="F389">
        <f t="shared" si="43"/>
        <v>3.5128804270400707E-3</v>
      </c>
      <c r="G389">
        <f t="shared" si="44"/>
        <v>2.474748191573312E-3</v>
      </c>
      <c r="H389">
        <f t="shared" si="45"/>
        <v>-2.2747673309342719E-4</v>
      </c>
      <c r="I389">
        <f t="shared" si="46"/>
        <v>8.6939069641340499E-3</v>
      </c>
      <c r="U389">
        <f t="shared" si="47"/>
        <v>2.5974362620693921E-3</v>
      </c>
      <c r="V389">
        <f t="shared" si="48"/>
        <v>647.62162192257108</v>
      </c>
    </row>
    <row r="390" spans="1:22">
      <c r="A390" s="1">
        <v>41872</v>
      </c>
      <c r="B390">
        <v>17039.490234000001</v>
      </c>
      <c r="C390">
        <v>1992.369995</v>
      </c>
      <c r="D390">
        <v>4532.1000979999999</v>
      </c>
      <c r="E390">
        <v>2.407</v>
      </c>
      <c r="F390">
        <f t="shared" si="43"/>
        <v>3.5486116956547683E-3</v>
      </c>
      <c r="G390">
        <f t="shared" si="44"/>
        <v>2.9455471034691241E-3</v>
      </c>
      <c r="H390">
        <f t="shared" si="45"/>
        <v>1.2408387788607914E-3</v>
      </c>
      <c r="I390">
        <f t="shared" si="46"/>
        <v>-7.8626517209235674E-3</v>
      </c>
      <c r="U390">
        <f t="shared" si="47"/>
        <v>1.5342341013030482E-3</v>
      </c>
      <c r="V390">
        <f t="shared" si="48"/>
        <v>648.61522509966596</v>
      </c>
    </row>
    <row r="391" spans="1:22">
      <c r="A391" s="1">
        <v>41873</v>
      </c>
      <c r="B391">
        <v>17001.220702999999</v>
      </c>
      <c r="C391">
        <v>1988.400024</v>
      </c>
      <c r="D391">
        <v>4538.5498049999997</v>
      </c>
      <c r="E391">
        <v>2.403</v>
      </c>
      <c r="F391">
        <f t="shared" si="43"/>
        <v>-2.2484575715035694E-3</v>
      </c>
      <c r="G391">
        <f t="shared" si="44"/>
        <v>-1.9945750682435126E-3</v>
      </c>
      <c r="H391">
        <f t="shared" si="45"/>
        <v>1.4221049552023137E-3</v>
      </c>
      <c r="I391">
        <f t="shared" si="46"/>
        <v>-1.6632020466030857E-3</v>
      </c>
      <c r="U391">
        <f t="shared" si="47"/>
        <v>-1.0125985100237391E-3</v>
      </c>
      <c r="V391">
        <f t="shared" si="48"/>
        <v>647.95843828915133</v>
      </c>
    </row>
    <row r="392" spans="1:22">
      <c r="A392" s="1">
        <v>41876</v>
      </c>
      <c r="B392">
        <v>17076.869140999999</v>
      </c>
      <c r="C392">
        <v>1997.920044</v>
      </c>
      <c r="D392">
        <v>4557.3500979999999</v>
      </c>
      <c r="E392">
        <v>2.387</v>
      </c>
      <c r="F392">
        <f t="shared" si="43"/>
        <v>4.4397184587370618E-3</v>
      </c>
      <c r="G392">
        <f t="shared" si="44"/>
        <v>4.7763540992150867E-3</v>
      </c>
      <c r="H392">
        <f t="shared" si="45"/>
        <v>4.1338009372541449E-3</v>
      </c>
      <c r="I392">
        <f t="shared" si="46"/>
        <v>-6.6806093976388712E-3</v>
      </c>
      <c r="U392">
        <f t="shared" si="47"/>
        <v>3.3369011087980007E-3</v>
      </c>
      <c r="V392">
        <f t="shared" si="48"/>
        <v>650.12061152033345</v>
      </c>
    </row>
    <row r="393" spans="1:22">
      <c r="A393" s="1">
        <v>41877</v>
      </c>
      <c r="B393">
        <v>17106.699218999998</v>
      </c>
      <c r="C393">
        <v>2000.0200199999999</v>
      </c>
      <c r="D393">
        <v>4570.6401370000003</v>
      </c>
      <c r="E393">
        <v>2.391</v>
      </c>
      <c r="F393">
        <f t="shared" si="43"/>
        <v>1.7452879850220085E-3</v>
      </c>
      <c r="G393">
        <f t="shared" si="44"/>
        <v>1.050529102244025E-3</v>
      </c>
      <c r="H393">
        <f t="shared" si="45"/>
        <v>2.9119330868591091E-3</v>
      </c>
      <c r="I393">
        <f t="shared" si="46"/>
        <v>1.6743411194947292E-3</v>
      </c>
      <c r="U393">
        <f t="shared" si="47"/>
        <v>1.8797591641870155E-3</v>
      </c>
      <c r="V393">
        <f t="shared" si="48"/>
        <v>651.34268169766563</v>
      </c>
    </row>
    <row r="394" spans="1:22">
      <c r="A394" s="1">
        <v>41878</v>
      </c>
      <c r="B394">
        <v>17122.009765999999</v>
      </c>
      <c r="C394">
        <v>2000.119995</v>
      </c>
      <c r="D394">
        <v>4569.6201170000004</v>
      </c>
      <c r="E394">
        <v>2.3610000000000002</v>
      </c>
      <c r="F394">
        <f t="shared" si="43"/>
        <v>8.9460271655677972E-4</v>
      </c>
      <c r="G394">
        <f t="shared" si="44"/>
        <v>4.9985750321780398E-5</v>
      </c>
      <c r="H394">
        <f t="shared" si="45"/>
        <v>-2.2319277042204345E-4</v>
      </c>
      <c r="I394">
        <f t="shared" si="46"/>
        <v>-1.2626430372811689E-2</v>
      </c>
      <c r="U394">
        <f t="shared" si="47"/>
        <v>-1.0462243283442139E-3</v>
      </c>
      <c r="V394">
        <f t="shared" si="48"/>
        <v>650.6612311379846</v>
      </c>
    </row>
    <row r="395" spans="1:22">
      <c r="A395" s="1">
        <v>41879</v>
      </c>
      <c r="B395">
        <v>17079.570313</v>
      </c>
      <c r="C395">
        <v>1996.73999</v>
      </c>
      <c r="D395">
        <v>4557.7001950000003</v>
      </c>
      <c r="E395">
        <v>2.3340000000000001</v>
      </c>
      <c r="F395">
        <f t="shared" si="43"/>
        <v>-2.4817259719515754E-3</v>
      </c>
      <c r="G395">
        <f t="shared" si="44"/>
        <v>-1.6913306037346758E-3</v>
      </c>
      <c r="H395">
        <f t="shared" si="45"/>
        <v>-2.611922967345433E-3</v>
      </c>
      <c r="I395">
        <f t="shared" si="46"/>
        <v>-1.150172423901164E-2</v>
      </c>
      <c r="U395">
        <f t="shared" si="47"/>
        <v>-3.1856662868106692E-3</v>
      </c>
      <c r="V395">
        <f t="shared" si="48"/>
        <v>648.58844158981356</v>
      </c>
    </row>
    <row r="396" spans="1:22">
      <c r="A396" s="1">
        <v>41880</v>
      </c>
      <c r="B396">
        <v>17098.449218999998</v>
      </c>
      <c r="C396">
        <v>2003.369995</v>
      </c>
      <c r="D396">
        <v>4580.2700199999999</v>
      </c>
      <c r="E396">
        <v>2.343</v>
      </c>
      <c r="F396">
        <f t="shared" si="43"/>
        <v>1.1047397232824383E-3</v>
      </c>
      <c r="G396">
        <f t="shared" si="44"/>
        <v>3.3149143879035695E-3</v>
      </c>
      <c r="H396">
        <f t="shared" si="45"/>
        <v>4.9397996193854153E-3</v>
      </c>
      <c r="I396">
        <f t="shared" si="46"/>
        <v>3.8486256612942351E-3</v>
      </c>
      <c r="U396">
        <f t="shared" si="47"/>
        <v>3.1926986853008498E-3</v>
      </c>
      <c r="V396">
        <f t="shared" si="48"/>
        <v>650.65918905457863</v>
      </c>
    </row>
    <row r="397" spans="1:22">
      <c r="A397" s="1">
        <v>41884</v>
      </c>
      <c r="B397">
        <v>17067.560547000001</v>
      </c>
      <c r="C397">
        <v>2002.280029</v>
      </c>
      <c r="D397">
        <v>4598.1899409999996</v>
      </c>
      <c r="E397">
        <v>2.419</v>
      </c>
      <c r="F397">
        <f t="shared" si="43"/>
        <v>-1.8081526421850332E-3</v>
      </c>
      <c r="G397">
        <f t="shared" si="44"/>
        <v>-5.4421430747598944E-4</v>
      </c>
      <c r="H397">
        <f t="shared" si="45"/>
        <v>3.9047822500450926E-3</v>
      </c>
      <c r="I397">
        <f t="shared" si="46"/>
        <v>3.192207210223158E-2</v>
      </c>
      <c r="U397">
        <f t="shared" si="47"/>
        <v>3.6579318003383795E-3</v>
      </c>
      <c r="V397">
        <f t="shared" si="48"/>
        <v>653.0392559934038</v>
      </c>
    </row>
    <row r="398" spans="1:22">
      <c r="A398" s="1">
        <v>41885</v>
      </c>
      <c r="B398">
        <v>17078.279297000001</v>
      </c>
      <c r="C398">
        <v>2000.719971</v>
      </c>
      <c r="D398">
        <v>4572.5600590000004</v>
      </c>
      <c r="E398">
        <v>2.41</v>
      </c>
      <c r="F398">
        <f t="shared" si="43"/>
        <v>6.2782174350055754E-4</v>
      </c>
      <c r="G398">
        <f t="shared" si="44"/>
        <v>-7.7944445614907946E-4</v>
      </c>
      <c r="H398">
        <f t="shared" si="45"/>
        <v>-5.5894989457627633E-3</v>
      </c>
      <c r="I398">
        <f t="shared" si="46"/>
        <v>-3.7274841253264971E-3</v>
      </c>
      <c r="U398">
        <f t="shared" si="47"/>
        <v>-2.0950849100560354E-3</v>
      </c>
      <c r="V398">
        <f t="shared" si="48"/>
        <v>651.67108330249778</v>
      </c>
    </row>
    <row r="399" spans="1:22">
      <c r="A399" s="1">
        <v>41886</v>
      </c>
      <c r="B399">
        <v>17069.580077999999</v>
      </c>
      <c r="C399">
        <v>1997.650024</v>
      </c>
      <c r="D399">
        <v>4562.2900390000004</v>
      </c>
      <c r="E399">
        <v>2.448</v>
      </c>
      <c r="F399">
        <f t="shared" si="43"/>
        <v>-5.0950304630563719E-4</v>
      </c>
      <c r="G399">
        <f t="shared" si="44"/>
        <v>-1.5355995603710607E-3</v>
      </c>
      <c r="H399">
        <f t="shared" si="45"/>
        <v>-2.2485370240022604E-3</v>
      </c>
      <c r="I399">
        <f t="shared" si="46"/>
        <v>1.5644617147515968E-2</v>
      </c>
      <c r="U399">
        <f t="shared" si="47"/>
        <v>2.763698255479096E-4</v>
      </c>
      <c r="V399">
        <f t="shared" si="48"/>
        <v>651.8511855261047</v>
      </c>
    </row>
    <row r="400" spans="1:22">
      <c r="A400" s="1">
        <v>41887</v>
      </c>
      <c r="B400">
        <v>17137.359375</v>
      </c>
      <c r="C400">
        <v>2007.709961</v>
      </c>
      <c r="D400">
        <v>4582.8999020000001</v>
      </c>
      <c r="E400">
        <v>2.4609999999999999</v>
      </c>
      <c r="F400">
        <f t="shared" si="43"/>
        <v>3.9629026617237486E-3</v>
      </c>
      <c r="G400">
        <f t="shared" si="44"/>
        <v>5.0232479433631322E-3</v>
      </c>
      <c r="H400">
        <f t="shared" si="45"/>
        <v>4.507265135986524E-3</v>
      </c>
      <c r="I400">
        <f t="shared" si="46"/>
        <v>5.2964067588391443E-3</v>
      </c>
      <c r="U400">
        <f t="shared" si="47"/>
        <v>4.5776653982059351E-3</v>
      </c>
      <c r="V400">
        <f t="shared" si="48"/>
        <v>654.83514214286708</v>
      </c>
    </row>
    <row r="401" spans="1:22">
      <c r="A401" s="1">
        <v>41890</v>
      </c>
      <c r="B401">
        <v>17111.419922000001</v>
      </c>
      <c r="C401">
        <v>2001.540039</v>
      </c>
      <c r="D401">
        <v>4592.2900390000004</v>
      </c>
      <c r="E401">
        <v>2.4689999999999999</v>
      </c>
      <c r="F401">
        <f t="shared" si="43"/>
        <v>-1.5147668613199629E-3</v>
      </c>
      <c r="G401">
        <f t="shared" si="44"/>
        <v>-3.0778459166717516E-3</v>
      </c>
      <c r="H401">
        <f t="shared" si="45"/>
        <v>2.0468546893967761E-3</v>
      </c>
      <c r="I401">
        <f t="shared" si="46"/>
        <v>3.2454389541235625E-3</v>
      </c>
      <c r="U401">
        <f t="shared" si="47"/>
        <v>-4.3918353116612519E-4</v>
      </c>
      <c r="V401">
        <f t="shared" si="48"/>
        <v>654.54754933280913</v>
      </c>
    </row>
    <row r="402" spans="1:22">
      <c r="A402" s="1">
        <v>41891</v>
      </c>
      <c r="B402">
        <v>17013.869140999999</v>
      </c>
      <c r="C402">
        <v>1988.4399410000001</v>
      </c>
      <c r="D402">
        <v>4552.2900390000004</v>
      </c>
      <c r="E402">
        <v>2.5</v>
      </c>
      <c r="F402">
        <f t="shared" si="43"/>
        <v>-5.717229034314578E-3</v>
      </c>
      <c r="G402">
        <f t="shared" si="44"/>
        <v>-6.5665217057652601E-3</v>
      </c>
      <c r="H402">
        <f t="shared" si="45"/>
        <v>-8.7484072038114691E-3</v>
      </c>
      <c r="I402">
        <f t="shared" si="46"/>
        <v>1.2477521511112763E-2</v>
      </c>
      <c r="U402">
        <f t="shared" si="47"/>
        <v>-5.0618952320561151E-3</v>
      </c>
      <c r="V402">
        <f t="shared" si="48"/>
        <v>651.23429821368734</v>
      </c>
    </row>
    <row r="403" spans="1:22">
      <c r="A403" s="1">
        <v>41892</v>
      </c>
      <c r="B403">
        <v>17068.710938</v>
      </c>
      <c r="C403">
        <v>1995.6899410000001</v>
      </c>
      <c r="D403">
        <v>4586.5200199999999</v>
      </c>
      <c r="E403">
        <v>2.5339999999999998</v>
      </c>
      <c r="F403">
        <f t="shared" si="43"/>
        <v>3.2181744577025862E-3</v>
      </c>
      <c r="G403">
        <f t="shared" si="44"/>
        <v>3.6394436011098351E-3</v>
      </c>
      <c r="H403">
        <f t="shared" si="45"/>
        <v>7.4911593202723207E-3</v>
      </c>
      <c r="I403">
        <f t="shared" si="46"/>
        <v>1.350835002479208E-2</v>
      </c>
      <c r="U403">
        <f t="shared" si="47"/>
        <v>5.6554682162046309E-3</v>
      </c>
      <c r="V403">
        <f t="shared" si="48"/>
        <v>654.91733308853725</v>
      </c>
    </row>
    <row r="404" spans="1:22">
      <c r="A404" s="1">
        <v>41893</v>
      </c>
      <c r="B404">
        <v>17049</v>
      </c>
      <c r="C404">
        <v>1997.4499510000001</v>
      </c>
      <c r="D404">
        <v>4591.8100590000004</v>
      </c>
      <c r="E404">
        <v>2.5310000000000001</v>
      </c>
      <c r="F404">
        <f t="shared" si="43"/>
        <v>-1.1554667444618955E-3</v>
      </c>
      <c r="G404">
        <f t="shared" si="44"/>
        <v>8.8151688223948085E-4</v>
      </c>
      <c r="H404">
        <f t="shared" si="45"/>
        <v>1.1527237613463913E-3</v>
      </c>
      <c r="I404">
        <f t="shared" si="46"/>
        <v>-1.1846003359601862E-3</v>
      </c>
      <c r="U404">
        <f t="shared" si="47"/>
        <v>1.4517213614117434E-4</v>
      </c>
      <c r="V404">
        <f t="shared" si="48"/>
        <v>655.01240883677758</v>
      </c>
    </row>
    <row r="405" spans="1:22">
      <c r="A405" s="1">
        <v>41894</v>
      </c>
      <c r="B405">
        <v>16987.509765999999</v>
      </c>
      <c r="C405">
        <v>1985.540039</v>
      </c>
      <c r="D405">
        <v>4567.6000979999999</v>
      </c>
      <c r="E405">
        <v>2.6139999999999999</v>
      </c>
      <c r="F405">
        <f t="shared" si="43"/>
        <v>-3.6131966126934402E-3</v>
      </c>
      <c r="G405">
        <f t="shared" si="44"/>
        <v>-5.9804054374368917E-3</v>
      </c>
      <c r="H405">
        <f t="shared" si="45"/>
        <v>-5.286370402761165E-3</v>
      </c>
      <c r="I405">
        <f t="shared" si="46"/>
        <v>3.2267133639043204E-2</v>
      </c>
      <c r="U405">
        <f t="shared" si="47"/>
        <v>-1.2372783719631283E-3</v>
      </c>
      <c r="V405">
        <f t="shared" si="48"/>
        <v>654.20197614995641</v>
      </c>
    </row>
    <row r="406" spans="1:22">
      <c r="A406" s="1">
        <v>41897</v>
      </c>
      <c r="B406">
        <v>17031.140625</v>
      </c>
      <c r="C406">
        <v>1984.130005</v>
      </c>
      <c r="D406">
        <v>4518.8999020000001</v>
      </c>
      <c r="E406">
        <v>2.5910000000000002</v>
      </c>
      <c r="F406">
        <f t="shared" si="43"/>
        <v>2.5651154541470609E-3</v>
      </c>
      <c r="G406">
        <f t="shared" si="44"/>
        <v>-7.1040365756933814E-4</v>
      </c>
      <c r="H406">
        <f t="shared" si="45"/>
        <v>-1.07193445927764E-2</v>
      </c>
      <c r="I406">
        <f t="shared" si="46"/>
        <v>-8.837713622057132E-3</v>
      </c>
      <c r="U406">
        <f t="shared" si="47"/>
        <v>-3.5431612010653158E-3</v>
      </c>
      <c r="V406">
        <f t="shared" si="48"/>
        <v>651.88403309040166</v>
      </c>
    </row>
    <row r="407" spans="1:22">
      <c r="A407" s="1">
        <v>41898</v>
      </c>
      <c r="B407">
        <v>17131.970702999999</v>
      </c>
      <c r="C407">
        <v>1998.9799800000001</v>
      </c>
      <c r="D407">
        <v>4552.7597660000001</v>
      </c>
      <c r="E407">
        <v>2.589</v>
      </c>
      <c r="F407">
        <f t="shared" si="43"/>
        <v>5.9028798524007765E-3</v>
      </c>
      <c r="G407">
        <f t="shared" si="44"/>
        <v>7.4565070309994264E-3</v>
      </c>
      <c r="H407">
        <f t="shared" si="45"/>
        <v>7.4650113605943796E-3</v>
      </c>
      <c r="I407">
        <f t="shared" si="46"/>
        <v>-7.7220081057245563E-4</v>
      </c>
      <c r="U407">
        <f t="shared" si="47"/>
        <v>6.1700993921411287E-3</v>
      </c>
      <c r="V407">
        <f t="shared" si="48"/>
        <v>655.90622236671925</v>
      </c>
    </row>
    <row r="408" spans="1:22">
      <c r="A408" s="1">
        <v>41899</v>
      </c>
      <c r="B408">
        <v>17156.849609000001</v>
      </c>
      <c r="C408">
        <v>2001.5699460000001</v>
      </c>
      <c r="D408">
        <v>4562.1899409999996</v>
      </c>
      <c r="E408">
        <v>2.6</v>
      </c>
      <c r="F408">
        <f t="shared" si="43"/>
        <v>1.4511383091901013E-3</v>
      </c>
      <c r="G408">
        <f t="shared" si="44"/>
        <v>1.2948051691653573E-3</v>
      </c>
      <c r="H408">
        <f t="shared" si="45"/>
        <v>2.0691673937221714E-3</v>
      </c>
      <c r="I408">
        <f t="shared" si="46"/>
        <v>4.239744258035744E-3</v>
      </c>
      <c r="U408">
        <f t="shared" si="47"/>
        <v>1.8685076874268634E-3</v>
      </c>
      <c r="V408">
        <f t="shared" si="48"/>
        <v>657.1317881854427</v>
      </c>
    </row>
    <row r="409" spans="1:22">
      <c r="A409" s="1">
        <v>41900</v>
      </c>
      <c r="B409">
        <v>17265.990234000001</v>
      </c>
      <c r="C409">
        <v>2011.3599850000001</v>
      </c>
      <c r="D409">
        <v>4593.4301759999998</v>
      </c>
      <c r="E409">
        <v>2.629</v>
      </c>
      <c r="F409">
        <f t="shared" si="43"/>
        <v>6.3411962067384349E-3</v>
      </c>
      <c r="G409">
        <f t="shared" si="44"/>
        <v>4.8792570969692309E-3</v>
      </c>
      <c r="H409">
        <f t="shared" si="45"/>
        <v>6.8243015419319868E-3</v>
      </c>
      <c r="I409">
        <f t="shared" si="46"/>
        <v>1.1092100720307715E-2</v>
      </c>
      <c r="U409">
        <f t="shared" si="47"/>
        <v>6.5226365257226668E-3</v>
      </c>
      <c r="V409">
        <f t="shared" si="48"/>
        <v>661.41801998927451</v>
      </c>
    </row>
    <row r="410" spans="1:22">
      <c r="A410" s="1">
        <v>41901</v>
      </c>
      <c r="B410">
        <v>17279.740234000001</v>
      </c>
      <c r="C410">
        <v>2010.400024</v>
      </c>
      <c r="D410">
        <v>4579.7900390000004</v>
      </c>
      <c r="E410">
        <v>2.5870000000000002</v>
      </c>
      <c r="F410">
        <f t="shared" si="43"/>
        <v>7.9604631541022107E-4</v>
      </c>
      <c r="G410">
        <f t="shared" si="44"/>
        <v>-4.7738354157513045E-4</v>
      </c>
      <c r="H410">
        <f t="shared" si="45"/>
        <v>-2.9739059421264222E-3</v>
      </c>
      <c r="I410">
        <f t="shared" si="46"/>
        <v>-1.6104642543852018E-2</v>
      </c>
      <c r="U410">
        <f t="shared" si="47"/>
        <v>-2.4070372048726014E-3</v>
      </c>
      <c r="V410">
        <f t="shared" si="48"/>
        <v>659.82596220718722</v>
      </c>
    </row>
    <row r="411" spans="1:22">
      <c r="A411" s="1">
        <v>41904</v>
      </c>
      <c r="B411">
        <v>17172.679688</v>
      </c>
      <c r="C411">
        <v>1994.290039</v>
      </c>
      <c r="D411">
        <v>4527.6899409999996</v>
      </c>
      <c r="E411">
        <v>2.5659999999999998</v>
      </c>
      <c r="F411">
        <f t="shared" si="43"/>
        <v>-6.2149997506240756E-3</v>
      </c>
      <c r="G411">
        <f t="shared" si="44"/>
        <v>-8.0456023555977706E-3</v>
      </c>
      <c r="H411">
        <f t="shared" si="45"/>
        <v>-1.1441291433433712E-2</v>
      </c>
      <c r="I411">
        <f t="shared" si="46"/>
        <v>-8.1506370104475496E-3</v>
      </c>
      <c r="U411">
        <f t="shared" si="47"/>
        <v>-8.5256317629414224E-3</v>
      </c>
      <c r="V411">
        <f t="shared" si="48"/>
        <v>654.20052902578027</v>
      </c>
    </row>
    <row r="412" spans="1:22">
      <c r="A412" s="1">
        <v>41905</v>
      </c>
      <c r="B412">
        <v>17055.869140999999</v>
      </c>
      <c r="C412">
        <v>1982.7700199999999</v>
      </c>
      <c r="D412">
        <v>4508.6899409999996</v>
      </c>
      <c r="E412">
        <v>2.5350000000000001</v>
      </c>
      <c r="F412">
        <f t="shared" si="43"/>
        <v>-6.8253551183892341E-3</v>
      </c>
      <c r="G412">
        <f t="shared" si="44"/>
        <v>-5.7932498118750831E-3</v>
      </c>
      <c r="H412">
        <f t="shared" si="45"/>
        <v>-4.2052300252320386E-3</v>
      </c>
      <c r="I412">
        <f t="shared" si="46"/>
        <v>-1.215462915029813E-2</v>
      </c>
      <c r="U412">
        <f t="shared" si="47"/>
        <v>-6.2626134016787191E-3</v>
      </c>
      <c r="V412">
        <f t="shared" si="48"/>
        <v>650.10352402531805</v>
      </c>
    </row>
    <row r="413" spans="1:22">
      <c r="A413" s="1">
        <v>41906</v>
      </c>
      <c r="B413">
        <v>17210.060547000001</v>
      </c>
      <c r="C413">
        <v>1998.3000489999999</v>
      </c>
      <c r="D413">
        <v>4555.2202150000003</v>
      </c>
      <c r="E413">
        <v>2.569</v>
      </c>
      <c r="F413">
        <f t="shared" si="43"/>
        <v>8.9997527069805919E-3</v>
      </c>
      <c r="G413">
        <f t="shared" si="44"/>
        <v>7.8019766082534792E-3</v>
      </c>
      <c r="H413">
        <f t="shared" si="45"/>
        <v>1.0267242713672865E-2</v>
      </c>
      <c r="I413">
        <f t="shared" si="46"/>
        <v>1.3323081084599975E-2</v>
      </c>
      <c r="U413">
        <f t="shared" si="47"/>
        <v>9.4529997171320778E-3</v>
      </c>
      <c r="V413">
        <f t="shared" si="48"/>
        <v>656.24895245403593</v>
      </c>
    </row>
    <row r="414" spans="1:22">
      <c r="A414" s="1">
        <v>41907</v>
      </c>
      <c r="B414">
        <v>16945.800781000002</v>
      </c>
      <c r="C414">
        <v>1965.98999</v>
      </c>
      <c r="D414">
        <v>4466.75</v>
      </c>
      <c r="E414">
        <v>2.5110000000000001</v>
      </c>
      <c r="F414">
        <f t="shared" si="43"/>
        <v>-1.5474066746721452E-2</v>
      </c>
      <c r="G414">
        <f t="shared" si="44"/>
        <v>-1.6300913470395792E-2</v>
      </c>
      <c r="H414">
        <f t="shared" si="45"/>
        <v>-1.9612800486037734E-2</v>
      </c>
      <c r="I414">
        <f t="shared" si="46"/>
        <v>-2.2835637952298486E-2</v>
      </c>
      <c r="U414">
        <f t="shared" si="47"/>
        <v>-1.7699898006176343E-2</v>
      </c>
      <c r="V414">
        <f t="shared" si="48"/>
        <v>644.63341292893938</v>
      </c>
    </row>
    <row r="415" spans="1:22">
      <c r="A415" s="1">
        <v>41908</v>
      </c>
      <c r="B415">
        <v>17113.150390999999</v>
      </c>
      <c r="C415">
        <v>1982.849976</v>
      </c>
      <c r="D415">
        <v>4512.1899409999996</v>
      </c>
      <c r="E415">
        <v>2.5350000000000001</v>
      </c>
      <c r="F415">
        <f t="shared" si="43"/>
        <v>9.8271350714656796E-3</v>
      </c>
      <c r="G415">
        <f t="shared" si="44"/>
        <v>8.5392614520381476E-3</v>
      </c>
      <c r="H415">
        <f t="shared" si="45"/>
        <v>1.0121535331407396E-2</v>
      </c>
      <c r="I415">
        <f t="shared" si="46"/>
        <v>9.5125568676984688E-3</v>
      </c>
      <c r="U415">
        <f t="shared" si="47"/>
        <v>9.4976352432432128E-3</v>
      </c>
      <c r="V415">
        <f t="shared" si="48"/>
        <v>650.75590595054541</v>
      </c>
    </row>
    <row r="416" spans="1:22">
      <c r="A416" s="1">
        <v>41911</v>
      </c>
      <c r="B416">
        <v>17071.220702999999</v>
      </c>
      <c r="C416">
        <v>1977.8000489999999</v>
      </c>
      <c r="D416">
        <v>4505.8500979999999</v>
      </c>
      <c r="E416">
        <v>2.4910000000000001</v>
      </c>
      <c r="F416">
        <f t="shared" si="43"/>
        <v>-2.4531508221848097E-3</v>
      </c>
      <c r="G416">
        <f t="shared" si="44"/>
        <v>-2.5500509788356071E-3</v>
      </c>
      <c r="H416">
        <f t="shared" si="45"/>
        <v>-1.406035905149603E-3</v>
      </c>
      <c r="I416">
        <f t="shared" si="46"/>
        <v>-1.7509400763103186E-2</v>
      </c>
      <c r="U416">
        <f t="shared" si="47"/>
        <v>-3.6737113881613243E-3</v>
      </c>
      <c r="V416">
        <f t="shared" si="48"/>
        <v>648.36521656794162</v>
      </c>
    </row>
    <row r="417" spans="1:22">
      <c r="A417" s="1">
        <v>41912</v>
      </c>
      <c r="B417">
        <v>17042.900390999999</v>
      </c>
      <c r="C417">
        <v>1972.290039</v>
      </c>
      <c r="D417">
        <v>4493.3901370000003</v>
      </c>
      <c r="E417">
        <v>2.508</v>
      </c>
      <c r="F417">
        <f t="shared" si="43"/>
        <v>-1.6603281924117788E-3</v>
      </c>
      <c r="G417">
        <f t="shared" si="44"/>
        <v>-2.7898166629031391E-3</v>
      </c>
      <c r="H417">
        <f t="shared" si="45"/>
        <v>-2.7691157556736959E-3</v>
      </c>
      <c r="I417">
        <f t="shared" si="46"/>
        <v>6.8013864906308263E-3</v>
      </c>
      <c r="U417">
        <f t="shared" si="47"/>
        <v>-1.4856395342335016E-3</v>
      </c>
      <c r="V417">
        <f t="shared" si="48"/>
        <v>647.40197956958639</v>
      </c>
    </row>
    <row r="418" spans="1:22">
      <c r="A418" s="1">
        <v>41913</v>
      </c>
      <c r="B418">
        <v>16804.710938</v>
      </c>
      <c r="C418">
        <v>1946.160034</v>
      </c>
      <c r="D418">
        <v>4422.0898440000001</v>
      </c>
      <c r="E418">
        <v>2.403</v>
      </c>
      <c r="F418">
        <f t="shared" si="43"/>
        <v>-1.4074457579368571E-2</v>
      </c>
      <c r="G418">
        <f t="shared" si="44"/>
        <v>-1.3337106173277633E-2</v>
      </c>
      <c r="H418">
        <f t="shared" si="45"/>
        <v>-1.5995058769474567E-2</v>
      </c>
      <c r="I418">
        <f t="shared" si="46"/>
        <v>-4.2767666016342368E-2</v>
      </c>
      <c r="U418">
        <f t="shared" si="47"/>
        <v>-1.7298753358270469E-2</v>
      </c>
      <c r="V418">
        <f t="shared" si="48"/>
        <v>636.202732401356</v>
      </c>
    </row>
    <row r="419" spans="1:22">
      <c r="A419" s="1">
        <v>41914</v>
      </c>
      <c r="B419">
        <v>16801.050781000002</v>
      </c>
      <c r="C419">
        <v>1946.170044</v>
      </c>
      <c r="D419">
        <v>4430.2001950000003</v>
      </c>
      <c r="E419">
        <v>2.4380000000000002</v>
      </c>
      <c r="F419">
        <f t="shared" si="43"/>
        <v>-2.178291356747866E-4</v>
      </c>
      <c r="G419">
        <f t="shared" si="44"/>
        <v>5.143448679498555E-6</v>
      </c>
      <c r="H419">
        <f t="shared" si="45"/>
        <v>1.832374048645468E-3</v>
      </c>
      <c r="I419">
        <f t="shared" si="46"/>
        <v>1.446007430474803E-2</v>
      </c>
      <c r="U419">
        <f t="shared" si="47"/>
        <v>1.9319139389698571E-3</v>
      </c>
      <c r="V419">
        <f t="shared" si="48"/>
        <v>637.43182132809295</v>
      </c>
    </row>
    <row r="420" spans="1:22">
      <c r="A420" s="1">
        <v>41915</v>
      </c>
      <c r="B420">
        <v>17009.689452999999</v>
      </c>
      <c r="C420">
        <v>1967.900024</v>
      </c>
      <c r="D420">
        <v>4475.6201170000004</v>
      </c>
      <c r="E420">
        <v>2.4470000000000001</v>
      </c>
      <c r="F420">
        <f t="shared" si="43"/>
        <v>1.2341718568421201E-2</v>
      </c>
      <c r="G420">
        <f t="shared" si="44"/>
        <v>1.110363528539427E-2</v>
      </c>
      <c r="H420">
        <f t="shared" si="45"/>
        <v>1.0200141976770563E-2</v>
      </c>
      <c r="I420">
        <f t="shared" si="46"/>
        <v>3.684753401454736E-3</v>
      </c>
      <c r="U420">
        <f t="shared" si="47"/>
        <v>1.0462124089321284E-2</v>
      </c>
      <c r="V420">
        <f t="shared" si="48"/>
        <v>644.10071214130949</v>
      </c>
    </row>
    <row r="421" spans="1:22">
      <c r="A421" s="1">
        <v>41918</v>
      </c>
      <c r="B421">
        <v>16991.910156000002</v>
      </c>
      <c r="C421">
        <v>1964.8199460000001</v>
      </c>
      <c r="D421">
        <v>4454.7998049999997</v>
      </c>
      <c r="E421">
        <v>2.4249999999999998</v>
      </c>
      <c r="F421">
        <f t="shared" si="43"/>
        <v>-1.0457918936083272E-3</v>
      </c>
      <c r="G421">
        <f t="shared" si="44"/>
        <v>-1.5663859381090063E-3</v>
      </c>
      <c r="H421">
        <f t="shared" si="45"/>
        <v>-4.6627929938668463E-3</v>
      </c>
      <c r="I421">
        <f t="shared" si="46"/>
        <v>-9.0312600710881416E-3</v>
      </c>
      <c r="U421">
        <f t="shared" si="47"/>
        <v>-3.0856172547840681E-3</v>
      </c>
      <c r="V421">
        <f t="shared" si="48"/>
        <v>642.11326387010752</v>
      </c>
    </row>
    <row r="422" spans="1:22">
      <c r="A422" s="1">
        <v>41919</v>
      </c>
      <c r="B422">
        <v>16719.390625</v>
      </c>
      <c r="C422">
        <v>1935.099976</v>
      </c>
      <c r="D422">
        <v>4385.2001950000003</v>
      </c>
      <c r="E422">
        <v>2.35</v>
      </c>
      <c r="F422">
        <f t="shared" si="43"/>
        <v>-1.6168196496988509E-2</v>
      </c>
      <c r="G422">
        <f t="shared" si="44"/>
        <v>-1.5241618258034852E-2</v>
      </c>
      <c r="H422">
        <f t="shared" si="45"/>
        <v>-1.5746843477795942E-2</v>
      </c>
      <c r="I422">
        <f t="shared" si="46"/>
        <v>-3.141619623337881E-2</v>
      </c>
      <c r="U422">
        <f t="shared" si="47"/>
        <v>-1.7288617093183668E-2</v>
      </c>
      <c r="V422">
        <f t="shared" si="48"/>
        <v>631.01201352060286</v>
      </c>
    </row>
    <row r="423" spans="1:22">
      <c r="A423" s="1">
        <v>41920</v>
      </c>
      <c r="B423">
        <v>16994.220702999999</v>
      </c>
      <c r="C423">
        <v>1968.8900149999999</v>
      </c>
      <c r="D423">
        <v>4468.5898440000001</v>
      </c>
      <c r="E423">
        <v>2.33</v>
      </c>
      <c r="F423">
        <f t="shared" si="43"/>
        <v>1.6304166490933605E-2</v>
      </c>
      <c r="G423">
        <f t="shared" si="44"/>
        <v>1.7310947462643108E-2</v>
      </c>
      <c r="H423">
        <f t="shared" si="45"/>
        <v>1.8837608427047518E-2</v>
      </c>
      <c r="I423">
        <f t="shared" si="46"/>
        <v>-8.5470605784584083E-3</v>
      </c>
      <c r="U423">
        <f t="shared" si="47"/>
        <v>1.4881110656341427E-2</v>
      </c>
      <c r="V423">
        <f t="shared" si="48"/>
        <v>640.4021731192837</v>
      </c>
    </row>
    <row r="424" spans="1:22">
      <c r="A424" s="1">
        <v>41921</v>
      </c>
      <c r="B424">
        <v>16659.25</v>
      </c>
      <c r="C424">
        <v>1928.209961</v>
      </c>
      <c r="D424">
        <v>4378.3398440000001</v>
      </c>
      <c r="E424">
        <v>2.327</v>
      </c>
      <c r="F424">
        <f t="shared" si="43"/>
        <v>-1.9907709891963599E-2</v>
      </c>
      <c r="G424">
        <f t="shared" si="44"/>
        <v>-2.0877848600460262E-2</v>
      </c>
      <c r="H424">
        <f t="shared" si="45"/>
        <v>-2.0403266225347893E-2</v>
      </c>
      <c r="I424">
        <f t="shared" si="46"/>
        <v>-1.2883832574546099E-3</v>
      </c>
      <c r="U424">
        <f t="shared" si="47"/>
        <v>-1.8485485741076987E-2</v>
      </c>
      <c r="V424">
        <f t="shared" si="48"/>
        <v>628.56402787953243</v>
      </c>
    </row>
    <row r="425" spans="1:22">
      <c r="A425" s="1">
        <v>41922</v>
      </c>
      <c r="B425">
        <v>16544.099609000001</v>
      </c>
      <c r="C425">
        <v>1906.130005</v>
      </c>
      <c r="D425">
        <v>4276.2402339999999</v>
      </c>
      <c r="E425">
        <v>2.3069999999999999</v>
      </c>
      <c r="F425">
        <f t="shared" si="43"/>
        <v>-6.9360985567778052E-3</v>
      </c>
      <c r="G425">
        <f t="shared" si="44"/>
        <v>-1.1517079997145095E-2</v>
      </c>
      <c r="H425">
        <f t="shared" si="45"/>
        <v>-2.3595447957305667E-2</v>
      </c>
      <c r="I425">
        <f t="shared" si="46"/>
        <v>-8.6319051285381181E-3</v>
      </c>
      <c r="U425">
        <f t="shared" si="47"/>
        <v>-1.3477778466222381E-2</v>
      </c>
      <c r="V425">
        <f t="shared" si="48"/>
        <v>620.09238115993571</v>
      </c>
    </row>
    <row r="426" spans="1:22">
      <c r="A426" s="1">
        <v>41925</v>
      </c>
      <c r="B426">
        <v>16321.070313</v>
      </c>
      <c r="C426">
        <v>1874.73999</v>
      </c>
      <c r="D426">
        <v>4213.6601559999999</v>
      </c>
      <c r="E426">
        <v>2.286</v>
      </c>
      <c r="F426">
        <f t="shared" si="43"/>
        <v>-1.3572588871466956E-2</v>
      </c>
      <c r="G426">
        <f t="shared" si="44"/>
        <v>-1.6605033389019107E-2</v>
      </c>
      <c r="H426">
        <f t="shared" si="45"/>
        <v>-1.4742507817202101E-2</v>
      </c>
      <c r="I426">
        <f t="shared" si="46"/>
        <v>-9.1444138189976567E-3</v>
      </c>
      <c r="U426">
        <f t="shared" si="47"/>
        <v>-1.4390480405206215E-2</v>
      </c>
      <c r="V426">
        <f t="shared" si="48"/>
        <v>611.16895389943602</v>
      </c>
    </row>
    <row r="427" spans="1:22">
      <c r="A427" s="1">
        <v>41926</v>
      </c>
      <c r="B427">
        <v>16315.190430000001</v>
      </c>
      <c r="C427">
        <v>1877.6999510000001</v>
      </c>
      <c r="D427">
        <v>4227.169922</v>
      </c>
      <c r="E427">
        <v>2.206</v>
      </c>
      <c r="F427">
        <f t="shared" si="43"/>
        <v>-3.6032823183510914E-4</v>
      </c>
      <c r="G427">
        <f t="shared" si="44"/>
        <v>1.5776197143493004E-3</v>
      </c>
      <c r="H427">
        <f t="shared" si="45"/>
        <v>3.2010542591399066E-3</v>
      </c>
      <c r="I427">
        <f t="shared" si="46"/>
        <v>-3.5622644541308222E-2</v>
      </c>
      <c r="U427">
        <f t="shared" si="47"/>
        <v>-2.2367607316345932E-3</v>
      </c>
      <c r="V427">
        <f t="shared" si="48"/>
        <v>609.80191518295953</v>
      </c>
    </row>
    <row r="428" spans="1:22">
      <c r="A428" s="1">
        <v>41927</v>
      </c>
      <c r="B428">
        <v>16141.740234000001</v>
      </c>
      <c r="C428">
        <v>1862.48999</v>
      </c>
      <c r="D428">
        <v>4215.3198240000002</v>
      </c>
      <c r="E428">
        <v>2.09</v>
      </c>
      <c r="F428">
        <f t="shared" si="43"/>
        <v>-1.0688123838965762E-2</v>
      </c>
      <c r="G428">
        <f t="shared" si="44"/>
        <v>-8.1333007603821214E-3</v>
      </c>
      <c r="H428">
        <f t="shared" si="45"/>
        <v>-2.8072538170019114E-3</v>
      </c>
      <c r="I428">
        <f t="shared" si="46"/>
        <v>-5.4016854854591116E-2</v>
      </c>
      <c r="U428">
        <f t="shared" si="47"/>
        <v>-1.189028901036405E-2</v>
      </c>
      <c r="V428">
        <f t="shared" si="48"/>
        <v>602.55119417236062</v>
      </c>
    </row>
    <row r="429" spans="1:22">
      <c r="A429" s="1">
        <v>41928</v>
      </c>
      <c r="B429">
        <v>16117.240234000001</v>
      </c>
      <c r="C429">
        <v>1862.76001</v>
      </c>
      <c r="D429">
        <v>4217.3901370000003</v>
      </c>
      <c r="E429">
        <v>2.153</v>
      </c>
      <c r="F429">
        <f t="shared" si="43"/>
        <v>-1.5189571620157145E-3</v>
      </c>
      <c r="G429">
        <f t="shared" si="44"/>
        <v>1.449674521026141E-4</v>
      </c>
      <c r="H429">
        <f t="shared" si="45"/>
        <v>4.9101962504835301E-4</v>
      </c>
      <c r="I429">
        <f t="shared" si="46"/>
        <v>2.9698152405506356E-2</v>
      </c>
      <c r="U429">
        <f t="shared" si="47"/>
        <v>2.7049242150912114E-3</v>
      </c>
      <c r="V429">
        <f t="shared" si="48"/>
        <v>604.18104948830955</v>
      </c>
    </row>
    <row r="430" spans="1:22">
      <c r="A430" s="1">
        <v>41929</v>
      </c>
      <c r="B430">
        <v>16380.410156</v>
      </c>
      <c r="C430">
        <v>1886.76001</v>
      </c>
      <c r="D430">
        <v>4258.4399409999996</v>
      </c>
      <c r="E430">
        <v>2.1989999999999998</v>
      </c>
      <c r="F430">
        <f t="shared" si="43"/>
        <v>1.6196597103175066E-2</v>
      </c>
      <c r="G430">
        <f t="shared" si="44"/>
        <v>1.2801813375545616E-2</v>
      </c>
      <c r="H430">
        <f t="shared" si="45"/>
        <v>9.686396396398924E-3</v>
      </c>
      <c r="I430">
        <f t="shared" si="46"/>
        <v>2.1140493190398062E-2</v>
      </c>
      <c r="U430">
        <f t="shared" si="47"/>
        <v>1.3719491381575688E-2</v>
      </c>
      <c r="V430">
        <f t="shared" si="48"/>
        <v>612.47010618967579</v>
      </c>
    </row>
    <row r="431" spans="1:22">
      <c r="A431" s="1">
        <v>41932</v>
      </c>
      <c r="B431">
        <v>16399.669922000001</v>
      </c>
      <c r="C431">
        <v>1904.01001</v>
      </c>
      <c r="D431">
        <v>4316.0698240000002</v>
      </c>
      <c r="E431">
        <v>2.181</v>
      </c>
      <c r="F431">
        <f t="shared" si="43"/>
        <v>1.1750897600243037E-3</v>
      </c>
      <c r="G431">
        <f t="shared" si="44"/>
        <v>9.1011161201558465E-3</v>
      </c>
      <c r="H431">
        <f t="shared" si="45"/>
        <v>1.3442343030786666E-2</v>
      </c>
      <c r="I431">
        <f t="shared" si="46"/>
        <v>-8.2192243531320121E-3</v>
      </c>
      <c r="U431">
        <f t="shared" si="47"/>
        <v>6.2936422379768434E-3</v>
      </c>
      <c r="V431">
        <f t="shared" si="48"/>
        <v>616.3247739194893</v>
      </c>
    </row>
    <row r="432" spans="1:22">
      <c r="A432" s="1">
        <v>41933</v>
      </c>
      <c r="B432">
        <v>16614.810547000001</v>
      </c>
      <c r="C432">
        <v>1941.280029</v>
      </c>
      <c r="D432">
        <v>4419.4799800000001</v>
      </c>
      <c r="E432">
        <v>2.2080000000000002</v>
      </c>
      <c r="F432">
        <f t="shared" si="43"/>
        <v>1.3033291293421139E-2</v>
      </c>
      <c r="G432">
        <f t="shared" si="44"/>
        <v>1.9385370551728141E-2</v>
      </c>
      <c r="H432">
        <f t="shared" si="45"/>
        <v>2.3676812376839846E-2</v>
      </c>
      <c r="I432">
        <f t="shared" si="46"/>
        <v>1.2303641195356952E-2</v>
      </c>
      <c r="U432">
        <f t="shared" si="47"/>
        <v>1.8059006386132431E-2</v>
      </c>
      <c r="V432">
        <f t="shared" si="48"/>
        <v>627.45498694763296</v>
      </c>
    </row>
    <row r="433" spans="1:22">
      <c r="A433" s="1">
        <v>41934</v>
      </c>
      <c r="B433">
        <v>16461.320313</v>
      </c>
      <c r="C433">
        <v>1927.1099850000001</v>
      </c>
      <c r="D433">
        <v>4382.8500979999999</v>
      </c>
      <c r="E433">
        <v>2.2290000000000001</v>
      </c>
      <c r="F433">
        <f t="shared" si="43"/>
        <v>-9.2810937552247254E-3</v>
      </c>
      <c r="G433">
        <f t="shared" si="44"/>
        <v>-7.3261006911145487E-3</v>
      </c>
      <c r="H433">
        <f t="shared" si="45"/>
        <v>-8.3228175083180592E-3</v>
      </c>
      <c r="I433">
        <f t="shared" si="46"/>
        <v>9.4659259888828316E-3</v>
      </c>
      <c r="U433">
        <f t="shared" si="47"/>
        <v>-6.5324109875089164E-3</v>
      </c>
      <c r="V433">
        <f t="shared" si="48"/>
        <v>623.35619309672904</v>
      </c>
    </row>
    <row r="434" spans="1:22">
      <c r="A434" s="1">
        <v>41935</v>
      </c>
      <c r="B434">
        <v>16677.900390999999</v>
      </c>
      <c r="C434">
        <v>1950.8199460000001</v>
      </c>
      <c r="D434">
        <v>4452.7900390000004</v>
      </c>
      <c r="E434">
        <v>2.2749999999999999</v>
      </c>
      <c r="F434">
        <f t="shared" si="43"/>
        <v>1.3071107709756459E-2</v>
      </c>
      <c r="G434">
        <f t="shared" si="44"/>
        <v>1.2228305755854488E-2</v>
      </c>
      <c r="H434">
        <f t="shared" si="45"/>
        <v>1.583165469149583E-2</v>
      </c>
      <c r="I434">
        <f t="shared" si="46"/>
        <v>2.0426997999181837E-2</v>
      </c>
      <c r="U434">
        <f t="shared" si="47"/>
        <v>1.4382020247050218E-2</v>
      </c>
      <c r="V434">
        <f t="shared" si="48"/>
        <v>632.32131448697032</v>
      </c>
    </row>
    <row r="435" spans="1:22">
      <c r="A435" s="1">
        <v>41936</v>
      </c>
      <c r="B435">
        <v>16805.410156000002</v>
      </c>
      <c r="C435">
        <v>1964.579956</v>
      </c>
      <c r="D435">
        <v>4483.7202150000003</v>
      </c>
      <c r="E435">
        <v>2.2730000000000001</v>
      </c>
      <c r="F435">
        <f t="shared" si="43"/>
        <v>7.6163544946799763E-3</v>
      </c>
      <c r="G435">
        <f t="shared" si="44"/>
        <v>7.0286902960544542E-3</v>
      </c>
      <c r="H435">
        <f t="shared" si="45"/>
        <v>6.9222321976515257E-3</v>
      </c>
      <c r="I435">
        <f t="shared" si="46"/>
        <v>-8.7950753250749293E-4</v>
      </c>
      <c r="U435">
        <f t="shared" si="47"/>
        <v>6.3822323432650386E-3</v>
      </c>
      <c r="V435">
        <f t="shared" si="48"/>
        <v>636.35693603162485</v>
      </c>
    </row>
    <row r="436" spans="1:22">
      <c r="A436" s="1">
        <v>41939</v>
      </c>
      <c r="B436">
        <v>16817.939452999999</v>
      </c>
      <c r="C436">
        <v>1961.630005</v>
      </c>
      <c r="D436">
        <v>4485.9301759999998</v>
      </c>
      <c r="E436">
        <v>2.2570000000000001</v>
      </c>
      <c r="F436">
        <f t="shared" si="43"/>
        <v>7.4527361048973729E-4</v>
      </c>
      <c r="G436">
        <f t="shared" si="44"/>
        <v>-1.5026967912613247E-3</v>
      </c>
      <c r="H436">
        <f t="shared" si="45"/>
        <v>4.9276414316767002E-4</v>
      </c>
      <c r="I436">
        <f t="shared" si="46"/>
        <v>-7.0640470350075736E-3</v>
      </c>
      <c r="U436">
        <f t="shared" si="47"/>
        <v>-7.858024147819327E-4</v>
      </c>
      <c r="V436">
        <f t="shared" si="48"/>
        <v>635.85688521462805</v>
      </c>
    </row>
    <row r="437" spans="1:22">
      <c r="A437" s="1">
        <v>41940</v>
      </c>
      <c r="B437">
        <v>17005.75</v>
      </c>
      <c r="C437">
        <v>1985.0500489999999</v>
      </c>
      <c r="D437">
        <v>4564.2900390000004</v>
      </c>
      <c r="E437">
        <v>2.2839999999999998</v>
      </c>
      <c r="F437">
        <f t="shared" si="43"/>
        <v>1.1105380888258192E-2</v>
      </c>
      <c r="G437">
        <f t="shared" si="44"/>
        <v>1.1868364593755272E-2</v>
      </c>
      <c r="H437">
        <f t="shared" si="45"/>
        <v>1.7317108171115748E-2</v>
      </c>
      <c r="I437">
        <f t="shared" si="46"/>
        <v>1.1891793958365007E-2</v>
      </c>
      <c r="U437">
        <f t="shared" si="47"/>
        <v>1.3276435491775262E-2</v>
      </c>
      <c r="V437">
        <f t="shared" si="48"/>
        <v>644.29879813318132</v>
      </c>
    </row>
    <row r="438" spans="1:22">
      <c r="A438" s="1">
        <v>41941</v>
      </c>
      <c r="B438">
        <v>16974.310547000001</v>
      </c>
      <c r="C438">
        <v>1982.3000489999999</v>
      </c>
      <c r="D438">
        <v>4549.2299800000001</v>
      </c>
      <c r="E438">
        <v>2.323</v>
      </c>
      <c r="F438">
        <f t="shared" si="43"/>
        <v>-1.8504653296787593E-3</v>
      </c>
      <c r="G438">
        <f t="shared" si="44"/>
        <v>-1.3863159905223388E-3</v>
      </c>
      <c r="H438">
        <f t="shared" si="45"/>
        <v>-3.3049958033812268E-3</v>
      </c>
      <c r="I438">
        <f t="shared" si="46"/>
        <v>1.6931161994508299E-2</v>
      </c>
      <c r="U438">
        <f t="shared" si="47"/>
        <v>-2.6941693762386741E-4</v>
      </c>
      <c r="V438">
        <f t="shared" si="48"/>
        <v>644.12521312407353</v>
      </c>
    </row>
    <row r="439" spans="1:22">
      <c r="A439" s="1">
        <v>41942</v>
      </c>
      <c r="B439">
        <v>17195.419922000001</v>
      </c>
      <c r="C439">
        <v>1994.650024</v>
      </c>
      <c r="D439">
        <v>4566.1401370000003</v>
      </c>
      <c r="E439">
        <v>2.3050000000000002</v>
      </c>
      <c r="F439">
        <f t="shared" si="43"/>
        <v>1.2942007922989109E-2</v>
      </c>
      <c r="G439">
        <f t="shared" si="44"/>
        <v>6.2107969535819749E-3</v>
      </c>
      <c r="H439">
        <f t="shared" si="45"/>
        <v>3.7102555752995254E-3</v>
      </c>
      <c r="I439">
        <f t="shared" si="46"/>
        <v>-7.7787773396601192E-3</v>
      </c>
      <c r="U439">
        <f t="shared" si="47"/>
        <v>6.0810404015951705E-3</v>
      </c>
      <c r="V439">
        <f t="shared" si="48"/>
        <v>648.04216456876713</v>
      </c>
    </row>
    <row r="440" spans="1:22">
      <c r="A440" s="1">
        <v>41943</v>
      </c>
      <c r="B440">
        <v>17390.519531000002</v>
      </c>
      <c r="C440">
        <v>2018.0500489999999</v>
      </c>
      <c r="D440">
        <v>4630.7402339999999</v>
      </c>
      <c r="E440">
        <v>2.335</v>
      </c>
      <c r="F440">
        <f t="shared" si="43"/>
        <v>1.1282138438098091E-2</v>
      </c>
      <c r="G440">
        <f t="shared" si="44"/>
        <v>1.166311452590388E-2</v>
      </c>
      <c r="H440">
        <f t="shared" si="45"/>
        <v>1.4048494021399162E-2</v>
      </c>
      <c r="I440">
        <f t="shared" si="46"/>
        <v>1.2931214672248784E-2</v>
      </c>
      <c r="U440">
        <f t="shared" si="47"/>
        <v>1.2391245562845217E-2</v>
      </c>
      <c r="V440">
        <f t="shared" si="48"/>
        <v>656.07221416501648</v>
      </c>
    </row>
    <row r="441" spans="1:22">
      <c r="A441" s="1">
        <v>41946</v>
      </c>
      <c r="B441">
        <v>17366.240234000001</v>
      </c>
      <c r="C441">
        <v>2017.8100589999999</v>
      </c>
      <c r="D441">
        <v>4638.9101559999999</v>
      </c>
      <c r="E441">
        <v>2.3479999999999999</v>
      </c>
      <c r="F441">
        <f t="shared" si="43"/>
        <v>-1.3970980674467258E-3</v>
      </c>
      <c r="G441">
        <f t="shared" si="44"/>
        <v>-1.1892880023623562E-4</v>
      </c>
      <c r="H441">
        <f t="shared" si="45"/>
        <v>1.762725404245924E-3</v>
      </c>
      <c r="I441">
        <f t="shared" si="46"/>
        <v>5.5520108449894226E-3</v>
      </c>
      <c r="U441">
        <f t="shared" si="47"/>
        <v>6.2921064546783115E-4</v>
      </c>
      <c r="V441">
        <f t="shared" si="48"/>
        <v>656.48502178636465</v>
      </c>
    </row>
    <row r="442" spans="1:22">
      <c r="A442" s="1">
        <v>41947</v>
      </c>
      <c r="B442">
        <v>17383.839843999998</v>
      </c>
      <c r="C442">
        <v>2012.099976</v>
      </c>
      <c r="D442">
        <v>4623.6401370000003</v>
      </c>
      <c r="E442">
        <v>2.3420000000000001</v>
      </c>
      <c r="F442">
        <f t="shared" si="43"/>
        <v>1.0129249466639201E-3</v>
      </c>
      <c r="G442">
        <f t="shared" si="44"/>
        <v>-2.8338532482108702E-3</v>
      </c>
      <c r="H442">
        <f t="shared" si="45"/>
        <v>-3.297155178784325E-3</v>
      </c>
      <c r="I442">
        <f t="shared" si="46"/>
        <v>-2.5586367903243624E-3</v>
      </c>
      <c r="U442">
        <f t="shared" si="47"/>
        <v>-1.7912887231318188E-3</v>
      </c>
      <c r="V442">
        <f t="shared" si="48"/>
        <v>655.30906756993375</v>
      </c>
    </row>
    <row r="443" spans="1:22">
      <c r="A443" s="1">
        <v>41948</v>
      </c>
      <c r="B443">
        <v>17484.529297000001</v>
      </c>
      <c r="C443">
        <v>2023.5699460000001</v>
      </c>
      <c r="D443">
        <v>4620.7202150000003</v>
      </c>
      <c r="E443">
        <v>2.35</v>
      </c>
      <c r="F443">
        <f t="shared" si="43"/>
        <v>5.7754196917769582E-3</v>
      </c>
      <c r="G443">
        <f t="shared" si="44"/>
        <v>5.6843107121705662E-3</v>
      </c>
      <c r="H443">
        <f t="shared" si="45"/>
        <v>-6.3171966170113723E-4</v>
      </c>
      <c r="I443">
        <f t="shared" si="46"/>
        <v>3.4100629805419642E-3</v>
      </c>
      <c r="U443">
        <f t="shared" si="47"/>
        <v>3.5894095207281125E-3</v>
      </c>
      <c r="V443">
        <f t="shared" si="48"/>
        <v>657.66124017608865</v>
      </c>
    </row>
    <row r="444" spans="1:22">
      <c r="A444" s="1">
        <v>41949</v>
      </c>
      <c r="B444">
        <v>17554.470702999999</v>
      </c>
      <c r="C444">
        <v>2031.209961</v>
      </c>
      <c r="D444">
        <v>4638.4702150000003</v>
      </c>
      <c r="E444">
        <v>2.375</v>
      </c>
      <c r="F444">
        <f t="shared" si="43"/>
        <v>3.9922086185245212E-3</v>
      </c>
      <c r="G444">
        <f t="shared" si="44"/>
        <v>3.7684038179458044E-3</v>
      </c>
      <c r="H444">
        <f t="shared" si="45"/>
        <v>3.8340331971040333E-3</v>
      </c>
      <c r="I444">
        <f t="shared" si="46"/>
        <v>1.0582109330537008E-2</v>
      </c>
      <c r="U444">
        <f t="shared" si="47"/>
        <v>4.5366046231260088E-3</v>
      </c>
      <c r="V444">
        <f t="shared" si="48"/>
        <v>660.64478919872238</v>
      </c>
    </row>
    <row r="445" spans="1:22">
      <c r="A445" s="1">
        <v>41950</v>
      </c>
      <c r="B445">
        <v>17573.929688</v>
      </c>
      <c r="C445">
        <v>2031.920044</v>
      </c>
      <c r="D445">
        <v>4632.5297849999997</v>
      </c>
      <c r="E445">
        <v>2.3119999999999998</v>
      </c>
      <c r="F445">
        <f t="shared" si="43"/>
        <v>1.1078777726130928E-3</v>
      </c>
      <c r="G445">
        <f t="shared" si="44"/>
        <v>3.4952512292501896E-4</v>
      </c>
      <c r="H445">
        <f t="shared" si="45"/>
        <v>-1.2815081033285666E-3</v>
      </c>
      <c r="I445">
        <f t="shared" si="46"/>
        <v>-2.6884486676473543E-2</v>
      </c>
      <c r="U445">
        <f t="shared" si="47"/>
        <v>-2.6356802299844911E-3</v>
      </c>
      <c r="V445">
        <f t="shared" si="48"/>
        <v>658.90354078878897</v>
      </c>
    </row>
    <row r="446" spans="1:22">
      <c r="A446" s="1">
        <v>41953</v>
      </c>
      <c r="B446">
        <v>17613.740234000001</v>
      </c>
      <c r="C446">
        <v>2038.26001</v>
      </c>
      <c r="D446">
        <v>4651.6201170000004</v>
      </c>
      <c r="E446">
        <v>2.359</v>
      </c>
      <c r="F446">
        <f t="shared" si="43"/>
        <v>2.2627564186148089E-3</v>
      </c>
      <c r="G446">
        <f t="shared" si="44"/>
        <v>3.1153271076324886E-3</v>
      </c>
      <c r="H446">
        <f t="shared" si="45"/>
        <v>4.1124624455007282E-3</v>
      </c>
      <c r="I446">
        <f t="shared" si="46"/>
        <v>2.0124849615406948E-2</v>
      </c>
      <c r="U446">
        <f t="shared" si="47"/>
        <v>4.8596487530651027E-3</v>
      </c>
      <c r="V446">
        <f t="shared" si="48"/>
        <v>662.10558055917329</v>
      </c>
    </row>
    <row r="447" spans="1:22">
      <c r="A447" s="1">
        <v>41954</v>
      </c>
      <c r="B447">
        <v>17614.900390999999</v>
      </c>
      <c r="C447">
        <v>2039.6800539999999</v>
      </c>
      <c r="D447">
        <v>4660.5600590000004</v>
      </c>
      <c r="E447">
        <v>2.36</v>
      </c>
      <c r="F447">
        <f t="shared" si="43"/>
        <v>6.5864420530350781E-5</v>
      </c>
      <c r="G447">
        <f t="shared" si="44"/>
        <v>6.9645165701919096E-4</v>
      </c>
      <c r="H447">
        <f t="shared" si="45"/>
        <v>1.9200540748869272E-3</v>
      </c>
      <c r="I447">
        <f t="shared" si="46"/>
        <v>4.2381861198062754E-4</v>
      </c>
      <c r="U447">
        <f t="shared" si="47"/>
        <v>8.470929069290035E-4</v>
      </c>
      <c r="V447">
        <f t="shared" si="48"/>
        <v>662.66644550010312</v>
      </c>
    </row>
    <row r="448" spans="1:22">
      <c r="A448" s="1">
        <v>41955</v>
      </c>
      <c r="B448">
        <v>17612.199218999998</v>
      </c>
      <c r="C448">
        <v>2038.25</v>
      </c>
      <c r="D448">
        <v>4675.1401370000003</v>
      </c>
      <c r="E448">
        <v>2.359</v>
      </c>
      <c r="F448">
        <f t="shared" si="43"/>
        <v>-1.5335761588090806E-4</v>
      </c>
      <c r="G448">
        <f t="shared" si="44"/>
        <v>-7.0136272063750277E-4</v>
      </c>
      <c r="H448">
        <f t="shared" si="45"/>
        <v>3.1235128695011531E-3</v>
      </c>
      <c r="I448">
        <f t="shared" si="46"/>
        <v>-4.2381861198063388E-4</v>
      </c>
      <c r="U448">
        <f t="shared" si="47"/>
        <v>6.3825589869675927E-4</v>
      </c>
      <c r="V448">
        <f t="shared" si="48"/>
        <v>663.08939626781205</v>
      </c>
    </row>
    <row r="449" spans="1:22">
      <c r="A449" s="1">
        <v>41956</v>
      </c>
      <c r="B449">
        <v>17652.789063</v>
      </c>
      <c r="C449">
        <v>2039.329956</v>
      </c>
      <c r="D449">
        <v>4680.1401370000003</v>
      </c>
      <c r="E449">
        <v>2.347</v>
      </c>
      <c r="F449">
        <f t="shared" si="43"/>
        <v>2.3019920834673386E-3</v>
      </c>
      <c r="G449">
        <f t="shared" si="44"/>
        <v>5.2970440158390175E-4</v>
      </c>
      <c r="H449">
        <f t="shared" si="45"/>
        <v>1.0689151644062624E-3</v>
      </c>
      <c r="I449">
        <f t="shared" si="46"/>
        <v>-5.0998835566514692E-3</v>
      </c>
      <c r="U449">
        <f t="shared" si="47"/>
        <v>6.6019513917210389E-4</v>
      </c>
      <c r="V449">
        <f t="shared" si="48"/>
        <v>663.52716466406457</v>
      </c>
    </row>
    <row r="450" spans="1:22">
      <c r="A450" s="1">
        <v>41957</v>
      </c>
      <c r="B450">
        <v>17634.740234000001</v>
      </c>
      <c r="C450">
        <v>2039.8199460000001</v>
      </c>
      <c r="D450">
        <v>4688.5400390000004</v>
      </c>
      <c r="E450">
        <v>2.3199999999999998</v>
      </c>
      <c r="F450">
        <f t="shared" si="43"/>
        <v>-1.0229580213459019E-3</v>
      </c>
      <c r="G450">
        <f t="shared" si="44"/>
        <v>2.4024123365344922E-4</v>
      </c>
      <c r="H450">
        <f t="shared" si="45"/>
        <v>1.7931883879138428E-3</v>
      </c>
      <c r="I450">
        <f t="shared" si="46"/>
        <v>-1.157073119066792E-2</v>
      </c>
      <c r="U450">
        <f t="shared" si="47"/>
        <v>-8.5393163900037501E-4</v>
      </c>
      <c r="V450">
        <f t="shared" si="48"/>
        <v>662.96055782482176</v>
      </c>
    </row>
    <row r="451" spans="1:22">
      <c r="A451" s="1">
        <v>41960</v>
      </c>
      <c r="B451">
        <v>17647.75</v>
      </c>
      <c r="C451">
        <v>2041.3199460000001</v>
      </c>
      <c r="D451">
        <v>4671</v>
      </c>
      <c r="E451">
        <v>2.34</v>
      </c>
      <c r="F451">
        <f t="shared" si="43"/>
        <v>7.3746305906025272E-4</v>
      </c>
      <c r="G451">
        <f t="shared" si="44"/>
        <v>7.3508877776274207E-4</v>
      </c>
      <c r="H451">
        <f t="shared" si="45"/>
        <v>-3.7480601526103823E-3</v>
      </c>
      <c r="I451">
        <f t="shared" si="46"/>
        <v>8.583743691391435E-3</v>
      </c>
      <c r="U451">
        <f t="shared" si="47"/>
        <v>1.7572187440292745E-4</v>
      </c>
      <c r="V451">
        <f t="shared" si="48"/>
        <v>663.077054496698</v>
      </c>
    </row>
    <row r="452" spans="1:22">
      <c r="A452" s="1">
        <v>41961</v>
      </c>
      <c r="B452">
        <v>17687.820313</v>
      </c>
      <c r="C452">
        <v>2051.8000489999999</v>
      </c>
      <c r="D452">
        <v>4702.4399409999996</v>
      </c>
      <c r="E452">
        <v>2.3220000000000001</v>
      </c>
      <c r="F452">
        <f t="shared" ref="F452:F515" si="49">LN(B452/B451)</f>
        <v>2.2679883087268933E-3</v>
      </c>
      <c r="G452">
        <f t="shared" ref="G452:G515" si="50">LN(C452/C451)</f>
        <v>5.1208495790618968E-3</v>
      </c>
      <c r="H452">
        <f t="shared" ref="H452:H515" si="51">LN(D452/D451)</f>
        <v>6.7083288743464975E-3</v>
      </c>
      <c r="I452">
        <f t="shared" ref="I452:I515" si="52">LN(E452/E451)</f>
        <v>-7.7220460939101659E-3</v>
      </c>
      <c r="U452">
        <f t="shared" ref="U452:U515" si="53">0.3*(F452)+0.3*(G452)+0.3*(H452)+0.1*(I452)</f>
        <v>3.456945419249569E-3</v>
      </c>
      <c r="V452">
        <f t="shared" ref="V452:V515" si="54">V451*(1+U452)</f>
        <v>665.36927568284989</v>
      </c>
    </row>
    <row r="453" spans="1:22">
      <c r="A453" s="1">
        <v>41962</v>
      </c>
      <c r="B453">
        <v>17685.730468999998</v>
      </c>
      <c r="C453">
        <v>2048.719971</v>
      </c>
      <c r="D453">
        <v>4675.7099609999996</v>
      </c>
      <c r="E453">
        <v>2.351</v>
      </c>
      <c r="F453">
        <f t="shared" si="49"/>
        <v>-1.181585651558393E-4</v>
      </c>
      <c r="G453">
        <f t="shared" si="50"/>
        <v>-1.5022868144790934E-3</v>
      </c>
      <c r="H453">
        <f t="shared" si="51"/>
        <v>-5.7004958682252711E-3</v>
      </c>
      <c r="I453">
        <f t="shared" si="52"/>
        <v>1.2411886282232677E-2</v>
      </c>
      <c r="U453">
        <f t="shared" si="53"/>
        <v>-9.5509374613479323E-4</v>
      </c>
      <c r="V453">
        <f t="shared" si="54"/>
        <v>664.73378564877498</v>
      </c>
    </row>
    <row r="454" spans="1:22">
      <c r="A454" s="1">
        <v>41963</v>
      </c>
      <c r="B454">
        <v>17719</v>
      </c>
      <c r="C454">
        <v>2052.75</v>
      </c>
      <c r="D454">
        <v>4701.8701170000004</v>
      </c>
      <c r="E454">
        <v>2.335</v>
      </c>
      <c r="F454">
        <f t="shared" si="49"/>
        <v>1.8793839327032632E-3</v>
      </c>
      <c r="G454">
        <f t="shared" si="50"/>
        <v>1.9651638682952766E-3</v>
      </c>
      <c r="H454">
        <f t="shared" si="51"/>
        <v>5.5793122838511348E-3</v>
      </c>
      <c r="I454">
        <f t="shared" si="52"/>
        <v>-6.8288784370717755E-3</v>
      </c>
      <c r="U454">
        <f t="shared" si="53"/>
        <v>2.1442701817477251E-3</v>
      </c>
      <c r="V454">
        <f t="shared" si="54"/>
        <v>666.15915448414194</v>
      </c>
    </row>
    <row r="455" spans="1:22">
      <c r="A455" s="1">
        <v>41964</v>
      </c>
      <c r="B455">
        <v>17810.060547000001</v>
      </c>
      <c r="C455">
        <v>2063.5</v>
      </c>
      <c r="D455">
        <v>4712.9702150000003</v>
      </c>
      <c r="E455">
        <v>2.3149999999999999</v>
      </c>
      <c r="F455">
        <f t="shared" si="49"/>
        <v>5.1259867268218162E-3</v>
      </c>
      <c r="G455">
        <f t="shared" si="50"/>
        <v>5.2232126037382535E-3</v>
      </c>
      <c r="H455">
        <f t="shared" si="51"/>
        <v>2.3580013578083344E-3</v>
      </c>
      <c r="I455">
        <f t="shared" si="52"/>
        <v>-8.6022035826631912E-3</v>
      </c>
      <c r="U455">
        <f t="shared" si="53"/>
        <v>2.9519398482442025E-3</v>
      </c>
      <c r="V455">
        <f t="shared" si="54"/>
        <v>668.12561623753641</v>
      </c>
    </row>
    <row r="456" spans="1:22">
      <c r="A456" s="1">
        <v>41967</v>
      </c>
      <c r="B456">
        <v>17817.900390999999</v>
      </c>
      <c r="C456">
        <v>2069.4099120000001</v>
      </c>
      <c r="D456">
        <v>4754.8901370000003</v>
      </c>
      <c r="E456">
        <v>2.31</v>
      </c>
      <c r="F456">
        <f t="shared" si="49"/>
        <v>4.4009502200694482E-4</v>
      </c>
      <c r="G456">
        <f t="shared" si="50"/>
        <v>2.8599297608858914E-3</v>
      </c>
      <c r="H456">
        <f t="shared" si="51"/>
        <v>8.8552628308222938E-3</v>
      </c>
      <c r="I456">
        <f t="shared" si="52"/>
        <v>-2.1621630044951256E-3</v>
      </c>
      <c r="U456">
        <f t="shared" si="53"/>
        <v>3.4303699836650261E-3</v>
      </c>
      <c r="V456">
        <f t="shared" si="54"/>
        <v>670.41753429679534</v>
      </c>
    </row>
    <row r="457" spans="1:22">
      <c r="A457" s="1">
        <v>41968</v>
      </c>
      <c r="B457">
        <v>17814.939452999999</v>
      </c>
      <c r="C457">
        <v>2067.030029</v>
      </c>
      <c r="D457">
        <v>4758.25</v>
      </c>
      <c r="E457">
        <v>2.2599999999999998</v>
      </c>
      <c r="F457">
        <f t="shared" si="49"/>
        <v>-1.6619152555776413E-4</v>
      </c>
      <c r="G457">
        <f t="shared" si="50"/>
        <v>-1.1506915591880367E-3</v>
      </c>
      <c r="H457">
        <f t="shared" si="51"/>
        <v>7.0636258718220117E-4</v>
      </c>
      <c r="I457">
        <f t="shared" si="52"/>
        <v>-2.188271124950782E-2</v>
      </c>
      <c r="U457">
        <f t="shared" si="53"/>
        <v>-2.3714272742198623E-3</v>
      </c>
      <c r="V457">
        <f t="shared" si="54"/>
        <v>668.82768787084865</v>
      </c>
    </row>
    <row r="458" spans="1:22">
      <c r="A458" s="1">
        <v>41969</v>
      </c>
      <c r="B458">
        <v>17827.75</v>
      </c>
      <c r="C458">
        <v>2072.830078</v>
      </c>
      <c r="D458">
        <v>4787.3198240000002</v>
      </c>
      <c r="E458">
        <v>2.234</v>
      </c>
      <c r="F458">
        <f t="shared" si="49"/>
        <v>7.1883170143568868E-4</v>
      </c>
      <c r="G458">
        <f t="shared" si="50"/>
        <v>2.8020525549233778E-3</v>
      </c>
      <c r="H458">
        <f t="shared" si="51"/>
        <v>6.0907655391767082E-3</v>
      </c>
      <c r="I458">
        <f t="shared" si="52"/>
        <v>-1.1571112637185495E-2</v>
      </c>
      <c r="U458">
        <f t="shared" si="53"/>
        <v>1.7263836749421824E-3</v>
      </c>
      <c r="V458">
        <f t="shared" si="54"/>
        <v>669.98234107253813</v>
      </c>
    </row>
    <row r="459" spans="1:22">
      <c r="A459" s="1">
        <v>41971</v>
      </c>
      <c r="B459">
        <v>17828.240234000001</v>
      </c>
      <c r="C459">
        <v>2067.5600589999999</v>
      </c>
      <c r="D459">
        <v>4791.6298829999996</v>
      </c>
      <c r="E459">
        <v>2.194</v>
      </c>
      <c r="F459">
        <f t="shared" si="49"/>
        <v>2.7497988237741234E-5</v>
      </c>
      <c r="G459">
        <f t="shared" si="50"/>
        <v>-2.5456643802205699E-3</v>
      </c>
      <c r="H459">
        <f t="shared" si="51"/>
        <v>8.999022696016669E-4</v>
      </c>
      <c r="I459">
        <f t="shared" si="52"/>
        <v>-1.8067338793970475E-2</v>
      </c>
      <c r="U459">
        <f t="shared" si="53"/>
        <v>-2.2922131161113961E-3</v>
      </c>
      <c r="V459">
        <f t="shared" si="54"/>
        <v>668.44659876276864</v>
      </c>
    </row>
    <row r="460" spans="1:22">
      <c r="A460" s="1">
        <v>41974</v>
      </c>
      <c r="B460">
        <v>17776.800781000002</v>
      </c>
      <c r="C460">
        <v>2053.4399410000001</v>
      </c>
      <c r="D460">
        <v>4727.3500979999999</v>
      </c>
      <c r="E460">
        <v>2.218</v>
      </c>
      <c r="F460">
        <f t="shared" si="49"/>
        <v>-2.8894497701591644E-3</v>
      </c>
      <c r="G460">
        <f t="shared" si="50"/>
        <v>-6.8527897391607124E-3</v>
      </c>
      <c r="H460">
        <f t="shared" si="51"/>
        <v>-1.3505808860798612E-2</v>
      </c>
      <c r="I460">
        <f t="shared" si="52"/>
        <v>1.0879527075136838E-2</v>
      </c>
      <c r="U460">
        <f t="shared" si="53"/>
        <v>-5.8864618035218618E-3</v>
      </c>
      <c r="V460">
        <f t="shared" si="54"/>
        <v>664.51181339145751</v>
      </c>
    </row>
    <row r="461" spans="1:22">
      <c r="A461" s="1">
        <v>41975</v>
      </c>
      <c r="B461">
        <v>17879.550781000002</v>
      </c>
      <c r="C461">
        <v>2066.5500489999999</v>
      </c>
      <c r="D461">
        <v>4755.8100590000004</v>
      </c>
      <c r="E461">
        <v>2.2850000000000001</v>
      </c>
      <c r="F461">
        <f t="shared" si="49"/>
        <v>5.7633650058895132E-3</v>
      </c>
      <c r="G461">
        <f t="shared" si="50"/>
        <v>6.3641670398569801E-3</v>
      </c>
      <c r="H461">
        <f t="shared" si="51"/>
        <v>6.0022283652470436E-3</v>
      </c>
      <c r="I461">
        <f t="shared" si="52"/>
        <v>2.976013541799287E-2</v>
      </c>
      <c r="U461">
        <f t="shared" si="53"/>
        <v>8.4149416650973474E-3</v>
      </c>
      <c r="V461">
        <f t="shared" si="54"/>
        <v>670.10364153691467</v>
      </c>
    </row>
    <row r="462" spans="1:22">
      <c r="A462" s="1">
        <v>41976</v>
      </c>
      <c r="B462">
        <v>17912.619140999999</v>
      </c>
      <c r="C462">
        <v>2074.330078</v>
      </c>
      <c r="D462">
        <v>4774.4702150000003</v>
      </c>
      <c r="E462">
        <v>2.2869999999999999</v>
      </c>
      <c r="F462">
        <f t="shared" si="49"/>
        <v>1.8477990846044619E-3</v>
      </c>
      <c r="G462">
        <f t="shared" si="50"/>
        <v>3.7576736905965669E-3</v>
      </c>
      <c r="H462">
        <f t="shared" si="51"/>
        <v>3.9159771401130828E-3</v>
      </c>
      <c r="I462">
        <f t="shared" si="52"/>
        <v>8.7489069447591939E-4</v>
      </c>
      <c r="U462">
        <f t="shared" si="53"/>
        <v>2.943924044041825E-3</v>
      </c>
      <c r="V462">
        <f t="shared" si="54"/>
        <v>672.07637575923525</v>
      </c>
    </row>
    <row r="463" spans="1:22">
      <c r="A463" s="1">
        <v>41977</v>
      </c>
      <c r="B463">
        <v>17900.099609000001</v>
      </c>
      <c r="C463">
        <v>2071.919922</v>
      </c>
      <c r="D463">
        <v>4769.4399409999996</v>
      </c>
      <c r="E463">
        <v>2.2570000000000001</v>
      </c>
      <c r="F463">
        <f t="shared" si="49"/>
        <v>-6.9916682938215701E-4</v>
      </c>
      <c r="G463">
        <f t="shared" si="50"/>
        <v>-1.162571611194858E-3</v>
      </c>
      <c r="H463">
        <f t="shared" si="51"/>
        <v>-1.0541328205274675E-3</v>
      </c>
      <c r="I463">
        <f t="shared" si="52"/>
        <v>-1.320441720524539E-2</v>
      </c>
      <c r="U463">
        <f t="shared" si="53"/>
        <v>-2.1952030988558837E-3</v>
      </c>
      <c r="V463">
        <f t="shared" si="54"/>
        <v>670.60103161650068</v>
      </c>
    </row>
    <row r="464" spans="1:22">
      <c r="A464" s="1">
        <v>41978</v>
      </c>
      <c r="B464">
        <v>17958.789063</v>
      </c>
      <c r="C464">
        <v>2075.3701169999999</v>
      </c>
      <c r="D464">
        <v>4780.7597660000001</v>
      </c>
      <c r="E464">
        <v>2.3069999999999999</v>
      </c>
      <c r="F464">
        <f t="shared" si="49"/>
        <v>3.2733589119852166E-3</v>
      </c>
      <c r="G464">
        <f t="shared" si="50"/>
        <v>1.6638314482451343E-3</v>
      </c>
      <c r="H464">
        <f t="shared" si="51"/>
        <v>2.3705955160065028E-3</v>
      </c>
      <c r="I464">
        <f t="shared" si="52"/>
        <v>2.1911481356217861E-2</v>
      </c>
      <c r="U464">
        <f t="shared" si="53"/>
        <v>4.3834838984928423E-3</v>
      </c>
      <c r="V464">
        <f t="shared" si="54"/>
        <v>673.54060044090431</v>
      </c>
    </row>
    <row r="465" spans="1:22">
      <c r="A465" s="1">
        <v>41981</v>
      </c>
      <c r="B465">
        <v>17852.480468999998</v>
      </c>
      <c r="C465">
        <v>2060.3100589999999</v>
      </c>
      <c r="D465">
        <v>4740.6899409999996</v>
      </c>
      <c r="E465">
        <v>2.2570000000000001</v>
      </c>
      <c r="F465">
        <f t="shared" si="49"/>
        <v>-5.9371760717305613E-3</v>
      </c>
      <c r="G465">
        <f t="shared" si="50"/>
        <v>-7.2830218621909391E-3</v>
      </c>
      <c r="H465">
        <f t="shared" si="51"/>
        <v>-8.4167984470118959E-3</v>
      </c>
      <c r="I465">
        <f t="shared" si="52"/>
        <v>-2.1911481356217899E-2</v>
      </c>
      <c r="U465">
        <f t="shared" si="53"/>
        <v>-8.682247049901809E-3</v>
      </c>
      <c r="V465">
        <f t="shared" si="54"/>
        <v>667.69275454973717</v>
      </c>
    </row>
    <row r="466" spans="1:22">
      <c r="A466" s="1">
        <v>41982</v>
      </c>
      <c r="B466">
        <v>17801.199218999998</v>
      </c>
      <c r="C466">
        <v>2059.820068</v>
      </c>
      <c r="D466">
        <v>4766.4702150000003</v>
      </c>
      <c r="E466">
        <v>2.2200000000000002</v>
      </c>
      <c r="F466">
        <f t="shared" si="49"/>
        <v>-2.8766335374936615E-3</v>
      </c>
      <c r="G466">
        <f t="shared" si="50"/>
        <v>-2.3785219748231713E-4</v>
      </c>
      <c r="H466">
        <f t="shared" si="51"/>
        <v>5.4233518245197076E-3</v>
      </c>
      <c r="I466">
        <f t="shared" si="52"/>
        <v>-1.6529301951210582E-2</v>
      </c>
      <c r="U466">
        <f t="shared" si="53"/>
        <v>-9.602703682579396E-4</v>
      </c>
      <c r="V466">
        <f t="shared" si="54"/>
        <v>667.05158898244247</v>
      </c>
    </row>
    <row r="467" spans="1:22">
      <c r="A467" s="1">
        <v>41983</v>
      </c>
      <c r="B467">
        <v>17533.150390999999</v>
      </c>
      <c r="C467">
        <v>2026.1400149999999</v>
      </c>
      <c r="D467">
        <v>4684.0200199999999</v>
      </c>
      <c r="E467">
        <v>2.169</v>
      </c>
      <c r="F467">
        <f t="shared" si="49"/>
        <v>-1.5172429834854393E-2</v>
      </c>
      <c r="G467">
        <f t="shared" si="50"/>
        <v>-1.6486120835066051E-2</v>
      </c>
      <c r="H467">
        <f t="shared" si="51"/>
        <v>-1.7449314261066527E-2</v>
      </c>
      <c r="I467">
        <f t="shared" si="52"/>
        <v>-2.3240964039450852E-2</v>
      </c>
      <c r="U467">
        <f t="shared" si="53"/>
        <v>-1.7056455883241173E-2</v>
      </c>
      <c r="V467">
        <f t="shared" si="54"/>
        <v>655.67405298311758</v>
      </c>
    </row>
    <row r="468" spans="1:22">
      <c r="A468" s="1">
        <v>41984</v>
      </c>
      <c r="B468">
        <v>17596.339843999998</v>
      </c>
      <c r="C468">
        <v>2035.329956</v>
      </c>
      <c r="D468">
        <v>4708.1601559999999</v>
      </c>
      <c r="E468">
        <v>2.1779999999999999</v>
      </c>
      <c r="F468">
        <f t="shared" si="49"/>
        <v>3.5975199598907476E-3</v>
      </c>
      <c r="G468">
        <f t="shared" si="50"/>
        <v>4.5254337712382214E-3</v>
      </c>
      <c r="H468">
        <f t="shared" si="51"/>
        <v>5.1404868103911653E-3</v>
      </c>
      <c r="I468">
        <f t="shared" si="52"/>
        <v>4.1407926660313871E-3</v>
      </c>
      <c r="U468">
        <f t="shared" si="53"/>
        <v>4.3931114290591787E-3</v>
      </c>
      <c r="V468">
        <f t="shared" si="54"/>
        <v>658.55450215901521</v>
      </c>
    </row>
    <row r="469" spans="1:22">
      <c r="A469" s="1">
        <v>41985</v>
      </c>
      <c r="B469">
        <v>17280.830077999999</v>
      </c>
      <c r="C469">
        <v>2002.329956</v>
      </c>
      <c r="D469">
        <v>4653.6000979999999</v>
      </c>
      <c r="E469">
        <v>2.1030000000000002</v>
      </c>
      <c r="F469">
        <f t="shared" si="49"/>
        <v>-1.8093117864157012E-2</v>
      </c>
      <c r="G469">
        <f t="shared" si="50"/>
        <v>-1.6346465792101281E-2</v>
      </c>
      <c r="H469">
        <f t="shared" si="51"/>
        <v>-1.1656071988028135E-2</v>
      </c>
      <c r="I469">
        <f t="shared" si="52"/>
        <v>-3.5042127790205845E-2</v>
      </c>
      <c r="U469">
        <f t="shared" si="53"/>
        <v>-1.7332909472306514E-2</v>
      </c>
      <c r="V469">
        <f t="shared" si="54"/>
        <v>647.13983659051314</v>
      </c>
    </row>
    <row r="470" spans="1:22">
      <c r="A470" s="1">
        <v>41988</v>
      </c>
      <c r="B470">
        <v>17180.839843999998</v>
      </c>
      <c r="C470">
        <v>1989.630005</v>
      </c>
      <c r="D470">
        <v>4605.1601559999999</v>
      </c>
      <c r="E470">
        <v>2.1160000000000001</v>
      </c>
      <c r="F470">
        <f t="shared" si="49"/>
        <v>-5.802998799654591E-3</v>
      </c>
      <c r="G470">
        <f t="shared" si="50"/>
        <v>-6.3627861855108849E-3</v>
      </c>
      <c r="H470">
        <f t="shared" si="51"/>
        <v>-1.0463686852091111E-2</v>
      </c>
      <c r="I470">
        <f t="shared" si="52"/>
        <v>6.1626172754902318E-3</v>
      </c>
      <c r="U470">
        <f t="shared" si="53"/>
        <v>-6.1725798236279524E-3</v>
      </c>
      <c r="V470">
        <f t="shared" si="54"/>
        <v>643.14531429210865</v>
      </c>
    </row>
    <row r="471" spans="1:22">
      <c r="A471" s="1">
        <v>41989</v>
      </c>
      <c r="B471">
        <v>17068.869140999999</v>
      </c>
      <c r="C471">
        <v>1972.73999</v>
      </c>
      <c r="D471">
        <v>4547.830078</v>
      </c>
      <c r="E471">
        <v>2.0710000000000002</v>
      </c>
      <c r="F471">
        <f t="shared" si="49"/>
        <v>-6.5385140623877977E-3</v>
      </c>
      <c r="G471">
        <f t="shared" si="50"/>
        <v>-8.5252600430867614E-3</v>
      </c>
      <c r="H471">
        <f t="shared" si="51"/>
        <v>-1.2527234548298965E-2</v>
      </c>
      <c r="I471">
        <f t="shared" si="52"/>
        <v>-2.1495931582605765E-2</v>
      </c>
      <c r="U471">
        <f t="shared" si="53"/>
        <v>-1.0426895754392634E-2</v>
      </c>
      <c r="V471">
        <f t="shared" si="54"/>
        <v>636.43930514505882</v>
      </c>
    </row>
    <row r="472" spans="1:22">
      <c r="A472" s="1">
        <v>41990</v>
      </c>
      <c r="B472">
        <v>17356.869140999999</v>
      </c>
      <c r="C472">
        <v>2012.8900149999999</v>
      </c>
      <c r="D472">
        <v>4644.3100590000004</v>
      </c>
      <c r="E472">
        <v>2.1480000000000001</v>
      </c>
      <c r="F472">
        <f t="shared" si="49"/>
        <v>1.673205766519913E-2</v>
      </c>
      <c r="G472">
        <f t="shared" si="50"/>
        <v>2.0148073536758092E-2</v>
      </c>
      <c r="H472">
        <f t="shared" si="51"/>
        <v>2.0992613837814492E-2</v>
      </c>
      <c r="I472">
        <f t="shared" si="52"/>
        <v>3.6505594233171221E-2</v>
      </c>
      <c r="U472">
        <f t="shared" si="53"/>
        <v>2.1012382935248635E-2</v>
      </c>
      <c r="V472">
        <f t="shared" si="54"/>
        <v>649.81241153981034</v>
      </c>
    </row>
    <row r="473" spans="1:22">
      <c r="A473" s="1">
        <v>41991</v>
      </c>
      <c r="B473">
        <v>17778.150390999999</v>
      </c>
      <c r="C473">
        <v>2061.2299800000001</v>
      </c>
      <c r="D473">
        <v>4748.3999020000001</v>
      </c>
      <c r="E473">
        <v>2.2040000000000002</v>
      </c>
      <c r="F473">
        <f t="shared" si="49"/>
        <v>2.3981853225083938E-2</v>
      </c>
      <c r="G473">
        <f t="shared" si="50"/>
        <v>2.3731374483640814E-2</v>
      </c>
      <c r="H473">
        <f t="shared" si="51"/>
        <v>2.2164871447906659E-2</v>
      </c>
      <c r="I473">
        <f t="shared" si="52"/>
        <v>2.573671464404988E-2</v>
      </c>
      <c r="U473">
        <f t="shared" si="53"/>
        <v>2.3537101211394407E-2</v>
      </c>
      <c r="V473">
        <f t="shared" si="54"/>
        <v>665.10711203864321</v>
      </c>
    </row>
    <row r="474" spans="1:22">
      <c r="A474" s="1">
        <v>41992</v>
      </c>
      <c r="B474">
        <v>17804.800781000002</v>
      </c>
      <c r="C474">
        <v>2070.6499020000001</v>
      </c>
      <c r="D474">
        <v>4765.3798829999996</v>
      </c>
      <c r="E474">
        <v>2.1760000000000002</v>
      </c>
      <c r="F474">
        <f t="shared" si="49"/>
        <v>1.4979305597419875E-3</v>
      </c>
      <c r="G474">
        <f t="shared" si="50"/>
        <v>4.5596380288210562E-3</v>
      </c>
      <c r="H474">
        <f t="shared" si="51"/>
        <v>3.5695589793501531E-3</v>
      </c>
      <c r="I474">
        <f t="shared" si="52"/>
        <v>-1.2785562296971814E-2</v>
      </c>
      <c r="U474">
        <f t="shared" si="53"/>
        <v>1.6095820406767771E-3</v>
      </c>
      <c r="V474">
        <f t="shared" si="54"/>
        <v>666.17765650130696</v>
      </c>
    </row>
    <row r="475" spans="1:22">
      <c r="A475" s="1">
        <v>41995</v>
      </c>
      <c r="B475">
        <v>17959.439452999999</v>
      </c>
      <c r="C475">
        <v>2078.540039</v>
      </c>
      <c r="D475">
        <v>4781.419922</v>
      </c>
      <c r="E475">
        <v>2.1619999999999999</v>
      </c>
      <c r="F475">
        <f t="shared" si="49"/>
        <v>8.647723798071218E-3</v>
      </c>
      <c r="G475">
        <f t="shared" si="50"/>
        <v>3.8032226158686553E-3</v>
      </c>
      <c r="H475">
        <f t="shared" si="51"/>
        <v>3.3602996649741198E-3</v>
      </c>
      <c r="I475">
        <f t="shared" si="52"/>
        <v>-6.4546097766798038E-3</v>
      </c>
      <c r="U475">
        <f t="shared" si="53"/>
        <v>4.0979128460062169E-3</v>
      </c>
      <c r="V475">
        <f t="shared" si="54"/>
        <v>668.90759447760593</v>
      </c>
    </row>
    <row r="476" spans="1:22">
      <c r="A476" s="1">
        <v>41996</v>
      </c>
      <c r="B476">
        <v>18024.169922000001</v>
      </c>
      <c r="C476">
        <v>2082.169922</v>
      </c>
      <c r="D476">
        <v>4765.419922</v>
      </c>
      <c r="E476">
        <v>2.2570000000000001</v>
      </c>
      <c r="F476">
        <f t="shared" si="49"/>
        <v>3.5977790970372881E-3</v>
      </c>
      <c r="G476">
        <f t="shared" si="50"/>
        <v>1.7448387198071571E-3</v>
      </c>
      <c r="H476">
        <f t="shared" si="51"/>
        <v>-3.3518976418869203E-3</v>
      </c>
      <c r="I476">
        <f t="shared" si="52"/>
        <v>4.3002778618382247E-2</v>
      </c>
      <c r="U476">
        <f t="shared" si="53"/>
        <v>4.8974939143254827E-3</v>
      </c>
      <c r="V476">
        <f t="shared" si="54"/>
        <v>672.18356535080613</v>
      </c>
    </row>
    <row r="477" spans="1:22">
      <c r="A477" s="1">
        <v>41997</v>
      </c>
      <c r="B477">
        <v>18030.210938</v>
      </c>
      <c r="C477">
        <v>2081.8798830000001</v>
      </c>
      <c r="D477">
        <v>4773.4702150000003</v>
      </c>
      <c r="E477">
        <v>2.2639999999999998</v>
      </c>
      <c r="F477">
        <f t="shared" si="49"/>
        <v>3.3510579920861675E-4</v>
      </c>
      <c r="G477">
        <f t="shared" si="50"/>
        <v>-1.3930621104517706E-4</v>
      </c>
      <c r="H477">
        <f t="shared" si="51"/>
        <v>1.6878892188992914E-3</v>
      </c>
      <c r="I477">
        <f t="shared" si="52"/>
        <v>3.0966625055376361E-3</v>
      </c>
      <c r="U477">
        <f t="shared" si="53"/>
        <v>8.7477289267258289E-4</v>
      </c>
      <c r="V477">
        <f t="shared" si="54"/>
        <v>672.77157331267506</v>
      </c>
    </row>
    <row r="478" spans="1:22">
      <c r="A478" s="1">
        <v>41999</v>
      </c>
      <c r="B478">
        <v>18053.710938</v>
      </c>
      <c r="C478">
        <v>2088.7700199999999</v>
      </c>
      <c r="D478">
        <v>4806.8598629999997</v>
      </c>
      <c r="E478">
        <v>2.25</v>
      </c>
      <c r="F478">
        <f t="shared" si="49"/>
        <v>1.3025193549181658E-3</v>
      </c>
      <c r="G478">
        <f t="shared" si="50"/>
        <v>3.3041101164722553E-3</v>
      </c>
      <c r="H478">
        <f t="shared" si="51"/>
        <v>6.9704870128399436E-3</v>
      </c>
      <c r="I478">
        <f t="shared" si="52"/>
        <v>-6.202944124607669E-3</v>
      </c>
      <c r="U478">
        <f t="shared" si="53"/>
        <v>2.8528405328083423E-3</v>
      </c>
      <c r="V478">
        <f t="shared" si="54"/>
        <v>674.69088332634271</v>
      </c>
    </row>
    <row r="479" spans="1:22">
      <c r="A479" s="1">
        <v>42002</v>
      </c>
      <c r="B479">
        <v>18038.230468999998</v>
      </c>
      <c r="C479">
        <v>2090.570068</v>
      </c>
      <c r="D479">
        <v>4806.9101559999999</v>
      </c>
      <c r="E479">
        <v>2.2069999999999999</v>
      </c>
      <c r="F479">
        <f t="shared" si="49"/>
        <v>-8.5783525883228941E-4</v>
      </c>
      <c r="G479">
        <f t="shared" si="50"/>
        <v>8.6140303177227714E-4</v>
      </c>
      <c r="H479">
        <f t="shared" si="51"/>
        <v>1.0462700876095234E-5</v>
      </c>
      <c r="I479">
        <f t="shared" si="52"/>
        <v>-1.9296088941729496E-2</v>
      </c>
      <c r="U479">
        <f t="shared" si="53"/>
        <v>-1.9253997520281248E-3</v>
      </c>
      <c r="V479">
        <f t="shared" si="54"/>
        <v>673.39183366689053</v>
      </c>
    </row>
    <row r="480" spans="1:22">
      <c r="A480" s="1">
        <v>42003</v>
      </c>
      <c r="B480">
        <v>17983.070313</v>
      </c>
      <c r="C480">
        <v>2080.3500979999999</v>
      </c>
      <c r="D480">
        <v>4777.4399409999996</v>
      </c>
      <c r="E480">
        <v>2.19</v>
      </c>
      <c r="F480">
        <f t="shared" si="49"/>
        <v>-3.062643375911655E-3</v>
      </c>
      <c r="G480">
        <f t="shared" si="50"/>
        <v>-4.9005926973648417E-3</v>
      </c>
      <c r="H480">
        <f t="shared" si="51"/>
        <v>-6.1496726597481685E-3</v>
      </c>
      <c r="I480">
        <f t="shared" si="52"/>
        <v>-7.7325834461898111E-3</v>
      </c>
      <c r="U480">
        <f t="shared" si="53"/>
        <v>-5.0071309645263809E-3</v>
      </c>
      <c r="V480">
        <f t="shared" si="54"/>
        <v>670.02007256527781</v>
      </c>
    </row>
    <row r="481" spans="1:22">
      <c r="A481" s="1">
        <v>42004</v>
      </c>
      <c r="B481">
        <v>17823.070313</v>
      </c>
      <c r="C481">
        <v>2058.8999020000001</v>
      </c>
      <c r="D481">
        <v>4736.0498049999997</v>
      </c>
      <c r="E481">
        <v>2.17</v>
      </c>
      <c r="F481">
        <f t="shared" si="49"/>
        <v>-8.937074041035574E-3</v>
      </c>
      <c r="G481">
        <f t="shared" si="50"/>
        <v>-1.0364383893445015E-2</v>
      </c>
      <c r="H481">
        <f t="shared" si="51"/>
        <v>-8.7014120491605892E-3</v>
      </c>
      <c r="I481">
        <f t="shared" si="52"/>
        <v>-9.1743762760412694E-3</v>
      </c>
      <c r="U481">
        <f t="shared" si="53"/>
        <v>-9.3182986226964803E-3</v>
      </c>
      <c r="V481">
        <f t="shared" si="54"/>
        <v>663.77662544591374</v>
      </c>
    </row>
    <row r="482" spans="1:22">
      <c r="A482" s="1">
        <v>42006</v>
      </c>
      <c r="B482">
        <v>17832.990234000001</v>
      </c>
      <c r="C482">
        <v>2058.1999510000001</v>
      </c>
      <c r="D482">
        <v>4726.8100590000004</v>
      </c>
      <c r="E482">
        <v>2.1230000000000002</v>
      </c>
      <c r="F482">
        <f t="shared" si="49"/>
        <v>5.5642272891394168E-4</v>
      </c>
      <c r="G482">
        <f t="shared" si="50"/>
        <v>-3.4002138968464108E-4</v>
      </c>
      <c r="H482">
        <f t="shared" si="51"/>
        <v>-1.9528449262033204E-3</v>
      </c>
      <c r="I482">
        <f t="shared" si="52"/>
        <v>-2.1896984831249008E-2</v>
      </c>
      <c r="U482">
        <f t="shared" si="53"/>
        <v>-2.7106315592171069E-3</v>
      </c>
      <c r="V482">
        <f t="shared" si="54"/>
        <v>661.9773715767094</v>
      </c>
    </row>
    <row r="483" spans="1:22">
      <c r="A483" s="1">
        <v>42009</v>
      </c>
      <c r="B483">
        <v>17501.650390999999</v>
      </c>
      <c r="C483">
        <v>2020.579956</v>
      </c>
      <c r="D483">
        <v>4652.5698240000002</v>
      </c>
      <c r="E483">
        <v>2.0390000000000001</v>
      </c>
      <c r="F483">
        <f t="shared" si="49"/>
        <v>-1.8754941293935904E-2</v>
      </c>
      <c r="G483">
        <f t="shared" si="50"/>
        <v>-1.8447213476145048E-2</v>
      </c>
      <c r="H483">
        <f t="shared" si="51"/>
        <v>-1.5830851591754926E-2</v>
      </c>
      <c r="I483">
        <f t="shared" si="52"/>
        <v>-4.0370691128800963E-2</v>
      </c>
      <c r="U483">
        <f t="shared" si="53"/>
        <v>-1.9946971021430858E-2</v>
      </c>
      <c r="V483">
        <f t="shared" si="54"/>
        <v>648.77292812902579</v>
      </c>
    </row>
    <row r="484" spans="1:22">
      <c r="A484" s="1">
        <v>42010</v>
      </c>
      <c r="B484">
        <v>17371.640625</v>
      </c>
      <c r="C484">
        <v>2002.6099850000001</v>
      </c>
      <c r="D484">
        <v>4592.7402339999999</v>
      </c>
      <c r="E484">
        <v>1.9630000000000001</v>
      </c>
      <c r="F484">
        <f t="shared" si="49"/>
        <v>-7.4561571063878253E-3</v>
      </c>
      <c r="G484">
        <f t="shared" si="50"/>
        <v>-8.9332548391871259E-3</v>
      </c>
      <c r="H484">
        <f t="shared" si="51"/>
        <v>-1.2942870457109564E-2</v>
      </c>
      <c r="I484">
        <f t="shared" si="52"/>
        <v>-3.7985576297994199E-2</v>
      </c>
      <c r="U484">
        <f t="shared" si="53"/>
        <v>-1.2598242350604775E-2</v>
      </c>
      <c r="V484">
        <f t="shared" si="54"/>
        <v>640.5995295499448</v>
      </c>
    </row>
    <row r="485" spans="1:22">
      <c r="A485" s="1">
        <v>42011</v>
      </c>
      <c r="B485">
        <v>17584.519531000002</v>
      </c>
      <c r="C485">
        <v>2025.900024</v>
      </c>
      <c r="D485">
        <v>4650.4702150000003</v>
      </c>
      <c r="E485">
        <v>1.954</v>
      </c>
      <c r="F485">
        <f t="shared" si="49"/>
        <v>1.2179915457818014E-2</v>
      </c>
      <c r="G485">
        <f t="shared" si="50"/>
        <v>1.1562735816043841E-2</v>
      </c>
      <c r="H485">
        <f t="shared" si="51"/>
        <v>1.2491489182419527E-2</v>
      </c>
      <c r="I485">
        <f t="shared" si="52"/>
        <v>-4.5953616737330382E-3</v>
      </c>
      <c r="U485">
        <f t="shared" si="53"/>
        <v>1.041070596951111E-2</v>
      </c>
      <c r="V485">
        <f t="shared" si="54"/>
        <v>647.26862289629639</v>
      </c>
    </row>
    <row r="486" spans="1:22">
      <c r="A486" s="1">
        <v>42012</v>
      </c>
      <c r="B486">
        <v>17907.869140999999</v>
      </c>
      <c r="C486">
        <v>2062.139893</v>
      </c>
      <c r="D486">
        <v>4736.1899409999996</v>
      </c>
      <c r="E486">
        <v>2.016</v>
      </c>
      <c r="F486">
        <f t="shared" si="49"/>
        <v>1.8221290167874524E-2</v>
      </c>
      <c r="G486">
        <f t="shared" si="50"/>
        <v>1.773016853612145E-2</v>
      </c>
      <c r="H486">
        <f t="shared" si="51"/>
        <v>1.8264666570755449E-2</v>
      </c>
      <c r="I486">
        <f t="shared" si="52"/>
        <v>3.1236796588531162E-2</v>
      </c>
      <c r="U486">
        <f t="shared" si="53"/>
        <v>1.938851724127854E-2</v>
      </c>
      <c r="V486">
        <f t="shared" si="54"/>
        <v>659.81820175105975</v>
      </c>
    </row>
    <row r="487" spans="1:22">
      <c r="A487" s="1">
        <v>42013</v>
      </c>
      <c r="B487">
        <v>17737.369140999999</v>
      </c>
      <c r="C487">
        <v>2044.8100589999999</v>
      </c>
      <c r="D487">
        <v>4704.0698240000002</v>
      </c>
      <c r="E487">
        <v>1.9710000000000001</v>
      </c>
      <c r="F487">
        <f t="shared" si="49"/>
        <v>-9.5665681337180775E-3</v>
      </c>
      <c r="G487">
        <f t="shared" si="50"/>
        <v>-8.4393221529863015E-3</v>
      </c>
      <c r="H487">
        <f t="shared" si="51"/>
        <v>-6.8049485393853852E-3</v>
      </c>
      <c r="I487">
        <f t="shared" si="52"/>
        <v>-2.2574322038538951E-2</v>
      </c>
      <c r="U487">
        <f t="shared" si="53"/>
        <v>-9.7006838516808247E-3</v>
      </c>
      <c r="V487">
        <f t="shared" si="54"/>
        <v>653.41751397628809</v>
      </c>
    </row>
    <row r="488" spans="1:22">
      <c r="A488" s="1">
        <v>42016</v>
      </c>
      <c r="B488">
        <v>17640.839843999998</v>
      </c>
      <c r="C488">
        <v>2028.26001</v>
      </c>
      <c r="D488">
        <v>4664.7099609999996</v>
      </c>
      <c r="E488">
        <v>1.9119999999999999</v>
      </c>
      <c r="F488">
        <f t="shared" si="49"/>
        <v>-5.4570052760756615E-3</v>
      </c>
      <c r="G488">
        <f t="shared" si="50"/>
        <v>-8.1266169265894958E-3</v>
      </c>
      <c r="H488">
        <f t="shared" si="51"/>
        <v>-8.4023950761948837E-3</v>
      </c>
      <c r="I488">
        <f t="shared" si="52"/>
        <v>-3.0391213541373665E-2</v>
      </c>
      <c r="U488">
        <f t="shared" si="53"/>
        <v>-9.6349265377953797E-3</v>
      </c>
      <c r="V488">
        <f t="shared" si="54"/>
        <v>647.12188423061764</v>
      </c>
    </row>
    <row r="489" spans="1:22">
      <c r="A489" s="1">
        <v>42017</v>
      </c>
      <c r="B489">
        <v>17613.679688</v>
      </c>
      <c r="C489">
        <v>2023.030029</v>
      </c>
      <c r="D489">
        <v>4661.5</v>
      </c>
      <c r="E489">
        <v>1.89</v>
      </c>
      <c r="F489">
        <f t="shared" si="49"/>
        <v>-1.540804511529779E-3</v>
      </c>
      <c r="G489">
        <f t="shared" si="50"/>
        <v>-2.5818856981186258E-3</v>
      </c>
      <c r="H489">
        <f t="shared" si="51"/>
        <v>-6.8837419277035074E-4</v>
      </c>
      <c r="I489">
        <f t="shared" si="52"/>
        <v>-1.1572985557658521E-2</v>
      </c>
      <c r="U489">
        <f t="shared" si="53"/>
        <v>-2.6006178764914787E-3</v>
      </c>
      <c r="V489">
        <f t="shared" si="54"/>
        <v>645.4389674902186</v>
      </c>
    </row>
    <row r="490" spans="1:22">
      <c r="A490" s="1">
        <v>42018</v>
      </c>
      <c r="B490">
        <v>17427.089843999998</v>
      </c>
      <c r="C490">
        <v>2011.2700199999999</v>
      </c>
      <c r="D490">
        <v>4639.3198240000002</v>
      </c>
      <c r="E490">
        <v>1.837</v>
      </c>
      <c r="F490">
        <f t="shared" si="49"/>
        <v>-1.0649972024209397E-2</v>
      </c>
      <c r="G490">
        <f t="shared" si="50"/>
        <v>-5.8300285881662875E-3</v>
      </c>
      <c r="H490">
        <f t="shared" si="51"/>
        <v>-4.7695189169333864E-3</v>
      </c>
      <c r="I490">
        <f t="shared" si="52"/>
        <v>-2.8443022838562346E-2</v>
      </c>
      <c r="U490">
        <f t="shared" si="53"/>
        <v>-9.2191581426489567E-3</v>
      </c>
      <c r="V490">
        <f t="shared" si="54"/>
        <v>639.48856357749821</v>
      </c>
    </row>
    <row r="491" spans="1:22">
      <c r="A491" s="1">
        <v>42019</v>
      </c>
      <c r="B491">
        <v>17320.710938</v>
      </c>
      <c r="C491">
        <v>1992.670044</v>
      </c>
      <c r="D491">
        <v>4570.8198240000002</v>
      </c>
      <c r="E491">
        <v>1.7749999999999999</v>
      </c>
      <c r="F491">
        <f t="shared" si="49"/>
        <v>-6.1229335931457102E-3</v>
      </c>
      <c r="G491">
        <f t="shared" si="50"/>
        <v>-9.2909032101848917E-3</v>
      </c>
      <c r="H491">
        <f t="shared" si="51"/>
        <v>-1.4875184460310678E-2</v>
      </c>
      <c r="I491">
        <f t="shared" si="52"/>
        <v>-3.4333383305609567E-2</v>
      </c>
      <c r="U491">
        <f t="shared" si="53"/>
        <v>-1.2520044709653341E-2</v>
      </c>
      <c r="V491">
        <f t="shared" si="54"/>
        <v>631.48213817019598</v>
      </c>
    </row>
    <row r="492" spans="1:22">
      <c r="A492" s="1">
        <v>42020</v>
      </c>
      <c r="B492">
        <v>17511.570313</v>
      </c>
      <c r="C492">
        <v>2019.420044</v>
      </c>
      <c r="D492">
        <v>4634.3798829999996</v>
      </c>
      <c r="E492">
        <v>1.8149999999999999</v>
      </c>
      <c r="F492">
        <f t="shared" si="49"/>
        <v>1.0958873681340192E-2</v>
      </c>
      <c r="G492">
        <f t="shared" si="50"/>
        <v>1.3334893185903807E-2</v>
      </c>
      <c r="H492">
        <f t="shared" si="51"/>
        <v>1.380981861424831E-2</v>
      </c>
      <c r="I492">
        <f t="shared" si="52"/>
        <v>2.2285044789434955E-2</v>
      </c>
      <c r="U492">
        <f t="shared" si="53"/>
        <v>1.3659580123391187E-2</v>
      </c>
      <c r="V492">
        <f t="shared" si="54"/>
        <v>640.1079190330222</v>
      </c>
    </row>
    <row r="493" spans="1:22">
      <c r="A493" s="1">
        <v>42024</v>
      </c>
      <c r="B493">
        <v>17515.230468999998</v>
      </c>
      <c r="C493">
        <v>2022.5500489999999</v>
      </c>
      <c r="D493">
        <v>4654.8500979999999</v>
      </c>
      <c r="E493">
        <v>1.8069999999999999</v>
      </c>
      <c r="F493">
        <f t="shared" si="49"/>
        <v>2.0899173955964392E-4</v>
      </c>
      <c r="G493">
        <f t="shared" si="50"/>
        <v>1.5487524912989278E-3</v>
      </c>
      <c r="H493">
        <f t="shared" si="51"/>
        <v>4.4073078558571985E-3</v>
      </c>
      <c r="I493">
        <f t="shared" si="52"/>
        <v>-4.4174561067226387E-3</v>
      </c>
      <c r="U493">
        <f t="shared" si="53"/>
        <v>1.4077700153424669E-3</v>
      </c>
      <c r="V493">
        <f t="shared" si="54"/>
        <v>641.00904376802021</v>
      </c>
    </row>
    <row r="494" spans="1:22">
      <c r="A494" s="1">
        <v>42025</v>
      </c>
      <c r="B494">
        <v>17554.279297000001</v>
      </c>
      <c r="C494">
        <v>2032.119995</v>
      </c>
      <c r="D494">
        <v>4667.419922</v>
      </c>
      <c r="E494">
        <v>1.853</v>
      </c>
      <c r="F494">
        <f t="shared" si="49"/>
        <v>2.2269398345361167E-3</v>
      </c>
      <c r="G494">
        <f t="shared" si="50"/>
        <v>4.720464879542292E-3</v>
      </c>
      <c r="H494">
        <f t="shared" si="51"/>
        <v>2.6967319313269912E-3</v>
      </c>
      <c r="I494">
        <f t="shared" si="52"/>
        <v>2.5137935693131216E-2</v>
      </c>
      <c r="U494">
        <f t="shared" si="53"/>
        <v>5.407034562934742E-3</v>
      </c>
      <c r="V494">
        <f t="shared" si="54"/>
        <v>644.47500182282761</v>
      </c>
    </row>
    <row r="495" spans="1:22">
      <c r="A495" s="1">
        <v>42026</v>
      </c>
      <c r="B495">
        <v>17813.980468999998</v>
      </c>
      <c r="C495">
        <v>2063.1499020000001</v>
      </c>
      <c r="D495">
        <v>4750.3999020000001</v>
      </c>
      <c r="E495">
        <v>1.8959999999999999</v>
      </c>
      <c r="F495">
        <f t="shared" si="49"/>
        <v>1.468581384826257E-2</v>
      </c>
      <c r="G495">
        <f t="shared" si="50"/>
        <v>1.5154312961683942E-2</v>
      </c>
      <c r="H495">
        <f t="shared" si="51"/>
        <v>1.7622364618716805E-2</v>
      </c>
      <c r="I495">
        <f t="shared" si="52"/>
        <v>2.2940456529607224E-2</v>
      </c>
      <c r="U495">
        <f t="shared" si="53"/>
        <v>1.6532793081559714E-2</v>
      </c>
      <c r="V495">
        <f t="shared" si="54"/>
        <v>655.12997367420223</v>
      </c>
    </row>
    <row r="496" spans="1:22">
      <c r="A496" s="1">
        <v>42027</v>
      </c>
      <c r="B496">
        <v>17672.599609000001</v>
      </c>
      <c r="C496">
        <v>2051.820068</v>
      </c>
      <c r="D496">
        <v>4757.8798829999996</v>
      </c>
      <c r="E496">
        <v>1.8169999999999999</v>
      </c>
      <c r="F496">
        <f t="shared" si="49"/>
        <v>-7.9681731929103026E-3</v>
      </c>
      <c r="G496">
        <f t="shared" si="50"/>
        <v>-5.5066562878371269E-3</v>
      </c>
      <c r="H496">
        <f t="shared" si="51"/>
        <v>1.5733618934599474E-3</v>
      </c>
      <c r="I496">
        <f t="shared" si="52"/>
        <v>-4.2559614418795889E-2</v>
      </c>
      <c r="U496">
        <f t="shared" si="53"/>
        <v>-7.8264017180658344E-3</v>
      </c>
      <c r="V496">
        <f t="shared" si="54"/>
        <v>650.002663322682</v>
      </c>
    </row>
    <row r="497" spans="1:22">
      <c r="A497" s="1">
        <v>42030</v>
      </c>
      <c r="B497">
        <v>17678.699218999998</v>
      </c>
      <c r="C497">
        <v>2057.0900879999999</v>
      </c>
      <c r="D497">
        <v>4771.7597660000001</v>
      </c>
      <c r="E497">
        <v>1.8280000000000001</v>
      </c>
      <c r="F497">
        <f t="shared" si="49"/>
        <v>3.4508548555496366E-4</v>
      </c>
      <c r="G497">
        <f t="shared" si="50"/>
        <v>2.5651682269424068E-3</v>
      </c>
      <c r="H497">
        <f t="shared" si="51"/>
        <v>2.91299426338941E-3</v>
      </c>
      <c r="I497">
        <f t="shared" si="52"/>
        <v>6.0356836179242994E-3</v>
      </c>
      <c r="U497">
        <f t="shared" si="53"/>
        <v>2.3505427545584641E-3</v>
      </c>
      <c r="V497">
        <f t="shared" si="54"/>
        <v>651.53052237339887</v>
      </c>
    </row>
    <row r="498" spans="1:22">
      <c r="A498" s="1">
        <v>42031</v>
      </c>
      <c r="B498">
        <v>17387.210938</v>
      </c>
      <c r="C498">
        <v>2029.5500489999999</v>
      </c>
      <c r="D498">
        <v>4681.5</v>
      </c>
      <c r="E498">
        <v>1.825</v>
      </c>
      <c r="F498">
        <f t="shared" si="49"/>
        <v>-1.6625548507139449E-2</v>
      </c>
      <c r="G498">
        <f t="shared" si="50"/>
        <v>-1.3478287784341066E-2</v>
      </c>
      <c r="H498">
        <f t="shared" si="51"/>
        <v>-1.9096589157558994E-2</v>
      </c>
      <c r="I498">
        <f t="shared" si="52"/>
        <v>-1.6424859975035261E-3</v>
      </c>
      <c r="U498">
        <f t="shared" si="53"/>
        <v>-1.4924376234462206E-2</v>
      </c>
      <c r="V498">
        <f t="shared" si="54"/>
        <v>641.80683572926262</v>
      </c>
    </row>
    <row r="499" spans="1:22">
      <c r="A499" s="1">
        <v>42032</v>
      </c>
      <c r="B499">
        <v>17191.369140999999</v>
      </c>
      <c r="C499">
        <v>2002.160034</v>
      </c>
      <c r="D499">
        <v>4637.9902339999999</v>
      </c>
      <c r="E499">
        <v>1.724</v>
      </c>
      <c r="F499">
        <f t="shared" si="49"/>
        <v>-1.1327468659021711E-2</v>
      </c>
      <c r="G499">
        <f t="shared" si="50"/>
        <v>-1.358750298545512E-2</v>
      </c>
      <c r="H499">
        <f t="shared" si="51"/>
        <v>-9.3374382146704012E-3</v>
      </c>
      <c r="I499">
        <f t="shared" si="52"/>
        <v>-5.6932814792953416E-2</v>
      </c>
      <c r="U499">
        <f t="shared" si="53"/>
        <v>-1.5969004437039511E-2</v>
      </c>
      <c r="V499">
        <f t="shared" si="54"/>
        <v>631.55781952177972</v>
      </c>
    </row>
    <row r="500" spans="1:22">
      <c r="A500" s="1">
        <v>42033</v>
      </c>
      <c r="B500">
        <v>17416.849609000001</v>
      </c>
      <c r="C500">
        <v>2021.25</v>
      </c>
      <c r="D500">
        <v>4683.4101559999999</v>
      </c>
      <c r="E500">
        <v>1.7509999999999999</v>
      </c>
      <c r="F500">
        <f t="shared" si="49"/>
        <v>1.3030642236979856E-2</v>
      </c>
      <c r="G500">
        <f t="shared" si="50"/>
        <v>9.4895171480104974E-3</v>
      </c>
      <c r="H500">
        <f t="shared" si="51"/>
        <v>9.7453772113441726E-3</v>
      </c>
      <c r="I500">
        <f t="shared" si="52"/>
        <v>1.5539881062213441E-2</v>
      </c>
      <c r="U500">
        <f t="shared" si="53"/>
        <v>1.1233649085121703E-2</v>
      </c>
      <c r="V500">
        <f t="shared" si="54"/>
        <v>638.65251844325201</v>
      </c>
    </row>
    <row r="501" spans="1:22">
      <c r="A501" s="1">
        <v>42034</v>
      </c>
      <c r="B501">
        <v>17164.949218999998</v>
      </c>
      <c r="C501">
        <v>1994.98999</v>
      </c>
      <c r="D501">
        <v>4635.2402339999999</v>
      </c>
      <c r="E501">
        <v>1.675</v>
      </c>
      <c r="F501">
        <f t="shared" si="49"/>
        <v>-1.4568637486123514E-2</v>
      </c>
      <c r="G501">
        <f t="shared" si="50"/>
        <v>-1.3077099123800286E-2</v>
      </c>
      <c r="H501">
        <f t="shared" si="51"/>
        <v>-1.0338482298100025E-2</v>
      </c>
      <c r="I501">
        <f t="shared" si="52"/>
        <v>-4.4373888026685002E-2</v>
      </c>
      <c r="U501">
        <f t="shared" si="53"/>
        <v>-1.5832654475075647E-2</v>
      </c>
      <c r="V501">
        <f t="shared" si="54"/>
        <v>628.54095378910313</v>
      </c>
    </row>
    <row r="502" spans="1:22">
      <c r="A502" s="1">
        <v>42037</v>
      </c>
      <c r="B502">
        <v>17361.039063</v>
      </c>
      <c r="C502">
        <v>2020.849976</v>
      </c>
      <c r="D502">
        <v>4676.6899409999996</v>
      </c>
      <c r="E502">
        <v>1.673</v>
      </c>
      <c r="F502">
        <f t="shared" si="49"/>
        <v>1.135909279892966E-2</v>
      </c>
      <c r="G502">
        <f t="shared" si="50"/>
        <v>1.2879170322592387E-2</v>
      </c>
      <c r="H502">
        <f t="shared" si="51"/>
        <v>8.9025540312965765E-3</v>
      </c>
      <c r="I502">
        <f t="shared" si="52"/>
        <v>-1.1947432723428046E-3</v>
      </c>
      <c r="U502">
        <f t="shared" si="53"/>
        <v>9.8227708186113052E-3</v>
      </c>
      <c r="V502">
        <f t="shared" si="54"/>
        <v>634.71496752828489</v>
      </c>
    </row>
    <row r="503" spans="1:22">
      <c r="A503" s="1">
        <v>42038</v>
      </c>
      <c r="B503">
        <v>17666.400390999999</v>
      </c>
      <c r="C503">
        <v>2050.030029</v>
      </c>
      <c r="D503">
        <v>4727.7402339999999</v>
      </c>
      <c r="E503">
        <v>1.78</v>
      </c>
      <c r="F503">
        <f t="shared" si="49"/>
        <v>1.7435991262397667E-2</v>
      </c>
      <c r="G503">
        <f t="shared" si="50"/>
        <v>1.4336238227742741E-2</v>
      </c>
      <c r="H503">
        <f t="shared" si="51"/>
        <v>1.0856754420372967E-2</v>
      </c>
      <c r="I503">
        <f t="shared" si="52"/>
        <v>6.1994942299306875E-2</v>
      </c>
      <c r="U503">
        <f t="shared" si="53"/>
        <v>1.89881894030847E-2</v>
      </c>
      <c r="V503">
        <f t="shared" si="54"/>
        <v>646.76705554868477</v>
      </c>
    </row>
    <row r="504" spans="1:22">
      <c r="A504" s="1">
        <v>42039</v>
      </c>
      <c r="B504">
        <v>17673.019531000002</v>
      </c>
      <c r="C504">
        <v>2041.51001</v>
      </c>
      <c r="D504">
        <v>4716.7001950000003</v>
      </c>
      <c r="E504">
        <v>1.7969999999999999</v>
      </c>
      <c r="F504">
        <f t="shared" si="49"/>
        <v>3.7460377629378158E-4</v>
      </c>
      <c r="G504">
        <f t="shared" si="50"/>
        <v>-4.1647063128333371E-3</v>
      </c>
      <c r="H504">
        <f t="shared" si="51"/>
        <v>-2.3378926706129457E-3</v>
      </c>
      <c r="I504">
        <f t="shared" si="52"/>
        <v>9.5052434974281109E-3</v>
      </c>
      <c r="U504">
        <f t="shared" si="53"/>
        <v>-8.8787421240293918E-4</v>
      </c>
      <c r="V504">
        <f t="shared" si="54"/>
        <v>646.19280775863137</v>
      </c>
    </row>
    <row r="505" spans="1:22">
      <c r="A505" s="1">
        <v>42040</v>
      </c>
      <c r="B505">
        <v>17884.880859000001</v>
      </c>
      <c r="C505">
        <v>2062.5200199999999</v>
      </c>
      <c r="D505">
        <v>4765.1000979999999</v>
      </c>
      <c r="E505">
        <v>1.8149999999999999</v>
      </c>
      <c r="F505">
        <f t="shared" si="49"/>
        <v>1.1916554845567629E-2</v>
      </c>
      <c r="G505">
        <f t="shared" si="50"/>
        <v>1.0238810823374916E-2</v>
      </c>
      <c r="H505">
        <f t="shared" si="51"/>
        <v>1.0209099934584206E-2</v>
      </c>
      <c r="I505">
        <f t="shared" si="52"/>
        <v>9.9668599153920744E-3</v>
      </c>
      <c r="U505">
        <f t="shared" si="53"/>
        <v>1.0706025672597232E-2</v>
      </c>
      <c r="V505">
        <f t="shared" si="54"/>
        <v>653.11096454794301</v>
      </c>
    </row>
    <row r="506" spans="1:22">
      <c r="A506" s="1">
        <v>42041</v>
      </c>
      <c r="B506">
        <v>17824.289063</v>
      </c>
      <c r="C506">
        <v>2055.469971</v>
      </c>
      <c r="D506">
        <v>4744.3999020000001</v>
      </c>
      <c r="E506">
        <v>1.9379999999999999</v>
      </c>
      <c r="F506">
        <f t="shared" si="49"/>
        <v>-3.3936299434528514E-3</v>
      </c>
      <c r="G506">
        <f t="shared" si="50"/>
        <v>-3.4240276947173063E-3</v>
      </c>
      <c r="H506">
        <f t="shared" si="51"/>
        <v>-4.3535892939691612E-3</v>
      </c>
      <c r="I506">
        <f t="shared" si="52"/>
        <v>6.5571045751760343E-2</v>
      </c>
      <c r="U506">
        <f t="shared" si="53"/>
        <v>3.205730495534239E-3</v>
      </c>
      <c r="V506">
        <f t="shared" si="54"/>
        <v>655.20466228396208</v>
      </c>
    </row>
    <row r="507" spans="1:22">
      <c r="A507" s="1">
        <v>42044</v>
      </c>
      <c r="B507">
        <v>17729.210938</v>
      </c>
      <c r="C507">
        <v>2046.73999</v>
      </c>
      <c r="D507">
        <v>4726.0097660000001</v>
      </c>
      <c r="E507">
        <v>1.948</v>
      </c>
      <c r="F507">
        <f t="shared" si="49"/>
        <v>-5.3484664884393997E-3</v>
      </c>
      <c r="G507">
        <f t="shared" si="50"/>
        <v>-4.2562395694247922E-3</v>
      </c>
      <c r="H507">
        <f t="shared" si="51"/>
        <v>-3.8837093135063385E-3</v>
      </c>
      <c r="I507">
        <f t="shared" si="52"/>
        <v>5.1466917517687802E-3</v>
      </c>
      <c r="U507">
        <f t="shared" si="53"/>
        <v>-3.5318554362342809E-3</v>
      </c>
      <c r="V507">
        <f t="shared" si="54"/>
        <v>652.89057413562841</v>
      </c>
    </row>
    <row r="508" spans="1:22">
      <c r="A508" s="1">
        <v>42045</v>
      </c>
      <c r="B508">
        <v>17868.759765999999</v>
      </c>
      <c r="C508">
        <v>2068.5900879999999</v>
      </c>
      <c r="D508">
        <v>4787.6401370000003</v>
      </c>
      <c r="E508">
        <v>1.9910000000000001</v>
      </c>
      <c r="F508">
        <f t="shared" si="49"/>
        <v>7.840308876236721E-3</v>
      </c>
      <c r="G508">
        <f t="shared" si="50"/>
        <v>1.0618979721447666E-2</v>
      </c>
      <c r="H508">
        <f t="shared" si="51"/>
        <v>1.2956380310849688E-2</v>
      </c>
      <c r="I508">
        <f t="shared" si="52"/>
        <v>2.1833819861715998E-2</v>
      </c>
      <c r="U508">
        <f t="shared" si="53"/>
        <v>1.1608082658731825E-2</v>
      </c>
      <c r="V508">
        <f t="shared" si="54"/>
        <v>660.46938188730178</v>
      </c>
    </row>
    <row r="509" spans="1:22">
      <c r="A509" s="1">
        <v>42046</v>
      </c>
      <c r="B509">
        <v>17862.140625</v>
      </c>
      <c r="C509">
        <v>2068.530029</v>
      </c>
      <c r="D509">
        <v>4801.1801759999998</v>
      </c>
      <c r="E509">
        <v>1.988</v>
      </c>
      <c r="F509">
        <f t="shared" si="49"/>
        <v>-3.7049953979799368E-4</v>
      </c>
      <c r="G509">
        <f t="shared" si="50"/>
        <v>-2.9034206552188216E-5</v>
      </c>
      <c r="H509">
        <f t="shared" si="51"/>
        <v>2.8241321783747117E-3</v>
      </c>
      <c r="I509">
        <f t="shared" si="52"/>
        <v>-1.5079168476770327E-3</v>
      </c>
      <c r="U509">
        <f t="shared" si="53"/>
        <v>5.7658784483965563E-4</v>
      </c>
      <c r="V509">
        <f t="shared" si="54"/>
        <v>660.8502005047867</v>
      </c>
    </row>
    <row r="510" spans="1:22">
      <c r="A510" s="1">
        <v>42047</v>
      </c>
      <c r="B510">
        <v>17972.380859000001</v>
      </c>
      <c r="C510">
        <v>2088.4799800000001</v>
      </c>
      <c r="D510">
        <v>4857.6098629999997</v>
      </c>
      <c r="E510">
        <v>1.986</v>
      </c>
      <c r="F510">
        <f t="shared" si="49"/>
        <v>6.1527586924376258E-3</v>
      </c>
      <c r="G510">
        <f t="shared" si="50"/>
        <v>9.598294984990317E-3</v>
      </c>
      <c r="H510">
        <f t="shared" si="51"/>
        <v>1.1684761510835364E-2</v>
      </c>
      <c r="I510">
        <f t="shared" si="52"/>
        <v>-1.0065426114013946E-3</v>
      </c>
      <c r="U510">
        <f t="shared" si="53"/>
        <v>8.1300902953388519E-3</v>
      </c>
      <c r="V510">
        <f t="shared" si="54"/>
        <v>666.22297230658342</v>
      </c>
    </row>
    <row r="511" spans="1:22">
      <c r="A511" s="1">
        <v>42048</v>
      </c>
      <c r="B511">
        <v>18019.349609000001</v>
      </c>
      <c r="C511">
        <v>2096.98999</v>
      </c>
      <c r="D511">
        <v>4893.8398440000001</v>
      </c>
      <c r="E511">
        <v>2.0209999999999999</v>
      </c>
      <c r="F511">
        <f t="shared" si="49"/>
        <v>2.6099760168103907E-3</v>
      </c>
      <c r="G511">
        <f t="shared" si="50"/>
        <v>4.0664593404575655E-3</v>
      </c>
      <c r="H511">
        <f t="shared" si="51"/>
        <v>7.4307203120505096E-3</v>
      </c>
      <c r="I511">
        <f t="shared" si="52"/>
        <v>1.7469872798503164E-2</v>
      </c>
      <c r="U511">
        <f t="shared" si="53"/>
        <v>5.9791339806458564E-3</v>
      </c>
      <c r="V511">
        <f t="shared" si="54"/>
        <v>670.20640871898865</v>
      </c>
    </row>
    <row r="512" spans="1:22">
      <c r="A512" s="1">
        <v>42052</v>
      </c>
      <c r="B512">
        <v>18047.580077999999</v>
      </c>
      <c r="C512">
        <v>2100.3400879999999</v>
      </c>
      <c r="D512">
        <v>4899.2700199999999</v>
      </c>
      <c r="E512">
        <v>2.145</v>
      </c>
      <c r="F512">
        <f t="shared" si="49"/>
        <v>1.565449291647245E-3</v>
      </c>
      <c r="G512">
        <f t="shared" si="50"/>
        <v>1.5962998616407095E-3</v>
      </c>
      <c r="H512">
        <f t="shared" si="51"/>
        <v>1.1089789927670299E-3</v>
      </c>
      <c r="I512">
        <f t="shared" si="52"/>
        <v>5.954711395849633E-2</v>
      </c>
      <c r="U512">
        <f t="shared" si="53"/>
        <v>7.2359298396661286E-3</v>
      </c>
      <c r="V512">
        <f t="shared" si="54"/>
        <v>675.05597527057375</v>
      </c>
    </row>
    <row r="513" spans="1:22">
      <c r="A513" s="1">
        <v>42053</v>
      </c>
      <c r="B513">
        <v>18029.849609000001</v>
      </c>
      <c r="C513">
        <v>2099.679932</v>
      </c>
      <c r="D513">
        <v>4906.3598629999997</v>
      </c>
      <c r="E513">
        <v>2.0659999999999998</v>
      </c>
      <c r="F513">
        <f t="shared" si="49"/>
        <v>-9.8291206337581334E-4</v>
      </c>
      <c r="G513">
        <f t="shared" si="50"/>
        <v>-3.1435850414654552E-4</v>
      </c>
      <c r="H513">
        <f t="shared" si="51"/>
        <v>1.4460762480496274E-3</v>
      </c>
      <c r="I513">
        <f t="shared" si="52"/>
        <v>-3.7525181682533534E-2</v>
      </c>
      <c r="U513">
        <f t="shared" si="53"/>
        <v>-3.707876464095173E-3</v>
      </c>
      <c r="V513">
        <f t="shared" si="54"/>
        <v>672.5529511079211</v>
      </c>
    </row>
    <row r="514" spans="1:22">
      <c r="A514" s="1">
        <v>42054</v>
      </c>
      <c r="B514">
        <v>17985.769531000002</v>
      </c>
      <c r="C514">
        <v>2097.4499510000001</v>
      </c>
      <c r="D514">
        <v>4924.7001950000003</v>
      </c>
      <c r="E514">
        <v>2.113</v>
      </c>
      <c r="F514">
        <f t="shared" si="49"/>
        <v>-2.4478324162010472E-3</v>
      </c>
      <c r="G514">
        <f t="shared" si="50"/>
        <v>-1.0626219688207137E-3</v>
      </c>
      <c r="H514">
        <f t="shared" si="51"/>
        <v>3.7311039030003897E-3</v>
      </c>
      <c r="I514">
        <f t="shared" si="52"/>
        <v>2.2494367936472907E-2</v>
      </c>
      <c r="U514">
        <f t="shared" si="53"/>
        <v>2.3156316490408795E-3</v>
      </c>
      <c r="V514">
        <f t="shared" si="54"/>
        <v>674.11033600716246</v>
      </c>
    </row>
    <row r="515" spans="1:22">
      <c r="A515" s="1">
        <v>42055</v>
      </c>
      <c r="B515">
        <v>18140.439452999999</v>
      </c>
      <c r="C515">
        <v>2110.3000489999999</v>
      </c>
      <c r="D515">
        <v>4955.9702150000003</v>
      </c>
      <c r="E515">
        <v>2.133</v>
      </c>
      <c r="F515">
        <f t="shared" si="49"/>
        <v>8.5628064169082103E-3</v>
      </c>
      <c r="G515">
        <f t="shared" si="50"/>
        <v>6.1078428844464306E-3</v>
      </c>
      <c r="H515">
        <f t="shared" si="51"/>
        <v>6.3295552023578663E-3</v>
      </c>
      <c r="I515">
        <f t="shared" si="52"/>
        <v>9.4207008552937756E-3</v>
      </c>
      <c r="U515">
        <f t="shared" si="53"/>
        <v>7.2421314366431294E-3</v>
      </c>
      <c r="V515">
        <f t="shared" si="54"/>
        <v>678.99233166332601</v>
      </c>
    </row>
    <row r="516" spans="1:22">
      <c r="A516" s="1">
        <v>42058</v>
      </c>
      <c r="B516">
        <v>18116.839843999998</v>
      </c>
      <c r="C516">
        <v>2109.6599120000001</v>
      </c>
      <c r="D516">
        <v>4960.9702150000003</v>
      </c>
      <c r="E516">
        <v>2.0590000000000002</v>
      </c>
      <c r="F516">
        <f t="shared" ref="F516:F579" si="55">LN(B516/B515)</f>
        <v>-1.301786167651294E-3</v>
      </c>
      <c r="G516">
        <f t="shared" ref="G516:G579" si="56">LN(C516/C515)</f>
        <v>-3.0338534527620388E-4</v>
      </c>
      <c r="H516">
        <f t="shared" ref="H516:H579" si="57">LN(D516/D515)</f>
        <v>1.0083756091849175E-3</v>
      </c>
      <c r="I516">
        <f t="shared" ref="I516:I579" si="58">LN(E516/E515)</f>
        <v>-3.5309011443561078E-2</v>
      </c>
      <c r="U516">
        <f t="shared" ref="U516:U579" si="59">0.3*(F516)+0.3*(G516)+0.3*(H516)+0.1*(I516)</f>
        <v>-3.7099399154788821E-3</v>
      </c>
      <c r="V516">
        <f t="shared" ref="V516:V579" si="60">V515*(1+U516)</f>
        <v>676.47331090978423</v>
      </c>
    </row>
    <row r="517" spans="1:22">
      <c r="A517" s="1">
        <v>42059</v>
      </c>
      <c r="B517">
        <v>18209.189452999999</v>
      </c>
      <c r="C517">
        <v>2115.4799800000001</v>
      </c>
      <c r="D517">
        <v>4968.1201170000004</v>
      </c>
      <c r="E517">
        <v>1.988</v>
      </c>
      <c r="F517">
        <f t="shared" si="55"/>
        <v>5.0844977962008729E-3</v>
      </c>
      <c r="G517">
        <f t="shared" si="56"/>
        <v>2.7549722990950704E-3</v>
      </c>
      <c r="H517">
        <f t="shared" si="57"/>
        <v>1.4401930079719527E-3</v>
      </c>
      <c r="I517">
        <f t="shared" si="58"/>
        <v>-3.5091319811270172E-2</v>
      </c>
      <c r="U517">
        <f t="shared" si="59"/>
        <v>-7.2523305014664859E-4</v>
      </c>
      <c r="V517">
        <f t="shared" si="60"/>
        <v>675.98271010717031</v>
      </c>
    </row>
    <row r="518" spans="1:22">
      <c r="A518" s="1">
        <v>42060</v>
      </c>
      <c r="B518">
        <v>18224.570313</v>
      </c>
      <c r="C518">
        <v>2113.860107</v>
      </c>
      <c r="D518">
        <v>4967.1401370000003</v>
      </c>
      <c r="E518">
        <v>1.9690000000000001</v>
      </c>
      <c r="F518">
        <f t="shared" si="55"/>
        <v>8.4431917059913134E-4</v>
      </c>
      <c r="G518">
        <f t="shared" si="56"/>
        <v>-7.6601694159734123E-4</v>
      </c>
      <c r="H518">
        <f t="shared" si="57"/>
        <v>-1.9727314194589957E-4</v>
      </c>
      <c r="I518">
        <f t="shared" si="58"/>
        <v>-9.603308577393728E-3</v>
      </c>
      <c r="U518">
        <f t="shared" si="59"/>
        <v>-9.9602213162260566E-4</v>
      </c>
      <c r="V518">
        <f t="shared" si="60"/>
        <v>675.30941636730927</v>
      </c>
    </row>
    <row r="519" spans="1:22">
      <c r="A519" s="1">
        <v>42061</v>
      </c>
      <c r="B519">
        <v>18214.419922000001</v>
      </c>
      <c r="C519">
        <v>2110.73999</v>
      </c>
      <c r="D519">
        <v>4987.8901370000003</v>
      </c>
      <c r="E519">
        <v>2.016</v>
      </c>
      <c r="F519">
        <f t="shared" si="55"/>
        <v>-5.5711704397281658E-4</v>
      </c>
      <c r="G519">
        <f t="shared" si="56"/>
        <v>-1.4771185417172892E-3</v>
      </c>
      <c r="H519">
        <f t="shared" si="57"/>
        <v>4.1687527770773794E-3</v>
      </c>
      <c r="I519">
        <f t="shared" si="58"/>
        <v>2.3589550552133683E-2</v>
      </c>
      <c r="U519">
        <f t="shared" si="59"/>
        <v>2.9993102126295505E-3</v>
      </c>
      <c r="V519">
        <f t="shared" si="60"/>
        <v>677.33487879650465</v>
      </c>
    </row>
    <row r="520" spans="1:22">
      <c r="A520" s="1">
        <v>42062</v>
      </c>
      <c r="B520">
        <v>18132.699218999998</v>
      </c>
      <c r="C520">
        <v>2104.5</v>
      </c>
      <c r="D520">
        <v>4963.5297849999997</v>
      </c>
      <c r="E520">
        <v>2.0019999999999998</v>
      </c>
      <c r="F520">
        <f t="shared" si="55"/>
        <v>-4.4966887407913601E-3</v>
      </c>
      <c r="G520">
        <f t="shared" si="56"/>
        <v>-2.9606829375931087E-3</v>
      </c>
      <c r="H520">
        <f t="shared" si="57"/>
        <v>-4.8958642786018037E-3</v>
      </c>
      <c r="I520">
        <f t="shared" si="58"/>
        <v>-6.9686693160934277E-3</v>
      </c>
      <c r="U520">
        <f t="shared" si="59"/>
        <v>-4.4028377187052244E-3</v>
      </c>
      <c r="V520">
        <f t="shared" si="60"/>
        <v>674.35268324394474</v>
      </c>
    </row>
    <row r="521" spans="1:22">
      <c r="A521" s="1">
        <v>42065</v>
      </c>
      <c r="B521">
        <v>18288.630859000001</v>
      </c>
      <c r="C521">
        <v>2117.389893</v>
      </c>
      <c r="D521">
        <v>5008.1000979999999</v>
      </c>
      <c r="E521">
        <v>2.0840000000000001</v>
      </c>
      <c r="F521">
        <f t="shared" si="55"/>
        <v>8.5627072051801794E-3</v>
      </c>
      <c r="G521">
        <f t="shared" si="56"/>
        <v>6.1062383803760925E-3</v>
      </c>
      <c r="H521">
        <f t="shared" si="57"/>
        <v>8.9394833823382269E-3</v>
      </c>
      <c r="I521">
        <f t="shared" si="58"/>
        <v>4.0142442998091693E-2</v>
      </c>
      <c r="U521">
        <f t="shared" si="59"/>
        <v>1.1096772990177519E-2</v>
      </c>
      <c r="V521">
        <f t="shared" si="60"/>
        <v>681.83582188521984</v>
      </c>
    </row>
    <row r="522" spans="1:22">
      <c r="A522" s="1">
        <v>42066</v>
      </c>
      <c r="B522">
        <v>18203.369140999999</v>
      </c>
      <c r="C522">
        <v>2107.780029</v>
      </c>
      <c r="D522">
        <v>4979.8999020000001</v>
      </c>
      <c r="E522">
        <v>2.1219999999999999</v>
      </c>
      <c r="F522">
        <f t="shared" si="55"/>
        <v>-4.672907659120879E-3</v>
      </c>
      <c r="G522">
        <f t="shared" si="56"/>
        <v>-4.5488729439078276E-3</v>
      </c>
      <c r="H522">
        <f t="shared" si="57"/>
        <v>-5.646830383301998E-3</v>
      </c>
      <c r="I522">
        <f t="shared" si="58"/>
        <v>1.8069916300670858E-2</v>
      </c>
      <c r="U522">
        <f t="shared" si="59"/>
        <v>-2.653591665832125E-3</v>
      </c>
      <c r="V522">
        <f t="shared" si="60"/>
        <v>680.02650803079939</v>
      </c>
    </row>
    <row r="523" spans="1:22">
      <c r="A523" s="1">
        <v>42067</v>
      </c>
      <c r="B523">
        <v>18096.900390999999</v>
      </c>
      <c r="C523">
        <v>2098.530029</v>
      </c>
      <c r="D523">
        <v>4967.1401370000003</v>
      </c>
      <c r="E523">
        <v>2.1230000000000002</v>
      </c>
      <c r="F523">
        <f t="shared" si="55"/>
        <v>-5.8660200970029573E-3</v>
      </c>
      <c r="G523">
        <f t="shared" si="56"/>
        <v>-4.3981612307754693E-3</v>
      </c>
      <c r="H523">
        <f t="shared" si="57"/>
        <v>-2.5655414975118713E-3</v>
      </c>
      <c r="I523">
        <f t="shared" si="58"/>
        <v>4.7114252932772675E-4</v>
      </c>
      <c r="U523">
        <f t="shared" si="59"/>
        <v>-3.8018025946543162E-3</v>
      </c>
      <c r="V523">
        <f t="shared" si="60"/>
        <v>677.44118148813413</v>
      </c>
    </row>
    <row r="524" spans="1:22">
      <c r="A524" s="1">
        <v>42068</v>
      </c>
      <c r="B524">
        <v>18135.720702999999</v>
      </c>
      <c r="C524">
        <v>2101.040039</v>
      </c>
      <c r="D524">
        <v>4982.8100590000004</v>
      </c>
      <c r="E524">
        <v>2.1120000000000001</v>
      </c>
      <c r="F524">
        <f t="shared" si="55"/>
        <v>2.1428384523292394E-3</v>
      </c>
      <c r="G524">
        <f t="shared" si="56"/>
        <v>1.1953653627569873E-3</v>
      </c>
      <c r="H524">
        <f t="shared" si="57"/>
        <v>3.1497514352020152E-3</v>
      </c>
      <c r="I524">
        <f t="shared" si="58"/>
        <v>-5.1948168771040228E-3</v>
      </c>
      <c r="U524">
        <f t="shared" si="59"/>
        <v>1.4269048873760701E-3</v>
      </c>
      <c r="V524">
        <f t="shared" si="60"/>
        <v>678.40782562090942</v>
      </c>
    </row>
    <row r="525" spans="1:22">
      <c r="A525" s="1">
        <v>42069</v>
      </c>
      <c r="B525">
        <v>17856.779297000001</v>
      </c>
      <c r="C525">
        <v>2071.26001</v>
      </c>
      <c r="D525">
        <v>4927.3701170000004</v>
      </c>
      <c r="E525">
        <v>2.2400000000000002</v>
      </c>
      <c r="F525">
        <f t="shared" si="55"/>
        <v>-1.5500284271550025E-2</v>
      </c>
      <c r="G525">
        <f t="shared" si="56"/>
        <v>-1.4275356219564148E-2</v>
      </c>
      <c r="H525">
        <f t="shared" si="57"/>
        <v>-1.1188599877543283E-2</v>
      </c>
      <c r="I525">
        <f t="shared" si="58"/>
        <v>5.8840500022933395E-2</v>
      </c>
      <c r="U525">
        <f t="shared" si="59"/>
        <v>-6.4052221083038966E-3</v>
      </c>
      <c r="V525">
        <f t="shared" si="60"/>
        <v>674.06247281779599</v>
      </c>
    </row>
    <row r="526" spans="1:22">
      <c r="A526" s="1">
        <v>42072</v>
      </c>
      <c r="B526">
        <v>17995.720702999999</v>
      </c>
      <c r="C526">
        <v>2079.429932</v>
      </c>
      <c r="D526">
        <v>4942.4399409999996</v>
      </c>
      <c r="E526">
        <v>2.1949999999999998</v>
      </c>
      <c r="F526">
        <f t="shared" si="55"/>
        <v>7.7507622378795316E-3</v>
      </c>
      <c r="G526">
        <f t="shared" si="56"/>
        <v>3.9366624176442495E-3</v>
      </c>
      <c r="H526">
        <f t="shared" si="57"/>
        <v>3.0537235513619404E-3</v>
      </c>
      <c r="I526">
        <f t="shared" si="58"/>
        <v>-2.0293819339814022E-2</v>
      </c>
      <c r="U526">
        <f t="shared" si="59"/>
        <v>2.3929625280843139E-3</v>
      </c>
      <c r="V526">
        <f t="shared" si="60"/>
        <v>675.67547905683682</v>
      </c>
    </row>
    <row r="527" spans="1:22">
      <c r="A527" s="1">
        <v>42073</v>
      </c>
      <c r="B527">
        <v>17662.939452999999</v>
      </c>
      <c r="C527">
        <v>2044.160034</v>
      </c>
      <c r="D527">
        <v>4859.7900390000004</v>
      </c>
      <c r="E527">
        <v>2.1259999999999999</v>
      </c>
      <c r="F527">
        <f t="shared" si="55"/>
        <v>-1.8665362642311775E-2</v>
      </c>
      <c r="G527">
        <f t="shared" si="56"/>
        <v>-1.7106821197868119E-2</v>
      </c>
      <c r="H527">
        <f t="shared" si="57"/>
        <v>-1.6863889318738959E-2</v>
      </c>
      <c r="I527">
        <f t="shared" si="58"/>
        <v>-3.1939766607378503E-2</v>
      </c>
      <c r="U527">
        <f t="shared" si="59"/>
        <v>-1.8984798608413508E-2</v>
      </c>
      <c r="V527">
        <f t="shared" si="60"/>
        <v>662.8479161622995</v>
      </c>
    </row>
    <row r="528" spans="1:22">
      <c r="A528" s="1">
        <v>42074</v>
      </c>
      <c r="B528">
        <v>17635.390625</v>
      </c>
      <c r="C528">
        <v>2040.23999</v>
      </c>
      <c r="D528">
        <v>4849.9399409999996</v>
      </c>
      <c r="E528">
        <v>2.109</v>
      </c>
      <c r="F528">
        <f t="shared" si="55"/>
        <v>-1.5609142717276096E-3</v>
      </c>
      <c r="G528">
        <f t="shared" si="56"/>
        <v>-1.9195207034580692E-3</v>
      </c>
      <c r="H528">
        <f t="shared" si="57"/>
        <v>-2.0289135535747974E-3</v>
      </c>
      <c r="I528">
        <f t="shared" si="58"/>
        <v>-8.0283784231186053E-3</v>
      </c>
      <c r="U528">
        <f t="shared" si="59"/>
        <v>-2.4556424009400035E-3</v>
      </c>
      <c r="V528">
        <f t="shared" si="60"/>
        <v>661.22019871399664</v>
      </c>
    </row>
    <row r="529" spans="1:22">
      <c r="A529" s="1">
        <v>42075</v>
      </c>
      <c r="B529">
        <v>17895.220702999999</v>
      </c>
      <c r="C529">
        <v>2065.9499510000001</v>
      </c>
      <c r="D529">
        <v>4893.2900390000004</v>
      </c>
      <c r="E529">
        <v>2.0960000000000001</v>
      </c>
      <c r="F529">
        <f t="shared" si="55"/>
        <v>1.462596336793265E-2</v>
      </c>
      <c r="G529">
        <f t="shared" si="56"/>
        <v>1.2522702237719055E-2</v>
      </c>
      <c r="H529">
        <f t="shared" si="57"/>
        <v>8.8985652895666265E-3</v>
      </c>
      <c r="I529">
        <f t="shared" si="58"/>
        <v>-6.183135037841821E-3</v>
      </c>
      <c r="U529">
        <f t="shared" si="59"/>
        <v>1.0195855764781318E-2</v>
      </c>
      <c r="V529">
        <f t="shared" si="60"/>
        <v>667.96190448884454</v>
      </c>
    </row>
    <row r="530" spans="1:22">
      <c r="A530" s="1">
        <v>42076</v>
      </c>
      <c r="B530">
        <v>17749.310547000001</v>
      </c>
      <c r="C530">
        <v>2053.3999020000001</v>
      </c>
      <c r="D530">
        <v>4871.7597660000001</v>
      </c>
      <c r="E530">
        <v>2.1120000000000001</v>
      </c>
      <c r="F530">
        <f t="shared" si="55"/>
        <v>-8.187004619002531E-3</v>
      </c>
      <c r="G530">
        <f t="shared" si="56"/>
        <v>-6.0932371744078879E-3</v>
      </c>
      <c r="H530">
        <f t="shared" si="57"/>
        <v>-4.4096667847546098E-3</v>
      </c>
      <c r="I530">
        <f t="shared" si="58"/>
        <v>7.6045993852192125E-3</v>
      </c>
      <c r="U530">
        <f t="shared" si="59"/>
        <v>-4.8465126349275869E-3</v>
      </c>
      <c r="V530">
        <f t="shared" si="60"/>
        <v>664.72461867908908</v>
      </c>
    </row>
    <row r="531" spans="1:22">
      <c r="A531" s="1">
        <v>42079</v>
      </c>
      <c r="B531">
        <v>17977.419922000001</v>
      </c>
      <c r="C531">
        <v>2081.1899410000001</v>
      </c>
      <c r="D531">
        <v>4929.5097660000001</v>
      </c>
      <c r="E531">
        <v>2.0979999999999999</v>
      </c>
      <c r="F531">
        <f t="shared" si="55"/>
        <v>1.2769848894378457E-2</v>
      </c>
      <c r="G531">
        <f t="shared" si="56"/>
        <v>1.3442908996060394E-2</v>
      </c>
      <c r="H531">
        <f t="shared" si="57"/>
        <v>1.1784324086424712E-2</v>
      </c>
      <c r="I531">
        <f t="shared" si="58"/>
        <v>-6.6508558699096857E-3</v>
      </c>
      <c r="U531">
        <f t="shared" si="59"/>
        <v>1.07340390060681E-2</v>
      </c>
      <c r="V531">
        <f t="shared" si="60"/>
        <v>671.8597986642842</v>
      </c>
    </row>
    <row r="532" spans="1:22">
      <c r="A532" s="1">
        <v>42080</v>
      </c>
      <c r="B532">
        <v>17849.080077999999</v>
      </c>
      <c r="C532">
        <v>2074.280029</v>
      </c>
      <c r="D532">
        <v>4937.4301759999998</v>
      </c>
      <c r="E532">
        <v>2.0579999999999998</v>
      </c>
      <c r="F532">
        <f t="shared" si="55"/>
        <v>-7.1645509877701265E-3</v>
      </c>
      <c r="G532">
        <f t="shared" si="56"/>
        <v>-3.3256976557031678E-3</v>
      </c>
      <c r="H532">
        <f t="shared" si="57"/>
        <v>1.6054443926411897E-3</v>
      </c>
      <c r="I532">
        <f t="shared" si="58"/>
        <v>-1.9249872562247548E-2</v>
      </c>
      <c r="U532">
        <f t="shared" si="59"/>
        <v>-4.5904285314743859E-3</v>
      </c>
      <c r="V532">
        <f t="shared" si="60"/>
        <v>668.77567427534507</v>
      </c>
    </row>
    <row r="533" spans="1:22">
      <c r="A533" s="1">
        <v>42081</v>
      </c>
      <c r="B533">
        <v>18076.189452999999</v>
      </c>
      <c r="C533">
        <v>2099.5</v>
      </c>
      <c r="D533">
        <v>4982.830078</v>
      </c>
      <c r="E533">
        <v>1.9510000000000001</v>
      </c>
      <c r="F533">
        <f t="shared" si="55"/>
        <v>1.264360175691643E-2</v>
      </c>
      <c r="G533">
        <f t="shared" si="56"/>
        <v>1.2085101644750693E-2</v>
      </c>
      <c r="H533">
        <f t="shared" si="57"/>
        <v>9.1530298190507786E-3</v>
      </c>
      <c r="I533">
        <f t="shared" si="58"/>
        <v>-5.3392575770883563E-2</v>
      </c>
      <c r="U533">
        <f t="shared" si="59"/>
        <v>4.8252623891270139E-3</v>
      </c>
      <c r="V533">
        <f t="shared" si="60"/>
        <v>672.0026923831889</v>
      </c>
    </row>
    <row r="534" spans="1:22">
      <c r="A534" s="1">
        <v>42082</v>
      </c>
      <c r="B534">
        <v>17959.029297000001</v>
      </c>
      <c r="C534">
        <v>2089.2700199999999</v>
      </c>
      <c r="D534">
        <v>4992.3798829999996</v>
      </c>
      <c r="E534">
        <v>1.9770000000000001</v>
      </c>
      <c r="F534">
        <f t="shared" si="55"/>
        <v>-6.5025590458476987E-3</v>
      </c>
      <c r="G534">
        <f t="shared" si="56"/>
        <v>-4.8844889025895554E-3</v>
      </c>
      <c r="H534">
        <f t="shared" si="57"/>
        <v>1.914708152487443E-3</v>
      </c>
      <c r="I534">
        <f t="shared" si="58"/>
        <v>1.3238482547505663E-2</v>
      </c>
      <c r="U534">
        <f t="shared" si="59"/>
        <v>-1.5178536840343769E-3</v>
      </c>
      <c r="V534">
        <f t="shared" si="60"/>
        <v>670.98269062087411</v>
      </c>
    </row>
    <row r="535" spans="1:22">
      <c r="A535" s="1">
        <v>42083</v>
      </c>
      <c r="B535">
        <v>18127.650390999999</v>
      </c>
      <c r="C535">
        <v>2108.1000979999999</v>
      </c>
      <c r="D535">
        <v>5026.419922</v>
      </c>
      <c r="E535">
        <v>1.93</v>
      </c>
      <c r="F535">
        <f t="shared" si="55"/>
        <v>9.3454051571833525E-3</v>
      </c>
      <c r="G535">
        <f t="shared" si="56"/>
        <v>8.9723821319605199E-3</v>
      </c>
      <c r="H535">
        <f t="shared" si="57"/>
        <v>6.7952590424438181E-3</v>
      </c>
      <c r="I535">
        <f t="shared" si="58"/>
        <v>-2.4060541271685724E-2</v>
      </c>
      <c r="U535">
        <f t="shared" si="59"/>
        <v>5.1278597723077354E-3</v>
      </c>
      <c r="V535">
        <f t="shared" si="60"/>
        <v>674.42339576802362</v>
      </c>
    </row>
    <row r="536" spans="1:22">
      <c r="A536" s="1">
        <v>42086</v>
      </c>
      <c r="B536">
        <v>18116.039063</v>
      </c>
      <c r="C536">
        <v>2104.419922</v>
      </c>
      <c r="D536">
        <v>5010.9702150000003</v>
      </c>
      <c r="E536">
        <v>1.915</v>
      </c>
      <c r="F536">
        <f t="shared" si="55"/>
        <v>-6.4073655702092953E-4</v>
      </c>
      <c r="G536">
        <f t="shared" si="56"/>
        <v>-1.7472567103759362E-3</v>
      </c>
      <c r="H536">
        <f t="shared" si="57"/>
        <v>-3.0784335350550864E-3</v>
      </c>
      <c r="I536">
        <f t="shared" si="58"/>
        <v>-7.8023802841847871E-3</v>
      </c>
      <c r="U536">
        <f t="shared" si="59"/>
        <v>-2.4201660691540645E-3</v>
      </c>
      <c r="V536">
        <f t="shared" si="60"/>
        <v>672.79117914934216</v>
      </c>
    </row>
    <row r="537" spans="1:22">
      <c r="A537" s="1">
        <v>42087</v>
      </c>
      <c r="B537">
        <v>18011.140625</v>
      </c>
      <c r="C537">
        <v>2091.5</v>
      </c>
      <c r="D537">
        <v>4994.7299800000001</v>
      </c>
      <c r="E537">
        <v>1.8779999999999999</v>
      </c>
      <c r="F537">
        <f t="shared" si="55"/>
        <v>-5.807191909292065E-3</v>
      </c>
      <c r="G537">
        <f t="shared" si="56"/>
        <v>-6.1583457609898215E-3</v>
      </c>
      <c r="H537">
        <f t="shared" si="57"/>
        <v>-3.2461994552845258E-3</v>
      </c>
      <c r="I537">
        <f t="shared" si="58"/>
        <v>-1.9510241846538177E-2</v>
      </c>
      <c r="U537">
        <f t="shared" si="59"/>
        <v>-6.5145453223237407E-3</v>
      </c>
      <c r="V537">
        <f t="shared" si="60"/>
        <v>668.40825052031414</v>
      </c>
    </row>
    <row r="538" spans="1:22">
      <c r="A538" s="1">
        <v>42088</v>
      </c>
      <c r="B538">
        <v>17718.539063</v>
      </c>
      <c r="C538">
        <v>2061.0500489999999</v>
      </c>
      <c r="D538">
        <v>4876.5200199999999</v>
      </c>
      <c r="E538">
        <v>1.92</v>
      </c>
      <c r="F538">
        <f t="shared" si="55"/>
        <v>-1.6378993929573E-2</v>
      </c>
      <c r="G538">
        <f t="shared" si="56"/>
        <v>-1.4665926443847035E-2</v>
      </c>
      <c r="H538">
        <f t="shared" si="57"/>
        <v>-2.3951497756298231E-2</v>
      </c>
      <c r="I538">
        <f t="shared" si="58"/>
        <v>2.2117805253618974E-2</v>
      </c>
      <c r="U538">
        <f t="shared" si="59"/>
        <v>-1.428714491355358E-2</v>
      </c>
      <c r="V538">
        <f t="shared" si="60"/>
        <v>658.85860498371562</v>
      </c>
    </row>
    <row r="539" spans="1:22">
      <c r="A539" s="1">
        <v>42089</v>
      </c>
      <c r="B539">
        <v>17678.230468999998</v>
      </c>
      <c r="C539">
        <v>2056.1499020000001</v>
      </c>
      <c r="D539">
        <v>4863.3598629999997</v>
      </c>
      <c r="E539">
        <v>2.0070000000000001</v>
      </c>
      <c r="F539">
        <f t="shared" si="55"/>
        <v>-2.2775305180003616E-3</v>
      </c>
      <c r="G539">
        <f t="shared" si="56"/>
        <v>-2.3803309880471176E-3</v>
      </c>
      <c r="H539">
        <f t="shared" si="57"/>
        <v>-2.7023259355682268E-3</v>
      </c>
      <c r="I539">
        <f t="shared" si="58"/>
        <v>4.4315883774510997E-2</v>
      </c>
      <c r="U539">
        <f t="shared" si="59"/>
        <v>2.2235321449663886E-3</v>
      </c>
      <c r="V539">
        <f t="shared" si="60"/>
        <v>660.32359827088464</v>
      </c>
    </row>
    <row r="540" spans="1:22">
      <c r="A540" s="1">
        <v>42090</v>
      </c>
      <c r="B540">
        <v>17712.660156000002</v>
      </c>
      <c r="C540">
        <v>2061.0200199999999</v>
      </c>
      <c r="D540">
        <v>4891.2202150000003</v>
      </c>
      <c r="E540">
        <v>1.948</v>
      </c>
      <c r="F540">
        <f t="shared" si="55"/>
        <v>1.9456813464488686E-3</v>
      </c>
      <c r="G540">
        <f t="shared" si="56"/>
        <v>2.3657611241204987E-3</v>
      </c>
      <c r="H540">
        <f t="shared" si="57"/>
        <v>5.7122761891032292E-3</v>
      </c>
      <c r="I540">
        <f t="shared" si="58"/>
        <v>-2.9837864593857833E-2</v>
      </c>
      <c r="U540">
        <f t="shared" si="59"/>
        <v>2.3329138515995433E-5</v>
      </c>
      <c r="V540">
        <f t="shared" si="60"/>
        <v>660.3390030515742</v>
      </c>
    </row>
    <row r="541" spans="1:22">
      <c r="A541" s="1">
        <v>42093</v>
      </c>
      <c r="B541">
        <v>17976.310547000001</v>
      </c>
      <c r="C541">
        <v>2086.23999</v>
      </c>
      <c r="D541">
        <v>4947.4399409999996</v>
      </c>
      <c r="E541">
        <v>1.9630000000000001</v>
      </c>
      <c r="F541">
        <f t="shared" si="55"/>
        <v>1.4775163427184568E-2</v>
      </c>
      <c r="G541">
        <f t="shared" si="56"/>
        <v>1.2162382307370311E-2</v>
      </c>
      <c r="H541">
        <f t="shared" si="57"/>
        <v>1.1428454080142319E-2</v>
      </c>
      <c r="I541">
        <f t="shared" si="58"/>
        <v>7.6707100739807276E-3</v>
      </c>
      <c r="U541">
        <f t="shared" si="59"/>
        <v>1.2276870951807231E-2</v>
      </c>
      <c r="V541">
        <f t="shared" si="60"/>
        <v>668.44589977648343</v>
      </c>
    </row>
    <row r="542" spans="1:22">
      <c r="A542" s="1">
        <v>42094</v>
      </c>
      <c r="B542">
        <v>17776.119140999999</v>
      </c>
      <c r="C542">
        <v>2067.889893</v>
      </c>
      <c r="D542">
        <v>4900.8798829999996</v>
      </c>
      <c r="E542">
        <v>1.9339999999999999</v>
      </c>
      <c r="F542">
        <f t="shared" si="55"/>
        <v>-1.1198875152812078E-2</v>
      </c>
      <c r="G542">
        <f t="shared" si="56"/>
        <v>-8.834685901175145E-3</v>
      </c>
      <c r="H542">
        <f t="shared" si="57"/>
        <v>-9.4555022032802357E-3</v>
      </c>
      <c r="I542">
        <f t="shared" si="58"/>
        <v>-1.4883518263221505E-2</v>
      </c>
      <c r="U542">
        <f t="shared" si="59"/>
        <v>-1.0335070803502388E-2</v>
      </c>
      <c r="V542">
        <f t="shared" si="60"/>
        <v>661.53746407398262</v>
      </c>
    </row>
    <row r="543" spans="1:22">
      <c r="A543" s="1">
        <v>42095</v>
      </c>
      <c r="B543">
        <v>17698.179688</v>
      </c>
      <c r="C543">
        <v>2059.6899410000001</v>
      </c>
      <c r="D543">
        <v>4880.2299800000001</v>
      </c>
      <c r="E543">
        <v>1.8680000000000001</v>
      </c>
      <c r="F543">
        <f t="shared" si="55"/>
        <v>-4.3941434210419024E-3</v>
      </c>
      <c r="G543">
        <f t="shared" si="56"/>
        <v>-3.9732546030981607E-3</v>
      </c>
      <c r="H543">
        <f t="shared" si="57"/>
        <v>-4.2224111515766407E-3</v>
      </c>
      <c r="I543">
        <f t="shared" si="58"/>
        <v>-3.4722057224451638E-2</v>
      </c>
      <c r="U543">
        <f t="shared" si="59"/>
        <v>-7.2491484751601755E-3</v>
      </c>
      <c r="V543">
        <f t="shared" si="60"/>
        <v>656.74188077502936</v>
      </c>
    </row>
    <row r="544" spans="1:22">
      <c r="A544" s="1">
        <v>42096</v>
      </c>
      <c r="B544">
        <v>17763.240234000001</v>
      </c>
      <c r="C544">
        <v>2066.959961</v>
      </c>
      <c r="D544">
        <v>4886.9399409999996</v>
      </c>
      <c r="E544">
        <v>1.9039999999999999</v>
      </c>
      <c r="F544">
        <f t="shared" si="55"/>
        <v>3.6693747256995009E-3</v>
      </c>
      <c r="G544">
        <f t="shared" si="56"/>
        <v>3.5234525311901902E-3</v>
      </c>
      <c r="H544">
        <f t="shared" si="57"/>
        <v>1.3739828650216762E-3</v>
      </c>
      <c r="I544">
        <f t="shared" si="58"/>
        <v>1.9088596562522618E-2</v>
      </c>
      <c r="U544">
        <f t="shared" si="59"/>
        <v>4.4789026928256717E-3</v>
      </c>
      <c r="V544">
        <f t="shared" si="60"/>
        <v>659.68336375332399</v>
      </c>
    </row>
    <row r="545" spans="1:22">
      <c r="A545" s="1">
        <v>42100</v>
      </c>
      <c r="B545">
        <v>17880.849609000001</v>
      </c>
      <c r="C545">
        <v>2080.6201169999999</v>
      </c>
      <c r="D545">
        <v>4917.3198240000002</v>
      </c>
      <c r="E545">
        <v>1.9039999999999999</v>
      </c>
      <c r="F545">
        <f t="shared" si="55"/>
        <v>6.5991193673807791E-3</v>
      </c>
      <c r="G545">
        <f t="shared" si="56"/>
        <v>6.5870725268106249E-3</v>
      </c>
      <c r="H545">
        <f t="shared" si="57"/>
        <v>6.1973021850379615E-3</v>
      </c>
      <c r="I545">
        <f t="shared" si="58"/>
        <v>0</v>
      </c>
      <c r="U545">
        <f t="shared" si="59"/>
        <v>5.8150482237688088E-3</v>
      </c>
      <c r="V545">
        <f t="shared" si="60"/>
        <v>663.51945432596767</v>
      </c>
    </row>
    <row r="546" spans="1:22">
      <c r="A546" s="1">
        <v>42101</v>
      </c>
      <c r="B546">
        <v>17875.419922000001</v>
      </c>
      <c r="C546">
        <v>2076.330078</v>
      </c>
      <c r="D546">
        <v>4910.2299800000001</v>
      </c>
      <c r="E546">
        <v>1.893</v>
      </c>
      <c r="F546">
        <f t="shared" si="55"/>
        <v>-3.037054543415058E-4</v>
      </c>
      <c r="G546">
        <f t="shared" si="56"/>
        <v>-2.0640326786721432E-3</v>
      </c>
      <c r="H546">
        <f t="shared" si="57"/>
        <v>-1.4428510404689426E-3</v>
      </c>
      <c r="I546">
        <f t="shared" si="58"/>
        <v>-5.7940641419877538E-3</v>
      </c>
      <c r="U546">
        <f t="shared" si="59"/>
        <v>-1.722583166243553E-3</v>
      </c>
      <c r="V546">
        <f t="shared" si="60"/>
        <v>662.37648688347065</v>
      </c>
    </row>
    <row r="547" spans="1:22">
      <c r="A547" s="1">
        <v>42102</v>
      </c>
      <c r="B547">
        <v>17902.509765999999</v>
      </c>
      <c r="C547">
        <v>2081.8999020000001</v>
      </c>
      <c r="D547">
        <v>4950.8198240000002</v>
      </c>
      <c r="E547">
        <v>1.895</v>
      </c>
      <c r="F547">
        <f t="shared" si="55"/>
        <v>1.5143329652170378E-3</v>
      </c>
      <c r="G547">
        <f t="shared" si="56"/>
        <v>2.6789414524361062E-3</v>
      </c>
      <c r="H547">
        <f t="shared" si="57"/>
        <v>8.2324040636723907E-3</v>
      </c>
      <c r="I547">
        <f t="shared" si="58"/>
        <v>1.0559663072037698E-3</v>
      </c>
      <c r="U547">
        <f t="shared" si="59"/>
        <v>3.8333001751180372E-3</v>
      </c>
      <c r="V547">
        <f t="shared" si="60"/>
        <v>664.91557478663515</v>
      </c>
    </row>
    <row r="548" spans="1:22">
      <c r="A548" s="1">
        <v>42103</v>
      </c>
      <c r="B548">
        <v>17958.730468999998</v>
      </c>
      <c r="C548">
        <v>2091.179932</v>
      </c>
      <c r="D548">
        <v>4974.5600590000004</v>
      </c>
      <c r="E548">
        <v>1.958</v>
      </c>
      <c r="F548">
        <f t="shared" si="55"/>
        <v>3.1354603851349986E-3</v>
      </c>
      <c r="G548">
        <f t="shared" si="56"/>
        <v>4.4475762105921478E-3</v>
      </c>
      <c r="H548">
        <f t="shared" si="57"/>
        <v>4.7837524715486157E-3</v>
      </c>
      <c r="I548">
        <f t="shared" si="58"/>
        <v>3.2704705573928926E-2</v>
      </c>
      <c r="U548">
        <f t="shared" si="59"/>
        <v>6.9805072775756209E-3</v>
      </c>
      <c r="V548">
        <f t="shared" si="60"/>
        <v>669.55702279540674</v>
      </c>
    </row>
    <row r="549" spans="1:22">
      <c r="A549" s="1">
        <v>42104</v>
      </c>
      <c r="B549">
        <v>18057.650390999999</v>
      </c>
      <c r="C549">
        <v>2102.0600589999999</v>
      </c>
      <c r="D549">
        <v>4995.9799800000001</v>
      </c>
      <c r="E549">
        <v>1.9510000000000001</v>
      </c>
      <c r="F549">
        <f t="shared" si="55"/>
        <v>5.4930655646181483E-3</v>
      </c>
      <c r="G549">
        <f t="shared" si="56"/>
        <v>5.1893769208662789E-3</v>
      </c>
      <c r="H549">
        <f t="shared" si="57"/>
        <v>4.2966487009344087E-3</v>
      </c>
      <c r="I549">
        <f t="shared" si="58"/>
        <v>-3.5814824673444288E-3</v>
      </c>
      <c r="U549">
        <f t="shared" si="59"/>
        <v>4.1355791091912076E-3</v>
      </c>
      <c r="V549">
        <f t="shared" si="60"/>
        <v>672.32602883129175</v>
      </c>
    </row>
    <row r="550" spans="1:22">
      <c r="A550" s="1">
        <v>42107</v>
      </c>
      <c r="B550">
        <v>17977.039063</v>
      </c>
      <c r="C550">
        <v>2092.429932</v>
      </c>
      <c r="D550">
        <v>4988.25</v>
      </c>
      <c r="E550">
        <v>1.9390000000000001</v>
      </c>
      <c r="F550">
        <f t="shared" si="55"/>
        <v>-4.4741033538422672E-3</v>
      </c>
      <c r="G550">
        <f t="shared" si="56"/>
        <v>-4.5918068424737933E-3</v>
      </c>
      <c r="H550">
        <f t="shared" si="57"/>
        <v>-1.5484381990346456E-3</v>
      </c>
      <c r="I550">
        <f t="shared" si="58"/>
        <v>-6.1696853804593891E-3</v>
      </c>
      <c r="U550">
        <f t="shared" si="59"/>
        <v>-3.8012730566511503E-3</v>
      </c>
      <c r="V550">
        <f t="shared" si="60"/>
        <v>669.77033401261008</v>
      </c>
    </row>
    <row r="551" spans="1:22">
      <c r="A551" s="1">
        <v>42108</v>
      </c>
      <c r="B551">
        <v>18036.699218999998</v>
      </c>
      <c r="C551">
        <v>2095.8400879999999</v>
      </c>
      <c r="D551">
        <v>4977.2900390000004</v>
      </c>
      <c r="E551">
        <v>1.9039999999999999</v>
      </c>
      <c r="F551">
        <f t="shared" si="55"/>
        <v>3.3131917663281208E-3</v>
      </c>
      <c r="G551">
        <f t="shared" si="56"/>
        <v>1.6284321389502543E-3</v>
      </c>
      <c r="H551">
        <f t="shared" si="57"/>
        <v>-2.1995728030611032E-3</v>
      </c>
      <c r="I551">
        <f t="shared" si="58"/>
        <v>-1.8215439891341216E-2</v>
      </c>
      <c r="U551">
        <f t="shared" si="59"/>
        <v>-9.9892865846894002E-4</v>
      </c>
      <c r="V551">
        <f t="shared" si="60"/>
        <v>669.10128123137258</v>
      </c>
    </row>
    <row r="552" spans="1:22">
      <c r="A552" s="1">
        <v>42109</v>
      </c>
      <c r="B552">
        <v>18112.609375</v>
      </c>
      <c r="C552">
        <v>2106.6298830000001</v>
      </c>
      <c r="D552">
        <v>5011.0200199999999</v>
      </c>
      <c r="E552">
        <v>1.9</v>
      </c>
      <c r="F552">
        <f t="shared" si="55"/>
        <v>4.19981850445981E-3</v>
      </c>
      <c r="G552">
        <f t="shared" si="56"/>
        <v>5.134989081813774E-3</v>
      </c>
      <c r="H552">
        <f t="shared" si="57"/>
        <v>6.7539171327015111E-3</v>
      </c>
      <c r="I552">
        <f t="shared" si="58"/>
        <v>-2.1030501967787877E-3</v>
      </c>
      <c r="U552">
        <f t="shared" si="59"/>
        <v>4.6163123960146499E-3</v>
      </c>
      <c r="V552">
        <f t="shared" si="60"/>
        <v>672.19006177011022</v>
      </c>
    </row>
    <row r="553" spans="1:22">
      <c r="A553" s="1">
        <v>42110</v>
      </c>
      <c r="B553">
        <v>18105.769531000002</v>
      </c>
      <c r="C553">
        <v>2104.98999</v>
      </c>
      <c r="D553">
        <v>5007.7900390000004</v>
      </c>
      <c r="E553">
        <v>1.8779999999999999</v>
      </c>
      <c r="F553">
        <f t="shared" si="55"/>
        <v>-3.7770017808161989E-4</v>
      </c>
      <c r="G553">
        <f t="shared" si="56"/>
        <v>-7.7874695833246642E-4</v>
      </c>
      <c r="H553">
        <f t="shared" si="57"/>
        <v>-6.4478338103677007E-4</v>
      </c>
      <c r="I553">
        <f t="shared" si="58"/>
        <v>-1.1646505386323579E-2</v>
      </c>
      <c r="U553">
        <f t="shared" si="59"/>
        <v>-1.7050196938676147E-3</v>
      </c>
      <c r="V553">
        <f t="shared" si="60"/>
        <v>671.04396447677016</v>
      </c>
    </row>
    <row r="554" spans="1:22">
      <c r="A554" s="1">
        <v>42111</v>
      </c>
      <c r="B554">
        <v>17826.300781000002</v>
      </c>
      <c r="C554">
        <v>2081.179932</v>
      </c>
      <c r="D554">
        <v>4931.8100590000004</v>
      </c>
      <c r="E554">
        <v>1.85</v>
      </c>
      <c r="F554">
        <f t="shared" si="55"/>
        <v>-1.555570736885818E-2</v>
      </c>
      <c r="G554">
        <f t="shared" si="56"/>
        <v>-1.1375703905032222E-2</v>
      </c>
      <c r="H554">
        <f t="shared" si="57"/>
        <v>-1.5288635201306093E-2</v>
      </c>
      <c r="I554">
        <f t="shared" si="58"/>
        <v>-1.5021741695837648E-2</v>
      </c>
      <c r="U554">
        <f t="shared" si="59"/>
        <v>-1.4168188112142713E-2</v>
      </c>
      <c r="V554">
        <f t="shared" si="60"/>
        <v>661.53648735654531</v>
      </c>
    </row>
    <row r="555" spans="1:22">
      <c r="A555" s="1">
        <v>42114</v>
      </c>
      <c r="B555">
        <v>18034.929688</v>
      </c>
      <c r="C555">
        <v>2100.3999020000001</v>
      </c>
      <c r="D555">
        <v>4994.6000979999999</v>
      </c>
      <c r="E555">
        <v>1.895</v>
      </c>
      <c r="F555">
        <f t="shared" si="55"/>
        <v>1.1635476977400937E-2</v>
      </c>
      <c r="G555">
        <f t="shared" si="56"/>
        <v>9.1927482501988188E-3</v>
      </c>
      <c r="H555">
        <f t="shared" si="57"/>
        <v>1.2651275837245929E-2</v>
      </c>
      <c r="I555">
        <f t="shared" si="58"/>
        <v>2.4033199444156193E-2</v>
      </c>
      <c r="U555">
        <f t="shared" si="59"/>
        <v>1.2447170263869324E-2</v>
      </c>
      <c r="V555">
        <f t="shared" si="60"/>
        <v>669.77074465043427</v>
      </c>
    </row>
    <row r="556" spans="1:22">
      <c r="A556" s="1">
        <v>42115</v>
      </c>
      <c r="B556">
        <v>17949.589843999998</v>
      </c>
      <c r="C556">
        <v>2097.290039</v>
      </c>
      <c r="D556">
        <v>5014.1000979999999</v>
      </c>
      <c r="E556">
        <v>1.9159999999999999</v>
      </c>
      <c r="F556">
        <f t="shared" si="55"/>
        <v>-4.7431509495823258E-3</v>
      </c>
      <c r="G556">
        <f t="shared" si="56"/>
        <v>-1.4817023709090096E-3</v>
      </c>
      <c r="H556">
        <f t="shared" si="57"/>
        <v>3.8966148034184698E-3</v>
      </c>
      <c r="I556">
        <f t="shared" si="58"/>
        <v>1.1020841014279045E-2</v>
      </c>
      <c r="U556">
        <f t="shared" si="59"/>
        <v>4.0361254630604491E-4</v>
      </c>
      <c r="V556">
        <f t="shared" si="60"/>
        <v>670.04107252612391</v>
      </c>
    </row>
    <row r="557" spans="1:22">
      <c r="A557" s="1">
        <v>42116</v>
      </c>
      <c r="B557">
        <v>18038.269531000002</v>
      </c>
      <c r="C557">
        <v>2107.959961</v>
      </c>
      <c r="D557">
        <v>5035.169922</v>
      </c>
      <c r="E557">
        <v>1.972</v>
      </c>
      <c r="F557">
        <f t="shared" si="55"/>
        <v>4.9283212744692289E-3</v>
      </c>
      <c r="G557">
        <f t="shared" si="56"/>
        <v>5.0745829128360466E-3</v>
      </c>
      <c r="H557">
        <f t="shared" si="57"/>
        <v>4.1933105254642654E-3</v>
      </c>
      <c r="I557">
        <f t="shared" si="58"/>
        <v>2.8808576631774861E-2</v>
      </c>
      <c r="U557">
        <f t="shared" si="59"/>
        <v>7.1397220770083487E-3</v>
      </c>
      <c r="V557">
        <f t="shared" si="60"/>
        <v>674.82497956414113</v>
      </c>
    </row>
    <row r="558" spans="1:22">
      <c r="A558" s="1">
        <v>42117</v>
      </c>
      <c r="B558">
        <v>18058.689452999999</v>
      </c>
      <c r="C558">
        <v>2112.929932</v>
      </c>
      <c r="D558">
        <v>5056.0600590000004</v>
      </c>
      <c r="E558">
        <v>1.9470000000000001</v>
      </c>
      <c r="F558">
        <f t="shared" si="55"/>
        <v>1.1313930454507003E-3</v>
      </c>
      <c r="G558">
        <f t="shared" si="56"/>
        <v>2.3549409829866624E-3</v>
      </c>
      <c r="H558">
        <f t="shared" si="57"/>
        <v>4.1402617679866006E-3</v>
      </c>
      <c r="I558">
        <f t="shared" si="58"/>
        <v>-1.2758529790381029E-2</v>
      </c>
      <c r="U558">
        <f t="shared" si="59"/>
        <v>1.0121257598890859E-3</v>
      </c>
      <c r="V558">
        <f t="shared" si="60"/>
        <v>675.5079873093747</v>
      </c>
    </row>
    <row r="559" spans="1:22">
      <c r="A559" s="1">
        <v>42118</v>
      </c>
      <c r="B559">
        <v>18080.140625</v>
      </c>
      <c r="C559">
        <v>2117.6899410000001</v>
      </c>
      <c r="D559">
        <v>5092.080078</v>
      </c>
      <c r="E559">
        <v>1.917</v>
      </c>
      <c r="F559">
        <f t="shared" si="55"/>
        <v>1.1871537884886444E-3</v>
      </c>
      <c r="G559">
        <f t="shared" si="56"/>
        <v>2.2502664628334234E-3</v>
      </c>
      <c r="H559">
        <f t="shared" si="57"/>
        <v>7.0988712768231509E-3</v>
      </c>
      <c r="I559">
        <f t="shared" si="58"/>
        <v>-1.5528262326555221E-2</v>
      </c>
      <c r="U559">
        <f t="shared" si="59"/>
        <v>1.6080612257880432E-3</v>
      </c>
      <c r="V559">
        <f t="shared" si="60"/>
        <v>676.59424551147708</v>
      </c>
    </row>
    <row r="560" spans="1:22">
      <c r="A560" s="1">
        <v>42121</v>
      </c>
      <c r="B560">
        <v>18037.970702999999</v>
      </c>
      <c r="C560">
        <v>2108.919922</v>
      </c>
      <c r="D560">
        <v>5060.25</v>
      </c>
      <c r="E560">
        <v>1.9239999999999999</v>
      </c>
      <c r="F560">
        <f t="shared" si="55"/>
        <v>-2.3351133052828938E-3</v>
      </c>
      <c r="G560">
        <f t="shared" si="56"/>
        <v>-4.1499129896262112E-3</v>
      </c>
      <c r="H560">
        <f t="shared" si="57"/>
        <v>-6.2705176152315469E-3</v>
      </c>
      <c r="I560">
        <f t="shared" si="58"/>
        <v>3.6448881800072823E-3</v>
      </c>
      <c r="U560">
        <f t="shared" si="59"/>
        <v>-3.4621743550414669E-3</v>
      </c>
      <c r="V560">
        <f t="shared" si="60"/>
        <v>674.25175826589862</v>
      </c>
    </row>
    <row r="561" spans="1:22">
      <c r="A561" s="1">
        <v>42122</v>
      </c>
      <c r="B561">
        <v>18110.140625</v>
      </c>
      <c r="C561">
        <v>2114.76001</v>
      </c>
      <c r="D561">
        <v>5055.419922</v>
      </c>
      <c r="E561">
        <v>1.9730000000000001</v>
      </c>
      <c r="F561">
        <f t="shared" si="55"/>
        <v>3.9930173521940237E-3</v>
      </c>
      <c r="G561">
        <f t="shared" si="56"/>
        <v>2.7654044889026041E-3</v>
      </c>
      <c r="H561">
        <f t="shared" si="57"/>
        <v>-9.5496954810038687E-4</v>
      </c>
      <c r="I561">
        <f t="shared" si="58"/>
        <v>2.5148874796963535E-2</v>
      </c>
      <c r="U561">
        <f t="shared" si="59"/>
        <v>4.2559231675952259E-3</v>
      </c>
      <c r="V561">
        <f t="shared" si="60"/>
        <v>677.12132194469427</v>
      </c>
    </row>
    <row r="562" spans="1:22">
      <c r="A562" s="1">
        <v>42123</v>
      </c>
      <c r="B562">
        <v>18035.529297000001</v>
      </c>
      <c r="C562">
        <v>2106.8500979999999</v>
      </c>
      <c r="D562">
        <v>5023.6401370000003</v>
      </c>
      <c r="E562">
        <v>2.0350000000000001</v>
      </c>
      <c r="F562">
        <f t="shared" si="55"/>
        <v>-4.1283746645549941E-3</v>
      </c>
      <c r="G562">
        <f t="shared" si="56"/>
        <v>-3.7473480752430819E-3</v>
      </c>
      <c r="H562">
        <f t="shared" si="57"/>
        <v>-6.3061218268202568E-3</v>
      </c>
      <c r="I562">
        <f t="shared" si="58"/>
        <v>3.0940591854079966E-2</v>
      </c>
      <c r="U562">
        <f t="shared" si="59"/>
        <v>-1.1604941845775032E-3</v>
      </c>
      <c r="V562">
        <f t="shared" si="60"/>
        <v>676.335526588324</v>
      </c>
    </row>
    <row r="563" spans="1:22">
      <c r="A563" s="1">
        <v>42124</v>
      </c>
      <c r="B563">
        <v>17840.519531000002</v>
      </c>
      <c r="C563">
        <v>2085.51001</v>
      </c>
      <c r="D563">
        <v>4941.419922</v>
      </c>
      <c r="E563">
        <v>2.0459999999999998</v>
      </c>
      <c r="F563">
        <f t="shared" si="55"/>
        <v>-1.0871413826894322E-2</v>
      </c>
      <c r="G563">
        <f t="shared" si="56"/>
        <v>-1.0180553084023857E-2</v>
      </c>
      <c r="H563">
        <f t="shared" si="57"/>
        <v>-1.6502074316640837E-2</v>
      </c>
      <c r="I563">
        <f t="shared" si="58"/>
        <v>5.390848634876373E-3</v>
      </c>
      <c r="U563">
        <f t="shared" si="59"/>
        <v>-1.0727127504780068E-2</v>
      </c>
      <c r="V563">
        <f t="shared" si="60"/>
        <v>669.08038915859845</v>
      </c>
    </row>
    <row r="564" spans="1:22">
      <c r="A564" s="1">
        <v>42125</v>
      </c>
      <c r="B564">
        <v>18024.060547000001</v>
      </c>
      <c r="C564">
        <v>2108.290039</v>
      </c>
      <c r="D564">
        <v>5005.3901370000003</v>
      </c>
      <c r="E564">
        <v>2.117</v>
      </c>
      <c r="F564">
        <f t="shared" si="55"/>
        <v>1.0235313946872045E-2</v>
      </c>
      <c r="G564">
        <f t="shared" si="56"/>
        <v>1.0863776421427699E-2</v>
      </c>
      <c r="H564">
        <f t="shared" si="57"/>
        <v>1.2862635677886987E-2</v>
      </c>
      <c r="I564">
        <f t="shared" si="58"/>
        <v>3.4113324623293549E-2</v>
      </c>
      <c r="U564">
        <f t="shared" si="59"/>
        <v>1.3599850276185373E-2</v>
      </c>
      <c r="V564">
        <f t="shared" si="60"/>
        <v>678.17978227388721</v>
      </c>
    </row>
    <row r="565" spans="1:22">
      <c r="A565" s="1">
        <v>42128</v>
      </c>
      <c r="B565">
        <v>18070.400390999999</v>
      </c>
      <c r="C565">
        <v>2114.48999</v>
      </c>
      <c r="D565">
        <v>5016.9301759999998</v>
      </c>
      <c r="E565">
        <v>2.1349999999999998</v>
      </c>
      <c r="F565">
        <f t="shared" si="55"/>
        <v>2.5676997664429565E-3</v>
      </c>
      <c r="G565">
        <f t="shared" si="56"/>
        <v>2.9364330665656102E-3</v>
      </c>
      <c r="H565">
        <f t="shared" si="57"/>
        <v>2.3028687448679169E-3</v>
      </c>
      <c r="I565">
        <f t="shared" si="58"/>
        <v>8.4666545278597686E-3</v>
      </c>
      <c r="U565">
        <f t="shared" si="59"/>
        <v>3.188765926148922E-3</v>
      </c>
      <c r="V565">
        <f t="shared" si="60"/>
        <v>680.34233885540527</v>
      </c>
    </row>
    <row r="566" spans="1:22">
      <c r="A566" s="1">
        <v>42129</v>
      </c>
      <c r="B566">
        <v>17928.199218999998</v>
      </c>
      <c r="C566">
        <v>2089.459961</v>
      </c>
      <c r="D566">
        <v>4939.330078</v>
      </c>
      <c r="E566">
        <v>2.1760000000000002</v>
      </c>
      <c r="F566">
        <f t="shared" si="55"/>
        <v>-7.9004135261835275E-3</v>
      </c>
      <c r="G566">
        <f t="shared" si="56"/>
        <v>-1.1908003217775753E-2</v>
      </c>
      <c r="H566">
        <f t="shared" si="57"/>
        <v>-1.5588517661863862E-2</v>
      </c>
      <c r="I566">
        <f t="shared" si="58"/>
        <v>1.9021682313108426E-2</v>
      </c>
      <c r="U566">
        <f t="shared" si="59"/>
        <v>-8.7169120904360981E-3</v>
      </c>
      <c r="V566">
        <f t="shared" si="60"/>
        <v>674.41185449620104</v>
      </c>
    </row>
    <row r="567" spans="1:22">
      <c r="A567" s="1">
        <v>42130</v>
      </c>
      <c r="B567">
        <v>17841.980468999998</v>
      </c>
      <c r="C567">
        <v>2080.1499020000001</v>
      </c>
      <c r="D567">
        <v>4919.6401370000003</v>
      </c>
      <c r="E567">
        <v>2.2400000000000002</v>
      </c>
      <c r="F567">
        <f t="shared" si="55"/>
        <v>-4.8207147810747693E-3</v>
      </c>
      <c r="G567">
        <f t="shared" si="56"/>
        <v>-4.46568133609649E-3</v>
      </c>
      <c r="H567">
        <f t="shared" si="57"/>
        <v>-3.9943253198702821E-3</v>
      </c>
      <c r="I567">
        <f t="shared" si="58"/>
        <v>2.8987536873252406E-2</v>
      </c>
      <c r="U567">
        <f t="shared" si="59"/>
        <v>-1.0854627437872216E-3</v>
      </c>
      <c r="V567">
        <f t="shared" si="60"/>
        <v>673.67980555417705</v>
      </c>
    </row>
    <row r="568" spans="1:22">
      <c r="A568" s="1">
        <v>42131</v>
      </c>
      <c r="B568">
        <v>17924.060547000001</v>
      </c>
      <c r="C568">
        <v>2088</v>
      </c>
      <c r="D568">
        <v>4945.5400390000004</v>
      </c>
      <c r="E568">
        <v>2.1840000000000002</v>
      </c>
      <c r="F568">
        <f t="shared" si="55"/>
        <v>4.5898410762989002E-3</v>
      </c>
      <c r="G568">
        <f t="shared" si="56"/>
        <v>3.7667106347277534E-3</v>
      </c>
      <c r="H568">
        <f t="shared" si="57"/>
        <v>5.2507832689304267E-3</v>
      </c>
      <c r="I568">
        <f t="shared" si="58"/>
        <v>-2.5317807984289897E-2</v>
      </c>
      <c r="U568">
        <f t="shared" si="59"/>
        <v>1.550419695558134E-3</v>
      </c>
      <c r="V568">
        <f t="shared" si="60"/>
        <v>674.724291993208</v>
      </c>
    </row>
    <row r="569" spans="1:22">
      <c r="A569" s="1">
        <v>42132</v>
      </c>
      <c r="B569">
        <v>18191.109375</v>
      </c>
      <c r="C569">
        <v>2116.1000979999999</v>
      </c>
      <c r="D569">
        <v>5003.5498049999997</v>
      </c>
      <c r="E569">
        <v>2.15</v>
      </c>
      <c r="F569">
        <f t="shared" si="55"/>
        <v>1.478900394763011E-2</v>
      </c>
      <c r="G569">
        <f t="shared" si="56"/>
        <v>1.3368148149806192E-2</v>
      </c>
      <c r="H569">
        <f t="shared" si="57"/>
        <v>1.1661453319112981E-2</v>
      </c>
      <c r="I569">
        <f t="shared" si="58"/>
        <v>-1.5690215743087349E-2</v>
      </c>
      <c r="U569">
        <f t="shared" si="59"/>
        <v>1.0376560050656049E-2</v>
      </c>
      <c r="V569">
        <f t="shared" si="60"/>
        <v>681.7256091267119</v>
      </c>
    </row>
    <row r="570" spans="1:22">
      <c r="A570" s="1">
        <v>42135</v>
      </c>
      <c r="B570">
        <v>18105.169922000001</v>
      </c>
      <c r="C570">
        <v>2105.330078</v>
      </c>
      <c r="D570">
        <v>4993.5698240000002</v>
      </c>
      <c r="E570">
        <v>2.274</v>
      </c>
      <c r="F570">
        <f t="shared" si="55"/>
        <v>-4.7354503139246645E-3</v>
      </c>
      <c r="G570">
        <f t="shared" si="56"/>
        <v>-5.1025566779002406E-3</v>
      </c>
      <c r="H570">
        <f t="shared" si="57"/>
        <v>-1.9965719498474723E-3</v>
      </c>
      <c r="I570">
        <f t="shared" si="58"/>
        <v>5.607255318877287E-2</v>
      </c>
      <c r="U570">
        <f t="shared" si="59"/>
        <v>2.0568816363755746E-3</v>
      </c>
      <c r="V570">
        <f t="shared" si="60"/>
        <v>683.12783801317153</v>
      </c>
    </row>
    <row r="571" spans="1:22">
      <c r="A571" s="1">
        <v>42136</v>
      </c>
      <c r="B571">
        <v>18068.230468999998</v>
      </c>
      <c r="C571">
        <v>2099.1201169999999</v>
      </c>
      <c r="D571">
        <v>4976.1899409999996</v>
      </c>
      <c r="E571">
        <v>2.2599999999999998</v>
      </c>
      <c r="F571">
        <f t="shared" si="55"/>
        <v>-2.0423551803767253E-3</v>
      </c>
      <c r="G571">
        <f t="shared" si="56"/>
        <v>-2.9539964693172764E-3</v>
      </c>
      <c r="H571">
        <f t="shared" si="57"/>
        <v>-3.486523449965034E-3</v>
      </c>
      <c r="I571">
        <f t="shared" si="58"/>
        <v>-6.1755820441498736E-3</v>
      </c>
      <c r="U571">
        <f t="shared" si="59"/>
        <v>-3.1624207343126979E-3</v>
      </c>
      <c r="V571">
        <f t="shared" si="60"/>
        <v>680.96750037405241</v>
      </c>
    </row>
    <row r="572" spans="1:22">
      <c r="A572" s="1">
        <v>42137</v>
      </c>
      <c r="B572">
        <v>18060.490234000001</v>
      </c>
      <c r="C572">
        <v>2098.4799800000001</v>
      </c>
      <c r="D572">
        <v>4981.6899409999996</v>
      </c>
      <c r="E572">
        <v>2.282</v>
      </c>
      <c r="F572">
        <f t="shared" si="55"/>
        <v>-4.2848099616094737E-4</v>
      </c>
      <c r="G572">
        <f t="shared" si="56"/>
        <v>-3.0500142470446046E-4</v>
      </c>
      <c r="H572">
        <f t="shared" si="57"/>
        <v>1.1046529230035948E-3</v>
      </c>
      <c r="I572">
        <f t="shared" si="58"/>
        <v>9.6874381556895997E-3</v>
      </c>
      <c r="U572">
        <f t="shared" si="59"/>
        <v>1.0800949662104161E-3</v>
      </c>
      <c r="V572">
        <f t="shared" si="60"/>
        <v>681.70300994335935</v>
      </c>
    </row>
    <row r="573" spans="1:22">
      <c r="A573" s="1">
        <v>42138</v>
      </c>
      <c r="B573">
        <v>18252.240234000001</v>
      </c>
      <c r="C573">
        <v>2121.1000979999999</v>
      </c>
      <c r="D573">
        <v>5050.7998049999997</v>
      </c>
      <c r="E573">
        <v>2.2389999999999999</v>
      </c>
      <c r="F573">
        <f t="shared" si="55"/>
        <v>1.0561132682784169E-2</v>
      </c>
      <c r="G573">
        <f t="shared" si="56"/>
        <v>1.0721604647198088E-2</v>
      </c>
      <c r="H573">
        <f t="shared" si="57"/>
        <v>1.3777428920440869E-2</v>
      </c>
      <c r="I573">
        <f t="shared" si="58"/>
        <v>-1.9022913823266204E-2</v>
      </c>
      <c r="U573">
        <f t="shared" si="59"/>
        <v>8.6157584928003173E-3</v>
      </c>
      <c r="V573">
        <f t="shared" si="60"/>
        <v>687.57639844084645</v>
      </c>
    </row>
    <row r="574" spans="1:22">
      <c r="A574" s="1">
        <v>42139</v>
      </c>
      <c r="B574">
        <v>18272.560547000001</v>
      </c>
      <c r="C574">
        <v>2122.7299800000001</v>
      </c>
      <c r="D574">
        <v>5048.2900390000004</v>
      </c>
      <c r="E574">
        <v>2.141</v>
      </c>
      <c r="F574">
        <f t="shared" si="55"/>
        <v>1.1126858825779987E-3</v>
      </c>
      <c r="G574">
        <f t="shared" si="56"/>
        <v>7.6811844498031457E-4</v>
      </c>
      <c r="H574">
        <f t="shared" si="57"/>
        <v>-4.9702816599009206E-4</v>
      </c>
      <c r="I574">
        <f t="shared" si="58"/>
        <v>-4.4756328009071915E-2</v>
      </c>
      <c r="U574">
        <f t="shared" si="59"/>
        <v>-4.0604999524367254E-3</v>
      </c>
      <c r="V574">
        <f t="shared" si="60"/>
        <v>684.78449450768073</v>
      </c>
    </row>
    <row r="575" spans="1:22">
      <c r="A575" s="1">
        <v>42142</v>
      </c>
      <c r="B575">
        <v>18298.880859000001</v>
      </c>
      <c r="C575">
        <v>2129.1999510000001</v>
      </c>
      <c r="D575">
        <v>5078.4399409999996</v>
      </c>
      <c r="E575">
        <v>2.2280000000000002</v>
      </c>
      <c r="F575">
        <f t="shared" si="55"/>
        <v>1.4393918058691496E-3</v>
      </c>
      <c r="G575">
        <f t="shared" si="56"/>
        <v>3.0433126126717365E-3</v>
      </c>
      <c r="H575">
        <f t="shared" si="57"/>
        <v>5.9545363890747141E-3</v>
      </c>
      <c r="I575">
        <f t="shared" si="58"/>
        <v>3.9831312457491864E-2</v>
      </c>
      <c r="U575">
        <f t="shared" si="59"/>
        <v>7.1143034880338666E-3</v>
      </c>
      <c r="V575">
        <f t="shared" si="60"/>
        <v>689.65625922550828</v>
      </c>
    </row>
    <row r="576" spans="1:22">
      <c r="A576" s="1">
        <v>42143</v>
      </c>
      <c r="B576">
        <v>18312.390625</v>
      </c>
      <c r="C576">
        <v>2127.830078</v>
      </c>
      <c r="D576">
        <v>5070.0297849999997</v>
      </c>
      <c r="E576">
        <v>2.262</v>
      </c>
      <c r="F576">
        <f t="shared" si="55"/>
        <v>7.3801133178826711E-4</v>
      </c>
      <c r="G576">
        <f t="shared" si="56"/>
        <v>-6.4358157586455564E-4</v>
      </c>
      <c r="H576">
        <f t="shared" si="57"/>
        <v>-1.6574238584396788E-3</v>
      </c>
      <c r="I576">
        <f t="shared" si="58"/>
        <v>1.5145055628891102E-2</v>
      </c>
      <c r="U576">
        <f t="shared" si="59"/>
        <v>1.0456073321343201E-3</v>
      </c>
      <c r="V576">
        <f t="shared" si="60"/>
        <v>690.37736886680682</v>
      </c>
    </row>
    <row r="577" spans="1:22">
      <c r="A577" s="1">
        <v>42144</v>
      </c>
      <c r="B577">
        <v>18285.400390999999</v>
      </c>
      <c r="C577">
        <v>2125.8500979999999</v>
      </c>
      <c r="D577">
        <v>5071.7402339999999</v>
      </c>
      <c r="E577">
        <v>2.2509999999999999</v>
      </c>
      <c r="F577">
        <f t="shared" si="55"/>
        <v>-1.4749654634268773E-3</v>
      </c>
      <c r="G577">
        <f t="shared" si="56"/>
        <v>-9.3094923034876148E-4</v>
      </c>
      <c r="H577">
        <f t="shared" si="57"/>
        <v>3.3730779006300023E-4</v>
      </c>
      <c r="I577">
        <f t="shared" si="58"/>
        <v>-4.8748157693335546E-3</v>
      </c>
      <c r="U577">
        <f t="shared" si="59"/>
        <v>-1.108063648047147E-3</v>
      </c>
      <c r="V577">
        <f t="shared" si="60"/>
        <v>689.61238680093106</v>
      </c>
    </row>
    <row r="578" spans="1:22">
      <c r="A578" s="1">
        <v>42145</v>
      </c>
      <c r="B578">
        <v>18285.740234000001</v>
      </c>
      <c r="C578">
        <v>2130.820068</v>
      </c>
      <c r="D578">
        <v>5090.7900390000004</v>
      </c>
      <c r="E578">
        <v>2.1850000000000001</v>
      </c>
      <c r="F578">
        <f t="shared" si="55"/>
        <v>1.858531039523279E-5</v>
      </c>
      <c r="G578">
        <f t="shared" si="56"/>
        <v>2.3351455783891246E-3</v>
      </c>
      <c r="H578">
        <f t="shared" si="57"/>
        <v>3.7490323375621078E-3</v>
      </c>
      <c r="I578">
        <f t="shared" si="58"/>
        <v>-2.9758733377041692E-2</v>
      </c>
      <c r="U578">
        <f t="shared" si="59"/>
        <v>-1.1450443698002297E-3</v>
      </c>
      <c r="V578">
        <f t="shared" si="60"/>
        <v>688.82275002008021</v>
      </c>
    </row>
    <row r="579" spans="1:22">
      <c r="A579" s="1">
        <v>42146</v>
      </c>
      <c r="B579">
        <v>18232.019531000002</v>
      </c>
      <c r="C579">
        <v>2126.0600589999999</v>
      </c>
      <c r="D579">
        <v>5089.3598629999997</v>
      </c>
      <c r="E579">
        <v>2.2149999999999999</v>
      </c>
      <c r="F579">
        <f t="shared" si="55"/>
        <v>-2.9421707190081248E-3</v>
      </c>
      <c r="G579">
        <f t="shared" si="56"/>
        <v>-2.2363847897467698E-3</v>
      </c>
      <c r="H579">
        <f t="shared" si="57"/>
        <v>-2.8097346761639256E-4</v>
      </c>
      <c r="I579">
        <f t="shared" si="58"/>
        <v>1.3636574949545444E-2</v>
      </c>
      <c r="U579">
        <f t="shared" si="59"/>
        <v>-2.7420119795684142E-4</v>
      </c>
      <c r="V579">
        <f t="shared" si="60"/>
        <v>688.63387399684473</v>
      </c>
    </row>
    <row r="580" spans="1:22">
      <c r="A580" s="1">
        <v>42150</v>
      </c>
      <c r="B580">
        <v>18041.539063</v>
      </c>
      <c r="C580">
        <v>2104.1999510000001</v>
      </c>
      <c r="D580">
        <v>5032.75</v>
      </c>
      <c r="E580">
        <v>2.137</v>
      </c>
      <c r="F580">
        <f t="shared" ref="F580:F643" si="61">LN(B580/B579)</f>
        <v>-1.0502538282185808E-2</v>
      </c>
      <c r="G580">
        <f t="shared" ref="G580:G643" si="62">LN(C580/C579)</f>
        <v>-1.0335205180265266E-2</v>
      </c>
      <c r="H580">
        <f t="shared" ref="H580:H643" si="63">LN(D580/D579)</f>
        <v>-1.118550460249511E-2</v>
      </c>
      <c r="I580">
        <f t="shared" ref="I580:I643" si="64">LN(E580/E579)</f>
        <v>-3.5849427160088355E-2</v>
      </c>
      <c r="U580">
        <f t="shared" ref="U580:U643" si="65">0.3*(F580)+0.3*(G580)+0.3*(H580)+0.1*(I580)</f>
        <v>-1.3191917135492691E-2</v>
      </c>
      <c r="V580">
        <f t="shared" ref="V580:V643" si="66">V579*(1+U580)</f>
        <v>679.54947299438504</v>
      </c>
    </row>
    <row r="581" spans="1:22">
      <c r="A581" s="1">
        <v>42151</v>
      </c>
      <c r="B581">
        <v>18162.990234000001</v>
      </c>
      <c r="C581">
        <v>2123.4799800000001</v>
      </c>
      <c r="D581">
        <v>5106.5898440000001</v>
      </c>
      <c r="E581">
        <v>2.1349999999999998</v>
      </c>
      <c r="F581">
        <f t="shared" si="61"/>
        <v>6.7091951716781078E-3</v>
      </c>
      <c r="G581">
        <f t="shared" si="62"/>
        <v>9.1209187900458677E-3</v>
      </c>
      <c r="H581">
        <f t="shared" si="63"/>
        <v>1.456527753124567E-2</v>
      </c>
      <c r="I581">
        <f t="shared" si="64"/>
        <v>-9.3632965642278642E-4</v>
      </c>
      <c r="U581">
        <f t="shared" si="65"/>
        <v>9.0249844822486141E-3</v>
      </c>
      <c r="V581">
        <f t="shared" si="66"/>
        <v>685.68239644307948</v>
      </c>
    </row>
    <row r="582" spans="1:22">
      <c r="A582" s="1">
        <v>42152</v>
      </c>
      <c r="B582">
        <v>18126.119140999999</v>
      </c>
      <c r="C582">
        <v>2120.790039</v>
      </c>
      <c r="D582">
        <v>5097.9799800000001</v>
      </c>
      <c r="E582">
        <v>2.13</v>
      </c>
      <c r="F582">
        <f t="shared" si="61"/>
        <v>-2.0320755357610448E-3</v>
      </c>
      <c r="G582">
        <f t="shared" si="62"/>
        <v>-1.2675637262110088E-3</v>
      </c>
      <c r="H582">
        <f t="shared" si="63"/>
        <v>-1.6874530120412792E-3</v>
      </c>
      <c r="I582">
        <f t="shared" si="64"/>
        <v>-2.3446669592541345E-3</v>
      </c>
      <c r="U582">
        <f t="shared" si="65"/>
        <v>-1.7305943781294132E-3</v>
      </c>
      <c r="V582">
        <f t="shared" si="66"/>
        <v>684.49575834261282</v>
      </c>
    </row>
    <row r="583" spans="1:22">
      <c r="A583" s="1">
        <v>42153</v>
      </c>
      <c r="B583">
        <v>18010.679688</v>
      </c>
      <c r="C583">
        <v>2107.389893</v>
      </c>
      <c r="D583">
        <v>5070.0297849999997</v>
      </c>
      <c r="E583">
        <v>2.0950000000000002</v>
      </c>
      <c r="F583">
        <f t="shared" si="61"/>
        <v>-6.3890465910790466E-3</v>
      </c>
      <c r="G583">
        <f t="shared" si="62"/>
        <v>-6.3385149544391154E-3</v>
      </c>
      <c r="H583">
        <f t="shared" si="63"/>
        <v>-5.4976865767178947E-3</v>
      </c>
      <c r="I583">
        <f t="shared" si="64"/>
        <v>-1.6568426347232594E-2</v>
      </c>
      <c r="U583">
        <f t="shared" si="65"/>
        <v>-7.1244170713940765E-3</v>
      </c>
      <c r="V583">
        <f t="shared" si="66"/>
        <v>679.61912507657985</v>
      </c>
    </row>
    <row r="584" spans="1:22">
      <c r="A584" s="1">
        <v>42156</v>
      </c>
      <c r="B584">
        <v>18040.369140999999</v>
      </c>
      <c r="C584">
        <v>2111.7299800000001</v>
      </c>
      <c r="D584">
        <v>5082.9301759999998</v>
      </c>
      <c r="E584">
        <v>2.1920000000000002</v>
      </c>
      <c r="F584">
        <f t="shared" si="61"/>
        <v>1.6470788327290608E-3</v>
      </c>
      <c r="G584">
        <f t="shared" si="62"/>
        <v>2.0573430769848127E-3</v>
      </c>
      <c r="H584">
        <f t="shared" si="63"/>
        <v>2.541209261503813E-3</v>
      </c>
      <c r="I584">
        <f t="shared" si="64"/>
        <v>4.526081571166797E-2</v>
      </c>
      <c r="U584">
        <f t="shared" si="65"/>
        <v>6.3997709225321036E-3</v>
      </c>
      <c r="V584">
        <f t="shared" si="66"/>
        <v>683.96853179164168</v>
      </c>
    </row>
    <row r="585" spans="1:22">
      <c r="A585" s="1">
        <v>42157</v>
      </c>
      <c r="B585">
        <v>18011.939452999999</v>
      </c>
      <c r="C585">
        <v>2109.6000979999999</v>
      </c>
      <c r="D585">
        <v>5076.5200199999999</v>
      </c>
      <c r="E585">
        <v>2.266</v>
      </c>
      <c r="F585">
        <f t="shared" si="61"/>
        <v>-1.5771358341047711E-3</v>
      </c>
      <c r="G585">
        <f t="shared" si="62"/>
        <v>-1.0091047804279632E-3</v>
      </c>
      <c r="H585">
        <f t="shared" si="63"/>
        <v>-1.2619101874549435E-3</v>
      </c>
      <c r="I585">
        <f t="shared" si="64"/>
        <v>3.3201793520045417E-2</v>
      </c>
      <c r="U585">
        <f t="shared" si="65"/>
        <v>2.1657341114082384E-3</v>
      </c>
      <c r="V585">
        <f t="shared" si="66"/>
        <v>685.4498257720727</v>
      </c>
    </row>
    <row r="586" spans="1:22">
      <c r="A586" s="1">
        <v>42158</v>
      </c>
      <c r="B586">
        <v>18076.269531000002</v>
      </c>
      <c r="C586">
        <v>2114.070068</v>
      </c>
      <c r="D586">
        <v>5099.2299800000001</v>
      </c>
      <c r="E586">
        <v>2.3660000000000001</v>
      </c>
      <c r="F586">
        <f t="shared" si="61"/>
        <v>3.5651614723689697E-3</v>
      </c>
      <c r="G586">
        <f t="shared" si="62"/>
        <v>2.116629136818338E-3</v>
      </c>
      <c r="H586">
        <f t="shared" si="63"/>
        <v>4.4635526039396786E-3</v>
      </c>
      <c r="I586">
        <f t="shared" si="64"/>
        <v>4.3184602950380596E-2</v>
      </c>
      <c r="U586">
        <f t="shared" si="65"/>
        <v>7.362063258976155E-3</v>
      </c>
      <c r="V586">
        <f t="shared" si="66"/>
        <v>690.49615075026088</v>
      </c>
    </row>
    <row r="587" spans="1:22">
      <c r="A587" s="1">
        <v>42159</v>
      </c>
      <c r="B587">
        <v>17905.580077999999</v>
      </c>
      <c r="C587">
        <v>2095.8400879999999</v>
      </c>
      <c r="D587">
        <v>5059.1201170000004</v>
      </c>
      <c r="E587">
        <v>2.3069999999999999</v>
      </c>
      <c r="F587">
        <f t="shared" si="61"/>
        <v>-9.4876019566169003E-3</v>
      </c>
      <c r="G587">
        <f t="shared" si="62"/>
        <v>-8.6605619929224897E-3</v>
      </c>
      <c r="H587">
        <f t="shared" si="63"/>
        <v>-7.896965759455225E-3</v>
      </c>
      <c r="I587">
        <f t="shared" si="64"/>
        <v>-2.5252786364578471E-2</v>
      </c>
      <c r="U587">
        <f t="shared" si="65"/>
        <v>-1.0338817549156231E-2</v>
      </c>
      <c r="V587">
        <f t="shared" si="66"/>
        <v>683.3572370292593</v>
      </c>
    </row>
    <row r="588" spans="1:22">
      <c r="A588" s="1">
        <v>42160</v>
      </c>
      <c r="B588">
        <v>17849.460938</v>
      </c>
      <c r="C588">
        <v>2092.830078</v>
      </c>
      <c r="D588">
        <v>5068.4599609999996</v>
      </c>
      <c r="E588">
        <v>2.4020000000000001</v>
      </c>
      <c r="F588">
        <f t="shared" si="61"/>
        <v>-3.1390922503810805E-3</v>
      </c>
      <c r="G588">
        <f t="shared" si="62"/>
        <v>-1.4372153446468713E-3</v>
      </c>
      <c r="H588">
        <f t="shared" si="63"/>
        <v>1.8444379754835687E-3</v>
      </c>
      <c r="I588">
        <f t="shared" si="64"/>
        <v>4.0353744466175331E-2</v>
      </c>
      <c r="U588">
        <f t="shared" si="65"/>
        <v>3.2158135607542183E-3</v>
      </c>
      <c r="V588">
        <f t="shared" si="66"/>
        <v>685.55478649893757</v>
      </c>
    </row>
    <row r="589" spans="1:22">
      <c r="A589" s="1">
        <v>42163</v>
      </c>
      <c r="B589">
        <v>17766.550781000002</v>
      </c>
      <c r="C589">
        <v>2079.280029</v>
      </c>
      <c r="D589">
        <v>5021.6298829999996</v>
      </c>
      <c r="E589">
        <v>2.3809999999999998</v>
      </c>
      <c r="F589">
        <f t="shared" si="61"/>
        <v>-4.6557883807984207E-3</v>
      </c>
      <c r="G589">
        <f t="shared" si="62"/>
        <v>-6.4955604213555807E-3</v>
      </c>
      <c r="H589">
        <f t="shared" si="63"/>
        <v>-9.2824573376797601E-3</v>
      </c>
      <c r="I589">
        <f t="shared" si="64"/>
        <v>-8.7811561530661882E-3</v>
      </c>
      <c r="U589">
        <f t="shared" si="65"/>
        <v>-7.0082574572567467E-3</v>
      </c>
      <c r="V589">
        <f t="shared" si="66"/>
        <v>680.75024205409829</v>
      </c>
    </row>
    <row r="590" spans="1:22">
      <c r="A590" s="1">
        <v>42164</v>
      </c>
      <c r="B590">
        <v>17764.039063</v>
      </c>
      <c r="C590">
        <v>2080.1499020000001</v>
      </c>
      <c r="D590">
        <v>5013.8701170000004</v>
      </c>
      <c r="E590">
        <v>2.4169999999999998</v>
      </c>
      <c r="F590">
        <f t="shared" si="61"/>
        <v>-1.413834116018914E-4</v>
      </c>
      <c r="G590">
        <f t="shared" si="62"/>
        <v>4.1826549652815233E-4</v>
      </c>
      <c r="H590">
        <f t="shared" si="63"/>
        <v>-1.546463563646588E-3</v>
      </c>
      <c r="I590">
        <f t="shared" si="64"/>
        <v>1.5006534216620272E-2</v>
      </c>
      <c r="U590">
        <f t="shared" si="65"/>
        <v>1.1197789780459293E-3</v>
      </c>
      <c r="V590">
        <f t="shared" si="66"/>
        <v>681.51253186445012</v>
      </c>
    </row>
    <row r="591" spans="1:22">
      <c r="A591" s="1">
        <v>42165</v>
      </c>
      <c r="B591">
        <v>18000.400390999999</v>
      </c>
      <c r="C591">
        <v>2105.1999510000001</v>
      </c>
      <c r="D591">
        <v>5076.6899409999996</v>
      </c>
      <c r="E591">
        <v>2.4780000000000002</v>
      </c>
      <c r="F591">
        <f t="shared" si="61"/>
        <v>1.3217865167804786E-2</v>
      </c>
      <c r="G591">
        <f t="shared" si="62"/>
        <v>1.1970491836123859E-2</v>
      </c>
      <c r="H591">
        <f t="shared" si="63"/>
        <v>1.2451367466401696E-2</v>
      </c>
      <c r="I591">
        <f t="shared" si="64"/>
        <v>2.4924681485604838E-2</v>
      </c>
      <c r="U591">
        <f t="shared" si="65"/>
        <v>1.3784385489659587E-2</v>
      </c>
      <c r="V591">
        <f t="shared" si="66"/>
        <v>690.9067633197036</v>
      </c>
    </row>
    <row r="592" spans="1:22">
      <c r="A592" s="1">
        <v>42166</v>
      </c>
      <c r="B592">
        <v>18039.369140999999</v>
      </c>
      <c r="C592">
        <v>2108.860107</v>
      </c>
      <c r="D592">
        <v>5082.5097660000001</v>
      </c>
      <c r="E592">
        <v>2.383</v>
      </c>
      <c r="F592">
        <f t="shared" si="61"/>
        <v>2.162542418709802E-3</v>
      </c>
      <c r="G592">
        <f t="shared" si="62"/>
        <v>1.7371166381222091E-3</v>
      </c>
      <c r="H592">
        <f t="shared" si="63"/>
        <v>1.1457252154663431E-3</v>
      </c>
      <c r="I592">
        <f t="shared" si="64"/>
        <v>-3.9091585090345701E-2</v>
      </c>
      <c r="U592">
        <f t="shared" si="65"/>
        <v>-2.3955432273450638E-3</v>
      </c>
      <c r="V592">
        <f t="shared" si="66"/>
        <v>689.25166630210617</v>
      </c>
    </row>
    <row r="593" spans="1:22">
      <c r="A593" s="1">
        <v>42167</v>
      </c>
      <c r="B593">
        <v>17898.839843999998</v>
      </c>
      <c r="C593">
        <v>2094.110107</v>
      </c>
      <c r="D593">
        <v>5051.1000979999999</v>
      </c>
      <c r="E593">
        <v>2.3849999999999998</v>
      </c>
      <c r="F593">
        <f t="shared" si="61"/>
        <v>-7.820646450039527E-3</v>
      </c>
      <c r="G593">
        <f t="shared" si="62"/>
        <v>-7.0188746545117725E-3</v>
      </c>
      <c r="H593">
        <f t="shared" si="63"/>
        <v>-6.1991272624047295E-3</v>
      </c>
      <c r="I593">
        <f t="shared" si="64"/>
        <v>8.3892622369934099E-4</v>
      </c>
      <c r="U593">
        <f t="shared" si="65"/>
        <v>-6.2277018877168744E-3</v>
      </c>
      <c r="V593">
        <f t="shared" si="66"/>
        <v>684.95921239876463</v>
      </c>
    </row>
    <row r="594" spans="1:22">
      <c r="A594" s="1">
        <v>42170</v>
      </c>
      <c r="B594">
        <v>17791.169922000001</v>
      </c>
      <c r="C594">
        <v>2084.429932</v>
      </c>
      <c r="D594">
        <v>5029.9702150000003</v>
      </c>
      <c r="E594">
        <v>2.3580000000000001</v>
      </c>
      <c r="F594">
        <f t="shared" si="61"/>
        <v>-6.033635145921477E-3</v>
      </c>
      <c r="G594">
        <f t="shared" si="62"/>
        <v>-4.6332892479042445E-3</v>
      </c>
      <c r="H594">
        <f t="shared" si="63"/>
        <v>-4.1919981284980253E-3</v>
      </c>
      <c r="I594">
        <f t="shared" si="64"/>
        <v>-1.1385322225125241E-2</v>
      </c>
      <c r="U594">
        <f t="shared" si="65"/>
        <v>-5.5962089792096483E-3</v>
      </c>
      <c r="V594">
        <f t="shared" si="66"/>
        <v>681.12603750394635</v>
      </c>
    </row>
    <row r="595" spans="1:22">
      <c r="A595" s="1">
        <v>42171</v>
      </c>
      <c r="B595">
        <v>17904.480468999998</v>
      </c>
      <c r="C595">
        <v>2096.290039</v>
      </c>
      <c r="D595">
        <v>5055.5498049999997</v>
      </c>
      <c r="E595">
        <v>2.3180000000000001</v>
      </c>
      <c r="F595">
        <f t="shared" si="61"/>
        <v>6.3487246402675447E-3</v>
      </c>
      <c r="G595">
        <f t="shared" si="62"/>
        <v>5.6737303135299989E-3</v>
      </c>
      <c r="H595">
        <f t="shared" si="63"/>
        <v>5.0725485245679634E-3</v>
      </c>
      <c r="I595">
        <f t="shared" si="64"/>
        <v>-1.7109057197619258E-2</v>
      </c>
      <c r="U595">
        <f t="shared" si="65"/>
        <v>3.4175953237477264E-3</v>
      </c>
      <c r="V595">
        <f t="shared" si="66"/>
        <v>683.45385066460256</v>
      </c>
    </row>
    <row r="596" spans="1:22">
      <c r="A596" s="1">
        <v>42172</v>
      </c>
      <c r="B596">
        <v>17935.740234000001</v>
      </c>
      <c r="C596">
        <v>2100.4399410000001</v>
      </c>
      <c r="D596">
        <v>5064.8798829999996</v>
      </c>
      <c r="E596">
        <v>2.306</v>
      </c>
      <c r="F596">
        <f t="shared" si="61"/>
        <v>1.744396229352864E-3</v>
      </c>
      <c r="G596">
        <f t="shared" si="62"/>
        <v>1.9776842314756056E-3</v>
      </c>
      <c r="H596">
        <f t="shared" si="63"/>
        <v>1.8438111682757457E-3</v>
      </c>
      <c r="I596">
        <f t="shared" si="64"/>
        <v>-5.1903230706927357E-3</v>
      </c>
      <c r="U596">
        <f t="shared" si="65"/>
        <v>1.150735181661991E-3</v>
      </c>
      <c r="V596">
        <f t="shared" si="66"/>
        <v>684.24032505560467</v>
      </c>
    </row>
    <row r="597" spans="1:22">
      <c r="A597" s="1">
        <v>42173</v>
      </c>
      <c r="B597">
        <v>18115.839843999998</v>
      </c>
      <c r="C597">
        <v>2121.23999</v>
      </c>
      <c r="D597">
        <v>5132.9501950000003</v>
      </c>
      <c r="E597">
        <v>2.351</v>
      </c>
      <c r="F597">
        <f t="shared" si="61"/>
        <v>9.9913017863935971E-3</v>
      </c>
      <c r="G597">
        <f t="shared" si="62"/>
        <v>9.8540001369309162E-3</v>
      </c>
      <c r="H597">
        <f t="shared" si="63"/>
        <v>1.3350158312520288E-2</v>
      </c>
      <c r="I597">
        <f t="shared" si="64"/>
        <v>1.9326347711065117E-2</v>
      </c>
      <c r="U597">
        <f t="shared" si="65"/>
        <v>1.1891272841859951E-2</v>
      </c>
      <c r="V597">
        <f t="shared" si="66"/>
        <v>692.37681345024373</v>
      </c>
    </row>
    <row r="598" spans="1:22">
      <c r="A598" s="1">
        <v>42174</v>
      </c>
      <c r="B598">
        <v>18015.949218999998</v>
      </c>
      <c r="C598">
        <v>2109.98999</v>
      </c>
      <c r="D598">
        <v>5117</v>
      </c>
      <c r="E598">
        <v>2.2669999999999999</v>
      </c>
      <c r="F598">
        <f t="shared" si="61"/>
        <v>-5.5292517798617566E-3</v>
      </c>
      <c r="G598">
        <f t="shared" si="62"/>
        <v>-5.3176152385387195E-3</v>
      </c>
      <c r="H598">
        <f t="shared" si="63"/>
        <v>-3.1122508053520277E-3</v>
      </c>
      <c r="I598">
        <f t="shared" si="64"/>
        <v>-3.63833980325406E-2</v>
      </c>
      <c r="U598">
        <f t="shared" si="65"/>
        <v>-7.8260751503798111E-3</v>
      </c>
      <c r="V598">
        <f t="shared" si="66"/>
        <v>686.95822047580157</v>
      </c>
    </row>
    <row r="599" spans="1:22">
      <c r="A599" s="1">
        <v>42177</v>
      </c>
      <c r="B599">
        <v>18119.779297000001</v>
      </c>
      <c r="C599">
        <v>2122.8500979999999</v>
      </c>
      <c r="D599">
        <v>5153.9702150000003</v>
      </c>
      <c r="E599">
        <v>2.36</v>
      </c>
      <c r="F599">
        <f t="shared" si="61"/>
        <v>5.7466871712755227E-3</v>
      </c>
      <c r="G599">
        <f t="shared" si="62"/>
        <v>6.0763682545493542E-3</v>
      </c>
      <c r="H599">
        <f t="shared" si="63"/>
        <v>7.1990033839232706E-3</v>
      </c>
      <c r="I599">
        <f t="shared" si="64"/>
        <v>4.0204247512126812E-2</v>
      </c>
      <c r="U599">
        <f t="shared" si="65"/>
        <v>9.7270423941371257E-3</v>
      </c>
      <c r="V599">
        <f t="shared" si="66"/>
        <v>693.64029220937073</v>
      </c>
    </row>
    <row r="600" spans="1:22">
      <c r="A600" s="1">
        <v>42178</v>
      </c>
      <c r="B600">
        <v>18144.070313</v>
      </c>
      <c r="C600">
        <v>2124.1999510000001</v>
      </c>
      <c r="D600">
        <v>5160.0898440000001</v>
      </c>
      <c r="E600">
        <v>2.4089999999999998</v>
      </c>
      <c r="F600">
        <f t="shared" si="61"/>
        <v>1.3396823500131125E-3</v>
      </c>
      <c r="G600">
        <f t="shared" si="62"/>
        <v>6.356661823521784E-4</v>
      </c>
      <c r="H600">
        <f t="shared" si="63"/>
        <v>1.1866577629197159E-3</v>
      </c>
      <c r="I600">
        <f t="shared" si="64"/>
        <v>2.0550104595215536E-2</v>
      </c>
      <c r="U600">
        <f t="shared" si="65"/>
        <v>3.0036123481070555E-3</v>
      </c>
      <c r="V600">
        <f t="shared" si="66"/>
        <v>695.72371875619535</v>
      </c>
    </row>
    <row r="601" spans="1:22">
      <c r="A601" s="1">
        <v>42179</v>
      </c>
      <c r="B601">
        <v>17966.070313</v>
      </c>
      <c r="C601">
        <v>2108.580078</v>
      </c>
      <c r="D601">
        <v>5122.4101559999999</v>
      </c>
      <c r="E601">
        <v>2.371</v>
      </c>
      <c r="F601">
        <f t="shared" si="61"/>
        <v>-9.858806343783345E-3</v>
      </c>
      <c r="G601">
        <f t="shared" si="62"/>
        <v>-7.3804656966740398E-3</v>
      </c>
      <c r="H601">
        <f t="shared" si="63"/>
        <v>-7.3289290849317835E-3</v>
      </c>
      <c r="I601">
        <f t="shared" si="64"/>
        <v>-1.5899916549465761E-2</v>
      </c>
      <c r="U601">
        <f t="shared" si="65"/>
        <v>-8.9604519925633262E-3</v>
      </c>
      <c r="V601">
        <f t="shared" si="66"/>
        <v>689.48971977419285</v>
      </c>
    </row>
    <row r="602" spans="1:22">
      <c r="A602" s="1">
        <v>42180</v>
      </c>
      <c r="B602">
        <v>17890.359375</v>
      </c>
      <c r="C602">
        <v>2102.3100589999999</v>
      </c>
      <c r="D602">
        <v>5112.1899409999996</v>
      </c>
      <c r="E602">
        <v>2.3929999999999998</v>
      </c>
      <c r="F602">
        <f t="shared" si="61"/>
        <v>-4.2230111127466432E-3</v>
      </c>
      <c r="G602">
        <f t="shared" si="62"/>
        <v>-2.9780039040750291E-3</v>
      </c>
      <c r="H602">
        <f t="shared" si="63"/>
        <v>-1.9971895922277793E-3</v>
      </c>
      <c r="I602">
        <f t="shared" si="64"/>
        <v>9.2360018429677587E-3</v>
      </c>
      <c r="U602">
        <f t="shared" si="65"/>
        <v>-1.8358611984180596E-3</v>
      </c>
      <c r="V602">
        <f t="shared" si="66"/>
        <v>688.22391235095131</v>
      </c>
    </row>
    <row r="603" spans="1:22">
      <c r="A603" s="1">
        <v>42181</v>
      </c>
      <c r="B603">
        <v>17946.679688</v>
      </c>
      <c r="C603">
        <v>2101.48999</v>
      </c>
      <c r="D603">
        <v>5080.5097660000001</v>
      </c>
      <c r="E603">
        <v>2.476</v>
      </c>
      <c r="F603">
        <f t="shared" si="61"/>
        <v>3.1431368684301008E-3</v>
      </c>
      <c r="G603">
        <f t="shared" si="62"/>
        <v>-3.9015604969013028E-4</v>
      </c>
      <c r="H603">
        <f t="shared" si="63"/>
        <v>-6.2162680989397518E-3</v>
      </c>
      <c r="I603">
        <f t="shared" si="64"/>
        <v>3.4096545896113474E-2</v>
      </c>
      <c r="U603">
        <f t="shared" si="65"/>
        <v>2.370668405551413E-3</v>
      </c>
      <c r="V603">
        <f t="shared" si="66"/>
        <v>689.85546303590661</v>
      </c>
    </row>
    <row r="604" spans="1:22">
      <c r="A604" s="1">
        <v>42184</v>
      </c>
      <c r="B604">
        <v>17596.349609000001</v>
      </c>
      <c r="C604">
        <v>2057.639893</v>
      </c>
      <c r="D604">
        <v>4958.4702150000003</v>
      </c>
      <c r="E604">
        <v>2.331</v>
      </c>
      <c r="F604">
        <f t="shared" si="61"/>
        <v>-1.9713650272879388E-2</v>
      </c>
      <c r="G604">
        <f t="shared" si="62"/>
        <v>-2.1086969192055022E-2</v>
      </c>
      <c r="H604">
        <f t="shared" si="63"/>
        <v>-2.4314335424609292E-2</v>
      </c>
      <c r="I604">
        <f t="shared" si="64"/>
        <v>-6.0346994768729574E-2</v>
      </c>
      <c r="U604">
        <f t="shared" si="65"/>
        <v>-2.556918594373607E-2</v>
      </c>
      <c r="V604">
        <f t="shared" si="66"/>
        <v>672.21642042723943</v>
      </c>
    </row>
    <row r="605" spans="1:22">
      <c r="A605" s="1">
        <v>42185</v>
      </c>
      <c r="B605">
        <v>17619.509765999999</v>
      </c>
      <c r="C605">
        <v>2063.110107</v>
      </c>
      <c r="D605">
        <v>4986.8701170000004</v>
      </c>
      <c r="E605">
        <v>2.335</v>
      </c>
      <c r="F605">
        <f t="shared" si="61"/>
        <v>1.3153255805831087E-3</v>
      </c>
      <c r="G605">
        <f t="shared" si="62"/>
        <v>2.6549619429538794E-3</v>
      </c>
      <c r="H605">
        <f t="shared" si="63"/>
        <v>5.7112131405176779E-3</v>
      </c>
      <c r="I605">
        <f t="shared" si="64"/>
        <v>1.714531067240452E-3</v>
      </c>
      <c r="U605">
        <f t="shared" si="65"/>
        <v>3.0759033059404449E-3</v>
      </c>
      <c r="V605">
        <f t="shared" si="66"/>
        <v>674.28409313713905</v>
      </c>
    </row>
    <row r="606" spans="1:22">
      <c r="A606" s="1">
        <v>42186</v>
      </c>
      <c r="B606">
        <v>17757.910156000002</v>
      </c>
      <c r="C606">
        <v>2077.419922</v>
      </c>
      <c r="D606">
        <v>5013.1201170000004</v>
      </c>
      <c r="E606">
        <v>2.4180000000000001</v>
      </c>
      <c r="F606">
        <f t="shared" si="61"/>
        <v>7.824261710795883E-3</v>
      </c>
      <c r="G606">
        <f t="shared" si="62"/>
        <v>6.9120966992928731E-3</v>
      </c>
      <c r="H606">
        <f t="shared" si="63"/>
        <v>5.2500171858339507E-3</v>
      </c>
      <c r="I606">
        <f t="shared" si="64"/>
        <v>3.4928861071740341E-2</v>
      </c>
      <c r="U606">
        <f t="shared" si="65"/>
        <v>9.4887987859508457E-3</v>
      </c>
      <c r="V606">
        <f t="shared" si="66"/>
        <v>680.68223922148468</v>
      </c>
    </row>
    <row r="607" spans="1:22">
      <c r="A607" s="1">
        <v>42187</v>
      </c>
      <c r="B607">
        <v>17730.109375</v>
      </c>
      <c r="C607">
        <v>2076.780029</v>
      </c>
      <c r="D607">
        <v>5009.2099609999996</v>
      </c>
      <c r="E607">
        <v>2.3929999999999998</v>
      </c>
      <c r="F607">
        <f t="shared" si="61"/>
        <v>-1.5667702539871777E-3</v>
      </c>
      <c r="G607">
        <f t="shared" si="62"/>
        <v>-3.0807039266700365E-4</v>
      </c>
      <c r="H607">
        <f t="shared" si="63"/>
        <v>-7.8028884859339539E-4</v>
      </c>
      <c r="I607">
        <f t="shared" si="64"/>
        <v>-1.0392943266364814E-2</v>
      </c>
      <c r="U607">
        <f t="shared" si="65"/>
        <v>-1.8358331752107546E-3</v>
      </c>
      <c r="V607">
        <f t="shared" si="66"/>
        <v>679.43262018494511</v>
      </c>
    </row>
    <row r="608" spans="1:22">
      <c r="A608" s="1">
        <v>42191</v>
      </c>
      <c r="B608">
        <v>17683.580077999999</v>
      </c>
      <c r="C608">
        <v>2068.76001</v>
      </c>
      <c r="D608">
        <v>4991.9399409999996</v>
      </c>
      <c r="E608">
        <v>2.278</v>
      </c>
      <c r="F608">
        <f t="shared" si="61"/>
        <v>-2.6277591797342673E-3</v>
      </c>
      <c r="G608">
        <f t="shared" si="62"/>
        <v>-3.8692324426552824E-3</v>
      </c>
      <c r="H608">
        <f t="shared" si="63"/>
        <v>-3.4536103017741532E-3</v>
      </c>
      <c r="I608">
        <f t="shared" si="64"/>
        <v>-4.9249943901245818E-2</v>
      </c>
      <c r="U608">
        <f t="shared" si="65"/>
        <v>-7.910174967373694E-3</v>
      </c>
      <c r="V608">
        <f t="shared" si="66"/>
        <v>674.05818928074109</v>
      </c>
    </row>
    <row r="609" spans="1:22">
      <c r="A609" s="1">
        <v>42192</v>
      </c>
      <c r="B609">
        <v>17776.910156000002</v>
      </c>
      <c r="C609">
        <v>2081.3400879999999</v>
      </c>
      <c r="D609">
        <v>4997.4599609999996</v>
      </c>
      <c r="E609">
        <v>2.2309999999999999</v>
      </c>
      <c r="F609">
        <f t="shared" si="61"/>
        <v>5.2639031715828143E-3</v>
      </c>
      <c r="G609">
        <f t="shared" si="62"/>
        <v>6.0625605331265549E-3</v>
      </c>
      <c r="H609">
        <f t="shared" si="63"/>
        <v>1.1051756093470257E-3</v>
      </c>
      <c r="I609">
        <f t="shared" si="64"/>
        <v>-2.0847949574595018E-2</v>
      </c>
      <c r="U609">
        <f t="shared" si="65"/>
        <v>1.6446968367574161E-3</v>
      </c>
      <c r="V609">
        <f t="shared" si="66"/>
        <v>675.16681065244154</v>
      </c>
    </row>
    <row r="610" spans="1:22">
      <c r="A610" s="1">
        <v>42193</v>
      </c>
      <c r="B610">
        <v>17515.419922000001</v>
      </c>
      <c r="C610">
        <v>2046.6800539999999</v>
      </c>
      <c r="D610">
        <v>4909.7597660000001</v>
      </c>
      <c r="E610">
        <v>2.206</v>
      </c>
      <c r="F610">
        <f t="shared" si="61"/>
        <v>-1.4818801626749218E-2</v>
      </c>
      <c r="G610">
        <f t="shared" si="62"/>
        <v>-1.6792964823456991E-2</v>
      </c>
      <c r="H610">
        <f t="shared" si="63"/>
        <v>-1.7704762439888333E-2</v>
      </c>
      <c r="I610">
        <f t="shared" si="64"/>
        <v>-1.1268994619084654E-2</v>
      </c>
      <c r="U610">
        <f t="shared" si="65"/>
        <v>-1.5921858128936827E-2</v>
      </c>
      <c r="V610">
        <f t="shared" si="66"/>
        <v>664.41690047986663</v>
      </c>
    </row>
    <row r="611" spans="1:22">
      <c r="A611" s="1">
        <v>42194</v>
      </c>
      <c r="B611">
        <v>17548.619140999999</v>
      </c>
      <c r="C611">
        <v>2051.3100589999999</v>
      </c>
      <c r="D611">
        <v>4922.3999020000001</v>
      </c>
      <c r="E611">
        <v>2.3010000000000002</v>
      </c>
      <c r="F611">
        <f t="shared" si="61"/>
        <v>1.8936340369098679E-3</v>
      </c>
      <c r="G611">
        <f t="shared" si="62"/>
        <v>2.259647701629263E-3</v>
      </c>
      <c r="H611">
        <f t="shared" si="63"/>
        <v>2.5711834206238213E-3</v>
      </c>
      <c r="I611">
        <f t="shared" si="64"/>
        <v>4.2162890221918284E-2</v>
      </c>
      <c r="U611">
        <f t="shared" si="65"/>
        <v>6.2336285699407142E-3</v>
      </c>
      <c r="V611">
        <f t="shared" si="66"/>
        <v>668.55862865304937</v>
      </c>
    </row>
    <row r="612" spans="1:22">
      <c r="A612" s="1">
        <v>42195</v>
      </c>
      <c r="B612">
        <v>17760.410156000002</v>
      </c>
      <c r="C612">
        <v>2076.6201169999999</v>
      </c>
      <c r="D612">
        <v>4997.7001950000003</v>
      </c>
      <c r="E612">
        <v>2.4169999999999998</v>
      </c>
      <c r="F612">
        <f t="shared" si="61"/>
        <v>1.1996566274894893E-2</v>
      </c>
      <c r="G612">
        <f t="shared" si="62"/>
        <v>1.2262986096672604E-2</v>
      </c>
      <c r="H612">
        <f t="shared" si="63"/>
        <v>1.5181649084435631E-2</v>
      </c>
      <c r="I612">
        <f t="shared" si="64"/>
        <v>4.9183290668117052E-2</v>
      </c>
      <c r="U612">
        <f t="shared" si="65"/>
        <v>1.6750689503612644E-2</v>
      </c>
      <c r="V612">
        <f t="shared" si="66"/>
        <v>679.75744665657771</v>
      </c>
    </row>
    <row r="613" spans="1:22">
      <c r="A613" s="1">
        <v>42198</v>
      </c>
      <c r="B613">
        <v>17977.679688</v>
      </c>
      <c r="C613">
        <v>2099.6000979999999</v>
      </c>
      <c r="D613">
        <v>5071.5097660000001</v>
      </c>
      <c r="E613">
        <v>2.4300000000000002</v>
      </c>
      <c r="F613">
        <f t="shared" si="61"/>
        <v>1.2159139438455585E-2</v>
      </c>
      <c r="G613">
        <f t="shared" si="62"/>
        <v>1.1005268761367724E-2</v>
      </c>
      <c r="H613">
        <f t="shared" si="63"/>
        <v>1.466071187548668E-2</v>
      </c>
      <c r="I613">
        <f t="shared" si="64"/>
        <v>5.3641556311111857E-3</v>
      </c>
      <c r="U613">
        <f t="shared" si="65"/>
        <v>1.1883951585704114E-2</v>
      </c>
      <c r="V613">
        <f t="shared" si="66"/>
        <v>687.83565124266636</v>
      </c>
    </row>
    <row r="614" spans="1:22">
      <c r="A614" s="1">
        <v>42199</v>
      </c>
      <c r="B614">
        <v>18053.580077999999</v>
      </c>
      <c r="C614">
        <v>2108.9499510000001</v>
      </c>
      <c r="D614">
        <v>5104.8901370000003</v>
      </c>
      <c r="E614">
        <v>2.399</v>
      </c>
      <c r="F614">
        <f t="shared" si="61"/>
        <v>4.2130362779520102E-3</v>
      </c>
      <c r="G614">
        <f t="shared" si="62"/>
        <v>4.4432729912807552E-3</v>
      </c>
      <c r="H614">
        <f t="shared" si="63"/>
        <v>6.5603732239643709E-3</v>
      </c>
      <c r="I614">
        <f t="shared" si="64"/>
        <v>-1.2839273494899654E-2</v>
      </c>
      <c r="U614">
        <f t="shared" si="65"/>
        <v>3.2810773984691755E-3</v>
      </c>
      <c r="V614">
        <f t="shared" si="66"/>
        <v>690.09249325182009</v>
      </c>
    </row>
    <row r="615" spans="1:22">
      <c r="A615" s="1">
        <v>42200</v>
      </c>
      <c r="B615">
        <v>18050.169922000001</v>
      </c>
      <c r="C615">
        <v>2107.3999020000001</v>
      </c>
      <c r="D615">
        <v>5098.9399409999996</v>
      </c>
      <c r="E615">
        <v>2.35</v>
      </c>
      <c r="F615">
        <f t="shared" si="61"/>
        <v>-1.8890868733244568E-4</v>
      </c>
      <c r="G615">
        <f t="shared" si="62"/>
        <v>-7.35256382355035E-4</v>
      </c>
      <c r="H615">
        <f t="shared" si="63"/>
        <v>-1.1662672994279678E-3</v>
      </c>
      <c r="I615">
        <f t="shared" si="64"/>
        <v>-2.063665570148987E-2</v>
      </c>
      <c r="U615">
        <f t="shared" si="65"/>
        <v>-2.6907952808836216E-3</v>
      </c>
      <c r="V615">
        <f t="shared" si="66"/>
        <v>688.23559562760488</v>
      </c>
    </row>
    <row r="616" spans="1:22">
      <c r="A616" s="1">
        <v>42201</v>
      </c>
      <c r="B616">
        <v>18120.25</v>
      </c>
      <c r="C616">
        <v>2124.290039</v>
      </c>
      <c r="D616">
        <v>5163.1801759999998</v>
      </c>
      <c r="E616">
        <v>2.3519999999999999</v>
      </c>
      <c r="F616">
        <f t="shared" si="61"/>
        <v>3.8749987333513824E-3</v>
      </c>
      <c r="G616">
        <f t="shared" si="62"/>
        <v>7.9827335781697557E-3</v>
      </c>
      <c r="H616">
        <f t="shared" si="63"/>
        <v>1.252003940918241E-2</v>
      </c>
      <c r="I616">
        <f t="shared" si="64"/>
        <v>8.5070188031282853E-4</v>
      </c>
      <c r="U616">
        <f t="shared" si="65"/>
        <v>7.3984017042423474E-3</v>
      </c>
      <c r="V616">
        <f t="shared" si="66"/>
        <v>693.32743903121639</v>
      </c>
    </row>
    <row r="617" spans="1:22">
      <c r="A617" s="1">
        <v>42202</v>
      </c>
      <c r="B617">
        <v>18086.449218999998</v>
      </c>
      <c r="C617">
        <v>2126.639893</v>
      </c>
      <c r="D617">
        <v>5210.1401370000003</v>
      </c>
      <c r="E617">
        <v>2.3490000000000002</v>
      </c>
      <c r="F617">
        <f t="shared" si="61"/>
        <v>-1.8671014783684843E-3</v>
      </c>
      <c r="G617">
        <f t="shared" si="62"/>
        <v>1.1055718522485251E-3</v>
      </c>
      <c r="H617">
        <f t="shared" si="63"/>
        <v>9.0540502714792151E-3</v>
      </c>
      <c r="I617">
        <f t="shared" si="64"/>
        <v>-1.2763243596045674E-3</v>
      </c>
      <c r="U617">
        <f t="shared" si="65"/>
        <v>2.3601237576473199E-3</v>
      </c>
      <c r="V617">
        <f t="shared" si="66"/>
        <v>694.96377759190273</v>
      </c>
    </row>
    <row r="618" spans="1:22">
      <c r="A618" s="1">
        <v>42205</v>
      </c>
      <c r="B618">
        <v>18100.410156000002</v>
      </c>
      <c r="C618">
        <v>2128.280029</v>
      </c>
      <c r="D618">
        <v>5218.8598629999997</v>
      </c>
      <c r="E618">
        <v>2.3719999999999999</v>
      </c>
      <c r="F618">
        <f t="shared" si="61"/>
        <v>7.7160261673941456E-4</v>
      </c>
      <c r="G618">
        <f t="shared" si="62"/>
        <v>7.7093628613465076E-4</v>
      </c>
      <c r="H618">
        <f t="shared" si="63"/>
        <v>1.6722078879851175E-3</v>
      </c>
      <c r="I618">
        <f t="shared" si="64"/>
        <v>9.7437754587032382E-3</v>
      </c>
      <c r="U618">
        <f t="shared" si="65"/>
        <v>1.9388015831280788E-3</v>
      </c>
      <c r="V618">
        <f t="shared" si="66"/>
        <v>696.31117446411463</v>
      </c>
    </row>
    <row r="619" spans="1:22">
      <c r="A619" s="1">
        <v>42206</v>
      </c>
      <c r="B619">
        <v>17919.289063</v>
      </c>
      <c r="C619">
        <v>2119.209961</v>
      </c>
      <c r="D619">
        <v>5208.1201170000004</v>
      </c>
      <c r="E619">
        <v>2.34</v>
      </c>
      <c r="F619">
        <f t="shared" si="61"/>
        <v>-1.0056864631383474E-2</v>
      </c>
      <c r="G619">
        <f t="shared" si="62"/>
        <v>-4.2707960737403163E-3</v>
      </c>
      <c r="H619">
        <f t="shared" si="63"/>
        <v>-2.059992407869454E-3</v>
      </c>
      <c r="I619">
        <f t="shared" si="64"/>
        <v>-1.3582551765868945E-2</v>
      </c>
      <c r="U619">
        <f t="shared" si="65"/>
        <v>-6.2745511104848684E-3</v>
      </c>
      <c r="V619">
        <f t="shared" si="66"/>
        <v>691.94213441113777</v>
      </c>
    </row>
    <row r="620" spans="1:22">
      <c r="A620" s="1">
        <v>42207</v>
      </c>
      <c r="B620">
        <v>17851.039063</v>
      </c>
      <c r="C620">
        <v>2114.1499020000001</v>
      </c>
      <c r="D620">
        <v>5171.7700199999999</v>
      </c>
      <c r="E620">
        <v>2.3220000000000001</v>
      </c>
      <c r="F620">
        <f t="shared" si="61"/>
        <v>-3.816016592346936E-3</v>
      </c>
      <c r="G620">
        <f t="shared" si="62"/>
        <v>-2.3905652122773076E-3</v>
      </c>
      <c r="H620">
        <f t="shared" si="63"/>
        <v>-7.0039750167470768E-3</v>
      </c>
      <c r="I620">
        <f t="shared" si="64"/>
        <v>-7.7220460939101659E-3</v>
      </c>
      <c r="U620">
        <f t="shared" si="65"/>
        <v>-4.7353716558024127E-3</v>
      </c>
      <c r="V620">
        <f t="shared" si="66"/>
        <v>688.66553124039183</v>
      </c>
    </row>
    <row r="621" spans="1:22">
      <c r="A621" s="1">
        <v>42208</v>
      </c>
      <c r="B621">
        <v>17731.919922000001</v>
      </c>
      <c r="C621">
        <v>2102.1499020000001</v>
      </c>
      <c r="D621">
        <v>5146.4101559999999</v>
      </c>
      <c r="E621">
        <v>2.2770000000000001</v>
      </c>
      <c r="F621">
        <f t="shared" si="61"/>
        <v>-6.6953164874213669E-3</v>
      </c>
      <c r="G621">
        <f t="shared" si="62"/>
        <v>-5.6922102123075392E-3</v>
      </c>
      <c r="H621">
        <f t="shared" si="63"/>
        <v>-4.915579032626482E-3</v>
      </c>
      <c r="I621">
        <f t="shared" si="64"/>
        <v>-1.9570096194097112E-2</v>
      </c>
      <c r="U621">
        <f t="shared" si="65"/>
        <v>-7.1479413391163284E-3</v>
      </c>
      <c r="V621">
        <f t="shared" si="66"/>
        <v>683.74299042081407</v>
      </c>
    </row>
    <row r="622" spans="1:22">
      <c r="A622" s="1">
        <v>42209</v>
      </c>
      <c r="B622">
        <v>17568.529297000001</v>
      </c>
      <c r="C622">
        <v>2079.6499020000001</v>
      </c>
      <c r="D622">
        <v>5088.6298829999996</v>
      </c>
      <c r="E622">
        <v>2.2709999999999999</v>
      </c>
      <c r="F622">
        <f t="shared" si="61"/>
        <v>-9.25720751087903E-3</v>
      </c>
      <c r="G622">
        <f t="shared" si="62"/>
        <v>-1.0761020698430391E-2</v>
      </c>
      <c r="H622">
        <f t="shared" si="63"/>
        <v>-1.1290798396073498E-2</v>
      </c>
      <c r="I622">
        <f t="shared" si="64"/>
        <v>-2.6385239581812833E-3</v>
      </c>
      <c r="U622">
        <f t="shared" si="65"/>
        <v>-9.6565603774330048E-3</v>
      </c>
      <c r="V622">
        <f t="shared" si="66"/>
        <v>677.14038495116893</v>
      </c>
    </row>
    <row r="623" spans="1:22">
      <c r="A623" s="1">
        <v>42212</v>
      </c>
      <c r="B623">
        <v>17440.589843999998</v>
      </c>
      <c r="C623">
        <v>2067.639893</v>
      </c>
      <c r="D623">
        <v>5039.7797849999997</v>
      </c>
      <c r="E623">
        <v>2.2280000000000002</v>
      </c>
      <c r="F623">
        <f t="shared" si="61"/>
        <v>-7.3089541063086827E-3</v>
      </c>
      <c r="G623">
        <f t="shared" si="62"/>
        <v>-5.7917546957350231E-3</v>
      </c>
      <c r="H623">
        <f t="shared" si="63"/>
        <v>-9.6462284586351123E-3</v>
      </c>
      <c r="I623">
        <f t="shared" si="64"/>
        <v>-1.9115941058383747E-2</v>
      </c>
      <c r="U623">
        <f t="shared" si="65"/>
        <v>-8.7356752840420208E-3</v>
      </c>
      <c r="V623">
        <f t="shared" si="66"/>
        <v>671.22510642652423</v>
      </c>
    </row>
    <row r="624" spans="1:22">
      <c r="A624" s="1">
        <v>42213</v>
      </c>
      <c r="B624">
        <v>17630.269531000002</v>
      </c>
      <c r="C624">
        <v>2093.25</v>
      </c>
      <c r="D624">
        <v>5089.2099609999996</v>
      </c>
      <c r="E624">
        <v>2.25</v>
      </c>
      <c r="F624">
        <f t="shared" si="61"/>
        <v>1.0817045255663677E-2</v>
      </c>
      <c r="G624">
        <f t="shared" si="62"/>
        <v>1.2310073597852267E-2</v>
      </c>
      <c r="H624">
        <f t="shared" si="63"/>
        <v>9.760216890270762E-3</v>
      </c>
      <c r="I624">
        <f t="shared" si="64"/>
        <v>9.8258941512909814E-3</v>
      </c>
      <c r="U624">
        <f t="shared" si="65"/>
        <v>1.084879013826511E-2</v>
      </c>
      <c r="V624">
        <f t="shared" si="66"/>
        <v>678.50708674168015</v>
      </c>
    </row>
    <row r="625" spans="1:22">
      <c r="A625" s="1">
        <v>42214</v>
      </c>
      <c r="B625">
        <v>17751.390625</v>
      </c>
      <c r="C625">
        <v>2108.570068</v>
      </c>
      <c r="D625">
        <v>5111.7299800000001</v>
      </c>
      <c r="E625">
        <v>2.2789999999999999</v>
      </c>
      <c r="F625">
        <f t="shared" si="61"/>
        <v>6.846573428188416E-3</v>
      </c>
      <c r="G625">
        <f t="shared" si="62"/>
        <v>7.2921427569481731E-3</v>
      </c>
      <c r="H625">
        <f t="shared" si="63"/>
        <v>4.4152902998134897E-3</v>
      </c>
      <c r="I625">
        <f t="shared" si="64"/>
        <v>1.2806534047218501E-2</v>
      </c>
      <c r="U625">
        <f t="shared" si="65"/>
        <v>6.8468553502068737E-3</v>
      </c>
      <c r="V625">
        <f t="shared" si="66"/>
        <v>683.15272661869062</v>
      </c>
    </row>
    <row r="626" spans="1:22">
      <c r="A626" s="1">
        <v>42215</v>
      </c>
      <c r="B626">
        <v>17745.980468999998</v>
      </c>
      <c r="C626">
        <v>2108.6298830000001</v>
      </c>
      <c r="D626">
        <v>5128.7797849999997</v>
      </c>
      <c r="E626">
        <v>2.2679999999999998</v>
      </c>
      <c r="F626">
        <f t="shared" si="61"/>
        <v>-3.0482009653983236E-4</v>
      </c>
      <c r="G626">
        <f t="shared" si="62"/>
        <v>2.8367163378208414E-5</v>
      </c>
      <c r="H626">
        <f t="shared" si="63"/>
        <v>3.3298773489592818E-3</v>
      </c>
      <c r="I626">
        <f t="shared" si="64"/>
        <v>-4.8383643980416634E-3</v>
      </c>
      <c r="U626">
        <f t="shared" si="65"/>
        <v>4.3219088493513108E-4</v>
      </c>
      <c r="V626">
        <f t="shared" si="66"/>
        <v>683.44797900015385</v>
      </c>
    </row>
    <row r="627" spans="1:22">
      <c r="A627" s="1">
        <v>42216</v>
      </c>
      <c r="B627">
        <v>17689.859375</v>
      </c>
      <c r="C627">
        <v>2103.8400879999999</v>
      </c>
      <c r="D627">
        <v>5128.2797849999997</v>
      </c>
      <c r="E627">
        <v>2.2050000000000001</v>
      </c>
      <c r="F627">
        <f t="shared" si="61"/>
        <v>-3.1674790928397992E-3</v>
      </c>
      <c r="G627">
        <f t="shared" si="62"/>
        <v>-2.2741038379837917E-3</v>
      </c>
      <c r="H627">
        <f t="shared" si="63"/>
        <v>-9.7493827930639543E-5</v>
      </c>
      <c r="I627">
        <f t="shared" si="64"/>
        <v>-2.8170876966696221E-2</v>
      </c>
      <c r="U627">
        <f t="shared" si="65"/>
        <v>-4.4788107242958912E-3</v>
      </c>
      <c r="V627">
        <f t="shared" si="66"/>
        <v>680.38694486230963</v>
      </c>
    </row>
    <row r="628" spans="1:22">
      <c r="A628" s="1">
        <v>42219</v>
      </c>
      <c r="B628">
        <v>17598.199218999998</v>
      </c>
      <c r="C628">
        <v>2098.040039</v>
      </c>
      <c r="D628">
        <v>5115.3798829999996</v>
      </c>
      <c r="E628">
        <v>2.15</v>
      </c>
      <c r="F628">
        <f t="shared" si="61"/>
        <v>-5.1949790265713638E-3</v>
      </c>
      <c r="G628">
        <f t="shared" si="62"/>
        <v>-2.7606940266825457E-3</v>
      </c>
      <c r="H628">
        <f t="shared" si="63"/>
        <v>-2.5186133153982378E-3</v>
      </c>
      <c r="I628">
        <f t="shared" si="64"/>
        <v>-2.5259666759237989E-2</v>
      </c>
      <c r="U628">
        <f t="shared" si="65"/>
        <v>-5.6682525865194427E-3</v>
      </c>
      <c r="V628">
        <f t="shared" si="66"/>
        <v>676.53033980225973</v>
      </c>
    </row>
    <row r="629" spans="1:22">
      <c r="A629" s="1">
        <v>42220</v>
      </c>
      <c r="B629">
        <v>17550.689452999999</v>
      </c>
      <c r="C629">
        <v>2093.320068</v>
      </c>
      <c r="D629">
        <v>5105.5498049999997</v>
      </c>
      <c r="E629">
        <v>2.2109999999999999</v>
      </c>
      <c r="F629">
        <f t="shared" si="61"/>
        <v>-2.7033454956198713E-3</v>
      </c>
      <c r="G629">
        <f t="shared" si="62"/>
        <v>-2.2522393088201631E-3</v>
      </c>
      <c r="H629">
        <f t="shared" si="63"/>
        <v>-1.9235199401524848E-3</v>
      </c>
      <c r="I629">
        <f t="shared" si="64"/>
        <v>2.7977059735737827E-2</v>
      </c>
      <c r="U629">
        <f t="shared" si="65"/>
        <v>7.3397455019602728E-4</v>
      </c>
      <c r="V629">
        <f t="shared" si="66"/>
        <v>677.02689585410997</v>
      </c>
    </row>
    <row r="630" spans="1:22">
      <c r="A630" s="1">
        <v>42221</v>
      </c>
      <c r="B630">
        <v>17540.470702999999</v>
      </c>
      <c r="C630">
        <v>2099.8400879999999</v>
      </c>
      <c r="D630">
        <v>5139.9399409999996</v>
      </c>
      <c r="E630">
        <v>2.2679999999999998</v>
      </c>
      <c r="F630">
        <f t="shared" si="61"/>
        <v>-5.8241165258860969E-4</v>
      </c>
      <c r="G630">
        <f t="shared" si="62"/>
        <v>3.1098384092550632E-3</v>
      </c>
      <c r="H630">
        <f t="shared" si="63"/>
        <v>6.7132496365860583E-3</v>
      </c>
      <c r="I630">
        <f t="shared" si="64"/>
        <v>2.5453483990196389E-2</v>
      </c>
      <c r="U630">
        <f t="shared" si="65"/>
        <v>5.317551316995392E-3</v>
      </c>
      <c r="V630">
        <f t="shared" si="66"/>
        <v>680.62702111580029</v>
      </c>
    </row>
    <row r="631" spans="1:22">
      <c r="A631" s="1">
        <v>42222</v>
      </c>
      <c r="B631">
        <v>17419.75</v>
      </c>
      <c r="C631">
        <v>2083.5600589999999</v>
      </c>
      <c r="D631">
        <v>5056.4399409999996</v>
      </c>
      <c r="E631">
        <v>2.234</v>
      </c>
      <c r="F631">
        <f t="shared" si="61"/>
        <v>-6.9062025578189631E-3</v>
      </c>
      <c r="G631">
        <f t="shared" si="62"/>
        <v>-7.7831957796706099E-3</v>
      </c>
      <c r="H631">
        <f t="shared" si="63"/>
        <v>-1.6378728062217282E-2</v>
      </c>
      <c r="I631">
        <f t="shared" si="64"/>
        <v>-1.5104685218496642E-2</v>
      </c>
      <c r="U631">
        <f t="shared" si="65"/>
        <v>-1.0830906441761722E-2</v>
      </c>
      <c r="V631">
        <f t="shared" si="66"/>
        <v>673.25521352836006</v>
      </c>
    </row>
    <row r="632" spans="1:22">
      <c r="A632" s="1">
        <v>42223</v>
      </c>
      <c r="B632">
        <v>17373.380859000001</v>
      </c>
      <c r="C632">
        <v>2077.570068</v>
      </c>
      <c r="D632">
        <v>5043.5400390000004</v>
      </c>
      <c r="E632">
        <v>2.1749999999999998</v>
      </c>
      <c r="F632">
        <f t="shared" si="61"/>
        <v>-2.6654208636899723E-3</v>
      </c>
      <c r="G632">
        <f t="shared" si="62"/>
        <v>-2.8790232242949477E-3</v>
      </c>
      <c r="H632">
        <f t="shared" si="63"/>
        <v>-2.5544424919761166E-3</v>
      </c>
      <c r="I632">
        <f t="shared" si="64"/>
        <v>-2.6765036106361599E-2</v>
      </c>
      <c r="U632">
        <f t="shared" si="65"/>
        <v>-5.106169584624471E-3</v>
      </c>
      <c r="V632">
        <f t="shared" si="66"/>
        <v>669.81745823435165</v>
      </c>
    </row>
    <row r="633" spans="1:22">
      <c r="A633" s="1">
        <v>42226</v>
      </c>
      <c r="B633">
        <v>17615.169922000001</v>
      </c>
      <c r="C633">
        <v>2104.179932</v>
      </c>
      <c r="D633">
        <v>5101.7998049999997</v>
      </c>
      <c r="E633">
        <v>2.238</v>
      </c>
      <c r="F633">
        <f t="shared" si="61"/>
        <v>1.3821259047005452E-2</v>
      </c>
      <c r="G633">
        <f t="shared" si="62"/>
        <v>1.2726835975794628E-2</v>
      </c>
      <c r="H633">
        <f t="shared" si="63"/>
        <v>1.1485156201595728E-2</v>
      </c>
      <c r="I633">
        <f t="shared" si="64"/>
        <v>2.8553945349086174E-2</v>
      </c>
      <c r="U633">
        <f t="shared" si="65"/>
        <v>1.426536990222736E-2</v>
      </c>
      <c r="V633">
        <f t="shared" si="66"/>
        <v>679.37265204303435</v>
      </c>
    </row>
    <row r="634" spans="1:22">
      <c r="A634" s="1">
        <v>42227</v>
      </c>
      <c r="B634">
        <v>17402.839843999998</v>
      </c>
      <c r="C634">
        <v>2084.070068</v>
      </c>
      <c r="D634">
        <v>5036.7900390000004</v>
      </c>
      <c r="E634">
        <v>2.137</v>
      </c>
      <c r="F634">
        <f t="shared" si="61"/>
        <v>-1.21270558558083E-2</v>
      </c>
      <c r="G634">
        <f t="shared" si="62"/>
        <v>-9.6030650234122886E-3</v>
      </c>
      <c r="H634">
        <f t="shared" si="63"/>
        <v>-1.2824398261459195E-2</v>
      </c>
      <c r="I634">
        <f t="shared" si="64"/>
        <v>-4.6179633552722879E-2</v>
      </c>
      <c r="U634">
        <f t="shared" si="65"/>
        <v>-1.4984319097476223E-2</v>
      </c>
      <c r="V634">
        <f t="shared" si="66"/>
        <v>669.19271543872287</v>
      </c>
    </row>
    <row r="635" spans="1:22">
      <c r="A635" s="1">
        <v>42228</v>
      </c>
      <c r="B635">
        <v>17402.509765999999</v>
      </c>
      <c r="C635">
        <v>2086.0500489999999</v>
      </c>
      <c r="D635">
        <v>5044.3901370000003</v>
      </c>
      <c r="E635">
        <v>2.13</v>
      </c>
      <c r="F635">
        <f t="shared" si="61"/>
        <v>-1.8967084296385593E-5</v>
      </c>
      <c r="G635">
        <f t="shared" si="62"/>
        <v>9.4960389304633061E-4</v>
      </c>
      <c r="H635">
        <f t="shared" si="63"/>
        <v>1.5077797057791182E-3</v>
      </c>
      <c r="I635">
        <f t="shared" si="64"/>
        <v>-3.280996615676878E-3</v>
      </c>
      <c r="U635">
        <f t="shared" si="65"/>
        <v>4.0342529279103107E-4</v>
      </c>
      <c r="V635">
        <f t="shared" si="66"/>
        <v>669.46268470588245</v>
      </c>
    </row>
    <row r="636" spans="1:22">
      <c r="A636" s="1">
        <v>42229</v>
      </c>
      <c r="B636">
        <v>17408.25</v>
      </c>
      <c r="C636">
        <v>2083.389893</v>
      </c>
      <c r="D636">
        <v>5033.5600590000004</v>
      </c>
      <c r="E636">
        <v>2.1890000000000001</v>
      </c>
      <c r="F636">
        <f t="shared" si="61"/>
        <v>3.2979653938116878E-4</v>
      </c>
      <c r="G636">
        <f t="shared" si="62"/>
        <v>-1.2760257482792195E-3</v>
      </c>
      <c r="H636">
        <f t="shared" si="63"/>
        <v>-2.1492628874618547E-3</v>
      </c>
      <c r="I636">
        <f t="shared" si="64"/>
        <v>2.7322838819392251E-2</v>
      </c>
      <c r="U636">
        <f t="shared" si="65"/>
        <v>1.8036362530312535E-3</v>
      </c>
      <c r="V636">
        <f t="shared" si="66"/>
        <v>670.67015187406957</v>
      </c>
    </row>
    <row r="637" spans="1:22">
      <c r="A637" s="1">
        <v>42230</v>
      </c>
      <c r="B637">
        <v>17477.400390999999</v>
      </c>
      <c r="C637">
        <v>2091.540039</v>
      </c>
      <c r="D637">
        <v>5048.2402339999999</v>
      </c>
      <c r="E637">
        <v>2.1960000000000002</v>
      </c>
      <c r="F637">
        <f t="shared" si="61"/>
        <v>3.9644083336255022E-3</v>
      </c>
      <c r="G637">
        <f t="shared" si="62"/>
        <v>3.904332041982352E-3</v>
      </c>
      <c r="H637">
        <f t="shared" si="63"/>
        <v>2.9122150704374715E-3</v>
      </c>
      <c r="I637">
        <f t="shared" si="64"/>
        <v>3.1927051065583347E-3</v>
      </c>
      <c r="U637">
        <f t="shared" si="65"/>
        <v>3.5535571444694314E-3</v>
      </c>
      <c r="V637">
        <f t="shared" si="66"/>
        <v>673.05341658384407</v>
      </c>
    </row>
    <row r="638" spans="1:22">
      <c r="A638" s="1">
        <v>42233</v>
      </c>
      <c r="B638">
        <v>17545.179688</v>
      </c>
      <c r="C638">
        <v>2102.4399410000001</v>
      </c>
      <c r="D638">
        <v>5091.7001950000003</v>
      </c>
      <c r="E638">
        <v>2.15</v>
      </c>
      <c r="F638">
        <f t="shared" si="61"/>
        <v>3.8706104157618534E-3</v>
      </c>
      <c r="G638">
        <f t="shared" si="62"/>
        <v>5.1978915460573353E-3</v>
      </c>
      <c r="H638">
        <f t="shared" si="63"/>
        <v>8.5720872674302211E-3</v>
      </c>
      <c r="I638">
        <f t="shared" si="64"/>
        <v>-2.1169681507712944E-2</v>
      </c>
      <c r="U638">
        <f t="shared" si="65"/>
        <v>3.1752086180035278E-3</v>
      </c>
      <c r="V638">
        <f t="shared" si="66"/>
        <v>675.19050159255778</v>
      </c>
    </row>
    <row r="639" spans="1:22">
      <c r="A639" s="1">
        <v>42234</v>
      </c>
      <c r="B639">
        <v>17511.339843999998</v>
      </c>
      <c r="C639">
        <v>2096.919922</v>
      </c>
      <c r="D639">
        <v>5059.3500979999999</v>
      </c>
      <c r="E639">
        <v>2.1960000000000002</v>
      </c>
      <c r="F639">
        <f t="shared" si="61"/>
        <v>-1.9305883734229117E-3</v>
      </c>
      <c r="G639">
        <f t="shared" si="62"/>
        <v>-2.628982682793983E-3</v>
      </c>
      <c r="H639">
        <f t="shared" si="63"/>
        <v>-6.3737653906576911E-3</v>
      </c>
      <c r="I639">
        <f t="shared" si="64"/>
        <v>2.1169681507712857E-2</v>
      </c>
      <c r="U639">
        <f t="shared" si="65"/>
        <v>-1.1630327832910896E-3</v>
      </c>
      <c r="V639">
        <f t="shared" si="66"/>
        <v>674.40523290423891</v>
      </c>
    </row>
    <row r="640" spans="1:22">
      <c r="A640" s="1">
        <v>42235</v>
      </c>
      <c r="B640">
        <v>17348.730468999998</v>
      </c>
      <c r="C640">
        <v>2079.610107</v>
      </c>
      <c r="D640">
        <v>5019.0498049999997</v>
      </c>
      <c r="E640">
        <v>2.129</v>
      </c>
      <c r="F640">
        <f t="shared" si="61"/>
        <v>-9.329330259492145E-3</v>
      </c>
      <c r="G640">
        <f t="shared" si="62"/>
        <v>-8.2891366720709101E-3</v>
      </c>
      <c r="H640">
        <f t="shared" si="63"/>
        <v>-7.9974020048745424E-3</v>
      </c>
      <c r="I640">
        <f t="shared" si="64"/>
        <v>-3.0985137735941911E-2</v>
      </c>
      <c r="U640">
        <f t="shared" si="65"/>
        <v>-1.078327445452547E-2</v>
      </c>
      <c r="V640">
        <f t="shared" si="66"/>
        <v>667.13293618426439</v>
      </c>
    </row>
    <row r="641" spans="1:22">
      <c r="A641" s="1">
        <v>42236</v>
      </c>
      <c r="B641">
        <v>16990.689452999999</v>
      </c>
      <c r="C641">
        <v>2035.7299800000001</v>
      </c>
      <c r="D641">
        <v>4877.4902339999999</v>
      </c>
      <c r="E641">
        <v>2.0840000000000001</v>
      </c>
      <c r="F641">
        <f t="shared" si="61"/>
        <v>-2.0853817110250441E-2</v>
      </c>
      <c r="G641">
        <f t="shared" si="62"/>
        <v>-2.1325960481545045E-2</v>
      </c>
      <c r="H641">
        <f t="shared" si="63"/>
        <v>-2.860984265718235E-2</v>
      </c>
      <c r="I641">
        <f t="shared" si="64"/>
        <v>-2.1363262020221895E-2</v>
      </c>
      <c r="U641">
        <f t="shared" si="65"/>
        <v>-2.3373212276715537E-2</v>
      </c>
      <c r="V641">
        <f t="shared" si="66"/>
        <v>651.53989645004106</v>
      </c>
    </row>
    <row r="642" spans="1:22">
      <c r="A642" s="1">
        <v>42237</v>
      </c>
      <c r="B642">
        <v>16459.75</v>
      </c>
      <c r="C642">
        <v>1970.8900149999999</v>
      </c>
      <c r="D642">
        <v>4706.0400390000004</v>
      </c>
      <c r="E642">
        <v>2.0539999999999998</v>
      </c>
      <c r="F642">
        <f t="shared" si="61"/>
        <v>-3.1747507991646357E-2</v>
      </c>
      <c r="G642">
        <f t="shared" si="62"/>
        <v>-3.236924211323932E-2</v>
      </c>
      <c r="H642">
        <f t="shared" si="63"/>
        <v>-3.5783992914095501E-2</v>
      </c>
      <c r="I642">
        <f t="shared" si="64"/>
        <v>-1.4500012384754065E-2</v>
      </c>
      <c r="U642">
        <f t="shared" si="65"/>
        <v>-3.1420224144169756E-2</v>
      </c>
      <c r="V642">
        <f t="shared" si="66"/>
        <v>631.06836686471161</v>
      </c>
    </row>
    <row r="643" spans="1:22">
      <c r="A643" s="1">
        <v>42240</v>
      </c>
      <c r="B643">
        <v>15871.349609000001</v>
      </c>
      <c r="C643">
        <v>1893.209961</v>
      </c>
      <c r="D643">
        <v>4526.25</v>
      </c>
      <c r="E643">
        <v>1.9970000000000001</v>
      </c>
      <c r="F643">
        <f t="shared" si="61"/>
        <v>-3.6402434350839327E-2</v>
      </c>
      <c r="G643">
        <f t="shared" si="62"/>
        <v>-4.0211444491884053E-2</v>
      </c>
      <c r="H643">
        <f t="shared" si="63"/>
        <v>-3.8953016246061581E-2</v>
      </c>
      <c r="I643">
        <f t="shared" si="64"/>
        <v>-2.8143057072688205E-2</v>
      </c>
      <c r="U643">
        <f t="shared" si="65"/>
        <v>-3.7484374233904313E-2</v>
      </c>
      <c r="V643">
        <f t="shared" si="66"/>
        <v>607.41316403397593</v>
      </c>
    </row>
    <row r="644" spans="1:22">
      <c r="A644" s="1">
        <v>42241</v>
      </c>
      <c r="B644">
        <v>15666.440430000001</v>
      </c>
      <c r="C644">
        <v>1867.6099850000001</v>
      </c>
      <c r="D644">
        <v>4506.4902339999999</v>
      </c>
      <c r="E644">
        <v>2.133</v>
      </c>
      <c r="F644">
        <f t="shared" ref="F644:F707" si="67">LN(B644/B643)</f>
        <v>-1.2994700147997961E-2</v>
      </c>
      <c r="G644">
        <f t="shared" ref="G644:G707" si="68">LN(C644/C643)</f>
        <v>-1.3614249963910554E-2</v>
      </c>
      <c r="H644">
        <f t="shared" ref="H644:H707" si="69">LN(D644/D643)</f>
        <v>-4.3751501777128561E-3</v>
      </c>
      <c r="I644">
        <f t="shared" ref="I644:I707" si="70">LN(E644/E643)</f>
        <v>6.5883385055535287E-2</v>
      </c>
      <c r="U644">
        <f t="shared" ref="U644:U707" si="71">0.3*(F644)+0.3*(G644)+0.3*(H644)+0.1*(I644)</f>
        <v>-2.7068915813328823E-3</v>
      </c>
      <c r="V644">
        <f t="shared" ref="V644:V707" si="72">V643*(1+U644)</f>
        <v>605.7689624538616</v>
      </c>
    </row>
    <row r="645" spans="1:22">
      <c r="A645" s="1">
        <v>42242</v>
      </c>
      <c r="B645">
        <v>16285.509765999999</v>
      </c>
      <c r="C645">
        <v>1940.51001</v>
      </c>
      <c r="D645">
        <v>4697.5400390000004</v>
      </c>
      <c r="E645">
        <v>2.1720000000000002</v>
      </c>
      <c r="F645">
        <f t="shared" si="67"/>
        <v>3.8754868732872795E-2</v>
      </c>
      <c r="G645">
        <f t="shared" si="68"/>
        <v>3.8291299743553803E-2</v>
      </c>
      <c r="H645">
        <f t="shared" si="69"/>
        <v>4.1520343819088777E-2</v>
      </c>
      <c r="I645">
        <f t="shared" si="70"/>
        <v>1.811896258247556E-2</v>
      </c>
      <c r="U645">
        <f t="shared" si="71"/>
        <v>3.738184994690217E-2</v>
      </c>
      <c r="V645">
        <f t="shared" si="72"/>
        <v>628.41372691080244</v>
      </c>
    </row>
    <row r="646" spans="1:22">
      <c r="A646" s="1">
        <v>42243</v>
      </c>
      <c r="B646">
        <v>16654.769531000002</v>
      </c>
      <c r="C646">
        <v>1987.660034</v>
      </c>
      <c r="D646">
        <v>4812.7099609999996</v>
      </c>
      <c r="E646">
        <v>2.1680000000000001</v>
      </c>
      <c r="F646">
        <f t="shared" si="67"/>
        <v>2.2420892691164294E-2</v>
      </c>
      <c r="G646">
        <f t="shared" si="68"/>
        <v>2.4007254278508312E-2</v>
      </c>
      <c r="H646">
        <f t="shared" si="69"/>
        <v>2.4221351182868268E-2</v>
      </c>
      <c r="I646">
        <f t="shared" si="70"/>
        <v>-1.843318494289224E-3</v>
      </c>
      <c r="U646">
        <f t="shared" si="71"/>
        <v>2.101051759633334E-2</v>
      </c>
      <c r="V646">
        <f t="shared" si="72"/>
        <v>641.61702457783929</v>
      </c>
    </row>
    <row r="647" spans="1:22">
      <c r="A647" s="1">
        <v>42244</v>
      </c>
      <c r="B647">
        <v>16643.009765999999</v>
      </c>
      <c r="C647">
        <v>1988.869995</v>
      </c>
      <c r="D647">
        <v>4828.3198240000002</v>
      </c>
      <c r="E647">
        <v>2.1859999999999999</v>
      </c>
      <c r="F647">
        <f t="shared" si="67"/>
        <v>-7.0633932575729316E-4</v>
      </c>
      <c r="G647">
        <f t="shared" si="68"/>
        <v>6.0855118835607827E-4</v>
      </c>
      <c r="H647">
        <f t="shared" si="69"/>
        <v>3.2382176984399763E-3</v>
      </c>
      <c r="I647">
        <f t="shared" si="70"/>
        <v>8.2683061769468751E-3</v>
      </c>
      <c r="U647">
        <f t="shared" si="71"/>
        <v>1.768959486006316E-3</v>
      </c>
      <c r="V647">
        <f t="shared" si="72"/>
        <v>642.75201909984946</v>
      </c>
    </row>
    <row r="648" spans="1:22">
      <c r="A648" s="1">
        <v>42247</v>
      </c>
      <c r="B648">
        <v>16528.029297000001</v>
      </c>
      <c r="C648">
        <v>1972.1800539999999</v>
      </c>
      <c r="D648">
        <v>4776.5097660000001</v>
      </c>
      <c r="E648">
        <v>2.2000000000000002</v>
      </c>
      <c r="F648">
        <f t="shared" si="67"/>
        <v>-6.9326094541880771E-3</v>
      </c>
      <c r="G648">
        <f t="shared" si="68"/>
        <v>-8.4270784584924117E-3</v>
      </c>
      <c r="H648">
        <f t="shared" si="69"/>
        <v>-1.0788439301240602E-2</v>
      </c>
      <c r="I648">
        <f t="shared" si="70"/>
        <v>6.3839706099235336E-3</v>
      </c>
      <c r="U648">
        <f t="shared" si="71"/>
        <v>-7.2060411031839742E-3</v>
      </c>
      <c r="V648">
        <f t="shared" si="72"/>
        <v>638.12032163106142</v>
      </c>
    </row>
    <row r="649" spans="1:22">
      <c r="A649" s="1">
        <v>42248</v>
      </c>
      <c r="B649">
        <v>16058.349609000001</v>
      </c>
      <c r="C649">
        <v>1913.849976</v>
      </c>
      <c r="D649">
        <v>4636.1000979999999</v>
      </c>
      <c r="E649">
        <v>2.1720000000000002</v>
      </c>
      <c r="F649">
        <f t="shared" si="67"/>
        <v>-2.8828745777678161E-2</v>
      </c>
      <c r="G649">
        <f t="shared" si="68"/>
        <v>-3.0022649772647417E-2</v>
      </c>
      <c r="H649">
        <f t="shared" si="69"/>
        <v>-2.9836588616590703E-2</v>
      </c>
      <c r="I649">
        <f t="shared" si="70"/>
        <v>-1.2808958292581135E-2</v>
      </c>
      <c r="U649">
        <f t="shared" si="71"/>
        <v>-2.7887291079332997E-2</v>
      </c>
      <c r="V649">
        <f t="shared" si="72"/>
        <v>620.32487447809842</v>
      </c>
    </row>
    <row r="650" spans="1:22">
      <c r="A650" s="1">
        <v>42249</v>
      </c>
      <c r="B650">
        <v>16351.379883</v>
      </c>
      <c r="C650">
        <v>1948.8599850000001</v>
      </c>
      <c r="D650">
        <v>4749.9799800000001</v>
      </c>
      <c r="E650">
        <v>2.1930000000000001</v>
      </c>
      <c r="F650">
        <f t="shared" si="67"/>
        <v>1.8083351130041059E-2</v>
      </c>
      <c r="G650">
        <f t="shared" si="68"/>
        <v>1.8127671026470109E-2</v>
      </c>
      <c r="H650">
        <f t="shared" si="69"/>
        <v>2.4266886598259176E-2</v>
      </c>
      <c r="I650">
        <f t="shared" si="70"/>
        <v>9.6220673640620303E-3</v>
      </c>
      <c r="U650">
        <f t="shared" si="71"/>
        <v>1.9105579362837306E-2</v>
      </c>
      <c r="V650">
        <f t="shared" si="72"/>
        <v>632.17654059818187</v>
      </c>
    </row>
    <row r="651" spans="1:22">
      <c r="A651" s="1">
        <v>42250</v>
      </c>
      <c r="B651">
        <v>16374.759765999999</v>
      </c>
      <c r="C651">
        <v>1951.130005</v>
      </c>
      <c r="D651">
        <v>4733.5</v>
      </c>
      <c r="E651">
        <v>2.1680000000000001</v>
      </c>
      <c r="F651">
        <f t="shared" si="67"/>
        <v>1.4288203392341459E-3</v>
      </c>
      <c r="G651">
        <f t="shared" si="68"/>
        <v>1.1641159398742432E-3</v>
      </c>
      <c r="H651">
        <f t="shared" si="69"/>
        <v>-3.4755167140169078E-3</v>
      </c>
      <c r="I651">
        <f t="shared" si="70"/>
        <v>-1.1465385858351381E-2</v>
      </c>
      <c r="U651">
        <f t="shared" si="71"/>
        <v>-1.4113127163076936E-3</v>
      </c>
      <c r="V651">
        <f t="shared" si="72"/>
        <v>631.28434180748422</v>
      </c>
    </row>
    <row r="652" spans="1:22">
      <c r="A652" s="1">
        <v>42251</v>
      </c>
      <c r="B652">
        <v>16102.379883</v>
      </c>
      <c r="C652">
        <v>1921.219971</v>
      </c>
      <c r="D652">
        <v>4683.919922</v>
      </c>
      <c r="E652">
        <v>2.1280000000000001</v>
      </c>
      <c r="F652">
        <f t="shared" si="67"/>
        <v>-1.677403074890485E-2</v>
      </c>
      <c r="G652">
        <f t="shared" si="68"/>
        <v>-1.5448308659813455E-2</v>
      </c>
      <c r="H652">
        <f t="shared" si="69"/>
        <v>-1.0529537069211047E-2</v>
      </c>
      <c r="I652">
        <f t="shared" si="70"/>
        <v>-1.8622512098001798E-2</v>
      </c>
      <c r="U652">
        <f t="shared" si="71"/>
        <v>-1.4687814153178984E-2</v>
      </c>
      <c r="V652">
        <f t="shared" si="72"/>
        <v>622.012154717204</v>
      </c>
    </row>
    <row r="653" spans="1:22">
      <c r="A653" s="1">
        <v>42255</v>
      </c>
      <c r="B653">
        <v>16492.679688</v>
      </c>
      <c r="C653">
        <v>1969.410034</v>
      </c>
      <c r="D653">
        <v>4811.9301759999998</v>
      </c>
      <c r="E653">
        <v>2.194</v>
      </c>
      <c r="F653">
        <f t="shared" si="67"/>
        <v>2.394954730352139E-2</v>
      </c>
      <c r="G653">
        <f t="shared" si="68"/>
        <v>2.477363695127497E-2</v>
      </c>
      <c r="H653">
        <f t="shared" si="69"/>
        <v>2.6962938098867791E-2</v>
      </c>
      <c r="I653">
        <f t="shared" si="70"/>
        <v>3.0543790373640422E-2</v>
      </c>
      <c r="U653">
        <f t="shared" si="71"/>
        <v>2.5760215743463287E-2</v>
      </c>
      <c r="V653">
        <f t="shared" si="72"/>
        <v>638.03532201777568</v>
      </c>
    </row>
    <row r="654" spans="1:22">
      <c r="A654" s="1">
        <v>42256</v>
      </c>
      <c r="B654">
        <v>16253.570313</v>
      </c>
      <c r="C654">
        <v>1942.040039</v>
      </c>
      <c r="D654">
        <v>4756.5297849999997</v>
      </c>
      <c r="E654">
        <v>2.181</v>
      </c>
      <c r="F654">
        <f t="shared" si="67"/>
        <v>-1.4604030977763955E-2</v>
      </c>
      <c r="G654">
        <f t="shared" si="68"/>
        <v>-1.3995035710028114E-2</v>
      </c>
      <c r="H654">
        <f t="shared" si="69"/>
        <v>-1.1579922014375573E-2</v>
      </c>
      <c r="I654">
        <f t="shared" si="70"/>
        <v>-5.9428746335464973E-3</v>
      </c>
      <c r="U654">
        <f t="shared" si="71"/>
        <v>-1.2647984074004942E-2</v>
      </c>
      <c r="V654">
        <f t="shared" si="72"/>
        <v>629.96546142624231</v>
      </c>
    </row>
    <row r="655" spans="1:22">
      <c r="A655" s="1">
        <v>42257</v>
      </c>
      <c r="B655">
        <v>16330.400390999999</v>
      </c>
      <c r="C655">
        <v>1952.290039</v>
      </c>
      <c r="D655">
        <v>4796.25</v>
      </c>
      <c r="E655">
        <v>2.222</v>
      </c>
      <c r="F655">
        <f t="shared" si="67"/>
        <v>4.7158292083870623E-3</v>
      </c>
      <c r="G655">
        <f t="shared" si="68"/>
        <v>5.2640754451046302E-3</v>
      </c>
      <c r="H655">
        <f t="shared" si="69"/>
        <v>8.3159969769349903E-3</v>
      </c>
      <c r="I655">
        <f t="shared" si="70"/>
        <v>1.8624203997946214E-2</v>
      </c>
      <c r="U655">
        <f t="shared" si="71"/>
        <v>7.3511908889226252E-3</v>
      </c>
      <c r="V655">
        <f t="shared" si="72"/>
        <v>634.59645778661479</v>
      </c>
    </row>
    <row r="656" spans="1:22">
      <c r="A656" s="1">
        <v>42258</v>
      </c>
      <c r="B656">
        <v>16433.089843999998</v>
      </c>
      <c r="C656">
        <v>1961.0500489999999</v>
      </c>
      <c r="D656">
        <v>4822.3398440000001</v>
      </c>
      <c r="E656">
        <v>2.1829999999999998</v>
      </c>
      <c r="F656">
        <f t="shared" si="67"/>
        <v>6.2685500553206572E-3</v>
      </c>
      <c r="G656">
        <f t="shared" si="68"/>
        <v>4.4770065646443351E-3</v>
      </c>
      <c r="H656">
        <f t="shared" si="69"/>
        <v>5.4248925065474201E-3</v>
      </c>
      <c r="I656">
        <f t="shared" si="70"/>
        <v>-1.7707613649631519E-2</v>
      </c>
      <c r="U656">
        <f t="shared" si="71"/>
        <v>3.0803733729905716E-3</v>
      </c>
      <c r="V656">
        <f t="shared" si="72"/>
        <v>636.55125181777476</v>
      </c>
    </row>
    <row r="657" spans="1:22">
      <c r="A657" s="1">
        <v>42261</v>
      </c>
      <c r="B657">
        <v>16370.959961</v>
      </c>
      <c r="C657">
        <v>1953.030029</v>
      </c>
      <c r="D657">
        <v>4805.7597660000001</v>
      </c>
      <c r="E657">
        <v>2.1800000000000002</v>
      </c>
      <c r="F657">
        <f t="shared" si="67"/>
        <v>-3.7879443336197422E-3</v>
      </c>
      <c r="G657">
        <f t="shared" si="68"/>
        <v>-4.0980414626955409E-3</v>
      </c>
      <c r="H657">
        <f t="shared" si="69"/>
        <v>-3.4441052878164172E-3</v>
      </c>
      <c r="I657">
        <f t="shared" si="70"/>
        <v>-1.3752007668090382E-3</v>
      </c>
      <c r="U657">
        <f t="shared" si="71"/>
        <v>-3.5365474019204137E-3</v>
      </c>
      <c r="V657">
        <f t="shared" si="72"/>
        <v>634.30005814196943</v>
      </c>
    </row>
    <row r="658" spans="1:22">
      <c r="A658" s="1">
        <v>42262</v>
      </c>
      <c r="B658">
        <v>16599.849609000001</v>
      </c>
      <c r="C658">
        <v>1978.089966</v>
      </c>
      <c r="D658">
        <v>4860.5200199999999</v>
      </c>
      <c r="E658">
        <v>2.2810000000000001</v>
      </c>
      <c r="F658">
        <f t="shared" si="67"/>
        <v>1.3884604480649838E-2</v>
      </c>
      <c r="G658">
        <f t="shared" si="68"/>
        <v>1.2749687874278685E-2</v>
      </c>
      <c r="H658">
        <f t="shared" si="69"/>
        <v>1.1330282390554584E-2</v>
      </c>
      <c r="I658">
        <f t="shared" si="70"/>
        <v>4.5289066501253271E-2</v>
      </c>
      <c r="U658">
        <f t="shared" si="71"/>
        <v>1.5918279073770258E-2</v>
      </c>
      <c r="V658">
        <f t="shared" si="72"/>
        <v>644.39702348398191</v>
      </c>
    </row>
    <row r="659" spans="1:22">
      <c r="A659" s="1">
        <v>42263</v>
      </c>
      <c r="B659">
        <v>16739.949218999998</v>
      </c>
      <c r="C659">
        <v>1995.3100589999999</v>
      </c>
      <c r="D659">
        <v>4889.2402339999999</v>
      </c>
      <c r="E659">
        <v>2.3029999999999999</v>
      </c>
      <c r="F659">
        <f t="shared" si="67"/>
        <v>8.4043959215201799E-3</v>
      </c>
      <c r="G659">
        <f t="shared" si="68"/>
        <v>8.6677408281392605E-3</v>
      </c>
      <c r="H659">
        <f t="shared" si="69"/>
        <v>5.8914878569450435E-3</v>
      </c>
      <c r="I659">
        <f t="shared" si="70"/>
        <v>9.5986775362969737E-3</v>
      </c>
      <c r="U659">
        <f t="shared" si="71"/>
        <v>7.848955135611041E-3</v>
      </c>
      <c r="V659">
        <f t="shared" si="72"/>
        <v>649.454866810829</v>
      </c>
    </row>
    <row r="660" spans="1:22">
      <c r="A660" s="1">
        <v>42264</v>
      </c>
      <c r="B660">
        <v>16674.740234000001</v>
      </c>
      <c r="C660">
        <v>1990.1999510000001</v>
      </c>
      <c r="D660">
        <v>4893.9501950000003</v>
      </c>
      <c r="E660">
        <v>2.2170000000000001</v>
      </c>
      <c r="F660">
        <f t="shared" si="67"/>
        <v>-3.9030180347512807E-3</v>
      </c>
      <c r="G660">
        <f t="shared" si="68"/>
        <v>-2.5643447325231369E-3</v>
      </c>
      <c r="H660">
        <f t="shared" si="69"/>
        <v>9.6286817640352988E-4</v>
      </c>
      <c r="I660">
        <f t="shared" si="70"/>
        <v>-3.8057690204373627E-2</v>
      </c>
      <c r="U660">
        <f t="shared" si="71"/>
        <v>-5.4571173976986293E-3</v>
      </c>
      <c r="V660">
        <f t="shared" si="72"/>
        <v>645.91071535813558</v>
      </c>
    </row>
    <row r="661" spans="1:22">
      <c r="A661" s="1">
        <v>42265</v>
      </c>
      <c r="B661">
        <v>16384.580077999999</v>
      </c>
      <c r="C661">
        <v>1958.030029</v>
      </c>
      <c r="D661">
        <v>4827.2299800000001</v>
      </c>
      <c r="E661">
        <v>2.13</v>
      </c>
      <c r="F661">
        <f t="shared" si="67"/>
        <v>-1.7554360127715177E-2</v>
      </c>
      <c r="G661">
        <f t="shared" si="68"/>
        <v>-1.6296231019642143E-2</v>
      </c>
      <c r="H661">
        <f t="shared" si="69"/>
        <v>-1.372698817857739E-2</v>
      </c>
      <c r="I661">
        <f t="shared" si="70"/>
        <v>-4.0032950912840752E-2</v>
      </c>
      <c r="U661">
        <f t="shared" si="71"/>
        <v>-1.8276568889064489E-2</v>
      </c>
      <c r="V661">
        <f t="shared" si="72"/>
        <v>634.10568367270764</v>
      </c>
    </row>
    <row r="662" spans="1:22">
      <c r="A662" s="1">
        <v>42268</v>
      </c>
      <c r="B662">
        <v>16510.189452999999</v>
      </c>
      <c r="C662">
        <v>1966.969971</v>
      </c>
      <c r="D662">
        <v>4828.9501950000003</v>
      </c>
      <c r="E662">
        <v>2.214</v>
      </c>
      <c r="F662">
        <f t="shared" si="67"/>
        <v>7.6370795299090148E-3</v>
      </c>
      <c r="G662">
        <f t="shared" si="68"/>
        <v>4.5553923362219801E-3</v>
      </c>
      <c r="H662">
        <f t="shared" si="69"/>
        <v>3.5629306558548462E-4</v>
      </c>
      <c r="I662">
        <f t="shared" si="70"/>
        <v>3.8678854565111338E-2</v>
      </c>
      <c r="U662">
        <f t="shared" si="71"/>
        <v>7.6325149360260778E-3</v>
      </c>
      <c r="V662">
        <f t="shared" si="72"/>
        <v>638.9455047743586</v>
      </c>
    </row>
    <row r="663" spans="1:22">
      <c r="A663" s="1">
        <v>42269</v>
      </c>
      <c r="B663">
        <v>16330.469727</v>
      </c>
      <c r="C663">
        <v>1942.73999</v>
      </c>
      <c r="D663">
        <v>4756.7202150000003</v>
      </c>
      <c r="E663">
        <v>2.125</v>
      </c>
      <c r="F663">
        <f t="shared" si="67"/>
        <v>-1.0945061676688695E-2</v>
      </c>
      <c r="G663">
        <f t="shared" si="68"/>
        <v>-1.2394930290949867E-2</v>
      </c>
      <c r="H663">
        <f t="shared" si="69"/>
        <v>-1.5070692818110914E-2</v>
      </c>
      <c r="I663">
        <f t="shared" si="70"/>
        <v>-4.1029031910064961E-2</v>
      </c>
      <c r="U663">
        <f t="shared" si="71"/>
        <v>-1.562610862673134E-2</v>
      </c>
      <c r="V663">
        <f t="shared" si="72"/>
        <v>628.96127291019275</v>
      </c>
    </row>
    <row r="664" spans="1:22">
      <c r="A664" s="1">
        <v>42270</v>
      </c>
      <c r="B664">
        <v>16279.889648</v>
      </c>
      <c r="C664">
        <v>1938.76001</v>
      </c>
      <c r="D664">
        <v>4752.7402339999999</v>
      </c>
      <c r="E664">
        <v>2.1440000000000001</v>
      </c>
      <c r="F664">
        <f t="shared" si="67"/>
        <v>-3.1020890618944598E-3</v>
      </c>
      <c r="G664">
        <f t="shared" si="68"/>
        <v>-2.0507439880633901E-3</v>
      </c>
      <c r="H664">
        <f t="shared" si="69"/>
        <v>-8.3705721344156454E-4</v>
      </c>
      <c r="I664">
        <f t="shared" si="70"/>
        <v>8.9014408321753981E-3</v>
      </c>
      <c r="U664">
        <f t="shared" si="71"/>
        <v>-9.0682299580228443E-4</v>
      </c>
      <c r="V664">
        <f t="shared" si="72"/>
        <v>628.39091636444869</v>
      </c>
    </row>
    <row r="665" spans="1:22">
      <c r="A665" s="1">
        <v>42271</v>
      </c>
      <c r="B665">
        <v>16201.320313</v>
      </c>
      <c r="C665">
        <v>1932.23999</v>
      </c>
      <c r="D665">
        <v>4734.4799800000001</v>
      </c>
      <c r="E665">
        <v>2.12</v>
      </c>
      <c r="F665">
        <f t="shared" si="67"/>
        <v>-4.8378424532449747E-3</v>
      </c>
      <c r="G665">
        <f t="shared" si="68"/>
        <v>-3.3686521134926087E-3</v>
      </c>
      <c r="H665">
        <f t="shared" si="69"/>
        <v>-3.849447179857606E-3</v>
      </c>
      <c r="I665">
        <f t="shared" si="70"/>
        <v>-1.1257154524634447E-2</v>
      </c>
      <c r="U665">
        <f t="shared" si="71"/>
        <v>-4.7424979764420019E-3</v>
      </c>
      <c r="V665">
        <f t="shared" si="72"/>
        <v>625.41077371517576</v>
      </c>
    </row>
    <row r="666" spans="1:22">
      <c r="A666" s="1">
        <v>42272</v>
      </c>
      <c r="B666">
        <v>16314.669921999999</v>
      </c>
      <c r="C666">
        <v>1931.339966</v>
      </c>
      <c r="D666">
        <v>4686.5</v>
      </c>
      <c r="E666">
        <v>2.1680000000000001</v>
      </c>
      <c r="F666">
        <f t="shared" si="67"/>
        <v>6.9719585547818709E-3</v>
      </c>
      <c r="G666">
        <f t="shared" si="68"/>
        <v>-4.6590158688575067E-4</v>
      </c>
      <c r="H666">
        <f t="shared" si="69"/>
        <v>-1.0185860692853779E-2</v>
      </c>
      <c r="I666">
        <f t="shared" si="70"/>
        <v>2.2388994893478686E-2</v>
      </c>
      <c r="U666">
        <f t="shared" si="71"/>
        <v>1.1349583718605709E-3</v>
      </c>
      <c r="V666">
        <f t="shared" si="72"/>
        <v>626.12058890865558</v>
      </c>
    </row>
    <row r="667" spans="1:22">
      <c r="A667" s="1">
        <v>42275</v>
      </c>
      <c r="B667">
        <v>16001.889648</v>
      </c>
      <c r="C667">
        <v>1881.7700199999999</v>
      </c>
      <c r="D667">
        <v>4543.9702150000003</v>
      </c>
      <c r="E667">
        <v>2.0950000000000002</v>
      </c>
      <c r="F667">
        <f t="shared" si="67"/>
        <v>-1.9357880008408442E-2</v>
      </c>
      <c r="G667">
        <f t="shared" si="68"/>
        <v>-2.6001211006746214E-2</v>
      </c>
      <c r="H667">
        <f t="shared" si="69"/>
        <v>-3.0884908604571194E-2</v>
      </c>
      <c r="I667">
        <f t="shared" si="70"/>
        <v>-3.4251530203298679E-2</v>
      </c>
      <c r="U667">
        <f t="shared" si="71"/>
        <v>-2.6298352906247623E-2</v>
      </c>
      <c r="V667">
        <f t="shared" si="72"/>
        <v>609.6546486996682</v>
      </c>
    </row>
    <row r="668" spans="1:22">
      <c r="A668" s="1">
        <v>42276</v>
      </c>
      <c r="B668">
        <v>16049.129883</v>
      </c>
      <c r="C668">
        <v>1884.089966</v>
      </c>
      <c r="D668">
        <v>4517.3198240000002</v>
      </c>
      <c r="E668">
        <v>2.0539999999999998</v>
      </c>
      <c r="F668">
        <f t="shared" si="67"/>
        <v>2.9478169430853188E-3</v>
      </c>
      <c r="G668">
        <f t="shared" si="68"/>
        <v>1.2320937592521393E-3</v>
      </c>
      <c r="H668">
        <f t="shared" si="69"/>
        <v>-5.8822679176147759E-3</v>
      </c>
      <c r="I668">
        <f t="shared" si="70"/>
        <v>-1.9764441867734732E-2</v>
      </c>
      <c r="U668">
        <f t="shared" si="71"/>
        <v>-2.4871513513566685E-3</v>
      </c>
      <c r="V668">
        <f t="shared" si="72"/>
        <v>608.13834531629391</v>
      </c>
    </row>
    <row r="669" spans="1:22">
      <c r="A669" s="1">
        <v>42277</v>
      </c>
      <c r="B669">
        <v>16284.700194999999</v>
      </c>
      <c r="C669">
        <v>1920.030029</v>
      </c>
      <c r="D669">
        <v>4620.1601559999999</v>
      </c>
      <c r="E669">
        <v>2.06</v>
      </c>
      <c r="F669">
        <f t="shared" si="67"/>
        <v>1.4571393463077943E-2</v>
      </c>
      <c r="G669">
        <f t="shared" si="68"/>
        <v>1.8895898353574289E-2</v>
      </c>
      <c r="H669">
        <f t="shared" si="69"/>
        <v>2.2510511611450741E-2</v>
      </c>
      <c r="I669">
        <f t="shared" si="70"/>
        <v>2.9168712951234102E-3</v>
      </c>
      <c r="U669">
        <f t="shared" si="71"/>
        <v>1.7085028157943234E-2</v>
      </c>
      <c r="V669">
        <f t="shared" si="72"/>
        <v>618.52840606994789</v>
      </c>
    </row>
    <row r="670" spans="1:22">
      <c r="A670" s="1">
        <v>42278</v>
      </c>
      <c r="B670">
        <v>16272.009765999999</v>
      </c>
      <c r="C670">
        <v>1923.8199460000001</v>
      </c>
      <c r="D670">
        <v>4627.080078</v>
      </c>
      <c r="E670">
        <v>2.0419999999999998</v>
      </c>
      <c r="F670">
        <f t="shared" si="67"/>
        <v>-7.7958919423551083E-4</v>
      </c>
      <c r="G670">
        <f t="shared" si="68"/>
        <v>1.9719386827028343E-3</v>
      </c>
      <c r="H670">
        <f t="shared" si="69"/>
        <v>1.4966461596285527E-3</v>
      </c>
      <c r="I670">
        <f t="shared" si="70"/>
        <v>-8.7762630590159617E-3</v>
      </c>
      <c r="U670">
        <f t="shared" si="71"/>
        <v>-7.0927611472833448E-5</v>
      </c>
      <c r="V670">
        <f t="shared" si="72"/>
        <v>618.48453532747726</v>
      </c>
    </row>
    <row r="671" spans="1:22">
      <c r="A671" s="1">
        <v>42279</v>
      </c>
      <c r="B671">
        <v>16472.369140999999</v>
      </c>
      <c r="C671">
        <v>1951.3599850000001</v>
      </c>
      <c r="D671">
        <v>4707.7797849999997</v>
      </c>
      <c r="E671">
        <v>1.9890000000000001</v>
      </c>
      <c r="F671">
        <f t="shared" si="67"/>
        <v>1.2237940207552089E-2</v>
      </c>
      <c r="G671">
        <f t="shared" si="68"/>
        <v>1.4213792986497257E-2</v>
      </c>
      <c r="H671">
        <f t="shared" si="69"/>
        <v>1.729039721185327E-2</v>
      </c>
      <c r="I671">
        <f t="shared" si="70"/>
        <v>-2.6297719870638499E-2</v>
      </c>
      <c r="U671">
        <f t="shared" si="71"/>
        <v>1.0492867134706936E-2</v>
      </c>
      <c r="V671">
        <f t="shared" si="72"/>
        <v>624.97421138153936</v>
      </c>
    </row>
    <row r="672" spans="1:22">
      <c r="A672" s="1">
        <v>42282</v>
      </c>
      <c r="B672">
        <v>16776.429688</v>
      </c>
      <c r="C672">
        <v>1987.0500489999999</v>
      </c>
      <c r="D672">
        <v>4781.2597660000001</v>
      </c>
      <c r="E672">
        <v>2.056</v>
      </c>
      <c r="F672">
        <f t="shared" si="67"/>
        <v>1.8290526842988084E-2</v>
      </c>
      <c r="G672">
        <f t="shared" si="68"/>
        <v>1.8124593785162658E-2</v>
      </c>
      <c r="H672">
        <f t="shared" si="69"/>
        <v>1.5487647487564296E-2</v>
      </c>
      <c r="I672">
        <f t="shared" si="70"/>
        <v>3.3130347721083413E-2</v>
      </c>
      <c r="U672">
        <f t="shared" si="71"/>
        <v>1.8883865206822854E-2</v>
      </c>
      <c r="V672">
        <f t="shared" si="72"/>
        <v>636.77614014700873</v>
      </c>
    </row>
    <row r="673" spans="1:22">
      <c r="A673" s="1">
        <v>42283</v>
      </c>
      <c r="B673">
        <v>16790.189452999999</v>
      </c>
      <c r="C673">
        <v>1979.920044</v>
      </c>
      <c r="D673">
        <v>4748.3598629999997</v>
      </c>
      <c r="E673">
        <v>2.0350000000000001</v>
      </c>
      <c r="F673">
        <f t="shared" si="67"/>
        <v>8.1984817791275492E-4</v>
      </c>
      <c r="G673">
        <f t="shared" si="68"/>
        <v>-3.5946894030197459E-3</v>
      </c>
      <c r="H673">
        <f t="shared" si="69"/>
        <v>-6.9047947331734756E-3</v>
      </c>
      <c r="I673">
        <f t="shared" si="70"/>
        <v>-1.0266528698360327E-2</v>
      </c>
      <c r="U673">
        <f t="shared" si="71"/>
        <v>-3.9305436573201721E-3</v>
      </c>
      <c r="V673">
        <f t="shared" si="72"/>
        <v>634.27326372822108</v>
      </c>
    </row>
    <row r="674" spans="1:22">
      <c r="A674" s="1">
        <v>42284</v>
      </c>
      <c r="B674">
        <v>16912.289063</v>
      </c>
      <c r="C674">
        <v>1995.829956</v>
      </c>
      <c r="D674">
        <v>4791.1499020000001</v>
      </c>
      <c r="E674">
        <v>2.0619999999999998</v>
      </c>
      <c r="F674">
        <f t="shared" si="67"/>
        <v>7.2457664583258632E-3</v>
      </c>
      <c r="G674">
        <f t="shared" si="68"/>
        <v>8.0035198025308167E-3</v>
      </c>
      <c r="H674">
        <f t="shared" si="69"/>
        <v>8.9711792407769775E-3</v>
      </c>
      <c r="I674">
        <f t="shared" si="70"/>
        <v>1.3180566700209619E-2</v>
      </c>
      <c r="U674">
        <f t="shared" si="71"/>
        <v>8.5841963205110575E-3</v>
      </c>
      <c r="V674">
        <f t="shared" si="72"/>
        <v>639.71798994491542</v>
      </c>
    </row>
    <row r="675" spans="1:22">
      <c r="A675" s="1">
        <v>42285</v>
      </c>
      <c r="B675">
        <v>17050.75</v>
      </c>
      <c r="C675">
        <v>2013.4300539999999</v>
      </c>
      <c r="D675">
        <v>4810.7900390000004</v>
      </c>
      <c r="E675">
        <v>2.1080000000000001</v>
      </c>
      <c r="F675">
        <f t="shared" si="67"/>
        <v>8.1536698669874633E-3</v>
      </c>
      <c r="G675">
        <f t="shared" si="68"/>
        <v>8.7797803155266266E-3</v>
      </c>
      <c r="H675">
        <f t="shared" si="69"/>
        <v>4.0908742422663437E-3</v>
      </c>
      <c r="I675">
        <f t="shared" si="70"/>
        <v>2.2063245084347875E-2</v>
      </c>
      <c r="U675">
        <f t="shared" si="71"/>
        <v>8.5136218358689165E-3</v>
      </c>
      <c r="V675">
        <f t="shared" si="72"/>
        <v>645.16430699290868</v>
      </c>
    </row>
    <row r="676" spans="1:22">
      <c r="A676" s="1">
        <v>42286</v>
      </c>
      <c r="B676">
        <v>17084.490234000001</v>
      </c>
      <c r="C676">
        <v>2014.8900149999999</v>
      </c>
      <c r="D676">
        <v>4830.4702150000003</v>
      </c>
      <c r="E676">
        <v>2.0990000000000002</v>
      </c>
      <c r="F676">
        <f t="shared" si="67"/>
        <v>1.976857040212796E-3</v>
      </c>
      <c r="G676">
        <f t="shared" si="68"/>
        <v>7.2484859143041565E-4</v>
      </c>
      <c r="H676">
        <f t="shared" si="69"/>
        <v>4.0824960254715837E-3</v>
      </c>
      <c r="I676">
        <f t="shared" si="70"/>
        <v>-4.2785898406199592E-3</v>
      </c>
      <c r="U676">
        <f t="shared" si="71"/>
        <v>1.6074015130724424E-3</v>
      </c>
      <c r="V676">
        <f t="shared" si="72"/>
        <v>646.20134507614944</v>
      </c>
    </row>
    <row r="677" spans="1:22">
      <c r="A677" s="1">
        <v>42289</v>
      </c>
      <c r="B677">
        <v>17131.859375</v>
      </c>
      <c r="C677">
        <v>2017.459961</v>
      </c>
      <c r="D677">
        <v>4838.6401370000003</v>
      </c>
      <c r="E677">
        <v>2.09</v>
      </c>
      <c r="F677">
        <f t="shared" si="67"/>
        <v>2.7688033237533959E-3</v>
      </c>
      <c r="G677">
        <f t="shared" si="68"/>
        <v>1.2746643338301428E-3</v>
      </c>
      <c r="H677">
        <f t="shared" si="69"/>
        <v>1.6899018931135015E-3</v>
      </c>
      <c r="I677">
        <f t="shared" si="70"/>
        <v>-4.2969748617764985E-3</v>
      </c>
      <c r="U677">
        <f t="shared" si="71"/>
        <v>1.290313379031462E-3</v>
      </c>
      <c r="V677">
        <f t="shared" si="72"/>
        <v>647.03514731724931</v>
      </c>
    </row>
    <row r="678" spans="1:22">
      <c r="A678" s="1">
        <v>42290</v>
      </c>
      <c r="B678">
        <v>17081.890625</v>
      </c>
      <c r="C678">
        <v>2003.6899410000001</v>
      </c>
      <c r="D678">
        <v>4796.6098629999997</v>
      </c>
      <c r="E678">
        <v>2.0550000000000002</v>
      </c>
      <c r="F678">
        <f t="shared" si="67"/>
        <v>-2.9209768311404759E-3</v>
      </c>
      <c r="G678">
        <f t="shared" si="68"/>
        <v>-6.8488239238575872E-3</v>
      </c>
      <c r="H678">
        <f t="shared" si="69"/>
        <v>-8.7243279811797161E-3</v>
      </c>
      <c r="I678">
        <f t="shared" si="70"/>
        <v>-1.6888218028521515E-2</v>
      </c>
      <c r="U678">
        <f t="shared" si="71"/>
        <v>-7.2370604237054856E-3</v>
      </c>
      <c r="V678">
        <f t="shared" si="72"/>
        <v>642.35251485985316</v>
      </c>
    </row>
    <row r="679" spans="1:22">
      <c r="A679" s="1">
        <v>42291</v>
      </c>
      <c r="B679">
        <v>16924.75</v>
      </c>
      <c r="C679">
        <v>1994.23999</v>
      </c>
      <c r="D679">
        <v>4782.8500979999999</v>
      </c>
      <c r="E679">
        <v>1.9810000000000001</v>
      </c>
      <c r="F679">
        <f t="shared" si="67"/>
        <v>-9.2418269241894401E-3</v>
      </c>
      <c r="G679">
        <f t="shared" si="68"/>
        <v>-4.7274308267142729E-3</v>
      </c>
      <c r="H679">
        <f t="shared" si="69"/>
        <v>-2.8727662141811764E-3</v>
      </c>
      <c r="I679">
        <f t="shared" si="70"/>
        <v>-3.6674080231784027E-2</v>
      </c>
      <c r="U679">
        <f t="shared" si="71"/>
        <v>-8.7200152127038695E-3</v>
      </c>
      <c r="V679">
        <f t="shared" si="72"/>
        <v>636.75119115835673</v>
      </c>
    </row>
    <row r="680" spans="1:22">
      <c r="A680" s="1">
        <v>42292</v>
      </c>
      <c r="B680">
        <v>17141.75</v>
      </c>
      <c r="C680">
        <v>2023.8599850000001</v>
      </c>
      <c r="D680">
        <v>4870.1000979999999</v>
      </c>
      <c r="E680">
        <v>2.0230000000000001</v>
      </c>
      <c r="F680">
        <f t="shared" si="67"/>
        <v>1.2739960667304788E-2</v>
      </c>
      <c r="G680">
        <f t="shared" si="68"/>
        <v>1.474355129517228E-2</v>
      </c>
      <c r="H680">
        <f t="shared" si="69"/>
        <v>1.8077867261566079E-2</v>
      </c>
      <c r="I680">
        <f t="shared" si="70"/>
        <v>2.0979790469194466E-2</v>
      </c>
      <c r="U680">
        <f t="shared" si="71"/>
        <v>1.5766392814132391E-2</v>
      </c>
      <c r="V680">
        <f t="shared" si="72"/>
        <v>646.79046056302616</v>
      </c>
    </row>
    <row r="681" spans="1:22">
      <c r="A681" s="1">
        <v>42293</v>
      </c>
      <c r="B681">
        <v>17215.970702999999</v>
      </c>
      <c r="C681">
        <v>2033.1099850000001</v>
      </c>
      <c r="D681">
        <v>4886.6899409999996</v>
      </c>
      <c r="E681">
        <v>2.0230000000000001</v>
      </c>
      <c r="F681">
        <f t="shared" si="67"/>
        <v>4.3204739391717829E-3</v>
      </c>
      <c r="G681">
        <f t="shared" si="68"/>
        <v>4.5600613744872197E-3</v>
      </c>
      <c r="H681">
        <f t="shared" si="69"/>
        <v>3.4006797156898028E-3</v>
      </c>
      <c r="I681">
        <f t="shared" si="70"/>
        <v>0</v>
      </c>
      <c r="U681">
        <f t="shared" si="71"/>
        <v>3.6843645088046411E-3</v>
      </c>
      <c r="V681">
        <f t="shared" si="72"/>
        <v>649.173472380558</v>
      </c>
    </row>
    <row r="682" spans="1:22">
      <c r="A682" s="1">
        <v>42296</v>
      </c>
      <c r="B682">
        <v>17230.539063</v>
      </c>
      <c r="C682">
        <v>2033.660034</v>
      </c>
      <c r="D682">
        <v>4905.4702150000003</v>
      </c>
      <c r="E682">
        <v>2.028</v>
      </c>
      <c r="F682">
        <f t="shared" si="67"/>
        <v>8.4585410641418806E-4</v>
      </c>
      <c r="G682">
        <f t="shared" si="68"/>
        <v>2.7050902843496526E-4</v>
      </c>
      <c r="H682">
        <f t="shared" si="69"/>
        <v>3.8357822436189981E-3</v>
      </c>
      <c r="I682">
        <f t="shared" si="70"/>
        <v>2.4685275433281645E-3</v>
      </c>
      <c r="U682">
        <f t="shared" si="71"/>
        <v>1.7324963678732618E-3</v>
      </c>
      <c r="V682">
        <f t="shared" si="72"/>
        <v>650.29816306357702</v>
      </c>
    </row>
    <row r="683" spans="1:22">
      <c r="A683" s="1">
        <v>42297</v>
      </c>
      <c r="B683">
        <v>17217.109375</v>
      </c>
      <c r="C683">
        <v>2030.7700199999999</v>
      </c>
      <c r="D683">
        <v>4880.9702150000003</v>
      </c>
      <c r="E683">
        <v>2.0710000000000002</v>
      </c>
      <c r="F683">
        <f t="shared" si="67"/>
        <v>-7.7971584647119603E-4</v>
      </c>
      <c r="G683">
        <f t="shared" si="68"/>
        <v>-1.4221007367133545E-3</v>
      </c>
      <c r="H683">
        <f t="shared" si="69"/>
        <v>-5.0069381934404363E-3</v>
      </c>
      <c r="I683">
        <f t="shared" si="70"/>
        <v>2.0981496684510537E-2</v>
      </c>
      <c r="U683">
        <f t="shared" si="71"/>
        <v>-6.4476764536442344E-5</v>
      </c>
      <c r="V683">
        <f t="shared" si="72"/>
        <v>650.25623394203865</v>
      </c>
    </row>
    <row r="684" spans="1:22">
      <c r="A684" s="1">
        <v>42298</v>
      </c>
      <c r="B684">
        <v>17168.609375</v>
      </c>
      <c r="C684">
        <v>2018.9399410000001</v>
      </c>
      <c r="D684">
        <v>4840.1201170000004</v>
      </c>
      <c r="E684">
        <v>2.0299999999999998</v>
      </c>
      <c r="F684">
        <f t="shared" si="67"/>
        <v>-2.8209404325676367E-3</v>
      </c>
      <c r="G684">
        <f t="shared" si="68"/>
        <v>-5.8424493431773871E-3</v>
      </c>
      <c r="H684">
        <f t="shared" si="69"/>
        <v>-8.4044766706695764E-3</v>
      </c>
      <c r="I684">
        <f t="shared" si="70"/>
        <v>-1.9995789359751274E-2</v>
      </c>
      <c r="U684">
        <f t="shared" si="71"/>
        <v>-7.1199388698995076E-3</v>
      </c>
      <c r="V684">
        <f t="shared" si="72"/>
        <v>645.62644930660031</v>
      </c>
    </row>
    <row r="685" spans="1:22">
      <c r="A685" s="1">
        <v>42299</v>
      </c>
      <c r="B685">
        <v>17489.160156000002</v>
      </c>
      <c r="C685">
        <v>2052.51001</v>
      </c>
      <c r="D685">
        <v>4920.0498049999997</v>
      </c>
      <c r="E685">
        <v>2.0249999999999999</v>
      </c>
      <c r="F685">
        <f t="shared" si="67"/>
        <v>1.8498589278360043E-2</v>
      </c>
      <c r="G685">
        <f t="shared" si="68"/>
        <v>1.6490847328002923E-2</v>
      </c>
      <c r="H685">
        <f t="shared" si="69"/>
        <v>1.6379115437886265E-2</v>
      </c>
      <c r="I685">
        <f t="shared" si="70"/>
        <v>-2.4660924951934427E-3</v>
      </c>
      <c r="U685">
        <f t="shared" si="71"/>
        <v>1.5163956363755424E-2</v>
      </c>
      <c r="V685">
        <f t="shared" si="72"/>
        <v>655.4167006111719</v>
      </c>
    </row>
    <row r="686" spans="1:22">
      <c r="A686" s="1">
        <v>42300</v>
      </c>
      <c r="B686">
        <v>17646.699218999998</v>
      </c>
      <c r="C686">
        <v>2075.1499020000001</v>
      </c>
      <c r="D686">
        <v>5031.8598629999997</v>
      </c>
      <c r="E686">
        <v>2.0830000000000002</v>
      </c>
      <c r="F686">
        <f t="shared" si="67"/>
        <v>8.9674834496457165E-3</v>
      </c>
      <c r="G686">
        <f t="shared" si="68"/>
        <v>1.0969953689202727E-2</v>
      </c>
      <c r="H686">
        <f t="shared" si="69"/>
        <v>2.2471016424542845E-2</v>
      </c>
      <c r="I686">
        <f t="shared" si="70"/>
        <v>2.8239461720332707E-2</v>
      </c>
      <c r="U686">
        <f t="shared" si="71"/>
        <v>1.5546482241050657E-2</v>
      </c>
      <c r="V686">
        <f t="shared" si="72"/>
        <v>665.6061247077115</v>
      </c>
    </row>
    <row r="687" spans="1:22">
      <c r="A687" s="1">
        <v>42303</v>
      </c>
      <c r="B687">
        <v>17623.050781000002</v>
      </c>
      <c r="C687">
        <v>2071.179932</v>
      </c>
      <c r="D687">
        <v>5034.7001950000003</v>
      </c>
      <c r="E687">
        <v>2.0579999999999998</v>
      </c>
      <c r="F687">
        <f t="shared" si="67"/>
        <v>-1.3410042058079206E-3</v>
      </c>
      <c r="G687">
        <f t="shared" si="68"/>
        <v>-1.9149326619372631E-3</v>
      </c>
      <c r="H687">
        <f t="shared" si="69"/>
        <v>5.6431036203228918E-4</v>
      </c>
      <c r="I687">
        <f t="shared" si="70"/>
        <v>-1.2074524866977257E-2</v>
      </c>
      <c r="U687">
        <f t="shared" si="71"/>
        <v>-2.0149404384115941E-3</v>
      </c>
      <c r="V687">
        <f t="shared" si="72"/>
        <v>664.26496801098358</v>
      </c>
    </row>
    <row r="688" spans="1:22">
      <c r="A688" s="1">
        <v>42304</v>
      </c>
      <c r="B688">
        <v>17581.429688</v>
      </c>
      <c r="C688">
        <v>2065.889893</v>
      </c>
      <c r="D688">
        <v>5030.1499020000001</v>
      </c>
      <c r="E688">
        <v>2.028</v>
      </c>
      <c r="F688">
        <f t="shared" si="67"/>
        <v>-2.364534959048723E-3</v>
      </c>
      <c r="G688">
        <f t="shared" si="68"/>
        <v>-2.5573858343901608E-3</v>
      </c>
      <c r="H688">
        <f t="shared" si="69"/>
        <v>-9.0419494898805793E-4</v>
      </c>
      <c r="I688">
        <f t="shared" si="70"/>
        <v>-1.4684551682921069E-2</v>
      </c>
      <c r="U688">
        <f t="shared" si="71"/>
        <v>-3.2162898910201897E-3</v>
      </c>
      <c r="V688">
        <f t="shared" si="72"/>
        <v>662.12849930941104</v>
      </c>
    </row>
    <row r="689" spans="1:22">
      <c r="A689" s="1">
        <v>42305</v>
      </c>
      <c r="B689">
        <v>17779.519531000002</v>
      </c>
      <c r="C689">
        <v>2090.3500979999999</v>
      </c>
      <c r="D689">
        <v>5095.6899409999996</v>
      </c>
      <c r="E689">
        <v>2.0920000000000001</v>
      </c>
      <c r="F689">
        <f t="shared" si="67"/>
        <v>1.1203993079753819E-2</v>
      </c>
      <c r="G689">
        <f t="shared" si="68"/>
        <v>1.1770488448379798E-2</v>
      </c>
      <c r="H689">
        <f t="shared" si="69"/>
        <v>1.2945287557942876E-2</v>
      </c>
      <c r="I689">
        <f t="shared" si="70"/>
        <v>3.1070460473739677E-2</v>
      </c>
      <c r="U689">
        <f t="shared" si="71"/>
        <v>1.3882976773196914E-2</v>
      </c>
      <c r="V689">
        <f t="shared" si="72"/>
        <v>671.32081388619531</v>
      </c>
    </row>
    <row r="690" spans="1:22">
      <c r="A690" s="1">
        <v>42306</v>
      </c>
      <c r="B690">
        <v>17755.800781000002</v>
      </c>
      <c r="C690">
        <v>2089.4099120000001</v>
      </c>
      <c r="D690">
        <v>5074.2700199999999</v>
      </c>
      <c r="E690">
        <v>2.173</v>
      </c>
      <c r="F690">
        <f t="shared" si="67"/>
        <v>-1.3349396214307476E-3</v>
      </c>
      <c r="G690">
        <f t="shared" si="68"/>
        <v>-4.4987559745411469E-4</v>
      </c>
      <c r="H690">
        <f t="shared" si="69"/>
        <v>-4.2123966575218115E-3</v>
      </c>
      <c r="I690">
        <f t="shared" si="70"/>
        <v>3.7988155071616E-2</v>
      </c>
      <c r="U690">
        <f t="shared" si="71"/>
        <v>1.9996519442395978E-3</v>
      </c>
      <c r="V690">
        <f t="shared" si="72"/>
        <v>672.66322185689137</v>
      </c>
    </row>
    <row r="691" spans="1:22">
      <c r="A691" s="1">
        <v>42307</v>
      </c>
      <c r="B691">
        <v>17663.539063</v>
      </c>
      <c r="C691">
        <v>2079.360107</v>
      </c>
      <c r="D691">
        <v>5053.75</v>
      </c>
      <c r="E691">
        <v>2.1509999999999998</v>
      </c>
      <c r="F691">
        <f t="shared" si="67"/>
        <v>-5.2096920540228679E-3</v>
      </c>
      <c r="G691">
        <f t="shared" si="68"/>
        <v>-4.8214818389651134E-3</v>
      </c>
      <c r="H691">
        <f t="shared" si="69"/>
        <v>-4.0521341856240255E-3</v>
      </c>
      <c r="I691">
        <f t="shared" si="70"/>
        <v>-1.0175850988699674E-2</v>
      </c>
      <c r="U691">
        <f t="shared" si="71"/>
        <v>-5.24257752245357E-3</v>
      </c>
      <c r="V691">
        <f t="shared" si="72"/>
        <v>669.13673276980319</v>
      </c>
    </row>
    <row r="692" spans="1:22">
      <c r="A692" s="1">
        <v>42310</v>
      </c>
      <c r="B692">
        <v>17828.759765999999</v>
      </c>
      <c r="C692">
        <v>2104.0500489999999</v>
      </c>
      <c r="D692">
        <v>5127.1499020000001</v>
      </c>
      <c r="E692">
        <v>2.1869999999999998</v>
      </c>
      <c r="F692">
        <f t="shared" si="67"/>
        <v>9.3102955804918903E-3</v>
      </c>
      <c r="G692">
        <f t="shared" si="68"/>
        <v>1.1803876623389281E-2</v>
      </c>
      <c r="H692">
        <f t="shared" si="69"/>
        <v>1.4419388162178675E-2</v>
      </c>
      <c r="I692">
        <f t="shared" si="70"/>
        <v>1.6597891409037831E-2</v>
      </c>
      <c r="U692">
        <f t="shared" si="71"/>
        <v>1.2319857250721739E-2</v>
      </c>
      <c r="V692">
        <f t="shared" si="72"/>
        <v>677.38040179874145</v>
      </c>
    </row>
    <row r="693" spans="1:22">
      <c r="A693" s="1">
        <v>42311</v>
      </c>
      <c r="B693">
        <v>17918.150390999999</v>
      </c>
      <c r="C693">
        <v>2109.790039</v>
      </c>
      <c r="D693">
        <v>5145.1298829999996</v>
      </c>
      <c r="E693">
        <v>2.2200000000000002</v>
      </c>
      <c r="F693">
        <f t="shared" si="67"/>
        <v>5.0013168095308187E-3</v>
      </c>
      <c r="G693">
        <f t="shared" si="68"/>
        <v>2.7243528137560241E-3</v>
      </c>
      <c r="H693">
        <f t="shared" si="69"/>
        <v>3.5006833415856036E-3</v>
      </c>
      <c r="I693">
        <f t="shared" si="70"/>
        <v>1.4976454189557478E-2</v>
      </c>
      <c r="U693">
        <f t="shared" si="71"/>
        <v>4.8655513084174817E-3</v>
      </c>
      <c r="V693">
        <f t="shared" si="72"/>
        <v>680.67623089900962</v>
      </c>
    </row>
    <row r="694" spans="1:22">
      <c r="A694" s="1">
        <v>42312</v>
      </c>
      <c r="B694">
        <v>17867.580077999999</v>
      </c>
      <c r="C694">
        <v>2102.3100589999999</v>
      </c>
      <c r="D694">
        <v>5142.4799800000001</v>
      </c>
      <c r="E694">
        <v>2.23</v>
      </c>
      <c r="F694">
        <f t="shared" si="67"/>
        <v>-2.826285561297237E-3</v>
      </c>
      <c r="G694">
        <f t="shared" si="68"/>
        <v>-3.5516667167835828E-3</v>
      </c>
      <c r="H694">
        <f t="shared" si="69"/>
        <v>-5.1516398733896071E-4</v>
      </c>
      <c r="I694">
        <f t="shared" si="70"/>
        <v>4.4943895878392674E-3</v>
      </c>
      <c r="U694">
        <f t="shared" si="71"/>
        <v>-1.6184959208420074E-3</v>
      </c>
      <c r="V694">
        <f t="shared" si="72"/>
        <v>679.57455919588551</v>
      </c>
    </row>
    <row r="695" spans="1:22">
      <c r="A695" s="1">
        <v>42313</v>
      </c>
      <c r="B695">
        <v>17863.429688</v>
      </c>
      <c r="C695">
        <v>2099.929932</v>
      </c>
      <c r="D695">
        <v>5127.7402339999999</v>
      </c>
      <c r="E695">
        <v>2.2450000000000001</v>
      </c>
      <c r="F695">
        <f t="shared" si="67"/>
        <v>-2.3231305500990461E-4</v>
      </c>
      <c r="G695">
        <f t="shared" si="68"/>
        <v>-1.1327897786013324E-3</v>
      </c>
      <c r="H695">
        <f t="shared" si="69"/>
        <v>-2.8703875502344178E-3</v>
      </c>
      <c r="I695">
        <f t="shared" si="70"/>
        <v>6.7039357221903547E-3</v>
      </c>
      <c r="U695">
        <f t="shared" si="71"/>
        <v>-6.0025354293466091E-4</v>
      </c>
      <c r="V695">
        <f t="shared" si="72"/>
        <v>679.16664215903995</v>
      </c>
    </row>
    <row r="696" spans="1:22">
      <c r="A696" s="1">
        <v>42314</v>
      </c>
      <c r="B696">
        <v>17910.330077999999</v>
      </c>
      <c r="C696">
        <v>2099.1999510000001</v>
      </c>
      <c r="D696">
        <v>5147.1201170000004</v>
      </c>
      <c r="E696">
        <v>2.3330000000000002</v>
      </c>
      <c r="F696">
        <f t="shared" si="67"/>
        <v>2.6220569030207127E-3</v>
      </c>
      <c r="G696">
        <f t="shared" si="68"/>
        <v>-3.4768203303673869E-4</v>
      </c>
      <c r="H696">
        <f t="shared" si="69"/>
        <v>3.7722957431275657E-3</v>
      </c>
      <c r="I696">
        <f t="shared" si="70"/>
        <v>3.8449471845075398E-2</v>
      </c>
      <c r="U696">
        <f t="shared" si="71"/>
        <v>5.6589483684410021E-3</v>
      </c>
      <c r="V696">
        <f t="shared" si="72"/>
        <v>683.01001112058543</v>
      </c>
    </row>
    <row r="697" spans="1:22">
      <c r="A697" s="1">
        <v>42317</v>
      </c>
      <c r="B697">
        <v>17730.480468999998</v>
      </c>
      <c r="C697">
        <v>2078.580078</v>
      </c>
      <c r="D697">
        <v>5095.2998049999997</v>
      </c>
      <c r="E697">
        <v>2.3420000000000001</v>
      </c>
      <c r="F697">
        <f t="shared" si="67"/>
        <v>-1.0092426789221386E-2</v>
      </c>
      <c r="G697">
        <f t="shared" si="68"/>
        <v>-9.871290634763304E-3</v>
      </c>
      <c r="H697">
        <f t="shared" si="69"/>
        <v>-1.0118849755337405E-2</v>
      </c>
      <c r="I697">
        <f t="shared" si="70"/>
        <v>3.8502721362325435E-3</v>
      </c>
      <c r="U697">
        <f t="shared" si="71"/>
        <v>-8.6397429401733738E-3</v>
      </c>
      <c r="V697">
        <f t="shared" si="72"/>
        <v>677.10898019893864</v>
      </c>
    </row>
    <row r="698" spans="1:22">
      <c r="A698" s="1">
        <v>42318</v>
      </c>
      <c r="B698">
        <v>17758.210938</v>
      </c>
      <c r="C698">
        <v>2081.719971</v>
      </c>
      <c r="D698">
        <v>5083.2402339999999</v>
      </c>
      <c r="E698">
        <v>2.3220000000000001</v>
      </c>
      <c r="F698">
        <f t="shared" si="67"/>
        <v>1.5627780875751907E-3</v>
      </c>
      <c r="G698">
        <f t="shared" si="68"/>
        <v>1.5094553561973928E-3</v>
      </c>
      <c r="H698">
        <f t="shared" si="69"/>
        <v>-2.3696083321792971E-3</v>
      </c>
      <c r="I698">
        <f t="shared" si="70"/>
        <v>-8.5763818998258814E-3</v>
      </c>
      <c r="U698">
        <f t="shared" si="71"/>
        <v>-6.4685065650460234E-4</v>
      </c>
      <c r="V698">
        <f t="shared" si="72"/>
        <v>676.67099181057176</v>
      </c>
    </row>
    <row r="699" spans="1:22">
      <c r="A699" s="1">
        <v>42319</v>
      </c>
      <c r="B699">
        <v>17702.220702999999</v>
      </c>
      <c r="C699">
        <v>2075</v>
      </c>
      <c r="D699">
        <v>5067.0200199999999</v>
      </c>
      <c r="E699">
        <v>2.3380000000000001</v>
      </c>
      <c r="F699">
        <f t="shared" si="67"/>
        <v>-3.1579018606613168E-3</v>
      </c>
      <c r="G699">
        <f t="shared" si="68"/>
        <v>-3.2333074641793741E-3</v>
      </c>
      <c r="H699">
        <f t="shared" si="69"/>
        <v>-3.1960220528264504E-3</v>
      </c>
      <c r="I699">
        <f t="shared" si="70"/>
        <v>6.8669797741769756E-3</v>
      </c>
      <c r="U699">
        <f t="shared" si="71"/>
        <v>-2.1894714358824448E-3</v>
      </c>
      <c r="V699">
        <f t="shared" si="72"/>
        <v>675.18944000251224</v>
      </c>
    </row>
    <row r="700" spans="1:22">
      <c r="A700" s="1">
        <v>42320</v>
      </c>
      <c r="B700">
        <v>17448.070313</v>
      </c>
      <c r="C700">
        <v>2045.969971</v>
      </c>
      <c r="D700">
        <v>5005.080078</v>
      </c>
      <c r="E700">
        <v>2.319</v>
      </c>
      <c r="F700">
        <f t="shared" si="67"/>
        <v>-1.4461036404867225E-2</v>
      </c>
      <c r="G700">
        <f t="shared" si="68"/>
        <v>-1.4089163191530417E-2</v>
      </c>
      <c r="H700">
        <f t="shared" si="69"/>
        <v>-1.2299465302227653E-2</v>
      </c>
      <c r="I700">
        <f t="shared" si="70"/>
        <v>-8.1598047764821092E-3</v>
      </c>
      <c r="U700">
        <f t="shared" si="71"/>
        <v>-1.3070879947235797E-2</v>
      </c>
      <c r="V700">
        <f t="shared" si="72"/>
        <v>666.36411989059809</v>
      </c>
    </row>
    <row r="701" spans="1:22">
      <c r="A701" s="1">
        <v>42321</v>
      </c>
      <c r="B701">
        <v>17245.240234000001</v>
      </c>
      <c r="C701">
        <v>2023.040039</v>
      </c>
      <c r="D701">
        <v>4927.8798829999996</v>
      </c>
      <c r="E701">
        <v>2.2799999999999998</v>
      </c>
      <c r="F701">
        <f t="shared" si="67"/>
        <v>-1.1692881813026003E-2</v>
      </c>
      <c r="G701">
        <f t="shared" si="68"/>
        <v>-1.1270640608151911E-2</v>
      </c>
      <c r="H701">
        <f t="shared" si="69"/>
        <v>-1.5544560696666702E-2</v>
      </c>
      <c r="I701">
        <f t="shared" si="70"/>
        <v>-1.6960615307045315E-2</v>
      </c>
      <c r="U701">
        <f t="shared" si="71"/>
        <v>-1.3248486466057915E-2</v>
      </c>
      <c r="V701">
        <f t="shared" si="72"/>
        <v>657.53580386676094</v>
      </c>
    </row>
    <row r="702" spans="1:22">
      <c r="A702" s="1">
        <v>42324</v>
      </c>
      <c r="B702">
        <v>17483.009765999999</v>
      </c>
      <c r="C702">
        <v>2053.1899410000001</v>
      </c>
      <c r="D702">
        <v>4984.6201170000004</v>
      </c>
      <c r="E702">
        <v>2.2730000000000001</v>
      </c>
      <c r="F702">
        <f t="shared" si="67"/>
        <v>1.3693361876800543E-2</v>
      </c>
      <c r="G702">
        <f t="shared" si="68"/>
        <v>1.4793302627265626E-2</v>
      </c>
      <c r="H702">
        <f t="shared" si="69"/>
        <v>1.1448343751465308E-2</v>
      </c>
      <c r="I702">
        <f t="shared" si="70"/>
        <v>-3.0748980959430915E-3</v>
      </c>
      <c r="U702">
        <f t="shared" si="71"/>
        <v>1.1673012667065134E-2</v>
      </c>
      <c r="V702">
        <f t="shared" si="72"/>
        <v>665.21122763434653</v>
      </c>
    </row>
    <row r="703" spans="1:22">
      <c r="A703" s="1">
        <v>42325</v>
      </c>
      <c r="B703">
        <v>17489.5</v>
      </c>
      <c r="C703">
        <v>2050.4399410000001</v>
      </c>
      <c r="D703">
        <v>4986.0200199999999</v>
      </c>
      <c r="E703">
        <v>2.2610000000000001</v>
      </c>
      <c r="F703">
        <f t="shared" si="67"/>
        <v>3.7116204229762349E-4</v>
      </c>
      <c r="G703">
        <f t="shared" si="68"/>
        <v>-1.3402770185119402E-3</v>
      </c>
      <c r="H703">
        <f t="shared" si="69"/>
        <v>2.8080504159468009E-4</v>
      </c>
      <c r="I703">
        <f t="shared" si="70"/>
        <v>-5.2933515745733784E-3</v>
      </c>
      <c r="U703">
        <f t="shared" si="71"/>
        <v>-7.358281378432288E-4</v>
      </c>
      <c r="V703">
        <f t="shared" si="72"/>
        <v>664.72174649544388</v>
      </c>
    </row>
    <row r="704" spans="1:22">
      <c r="A704" s="1">
        <v>42326</v>
      </c>
      <c r="B704">
        <v>17737.160156000002</v>
      </c>
      <c r="C704">
        <v>2083.580078</v>
      </c>
      <c r="D704">
        <v>5075.2001950000003</v>
      </c>
      <c r="E704">
        <v>2.2690000000000001</v>
      </c>
      <c r="F704">
        <f t="shared" si="67"/>
        <v>1.4061181811632351E-2</v>
      </c>
      <c r="G704">
        <f t="shared" si="68"/>
        <v>1.6033230015307577E-2</v>
      </c>
      <c r="H704">
        <f t="shared" si="69"/>
        <v>1.7727971104482942E-2</v>
      </c>
      <c r="I704">
        <f t="shared" si="70"/>
        <v>3.532012501871986E-3</v>
      </c>
      <c r="U704">
        <f t="shared" si="71"/>
        <v>1.4699916129614058E-2</v>
      </c>
      <c r="V704">
        <f t="shared" si="72"/>
        <v>674.4931004184574</v>
      </c>
    </row>
    <row r="705" spans="1:22">
      <c r="A705" s="1">
        <v>42327</v>
      </c>
      <c r="B705">
        <v>17732.75</v>
      </c>
      <c r="C705">
        <v>2081.23999</v>
      </c>
      <c r="D705">
        <v>5073.6401370000003</v>
      </c>
      <c r="E705">
        <v>2.2480000000000002</v>
      </c>
      <c r="F705">
        <f t="shared" si="67"/>
        <v>-2.486702674651049E-4</v>
      </c>
      <c r="G705">
        <f t="shared" si="68"/>
        <v>-1.1237403815994775E-3</v>
      </c>
      <c r="H705">
        <f t="shared" si="69"/>
        <v>-3.074357190088962E-4</v>
      </c>
      <c r="I705">
        <f t="shared" si="70"/>
        <v>-9.2982737662600148E-3</v>
      </c>
      <c r="U705">
        <f t="shared" si="71"/>
        <v>-1.4337812870480449E-3</v>
      </c>
      <c r="V705">
        <f t="shared" si="72"/>
        <v>673.52602483283442</v>
      </c>
    </row>
    <row r="706" spans="1:22">
      <c r="A706" s="1">
        <v>42328</v>
      </c>
      <c r="B706">
        <v>17823.810547000001</v>
      </c>
      <c r="C706">
        <v>2089.169922</v>
      </c>
      <c r="D706">
        <v>5104.919922</v>
      </c>
      <c r="E706">
        <v>2.262</v>
      </c>
      <c r="F706">
        <f t="shared" si="67"/>
        <v>5.1220221911796515E-3</v>
      </c>
      <c r="G706">
        <f t="shared" si="68"/>
        <v>3.8029554525950086E-3</v>
      </c>
      <c r="H706">
        <f t="shared" si="69"/>
        <v>6.1462295821308787E-3</v>
      </c>
      <c r="I706">
        <f t="shared" si="70"/>
        <v>6.2084456624839131E-3</v>
      </c>
      <c r="U706">
        <f t="shared" si="71"/>
        <v>5.1422067340200538E-3</v>
      </c>
      <c r="V706">
        <f t="shared" si="72"/>
        <v>676.98943489326757</v>
      </c>
    </row>
    <row r="707" spans="1:22">
      <c r="A707" s="1">
        <v>42331</v>
      </c>
      <c r="B707">
        <v>17792.679688</v>
      </c>
      <c r="C707">
        <v>2086.5900879999999</v>
      </c>
      <c r="D707">
        <v>5102.4799800000001</v>
      </c>
      <c r="E707">
        <v>2.25</v>
      </c>
      <c r="F707">
        <f t="shared" si="67"/>
        <v>-1.7481153657953467E-3</v>
      </c>
      <c r="G707">
        <f t="shared" si="68"/>
        <v>-1.2356238490984315E-3</v>
      </c>
      <c r="H707">
        <f t="shared" si="69"/>
        <v>-4.7807317630286985E-4</v>
      </c>
      <c r="I707">
        <f t="shared" si="70"/>
        <v>-5.3191614775999329E-3</v>
      </c>
      <c r="U707">
        <f t="shared" si="71"/>
        <v>-1.5704598651189875E-3</v>
      </c>
      <c r="V707">
        <f t="shared" si="72"/>
        <v>675.92625015665817</v>
      </c>
    </row>
    <row r="708" spans="1:22">
      <c r="A708" s="1">
        <v>42332</v>
      </c>
      <c r="B708">
        <v>17812.189452999999</v>
      </c>
      <c r="C708">
        <v>2089.139893</v>
      </c>
      <c r="D708">
        <v>5102.8100590000004</v>
      </c>
      <c r="E708">
        <v>2.2429999999999999</v>
      </c>
      <c r="F708">
        <f t="shared" ref="F708:F771" si="73">LN(B708/B707)</f>
        <v>1.0959044323600577E-3</v>
      </c>
      <c r="G708">
        <f t="shared" ref="G708:G771" si="74">LN(C708/C707)</f>
        <v>1.2212500944798874E-3</v>
      </c>
      <c r="H708">
        <f t="shared" ref="H708:H771" si="75">LN(D708/D707)</f>
        <v>6.4687823443341982E-5</v>
      </c>
      <c r="I708">
        <f t="shared" ref="I708:I771" si="76">LN(E708/E707)</f>
        <v>-3.115960678257563E-3</v>
      </c>
      <c r="U708">
        <f t="shared" ref="U708:U771" si="77">0.3*(F708)+0.3*(G708)+0.3*(H708)+0.1*(I708)</f>
        <v>4.0295663725922976E-4</v>
      </c>
      <c r="V708">
        <f t="shared" ref="V708:V771" si="78">V707*(1+U708)</f>
        <v>676.1986191254565</v>
      </c>
    </row>
    <row r="709" spans="1:22">
      <c r="A709" s="1">
        <v>42333</v>
      </c>
      <c r="B709">
        <v>17813.390625</v>
      </c>
      <c r="C709">
        <v>2088.8701169999999</v>
      </c>
      <c r="D709">
        <v>5116.1401370000003</v>
      </c>
      <c r="E709">
        <v>2.2320000000000002</v>
      </c>
      <c r="F709">
        <f t="shared" si="73"/>
        <v>6.7433119563375154E-5</v>
      </c>
      <c r="G709">
        <f t="shared" si="74"/>
        <v>-1.2914090666574113E-4</v>
      </c>
      <c r="H709">
        <f t="shared" si="75"/>
        <v>2.6088952984552852E-3</v>
      </c>
      <c r="I709">
        <f t="shared" si="76"/>
        <v>-4.9162110190065673E-3</v>
      </c>
      <c r="U709">
        <f t="shared" si="77"/>
        <v>2.7253515150521893E-4</v>
      </c>
      <c r="V709">
        <f t="shared" si="78"/>
        <v>676.38290701856749</v>
      </c>
    </row>
    <row r="710" spans="1:22">
      <c r="A710" s="1">
        <v>42335</v>
      </c>
      <c r="B710">
        <v>17813.390625</v>
      </c>
      <c r="C710">
        <v>2090.110107</v>
      </c>
      <c r="D710">
        <v>5127.5200199999999</v>
      </c>
      <c r="E710">
        <v>2.2250000000000001</v>
      </c>
      <c r="F710">
        <f t="shared" si="73"/>
        <v>0</v>
      </c>
      <c r="G710">
        <f t="shared" si="74"/>
        <v>5.934414473988609E-4</v>
      </c>
      <c r="H710">
        <f t="shared" si="75"/>
        <v>2.2218401444511404E-3</v>
      </c>
      <c r="I710">
        <f t="shared" si="76"/>
        <v>-3.1411289008610411E-3</v>
      </c>
      <c r="U710">
        <f t="shared" si="77"/>
        <v>5.3047158746889625E-4</v>
      </c>
      <c r="V710">
        <f t="shared" si="78"/>
        <v>676.74170893299049</v>
      </c>
    </row>
    <row r="711" spans="1:22">
      <c r="A711" s="1">
        <v>42338</v>
      </c>
      <c r="B711">
        <v>17719.919922000001</v>
      </c>
      <c r="C711">
        <v>2080.4099120000001</v>
      </c>
      <c r="D711">
        <v>5108.669922</v>
      </c>
      <c r="E711">
        <v>2.218</v>
      </c>
      <c r="F711">
        <f t="shared" si="73"/>
        <v>-5.2610306866791787E-3</v>
      </c>
      <c r="G711">
        <f t="shared" si="74"/>
        <v>-4.6517999903487525E-3</v>
      </c>
      <c r="H711">
        <f t="shared" si="75"/>
        <v>-3.6830342959366497E-3</v>
      </c>
      <c r="I711">
        <f t="shared" si="76"/>
        <v>-3.1510266900283313E-3</v>
      </c>
      <c r="U711">
        <f t="shared" si="77"/>
        <v>-4.3938621608922077E-3</v>
      </c>
      <c r="V711">
        <f t="shared" si="78"/>
        <v>673.76819914541227</v>
      </c>
    </row>
    <row r="712" spans="1:22">
      <c r="A712" s="1">
        <v>42339</v>
      </c>
      <c r="B712">
        <v>17888.349609000001</v>
      </c>
      <c r="C712">
        <v>2102.6298830000001</v>
      </c>
      <c r="D712">
        <v>5156.3100590000004</v>
      </c>
      <c r="E712">
        <v>2.1549999999999998</v>
      </c>
      <c r="F712">
        <f t="shared" si="73"/>
        <v>9.4602150208642939E-3</v>
      </c>
      <c r="G712">
        <f t="shared" si="74"/>
        <v>1.0623939088487118E-2</v>
      </c>
      <c r="H712">
        <f t="shared" si="75"/>
        <v>9.2821377413799186E-3</v>
      </c>
      <c r="I712">
        <f t="shared" si="76"/>
        <v>-2.881516537246423E-2</v>
      </c>
      <c r="U712">
        <f t="shared" si="77"/>
        <v>5.9283710179729755E-3</v>
      </c>
      <c r="V712">
        <f t="shared" si="78"/>
        <v>677.7625470100578</v>
      </c>
    </row>
    <row r="713" spans="1:22">
      <c r="A713" s="1">
        <v>42340</v>
      </c>
      <c r="B713">
        <v>17729.679688</v>
      </c>
      <c r="C713">
        <v>2079.51001</v>
      </c>
      <c r="D713">
        <v>5123.2202150000003</v>
      </c>
      <c r="E713">
        <v>2.1779999999999999</v>
      </c>
      <c r="F713">
        <f t="shared" si="73"/>
        <v>-8.9095872928244418E-3</v>
      </c>
      <c r="G713">
        <f t="shared" si="74"/>
        <v>-1.1056592615916112E-2</v>
      </c>
      <c r="H713">
        <f t="shared" si="75"/>
        <v>-6.4380292505281291E-3</v>
      </c>
      <c r="I713">
        <f t="shared" si="76"/>
        <v>1.0616300955057648E-2</v>
      </c>
      <c r="U713">
        <f t="shared" si="77"/>
        <v>-6.8596326522748401E-3</v>
      </c>
      <c r="V713">
        <f t="shared" si="78"/>
        <v>673.11334491209868</v>
      </c>
    </row>
    <row r="714" spans="1:22">
      <c r="A714" s="1">
        <v>42341</v>
      </c>
      <c r="B714">
        <v>17477.669922000001</v>
      </c>
      <c r="C714">
        <v>2049.6201169999999</v>
      </c>
      <c r="D714">
        <v>5037.5297849999997</v>
      </c>
      <c r="E714">
        <v>2.33</v>
      </c>
      <c r="F714">
        <f t="shared" si="73"/>
        <v>-1.4315992134821588E-2</v>
      </c>
      <c r="G714">
        <f t="shared" si="74"/>
        <v>-1.4477826648337327E-2</v>
      </c>
      <c r="H714">
        <f t="shared" si="75"/>
        <v>-1.6867349678142993E-2</v>
      </c>
      <c r="I714">
        <f t="shared" si="76"/>
        <v>6.746124306684044E-2</v>
      </c>
      <c r="U714">
        <f t="shared" si="77"/>
        <v>-6.9522262317065287E-3</v>
      </c>
      <c r="V714">
        <f t="shared" si="78"/>
        <v>668.43370865868906</v>
      </c>
    </row>
    <row r="715" spans="1:22">
      <c r="A715" s="1">
        <v>42342</v>
      </c>
      <c r="B715">
        <v>17847.630859000001</v>
      </c>
      <c r="C715">
        <v>2091.6899410000001</v>
      </c>
      <c r="D715">
        <v>5142.2700199999999</v>
      </c>
      <c r="E715">
        <v>2.2749999999999999</v>
      </c>
      <c r="F715">
        <f t="shared" si="73"/>
        <v>2.0946712745463197E-2</v>
      </c>
      <c r="G715">
        <f t="shared" si="74"/>
        <v>2.0317856261110587E-2</v>
      </c>
      <c r="H715">
        <f t="shared" si="75"/>
        <v>2.0578780195544554E-2</v>
      </c>
      <c r="I715">
        <f t="shared" si="76"/>
        <v>-2.3888215174695492E-2</v>
      </c>
      <c r="U715">
        <f t="shared" si="77"/>
        <v>1.6164183243165951E-2</v>
      </c>
      <c r="V715">
        <f t="shared" si="78"/>
        <v>679.2383936113572</v>
      </c>
    </row>
    <row r="716" spans="1:22">
      <c r="A716" s="1">
        <v>42345</v>
      </c>
      <c r="B716">
        <v>17730.509765999999</v>
      </c>
      <c r="C716">
        <v>2077.070068</v>
      </c>
      <c r="D716">
        <v>5101.8100590000004</v>
      </c>
      <c r="E716">
        <v>2.2250000000000001</v>
      </c>
      <c r="F716">
        <f t="shared" si="73"/>
        <v>-6.583903150671375E-3</v>
      </c>
      <c r="G716">
        <f t="shared" si="74"/>
        <v>-7.0140439391970736E-3</v>
      </c>
      <c r="H716">
        <f t="shared" si="75"/>
        <v>-7.8992298131696833E-3</v>
      </c>
      <c r="I716">
        <f t="shared" si="76"/>
        <v>-2.2223136784710124E-2</v>
      </c>
      <c r="U716">
        <f t="shared" si="77"/>
        <v>-8.6714667493824511E-3</v>
      </c>
      <c r="V716">
        <f t="shared" si="78"/>
        <v>673.34840046625231</v>
      </c>
    </row>
    <row r="717" spans="1:22">
      <c r="A717" s="1">
        <v>42346</v>
      </c>
      <c r="B717">
        <v>17568</v>
      </c>
      <c r="C717">
        <v>2063.5900879999999</v>
      </c>
      <c r="D717">
        <v>5098.2402339999999</v>
      </c>
      <c r="E717">
        <v>2.238</v>
      </c>
      <c r="F717">
        <f t="shared" si="73"/>
        <v>-9.2078059531217633E-3</v>
      </c>
      <c r="G717">
        <f t="shared" si="74"/>
        <v>-6.5110523995720879E-3</v>
      </c>
      <c r="H717">
        <f t="shared" si="75"/>
        <v>-6.9996226355915805E-4</v>
      </c>
      <c r="I717">
        <f t="shared" si="76"/>
        <v>5.8256942715298014E-3</v>
      </c>
      <c r="U717">
        <f t="shared" si="77"/>
        <v>-4.343076757722923E-3</v>
      </c>
      <c r="V717">
        <f t="shared" si="78"/>
        <v>670.4239966783374</v>
      </c>
    </row>
    <row r="718" spans="1:22">
      <c r="A718" s="1">
        <v>42347</v>
      </c>
      <c r="B718">
        <v>17492.300781000002</v>
      </c>
      <c r="C718">
        <v>2047.619995</v>
      </c>
      <c r="D718">
        <v>5022.8701170000004</v>
      </c>
      <c r="E718">
        <v>2.2080000000000002</v>
      </c>
      <c r="F718">
        <f t="shared" si="73"/>
        <v>-4.3182365778400636E-3</v>
      </c>
      <c r="G718">
        <f t="shared" si="74"/>
        <v>-7.769086475925991E-3</v>
      </c>
      <c r="H718">
        <f t="shared" si="75"/>
        <v>-1.4893921250419362E-2</v>
      </c>
      <c r="I718">
        <f t="shared" si="76"/>
        <v>-1.3495481474884509E-2</v>
      </c>
      <c r="U718">
        <f t="shared" si="77"/>
        <v>-9.443921438744075E-3</v>
      </c>
      <c r="V718">
        <f t="shared" si="78"/>
        <v>664.09256512305842</v>
      </c>
    </row>
    <row r="719" spans="1:22">
      <c r="A719" s="1">
        <v>42348</v>
      </c>
      <c r="B719">
        <v>17574.75</v>
      </c>
      <c r="C719">
        <v>2052.2299800000001</v>
      </c>
      <c r="D719">
        <v>5045.169922</v>
      </c>
      <c r="E719">
        <v>2.2389999999999999</v>
      </c>
      <c r="F719">
        <f t="shared" si="73"/>
        <v>4.7023840952089523E-3</v>
      </c>
      <c r="G719">
        <f t="shared" si="74"/>
        <v>2.2488564074157492E-3</v>
      </c>
      <c r="H719">
        <f t="shared" si="75"/>
        <v>4.4298277281489516E-3</v>
      </c>
      <c r="I719">
        <f t="shared" si="76"/>
        <v>1.3942209201768767E-2</v>
      </c>
      <c r="U719">
        <f t="shared" si="77"/>
        <v>4.8085413894089725E-3</v>
      </c>
      <c r="V719">
        <f t="shared" si="78"/>
        <v>667.28588170885143</v>
      </c>
    </row>
    <row r="720" spans="1:22">
      <c r="A720" s="1">
        <v>42349</v>
      </c>
      <c r="B720">
        <v>17265.210938</v>
      </c>
      <c r="C720">
        <v>2012.369995</v>
      </c>
      <c r="D720">
        <v>4933.4702150000003</v>
      </c>
      <c r="E720">
        <v>2.1389999999999998</v>
      </c>
      <c r="F720">
        <f t="shared" si="73"/>
        <v>-1.7769664411370588E-2</v>
      </c>
      <c r="G720">
        <f t="shared" si="74"/>
        <v>-1.961386758563884E-2</v>
      </c>
      <c r="H720">
        <f t="shared" si="75"/>
        <v>-2.2388696506131317E-2</v>
      </c>
      <c r="I720">
        <f t="shared" si="76"/>
        <v>-4.5690907516349265E-2</v>
      </c>
      <c r="U720">
        <f t="shared" si="77"/>
        <v>-2.2500759302577149E-2</v>
      </c>
      <c r="V720">
        <f t="shared" si="78"/>
        <v>652.2714426985126</v>
      </c>
    </row>
    <row r="721" spans="1:22">
      <c r="A721" s="1">
        <v>42352</v>
      </c>
      <c r="B721">
        <v>17368.5</v>
      </c>
      <c r="C721">
        <v>2021.9399410000001</v>
      </c>
      <c r="D721">
        <v>4952.2299800000001</v>
      </c>
      <c r="E721">
        <v>2.2250000000000001</v>
      </c>
      <c r="F721">
        <f t="shared" si="73"/>
        <v>5.9646723051820071E-3</v>
      </c>
      <c r="G721">
        <f t="shared" si="74"/>
        <v>4.7442879213808178E-3</v>
      </c>
      <c r="H721">
        <f t="shared" si="75"/>
        <v>3.7953381447637462E-3</v>
      </c>
      <c r="I721">
        <f t="shared" si="76"/>
        <v>3.941848551793508E-2</v>
      </c>
      <c r="U721">
        <f t="shared" si="77"/>
        <v>8.2931380631914783E-3</v>
      </c>
      <c r="V721">
        <f t="shared" si="78"/>
        <v>657.68081982748845</v>
      </c>
    </row>
    <row r="722" spans="1:22">
      <c r="A722" s="1">
        <v>42353</v>
      </c>
      <c r="B722">
        <v>17524.910156000002</v>
      </c>
      <c r="C722">
        <v>2043.410034</v>
      </c>
      <c r="D722">
        <v>4995.3598629999997</v>
      </c>
      <c r="E722">
        <v>2.2679999999999998</v>
      </c>
      <c r="F722">
        <f t="shared" si="73"/>
        <v>8.9650855500968442E-3</v>
      </c>
      <c r="G722">
        <f t="shared" si="74"/>
        <v>1.0562580218900188E-2</v>
      </c>
      <c r="H722">
        <f t="shared" si="75"/>
        <v>8.6714780044844959E-3</v>
      </c>
      <c r="I722">
        <f t="shared" si="76"/>
        <v>1.9141470247302068E-2</v>
      </c>
      <c r="U722">
        <f t="shared" si="77"/>
        <v>1.0373890156774665E-2</v>
      </c>
      <c r="V722">
        <f t="shared" si="78"/>
        <v>664.50352841059635</v>
      </c>
    </row>
    <row r="723" spans="1:22">
      <c r="A723" s="1">
        <v>42354</v>
      </c>
      <c r="B723">
        <v>17749.089843999998</v>
      </c>
      <c r="C723">
        <v>2073.070068</v>
      </c>
      <c r="D723">
        <v>5071.1298829999996</v>
      </c>
      <c r="E723">
        <v>2.2869999999999999</v>
      </c>
      <c r="F723">
        <f t="shared" si="73"/>
        <v>1.2710931923982127E-2</v>
      </c>
      <c r="G723">
        <f t="shared" si="74"/>
        <v>1.4410635565352437E-2</v>
      </c>
      <c r="H723">
        <f t="shared" si="75"/>
        <v>1.5054195231671083E-2</v>
      </c>
      <c r="I723">
        <f t="shared" si="76"/>
        <v>8.3425291751385178E-3</v>
      </c>
      <c r="U723">
        <f t="shared" si="77"/>
        <v>1.3486981733815545E-2</v>
      </c>
      <c r="V723">
        <f t="shared" si="78"/>
        <v>673.46567536032603</v>
      </c>
    </row>
    <row r="724" spans="1:22">
      <c r="A724" s="1">
        <v>42355</v>
      </c>
      <c r="B724">
        <v>17495.839843999998</v>
      </c>
      <c r="C724">
        <v>2041.8900149999999</v>
      </c>
      <c r="D724">
        <v>5002.5498049999997</v>
      </c>
      <c r="E724">
        <v>2.238</v>
      </c>
      <c r="F724">
        <f t="shared" si="73"/>
        <v>-1.4371108743549818E-2</v>
      </c>
      <c r="G724">
        <f t="shared" si="74"/>
        <v>-1.5154776290347281E-2</v>
      </c>
      <c r="H724">
        <f t="shared" si="75"/>
        <v>-1.3615905933562272E-2</v>
      </c>
      <c r="I724">
        <f t="shared" si="76"/>
        <v>-2.1658305150910596E-2</v>
      </c>
      <c r="U724">
        <f t="shared" si="77"/>
        <v>-1.5108367805328871E-2</v>
      </c>
      <c r="V724">
        <f t="shared" si="78"/>
        <v>663.29070823271798</v>
      </c>
    </row>
    <row r="725" spans="1:22">
      <c r="A725" s="1">
        <v>42356</v>
      </c>
      <c r="B725">
        <v>17128.550781000002</v>
      </c>
      <c r="C725">
        <v>2005.5500489999999</v>
      </c>
      <c r="D725">
        <v>4923.080078</v>
      </c>
      <c r="E725">
        <v>2.1989999999999998</v>
      </c>
      <c r="F725">
        <f t="shared" si="73"/>
        <v>-2.1216421937605857E-2</v>
      </c>
      <c r="G725">
        <f t="shared" si="74"/>
        <v>-1.7957495093582236E-2</v>
      </c>
      <c r="H725">
        <f t="shared" si="75"/>
        <v>-1.6013376706499726E-2</v>
      </c>
      <c r="I725">
        <f t="shared" si="76"/>
        <v>-1.757989831710937E-2</v>
      </c>
      <c r="U725">
        <f t="shared" si="77"/>
        <v>-1.8314177953017284E-2</v>
      </c>
      <c r="V725">
        <f t="shared" si="78"/>
        <v>651.14308416756114</v>
      </c>
    </row>
    <row r="726" spans="1:22">
      <c r="A726" s="1">
        <v>42359</v>
      </c>
      <c r="B726">
        <v>17251.619140999999</v>
      </c>
      <c r="C726">
        <v>2021.150024</v>
      </c>
      <c r="D726">
        <v>4968.919922</v>
      </c>
      <c r="E726">
        <v>2.1970000000000001</v>
      </c>
      <c r="F726">
        <f t="shared" si="73"/>
        <v>7.1592947876430767E-3</v>
      </c>
      <c r="G726">
        <f t="shared" si="74"/>
        <v>7.7483064365918945E-3</v>
      </c>
      <c r="H726">
        <f t="shared" si="75"/>
        <v>9.2681302324469361E-3</v>
      </c>
      <c r="I726">
        <f t="shared" si="76"/>
        <v>-9.0991817015092591E-4</v>
      </c>
      <c r="U726">
        <f t="shared" si="77"/>
        <v>7.1617276199894804E-3</v>
      </c>
      <c r="V726">
        <f t="shared" si="78"/>
        <v>655.80639357800919</v>
      </c>
    </row>
    <row r="727" spans="1:22">
      <c r="A727" s="1">
        <v>42360</v>
      </c>
      <c r="B727">
        <v>17417.269531000002</v>
      </c>
      <c r="C727">
        <v>2038.969971</v>
      </c>
      <c r="D727">
        <v>5001.1098629999997</v>
      </c>
      <c r="E727">
        <v>2.2389999999999999</v>
      </c>
      <c r="F727">
        <f t="shared" si="73"/>
        <v>9.556213478981581E-3</v>
      </c>
      <c r="G727">
        <f t="shared" si="74"/>
        <v>8.7780959420341153E-3</v>
      </c>
      <c r="H727">
        <f t="shared" si="75"/>
        <v>6.4573634277010038E-3</v>
      </c>
      <c r="I727">
        <f t="shared" si="76"/>
        <v>1.8936544214144431E-2</v>
      </c>
      <c r="U727">
        <f t="shared" si="77"/>
        <v>9.3311562760294529E-3</v>
      </c>
      <c r="V727">
        <f t="shared" si="78"/>
        <v>661.92582552330487</v>
      </c>
    </row>
    <row r="728" spans="1:22">
      <c r="A728" s="1">
        <v>42361</v>
      </c>
      <c r="B728">
        <v>17602.609375</v>
      </c>
      <c r="C728">
        <v>2064.290039</v>
      </c>
      <c r="D728">
        <v>5045.9301759999998</v>
      </c>
      <c r="E728">
        <v>2.2639999999999998</v>
      </c>
      <c r="F728">
        <f t="shared" si="73"/>
        <v>1.0584935200020611E-2</v>
      </c>
      <c r="G728">
        <f t="shared" si="74"/>
        <v>1.2341596351676601E-2</v>
      </c>
      <c r="H728">
        <f t="shared" si="75"/>
        <v>8.9221522262536018E-3</v>
      </c>
      <c r="I728">
        <f t="shared" si="76"/>
        <v>1.1103822724318797E-2</v>
      </c>
      <c r="U728">
        <f t="shared" si="77"/>
        <v>1.0664987405817124E-2</v>
      </c>
      <c r="V728">
        <f t="shared" si="78"/>
        <v>668.98525611609602</v>
      </c>
    </row>
    <row r="729" spans="1:22">
      <c r="A729" s="1">
        <v>42362</v>
      </c>
      <c r="B729">
        <v>17552.169922000001</v>
      </c>
      <c r="C729">
        <v>2060.98999</v>
      </c>
      <c r="D729">
        <v>5048.4902339999999</v>
      </c>
      <c r="E729">
        <v>2.2429999999999999</v>
      </c>
      <c r="F729">
        <f t="shared" si="73"/>
        <v>-2.869566449868148E-3</v>
      </c>
      <c r="G729">
        <f t="shared" si="74"/>
        <v>-1.5999154873061849E-3</v>
      </c>
      <c r="H729">
        <f t="shared" si="75"/>
        <v>5.0722239631517099E-4</v>
      </c>
      <c r="I729">
        <f t="shared" si="76"/>
        <v>-9.3189048028651904E-3</v>
      </c>
      <c r="U729">
        <f t="shared" si="77"/>
        <v>-2.1205683425442674E-3</v>
      </c>
      <c r="V729">
        <f t="shared" si="78"/>
        <v>667.56662716034737</v>
      </c>
    </row>
    <row r="730" spans="1:22">
      <c r="A730" s="1">
        <v>42366</v>
      </c>
      <c r="B730">
        <v>17528.269531000002</v>
      </c>
      <c r="C730">
        <v>2056.5</v>
      </c>
      <c r="D730">
        <v>5040.9902339999999</v>
      </c>
      <c r="E730">
        <v>2.2250000000000001</v>
      </c>
      <c r="F730">
        <f t="shared" si="73"/>
        <v>-1.362605205102643E-3</v>
      </c>
      <c r="G730">
        <f t="shared" si="74"/>
        <v>-2.1809363425864849E-3</v>
      </c>
      <c r="H730">
        <f t="shared" si="75"/>
        <v>-1.4866972398043267E-3</v>
      </c>
      <c r="I730">
        <f t="shared" si="76"/>
        <v>-8.0573399198675868E-3</v>
      </c>
      <c r="U730">
        <f t="shared" si="77"/>
        <v>-2.314805628234795E-3</v>
      </c>
      <c r="V730">
        <f t="shared" si="78"/>
        <v>666.0213401745749</v>
      </c>
    </row>
    <row r="731" spans="1:22">
      <c r="A731" s="1">
        <v>42367</v>
      </c>
      <c r="B731">
        <v>17720.980468999998</v>
      </c>
      <c r="C731">
        <v>2078.360107</v>
      </c>
      <c r="D731">
        <v>5107.9399409999996</v>
      </c>
      <c r="E731">
        <v>2.3069999999999999</v>
      </c>
      <c r="F731">
        <f t="shared" si="73"/>
        <v>1.093429551099704E-2</v>
      </c>
      <c r="G731">
        <f t="shared" si="74"/>
        <v>1.0573663970038498E-2</v>
      </c>
      <c r="H731">
        <f t="shared" si="75"/>
        <v>1.3193642485723264E-2</v>
      </c>
      <c r="I731">
        <f t="shared" si="76"/>
        <v>3.6191063573413028E-2</v>
      </c>
      <c r="U731">
        <f t="shared" si="77"/>
        <v>1.4029586947368944E-2</v>
      </c>
      <c r="V731">
        <f t="shared" si="78"/>
        <v>675.36534447535735</v>
      </c>
    </row>
    <row r="732" spans="1:22">
      <c r="A732" s="1">
        <v>42368</v>
      </c>
      <c r="B732">
        <v>17603.869140999999</v>
      </c>
      <c r="C732">
        <v>2063.360107</v>
      </c>
      <c r="D732">
        <v>5065.8500979999999</v>
      </c>
      <c r="E732">
        <v>2.3029999999999999</v>
      </c>
      <c r="F732">
        <f t="shared" si="73"/>
        <v>-6.6305594137055111E-3</v>
      </c>
      <c r="G732">
        <f t="shared" si="74"/>
        <v>-7.2433987852541376E-3</v>
      </c>
      <c r="H732">
        <f t="shared" si="75"/>
        <v>-8.2742189430684357E-3</v>
      </c>
      <c r="I732">
        <f t="shared" si="76"/>
        <v>-1.7353583530684764E-3</v>
      </c>
      <c r="U732">
        <f t="shared" si="77"/>
        <v>-6.8179889779152727E-3</v>
      </c>
      <c r="V732">
        <f t="shared" si="78"/>
        <v>670.76071100065838</v>
      </c>
    </row>
    <row r="733" spans="1:22">
      <c r="A733" s="1">
        <v>42369</v>
      </c>
      <c r="B733">
        <v>17425.029297000001</v>
      </c>
      <c r="C733">
        <v>2043.9399410000001</v>
      </c>
      <c r="D733">
        <v>5007.4101559999999</v>
      </c>
      <c r="E733">
        <v>2.2690000000000001</v>
      </c>
      <c r="F733">
        <f t="shared" si="73"/>
        <v>-1.0211077475072609E-2</v>
      </c>
      <c r="G733">
        <f t="shared" si="74"/>
        <v>-9.4564850357659186E-3</v>
      </c>
      <c r="H733">
        <f t="shared" si="75"/>
        <v>-1.1603114817537544E-2</v>
      </c>
      <c r="I733">
        <f t="shared" si="76"/>
        <v>-1.4873415040843383E-2</v>
      </c>
      <c r="U733">
        <f t="shared" si="77"/>
        <v>-1.0868544702597158E-2</v>
      </c>
      <c r="V733">
        <f t="shared" si="78"/>
        <v>663.47051822840194</v>
      </c>
    </row>
    <row r="734" spans="1:22">
      <c r="A734" s="1">
        <v>42373</v>
      </c>
      <c r="B734">
        <v>17148.939452999999</v>
      </c>
      <c r="C734">
        <v>2012.660034</v>
      </c>
      <c r="D734">
        <v>4903.0898440000001</v>
      </c>
      <c r="E734">
        <v>2.2450000000000001</v>
      </c>
      <c r="F734">
        <f t="shared" si="73"/>
        <v>-1.5971305740525788E-2</v>
      </c>
      <c r="G734">
        <f t="shared" si="74"/>
        <v>-1.5422041688326272E-2</v>
      </c>
      <c r="H734">
        <f t="shared" si="75"/>
        <v>-2.105325971725077E-2</v>
      </c>
      <c r="I734">
        <f t="shared" si="76"/>
        <v>-1.0633684603487022E-2</v>
      </c>
      <c r="U734">
        <f t="shared" si="77"/>
        <v>-1.6797350604179553E-2</v>
      </c>
      <c r="V734">
        <f t="shared" si="78"/>
        <v>652.32597131818284</v>
      </c>
    </row>
    <row r="735" spans="1:22">
      <c r="A735" s="1">
        <v>42374</v>
      </c>
      <c r="B735">
        <v>17158.660156000002</v>
      </c>
      <c r="C735">
        <v>2016.709961</v>
      </c>
      <c r="D735">
        <v>4891.4301759999998</v>
      </c>
      <c r="E735">
        <v>2.2480000000000002</v>
      </c>
      <c r="F735">
        <f t="shared" si="73"/>
        <v>5.6667929968404283E-4</v>
      </c>
      <c r="G735">
        <f t="shared" si="74"/>
        <v>2.0102042596295308E-3</v>
      </c>
      <c r="H735">
        <f t="shared" si="75"/>
        <v>-2.3808565369013456E-3</v>
      </c>
      <c r="I735">
        <f t="shared" si="76"/>
        <v>1.3354108372271348E-3</v>
      </c>
      <c r="U735">
        <f t="shared" si="77"/>
        <v>1.9234919044638183E-4</v>
      </c>
      <c r="V735">
        <f t="shared" si="78"/>
        <v>652.45144569067304</v>
      </c>
    </row>
    <row r="736" spans="1:22">
      <c r="A736" s="1">
        <v>42375</v>
      </c>
      <c r="B736">
        <v>16906.509765999999</v>
      </c>
      <c r="C736">
        <v>1990.26001</v>
      </c>
      <c r="D736">
        <v>4835.7597660000001</v>
      </c>
      <c r="E736">
        <v>2.177</v>
      </c>
      <c r="F736">
        <f t="shared" si="73"/>
        <v>-1.4804270508685635E-2</v>
      </c>
      <c r="G736">
        <f t="shared" si="74"/>
        <v>-1.3202162915856163E-2</v>
      </c>
      <c r="H736">
        <f t="shared" si="75"/>
        <v>-1.1446474915573374E-2</v>
      </c>
      <c r="I736">
        <f t="shared" si="76"/>
        <v>-3.2093149779034304E-2</v>
      </c>
      <c r="U736">
        <f t="shared" si="77"/>
        <v>-1.5045187479937983E-2</v>
      </c>
      <c r="V736">
        <f t="shared" si="78"/>
        <v>642.63519136870025</v>
      </c>
    </row>
    <row r="737" spans="1:22">
      <c r="A737" s="1">
        <v>42376</v>
      </c>
      <c r="B737">
        <v>16514.099609000001</v>
      </c>
      <c r="C737">
        <v>1943.089966</v>
      </c>
      <c r="D737">
        <v>4689.4301759999998</v>
      </c>
      <c r="E737">
        <v>2.153</v>
      </c>
      <c r="F737">
        <f t="shared" si="73"/>
        <v>-2.3484203247336199E-2</v>
      </c>
      <c r="G737">
        <f t="shared" si="74"/>
        <v>-2.3985816544630535E-2</v>
      </c>
      <c r="H737">
        <f t="shared" si="75"/>
        <v>-3.0727177917818205E-2</v>
      </c>
      <c r="I737">
        <f t="shared" si="76"/>
        <v>-1.1085563870184442E-2</v>
      </c>
      <c r="U737">
        <f t="shared" si="77"/>
        <v>-2.4567715699953929E-2</v>
      </c>
      <c r="V737">
        <f t="shared" si="78"/>
        <v>626.8471126883685</v>
      </c>
    </row>
    <row r="738" spans="1:22">
      <c r="A738" s="1">
        <v>42377</v>
      </c>
      <c r="B738">
        <v>16346.450194999999</v>
      </c>
      <c r="C738">
        <v>1922.030029</v>
      </c>
      <c r="D738">
        <v>4643.6298829999996</v>
      </c>
      <c r="E738">
        <v>2.13</v>
      </c>
      <c r="F738">
        <f t="shared" si="73"/>
        <v>-1.0203777453186605E-2</v>
      </c>
      <c r="G738">
        <f t="shared" si="74"/>
        <v>-1.0897537692782108E-2</v>
      </c>
      <c r="H738">
        <f t="shared" si="75"/>
        <v>-9.8147146523165883E-3</v>
      </c>
      <c r="I738">
        <f t="shared" si="76"/>
        <v>-1.0740238660892298E-2</v>
      </c>
      <c r="U738">
        <f t="shared" si="77"/>
        <v>-1.0348832805574821E-2</v>
      </c>
      <c r="V738">
        <f t="shared" si="78"/>
        <v>620.35997672449923</v>
      </c>
    </row>
    <row r="739" spans="1:22">
      <c r="A739" s="1">
        <v>42380</v>
      </c>
      <c r="B739">
        <v>16398.570313</v>
      </c>
      <c r="C739">
        <v>1923.670044</v>
      </c>
      <c r="D739">
        <v>4637.9902339999999</v>
      </c>
      <c r="E739">
        <v>2.1579999999999999</v>
      </c>
      <c r="F739">
        <f t="shared" si="73"/>
        <v>3.1833946784493496E-3</v>
      </c>
      <c r="G739">
        <f t="shared" si="74"/>
        <v>8.529084787104222E-4</v>
      </c>
      <c r="H739">
        <f t="shared" si="75"/>
        <v>-1.2152295877128757E-3</v>
      </c>
      <c r="I739">
        <f t="shared" si="76"/>
        <v>1.3059887114609228E-2</v>
      </c>
      <c r="U739">
        <f t="shared" si="77"/>
        <v>2.152310782294992E-3</v>
      </c>
      <c r="V739">
        <f t="shared" si="78"/>
        <v>621.69518419130759</v>
      </c>
    </row>
    <row r="740" spans="1:22">
      <c r="A740" s="1">
        <v>42381</v>
      </c>
      <c r="B740">
        <v>16516.220702999999</v>
      </c>
      <c r="C740">
        <v>1938.6800539999999</v>
      </c>
      <c r="D740">
        <v>4685.919922</v>
      </c>
      <c r="E740">
        <v>2.1019999999999999</v>
      </c>
      <c r="F740">
        <f t="shared" si="73"/>
        <v>7.1488159223954397E-3</v>
      </c>
      <c r="G740">
        <f t="shared" si="74"/>
        <v>7.7725142384488712E-3</v>
      </c>
      <c r="H740">
        <f t="shared" si="75"/>
        <v>1.0281117982378034E-2</v>
      </c>
      <c r="I740">
        <f t="shared" si="76"/>
        <v>-2.6292594381183611E-2</v>
      </c>
      <c r="U740">
        <f t="shared" si="77"/>
        <v>4.9314750048483416E-3</v>
      </c>
      <c r="V740">
        <f t="shared" si="78"/>
        <v>624.76105845278164</v>
      </c>
    </row>
    <row r="741" spans="1:22">
      <c r="A741" s="1">
        <v>42382</v>
      </c>
      <c r="B741">
        <v>16151.410156</v>
      </c>
      <c r="C741">
        <v>1890.280029</v>
      </c>
      <c r="D741">
        <v>4526.0600590000004</v>
      </c>
      <c r="E741">
        <v>2.0659999999999998</v>
      </c>
      <c r="F741">
        <f t="shared" si="73"/>
        <v>-2.2335608898089169E-2</v>
      </c>
      <c r="G741">
        <f t="shared" si="74"/>
        <v>-2.5282375384065234E-2</v>
      </c>
      <c r="H741">
        <f t="shared" si="75"/>
        <v>-3.4710434266575996E-2</v>
      </c>
      <c r="I741">
        <f t="shared" si="76"/>
        <v>-1.7274901757312552E-2</v>
      </c>
      <c r="U741">
        <f t="shared" si="77"/>
        <v>-2.6426015740350372E-2</v>
      </c>
      <c r="V741">
        <f t="shared" si="78"/>
        <v>608.25111288815049</v>
      </c>
    </row>
    <row r="742" spans="1:22">
      <c r="A742" s="1">
        <v>42383</v>
      </c>
      <c r="B742">
        <v>16379.049805000001</v>
      </c>
      <c r="C742">
        <v>1921.839966</v>
      </c>
      <c r="D742">
        <v>4615</v>
      </c>
      <c r="E742">
        <v>2.0979999999999999</v>
      </c>
      <c r="F742">
        <f t="shared" si="73"/>
        <v>1.399570526172788E-2</v>
      </c>
      <c r="G742">
        <f t="shared" si="74"/>
        <v>1.6558061184935031E-2</v>
      </c>
      <c r="H742">
        <f t="shared" si="75"/>
        <v>1.946005105687711E-2</v>
      </c>
      <c r="I742">
        <f t="shared" si="76"/>
        <v>1.5370139276658718E-2</v>
      </c>
      <c r="U742">
        <f t="shared" si="77"/>
        <v>1.6541159178727879E-2</v>
      </c>
      <c r="V742">
        <f t="shared" si="78"/>
        <v>618.31229136707179</v>
      </c>
    </row>
    <row r="743" spans="1:22">
      <c r="A743" s="1">
        <v>42384</v>
      </c>
      <c r="B743">
        <v>15988.080078000001</v>
      </c>
      <c r="C743">
        <v>1880.329956</v>
      </c>
      <c r="D743">
        <v>4488.419922</v>
      </c>
      <c r="E743">
        <v>2.0329999999999999</v>
      </c>
      <c r="F743">
        <f t="shared" si="73"/>
        <v>-2.4159617811542432E-2</v>
      </c>
      <c r="G743">
        <f t="shared" si="74"/>
        <v>-2.183577282074398E-2</v>
      </c>
      <c r="H743">
        <f t="shared" si="75"/>
        <v>-2.7811138603377968E-2</v>
      </c>
      <c r="I743">
        <f t="shared" si="76"/>
        <v>-3.1471975327895849E-2</v>
      </c>
      <c r="U743">
        <f t="shared" si="77"/>
        <v>-2.5289156303488897E-2</v>
      </c>
      <c r="V743">
        <f t="shared" si="78"/>
        <v>602.67569518632149</v>
      </c>
    </row>
    <row r="744" spans="1:22">
      <c r="A744" s="1">
        <v>42388</v>
      </c>
      <c r="B744">
        <v>16016.019531</v>
      </c>
      <c r="C744">
        <v>1881.329956</v>
      </c>
      <c r="D744">
        <v>4476.9501950000003</v>
      </c>
      <c r="E744">
        <v>2.0350000000000001</v>
      </c>
      <c r="F744">
        <f t="shared" si="73"/>
        <v>1.7459925721456696E-3</v>
      </c>
      <c r="G744">
        <f t="shared" si="74"/>
        <v>5.316801874443635E-4</v>
      </c>
      <c r="H744">
        <f t="shared" si="75"/>
        <v>-2.5586747915218163E-3</v>
      </c>
      <c r="I744">
        <f t="shared" si="76"/>
        <v>9.8328424834881164E-4</v>
      </c>
      <c r="U744">
        <f t="shared" si="77"/>
        <v>1.4027815255346162E-5</v>
      </c>
      <c r="V744">
        <f t="shared" si="78"/>
        <v>602.68414940963248</v>
      </c>
    </row>
    <row r="745" spans="1:22">
      <c r="A745" s="1">
        <v>42389</v>
      </c>
      <c r="B745">
        <v>15766.740234000001</v>
      </c>
      <c r="C745">
        <v>1859.329956</v>
      </c>
      <c r="D745">
        <v>4471.6899409999996</v>
      </c>
      <c r="E745">
        <v>1.984</v>
      </c>
      <c r="F745">
        <f t="shared" si="73"/>
        <v>-1.5686769217032995E-2</v>
      </c>
      <c r="G745">
        <f t="shared" si="74"/>
        <v>-1.1762766026242346E-2</v>
      </c>
      <c r="H745">
        <f t="shared" si="75"/>
        <v>-1.1756545186606604E-3</v>
      </c>
      <c r="I745">
        <f t="shared" si="76"/>
        <v>-2.5380810031877372E-2</v>
      </c>
      <c r="U745">
        <f t="shared" si="77"/>
        <v>-1.1125637931768538E-2</v>
      </c>
      <c r="V745">
        <f t="shared" si="78"/>
        <v>595.97890377608496</v>
      </c>
    </row>
    <row r="746" spans="1:22">
      <c r="A746" s="1">
        <v>42390</v>
      </c>
      <c r="B746">
        <v>15882.679688</v>
      </c>
      <c r="C746">
        <v>1868.98999</v>
      </c>
      <c r="D746">
        <v>4472.0600590000004</v>
      </c>
      <c r="E746">
        <v>2.0190000000000001</v>
      </c>
      <c r="F746">
        <f t="shared" si="73"/>
        <v>7.326514855566413E-3</v>
      </c>
      <c r="G746">
        <f t="shared" si="74"/>
        <v>5.1819885399586188E-3</v>
      </c>
      <c r="H746">
        <f t="shared" si="75"/>
        <v>8.2765730305890331E-5</v>
      </c>
      <c r="I746">
        <f t="shared" si="76"/>
        <v>1.7487330468019556E-2</v>
      </c>
      <c r="U746">
        <f t="shared" si="77"/>
        <v>5.5261137845512322E-3</v>
      </c>
      <c r="V746">
        <f t="shared" si="78"/>
        <v>599.27235101154372</v>
      </c>
    </row>
    <row r="747" spans="1:22">
      <c r="A747" s="1">
        <v>42391</v>
      </c>
      <c r="B747">
        <v>16093.509765999999</v>
      </c>
      <c r="C747">
        <v>1906.900024</v>
      </c>
      <c r="D747">
        <v>4591.1801759999998</v>
      </c>
      <c r="E747">
        <v>2.048</v>
      </c>
      <c r="F747">
        <f t="shared" si="73"/>
        <v>1.3186882912746606E-2</v>
      </c>
      <c r="G747">
        <f t="shared" si="74"/>
        <v>2.0080726790476438E-2</v>
      </c>
      <c r="H747">
        <f t="shared" si="75"/>
        <v>2.6287944205727953E-2</v>
      </c>
      <c r="I747">
        <f t="shared" si="76"/>
        <v>1.4261367846560857E-2</v>
      </c>
      <c r="U747">
        <f t="shared" si="77"/>
        <v>1.9292802957341385E-2</v>
      </c>
      <c r="V747">
        <f t="shared" si="78"/>
        <v>610.83399439739219</v>
      </c>
    </row>
    <row r="748" spans="1:22">
      <c r="A748" s="1">
        <v>42394</v>
      </c>
      <c r="B748">
        <v>15885.219727</v>
      </c>
      <c r="C748">
        <v>1877.079956</v>
      </c>
      <c r="D748">
        <v>4518.4902339999999</v>
      </c>
      <c r="E748">
        <v>2.0219999999999998</v>
      </c>
      <c r="F748">
        <f t="shared" si="73"/>
        <v>-1.3026970608050029E-2</v>
      </c>
      <c r="G748">
        <f t="shared" si="74"/>
        <v>-1.5761544984816713E-2</v>
      </c>
      <c r="H748">
        <f t="shared" si="75"/>
        <v>-1.5959190956477846E-2</v>
      </c>
      <c r="I748">
        <f t="shared" si="76"/>
        <v>-1.2776586578981791E-2</v>
      </c>
      <c r="U748">
        <f t="shared" si="77"/>
        <v>-1.4701970622701557E-2</v>
      </c>
      <c r="V748">
        <f t="shared" si="78"/>
        <v>601.85353095641426</v>
      </c>
    </row>
    <row r="749" spans="1:22">
      <c r="A749" s="1">
        <v>42395</v>
      </c>
      <c r="B749">
        <v>16167.230469</v>
      </c>
      <c r="C749">
        <v>1903.630005</v>
      </c>
      <c r="D749">
        <v>4567.669922</v>
      </c>
      <c r="E749">
        <v>1.994</v>
      </c>
      <c r="F749">
        <f t="shared" si="73"/>
        <v>1.7597283054981899E-2</v>
      </c>
      <c r="G749">
        <f t="shared" si="74"/>
        <v>1.4045237921062189E-2</v>
      </c>
      <c r="H749">
        <f t="shared" si="75"/>
        <v>1.0825291965540983E-2</v>
      </c>
      <c r="I749">
        <f t="shared" si="76"/>
        <v>-1.3944449058632933E-2</v>
      </c>
      <c r="U749">
        <f t="shared" si="77"/>
        <v>1.1345898976612227E-2</v>
      </c>
      <c r="V749">
        <f t="shared" si="78"/>
        <v>608.68210031736305</v>
      </c>
    </row>
    <row r="750" spans="1:22">
      <c r="A750" s="1">
        <v>42396</v>
      </c>
      <c r="B750">
        <v>15944.459961</v>
      </c>
      <c r="C750">
        <v>1882.9499510000001</v>
      </c>
      <c r="D750">
        <v>4468.169922</v>
      </c>
      <c r="E750">
        <v>2.0009999999999999</v>
      </c>
      <c r="F750">
        <f t="shared" si="73"/>
        <v>-1.3874952011619065E-2</v>
      </c>
      <c r="G750">
        <f t="shared" si="74"/>
        <v>-1.0922922453367977E-2</v>
      </c>
      <c r="H750">
        <f t="shared" si="75"/>
        <v>-2.2024299616250929E-2</v>
      </c>
      <c r="I750">
        <f t="shared" si="76"/>
        <v>3.5043840619497332E-3</v>
      </c>
      <c r="U750">
        <f t="shared" si="77"/>
        <v>-1.3696213818176418E-2</v>
      </c>
      <c r="V750">
        <f t="shared" si="78"/>
        <v>600.34546012411977</v>
      </c>
    </row>
    <row r="751" spans="1:22">
      <c r="A751" s="1">
        <v>42397</v>
      </c>
      <c r="B751">
        <v>16069.639648</v>
      </c>
      <c r="C751">
        <v>1893.3599850000001</v>
      </c>
      <c r="D751">
        <v>4506.6801759999998</v>
      </c>
      <c r="E751">
        <v>1.9850000000000001</v>
      </c>
      <c r="F751">
        <f t="shared" si="73"/>
        <v>7.8203245757985443E-3</v>
      </c>
      <c r="G751">
        <f t="shared" si="74"/>
        <v>5.5133506231893649E-3</v>
      </c>
      <c r="H751">
        <f t="shared" si="75"/>
        <v>8.5818682052505417E-3</v>
      </c>
      <c r="I751">
        <f t="shared" si="76"/>
        <v>-8.0281414624425347E-3</v>
      </c>
      <c r="U751">
        <f t="shared" si="77"/>
        <v>5.7718488750272811E-3</v>
      </c>
      <c r="V751">
        <f t="shared" si="78"/>
        <v>603.81056339276495</v>
      </c>
    </row>
    <row r="752" spans="1:22">
      <c r="A752" s="1">
        <v>42398</v>
      </c>
      <c r="B752">
        <v>16466.300781000002</v>
      </c>
      <c r="C752">
        <v>1940.23999</v>
      </c>
      <c r="D752">
        <v>4613.9501950000003</v>
      </c>
      <c r="E752">
        <v>1.931</v>
      </c>
      <c r="F752">
        <f t="shared" si="73"/>
        <v>2.4384159899031917E-2</v>
      </c>
      <c r="G752">
        <f t="shared" si="74"/>
        <v>2.4458651059441346E-2</v>
      </c>
      <c r="H752">
        <f t="shared" si="75"/>
        <v>2.3523585796321512E-2</v>
      </c>
      <c r="I752">
        <f t="shared" si="76"/>
        <v>-2.7580910692776354E-2</v>
      </c>
      <c r="U752">
        <f t="shared" si="77"/>
        <v>1.8951827957160796E-2</v>
      </c>
      <c r="V752">
        <f t="shared" si="78"/>
        <v>615.253877308901</v>
      </c>
    </row>
    <row r="753" spans="1:22">
      <c r="A753" s="1">
        <v>42401</v>
      </c>
      <c r="B753">
        <v>16449.179688</v>
      </c>
      <c r="C753">
        <v>1939.380005</v>
      </c>
      <c r="D753">
        <v>4620.3701170000004</v>
      </c>
      <c r="E753">
        <v>1.966</v>
      </c>
      <c r="F753">
        <f t="shared" si="73"/>
        <v>-1.0403065244766704E-3</v>
      </c>
      <c r="G753">
        <f t="shared" si="74"/>
        <v>-4.433346643196018E-4</v>
      </c>
      <c r="H753">
        <f t="shared" si="75"/>
        <v>1.3904484179491419E-3</v>
      </c>
      <c r="I753">
        <f t="shared" si="76"/>
        <v>1.7963018278597375E-2</v>
      </c>
      <c r="U753">
        <f t="shared" si="77"/>
        <v>1.7683439966055985E-3</v>
      </c>
      <c r="V753">
        <f t="shared" si="78"/>
        <v>616.34185780922849</v>
      </c>
    </row>
    <row r="754" spans="1:22">
      <c r="A754" s="1">
        <v>42402</v>
      </c>
      <c r="B754">
        <v>16153.540039</v>
      </c>
      <c r="C754">
        <v>1903.030029</v>
      </c>
      <c r="D754">
        <v>4516.9501950000003</v>
      </c>
      <c r="E754">
        <v>1.8640000000000001</v>
      </c>
      <c r="F754">
        <f t="shared" si="73"/>
        <v>-1.8136385867387417E-2</v>
      </c>
      <c r="G754">
        <f t="shared" si="74"/>
        <v>-1.8920968934657827E-2</v>
      </c>
      <c r="H754">
        <f t="shared" si="75"/>
        <v>-2.2637783301476484E-2</v>
      </c>
      <c r="I754">
        <f t="shared" si="76"/>
        <v>-5.3276305461575288E-2</v>
      </c>
      <c r="U754">
        <f t="shared" si="77"/>
        <v>-2.3236171977214046E-2</v>
      </c>
      <c r="V754">
        <f t="shared" si="78"/>
        <v>602.02043240441765</v>
      </c>
    </row>
    <row r="755" spans="1:22">
      <c r="A755" s="1">
        <v>42403</v>
      </c>
      <c r="B755">
        <v>16336.660156</v>
      </c>
      <c r="C755">
        <v>1912.530029</v>
      </c>
      <c r="D755">
        <v>4504.2402339999999</v>
      </c>
      <c r="E755">
        <v>1.881</v>
      </c>
      <c r="F755">
        <f t="shared" si="73"/>
        <v>1.1272448612642708E-2</v>
      </c>
      <c r="G755">
        <f t="shared" si="74"/>
        <v>4.9796200223488655E-3</v>
      </c>
      <c r="H755">
        <f t="shared" si="75"/>
        <v>-2.8178031513255873E-3</v>
      </c>
      <c r="I755">
        <f t="shared" si="76"/>
        <v>9.0788340554937737E-3</v>
      </c>
      <c r="U755">
        <f t="shared" si="77"/>
        <v>4.938163050649173E-3</v>
      </c>
      <c r="V755">
        <f t="shared" si="78"/>
        <v>604.99330745945292</v>
      </c>
    </row>
    <row r="756" spans="1:22">
      <c r="A756" s="1">
        <v>42404</v>
      </c>
      <c r="B756">
        <v>16416.580077999999</v>
      </c>
      <c r="C756">
        <v>1915.4499510000001</v>
      </c>
      <c r="D756">
        <v>4509.5600590000004</v>
      </c>
      <c r="E756">
        <v>1.8640000000000001</v>
      </c>
      <c r="F756">
        <f t="shared" si="73"/>
        <v>4.880132777174963E-3</v>
      </c>
      <c r="G756">
        <f t="shared" si="74"/>
        <v>1.5255683580189725E-3</v>
      </c>
      <c r="H756">
        <f t="shared" si="75"/>
        <v>1.18037352609191E-3</v>
      </c>
      <c r="I756">
        <f t="shared" si="76"/>
        <v>-9.078834055493817E-3</v>
      </c>
      <c r="U756">
        <f t="shared" si="77"/>
        <v>1.3679389928363717E-3</v>
      </c>
      <c r="V756">
        <f t="shared" si="78"/>
        <v>605.82090139513173</v>
      </c>
    </row>
    <row r="757" spans="1:22">
      <c r="A757" s="1">
        <v>42405</v>
      </c>
      <c r="B757">
        <v>16204.969727</v>
      </c>
      <c r="C757">
        <v>1880.0500489999999</v>
      </c>
      <c r="D757">
        <v>4363.1401370000003</v>
      </c>
      <c r="E757">
        <v>1.8480000000000001</v>
      </c>
      <c r="F757">
        <f t="shared" si="73"/>
        <v>-1.2973836034885529E-2</v>
      </c>
      <c r="G757">
        <f t="shared" si="74"/>
        <v>-1.8654158095200504E-2</v>
      </c>
      <c r="H757">
        <f t="shared" si="75"/>
        <v>-3.3007587824008915E-2</v>
      </c>
      <c r="I757">
        <f t="shared" si="76"/>
        <v>-8.6207430439070882E-3</v>
      </c>
      <c r="U757">
        <f t="shared" si="77"/>
        <v>-2.0252748890619194E-2</v>
      </c>
      <c r="V757">
        <f t="shared" si="78"/>
        <v>593.55136280648753</v>
      </c>
    </row>
    <row r="758" spans="1:22">
      <c r="A758" s="1">
        <v>42408</v>
      </c>
      <c r="B758">
        <v>16027.049805000001</v>
      </c>
      <c r="C758">
        <v>1853.4399410000001</v>
      </c>
      <c r="D758">
        <v>4283.75</v>
      </c>
      <c r="E758">
        <v>1.7350000000000001</v>
      </c>
      <c r="F758">
        <f t="shared" si="73"/>
        <v>-1.1040060889556428E-2</v>
      </c>
      <c r="G758">
        <f t="shared" si="74"/>
        <v>-1.4255058233664721E-2</v>
      </c>
      <c r="H758">
        <f t="shared" si="75"/>
        <v>-1.8363218832221553E-2</v>
      </c>
      <c r="I758">
        <f t="shared" si="76"/>
        <v>-6.3096559820669931E-2</v>
      </c>
      <c r="U758">
        <f t="shared" si="77"/>
        <v>-1.9407157368699805E-2</v>
      </c>
      <c r="V758">
        <f t="shared" si="78"/>
        <v>582.03221810209584</v>
      </c>
    </row>
    <row r="759" spans="1:22">
      <c r="A759" s="1">
        <v>42409</v>
      </c>
      <c r="B759">
        <v>16014.379883</v>
      </c>
      <c r="C759">
        <v>1852.209961</v>
      </c>
      <c r="D759">
        <v>4268.7597660000001</v>
      </c>
      <c r="E759">
        <v>1.7290000000000001</v>
      </c>
      <c r="F759">
        <f t="shared" si="73"/>
        <v>-7.9084627519600248E-4</v>
      </c>
      <c r="G759">
        <f t="shared" si="74"/>
        <v>-6.638403938297871E-4</v>
      </c>
      <c r="H759">
        <f t="shared" si="75"/>
        <v>-3.505462083169944E-3</v>
      </c>
      <c r="I759">
        <f t="shared" si="76"/>
        <v>-3.4642066976690151E-3</v>
      </c>
      <c r="U759">
        <f t="shared" si="77"/>
        <v>-1.8344652954256217E-3</v>
      </c>
      <c r="V759">
        <f t="shared" si="78"/>
        <v>580.96450019716792</v>
      </c>
    </row>
    <row r="760" spans="1:22">
      <c r="A760" s="1">
        <v>42410</v>
      </c>
      <c r="B760">
        <v>15914.740234000001</v>
      </c>
      <c r="C760">
        <v>1851.8599850000001</v>
      </c>
      <c r="D760">
        <v>4283.5898440000001</v>
      </c>
      <c r="E760">
        <v>1.7050000000000001</v>
      </c>
      <c r="F760">
        <f t="shared" si="73"/>
        <v>-6.2413227851248511E-3</v>
      </c>
      <c r="G760">
        <f t="shared" si="74"/>
        <v>-1.8896835434723531E-4</v>
      </c>
      <c r="H760">
        <f t="shared" si="75"/>
        <v>3.4680745152819779E-3</v>
      </c>
      <c r="I760">
        <f t="shared" si="76"/>
        <v>-1.3978095965673292E-2</v>
      </c>
      <c r="U760">
        <f t="shared" si="77"/>
        <v>-2.2864745838243618E-3</v>
      </c>
      <c r="V760">
        <f t="shared" si="78"/>
        <v>579.63613963336286</v>
      </c>
    </row>
    <row r="761" spans="1:22">
      <c r="A761" s="1">
        <v>42411</v>
      </c>
      <c r="B761">
        <v>15660.179688</v>
      </c>
      <c r="C761">
        <v>1829.079956</v>
      </c>
      <c r="D761">
        <v>4266.8398440000001</v>
      </c>
      <c r="E761">
        <v>1.6439999999999999</v>
      </c>
      <c r="F761">
        <f t="shared" si="73"/>
        <v>-1.6124573688437817E-2</v>
      </c>
      <c r="G761">
        <f t="shared" si="74"/>
        <v>-1.2377447169312198E-2</v>
      </c>
      <c r="H761">
        <f t="shared" si="75"/>
        <v>-3.9179367675201094E-3</v>
      </c>
      <c r="I761">
        <f t="shared" si="76"/>
        <v>-3.6432814101492045E-2</v>
      </c>
      <c r="U761">
        <f t="shared" si="77"/>
        <v>-1.3369268697730242E-2</v>
      </c>
      <c r="V761">
        <f t="shared" si="78"/>
        <v>571.8868283356893</v>
      </c>
    </row>
    <row r="762" spans="1:22">
      <c r="A762" s="1">
        <v>42412</v>
      </c>
      <c r="B762">
        <v>15973.839844</v>
      </c>
      <c r="C762">
        <v>1864.780029</v>
      </c>
      <c r="D762">
        <v>4337.5097660000001</v>
      </c>
      <c r="E762">
        <v>1.748</v>
      </c>
      <c r="F762">
        <f t="shared" si="73"/>
        <v>1.9831209576287936E-2</v>
      </c>
      <c r="G762">
        <f t="shared" si="74"/>
        <v>1.933001507774379E-2</v>
      </c>
      <c r="H762">
        <f t="shared" si="75"/>
        <v>1.6426926926547052E-2</v>
      </c>
      <c r="I762">
        <f t="shared" si="76"/>
        <v>6.1339980599355678E-2</v>
      </c>
      <c r="U762">
        <f t="shared" si="77"/>
        <v>2.2810443534109201E-2</v>
      </c>
      <c r="V762">
        <f t="shared" si="78"/>
        <v>584.93182054134138</v>
      </c>
    </row>
    <row r="763" spans="1:22">
      <c r="A763" s="1">
        <v>42416</v>
      </c>
      <c r="B763">
        <v>16196.410156</v>
      </c>
      <c r="C763">
        <v>1895.579956</v>
      </c>
      <c r="D763">
        <v>4435.9599609999996</v>
      </c>
      <c r="E763">
        <v>1.778</v>
      </c>
      <c r="F763">
        <f t="shared" si="73"/>
        <v>1.3837247971211027E-2</v>
      </c>
      <c r="G763">
        <f t="shared" si="74"/>
        <v>1.638173787203618E-2</v>
      </c>
      <c r="H763">
        <f t="shared" si="75"/>
        <v>2.2443646725309973E-2</v>
      </c>
      <c r="I763">
        <f t="shared" si="76"/>
        <v>1.7016859858369229E-2</v>
      </c>
      <c r="U763">
        <f t="shared" si="77"/>
        <v>1.7500475756404076E-2</v>
      </c>
      <c r="V763">
        <f t="shared" si="78"/>
        <v>595.1684056858744</v>
      </c>
    </row>
    <row r="764" spans="1:22">
      <c r="A764" s="1">
        <v>42417</v>
      </c>
      <c r="B764">
        <v>16453.830077999999</v>
      </c>
      <c r="C764">
        <v>1926.8199460000001</v>
      </c>
      <c r="D764">
        <v>4534.0600590000004</v>
      </c>
      <c r="E764">
        <v>1.819</v>
      </c>
      <c r="F764">
        <f t="shared" si="73"/>
        <v>1.5768659225869661E-2</v>
      </c>
      <c r="G764">
        <f t="shared" si="74"/>
        <v>1.6346110504470802E-2</v>
      </c>
      <c r="H764">
        <f t="shared" si="75"/>
        <v>2.1873754835303735E-2</v>
      </c>
      <c r="I764">
        <f t="shared" si="76"/>
        <v>2.2797762444272233E-2</v>
      </c>
      <c r="U764">
        <f t="shared" si="77"/>
        <v>1.8476333614120481E-2</v>
      </c>
      <c r="V764">
        <f t="shared" si="78"/>
        <v>606.16493570591081</v>
      </c>
    </row>
    <row r="765" spans="1:22">
      <c r="A765" s="1">
        <v>42418</v>
      </c>
      <c r="B765">
        <v>16413.429688</v>
      </c>
      <c r="C765">
        <v>1917.829956</v>
      </c>
      <c r="D765">
        <v>4487.5400390000004</v>
      </c>
      <c r="E765">
        <v>1.7589999999999999</v>
      </c>
      <c r="F765">
        <f t="shared" si="73"/>
        <v>-2.4583984570071531E-3</v>
      </c>
      <c r="G765">
        <f t="shared" si="74"/>
        <v>-4.6766320024294265E-3</v>
      </c>
      <c r="H765">
        <f t="shared" si="75"/>
        <v>-1.0313122244007954E-2</v>
      </c>
      <c r="I765">
        <f t="shared" si="76"/>
        <v>-3.3541433780564171E-2</v>
      </c>
      <c r="U765">
        <f t="shared" si="77"/>
        <v>-8.5885891890897757E-3</v>
      </c>
      <c r="V765">
        <f t="shared" si="78"/>
        <v>600.95883409230169</v>
      </c>
    </row>
    <row r="766" spans="1:22">
      <c r="A766" s="1">
        <v>42419</v>
      </c>
      <c r="B766">
        <v>16391.990234000001</v>
      </c>
      <c r="C766">
        <v>1917.780029</v>
      </c>
      <c r="D766">
        <v>4504.4301759999998</v>
      </c>
      <c r="E766">
        <v>1.748</v>
      </c>
      <c r="F766">
        <f t="shared" si="73"/>
        <v>-1.3070679846980764E-3</v>
      </c>
      <c r="G766">
        <f t="shared" si="74"/>
        <v>-2.6033408087892532E-5</v>
      </c>
      <c r="H766">
        <f t="shared" si="75"/>
        <v>3.7567199312893173E-3</v>
      </c>
      <c r="I766">
        <f t="shared" si="76"/>
        <v>-6.2731885220772875E-3</v>
      </c>
      <c r="U766">
        <f t="shared" si="77"/>
        <v>9.9766709343275571E-5</v>
      </c>
      <c r="V766">
        <f t="shared" si="78"/>
        <v>601.01878977762976</v>
      </c>
    </row>
    <row r="767" spans="1:22">
      <c r="A767" s="1">
        <v>42422</v>
      </c>
      <c r="B767">
        <v>16620.660156000002</v>
      </c>
      <c r="C767">
        <v>1945.5</v>
      </c>
      <c r="D767">
        <v>4570.6098629999997</v>
      </c>
      <c r="E767">
        <v>1.766</v>
      </c>
      <c r="F767">
        <f t="shared" si="73"/>
        <v>1.3853694058085711E-2</v>
      </c>
      <c r="G767">
        <f t="shared" si="74"/>
        <v>1.43507312538776E-2</v>
      </c>
      <c r="H767">
        <f t="shared" si="75"/>
        <v>1.458524919097633E-2</v>
      </c>
      <c r="I767">
        <f t="shared" si="76"/>
        <v>1.0244824948424575E-2</v>
      </c>
      <c r="U767">
        <f t="shared" si="77"/>
        <v>1.3861384845724349E-2</v>
      </c>
      <c r="V767">
        <f t="shared" si="78"/>
        <v>609.3497425222489</v>
      </c>
    </row>
    <row r="768" spans="1:22">
      <c r="A768" s="1">
        <v>42423</v>
      </c>
      <c r="B768">
        <v>16431.779297000001</v>
      </c>
      <c r="C768">
        <v>1921.2700199999999</v>
      </c>
      <c r="D768">
        <v>4503.580078</v>
      </c>
      <c r="E768">
        <v>1.7450000000000001</v>
      </c>
      <c r="F768">
        <f t="shared" si="73"/>
        <v>-1.1429287412676256E-2</v>
      </c>
      <c r="G768">
        <f t="shared" si="74"/>
        <v>-1.2532577326809282E-2</v>
      </c>
      <c r="H768">
        <f t="shared" si="75"/>
        <v>-1.4773991871890886E-2</v>
      </c>
      <c r="I768">
        <f t="shared" si="76"/>
        <v>-1.1962546527377719E-2</v>
      </c>
      <c r="U768">
        <f t="shared" si="77"/>
        <v>-1.28170116361507E-2</v>
      </c>
      <c r="V768">
        <f t="shared" si="78"/>
        <v>601.5396997818558</v>
      </c>
    </row>
    <row r="769" spans="1:22">
      <c r="A769" s="1">
        <v>42424</v>
      </c>
      <c r="B769">
        <v>16484.990234000001</v>
      </c>
      <c r="C769">
        <v>1929.8000489999999</v>
      </c>
      <c r="D769">
        <v>4542.6098629999997</v>
      </c>
      <c r="E769">
        <v>1.742</v>
      </c>
      <c r="F769">
        <f t="shared" si="73"/>
        <v>3.2330623027677671E-3</v>
      </c>
      <c r="G769">
        <f t="shared" si="74"/>
        <v>4.4299598797164323E-3</v>
      </c>
      <c r="H769">
        <f t="shared" si="75"/>
        <v>8.629053211549137E-3</v>
      </c>
      <c r="I769">
        <f t="shared" si="76"/>
        <v>-1.7206772240794736E-3</v>
      </c>
      <c r="U769">
        <f t="shared" si="77"/>
        <v>4.7155548958020526E-3</v>
      </c>
      <c r="V769">
        <f t="shared" si="78"/>
        <v>604.37629325818136</v>
      </c>
    </row>
    <row r="770" spans="1:22">
      <c r="A770" s="1">
        <v>42425</v>
      </c>
      <c r="B770">
        <v>16697.289063</v>
      </c>
      <c r="C770">
        <v>1951.6999510000001</v>
      </c>
      <c r="D770">
        <v>4582.2001950000003</v>
      </c>
      <c r="E770">
        <v>1.6970000000000001</v>
      </c>
      <c r="F770">
        <f t="shared" si="73"/>
        <v>1.2796090582460036E-2</v>
      </c>
      <c r="G770">
        <f t="shared" si="74"/>
        <v>1.1284366553322904E-2</v>
      </c>
      <c r="H770">
        <f t="shared" si="75"/>
        <v>8.6775681198829717E-3</v>
      </c>
      <c r="I770">
        <f t="shared" si="76"/>
        <v>-2.6171892178221787E-2</v>
      </c>
      <c r="U770">
        <f t="shared" si="77"/>
        <v>7.2102183588775952E-3</v>
      </c>
      <c r="V770">
        <f t="shared" si="78"/>
        <v>608.73397830350189</v>
      </c>
    </row>
    <row r="771" spans="1:22">
      <c r="A771" s="1">
        <v>42426</v>
      </c>
      <c r="B771">
        <v>16639.970702999999</v>
      </c>
      <c r="C771">
        <v>1948.0500489999999</v>
      </c>
      <c r="D771">
        <v>4590.4702150000003</v>
      </c>
      <c r="E771">
        <v>1.762</v>
      </c>
      <c r="F771">
        <f t="shared" si="73"/>
        <v>-3.4386999341365927E-3</v>
      </c>
      <c r="G771">
        <f t="shared" si="74"/>
        <v>-1.8718651532711654E-3</v>
      </c>
      <c r="H771">
        <f t="shared" si="75"/>
        <v>1.8031874843784761E-3</v>
      </c>
      <c r="I771">
        <f t="shared" si="76"/>
        <v>3.7587541261898436E-2</v>
      </c>
      <c r="U771">
        <f t="shared" si="77"/>
        <v>2.706540845281059E-3</v>
      </c>
      <c r="V771">
        <f t="shared" si="78"/>
        <v>610.38154167969083</v>
      </c>
    </row>
    <row r="772" spans="1:22">
      <c r="A772" s="1">
        <v>42429</v>
      </c>
      <c r="B772">
        <v>16516.5</v>
      </c>
      <c r="C772">
        <v>1932.2299800000001</v>
      </c>
      <c r="D772">
        <v>4557.9501950000003</v>
      </c>
      <c r="E772">
        <v>1.74</v>
      </c>
      <c r="F772">
        <f t="shared" ref="F772:F835" si="79">LN(B772/B771)</f>
        <v>-7.4477935148748332E-3</v>
      </c>
      <c r="G772">
        <f t="shared" ref="G772:G835" si="80">LN(C772/C771)</f>
        <v>-8.1541314223962831E-3</v>
      </c>
      <c r="H772">
        <f t="shared" ref="H772:H835" si="81">LN(D772/D771)</f>
        <v>-7.1094583584595051E-3</v>
      </c>
      <c r="I772">
        <f t="shared" ref="I772:I835" si="82">LN(E772/E771)</f>
        <v>-1.2564414287550077E-2</v>
      </c>
      <c r="U772">
        <f t="shared" ref="U772:U835" si="83">0.3*(F772)+0.3*(G772)+0.3*(H772)+0.1*(I772)</f>
        <v>-8.0698564174741944E-3</v>
      </c>
      <c r="V772">
        <f t="shared" ref="V772:V835" si="84">V771*(1+U772)</f>
        <v>605.45585027845925</v>
      </c>
    </row>
    <row r="773" spans="1:22">
      <c r="A773" s="1">
        <v>42430</v>
      </c>
      <c r="B773">
        <v>16865.080077999999</v>
      </c>
      <c r="C773">
        <v>1978.349976</v>
      </c>
      <c r="D773">
        <v>4689.6000979999999</v>
      </c>
      <c r="E773">
        <v>1.8340000000000001</v>
      </c>
      <c r="F773">
        <f t="shared" si="79"/>
        <v>2.0885335439419762E-2</v>
      </c>
      <c r="G773">
        <f t="shared" si="80"/>
        <v>2.3588385853510946E-2</v>
      </c>
      <c r="H773">
        <f t="shared" si="81"/>
        <v>2.8474308049643224E-2</v>
      </c>
      <c r="I773">
        <f t="shared" si="82"/>
        <v>5.2614260607835583E-2</v>
      </c>
      <c r="U773">
        <f t="shared" si="83"/>
        <v>2.7145834863555738E-2</v>
      </c>
      <c r="V773">
        <f t="shared" si="84"/>
        <v>621.89145480729212</v>
      </c>
    </row>
    <row r="774" spans="1:22">
      <c r="A774" s="1">
        <v>42431</v>
      </c>
      <c r="B774">
        <v>16899.320313</v>
      </c>
      <c r="C774">
        <v>1986.4499510000001</v>
      </c>
      <c r="D774">
        <v>4703.419922</v>
      </c>
      <c r="E774">
        <v>1.8480000000000001</v>
      </c>
      <c r="F774">
        <f t="shared" si="79"/>
        <v>2.0281862755369908E-3</v>
      </c>
      <c r="G774">
        <f t="shared" si="80"/>
        <v>4.0859495652811485E-3</v>
      </c>
      <c r="H774">
        <f t="shared" si="81"/>
        <v>2.9425752191388922E-3</v>
      </c>
      <c r="I774">
        <f t="shared" si="82"/>
        <v>7.6045993852192125E-3</v>
      </c>
      <c r="U774">
        <f t="shared" si="83"/>
        <v>3.4774732565090306E-3</v>
      </c>
      <c r="V774">
        <f t="shared" si="84"/>
        <v>624.05406570983598</v>
      </c>
    </row>
    <row r="775" spans="1:22">
      <c r="A775" s="1">
        <v>42432</v>
      </c>
      <c r="B775">
        <v>16943.900390999999</v>
      </c>
      <c r="C775">
        <v>1993.400024</v>
      </c>
      <c r="D775">
        <v>4707.419922</v>
      </c>
      <c r="E775">
        <v>1.83</v>
      </c>
      <c r="F775">
        <f t="shared" si="79"/>
        <v>2.6345071690654499E-3</v>
      </c>
      <c r="G775">
        <f t="shared" si="80"/>
        <v>3.4926341991238E-3</v>
      </c>
      <c r="H775">
        <f t="shared" si="81"/>
        <v>8.5008358598959719E-4</v>
      </c>
      <c r="I775">
        <f t="shared" si="82"/>
        <v>-9.7880063661628207E-3</v>
      </c>
      <c r="U775">
        <f t="shared" si="83"/>
        <v>1.1143668496373718E-3</v>
      </c>
      <c r="V775">
        <f t="shared" si="84"/>
        <v>624.74949087304446</v>
      </c>
    </row>
    <row r="776" spans="1:22">
      <c r="A776" s="1">
        <v>42433</v>
      </c>
      <c r="B776">
        <v>17006.769531000002</v>
      </c>
      <c r="C776">
        <v>1999.98999</v>
      </c>
      <c r="D776">
        <v>4717.0200199999999</v>
      </c>
      <c r="E776">
        <v>1.883</v>
      </c>
      <c r="F776">
        <f t="shared" si="79"/>
        <v>3.7035623748109424E-3</v>
      </c>
      <c r="G776">
        <f t="shared" si="80"/>
        <v>3.300439956470432E-3</v>
      </c>
      <c r="H776">
        <f t="shared" si="81"/>
        <v>2.0372778392170458E-3</v>
      </c>
      <c r="I776">
        <f t="shared" si="82"/>
        <v>2.8550282821685796E-2</v>
      </c>
      <c r="U776">
        <f t="shared" si="83"/>
        <v>5.5674123333181065E-3</v>
      </c>
      <c r="V776">
        <f t="shared" si="84"/>
        <v>628.22772889376517</v>
      </c>
    </row>
    <row r="777" spans="1:22">
      <c r="A777" s="1">
        <v>42436</v>
      </c>
      <c r="B777">
        <v>17073.949218999998</v>
      </c>
      <c r="C777">
        <v>2001.76001</v>
      </c>
      <c r="D777">
        <v>4708.25</v>
      </c>
      <c r="E777">
        <v>1.9019999999999999</v>
      </c>
      <c r="F777">
        <f t="shared" si="79"/>
        <v>3.9423919139856484E-3</v>
      </c>
      <c r="G777">
        <f t="shared" si="80"/>
        <v>8.8462303513638313E-4</v>
      </c>
      <c r="H777">
        <f t="shared" si="81"/>
        <v>-1.8609594234214651E-3</v>
      </c>
      <c r="I777">
        <f t="shared" si="82"/>
        <v>1.0039714448183251E-2</v>
      </c>
      <c r="U777">
        <f t="shared" si="83"/>
        <v>1.893788102528495E-3</v>
      </c>
      <c r="V777">
        <f t="shared" si="84"/>
        <v>629.41745909242263</v>
      </c>
    </row>
    <row r="778" spans="1:22">
      <c r="A778" s="1">
        <v>42437</v>
      </c>
      <c r="B778">
        <v>16964.099609000001</v>
      </c>
      <c r="C778">
        <v>1979.26001</v>
      </c>
      <c r="D778">
        <v>4648.8198240000002</v>
      </c>
      <c r="E778">
        <v>1.8320000000000001</v>
      </c>
      <c r="F778">
        <f t="shared" si="79"/>
        <v>-6.4545410300174237E-3</v>
      </c>
      <c r="G778">
        <f t="shared" si="80"/>
        <v>-1.1303756054675167E-2</v>
      </c>
      <c r="H778">
        <f t="shared" si="81"/>
        <v>-1.2702902996775218E-2</v>
      </c>
      <c r="I778">
        <f t="shared" si="82"/>
        <v>-3.7497697871259915E-2</v>
      </c>
      <c r="U778">
        <f t="shared" si="83"/>
        <v>-1.2888129811566335E-2</v>
      </c>
      <c r="V778">
        <f t="shared" si="84"/>
        <v>621.30544517397323</v>
      </c>
    </row>
    <row r="779" spans="1:22">
      <c r="A779" s="1">
        <v>42438</v>
      </c>
      <c r="B779">
        <v>17000.359375</v>
      </c>
      <c r="C779">
        <v>1989.26001</v>
      </c>
      <c r="D779">
        <v>4674.3798829999996</v>
      </c>
      <c r="E779">
        <v>1.8919999999999999</v>
      </c>
      <c r="F779">
        <f t="shared" si="79"/>
        <v>2.1351601562381878E-3</v>
      </c>
      <c r="G779">
        <f t="shared" si="80"/>
        <v>5.0396727822188481E-3</v>
      </c>
      <c r="H779">
        <f t="shared" si="81"/>
        <v>5.4831224989402684E-3</v>
      </c>
      <c r="I779">
        <f t="shared" si="82"/>
        <v>3.2226204377747925E-2</v>
      </c>
      <c r="U779">
        <f t="shared" si="83"/>
        <v>7.0200070689939841E-3</v>
      </c>
      <c r="V779">
        <f t="shared" si="84"/>
        <v>625.66701379109907</v>
      </c>
    </row>
    <row r="780" spans="1:22">
      <c r="A780" s="1">
        <v>42439</v>
      </c>
      <c r="B780">
        <v>16995.130859000001</v>
      </c>
      <c r="C780">
        <v>1989.5699460000001</v>
      </c>
      <c r="D780">
        <v>4662.1601559999999</v>
      </c>
      <c r="E780">
        <v>1.929</v>
      </c>
      <c r="F780">
        <f t="shared" si="79"/>
        <v>-3.0760056732438191E-4</v>
      </c>
      <c r="G780">
        <f t="shared" si="80"/>
        <v>1.557925340134523E-4</v>
      </c>
      <c r="H780">
        <f t="shared" si="81"/>
        <v>-2.6176150750335057E-3</v>
      </c>
      <c r="I780">
        <f t="shared" si="82"/>
        <v>1.9367263293905545E-2</v>
      </c>
      <c r="U780">
        <f t="shared" si="83"/>
        <v>1.1058993968872241E-3</v>
      </c>
      <c r="V780">
        <f t="shared" si="84"/>
        <v>626.35893856430289</v>
      </c>
    </row>
    <row r="781" spans="1:22">
      <c r="A781" s="1">
        <v>42440</v>
      </c>
      <c r="B781">
        <v>17213.310547000001</v>
      </c>
      <c r="C781">
        <v>2022.1899410000001</v>
      </c>
      <c r="D781">
        <v>4748.4702150000003</v>
      </c>
      <c r="E781">
        <v>1.9770000000000001</v>
      </c>
      <c r="F781">
        <f t="shared" si="79"/>
        <v>1.2756070577471801E-2</v>
      </c>
      <c r="G781">
        <f t="shared" si="80"/>
        <v>1.6262545533244185E-2</v>
      </c>
      <c r="H781">
        <f t="shared" si="81"/>
        <v>1.8343612654239481E-2</v>
      </c>
      <c r="I781">
        <f t="shared" si="82"/>
        <v>2.4578810264887771E-2</v>
      </c>
      <c r="U781">
        <f t="shared" si="83"/>
        <v>1.6666549655975416E-2</v>
      </c>
      <c r="V781">
        <f t="shared" si="84"/>
        <v>636.79818091634888</v>
      </c>
    </row>
    <row r="782" spans="1:22">
      <c r="A782" s="1">
        <v>42443</v>
      </c>
      <c r="B782">
        <v>17229.130859000001</v>
      </c>
      <c r="C782">
        <v>2019.6400149999999</v>
      </c>
      <c r="D782">
        <v>4750.2797849999997</v>
      </c>
      <c r="E782">
        <v>1.9630000000000001</v>
      </c>
      <c r="F782">
        <f t="shared" si="79"/>
        <v>9.1865224802778966E-4</v>
      </c>
      <c r="G782">
        <f t="shared" si="80"/>
        <v>-1.261768241643932E-3</v>
      </c>
      <c r="H782">
        <f t="shared" si="81"/>
        <v>3.8101224306152817E-4</v>
      </c>
      <c r="I782">
        <f t="shared" si="82"/>
        <v>-7.1066288941558009E-3</v>
      </c>
      <c r="U782">
        <f t="shared" si="83"/>
        <v>-6.9929401458196437E-4</v>
      </c>
      <c r="V782">
        <f t="shared" si="84"/>
        <v>636.35287175993733</v>
      </c>
    </row>
    <row r="783" spans="1:22">
      <c r="A783" s="1">
        <v>42444</v>
      </c>
      <c r="B783">
        <v>17251.529297000001</v>
      </c>
      <c r="C783">
        <v>2015.9300539999999</v>
      </c>
      <c r="D783">
        <v>4728.669922</v>
      </c>
      <c r="E783">
        <v>1.9590000000000001</v>
      </c>
      <c r="F783">
        <f t="shared" si="79"/>
        <v>1.2991886494732559E-3</v>
      </c>
      <c r="G783">
        <f t="shared" si="80"/>
        <v>-1.8386309650007115E-3</v>
      </c>
      <c r="H783">
        <f t="shared" si="81"/>
        <v>-4.5595558803957674E-3</v>
      </c>
      <c r="I783">
        <f t="shared" si="82"/>
        <v>-2.0397763319203225E-3</v>
      </c>
      <c r="U783">
        <f t="shared" si="83"/>
        <v>-1.7336770919689991E-3</v>
      </c>
      <c r="V783">
        <f t="shared" si="84"/>
        <v>635.24964136375843</v>
      </c>
    </row>
    <row r="784" spans="1:22">
      <c r="A784" s="1">
        <v>42445</v>
      </c>
      <c r="B784">
        <v>17325.759765999999</v>
      </c>
      <c r="C784">
        <v>2027.219971</v>
      </c>
      <c r="D784">
        <v>4763.9702150000003</v>
      </c>
      <c r="E784">
        <v>1.9379999999999999</v>
      </c>
      <c r="F784">
        <f t="shared" si="79"/>
        <v>4.2936034054873347E-3</v>
      </c>
      <c r="G784">
        <f t="shared" si="80"/>
        <v>5.584727884835018E-3</v>
      </c>
      <c r="H784">
        <f t="shared" si="81"/>
        <v>7.4374368376765743E-3</v>
      </c>
      <c r="I784">
        <f t="shared" si="82"/>
        <v>-1.0777625493829266E-2</v>
      </c>
      <c r="U784">
        <f t="shared" si="83"/>
        <v>4.1169678890167509E-3</v>
      </c>
      <c r="V784">
        <f t="shared" si="84"/>
        <v>637.86494373876246</v>
      </c>
    </row>
    <row r="785" spans="1:22">
      <c r="A785" s="1">
        <v>42446</v>
      </c>
      <c r="B785">
        <v>17481.490234000001</v>
      </c>
      <c r="C785">
        <v>2040.589966</v>
      </c>
      <c r="D785">
        <v>4774.9902339999999</v>
      </c>
      <c r="E785">
        <v>1.903</v>
      </c>
      <c r="F785">
        <f t="shared" si="79"/>
        <v>8.9482224030362489E-3</v>
      </c>
      <c r="G785">
        <f t="shared" si="80"/>
        <v>6.5735830102084192E-3</v>
      </c>
      <c r="H785">
        <f t="shared" si="81"/>
        <v>2.3105293205669905E-3</v>
      </c>
      <c r="I785">
        <f t="shared" si="82"/>
        <v>-1.822492515456196E-2</v>
      </c>
      <c r="U785">
        <f t="shared" si="83"/>
        <v>3.5272079046873017E-3</v>
      </c>
      <c r="V785">
        <f t="shared" si="84"/>
        <v>640.11482601044077</v>
      </c>
    </row>
    <row r="786" spans="1:22">
      <c r="A786" s="1">
        <v>42447</v>
      </c>
      <c r="B786">
        <v>17602.300781000002</v>
      </c>
      <c r="C786">
        <v>2049.580078</v>
      </c>
      <c r="D786">
        <v>4795.6499020000001</v>
      </c>
      <c r="E786">
        <v>1.871</v>
      </c>
      <c r="F786">
        <f t="shared" si="79"/>
        <v>6.8869994385340316E-3</v>
      </c>
      <c r="G786">
        <f t="shared" si="80"/>
        <v>4.3959671019814534E-3</v>
      </c>
      <c r="H786">
        <f t="shared" si="81"/>
        <v>4.317307890861319E-3</v>
      </c>
      <c r="I786">
        <f t="shared" si="82"/>
        <v>-1.6958541022059837E-2</v>
      </c>
      <c r="U786">
        <f t="shared" si="83"/>
        <v>2.9842282272070568E-3</v>
      </c>
      <c r="V786">
        <f t="shared" si="84"/>
        <v>642.02507474287484</v>
      </c>
    </row>
    <row r="787" spans="1:22">
      <c r="A787" s="1">
        <v>42450</v>
      </c>
      <c r="B787">
        <v>17623.869140999999</v>
      </c>
      <c r="C787">
        <v>2051.6000979999999</v>
      </c>
      <c r="D787">
        <v>4808.8701170000004</v>
      </c>
      <c r="E787">
        <v>1.923</v>
      </c>
      <c r="F787">
        <f t="shared" si="79"/>
        <v>1.2245647337196404E-3</v>
      </c>
      <c r="G787">
        <f t="shared" si="80"/>
        <v>9.8509213283250836E-4</v>
      </c>
      <c r="H787">
        <f t="shared" si="81"/>
        <v>2.7529170271956356E-3</v>
      </c>
      <c r="I787">
        <f t="shared" si="82"/>
        <v>2.741341931469022E-2</v>
      </c>
      <c r="U787">
        <f t="shared" si="83"/>
        <v>4.230114099593358E-3</v>
      </c>
      <c r="V787">
        <f t="shared" si="84"/>
        <v>644.74091406383707</v>
      </c>
    </row>
    <row r="788" spans="1:22">
      <c r="A788" s="1">
        <v>42451</v>
      </c>
      <c r="B788">
        <v>17582.570313</v>
      </c>
      <c r="C788">
        <v>2049.8000489999999</v>
      </c>
      <c r="D788">
        <v>4821.6601559999999</v>
      </c>
      <c r="E788">
        <v>1.9350000000000001</v>
      </c>
      <c r="F788">
        <f t="shared" si="79"/>
        <v>-2.3460962019137797E-3</v>
      </c>
      <c r="G788">
        <f t="shared" si="80"/>
        <v>-8.7777298047479432E-4</v>
      </c>
      <c r="H788">
        <f t="shared" si="81"/>
        <v>2.6561458522075298E-3</v>
      </c>
      <c r="I788">
        <f t="shared" si="82"/>
        <v>6.2208598751025326E-3</v>
      </c>
      <c r="U788">
        <f t="shared" si="83"/>
        <v>4.5176898845594011E-4</v>
      </c>
      <c r="V788">
        <f t="shared" si="84"/>
        <v>645.03218801439994</v>
      </c>
    </row>
    <row r="789" spans="1:22">
      <c r="A789" s="1">
        <v>42452</v>
      </c>
      <c r="B789">
        <v>17502.589843999998</v>
      </c>
      <c r="C789">
        <v>2036.709961</v>
      </c>
      <c r="D789">
        <v>4768.8598629999997</v>
      </c>
      <c r="E789">
        <v>1.875</v>
      </c>
      <c r="F789">
        <f t="shared" si="79"/>
        <v>-4.5592271595876026E-3</v>
      </c>
      <c r="G789">
        <f t="shared" si="80"/>
        <v>-6.4065095838299205E-3</v>
      </c>
      <c r="H789">
        <f t="shared" si="81"/>
        <v>-1.1011045567294613E-2</v>
      </c>
      <c r="I789">
        <f t="shared" si="82"/>
        <v>-3.1498667059371051E-2</v>
      </c>
      <c r="U789">
        <f t="shared" si="83"/>
        <v>-9.7429013991507454E-3</v>
      </c>
      <c r="V789">
        <f t="shared" si="84"/>
        <v>638.7477030072971</v>
      </c>
    </row>
    <row r="790" spans="1:22">
      <c r="A790" s="1">
        <v>42453</v>
      </c>
      <c r="B790">
        <v>17515.730468999998</v>
      </c>
      <c r="C790">
        <v>2035.9399410000001</v>
      </c>
      <c r="D790">
        <v>4773.5</v>
      </c>
      <c r="E790">
        <v>1.9</v>
      </c>
      <c r="F790">
        <f t="shared" si="79"/>
        <v>7.5050005250605937E-4</v>
      </c>
      <c r="G790">
        <f t="shared" si="80"/>
        <v>-3.7814200960276936E-4</v>
      </c>
      <c r="H790">
        <f t="shared" si="81"/>
        <v>9.725345579810026E-4</v>
      </c>
      <c r="I790">
        <f t="shared" si="82"/>
        <v>1.3245226750020505E-2</v>
      </c>
      <c r="U790">
        <f t="shared" si="83"/>
        <v>1.7279904552673384E-3</v>
      </c>
      <c r="V790">
        <f t="shared" si="84"/>
        <v>639.85145294141773</v>
      </c>
    </row>
    <row r="791" spans="1:22">
      <c r="A791" s="1">
        <v>42457</v>
      </c>
      <c r="B791">
        <v>17535.390625</v>
      </c>
      <c r="C791">
        <v>2037.0500489999999</v>
      </c>
      <c r="D791">
        <v>4766.7900390000004</v>
      </c>
      <c r="E791">
        <v>1.87</v>
      </c>
      <c r="F791">
        <f t="shared" si="79"/>
        <v>1.1217991007492877E-3</v>
      </c>
      <c r="G791">
        <f t="shared" si="80"/>
        <v>5.4510717198609884E-4</v>
      </c>
      <c r="H791">
        <f t="shared" si="81"/>
        <v>-1.4066578854476832E-3</v>
      </c>
      <c r="I791">
        <f t="shared" si="82"/>
        <v>-1.5915455305899457E-2</v>
      </c>
      <c r="U791">
        <f t="shared" si="83"/>
        <v>-1.5134710144036349E-3</v>
      </c>
      <c r="V791">
        <f t="shared" si="84"/>
        <v>638.88305631386686</v>
      </c>
    </row>
    <row r="792" spans="1:22">
      <c r="A792" s="1">
        <v>42458</v>
      </c>
      <c r="B792">
        <v>17633.109375</v>
      </c>
      <c r="C792">
        <v>2055.01001</v>
      </c>
      <c r="D792">
        <v>4846.6201170000004</v>
      </c>
      <c r="E792">
        <v>1.8140000000000001</v>
      </c>
      <c r="F792">
        <f t="shared" si="79"/>
        <v>5.557189045988494E-3</v>
      </c>
      <c r="G792">
        <f t="shared" si="80"/>
        <v>8.7780120839133745E-3</v>
      </c>
      <c r="H792">
        <f t="shared" si="81"/>
        <v>1.6608448350210973E-2</v>
      </c>
      <c r="I792">
        <f t="shared" si="82"/>
        <v>-3.0404079173550473E-2</v>
      </c>
      <c r="U792">
        <f t="shared" si="83"/>
        <v>6.2426869266788039E-3</v>
      </c>
      <c r="V792">
        <f t="shared" si="84"/>
        <v>642.87140321719403</v>
      </c>
    </row>
    <row r="793" spans="1:22">
      <c r="A793" s="1">
        <v>42459</v>
      </c>
      <c r="B793">
        <v>17716.660156000002</v>
      </c>
      <c r="C793">
        <v>2063.9499510000001</v>
      </c>
      <c r="D793">
        <v>4869.2900390000004</v>
      </c>
      <c r="E793">
        <v>1.83</v>
      </c>
      <c r="F793">
        <f t="shared" si="79"/>
        <v>4.7270993667131445E-3</v>
      </c>
      <c r="G793">
        <f t="shared" si="80"/>
        <v>4.3408797962407337E-3</v>
      </c>
      <c r="H793">
        <f t="shared" si="81"/>
        <v>4.6665650002750041E-3</v>
      </c>
      <c r="I793">
        <f t="shared" si="82"/>
        <v>8.7816151603846183E-3</v>
      </c>
      <c r="U793">
        <f t="shared" si="83"/>
        <v>4.9985247650071261E-3</v>
      </c>
      <c r="V793">
        <f t="shared" si="84"/>
        <v>646.08481184689003</v>
      </c>
    </row>
    <row r="794" spans="1:22">
      <c r="A794" s="1">
        <v>42460</v>
      </c>
      <c r="B794">
        <v>17685.089843999998</v>
      </c>
      <c r="C794">
        <v>2059.73999</v>
      </c>
      <c r="D794">
        <v>4869.8500979999999</v>
      </c>
      <c r="E794">
        <v>1.786</v>
      </c>
      <c r="F794">
        <f t="shared" si="79"/>
        <v>-1.7835457495101559E-3</v>
      </c>
      <c r="G794">
        <f t="shared" si="80"/>
        <v>-2.0418423901345938E-3</v>
      </c>
      <c r="H794">
        <f t="shared" si="81"/>
        <v>1.150120016220886E-4</v>
      </c>
      <c r="I794">
        <f t="shared" si="82"/>
        <v>-2.4337484399022342E-2</v>
      </c>
      <c r="U794">
        <f t="shared" si="83"/>
        <v>-3.5468612813090326E-3</v>
      </c>
      <c r="V794">
        <f t="shared" si="84"/>
        <v>643.79323864330854</v>
      </c>
    </row>
    <row r="795" spans="1:22">
      <c r="A795" s="1">
        <v>42461</v>
      </c>
      <c r="B795">
        <v>17792.75</v>
      </c>
      <c r="C795">
        <v>2072.780029</v>
      </c>
      <c r="D795">
        <v>4914.5400390000004</v>
      </c>
      <c r="E795">
        <v>1.792</v>
      </c>
      <c r="F795">
        <f t="shared" si="79"/>
        <v>6.069168074675879E-3</v>
      </c>
      <c r="G795">
        <f t="shared" si="80"/>
        <v>6.310959037162926E-3</v>
      </c>
      <c r="H795">
        <f t="shared" si="81"/>
        <v>9.1350101844265459E-3</v>
      </c>
      <c r="I795">
        <f t="shared" si="82"/>
        <v>3.353832098431458E-3</v>
      </c>
      <c r="U795">
        <f t="shared" si="83"/>
        <v>6.7899243987227511E-3</v>
      </c>
      <c r="V795">
        <f t="shared" si="84"/>
        <v>648.1645460621055</v>
      </c>
    </row>
    <row r="796" spans="1:22">
      <c r="A796" s="1">
        <v>42464</v>
      </c>
      <c r="B796">
        <v>17737</v>
      </c>
      <c r="C796">
        <v>2066.1298830000001</v>
      </c>
      <c r="D796">
        <v>4891.7998049999997</v>
      </c>
      <c r="E796">
        <v>1.7789999999999999</v>
      </c>
      <c r="F796">
        <f t="shared" si="79"/>
        <v>-3.1382177332554234E-3</v>
      </c>
      <c r="G796">
        <f t="shared" si="80"/>
        <v>-3.2134798118797336E-3</v>
      </c>
      <c r="H796">
        <f t="shared" si="81"/>
        <v>-4.6378720548826292E-3</v>
      </c>
      <c r="I796">
        <f t="shared" si="82"/>
        <v>-7.2809058690406527E-3</v>
      </c>
      <c r="U796">
        <f t="shared" si="83"/>
        <v>-4.0249614669094014E-3</v>
      </c>
      <c r="V796">
        <f t="shared" si="84"/>
        <v>645.55570873998863</v>
      </c>
    </row>
    <row r="797" spans="1:22">
      <c r="A797" s="1">
        <v>42465</v>
      </c>
      <c r="B797">
        <v>17603.320313</v>
      </c>
      <c r="C797">
        <v>2045.170044</v>
      </c>
      <c r="D797">
        <v>4843.9301759999998</v>
      </c>
      <c r="E797">
        <v>1.7270000000000001</v>
      </c>
      <c r="F797">
        <f t="shared" si="79"/>
        <v>-7.5653148245719238E-3</v>
      </c>
      <c r="G797">
        <f t="shared" si="80"/>
        <v>-1.019629847580408E-2</v>
      </c>
      <c r="H797">
        <f t="shared" si="81"/>
        <v>-9.8338829986430124E-3</v>
      </c>
      <c r="I797">
        <f t="shared" si="82"/>
        <v>-2.966560951915647E-2</v>
      </c>
      <c r="U797">
        <f t="shared" si="83"/>
        <v>-1.1245209841621352E-2</v>
      </c>
      <c r="V797">
        <f t="shared" si="84"/>
        <v>638.29629933075091</v>
      </c>
    </row>
    <row r="798" spans="1:22">
      <c r="A798" s="1">
        <v>42466</v>
      </c>
      <c r="B798">
        <v>17716.050781000002</v>
      </c>
      <c r="C798">
        <v>2066.6599120000001</v>
      </c>
      <c r="D798">
        <v>4920.7202150000003</v>
      </c>
      <c r="E798">
        <v>1.7549999999999999</v>
      </c>
      <c r="F798">
        <f t="shared" si="79"/>
        <v>6.3835140499284649E-3</v>
      </c>
      <c r="G798">
        <f t="shared" si="80"/>
        <v>1.0452797852349736E-2</v>
      </c>
      <c r="H798">
        <f t="shared" si="81"/>
        <v>1.5728493900044067E-2</v>
      </c>
      <c r="I798">
        <f t="shared" si="82"/>
        <v>1.6083057753287461E-2</v>
      </c>
      <c r="U798">
        <f t="shared" si="83"/>
        <v>1.1377747516025426E-2</v>
      </c>
      <c r="V798">
        <f t="shared" si="84"/>
        <v>645.55867346494961</v>
      </c>
    </row>
    <row r="799" spans="1:22">
      <c r="A799" s="1">
        <v>42467</v>
      </c>
      <c r="B799">
        <v>17541.960938</v>
      </c>
      <c r="C799">
        <v>2041.910034</v>
      </c>
      <c r="D799">
        <v>4848.3701170000004</v>
      </c>
      <c r="E799">
        <v>1.6910000000000001</v>
      </c>
      <c r="F799">
        <f t="shared" si="79"/>
        <v>-9.8752736921327855E-3</v>
      </c>
      <c r="G799">
        <f t="shared" si="80"/>
        <v>-1.2048074005081098E-2</v>
      </c>
      <c r="H799">
        <f t="shared" si="81"/>
        <v>-1.4812314834941158E-2</v>
      </c>
      <c r="I799">
        <f t="shared" si="82"/>
        <v>-3.714878700138579E-2</v>
      </c>
      <c r="U799">
        <f t="shared" si="83"/>
        <v>-1.473557745978509E-2</v>
      </c>
      <c r="V799">
        <f t="shared" si="84"/>
        <v>636.04599362727072</v>
      </c>
    </row>
    <row r="800" spans="1:22">
      <c r="A800" s="1">
        <v>42468</v>
      </c>
      <c r="B800">
        <v>17576.960938</v>
      </c>
      <c r="C800">
        <v>2047.599976</v>
      </c>
      <c r="D800">
        <v>4850.6899409999996</v>
      </c>
      <c r="E800">
        <v>1.72</v>
      </c>
      <c r="F800">
        <f t="shared" si="79"/>
        <v>1.9932281356115082E-3</v>
      </c>
      <c r="G800">
        <f t="shared" si="80"/>
        <v>2.7827028948345474E-3</v>
      </c>
      <c r="H800">
        <f t="shared" si="81"/>
        <v>4.7836058965794692E-4</v>
      </c>
      <c r="I800">
        <f t="shared" si="82"/>
        <v>1.7004220908918413E-2</v>
      </c>
      <c r="U800">
        <f t="shared" si="83"/>
        <v>3.2767095769230419E-3</v>
      </c>
      <c r="V800">
        <f t="shared" si="84"/>
        <v>638.13013162595269</v>
      </c>
    </row>
    <row r="801" spans="1:22">
      <c r="A801" s="1">
        <v>42471</v>
      </c>
      <c r="B801">
        <v>17556.410156000002</v>
      </c>
      <c r="C801">
        <v>2041.98999</v>
      </c>
      <c r="D801">
        <v>4833.3999020000001</v>
      </c>
      <c r="E801">
        <v>1.724</v>
      </c>
      <c r="F801">
        <f t="shared" si="79"/>
        <v>-1.1698726142068024E-3</v>
      </c>
      <c r="G801">
        <f t="shared" si="80"/>
        <v>-2.7435462066001262E-3</v>
      </c>
      <c r="H801">
        <f t="shared" si="81"/>
        <v>-3.5708172171120371E-3</v>
      </c>
      <c r="I801">
        <f t="shared" si="82"/>
        <v>2.3228814161397287E-3</v>
      </c>
      <c r="U801">
        <f t="shared" si="83"/>
        <v>-2.0129826697617165E-3</v>
      </c>
      <c r="V801">
        <f t="shared" si="84"/>
        <v>636.84558672993694</v>
      </c>
    </row>
    <row r="802" spans="1:22">
      <c r="A802" s="1">
        <v>42472</v>
      </c>
      <c r="B802">
        <v>17721.25</v>
      </c>
      <c r="C802">
        <v>2061.719971</v>
      </c>
      <c r="D802">
        <v>4872.0898440000001</v>
      </c>
      <c r="E802">
        <v>1.7809999999999999</v>
      </c>
      <c r="F802">
        <f t="shared" si="79"/>
        <v>9.3453501716265104E-3</v>
      </c>
      <c r="G802">
        <f t="shared" si="80"/>
        <v>9.6157541401615809E-3</v>
      </c>
      <c r="H802">
        <f t="shared" si="81"/>
        <v>7.9728376331036389E-3</v>
      </c>
      <c r="I802">
        <f t="shared" si="82"/>
        <v>3.2527832066023263E-2</v>
      </c>
      <c r="U802">
        <f t="shared" si="83"/>
        <v>1.1332965790069845E-2</v>
      </c>
      <c r="V802">
        <f t="shared" si="84"/>
        <v>644.0629359779042</v>
      </c>
    </row>
    <row r="803" spans="1:22">
      <c r="A803" s="1">
        <v>42473</v>
      </c>
      <c r="B803">
        <v>17908.279297000001</v>
      </c>
      <c r="C803">
        <v>2082.419922</v>
      </c>
      <c r="D803">
        <v>4947.419922</v>
      </c>
      <c r="E803">
        <v>1.762</v>
      </c>
      <c r="F803">
        <f t="shared" si="79"/>
        <v>1.0498652021377832E-2</v>
      </c>
      <c r="G803">
        <f t="shared" si="80"/>
        <v>9.9900696845903383E-3</v>
      </c>
      <c r="H803">
        <f t="shared" si="81"/>
        <v>1.5343241691075314E-2</v>
      </c>
      <c r="I803">
        <f t="shared" si="82"/>
        <v>-1.0725476793536777E-2</v>
      </c>
      <c r="U803">
        <f t="shared" si="83"/>
        <v>9.6770413397593673E-3</v>
      </c>
      <c r="V803">
        <f t="shared" si="84"/>
        <v>650.29555963476912</v>
      </c>
    </row>
    <row r="804" spans="1:22">
      <c r="A804" s="1">
        <v>42474</v>
      </c>
      <c r="B804">
        <v>17926.429688</v>
      </c>
      <c r="C804">
        <v>2082.780029</v>
      </c>
      <c r="D804">
        <v>4945.8901370000003</v>
      </c>
      <c r="E804">
        <v>1.7809999999999999</v>
      </c>
      <c r="F804">
        <f t="shared" si="79"/>
        <v>1.0130062761068309E-3</v>
      </c>
      <c r="G804">
        <f t="shared" si="80"/>
        <v>1.7291222756818405E-4</v>
      </c>
      <c r="H804">
        <f t="shared" si="81"/>
        <v>-3.0925645776169595E-4</v>
      </c>
      <c r="I804">
        <f t="shared" si="82"/>
        <v>1.0725476793536875E-2</v>
      </c>
      <c r="U804">
        <f t="shared" si="83"/>
        <v>1.3355462931276831E-3</v>
      </c>
      <c r="V804">
        <f t="shared" si="84"/>
        <v>651.16405945887675</v>
      </c>
    </row>
    <row r="805" spans="1:22">
      <c r="A805" s="1">
        <v>42475</v>
      </c>
      <c r="B805">
        <v>17897.460938</v>
      </c>
      <c r="C805">
        <v>2080.7299800000001</v>
      </c>
      <c r="D805">
        <v>4938.2202150000003</v>
      </c>
      <c r="E805">
        <v>1.752</v>
      </c>
      <c r="F805">
        <f t="shared" si="79"/>
        <v>-1.6172870008283641E-3</v>
      </c>
      <c r="G805">
        <f t="shared" si="80"/>
        <v>-9.8476965888961271E-4</v>
      </c>
      <c r="H805">
        <f t="shared" si="81"/>
        <v>-1.5519704386823649E-3</v>
      </c>
      <c r="I805">
        <f t="shared" si="82"/>
        <v>-1.6417011793324804E-2</v>
      </c>
      <c r="U805">
        <f t="shared" si="83"/>
        <v>-2.887909308852583E-3</v>
      </c>
      <c r="V805">
        <f t="shared" si="84"/>
        <v>649.28355670997519</v>
      </c>
    </row>
    <row r="806" spans="1:22">
      <c r="A806" s="1">
        <v>42478</v>
      </c>
      <c r="B806">
        <v>18004.160156000002</v>
      </c>
      <c r="C806">
        <v>2094.3400879999999</v>
      </c>
      <c r="D806">
        <v>4960.0200199999999</v>
      </c>
      <c r="E806">
        <v>1.7729999999999999</v>
      </c>
      <c r="F806">
        <f t="shared" si="79"/>
        <v>5.9439952235206695E-3</v>
      </c>
      <c r="G806">
        <f t="shared" si="80"/>
        <v>6.5197258913036061E-3</v>
      </c>
      <c r="H806">
        <f t="shared" si="81"/>
        <v>4.404791100117109E-3</v>
      </c>
      <c r="I806">
        <f t="shared" si="82"/>
        <v>1.1915034577871023E-2</v>
      </c>
      <c r="U806">
        <f t="shared" si="83"/>
        <v>6.2520571222695175E-3</v>
      </c>
      <c r="V806">
        <f t="shared" si="84"/>
        <v>653.34291459507631</v>
      </c>
    </row>
    <row r="807" spans="1:22">
      <c r="A807" s="1">
        <v>42479</v>
      </c>
      <c r="B807">
        <v>18053.599609000001</v>
      </c>
      <c r="C807">
        <v>2100.8000489999999</v>
      </c>
      <c r="D807">
        <v>4940.330078</v>
      </c>
      <c r="E807">
        <v>1.7829999999999999</v>
      </c>
      <c r="F807">
        <f t="shared" si="79"/>
        <v>2.7422382479517339E-3</v>
      </c>
      <c r="G807">
        <f t="shared" si="80"/>
        <v>3.0797379324564098E-3</v>
      </c>
      <c r="H807">
        <f t="shared" si="81"/>
        <v>-3.9776306424584929E-3</v>
      </c>
      <c r="I807">
        <f t="shared" si="82"/>
        <v>5.6243117889324861E-3</v>
      </c>
      <c r="U807">
        <f t="shared" si="83"/>
        <v>1.1157348402781437E-3</v>
      </c>
      <c r="V807">
        <f t="shared" si="84"/>
        <v>654.07187204753893</v>
      </c>
    </row>
    <row r="808" spans="1:22">
      <c r="A808" s="1">
        <v>42480</v>
      </c>
      <c r="B808">
        <v>18096.269531000002</v>
      </c>
      <c r="C808">
        <v>2102.3999020000001</v>
      </c>
      <c r="D808">
        <v>4948.1298829999996</v>
      </c>
      <c r="E808">
        <v>1.8540000000000001</v>
      </c>
      <c r="F808">
        <f t="shared" si="79"/>
        <v>2.3607245520830935E-3</v>
      </c>
      <c r="G808">
        <f t="shared" si="80"/>
        <v>7.6125480391681512E-4</v>
      </c>
      <c r="H808">
        <f t="shared" si="81"/>
        <v>1.5775574049687045E-3</v>
      </c>
      <c r="I808">
        <f t="shared" si="82"/>
        <v>3.904812826266011E-2</v>
      </c>
      <c r="U808">
        <f t="shared" si="83"/>
        <v>5.3146738545565946E-3</v>
      </c>
      <c r="V808">
        <f t="shared" si="84"/>
        <v>657.54805072491092</v>
      </c>
    </row>
    <row r="809" spans="1:22">
      <c r="A809" s="1">
        <v>42481</v>
      </c>
      <c r="B809">
        <v>17982.519531000002</v>
      </c>
      <c r="C809">
        <v>2091.4799800000001</v>
      </c>
      <c r="D809">
        <v>4945.8901370000003</v>
      </c>
      <c r="E809">
        <v>1.87</v>
      </c>
      <c r="F809">
        <f t="shared" si="79"/>
        <v>-6.3056648996342203E-3</v>
      </c>
      <c r="G809">
        <f t="shared" si="80"/>
        <v>-5.2075629179119901E-3</v>
      </c>
      <c r="H809">
        <f t="shared" si="81"/>
        <v>-4.5274742394507163E-4</v>
      </c>
      <c r="I809">
        <f t="shared" si="82"/>
        <v>8.5929637228318173E-3</v>
      </c>
      <c r="U809">
        <f t="shared" si="83"/>
        <v>-2.7304962001642027E-3</v>
      </c>
      <c r="V809">
        <f t="shared" si="84"/>
        <v>655.7526182709812</v>
      </c>
    </row>
    <row r="810" spans="1:22">
      <c r="A810" s="1">
        <v>42482</v>
      </c>
      <c r="B810">
        <v>18003.75</v>
      </c>
      <c r="C810">
        <v>2091.580078</v>
      </c>
      <c r="D810">
        <v>4906.2299800000001</v>
      </c>
      <c r="E810">
        <v>1.8879999999999999</v>
      </c>
      <c r="F810">
        <f t="shared" si="79"/>
        <v>1.1799206608410294E-3</v>
      </c>
      <c r="G810">
        <f t="shared" si="80"/>
        <v>4.7858743900950742E-5</v>
      </c>
      <c r="H810">
        <f t="shared" si="81"/>
        <v>-8.0511343268759531E-3</v>
      </c>
      <c r="I810">
        <f t="shared" si="82"/>
        <v>9.5796368568135948E-3</v>
      </c>
      <c r="U810">
        <f t="shared" si="83"/>
        <v>-1.0890427909588324E-3</v>
      </c>
      <c r="V810">
        <f t="shared" si="84"/>
        <v>655.03847560940085</v>
      </c>
    </row>
    <row r="811" spans="1:22">
      <c r="A811" s="1">
        <v>42485</v>
      </c>
      <c r="B811">
        <v>17977.240234000001</v>
      </c>
      <c r="C811">
        <v>2087.790039</v>
      </c>
      <c r="D811">
        <v>4895.7900390000004</v>
      </c>
      <c r="E811">
        <v>1.9019999999999999</v>
      </c>
      <c r="F811">
        <f t="shared" si="79"/>
        <v>-1.4735431473331653E-3</v>
      </c>
      <c r="G811">
        <f t="shared" si="80"/>
        <v>-1.8136895909355406E-3</v>
      </c>
      <c r="H811">
        <f t="shared" si="81"/>
        <v>-2.1301619314067176E-3</v>
      </c>
      <c r="I811">
        <f t="shared" si="82"/>
        <v>7.3878963998895422E-3</v>
      </c>
      <c r="U811">
        <f t="shared" si="83"/>
        <v>-8.8642876091367265E-4</v>
      </c>
      <c r="V811">
        <f t="shared" si="84"/>
        <v>654.45783066511558</v>
      </c>
    </row>
    <row r="812" spans="1:22">
      <c r="A812" s="1">
        <v>42486</v>
      </c>
      <c r="B812">
        <v>17990.320313</v>
      </c>
      <c r="C812">
        <v>2091.6999510000001</v>
      </c>
      <c r="D812">
        <v>4888.2797849999997</v>
      </c>
      <c r="E812">
        <v>1.931</v>
      </c>
      <c r="F812">
        <f t="shared" si="79"/>
        <v>7.2732647850975627E-4</v>
      </c>
      <c r="G812">
        <f t="shared" si="80"/>
        <v>1.8710001220028356E-3</v>
      </c>
      <c r="H812">
        <f t="shared" si="81"/>
        <v>-1.5352007109797649E-3</v>
      </c>
      <c r="I812">
        <f t="shared" si="82"/>
        <v>1.5132039323178952E-2</v>
      </c>
      <c r="U812">
        <f t="shared" si="83"/>
        <v>1.8321416991777433E-3</v>
      </c>
      <c r="V812">
        <f t="shared" si="84"/>
        <v>655.65689014703059</v>
      </c>
    </row>
    <row r="813" spans="1:22">
      <c r="A813" s="1">
        <v>42487</v>
      </c>
      <c r="B813">
        <v>18041.550781000002</v>
      </c>
      <c r="C813">
        <v>2095.1499020000001</v>
      </c>
      <c r="D813">
        <v>4863.1401370000003</v>
      </c>
      <c r="E813">
        <v>1.86</v>
      </c>
      <c r="F813">
        <f t="shared" si="79"/>
        <v>2.8436215475975148E-3</v>
      </c>
      <c r="G813">
        <f t="shared" si="80"/>
        <v>1.64799402984732E-3</v>
      </c>
      <c r="H813">
        <f t="shared" si="81"/>
        <v>-5.1561113964681887E-3</v>
      </c>
      <c r="I813">
        <f t="shared" si="82"/>
        <v>-3.7461515721267512E-2</v>
      </c>
      <c r="U813">
        <f t="shared" si="83"/>
        <v>-3.9455003178337578E-3</v>
      </c>
      <c r="V813">
        <f t="shared" si="84"/>
        <v>653.06999567856553</v>
      </c>
    </row>
    <row r="814" spans="1:22">
      <c r="A814" s="1">
        <v>42488</v>
      </c>
      <c r="B814">
        <v>17830.759765999999</v>
      </c>
      <c r="C814">
        <v>2075.8100589999999</v>
      </c>
      <c r="D814">
        <v>4805.2900390000004</v>
      </c>
      <c r="E814">
        <v>1.8380000000000001</v>
      </c>
      <c r="F814">
        <f t="shared" si="79"/>
        <v>-1.1752431776967219E-2</v>
      </c>
      <c r="G814">
        <f t="shared" si="80"/>
        <v>-9.2736357017856857E-3</v>
      </c>
      <c r="H814">
        <f t="shared" si="81"/>
        <v>-1.1966945476626321E-2</v>
      </c>
      <c r="I814">
        <f t="shared" si="82"/>
        <v>-1.1898463791614584E-2</v>
      </c>
      <c r="U814">
        <f t="shared" si="83"/>
        <v>-1.1087750265775227E-2</v>
      </c>
      <c r="V814">
        <f t="shared" si="84"/>
        <v>645.82891866041064</v>
      </c>
    </row>
    <row r="815" spans="1:22">
      <c r="A815" s="1">
        <v>42489</v>
      </c>
      <c r="B815">
        <v>17773.640625</v>
      </c>
      <c r="C815">
        <v>2065.3000489999999</v>
      </c>
      <c r="D815">
        <v>4775.3598629999997</v>
      </c>
      <c r="E815">
        <v>1.819</v>
      </c>
      <c r="F815">
        <f t="shared" si="79"/>
        <v>-3.2085466613730623E-3</v>
      </c>
      <c r="G815">
        <f t="shared" si="80"/>
        <v>-5.0759493430435152E-3</v>
      </c>
      <c r="H815">
        <f t="shared" si="81"/>
        <v>-6.248067443191941E-3</v>
      </c>
      <c r="I815">
        <f t="shared" si="82"/>
        <v>-1.03911243975102E-2</v>
      </c>
      <c r="U815">
        <f t="shared" si="83"/>
        <v>-5.3988814740335758E-3</v>
      </c>
      <c r="V815">
        <f t="shared" si="84"/>
        <v>642.34216487605977</v>
      </c>
    </row>
    <row r="816" spans="1:22">
      <c r="A816" s="1">
        <v>42492</v>
      </c>
      <c r="B816">
        <v>17891.160156000002</v>
      </c>
      <c r="C816">
        <v>2081.429932</v>
      </c>
      <c r="D816">
        <v>4817.5898440000001</v>
      </c>
      <c r="E816">
        <v>1.865</v>
      </c>
      <c r="F816">
        <f t="shared" si="79"/>
        <v>6.5902488595190193E-3</v>
      </c>
      <c r="G816">
        <f t="shared" si="80"/>
        <v>7.7796067866815026E-3</v>
      </c>
      <c r="H816">
        <f t="shared" si="81"/>
        <v>8.8044355674611156E-3</v>
      </c>
      <c r="I816">
        <f t="shared" si="82"/>
        <v>2.4974153559793766E-2</v>
      </c>
      <c r="U816">
        <f t="shared" si="83"/>
        <v>9.4497027200778679E-3</v>
      </c>
      <c r="V816">
        <f t="shared" si="84"/>
        <v>648.41210737870983</v>
      </c>
    </row>
    <row r="817" spans="1:22">
      <c r="A817" s="1">
        <v>42493</v>
      </c>
      <c r="B817">
        <v>17750.910156000002</v>
      </c>
      <c r="C817">
        <v>2063.3701169999999</v>
      </c>
      <c r="D817">
        <v>4763.2202150000003</v>
      </c>
      <c r="E817">
        <v>1.8</v>
      </c>
      <c r="F817">
        <f t="shared" si="79"/>
        <v>-7.8699538298738648E-3</v>
      </c>
      <c r="G817">
        <f t="shared" si="80"/>
        <v>-8.7144996519244577E-3</v>
      </c>
      <c r="H817">
        <f t="shared" si="81"/>
        <v>-1.1349815373487806E-2</v>
      </c>
      <c r="I817">
        <f t="shared" si="82"/>
        <v>-3.5474388193659882E-2</v>
      </c>
      <c r="U817">
        <f t="shared" si="83"/>
        <v>-1.1927719475951826E-2</v>
      </c>
      <c r="V817">
        <f t="shared" si="84"/>
        <v>640.67802965708586</v>
      </c>
    </row>
    <row r="818" spans="1:22">
      <c r="A818" s="1">
        <v>42494</v>
      </c>
      <c r="B818">
        <v>17651.259765999999</v>
      </c>
      <c r="C818">
        <v>2051.1201169999999</v>
      </c>
      <c r="D818">
        <v>4725.6401370000003</v>
      </c>
      <c r="E818">
        <v>1.784</v>
      </c>
      <c r="F818">
        <f t="shared" si="79"/>
        <v>-5.6296353247663328E-3</v>
      </c>
      <c r="G818">
        <f t="shared" si="80"/>
        <v>-5.9545827060152288E-3</v>
      </c>
      <c r="H818">
        <f t="shared" si="81"/>
        <v>-7.920924766551948E-3</v>
      </c>
      <c r="I818">
        <f t="shared" si="82"/>
        <v>-8.9286307443014312E-3</v>
      </c>
      <c r="U818">
        <f t="shared" si="83"/>
        <v>-6.744405913630196E-3</v>
      </c>
      <c r="V818">
        <f t="shared" si="84"/>
        <v>636.3570369651336</v>
      </c>
    </row>
    <row r="819" spans="1:22">
      <c r="A819" s="1">
        <v>42495</v>
      </c>
      <c r="B819">
        <v>17660.710938</v>
      </c>
      <c r="C819">
        <v>2050.6298830000001</v>
      </c>
      <c r="D819">
        <v>4717.0898440000001</v>
      </c>
      <c r="E819">
        <v>1.7470000000000001</v>
      </c>
      <c r="F819">
        <f t="shared" si="79"/>
        <v>5.3529565398112617E-4</v>
      </c>
      <c r="G819">
        <f t="shared" si="80"/>
        <v>-2.3903650994534542E-4</v>
      </c>
      <c r="H819">
        <f t="shared" si="81"/>
        <v>-1.8109795269022639E-3</v>
      </c>
      <c r="I819">
        <f t="shared" si="82"/>
        <v>-2.0958003005898097E-2</v>
      </c>
      <c r="U819">
        <f t="shared" si="83"/>
        <v>-2.5502164154497546E-3</v>
      </c>
      <c r="V819">
        <f t="shared" si="84"/>
        <v>634.73418880337817</v>
      </c>
    </row>
    <row r="820" spans="1:22">
      <c r="A820" s="1">
        <v>42496</v>
      </c>
      <c r="B820">
        <v>17740.630859000001</v>
      </c>
      <c r="C820">
        <v>2057.139893</v>
      </c>
      <c r="D820">
        <v>4736.1601559999999</v>
      </c>
      <c r="E820">
        <v>1.7789999999999999</v>
      </c>
      <c r="F820">
        <f t="shared" si="79"/>
        <v>4.5150863054225499E-3</v>
      </c>
      <c r="G820">
        <f t="shared" si="80"/>
        <v>3.1696106671955265E-3</v>
      </c>
      <c r="H820">
        <f t="shared" si="81"/>
        <v>4.034662760356883E-3</v>
      </c>
      <c r="I820">
        <f t="shared" si="82"/>
        <v>1.8151377531778475E-2</v>
      </c>
      <c r="U820">
        <f t="shared" si="83"/>
        <v>5.3309456730703348E-3</v>
      </c>
      <c r="V820">
        <f t="shared" si="84"/>
        <v>638.11792228072932</v>
      </c>
    </row>
    <row r="821" spans="1:22">
      <c r="A821" s="1">
        <v>42499</v>
      </c>
      <c r="B821">
        <v>17705.910156000002</v>
      </c>
      <c r="C821">
        <v>2058.6899410000001</v>
      </c>
      <c r="D821">
        <v>4750.2099609999996</v>
      </c>
      <c r="E821">
        <v>1.76</v>
      </c>
      <c r="F821">
        <f t="shared" si="79"/>
        <v>-1.9590466719870015E-3</v>
      </c>
      <c r="G821">
        <f t="shared" si="80"/>
        <v>7.532129051973039E-4</v>
      </c>
      <c r="H821">
        <f t="shared" si="81"/>
        <v>2.962105652540555E-3</v>
      </c>
      <c r="I821">
        <f t="shared" si="82"/>
        <v>-1.0737599633637601E-2</v>
      </c>
      <c r="U821">
        <f t="shared" si="83"/>
        <v>-5.4687839763850295E-4</v>
      </c>
      <c r="V821">
        <f t="shared" si="84"/>
        <v>637.76894937388806</v>
      </c>
    </row>
    <row r="822" spans="1:22">
      <c r="A822" s="1">
        <v>42500</v>
      </c>
      <c r="B822">
        <v>17928.349609000001</v>
      </c>
      <c r="C822">
        <v>2084.389893</v>
      </c>
      <c r="D822">
        <v>4809.8798829999996</v>
      </c>
      <c r="E822">
        <v>1.76</v>
      </c>
      <c r="F822">
        <f t="shared" si="79"/>
        <v>1.2484746069759765E-2</v>
      </c>
      <c r="G822">
        <f t="shared" si="80"/>
        <v>1.2406365635768817E-2</v>
      </c>
      <c r="H822">
        <f t="shared" si="81"/>
        <v>1.2483292071137376E-2</v>
      </c>
      <c r="I822">
        <f t="shared" si="82"/>
        <v>0</v>
      </c>
      <c r="U822">
        <f t="shared" si="83"/>
        <v>1.1212321132999787E-2</v>
      </c>
      <c r="V822">
        <f t="shared" si="84"/>
        <v>644.91981964292393</v>
      </c>
    </row>
    <row r="823" spans="1:22">
      <c r="A823" s="1">
        <v>42501</v>
      </c>
      <c r="B823">
        <v>17711.119140999999</v>
      </c>
      <c r="C823">
        <v>2064.459961</v>
      </c>
      <c r="D823">
        <v>4760.6899409999996</v>
      </c>
      <c r="E823">
        <v>1.7370000000000001</v>
      </c>
      <c r="F823">
        <f t="shared" si="79"/>
        <v>-1.2190594632389182E-2</v>
      </c>
      <c r="G823">
        <f t="shared" si="80"/>
        <v>-9.6075230499917813E-3</v>
      </c>
      <c r="H823">
        <f t="shared" si="81"/>
        <v>-1.0279508128616058E-2</v>
      </c>
      <c r="I823">
        <f t="shared" si="82"/>
        <v>-1.3154321791092525E-2</v>
      </c>
      <c r="U823">
        <f t="shared" si="83"/>
        <v>-1.0938719922408358E-2</v>
      </c>
      <c r="V823">
        <f t="shared" si="84"/>
        <v>637.8652223634399</v>
      </c>
    </row>
    <row r="824" spans="1:22">
      <c r="A824" s="1">
        <v>42502</v>
      </c>
      <c r="B824">
        <v>17720.5</v>
      </c>
      <c r="C824">
        <v>2064.110107</v>
      </c>
      <c r="D824">
        <v>4737.330078</v>
      </c>
      <c r="E824">
        <v>1.7569999999999999</v>
      </c>
      <c r="F824">
        <f t="shared" si="79"/>
        <v>5.2951908191739702E-4</v>
      </c>
      <c r="G824">
        <f t="shared" si="80"/>
        <v>-1.6947950262444553E-4</v>
      </c>
      <c r="H824">
        <f t="shared" si="81"/>
        <v>-4.9189010033076283E-3</v>
      </c>
      <c r="I824">
        <f t="shared" si="82"/>
        <v>1.1448321945992126E-2</v>
      </c>
      <c r="U824">
        <f t="shared" si="83"/>
        <v>-2.228262326051905E-4</v>
      </c>
      <c r="V824">
        <f t="shared" si="84"/>
        <v>637.72308925903076</v>
      </c>
    </row>
    <row r="825" spans="1:22">
      <c r="A825" s="1">
        <v>42503</v>
      </c>
      <c r="B825">
        <v>17535.320313</v>
      </c>
      <c r="C825">
        <v>2046.6099850000001</v>
      </c>
      <c r="D825">
        <v>4717.6801759999998</v>
      </c>
      <c r="E825">
        <v>1.7050000000000001</v>
      </c>
      <c r="F825">
        <f t="shared" si="79"/>
        <v>-1.0505010991971273E-2</v>
      </c>
      <c r="G825">
        <f t="shared" si="80"/>
        <v>-8.514434129144554E-3</v>
      </c>
      <c r="H825">
        <f t="shared" si="81"/>
        <v>-4.156511682671689E-3</v>
      </c>
      <c r="I825">
        <f t="shared" si="82"/>
        <v>-3.0042698469479916E-2</v>
      </c>
      <c r="U825">
        <f t="shared" si="83"/>
        <v>-9.9570568880842456E-3</v>
      </c>
      <c r="V825">
        <f t="shared" si="84"/>
        <v>631.37324418043374</v>
      </c>
    </row>
    <row r="826" spans="1:22">
      <c r="A826" s="1">
        <v>42506</v>
      </c>
      <c r="B826">
        <v>17710.710938</v>
      </c>
      <c r="C826">
        <v>2066.6599120000001</v>
      </c>
      <c r="D826">
        <v>4775.4599609999996</v>
      </c>
      <c r="E826">
        <v>1.7529999999999999</v>
      </c>
      <c r="F826">
        <f t="shared" si="79"/>
        <v>9.9524438067173215E-3</v>
      </c>
      <c r="G826">
        <f t="shared" si="80"/>
        <v>9.7489765084672747E-3</v>
      </c>
      <c r="H826">
        <f t="shared" si="81"/>
        <v>1.2173105562561466E-2</v>
      </c>
      <c r="I826">
        <f t="shared" si="82"/>
        <v>2.7763495203617268E-2</v>
      </c>
      <c r="U826">
        <f t="shared" si="83"/>
        <v>1.2338707283685545E-2</v>
      </c>
      <c r="V826">
        <f t="shared" si="84"/>
        <v>639.16357382712704</v>
      </c>
    </row>
    <row r="827" spans="1:22">
      <c r="A827" s="1">
        <v>42507</v>
      </c>
      <c r="B827">
        <v>17529.980468999998</v>
      </c>
      <c r="C827">
        <v>2047.209961</v>
      </c>
      <c r="D827">
        <v>4715.7299800000001</v>
      </c>
      <c r="E827">
        <v>1.7589999999999999</v>
      </c>
      <c r="F827">
        <f t="shared" si="79"/>
        <v>-1.0257009512540088E-2</v>
      </c>
      <c r="G827">
        <f t="shared" si="80"/>
        <v>-9.4558634687098679E-3</v>
      </c>
      <c r="H827">
        <f t="shared" si="81"/>
        <v>-1.2586571317899651E-2</v>
      </c>
      <c r="I827">
        <f t="shared" si="82"/>
        <v>3.4168598163235838E-3</v>
      </c>
      <c r="U827">
        <f t="shared" si="83"/>
        <v>-9.3481473081125244E-3</v>
      </c>
      <c r="V827">
        <f t="shared" si="84"/>
        <v>633.18857858501144</v>
      </c>
    </row>
    <row r="828" spans="1:22">
      <c r="A828" s="1">
        <v>42508</v>
      </c>
      <c r="B828">
        <v>17526.619140999999</v>
      </c>
      <c r="C828">
        <v>2047.630005</v>
      </c>
      <c r="D828">
        <v>4739.1201170000004</v>
      </c>
      <c r="E828">
        <v>1.88</v>
      </c>
      <c r="F828">
        <f t="shared" si="79"/>
        <v>-1.9176577578511938E-4</v>
      </c>
      <c r="G828">
        <f t="shared" si="80"/>
        <v>2.0515771310288176E-4</v>
      </c>
      <c r="H828">
        <f t="shared" si="81"/>
        <v>4.9477642641855002E-3</v>
      </c>
      <c r="I828">
        <f t="shared" si="82"/>
        <v>6.6526311086436821E-2</v>
      </c>
      <c r="U828">
        <f t="shared" si="83"/>
        <v>8.1409779690946611E-3</v>
      </c>
      <c r="V828">
        <f t="shared" si="84"/>
        <v>638.34335285355439</v>
      </c>
    </row>
    <row r="829" spans="1:22">
      <c r="A829" s="1">
        <v>42509</v>
      </c>
      <c r="B829">
        <v>17435.400390999999</v>
      </c>
      <c r="C829">
        <v>2040.040039</v>
      </c>
      <c r="D829">
        <v>4712.5297849999997</v>
      </c>
      <c r="E829">
        <v>1.845</v>
      </c>
      <c r="F829">
        <f t="shared" si="79"/>
        <v>-5.2181743621516887E-3</v>
      </c>
      <c r="G829">
        <f t="shared" si="80"/>
        <v>-3.7135946105880755E-3</v>
      </c>
      <c r="H829">
        <f t="shared" si="81"/>
        <v>-5.6266159722766799E-3</v>
      </c>
      <c r="I829">
        <f t="shared" si="82"/>
        <v>-1.8792499349367286E-2</v>
      </c>
      <c r="U829">
        <f t="shared" si="83"/>
        <v>-6.2467654184416611E-3</v>
      </c>
      <c r="V829">
        <f t="shared" si="84"/>
        <v>634.3557716718567</v>
      </c>
    </row>
    <row r="830" spans="1:22">
      <c r="A830" s="1">
        <v>42510</v>
      </c>
      <c r="B830">
        <v>17500.939452999999</v>
      </c>
      <c r="C830">
        <v>2052.320068</v>
      </c>
      <c r="D830">
        <v>4769.5600590000004</v>
      </c>
      <c r="E830">
        <v>1.849</v>
      </c>
      <c r="F830">
        <f t="shared" si="79"/>
        <v>3.7519178697481893E-3</v>
      </c>
      <c r="G830">
        <f t="shared" si="80"/>
        <v>6.0014590783345695E-3</v>
      </c>
      <c r="H830">
        <f t="shared" si="81"/>
        <v>1.2029196650557973E-2</v>
      </c>
      <c r="I830">
        <f t="shared" si="82"/>
        <v>2.1656749124973861E-3</v>
      </c>
      <c r="U830">
        <f t="shared" si="83"/>
        <v>6.7513395708419582E-3</v>
      </c>
      <c r="V830">
        <f t="shared" si="84"/>
        <v>638.63852289513693</v>
      </c>
    </row>
    <row r="831" spans="1:22">
      <c r="A831" s="1">
        <v>42513</v>
      </c>
      <c r="B831">
        <v>17492.929688</v>
      </c>
      <c r="C831">
        <v>2048.040039</v>
      </c>
      <c r="D831">
        <v>4765.7797849999997</v>
      </c>
      <c r="E831">
        <v>1.8380000000000001</v>
      </c>
      <c r="F831">
        <f t="shared" si="79"/>
        <v>-4.5778105345280077E-4</v>
      </c>
      <c r="G831">
        <f t="shared" si="80"/>
        <v>-2.0876364235120157E-3</v>
      </c>
      <c r="H831">
        <f t="shared" si="81"/>
        <v>-7.9289763341366688E-4</v>
      </c>
      <c r="I831">
        <f t="shared" si="82"/>
        <v>-5.9669284714923918E-3</v>
      </c>
      <c r="U831">
        <f t="shared" si="83"/>
        <v>-1.5981873802627842E-3</v>
      </c>
      <c r="V831">
        <f t="shared" si="84"/>
        <v>637.61785886729626</v>
      </c>
    </row>
    <row r="832" spans="1:22">
      <c r="A832" s="1">
        <v>42514</v>
      </c>
      <c r="B832">
        <v>17706.050781000002</v>
      </c>
      <c r="C832">
        <v>2076.0600589999999</v>
      </c>
      <c r="D832">
        <v>4861.0600590000004</v>
      </c>
      <c r="E832">
        <v>1.859</v>
      </c>
      <c r="F832">
        <f t="shared" si="79"/>
        <v>1.2109651731883674E-2</v>
      </c>
      <c r="G832">
        <f t="shared" si="80"/>
        <v>1.3588637760190403E-2</v>
      </c>
      <c r="H832">
        <f t="shared" si="81"/>
        <v>1.9795361067981902E-2</v>
      </c>
      <c r="I832">
        <f t="shared" si="82"/>
        <v>1.1360684805811616E-2</v>
      </c>
      <c r="U832">
        <f t="shared" si="83"/>
        <v>1.4784163648597956E-2</v>
      </c>
      <c r="V832">
        <f t="shared" si="84"/>
        <v>647.04450563805904</v>
      </c>
    </row>
    <row r="833" spans="1:22">
      <c r="A833" s="1">
        <v>42515</v>
      </c>
      <c r="B833">
        <v>17851.509765999999</v>
      </c>
      <c r="C833">
        <v>2090.540039</v>
      </c>
      <c r="D833">
        <v>4894.8901370000003</v>
      </c>
      <c r="E833">
        <v>1.87</v>
      </c>
      <c r="F833">
        <f t="shared" si="79"/>
        <v>8.1816521816028276E-3</v>
      </c>
      <c r="G833">
        <f t="shared" si="80"/>
        <v>6.9505294260036226E-3</v>
      </c>
      <c r="H833">
        <f t="shared" si="81"/>
        <v>6.935298544550661E-3</v>
      </c>
      <c r="I833">
        <f t="shared" si="82"/>
        <v>5.899722127188322E-3</v>
      </c>
      <c r="U833">
        <f t="shared" si="83"/>
        <v>7.2102162583659651E-3</v>
      </c>
      <c r="V833">
        <f t="shared" si="84"/>
        <v>651.70983645249703</v>
      </c>
    </row>
    <row r="834" spans="1:22">
      <c r="A834" s="1">
        <v>42516</v>
      </c>
      <c r="B834">
        <v>17828.289063</v>
      </c>
      <c r="C834">
        <v>2090.1000979999999</v>
      </c>
      <c r="D834">
        <v>4901.7700199999999</v>
      </c>
      <c r="E834">
        <v>1.823</v>
      </c>
      <c r="F834">
        <f t="shared" si="79"/>
        <v>-1.3016164350967577E-3</v>
      </c>
      <c r="G834">
        <f t="shared" si="80"/>
        <v>-2.1046585556623991E-4</v>
      </c>
      <c r="H834">
        <f t="shared" si="81"/>
        <v>1.404536652441194E-3</v>
      </c>
      <c r="I834">
        <f t="shared" si="82"/>
        <v>-2.5454935169969398E-2</v>
      </c>
      <c r="U834">
        <f t="shared" si="83"/>
        <v>-2.5777572084634808E-3</v>
      </c>
      <c r="V834">
        <f t="shared" si="84"/>
        <v>650.02988672375511</v>
      </c>
    </row>
    <row r="835" spans="1:22">
      <c r="A835" s="1">
        <v>42517</v>
      </c>
      <c r="B835">
        <v>17873.220702999999</v>
      </c>
      <c r="C835">
        <v>2099.0600589999999</v>
      </c>
      <c r="D835">
        <v>4933.5</v>
      </c>
      <c r="E835">
        <v>1.851</v>
      </c>
      <c r="F835">
        <f t="shared" si="79"/>
        <v>2.517073592524407E-3</v>
      </c>
      <c r="G835">
        <f t="shared" si="80"/>
        <v>4.2776949685127815E-3</v>
      </c>
      <c r="H835">
        <f t="shared" si="81"/>
        <v>6.4523068544076216E-3</v>
      </c>
      <c r="I835">
        <f t="shared" si="82"/>
        <v>1.5242537894834384E-2</v>
      </c>
      <c r="U835">
        <f t="shared" si="83"/>
        <v>5.4983764141168815E-3</v>
      </c>
      <c r="V835">
        <f t="shared" si="84"/>
        <v>653.60399572138817</v>
      </c>
    </row>
    <row r="836" spans="1:22">
      <c r="A836" s="1">
        <v>42521</v>
      </c>
      <c r="B836">
        <v>17787.199218999998</v>
      </c>
      <c r="C836">
        <v>2096.9499510000001</v>
      </c>
      <c r="D836">
        <v>4948.0498049999997</v>
      </c>
      <c r="E836">
        <v>1.8340000000000001</v>
      </c>
      <c r="F836">
        <f t="shared" ref="F836:F899" si="85">LN(B836/B835)</f>
        <v>-4.8244889453853872E-3</v>
      </c>
      <c r="G836">
        <f t="shared" ref="G836:G899" si="86">LN(C836/C835)</f>
        <v>-1.0057688960932291E-3</v>
      </c>
      <c r="H836">
        <f t="shared" ref="H836:H899" si="87">LN(D836/D835)</f>
        <v>2.9448448476026711E-3</v>
      </c>
      <c r="I836">
        <f t="shared" ref="I836:I899" si="88">LN(E836/E835)</f>
        <v>-9.2266597570872643E-3</v>
      </c>
      <c r="U836">
        <f t="shared" ref="U836:U899" si="89">0.3*(F836)+0.3*(G836)+0.3*(H836)+0.1*(I836)</f>
        <v>-1.7882898738715101E-3</v>
      </c>
      <c r="V836">
        <f t="shared" ref="V836:V899" si="90">V835*(1+U836)</f>
        <v>652.43516231431772</v>
      </c>
    </row>
    <row r="837" spans="1:22">
      <c r="A837" s="1">
        <v>42522</v>
      </c>
      <c r="B837">
        <v>17789.669922000001</v>
      </c>
      <c r="C837">
        <v>2099.330078</v>
      </c>
      <c r="D837">
        <v>4952.25</v>
      </c>
      <c r="E837">
        <v>1.8460000000000001</v>
      </c>
      <c r="F837">
        <f t="shared" si="85"/>
        <v>1.3889378484562657E-4</v>
      </c>
      <c r="G837">
        <f t="shared" si="86"/>
        <v>1.1343986763476727E-3</v>
      </c>
      <c r="H837">
        <f t="shared" si="87"/>
        <v>8.4849859796644485E-4</v>
      </c>
      <c r="I837">
        <f t="shared" si="88"/>
        <v>6.5217622463872244E-3</v>
      </c>
      <c r="U837">
        <f t="shared" si="89"/>
        <v>1.2887135423866457E-3</v>
      </c>
      <c r="V837">
        <f t="shared" si="90"/>
        <v>653.27596434352142</v>
      </c>
    </row>
    <row r="838" spans="1:22">
      <c r="A838" s="1">
        <v>42523</v>
      </c>
      <c r="B838">
        <v>17838.560547000001</v>
      </c>
      <c r="C838">
        <v>2105.26001</v>
      </c>
      <c r="D838">
        <v>4971.3598629999997</v>
      </c>
      <c r="E838">
        <v>1.8109999999999999</v>
      </c>
      <c r="F838">
        <f t="shared" si="85"/>
        <v>2.7444896950727196E-3</v>
      </c>
      <c r="G838">
        <f t="shared" si="86"/>
        <v>2.820696337857359E-3</v>
      </c>
      <c r="H838">
        <f t="shared" si="87"/>
        <v>3.851398208036109E-3</v>
      </c>
      <c r="I838">
        <f t="shared" si="88"/>
        <v>-1.9141957179384154E-2</v>
      </c>
      <c r="U838">
        <f t="shared" si="89"/>
        <v>9.1077955435144042E-4</v>
      </c>
      <c r="V838">
        <f t="shared" si="90"/>
        <v>653.8709547351948</v>
      </c>
    </row>
    <row r="839" spans="1:22">
      <c r="A839" s="1">
        <v>42524</v>
      </c>
      <c r="B839">
        <v>17807.060547000001</v>
      </c>
      <c r="C839">
        <v>2099.1298830000001</v>
      </c>
      <c r="D839">
        <v>4942.5200199999999</v>
      </c>
      <c r="E839">
        <v>1.704</v>
      </c>
      <c r="F839">
        <f t="shared" si="85"/>
        <v>-1.7673984760505797E-3</v>
      </c>
      <c r="G839">
        <f t="shared" si="86"/>
        <v>-2.9160622587003754E-3</v>
      </c>
      <c r="H839">
        <f t="shared" si="87"/>
        <v>-5.818090332568829E-3</v>
      </c>
      <c r="I839">
        <f t="shared" si="88"/>
        <v>-6.0900750494152278E-2</v>
      </c>
      <c r="U839">
        <f t="shared" si="89"/>
        <v>-9.2405403696111631E-3</v>
      </c>
      <c r="V839">
        <f t="shared" si="90"/>
        <v>647.828833781448</v>
      </c>
    </row>
    <row r="840" spans="1:22">
      <c r="A840" s="1">
        <v>42527</v>
      </c>
      <c r="B840">
        <v>17920.330077999999</v>
      </c>
      <c r="C840">
        <v>2109.4099120000001</v>
      </c>
      <c r="D840">
        <v>4968.7099609999996</v>
      </c>
      <c r="E840">
        <v>1.7230000000000001</v>
      </c>
      <c r="F840">
        <f t="shared" si="85"/>
        <v>6.3407883152954521E-3</v>
      </c>
      <c r="G840">
        <f t="shared" si="86"/>
        <v>4.8853283781898054E-3</v>
      </c>
      <c r="H840">
        <f t="shared" si="87"/>
        <v>5.2849145883950531E-3</v>
      </c>
      <c r="I840">
        <f t="shared" si="88"/>
        <v>1.1088529138668547E-2</v>
      </c>
      <c r="U840">
        <f t="shared" si="89"/>
        <v>6.0621622984309478E-3</v>
      </c>
      <c r="V840">
        <f t="shared" si="90"/>
        <v>651.75607731343439</v>
      </c>
    </row>
    <row r="841" spans="1:22">
      <c r="A841" s="1">
        <v>42528</v>
      </c>
      <c r="B841">
        <v>17938.279297000001</v>
      </c>
      <c r="C841">
        <v>2112.1298830000001</v>
      </c>
      <c r="D841">
        <v>4961.75</v>
      </c>
      <c r="E841">
        <v>1.7130000000000001</v>
      </c>
      <c r="F841">
        <f t="shared" si="85"/>
        <v>1.0011107966505449E-3</v>
      </c>
      <c r="G841">
        <f t="shared" si="86"/>
        <v>1.2886157698214313E-3</v>
      </c>
      <c r="H841">
        <f t="shared" si="87"/>
        <v>-1.4017401342847659E-3</v>
      </c>
      <c r="I841">
        <f t="shared" si="88"/>
        <v>-5.8207382038097258E-3</v>
      </c>
      <c r="U841">
        <f t="shared" si="89"/>
        <v>-3.156778907248095E-4</v>
      </c>
      <c r="V841">
        <f t="shared" si="90"/>
        <v>651.55033232968094</v>
      </c>
    </row>
    <row r="842" spans="1:22">
      <c r="A842" s="1">
        <v>42529</v>
      </c>
      <c r="B842">
        <v>18005.050781000002</v>
      </c>
      <c r="C842">
        <v>2119.1201169999999</v>
      </c>
      <c r="D842">
        <v>4974.6401370000003</v>
      </c>
      <c r="E842">
        <v>1.706</v>
      </c>
      <c r="F842">
        <f t="shared" si="85"/>
        <v>3.7153797750407837E-3</v>
      </c>
      <c r="G842">
        <f t="shared" si="86"/>
        <v>3.3041017947016116E-3</v>
      </c>
      <c r="H842">
        <f t="shared" si="87"/>
        <v>2.5945326327188084E-3</v>
      </c>
      <c r="I842">
        <f t="shared" si="88"/>
        <v>-4.0947702724955437E-3</v>
      </c>
      <c r="U842">
        <f t="shared" si="89"/>
        <v>2.4747272334888068E-3</v>
      </c>
      <c r="V842">
        <f t="shared" si="90"/>
        <v>653.16274168108589</v>
      </c>
    </row>
    <row r="843" spans="1:22">
      <c r="A843" s="1">
        <v>42530</v>
      </c>
      <c r="B843">
        <v>17985.189452999999</v>
      </c>
      <c r="C843">
        <v>2115.4799800000001</v>
      </c>
      <c r="D843">
        <v>4958.6201170000004</v>
      </c>
      <c r="E843">
        <v>1.68</v>
      </c>
      <c r="F843">
        <f t="shared" si="85"/>
        <v>-1.1037064430285055E-3</v>
      </c>
      <c r="G843">
        <f t="shared" si="86"/>
        <v>-1.7192357309944891E-3</v>
      </c>
      <c r="H843">
        <f t="shared" si="87"/>
        <v>-3.225533909271344E-3</v>
      </c>
      <c r="I843">
        <f t="shared" si="88"/>
        <v>-1.535765565431987E-2</v>
      </c>
      <c r="U843">
        <f t="shared" si="89"/>
        <v>-3.3503083904202887E-3</v>
      </c>
      <c r="V843">
        <f t="shared" si="90"/>
        <v>650.97444506732188</v>
      </c>
    </row>
    <row r="844" spans="1:22">
      <c r="A844" s="1">
        <v>42531</v>
      </c>
      <c r="B844">
        <v>17865.339843999998</v>
      </c>
      <c r="C844">
        <v>2096.070068</v>
      </c>
      <c r="D844">
        <v>4894.5498049999997</v>
      </c>
      <c r="E844">
        <v>1.639</v>
      </c>
      <c r="F844">
        <f t="shared" si="85"/>
        <v>-6.6860968486929283E-3</v>
      </c>
      <c r="G844">
        <f t="shared" si="86"/>
        <v>-9.2175323600370163E-3</v>
      </c>
      <c r="H844">
        <f t="shared" si="87"/>
        <v>-1.3005198438676114E-2</v>
      </c>
      <c r="I844">
        <f t="shared" si="88"/>
        <v>-2.4707493653474834E-2</v>
      </c>
      <c r="U844">
        <f t="shared" si="89"/>
        <v>-1.1143397659569301E-2</v>
      </c>
      <c r="V844">
        <f t="shared" si="90"/>
        <v>643.72037795971926</v>
      </c>
    </row>
    <row r="845" spans="1:22">
      <c r="A845" s="1">
        <v>42534</v>
      </c>
      <c r="B845">
        <v>17732.480468999998</v>
      </c>
      <c r="C845">
        <v>2079.0600589999999</v>
      </c>
      <c r="D845">
        <v>4848.4399409999996</v>
      </c>
      <c r="E845">
        <v>1.6160000000000001</v>
      </c>
      <c r="F845">
        <f t="shared" si="85"/>
        <v>-7.4645015188077703E-3</v>
      </c>
      <c r="G845">
        <f t="shared" si="86"/>
        <v>-8.1482984228569144E-3</v>
      </c>
      <c r="H845">
        <f t="shared" si="87"/>
        <v>-9.4653098192999802E-3</v>
      </c>
      <c r="I845">
        <f t="shared" si="88"/>
        <v>-1.4132339662788965E-2</v>
      </c>
      <c r="U845">
        <f t="shared" si="89"/>
        <v>-8.9366668945682955E-3</v>
      </c>
      <c r="V845">
        <f t="shared" si="90"/>
        <v>637.96766336864766</v>
      </c>
    </row>
    <row r="846" spans="1:22">
      <c r="A846" s="1">
        <v>42535</v>
      </c>
      <c r="B846">
        <v>17674.820313</v>
      </c>
      <c r="C846">
        <v>2075.320068</v>
      </c>
      <c r="D846">
        <v>4843.5498049999997</v>
      </c>
      <c r="E846">
        <v>1.611</v>
      </c>
      <c r="F846">
        <f t="shared" si="85"/>
        <v>-3.2569671055007305E-3</v>
      </c>
      <c r="G846">
        <f t="shared" si="86"/>
        <v>-1.8005054405386205E-3</v>
      </c>
      <c r="H846">
        <f t="shared" si="87"/>
        <v>-1.0091088709596561E-3</v>
      </c>
      <c r="I846">
        <f t="shared" si="88"/>
        <v>-3.098855904066368E-3</v>
      </c>
      <c r="U846">
        <f t="shared" si="89"/>
        <v>-2.1298600155063387E-3</v>
      </c>
      <c r="V846">
        <f t="shared" si="90"/>
        <v>636.60888155125281</v>
      </c>
    </row>
    <row r="847" spans="1:22">
      <c r="A847" s="1">
        <v>42536</v>
      </c>
      <c r="B847">
        <v>17640.169922000001</v>
      </c>
      <c r="C847">
        <v>2071.5</v>
      </c>
      <c r="D847">
        <v>4834.9301759999998</v>
      </c>
      <c r="E847">
        <v>1.5960000000000001</v>
      </c>
      <c r="F847">
        <f t="shared" si="85"/>
        <v>-1.9623622653677959E-3</v>
      </c>
      <c r="G847">
        <f t="shared" si="86"/>
        <v>-1.8424088906440429E-3</v>
      </c>
      <c r="H847">
        <f t="shared" si="87"/>
        <v>-1.7811952488093266E-3</v>
      </c>
      <c r="I847">
        <f t="shared" si="88"/>
        <v>-9.3546051672202379E-3</v>
      </c>
      <c r="U847">
        <f t="shared" si="89"/>
        <v>-2.6112504381683734E-3</v>
      </c>
      <c r="V847">
        <f t="shared" si="90"/>
        <v>634.94653633036023</v>
      </c>
    </row>
    <row r="848" spans="1:22">
      <c r="A848" s="1">
        <v>42537</v>
      </c>
      <c r="B848">
        <v>17733.099609000001</v>
      </c>
      <c r="C848">
        <v>2077.98999</v>
      </c>
      <c r="D848">
        <v>4844.919922</v>
      </c>
      <c r="E848">
        <v>1.5640000000000001</v>
      </c>
      <c r="F848">
        <f t="shared" si="85"/>
        <v>5.2542443503334757E-3</v>
      </c>
      <c r="G848">
        <f t="shared" si="86"/>
        <v>3.1280929982563338E-3</v>
      </c>
      <c r="H848">
        <f t="shared" si="87"/>
        <v>2.0640298032313393E-3</v>
      </c>
      <c r="I848">
        <f t="shared" si="88"/>
        <v>-2.0253856904497686E-2</v>
      </c>
      <c r="U848">
        <f t="shared" si="89"/>
        <v>1.1085244550965759E-3</v>
      </c>
      <c r="V848">
        <f t="shared" si="90"/>
        <v>635.65039009356133</v>
      </c>
    </row>
    <row r="849" spans="1:22">
      <c r="A849" s="1">
        <v>42538</v>
      </c>
      <c r="B849">
        <v>17675.160156000002</v>
      </c>
      <c r="C849">
        <v>2071.219971</v>
      </c>
      <c r="D849">
        <v>4800.3398440000001</v>
      </c>
      <c r="E849">
        <v>1.6180000000000001</v>
      </c>
      <c r="F849">
        <f t="shared" si="85"/>
        <v>-3.2726547476090244E-3</v>
      </c>
      <c r="G849">
        <f t="shared" si="86"/>
        <v>-3.2632838884862482E-3</v>
      </c>
      <c r="H849">
        <f t="shared" si="87"/>
        <v>-9.2440009982470844E-3</v>
      </c>
      <c r="I849">
        <f t="shared" si="88"/>
        <v>3.3944176513180595E-2</v>
      </c>
      <c r="U849">
        <f t="shared" si="89"/>
        <v>-1.3395642389846469E-3</v>
      </c>
      <c r="V849">
        <f t="shared" si="90"/>
        <v>634.79889556249532</v>
      </c>
    </row>
    <row r="850" spans="1:22">
      <c r="A850" s="1">
        <v>42541</v>
      </c>
      <c r="B850">
        <v>17804.869140999999</v>
      </c>
      <c r="C850">
        <v>2083.25</v>
      </c>
      <c r="D850">
        <v>4837.2099609999996</v>
      </c>
      <c r="E850">
        <v>1.67</v>
      </c>
      <c r="F850">
        <f t="shared" si="85"/>
        <v>7.3116942365890926E-3</v>
      </c>
      <c r="G850">
        <f t="shared" si="86"/>
        <v>5.7913826350895967E-3</v>
      </c>
      <c r="H850">
        <f t="shared" si="87"/>
        <v>7.6513839350975769E-3</v>
      </c>
      <c r="I850">
        <f t="shared" si="88"/>
        <v>3.1632807792363708E-2</v>
      </c>
      <c r="U850">
        <f t="shared" si="89"/>
        <v>9.3896190212692503E-3</v>
      </c>
      <c r="V850">
        <f t="shared" si="90"/>
        <v>640.7594153469496</v>
      </c>
    </row>
    <row r="851" spans="1:22">
      <c r="A851" s="1">
        <v>42542</v>
      </c>
      <c r="B851">
        <v>17829.730468999998</v>
      </c>
      <c r="C851">
        <v>2088.8999020000001</v>
      </c>
      <c r="D851">
        <v>4843.7597660000001</v>
      </c>
      <c r="E851">
        <v>1.6970000000000001</v>
      </c>
      <c r="F851">
        <f t="shared" si="85"/>
        <v>1.3953479093820179E-3</v>
      </c>
      <c r="G851">
        <f t="shared" si="86"/>
        <v>2.7083904396495474E-3</v>
      </c>
      <c r="H851">
        <f t="shared" si="87"/>
        <v>1.3531301479237142E-3</v>
      </c>
      <c r="I851">
        <f t="shared" si="88"/>
        <v>1.6038359823425618E-2</v>
      </c>
      <c r="U851">
        <f t="shared" si="89"/>
        <v>3.2408965314291455E-3</v>
      </c>
      <c r="V851">
        <f t="shared" si="90"/>
        <v>642.83605031362811</v>
      </c>
    </row>
    <row r="852" spans="1:22">
      <c r="A852" s="1">
        <v>42543</v>
      </c>
      <c r="B852">
        <v>17780.830077999999</v>
      </c>
      <c r="C852">
        <v>2085.4499510000001</v>
      </c>
      <c r="D852">
        <v>4833.3198240000002</v>
      </c>
      <c r="E852">
        <v>1.6850000000000001</v>
      </c>
      <c r="F852">
        <f t="shared" si="85"/>
        <v>-2.7463999996436726E-3</v>
      </c>
      <c r="G852">
        <f t="shared" si="86"/>
        <v>-1.6529289144317837E-3</v>
      </c>
      <c r="H852">
        <f t="shared" si="87"/>
        <v>-2.1576646039089919E-3</v>
      </c>
      <c r="I852">
        <f t="shared" si="88"/>
        <v>-7.0964224477641788E-3</v>
      </c>
      <c r="U852">
        <f t="shared" si="89"/>
        <v>-2.6767403001717524E-3</v>
      </c>
      <c r="V852">
        <f t="shared" si="90"/>
        <v>641.11534515135043</v>
      </c>
    </row>
    <row r="853" spans="1:22">
      <c r="A853" s="1">
        <v>42544</v>
      </c>
      <c r="B853">
        <v>18011.070313</v>
      </c>
      <c r="C853">
        <v>2113.320068</v>
      </c>
      <c r="D853">
        <v>4910.0400390000004</v>
      </c>
      <c r="E853">
        <v>1.7390000000000001</v>
      </c>
      <c r="F853">
        <f t="shared" si="85"/>
        <v>1.286567119162399E-2</v>
      </c>
      <c r="G853">
        <f t="shared" si="86"/>
        <v>1.3275566984318879E-2</v>
      </c>
      <c r="H853">
        <f t="shared" si="87"/>
        <v>1.5748530635635499E-2</v>
      </c>
      <c r="I853">
        <f t="shared" si="88"/>
        <v>3.1544671567821016E-2</v>
      </c>
      <c r="U853">
        <f t="shared" si="89"/>
        <v>1.5721397800255613E-2</v>
      </c>
      <c r="V853">
        <f t="shared" si="90"/>
        <v>651.19457452832307</v>
      </c>
    </row>
    <row r="854" spans="1:22">
      <c r="A854" s="1">
        <v>42545</v>
      </c>
      <c r="B854">
        <v>17400.75</v>
      </c>
      <c r="C854">
        <v>2037.410034</v>
      </c>
      <c r="D854">
        <v>4707.9799800000001</v>
      </c>
      <c r="E854">
        <v>1.579</v>
      </c>
      <c r="F854">
        <f t="shared" si="85"/>
        <v>-3.4473277499533959E-2</v>
      </c>
      <c r="G854">
        <f t="shared" si="86"/>
        <v>-3.6580792723724311E-2</v>
      </c>
      <c r="H854">
        <f t="shared" si="87"/>
        <v>-4.2023159303125161E-2</v>
      </c>
      <c r="I854">
        <f t="shared" si="88"/>
        <v>-9.6518500098641033E-2</v>
      </c>
      <c r="U854">
        <f t="shared" si="89"/>
        <v>-4.357501886777914E-2</v>
      </c>
      <c r="V854">
        <f t="shared" si="90"/>
        <v>622.81875865665597</v>
      </c>
    </row>
    <row r="855" spans="1:22">
      <c r="A855" s="1">
        <v>42548</v>
      </c>
      <c r="B855">
        <v>17140.240234000001</v>
      </c>
      <c r="C855">
        <v>2000.540039</v>
      </c>
      <c r="D855">
        <v>4594.4399409999996</v>
      </c>
      <c r="E855">
        <v>1.46</v>
      </c>
      <c r="F855">
        <f t="shared" si="85"/>
        <v>-1.5084379682423831E-2</v>
      </c>
      <c r="G855">
        <f t="shared" si="86"/>
        <v>-1.8262246454750181E-2</v>
      </c>
      <c r="H855">
        <f t="shared" si="87"/>
        <v>-2.4412073113010392E-2</v>
      </c>
      <c r="I855">
        <f t="shared" si="88"/>
        <v>-7.8355299553259913E-2</v>
      </c>
      <c r="U855">
        <f t="shared" si="89"/>
        <v>-2.5163139730381312E-2</v>
      </c>
      <c r="V855">
        <f t="shared" si="90"/>
        <v>607.14668320587589</v>
      </c>
    </row>
    <row r="856" spans="1:22">
      <c r="A856" s="1">
        <v>42549</v>
      </c>
      <c r="B856">
        <v>17409.720702999999</v>
      </c>
      <c r="C856">
        <v>2036.089966</v>
      </c>
      <c r="D856">
        <v>4691.8701170000004</v>
      </c>
      <c r="E856">
        <v>1.4610000000000001</v>
      </c>
      <c r="F856">
        <f t="shared" si="85"/>
        <v>1.5599782262016604E-2</v>
      </c>
      <c r="G856">
        <f t="shared" si="86"/>
        <v>1.7614121723580567E-2</v>
      </c>
      <c r="H856">
        <f t="shared" si="87"/>
        <v>2.0984384669744512E-2</v>
      </c>
      <c r="I856">
        <f t="shared" si="88"/>
        <v>6.8469704831738455E-4</v>
      </c>
      <c r="U856">
        <f t="shared" si="89"/>
        <v>1.6327956301434243E-2</v>
      </c>
      <c r="V856">
        <f t="shared" si="90"/>
        <v>617.06014771782213</v>
      </c>
    </row>
    <row r="857" spans="1:22">
      <c r="A857" s="1">
        <v>42550</v>
      </c>
      <c r="B857">
        <v>17694.679688</v>
      </c>
      <c r="C857">
        <v>2070.7700199999999</v>
      </c>
      <c r="D857">
        <v>4779.25</v>
      </c>
      <c r="E857">
        <v>1.4770000000000001</v>
      </c>
      <c r="F857">
        <f t="shared" si="85"/>
        <v>1.6235300477484636E-2</v>
      </c>
      <c r="G857">
        <f t="shared" si="86"/>
        <v>1.6889243109367773E-2</v>
      </c>
      <c r="H857">
        <f t="shared" si="87"/>
        <v>1.8452381817716083E-2</v>
      </c>
      <c r="I857">
        <f t="shared" si="88"/>
        <v>1.0891870780680405E-2</v>
      </c>
      <c r="U857">
        <f t="shared" si="89"/>
        <v>1.6562264699438587E-2</v>
      </c>
      <c r="V857">
        <f t="shared" si="90"/>
        <v>627.28006121979934</v>
      </c>
    </row>
    <row r="858" spans="1:22">
      <c r="A858" s="1">
        <v>42551</v>
      </c>
      <c r="B858">
        <v>17929.990234000001</v>
      </c>
      <c r="C858">
        <v>2098.860107</v>
      </c>
      <c r="D858">
        <v>4842.669922</v>
      </c>
      <c r="E858">
        <v>1.488</v>
      </c>
      <c r="F858">
        <f t="shared" si="85"/>
        <v>1.3210731146252659E-2</v>
      </c>
      <c r="G858">
        <f t="shared" si="86"/>
        <v>1.3473862722098988E-2</v>
      </c>
      <c r="H858">
        <f t="shared" si="87"/>
        <v>1.3182574982774167E-2</v>
      </c>
      <c r="I858">
        <f t="shared" si="88"/>
        <v>7.4199328616574032E-3</v>
      </c>
      <c r="U858">
        <f t="shared" si="89"/>
        <v>1.2702143941503482E-2</v>
      </c>
      <c r="V858">
        <f t="shared" si="90"/>
        <v>635.24786284904826</v>
      </c>
    </row>
    <row r="859" spans="1:22">
      <c r="A859" s="1">
        <v>42552</v>
      </c>
      <c r="B859">
        <v>17949.369140999999</v>
      </c>
      <c r="C859">
        <v>2102.9499510000001</v>
      </c>
      <c r="D859">
        <v>4862.5698240000002</v>
      </c>
      <c r="E859">
        <v>1.456</v>
      </c>
      <c r="F859">
        <f t="shared" si="85"/>
        <v>1.0802260253240748E-3</v>
      </c>
      <c r="G859">
        <f t="shared" si="86"/>
        <v>1.9467064123035718E-3</v>
      </c>
      <c r="H859">
        <f t="shared" si="87"/>
        <v>4.1008631232171697E-3</v>
      </c>
      <c r="I859">
        <f t="shared" si="88"/>
        <v>-2.1739986636405875E-2</v>
      </c>
      <c r="U859">
        <f t="shared" si="89"/>
        <v>-3.5659995387142887E-5</v>
      </c>
      <c r="V859">
        <f t="shared" si="90"/>
        <v>635.22520991318936</v>
      </c>
    </row>
    <row r="860" spans="1:22">
      <c r="A860" s="1">
        <v>42556</v>
      </c>
      <c r="B860">
        <v>17840.619140999999</v>
      </c>
      <c r="C860">
        <v>2088.5500489999999</v>
      </c>
      <c r="D860">
        <v>4822.8999020000001</v>
      </c>
      <c r="E860">
        <v>1.367</v>
      </c>
      <c r="F860">
        <f t="shared" si="85"/>
        <v>-6.0771372058304064E-3</v>
      </c>
      <c r="G860">
        <f t="shared" si="86"/>
        <v>-6.8710288215743185E-3</v>
      </c>
      <c r="H860">
        <f t="shared" si="87"/>
        <v>-8.1916819638221377E-3</v>
      </c>
      <c r="I860">
        <f t="shared" si="88"/>
        <v>-6.3074392032681725E-2</v>
      </c>
      <c r="U860">
        <f t="shared" si="89"/>
        <v>-1.2649393600636232E-2</v>
      </c>
      <c r="V860">
        <f t="shared" si="90"/>
        <v>627.18999620795068</v>
      </c>
    </row>
    <row r="861" spans="1:22">
      <c r="A861" s="1">
        <v>42557</v>
      </c>
      <c r="B861">
        <v>17918.619140999999</v>
      </c>
      <c r="C861">
        <v>2099.7299800000001</v>
      </c>
      <c r="D861">
        <v>4859.1601559999999</v>
      </c>
      <c r="E861">
        <v>1.385</v>
      </c>
      <c r="F861">
        <f t="shared" si="85"/>
        <v>4.3625159512566585E-3</v>
      </c>
      <c r="G861">
        <f t="shared" si="86"/>
        <v>5.3386867527391987E-3</v>
      </c>
      <c r="H861">
        <f t="shared" si="87"/>
        <v>7.4902290029146574E-3</v>
      </c>
      <c r="I861">
        <f t="shared" si="88"/>
        <v>1.3081581897489385E-2</v>
      </c>
      <c r="U861">
        <f t="shared" si="89"/>
        <v>6.4655877018220936E-3</v>
      </c>
      <c r="V861">
        <f t="shared" si="90"/>
        <v>631.24514813413862</v>
      </c>
    </row>
    <row r="862" spans="1:22">
      <c r="A862" s="1">
        <v>42558</v>
      </c>
      <c r="B862">
        <v>17895.880859000001</v>
      </c>
      <c r="C862">
        <v>2097.8999020000001</v>
      </c>
      <c r="D862">
        <v>4876.8100590000004</v>
      </c>
      <c r="E862">
        <v>1.387</v>
      </c>
      <c r="F862">
        <f t="shared" si="85"/>
        <v>-1.2697809577215692E-3</v>
      </c>
      <c r="G862">
        <f t="shared" si="86"/>
        <v>-8.7195782734437023E-4</v>
      </c>
      <c r="H862">
        <f t="shared" si="87"/>
        <v>3.6257141189651107E-3</v>
      </c>
      <c r="I862">
        <f t="shared" si="88"/>
        <v>1.4430016933927351E-3</v>
      </c>
      <c r="U862">
        <f t="shared" si="89"/>
        <v>5.8949276950902491E-4</v>
      </c>
      <c r="V862">
        <f t="shared" si="90"/>
        <v>631.6172625847513</v>
      </c>
    </row>
    <row r="863" spans="1:22">
      <c r="A863" s="1">
        <v>42559</v>
      </c>
      <c r="B863">
        <v>18146.740234000001</v>
      </c>
      <c r="C863">
        <v>2129.8999020000001</v>
      </c>
      <c r="D863">
        <v>4956.7597660000001</v>
      </c>
      <c r="E863">
        <v>1.3660000000000001</v>
      </c>
      <c r="F863">
        <f t="shared" si="85"/>
        <v>1.3920376391893445E-2</v>
      </c>
      <c r="G863">
        <f t="shared" si="86"/>
        <v>1.5138186568454184E-2</v>
      </c>
      <c r="H863">
        <f t="shared" si="87"/>
        <v>1.6260924586152675E-2</v>
      </c>
      <c r="I863">
        <f t="shared" si="88"/>
        <v>-1.5256380184096158E-2</v>
      </c>
      <c r="U863">
        <f t="shared" si="89"/>
        <v>1.2070208245540472E-2</v>
      </c>
      <c r="V863">
        <f t="shared" si="90"/>
        <v>639.24101447562737</v>
      </c>
    </row>
    <row r="864" spans="1:22">
      <c r="A864" s="1">
        <v>42562</v>
      </c>
      <c r="B864">
        <v>18226.929688</v>
      </c>
      <c r="C864">
        <v>2137.1599120000001</v>
      </c>
      <c r="D864">
        <v>4988.6401370000003</v>
      </c>
      <c r="E864">
        <v>1.4339999999999999</v>
      </c>
      <c r="F864">
        <f t="shared" si="85"/>
        <v>4.4092105133428129E-3</v>
      </c>
      <c r="G864">
        <f t="shared" si="86"/>
        <v>3.4028194222132059E-3</v>
      </c>
      <c r="H864">
        <f t="shared" si="87"/>
        <v>6.4111007112860321E-3</v>
      </c>
      <c r="I864">
        <f t="shared" si="88"/>
        <v>4.8580981028830135E-2</v>
      </c>
      <c r="U864">
        <f t="shared" si="89"/>
        <v>9.1250372969356279E-3</v>
      </c>
      <c r="V864">
        <f t="shared" si="90"/>
        <v>645.07411257444846</v>
      </c>
    </row>
    <row r="865" spans="1:22">
      <c r="A865" s="1">
        <v>42563</v>
      </c>
      <c r="B865">
        <v>18347.669922000001</v>
      </c>
      <c r="C865">
        <v>2152.139893</v>
      </c>
      <c r="D865">
        <v>5022.8198240000002</v>
      </c>
      <c r="E865">
        <v>1.5129999999999999</v>
      </c>
      <c r="F865">
        <f t="shared" si="85"/>
        <v>6.6024330490236016E-3</v>
      </c>
      <c r="G865">
        <f t="shared" si="86"/>
        <v>6.9848425545492024E-3</v>
      </c>
      <c r="H865">
        <f t="shared" si="87"/>
        <v>6.8281389389850808E-3</v>
      </c>
      <c r="I865">
        <f t="shared" si="88"/>
        <v>5.3626692628790253E-2</v>
      </c>
      <c r="U865">
        <f t="shared" si="89"/>
        <v>1.1487293625646391E-2</v>
      </c>
      <c r="V865">
        <f t="shared" si="90"/>
        <v>652.4842683158945</v>
      </c>
    </row>
    <row r="866" spans="1:22">
      <c r="A866" s="1">
        <v>42564</v>
      </c>
      <c r="B866">
        <v>18372.119140999999</v>
      </c>
      <c r="C866">
        <v>2152.429932</v>
      </c>
      <c r="D866">
        <v>5005.7299800000001</v>
      </c>
      <c r="E866">
        <v>1.468</v>
      </c>
      <c r="F866">
        <f t="shared" si="85"/>
        <v>1.3316646547776006E-3</v>
      </c>
      <c r="G866">
        <f t="shared" si="86"/>
        <v>1.3475864591820549E-4</v>
      </c>
      <c r="H866">
        <f t="shared" si="87"/>
        <v>-3.4082416455283281E-3</v>
      </c>
      <c r="I866">
        <f t="shared" si="88"/>
        <v>-3.0193504613894962E-2</v>
      </c>
      <c r="U866">
        <f t="shared" si="89"/>
        <v>-3.6018959648392531E-3</v>
      </c>
      <c r="V866">
        <f t="shared" si="90"/>
        <v>650.13408786272635</v>
      </c>
    </row>
    <row r="867" spans="1:22">
      <c r="A867" s="1">
        <v>42565</v>
      </c>
      <c r="B867">
        <v>18506.410156000002</v>
      </c>
      <c r="C867">
        <v>2163.75</v>
      </c>
      <c r="D867">
        <v>5034.0600590000004</v>
      </c>
      <c r="E867">
        <v>1.5309999999999999</v>
      </c>
      <c r="F867">
        <f t="shared" si="85"/>
        <v>7.2829156224682116E-3</v>
      </c>
      <c r="G867">
        <f t="shared" si="86"/>
        <v>5.2454226347346793E-3</v>
      </c>
      <c r="H867">
        <f t="shared" si="87"/>
        <v>5.6435750314535122E-3</v>
      </c>
      <c r="I867">
        <f t="shared" si="88"/>
        <v>4.2020186483222914E-2</v>
      </c>
      <c r="U867">
        <f t="shared" si="89"/>
        <v>9.6535926349192135E-3</v>
      </c>
      <c r="V867">
        <f t="shared" si="90"/>
        <v>656.41021750502796</v>
      </c>
    </row>
    <row r="868" spans="1:22">
      <c r="A868" s="1">
        <v>42566</v>
      </c>
      <c r="B868">
        <v>18516.550781000002</v>
      </c>
      <c r="C868">
        <v>2161.73999</v>
      </c>
      <c r="D868">
        <v>5029.5898440000001</v>
      </c>
      <c r="E868">
        <v>1.5940000000000001</v>
      </c>
      <c r="F868">
        <f t="shared" si="85"/>
        <v>5.478019584033081E-4</v>
      </c>
      <c r="G868">
        <f t="shared" si="86"/>
        <v>-9.2937916829076938E-4</v>
      </c>
      <c r="H868">
        <f t="shared" si="87"/>
        <v>-8.8838847477622153E-4</v>
      </c>
      <c r="I868">
        <f t="shared" si="88"/>
        <v>4.0325463692476658E-2</v>
      </c>
      <c r="U868">
        <f t="shared" si="89"/>
        <v>3.6515566638485614E-3</v>
      </c>
      <c r="V868">
        <f t="shared" si="90"/>
        <v>658.80713660897675</v>
      </c>
    </row>
    <row r="869" spans="1:22">
      <c r="A869" s="1">
        <v>42569</v>
      </c>
      <c r="B869">
        <v>18533.050781000002</v>
      </c>
      <c r="C869">
        <v>2166.889893</v>
      </c>
      <c r="D869">
        <v>5055.7797849999997</v>
      </c>
      <c r="E869">
        <v>1.587</v>
      </c>
      <c r="F869">
        <f t="shared" si="85"/>
        <v>8.9069789661487878E-4</v>
      </c>
      <c r="G869">
        <f t="shared" si="86"/>
        <v>2.3794621249798175E-3</v>
      </c>
      <c r="H869">
        <f t="shared" si="87"/>
        <v>5.1936618754274567E-3</v>
      </c>
      <c r="I869">
        <f t="shared" si="88"/>
        <v>-4.4011388237513395E-3</v>
      </c>
      <c r="U869">
        <f t="shared" si="89"/>
        <v>2.0990326867315113E-3</v>
      </c>
      <c r="V869">
        <f t="shared" si="90"/>
        <v>660.18999432297107</v>
      </c>
    </row>
    <row r="870" spans="1:22">
      <c r="A870" s="1">
        <v>42570</v>
      </c>
      <c r="B870">
        <v>18559.009765999999</v>
      </c>
      <c r="C870">
        <v>2163.780029</v>
      </c>
      <c r="D870">
        <v>5036.3701170000004</v>
      </c>
      <c r="E870">
        <v>1.5580000000000001</v>
      </c>
      <c r="F870">
        <f t="shared" si="85"/>
        <v>1.3997059670109665E-3</v>
      </c>
      <c r="G870">
        <f t="shared" si="86"/>
        <v>-1.4362048323089381E-3</v>
      </c>
      <c r="H870">
        <f t="shared" si="87"/>
        <v>-3.8464929910468487E-3</v>
      </c>
      <c r="I870">
        <f t="shared" si="88"/>
        <v>-1.8442494095715488E-2</v>
      </c>
      <c r="U870">
        <f t="shared" si="89"/>
        <v>-3.009146966474995E-3</v>
      </c>
      <c r="V870">
        <f t="shared" si="90"/>
        <v>658.20338560425694</v>
      </c>
    </row>
    <row r="871" spans="1:22">
      <c r="A871" s="1">
        <v>42571</v>
      </c>
      <c r="B871">
        <v>18595.029297000001</v>
      </c>
      <c r="C871">
        <v>2173.0200199999999</v>
      </c>
      <c r="D871">
        <v>5089.9301759999998</v>
      </c>
      <c r="E871">
        <v>1.58</v>
      </c>
      <c r="F871">
        <f t="shared" si="85"/>
        <v>1.9389300971230667E-3</v>
      </c>
      <c r="G871">
        <f t="shared" si="86"/>
        <v>4.2612086686796488E-3</v>
      </c>
      <c r="H871">
        <f t="shared" si="87"/>
        <v>1.0578504867155048E-2</v>
      </c>
      <c r="I871">
        <f t="shared" si="88"/>
        <v>1.4021899590318984E-2</v>
      </c>
      <c r="U871">
        <f t="shared" si="89"/>
        <v>6.4357830489192268E-3</v>
      </c>
      <c r="V871">
        <f t="shared" si="90"/>
        <v>662.43943979607002</v>
      </c>
    </row>
    <row r="872" spans="1:22">
      <c r="A872" s="1">
        <v>42572</v>
      </c>
      <c r="B872">
        <v>18517.230468999998</v>
      </c>
      <c r="C872">
        <v>2165.169922</v>
      </c>
      <c r="D872">
        <v>5073.8999020000001</v>
      </c>
      <c r="E872">
        <v>1.5649999999999999</v>
      </c>
      <c r="F872">
        <f t="shared" si="85"/>
        <v>-4.1926275820249178E-3</v>
      </c>
      <c r="G872">
        <f t="shared" si="86"/>
        <v>-3.6190700145063283E-3</v>
      </c>
      <c r="H872">
        <f t="shared" si="87"/>
        <v>-3.1543792387103099E-3</v>
      </c>
      <c r="I872">
        <f t="shared" si="88"/>
        <v>-9.539023046758948E-3</v>
      </c>
      <c r="U872">
        <f t="shared" si="89"/>
        <v>-4.2437253552483614E-3</v>
      </c>
      <c r="V872">
        <f t="shared" si="90"/>
        <v>659.62822874909091</v>
      </c>
    </row>
    <row r="873" spans="1:22">
      <c r="A873" s="1">
        <v>42573</v>
      </c>
      <c r="B873">
        <v>18570.849609000001</v>
      </c>
      <c r="C873">
        <v>2175.030029</v>
      </c>
      <c r="D873">
        <v>5100.1601559999999</v>
      </c>
      <c r="E873">
        <v>1.57</v>
      </c>
      <c r="F873">
        <f t="shared" si="85"/>
        <v>2.8914506894976984E-3</v>
      </c>
      <c r="G873">
        <f t="shared" si="86"/>
        <v>4.543626595285696E-3</v>
      </c>
      <c r="H873">
        <f t="shared" si="87"/>
        <v>5.1622090230292244E-3</v>
      </c>
      <c r="I873">
        <f t="shared" si="88"/>
        <v>3.189795368100302E-3</v>
      </c>
      <c r="U873">
        <f t="shared" si="89"/>
        <v>4.0981654291538158E-3</v>
      </c>
      <c r="V873">
        <f t="shared" si="90"/>
        <v>662.33149435224448</v>
      </c>
    </row>
    <row r="874" spans="1:22">
      <c r="A874" s="1">
        <v>42576</v>
      </c>
      <c r="B874">
        <v>18493.060547000001</v>
      </c>
      <c r="C874">
        <v>2168.4799800000001</v>
      </c>
      <c r="D874">
        <v>5097.6298829999996</v>
      </c>
      <c r="E874">
        <v>1.571</v>
      </c>
      <c r="F874">
        <f t="shared" si="85"/>
        <v>-4.1975698673015456E-3</v>
      </c>
      <c r="G874">
        <f t="shared" si="86"/>
        <v>-3.0160188196025378E-3</v>
      </c>
      <c r="H874">
        <f t="shared" si="87"/>
        <v>-4.9623948762379734E-4</v>
      </c>
      <c r="I874">
        <f t="shared" si="88"/>
        <v>6.3673991326730454E-4</v>
      </c>
      <c r="U874">
        <f t="shared" si="89"/>
        <v>-2.2492744610316338E-3</v>
      </c>
      <c r="V874">
        <f t="shared" si="90"/>
        <v>660.84172903726108</v>
      </c>
    </row>
    <row r="875" spans="1:22">
      <c r="A875" s="1">
        <v>42577</v>
      </c>
      <c r="B875">
        <v>18473.75</v>
      </c>
      <c r="C875">
        <v>2169.179932</v>
      </c>
      <c r="D875">
        <v>5110.0498049999997</v>
      </c>
      <c r="E875">
        <v>1.5629999999999999</v>
      </c>
      <c r="F875">
        <f t="shared" si="85"/>
        <v>-1.0447506003749322E-3</v>
      </c>
      <c r="G875">
        <f t="shared" si="86"/>
        <v>3.2273254255773474E-4</v>
      </c>
      <c r="H875">
        <f t="shared" si="87"/>
        <v>2.4334478566149236E-3</v>
      </c>
      <c r="I875">
        <f t="shared" si="88"/>
        <v>-5.1053078341445424E-3</v>
      </c>
      <c r="U875">
        <f t="shared" si="89"/>
        <v>2.898156224863651E-6</v>
      </c>
      <c r="V875">
        <f t="shared" si="90"/>
        <v>660.84364425983165</v>
      </c>
    </row>
    <row r="876" spans="1:22">
      <c r="A876" s="1">
        <v>42578</v>
      </c>
      <c r="B876">
        <v>18472.169922000001</v>
      </c>
      <c r="C876">
        <v>2166.580078</v>
      </c>
      <c r="D876">
        <v>5139.8100590000004</v>
      </c>
      <c r="E876">
        <v>1.5149999999999999</v>
      </c>
      <c r="F876">
        <f t="shared" si="85"/>
        <v>-8.553464113479304E-5</v>
      </c>
      <c r="G876">
        <f t="shared" si="86"/>
        <v>-1.1992611701764468E-3</v>
      </c>
      <c r="H876">
        <f t="shared" si="87"/>
        <v>5.8069745388728286E-3</v>
      </c>
      <c r="I876">
        <f t="shared" si="88"/>
        <v>-3.1191612478007169E-2</v>
      </c>
      <c r="U876">
        <f t="shared" si="89"/>
        <v>-1.7625076295322405E-3</v>
      </c>
      <c r="V876">
        <f t="shared" si="90"/>
        <v>659.67890229489581</v>
      </c>
    </row>
    <row r="877" spans="1:22">
      <c r="A877" s="1">
        <v>42579</v>
      </c>
      <c r="B877">
        <v>18456.349609000001</v>
      </c>
      <c r="C877">
        <v>2170.0600589999999</v>
      </c>
      <c r="D877">
        <v>5154.9799800000001</v>
      </c>
      <c r="E877">
        <v>1.5109999999999999</v>
      </c>
      <c r="F877">
        <f t="shared" si="85"/>
        <v>-8.5680737645341294E-4</v>
      </c>
      <c r="G877">
        <f t="shared" si="86"/>
        <v>1.6049206929937636E-3</v>
      </c>
      <c r="H877">
        <f t="shared" si="87"/>
        <v>2.9471085709038927E-3</v>
      </c>
      <c r="I877">
        <f t="shared" si="88"/>
        <v>-2.6437556707299128E-3</v>
      </c>
      <c r="U877">
        <f t="shared" si="89"/>
        <v>8.4419099916028173E-4</v>
      </c>
      <c r="V877">
        <f t="shared" si="90"/>
        <v>660.23579728654909</v>
      </c>
    </row>
    <row r="878" spans="1:22">
      <c r="A878" s="1">
        <v>42580</v>
      </c>
      <c r="B878">
        <v>18432.240234000001</v>
      </c>
      <c r="C878">
        <v>2173.6000979999999</v>
      </c>
      <c r="D878">
        <v>5162.1298829999996</v>
      </c>
      <c r="E878">
        <v>1.458</v>
      </c>
      <c r="F878">
        <f t="shared" si="85"/>
        <v>-1.3071455718661883E-3</v>
      </c>
      <c r="G878">
        <f t="shared" si="86"/>
        <v>1.6299800885987742E-3</v>
      </c>
      <c r="H878">
        <f t="shared" si="87"/>
        <v>1.3860284982068175E-3</v>
      </c>
      <c r="I878">
        <f t="shared" si="88"/>
        <v>-3.5706049704136059E-2</v>
      </c>
      <c r="U878">
        <f t="shared" si="89"/>
        <v>-3.057946065931785E-3</v>
      </c>
      <c r="V878">
        <f t="shared" si="90"/>
        <v>658.21683182764934</v>
      </c>
    </row>
    <row r="879" spans="1:22">
      <c r="A879" s="1">
        <v>42583</v>
      </c>
      <c r="B879">
        <v>18404.509765999999</v>
      </c>
      <c r="C879">
        <v>2170.8400879999999</v>
      </c>
      <c r="D879">
        <v>5184.2001950000003</v>
      </c>
      <c r="E879">
        <v>1.496</v>
      </c>
      <c r="F879">
        <f t="shared" si="85"/>
        <v>-1.5055873951025777E-3</v>
      </c>
      <c r="G879">
        <f t="shared" si="86"/>
        <v>-1.2705942552551364E-3</v>
      </c>
      <c r="H879">
        <f t="shared" si="87"/>
        <v>4.2663138155360283E-3</v>
      </c>
      <c r="I879">
        <f t="shared" si="88"/>
        <v>2.5729245965819159E-2</v>
      </c>
      <c r="U879">
        <f t="shared" si="89"/>
        <v>3.0199642461354106E-3</v>
      </c>
      <c r="V879">
        <f t="shared" si="90"/>
        <v>660.2046231259734</v>
      </c>
    </row>
    <row r="880" spans="1:22">
      <c r="A880" s="1">
        <v>42584</v>
      </c>
      <c r="B880">
        <v>18313.769531000002</v>
      </c>
      <c r="C880">
        <v>2157.030029</v>
      </c>
      <c r="D880">
        <v>5137.7299800000001</v>
      </c>
      <c r="E880">
        <v>1.5369999999999999</v>
      </c>
      <c r="F880">
        <f t="shared" si="85"/>
        <v>-4.9425202628184126E-3</v>
      </c>
      <c r="G880">
        <f t="shared" si="86"/>
        <v>-6.3819410006827546E-3</v>
      </c>
      <c r="H880">
        <f t="shared" si="87"/>
        <v>-9.0042323830418908E-3</v>
      </c>
      <c r="I880">
        <f t="shared" si="88"/>
        <v>2.7037585004173255E-2</v>
      </c>
      <c r="U880">
        <f t="shared" si="89"/>
        <v>-3.3948495935455917E-3</v>
      </c>
      <c r="V880">
        <f t="shared" si="90"/>
        <v>657.96332772949722</v>
      </c>
    </row>
    <row r="881" spans="1:22">
      <c r="A881" s="1">
        <v>42585</v>
      </c>
      <c r="B881">
        <v>18355</v>
      </c>
      <c r="C881">
        <v>2163.790039</v>
      </c>
      <c r="D881">
        <v>5159.7402339999999</v>
      </c>
      <c r="E881">
        <v>1.542</v>
      </c>
      <c r="F881">
        <f t="shared" si="85"/>
        <v>2.2488066495276802E-3</v>
      </c>
      <c r="G881">
        <f t="shared" si="86"/>
        <v>3.1290428248181399E-3</v>
      </c>
      <c r="H881">
        <f t="shared" si="87"/>
        <v>4.2748921942601962E-3</v>
      </c>
      <c r="I881">
        <f t="shared" si="88"/>
        <v>3.2478105846790819E-3</v>
      </c>
      <c r="U881">
        <f t="shared" si="89"/>
        <v>3.2206035590497126E-3</v>
      </c>
      <c r="V881">
        <f t="shared" si="90"/>
        <v>660.08236676450701</v>
      </c>
    </row>
    <row r="882" spans="1:22">
      <c r="A882" s="1">
        <v>42586</v>
      </c>
      <c r="B882">
        <v>18352.050781000002</v>
      </c>
      <c r="C882">
        <v>2164.25</v>
      </c>
      <c r="D882">
        <v>5166.25</v>
      </c>
      <c r="E882">
        <v>1.5029999999999999</v>
      </c>
      <c r="F882">
        <f t="shared" si="85"/>
        <v>-1.6068951024917583E-4</v>
      </c>
      <c r="G882">
        <f t="shared" si="86"/>
        <v>2.1254932837361468E-4</v>
      </c>
      <c r="H882">
        <f t="shared" si="87"/>
        <v>1.2608508656091406E-3</v>
      </c>
      <c r="I882">
        <f t="shared" si="88"/>
        <v>-2.5617164370300444E-2</v>
      </c>
      <c r="U882">
        <f t="shared" si="89"/>
        <v>-2.1679032319099705E-3</v>
      </c>
      <c r="V882">
        <f t="shared" si="90"/>
        <v>658.65137206827148</v>
      </c>
    </row>
    <row r="883" spans="1:22">
      <c r="A883" s="1">
        <v>42587</v>
      </c>
      <c r="B883">
        <v>18543.529297000001</v>
      </c>
      <c r="C883">
        <v>2182.8701169999999</v>
      </c>
      <c r="D883">
        <v>5221.1201170000004</v>
      </c>
      <c r="E883">
        <v>1.5820000000000001</v>
      </c>
      <c r="F883">
        <f t="shared" si="85"/>
        <v>1.0379575801748885E-2</v>
      </c>
      <c r="G883">
        <f t="shared" si="86"/>
        <v>8.566697203483924E-3</v>
      </c>
      <c r="H883">
        <f t="shared" si="87"/>
        <v>1.0564873832127073E-2</v>
      </c>
      <c r="I883">
        <f t="shared" si="88"/>
        <v>5.1226758574624748E-2</v>
      </c>
      <c r="U883">
        <f t="shared" si="89"/>
        <v>1.397601990867044E-2</v>
      </c>
      <c r="V883">
        <f t="shared" si="90"/>
        <v>667.85669675717077</v>
      </c>
    </row>
    <row r="884" spans="1:22">
      <c r="A884" s="1">
        <v>42590</v>
      </c>
      <c r="B884">
        <v>18529.289063</v>
      </c>
      <c r="C884">
        <v>2180.889893</v>
      </c>
      <c r="D884">
        <v>5213.1401370000003</v>
      </c>
      <c r="E884">
        <v>1.583</v>
      </c>
      <c r="F884">
        <f t="shared" si="85"/>
        <v>-7.6823048963126875E-4</v>
      </c>
      <c r="G884">
        <f t="shared" si="86"/>
        <v>-9.0757701220377175E-4</v>
      </c>
      <c r="H884">
        <f t="shared" si="87"/>
        <v>-1.5295730337503662E-3</v>
      </c>
      <c r="I884">
        <f t="shared" si="88"/>
        <v>6.3191155341282346E-4</v>
      </c>
      <c r="U884">
        <f t="shared" si="89"/>
        <v>-8.9842300533433961E-4</v>
      </c>
      <c r="V884">
        <f t="shared" si="90"/>
        <v>667.25667893653747</v>
      </c>
    </row>
    <row r="885" spans="1:22">
      <c r="A885" s="1">
        <v>42591</v>
      </c>
      <c r="B885">
        <v>18533.050781000002</v>
      </c>
      <c r="C885">
        <v>2181.73999</v>
      </c>
      <c r="D885">
        <v>5225.4799800000001</v>
      </c>
      <c r="E885">
        <v>1.5449999999999999</v>
      </c>
      <c r="F885">
        <f t="shared" si="85"/>
        <v>2.0299409204888491E-4</v>
      </c>
      <c r="G885">
        <f t="shared" si="86"/>
        <v>3.8971768568868799E-4</v>
      </c>
      <c r="H885">
        <f t="shared" si="87"/>
        <v>2.3642681905762905E-3</v>
      </c>
      <c r="I885">
        <f t="shared" si="88"/>
        <v>-2.4297870549166333E-2</v>
      </c>
      <c r="U885">
        <f t="shared" si="89"/>
        <v>-1.5426930644224742E-3</v>
      </c>
      <c r="V885">
        <f t="shared" si="90"/>
        <v>666.22730668575252</v>
      </c>
    </row>
    <row r="886" spans="1:22">
      <c r="A886" s="1">
        <v>42592</v>
      </c>
      <c r="B886">
        <v>18495.660156000002</v>
      </c>
      <c r="C886">
        <v>2175.48999</v>
      </c>
      <c r="D886">
        <v>5204.580078</v>
      </c>
      <c r="E886">
        <v>1.5089999999999999</v>
      </c>
      <c r="F886">
        <f t="shared" si="85"/>
        <v>-2.0195484402354838E-3</v>
      </c>
      <c r="G886">
        <f t="shared" si="86"/>
        <v>-2.8687970637969228E-3</v>
      </c>
      <c r="H886">
        <f t="shared" si="87"/>
        <v>-4.0076336774229138E-3</v>
      </c>
      <c r="I886">
        <f t="shared" si="88"/>
        <v>-2.3576730563996996E-2</v>
      </c>
      <c r="U886">
        <f t="shared" si="89"/>
        <v>-5.0264668108362959E-3</v>
      </c>
      <c r="V886">
        <f t="shared" si="90"/>
        <v>662.87853724022375</v>
      </c>
    </row>
    <row r="887" spans="1:22">
      <c r="A887" s="1">
        <v>42593</v>
      </c>
      <c r="B887">
        <v>18613.519531000002</v>
      </c>
      <c r="C887">
        <v>2185.790039</v>
      </c>
      <c r="D887">
        <v>5228.3999020000001</v>
      </c>
      <c r="E887">
        <v>1.573</v>
      </c>
      <c r="F887">
        <f t="shared" si="85"/>
        <v>6.3520547897974958E-3</v>
      </c>
      <c r="G887">
        <f t="shared" si="86"/>
        <v>4.7234151815842293E-3</v>
      </c>
      <c r="H887">
        <f t="shared" si="87"/>
        <v>4.5662630301403599E-3</v>
      </c>
      <c r="I887">
        <f t="shared" si="88"/>
        <v>4.1537444290429021E-2</v>
      </c>
      <c r="U887">
        <f t="shared" si="89"/>
        <v>8.8462643294995279E-3</v>
      </c>
      <c r="V887">
        <f t="shared" si="90"/>
        <v>668.74253599900271</v>
      </c>
    </row>
    <row r="888" spans="1:22">
      <c r="A888" s="1">
        <v>42594</v>
      </c>
      <c r="B888">
        <v>18576.470702999999</v>
      </c>
      <c r="C888">
        <v>2184.0500489999999</v>
      </c>
      <c r="D888">
        <v>5232.8901370000003</v>
      </c>
      <c r="E888">
        <v>1.5149999999999999</v>
      </c>
      <c r="F888">
        <f t="shared" si="85"/>
        <v>-1.9924092489906065E-3</v>
      </c>
      <c r="G888">
        <f t="shared" si="86"/>
        <v>-7.9636327962473777E-4</v>
      </c>
      <c r="H888">
        <f t="shared" si="87"/>
        <v>8.5844771706173467E-4</v>
      </c>
      <c r="I888">
        <f t="shared" si="88"/>
        <v>-3.7569185114808383E-2</v>
      </c>
      <c r="U888">
        <f t="shared" si="89"/>
        <v>-4.3360159549469214E-3</v>
      </c>
      <c r="V888">
        <f t="shared" si="90"/>
        <v>665.84285769315932</v>
      </c>
    </row>
    <row r="889" spans="1:22">
      <c r="A889" s="1">
        <v>42597</v>
      </c>
      <c r="B889">
        <v>18636.050781000002</v>
      </c>
      <c r="C889">
        <v>2190.1499020000001</v>
      </c>
      <c r="D889">
        <v>5262.0200199999999</v>
      </c>
      <c r="E889">
        <v>1.5529999999999999</v>
      </c>
      <c r="F889">
        <f t="shared" si="85"/>
        <v>3.2021548948665537E-3</v>
      </c>
      <c r="G889">
        <f t="shared" si="86"/>
        <v>2.7890160588736079E-3</v>
      </c>
      <c r="H889">
        <f t="shared" si="87"/>
        <v>5.5512543453462449E-3</v>
      </c>
      <c r="I889">
        <f t="shared" si="88"/>
        <v>2.4773105205217503E-2</v>
      </c>
      <c r="U889">
        <f t="shared" si="89"/>
        <v>5.940038110247672E-3</v>
      </c>
      <c r="V889">
        <f t="shared" si="90"/>
        <v>669.79798964329291</v>
      </c>
    </row>
    <row r="890" spans="1:22">
      <c r="A890" s="1">
        <v>42598</v>
      </c>
      <c r="B890">
        <v>18552.019531000002</v>
      </c>
      <c r="C890">
        <v>2178.1499020000001</v>
      </c>
      <c r="D890">
        <v>5227.1098629999997</v>
      </c>
      <c r="E890">
        <v>1.5760000000000001</v>
      </c>
      <c r="F890">
        <f t="shared" si="85"/>
        <v>-4.5192661148855872E-3</v>
      </c>
      <c r="G890">
        <f t="shared" si="86"/>
        <v>-5.4941422173428317E-3</v>
      </c>
      <c r="H890">
        <f t="shared" si="87"/>
        <v>-6.6564693718059037E-3</v>
      </c>
      <c r="I890">
        <f t="shared" si="88"/>
        <v>1.4701447269137399E-2</v>
      </c>
      <c r="U890">
        <f t="shared" si="89"/>
        <v>-3.5308185842965563E-3</v>
      </c>
      <c r="V890">
        <f t="shared" si="90"/>
        <v>667.43305445373585</v>
      </c>
    </row>
    <row r="891" spans="1:22">
      <c r="A891" s="1">
        <v>42599</v>
      </c>
      <c r="B891">
        <v>18573.939452999999</v>
      </c>
      <c r="C891">
        <v>2182.219971</v>
      </c>
      <c r="D891">
        <v>5228.6601559999999</v>
      </c>
      <c r="E891">
        <v>1.5609999999999999</v>
      </c>
      <c r="F891">
        <f t="shared" si="85"/>
        <v>1.1808408535122546E-3</v>
      </c>
      <c r="G891">
        <f t="shared" si="86"/>
        <v>1.8668463000156262E-3</v>
      </c>
      <c r="H891">
        <f t="shared" si="87"/>
        <v>2.9654305872150967E-4</v>
      </c>
      <c r="I891">
        <f t="shared" si="88"/>
        <v>-9.563349902392498E-3</v>
      </c>
      <c r="U891">
        <f t="shared" si="89"/>
        <v>4.6934073435567084E-5</v>
      </c>
      <c r="V891">
        <f t="shared" si="90"/>
        <v>667.46437980572682</v>
      </c>
    </row>
    <row r="892" spans="1:22">
      <c r="A892" s="1">
        <v>42600</v>
      </c>
      <c r="B892">
        <v>18597.699218999998</v>
      </c>
      <c r="C892">
        <v>2187.0200199999999</v>
      </c>
      <c r="D892">
        <v>5240.1499020000001</v>
      </c>
      <c r="E892">
        <v>1.536</v>
      </c>
      <c r="F892">
        <f t="shared" si="85"/>
        <v>1.2783815879334665E-3</v>
      </c>
      <c r="G892">
        <f t="shared" si="86"/>
        <v>2.1972017746725615E-3</v>
      </c>
      <c r="H892">
        <f t="shared" si="87"/>
        <v>2.1950442408806455E-3</v>
      </c>
      <c r="I892">
        <f t="shared" si="88"/>
        <v>-1.6145006807814537E-2</v>
      </c>
      <c r="U892">
        <f t="shared" si="89"/>
        <v>8.6687600264548359E-5</v>
      </c>
      <c r="V892">
        <f t="shared" si="90"/>
        <v>667.52224069107422</v>
      </c>
    </row>
    <row r="893" spans="1:22">
      <c r="A893" s="1">
        <v>42601</v>
      </c>
      <c r="B893">
        <v>18552.570313</v>
      </c>
      <c r="C893">
        <v>2183.8701169999999</v>
      </c>
      <c r="D893">
        <v>5238.3798829999996</v>
      </c>
      <c r="E893">
        <v>1.5780000000000001</v>
      </c>
      <c r="F893">
        <f t="shared" si="85"/>
        <v>-2.4295343622968914E-3</v>
      </c>
      <c r="G893">
        <f t="shared" si="86"/>
        <v>-1.4413098689576487E-3</v>
      </c>
      <c r="H893">
        <f t="shared" si="87"/>
        <v>-3.3783728312141223E-4</v>
      </c>
      <c r="I893">
        <f t="shared" si="88"/>
        <v>2.6976587698202076E-2</v>
      </c>
      <c r="U893">
        <f t="shared" si="89"/>
        <v>1.4350543155074221E-3</v>
      </c>
      <c r="V893">
        <f t="shared" si="90"/>
        <v>668.48017136327519</v>
      </c>
    </row>
    <row r="894" spans="1:22">
      <c r="A894" s="1">
        <v>42604</v>
      </c>
      <c r="B894">
        <v>18529.419922000001</v>
      </c>
      <c r="C894">
        <v>2182.639893</v>
      </c>
      <c r="D894">
        <v>5244.6000979999999</v>
      </c>
      <c r="E894">
        <v>1.5389999999999999</v>
      </c>
      <c r="F894">
        <f t="shared" si="85"/>
        <v>-1.2486057981753885E-3</v>
      </c>
      <c r="G894">
        <f t="shared" si="86"/>
        <v>-5.6348160417969207E-4</v>
      </c>
      <c r="H894">
        <f t="shared" si="87"/>
        <v>1.1867266256881575E-3</v>
      </c>
      <c r="I894">
        <f t="shared" si="88"/>
        <v>-2.5025367566940373E-2</v>
      </c>
      <c r="U894">
        <f t="shared" si="89"/>
        <v>-2.6901449896941142E-3</v>
      </c>
      <c r="V894">
        <f t="shared" si="90"/>
        <v>666.68186277957238</v>
      </c>
    </row>
    <row r="895" spans="1:22">
      <c r="A895" s="1">
        <v>42605</v>
      </c>
      <c r="B895">
        <v>18547.300781000002</v>
      </c>
      <c r="C895">
        <v>2186.8999020000001</v>
      </c>
      <c r="D895">
        <v>5260.080078</v>
      </c>
      <c r="E895">
        <v>1.5529999999999999</v>
      </c>
      <c r="F895">
        <f t="shared" si="85"/>
        <v>9.6453300330853265E-4</v>
      </c>
      <c r="G895">
        <f t="shared" si="86"/>
        <v>1.9498668278891155E-3</v>
      </c>
      <c r="H895">
        <f t="shared" si="87"/>
        <v>2.9472560698613919E-3</v>
      </c>
      <c r="I895">
        <f t="shared" si="88"/>
        <v>9.055689309807954E-3</v>
      </c>
      <c r="U895">
        <f t="shared" si="89"/>
        <v>2.6640657012985073E-3</v>
      </c>
      <c r="V895">
        <f t="shared" si="90"/>
        <v>668.45794706388119</v>
      </c>
    </row>
    <row r="896" spans="1:22">
      <c r="A896" s="1">
        <v>42606</v>
      </c>
      <c r="B896">
        <v>18481.480468999998</v>
      </c>
      <c r="C896">
        <v>2175.4399410000001</v>
      </c>
      <c r="D896">
        <v>5217.6899409999996</v>
      </c>
      <c r="E896">
        <v>1.5589999999999999</v>
      </c>
      <c r="F896">
        <f t="shared" si="85"/>
        <v>-3.5550930439284833E-3</v>
      </c>
      <c r="G896">
        <f t="shared" si="86"/>
        <v>-5.2540552892296902E-3</v>
      </c>
      <c r="H896">
        <f t="shared" si="87"/>
        <v>-8.0914866816164232E-3</v>
      </c>
      <c r="I896">
        <f t="shared" si="88"/>
        <v>3.8560459090895166E-3</v>
      </c>
      <c r="U896">
        <f t="shared" si="89"/>
        <v>-4.6845859135234277E-3</v>
      </c>
      <c r="V896">
        <f t="shared" si="90"/>
        <v>665.32649838128293</v>
      </c>
    </row>
    <row r="897" spans="1:22">
      <c r="A897" s="1">
        <v>42607</v>
      </c>
      <c r="B897">
        <v>18448.410156000002</v>
      </c>
      <c r="C897">
        <v>2172.469971</v>
      </c>
      <c r="D897">
        <v>5212.2001950000003</v>
      </c>
      <c r="E897">
        <v>1.577</v>
      </c>
      <c r="F897">
        <f t="shared" si="85"/>
        <v>-1.790978596471467E-3</v>
      </c>
      <c r="G897">
        <f t="shared" si="86"/>
        <v>-1.3661600732483932E-3</v>
      </c>
      <c r="H897">
        <f t="shared" si="87"/>
        <v>-1.0526949824741308E-3</v>
      </c>
      <c r="I897">
        <f t="shared" si="88"/>
        <v>1.1479717905261913E-2</v>
      </c>
      <c r="U897">
        <f t="shared" si="89"/>
        <v>-1.1497830513200577E-4</v>
      </c>
      <c r="V897">
        <f t="shared" si="90"/>
        <v>665.25000026813962</v>
      </c>
    </row>
    <row r="898" spans="1:22">
      <c r="A898" s="1">
        <v>42608</v>
      </c>
      <c r="B898">
        <v>18395.400390999999</v>
      </c>
      <c r="C898">
        <v>2169.040039</v>
      </c>
      <c r="D898">
        <v>5218.919922</v>
      </c>
      <c r="E898">
        <v>1.635</v>
      </c>
      <c r="F898">
        <f t="shared" si="85"/>
        <v>-2.8775417521052968E-3</v>
      </c>
      <c r="G898">
        <f t="shared" si="86"/>
        <v>-1.5800644041810373E-3</v>
      </c>
      <c r="H898">
        <f t="shared" si="87"/>
        <v>1.2884000671405987E-3</v>
      </c>
      <c r="I898">
        <f t="shared" si="88"/>
        <v>3.611849636831533E-2</v>
      </c>
      <c r="U898">
        <f t="shared" si="89"/>
        <v>2.6610878100878123E-3</v>
      </c>
      <c r="V898">
        <f t="shared" si="90"/>
        <v>667.02028893451416</v>
      </c>
    </row>
    <row r="899" spans="1:22">
      <c r="A899" s="1">
        <v>42611</v>
      </c>
      <c r="B899">
        <v>18502.990234000001</v>
      </c>
      <c r="C899">
        <v>2180.3798830000001</v>
      </c>
      <c r="D899">
        <v>5232.330078</v>
      </c>
      <c r="E899">
        <v>1.5660000000000001</v>
      </c>
      <c r="F899">
        <f t="shared" si="85"/>
        <v>5.8316986780939245E-3</v>
      </c>
      <c r="G899">
        <f t="shared" si="86"/>
        <v>5.2144285434831354E-3</v>
      </c>
      <c r="H899">
        <f t="shared" si="87"/>
        <v>2.566231476508668E-3</v>
      </c>
      <c r="I899">
        <f t="shared" si="88"/>
        <v>-4.3118206780605302E-2</v>
      </c>
      <c r="U899">
        <f t="shared" si="89"/>
        <v>-2.2811306863481252E-4</v>
      </c>
      <c r="V899">
        <f t="shared" si="90"/>
        <v>666.86813288956364</v>
      </c>
    </row>
    <row r="900" spans="1:22">
      <c r="A900" s="1">
        <v>42612</v>
      </c>
      <c r="B900">
        <v>18454.300781000002</v>
      </c>
      <c r="C900">
        <v>2176.1201169999999</v>
      </c>
      <c r="D900">
        <v>5222.9902339999999</v>
      </c>
      <c r="E900">
        <v>1.57</v>
      </c>
      <c r="F900">
        <f t="shared" ref="F900:F963" si="91">LN(B900/B899)</f>
        <v>-2.6349053100254557E-3</v>
      </c>
      <c r="G900">
        <f t="shared" ref="G900:G963" si="92">LN(C900/C899)</f>
        <v>-1.9555915792795644E-3</v>
      </c>
      <c r="H900">
        <f t="shared" ref="H900:H963" si="93">LN(D900/D899)</f>
        <v>-1.7866208218775175E-3</v>
      </c>
      <c r="I900">
        <f t="shared" ref="I900:I963" si="94">LN(E900/E899)</f>
        <v>2.5510217916054258E-3</v>
      </c>
      <c r="U900">
        <f t="shared" ref="U900:U963" si="95">0.3*(F900)+0.3*(G900)+0.3*(H900)+0.1*(I900)</f>
        <v>-1.6580331341942186E-3</v>
      </c>
      <c r="V900">
        <f t="shared" ref="V900:V963" si="96">V899*(1+U900)</f>
        <v>665.76244342909456</v>
      </c>
    </row>
    <row r="901" spans="1:22">
      <c r="A901" s="1">
        <v>42613</v>
      </c>
      <c r="B901">
        <v>18400.880859000001</v>
      </c>
      <c r="C901">
        <v>2170.9499510000001</v>
      </c>
      <c r="D901">
        <v>5213.2202150000003</v>
      </c>
      <c r="E901">
        <v>1.5680000000000001</v>
      </c>
      <c r="F901">
        <f t="shared" si="91"/>
        <v>-2.898911742298197E-3</v>
      </c>
      <c r="G901">
        <f t="shared" si="92"/>
        <v>-2.3786910985704626E-3</v>
      </c>
      <c r="H901">
        <f t="shared" si="93"/>
        <v>-1.8723313221618877E-3</v>
      </c>
      <c r="I901">
        <f t="shared" si="94"/>
        <v>-1.2746974320005839E-3</v>
      </c>
      <c r="U901">
        <f t="shared" si="95"/>
        <v>-2.2724499921092226E-3</v>
      </c>
      <c r="V901">
        <f t="shared" si="96"/>
        <v>664.24953156977756</v>
      </c>
    </row>
    <row r="902" spans="1:22">
      <c r="A902" s="1">
        <v>42614</v>
      </c>
      <c r="B902">
        <v>18419.300781000002</v>
      </c>
      <c r="C902">
        <v>2170.860107</v>
      </c>
      <c r="D902">
        <v>5227.2099609999996</v>
      </c>
      <c r="E902">
        <v>1.57</v>
      </c>
      <c r="F902">
        <f t="shared" si="91"/>
        <v>1.0005340938689508E-3</v>
      </c>
      <c r="G902">
        <f t="shared" si="92"/>
        <v>-4.1385504576534266E-5</v>
      </c>
      <c r="H902">
        <f t="shared" si="93"/>
        <v>2.6799191483472154E-3</v>
      </c>
      <c r="I902">
        <f t="shared" si="94"/>
        <v>1.2746974320005163E-3</v>
      </c>
      <c r="U902">
        <f t="shared" si="95"/>
        <v>1.2191900644919411E-3</v>
      </c>
      <c r="V902">
        <f t="shared" si="96"/>
        <v>665.05937799901085</v>
      </c>
    </row>
    <row r="903" spans="1:22">
      <c r="A903" s="1">
        <v>42615</v>
      </c>
      <c r="B903">
        <v>18491.960938</v>
      </c>
      <c r="C903">
        <v>2179.9799800000001</v>
      </c>
      <c r="D903">
        <v>5249.8999020000001</v>
      </c>
      <c r="E903">
        <v>1.5960000000000001</v>
      </c>
      <c r="F903">
        <f t="shared" si="91"/>
        <v>3.9370234161464597E-3</v>
      </c>
      <c r="G903">
        <f t="shared" si="92"/>
        <v>4.1922415783452651E-3</v>
      </c>
      <c r="H903">
        <f t="shared" si="93"/>
        <v>4.331342664079702E-3</v>
      </c>
      <c r="I903">
        <f t="shared" si="94"/>
        <v>1.6424879667400329E-2</v>
      </c>
      <c r="U903">
        <f t="shared" si="95"/>
        <v>5.3806702643114613E-3</v>
      </c>
      <c r="V903">
        <f t="shared" si="96"/>
        <v>668.63784321821163</v>
      </c>
    </row>
    <row r="904" spans="1:22">
      <c r="A904" s="1">
        <v>42619</v>
      </c>
      <c r="B904">
        <v>18538.119140999999</v>
      </c>
      <c r="C904">
        <v>2186.4799800000001</v>
      </c>
      <c r="D904">
        <v>5275.9101559999999</v>
      </c>
      <c r="E904">
        <v>1.5429999999999999</v>
      </c>
      <c r="F904">
        <f t="shared" si="91"/>
        <v>2.49301253510945E-3</v>
      </c>
      <c r="G904">
        <f t="shared" si="92"/>
        <v>2.9772423706444862E-3</v>
      </c>
      <c r="H904">
        <f t="shared" si="93"/>
        <v>4.942195764317826E-3</v>
      </c>
      <c r="I904">
        <f t="shared" si="94"/>
        <v>-3.3771925646593391E-2</v>
      </c>
      <c r="U904">
        <f t="shared" si="95"/>
        <v>-2.5345736363781117E-4</v>
      </c>
      <c r="V904">
        <f t="shared" si="96"/>
        <v>668.46837203324105</v>
      </c>
    </row>
    <row r="905" spans="1:22">
      <c r="A905" s="1">
        <v>42620</v>
      </c>
      <c r="B905">
        <v>18526.140625</v>
      </c>
      <c r="C905">
        <v>2186.1599120000001</v>
      </c>
      <c r="D905">
        <v>5283.9301759999998</v>
      </c>
      <c r="E905">
        <v>1.5409999999999999</v>
      </c>
      <c r="F905">
        <f t="shared" si="91"/>
        <v>-6.4636479954887206E-4</v>
      </c>
      <c r="G905">
        <f t="shared" si="92"/>
        <v>-1.4639577393839857E-4</v>
      </c>
      <c r="H905">
        <f t="shared" si="93"/>
        <v>1.5189664407554769E-3</v>
      </c>
      <c r="I905">
        <f t="shared" si="94"/>
        <v>-1.2970170430450386E-3</v>
      </c>
      <c r="U905">
        <f t="shared" si="95"/>
        <v>8.8160055875957991E-5</v>
      </c>
      <c r="V905">
        <f t="shared" si="96"/>
        <v>668.52730424227082</v>
      </c>
    </row>
    <row r="906" spans="1:22">
      <c r="A906" s="1">
        <v>42621</v>
      </c>
      <c r="B906">
        <v>18479.910156000002</v>
      </c>
      <c r="C906">
        <v>2181.3000489999999</v>
      </c>
      <c r="D906">
        <v>5259.4799800000001</v>
      </c>
      <c r="E906">
        <v>1.6160000000000001</v>
      </c>
      <c r="F906">
        <f t="shared" si="91"/>
        <v>-2.4985369729820885E-3</v>
      </c>
      <c r="G906">
        <f t="shared" si="92"/>
        <v>-2.2254880636449503E-3</v>
      </c>
      <c r="H906">
        <f t="shared" si="93"/>
        <v>-4.6380135966597527E-3</v>
      </c>
      <c r="I906">
        <f t="shared" si="94"/>
        <v>4.7522403760925092E-2</v>
      </c>
      <c r="U906">
        <f t="shared" si="95"/>
        <v>1.9436287861064718E-3</v>
      </c>
      <c r="V906">
        <f t="shared" si="96"/>
        <v>669.82667315509434</v>
      </c>
    </row>
    <row r="907" spans="1:22">
      <c r="A907" s="1">
        <v>42622</v>
      </c>
      <c r="B907">
        <v>18085.449218999998</v>
      </c>
      <c r="C907">
        <v>2127.8100589999999</v>
      </c>
      <c r="D907">
        <v>5125.9101559999999</v>
      </c>
      <c r="E907">
        <v>1.6719999999999999</v>
      </c>
      <c r="F907">
        <f t="shared" si="91"/>
        <v>-2.1576500103489084E-2</v>
      </c>
      <c r="G907">
        <f t="shared" si="92"/>
        <v>-2.482774229870716E-2</v>
      </c>
      <c r="H907">
        <f t="shared" si="93"/>
        <v>-2.5724058072850092E-2</v>
      </c>
      <c r="I907">
        <f t="shared" si="94"/>
        <v>3.4066554563606057E-2</v>
      </c>
      <c r="U907">
        <f t="shared" si="95"/>
        <v>-1.8231834686153293E-2</v>
      </c>
      <c r="V907">
        <f t="shared" si="96"/>
        <v>657.61450398175464</v>
      </c>
    </row>
    <row r="908" spans="1:22">
      <c r="A908" s="1">
        <v>42625</v>
      </c>
      <c r="B908">
        <v>18325.070313</v>
      </c>
      <c r="C908">
        <v>2159.040039</v>
      </c>
      <c r="D908">
        <v>5211.8901370000003</v>
      </c>
      <c r="E908">
        <v>1.6719999999999999</v>
      </c>
      <c r="F908">
        <f t="shared" si="91"/>
        <v>1.3162380354070236E-2</v>
      </c>
      <c r="G908">
        <f t="shared" si="92"/>
        <v>1.4570387013562412E-2</v>
      </c>
      <c r="H908">
        <f t="shared" si="93"/>
        <v>1.6634479512334079E-2</v>
      </c>
      <c r="I908">
        <f t="shared" si="94"/>
        <v>0</v>
      </c>
      <c r="U908">
        <f t="shared" si="95"/>
        <v>1.3310174063990019E-2</v>
      </c>
      <c r="V908">
        <f t="shared" si="96"/>
        <v>666.36746749675626</v>
      </c>
    </row>
    <row r="909" spans="1:22">
      <c r="A909" s="1">
        <v>42626</v>
      </c>
      <c r="B909">
        <v>18066.75</v>
      </c>
      <c r="C909">
        <v>2127.0200199999999</v>
      </c>
      <c r="D909">
        <v>5155.25</v>
      </c>
      <c r="E909">
        <v>1.734</v>
      </c>
      <c r="F909">
        <f t="shared" si="91"/>
        <v>-1.4196852451011198E-2</v>
      </c>
      <c r="G909">
        <f t="shared" si="92"/>
        <v>-1.4941748028884077E-2</v>
      </c>
      <c r="H909">
        <f t="shared" si="93"/>
        <v>-1.0926967285712909E-2</v>
      </c>
      <c r="I909">
        <f t="shared" si="94"/>
        <v>3.6410363695840171E-2</v>
      </c>
      <c r="U909">
        <f t="shared" si="95"/>
        <v>-8.3786339600984382E-3</v>
      </c>
      <c r="V909">
        <f t="shared" si="96"/>
        <v>660.78421840368321</v>
      </c>
    </row>
    <row r="910" spans="1:22">
      <c r="A910" s="1">
        <v>42627</v>
      </c>
      <c r="B910">
        <v>18034.769531000002</v>
      </c>
      <c r="C910">
        <v>2125.7700199999999</v>
      </c>
      <c r="D910">
        <v>5173.7700199999999</v>
      </c>
      <c r="E910">
        <v>1.6890000000000001</v>
      </c>
      <c r="F910">
        <f t="shared" si="91"/>
        <v>-1.7716970244344547E-3</v>
      </c>
      <c r="G910">
        <f t="shared" si="92"/>
        <v>-5.8784939968330771E-4</v>
      </c>
      <c r="H910">
        <f t="shared" si="93"/>
        <v>3.5860207087836673E-3</v>
      </c>
      <c r="I910">
        <f t="shared" si="94"/>
        <v>-2.629424053268704E-2</v>
      </c>
      <c r="U910">
        <f t="shared" si="95"/>
        <v>-2.2614817678689326E-3</v>
      </c>
      <c r="V910">
        <f t="shared" si="96"/>
        <v>659.28986694126775</v>
      </c>
    </row>
    <row r="911" spans="1:22">
      <c r="A911" s="1">
        <v>42628</v>
      </c>
      <c r="B911">
        <v>18212.480468999998</v>
      </c>
      <c r="C911">
        <v>2147.26001</v>
      </c>
      <c r="D911">
        <v>5249.6899409999996</v>
      </c>
      <c r="E911">
        <v>1.7030000000000001</v>
      </c>
      <c r="F911">
        <f t="shared" si="91"/>
        <v>9.805563836871015E-3</v>
      </c>
      <c r="G911">
        <f t="shared" si="92"/>
        <v>1.0058516338082277E-2</v>
      </c>
      <c r="H911">
        <f t="shared" si="93"/>
        <v>1.4567382395324293E-2</v>
      </c>
      <c r="I911">
        <f t="shared" si="94"/>
        <v>8.2547638548881898E-3</v>
      </c>
      <c r="U911">
        <f t="shared" si="95"/>
        <v>1.1154915156572093E-2</v>
      </c>
      <c r="V911">
        <f t="shared" si="96"/>
        <v>666.64418947058539</v>
      </c>
    </row>
    <row r="912" spans="1:22">
      <c r="A912" s="1">
        <v>42629</v>
      </c>
      <c r="B912">
        <v>18123.800781000002</v>
      </c>
      <c r="C912">
        <v>2139.1599120000001</v>
      </c>
      <c r="D912">
        <v>5244.5698240000002</v>
      </c>
      <c r="E912">
        <v>1.7010000000000001</v>
      </c>
      <c r="F912">
        <f t="shared" si="91"/>
        <v>-4.8810643804944008E-3</v>
      </c>
      <c r="G912">
        <f t="shared" si="92"/>
        <v>-3.7794279558526649E-3</v>
      </c>
      <c r="H912">
        <f t="shared" si="93"/>
        <v>-9.7579391418271594E-4</v>
      </c>
      <c r="I912">
        <f t="shared" si="94"/>
        <v>-1.1750882668264944E-3</v>
      </c>
      <c r="U912">
        <f t="shared" si="95"/>
        <v>-3.0083947018415842E-3</v>
      </c>
      <c r="V912">
        <f t="shared" si="96"/>
        <v>664.63866062296859</v>
      </c>
    </row>
    <row r="913" spans="1:22">
      <c r="A913" s="1">
        <v>42632</v>
      </c>
      <c r="B913">
        <v>18120.169922000001</v>
      </c>
      <c r="C913">
        <v>2139.1201169999999</v>
      </c>
      <c r="D913">
        <v>5235.0297849999997</v>
      </c>
      <c r="E913">
        <v>1.696</v>
      </c>
      <c r="F913">
        <f t="shared" si="91"/>
        <v>-2.0035658023789604E-4</v>
      </c>
      <c r="G913">
        <f t="shared" si="92"/>
        <v>-1.8603270347706181E-5</v>
      </c>
      <c r="H913">
        <f t="shared" si="93"/>
        <v>-1.8206881925466091E-3</v>
      </c>
      <c r="I913">
        <f t="shared" si="94"/>
        <v>-2.9437760440133992E-3</v>
      </c>
      <c r="U913">
        <f t="shared" si="95"/>
        <v>-9.0627201734100327E-4</v>
      </c>
      <c r="V913">
        <f t="shared" si="96"/>
        <v>664.036317203203</v>
      </c>
    </row>
    <row r="914" spans="1:22">
      <c r="A914" s="1">
        <v>42633</v>
      </c>
      <c r="B914">
        <v>18129.960938</v>
      </c>
      <c r="C914">
        <v>2139.76001</v>
      </c>
      <c r="D914">
        <v>5241.3500979999999</v>
      </c>
      <c r="E914">
        <v>1.6879999999999999</v>
      </c>
      <c r="F914">
        <f t="shared" si="91"/>
        <v>5.4019204928681529E-4</v>
      </c>
      <c r="G914">
        <f t="shared" si="92"/>
        <v>2.9909368142030094E-4</v>
      </c>
      <c r="H914">
        <f t="shared" si="93"/>
        <v>1.2065835407588401E-3</v>
      </c>
      <c r="I914">
        <f t="shared" si="94"/>
        <v>-4.728141195946012E-3</v>
      </c>
      <c r="U914">
        <f t="shared" si="95"/>
        <v>1.4094666184518567E-4</v>
      </c>
      <c r="V914">
        <f t="shared" si="96"/>
        <v>664.12991090545677</v>
      </c>
    </row>
    <row r="915" spans="1:22">
      <c r="A915" s="1">
        <v>42634</v>
      </c>
      <c r="B915">
        <v>18293.699218999998</v>
      </c>
      <c r="C915">
        <v>2163.1201169999999</v>
      </c>
      <c r="D915">
        <v>5295.1801759999998</v>
      </c>
      <c r="E915">
        <v>1.6679999999999999</v>
      </c>
      <c r="F915">
        <f t="shared" si="91"/>
        <v>8.9908253741618534E-3</v>
      </c>
      <c r="G915">
        <f t="shared" si="92"/>
        <v>1.0858000137422273E-2</v>
      </c>
      <c r="H915">
        <f t="shared" si="93"/>
        <v>1.0217888611251212E-2</v>
      </c>
      <c r="I915">
        <f t="shared" si="94"/>
        <v>-1.1919092237210311E-2</v>
      </c>
      <c r="U915">
        <f t="shared" si="95"/>
        <v>7.8281050131295705E-3</v>
      </c>
      <c r="V915">
        <f t="shared" si="96"/>
        <v>669.32878959038499</v>
      </c>
    </row>
    <row r="916" spans="1:22">
      <c r="A916" s="1">
        <v>42635</v>
      </c>
      <c r="B916">
        <v>18392.460938</v>
      </c>
      <c r="C916">
        <v>2177.179932</v>
      </c>
      <c r="D916">
        <v>5339.5200199999999</v>
      </c>
      <c r="E916">
        <v>1.6319999999999999</v>
      </c>
      <c r="F916">
        <f t="shared" si="91"/>
        <v>5.3841534334333188E-3</v>
      </c>
      <c r="G916">
        <f t="shared" si="92"/>
        <v>6.478752169386928E-3</v>
      </c>
      <c r="H916">
        <f t="shared" si="93"/>
        <v>8.3387589895456433E-3</v>
      </c>
      <c r="I916">
        <f t="shared" si="94"/>
        <v>-2.1819047394639725E-2</v>
      </c>
      <c r="U916">
        <f t="shared" si="95"/>
        <v>3.8785946382457943E-3</v>
      </c>
      <c r="V916">
        <f t="shared" si="96"/>
        <v>671.92484464491383</v>
      </c>
    </row>
    <row r="917" spans="1:22">
      <c r="A917" s="1">
        <v>42636</v>
      </c>
      <c r="B917">
        <v>18261.449218999998</v>
      </c>
      <c r="C917">
        <v>2164.6899410000001</v>
      </c>
      <c r="D917">
        <v>5305.75</v>
      </c>
      <c r="E917">
        <v>1.615</v>
      </c>
      <c r="F917">
        <f t="shared" si="91"/>
        <v>-7.1486112318593885E-3</v>
      </c>
      <c r="G917">
        <f t="shared" si="92"/>
        <v>-5.7532933124543554E-3</v>
      </c>
      <c r="H917">
        <f t="shared" si="93"/>
        <v>-6.3446269035594997E-3</v>
      </c>
      <c r="I917">
        <f t="shared" si="94"/>
        <v>-1.0471299867295366E-2</v>
      </c>
      <c r="U917">
        <f t="shared" si="95"/>
        <v>-6.8210894210915087E-3</v>
      </c>
      <c r="V917">
        <f t="shared" si="96"/>
        <v>667.34158519533787</v>
      </c>
    </row>
    <row r="918" spans="1:22">
      <c r="A918" s="1">
        <v>42639</v>
      </c>
      <c r="B918">
        <v>18094.830077999999</v>
      </c>
      <c r="C918">
        <v>2146.1000979999999</v>
      </c>
      <c r="D918">
        <v>5257.4902339999999</v>
      </c>
      <c r="E918">
        <v>1.589</v>
      </c>
      <c r="F918">
        <f t="shared" si="91"/>
        <v>-9.1659713679671188E-3</v>
      </c>
      <c r="G918">
        <f t="shared" si="92"/>
        <v>-8.6248497700706916E-3</v>
      </c>
      <c r="H918">
        <f t="shared" si="93"/>
        <v>-9.1373670774730961E-3</v>
      </c>
      <c r="I918">
        <f t="shared" si="94"/>
        <v>-1.6230069120040966E-2</v>
      </c>
      <c r="U918">
        <f t="shared" si="95"/>
        <v>-9.7014633766573689E-3</v>
      </c>
      <c r="V918">
        <f t="shared" si="96"/>
        <v>660.86739524684481</v>
      </c>
    </row>
    <row r="919" spans="1:22">
      <c r="A919" s="1">
        <v>42640</v>
      </c>
      <c r="B919">
        <v>18228.300781000002</v>
      </c>
      <c r="C919">
        <v>2159.929932</v>
      </c>
      <c r="D919">
        <v>5305.7099609999996</v>
      </c>
      <c r="E919">
        <v>1.556</v>
      </c>
      <c r="F919">
        <f t="shared" si="91"/>
        <v>7.3491078861093176E-3</v>
      </c>
      <c r="G919">
        <f t="shared" si="92"/>
        <v>6.4234951715066626E-3</v>
      </c>
      <c r="H919">
        <f t="shared" si="93"/>
        <v>9.1298207077656086E-3</v>
      </c>
      <c r="I919">
        <f t="shared" si="94"/>
        <v>-2.0986461798378975E-2</v>
      </c>
      <c r="U919">
        <f t="shared" si="95"/>
        <v>4.7720809497765783E-3</v>
      </c>
      <c r="V919">
        <f t="shared" si="96"/>
        <v>664.02110795403075</v>
      </c>
    </row>
    <row r="920" spans="1:22">
      <c r="A920" s="1">
        <v>42641</v>
      </c>
      <c r="B920">
        <v>18339.240234000001</v>
      </c>
      <c r="C920">
        <v>2171.3701169999999</v>
      </c>
      <c r="D920">
        <v>5318.5498049999997</v>
      </c>
      <c r="E920">
        <v>1.5669999999999999</v>
      </c>
      <c r="F920">
        <f t="shared" si="91"/>
        <v>6.0676649448035682E-3</v>
      </c>
      <c r="G920">
        <f t="shared" si="92"/>
        <v>5.2825763509087575E-3</v>
      </c>
      <c r="H920">
        <f t="shared" si="93"/>
        <v>2.4170813842967456E-3</v>
      </c>
      <c r="I920">
        <f t="shared" si="94"/>
        <v>7.044537617683793E-3</v>
      </c>
      <c r="U920">
        <f t="shared" si="95"/>
        <v>4.8346505657711003E-3</v>
      </c>
      <c r="V920">
        <f t="shared" si="96"/>
        <v>667.23141797928463</v>
      </c>
    </row>
    <row r="921" spans="1:22">
      <c r="A921" s="1">
        <v>42642</v>
      </c>
      <c r="B921">
        <v>18143.449218999998</v>
      </c>
      <c r="C921">
        <v>2151.1298830000001</v>
      </c>
      <c r="D921">
        <v>5269.1499020000001</v>
      </c>
      <c r="E921">
        <v>1.5569999999999999</v>
      </c>
      <c r="F921">
        <f t="shared" si="91"/>
        <v>-1.0733468263744592E-2</v>
      </c>
      <c r="G921">
        <f t="shared" si="92"/>
        <v>-9.3651275565667449E-3</v>
      </c>
      <c r="H921">
        <f t="shared" si="93"/>
        <v>-9.3316325250207867E-3</v>
      </c>
      <c r="I921">
        <f t="shared" si="94"/>
        <v>-6.4020705220225226E-3</v>
      </c>
      <c r="U921">
        <f t="shared" si="95"/>
        <v>-9.4692755558018898E-3</v>
      </c>
      <c r="V921">
        <f t="shared" si="96"/>
        <v>660.9132198229504</v>
      </c>
    </row>
    <row r="922" spans="1:22">
      <c r="A922" s="1">
        <v>42643</v>
      </c>
      <c r="B922">
        <v>18308.150390999999</v>
      </c>
      <c r="C922">
        <v>2168.2700199999999</v>
      </c>
      <c r="D922">
        <v>5312</v>
      </c>
      <c r="E922">
        <v>1.6080000000000001</v>
      </c>
      <c r="F922">
        <f t="shared" si="91"/>
        <v>9.0367662651449979E-3</v>
      </c>
      <c r="G922">
        <f t="shared" si="92"/>
        <v>7.9363927170502876E-3</v>
      </c>
      <c r="H922">
        <f t="shared" si="93"/>
        <v>8.0993715509507687E-3</v>
      </c>
      <c r="I922">
        <f t="shared" si="94"/>
        <v>3.2230277904913424E-2</v>
      </c>
      <c r="U922">
        <f t="shared" si="95"/>
        <v>1.0744786950435159E-2</v>
      </c>
      <c r="V922">
        <f t="shared" si="96"/>
        <v>668.01459156267413</v>
      </c>
    </row>
    <row r="923" spans="1:22">
      <c r="A923" s="1">
        <v>42646</v>
      </c>
      <c r="B923">
        <v>18253.849609000001</v>
      </c>
      <c r="C923">
        <v>2161.1999510000001</v>
      </c>
      <c r="D923">
        <v>5300.8701170000004</v>
      </c>
      <c r="E923">
        <v>1.6220000000000001</v>
      </c>
      <c r="F923">
        <f t="shared" si="91"/>
        <v>-2.9703419902812997E-3</v>
      </c>
      <c r="G923">
        <f t="shared" si="92"/>
        <v>-3.2660234772408018E-3</v>
      </c>
      <c r="H923">
        <f t="shared" si="93"/>
        <v>-2.0974320721038205E-3</v>
      </c>
      <c r="I923">
        <f t="shared" si="94"/>
        <v>8.6687849364464852E-3</v>
      </c>
      <c r="U923">
        <f t="shared" si="95"/>
        <v>-1.6332607682431278E-3</v>
      </c>
      <c r="V923">
        <f t="shared" si="96"/>
        <v>666.92354953766085</v>
      </c>
    </row>
    <row r="924" spans="1:22">
      <c r="A924" s="1">
        <v>42647</v>
      </c>
      <c r="B924">
        <v>18168.449218999998</v>
      </c>
      <c r="C924">
        <v>2150.48999</v>
      </c>
      <c r="D924">
        <v>5289.6601559999999</v>
      </c>
      <c r="E924">
        <v>1.6830000000000001</v>
      </c>
      <c r="F924">
        <f t="shared" si="91"/>
        <v>-4.689464929555927E-3</v>
      </c>
      <c r="G924">
        <f t="shared" si="92"/>
        <v>-4.9678818158212078E-3</v>
      </c>
      <c r="H924">
        <f t="shared" si="93"/>
        <v>-2.11697901759015E-3</v>
      </c>
      <c r="I924">
        <f t="shared" si="94"/>
        <v>3.6917959515447643E-2</v>
      </c>
      <c r="U924">
        <f t="shared" si="95"/>
        <v>1.5949822265457891E-4</v>
      </c>
      <c r="V924">
        <f t="shared" si="96"/>
        <v>667.02992265845853</v>
      </c>
    </row>
    <row r="925" spans="1:22">
      <c r="A925" s="1">
        <v>42648</v>
      </c>
      <c r="B925">
        <v>18281.029297000001</v>
      </c>
      <c r="C925">
        <v>2159.7299800000001</v>
      </c>
      <c r="D925">
        <v>5316.0200199999999</v>
      </c>
      <c r="E925">
        <v>1.716</v>
      </c>
      <c r="F925">
        <f t="shared" si="91"/>
        <v>6.1773413823054436E-3</v>
      </c>
      <c r="G925">
        <f t="shared" si="92"/>
        <v>4.2874861231427417E-3</v>
      </c>
      <c r="H925">
        <f t="shared" si="93"/>
        <v>4.9709057489344859E-3</v>
      </c>
      <c r="I925">
        <f t="shared" si="94"/>
        <v>1.9418085857101516E-2</v>
      </c>
      <c r="U925">
        <f t="shared" si="95"/>
        <v>6.5725285620249528E-3</v>
      </c>
      <c r="V925">
        <f t="shared" si="96"/>
        <v>671.41399587685657</v>
      </c>
    </row>
    <row r="926" spans="1:22">
      <c r="A926" s="1">
        <v>42649</v>
      </c>
      <c r="B926">
        <v>18268.5</v>
      </c>
      <c r="C926">
        <v>2160.7700199999999</v>
      </c>
      <c r="D926">
        <v>5306.8500979999999</v>
      </c>
      <c r="E926">
        <v>1.742</v>
      </c>
      <c r="F926">
        <f t="shared" si="91"/>
        <v>-6.856065033822151E-4</v>
      </c>
      <c r="G926">
        <f t="shared" si="92"/>
        <v>4.8144428658220277E-4</v>
      </c>
      <c r="H926">
        <f t="shared" si="93"/>
        <v>-1.7264494766134804E-3</v>
      </c>
      <c r="I926">
        <f t="shared" si="94"/>
        <v>1.5037877364540502E-2</v>
      </c>
      <c r="U926">
        <f t="shared" si="95"/>
        <v>9.2460422843000244E-4</v>
      </c>
      <c r="V926">
        <f t="shared" si="96"/>
        <v>672.03478809647152</v>
      </c>
    </row>
    <row r="927" spans="1:22">
      <c r="A927" s="1">
        <v>42650</v>
      </c>
      <c r="B927">
        <v>18240.490234000001</v>
      </c>
      <c r="C927">
        <v>2153.73999</v>
      </c>
      <c r="D927">
        <v>5292.3999020000001</v>
      </c>
      <c r="E927">
        <v>1.736</v>
      </c>
      <c r="F927">
        <f t="shared" si="91"/>
        <v>-1.5344040640938323E-3</v>
      </c>
      <c r="G927">
        <f t="shared" si="92"/>
        <v>-3.2587877673729898E-3</v>
      </c>
      <c r="H927">
        <f t="shared" si="93"/>
        <v>-2.7266466877600439E-3</v>
      </c>
      <c r="I927">
        <f t="shared" si="94"/>
        <v>-3.45026219215267E-3</v>
      </c>
      <c r="U927">
        <f t="shared" si="95"/>
        <v>-2.6009777749833266E-3</v>
      </c>
      <c r="V927">
        <f t="shared" si="96"/>
        <v>670.28684054861696</v>
      </c>
    </row>
    <row r="928" spans="1:22">
      <c r="A928" s="1">
        <v>42653</v>
      </c>
      <c r="B928">
        <v>18329.039063</v>
      </c>
      <c r="C928">
        <v>2163.6599120000001</v>
      </c>
      <c r="D928">
        <v>5328.669922</v>
      </c>
      <c r="E928">
        <v>1.7230000000000001</v>
      </c>
      <c r="F928">
        <f t="shared" si="91"/>
        <v>4.8427750512279382E-3</v>
      </c>
      <c r="G928">
        <f t="shared" si="92"/>
        <v>4.5953303755956135E-3</v>
      </c>
      <c r="H928">
        <f t="shared" si="93"/>
        <v>6.8298507760770665E-3</v>
      </c>
      <c r="I928">
        <f t="shared" si="94"/>
        <v>-7.5166586923657549E-3</v>
      </c>
      <c r="U928">
        <f t="shared" si="95"/>
        <v>4.1287209916336101E-3</v>
      </c>
      <c r="V928">
        <f t="shared" si="96"/>
        <v>673.05426789760588</v>
      </c>
    </row>
    <row r="929" spans="1:22">
      <c r="A929" s="1">
        <v>42654</v>
      </c>
      <c r="B929">
        <v>18128.660156000002</v>
      </c>
      <c r="C929">
        <v>2136.7299800000001</v>
      </c>
      <c r="D929">
        <v>5246.7900390000004</v>
      </c>
      <c r="E929">
        <v>1.7589999999999999</v>
      </c>
      <c r="F929">
        <f t="shared" si="91"/>
        <v>-1.0992516205218775E-2</v>
      </c>
      <c r="G929">
        <f t="shared" si="92"/>
        <v>-1.2524577866582336E-2</v>
      </c>
      <c r="H929">
        <f t="shared" si="93"/>
        <v>-1.5485192978533808E-2</v>
      </c>
      <c r="I929">
        <f t="shared" si="94"/>
        <v>2.0678508209628504E-2</v>
      </c>
      <c r="U929">
        <f t="shared" si="95"/>
        <v>-9.632835294137625E-3</v>
      </c>
      <c r="V929">
        <f t="shared" si="96"/>
        <v>666.57084699093184</v>
      </c>
    </row>
    <row r="930" spans="1:22">
      <c r="A930" s="1">
        <v>42655</v>
      </c>
      <c r="B930">
        <v>18144.199218999998</v>
      </c>
      <c r="C930">
        <v>2139.179932</v>
      </c>
      <c r="D930">
        <v>5239.0200199999999</v>
      </c>
      <c r="E930">
        <v>1.778</v>
      </c>
      <c r="F930">
        <f t="shared" si="91"/>
        <v>8.5678737316682504E-4</v>
      </c>
      <c r="G930">
        <f t="shared" si="92"/>
        <v>1.1459325937728834E-3</v>
      </c>
      <c r="H930">
        <f t="shared" si="93"/>
        <v>-1.4820067078113214E-3</v>
      </c>
      <c r="I930">
        <f t="shared" si="94"/>
        <v>1.0743671336291767E-2</v>
      </c>
      <c r="U930">
        <f t="shared" si="95"/>
        <v>1.2305811113676928E-3</v>
      </c>
      <c r="V930">
        <f t="shared" si="96"/>
        <v>667.39111648462733</v>
      </c>
    </row>
    <row r="931" spans="1:22">
      <c r="A931" s="1">
        <v>42656</v>
      </c>
      <c r="B931">
        <v>18098.939452999999</v>
      </c>
      <c r="C931">
        <v>2132.5500489999999</v>
      </c>
      <c r="D931">
        <v>5213.330078</v>
      </c>
      <c r="E931">
        <v>1.738</v>
      </c>
      <c r="F931">
        <f t="shared" si="91"/>
        <v>-2.4975645700272583E-3</v>
      </c>
      <c r="G931">
        <f t="shared" si="92"/>
        <v>-3.104076499634731E-3</v>
      </c>
      <c r="H931">
        <f t="shared" si="93"/>
        <v>-4.9156397344237634E-3</v>
      </c>
      <c r="I931">
        <f t="shared" si="94"/>
        <v>-2.2754110248512531E-2</v>
      </c>
      <c r="U931">
        <f t="shared" si="95"/>
        <v>-5.4305952660769789E-3</v>
      </c>
      <c r="V931">
        <f t="shared" si="96"/>
        <v>663.76678544682409</v>
      </c>
    </row>
    <row r="932" spans="1:22">
      <c r="A932" s="1">
        <v>42657</v>
      </c>
      <c r="B932">
        <v>18138.380859000001</v>
      </c>
      <c r="C932">
        <v>2132.9799800000001</v>
      </c>
      <c r="D932">
        <v>5214.1601559999999</v>
      </c>
      <c r="E932">
        <v>1.794</v>
      </c>
      <c r="F932">
        <f t="shared" si="91"/>
        <v>2.1768398565497065E-3</v>
      </c>
      <c r="G932">
        <f t="shared" si="92"/>
        <v>2.0158385876223729E-4</v>
      </c>
      <c r="H932">
        <f t="shared" si="93"/>
        <v>1.5920954767179144E-4</v>
      </c>
      <c r="I932">
        <f t="shared" si="94"/>
        <v>3.1712736793404112E-2</v>
      </c>
      <c r="U932">
        <f t="shared" si="95"/>
        <v>3.9325636582355321E-3</v>
      </c>
      <c r="V932">
        <f t="shared" si="96"/>
        <v>666.37709058481607</v>
      </c>
    </row>
    <row r="933" spans="1:22">
      <c r="A933" s="1">
        <v>42660</v>
      </c>
      <c r="B933">
        <v>18086.400390999999</v>
      </c>
      <c r="C933">
        <v>2126.5</v>
      </c>
      <c r="D933">
        <v>5199.8198240000002</v>
      </c>
      <c r="E933">
        <v>1.766</v>
      </c>
      <c r="F933">
        <f t="shared" si="91"/>
        <v>-2.8698864083271025E-3</v>
      </c>
      <c r="G933">
        <f t="shared" si="92"/>
        <v>-3.0426178920773266E-3</v>
      </c>
      <c r="H933">
        <f t="shared" si="93"/>
        <v>-2.7540558156657034E-3</v>
      </c>
      <c r="I933">
        <f t="shared" si="94"/>
        <v>-1.5730661454836131E-2</v>
      </c>
      <c r="U933">
        <f t="shared" si="95"/>
        <v>-4.1730341803046522E-3</v>
      </c>
      <c r="V933">
        <f t="shared" si="96"/>
        <v>663.59627620883361</v>
      </c>
    </row>
    <row r="934" spans="1:22">
      <c r="A934" s="1">
        <v>42661</v>
      </c>
      <c r="B934">
        <v>18161.939452999999</v>
      </c>
      <c r="C934">
        <v>2139.6000979999999</v>
      </c>
      <c r="D934">
        <v>5243.8398440000001</v>
      </c>
      <c r="E934">
        <v>1.7490000000000001</v>
      </c>
      <c r="F934">
        <f t="shared" si="91"/>
        <v>4.167869296910918E-3</v>
      </c>
      <c r="G934">
        <f t="shared" si="92"/>
        <v>6.1415057663595871E-3</v>
      </c>
      <c r="H934">
        <f t="shared" si="93"/>
        <v>8.4300488702162418E-3</v>
      </c>
      <c r="I934">
        <f t="shared" si="94"/>
        <v>-9.6729061453031465E-3</v>
      </c>
      <c r="U934">
        <f t="shared" si="95"/>
        <v>4.6545365655157097E-3</v>
      </c>
      <c r="V934">
        <f t="shared" si="96"/>
        <v>666.68500934118777</v>
      </c>
    </row>
    <row r="935" spans="1:22">
      <c r="A935" s="1">
        <v>42662</v>
      </c>
      <c r="B935">
        <v>18202.619140999999</v>
      </c>
      <c r="C935">
        <v>2144.290039</v>
      </c>
      <c r="D935">
        <v>5246.4101559999999</v>
      </c>
      <c r="E935">
        <v>1.752</v>
      </c>
      <c r="F935">
        <f t="shared" si="91"/>
        <v>2.2373270316925222E-3</v>
      </c>
      <c r="G935">
        <f t="shared" si="92"/>
        <v>2.1895719655424944E-3</v>
      </c>
      <c r="H935">
        <f t="shared" si="93"/>
        <v>4.9003828344142217E-4</v>
      </c>
      <c r="I935">
        <f t="shared" si="94"/>
        <v>1.713796477734598E-3</v>
      </c>
      <c r="U935">
        <f t="shared" si="95"/>
        <v>1.6464608319763912E-3</v>
      </c>
      <c r="V935">
        <f t="shared" si="96"/>
        <v>667.78268009633382</v>
      </c>
    </row>
    <row r="936" spans="1:22">
      <c r="A936" s="1">
        <v>42663</v>
      </c>
      <c r="B936">
        <v>18162.349609000001</v>
      </c>
      <c r="C936">
        <v>2141.3400879999999</v>
      </c>
      <c r="D936">
        <v>5241.830078</v>
      </c>
      <c r="E936">
        <v>1.7470000000000001</v>
      </c>
      <c r="F936">
        <f t="shared" si="91"/>
        <v>-2.2147440157211391E-3</v>
      </c>
      <c r="G936">
        <f t="shared" si="92"/>
        <v>-1.3766710511558952E-3</v>
      </c>
      <c r="H936">
        <f t="shared" si="93"/>
        <v>-8.733740244214242E-4</v>
      </c>
      <c r="I936">
        <f t="shared" si="94"/>
        <v>-2.8579613622801768E-3</v>
      </c>
      <c r="U936">
        <f t="shared" si="95"/>
        <v>-1.625232863617555E-3</v>
      </c>
      <c r="V936">
        <f t="shared" si="96"/>
        <v>666.69737773888664</v>
      </c>
    </row>
    <row r="937" spans="1:22">
      <c r="A937" s="1">
        <v>42664</v>
      </c>
      <c r="B937">
        <v>18145.710938</v>
      </c>
      <c r="C937">
        <v>2141.1599120000001</v>
      </c>
      <c r="D937">
        <v>5257.3999020000001</v>
      </c>
      <c r="E937">
        <v>1.74</v>
      </c>
      <c r="F937">
        <f t="shared" si="91"/>
        <v>-9.1652773043063925E-4</v>
      </c>
      <c r="G937">
        <f t="shared" si="92"/>
        <v>-8.4145242314662383E-5</v>
      </c>
      <c r="H937">
        <f t="shared" si="93"/>
        <v>2.9659004409032922E-3</v>
      </c>
      <c r="I937">
        <f t="shared" si="94"/>
        <v>-4.0149179254819617E-3</v>
      </c>
      <c r="U937">
        <f t="shared" si="95"/>
        <v>1.8807644789920088E-4</v>
      </c>
      <c r="V937">
        <f t="shared" si="96"/>
        <v>666.8227678135155</v>
      </c>
    </row>
    <row r="938" spans="1:22">
      <c r="A938" s="1">
        <v>42667</v>
      </c>
      <c r="B938">
        <v>18223.029297000001</v>
      </c>
      <c r="C938">
        <v>2151.330078</v>
      </c>
      <c r="D938">
        <v>5309.830078</v>
      </c>
      <c r="E938">
        <v>1.7629999999999999</v>
      </c>
      <c r="F938">
        <f t="shared" si="91"/>
        <v>4.2519193673328272E-3</v>
      </c>
      <c r="G938">
        <f t="shared" si="92"/>
        <v>4.7385946404059154E-3</v>
      </c>
      <c r="H938">
        <f t="shared" si="93"/>
        <v>9.9232450387231868E-3</v>
      </c>
      <c r="I938">
        <f t="shared" si="94"/>
        <v>1.3131790189295559E-2</v>
      </c>
      <c r="U938">
        <f t="shared" si="95"/>
        <v>6.9873067328681347E-3</v>
      </c>
      <c r="V938">
        <f t="shared" si="96"/>
        <v>671.48206302868857</v>
      </c>
    </row>
    <row r="939" spans="1:22">
      <c r="A939" s="1">
        <v>42668</v>
      </c>
      <c r="B939">
        <v>18169.269531000002</v>
      </c>
      <c r="C939">
        <v>2143.1599120000001</v>
      </c>
      <c r="D939">
        <v>5283.3999020000001</v>
      </c>
      <c r="E939">
        <v>1.758</v>
      </c>
      <c r="F939">
        <f t="shared" si="91"/>
        <v>-2.9544605224911548E-3</v>
      </c>
      <c r="G939">
        <f t="shared" si="92"/>
        <v>-3.8049574576371451E-3</v>
      </c>
      <c r="H939">
        <f t="shared" si="93"/>
        <v>-4.9900230417388126E-3</v>
      </c>
      <c r="I939">
        <f t="shared" si="94"/>
        <v>-2.8401041527478712E-3</v>
      </c>
      <c r="U939">
        <f t="shared" si="95"/>
        <v>-3.8088427218349206E-3</v>
      </c>
      <c r="V939">
        <f t="shared" si="96"/>
        <v>668.92449346007902</v>
      </c>
    </row>
    <row r="940" spans="1:22">
      <c r="A940" s="1">
        <v>42669</v>
      </c>
      <c r="B940">
        <v>18199.330077999999</v>
      </c>
      <c r="C940">
        <v>2139.429932</v>
      </c>
      <c r="D940">
        <v>5250.2700199999999</v>
      </c>
      <c r="E940">
        <v>1.79</v>
      </c>
      <c r="F940">
        <f t="shared" si="91"/>
        <v>1.6531048304778077E-3</v>
      </c>
      <c r="G940">
        <f t="shared" si="92"/>
        <v>-1.741927702175836E-3</v>
      </c>
      <c r="H940">
        <f t="shared" si="93"/>
        <v>-6.2903036615526917E-3</v>
      </c>
      <c r="I940">
        <f t="shared" si="94"/>
        <v>1.8038820589678348E-2</v>
      </c>
      <c r="U940">
        <f t="shared" si="95"/>
        <v>-1.0985590100738097E-4</v>
      </c>
      <c r="V940">
        <f t="shared" si="96"/>
        <v>668.85100815714407</v>
      </c>
    </row>
    <row r="941" spans="1:22">
      <c r="A941" s="1">
        <v>42670</v>
      </c>
      <c r="B941">
        <v>18169.679688</v>
      </c>
      <c r="C941">
        <v>2133.040039</v>
      </c>
      <c r="D941">
        <v>5215.9702150000003</v>
      </c>
      <c r="E941">
        <v>1.843</v>
      </c>
      <c r="F941">
        <f t="shared" si="91"/>
        <v>-1.630530870094668E-3</v>
      </c>
      <c r="G941">
        <f t="shared" si="92"/>
        <v>-2.991196103286747E-3</v>
      </c>
      <c r="H941">
        <f t="shared" si="93"/>
        <v>-6.554393368254351E-3</v>
      </c>
      <c r="I941">
        <f t="shared" si="94"/>
        <v>2.9179058835022597E-2</v>
      </c>
      <c r="U941">
        <f t="shared" si="95"/>
        <v>-4.3493021898846976E-4</v>
      </c>
      <c r="V941">
        <f t="shared" si="96"/>
        <v>668.5601046416956</v>
      </c>
    </row>
    <row r="942" spans="1:22">
      <c r="A942" s="1">
        <v>42671</v>
      </c>
      <c r="B942">
        <v>18161.189452999999</v>
      </c>
      <c r="C942">
        <v>2126.4099120000001</v>
      </c>
      <c r="D942">
        <v>5190.1000979999999</v>
      </c>
      <c r="E942">
        <v>1.845</v>
      </c>
      <c r="F942">
        <f t="shared" si="91"/>
        <v>-4.6738409266268552E-4</v>
      </c>
      <c r="G942">
        <f t="shared" si="92"/>
        <v>-3.1131401617605554E-3</v>
      </c>
      <c r="H942">
        <f t="shared" si="93"/>
        <v>-4.9721305966172894E-3</v>
      </c>
      <c r="I942">
        <f t="shared" si="94"/>
        <v>1.0845988048041818E-3</v>
      </c>
      <c r="U942">
        <f t="shared" si="95"/>
        <v>-2.4573365748317409E-3</v>
      </c>
      <c r="V942">
        <f t="shared" si="96"/>
        <v>666.91722744408628</v>
      </c>
    </row>
    <row r="943" spans="1:22">
      <c r="A943" s="1">
        <v>42674</v>
      </c>
      <c r="B943">
        <v>18142.419922000001</v>
      </c>
      <c r="C943">
        <v>2126.1499020000001</v>
      </c>
      <c r="D943">
        <v>5189.1401370000003</v>
      </c>
      <c r="E943">
        <v>1.8340000000000001</v>
      </c>
      <c r="F943">
        <f t="shared" si="91"/>
        <v>-1.0340312159331138E-3</v>
      </c>
      <c r="G943">
        <f t="shared" si="92"/>
        <v>-1.2228399443930542E-4</v>
      </c>
      <c r="H943">
        <f t="shared" si="93"/>
        <v>-1.8497712375899195E-4</v>
      </c>
      <c r="I943">
        <f t="shared" si="94"/>
        <v>-5.979903658217346E-3</v>
      </c>
      <c r="U943">
        <f t="shared" si="95"/>
        <v>-1.000378066061158E-3</v>
      </c>
      <c r="V943">
        <f t="shared" si="96"/>
        <v>666.25005807787295</v>
      </c>
    </row>
    <row r="944" spans="1:22">
      <c r="A944" s="1">
        <v>42675</v>
      </c>
      <c r="B944">
        <v>18037.099609000001</v>
      </c>
      <c r="C944">
        <v>2111.719971</v>
      </c>
      <c r="D944">
        <v>5153.580078</v>
      </c>
      <c r="E944">
        <v>1.82</v>
      </c>
      <c r="F944">
        <f t="shared" si="91"/>
        <v>-5.822112171116979E-3</v>
      </c>
      <c r="G944">
        <f t="shared" si="92"/>
        <v>-6.810018806473475E-3</v>
      </c>
      <c r="H944">
        <f t="shared" si="93"/>
        <v>-6.8763726332433236E-3</v>
      </c>
      <c r="I944">
        <f t="shared" si="94"/>
        <v>-7.6628727455691371E-3</v>
      </c>
      <c r="U944">
        <f t="shared" si="95"/>
        <v>-6.6188383578070472E-3</v>
      </c>
      <c r="V944">
        <f t="shared" si="96"/>
        <v>661.84025663757598</v>
      </c>
    </row>
    <row r="945" spans="1:22">
      <c r="A945" s="1">
        <v>42676</v>
      </c>
      <c r="B945">
        <v>17959.640625</v>
      </c>
      <c r="C945">
        <v>2097.9399410000001</v>
      </c>
      <c r="D945">
        <v>5105.5698240000002</v>
      </c>
      <c r="E945">
        <v>1.7989999999999999</v>
      </c>
      <c r="F945">
        <f t="shared" si="91"/>
        <v>-4.3036732243983472E-3</v>
      </c>
      <c r="G945">
        <f t="shared" si="92"/>
        <v>-6.5468847876808331E-3</v>
      </c>
      <c r="H945">
        <f t="shared" si="93"/>
        <v>-9.3595677885592882E-3</v>
      </c>
      <c r="I945">
        <f t="shared" si="94"/>
        <v>-1.1605546120308003E-2</v>
      </c>
      <c r="U945">
        <f t="shared" si="95"/>
        <v>-7.2235923522223407E-3</v>
      </c>
      <c r="V945">
        <f t="shared" si="96"/>
        <v>657.05939242133593</v>
      </c>
    </row>
    <row r="946" spans="1:22">
      <c r="A946" s="1">
        <v>42677</v>
      </c>
      <c r="B946">
        <v>17930.669922000001</v>
      </c>
      <c r="C946">
        <v>2088.6599120000001</v>
      </c>
      <c r="D946">
        <v>5058.4101559999999</v>
      </c>
      <c r="E946">
        <v>1.8120000000000001</v>
      </c>
      <c r="F946">
        <f t="shared" si="91"/>
        <v>-1.6144028207416257E-3</v>
      </c>
      <c r="G946">
        <f t="shared" si="92"/>
        <v>-4.4332128813332093E-3</v>
      </c>
      <c r="H946">
        <f t="shared" si="93"/>
        <v>-9.2798306417150398E-3</v>
      </c>
      <c r="I946">
        <f t="shared" si="94"/>
        <v>7.2002526523915105E-3</v>
      </c>
      <c r="U946">
        <f t="shared" si="95"/>
        <v>-3.8782086378978111E-3</v>
      </c>
      <c r="V946">
        <f t="shared" si="96"/>
        <v>654.51117901003568</v>
      </c>
    </row>
    <row r="947" spans="1:22">
      <c r="A947" s="1">
        <v>42678</v>
      </c>
      <c r="B947">
        <v>17888.279297000001</v>
      </c>
      <c r="C947">
        <v>2085.179932</v>
      </c>
      <c r="D947">
        <v>5046.3701170000004</v>
      </c>
      <c r="E947">
        <v>1.7829999999999999</v>
      </c>
      <c r="F947">
        <f t="shared" si="91"/>
        <v>-2.3669396068320449E-3</v>
      </c>
      <c r="G947">
        <f t="shared" si="92"/>
        <v>-1.667520046979567E-3</v>
      </c>
      <c r="H947">
        <f t="shared" si="93"/>
        <v>-2.3830393878024347E-3</v>
      </c>
      <c r="I947">
        <f t="shared" si="94"/>
        <v>-1.6133868739784257E-2</v>
      </c>
      <c r="U947">
        <f t="shared" si="95"/>
        <v>-3.5386365864626397E-3</v>
      </c>
      <c r="V947">
        <f t="shared" si="96"/>
        <v>652.19510180574196</v>
      </c>
    </row>
    <row r="948" spans="1:22">
      <c r="A948" s="1">
        <v>42681</v>
      </c>
      <c r="B948">
        <v>18259.599609000001</v>
      </c>
      <c r="C948">
        <v>2131.5200199999999</v>
      </c>
      <c r="D948">
        <v>5166.169922</v>
      </c>
      <c r="E948">
        <v>1.8280000000000001</v>
      </c>
      <c r="F948">
        <f t="shared" si="91"/>
        <v>2.0545237206047756E-2</v>
      </c>
      <c r="G948">
        <f t="shared" si="92"/>
        <v>2.198019977703114E-2</v>
      </c>
      <c r="H948">
        <f t="shared" si="93"/>
        <v>2.3462390383981464E-2</v>
      </c>
      <c r="I948">
        <f t="shared" si="94"/>
        <v>2.4925134150955038E-2</v>
      </c>
      <c r="U948">
        <f t="shared" si="95"/>
        <v>2.2288861625213614E-2</v>
      </c>
      <c r="V948">
        <f t="shared" si="96"/>
        <v>666.73178818253234</v>
      </c>
    </row>
    <row r="949" spans="1:22">
      <c r="A949" s="1">
        <v>42682</v>
      </c>
      <c r="B949">
        <v>18332.740234000001</v>
      </c>
      <c r="C949">
        <v>2139.5600589999999</v>
      </c>
      <c r="D949">
        <v>5193.4902339999999</v>
      </c>
      <c r="E949">
        <v>1.8620000000000001</v>
      </c>
      <c r="F949">
        <f t="shared" si="91"/>
        <v>3.9975974598783952E-3</v>
      </c>
      <c r="G949">
        <f t="shared" si="92"/>
        <v>3.7648783671193967E-3</v>
      </c>
      <c r="H949">
        <f t="shared" si="93"/>
        <v>5.2743767505876544E-3</v>
      </c>
      <c r="I949">
        <f t="shared" si="94"/>
        <v>1.8428705822917005E-2</v>
      </c>
      <c r="U949">
        <f t="shared" si="95"/>
        <v>5.7539263555673346E-3</v>
      </c>
      <c r="V949">
        <f t="shared" si="96"/>
        <v>670.56811379065027</v>
      </c>
    </row>
    <row r="950" spans="1:22">
      <c r="A950" s="1">
        <v>42683</v>
      </c>
      <c r="B950">
        <v>18589.689452999999</v>
      </c>
      <c r="C950">
        <v>2163.26001</v>
      </c>
      <c r="D950">
        <v>5251.0698240000002</v>
      </c>
      <c r="E950">
        <v>2.0720000000000001</v>
      </c>
      <c r="F950">
        <f t="shared" si="91"/>
        <v>1.3918551369006398E-2</v>
      </c>
      <c r="G950">
        <f t="shared" si="92"/>
        <v>1.1016119798123997E-2</v>
      </c>
      <c r="H950">
        <f t="shared" si="93"/>
        <v>1.1025868587519921E-2</v>
      </c>
      <c r="I950">
        <f t="shared" si="94"/>
        <v>0.10686314554236125</v>
      </c>
      <c r="U950">
        <f t="shared" si="95"/>
        <v>2.1474476480631222E-2</v>
      </c>
      <c r="V950">
        <f t="shared" si="96"/>
        <v>684.96821297890881</v>
      </c>
    </row>
    <row r="951" spans="1:22">
      <c r="A951" s="1">
        <v>42684</v>
      </c>
      <c r="B951">
        <v>18807.880859000001</v>
      </c>
      <c r="C951">
        <v>2167.4799800000001</v>
      </c>
      <c r="D951">
        <v>5208.7998049999997</v>
      </c>
      <c r="E951">
        <v>2.117</v>
      </c>
      <c r="F951">
        <f t="shared" si="91"/>
        <v>1.1668880088702101E-2</v>
      </c>
      <c r="G951">
        <f t="shared" si="92"/>
        <v>1.948845391487013E-3</v>
      </c>
      <c r="H951">
        <f t="shared" si="93"/>
        <v>-8.0823663401546619E-3</v>
      </c>
      <c r="I951">
        <f t="shared" si="94"/>
        <v>2.1485667755491409E-2</v>
      </c>
      <c r="U951">
        <f t="shared" si="95"/>
        <v>3.8091745175594764E-3</v>
      </c>
      <c r="V951">
        <f t="shared" si="96"/>
        <v>687.57737644112626</v>
      </c>
    </row>
    <row r="952" spans="1:22">
      <c r="A952" s="1">
        <v>42685</v>
      </c>
      <c r="B952">
        <v>18847.660156000002</v>
      </c>
      <c r="C952">
        <v>2164.4499510000001</v>
      </c>
      <c r="D952">
        <v>5237.1098629999997</v>
      </c>
      <c r="E952">
        <f>E951</f>
        <v>2.117</v>
      </c>
      <c r="F952">
        <f t="shared" si="91"/>
        <v>2.1127999080824533E-3</v>
      </c>
      <c r="G952">
        <f t="shared" si="92"/>
        <v>-1.3989282109407189E-3</v>
      </c>
      <c r="H952">
        <f t="shared" si="93"/>
        <v>5.4203278052538497E-3</v>
      </c>
      <c r="I952">
        <f>LN(E952/E951)</f>
        <v>0</v>
      </c>
      <c r="U952">
        <f t="shared" si="95"/>
        <v>1.8402598507186751E-3</v>
      </c>
      <c r="V952">
        <f t="shared" si="96"/>
        <v>688.84269748125337</v>
      </c>
    </row>
    <row r="953" spans="1:22">
      <c r="A953" s="1">
        <v>42688</v>
      </c>
      <c r="B953">
        <v>18868.689452999999</v>
      </c>
      <c r="C953">
        <v>2164.1999510000001</v>
      </c>
      <c r="D953">
        <v>5218.3999020000001</v>
      </c>
      <c r="E953">
        <v>2.222</v>
      </c>
      <c r="F953">
        <f t="shared" si="91"/>
        <v>1.1151290831264444E-3</v>
      </c>
      <c r="G953">
        <f t="shared" si="92"/>
        <v>-1.1550945719234191E-4</v>
      </c>
      <c r="H953">
        <f t="shared" si="93"/>
        <v>-3.5789705890762031E-3</v>
      </c>
      <c r="I953">
        <f t="shared" si="94"/>
        <v>4.840769906471009E-2</v>
      </c>
      <c r="U953">
        <f t="shared" si="95"/>
        <v>4.0669646175283793E-3</v>
      </c>
      <c r="V953">
        <f t="shared" si="96"/>
        <v>691.64419635895251</v>
      </c>
    </row>
    <row r="954" spans="1:22">
      <c r="A954" s="1">
        <v>42689</v>
      </c>
      <c r="B954">
        <v>18923.060547000001</v>
      </c>
      <c r="C954">
        <v>2180.389893</v>
      </c>
      <c r="D954">
        <v>5275.6201170000004</v>
      </c>
      <c r="E954">
        <v>2.238</v>
      </c>
      <c r="F954">
        <f t="shared" si="91"/>
        <v>2.877407450761935E-3</v>
      </c>
      <c r="G954">
        <f t="shared" si="92"/>
        <v>7.4529552949928806E-3</v>
      </c>
      <c r="H954">
        <f t="shared" si="93"/>
        <v>1.0905407457834337E-2</v>
      </c>
      <c r="I954">
        <f t="shared" si="94"/>
        <v>7.1749186722952643E-3</v>
      </c>
      <c r="U954">
        <f t="shared" si="95"/>
        <v>7.0882229283062721E-3</v>
      </c>
      <c r="V954">
        <f t="shared" si="96"/>
        <v>696.54672460981396</v>
      </c>
    </row>
    <row r="955" spans="1:22">
      <c r="A955" s="1">
        <v>42690</v>
      </c>
      <c r="B955">
        <v>18868.140625</v>
      </c>
      <c r="C955">
        <v>2176.9399410000001</v>
      </c>
      <c r="D955">
        <v>5294.580078</v>
      </c>
      <c r="E955">
        <v>2.2229999999999999</v>
      </c>
      <c r="F955">
        <f t="shared" si="91"/>
        <v>-2.9064945785839489E-3</v>
      </c>
      <c r="G955">
        <f t="shared" si="92"/>
        <v>-1.5835169024771387E-3</v>
      </c>
      <c r="H955">
        <f t="shared" si="93"/>
        <v>3.5874403482144871E-3</v>
      </c>
      <c r="I955">
        <f t="shared" si="94"/>
        <v>-6.724974907673968E-3</v>
      </c>
      <c r="U955">
        <f t="shared" si="95"/>
        <v>-9.4326883062137705E-4</v>
      </c>
      <c r="V955">
        <f t="shared" si="96"/>
        <v>695.88969379541811</v>
      </c>
    </row>
    <row r="956" spans="1:22">
      <c r="A956" s="1">
        <v>42691</v>
      </c>
      <c r="B956">
        <v>18903.820313</v>
      </c>
      <c r="C956">
        <v>2187.1201169999999</v>
      </c>
      <c r="D956">
        <v>5333.9702150000003</v>
      </c>
      <c r="E956">
        <v>2.2759999999999998</v>
      </c>
      <c r="F956">
        <f t="shared" si="91"/>
        <v>1.8892161130161665E-3</v>
      </c>
      <c r="G956">
        <f t="shared" si="92"/>
        <v>4.6654694620837109E-3</v>
      </c>
      <c r="H956">
        <f t="shared" si="93"/>
        <v>7.4121712286353558E-3</v>
      </c>
      <c r="I956">
        <f t="shared" si="94"/>
        <v>2.3561881282024855E-2</v>
      </c>
      <c r="U956">
        <f t="shared" si="95"/>
        <v>6.5462451693230547E-3</v>
      </c>
      <c r="V956">
        <f t="shared" si="96"/>
        <v>700.445158341808</v>
      </c>
    </row>
    <row r="957" spans="1:22">
      <c r="A957" s="1">
        <v>42692</v>
      </c>
      <c r="B957">
        <v>18867.929688</v>
      </c>
      <c r="C957">
        <v>2181.8999020000001</v>
      </c>
      <c r="D957">
        <v>5321.5097660000001</v>
      </c>
      <c r="E957">
        <v>2.335</v>
      </c>
      <c r="F957">
        <f t="shared" si="91"/>
        <v>-1.9003957084670032E-3</v>
      </c>
      <c r="G957">
        <f t="shared" si="92"/>
        <v>-2.3896514373653198E-3</v>
      </c>
      <c r="H957">
        <f t="shared" si="93"/>
        <v>-2.3387880606097226E-3</v>
      </c>
      <c r="I957">
        <f t="shared" si="94"/>
        <v>2.5592374856776262E-2</v>
      </c>
      <c r="U957">
        <f t="shared" si="95"/>
        <v>5.7058692374501287E-4</v>
      </c>
      <c r="V957">
        <f t="shared" si="96"/>
        <v>700.84482318995845</v>
      </c>
    </row>
    <row r="958" spans="1:22">
      <c r="A958" s="1">
        <v>42695</v>
      </c>
      <c r="B958">
        <v>18956.689452999999</v>
      </c>
      <c r="C958">
        <v>2198.179932</v>
      </c>
      <c r="D958">
        <v>5368.8598629999997</v>
      </c>
      <c r="E958">
        <v>2.339</v>
      </c>
      <c r="F958">
        <f t="shared" si="91"/>
        <v>4.6932357780542031E-3</v>
      </c>
      <c r="G958">
        <f t="shared" si="92"/>
        <v>7.4337023919075753E-3</v>
      </c>
      <c r="H958">
        <f t="shared" si="93"/>
        <v>8.8585162695187583E-3</v>
      </c>
      <c r="I958">
        <f t="shared" si="94"/>
        <v>1.7115964811813525E-3</v>
      </c>
      <c r="U958">
        <f t="shared" si="95"/>
        <v>6.4667959799622962E-3</v>
      </c>
      <c r="V958">
        <f t="shared" si="96"/>
        <v>705.37704367514061</v>
      </c>
    </row>
    <row r="959" spans="1:22">
      <c r="A959" s="1">
        <v>42696</v>
      </c>
      <c r="B959">
        <v>19023.869140999999</v>
      </c>
      <c r="C959">
        <v>2202.9399410000001</v>
      </c>
      <c r="D959">
        <v>5386.3500979999999</v>
      </c>
      <c r="E959">
        <v>2.3210000000000002</v>
      </c>
      <c r="F959">
        <f t="shared" si="91"/>
        <v>3.5375866257386559E-3</v>
      </c>
      <c r="G959">
        <f t="shared" si="92"/>
        <v>2.1630907556930735E-3</v>
      </c>
      <c r="H959">
        <f t="shared" si="93"/>
        <v>3.2524237985946578E-3</v>
      </c>
      <c r="I959">
        <f t="shared" si="94"/>
        <v>-7.7253603097419488E-3</v>
      </c>
      <c r="U959">
        <f t="shared" si="95"/>
        <v>1.9133943230337214E-3</v>
      </c>
      <c r="V959">
        <f t="shared" si="96"/>
        <v>706.72670810610691</v>
      </c>
    </row>
    <row r="960" spans="1:22">
      <c r="A960" s="1">
        <v>42697</v>
      </c>
      <c r="B960">
        <v>19083.179688</v>
      </c>
      <c r="C960">
        <v>2204.719971</v>
      </c>
      <c r="D960">
        <v>5380.6801759999998</v>
      </c>
      <c r="E960">
        <v>2.3570000000000002</v>
      </c>
      <c r="F960">
        <f t="shared" si="91"/>
        <v>3.1128411522142441E-3</v>
      </c>
      <c r="G960">
        <f t="shared" si="92"/>
        <v>8.0769847597577586E-4</v>
      </c>
      <c r="H960">
        <f t="shared" si="93"/>
        <v>-1.0532008139322018E-3</v>
      </c>
      <c r="I960">
        <f t="shared" si="94"/>
        <v>1.5391496661694093E-2</v>
      </c>
      <c r="U960">
        <f t="shared" si="95"/>
        <v>2.3993513104467552E-3</v>
      </c>
      <c r="V960">
        <f t="shared" si="96"/>
        <v>708.422393759329</v>
      </c>
    </row>
    <row r="961" spans="1:22">
      <c r="A961" s="1">
        <v>42699</v>
      </c>
      <c r="B961">
        <v>19152.140625</v>
      </c>
      <c r="C961">
        <v>2213.3500979999999</v>
      </c>
      <c r="D961">
        <v>5398.919922</v>
      </c>
      <c r="E961">
        <v>2.3719999999999999</v>
      </c>
      <c r="F961">
        <f t="shared" si="91"/>
        <v>3.6071889138639089E-3</v>
      </c>
      <c r="G961">
        <f t="shared" si="92"/>
        <v>3.9067456340769443E-3</v>
      </c>
      <c r="H961">
        <f t="shared" si="93"/>
        <v>3.3841261719254846E-3</v>
      </c>
      <c r="I961">
        <f t="shared" si="94"/>
        <v>6.343857181484786E-3</v>
      </c>
      <c r="U961">
        <f t="shared" si="95"/>
        <v>3.90380393410838E-3</v>
      </c>
      <c r="V961">
        <f t="shared" si="96"/>
        <v>711.18793588709718</v>
      </c>
    </row>
    <row r="962" spans="1:22">
      <c r="A962" s="1">
        <v>42702</v>
      </c>
      <c r="B962">
        <v>19097.900390999999</v>
      </c>
      <c r="C962">
        <v>2201.719971</v>
      </c>
      <c r="D962">
        <v>5368.8100590000004</v>
      </c>
      <c r="E962">
        <v>2.3199999999999998</v>
      </c>
      <c r="F962">
        <f t="shared" si="91"/>
        <v>-2.8360895264739365E-3</v>
      </c>
      <c r="G962">
        <f t="shared" si="92"/>
        <v>-5.2683892752049318E-3</v>
      </c>
      <c r="H962">
        <f t="shared" si="93"/>
        <v>-5.5926256570504734E-3</v>
      </c>
      <c r="I962">
        <f t="shared" si="94"/>
        <v>-2.2166295457260492E-2</v>
      </c>
      <c r="U962">
        <f t="shared" si="95"/>
        <v>-6.3257608833448518E-3</v>
      </c>
      <c r="V962">
        <f t="shared" si="96"/>
        <v>706.68913106155583</v>
      </c>
    </row>
    <row r="963" spans="1:22">
      <c r="A963" s="1">
        <v>42703</v>
      </c>
      <c r="B963">
        <v>19121.599609000001</v>
      </c>
      <c r="C963">
        <v>2204.6599120000001</v>
      </c>
      <c r="D963">
        <v>5379.919922</v>
      </c>
      <c r="E963">
        <v>2.302</v>
      </c>
      <c r="F963">
        <f t="shared" si="91"/>
        <v>1.2401638450248438E-3</v>
      </c>
      <c r="G963">
        <f t="shared" si="92"/>
        <v>1.3344021688134898E-3</v>
      </c>
      <c r="H963">
        <f t="shared" si="93"/>
        <v>2.0671962131252461E-3</v>
      </c>
      <c r="I963">
        <f t="shared" si="94"/>
        <v>-7.7888753785275615E-3</v>
      </c>
      <c r="U963">
        <f t="shared" si="95"/>
        <v>6.1364113023631777E-4</v>
      </c>
      <c r="V963">
        <f t="shared" si="96"/>
        <v>707.12278457866603</v>
      </c>
    </row>
    <row r="964" spans="1:22">
      <c r="A964" s="1">
        <v>42704</v>
      </c>
      <c r="B964">
        <v>19123.580077999999</v>
      </c>
      <c r="C964">
        <v>2198.8100589999999</v>
      </c>
      <c r="D964">
        <v>5323.6801759999998</v>
      </c>
      <c r="E964">
        <v>2.3679999999999999</v>
      </c>
      <c r="F964">
        <f t="shared" ref="F964:F1027" si="97">LN(B964/B963)</f>
        <v>1.0356698637462338E-4</v>
      </c>
      <c r="G964">
        <f t="shared" ref="G964:G1027" si="98">LN(C964/C963)</f>
        <v>-2.6569303207866061E-3</v>
      </c>
      <c r="H964">
        <f t="shared" ref="H964:H1027" si="99">LN(D964/D963)</f>
        <v>-1.0508663074060487E-2</v>
      </c>
      <c r="I964">
        <f t="shared" ref="I964:I1027" si="100">LN(E964/E963)</f>
        <v>2.8267406722068362E-2</v>
      </c>
      <c r="U964">
        <f t="shared" ref="U964:U1027" si="101">0.3*(F964)+0.3*(G964)+0.3*(H964)+0.1*(I964)</f>
        <v>-1.0918672503349046E-3</v>
      </c>
      <c r="V964">
        <f t="shared" ref="V964:V1027" si="102">V963*(1+U964)</f>
        <v>706.3507003682189</v>
      </c>
    </row>
    <row r="965" spans="1:22">
      <c r="A965" s="1">
        <v>42705</v>
      </c>
      <c r="B965">
        <v>19191.929688</v>
      </c>
      <c r="C965">
        <v>2191.080078</v>
      </c>
      <c r="D965">
        <v>5251.1098629999997</v>
      </c>
      <c r="E965">
        <v>2.4409999999999998</v>
      </c>
      <c r="F965">
        <f t="shared" si="97"/>
        <v>3.5677292520706551E-3</v>
      </c>
      <c r="G965">
        <f t="shared" si="98"/>
        <v>-3.5217232085723734E-3</v>
      </c>
      <c r="H965">
        <f t="shared" si="99"/>
        <v>-1.3725369864873724E-2</v>
      </c>
      <c r="I965">
        <f t="shared" si="100"/>
        <v>3.0362074389063697E-2</v>
      </c>
      <c r="U965">
        <f t="shared" si="101"/>
        <v>-1.0676017075062628E-3</v>
      </c>
      <c r="V965">
        <f t="shared" si="102"/>
        <v>705.5965991544075</v>
      </c>
    </row>
    <row r="966" spans="1:22">
      <c r="A966" s="1">
        <v>42706</v>
      </c>
      <c r="B966">
        <v>19170.419922000001</v>
      </c>
      <c r="C966">
        <v>2191.9499510000001</v>
      </c>
      <c r="D966">
        <v>5255.6499020000001</v>
      </c>
      <c r="E966">
        <v>2.39</v>
      </c>
      <c r="F966">
        <f t="shared" si="97"/>
        <v>-1.1213999388871377E-3</v>
      </c>
      <c r="G966">
        <f t="shared" si="98"/>
        <v>3.9692769872242176E-4</v>
      </c>
      <c r="H966">
        <f t="shared" si="99"/>
        <v>8.6421301792587472E-4</v>
      </c>
      <c r="I966">
        <f t="shared" si="100"/>
        <v>-2.1114425467403636E-2</v>
      </c>
      <c r="U966">
        <f t="shared" si="101"/>
        <v>-2.069520313412016E-3</v>
      </c>
      <c r="V966">
        <f t="shared" si="102"/>
        <v>704.13635265938308</v>
      </c>
    </row>
    <row r="967" spans="1:22">
      <c r="A967" s="1">
        <v>42709</v>
      </c>
      <c r="B967">
        <v>19216.240234000001</v>
      </c>
      <c r="C967">
        <v>2204.709961</v>
      </c>
      <c r="D967">
        <v>5308.8901370000003</v>
      </c>
      <c r="E967">
        <v>2.387</v>
      </c>
      <c r="F967">
        <f t="shared" si="97"/>
        <v>2.3873050468823194E-3</v>
      </c>
      <c r="G967">
        <f t="shared" si="98"/>
        <v>5.8044270335040676E-3</v>
      </c>
      <c r="H967">
        <f t="shared" si="99"/>
        <v>1.0079129904490138E-2</v>
      </c>
      <c r="I967">
        <f t="shared" si="100"/>
        <v>-1.2560185867263314E-3</v>
      </c>
      <c r="U967">
        <f t="shared" si="101"/>
        <v>5.3556567367903244E-3</v>
      </c>
      <c r="V967">
        <f t="shared" si="102"/>
        <v>707.90746526012219</v>
      </c>
    </row>
    <row r="968" spans="1:22">
      <c r="A968" s="1">
        <v>42710</v>
      </c>
      <c r="B968">
        <v>19251.779297000001</v>
      </c>
      <c r="C968">
        <v>2212.2299800000001</v>
      </c>
      <c r="D968">
        <v>5333</v>
      </c>
      <c r="E968">
        <v>2.3959999999999999</v>
      </c>
      <c r="F968">
        <f t="shared" si="97"/>
        <v>1.8477204464573155E-3</v>
      </c>
      <c r="G968">
        <f t="shared" si="98"/>
        <v>3.4050842286357528E-3</v>
      </c>
      <c r="H968">
        <f t="shared" si="99"/>
        <v>4.5311319586812089E-3</v>
      </c>
      <c r="I968">
        <f t="shared" si="100"/>
        <v>3.7633328965098059E-3</v>
      </c>
      <c r="U968">
        <f t="shared" si="101"/>
        <v>3.311514279783264E-3</v>
      </c>
      <c r="V968">
        <f t="shared" si="102"/>
        <v>710.25171094009625</v>
      </c>
    </row>
    <row r="969" spans="1:22">
      <c r="A969" s="1">
        <v>42711</v>
      </c>
      <c r="B969">
        <v>19549.619140999999</v>
      </c>
      <c r="C969">
        <v>2241.3500979999999</v>
      </c>
      <c r="D969">
        <v>5393.7597660000001</v>
      </c>
      <c r="E969">
        <v>2.347</v>
      </c>
      <c r="F969">
        <f t="shared" si="97"/>
        <v>1.5352317487542342E-2</v>
      </c>
      <c r="G969">
        <f t="shared" si="98"/>
        <v>1.3077359109980912E-2</v>
      </c>
      <c r="H969">
        <f t="shared" si="99"/>
        <v>1.1328754843633451E-2</v>
      </c>
      <c r="I969">
        <f t="shared" si="100"/>
        <v>-2.0662763384316371E-2</v>
      </c>
      <c r="U969">
        <f t="shared" si="101"/>
        <v>9.8612530939153741E-3</v>
      </c>
      <c r="V969">
        <f t="shared" si="102"/>
        <v>717.25568282206291</v>
      </c>
    </row>
    <row r="970" spans="1:22">
      <c r="A970" s="1">
        <v>42712</v>
      </c>
      <c r="B970">
        <v>19614.810547000001</v>
      </c>
      <c r="C970">
        <v>2246.1899410000001</v>
      </c>
      <c r="D970">
        <v>5417.3598629999997</v>
      </c>
      <c r="E970">
        <v>2.387</v>
      </c>
      <c r="F970">
        <f t="shared" si="97"/>
        <v>3.3291160744125829E-3</v>
      </c>
      <c r="G970">
        <f t="shared" si="98"/>
        <v>2.1570146826418611E-3</v>
      </c>
      <c r="H970">
        <f t="shared" si="99"/>
        <v>4.3659001651660256E-3</v>
      </c>
      <c r="I970">
        <f t="shared" si="100"/>
        <v>1.6899430487806705E-2</v>
      </c>
      <c r="U970">
        <f t="shared" si="101"/>
        <v>4.6455523254468117E-3</v>
      </c>
      <c r="V970">
        <f t="shared" si="102"/>
        <v>720.58773162733678</v>
      </c>
    </row>
    <row r="971" spans="1:22">
      <c r="A971" s="1">
        <v>42713</v>
      </c>
      <c r="B971">
        <v>19756.849609000001</v>
      </c>
      <c r="C971">
        <v>2259.530029</v>
      </c>
      <c r="D971">
        <v>5444.5</v>
      </c>
      <c r="E971">
        <v>2.464</v>
      </c>
      <c r="F971">
        <f t="shared" si="97"/>
        <v>7.2153258288036324E-3</v>
      </c>
      <c r="G971">
        <f t="shared" si="98"/>
        <v>5.9214185824436353E-3</v>
      </c>
      <c r="H971">
        <f t="shared" si="99"/>
        <v>4.9973381767137847E-3</v>
      </c>
      <c r="I971">
        <f t="shared" si="100"/>
        <v>3.174869831458027E-2</v>
      </c>
      <c r="U971">
        <f t="shared" si="101"/>
        <v>8.6150946078463429E-3</v>
      </c>
      <c r="V971">
        <f t="shared" si="102"/>
        <v>726.79566310855967</v>
      </c>
    </row>
    <row r="972" spans="1:22">
      <c r="A972" s="1">
        <v>42716</v>
      </c>
      <c r="B972">
        <v>19796.429688</v>
      </c>
      <c r="C972">
        <v>2256.959961</v>
      </c>
      <c r="D972">
        <v>5412.5400390000004</v>
      </c>
      <c r="E972">
        <v>2.4790000000000001</v>
      </c>
      <c r="F972">
        <f t="shared" si="97"/>
        <v>2.0013557871675458E-3</v>
      </c>
      <c r="G972">
        <f t="shared" si="98"/>
        <v>-1.1380821315193454E-3</v>
      </c>
      <c r="H972">
        <f t="shared" si="99"/>
        <v>-5.8874339969580457E-3</v>
      </c>
      <c r="I972">
        <f t="shared" si="100"/>
        <v>6.0692073817802169E-3</v>
      </c>
      <c r="U972">
        <f t="shared" si="101"/>
        <v>-9.003273642149319E-4</v>
      </c>
      <c r="V972">
        <f t="shared" si="102"/>
        <v>726.14130908487027</v>
      </c>
    </row>
    <row r="973" spans="1:22">
      <c r="A973" s="1">
        <v>42717</v>
      </c>
      <c r="B973">
        <v>19911.210938</v>
      </c>
      <c r="C973">
        <v>2271.719971</v>
      </c>
      <c r="D973">
        <v>5463.830078</v>
      </c>
      <c r="E973">
        <v>2.4809999999999999</v>
      </c>
      <c r="F973">
        <f t="shared" si="97"/>
        <v>5.7813341660511147E-3</v>
      </c>
      <c r="G973">
        <f t="shared" si="98"/>
        <v>6.5184833042276425E-3</v>
      </c>
      <c r="H973">
        <f t="shared" si="99"/>
        <v>9.4315325152363409E-3</v>
      </c>
      <c r="I973">
        <f t="shared" si="100"/>
        <v>8.0645165661051013E-4</v>
      </c>
      <c r="U973">
        <f t="shared" si="101"/>
        <v>6.6000501613155795E-3</v>
      </c>
      <c r="V973">
        <f t="shared" si="102"/>
        <v>730.93387814903372</v>
      </c>
    </row>
    <row r="974" spans="1:22">
      <c r="A974" s="1">
        <v>42718</v>
      </c>
      <c r="B974">
        <v>19792.529297000001</v>
      </c>
      <c r="C974">
        <v>2253.280029</v>
      </c>
      <c r="D974">
        <v>5436.669922</v>
      </c>
      <c r="E974">
        <v>2.5249999999999999</v>
      </c>
      <c r="F974">
        <f t="shared" si="97"/>
        <v>-5.9783785497691455E-3</v>
      </c>
      <c r="G974">
        <f t="shared" si="98"/>
        <v>-8.1502957242938472E-3</v>
      </c>
      <c r="H974">
        <f t="shared" si="99"/>
        <v>-4.9832965838649719E-3</v>
      </c>
      <c r="I974">
        <f t="shared" si="100"/>
        <v>1.7579358017659114E-2</v>
      </c>
      <c r="U974">
        <f t="shared" si="101"/>
        <v>-3.9756554556124781E-3</v>
      </c>
      <c r="V974">
        <f t="shared" si="102"/>
        <v>728.02793688867848</v>
      </c>
    </row>
    <row r="975" spans="1:22">
      <c r="A975" s="1">
        <v>42719</v>
      </c>
      <c r="B975">
        <v>19852.240234000001</v>
      </c>
      <c r="C975">
        <v>2262.030029</v>
      </c>
      <c r="D975">
        <v>5456.8500979999999</v>
      </c>
      <c r="E975">
        <v>2.58</v>
      </c>
      <c r="F975">
        <f t="shared" si="97"/>
        <v>3.0123006317137957E-3</v>
      </c>
      <c r="G975">
        <f t="shared" si="98"/>
        <v>3.8757076880631845E-3</v>
      </c>
      <c r="H975">
        <f t="shared" si="99"/>
        <v>3.7049914164235791E-3</v>
      </c>
      <c r="I975">
        <f t="shared" si="100"/>
        <v>2.1548336206202928E-2</v>
      </c>
      <c r="U975">
        <f t="shared" si="101"/>
        <v>5.3327335414804604E-3</v>
      </c>
      <c r="V975">
        <f t="shared" si="102"/>
        <v>731.91031588685962</v>
      </c>
    </row>
    <row r="976" spans="1:22">
      <c r="A976" s="1">
        <v>42720</v>
      </c>
      <c r="B976">
        <v>19843.410156000002</v>
      </c>
      <c r="C976">
        <v>2258.070068</v>
      </c>
      <c r="D976">
        <v>5437.1601559999999</v>
      </c>
      <c r="E976">
        <v>2.597</v>
      </c>
      <c r="F976">
        <f t="shared" si="97"/>
        <v>-4.448889517561015E-4</v>
      </c>
      <c r="G976">
        <f t="shared" si="98"/>
        <v>-1.7521567788889247E-3</v>
      </c>
      <c r="H976">
        <f t="shared" si="99"/>
        <v>-3.6148237391993342E-3</v>
      </c>
      <c r="I976">
        <f t="shared" si="100"/>
        <v>6.5675337470852153E-3</v>
      </c>
      <c r="U976">
        <f t="shared" si="101"/>
        <v>-1.0868074662447867E-3</v>
      </c>
      <c r="V976">
        <f t="shared" si="102"/>
        <v>731.11487029093223</v>
      </c>
    </row>
    <row r="977" spans="1:22">
      <c r="A977" s="1">
        <v>42723</v>
      </c>
      <c r="B977">
        <v>19883.060547000001</v>
      </c>
      <c r="C977">
        <v>2262.530029</v>
      </c>
      <c r="D977">
        <v>5457.4399409999996</v>
      </c>
      <c r="E977">
        <v>2.5419999999999998</v>
      </c>
      <c r="F977">
        <f t="shared" si="97"/>
        <v>1.9961704860550255E-3</v>
      </c>
      <c r="G977">
        <f t="shared" si="98"/>
        <v>1.9731727431487977E-3</v>
      </c>
      <c r="H977">
        <f t="shared" si="99"/>
        <v>3.7229101100885818E-3</v>
      </c>
      <c r="I977">
        <f t="shared" si="100"/>
        <v>-2.1405759913349122E-2</v>
      </c>
      <c r="U977">
        <f t="shared" si="101"/>
        <v>1.6710001045280908E-4</v>
      </c>
      <c r="V977">
        <f t="shared" si="102"/>
        <v>731.23703959340003</v>
      </c>
    </row>
    <row r="978" spans="1:22">
      <c r="A978" s="1">
        <v>42724</v>
      </c>
      <c r="B978">
        <v>19974.619140999999</v>
      </c>
      <c r="C978">
        <v>2270.76001</v>
      </c>
      <c r="D978">
        <v>5483.9399409999996</v>
      </c>
      <c r="E978">
        <v>2.5680000000000001</v>
      </c>
      <c r="F978">
        <f t="shared" si="97"/>
        <v>4.5942842515672268E-3</v>
      </c>
      <c r="G978">
        <f t="shared" si="98"/>
        <v>3.6309126355809252E-3</v>
      </c>
      <c r="H978">
        <f t="shared" si="99"/>
        <v>4.8440054367853945E-3</v>
      </c>
      <c r="I978">
        <f t="shared" si="100"/>
        <v>1.0176213060452457E-2</v>
      </c>
      <c r="U978">
        <f t="shared" si="101"/>
        <v>4.9383820032253105E-3</v>
      </c>
      <c r="V978">
        <f t="shared" si="102"/>
        <v>734.84816742981991</v>
      </c>
    </row>
    <row r="979" spans="1:22">
      <c r="A979" s="1">
        <v>42725</v>
      </c>
      <c r="B979">
        <v>19941.960938</v>
      </c>
      <c r="C979">
        <v>2265.179932</v>
      </c>
      <c r="D979">
        <v>5471.4301759999998</v>
      </c>
      <c r="E979">
        <v>2.5459999999999998</v>
      </c>
      <c r="F979">
        <f t="shared" si="97"/>
        <v>-1.6363230628661694E-3</v>
      </c>
      <c r="G979">
        <f t="shared" si="98"/>
        <v>-2.4603856692401176E-3</v>
      </c>
      <c r="H979">
        <f t="shared" si="99"/>
        <v>-2.283769567538728E-3</v>
      </c>
      <c r="I979">
        <f t="shared" si="100"/>
        <v>-8.6038856925001045E-3</v>
      </c>
      <c r="U979">
        <f t="shared" si="101"/>
        <v>-2.7745320591435149E-3</v>
      </c>
      <c r="V979">
        <f t="shared" si="102"/>
        <v>732.80930763068307</v>
      </c>
    </row>
    <row r="980" spans="1:22">
      <c r="A980" s="1">
        <v>42726</v>
      </c>
      <c r="B980">
        <v>19918.880859000001</v>
      </c>
      <c r="C980">
        <v>2260.959961</v>
      </c>
      <c r="D980">
        <v>5447.419922</v>
      </c>
      <c r="E980">
        <v>2.5529999999999999</v>
      </c>
      <c r="F980">
        <f t="shared" si="97"/>
        <v>-1.1580328231308441E-3</v>
      </c>
      <c r="G980">
        <f t="shared" si="98"/>
        <v>-1.8647113534051916E-3</v>
      </c>
      <c r="H980">
        <f t="shared" si="99"/>
        <v>-4.3979526204664075E-3</v>
      </c>
      <c r="I980">
        <f t="shared" si="100"/>
        <v>2.7456381241319763E-3</v>
      </c>
      <c r="U980">
        <f t="shared" si="101"/>
        <v>-1.9516452266875352E-3</v>
      </c>
      <c r="V980">
        <f t="shared" si="102"/>
        <v>731.37912384337346</v>
      </c>
    </row>
    <row r="981" spans="1:22">
      <c r="A981" s="1">
        <v>42727</v>
      </c>
      <c r="B981">
        <v>19933.810547000001</v>
      </c>
      <c r="C981">
        <v>2263.790039</v>
      </c>
      <c r="D981">
        <v>5462.6899409999996</v>
      </c>
      <c r="E981">
        <v>2.5430000000000001</v>
      </c>
      <c r="F981">
        <f t="shared" si="97"/>
        <v>7.4924368576870411E-4</v>
      </c>
      <c r="G981">
        <f t="shared" si="98"/>
        <v>1.2509324798275364E-3</v>
      </c>
      <c r="H981">
        <f t="shared" si="99"/>
        <v>2.7992438504782667E-3</v>
      </c>
      <c r="I981">
        <f t="shared" si="100"/>
        <v>-3.9246518193641116E-3</v>
      </c>
      <c r="U981">
        <f t="shared" si="101"/>
        <v>1.047360822885941E-3</v>
      </c>
      <c r="V981">
        <f t="shared" si="102"/>
        <v>732.14514168436369</v>
      </c>
    </row>
    <row r="982" spans="1:22">
      <c r="A982" s="1">
        <v>42731</v>
      </c>
      <c r="B982">
        <v>19945.039063</v>
      </c>
      <c r="C982">
        <v>2268.8798830000001</v>
      </c>
      <c r="D982">
        <v>5487.4399409999996</v>
      </c>
      <c r="E982">
        <v>2.5630000000000002</v>
      </c>
      <c r="F982">
        <f t="shared" si="97"/>
        <v>5.6313140456849321E-4</v>
      </c>
      <c r="G982">
        <f t="shared" si="98"/>
        <v>2.2458490147972553E-3</v>
      </c>
      <c r="H982">
        <f t="shared" si="99"/>
        <v>4.5205020239495871E-3</v>
      </c>
      <c r="I982">
        <f t="shared" si="100"/>
        <v>7.8339609419515507E-3</v>
      </c>
      <c r="U982">
        <f t="shared" si="101"/>
        <v>2.9822408271897556E-3</v>
      </c>
      <c r="V982">
        <f t="shared" si="102"/>
        <v>734.32857481732344</v>
      </c>
    </row>
    <row r="983" spans="1:22">
      <c r="A983" s="1">
        <v>42732</v>
      </c>
      <c r="B983">
        <v>19833.679688</v>
      </c>
      <c r="C983">
        <v>2249.919922</v>
      </c>
      <c r="D983">
        <v>5438.5600590000004</v>
      </c>
      <c r="E983">
        <v>2.5059999999999998</v>
      </c>
      <c r="F983">
        <f t="shared" si="97"/>
        <v>-5.5989568999283692E-3</v>
      </c>
      <c r="G983">
        <f t="shared" si="98"/>
        <v>-8.3916407368539048E-3</v>
      </c>
      <c r="H983">
        <f t="shared" si="99"/>
        <v>-8.947502855740825E-3</v>
      </c>
      <c r="I983">
        <f t="shared" si="100"/>
        <v>-2.24905909080577E-2</v>
      </c>
      <c r="U983">
        <f t="shared" si="101"/>
        <v>-9.1304892385626994E-3</v>
      </c>
      <c r="V983">
        <f t="shared" si="102"/>
        <v>727.6237956673848</v>
      </c>
    </row>
    <row r="984" spans="1:22">
      <c r="A984" s="1">
        <v>42733</v>
      </c>
      <c r="B984">
        <v>19819.779297000001</v>
      </c>
      <c r="C984">
        <v>2249.26001</v>
      </c>
      <c r="D984">
        <v>5432.0898440000001</v>
      </c>
      <c r="E984">
        <v>2.4769999999999999</v>
      </c>
      <c r="F984">
        <f t="shared" si="97"/>
        <v>-7.0109351996911146E-4</v>
      </c>
      <c r="G984">
        <f t="shared" si="98"/>
        <v>-2.9334768322500485E-4</v>
      </c>
      <c r="H984">
        <f t="shared" si="99"/>
        <v>-1.1904009091983749E-3</v>
      </c>
      <c r="I984">
        <f t="shared" si="100"/>
        <v>-1.1639705966654045E-2</v>
      </c>
      <c r="U984">
        <f t="shared" si="101"/>
        <v>-1.8194232303831519E-3</v>
      </c>
      <c r="V984">
        <f t="shared" si="102"/>
        <v>726.299940030568</v>
      </c>
    </row>
    <row r="985" spans="1:22">
      <c r="A985" s="1">
        <v>42734</v>
      </c>
      <c r="B985">
        <v>19762.599609000001</v>
      </c>
      <c r="C985">
        <v>2238.830078</v>
      </c>
      <c r="D985">
        <v>5383.1201170000004</v>
      </c>
      <c r="E985">
        <v>2.4460000000000002</v>
      </c>
      <c r="F985">
        <f t="shared" si="97"/>
        <v>-2.8891506450350033E-3</v>
      </c>
      <c r="G985">
        <f t="shared" si="98"/>
        <v>-4.6478348568878983E-3</v>
      </c>
      <c r="H985">
        <f t="shared" si="99"/>
        <v>-9.0557764170120288E-3</v>
      </c>
      <c r="I985">
        <f t="shared" si="100"/>
        <v>-1.2594113242241814E-2</v>
      </c>
      <c r="U985">
        <f t="shared" si="101"/>
        <v>-6.2372398999046607E-3</v>
      </c>
      <c r="V985">
        <f t="shared" si="102"/>
        <v>721.76983306531099</v>
      </c>
    </row>
    <row r="986" spans="1:22">
      <c r="A986" s="1">
        <v>42738</v>
      </c>
      <c r="B986">
        <v>19881.759765999999</v>
      </c>
      <c r="C986">
        <v>2257.830078</v>
      </c>
      <c r="D986">
        <v>5429.080078</v>
      </c>
      <c r="E986">
        <v>2.4500000000000002</v>
      </c>
      <c r="F986">
        <f t="shared" si="97"/>
        <v>6.011473900821125E-3</v>
      </c>
      <c r="G986">
        <f t="shared" si="98"/>
        <v>8.4507667536269683E-3</v>
      </c>
      <c r="H986">
        <f t="shared" si="99"/>
        <v>8.5015513936203373E-3</v>
      </c>
      <c r="I986">
        <f t="shared" si="100"/>
        <v>1.6339872916549549E-3</v>
      </c>
      <c r="U986">
        <f t="shared" si="101"/>
        <v>7.0525363435860241E-3</v>
      </c>
      <c r="V986">
        <f t="shared" si="102"/>
        <v>726.86014104470814</v>
      </c>
    </row>
    <row r="987" spans="1:22">
      <c r="A987" s="1">
        <v>42739</v>
      </c>
      <c r="B987">
        <v>19942.160156000002</v>
      </c>
      <c r="C987">
        <v>2270.75</v>
      </c>
      <c r="D987">
        <v>5477</v>
      </c>
      <c r="E987">
        <v>2.452</v>
      </c>
      <c r="F987">
        <f t="shared" si="97"/>
        <v>3.033374737199029E-3</v>
      </c>
      <c r="G987">
        <f t="shared" si="98"/>
        <v>5.70596382591232E-3</v>
      </c>
      <c r="H987">
        <f t="shared" si="99"/>
        <v>8.7878009410021531E-3</v>
      </c>
      <c r="I987">
        <f t="shared" si="100"/>
        <v>8.1599351732935925E-4</v>
      </c>
      <c r="U987">
        <f t="shared" si="101"/>
        <v>5.3397412029669872E-3</v>
      </c>
      <c r="V987">
        <f t="shared" si="102"/>
        <v>730.74138608863893</v>
      </c>
    </row>
    <row r="988" spans="1:22">
      <c r="A988" s="1">
        <v>42740</v>
      </c>
      <c r="B988">
        <v>19899.289063</v>
      </c>
      <c r="C988">
        <v>2269</v>
      </c>
      <c r="D988">
        <v>5487.9399409999996</v>
      </c>
      <c r="E988">
        <v>2.3679999999999999</v>
      </c>
      <c r="F988">
        <f t="shared" si="97"/>
        <v>-2.1520858496240033E-3</v>
      </c>
      <c r="G988">
        <f t="shared" si="98"/>
        <v>-7.7096760248118474E-4</v>
      </c>
      <c r="H988">
        <f t="shared" si="99"/>
        <v>1.9954408667817243E-3</v>
      </c>
      <c r="I988">
        <f t="shared" si="100"/>
        <v>-3.4858301052205748E-2</v>
      </c>
      <c r="U988">
        <f t="shared" si="101"/>
        <v>-3.7641138808176141E-3</v>
      </c>
      <c r="V988">
        <f t="shared" si="102"/>
        <v>727.99079229397478</v>
      </c>
    </row>
    <row r="989" spans="1:22">
      <c r="A989" s="1">
        <v>42741</v>
      </c>
      <c r="B989">
        <v>19963.800781000002</v>
      </c>
      <c r="C989">
        <v>2276.9799800000001</v>
      </c>
      <c r="D989">
        <v>5521.0600590000004</v>
      </c>
      <c r="E989">
        <v>2.4180000000000001</v>
      </c>
      <c r="F989">
        <f t="shared" si="97"/>
        <v>3.23666703064187E-3</v>
      </c>
      <c r="G989">
        <f t="shared" si="98"/>
        <v>3.5107889747143313E-3</v>
      </c>
      <c r="H989">
        <f t="shared" si="99"/>
        <v>6.0169348572932501E-3</v>
      </c>
      <c r="I989">
        <f t="shared" si="100"/>
        <v>2.0895035170841729E-2</v>
      </c>
      <c r="U989">
        <f t="shared" si="101"/>
        <v>5.9188207758790086E-3</v>
      </c>
      <c r="V989">
        <f t="shared" si="102"/>
        <v>732.29963932005285</v>
      </c>
    </row>
    <row r="990" spans="1:22">
      <c r="A990" s="1">
        <v>42744</v>
      </c>
      <c r="B990">
        <v>19887.380859000001</v>
      </c>
      <c r="C990">
        <v>2268.8999020000001</v>
      </c>
      <c r="D990">
        <v>5531.8198240000002</v>
      </c>
      <c r="E990">
        <v>2.3759999999999999</v>
      </c>
      <c r="F990">
        <f t="shared" si="97"/>
        <v>-3.8352697475281393E-3</v>
      </c>
      <c r="G990">
        <f t="shared" si="98"/>
        <v>-3.5549054171999466E-3</v>
      </c>
      <c r="H990">
        <f t="shared" si="99"/>
        <v>1.9469619705961558E-3</v>
      </c>
      <c r="I990">
        <f t="shared" si="100"/>
        <v>-1.7522350692202489E-2</v>
      </c>
      <c r="U990">
        <f t="shared" si="101"/>
        <v>-3.3851990274598276E-3</v>
      </c>
      <c r="V990">
        <f t="shared" si="102"/>
        <v>729.82065929321743</v>
      </c>
    </row>
    <row r="991" spans="1:22">
      <c r="A991" s="1">
        <v>42745</v>
      </c>
      <c r="B991">
        <v>19855.529297000001</v>
      </c>
      <c r="C991">
        <v>2268.8999020000001</v>
      </c>
      <c r="D991">
        <v>5551.8198240000002</v>
      </c>
      <c r="E991">
        <v>2.379</v>
      </c>
      <c r="F991">
        <f t="shared" si="97"/>
        <v>-1.6028805487300023E-3</v>
      </c>
      <c r="G991">
        <f t="shared" si="98"/>
        <v>0</v>
      </c>
      <c r="H991">
        <f t="shared" si="99"/>
        <v>3.6089267320881216E-3</v>
      </c>
      <c r="I991">
        <f t="shared" si="100"/>
        <v>1.2618298204221654E-3</v>
      </c>
      <c r="U991">
        <f t="shared" si="101"/>
        <v>7.2799683704965232E-4</v>
      </c>
      <c r="V991">
        <f t="shared" si="102"/>
        <v>730.35196642479639</v>
      </c>
    </row>
    <row r="992" spans="1:22">
      <c r="A992" s="1">
        <v>42746</v>
      </c>
      <c r="B992">
        <v>19954.279297000001</v>
      </c>
      <c r="C992">
        <v>2275.320068</v>
      </c>
      <c r="D992">
        <v>5563.6499020000001</v>
      </c>
      <c r="E992">
        <v>2.37</v>
      </c>
      <c r="F992">
        <f t="shared" si="97"/>
        <v>4.9610990872837133E-3</v>
      </c>
      <c r="G992">
        <f t="shared" si="98"/>
        <v>2.825642382662228E-3</v>
      </c>
      <c r="H992">
        <f t="shared" si="99"/>
        <v>2.1285798546187883E-3</v>
      </c>
      <c r="I992">
        <f t="shared" si="100"/>
        <v>-3.7902761737808022E-3</v>
      </c>
      <c r="U992">
        <f t="shared" si="101"/>
        <v>2.5955687799913388E-3</v>
      </c>
      <c r="V992">
        <f t="shared" si="102"/>
        <v>732.24764518725374</v>
      </c>
    </row>
    <row r="993" spans="1:22">
      <c r="A993" s="1">
        <v>42747</v>
      </c>
      <c r="B993">
        <v>19891</v>
      </c>
      <c r="C993">
        <v>2270.4399410000001</v>
      </c>
      <c r="D993">
        <v>5547.4902339999999</v>
      </c>
      <c r="E993">
        <v>2.3610000000000002</v>
      </c>
      <c r="F993">
        <f t="shared" si="97"/>
        <v>-3.1762533136334503E-3</v>
      </c>
      <c r="G993">
        <f t="shared" si="98"/>
        <v>-2.1471124147148762E-3</v>
      </c>
      <c r="H993">
        <f t="shared" si="99"/>
        <v>-2.9087346925272734E-3</v>
      </c>
      <c r="I993">
        <f t="shared" si="100"/>
        <v>-3.80469704366386E-3</v>
      </c>
      <c r="U993">
        <f t="shared" si="101"/>
        <v>-2.850099830629066E-3</v>
      </c>
      <c r="V993">
        <f t="shared" si="102"/>
        <v>730.16066629772695</v>
      </c>
    </row>
    <row r="994" spans="1:22">
      <c r="A994" s="1">
        <v>42748</v>
      </c>
      <c r="B994">
        <v>19885.730468999998</v>
      </c>
      <c r="C994">
        <v>2274.639893</v>
      </c>
      <c r="D994">
        <v>5574.1201170000004</v>
      </c>
      <c r="E994">
        <v>2.38</v>
      </c>
      <c r="F994">
        <f t="shared" si="97"/>
        <v>-2.6495546359380065E-4</v>
      </c>
      <c r="G994">
        <f t="shared" si="98"/>
        <v>1.8481317595456588E-3</v>
      </c>
      <c r="H994">
        <f t="shared" si="99"/>
        <v>4.7888629527421825E-3</v>
      </c>
      <c r="I994">
        <f t="shared" si="100"/>
        <v>8.0152295800072632E-3</v>
      </c>
      <c r="U994">
        <f t="shared" si="101"/>
        <v>2.7131347326089386E-3</v>
      </c>
      <c r="V994">
        <f t="shared" si="102"/>
        <v>732.14169056184426</v>
      </c>
    </row>
    <row r="995" spans="1:22">
      <c r="A995" s="1">
        <v>42752</v>
      </c>
      <c r="B995">
        <v>19826.769531000002</v>
      </c>
      <c r="C995">
        <v>2267.889893</v>
      </c>
      <c r="D995">
        <v>5538.7299800000001</v>
      </c>
      <c r="E995">
        <v>2.33</v>
      </c>
      <c r="F995">
        <f t="shared" si="97"/>
        <v>-2.9693915680425943E-3</v>
      </c>
      <c r="G995">
        <f t="shared" si="98"/>
        <v>-2.9719144556663584E-3</v>
      </c>
      <c r="H995">
        <f t="shared" si="99"/>
        <v>-6.3692493521127066E-3</v>
      </c>
      <c r="I995">
        <f t="shared" si="100"/>
        <v>-2.1232220105774052E-2</v>
      </c>
      <c r="U995">
        <f t="shared" si="101"/>
        <v>-5.8163886233239034E-3</v>
      </c>
      <c r="V995">
        <f t="shared" si="102"/>
        <v>727.88326996219917</v>
      </c>
    </row>
    <row r="996" spans="1:22">
      <c r="A996" s="1">
        <v>42753</v>
      </c>
      <c r="B996">
        <v>19804.720702999999</v>
      </c>
      <c r="C996">
        <v>2271.889893</v>
      </c>
      <c r="D996">
        <v>5555.6499020000001</v>
      </c>
      <c r="E996">
        <v>2.3889999999999998</v>
      </c>
      <c r="F996">
        <f t="shared" si="97"/>
        <v>-1.1126924647383331E-3</v>
      </c>
      <c r="G996">
        <f t="shared" si="98"/>
        <v>1.7622004694819377E-3</v>
      </c>
      <c r="H996">
        <f t="shared" si="99"/>
        <v>3.0501813166634718E-3</v>
      </c>
      <c r="I996">
        <f t="shared" si="100"/>
        <v>2.5006600766063113E-2</v>
      </c>
      <c r="U996">
        <f t="shared" si="101"/>
        <v>3.6105668730284342E-3</v>
      </c>
      <c r="V996">
        <f t="shared" si="102"/>
        <v>730.51134118415632</v>
      </c>
    </row>
    <row r="997" spans="1:22">
      <c r="A997" s="1">
        <v>42754</v>
      </c>
      <c r="B997">
        <v>19732.400390999999</v>
      </c>
      <c r="C997">
        <v>2263.6899410000001</v>
      </c>
      <c r="D997">
        <v>5540.080078</v>
      </c>
      <c r="E997">
        <v>2.4590000000000001</v>
      </c>
      <c r="F997">
        <f t="shared" si="97"/>
        <v>-3.6583540054221878E-3</v>
      </c>
      <c r="G997">
        <f t="shared" si="98"/>
        <v>-3.6158379894762971E-3</v>
      </c>
      <c r="H997">
        <f t="shared" si="99"/>
        <v>-2.8064551403657167E-3</v>
      </c>
      <c r="I997">
        <f t="shared" si="100"/>
        <v>2.8879894890383104E-2</v>
      </c>
      <c r="U997">
        <f t="shared" si="101"/>
        <v>-1.3620465154095011E-4</v>
      </c>
      <c r="V997">
        <f t="shared" si="102"/>
        <v>730.41184214148359</v>
      </c>
    </row>
    <row r="998" spans="1:22">
      <c r="A998" s="1">
        <v>42755</v>
      </c>
      <c r="B998">
        <v>19827.25</v>
      </c>
      <c r="C998">
        <v>2271.3100589999999</v>
      </c>
      <c r="D998">
        <v>5555.330078</v>
      </c>
      <c r="E998">
        <v>2.4670000000000001</v>
      </c>
      <c r="F998">
        <f t="shared" si="97"/>
        <v>4.7952795242470645E-3</v>
      </c>
      <c r="G998">
        <f t="shared" si="98"/>
        <v>3.360584419625029E-3</v>
      </c>
      <c r="H998">
        <f t="shared" si="99"/>
        <v>2.7488861409319808E-3</v>
      </c>
      <c r="I998">
        <f t="shared" si="100"/>
        <v>3.2480743131641054E-3</v>
      </c>
      <c r="U998">
        <f t="shared" si="101"/>
        <v>3.5962324567576326E-3</v>
      </c>
      <c r="V998">
        <f t="shared" si="102"/>
        <v>733.03857291499287</v>
      </c>
    </row>
    <row r="999" spans="1:22">
      <c r="A999" s="1">
        <v>42758</v>
      </c>
      <c r="B999">
        <v>19799.849609000001</v>
      </c>
      <c r="C999">
        <v>2265.1999510000001</v>
      </c>
      <c r="D999">
        <v>5552.9399409999996</v>
      </c>
      <c r="E999">
        <v>2.403</v>
      </c>
      <c r="F999">
        <f t="shared" si="97"/>
        <v>-1.3829119787807306E-3</v>
      </c>
      <c r="G999">
        <f t="shared" si="98"/>
        <v>-2.6937499008075371E-3</v>
      </c>
      <c r="H999">
        <f t="shared" si="99"/>
        <v>-4.3033470248692507E-4</v>
      </c>
      <c r="I999">
        <f t="shared" si="100"/>
        <v>-2.6284880792887863E-2</v>
      </c>
      <c r="U999">
        <f t="shared" si="101"/>
        <v>-3.9805870539113448E-3</v>
      </c>
      <c r="V999">
        <f t="shared" si="102"/>
        <v>730.12064906162982</v>
      </c>
    </row>
    <row r="1000" spans="1:22">
      <c r="A1000" s="1">
        <v>42759</v>
      </c>
      <c r="B1000">
        <v>19912.710938</v>
      </c>
      <c r="C1000">
        <v>2280.070068</v>
      </c>
      <c r="D1000">
        <v>5600.9599609999996</v>
      </c>
      <c r="E1000">
        <v>2.4710000000000001</v>
      </c>
      <c r="F1000">
        <f t="shared" si="97"/>
        <v>5.6839262589146863E-3</v>
      </c>
      <c r="G1000">
        <f t="shared" si="98"/>
        <v>6.5431404472227183E-3</v>
      </c>
      <c r="H1000">
        <f t="shared" si="99"/>
        <v>8.6104980514341723E-3</v>
      </c>
      <c r="I1000">
        <f t="shared" si="100"/>
        <v>2.7904970252141083E-2</v>
      </c>
      <c r="U1000">
        <f t="shared" si="101"/>
        <v>9.0417664524855817E-3</v>
      </c>
      <c r="V1000">
        <f t="shared" si="102"/>
        <v>736.72222945258227</v>
      </c>
    </row>
    <row r="1001" spans="1:22">
      <c r="A1001" s="1">
        <v>42760</v>
      </c>
      <c r="B1001">
        <v>20068.509765999999</v>
      </c>
      <c r="C1001">
        <v>2298.3701169999999</v>
      </c>
      <c r="D1001">
        <v>5656.3398440000001</v>
      </c>
      <c r="E1001">
        <v>2.5230000000000001</v>
      </c>
      <c r="F1001">
        <f t="shared" si="97"/>
        <v>7.7936398073014789E-3</v>
      </c>
      <c r="G1001">
        <f t="shared" si="98"/>
        <v>7.9940528720048743E-3</v>
      </c>
      <c r="H1001">
        <f t="shared" si="99"/>
        <v>9.8390077048074297E-3</v>
      </c>
      <c r="I1001">
        <f t="shared" si="100"/>
        <v>2.0825742652447788E-2</v>
      </c>
      <c r="U1001">
        <f t="shared" si="101"/>
        <v>9.7705843804789146E-3</v>
      </c>
      <c r="V1001">
        <f t="shared" si="102"/>
        <v>743.92043616042326</v>
      </c>
    </row>
    <row r="1002" spans="1:22">
      <c r="A1002" s="1">
        <v>42761</v>
      </c>
      <c r="B1002">
        <v>20100.910156000002</v>
      </c>
      <c r="C1002">
        <v>2296.679932</v>
      </c>
      <c r="D1002">
        <v>5655.1801759999998</v>
      </c>
      <c r="E1002">
        <v>2.508</v>
      </c>
      <c r="F1002">
        <f t="shared" si="97"/>
        <v>1.6131872000844124E-3</v>
      </c>
      <c r="G1002">
        <f t="shared" si="98"/>
        <v>-7.3565469720765909E-4</v>
      </c>
      <c r="H1002">
        <f t="shared" si="99"/>
        <v>-2.0504193990067142E-4</v>
      </c>
      <c r="I1002">
        <f t="shared" si="100"/>
        <v>-5.9630468882465246E-3</v>
      </c>
      <c r="U1002">
        <f t="shared" si="101"/>
        <v>-3.9455751993182787E-4</v>
      </c>
      <c r="V1002">
        <f t="shared" si="102"/>
        <v>743.62691675810527</v>
      </c>
    </row>
    <row r="1003" spans="1:22">
      <c r="A1003" s="1">
        <v>42762</v>
      </c>
      <c r="B1003">
        <v>20093.779297000001</v>
      </c>
      <c r="C1003">
        <v>2294.6899410000001</v>
      </c>
      <c r="D1003">
        <v>5660.7797849999997</v>
      </c>
      <c r="E1003">
        <v>2.4809999999999999</v>
      </c>
      <c r="F1003">
        <f t="shared" si="97"/>
        <v>-3.548159805116045E-4</v>
      </c>
      <c r="G1003">
        <f t="shared" si="98"/>
        <v>-8.668398232565737E-4</v>
      </c>
      <c r="H1003">
        <f t="shared" si="99"/>
        <v>9.8968350477623718E-4</v>
      </c>
      <c r="I1003">
        <f t="shared" si="100"/>
        <v>-1.0823918061010393E-2</v>
      </c>
      <c r="U1003">
        <f t="shared" si="101"/>
        <v>-1.1519834957986216E-3</v>
      </c>
      <c r="V1003">
        <f t="shared" si="102"/>
        <v>742.77027082296831</v>
      </c>
    </row>
    <row r="1004" spans="1:22">
      <c r="A1004" s="1">
        <v>42765</v>
      </c>
      <c r="B1004">
        <v>19971.130859000001</v>
      </c>
      <c r="C1004">
        <v>2280.8999020000001</v>
      </c>
      <c r="D1004">
        <v>5613.7099609999996</v>
      </c>
      <c r="E1004">
        <v>2.4830000000000001</v>
      </c>
      <c r="F1004">
        <f t="shared" si="97"/>
        <v>-6.1225057361189604E-3</v>
      </c>
      <c r="G1004">
        <f t="shared" si="98"/>
        <v>-6.0276734697655744E-3</v>
      </c>
      <c r="H1004">
        <f t="shared" si="99"/>
        <v>-8.3498408416115451E-3</v>
      </c>
      <c r="I1004">
        <f t="shared" si="100"/>
        <v>8.0580181636579092E-4</v>
      </c>
      <c r="U1004">
        <f t="shared" si="101"/>
        <v>-6.0694258326122446E-3</v>
      </c>
      <c r="V1004">
        <f t="shared" si="102"/>
        <v>738.26208175353895</v>
      </c>
    </row>
    <row r="1005" spans="1:22">
      <c r="A1005" s="1">
        <v>42766</v>
      </c>
      <c r="B1005">
        <v>19864.089843999998</v>
      </c>
      <c r="C1005">
        <v>2278.8701169999999</v>
      </c>
      <c r="D1005">
        <v>5614.7900390000004</v>
      </c>
      <c r="E1005">
        <v>2.4510000000000001</v>
      </c>
      <c r="F1005">
        <f t="shared" si="97"/>
        <v>-5.3742025645247731E-3</v>
      </c>
      <c r="G1005">
        <f t="shared" si="98"/>
        <v>-8.9030153960211638E-4</v>
      </c>
      <c r="H1005">
        <f t="shared" si="99"/>
        <v>1.9238152973818416E-4</v>
      </c>
      <c r="I1005">
        <f t="shared" si="100"/>
        <v>-1.2971401980053997E-2</v>
      </c>
      <c r="U1005">
        <f t="shared" si="101"/>
        <v>-3.1187769703220113E-3</v>
      </c>
      <c r="V1005">
        <f t="shared" si="102"/>
        <v>735.95960697490398</v>
      </c>
    </row>
    <row r="1006" spans="1:22">
      <c r="A1006" s="1">
        <v>42767</v>
      </c>
      <c r="B1006">
        <v>19890.939452999999</v>
      </c>
      <c r="C1006">
        <v>2279.5500489999999</v>
      </c>
      <c r="D1006">
        <v>5642.6499020000001</v>
      </c>
      <c r="E1006">
        <v>2.4740000000000002</v>
      </c>
      <c r="F1006">
        <f t="shared" si="97"/>
        <v>1.3507530270823363E-3</v>
      </c>
      <c r="G1006">
        <f t="shared" si="98"/>
        <v>2.9831914579263465E-4</v>
      </c>
      <c r="H1006">
        <f t="shared" si="99"/>
        <v>4.9496013344392919E-3</v>
      </c>
      <c r="I1006">
        <f t="shared" si="100"/>
        <v>9.340169424320581E-3</v>
      </c>
      <c r="U1006">
        <f t="shared" si="101"/>
        <v>2.9136189946263368E-3</v>
      </c>
      <c r="V1006">
        <f t="shared" si="102"/>
        <v>738.10391286506388</v>
      </c>
    </row>
    <row r="1007" spans="1:22">
      <c r="A1007" s="1">
        <v>42768</v>
      </c>
      <c r="B1007">
        <v>19884.910156000002</v>
      </c>
      <c r="C1007">
        <v>2280.8500979999999</v>
      </c>
      <c r="D1007">
        <v>5636.2001950000003</v>
      </c>
      <c r="E1007">
        <v>2.4700000000000002</v>
      </c>
      <c r="F1007">
        <f t="shared" si="97"/>
        <v>-3.0316370890604699E-4</v>
      </c>
      <c r="G1007">
        <f t="shared" si="98"/>
        <v>5.7014691400356185E-4</v>
      </c>
      <c r="H1007">
        <f t="shared" si="99"/>
        <v>-1.1436817844999664E-3</v>
      </c>
      <c r="I1007">
        <f t="shared" si="100"/>
        <v>-1.6181233304103741E-3</v>
      </c>
      <c r="U1007">
        <f t="shared" si="101"/>
        <v>-4.2482190686177288E-4</v>
      </c>
      <c r="V1007">
        <f t="shared" si="102"/>
        <v>737.79035015333841</v>
      </c>
    </row>
    <row r="1008" spans="1:22">
      <c r="A1008" s="1">
        <v>42769</v>
      </c>
      <c r="B1008">
        <v>20071.460938</v>
      </c>
      <c r="C1008">
        <v>2297.419922</v>
      </c>
      <c r="D1008">
        <v>5666.7700199999999</v>
      </c>
      <c r="E1008">
        <v>2.4910000000000001</v>
      </c>
      <c r="F1008">
        <f t="shared" si="97"/>
        <v>9.3377918166672024E-3</v>
      </c>
      <c r="G1008">
        <f t="shared" si="98"/>
        <v>7.23849675825126E-3</v>
      </c>
      <c r="H1008">
        <f t="shared" si="99"/>
        <v>5.4091798803199594E-3</v>
      </c>
      <c r="I1008">
        <f t="shared" si="100"/>
        <v>8.4660856401574999E-3</v>
      </c>
      <c r="U1008">
        <f t="shared" si="101"/>
        <v>7.442249100587277E-3</v>
      </c>
      <c r="V1008">
        <f t="shared" si="102"/>
        <v>743.28116972318901</v>
      </c>
    </row>
    <row r="1009" spans="1:22">
      <c r="A1009" s="1">
        <v>42772</v>
      </c>
      <c r="B1009">
        <v>20052.419922000001</v>
      </c>
      <c r="C1009">
        <v>2292.5600589999999</v>
      </c>
      <c r="D1009">
        <v>5663.5498049999997</v>
      </c>
      <c r="E1009">
        <v>2.4129999999999998</v>
      </c>
      <c r="F1009">
        <f t="shared" si="97"/>
        <v>-9.491114528927734E-4</v>
      </c>
      <c r="G1009">
        <f t="shared" si="98"/>
        <v>-2.1175973909143666E-3</v>
      </c>
      <c r="H1009">
        <f t="shared" si="99"/>
        <v>-5.6842439338758975E-4</v>
      </c>
      <c r="I1009">
        <f t="shared" si="100"/>
        <v>-3.1813449637148813E-2</v>
      </c>
      <c r="U1009">
        <f t="shared" si="101"/>
        <v>-4.2718849348733004E-3</v>
      </c>
      <c r="V1009">
        <f t="shared" si="102"/>
        <v>740.1059580918735</v>
      </c>
    </row>
    <row r="1010" spans="1:22">
      <c r="A1010" s="1">
        <v>42773</v>
      </c>
      <c r="B1010">
        <v>20090.289063</v>
      </c>
      <c r="C1010">
        <v>2293.080078</v>
      </c>
      <c r="D1010">
        <v>5674.2202150000003</v>
      </c>
      <c r="E1010">
        <v>2.3889999999999998</v>
      </c>
      <c r="F1010">
        <f t="shared" si="97"/>
        <v>1.8867262918317868E-3</v>
      </c>
      <c r="G1010">
        <f t="shared" si="98"/>
        <v>2.2680323213039314E-4</v>
      </c>
      <c r="H1010">
        <f t="shared" si="99"/>
        <v>1.8822772258719847E-3</v>
      </c>
      <c r="I1010">
        <f t="shared" si="100"/>
        <v>-9.9959182992222645E-3</v>
      </c>
      <c r="U1010">
        <f t="shared" si="101"/>
        <v>1.9915019502802296E-4</v>
      </c>
      <c r="V1010">
        <f t="shared" si="102"/>
        <v>740.25335033776889</v>
      </c>
    </row>
    <row r="1011" spans="1:22">
      <c r="A1011" s="1">
        <v>42774</v>
      </c>
      <c r="B1011">
        <v>20054.339843999998</v>
      </c>
      <c r="C1011">
        <v>2294.669922</v>
      </c>
      <c r="D1011">
        <v>5682.4501950000003</v>
      </c>
      <c r="E1011">
        <v>2.351</v>
      </c>
      <c r="F1011">
        <f t="shared" si="97"/>
        <v>-1.7909857227774325E-3</v>
      </c>
      <c r="G1011">
        <f t="shared" si="98"/>
        <v>6.9308225759549607E-4</v>
      </c>
      <c r="H1011">
        <f t="shared" si="99"/>
        <v>1.4493652001121742E-3</v>
      </c>
      <c r="I1011">
        <f t="shared" si="100"/>
        <v>-1.6034098785739963E-2</v>
      </c>
      <c r="U1011">
        <f t="shared" si="101"/>
        <v>-1.4979713580949251E-3</v>
      </c>
      <c r="V1011">
        <f t="shared" si="102"/>
        <v>739.14447202122915</v>
      </c>
    </row>
    <row r="1012" spans="1:22">
      <c r="A1012" s="1">
        <v>42775</v>
      </c>
      <c r="B1012">
        <v>20172.400390999999</v>
      </c>
      <c r="C1012">
        <v>2307.8701169999999</v>
      </c>
      <c r="D1012">
        <v>5715.1801759999998</v>
      </c>
      <c r="E1012">
        <v>2.395</v>
      </c>
      <c r="F1012">
        <f t="shared" si="97"/>
        <v>5.8697714646401581E-3</v>
      </c>
      <c r="G1012">
        <f t="shared" si="98"/>
        <v>5.7360636002423832E-3</v>
      </c>
      <c r="H1012">
        <f t="shared" si="99"/>
        <v>5.7433115310483842E-3</v>
      </c>
      <c r="I1012">
        <f t="shared" si="100"/>
        <v>1.8542461304946186E-2</v>
      </c>
      <c r="U1012">
        <f t="shared" si="101"/>
        <v>7.0589901092738966E-3</v>
      </c>
      <c r="V1012">
        <f t="shared" si="102"/>
        <v>744.36208553855147</v>
      </c>
    </row>
    <row r="1013" spans="1:22">
      <c r="A1013" s="1">
        <v>42776</v>
      </c>
      <c r="B1013">
        <v>20269.369140999999</v>
      </c>
      <c r="C1013">
        <v>2316.1000979999999</v>
      </c>
      <c r="D1013">
        <v>5734.1298829999996</v>
      </c>
      <c r="E1013">
        <v>2.4089999999999998</v>
      </c>
      <c r="F1013">
        <f t="shared" si="97"/>
        <v>4.7954843198966517E-3</v>
      </c>
      <c r="G1013">
        <f t="shared" si="98"/>
        <v>3.5597070516704093E-3</v>
      </c>
      <c r="H1013">
        <f t="shared" si="99"/>
        <v>3.310194973430677E-3</v>
      </c>
      <c r="I1013">
        <f t="shared" si="100"/>
        <v>5.828492769855708E-3</v>
      </c>
      <c r="U1013">
        <f t="shared" si="101"/>
        <v>4.0824651804848922E-3</v>
      </c>
      <c r="V1013">
        <f t="shared" si="102"/>
        <v>747.40091783443575</v>
      </c>
    </row>
    <row r="1014" spans="1:22">
      <c r="A1014" s="1">
        <v>42779</v>
      </c>
      <c r="B1014">
        <v>20412.160156000002</v>
      </c>
      <c r="C1014">
        <v>2328.25</v>
      </c>
      <c r="D1014">
        <v>5763.9599609999996</v>
      </c>
      <c r="E1014">
        <v>2.4340000000000002</v>
      </c>
      <c r="F1014">
        <f t="shared" si="97"/>
        <v>7.0199721525836447E-3</v>
      </c>
      <c r="G1014">
        <f t="shared" si="98"/>
        <v>5.2321334355937893E-3</v>
      </c>
      <c r="H1014">
        <f t="shared" si="99"/>
        <v>5.1887131393681266E-3</v>
      </c>
      <c r="I1014">
        <f t="shared" si="100"/>
        <v>1.0324270932601232E-2</v>
      </c>
      <c r="U1014">
        <f t="shared" si="101"/>
        <v>6.2646727115237911E-3</v>
      </c>
      <c r="V1014">
        <f t="shared" si="102"/>
        <v>752.08313996896106</v>
      </c>
    </row>
    <row r="1015" spans="1:22">
      <c r="A1015" s="1">
        <v>42780</v>
      </c>
      <c r="B1015">
        <v>20504.410156000002</v>
      </c>
      <c r="C1015">
        <v>2337.580078</v>
      </c>
      <c r="D1015">
        <v>5782.5698240000002</v>
      </c>
      <c r="E1015">
        <v>2.4700000000000002</v>
      </c>
      <c r="F1015">
        <f t="shared" si="97"/>
        <v>4.5091832284280707E-3</v>
      </c>
      <c r="G1015">
        <f t="shared" si="98"/>
        <v>3.9993271421984809E-3</v>
      </c>
      <c r="H1015">
        <f t="shared" si="99"/>
        <v>3.2234583828421805E-3</v>
      </c>
      <c r="I1015">
        <f t="shared" si="100"/>
        <v>1.468215607455051E-2</v>
      </c>
      <c r="U1015">
        <f t="shared" si="101"/>
        <v>4.9878062334956707E-3</v>
      </c>
      <c r="V1015">
        <f t="shared" si="102"/>
        <v>755.8343849426052</v>
      </c>
    </row>
    <row r="1016" spans="1:22">
      <c r="A1016" s="1">
        <v>42781</v>
      </c>
      <c r="B1016">
        <v>20611.859375</v>
      </c>
      <c r="C1016">
        <v>2349.25</v>
      </c>
      <c r="D1016">
        <v>5819.4399409999996</v>
      </c>
      <c r="E1016">
        <v>2.5019999999999998</v>
      </c>
      <c r="F1016">
        <f t="shared" si="97"/>
        <v>5.2266153923627738E-3</v>
      </c>
      <c r="G1016">
        <f t="shared" si="98"/>
        <v>4.9798887192087238E-3</v>
      </c>
      <c r="H1016">
        <f t="shared" si="99"/>
        <v>6.3558369396111217E-3</v>
      </c>
      <c r="I1016">
        <f t="shared" si="100"/>
        <v>1.287226140483334E-2</v>
      </c>
      <c r="U1016">
        <f t="shared" si="101"/>
        <v>6.2559284558381199E-3</v>
      </c>
      <c r="V1016">
        <f t="shared" si="102"/>
        <v>760.56283077926855</v>
      </c>
    </row>
    <row r="1017" spans="1:22">
      <c r="A1017" s="1">
        <v>42782</v>
      </c>
      <c r="B1017">
        <v>20619.769531000002</v>
      </c>
      <c r="C1017">
        <v>2347.219971</v>
      </c>
      <c r="D1017">
        <v>5814.8999020000001</v>
      </c>
      <c r="E1017">
        <v>2.4500000000000002</v>
      </c>
      <c r="F1017">
        <f t="shared" si="97"/>
        <v>3.8369360158342348E-4</v>
      </c>
      <c r="G1017">
        <f t="shared" si="98"/>
        <v>-8.6449147507085061E-4</v>
      </c>
      <c r="H1017">
        <f t="shared" si="99"/>
        <v>-7.8045497926208351E-4</v>
      </c>
      <c r="I1017">
        <f t="shared" si="100"/>
        <v>-2.1002387488083574E-2</v>
      </c>
      <c r="U1017">
        <f t="shared" si="101"/>
        <v>-2.4786146046332108E-3</v>
      </c>
      <c r="V1017">
        <f t="shared" si="102"/>
        <v>758.67768863915796</v>
      </c>
    </row>
    <row r="1018" spans="1:22">
      <c r="A1018" s="1">
        <v>42783</v>
      </c>
      <c r="B1018">
        <v>20624.050781000002</v>
      </c>
      <c r="C1018">
        <v>2351.1599120000001</v>
      </c>
      <c r="D1018">
        <v>5838.580078</v>
      </c>
      <c r="E1018">
        <v>2.4249999999999998</v>
      </c>
      <c r="F1018">
        <f t="shared" si="97"/>
        <v>2.0760686003328988E-4</v>
      </c>
      <c r="G1018">
        <f t="shared" si="98"/>
        <v>1.6771491542383855E-3</v>
      </c>
      <c r="H1018">
        <f t="shared" si="99"/>
        <v>4.0640578837505253E-3</v>
      </c>
      <c r="I1018">
        <f t="shared" si="100"/>
        <v>-1.0256500167189221E-2</v>
      </c>
      <c r="U1018">
        <f t="shared" si="101"/>
        <v>7.5899415268773814E-4</v>
      </c>
      <c r="V1018">
        <f t="shared" si="102"/>
        <v>759.2535205686097</v>
      </c>
    </row>
    <row r="1019" spans="1:22">
      <c r="A1019" s="1">
        <v>42787</v>
      </c>
      <c r="B1019">
        <v>20743</v>
      </c>
      <c r="C1019">
        <v>2365.3798830000001</v>
      </c>
      <c r="D1019">
        <v>5865.9501950000003</v>
      </c>
      <c r="E1019">
        <v>2.427</v>
      </c>
      <c r="F1019">
        <f t="shared" si="97"/>
        <v>5.7509319417362011E-3</v>
      </c>
      <c r="G1019">
        <f t="shared" si="98"/>
        <v>6.0298501458571517E-3</v>
      </c>
      <c r="H1019">
        <f t="shared" si="99"/>
        <v>4.6768501170583142E-3</v>
      </c>
      <c r="I1019">
        <f t="shared" si="100"/>
        <v>8.244023550179841E-4</v>
      </c>
      <c r="U1019">
        <f t="shared" si="101"/>
        <v>5.0197298968972983E-3</v>
      </c>
      <c r="V1019">
        <f t="shared" si="102"/>
        <v>763.06476816513248</v>
      </c>
    </row>
    <row r="1020" spans="1:22">
      <c r="A1020" s="1">
        <v>42788</v>
      </c>
      <c r="B1020">
        <v>20775.599609000001</v>
      </c>
      <c r="C1020">
        <v>2362.820068</v>
      </c>
      <c r="D1020">
        <v>5860.6298829999996</v>
      </c>
      <c r="E1020">
        <v>2.4180000000000001</v>
      </c>
      <c r="F1020">
        <f t="shared" si="97"/>
        <v>1.5703620067306666E-3</v>
      </c>
      <c r="G1020">
        <f t="shared" si="98"/>
        <v>-1.0827863781683815E-3</v>
      </c>
      <c r="H1020">
        <f t="shared" si="99"/>
        <v>-9.0739368676257155E-4</v>
      </c>
      <c r="I1020">
        <f t="shared" si="100"/>
        <v>-3.7151745518633197E-3</v>
      </c>
      <c r="U1020">
        <f t="shared" si="101"/>
        <v>-4.9746287264641796E-4</v>
      </c>
      <c r="V1020">
        <f t="shared" si="102"/>
        <v>762.68517177354579</v>
      </c>
    </row>
    <row r="1021" spans="1:22">
      <c r="A1021" s="1">
        <v>42789</v>
      </c>
      <c r="B1021">
        <v>20810.320313</v>
      </c>
      <c r="C1021">
        <v>2363.8100589999999</v>
      </c>
      <c r="D1021">
        <v>5835.5097660000001</v>
      </c>
      <c r="E1021">
        <v>2.3879999999999999</v>
      </c>
      <c r="F1021">
        <f t="shared" si="97"/>
        <v>1.6698301796790867E-3</v>
      </c>
      <c r="G1021">
        <f t="shared" si="98"/>
        <v>4.188992952173622E-4</v>
      </c>
      <c r="H1021">
        <f t="shared" si="99"/>
        <v>-4.2954609602967719E-3</v>
      </c>
      <c r="I1021">
        <f t="shared" si="100"/>
        <v>-1.2484556662245396E-2</v>
      </c>
      <c r="U1021">
        <f t="shared" si="101"/>
        <v>-1.9104751118446367E-3</v>
      </c>
      <c r="V1021">
        <f t="shared" si="102"/>
        <v>761.22808073469946</v>
      </c>
    </row>
    <row r="1022" spans="1:22">
      <c r="A1022" s="1">
        <v>42790</v>
      </c>
      <c r="B1022">
        <v>20821.759765999999</v>
      </c>
      <c r="C1022">
        <v>2367.3400879999999</v>
      </c>
      <c r="D1022">
        <v>5845.3100590000004</v>
      </c>
      <c r="E1022">
        <v>2.3170000000000002</v>
      </c>
      <c r="F1022">
        <f t="shared" si="97"/>
        <v>5.4954992718073614E-4</v>
      </c>
      <c r="G1022">
        <f t="shared" si="98"/>
        <v>1.4922501063708675E-3</v>
      </c>
      <c r="H1022">
        <f t="shared" si="99"/>
        <v>1.678014976073793E-3</v>
      </c>
      <c r="I1022">
        <f t="shared" si="100"/>
        <v>-3.0182950080116337E-2</v>
      </c>
      <c r="U1022">
        <f t="shared" si="101"/>
        <v>-1.9023505051240148E-3</v>
      </c>
      <c r="V1022">
        <f t="shared" si="102"/>
        <v>759.77995811079927</v>
      </c>
    </row>
    <row r="1023" spans="1:22">
      <c r="A1023" s="1">
        <v>42793</v>
      </c>
      <c r="B1023">
        <v>20837.439452999999</v>
      </c>
      <c r="C1023">
        <v>2369.75</v>
      </c>
      <c r="D1023">
        <v>5861.8999020000001</v>
      </c>
      <c r="E1023">
        <v>2.3690000000000002</v>
      </c>
      <c r="F1023">
        <f t="shared" si="97"/>
        <v>7.5275992022691873E-4</v>
      </c>
      <c r="G1023">
        <f t="shared" si="98"/>
        <v>1.0174652215321359E-3</v>
      </c>
      <c r="H1023">
        <f t="shared" si="99"/>
        <v>2.8341260060717422E-3</v>
      </c>
      <c r="I1023">
        <f t="shared" si="100"/>
        <v>2.2194679726409258E-2</v>
      </c>
      <c r="U1023">
        <f t="shared" si="101"/>
        <v>3.6007733169901648E-3</v>
      </c>
      <c r="V1023">
        <f t="shared" si="102"/>
        <v>762.5157535107486</v>
      </c>
    </row>
    <row r="1024" spans="1:22">
      <c r="A1024" s="1">
        <v>42794</v>
      </c>
      <c r="B1024">
        <v>20812.240234000001</v>
      </c>
      <c r="C1024">
        <v>2363.639893</v>
      </c>
      <c r="D1024">
        <v>5825.4399409999996</v>
      </c>
      <c r="E1024">
        <v>2.3580000000000001</v>
      </c>
      <c r="F1024">
        <f t="shared" si="97"/>
        <v>-1.2100559843039517E-3</v>
      </c>
      <c r="G1024">
        <f t="shared" si="98"/>
        <v>-2.581705936709556E-3</v>
      </c>
      <c r="H1024">
        <f t="shared" si="99"/>
        <v>-6.2392434491168438E-3</v>
      </c>
      <c r="I1024">
        <f t="shared" si="100"/>
        <v>-4.6541230614693249E-3</v>
      </c>
      <c r="U1024">
        <f t="shared" si="101"/>
        <v>-3.474713917186038E-3</v>
      </c>
      <c r="V1024">
        <f t="shared" si="102"/>
        <v>759.86622940995119</v>
      </c>
    </row>
    <row r="1025" spans="1:22">
      <c r="A1025" s="1">
        <v>42795</v>
      </c>
      <c r="B1025">
        <v>21115.550781000002</v>
      </c>
      <c r="C1025">
        <v>2395.959961</v>
      </c>
      <c r="D1025">
        <v>5904.0297849999997</v>
      </c>
      <c r="E1025">
        <v>2.4630000000000001</v>
      </c>
      <c r="F1025">
        <f t="shared" si="97"/>
        <v>1.4468486453399087E-2</v>
      </c>
      <c r="G1025">
        <f t="shared" si="98"/>
        <v>1.3581210931325458E-2</v>
      </c>
      <c r="H1025">
        <f t="shared" si="99"/>
        <v>1.340060921854562E-2</v>
      </c>
      <c r="I1025">
        <f t="shared" si="100"/>
        <v>4.3566317023221765E-2</v>
      </c>
      <c r="U1025">
        <f t="shared" si="101"/>
        <v>1.6791723683303224E-2</v>
      </c>
      <c r="V1025">
        <f t="shared" si="102"/>
        <v>772.62569317047667</v>
      </c>
    </row>
    <row r="1026" spans="1:22">
      <c r="A1026" s="1">
        <v>42796</v>
      </c>
      <c r="B1026">
        <v>21002.970702999999</v>
      </c>
      <c r="C1026">
        <v>2381.919922</v>
      </c>
      <c r="D1026">
        <v>5861.2202150000003</v>
      </c>
      <c r="E1026">
        <v>2.4889999999999999</v>
      </c>
      <c r="F1026">
        <f t="shared" si="97"/>
        <v>-5.3458831006910181E-3</v>
      </c>
      <c r="G1026">
        <f t="shared" si="98"/>
        <v>-5.8771169457121526E-3</v>
      </c>
      <c r="H1026">
        <f t="shared" si="99"/>
        <v>-7.2773224420514364E-3</v>
      </c>
      <c r="I1026">
        <f t="shared" si="100"/>
        <v>1.0500904247053985E-2</v>
      </c>
      <c r="U1026">
        <f t="shared" si="101"/>
        <v>-4.5000063218309837E-3</v>
      </c>
      <c r="V1026">
        <f t="shared" si="102"/>
        <v>769.14887266680046</v>
      </c>
    </row>
    <row r="1027" spans="1:22">
      <c r="A1027" s="1">
        <v>42797</v>
      </c>
      <c r="B1027">
        <v>21005.710938</v>
      </c>
      <c r="C1027">
        <v>2383.1201169999999</v>
      </c>
      <c r="D1027">
        <v>5870.75</v>
      </c>
      <c r="E1027">
        <v>2.492</v>
      </c>
      <c r="F1027">
        <f t="shared" si="97"/>
        <v>1.3046041422123015E-4</v>
      </c>
      <c r="G1027">
        <f t="shared" si="98"/>
        <v>5.0375023737784424E-4</v>
      </c>
      <c r="H1027">
        <f t="shared" si="99"/>
        <v>1.6245842635691599E-3</v>
      </c>
      <c r="I1027">
        <f t="shared" si="100"/>
        <v>1.2045775397518126E-3</v>
      </c>
      <c r="U1027">
        <f t="shared" si="101"/>
        <v>7.9809622852565151E-4</v>
      </c>
      <c r="V1027">
        <f t="shared" si="102"/>
        <v>769.76272748125064</v>
      </c>
    </row>
    <row r="1028" spans="1:22">
      <c r="A1028" s="1">
        <v>42800</v>
      </c>
      <c r="B1028">
        <v>20954.339843999998</v>
      </c>
      <c r="C1028">
        <v>2375.3100589999999</v>
      </c>
      <c r="D1028">
        <v>5849.1801759999998</v>
      </c>
      <c r="E1028">
        <v>2.4940000000000002</v>
      </c>
      <c r="F1028">
        <f t="shared" ref="F1028:F1091" si="103">LN(B1028/B1027)</f>
        <v>-2.4485728071786256E-3</v>
      </c>
      <c r="G1028">
        <f t="shared" ref="G1028:G1091" si="104">LN(C1028/C1027)</f>
        <v>-3.2826225138571038E-3</v>
      </c>
      <c r="H1028">
        <f t="shared" ref="H1028:H1091" si="105">LN(D1028/D1027)</f>
        <v>-3.6808834233704579E-3</v>
      </c>
      <c r="I1028">
        <f t="shared" ref="I1028:I1091" si="106">LN(E1028/E1027)</f>
        <v>8.0224633263804726E-4</v>
      </c>
      <c r="U1028">
        <f t="shared" ref="U1028:U1091" si="107">0.3*(F1028)+0.3*(G1028)+0.3*(H1028)+0.1*(I1028)</f>
        <v>-2.7433989900580514E-3</v>
      </c>
      <c r="V1028">
        <f t="shared" ref="V1028:V1091" si="108">V1027*(1+U1028)</f>
        <v>767.6509611920942</v>
      </c>
    </row>
    <row r="1029" spans="1:22">
      <c r="A1029" s="1">
        <v>42801</v>
      </c>
      <c r="B1029">
        <v>20924.759765999999</v>
      </c>
      <c r="C1029">
        <v>2368.389893</v>
      </c>
      <c r="D1029">
        <v>5833.9301759999998</v>
      </c>
      <c r="E1029">
        <v>2.5110000000000001</v>
      </c>
      <c r="F1029">
        <f t="shared" si="103"/>
        <v>-1.4126417804835058E-3</v>
      </c>
      <c r="G1029">
        <f t="shared" si="104"/>
        <v>-2.9176258949927506E-3</v>
      </c>
      <c r="H1029">
        <f t="shared" si="105"/>
        <v>-2.6106076552574308E-3</v>
      </c>
      <c r="I1029">
        <f t="shared" si="106"/>
        <v>6.7932329176031338E-3</v>
      </c>
      <c r="U1029">
        <f t="shared" si="107"/>
        <v>-1.4029393074597931E-3</v>
      </c>
      <c r="V1029">
        <f t="shared" si="108"/>
        <v>766.57399348422848</v>
      </c>
    </row>
    <row r="1030" spans="1:22">
      <c r="A1030" s="1">
        <v>42802</v>
      </c>
      <c r="B1030">
        <v>20855.730468999998</v>
      </c>
      <c r="C1030">
        <v>2362.9799800000001</v>
      </c>
      <c r="D1030">
        <v>5837.5498049999997</v>
      </c>
      <c r="E1030">
        <v>2.552</v>
      </c>
      <c r="F1030">
        <f t="shared" si="103"/>
        <v>-3.3043824724079823E-3</v>
      </c>
      <c r="G1030">
        <f t="shared" si="104"/>
        <v>-2.2868283405635356E-3</v>
      </c>
      <c r="H1030">
        <f t="shared" si="105"/>
        <v>6.2025195124093178E-4</v>
      </c>
      <c r="I1030">
        <f t="shared" si="106"/>
        <v>1.6196285307095482E-2</v>
      </c>
      <c r="U1030">
        <f t="shared" si="107"/>
        <v>1.2834087219037223E-4</v>
      </c>
      <c r="V1030">
        <f t="shared" si="108"/>
        <v>766.67237625915072</v>
      </c>
    </row>
    <row r="1031" spans="1:22">
      <c r="A1031" s="1">
        <v>42803</v>
      </c>
      <c r="B1031">
        <v>20858.189452999999</v>
      </c>
      <c r="C1031">
        <v>2364.8701169999999</v>
      </c>
      <c r="D1031">
        <v>5838.8100590000004</v>
      </c>
      <c r="E1031">
        <v>2.5979999999999999</v>
      </c>
      <c r="F1031">
        <f t="shared" si="103"/>
        <v>1.1789752712993605E-4</v>
      </c>
      <c r="G1031">
        <f t="shared" si="104"/>
        <v>7.9957573185312732E-4</v>
      </c>
      <c r="H1031">
        <f t="shared" si="105"/>
        <v>2.1586419390518229E-4</v>
      </c>
      <c r="I1031">
        <f t="shared" si="106"/>
        <v>1.7864552765864249E-2</v>
      </c>
      <c r="U1031">
        <f t="shared" si="107"/>
        <v>2.1264565124528988E-3</v>
      </c>
      <c r="V1031">
        <f t="shared" si="108"/>
        <v>768.30267172656465</v>
      </c>
    </row>
    <row r="1032" spans="1:22">
      <c r="A1032" s="1">
        <v>42804</v>
      </c>
      <c r="B1032">
        <v>20902.980468999998</v>
      </c>
      <c r="C1032">
        <v>2372.6000979999999</v>
      </c>
      <c r="D1032">
        <v>5861.7299800000001</v>
      </c>
      <c r="E1032">
        <v>2.5819999999999999</v>
      </c>
      <c r="F1032">
        <f t="shared" si="103"/>
        <v>2.1451043282093348E-3</v>
      </c>
      <c r="G1032">
        <f t="shared" si="104"/>
        <v>3.2633399300272393E-3</v>
      </c>
      <c r="H1032">
        <f t="shared" si="105"/>
        <v>3.9177593922633865E-3</v>
      </c>
      <c r="I1032">
        <f t="shared" si="106"/>
        <v>-6.1776258239571004E-3</v>
      </c>
      <c r="U1032">
        <f t="shared" si="107"/>
        <v>2.1800985127542779E-3</v>
      </c>
      <c r="V1032">
        <f t="shared" si="108"/>
        <v>769.97764723854084</v>
      </c>
    </row>
    <row r="1033" spans="1:22">
      <c r="A1033" s="1">
        <v>42807</v>
      </c>
      <c r="B1033">
        <v>20881.480468999998</v>
      </c>
      <c r="C1033">
        <v>2373.469971</v>
      </c>
      <c r="D1033">
        <v>5875.7797849999997</v>
      </c>
      <c r="E1033">
        <v>2.6080000000000001</v>
      </c>
      <c r="F1033">
        <f t="shared" si="103"/>
        <v>-1.0290907870907275E-3</v>
      </c>
      <c r="G1033">
        <f t="shared" si="104"/>
        <v>3.6656559936696162E-4</v>
      </c>
      <c r="H1033">
        <f t="shared" si="105"/>
        <v>2.3940021335931813E-3</v>
      </c>
      <c r="I1033">
        <f t="shared" si="106"/>
        <v>1.0019351639955815E-2</v>
      </c>
      <c r="U1033">
        <f t="shared" si="107"/>
        <v>1.521378247756406E-3</v>
      </c>
      <c r="V1033">
        <f t="shared" si="108"/>
        <v>771.14907448230815</v>
      </c>
    </row>
    <row r="1034" spans="1:22">
      <c r="A1034" s="1">
        <v>42808</v>
      </c>
      <c r="B1034">
        <v>20837.369140999999</v>
      </c>
      <c r="C1034">
        <v>2365.4499510000001</v>
      </c>
      <c r="D1034">
        <v>5856.8198240000002</v>
      </c>
      <c r="E1034">
        <v>2.5950000000000002</v>
      </c>
      <c r="F1034">
        <f t="shared" si="103"/>
        <v>-2.1146961074413285E-3</v>
      </c>
      <c r="G1034">
        <f t="shared" si="104"/>
        <v>-3.3847491786320912E-3</v>
      </c>
      <c r="H1034">
        <f t="shared" si="105"/>
        <v>-3.2320164560953346E-3</v>
      </c>
      <c r="I1034">
        <f t="shared" si="106"/>
        <v>-4.9971274465545022E-3</v>
      </c>
      <c r="U1034">
        <f t="shared" si="107"/>
        <v>-3.1191512673060763E-3</v>
      </c>
      <c r="V1034">
        <f t="shared" si="108"/>
        <v>768.74374386935472</v>
      </c>
    </row>
    <row r="1035" spans="1:22">
      <c r="A1035" s="1">
        <v>42809</v>
      </c>
      <c r="B1035">
        <v>20950.099609000001</v>
      </c>
      <c r="C1035">
        <v>2385.26001</v>
      </c>
      <c r="D1035">
        <v>5900.0498049999997</v>
      </c>
      <c r="E1035">
        <v>2.508</v>
      </c>
      <c r="F1035">
        <f t="shared" si="103"/>
        <v>5.3954328818605415E-3</v>
      </c>
      <c r="G1035">
        <f t="shared" si="104"/>
        <v>8.3398792956066378E-3</v>
      </c>
      <c r="H1035">
        <f t="shared" si="105"/>
        <v>7.3540282734008058E-3</v>
      </c>
      <c r="I1035">
        <f t="shared" si="106"/>
        <v>-3.4100893847177738E-2</v>
      </c>
      <c r="U1035">
        <f t="shared" si="107"/>
        <v>2.9167127505426212E-3</v>
      </c>
      <c r="V1035">
        <f t="shared" si="108"/>
        <v>770.98594854899841</v>
      </c>
    </row>
    <row r="1036" spans="1:22">
      <c r="A1036" s="1">
        <v>42810</v>
      </c>
      <c r="B1036">
        <v>20934.550781000002</v>
      </c>
      <c r="C1036">
        <v>2381.3798830000001</v>
      </c>
      <c r="D1036">
        <v>5900.7597660000001</v>
      </c>
      <c r="E1036">
        <v>2.5219999999999998</v>
      </c>
      <c r="F1036">
        <f t="shared" si="103"/>
        <v>-7.4245952011000888E-4</v>
      </c>
      <c r="G1036">
        <f t="shared" si="104"/>
        <v>-1.6280348187074486E-3</v>
      </c>
      <c r="H1036">
        <f t="shared" si="105"/>
        <v>1.2032411786419243E-4</v>
      </c>
      <c r="I1036">
        <f t="shared" si="106"/>
        <v>5.5666147720534898E-3</v>
      </c>
      <c r="U1036">
        <f t="shared" si="107"/>
        <v>-1.1838958908063052E-4</v>
      </c>
      <c r="V1036">
        <f t="shared" si="108"/>
        <v>770.89467183936279</v>
      </c>
    </row>
    <row r="1037" spans="1:22">
      <c r="A1037" s="1">
        <v>42811</v>
      </c>
      <c r="B1037">
        <v>20914.619140999999</v>
      </c>
      <c r="C1037">
        <v>2378.25</v>
      </c>
      <c r="D1037">
        <v>5901</v>
      </c>
      <c r="E1037">
        <v>2.5009999999999999</v>
      </c>
      <c r="F1037">
        <f t="shared" si="103"/>
        <v>-9.5254656396887201E-4</v>
      </c>
      <c r="G1037">
        <f t="shared" si="104"/>
        <v>-1.3151793429673527E-3</v>
      </c>
      <c r="H1037">
        <f t="shared" si="105"/>
        <v>4.0711555699525929E-5</v>
      </c>
      <c r="I1037">
        <f t="shared" si="106"/>
        <v>-8.361585647245786E-3</v>
      </c>
      <c r="U1037">
        <f t="shared" si="107"/>
        <v>-1.5042628700955884E-3</v>
      </c>
      <c r="V1037">
        <f t="shared" si="108"/>
        <v>769.7350436077603</v>
      </c>
    </row>
    <row r="1038" spans="1:22">
      <c r="A1038" s="1">
        <v>42814</v>
      </c>
      <c r="B1038">
        <v>20905.859375</v>
      </c>
      <c r="C1038">
        <v>2373.469971</v>
      </c>
      <c r="D1038">
        <v>5901.5297849999997</v>
      </c>
      <c r="E1038">
        <v>2.4729999999999999</v>
      </c>
      <c r="F1038">
        <f t="shared" si="103"/>
        <v>-4.1892232891382848E-4</v>
      </c>
      <c r="G1038">
        <f t="shared" si="104"/>
        <v>-2.0119159552997494E-3</v>
      </c>
      <c r="H1038">
        <f t="shared" si="105"/>
        <v>8.9774821162260109E-5</v>
      </c>
      <c r="I1038">
        <f t="shared" si="106"/>
        <v>-1.125866335620283E-2</v>
      </c>
      <c r="U1038">
        <f t="shared" si="107"/>
        <v>-1.8281853745356783E-3</v>
      </c>
      <c r="V1038">
        <f t="shared" si="108"/>
        <v>768.32782525876905</v>
      </c>
    </row>
    <row r="1039" spans="1:22">
      <c r="A1039" s="1">
        <v>42815</v>
      </c>
      <c r="B1039">
        <v>20668.009765999999</v>
      </c>
      <c r="C1039">
        <v>2344.0200199999999</v>
      </c>
      <c r="D1039">
        <v>5793.830078</v>
      </c>
      <c r="E1039">
        <v>2.4359999999999999</v>
      </c>
      <c r="F1039">
        <f t="shared" si="103"/>
        <v>-1.1442389607327587E-2</v>
      </c>
      <c r="G1039">
        <f t="shared" si="104"/>
        <v>-1.2485594515205749E-2</v>
      </c>
      <c r="H1039">
        <f t="shared" si="105"/>
        <v>-1.8418031214157939E-2</v>
      </c>
      <c r="I1039">
        <f t="shared" si="106"/>
        <v>-1.5074638691628494E-2</v>
      </c>
      <c r="U1039">
        <f t="shared" si="107"/>
        <v>-1.4211268470170232E-2</v>
      </c>
      <c r="V1039">
        <f t="shared" si="108"/>
        <v>757.40891226091469</v>
      </c>
    </row>
    <row r="1040" spans="1:22">
      <c r="A1040" s="1">
        <v>42816</v>
      </c>
      <c r="B1040">
        <v>20661.300781000002</v>
      </c>
      <c r="C1040">
        <v>2348.4499510000001</v>
      </c>
      <c r="D1040">
        <v>5821.6401370000003</v>
      </c>
      <c r="E1040">
        <v>2.3959999999999999</v>
      </c>
      <c r="F1040">
        <f t="shared" si="103"/>
        <v>-3.24659906982842E-4</v>
      </c>
      <c r="G1040">
        <f t="shared" si="104"/>
        <v>1.8881025742991701E-3</v>
      </c>
      <c r="H1040">
        <f t="shared" si="105"/>
        <v>4.7884608412949708E-3</v>
      </c>
      <c r="I1040">
        <f t="shared" si="106"/>
        <v>-1.6556669594447654E-2</v>
      </c>
      <c r="U1040">
        <f t="shared" si="107"/>
        <v>2.4990409313862399E-4</v>
      </c>
      <c r="V1040">
        <f t="shared" si="108"/>
        <v>757.59819184826824</v>
      </c>
    </row>
    <row r="1041" spans="1:22">
      <c r="A1041" s="1">
        <v>42817</v>
      </c>
      <c r="B1041">
        <v>20656.580077999999</v>
      </c>
      <c r="C1041">
        <v>2345.959961</v>
      </c>
      <c r="D1041">
        <v>5817.6899409999996</v>
      </c>
      <c r="E1041">
        <v>2.4180000000000001</v>
      </c>
      <c r="F1041">
        <f t="shared" si="103"/>
        <v>-2.285065411100419E-4</v>
      </c>
      <c r="G1041">
        <f t="shared" si="104"/>
        <v>-1.0608320450020078E-3</v>
      </c>
      <c r="H1041">
        <f t="shared" si="105"/>
        <v>-6.7876692647965582E-4</v>
      </c>
      <c r="I1041">
        <f t="shared" si="106"/>
        <v>9.1400719393981995E-3</v>
      </c>
      <c r="U1041">
        <f t="shared" si="107"/>
        <v>3.2357554016230843E-4</v>
      </c>
      <c r="V1041">
        <f t="shared" si="108"/>
        <v>757.84333209242152</v>
      </c>
    </row>
    <row r="1042" spans="1:22">
      <c r="A1042" s="1">
        <v>42818</v>
      </c>
      <c r="B1042">
        <v>20596.720702999999</v>
      </c>
      <c r="C1042">
        <v>2343.9799800000001</v>
      </c>
      <c r="D1042">
        <v>5828.7402339999999</v>
      </c>
      <c r="E1042">
        <v>2.4</v>
      </c>
      <c r="F1042">
        <f t="shared" si="103"/>
        <v>-2.9020425457991655E-3</v>
      </c>
      <c r="G1042">
        <f t="shared" si="104"/>
        <v>-8.4435244056040287E-4</v>
      </c>
      <c r="H1042">
        <f t="shared" si="105"/>
        <v>1.8976280542552027E-3</v>
      </c>
      <c r="I1042">
        <f t="shared" si="106"/>
        <v>-7.472014838701066E-3</v>
      </c>
      <c r="U1042">
        <f t="shared" si="107"/>
        <v>-1.3018315635014164E-3</v>
      </c>
      <c r="V1042">
        <f t="shared" si="108"/>
        <v>756.85674772251457</v>
      </c>
    </row>
    <row r="1043" spans="1:22">
      <c r="A1043" s="1">
        <v>42821</v>
      </c>
      <c r="B1043">
        <v>20550.980468999998</v>
      </c>
      <c r="C1043">
        <v>2341.5900879999999</v>
      </c>
      <c r="D1043">
        <v>5840.3701170000004</v>
      </c>
      <c r="E1043">
        <v>2.3730000000000002</v>
      </c>
      <c r="F1043">
        <f t="shared" si="103"/>
        <v>-2.2232227578837206E-3</v>
      </c>
      <c r="G1043">
        <f t="shared" si="104"/>
        <v>-1.0201073391556828E-3</v>
      </c>
      <c r="H1043">
        <f t="shared" si="105"/>
        <v>1.9932773794729946E-3</v>
      </c>
      <c r="I1043">
        <f t="shared" si="106"/>
        <v>-1.1313759900273293E-2</v>
      </c>
      <c r="U1043">
        <f t="shared" si="107"/>
        <v>-1.5063918052972522E-3</v>
      </c>
      <c r="V1043">
        <f t="shared" si="108"/>
        <v>755.71662491996142</v>
      </c>
    </row>
    <row r="1044" spans="1:22">
      <c r="A1044" s="1">
        <v>42822</v>
      </c>
      <c r="B1044">
        <v>20701.5</v>
      </c>
      <c r="C1044">
        <v>2358.570068</v>
      </c>
      <c r="D1044">
        <v>5875.1401370000003</v>
      </c>
      <c r="E1044">
        <v>2.4089999999999998</v>
      </c>
      <c r="F1044">
        <f t="shared" si="103"/>
        <v>7.2975102231144168E-3</v>
      </c>
      <c r="G1044">
        <f t="shared" si="104"/>
        <v>7.2253086305444176E-3</v>
      </c>
      <c r="H1044">
        <f t="shared" si="105"/>
        <v>5.9357418215453886E-3</v>
      </c>
      <c r="I1044">
        <f t="shared" si="106"/>
        <v>1.505674617910773E-2</v>
      </c>
      <c r="U1044">
        <f t="shared" si="107"/>
        <v>7.6432428204720399E-3</v>
      </c>
      <c r="V1044">
        <f t="shared" si="108"/>
        <v>761.49275058769229</v>
      </c>
    </row>
    <row r="1045" spans="1:22">
      <c r="A1045" s="1">
        <v>42823</v>
      </c>
      <c r="B1045">
        <v>20659.320313</v>
      </c>
      <c r="C1045">
        <v>2361.1298830000001</v>
      </c>
      <c r="D1045">
        <v>5897.5498049999997</v>
      </c>
      <c r="E1045">
        <v>2.3860000000000001</v>
      </c>
      <c r="F1045">
        <f t="shared" si="103"/>
        <v>-2.0395969568754637E-3</v>
      </c>
      <c r="G1045">
        <f t="shared" si="104"/>
        <v>1.0847364356112272E-3</v>
      </c>
      <c r="H1045">
        <f t="shared" si="105"/>
        <v>3.8070645157660824E-3</v>
      </c>
      <c r="I1045">
        <f t="shared" si="106"/>
        <v>-9.5933999570097933E-3</v>
      </c>
      <c r="U1045">
        <f t="shared" si="107"/>
        <v>-1.0367879735042555E-4</v>
      </c>
      <c r="V1045">
        <f t="shared" si="108"/>
        <v>761.41379993512032</v>
      </c>
    </row>
    <row r="1046" spans="1:22">
      <c r="A1046" s="1">
        <v>42824</v>
      </c>
      <c r="B1046">
        <v>20728.490234000001</v>
      </c>
      <c r="C1046">
        <v>2368.0600589999999</v>
      </c>
      <c r="D1046">
        <v>5914.3398440000001</v>
      </c>
      <c r="E1046">
        <v>2.4159999999999999</v>
      </c>
      <c r="F1046">
        <f t="shared" si="103"/>
        <v>3.3425293334388979E-3</v>
      </c>
      <c r="G1046">
        <f t="shared" si="104"/>
        <v>2.9308110038477526E-3</v>
      </c>
      <c r="H1046">
        <f t="shared" si="105"/>
        <v>2.8429067333316485E-3</v>
      </c>
      <c r="I1046">
        <f t="shared" si="106"/>
        <v>1.2494956396844009E-2</v>
      </c>
      <c r="U1046">
        <f t="shared" si="107"/>
        <v>3.9843697608698903E-3</v>
      </c>
      <c r="V1046">
        <f t="shared" si="108"/>
        <v>764.4475540550909</v>
      </c>
    </row>
    <row r="1047" spans="1:22">
      <c r="A1047" s="1">
        <v>42825</v>
      </c>
      <c r="B1047">
        <v>20663.220702999999</v>
      </c>
      <c r="C1047">
        <v>2362.719971</v>
      </c>
      <c r="D1047">
        <v>5911.7402339999999</v>
      </c>
      <c r="E1047">
        <v>2.3959999999999999</v>
      </c>
      <c r="F1047">
        <f t="shared" si="103"/>
        <v>-3.1537514937570949E-3</v>
      </c>
      <c r="G1047">
        <f t="shared" si="104"/>
        <v>-2.2575939841710303E-3</v>
      </c>
      <c r="H1047">
        <f t="shared" si="105"/>
        <v>-4.3964018926411283E-4</v>
      </c>
      <c r="I1047">
        <f t="shared" si="106"/>
        <v>-8.3125998193655862E-3</v>
      </c>
      <c r="U1047">
        <f t="shared" si="107"/>
        <v>-2.58655568209423E-3</v>
      </c>
      <c r="V1047">
        <f t="shared" si="108"/>
        <v>762.47026789048664</v>
      </c>
    </row>
    <row r="1048" spans="1:22">
      <c r="A1048" s="1">
        <v>42828</v>
      </c>
      <c r="B1048">
        <v>20650.210938</v>
      </c>
      <c r="C1048">
        <v>2358.8400879999999</v>
      </c>
      <c r="D1048">
        <v>5894.6801759999998</v>
      </c>
      <c r="E1048">
        <v>2.35</v>
      </c>
      <c r="F1048">
        <f t="shared" si="103"/>
        <v>-6.2980802674956831E-4</v>
      </c>
      <c r="G1048">
        <f t="shared" si="104"/>
        <v>-1.6434753872949851E-3</v>
      </c>
      <c r="H1048">
        <f t="shared" si="105"/>
        <v>-2.8899648295095462E-3</v>
      </c>
      <c r="I1048">
        <f t="shared" si="106"/>
        <v>-1.9385352097135242E-2</v>
      </c>
      <c r="U1048">
        <f t="shared" si="107"/>
        <v>-3.4875096827797539E-3</v>
      </c>
      <c r="V1048">
        <f t="shared" si="108"/>
        <v>759.81114544838692</v>
      </c>
    </row>
    <row r="1049" spans="1:22">
      <c r="A1049" s="1">
        <v>42829</v>
      </c>
      <c r="B1049">
        <v>20689.240234000001</v>
      </c>
      <c r="C1049">
        <v>2360.1599120000001</v>
      </c>
      <c r="D1049">
        <v>5898.6098629999997</v>
      </c>
      <c r="E1049">
        <v>2.35</v>
      </c>
      <c r="F1049">
        <f t="shared" si="103"/>
        <v>1.8882354017701896E-3</v>
      </c>
      <c r="G1049">
        <f t="shared" si="104"/>
        <v>5.5936598195100253E-4</v>
      </c>
      <c r="H1049">
        <f t="shared" si="105"/>
        <v>6.6642762663238729E-4</v>
      </c>
      <c r="I1049">
        <f t="shared" si="106"/>
        <v>0</v>
      </c>
      <c r="U1049">
        <f t="shared" si="107"/>
        <v>9.3420870310607386E-4</v>
      </c>
      <c r="V1049">
        <f t="shared" si="108"/>
        <v>760.52096763318184</v>
      </c>
    </row>
    <row r="1050" spans="1:22">
      <c r="A1050" s="1">
        <v>42830</v>
      </c>
      <c r="B1050">
        <v>20648.150390999999</v>
      </c>
      <c r="C1050">
        <v>2352.9499510000001</v>
      </c>
      <c r="D1050">
        <v>5864.4799800000001</v>
      </c>
      <c r="E1050">
        <v>2.3570000000000002</v>
      </c>
      <c r="F1050">
        <f t="shared" si="103"/>
        <v>-1.9880237195340714E-3</v>
      </c>
      <c r="G1050">
        <f t="shared" si="104"/>
        <v>-3.0595368382266273E-3</v>
      </c>
      <c r="H1050">
        <f t="shared" si="105"/>
        <v>-5.8028934962494616E-3</v>
      </c>
      <c r="I1050">
        <f t="shared" si="106"/>
        <v>2.9742957979264619E-3</v>
      </c>
      <c r="U1050">
        <f t="shared" si="107"/>
        <v>-2.9577066364104019E-3</v>
      </c>
      <c r="V1050">
        <f t="shared" si="108"/>
        <v>758.2715697200839</v>
      </c>
    </row>
    <row r="1051" spans="1:22">
      <c r="A1051" s="1">
        <v>42831</v>
      </c>
      <c r="B1051">
        <v>20662.949218999998</v>
      </c>
      <c r="C1051">
        <v>2357.48999</v>
      </c>
      <c r="D1051">
        <v>5878.9501950000003</v>
      </c>
      <c r="E1051">
        <v>2.343</v>
      </c>
      <c r="F1051">
        <f t="shared" si="103"/>
        <v>7.1645774490355571E-4</v>
      </c>
      <c r="G1051">
        <f t="shared" si="104"/>
        <v>1.9276502673643437E-3</v>
      </c>
      <c r="H1051">
        <f t="shared" si="105"/>
        <v>2.4643944925441933E-3</v>
      </c>
      <c r="I1051">
        <f t="shared" si="106"/>
        <v>-5.9574644283355033E-3</v>
      </c>
      <c r="U1051">
        <f t="shared" si="107"/>
        <v>9.3680430861007734E-4</v>
      </c>
      <c r="V1051">
        <f t="shared" si="108"/>
        <v>758.98192179369414</v>
      </c>
    </row>
    <row r="1052" spans="1:22">
      <c r="A1052" s="1">
        <v>42832</v>
      </c>
      <c r="B1052">
        <v>20656.099609000001</v>
      </c>
      <c r="C1052">
        <v>2355.540039</v>
      </c>
      <c r="D1052">
        <v>5877.8100590000004</v>
      </c>
      <c r="E1052">
        <v>2.3730000000000002</v>
      </c>
      <c r="F1052">
        <f t="shared" si="103"/>
        <v>-3.3154732536343283E-4</v>
      </c>
      <c r="G1052">
        <f t="shared" si="104"/>
        <v>-8.2747239006095098E-4</v>
      </c>
      <c r="H1052">
        <f t="shared" si="105"/>
        <v>-1.93954113028115E-4</v>
      </c>
      <c r="I1052">
        <f t="shared" si="106"/>
        <v>1.2722817927967971E-2</v>
      </c>
      <c r="U1052">
        <f t="shared" si="107"/>
        <v>8.6638964426104747E-4</v>
      </c>
      <c r="V1052">
        <f t="shared" si="108"/>
        <v>759.63949587091759</v>
      </c>
    </row>
    <row r="1053" spans="1:22">
      <c r="A1053" s="1">
        <v>42835</v>
      </c>
      <c r="B1053">
        <v>20658.019531000002</v>
      </c>
      <c r="C1053">
        <v>2357.1599120000001</v>
      </c>
      <c r="D1053">
        <v>5880.9301759999998</v>
      </c>
      <c r="E1053">
        <v>2.3610000000000002</v>
      </c>
      <c r="F1053">
        <f t="shared" si="103"/>
        <v>9.2942656958387585E-5</v>
      </c>
      <c r="G1053">
        <f t="shared" si="104"/>
        <v>6.8745011591528707E-4</v>
      </c>
      <c r="H1053">
        <f t="shared" si="105"/>
        <v>5.3068900424189317E-4</v>
      </c>
      <c r="I1053">
        <f t="shared" si="106"/>
        <v>-5.0697193502506222E-3</v>
      </c>
      <c r="U1053">
        <f t="shared" si="107"/>
        <v>-1.1364740189039187E-4</v>
      </c>
      <c r="V1053">
        <f t="shared" si="108"/>
        <v>759.55316481583861</v>
      </c>
    </row>
    <row r="1054" spans="1:22">
      <c r="A1054" s="1">
        <v>42836</v>
      </c>
      <c r="B1054">
        <v>20651.300781000002</v>
      </c>
      <c r="C1054">
        <v>2353.780029</v>
      </c>
      <c r="D1054">
        <v>5866.7700199999999</v>
      </c>
      <c r="E1054">
        <v>2.298</v>
      </c>
      <c r="F1054">
        <f t="shared" si="103"/>
        <v>-3.2528978973752796E-4</v>
      </c>
      <c r="G1054">
        <f t="shared" si="104"/>
        <v>-1.4349083716841415E-3</v>
      </c>
      <c r="H1054">
        <f t="shared" si="105"/>
        <v>-2.4107123303174056E-3</v>
      </c>
      <c r="I1054">
        <f t="shared" si="106"/>
        <v>-2.7046078676811962E-2</v>
      </c>
      <c r="U1054">
        <f t="shared" si="107"/>
        <v>-3.9558810152029184E-3</v>
      </c>
      <c r="V1054">
        <f t="shared" si="108"/>
        <v>756.54846287110638</v>
      </c>
    </row>
    <row r="1055" spans="1:22">
      <c r="A1055" s="1">
        <v>42837</v>
      </c>
      <c r="B1055">
        <v>20591.859375</v>
      </c>
      <c r="C1055">
        <v>2344.929932</v>
      </c>
      <c r="D1055">
        <v>5836.1601559999999</v>
      </c>
      <c r="E1055">
        <v>2.2959999999999998</v>
      </c>
      <c r="F1055">
        <f t="shared" si="103"/>
        <v>-2.8824875170605745E-3</v>
      </c>
      <c r="G1055">
        <f t="shared" si="104"/>
        <v>-3.7670371396038606E-3</v>
      </c>
      <c r="H1055">
        <f t="shared" si="105"/>
        <v>-5.231157213259412E-3</v>
      </c>
      <c r="I1055">
        <f t="shared" si="106"/>
        <v>-8.7070096924403201E-4</v>
      </c>
      <c r="U1055">
        <f t="shared" si="107"/>
        <v>-3.6512746579015574E-3</v>
      </c>
      <c r="V1055">
        <f t="shared" si="108"/>
        <v>753.78609664115072</v>
      </c>
    </row>
    <row r="1056" spans="1:22">
      <c r="A1056" s="1">
        <v>42838</v>
      </c>
      <c r="B1056">
        <v>20453.25</v>
      </c>
      <c r="C1056">
        <v>2328.9499510000001</v>
      </c>
      <c r="D1056">
        <v>5805.1499020000001</v>
      </c>
      <c r="E1056">
        <v>2.2320000000000002</v>
      </c>
      <c r="F1056">
        <f t="shared" si="103"/>
        <v>-6.7540276549847046E-3</v>
      </c>
      <c r="G1056">
        <f t="shared" si="104"/>
        <v>-6.8380205168596985E-3</v>
      </c>
      <c r="H1056">
        <f t="shared" si="105"/>
        <v>-5.3276353252806278E-3</v>
      </c>
      <c r="I1056">
        <f t="shared" si="106"/>
        <v>-2.827043393825536E-2</v>
      </c>
      <c r="U1056">
        <f t="shared" si="107"/>
        <v>-8.5029484429630445E-3</v>
      </c>
      <c r="V1056">
        <f t="shared" si="108"/>
        <v>747.37669232438861</v>
      </c>
    </row>
    <row r="1057" spans="1:22">
      <c r="A1057" s="1">
        <v>42842</v>
      </c>
      <c r="B1057">
        <v>20636.919922000001</v>
      </c>
      <c r="C1057">
        <v>2349.01001</v>
      </c>
      <c r="D1057">
        <v>5856.7900390000004</v>
      </c>
      <c r="E1057">
        <v>2.2519999999999998</v>
      </c>
      <c r="F1057">
        <f t="shared" si="103"/>
        <v>8.9399068253214163E-3</v>
      </c>
      <c r="G1057">
        <f t="shared" si="104"/>
        <v>8.5764658646826294E-3</v>
      </c>
      <c r="H1057">
        <f t="shared" si="105"/>
        <v>8.8562408630240216E-3</v>
      </c>
      <c r="I1057">
        <f t="shared" si="106"/>
        <v>8.9206657583793623E-3</v>
      </c>
      <c r="U1057">
        <f t="shared" si="107"/>
        <v>8.8038506417463559E-3</v>
      </c>
      <c r="V1057">
        <f t="shared" si="108"/>
        <v>753.95648509673492</v>
      </c>
    </row>
    <row r="1058" spans="1:22">
      <c r="A1058" s="1">
        <v>42843</v>
      </c>
      <c r="B1058">
        <v>20523.279297000001</v>
      </c>
      <c r="C1058">
        <v>2342.1899410000001</v>
      </c>
      <c r="D1058">
        <v>5849.4702150000003</v>
      </c>
      <c r="E1058">
        <v>2.1789999999999998</v>
      </c>
      <c r="F1058">
        <f t="shared" si="103"/>
        <v>-5.5218835627321152E-3</v>
      </c>
      <c r="G1058">
        <f t="shared" si="104"/>
        <v>-2.907603119058052E-3</v>
      </c>
      <c r="H1058">
        <f t="shared" si="105"/>
        <v>-1.2505829863965904E-3</v>
      </c>
      <c r="I1058">
        <f t="shared" si="106"/>
        <v>-3.2952654314961145E-2</v>
      </c>
      <c r="U1058">
        <f t="shared" si="107"/>
        <v>-6.199286331952142E-3</v>
      </c>
      <c r="V1058">
        <f t="shared" si="108"/>
        <v>749.28249296378806</v>
      </c>
    </row>
    <row r="1059" spans="1:22">
      <c r="A1059" s="1">
        <v>42844</v>
      </c>
      <c r="B1059">
        <v>20404.490234000001</v>
      </c>
      <c r="C1059">
        <v>2338.169922</v>
      </c>
      <c r="D1059">
        <v>5863.0297849999997</v>
      </c>
      <c r="E1059">
        <v>2.202</v>
      </c>
      <c r="F1059">
        <f t="shared" si="103"/>
        <v>-5.8048311902348373E-3</v>
      </c>
      <c r="G1059">
        <f t="shared" si="104"/>
        <v>-1.7178251699592046E-3</v>
      </c>
      <c r="H1059">
        <f t="shared" si="105"/>
        <v>2.3154025285528242E-3</v>
      </c>
      <c r="I1059">
        <f t="shared" si="106"/>
        <v>1.0499982338005373E-2</v>
      </c>
      <c r="U1059">
        <f t="shared" si="107"/>
        <v>-5.1217791569182786E-4</v>
      </c>
      <c r="V1059">
        <f t="shared" si="108"/>
        <v>748.89872701827755</v>
      </c>
    </row>
    <row r="1060" spans="1:22">
      <c r="A1060" s="1">
        <v>42845</v>
      </c>
      <c r="B1060">
        <v>20578.710938</v>
      </c>
      <c r="C1060">
        <v>2355.8400879999999</v>
      </c>
      <c r="D1060">
        <v>5916.7797849999997</v>
      </c>
      <c r="E1060">
        <v>2.2410000000000001</v>
      </c>
      <c r="F1060">
        <f t="shared" si="103"/>
        <v>8.5021056672046503E-3</v>
      </c>
      <c r="G1060">
        <f t="shared" si="104"/>
        <v>7.5288503559402323E-3</v>
      </c>
      <c r="H1060">
        <f t="shared" si="105"/>
        <v>9.125847529193749E-3</v>
      </c>
      <c r="I1060">
        <f t="shared" si="106"/>
        <v>1.7556156518301818E-2</v>
      </c>
      <c r="U1060">
        <f t="shared" si="107"/>
        <v>9.3026567175317713E-3</v>
      </c>
      <c r="V1060">
        <f t="shared" si="108"/>
        <v>755.86547479192518</v>
      </c>
    </row>
    <row r="1061" spans="1:22">
      <c r="A1061" s="1">
        <v>42846</v>
      </c>
      <c r="B1061">
        <v>20547.759765999999</v>
      </c>
      <c r="C1061">
        <v>2348.6899410000001</v>
      </c>
      <c r="D1061">
        <v>5910.5200199999999</v>
      </c>
      <c r="E1061">
        <v>2.2370000000000001</v>
      </c>
      <c r="F1061">
        <f t="shared" si="103"/>
        <v>-1.5051706267813951E-3</v>
      </c>
      <c r="G1061">
        <f t="shared" si="104"/>
        <v>-3.039688326511295E-3</v>
      </c>
      <c r="H1061">
        <f t="shared" si="105"/>
        <v>-1.0585282672634581E-3</v>
      </c>
      <c r="I1061">
        <f t="shared" si="106"/>
        <v>-1.7865123107973749E-3</v>
      </c>
      <c r="U1061">
        <f t="shared" si="107"/>
        <v>-1.8596673972465819E-3</v>
      </c>
      <c r="V1061">
        <f t="shared" si="108"/>
        <v>754.45981641175024</v>
      </c>
    </row>
    <row r="1062" spans="1:22">
      <c r="A1062" s="1">
        <v>42849</v>
      </c>
      <c r="B1062">
        <v>20763.890625</v>
      </c>
      <c r="C1062">
        <v>2374.1499020000001</v>
      </c>
      <c r="D1062">
        <v>5983.8198240000002</v>
      </c>
      <c r="E1062">
        <v>2.2730000000000001</v>
      </c>
      <c r="F1062">
        <f t="shared" si="103"/>
        <v>1.046352924091422E-2</v>
      </c>
      <c r="G1062">
        <f t="shared" si="104"/>
        <v>1.0781736616292011E-2</v>
      </c>
      <c r="H1062">
        <f t="shared" si="105"/>
        <v>1.2325313198360754E-2</v>
      </c>
      <c r="I1062">
        <f t="shared" si="106"/>
        <v>1.5964862362413613E-2</v>
      </c>
      <c r="U1062">
        <f t="shared" si="107"/>
        <v>1.1667659952911455E-2</v>
      </c>
      <c r="V1062">
        <f t="shared" si="108"/>
        <v>763.26259699777859</v>
      </c>
    </row>
    <row r="1063" spans="1:22">
      <c r="A1063" s="1">
        <v>42850</v>
      </c>
      <c r="B1063">
        <v>20996.119140999999</v>
      </c>
      <c r="C1063">
        <v>2388.610107</v>
      </c>
      <c r="D1063">
        <v>6025.4902339999999</v>
      </c>
      <c r="E1063">
        <v>2.327</v>
      </c>
      <c r="F1063">
        <f t="shared" si="103"/>
        <v>1.1122167414987729E-2</v>
      </c>
      <c r="G1063">
        <f t="shared" si="104"/>
        <v>6.0722141799202222E-3</v>
      </c>
      <c r="H1063">
        <f t="shared" si="105"/>
        <v>6.9397121124335458E-3</v>
      </c>
      <c r="I1063">
        <f t="shared" si="106"/>
        <v>2.3479339449748497E-2</v>
      </c>
      <c r="U1063">
        <f t="shared" si="107"/>
        <v>9.5881620571772984E-3</v>
      </c>
      <c r="V1063">
        <f t="shared" si="108"/>
        <v>770.58088246997534</v>
      </c>
    </row>
    <row r="1064" spans="1:22">
      <c r="A1064" s="1">
        <v>42851</v>
      </c>
      <c r="B1064">
        <v>20975.089843999998</v>
      </c>
      <c r="C1064">
        <v>2387.4499510000001</v>
      </c>
      <c r="D1064">
        <v>6025.2299800000001</v>
      </c>
      <c r="E1064">
        <v>2.3109999999999999</v>
      </c>
      <c r="F1064">
        <f t="shared" si="103"/>
        <v>-1.0020821066776173E-3</v>
      </c>
      <c r="G1064">
        <f t="shared" si="104"/>
        <v>-4.8582137105885161E-4</v>
      </c>
      <c r="H1064">
        <f t="shared" si="105"/>
        <v>-4.3193103054154963E-5</v>
      </c>
      <c r="I1064">
        <f t="shared" si="106"/>
        <v>-6.8995530279110243E-3</v>
      </c>
      <c r="U1064">
        <f t="shared" si="107"/>
        <v>-1.1492842770282896E-3</v>
      </c>
      <c r="V1064">
        <f t="shared" si="108"/>
        <v>769.69526597757397</v>
      </c>
    </row>
    <row r="1065" spans="1:22">
      <c r="A1065" s="1">
        <v>42852</v>
      </c>
      <c r="B1065">
        <v>20981.330077999999</v>
      </c>
      <c r="C1065">
        <v>2388.7700199999999</v>
      </c>
      <c r="D1065">
        <v>6048.9399409999996</v>
      </c>
      <c r="E1065">
        <v>2.2959999999999998</v>
      </c>
      <c r="F1065">
        <f t="shared" si="103"/>
        <v>2.9746265566100581E-4</v>
      </c>
      <c r="G1065">
        <f t="shared" si="104"/>
        <v>5.5276726852089401E-4</v>
      </c>
      <c r="H1065">
        <f t="shared" si="105"/>
        <v>3.9273907243501504E-3</v>
      </c>
      <c r="I1065">
        <f t="shared" si="106"/>
        <v>-6.511852834923732E-3</v>
      </c>
      <c r="U1065">
        <f t="shared" si="107"/>
        <v>7.8210091106724192E-4</v>
      </c>
      <c r="V1065">
        <f t="shared" si="108"/>
        <v>770.2972453463392</v>
      </c>
    </row>
    <row r="1066" spans="1:22">
      <c r="A1066" s="1">
        <v>42853</v>
      </c>
      <c r="B1066">
        <v>20940.509765999999</v>
      </c>
      <c r="C1066">
        <v>2384.1999510000001</v>
      </c>
      <c r="D1066">
        <v>6047.6098629999997</v>
      </c>
      <c r="E1066">
        <v>2.282</v>
      </c>
      <c r="F1066">
        <f t="shared" si="103"/>
        <v>-1.9474491125874337E-3</v>
      </c>
      <c r="G1066">
        <f t="shared" si="104"/>
        <v>-1.9149797398098202E-3</v>
      </c>
      <c r="H1066">
        <f t="shared" si="105"/>
        <v>-2.199103094537303E-4</v>
      </c>
      <c r="I1066">
        <f t="shared" si="106"/>
        <v>-6.1162270174359825E-3</v>
      </c>
      <c r="U1066">
        <f t="shared" si="107"/>
        <v>-1.8363244502988935E-3</v>
      </c>
      <c r="V1066">
        <f t="shared" si="108"/>
        <v>768.8827296807118</v>
      </c>
    </row>
    <row r="1067" spans="1:22">
      <c r="A1067" s="1">
        <v>42856</v>
      </c>
      <c r="B1067">
        <v>20913.460938</v>
      </c>
      <c r="C1067">
        <v>2388.330078</v>
      </c>
      <c r="D1067">
        <v>6091.6000979999999</v>
      </c>
      <c r="E1067">
        <v>2.3250000000000002</v>
      </c>
      <c r="F1067">
        <f t="shared" si="103"/>
        <v>-1.2925336024645214E-3</v>
      </c>
      <c r="G1067">
        <f t="shared" si="104"/>
        <v>1.7307918466451173E-3</v>
      </c>
      <c r="H1067">
        <f t="shared" si="105"/>
        <v>7.2476590656463296E-3</v>
      </c>
      <c r="I1067">
        <f t="shared" si="106"/>
        <v>1.8667787599435819E-2</v>
      </c>
      <c r="U1067">
        <f t="shared" si="107"/>
        <v>4.1725539528916587E-3</v>
      </c>
      <c r="V1067">
        <f t="shared" si="108"/>
        <v>772.09093435375121</v>
      </c>
    </row>
    <row r="1068" spans="1:22">
      <c r="A1068" s="1">
        <v>42857</v>
      </c>
      <c r="B1068">
        <v>20949.890625</v>
      </c>
      <c r="C1068">
        <v>2391.169922</v>
      </c>
      <c r="D1068">
        <v>6095.3701170000004</v>
      </c>
      <c r="E1068">
        <v>2.2959999999999998</v>
      </c>
      <c r="F1068">
        <f t="shared" si="103"/>
        <v>1.7404099211079898E-3</v>
      </c>
      <c r="G1068">
        <f t="shared" si="104"/>
        <v>1.1883436904249129E-3</v>
      </c>
      <c r="H1068">
        <f t="shared" si="105"/>
        <v>6.1869669881020356E-4</v>
      </c>
      <c r="I1068">
        <f t="shared" si="106"/>
        <v>-1.2551560581999854E-2</v>
      </c>
      <c r="U1068">
        <f t="shared" si="107"/>
        <v>-1.9092096509705373E-4</v>
      </c>
      <c r="V1068">
        <f t="shared" si="108"/>
        <v>771.94352600742172</v>
      </c>
    </row>
    <row r="1069" spans="1:22">
      <c r="A1069" s="1">
        <v>42858</v>
      </c>
      <c r="B1069">
        <v>20957.900390999999</v>
      </c>
      <c r="C1069">
        <v>2388.1298830000001</v>
      </c>
      <c r="D1069">
        <v>6072.5498049999997</v>
      </c>
      <c r="E1069">
        <v>2.3090000000000002</v>
      </c>
      <c r="F1069">
        <f t="shared" si="103"/>
        <v>3.8225665936302683E-4</v>
      </c>
      <c r="G1069">
        <f t="shared" si="104"/>
        <v>-1.2721693695897679E-3</v>
      </c>
      <c r="H1069">
        <f t="shared" si="105"/>
        <v>-3.7509021922731214E-3</v>
      </c>
      <c r="I1069">
        <f t="shared" si="106"/>
        <v>5.6460519150384669E-3</v>
      </c>
      <c r="U1069">
        <f t="shared" si="107"/>
        <v>-8.2763927924611182E-4</v>
      </c>
      <c r="V1069">
        <f t="shared" si="108"/>
        <v>771.30463522393825</v>
      </c>
    </row>
    <row r="1070" spans="1:22">
      <c r="A1070" s="1">
        <v>42859</v>
      </c>
      <c r="B1070">
        <v>20951.470702999999</v>
      </c>
      <c r="C1070">
        <v>2389.5200199999999</v>
      </c>
      <c r="D1070">
        <v>6075.3398440000001</v>
      </c>
      <c r="E1070">
        <v>2.3559999999999999</v>
      </c>
      <c r="F1070">
        <f t="shared" si="103"/>
        <v>-3.0683772543498109E-4</v>
      </c>
      <c r="G1070">
        <f t="shared" si="104"/>
        <v>5.8193340552533356E-4</v>
      </c>
      <c r="H1070">
        <f t="shared" si="105"/>
        <v>4.5934547146437145E-4</v>
      </c>
      <c r="I1070">
        <f t="shared" si="106"/>
        <v>2.015073541698183E-2</v>
      </c>
      <c r="U1070">
        <f t="shared" si="107"/>
        <v>2.2354058871646007E-3</v>
      </c>
      <c r="V1070">
        <f t="shared" si="108"/>
        <v>773.02881414631509</v>
      </c>
    </row>
    <row r="1071" spans="1:22">
      <c r="A1071" s="1">
        <v>42860</v>
      </c>
      <c r="B1071">
        <v>21006.939452999999</v>
      </c>
      <c r="C1071">
        <v>2399.290039</v>
      </c>
      <c r="D1071">
        <v>6100.7597660000001</v>
      </c>
      <c r="E1071">
        <v>2.3519999999999999</v>
      </c>
      <c r="F1071">
        <f t="shared" si="103"/>
        <v>2.6439887549333393E-3</v>
      </c>
      <c r="G1071">
        <f t="shared" si="104"/>
        <v>4.0803591852600924E-3</v>
      </c>
      <c r="H1071">
        <f t="shared" si="105"/>
        <v>4.1753861654850082E-3</v>
      </c>
      <c r="I1071">
        <f t="shared" si="106"/>
        <v>-1.6992357529598016E-3</v>
      </c>
      <c r="U1071">
        <f t="shared" si="107"/>
        <v>3.0999966564075518E-3</v>
      </c>
      <c r="V1071">
        <f t="shared" si="108"/>
        <v>775.42520088547542</v>
      </c>
    </row>
    <row r="1072" spans="1:22">
      <c r="A1072" s="1">
        <v>42863</v>
      </c>
      <c r="B1072">
        <v>21012.279297000001</v>
      </c>
      <c r="C1072">
        <v>2399.3798830000001</v>
      </c>
      <c r="D1072">
        <v>6102.6601559999999</v>
      </c>
      <c r="E1072">
        <v>2.3759999999999999</v>
      </c>
      <c r="F1072">
        <f t="shared" si="103"/>
        <v>2.5416198528191848E-4</v>
      </c>
      <c r="G1072">
        <f t="shared" si="104"/>
        <v>3.744537610262704E-5</v>
      </c>
      <c r="H1072">
        <f t="shared" si="105"/>
        <v>3.1145204008517063E-4</v>
      </c>
      <c r="I1072">
        <f t="shared" si="106"/>
        <v>1.0152371464017908E-2</v>
      </c>
      <c r="U1072">
        <f t="shared" si="107"/>
        <v>1.1961549668427058E-3</v>
      </c>
      <c r="V1072">
        <f t="shared" si="108"/>
        <v>776.35272959092958</v>
      </c>
    </row>
    <row r="1073" spans="1:22">
      <c r="A1073" s="1">
        <v>42864</v>
      </c>
      <c r="B1073">
        <v>20975.779297000001</v>
      </c>
      <c r="C1073">
        <v>2396.919922</v>
      </c>
      <c r="D1073">
        <v>6120.5898440000001</v>
      </c>
      <c r="E1073">
        <v>2.407</v>
      </c>
      <c r="F1073">
        <f t="shared" si="103"/>
        <v>-1.738589990404815E-3</v>
      </c>
      <c r="G1073">
        <f t="shared" si="104"/>
        <v>-1.0257745827880963E-3</v>
      </c>
      <c r="H1073">
        <f t="shared" si="105"/>
        <v>2.9337043518704998E-3</v>
      </c>
      <c r="I1073">
        <f t="shared" si="106"/>
        <v>1.2962757300536551E-2</v>
      </c>
      <c r="U1073">
        <f t="shared" si="107"/>
        <v>1.3470776636569314E-3</v>
      </c>
      <c r="V1073">
        <f t="shared" si="108"/>
        <v>777.39853701208051</v>
      </c>
    </row>
    <row r="1074" spans="1:22">
      <c r="A1074" s="1">
        <v>42865</v>
      </c>
      <c r="B1074">
        <v>20943.109375</v>
      </c>
      <c r="C1074">
        <v>2399.6298830000001</v>
      </c>
      <c r="D1074">
        <v>6129.1401370000003</v>
      </c>
      <c r="E1074">
        <v>2.4140000000000001</v>
      </c>
      <c r="F1074">
        <f t="shared" si="103"/>
        <v>-1.558721123082816E-3</v>
      </c>
      <c r="G1074">
        <f t="shared" si="104"/>
        <v>1.1299627434363934E-3</v>
      </c>
      <c r="H1074">
        <f t="shared" si="105"/>
        <v>1.3959972018706881E-3</v>
      </c>
      <c r="I1074">
        <f t="shared" si="106"/>
        <v>2.9039638744048049E-3</v>
      </c>
      <c r="U1074">
        <f t="shared" si="107"/>
        <v>5.8056803410776018E-4</v>
      </c>
      <c r="V1074">
        <f t="shared" si="108"/>
        <v>777.84986975243191</v>
      </c>
    </row>
    <row r="1075" spans="1:22">
      <c r="A1075" s="1">
        <v>42866</v>
      </c>
      <c r="B1075">
        <v>20919.419922000001</v>
      </c>
      <c r="C1075">
        <v>2394.4399410000001</v>
      </c>
      <c r="D1075">
        <v>6115.9599609999996</v>
      </c>
      <c r="E1075">
        <v>2.4</v>
      </c>
      <c r="F1075">
        <f t="shared" si="103"/>
        <v>-1.1317737330492354E-3</v>
      </c>
      <c r="G1075">
        <f t="shared" si="104"/>
        <v>-2.1651516219075512E-3</v>
      </c>
      <c r="H1075">
        <f t="shared" si="105"/>
        <v>-2.152727374136494E-3</v>
      </c>
      <c r="I1075">
        <f t="shared" si="106"/>
        <v>-5.8163853214398811E-3</v>
      </c>
      <c r="U1075">
        <f t="shared" si="107"/>
        <v>-2.2165343508719721E-3</v>
      </c>
      <c r="V1075">
        <f t="shared" si="108"/>
        <v>776.12573879630429</v>
      </c>
    </row>
    <row r="1076" spans="1:22">
      <c r="A1076" s="1">
        <v>42867</v>
      </c>
      <c r="B1076">
        <v>20896.609375</v>
      </c>
      <c r="C1076">
        <v>2390.8999020000001</v>
      </c>
      <c r="D1076">
        <v>6121.2299800000001</v>
      </c>
      <c r="E1076">
        <v>2.335</v>
      </c>
      <c r="F1076">
        <f t="shared" si="103"/>
        <v>-1.0909954697299847E-3</v>
      </c>
      <c r="G1076">
        <f t="shared" si="104"/>
        <v>-1.4795353149046619E-3</v>
      </c>
      <c r="H1076">
        <f t="shared" si="105"/>
        <v>8.6131200891876138E-4</v>
      </c>
      <c r="I1076">
        <f t="shared" si="106"/>
        <v>-2.7456846233039317E-2</v>
      </c>
      <c r="U1076">
        <f t="shared" si="107"/>
        <v>-3.2584502560186975E-3</v>
      </c>
      <c r="V1076">
        <f t="shared" si="108"/>
        <v>773.59677168402084</v>
      </c>
    </row>
    <row r="1077" spans="1:22">
      <c r="A1077" s="1">
        <v>42870</v>
      </c>
      <c r="B1077">
        <v>20981.939452999999</v>
      </c>
      <c r="C1077">
        <v>2402.320068</v>
      </c>
      <c r="D1077">
        <v>6149.669922</v>
      </c>
      <c r="E1077">
        <v>2.3380000000000001</v>
      </c>
      <c r="F1077">
        <f t="shared" si="103"/>
        <v>4.0751266925561878E-3</v>
      </c>
      <c r="G1077">
        <f t="shared" si="104"/>
        <v>4.7651422971946031E-3</v>
      </c>
      <c r="H1077">
        <f t="shared" si="105"/>
        <v>4.6353557033419236E-3</v>
      </c>
      <c r="I1077">
        <f t="shared" si="106"/>
        <v>1.2839719290160454E-3</v>
      </c>
      <c r="U1077">
        <f t="shared" si="107"/>
        <v>4.1710846008294186E-3</v>
      </c>
      <c r="V1077">
        <f t="shared" si="108"/>
        <v>776.82350926564334</v>
      </c>
    </row>
    <row r="1078" spans="1:22">
      <c r="A1078" s="1">
        <v>42871</v>
      </c>
      <c r="B1078">
        <v>20979.75</v>
      </c>
      <c r="C1078">
        <v>2400.669922</v>
      </c>
      <c r="D1078">
        <v>6169.8701170000004</v>
      </c>
      <c r="E1078">
        <v>2.3290000000000002</v>
      </c>
      <c r="F1078">
        <f t="shared" si="103"/>
        <v>-1.043548546555829E-4</v>
      </c>
      <c r="G1078">
        <f t="shared" si="104"/>
        <v>-6.871328353222825E-4</v>
      </c>
      <c r="H1078">
        <f t="shared" si="105"/>
        <v>3.2793778078284257E-3</v>
      </c>
      <c r="I1078">
        <f t="shared" si="106"/>
        <v>-3.8568721476726691E-3</v>
      </c>
      <c r="U1078">
        <f t="shared" si="107"/>
        <v>3.6067982058790105E-4</v>
      </c>
      <c r="V1078">
        <f t="shared" si="108"/>
        <v>777.10369382959379</v>
      </c>
    </row>
    <row r="1079" spans="1:22">
      <c r="A1079" s="1">
        <v>42872</v>
      </c>
      <c r="B1079">
        <v>20606.929688</v>
      </c>
      <c r="C1079">
        <v>2357.030029</v>
      </c>
      <c r="D1079">
        <v>6011.2402339999999</v>
      </c>
      <c r="E1079">
        <v>2.2160000000000002</v>
      </c>
      <c r="F1079">
        <f t="shared" si="103"/>
        <v>-1.7930274936989846E-2</v>
      </c>
      <c r="G1079">
        <f t="shared" si="104"/>
        <v>-1.8345468349136904E-2</v>
      </c>
      <c r="H1079">
        <f t="shared" si="105"/>
        <v>-2.6046697978478923E-2</v>
      </c>
      <c r="I1079">
        <f t="shared" si="106"/>
        <v>-4.9735222017166555E-2</v>
      </c>
      <c r="U1079">
        <f t="shared" si="107"/>
        <v>-2.3670254581098355E-2</v>
      </c>
      <c r="V1079">
        <f t="shared" si="108"/>
        <v>758.70945156073537</v>
      </c>
    </row>
    <row r="1080" spans="1:22">
      <c r="A1080" s="1">
        <v>42873</v>
      </c>
      <c r="B1080">
        <v>20663.019531000002</v>
      </c>
      <c r="C1080">
        <v>2365.719971</v>
      </c>
      <c r="D1080">
        <v>6055.1298829999996</v>
      </c>
      <c r="E1080">
        <v>2.2330000000000001</v>
      </c>
      <c r="F1080">
        <f t="shared" si="103"/>
        <v>2.7181946475253803E-3</v>
      </c>
      <c r="G1080">
        <f t="shared" si="104"/>
        <v>3.6800388786592721E-3</v>
      </c>
      <c r="H1080">
        <f t="shared" si="105"/>
        <v>7.2747383238301799E-3</v>
      </c>
      <c r="I1080">
        <f t="shared" si="106"/>
        <v>7.6422039729833365E-3</v>
      </c>
      <c r="U1080">
        <f t="shared" si="107"/>
        <v>4.8661119523027837E-3</v>
      </c>
      <c r="V1080">
        <f t="shared" si="108"/>
        <v>762.40141669130014</v>
      </c>
    </row>
    <row r="1081" spans="1:22">
      <c r="A1081" s="1">
        <v>42874</v>
      </c>
      <c r="B1081">
        <v>20804.839843999998</v>
      </c>
      <c r="C1081">
        <v>2381.7299800000001</v>
      </c>
      <c r="D1081">
        <v>6083.7001950000003</v>
      </c>
      <c r="E1081">
        <v>2.2450000000000001</v>
      </c>
      <c r="F1081">
        <f t="shared" si="103"/>
        <v>6.8400379509455326E-3</v>
      </c>
      <c r="G1081">
        <f t="shared" si="104"/>
        <v>6.744702885899654E-3</v>
      </c>
      <c r="H1081">
        <f t="shared" si="105"/>
        <v>4.7072682577102365E-3</v>
      </c>
      <c r="I1081">
        <f t="shared" si="106"/>
        <v>5.3595483361967245E-3</v>
      </c>
      <c r="U1081">
        <f t="shared" si="107"/>
        <v>6.0235575619862992E-3</v>
      </c>
      <c r="V1081">
        <f t="shared" si="108"/>
        <v>766.9937855100801</v>
      </c>
    </row>
    <row r="1082" spans="1:22">
      <c r="A1082" s="1">
        <v>42877</v>
      </c>
      <c r="B1082">
        <v>20894.830077999999</v>
      </c>
      <c r="C1082">
        <v>2394.0200199999999</v>
      </c>
      <c r="D1082">
        <v>6133.6201170000004</v>
      </c>
      <c r="E1082">
        <v>2.254</v>
      </c>
      <c r="F1082">
        <f t="shared" si="103"/>
        <v>4.3161192340258831E-3</v>
      </c>
      <c r="G1082">
        <f t="shared" si="104"/>
        <v>5.1468636886192742E-3</v>
      </c>
      <c r="H1082">
        <f t="shared" si="105"/>
        <v>8.1720374907683895E-3</v>
      </c>
      <c r="I1082">
        <f t="shared" si="106"/>
        <v>4.0008944233668273E-3</v>
      </c>
      <c r="U1082">
        <f t="shared" si="107"/>
        <v>5.690595566360747E-3</v>
      </c>
      <c r="V1082">
        <f t="shared" si="108"/>
        <v>771.35843694532991</v>
      </c>
    </row>
    <row r="1083" spans="1:22">
      <c r="A1083" s="1">
        <v>42878</v>
      </c>
      <c r="B1083">
        <v>20937.910156000002</v>
      </c>
      <c r="C1083">
        <v>2398.419922</v>
      </c>
      <c r="D1083">
        <v>6138.7099609999996</v>
      </c>
      <c r="E1083">
        <v>2.2850000000000001</v>
      </c>
      <c r="F1083">
        <f t="shared" si="103"/>
        <v>2.0596352516322582E-3</v>
      </c>
      <c r="G1083">
        <f t="shared" si="104"/>
        <v>1.8361850286978481E-3</v>
      </c>
      <c r="H1083">
        <f t="shared" si="105"/>
        <v>8.2948295221597749E-4</v>
      </c>
      <c r="I1083">
        <f t="shared" si="106"/>
        <v>1.365960872858356E-2</v>
      </c>
      <c r="U1083">
        <f t="shared" si="107"/>
        <v>2.7835518426221817E-3</v>
      </c>
      <c r="V1083">
        <f t="shared" si="108"/>
        <v>773.50555314381131</v>
      </c>
    </row>
    <row r="1084" spans="1:22">
      <c r="A1084" s="1">
        <v>42879</v>
      </c>
      <c r="B1084">
        <v>21012.419922000001</v>
      </c>
      <c r="C1084">
        <v>2404.389893</v>
      </c>
      <c r="D1084">
        <v>6163.0200199999999</v>
      </c>
      <c r="E1084">
        <v>2.266</v>
      </c>
      <c r="F1084">
        <f t="shared" si="103"/>
        <v>3.5522888241000588E-3</v>
      </c>
      <c r="G1084">
        <f t="shared" si="104"/>
        <v>2.4860339279190358E-3</v>
      </c>
      <c r="H1084">
        <f t="shared" si="105"/>
        <v>3.9523043803709719E-3</v>
      </c>
      <c r="I1084">
        <f t="shared" si="106"/>
        <v>-8.3498617403535026E-3</v>
      </c>
      <c r="U1084">
        <f t="shared" si="107"/>
        <v>2.1622019656816695E-3</v>
      </c>
      <c r="V1084">
        <f t="shared" si="108"/>
        <v>775.17802837128454</v>
      </c>
    </row>
    <row r="1085" spans="1:22">
      <c r="A1085" s="1">
        <v>42880</v>
      </c>
      <c r="B1085">
        <v>21082.949218999998</v>
      </c>
      <c r="C1085">
        <v>2415.070068</v>
      </c>
      <c r="D1085">
        <v>6205.2597660000001</v>
      </c>
      <c r="E1085">
        <v>2.2549999999999999</v>
      </c>
      <c r="F1085">
        <f t="shared" si="103"/>
        <v>3.350932154082826E-3</v>
      </c>
      <c r="G1085">
        <f t="shared" si="104"/>
        <v>4.4321117177126383E-3</v>
      </c>
      <c r="H1085">
        <f t="shared" si="105"/>
        <v>6.830361368151008E-3</v>
      </c>
      <c r="I1085">
        <f t="shared" si="106"/>
        <v>-4.8661896511728994E-3</v>
      </c>
      <c r="U1085">
        <f t="shared" si="107"/>
        <v>3.897402606866651E-3</v>
      </c>
      <c r="V1085">
        <f t="shared" si="108"/>
        <v>778.19920923984444</v>
      </c>
    </row>
    <row r="1086" spans="1:22">
      <c r="A1086" s="1">
        <v>42881</v>
      </c>
      <c r="B1086">
        <v>21080.279297000001</v>
      </c>
      <c r="C1086">
        <v>2415.820068</v>
      </c>
      <c r="D1086">
        <v>6210.1899409999996</v>
      </c>
      <c r="E1086">
        <v>2.25</v>
      </c>
      <c r="F1086">
        <f t="shared" si="103"/>
        <v>-1.266469432032655E-4</v>
      </c>
      <c r="G1086">
        <f t="shared" si="104"/>
        <v>3.105017853485944E-4</v>
      </c>
      <c r="H1086">
        <f t="shared" si="105"/>
        <v>7.9420002907555783E-4</v>
      </c>
      <c r="I1086">
        <f t="shared" si="106"/>
        <v>-2.2197567383128881E-3</v>
      </c>
      <c r="U1086">
        <f t="shared" si="107"/>
        <v>7.144078753497718E-5</v>
      </c>
      <c r="V1086">
        <f t="shared" si="108"/>
        <v>778.25480440421165</v>
      </c>
    </row>
    <row r="1087" spans="1:22">
      <c r="A1087" s="1">
        <v>42885</v>
      </c>
      <c r="B1087">
        <v>21029.470702999999</v>
      </c>
      <c r="C1087">
        <v>2412.9099120000001</v>
      </c>
      <c r="D1087">
        <v>6203.1899409999996</v>
      </c>
      <c r="E1087">
        <v>2.2170000000000001</v>
      </c>
      <c r="F1087">
        <f t="shared" si="103"/>
        <v>-2.4131522346323444E-3</v>
      </c>
      <c r="G1087">
        <f t="shared" si="104"/>
        <v>-1.2053506261038615E-3</v>
      </c>
      <c r="H1087">
        <f t="shared" si="105"/>
        <v>-1.1278154392313066E-3</v>
      </c>
      <c r="I1087">
        <f t="shared" si="106"/>
        <v>-1.4775285582154289E-2</v>
      </c>
      <c r="U1087">
        <f t="shared" si="107"/>
        <v>-2.901424048205683E-3</v>
      </c>
      <c r="V1087">
        <f t="shared" si="108"/>
        <v>775.99675719908169</v>
      </c>
    </row>
    <row r="1088" spans="1:22">
      <c r="A1088" s="1">
        <v>42886</v>
      </c>
      <c r="B1088">
        <v>21008.650390999999</v>
      </c>
      <c r="C1088">
        <v>2411.8000489999999</v>
      </c>
      <c r="D1088">
        <v>6198.5200199999999</v>
      </c>
      <c r="E1088">
        <v>2.1960000000000002</v>
      </c>
      <c r="F1088">
        <f t="shared" si="103"/>
        <v>-9.9054444682782376E-4</v>
      </c>
      <c r="G1088">
        <f t="shared" si="104"/>
        <v>-4.6007450335814259E-4</v>
      </c>
      <c r="H1088">
        <f t="shared" si="105"/>
        <v>-7.5310924629045566E-4</v>
      </c>
      <c r="I1088">
        <f t="shared" si="106"/>
        <v>-9.5174069868901832E-3</v>
      </c>
      <c r="U1088">
        <f t="shared" si="107"/>
        <v>-1.6128591576319452E-3</v>
      </c>
      <c r="V1088">
        <f t="shared" si="108"/>
        <v>774.7451837229404</v>
      </c>
    </row>
    <row r="1089" spans="1:22">
      <c r="A1089" s="1">
        <v>42887</v>
      </c>
      <c r="B1089">
        <v>21144.179688</v>
      </c>
      <c r="C1089">
        <v>2430.0600589999999</v>
      </c>
      <c r="D1089">
        <v>6246.830078</v>
      </c>
      <c r="E1089">
        <v>2.2170000000000001</v>
      </c>
      <c r="F1089">
        <f t="shared" si="103"/>
        <v>6.4303992760362484E-3</v>
      </c>
      <c r="G1089">
        <f t="shared" si="104"/>
        <v>7.5425956807599771E-3</v>
      </c>
      <c r="H1089">
        <f t="shared" si="105"/>
        <v>7.763590460700672E-3</v>
      </c>
      <c r="I1089">
        <f t="shared" si="106"/>
        <v>9.5174069868901711E-3</v>
      </c>
      <c r="U1089">
        <f t="shared" si="107"/>
        <v>7.4727163239380872E-3</v>
      </c>
      <c r="V1089">
        <f t="shared" si="108"/>
        <v>780.53463470423924</v>
      </c>
    </row>
    <row r="1090" spans="1:22">
      <c r="A1090" s="1">
        <v>42888</v>
      </c>
      <c r="B1090">
        <v>21206.289063</v>
      </c>
      <c r="C1090">
        <v>2439.070068</v>
      </c>
      <c r="D1090">
        <v>6305.7998049999997</v>
      </c>
      <c r="E1090">
        <v>2.1589999999999998</v>
      </c>
      <c r="F1090">
        <f t="shared" si="103"/>
        <v>2.9331160367217289E-3</v>
      </c>
      <c r="G1090">
        <f t="shared" si="104"/>
        <v>3.7008743035282436E-3</v>
      </c>
      <c r="H1090">
        <f t="shared" si="105"/>
        <v>9.3956663045886742E-3</v>
      </c>
      <c r="I1090">
        <f t="shared" si="106"/>
        <v>-2.6509779101504205E-2</v>
      </c>
      <c r="U1090">
        <f t="shared" si="107"/>
        <v>2.1579190833011727E-3</v>
      </c>
      <c r="V1090">
        <f t="shared" si="108"/>
        <v>782.21896528764501</v>
      </c>
    </row>
    <row r="1091" spans="1:22">
      <c r="A1091" s="1">
        <v>42891</v>
      </c>
      <c r="B1091">
        <v>21184.039063</v>
      </c>
      <c r="C1091">
        <v>2436.1000979999999</v>
      </c>
      <c r="D1091">
        <v>6295.6801759999998</v>
      </c>
      <c r="E1091">
        <v>2.1819999999999999</v>
      </c>
      <c r="F1091">
        <f t="shared" si="103"/>
        <v>-1.0497678610639964E-3</v>
      </c>
      <c r="G1091">
        <f t="shared" si="104"/>
        <v>-1.2184068519809704E-3</v>
      </c>
      <c r="H1091">
        <f t="shared" si="105"/>
        <v>-1.6061020119240083E-3</v>
      </c>
      <c r="I1091">
        <f t="shared" si="106"/>
        <v>1.0596735878208897E-2</v>
      </c>
      <c r="U1091">
        <f t="shared" si="107"/>
        <v>-1.0260942966980281E-4</v>
      </c>
      <c r="V1091">
        <f t="shared" si="108"/>
        <v>782.13870224573998</v>
      </c>
    </row>
    <row r="1092" spans="1:22">
      <c r="A1092" s="1">
        <v>42892</v>
      </c>
      <c r="B1092">
        <v>21136.230468999998</v>
      </c>
      <c r="C1092">
        <v>2429.330078</v>
      </c>
      <c r="D1092">
        <v>6275.0600590000004</v>
      </c>
      <c r="E1092">
        <v>2.1469999999999998</v>
      </c>
      <c r="F1092">
        <f t="shared" ref="F1092:F1155" si="109">LN(B1092/B1091)</f>
        <v>-2.2593719211297385E-3</v>
      </c>
      <c r="G1092">
        <f t="shared" ref="G1092:G1155" si="110">LN(C1092/C1091)</f>
        <v>-2.7829088587652804E-3</v>
      </c>
      <c r="H1092">
        <f t="shared" ref="H1092:H1155" si="111">LN(D1092/D1091)</f>
        <v>-3.2806557304555753E-3</v>
      </c>
      <c r="I1092">
        <f t="shared" ref="I1092:I1155" si="112">LN(E1092/E1091)</f>
        <v>-1.6170368514235187E-2</v>
      </c>
      <c r="U1092">
        <f t="shared" ref="U1092:U1155" si="113">0.3*(F1092)+0.3*(G1092)+0.3*(H1092)+0.1*(I1092)</f>
        <v>-4.1139178045286971E-3</v>
      </c>
      <c r="V1092">
        <f t="shared" ref="V1092:V1155" si="114">V1091*(1+U1092)</f>
        <v>778.92104791296026</v>
      </c>
    </row>
    <row r="1093" spans="1:22">
      <c r="A1093" s="1">
        <v>42893</v>
      </c>
      <c r="B1093">
        <v>21173.689452999999</v>
      </c>
      <c r="C1093">
        <v>2433.139893</v>
      </c>
      <c r="D1093">
        <v>6297.3798829999996</v>
      </c>
      <c r="E1093">
        <v>2.1779999999999999</v>
      </c>
      <c r="F1093">
        <f t="shared" si="109"/>
        <v>1.7706955653118567E-3</v>
      </c>
      <c r="G1093">
        <f t="shared" si="110"/>
        <v>1.5670290211890142E-3</v>
      </c>
      <c r="H1093">
        <f t="shared" si="111"/>
        <v>3.5505991758703484E-3</v>
      </c>
      <c r="I1093">
        <f t="shared" si="112"/>
        <v>1.43355056141249E-2</v>
      </c>
      <c r="U1093">
        <f t="shared" si="113"/>
        <v>3.5000476901238557E-3</v>
      </c>
      <c r="V1093">
        <f t="shared" si="114"/>
        <v>781.64730872749692</v>
      </c>
    </row>
    <row r="1094" spans="1:22">
      <c r="A1094" s="1">
        <v>42894</v>
      </c>
      <c r="B1094">
        <v>21182.529297000001</v>
      </c>
      <c r="C1094">
        <v>2433.790039</v>
      </c>
      <c r="D1094">
        <v>6321.7597660000001</v>
      </c>
      <c r="E1094">
        <v>2.194</v>
      </c>
      <c r="F1094">
        <f t="shared" si="109"/>
        <v>4.1740478207096394E-4</v>
      </c>
      <c r="G1094">
        <f t="shared" si="110"/>
        <v>2.6716883659768292E-4</v>
      </c>
      <c r="H1094">
        <f t="shared" si="111"/>
        <v>3.8639580844819555E-3</v>
      </c>
      <c r="I1094">
        <f t="shared" si="112"/>
        <v>7.3193373422697017E-3</v>
      </c>
      <c r="U1094">
        <f t="shared" si="113"/>
        <v>2.0964932451721509E-3</v>
      </c>
      <c r="V1094">
        <f t="shared" si="114"/>
        <v>783.28602703035108</v>
      </c>
    </row>
    <row r="1095" spans="1:22">
      <c r="A1095" s="1">
        <v>42895</v>
      </c>
      <c r="B1095">
        <v>21271.970702999999</v>
      </c>
      <c r="C1095">
        <v>2431.7700199999999</v>
      </c>
      <c r="D1095">
        <v>6207.919922</v>
      </c>
      <c r="E1095">
        <v>2.1989999999999998</v>
      </c>
      <c r="F1095">
        <f t="shared" si="109"/>
        <v>4.2135245181050291E-3</v>
      </c>
      <c r="G1095">
        <f t="shared" si="110"/>
        <v>-8.3033364774634012E-4</v>
      </c>
      <c r="H1095">
        <f t="shared" si="111"/>
        <v>-1.8171729752423781E-2</v>
      </c>
      <c r="I1095">
        <f t="shared" si="112"/>
        <v>2.2763497195855001E-3</v>
      </c>
      <c r="U1095">
        <f t="shared" si="113"/>
        <v>-4.2089266926609763E-3</v>
      </c>
      <c r="V1095">
        <f t="shared" si="114"/>
        <v>779.98923356319472</v>
      </c>
    </row>
    <row r="1096" spans="1:22">
      <c r="A1096" s="1">
        <v>42898</v>
      </c>
      <c r="B1096">
        <v>21235.669922000001</v>
      </c>
      <c r="C1096">
        <v>2429.389893</v>
      </c>
      <c r="D1096">
        <v>6175.4599609999996</v>
      </c>
      <c r="E1096">
        <v>2.2130000000000001</v>
      </c>
      <c r="F1096">
        <f t="shared" si="109"/>
        <v>-1.7079654053160371E-3</v>
      </c>
      <c r="G1096">
        <f t="shared" si="110"/>
        <v>-9.7924249882421236E-4</v>
      </c>
      <c r="H1096">
        <f t="shared" si="111"/>
        <v>-5.2425162840391516E-3</v>
      </c>
      <c r="I1096">
        <f t="shared" si="112"/>
        <v>6.3463494962885713E-3</v>
      </c>
      <c r="U1096">
        <f t="shared" si="113"/>
        <v>-1.7442823068249632E-3</v>
      </c>
      <c r="V1096">
        <f t="shared" si="114"/>
        <v>778.62871214357642</v>
      </c>
    </row>
    <row r="1097" spans="1:22">
      <c r="A1097" s="1">
        <v>42899</v>
      </c>
      <c r="B1097">
        <v>21328.470702999999</v>
      </c>
      <c r="C1097">
        <v>2440.3500979999999</v>
      </c>
      <c r="D1097">
        <v>6220.3701170000004</v>
      </c>
      <c r="E1097">
        <v>2.2069999999999999</v>
      </c>
      <c r="F1097">
        <f t="shared" si="109"/>
        <v>4.3605216354083752E-3</v>
      </c>
      <c r="G1097">
        <f t="shared" si="110"/>
        <v>4.5013588104362186E-3</v>
      </c>
      <c r="H1097">
        <f t="shared" si="111"/>
        <v>7.2460419702986903E-3</v>
      </c>
      <c r="I1097">
        <f t="shared" si="112"/>
        <v>-2.7149337943134068E-3</v>
      </c>
      <c r="U1097">
        <f t="shared" si="113"/>
        <v>4.5608833454116446E-3</v>
      </c>
      <c r="V1097">
        <f t="shared" si="114"/>
        <v>782.17994686905138</v>
      </c>
    </row>
    <row r="1098" spans="1:22">
      <c r="A1098" s="1">
        <v>42900</v>
      </c>
      <c r="B1098">
        <v>21374.560547000001</v>
      </c>
      <c r="C1098">
        <v>2437.919922</v>
      </c>
      <c r="D1098">
        <v>6194.8901370000003</v>
      </c>
      <c r="E1098">
        <v>2.1379999999999999</v>
      </c>
      <c r="F1098">
        <f t="shared" si="109"/>
        <v>2.1586224934270152E-3</v>
      </c>
      <c r="G1098">
        <f t="shared" si="110"/>
        <v>-9.9632705490522574E-4</v>
      </c>
      <c r="H1098">
        <f t="shared" si="111"/>
        <v>-4.1046285381928088E-3</v>
      </c>
      <c r="I1098">
        <f t="shared" si="112"/>
        <v>-3.1763314671745889E-2</v>
      </c>
      <c r="U1098">
        <f t="shared" si="113"/>
        <v>-4.059031397075895E-3</v>
      </c>
      <c r="V1098">
        <f t="shared" si="114"/>
        <v>779.00505390654678</v>
      </c>
    </row>
    <row r="1099" spans="1:22">
      <c r="A1099" s="1">
        <v>42901</v>
      </c>
      <c r="B1099">
        <v>21359.900390999999</v>
      </c>
      <c r="C1099">
        <v>2432.459961</v>
      </c>
      <c r="D1099">
        <v>6165.5</v>
      </c>
      <c r="E1099">
        <v>2.1619999999999999</v>
      </c>
      <c r="F1099">
        <f t="shared" si="109"/>
        <v>-6.8610466837823155E-4</v>
      </c>
      <c r="G1099">
        <f t="shared" si="110"/>
        <v>-2.242109822419468E-3</v>
      </c>
      <c r="H1099">
        <f t="shared" si="111"/>
        <v>-4.7555444549701792E-3</v>
      </c>
      <c r="I1099">
        <f t="shared" si="112"/>
        <v>1.1162906614163005E-2</v>
      </c>
      <c r="U1099">
        <f t="shared" si="113"/>
        <v>-1.188837022314063E-3</v>
      </c>
      <c r="V1099">
        <f t="shared" si="114"/>
        <v>778.07894385789291</v>
      </c>
    </row>
    <row r="1100" spans="1:22">
      <c r="A1100" s="1">
        <v>42902</v>
      </c>
      <c r="B1100">
        <v>21384.279297000001</v>
      </c>
      <c r="C1100">
        <v>2433.1499020000001</v>
      </c>
      <c r="D1100">
        <v>6151.7597660000001</v>
      </c>
      <c r="E1100">
        <v>2.157</v>
      </c>
      <c r="F1100">
        <f t="shared" si="109"/>
        <v>1.1406890398355277E-3</v>
      </c>
      <c r="G1100">
        <f t="shared" si="110"/>
        <v>2.8359898308776774E-4</v>
      </c>
      <c r="H1100">
        <f t="shared" si="111"/>
        <v>-2.2310546274881154E-3</v>
      </c>
      <c r="I1100">
        <f t="shared" si="112"/>
        <v>-2.3153518099972032E-3</v>
      </c>
      <c r="U1100">
        <f t="shared" si="113"/>
        <v>-4.735651623691663E-4</v>
      </c>
      <c r="V1100">
        <f t="shared" si="114"/>
        <v>777.71047277650882</v>
      </c>
    </row>
    <row r="1101" spans="1:22">
      <c r="A1101" s="1">
        <v>42905</v>
      </c>
      <c r="B1101">
        <v>21528.990234000001</v>
      </c>
      <c r="C1101">
        <v>2453.459961</v>
      </c>
      <c r="D1101">
        <v>6239.0097660000001</v>
      </c>
      <c r="E1101">
        <v>2.19</v>
      </c>
      <c r="F1101">
        <f t="shared" si="109"/>
        <v>6.744370080131885E-3</v>
      </c>
      <c r="G1101">
        <f t="shared" si="110"/>
        <v>8.3125833736460205E-3</v>
      </c>
      <c r="H1101">
        <f t="shared" si="111"/>
        <v>1.4083296741418666E-2</v>
      </c>
      <c r="I1101">
        <f t="shared" si="112"/>
        <v>1.5183176421390028E-2</v>
      </c>
      <c r="U1101">
        <f t="shared" si="113"/>
        <v>1.0260392700697975E-2</v>
      </c>
      <c r="V1101">
        <f t="shared" si="114"/>
        <v>785.69008763464126</v>
      </c>
    </row>
    <row r="1102" spans="1:22">
      <c r="A1102" s="1">
        <v>42906</v>
      </c>
      <c r="B1102">
        <v>21467.140625</v>
      </c>
      <c r="C1102">
        <v>2437.030029</v>
      </c>
      <c r="D1102">
        <v>6188.0297849999997</v>
      </c>
      <c r="E1102">
        <v>2.153</v>
      </c>
      <c r="F1102">
        <f t="shared" si="109"/>
        <v>-2.8769868555784412E-3</v>
      </c>
      <c r="G1102">
        <f t="shared" si="110"/>
        <v>-6.7191605942243304E-3</v>
      </c>
      <c r="H1102">
        <f t="shared" si="111"/>
        <v>-8.2047323947267506E-3</v>
      </c>
      <c r="I1102">
        <f t="shared" si="112"/>
        <v>-1.7039325446183421E-2</v>
      </c>
      <c r="U1102">
        <f t="shared" si="113"/>
        <v>-7.0441964979771985E-3</v>
      </c>
      <c r="V1102">
        <f t="shared" si="114"/>
        <v>780.15553227082989</v>
      </c>
    </row>
    <row r="1103" spans="1:22">
      <c r="A1103" s="1">
        <v>42907</v>
      </c>
      <c r="B1103">
        <v>21410.029297000001</v>
      </c>
      <c r="C1103">
        <v>2435.610107</v>
      </c>
      <c r="D1103">
        <v>6233.9501950000003</v>
      </c>
      <c r="E1103">
        <v>2.1549999999999998</v>
      </c>
      <c r="F1103">
        <f t="shared" si="109"/>
        <v>-2.663952022895614E-3</v>
      </c>
      <c r="G1103">
        <f t="shared" si="110"/>
        <v>-5.8281424466445424E-4</v>
      </c>
      <c r="H1103">
        <f t="shared" si="111"/>
        <v>7.3934460130930559E-3</v>
      </c>
      <c r="I1103">
        <f t="shared" si="112"/>
        <v>9.285051734849542E-4</v>
      </c>
      <c r="U1103">
        <f t="shared" si="113"/>
        <v>1.3368544410083916E-3</v>
      </c>
      <c r="V1103">
        <f t="shared" si="114"/>
        <v>781.19848665882341</v>
      </c>
    </row>
    <row r="1104" spans="1:22">
      <c r="A1104" s="1">
        <v>42908</v>
      </c>
      <c r="B1104">
        <v>21397.289063</v>
      </c>
      <c r="C1104">
        <v>2434.5</v>
      </c>
      <c r="D1104">
        <v>6236.6899409999996</v>
      </c>
      <c r="E1104">
        <v>2.153</v>
      </c>
      <c r="F1104">
        <f t="shared" si="109"/>
        <v>-5.9523627567703921E-4</v>
      </c>
      <c r="G1104">
        <f t="shared" si="110"/>
        <v>-4.5588579922685235E-4</v>
      </c>
      <c r="H1104">
        <f t="shared" si="111"/>
        <v>4.3939140480359822E-4</v>
      </c>
      <c r="I1104">
        <f t="shared" si="112"/>
        <v>-9.2850517348500407E-4</v>
      </c>
      <c r="U1104">
        <f t="shared" si="113"/>
        <v>-2.7636971837858838E-4</v>
      </c>
      <c r="V1104">
        <f t="shared" si="114"/>
        <v>780.98258705306773</v>
      </c>
    </row>
    <row r="1105" spans="1:22">
      <c r="A1105" s="1">
        <v>42909</v>
      </c>
      <c r="B1105">
        <v>21394.759765999999</v>
      </c>
      <c r="C1105">
        <v>2438.3000489999999</v>
      </c>
      <c r="D1105">
        <v>6265.25</v>
      </c>
      <c r="E1105">
        <v>2.1440000000000001</v>
      </c>
      <c r="F1105">
        <f t="shared" si="109"/>
        <v>-1.1821340983475628E-4</v>
      </c>
      <c r="G1105">
        <f t="shared" si="110"/>
        <v>1.5596986258985955E-3</v>
      </c>
      <c r="H1105">
        <f t="shared" si="111"/>
        <v>4.5689083161790959E-3</v>
      </c>
      <c r="I1105">
        <f t="shared" si="112"/>
        <v>-4.1889751736704003E-3</v>
      </c>
      <c r="U1105">
        <f t="shared" si="113"/>
        <v>1.3842205423058407E-3</v>
      </c>
      <c r="V1105">
        <f t="shared" si="114"/>
        <v>782.06363919324974</v>
      </c>
    </row>
    <row r="1106" spans="1:22">
      <c r="A1106" s="1">
        <v>42912</v>
      </c>
      <c r="B1106">
        <v>21409.550781000002</v>
      </c>
      <c r="C1106">
        <v>2439.070068</v>
      </c>
      <c r="D1106">
        <v>6247.1499020000001</v>
      </c>
      <c r="E1106">
        <v>2.137</v>
      </c>
      <c r="F1106">
        <f t="shared" si="109"/>
        <v>6.9109934956040724E-4</v>
      </c>
      <c r="G1106">
        <f t="shared" si="110"/>
        <v>3.1575172190189825E-4</v>
      </c>
      <c r="H1106">
        <f t="shared" si="111"/>
        <v>-2.8931477201877419E-3</v>
      </c>
      <c r="I1106">
        <f t="shared" si="112"/>
        <v>-3.2702668715450453E-3</v>
      </c>
      <c r="U1106">
        <f t="shared" si="113"/>
        <v>-8.9291568177213548E-4</v>
      </c>
      <c r="V1106">
        <f t="shared" si="114"/>
        <v>781.36532230567025</v>
      </c>
    </row>
    <row r="1107" spans="1:22">
      <c r="A1107" s="1">
        <v>42913</v>
      </c>
      <c r="B1107">
        <v>21310.660156000002</v>
      </c>
      <c r="C1107">
        <v>2419.3798830000001</v>
      </c>
      <c r="D1107">
        <v>6146.6201170000004</v>
      </c>
      <c r="E1107">
        <v>2.198</v>
      </c>
      <c r="F1107">
        <f t="shared" si="109"/>
        <v>-4.629696317821866E-3</v>
      </c>
      <c r="G1107">
        <f t="shared" si="110"/>
        <v>-8.1055863508326578E-3</v>
      </c>
      <c r="H1107">
        <f t="shared" si="111"/>
        <v>-1.6222987786060124E-2</v>
      </c>
      <c r="I1107">
        <f t="shared" si="112"/>
        <v>2.8144879644419113E-2</v>
      </c>
      <c r="U1107">
        <f t="shared" si="113"/>
        <v>-5.8729931719724831E-3</v>
      </c>
      <c r="V1107">
        <f t="shared" si="114"/>
        <v>776.77636910295303</v>
      </c>
    </row>
    <row r="1108" spans="1:22">
      <c r="A1108" s="1">
        <v>42914</v>
      </c>
      <c r="B1108">
        <v>21454.609375</v>
      </c>
      <c r="C1108">
        <v>2440.6899410000001</v>
      </c>
      <c r="D1108">
        <v>6234.4101559999999</v>
      </c>
      <c r="E1108">
        <v>2.2210000000000001</v>
      </c>
      <c r="F1108">
        <f t="shared" si="109"/>
        <v>6.732087239877488E-3</v>
      </c>
      <c r="G1108">
        <f t="shared" si="110"/>
        <v>8.7695014026030957E-3</v>
      </c>
      <c r="H1108">
        <f t="shared" si="111"/>
        <v>1.4181616296456779E-2</v>
      </c>
      <c r="I1108">
        <f t="shared" si="112"/>
        <v>1.0409688930860722E-2</v>
      </c>
      <c r="U1108">
        <f t="shared" si="113"/>
        <v>9.9459303747672801E-3</v>
      </c>
      <c r="V1108">
        <f t="shared" si="114"/>
        <v>784.50213278681554</v>
      </c>
    </row>
    <row r="1109" spans="1:22">
      <c r="A1109" s="1">
        <v>42915</v>
      </c>
      <c r="B1109">
        <v>21287.029297000001</v>
      </c>
      <c r="C1109">
        <v>2419.6999510000001</v>
      </c>
      <c r="D1109">
        <v>6144.3500979999999</v>
      </c>
      <c r="E1109">
        <v>2.2669999999999999</v>
      </c>
      <c r="F1109">
        <f t="shared" si="109"/>
        <v>-7.841577530431602E-3</v>
      </c>
      <c r="G1109">
        <f t="shared" si="110"/>
        <v>-8.6372167487240945E-3</v>
      </c>
      <c r="H1109">
        <f t="shared" si="111"/>
        <v>-1.4550996253629071E-2</v>
      </c>
      <c r="I1109">
        <f t="shared" si="112"/>
        <v>2.0499826613101419E-2</v>
      </c>
      <c r="U1109">
        <f t="shared" si="113"/>
        <v>-7.2589544985252868E-3</v>
      </c>
      <c r="V1109">
        <f t="shared" si="114"/>
        <v>778.80746750091998</v>
      </c>
    </row>
    <row r="1110" spans="1:22">
      <c r="A1110" s="1">
        <v>42916</v>
      </c>
      <c r="B1110">
        <v>21349.630859000001</v>
      </c>
      <c r="C1110">
        <v>2423.4099120000001</v>
      </c>
      <c r="D1110">
        <v>6140.419922</v>
      </c>
      <c r="E1110">
        <v>2.302</v>
      </c>
      <c r="F1110">
        <f t="shared" si="109"/>
        <v>2.9365155129895152E-3</v>
      </c>
      <c r="G1110">
        <f t="shared" si="110"/>
        <v>1.532057636772409E-3</v>
      </c>
      <c r="H1110">
        <f t="shared" si="111"/>
        <v>-6.3984529261623517E-4</v>
      </c>
      <c r="I1110">
        <f t="shared" si="112"/>
        <v>1.5320938774298973E-2</v>
      </c>
      <c r="U1110">
        <f t="shared" si="113"/>
        <v>2.6807122345736041E-3</v>
      </c>
      <c r="V1110">
        <f t="shared" si="114"/>
        <v>780.89522620742696</v>
      </c>
    </row>
    <row r="1111" spans="1:22">
      <c r="A1111" s="1">
        <v>42919</v>
      </c>
      <c r="B1111">
        <v>21479.269531000002</v>
      </c>
      <c r="C1111">
        <v>2429.01001</v>
      </c>
      <c r="D1111">
        <v>6110.0600590000004</v>
      </c>
      <c r="E1111">
        <v>2.3460000000000001</v>
      </c>
      <c r="F1111">
        <f t="shared" si="109"/>
        <v>6.0538125771502612E-3</v>
      </c>
      <c r="G1111">
        <f t="shared" si="110"/>
        <v>2.3081681207700998E-3</v>
      </c>
      <c r="H1111">
        <f t="shared" si="111"/>
        <v>-4.9565282669295279E-3</v>
      </c>
      <c r="I1111">
        <f t="shared" si="112"/>
        <v>1.8933439931592754E-2</v>
      </c>
      <c r="U1111">
        <f t="shared" si="113"/>
        <v>2.9149797224565254E-3</v>
      </c>
      <c r="V1111">
        <f t="shared" si="114"/>
        <v>783.17151995718473</v>
      </c>
    </row>
    <row r="1112" spans="1:22">
      <c r="A1112" s="1">
        <v>42921</v>
      </c>
      <c r="B1112">
        <v>21478.169922000001</v>
      </c>
      <c r="C1112">
        <v>2432.540039</v>
      </c>
      <c r="D1112">
        <v>6150.8598629999997</v>
      </c>
      <c r="E1112">
        <v>2.3340000000000001</v>
      </c>
      <c r="F1112">
        <f t="shared" si="109"/>
        <v>-5.119527673165872E-5</v>
      </c>
      <c r="G1112">
        <f t="shared" si="110"/>
        <v>1.4522239141054789E-3</v>
      </c>
      <c r="H1112">
        <f t="shared" si="111"/>
        <v>6.6552844083928543E-3</v>
      </c>
      <c r="I1112">
        <f t="shared" si="112"/>
        <v>-5.1282163669194554E-3</v>
      </c>
      <c r="U1112">
        <f t="shared" si="113"/>
        <v>1.9040722770380565E-3</v>
      </c>
      <c r="V1112">
        <f t="shared" si="114"/>
        <v>784.66273513650094</v>
      </c>
    </row>
    <row r="1113" spans="1:22">
      <c r="A1113" s="1">
        <v>42922</v>
      </c>
      <c r="B1113">
        <v>21320.039063</v>
      </c>
      <c r="C1113">
        <v>2409.75</v>
      </c>
      <c r="D1113">
        <v>6089.4599609999996</v>
      </c>
      <c r="E1113">
        <v>2.37</v>
      </c>
      <c r="F1113">
        <f t="shared" si="109"/>
        <v>-7.3896353297681992E-3</v>
      </c>
      <c r="G1113">
        <f t="shared" si="110"/>
        <v>-9.4129872811729385E-3</v>
      </c>
      <c r="H1113">
        <f t="shared" si="111"/>
        <v>-1.003248573200903E-2</v>
      </c>
      <c r="I1113">
        <f t="shared" si="112"/>
        <v>1.5306421282675507E-2</v>
      </c>
      <c r="U1113">
        <f t="shared" si="113"/>
        <v>-6.5198903746174998E-3</v>
      </c>
      <c r="V1113">
        <f t="shared" si="114"/>
        <v>779.54682012236344</v>
      </c>
    </row>
    <row r="1114" spans="1:22">
      <c r="A1114" s="1">
        <v>42923</v>
      </c>
      <c r="B1114">
        <v>21414.339843999998</v>
      </c>
      <c r="C1114">
        <v>2425.179932</v>
      </c>
      <c r="D1114">
        <v>6153.080078</v>
      </c>
      <c r="E1114">
        <v>2.3929999999999998</v>
      </c>
      <c r="F1114">
        <f t="shared" si="109"/>
        <v>4.4133522693063816E-3</v>
      </c>
      <c r="G1114">
        <f t="shared" si="110"/>
        <v>6.3827127178005495E-3</v>
      </c>
      <c r="H1114">
        <f t="shared" si="111"/>
        <v>1.03933807030094E-2</v>
      </c>
      <c r="I1114">
        <f t="shared" si="112"/>
        <v>9.6578537791963577E-3</v>
      </c>
      <c r="U1114">
        <f t="shared" si="113"/>
        <v>7.3226190849545346E-3</v>
      </c>
      <c r="V1114">
        <f t="shared" si="114"/>
        <v>785.25514454500706</v>
      </c>
    </row>
    <row r="1115" spans="1:22">
      <c r="A1115" s="1">
        <v>42926</v>
      </c>
      <c r="B1115">
        <v>21408.519531000002</v>
      </c>
      <c r="C1115">
        <v>2427.429932</v>
      </c>
      <c r="D1115">
        <v>6176.3901370000003</v>
      </c>
      <c r="E1115">
        <v>2.371</v>
      </c>
      <c r="F1115">
        <f t="shared" si="109"/>
        <v>-2.7183205982892535E-4</v>
      </c>
      <c r="G1115">
        <f t="shared" si="110"/>
        <v>9.2733610337524723E-4</v>
      </c>
      <c r="H1115">
        <f t="shared" si="111"/>
        <v>3.7811984402255703E-3</v>
      </c>
      <c r="I1115">
        <f t="shared" si="112"/>
        <v>-9.2360018429677084E-3</v>
      </c>
      <c r="U1115">
        <f t="shared" si="113"/>
        <v>4.0741056083479677E-4</v>
      </c>
      <c r="V1115">
        <f t="shared" si="114"/>
        <v>785.57506578384448</v>
      </c>
    </row>
    <row r="1116" spans="1:22">
      <c r="A1116" s="1">
        <v>42927</v>
      </c>
      <c r="B1116">
        <v>21409.070313</v>
      </c>
      <c r="C1116">
        <v>2425.530029</v>
      </c>
      <c r="D1116">
        <v>6193.2998049999997</v>
      </c>
      <c r="E1116">
        <v>2.3620000000000001</v>
      </c>
      <c r="F1116">
        <f t="shared" si="109"/>
        <v>2.5726903454138891E-5</v>
      </c>
      <c r="G1116">
        <f t="shared" si="110"/>
        <v>-7.8298733652557018E-4</v>
      </c>
      <c r="H1116">
        <f t="shared" si="111"/>
        <v>2.7340505077563448E-3</v>
      </c>
      <c r="I1116">
        <f t="shared" si="112"/>
        <v>-3.8030893080978003E-3</v>
      </c>
      <c r="U1116">
        <f t="shared" si="113"/>
        <v>2.1272809159569395E-4</v>
      </c>
      <c r="V1116">
        <f t="shared" si="114"/>
        <v>785.74217966839387</v>
      </c>
    </row>
    <row r="1117" spans="1:22">
      <c r="A1117" s="1">
        <v>42928</v>
      </c>
      <c r="B1117">
        <v>21532.140625</v>
      </c>
      <c r="C1117">
        <v>2443.25</v>
      </c>
      <c r="D1117">
        <v>6261.169922</v>
      </c>
      <c r="E1117">
        <v>2.327</v>
      </c>
      <c r="F1117">
        <f t="shared" si="109"/>
        <v>5.732053022372896E-3</v>
      </c>
      <c r="G1117">
        <f t="shared" si="110"/>
        <v>7.2790510702173033E-3</v>
      </c>
      <c r="H1117">
        <f t="shared" si="111"/>
        <v>1.0899025062793085E-2</v>
      </c>
      <c r="I1117">
        <f t="shared" si="112"/>
        <v>-1.4928833455015944E-2</v>
      </c>
      <c r="U1117">
        <f t="shared" si="113"/>
        <v>5.68015540111339E-3</v>
      </c>
      <c r="V1117">
        <f t="shared" si="114"/>
        <v>790.20531735411998</v>
      </c>
    </row>
    <row r="1118" spans="1:22">
      <c r="A1118" s="1">
        <v>42929</v>
      </c>
      <c r="B1118">
        <v>21553.089843999998</v>
      </c>
      <c r="C1118">
        <v>2447.830078</v>
      </c>
      <c r="D1118">
        <v>6274.4399409999996</v>
      </c>
      <c r="E1118">
        <v>2.3479999999999999</v>
      </c>
      <c r="F1118">
        <f t="shared" si="109"/>
        <v>9.7245484927784183E-4</v>
      </c>
      <c r="G1118">
        <f t="shared" si="110"/>
        <v>1.8728294224074943E-3</v>
      </c>
      <c r="H1118">
        <f t="shared" si="111"/>
        <v>2.1171724554036762E-3</v>
      </c>
      <c r="I1118">
        <f t="shared" si="112"/>
        <v>8.9840176456952286E-3</v>
      </c>
      <c r="U1118">
        <f t="shared" si="113"/>
        <v>2.3871387826962264E-3</v>
      </c>
      <c r="V1118">
        <f t="shared" si="114"/>
        <v>792.09164711346875</v>
      </c>
    </row>
    <row r="1119" spans="1:22">
      <c r="A1119" s="1">
        <v>42930</v>
      </c>
      <c r="B1119">
        <v>21637.740234000001</v>
      </c>
      <c r="C1119">
        <v>2459.2700199999999</v>
      </c>
      <c r="D1119">
        <v>6312.4702150000003</v>
      </c>
      <c r="E1119">
        <v>2.319</v>
      </c>
      <c r="F1119">
        <f t="shared" si="109"/>
        <v>3.9198366058586301E-3</v>
      </c>
      <c r="G1119">
        <f t="shared" si="110"/>
        <v>4.6626164116802295E-3</v>
      </c>
      <c r="H1119">
        <f t="shared" si="111"/>
        <v>6.0428475701715138E-3</v>
      </c>
      <c r="I1119">
        <f t="shared" si="112"/>
        <v>-1.2427843692455396E-2</v>
      </c>
      <c r="U1119">
        <f t="shared" si="113"/>
        <v>3.1448058070675721E-3</v>
      </c>
      <c r="V1119">
        <f t="shared" si="114"/>
        <v>794.58262152504085</v>
      </c>
    </row>
    <row r="1120" spans="1:22">
      <c r="A1120" s="1">
        <v>42933</v>
      </c>
      <c r="B1120">
        <v>21629.720702999999</v>
      </c>
      <c r="C1120">
        <v>2459.139893</v>
      </c>
      <c r="D1120">
        <v>6314.4301759999998</v>
      </c>
      <c r="E1120">
        <v>2.3090000000000002</v>
      </c>
      <c r="F1120">
        <f t="shared" si="109"/>
        <v>-3.7069571073342414E-4</v>
      </c>
      <c r="G1120">
        <f t="shared" si="110"/>
        <v>-5.2914255758300215E-5</v>
      </c>
      <c r="H1120">
        <f t="shared" si="111"/>
        <v>3.104421441603234E-4</v>
      </c>
      <c r="I1120">
        <f t="shared" si="112"/>
        <v>-4.3215279010362052E-3</v>
      </c>
      <c r="U1120">
        <f t="shared" si="113"/>
        <v>-4.6610313680304084E-4</v>
      </c>
      <c r="V1120">
        <f t="shared" si="114"/>
        <v>794.21226407269887</v>
      </c>
    </row>
    <row r="1121" spans="1:22">
      <c r="A1121" s="1">
        <v>42934</v>
      </c>
      <c r="B1121">
        <v>21574.730468999998</v>
      </c>
      <c r="C1121">
        <v>2460.610107</v>
      </c>
      <c r="D1121">
        <v>6344.3100590000004</v>
      </c>
      <c r="E1121">
        <v>2.2629999999999999</v>
      </c>
      <c r="F1121">
        <f t="shared" si="109"/>
        <v>-2.5455832537150292E-3</v>
      </c>
      <c r="G1121">
        <f t="shared" si="110"/>
        <v>5.9767835510570659E-4</v>
      </c>
      <c r="H1121">
        <f t="shared" si="111"/>
        <v>4.7208391890516078E-3</v>
      </c>
      <c r="I1121">
        <f t="shared" si="112"/>
        <v>-2.0123163720958147E-2</v>
      </c>
      <c r="U1121">
        <f t="shared" si="113"/>
        <v>-1.1804360849631294E-3</v>
      </c>
      <c r="V1121">
        <f t="shared" si="114"/>
        <v>793.27474725706725</v>
      </c>
    </row>
    <row r="1122" spans="1:22">
      <c r="A1122" s="1">
        <v>42935</v>
      </c>
      <c r="B1122">
        <v>21640.75</v>
      </c>
      <c r="C1122">
        <v>2473.830078</v>
      </c>
      <c r="D1122">
        <v>6385.0400390000004</v>
      </c>
      <c r="E1122">
        <v>2.2679999999999998</v>
      </c>
      <c r="F1122">
        <f t="shared" si="109"/>
        <v>3.0553672731476432E-3</v>
      </c>
      <c r="G1122">
        <f t="shared" si="110"/>
        <v>5.3582583369758633E-3</v>
      </c>
      <c r="H1122">
        <f t="shared" si="111"/>
        <v>6.3994027480407971E-3</v>
      </c>
      <c r="I1122">
        <f t="shared" si="112"/>
        <v>2.2070192141052519E-3</v>
      </c>
      <c r="U1122">
        <f t="shared" si="113"/>
        <v>4.6646104288598162E-3</v>
      </c>
      <c r="V1122">
        <f t="shared" si="114"/>
        <v>796.97506491607373</v>
      </c>
    </row>
    <row r="1123" spans="1:22">
      <c r="A1123" s="1">
        <v>42936</v>
      </c>
      <c r="B1123">
        <v>21611.779297000001</v>
      </c>
      <c r="C1123">
        <v>2473.4499510000001</v>
      </c>
      <c r="D1123">
        <v>6390</v>
      </c>
      <c r="E1123">
        <v>2.266</v>
      </c>
      <c r="F1123">
        <f t="shared" si="109"/>
        <v>-1.3396075468100684E-3</v>
      </c>
      <c r="G1123">
        <f t="shared" si="110"/>
        <v>-1.5367110756601694E-4</v>
      </c>
      <c r="H1123">
        <f t="shared" si="111"/>
        <v>7.7650813368596982E-4</v>
      </c>
      <c r="I1123">
        <f t="shared" si="112"/>
        <v>-8.8222325969092633E-4</v>
      </c>
      <c r="U1123">
        <f t="shared" si="113"/>
        <v>-3.0325348217612733E-4</v>
      </c>
      <c r="V1123">
        <f t="shared" si="114"/>
        <v>796.73337945243043</v>
      </c>
    </row>
    <row r="1124" spans="1:22">
      <c r="A1124" s="1">
        <v>42937</v>
      </c>
      <c r="B1124">
        <v>21580.070313</v>
      </c>
      <c r="C1124">
        <v>2472.540039</v>
      </c>
      <c r="D1124">
        <v>6387.75</v>
      </c>
      <c r="E1124">
        <v>2.2320000000000002</v>
      </c>
      <c r="F1124">
        <f t="shared" si="109"/>
        <v>-1.4682857985014695E-3</v>
      </c>
      <c r="G1124">
        <f t="shared" si="110"/>
        <v>-3.6793928499852593E-4</v>
      </c>
      <c r="H1124">
        <f t="shared" si="111"/>
        <v>-3.5217468228059174E-4</v>
      </c>
      <c r="I1124">
        <f t="shared" si="112"/>
        <v>-1.5118118086749999E-2</v>
      </c>
      <c r="U1124">
        <f t="shared" si="113"/>
        <v>-2.1683317384091762E-3</v>
      </c>
      <c r="V1124">
        <f t="shared" si="114"/>
        <v>795.00579717871381</v>
      </c>
    </row>
    <row r="1125" spans="1:22">
      <c r="A1125" s="1">
        <v>42940</v>
      </c>
      <c r="B1125">
        <v>21513.169922000001</v>
      </c>
      <c r="C1125">
        <v>2469.9099120000001</v>
      </c>
      <c r="D1125">
        <v>6410.8100590000004</v>
      </c>
      <c r="E1125">
        <v>2.254</v>
      </c>
      <c r="F1125">
        <f t="shared" si="109"/>
        <v>-3.1049159627487863E-3</v>
      </c>
      <c r="G1125">
        <f t="shared" si="110"/>
        <v>-1.0643010144140571E-3</v>
      </c>
      <c r="H1125">
        <f t="shared" si="111"/>
        <v>3.6035434998323073E-3</v>
      </c>
      <c r="I1125">
        <f t="shared" si="112"/>
        <v>9.8083710985198986E-3</v>
      </c>
      <c r="U1125">
        <f t="shared" si="113"/>
        <v>8.1113506665282903E-4</v>
      </c>
      <c r="V1125">
        <f t="shared" si="114"/>
        <v>795.65065425899775</v>
      </c>
    </row>
    <row r="1126" spans="1:22">
      <c r="A1126" s="1">
        <v>42941</v>
      </c>
      <c r="B1126">
        <v>21613.429688</v>
      </c>
      <c r="C1126">
        <v>2477.1298830000001</v>
      </c>
      <c r="D1126">
        <v>6412.169922</v>
      </c>
      <c r="E1126">
        <v>2.3260000000000001</v>
      </c>
      <c r="F1126">
        <f t="shared" si="109"/>
        <v>4.6495641913947301E-3</v>
      </c>
      <c r="G1126">
        <f t="shared" si="110"/>
        <v>2.9189076398735176E-3</v>
      </c>
      <c r="H1126">
        <f t="shared" si="111"/>
        <v>2.1209781300630292E-4</v>
      </c>
      <c r="I1126">
        <f t="shared" si="112"/>
        <v>3.144363847888812E-2</v>
      </c>
      <c r="U1126">
        <f t="shared" si="113"/>
        <v>5.4785347411711767E-3</v>
      </c>
      <c r="V1126">
        <f t="shared" si="114"/>
        <v>800.0096540101913</v>
      </c>
    </row>
    <row r="1127" spans="1:22">
      <c r="A1127" s="1">
        <v>42942</v>
      </c>
      <c r="B1127">
        <v>21711.009765999999</v>
      </c>
      <c r="C1127">
        <v>2477.830078</v>
      </c>
      <c r="D1127">
        <v>6422.75</v>
      </c>
      <c r="E1127">
        <v>2.282</v>
      </c>
      <c r="F1127">
        <f t="shared" si="109"/>
        <v>4.5046280683589176E-3</v>
      </c>
      <c r="G1127">
        <f t="shared" si="110"/>
        <v>2.8262387997962017E-4</v>
      </c>
      <c r="H1127">
        <f t="shared" si="111"/>
        <v>1.6486398763211527E-3</v>
      </c>
      <c r="I1127">
        <f t="shared" si="112"/>
        <v>-1.909780265658877E-2</v>
      </c>
      <c r="U1127">
        <f t="shared" si="113"/>
        <v>2.0987281739029764E-5</v>
      </c>
      <c r="V1127">
        <f t="shared" si="114"/>
        <v>800.02644403819386</v>
      </c>
    </row>
    <row r="1128" spans="1:22">
      <c r="A1128" s="1">
        <v>42943</v>
      </c>
      <c r="B1128">
        <v>21796.550781000002</v>
      </c>
      <c r="C1128">
        <v>2475.419922</v>
      </c>
      <c r="D1128">
        <v>6382.1899409999996</v>
      </c>
      <c r="E1128">
        <v>2.31</v>
      </c>
      <c r="F1128">
        <f t="shared" si="109"/>
        <v>3.9322418516623487E-3</v>
      </c>
      <c r="G1128">
        <f t="shared" si="110"/>
        <v>-9.7316153644986159E-4</v>
      </c>
      <c r="H1128">
        <f t="shared" si="111"/>
        <v>-6.3350854963121778E-3</v>
      </c>
      <c r="I1128">
        <f t="shared" si="112"/>
        <v>1.2195273093818206E-2</v>
      </c>
      <c r="U1128">
        <f t="shared" si="113"/>
        <v>2.067257550519134E-4</v>
      </c>
      <c r="V1128">
        <f t="shared" si="114"/>
        <v>800.19183010889924</v>
      </c>
    </row>
    <row r="1129" spans="1:22">
      <c r="A1129" s="1">
        <v>42944</v>
      </c>
      <c r="B1129">
        <v>21830.310547000001</v>
      </c>
      <c r="C1129">
        <v>2472.1000979999999</v>
      </c>
      <c r="D1129">
        <v>6374.6801759999998</v>
      </c>
      <c r="E1129">
        <v>2.2890000000000001</v>
      </c>
      <c r="F1129">
        <f t="shared" si="109"/>
        <v>1.5476599375222023E-3</v>
      </c>
      <c r="G1129">
        <f t="shared" si="110"/>
        <v>-1.3420155895607954E-3</v>
      </c>
      <c r="H1129">
        <f t="shared" si="111"/>
        <v>-1.1773680845887252E-3</v>
      </c>
      <c r="I1129">
        <f t="shared" si="112"/>
        <v>-9.1324835632724741E-3</v>
      </c>
      <c r="U1129">
        <f t="shared" si="113"/>
        <v>-1.2047654773154428E-3</v>
      </c>
      <c r="V1129">
        <f t="shared" si="114"/>
        <v>799.2277866167542</v>
      </c>
    </row>
    <row r="1130" spans="1:22">
      <c r="A1130" s="1">
        <v>42947</v>
      </c>
      <c r="B1130">
        <v>21891.119140999999</v>
      </c>
      <c r="C1130">
        <v>2470.3000489999999</v>
      </c>
      <c r="D1130">
        <v>6348.1201170000004</v>
      </c>
      <c r="E1130">
        <v>2.2919999999999998</v>
      </c>
      <c r="F1130">
        <f t="shared" si="109"/>
        <v>2.781639742474223E-3</v>
      </c>
      <c r="G1130">
        <f t="shared" si="110"/>
        <v>-7.2841090403496719E-4</v>
      </c>
      <c r="H1130">
        <f t="shared" si="111"/>
        <v>-4.1751968075940211E-3</v>
      </c>
      <c r="I1130">
        <f t="shared" si="112"/>
        <v>1.3097578820632882E-3</v>
      </c>
      <c r="U1130">
        <f t="shared" si="113"/>
        <v>-5.0561460254010065E-4</v>
      </c>
      <c r="V1130">
        <f t="shared" si="114"/>
        <v>798.82368537708498</v>
      </c>
    </row>
    <row r="1131" spans="1:22">
      <c r="A1131" s="1">
        <v>42948</v>
      </c>
      <c r="B1131">
        <v>21963.919922000001</v>
      </c>
      <c r="C1131">
        <v>2476.3500979999999</v>
      </c>
      <c r="D1131">
        <v>6362.9399409999996</v>
      </c>
      <c r="E1131">
        <v>2.2509999999999999</v>
      </c>
      <c r="F1131">
        <f t="shared" si="109"/>
        <v>3.3200676331892483E-3</v>
      </c>
      <c r="G1131">
        <f t="shared" si="110"/>
        <v>2.4461208441749348E-3</v>
      </c>
      <c r="H1131">
        <f t="shared" si="111"/>
        <v>2.3318009115457341E-3</v>
      </c>
      <c r="I1131">
        <f t="shared" si="112"/>
        <v>-1.8050236927897936E-2</v>
      </c>
      <c r="U1131">
        <f t="shared" si="113"/>
        <v>6.2437312388318161E-4</v>
      </c>
      <c r="V1131">
        <f t="shared" si="114"/>
        <v>799.32244941695569</v>
      </c>
    </row>
    <row r="1132" spans="1:22">
      <c r="A1132" s="1">
        <v>42949</v>
      </c>
      <c r="B1132">
        <v>22016.240234000001</v>
      </c>
      <c r="C1132">
        <v>2477.570068</v>
      </c>
      <c r="D1132">
        <v>6362.6499020000001</v>
      </c>
      <c r="E1132">
        <v>2.262</v>
      </c>
      <c r="F1132">
        <f t="shared" si="109"/>
        <v>2.379269947912664E-3</v>
      </c>
      <c r="G1132">
        <f t="shared" si="110"/>
        <v>4.9252712348291973E-4</v>
      </c>
      <c r="H1132">
        <f t="shared" si="111"/>
        <v>-4.5583584514079913E-5</v>
      </c>
      <c r="I1132">
        <f t="shared" si="112"/>
        <v>4.8748157693336283E-3</v>
      </c>
      <c r="U1132">
        <f t="shared" si="113"/>
        <v>1.3353456229978139E-3</v>
      </c>
      <c r="V1132">
        <f t="shared" si="114"/>
        <v>800.38982115114857</v>
      </c>
    </row>
    <row r="1133" spans="1:22">
      <c r="A1133" s="1">
        <v>42950</v>
      </c>
      <c r="B1133">
        <v>22026.099609000001</v>
      </c>
      <c r="C1133">
        <v>2472.1599120000001</v>
      </c>
      <c r="D1133">
        <v>6340.3398440000001</v>
      </c>
      <c r="E1133">
        <v>2.2280000000000002</v>
      </c>
      <c r="F1133">
        <f t="shared" si="109"/>
        <v>4.4772258693998344E-4</v>
      </c>
      <c r="G1133">
        <f t="shared" si="110"/>
        <v>-2.1860417341370017E-3</v>
      </c>
      <c r="H1133">
        <f t="shared" si="111"/>
        <v>-3.5125716677486206E-3</v>
      </c>
      <c r="I1133">
        <f t="shared" si="112"/>
        <v>-1.5145055628891062E-2</v>
      </c>
      <c r="U1133">
        <f t="shared" si="113"/>
        <v>-3.0897728073727981E-3</v>
      </c>
      <c r="V1133">
        <f t="shared" si="114"/>
        <v>797.91679844645785</v>
      </c>
    </row>
    <row r="1134" spans="1:22">
      <c r="A1134" s="1">
        <v>42951</v>
      </c>
      <c r="B1134">
        <v>22092.810547000001</v>
      </c>
      <c r="C1134">
        <v>2476.830078</v>
      </c>
      <c r="D1134">
        <v>6351.5600590000004</v>
      </c>
      <c r="E1134">
        <v>2.2669999999999999</v>
      </c>
      <c r="F1134">
        <f t="shared" si="109"/>
        <v>3.0241449122798353E-3</v>
      </c>
      <c r="G1134">
        <f t="shared" si="110"/>
        <v>1.8873214113143176E-3</v>
      </c>
      <c r="H1134">
        <f t="shared" si="111"/>
        <v>1.7680911461254358E-3</v>
      </c>
      <c r="I1134">
        <f t="shared" si="112"/>
        <v>1.7353049460354261E-2</v>
      </c>
      <c r="U1134">
        <f t="shared" si="113"/>
        <v>3.7391721869513028E-3</v>
      </c>
      <c r="V1134">
        <f t="shared" si="114"/>
        <v>800.90034674671006</v>
      </c>
    </row>
    <row r="1135" spans="1:22">
      <c r="A1135" s="1">
        <v>42954</v>
      </c>
      <c r="B1135">
        <v>22118.419922000001</v>
      </c>
      <c r="C1135">
        <v>2480.9099120000001</v>
      </c>
      <c r="D1135">
        <v>6383.7700199999999</v>
      </c>
      <c r="E1135">
        <v>2.2570000000000001</v>
      </c>
      <c r="F1135">
        <f t="shared" si="109"/>
        <v>1.1585010230469035E-3</v>
      </c>
      <c r="G1135">
        <f t="shared" si="110"/>
        <v>1.6458446506615104E-3</v>
      </c>
      <c r="H1135">
        <f t="shared" si="111"/>
        <v>5.0583737492852681E-3</v>
      </c>
      <c r="I1135">
        <f t="shared" si="112"/>
        <v>-4.4208736899931777E-3</v>
      </c>
      <c r="U1135">
        <f t="shared" si="113"/>
        <v>1.9167284578987867E-3</v>
      </c>
      <c r="V1135">
        <f t="shared" si="114"/>
        <v>802.43545523326043</v>
      </c>
    </row>
    <row r="1136" spans="1:22">
      <c r="A1136" s="1">
        <v>42955</v>
      </c>
      <c r="B1136">
        <v>22085.339843999998</v>
      </c>
      <c r="C1136">
        <v>2474.919922</v>
      </c>
      <c r="D1136">
        <v>6370.4599609999996</v>
      </c>
      <c r="E1136">
        <v>2.2829999999999999</v>
      </c>
      <c r="F1136">
        <f t="shared" si="109"/>
        <v>-1.4967090740899073E-3</v>
      </c>
      <c r="G1136">
        <f t="shared" si="110"/>
        <v>-2.4173521357919855E-3</v>
      </c>
      <c r="H1136">
        <f t="shared" si="111"/>
        <v>-2.0871607069412003E-3</v>
      </c>
      <c r="I1136">
        <f t="shared" si="112"/>
        <v>1.1453869712259793E-2</v>
      </c>
      <c r="U1136">
        <f t="shared" si="113"/>
        <v>-6.5497960382094851E-4</v>
      </c>
      <c r="V1136">
        <f t="shared" si="114"/>
        <v>801.9098763766998</v>
      </c>
    </row>
    <row r="1137" spans="1:22">
      <c r="A1137" s="1">
        <v>42956</v>
      </c>
      <c r="B1137">
        <v>22048.699218999998</v>
      </c>
      <c r="C1137">
        <v>2474.0200199999999</v>
      </c>
      <c r="D1137">
        <v>6352.330078</v>
      </c>
      <c r="E1137">
        <v>2.2410000000000001</v>
      </c>
      <c r="F1137">
        <f t="shared" si="109"/>
        <v>-1.6604251138635211E-3</v>
      </c>
      <c r="G1137">
        <f t="shared" si="110"/>
        <v>-3.6367465375007732E-4</v>
      </c>
      <c r="H1137">
        <f t="shared" si="111"/>
        <v>-2.8499873401948909E-3</v>
      </c>
      <c r="I1137">
        <f t="shared" si="112"/>
        <v>-1.8568172728868459E-2</v>
      </c>
      <c r="U1137">
        <f t="shared" si="113"/>
        <v>-3.3190434052293928E-3</v>
      </c>
      <c r="V1137">
        <f t="shared" si="114"/>
        <v>799.24830268992343</v>
      </c>
    </row>
    <row r="1138" spans="1:22">
      <c r="A1138" s="1">
        <v>42957</v>
      </c>
      <c r="B1138">
        <v>21844.009765999999</v>
      </c>
      <c r="C1138">
        <v>2438.209961</v>
      </c>
      <c r="D1138">
        <v>6216.8701170000004</v>
      </c>
      <c r="E1138">
        <v>2.2120000000000002</v>
      </c>
      <c r="F1138">
        <f t="shared" si="109"/>
        <v>-9.326876448040991E-3</v>
      </c>
      <c r="G1138">
        <f t="shared" si="110"/>
        <v>-1.4580218564576908E-2</v>
      </c>
      <c r="H1138">
        <f t="shared" si="111"/>
        <v>-2.1555103533999885E-2</v>
      </c>
      <c r="I1138">
        <f t="shared" si="112"/>
        <v>-1.3025111158701554E-2</v>
      </c>
      <c r="U1138">
        <f t="shared" si="113"/>
        <v>-1.4941170679855491E-2</v>
      </c>
      <c r="V1138">
        <f t="shared" si="114"/>
        <v>787.3065973838485</v>
      </c>
    </row>
    <row r="1139" spans="1:22">
      <c r="A1139" s="1">
        <v>42958</v>
      </c>
      <c r="B1139">
        <v>21858.320313</v>
      </c>
      <c r="C1139">
        <v>2441.320068</v>
      </c>
      <c r="D1139">
        <v>6256.5600590000004</v>
      </c>
      <c r="E1139">
        <v>2.1890000000000001</v>
      </c>
      <c r="F1139">
        <f t="shared" si="109"/>
        <v>6.5491004647234982E-4</v>
      </c>
      <c r="G1139">
        <f t="shared" si="110"/>
        <v>1.2747569551484817E-3</v>
      </c>
      <c r="H1139">
        <f t="shared" si="111"/>
        <v>6.3639392520773701E-3</v>
      </c>
      <c r="I1139">
        <f t="shared" si="112"/>
        <v>-1.045226511936255E-2</v>
      </c>
      <c r="U1139">
        <f t="shared" si="113"/>
        <v>1.4428553641732051E-3</v>
      </c>
      <c r="V1139">
        <f t="shared" si="114"/>
        <v>788.44256693113277</v>
      </c>
    </row>
    <row r="1140" spans="1:22">
      <c r="A1140" s="1">
        <v>42961</v>
      </c>
      <c r="B1140">
        <v>21993.710938</v>
      </c>
      <c r="C1140">
        <v>2465.8400879999999</v>
      </c>
      <c r="D1140">
        <v>6340.2299800000001</v>
      </c>
      <c r="E1140">
        <v>2.2189999999999999</v>
      </c>
      <c r="F1140">
        <f t="shared" si="109"/>
        <v>6.1749046205978745E-3</v>
      </c>
      <c r="G1140">
        <f t="shared" si="110"/>
        <v>9.9936514376108582E-3</v>
      </c>
      <c r="H1140">
        <f t="shared" si="111"/>
        <v>1.3284519505718975E-2</v>
      </c>
      <c r="I1140">
        <f t="shared" si="112"/>
        <v>1.3611825409730799E-2</v>
      </c>
      <c r="U1140">
        <f t="shared" si="113"/>
        <v>1.0197105210151393E-2</v>
      </c>
      <c r="V1140">
        <f t="shared" si="114"/>
        <v>796.48239873829141</v>
      </c>
    </row>
    <row r="1141" spans="1:22">
      <c r="A1141" s="1">
        <v>42962</v>
      </c>
      <c r="B1141">
        <v>21998.990234000001</v>
      </c>
      <c r="C1141">
        <v>2464.610107</v>
      </c>
      <c r="D1141">
        <v>6333.0097660000001</v>
      </c>
      <c r="E1141">
        <v>2.266</v>
      </c>
      <c r="F1141">
        <f t="shared" si="109"/>
        <v>2.4000781423739453E-4</v>
      </c>
      <c r="G1141">
        <f t="shared" si="110"/>
        <v>-4.9893254241267825E-4</v>
      </c>
      <c r="H1141">
        <f t="shared" si="111"/>
        <v>-1.1394426249157757E-3</v>
      </c>
      <c r="I1141">
        <f t="shared" si="112"/>
        <v>2.0959518655357855E-2</v>
      </c>
      <c r="U1141">
        <f t="shared" si="113"/>
        <v>1.6764416596084675E-3</v>
      </c>
      <c r="V1141">
        <f t="shared" si="114"/>
        <v>797.81765501268114</v>
      </c>
    </row>
    <row r="1142" spans="1:22">
      <c r="A1142" s="1">
        <v>42963</v>
      </c>
      <c r="B1142">
        <v>22024.869140999999</v>
      </c>
      <c r="C1142">
        <v>2468.110107</v>
      </c>
      <c r="D1142">
        <v>6345.1098629999997</v>
      </c>
      <c r="E1142">
        <v>2.226</v>
      </c>
      <c r="F1142">
        <f t="shared" si="109"/>
        <v>1.1756765693988719E-3</v>
      </c>
      <c r="G1142">
        <f t="shared" si="110"/>
        <v>1.4190955235749438E-3</v>
      </c>
      <c r="H1142">
        <f t="shared" si="111"/>
        <v>1.9088162958004556E-3</v>
      </c>
      <c r="I1142">
        <f t="shared" si="112"/>
        <v>-1.7809909752461498E-2</v>
      </c>
      <c r="U1142">
        <f t="shared" si="113"/>
        <v>-4.2991445861386866E-4</v>
      </c>
      <c r="V1142">
        <f t="shared" si="114"/>
        <v>797.4746616674538</v>
      </c>
    </row>
    <row r="1143" spans="1:22">
      <c r="A1143" s="1">
        <v>42964</v>
      </c>
      <c r="B1143">
        <v>21750.730468999998</v>
      </c>
      <c r="C1143">
        <v>2430.01001</v>
      </c>
      <c r="D1143">
        <v>6221.9101559999999</v>
      </c>
      <c r="E1143">
        <v>2.1989999999999998</v>
      </c>
      <c r="F1143">
        <f t="shared" si="109"/>
        <v>-1.252488866745702E-2</v>
      </c>
      <c r="G1143">
        <f t="shared" si="110"/>
        <v>-1.5557342219810788E-2</v>
      </c>
      <c r="H1143">
        <f t="shared" si="111"/>
        <v>-1.9607457268865921E-2</v>
      </c>
      <c r="I1143">
        <f t="shared" si="112"/>
        <v>-1.2203541280729003E-2</v>
      </c>
      <c r="U1143">
        <f t="shared" si="113"/>
        <v>-1.5527260574913018E-2</v>
      </c>
      <c r="V1143">
        <f t="shared" si="114"/>
        <v>785.09206479385261</v>
      </c>
    </row>
    <row r="1144" spans="1:22">
      <c r="A1144" s="1">
        <v>42965</v>
      </c>
      <c r="B1144">
        <v>21674.509765999999</v>
      </c>
      <c r="C1144">
        <v>2425.5500489999999</v>
      </c>
      <c r="D1144">
        <v>6216.5297849999997</v>
      </c>
      <c r="E1144">
        <v>2.194</v>
      </c>
      <c r="F1144">
        <f t="shared" si="109"/>
        <v>-3.510436827102237E-3</v>
      </c>
      <c r="G1144">
        <f t="shared" si="110"/>
        <v>-1.8370536869419727E-3</v>
      </c>
      <c r="H1144">
        <f t="shared" si="111"/>
        <v>-8.6511996055642121E-4</v>
      </c>
      <c r="I1144">
        <f t="shared" si="112"/>
        <v>-2.2763497195856155E-3</v>
      </c>
      <c r="U1144">
        <f t="shared" si="113"/>
        <v>-2.0914181143387505E-3</v>
      </c>
      <c r="V1144">
        <f t="shared" si="114"/>
        <v>783.45010902811907</v>
      </c>
    </row>
    <row r="1145" spans="1:22">
      <c r="A1145" s="1">
        <v>42968</v>
      </c>
      <c r="B1145">
        <v>21703.75</v>
      </c>
      <c r="C1145">
        <v>2428.3701169999999</v>
      </c>
      <c r="D1145">
        <v>6213.1298829999996</v>
      </c>
      <c r="E1145">
        <v>2.1800000000000002</v>
      </c>
      <c r="F1145">
        <f t="shared" si="109"/>
        <v>1.3481517509666061E-3</v>
      </c>
      <c r="G1145">
        <f t="shared" si="110"/>
        <v>1.1619755664938251E-3</v>
      </c>
      <c r="H1145">
        <f t="shared" si="111"/>
        <v>-5.470627797711608E-4</v>
      </c>
      <c r="I1145">
        <f t="shared" si="112"/>
        <v>-6.4014850520407226E-3</v>
      </c>
      <c r="U1145">
        <f t="shared" si="113"/>
        <v>-5.1229143897291076E-5</v>
      </c>
      <c r="V1145">
        <f t="shared" si="114"/>
        <v>783.40997354974729</v>
      </c>
    </row>
    <row r="1146" spans="1:22">
      <c r="A1146" s="1">
        <v>42969</v>
      </c>
      <c r="B1146">
        <v>21899.890625</v>
      </c>
      <c r="C1146">
        <v>2452.51001</v>
      </c>
      <c r="D1146">
        <v>6297.4799800000001</v>
      </c>
      <c r="E1146">
        <v>2.2149999999999999</v>
      </c>
      <c r="F1146">
        <f t="shared" si="109"/>
        <v>8.9965858415357435E-3</v>
      </c>
      <c r="G1146">
        <f t="shared" si="110"/>
        <v>9.8916954334028386E-3</v>
      </c>
      <c r="H1146">
        <f t="shared" si="111"/>
        <v>1.3484774299400329E-2</v>
      </c>
      <c r="I1146">
        <f t="shared" si="112"/>
        <v>1.5927526696101278E-2</v>
      </c>
      <c r="U1146">
        <f t="shared" si="113"/>
        <v>1.1304669341911801E-2</v>
      </c>
      <c r="V1146">
        <f t="shared" si="114"/>
        <v>792.26616425988311</v>
      </c>
    </row>
    <row r="1147" spans="1:22">
      <c r="A1147" s="1">
        <v>42970</v>
      </c>
      <c r="B1147">
        <v>21812.089843999998</v>
      </c>
      <c r="C1147">
        <v>2444.040039</v>
      </c>
      <c r="D1147">
        <v>6278.4101559999999</v>
      </c>
      <c r="E1147">
        <v>2.1709999999999998</v>
      </c>
      <c r="F1147">
        <f t="shared" si="109"/>
        <v>-4.0172464453593825E-3</v>
      </c>
      <c r="G1147">
        <f t="shared" si="110"/>
        <v>-3.4595702537768024E-3</v>
      </c>
      <c r="H1147">
        <f t="shared" si="111"/>
        <v>-3.0327616431477917E-3</v>
      </c>
      <c r="I1147">
        <f t="shared" si="112"/>
        <v>-2.0064512600944232E-2</v>
      </c>
      <c r="U1147">
        <f t="shared" si="113"/>
        <v>-5.1593247627796162E-3</v>
      </c>
      <c r="V1147">
        <f t="shared" si="114"/>
        <v>788.17860581990465</v>
      </c>
    </row>
    <row r="1148" spans="1:22">
      <c r="A1148" s="1">
        <v>42971</v>
      </c>
      <c r="B1148">
        <v>21783.400390999999</v>
      </c>
      <c r="C1148">
        <v>2438.969971</v>
      </c>
      <c r="D1148">
        <v>6271.330078</v>
      </c>
      <c r="E1148">
        <v>2.194</v>
      </c>
      <c r="F1148">
        <f t="shared" si="109"/>
        <v>-1.3161662817367504E-3</v>
      </c>
      <c r="G1148">
        <f t="shared" si="110"/>
        <v>-2.0766165998444643E-3</v>
      </c>
      <c r="H1148">
        <f t="shared" si="111"/>
        <v>-1.1283227571457252E-3</v>
      </c>
      <c r="I1148">
        <f t="shared" si="112"/>
        <v>1.0538470956883752E-2</v>
      </c>
      <c r="U1148">
        <f t="shared" si="113"/>
        <v>-3.0248459592970662E-4</v>
      </c>
      <c r="V1148">
        <f t="shared" si="114"/>
        <v>787.9401939328028</v>
      </c>
    </row>
    <row r="1149" spans="1:22">
      <c r="A1149" s="1">
        <v>42972</v>
      </c>
      <c r="B1149">
        <v>21813.669922000001</v>
      </c>
      <c r="C1149">
        <v>2443.0500489999999</v>
      </c>
      <c r="D1149">
        <v>6265.6401370000003</v>
      </c>
      <c r="E1149">
        <v>2.169</v>
      </c>
      <c r="F1149">
        <f t="shared" si="109"/>
        <v>1.3886041262198279E-3</v>
      </c>
      <c r="G1149">
        <f t="shared" si="110"/>
        <v>1.6714716175687365E-3</v>
      </c>
      <c r="H1149">
        <f t="shared" si="111"/>
        <v>-9.0770597570187061E-4</v>
      </c>
      <c r="I1149">
        <f t="shared" si="112"/>
        <v>-1.1460130008301088E-2</v>
      </c>
      <c r="U1149">
        <f t="shared" si="113"/>
        <v>-5.0030207040410062E-4</v>
      </c>
      <c r="V1149">
        <f t="shared" si="114"/>
        <v>787.54598582242363</v>
      </c>
    </row>
    <row r="1150" spans="1:22">
      <c r="A1150" s="1">
        <v>42975</v>
      </c>
      <c r="B1150">
        <v>21808.400390999999</v>
      </c>
      <c r="C1150">
        <v>2444.23999</v>
      </c>
      <c r="D1150">
        <v>6283.0200199999999</v>
      </c>
      <c r="E1150">
        <v>2.1589999999999998</v>
      </c>
      <c r="F1150">
        <f t="shared" si="109"/>
        <v>-2.4159930914890187E-4</v>
      </c>
      <c r="G1150">
        <f t="shared" si="110"/>
        <v>4.8695330705475671E-4</v>
      </c>
      <c r="H1150">
        <f t="shared" si="111"/>
        <v>2.7699999673901224E-3</v>
      </c>
      <c r="I1150">
        <f t="shared" si="112"/>
        <v>-4.62108031206712E-3</v>
      </c>
      <c r="U1150">
        <f t="shared" si="113"/>
        <v>4.4249815838208115E-4</v>
      </c>
      <c r="V1150">
        <f t="shared" si="114"/>
        <v>787.89447347079135</v>
      </c>
    </row>
    <row r="1151" spans="1:22">
      <c r="A1151" s="1">
        <v>42976</v>
      </c>
      <c r="B1151">
        <v>21865.369140999999</v>
      </c>
      <c r="C1151">
        <v>2446.3000489999999</v>
      </c>
      <c r="D1151">
        <v>6301.8901370000003</v>
      </c>
      <c r="E1151">
        <v>2.1360000000000001</v>
      </c>
      <c r="F1151">
        <f t="shared" si="109"/>
        <v>2.608832849615805E-3</v>
      </c>
      <c r="G1151">
        <f t="shared" si="110"/>
        <v>8.4246692815763099E-4</v>
      </c>
      <c r="H1151">
        <f t="shared" si="111"/>
        <v>2.9988503543262042E-3</v>
      </c>
      <c r="I1151">
        <f t="shared" si="112"/>
        <v>-1.0710230434721796E-2</v>
      </c>
      <c r="U1151">
        <f t="shared" si="113"/>
        <v>8.640219961577125E-4</v>
      </c>
      <c r="V1151">
        <f t="shared" si="114"/>
        <v>788.57523162652126</v>
      </c>
    </row>
    <row r="1152" spans="1:22">
      <c r="A1152" s="1">
        <v>42977</v>
      </c>
      <c r="B1152">
        <v>21892.429688</v>
      </c>
      <c r="C1152">
        <v>2457.5900879999999</v>
      </c>
      <c r="D1152">
        <v>6368.3100590000004</v>
      </c>
      <c r="E1152">
        <v>2.1429999999999998</v>
      </c>
      <c r="F1152">
        <f t="shared" si="109"/>
        <v>1.2368332582459883E-3</v>
      </c>
      <c r="G1152">
        <f t="shared" si="110"/>
        <v>4.6045317623068212E-3</v>
      </c>
      <c r="H1152">
        <f t="shared" si="111"/>
        <v>1.0484527380357343E-2</v>
      </c>
      <c r="I1152">
        <f t="shared" si="112"/>
        <v>3.2717953934913741E-3</v>
      </c>
      <c r="U1152">
        <f t="shared" si="113"/>
        <v>5.2249472596221829E-3</v>
      </c>
      <c r="V1152">
        <f t="shared" si="114"/>
        <v>792.69549562201416</v>
      </c>
    </row>
    <row r="1153" spans="1:22">
      <c r="A1153" s="1">
        <v>42978</v>
      </c>
      <c r="B1153">
        <v>21948.099609000001</v>
      </c>
      <c r="C1153">
        <v>2471.6499020000001</v>
      </c>
      <c r="D1153">
        <v>6428.6601559999999</v>
      </c>
      <c r="E1153">
        <v>2.121</v>
      </c>
      <c r="F1153">
        <f t="shared" si="109"/>
        <v>2.5396568798144638E-3</v>
      </c>
      <c r="G1153">
        <f t="shared" si="110"/>
        <v>5.7046734011315034E-3</v>
      </c>
      <c r="H1153">
        <f t="shared" si="111"/>
        <v>9.4320051378514128E-3</v>
      </c>
      <c r="I1153">
        <f t="shared" si="112"/>
        <v>-1.0319040908894454E-2</v>
      </c>
      <c r="U1153">
        <f t="shared" si="113"/>
        <v>4.2709965347497679E-3</v>
      </c>
      <c r="V1153">
        <f t="shared" si="114"/>
        <v>796.08109533692755</v>
      </c>
    </row>
    <row r="1154" spans="1:22">
      <c r="A1154" s="1">
        <v>42979</v>
      </c>
      <c r="B1154">
        <v>21987.560547000001</v>
      </c>
      <c r="C1154">
        <v>2476.5500489999999</v>
      </c>
      <c r="D1154">
        <v>6435.330078</v>
      </c>
      <c r="E1154">
        <v>2.157</v>
      </c>
      <c r="F1154">
        <f t="shared" si="109"/>
        <v>1.796306165454585E-3</v>
      </c>
      <c r="G1154">
        <f t="shared" si="110"/>
        <v>1.9805782508132293E-3</v>
      </c>
      <c r="H1154">
        <f t="shared" si="111"/>
        <v>1.0369912408794196E-3</v>
      </c>
      <c r="I1154">
        <f t="shared" si="112"/>
        <v>1.6830691824473852E-2</v>
      </c>
      <c r="U1154">
        <f t="shared" si="113"/>
        <v>3.1272318795915553E-3</v>
      </c>
      <c r="V1154">
        <f t="shared" si="114"/>
        <v>798.5706255170054</v>
      </c>
    </row>
    <row r="1155" spans="1:22">
      <c r="A1155" s="1">
        <v>42983</v>
      </c>
      <c r="B1155">
        <v>21753.310547000001</v>
      </c>
      <c r="C1155">
        <v>2457.8500979999999</v>
      </c>
      <c r="D1155">
        <v>6375.5698240000002</v>
      </c>
      <c r="E1155">
        <v>2.0699999999999998</v>
      </c>
      <c r="F1155">
        <f t="shared" si="109"/>
        <v>-1.0710908751310453E-2</v>
      </c>
      <c r="G1155">
        <f t="shared" si="110"/>
        <v>-7.5794584816878553E-3</v>
      </c>
      <c r="H1155">
        <f t="shared" si="111"/>
        <v>-9.3296626982561238E-3</v>
      </c>
      <c r="I1155">
        <f t="shared" si="112"/>
        <v>-4.1169760129741696E-2</v>
      </c>
      <c r="U1155">
        <f t="shared" si="113"/>
        <v>-1.2402984992350499E-2</v>
      </c>
      <c r="V1155">
        <f t="shared" si="114"/>
        <v>788.66596603338598</v>
      </c>
    </row>
    <row r="1156" spans="1:22">
      <c r="A1156" s="1">
        <v>42984</v>
      </c>
      <c r="B1156">
        <v>21807.640625</v>
      </c>
      <c r="C1156">
        <v>2465.540039</v>
      </c>
      <c r="D1156">
        <v>6393.3100590000004</v>
      </c>
      <c r="E1156">
        <v>2.1080000000000001</v>
      </c>
      <c r="F1156">
        <f t="shared" ref="F1156:F1219" si="115">LN(B1156/B1155)</f>
        <v>2.4944407644673064E-3</v>
      </c>
      <c r="G1156">
        <f t="shared" ref="G1156:G1219" si="116">LN(C1156/C1155)</f>
        <v>3.123842327936699E-3</v>
      </c>
      <c r="H1156">
        <f t="shared" ref="H1156:H1219" si="117">LN(D1156/D1155)</f>
        <v>2.7786691670557569E-3</v>
      </c>
      <c r="I1156">
        <f t="shared" ref="I1156:I1219" si="118">LN(E1156/E1155)</f>
        <v>1.81910234018384E-2</v>
      </c>
      <c r="U1156">
        <f t="shared" ref="U1156:U1219" si="119">0.3*(F1156)+0.3*(G1156)+0.3*(H1156)+0.1*(I1156)</f>
        <v>4.3381880180217687E-3</v>
      </c>
      <c r="V1156">
        <f t="shared" ref="V1156:V1219" si="120">V1155*(1+U1156)</f>
        <v>792.08734727745355</v>
      </c>
    </row>
    <row r="1157" spans="1:22">
      <c r="A1157" s="1">
        <v>42985</v>
      </c>
      <c r="B1157">
        <v>21784.779297000001</v>
      </c>
      <c r="C1157">
        <v>2465.1000979999999</v>
      </c>
      <c r="D1157">
        <v>6397.8701170000004</v>
      </c>
      <c r="E1157">
        <v>2.0609999999999999</v>
      </c>
      <c r="F1157">
        <f t="shared" si="115"/>
        <v>-1.0488672175924013E-3</v>
      </c>
      <c r="G1157">
        <f t="shared" si="116"/>
        <v>-1.7845188005765874E-4</v>
      </c>
      <c r="H1157">
        <f t="shared" si="117"/>
        <v>7.1300038470855482E-4</v>
      </c>
      <c r="I1157">
        <f t="shared" si="118"/>
        <v>-2.2548328770793952E-2</v>
      </c>
      <c r="U1157">
        <f t="shared" si="119"/>
        <v>-2.4091284909618467E-3</v>
      </c>
      <c r="V1157">
        <f t="shared" si="120"/>
        <v>790.17910708179704</v>
      </c>
    </row>
    <row r="1158" spans="1:22">
      <c r="A1158" s="1">
        <v>42986</v>
      </c>
      <c r="B1158">
        <v>21797.789063</v>
      </c>
      <c r="C1158">
        <v>2461.429932</v>
      </c>
      <c r="D1158">
        <v>6360.1899409999996</v>
      </c>
      <c r="E1158">
        <v>2.0609999999999999</v>
      </c>
      <c r="F1158">
        <f t="shared" si="115"/>
        <v>5.9701696691943332E-4</v>
      </c>
      <c r="G1158">
        <f t="shared" si="116"/>
        <v>-1.4899601369018473E-3</v>
      </c>
      <c r="H1158">
        <f t="shared" si="117"/>
        <v>-5.9068989154019407E-3</v>
      </c>
      <c r="I1158">
        <f t="shared" si="118"/>
        <v>0</v>
      </c>
      <c r="U1158">
        <f t="shared" si="119"/>
        <v>-2.0399526256153063E-3</v>
      </c>
      <c r="V1158">
        <f t="shared" si="120"/>
        <v>788.56717913759917</v>
      </c>
    </row>
    <row r="1159" spans="1:22">
      <c r="A1159" s="1">
        <v>42989</v>
      </c>
      <c r="B1159">
        <v>22057.369140999999</v>
      </c>
      <c r="C1159">
        <v>2488.110107</v>
      </c>
      <c r="D1159">
        <v>6432.2597660000001</v>
      </c>
      <c r="E1159">
        <v>2.125</v>
      </c>
      <c r="F1159">
        <f t="shared" si="115"/>
        <v>1.1838201942564627E-2</v>
      </c>
      <c r="G1159">
        <f t="shared" si="116"/>
        <v>1.0780974881588173E-2</v>
      </c>
      <c r="H1159">
        <f t="shared" si="117"/>
        <v>1.1267675722938127E-2</v>
      </c>
      <c r="I1159">
        <f t="shared" si="118"/>
        <v>3.0580500468058221E-2</v>
      </c>
      <c r="U1159">
        <f t="shared" si="119"/>
        <v>1.32241058109331E-2</v>
      </c>
      <c r="V1159">
        <f t="shared" si="120"/>
        <v>798.9952749535438</v>
      </c>
    </row>
    <row r="1160" spans="1:22">
      <c r="A1160" s="1">
        <v>42990</v>
      </c>
      <c r="B1160">
        <v>22118.859375</v>
      </c>
      <c r="C1160">
        <v>2496.4799800000001</v>
      </c>
      <c r="D1160">
        <v>6454.2797849999997</v>
      </c>
      <c r="E1160">
        <v>2.1709999999999998</v>
      </c>
      <c r="F1160">
        <f t="shared" si="115"/>
        <v>2.7838625331996652E-3</v>
      </c>
      <c r="G1160">
        <f t="shared" si="116"/>
        <v>3.3583025766751994E-3</v>
      </c>
      <c r="H1160">
        <f t="shared" si="117"/>
        <v>3.4175257592958803E-3</v>
      </c>
      <c r="I1160">
        <f t="shared" si="118"/>
        <v>2.1416088519774581E-2</v>
      </c>
      <c r="U1160">
        <f t="shared" si="119"/>
        <v>5.0095161127286817E-3</v>
      </c>
      <c r="V1160">
        <f t="shared" si="120"/>
        <v>802.99785465741763</v>
      </c>
    </row>
    <row r="1161" spans="1:22">
      <c r="A1161" s="1">
        <v>42991</v>
      </c>
      <c r="B1161">
        <v>22158.179688</v>
      </c>
      <c r="C1161">
        <v>2498.3701169999999</v>
      </c>
      <c r="D1161">
        <v>6460.1899409999996</v>
      </c>
      <c r="E1161">
        <v>2.1949999999999998</v>
      </c>
      <c r="F1161">
        <f t="shared" si="115"/>
        <v>1.7761044626553614E-3</v>
      </c>
      <c r="G1161">
        <f t="shared" si="116"/>
        <v>7.5683436079784804E-4</v>
      </c>
      <c r="H1161">
        <f t="shared" si="117"/>
        <v>9.1527666841716474E-4</v>
      </c>
      <c r="I1161">
        <f t="shared" si="118"/>
        <v>1.0994155630979866E-2</v>
      </c>
      <c r="U1161">
        <f t="shared" si="119"/>
        <v>2.133880210659099E-3</v>
      </c>
      <c r="V1161">
        <f t="shared" si="120"/>
        <v>804.71135588867287</v>
      </c>
    </row>
    <row r="1162" spans="1:22">
      <c r="A1162" s="1">
        <v>42992</v>
      </c>
      <c r="B1162">
        <v>22203.480468999998</v>
      </c>
      <c r="C1162">
        <v>2495.6201169999999</v>
      </c>
      <c r="D1162">
        <v>6429.080078</v>
      </c>
      <c r="E1162">
        <v>2.1970000000000001</v>
      </c>
      <c r="F1162">
        <f t="shared" si="115"/>
        <v>2.0423400109934732E-3</v>
      </c>
      <c r="G1162">
        <f t="shared" si="116"/>
        <v>-1.101323850910665E-3</v>
      </c>
      <c r="H1162">
        <f t="shared" si="117"/>
        <v>-4.8272591644683985E-3</v>
      </c>
      <c r="I1162">
        <f t="shared" si="118"/>
        <v>9.1074687533861576E-4</v>
      </c>
      <c r="U1162">
        <f t="shared" si="119"/>
        <v>-1.0747982137818152E-3</v>
      </c>
      <c r="V1162">
        <f t="shared" si="120"/>
        <v>803.84645356075373</v>
      </c>
    </row>
    <row r="1163" spans="1:22">
      <c r="A1163" s="1">
        <v>42993</v>
      </c>
      <c r="B1163">
        <v>22268.339843999998</v>
      </c>
      <c r="C1163">
        <v>2500.2299800000001</v>
      </c>
      <c r="D1163">
        <v>6448.4702150000003</v>
      </c>
      <c r="E1163">
        <v>2.202</v>
      </c>
      <c r="F1163">
        <f t="shared" si="115"/>
        <v>2.9168772732815289E-3</v>
      </c>
      <c r="G1163">
        <f t="shared" si="116"/>
        <v>1.8454774338082527E-3</v>
      </c>
      <c r="H1163">
        <f t="shared" si="117"/>
        <v>3.0114658786487471E-3</v>
      </c>
      <c r="I1163">
        <f t="shared" si="118"/>
        <v>2.27324489801511E-3</v>
      </c>
      <c r="U1163">
        <f t="shared" si="119"/>
        <v>2.5594706655230697E-3</v>
      </c>
      <c r="V1163">
        <f t="shared" si="120"/>
        <v>805.90387497822712</v>
      </c>
    </row>
    <row r="1164" spans="1:22">
      <c r="A1164" s="1">
        <v>42996</v>
      </c>
      <c r="B1164">
        <v>22331.349609000001</v>
      </c>
      <c r="C1164">
        <v>2503.8701169999999</v>
      </c>
      <c r="D1164">
        <v>6454.6401370000003</v>
      </c>
      <c r="E1164">
        <v>2.2290000000000001</v>
      </c>
      <c r="F1164">
        <f t="shared" si="115"/>
        <v>2.8255715541755061E-3</v>
      </c>
      <c r="G1164">
        <f t="shared" si="116"/>
        <v>1.4548620417280834E-3</v>
      </c>
      <c r="H1164">
        <f t="shared" si="117"/>
        <v>9.5634654000990751E-4</v>
      </c>
      <c r="I1164">
        <f t="shared" si="118"/>
        <v>1.2187016103243598E-2</v>
      </c>
      <c r="U1164">
        <f t="shared" si="119"/>
        <v>2.7897356510984089E-3</v>
      </c>
      <c r="V1164">
        <f t="shared" si="120"/>
        <v>808.15213374961229</v>
      </c>
    </row>
    <row r="1165" spans="1:22">
      <c r="A1165" s="1">
        <v>42997</v>
      </c>
      <c r="B1165">
        <v>22370.800781000002</v>
      </c>
      <c r="C1165">
        <v>2506.6499020000001</v>
      </c>
      <c r="D1165">
        <v>6461.3198240000002</v>
      </c>
      <c r="E1165">
        <v>2.2429999999999999</v>
      </c>
      <c r="F1165">
        <f t="shared" si="115"/>
        <v>1.7650686554545063E-3</v>
      </c>
      <c r="G1165">
        <f t="shared" si="116"/>
        <v>1.1095795544803473E-3</v>
      </c>
      <c r="H1165">
        <f t="shared" si="117"/>
        <v>1.0343307993654581E-3</v>
      </c>
      <c r="I1165">
        <f t="shared" si="118"/>
        <v>6.2612011343393453E-3</v>
      </c>
      <c r="U1165">
        <f t="shared" si="119"/>
        <v>1.7988138162240281E-3</v>
      </c>
      <c r="V1165">
        <f t="shared" si="120"/>
        <v>809.60584897341198</v>
      </c>
    </row>
    <row r="1166" spans="1:22">
      <c r="A1166" s="1">
        <v>42998</v>
      </c>
      <c r="B1166">
        <v>22412.589843999998</v>
      </c>
      <c r="C1166">
        <v>2508.23999</v>
      </c>
      <c r="D1166">
        <v>6456.0400390000004</v>
      </c>
      <c r="E1166">
        <v>2.2770000000000001</v>
      </c>
      <c r="F1166">
        <f t="shared" si="115"/>
        <v>1.8662756234400918E-3</v>
      </c>
      <c r="G1166">
        <f t="shared" si="116"/>
        <v>6.3414674600274703E-4</v>
      </c>
      <c r="H1166">
        <f t="shared" si="117"/>
        <v>-8.1747127122234532E-4</v>
      </c>
      <c r="I1166">
        <f t="shared" si="118"/>
        <v>1.5044531543531411E-2</v>
      </c>
      <c r="U1166">
        <f t="shared" si="119"/>
        <v>2.0093384838192892E-3</v>
      </c>
      <c r="V1166">
        <f t="shared" si="120"/>
        <v>811.23262116247952</v>
      </c>
    </row>
    <row r="1167" spans="1:22">
      <c r="A1167" s="1">
        <v>42999</v>
      </c>
      <c r="B1167">
        <v>22359.230468999998</v>
      </c>
      <c r="C1167">
        <v>2500.6000979999999</v>
      </c>
      <c r="D1167">
        <v>6422.6899409999996</v>
      </c>
      <c r="E1167">
        <v>2.278</v>
      </c>
      <c r="F1167">
        <f t="shared" si="115"/>
        <v>-2.3836154032133017E-3</v>
      </c>
      <c r="G1167">
        <f t="shared" si="116"/>
        <v>-3.0505657160058717E-3</v>
      </c>
      <c r="H1167">
        <f t="shared" si="117"/>
        <v>-5.1791089025136038E-3</v>
      </c>
      <c r="I1167">
        <f t="shared" si="118"/>
        <v>4.390779433878538E-4</v>
      </c>
      <c r="U1167">
        <f t="shared" si="119"/>
        <v>-3.1400792121810475E-3</v>
      </c>
      <c r="V1167">
        <f t="shared" si="120"/>
        <v>808.68528647252401</v>
      </c>
    </row>
    <row r="1168" spans="1:22">
      <c r="A1168" s="1">
        <v>43000</v>
      </c>
      <c r="B1168">
        <v>22349.589843999998</v>
      </c>
      <c r="C1168">
        <v>2502.219971</v>
      </c>
      <c r="D1168">
        <v>6426.919922</v>
      </c>
      <c r="E1168">
        <v>2.262</v>
      </c>
      <c r="F1168">
        <f t="shared" si="115"/>
        <v>-4.3126278358171266E-4</v>
      </c>
      <c r="G1168">
        <f t="shared" si="116"/>
        <v>6.4758397634472411E-4</v>
      </c>
      <c r="H1168">
        <f t="shared" si="117"/>
        <v>6.5838281440399075E-4</v>
      </c>
      <c r="I1168">
        <f t="shared" si="118"/>
        <v>-7.0484873310617388E-3</v>
      </c>
      <c r="U1168">
        <f t="shared" si="119"/>
        <v>-4.4243753095607333E-4</v>
      </c>
      <c r="V1168">
        <f t="shared" si="120"/>
        <v>808.32749375105664</v>
      </c>
    </row>
    <row r="1169" spans="1:22">
      <c r="A1169" s="1">
        <v>43003</v>
      </c>
      <c r="B1169">
        <v>22296.089843999998</v>
      </c>
      <c r="C1169">
        <v>2496.6599120000001</v>
      </c>
      <c r="D1169">
        <v>6370.5898440000001</v>
      </c>
      <c r="E1169">
        <v>2.2200000000000002</v>
      </c>
      <c r="F1169">
        <f t="shared" si="115"/>
        <v>-2.3966496190550601E-3</v>
      </c>
      <c r="G1169">
        <f t="shared" si="116"/>
        <v>-2.2245228623069533E-3</v>
      </c>
      <c r="H1169">
        <f t="shared" si="117"/>
        <v>-8.803344216591286E-3</v>
      </c>
      <c r="I1169">
        <f t="shared" si="118"/>
        <v>-1.8742181809740525E-2</v>
      </c>
      <c r="U1169">
        <f t="shared" si="119"/>
        <v>-5.9015731903600422E-3</v>
      </c>
      <c r="V1169">
        <f t="shared" si="120"/>
        <v>803.55708988490449</v>
      </c>
    </row>
    <row r="1170" spans="1:22">
      <c r="A1170" s="1">
        <v>43004</v>
      </c>
      <c r="B1170">
        <v>22284.320313</v>
      </c>
      <c r="C1170">
        <v>2496.8400879999999</v>
      </c>
      <c r="D1170">
        <v>6380.1601559999999</v>
      </c>
      <c r="E1170">
        <v>2.2290000000000001</v>
      </c>
      <c r="F1170">
        <f t="shared" si="115"/>
        <v>-5.2801359305551781E-4</v>
      </c>
      <c r="G1170">
        <f t="shared" si="116"/>
        <v>7.2164213508689904E-5</v>
      </c>
      <c r="H1170">
        <f t="shared" si="117"/>
        <v>1.5011373914720564E-3</v>
      </c>
      <c r="I1170">
        <f t="shared" si="118"/>
        <v>4.0458585195435751E-3</v>
      </c>
      <c r="U1170">
        <f t="shared" si="119"/>
        <v>7.1817225553192613E-4</v>
      </c>
      <c r="V1170">
        <f t="shared" si="120"/>
        <v>804.13418229259571</v>
      </c>
    </row>
    <row r="1171" spans="1:22">
      <c r="A1171" s="1">
        <v>43005</v>
      </c>
      <c r="B1171">
        <v>22340.710938</v>
      </c>
      <c r="C1171">
        <v>2507.040039</v>
      </c>
      <c r="D1171">
        <v>6453.2597660000001</v>
      </c>
      <c r="E1171">
        <v>2.3090000000000002</v>
      </c>
      <c r="F1171">
        <f t="shared" si="115"/>
        <v>2.5273104997118418E-3</v>
      </c>
      <c r="G1171">
        <f t="shared" si="116"/>
        <v>4.0768223332528133E-3</v>
      </c>
      <c r="H1171">
        <f t="shared" si="117"/>
        <v>1.1392193355703224E-2</v>
      </c>
      <c r="I1171">
        <f t="shared" si="118"/>
        <v>3.5261475968626436E-2</v>
      </c>
      <c r="U1171">
        <f t="shared" si="119"/>
        <v>8.9250454534630062E-3</v>
      </c>
      <c r="V1171">
        <f t="shared" si="120"/>
        <v>811.31111642024052</v>
      </c>
    </row>
    <row r="1172" spans="1:22">
      <c r="A1172" s="1">
        <v>43006</v>
      </c>
      <c r="B1172">
        <v>22381.199218999998</v>
      </c>
      <c r="C1172">
        <v>2510.0600589999999</v>
      </c>
      <c r="D1172">
        <v>6453.4501950000003</v>
      </c>
      <c r="E1172">
        <v>2.3090000000000002</v>
      </c>
      <c r="F1172">
        <f t="shared" si="115"/>
        <v>1.810669173998654E-3</v>
      </c>
      <c r="G1172">
        <f t="shared" si="116"/>
        <v>1.2038908157165553E-3</v>
      </c>
      <c r="H1172">
        <f t="shared" si="117"/>
        <v>2.9508527051389581E-5</v>
      </c>
      <c r="I1172">
        <f t="shared" si="118"/>
        <v>0</v>
      </c>
      <c r="U1172">
        <f t="shared" si="119"/>
        <v>9.1322055502997962E-4</v>
      </c>
      <c r="V1172">
        <f t="shared" si="120"/>
        <v>812.05202240827975</v>
      </c>
    </row>
    <row r="1173" spans="1:22">
      <c r="A1173" s="1">
        <v>43007</v>
      </c>
      <c r="B1173">
        <v>22405.089843999998</v>
      </c>
      <c r="C1173">
        <v>2519.360107</v>
      </c>
      <c r="D1173">
        <v>6495.9599609999996</v>
      </c>
      <c r="E1173">
        <v>2.3260000000000001</v>
      </c>
      <c r="F1173">
        <f t="shared" si="115"/>
        <v>1.0668723739291923E-3</v>
      </c>
      <c r="G1173">
        <f t="shared" si="116"/>
        <v>3.6982627391968716E-3</v>
      </c>
      <c r="H1173">
        <f t="shared" si="117"/>
        <v>6.5655374555198777E-3</v>
      </c>
      <c r="I1173">
        <f t="shared" si="118"/>
        <v>7.3355237241143735E-3</v>
      </c>
      <c r="U1173">
        <f t="shared" si="119"/>
        <v>4.1327541430052194E-3</v>
      </c>
      <c r="V1173">
        <f t="shared" si="120"/>
        <v>815.40803376822328</v>
      </c>
    </row>
    <row r="1174" spans="1:22">
      <c r="A1174" s="1">
        <v>43010</v>
      </c>
      <c r="B1174">
        <v>22557.599609000001</v>
      </c>
      <c r="C1174">
        <v>2529.1201169999999</v>
      </c>
      <c r="D1174">
        <v>6516.7202150000003</v>
      </c>
      <c r="E1174">
        <v>2.3370000000000002</v>
      </c>
      <c r="F1174">
        <f t="shared" si="115"/>
        <v>6.7838624308253735E-3</v>
      </c>
      <c r="G1174">
        <f t="shared" si="116"/>
        <v>3.8665189230292019E-3</v>
      </c>
      <c r="H1174">
        <f t="shared" si="117"/>
        <v>3.1907756638357102E-3</v>
      </c>
      <c r="I1174">
        <f t="shared" si="118"/>
        <v>4.7180014602481897E-3</v>
      </c>
      <c r="U1174">
        <f t="shared" si="119"/>
        <v>4.6241472513319035E-3</v>
      </c>
      <c r="V1174">
        <f t="shared" si="120"/>
        <v>819.17860058628662</v>
      </c>
    </row>
    <row r="1175" spans="1:22">
      <c r="A1175" s="1">
        <v>43011</v>
      </c>
      <c r="B1175">
        <v>22641.669922000001</v>
      </c>
      <c r="C1175">
        <v>2534.580078</v>
      </c>
      <c r="D1175">
        <v>6531.7099609999996</v>
      </c>
      <c r="E1175">
        <v>2.3340000000000001</v>
      </c>
      <c r="F1175">
        <f t="shared" si="115"/>
        <v>3.7199897618554007E-3</v>
      </c>
      <c r="G1175">
        <f t="shared" si="116"/>
        <v>2.1565112094796657E-3</v>
      </c>
      <c r="H1175">
        <f t="shared" si="117"/>
        <v>2.297556471048374E-3</v>
      </c>
      <c r="I1175">
        <f t="shared" si="118"/>
        <v>-1.2845216923567388E-3</v>
      </c>
      <c r="U1175">
        <f t="shared" si="119"/>
        <v>2.3237650634793583E-3</v>
      </c>
      <c r="V1175">
        <f t="shared" si="120"/>
        <v>821.08217919907895</v>
      </c>
    </row>
    <row r="1176" spans="1:22">
      <c r="A1176" s="1">
        <v>43012</v>
      </c>
      <c r="B1176">
        <v>22661.640625</v>
      </c>
      <c r="C1176">
        <v>2537.73999</v>
      </c>
      <c r="D1176">
        <v>6534.6298829999996</v>
      </c>
      <c r="E1176">
        <v>2.33</v>
      </c>
      <c r="F1176">
        <f t="shared" si="115"/>
        <v>8.8164436781615482E-4</v>
      </c>
      <c r="G1176">
        <f t="shared" si="116"/>
        <v>1.2459436180757644E-3</v>
      </c>
      <c r="H1176">
        <f t="shared" si="117"/>
        <v>4.4693802296075409E-4</v>
      </c>
      <c r="I1176">
        <f t="shared" si="118"/>
        <v>-1.7152662867550243E-3</v>
      </c>
      <c r="U1176">
        <f t="shared" si="119"/>
        <v>6.0083117398029948E-4</v>
      </c>
      <c r="V1176">
        <f t="shared" si="120"/>
        <v>821.57551096874136</v>
      </c>
    </row>
    <row r="1177" spans="1:22">
      <c r="A1177" s="1">
        <v>43013</v>
      </c>
      <c r="B1177">
        <v>22775.390625</v>
      </c>
      <c r="C1177">
        <v>2552.070068</v>
      </c>
      <c r="D1177">
        <v>6585.3598629999997</v>
      </c>
      <c r="E1177">
        <v>2.35</v>
      </c>
      <c r="F1177">
        <f t="shared" si="115"/>
        <v>5.0069396924935445E-3</v>
      </c>
      <c r="G1177">
        <f t="shared" si="116"/>
        <v>5.6309039828313749E-3</v>
      </c>
      <c r="H1177">
        <f t="shared" si="117"/>
        <v>7.733273241997048E-3</v>
      </c>
      <c r="I1177">
        <f t="shared" si="118"/>
        <v>8.5470605784583476E-3</v>
      </c>
      <c r="U1177">
        <f t="shared" si="119"/>
        <v>6.3660411330424245E-3</v>
      </c>
      <c r="V1177">
        <f t="shared" si="120"/>
        <v>826.80569446546872</v>
      </c>
    </row>
    <row r="1178" spans="1:22">
      <c r="A1178" s="1">
        <v>43014</v>
      </c>
      <c r="B1178">
        <v>22773.669922000001</v>
      </c>
      <c r="C1178">
        <v>2549.330078</v>
      </c>
      <c r="D1178">
        <v>6590.1801759999998</v>
      </c>
      <c r="E1178">
        <v>2.37</v>
      </c>
      <c r="F1178">
        <f t="shared" si="115"/>
        <v>-7.5553830535867632E-5</v>
      </c>
      <c r="G1178">
        <f t="shared" si="116"/>
        <v>-1.0742110734551899E-3</v>
      </c>
      <c r="H1178">
        <f t="shared" si="117"/>
        <v>7.317063590253607E-4</v>
      </c>
      <c r="I1178">
        <f t="shared" si="118"/>
        <v>8.4746269909722356E-3</v>
      </c>
      <c r="U1178">
        <f t="shared" si="119"/>
        <v>7.2204513560751452E-4</v>
      </c>
      <c r="V1178">
        <f t="shared" si="120"/>
        <v>827.40268549525013</v>
      </c>
    </row>
    <row r="1179" spans="1:22">
      <c r="A1179" s="1">
        <v>43017</v>
      </c>
      <c r="B1179">
        <v>22761.070313</v>
      </c>
      <c r="C1179">
        <v>2544.7299800000001</v>
      </c>
      <c r="D1179">
        <v>6579.7299800000001</v>
      </c>
      <c r="E1179">
        <v>2.3610000000000002</v>
      </c>
      <c r="F1179">
        <f t="shared" si="115"/>
        <v>-5.5340644336773531E-4</v>
      </c>
      <c r="G1179">
        <f t="shared" si="116"/>
        <v>-1.8060640031853121E-3</v>
      </c>
      <c r="H1179">
        <f t="shared" si="117"/>
        <v>-1.5869809390432676E-3</v>
      </c>
      <c r="I1179">
        <f t="shared" si="118"/>
        <v>-3.80469704366386E-3</v>
      </c>
      <c r="U1179">
        <f t="shared" si="119"/>
        <v>-1.5644051200452804E-3</v>
      </c>
      <c r="V1179">
        <f t="shared" si="120"/>
        <v>826.10829249772212</v>
      </c>
    </row>
    <row r="1180" spans="1:22">
      <c r="A1180" s="1">
        <v>43018</v>
      </c>
      <c r="B1180">
        <v>22830.679688</v>
      </c>
      <c r="C1180">
        <v>2550.639893</v>
      </c>
      <c r="D1180">
        <v>6587.25</v>
      </c>
      <c r="E1180">
        <v>2.3450000000000002</v>
      </c>
      <c r="F1180">
        <f t="shared" si="115"/>
        <v>3.0535975955125979E-3</v>
      </c>
      <c r="G1180">
        <f t="shared" si="116"/>
        <v>2.3197199800818369E-3</v>
      </c>
      <c r="H1180">
        <f t="shared" si="117"/>
        <v>1.1422544621568689E-3</v>
      </c>
      <c r="I1180">
        <f t="shared" si="118"/>
        <v>-6.799856205133163E-3</v>
      </c>
      <c r="U1180">
        <f t="shared" si="119"/>
        <v>1.2746859908120745E-3</v>
      </c>
      <c r="V1180">
        <f t="shared" si="120"/>
        <v>827.16132116506276</v>
      </c>
    </row>
    <row r="1181" spans="1:22">
      <c r="A1181" s="1">
        <v>43019</v>
      </c>
      <c r="B1181">
        <v>22872.890625</v>
      </c>
      <c r="C1181">
        <v>2555.23999</v>
      </c>
      <c r="D1181">
        <v>6603.5498049999997</v>
      </c>
      <c r="E1181">
        <v>2.3450000000000002</v>
      </c>
      <c r="F1181">
        <f t="shared" si="115"/>
        <v>1.8471619925060606E-3</v>
      </c>
      <c r="G1181">
        <f t="shared" si="116"/>
        <v>1.8018826725406682E-3</v>
      </c>
      <c r="H1181">
        <f t="shared" si="117"/>
        <v>2.4713912025431835E-3</v>
      </c>
      <c r="I1181">
        <f t="shared" si="118"/>
        <v>0</v>
      </c>
      <c r="U1181">
        <f t="shared" si="119"/>
        <v>1.8361307602769738E-3</v>
      </c>
      <c r="V1181">
        <f t="shared" si="120"/>
        <v>828.68009751056525</v>
      </c>
    </row>
    <row r="1182" spans="1:22">
      <c r="A1182" s="1">
        <v>43020</v>
      </c>
      <c r="B1182">
        <v>22841.009765999999</v>
      </c>
      <c r="C1182">
        <v>2550.929932</v>
      </c>
      <c r="D1182">
        <v>6591.5097660000001</v>
      </c>
      <c r="E1182">
        <v>2.323</v>
      </c>
      <c r="F1182">
        <f t="shared" si="115"/>
        <v>-1.394799564067462E-3</v>
      </c>
      <c r="G1182">
        <f t="shared" si="116"/>
        <v>-1.688176887748127E-3</v>
      </c>
      <c r="H1182">
        <f t="shared" si="117"/>
        <v>-1.8249318658552054E-3</v>
      </c>
      <c r="I1182">
        <f t="shared" si="118"/>
        <v>-9.4259481099706801E-3</v>
      </c>
      <c r="U1182">
        <f t="shared" si="119"/>
        <v>-2.4149673062983062E-3</v>
      </c>
      <c r="V1182">
        <f t="shared" si="120"/>
        <v>826.67886216769716</v>
      </c>
    </row>
    <row r="1183" spans="1:22">
      <c r="A1183" s="1">
        <v>43021</v>
      </c>
      <c r="B1183">
        <v>22871.720702999999</v>
      </c>
      <c r="C1183">
        <v>2553.169922</v>
      </c>
      <c r="D1183">
        <v>6605.7998049999997</v>
      </c>
      <c r="E1183">
        <v>2.2799999999999998</v>
      </c>
      <c r="F1183">
        <f t="shared" si="115"/>
        <v>1.3436494081782448E-3</v>
      </c>
      <c r="G1183">
        <f t="shared" si="116"/>
        <v>8.7772191292505937E-4</v>
      </c>
      <c r="H1183">
        <f t="shared" si="117"/>
        <v>2.1655996637695591E-3</v>
      </c>
      <c r="I1183">
        <f t="shared" si="118"/>
        <v>-1.8684010821922802E-2</v>
      </c>
      <c r="U1183">
        <f t="shared" si="119"/>
        <v>-5.5230978673042122E-4</v>
      </c>
      <c r="V1183">
        <f t="shared" si="120"/>
        <v>826.2222793416388</v>
      </c>
    </row>
    <row r="1184" spans="1:22">
      <c r="A1184" s="1">
        <v>43024</v>
      </c>
      <c r="B1184">
        <v>22956.960938</v>
      </c>
      <c r="C1184">
        <v>2557.639893</v>
      </c>
      <c r="D1184">
        <v>6624</v>
      </c>
      <c r="E1184">
        <v>2.3069999999999999</v>
      </c>
      <c r="F1184">
        <f t="shared" si="115"/>
        <v>3.7199557239900836E-3</v>
      </c>
      <c r="G1184">
        <f t="shared" si="116"/>
        <v>1.7492226482939653E-3</v>
      </c>
      <c r="H1184">
        <f t="shared" si="117"/>
        <v>2.7513955993014863E-3</v>
      </c>
      <c r="I1184">
        <f t="shared" si="118"/>
        <v>1.1772536225267194E-2</v>
      </c>
      <c r="U1184">
        <f t="shared" si="119"/>
        <v>3.6434258140023799E-3</v>
      </c>
      <c r="V1184">
        <f t="shared" si="120"/>
        <v>829.23255892229599</v>
      </c>
    </row>
    <row r="1185" spans="1:22">
      <c r="A1185" s="1">
        <v>43025</v>
      </c>
      <c r="B1185">
        <v>22997.439452999999</v>
      </c>
      <c r="C1185">
        <v>2559.360107</v>
      </c>
      <c r="D1185">
        <v>6623.6601559999999</v>
      </c>
      <c r="E1185">
        <v>2.298</v>
      </c>
      <c r="F1185">
        <f t="shared" si="115"/>
        <v>1.7616822382374487E-3</v>
      </c>
      <c r="G1185">
        <f t="shared" si="116"/>
        <v>6.7235257565088588E-4</v>
      </c>
      <c r="H1185">
        <f t="shared" si="117"/>
        <v>-5.1306267834862171E-5</v>
      </c>
      <c r="I1185">
        <f t="shared" si="118"/>
        <v>-3.9087997650526082E-3</v>
      </c>
      <c r="U1185">
        <f t="shared" si="119"/>
        <v>3.2393858731078086E-4</v>
      </c>
      <c r="V1185">
        <f t="shared" si="120"/>
        <v>829.50117934598541</v>
      </c>
    </row>
    <row r="1186" spans="1:22">
      <c r="A1186" s="1">
        <v>43026</v>
      </c>
      <c r="B1186">
        <v>23157.599609000001</v>
      </c>
      <c r="C1186">
        <v>2561.26001</v>
      </c>
      <c r="D1186">
        <v>6624.2202150000003</v>
      </c>
      <c r="E1186">
        <v>2.339</v>
      </c>
      <c r="F1186">
        <f t="shared" si="115"/>
        <v>6.9401219065622268E-3</v>
      </c>
      <c r="G1186">
        <f t="shared" si="116"/>
        <v>7.4205976767338102E-4</v>
      </c>
      <c r="H1186">
        <f t="shared" si="117"/>
        <v>8.4550733347587336E-5</v>
      </c>
      <c r="I1186">
        <f t="shared" si="118"/>
        <v>1.7684308175477923E-2</v>
      </c>
      <c r="U1186">
        <f t="shared" si="119"/>
        <v>4.0984505398227507E-3</v>
      </c>
      <c r="V1186">
        <f t="shared" si="120"/>
        <v>832.90084890225955</v>
      </c>
    </row>
    <row r="1187" spans="1:22">
      <c r="A1187" s="1">
        <v>43027</v>
      </c>
      <c r="B1187">
        <v>23163.039063</v>
      </c>
      <c r="C1187">
        <v>2562.1000979999999</v>
      </c>
      <c r="D1187">
        <v>6605.0698240000002</v>
      </c>
      <c r="E1187">
        <v>2.3210000000000002</v>
      </c>
      <c r="F1187">
        <f t="shared" si="115"/>
        <v>2.3486092510607341E-4</v>
      </c>
      <c r="G1187">
        <f t="shared" si="116"/>
        <v>3.2794415766991368E-4</v>
      </c>
      <c r="H1187">
        <f t="shared" si="117"/>
        <v>-2.8951522447450955E-3</v>
      </c>
      <c r="I1187">
        <f t="shared" si="118"/>
        <v>-7.7253603097419488E-3</v>
      </c>
      <c r="U1187">
        <f t="shared" si="119"/>
        <v>-1.4722401795649273E-3</v>
      </c>
      <c r="V1187">
        <f t="shared" si="120"/>
        <v>831.67461880691189</v>
      </c>
    </row>
    <row r="1188" spans="1:22">
      <c r="A1188" s="1">
        <v>43028</v>
      </c>
      <c r="B1188">
        <v>23328.630859000001</v>
      </c>
      <c r="C1188">
        <v>2575.209961</v>
      </c>
      <c r="D1188">
        <v>6629.0498049999997</v>
      </c>
      <c r="E1188">
        <v>2.3809999999999998</v>
      </c>
      <c r="F1188">
        <f t="shared" si="115"/>
        <v>7.1235340231876202E-3</v>
      </c>
      <c r="G1188">
        <f t="shared" si="116"/>
        <v>5.1037960751330715E-3</v>
      </c>
      <c r="H1188">
        <f t="shared" si="117"/>
        <v>3.6239671268820843E-3</v>
      </c>
      <c r="I1188">
        <f t="shared" si="118"/>
        <v>2.5522440212425626E-2</v>
      </c>
      <c r="U1188">
        <f t="shared" si="119"/>
        <v>7.3076331888033948E-3</v>
      </c>
      <c r="V1188">
        <f t="shared" si="120"/>
        <v>837.7521918535906</v>
      </c>
    </row>
    <row r="1189" spans="1:22">
      <c r="A1189" s="1">
        <v>43031</v>
      </c>
      <c r="B1189">
        <v>23273.960938</v>
      </c>
      <c r="C1189">
        <v>2564.9799800000001</v>
      </c>
      <c r="D1189">
        <v>6586.830078</v>
      </c>
      <c r="E1189">
        <v>2.3759999999999999</v>
      </c>
      <c r="F1189">
        <f t="shared" si="115"/>
        <v>-2.346219125185203E-3</v>
      </c>
      <c r="G1189">
        <f t="shared" si="116"/>
        <v>-3.9803955200169707E-3</v>
      </c>
      <c r="H1189">
        <f t="shared" si="117"/>
        <v>-6.3892636737889596E-3</v>
      </c>
      <c r="I1189">
        <f t="shared" si="118"/>
        <v>-2.102166004327203E-3</v>
      </c>
      <c r="U1189">
        <f t="shared" si="119"/>
        <v>-4.0249800961300597E-3</v>
      </c>
      <c r="V1189">
        <f t="shared" si="120"/>
        <v>834.38025595589056</v>
      </c>
    </row>
    <row r="1190" spans="1:22">
      <c r="A1190" s="1">
        <v>43032</v>
      </c>
      <c r="B1190">
        <v>23441.759765999999</v>
      </c>
      <c r="C1190">
        <v>2569.1298830000001</v>
      </c>
      <c r="D1190">
        <v>6598.4301759999998</v>
      </c>
      <c r="E1190">
        <v>2.4060000000000001</v>
      </c>
      <c r="F1190">
        <f t="shared" si="115"/>
        <v>7.1838579011473096E-3</v>
      </c>
      <c r="G1190">
        <f t="shared" si="116"/>
        <v>1.6166011302900614E-3</v>
      </c>
      <c r="H1190">
        <f t="shared" si="117"/>
        <v>1.7595558630466486E-3</v>
      </c>
      <c r="I1190">
        <f t="shared" si="118"/>
        <v>1.2547216052088776E-2</v>
      </c>
      <c r="U1190">
        <f t="shared" si="119"/>
        <v>4.4227260735540831E-3</v>
      </c>
      <c r="V1190">
        <f t="shared" si="120"/>
        <v>838.07049126916547</v>
      </c>
    </row>
    <row r="1191" spans="1:22">
      <c r="A1191" s="1">
        <v>43033</v>
      </c>
      <c r="B1191">
        <v>23329.460938</v>
      </c>
      <c r="C1191">
        <v>2557.1499020000001</v>
      </c>
      <c r="D1191">
        <v>6563.8901370000003</v>
      </c>
      <c r="E1191">
        <v>2.444</v>
      </c>
      <c r="F1191">
        <f t="shared" si="115"/>
        <v>-4.8020574236985374E-3</v>
      </c>
      <c r="G1191">
        <f t="shared" si="116"/>
        <v>-4.673955894668895E-3</v>
      </c>
      <c r="H1191">
        <f t="shared" si="117"/>
        <v>-5.2483327350148655E-3</v>
      </c>
      <c r="I1191">
        <f t="shared" si="118"/>
        <v>1.5670423756861625E-2</v>
      </c>
      <c r="U1191">
        <f t="shared" si="119"/>
        <v>-2.8502614403285264E-3</v>
      </c>
      <c r="V1191">
        <f t="shared" si="120"/>
        <v>835.68177126362377</v>
      </c>
    </row>
    <row r="1192" spans="1:22">
      <c r="A1192" s="1">
        <v>43034</v>
      </c>
      <c r="B1192">
        <v>23400.859375</v>
      </c>
      <c r="C1192">
        <v>2560.3999020000001</v>
      </c>
      <c r="D1192">
        <v>6556.7700199999999</v>
      </c>
      <c r="E1192">
        <v>2.452</v>
      </c>
      <c r="F1192">
        <f t="shared" si="115"/>
        <v>3.0557673082463443E-3</v>
      </c>
      <c r="G1192">
        <f t="shared" si="116"/>
        <v>1.270139250772935E-3</v>
      </c>
      <c r="H1192">
        <f t="shared" si="117"/>
        <v>-1.0853291852276348E-3</v>
      </c>
      <c r="I1192">
        <f t="shared" si="118"/>
        <v>3.267976764616013E-3</v>
      </c>
      <c r="U1192">
        <f t="shared" si="119"/>
        <v>1.2989708885990945E-3</v>
      </c>
      <c r="V1192">
        <f t="shared" si="120"/>
        <v>836.76729755662814</v>
      </c>
    </row>
    <row r="1193" spans="1:22">
      <c r="A1193" s="1">
        <v>43035</v>
      </c>
      <c r="B1193">
        <v>23434.189452999999</v>
      </c>
      <c r="C1193">
        <v>2581.070068</v>
      </c>
      <c r="D1193">
        <v>6701.2597660000001</v>
      </c>
      <c r="E1193">
        <v>2.4279999999999999</v>
      </c>
      <c r="F1193">
        <f t="shared" si="115"/>
        <v>1.4232966319304434E-3</v>
      </c>
      <c r="G1193">
        <f t="shared" si="116"/>
        <v>8.040609974748418E-3</v>
      </c>
      <c r="H1193">
        <f t="shared" si="117"/>
        <v>2.1797426798973677E-2</v>
      </c>
      <c r="I1193">
        <f t="shared" si="118"/>
        <v>-9.836144876713129E-3</v>
      </c>
      <c r="U1193">
        <f t="shared" si="119"/>
        <v>8.394785534024448E-3</v>
      </c>
      <c r="V1193">
        <f t="shared" si="120"/>
        <v>843.79177956150124</v>
      </c>
    </row>
    <row r="1194" spans="1:22">
      <c r="A1194" s="1">
        <v>43038</v>
      </c>
      <c r="B1194">
        <v>23348.740234000001</v>
      </c>
      <c r="C1194">
        <v>2572.830078</v>
      </c>
      <c r="D1194">
        <v>6698.9599609999996</v>
      </c>
      <c r="E1194">
        <v>2.37</v>
      </c>
      <c r="F1194">
        <f t="shared" si="115"/>
        <v>-3.6530125237888332E-3</v>
      </c>
      <c r="G1194">
        <f t="shared" si="116"/>
        <v>-3.1975772860904912E-3</v>
      </c>
      <c r="H1194">
        <f t="shared" si="117"/>
        <v>-3.4324885254635192E-4</v>
      </c>
      <c r="I1194">
        <f t="shared" si="118"/>
        <v>-2.4177918050211935E-2</v>
      </c>
      <c r="U1194">
        <f t="shared" si="119"/>
        <v>-4.5759434037488961E-3</v>
      </c>
      <c r="V1194">
        <f t="shared" si="120"/>
        <v>839.93063613367929</v>
      </c>
    </row>
    <row r="1195" spans="1:22">
      <c r="A1195" s="1">
        <v>43039</v>
      </c>
      <c r="B1195">
        <v>23377.240234000001</v>
      </c>
      <c r="C1195">
        <v>2575.26001</v>
      </c>
      <c r="D1195">
        <v>6727.669922</v>
      </c>
      <c r="E1195">
        <v>2.3759999999999999</v>
      </c>
      <c r="F1195">
        <f t="shared" si="115"/>
        <v>1.2198782454125414E-3</v>
      </c>
      <c r="G1195">
        <f t="shared" si="116"/>
        <v>9.4401307627437045E-4</v>
      </c>
      <c r="H1195">
        <f t="shared" si="117"/>
        <v>4.276576476270535E-3</v>
      </c>
      <c r="I1195">
        <f t="shared" si="118"/>
        <v>2.5284463533586906E-3</v>
      </c>
      <c r="U1195">
        <f t="shared" si="119"/>
        <v>2.1849849747231031E-3</v>
      </c>
      <c r="V1195">
        <f t="shared" si="120"/>
        <v>841.76587195344098</v>
      </c>
    </row>
    <row r="1196" spans="1:22">
      <c r="A1196" s="1">
        <v>43040</v>
      </c>
      <c r="B1196">
        <v>23435.009765999999</v>
      </c>
      <c r="C1196">
        <v>2579.360107</v>
      </c>
      <c r="D1196">
        <v>6716.5297849999997</v>
      </c>
      <c r="E1196">
        <v>2.3759999999999999</v>
      </c>
      <c r="F1196">
        <f t="shared" si="115"/>
        <v>2.4681386315016994E-3</v>
      </c>
      <c r="G1196">
        <f t="shared" si="116"/>
        <v>1.5908438533357942E-3</v>
      </c>
      <c r="H1196">
        <f t="shared" si="117"/>
        <v>-1.6572410098684123E-3</v>
      </c>
      <c r="I1196">
        <f t="shared" si="118"/>
        <v>0</v>
      </c>
      <c r="U1196">
        <f t="shared" si="119"/>
        <v>7.2052244249072442E-4</v>
      </c>
      <c r="V1196">
        <f t="shared" si="120"/>
        <v>842.3723831555061</v>
      </c>
    </row>
    <row r="1197" spans="1:22">
      <c r="A1197" s="1">
        <v>43041</v>
      </c>
      <c r="B1197">
        <v>23516.259765999999</v>
      </c>
      <c r="C1197">
        <v>2579.8500979999999</v>
      </c>
      <c r="D1197">
        <v>6714.9399409999996</v>
      </c>
      <c r="E1197">
        <v>2.347</v>
      </c>
      <c r="F1197">
        <f t="shared" si="115"/>
        <v>3.461038728718239E-3</v>
      </c>
      <c r="G1197">
        <f t="shared" si="116"/>
        <v>1.8994806646887061E-4</v>
      </c>
      <c r="H1197">
        <f t="shared" si="117"/>
        <v>-2.3673418320671242E-4</v>
      </c>
      <c r="I1197">
        <f t="shared" si="118"/>
        <v>-1.2280484631512047E-2</v>
      </c>
      <c r="U1197">
        <f t="shared" si="119"/>
        <v>-2.0377267955708558E-4</v>
      </c>
      <c r="V1197">
        <f t="shared" si="120"/>
        <v>842.20073067780561</v>
      </c>
    </row>
    <row r="1198" spans="1:22">
      <c r="A1198" s="1">
        <v>43042</v>
      </c>
      <c r="B1198">
        <v>23539.189452999999</v>
      </c>
      <c r="C1198">
        <v>2587.8400879999999</v>
      </c>
      <c r="D1198">
        <v>6764.4399409999996</v>
      </c>
      <c r="E1198">
        <v>2.343</v>
      </c>
      <c r="F1198">
        <f t="shared" si="115"/>
        <v>9.7458165613022662E-4</v>
      </c>
      <c r="G1198">
        <f t="shared" si="116"/>
        <v>3.0922892353351652E-3</v>
      </c>
      <c r="H1198">
        <f t="shared" si="117"/>
        <v>7.3445845354436073E-3</v>
      </c>
      <c r="I1198">
        <f t="shared" si="118"/>
        <v>-1.705757343227847E-3</v>
      </c>
      <c r="U1198">
        <f t="shared" si="119"/>
        <v>3.252860893749915E-3</v>
      </c>
      <c r="V1198">
        <f t="shared" si="120"/>
        <v>844.94029249931498</v>
      </c>
    </row>
    <row r="1199" spans="1:22">
      <c r="A1199" s="1">
        <v>43045</v>
      </c>
      <c r="B1199">
        <v>23548.419922000001</v>
      </c>
      <c r="C1199">
        <v>2591.1298830000001</v>
      </c>
      <c r="D1199">
        <v>6786.4399409999996</v>
      </c>
      <c r="E1199">
        <v>2.3199999999999998</v>
      </c>
      <c r="F1199">
        <f t="shared" si="115"/>
        <v>3.9205511771573987E-4</v>
      </c>
      <c r="G1199">
        <f t="shared" si="116"/>
        <v>1.2704439148736187E-3</v>
      </c>
      <c r="H1199">
        <f t="shared" si="117"/>
        <v>3.24702447674436E-3</v>
      </c>
      <c r="I1199">
        <f t="shared" si="118"/>
        <v>-9.8649738474400894E-3</v>
      </c>
      <c r="U1199">
        <f t="shared" si="119"/>
        <v>4.8635966805610654E-4</v>
      </c>
      <c r="V1199">
        <f t="shared" si="120"/>
        <v>845.35123737950221</v>
      </c>
    </row>
    <row r="1200" spans="1:22">
      <c r="A1200" s="1">
        <v>43046</v>
      </c>
      <c r="B1200">
        <v>23557.230468999998</v>
      </c>
      <c r="C1200">
        <v>2590.639893</v>
      </c>
      <c r="D1200">
        <v>6767.7797849999997</v>
      </c>
      <c r="E1200">
        <v>2.3069999999999999</v>
      </c>
      <c r="F1200">
        <f t="shared" si="115"/>
        <v>3.740760197389244E-4</v>
      </c>
      <c r="G1200">
        <f t="shared" si="116"/>
        <v>-1.8912071459828347E-4</v>
      </c>
      <c r="H1200">
        <f t="shared" si="117"/>
        <v>-2.7534108441785348E-3</v>
      </c>
      <c r="I1200">
        <f t="shared" si="118"/>
        <v>-5.6192064866019149E-3</v>
      </c>
      <c r="U1200">
        <f t="shared" si="119"/>
        <v>-1.3324573103715596E-3</v>
      </c>
      <c r="V1200">
        <f t="shared" si="120"/>
        <v>844.22484294342428</v>
      </c>
    </row>
    <row r="1201" spans="1:22">
      <c r="A1201" s="1">
        <v>43047</v>
      </c>
      <c r="B1201">
        <v>23563.359375</v>
      </c>
      <c r="C1201">
        <v>2594.3798830000001</v>
      </c>
      <c r="D1201">
        <v>6789.1201170000004</v>
      </c>
      <c r="E1201">
        <v>2.3250000000000002</v>
      </c>
      <c r="F1201">
        <f t="shared" si="115"/>
        <v>2.6013706767481445E-4</v>
      </c>
      <c r="G1201">
        <f t="shared" si="116"/>
        <v>1.4426138414861736E-3</v>
      </c>
      <c r="H1201">
        <f t="shared" si="117"/>
        <v>3.1482639512874942E-3</v>
      </c>
      <c r="I1201">
        <f t="shared" si="118"/>
        <v>7.7720598477031095E-3</v>
      </c>
      <c r="U1201">
        <f t="shared" si="119"/>
        <v>2.2325104429048556E-3</v>
      </c>
      <c r="V1201">
        <f t="shared" si="120"/>
        <v>846.10958372145512</v>
      </c>
    </row>
    <row r="1202" spans="1:22">
      <c r="A1202" s="1">
        <v>43048</v>
      </c>
      <c r="B1202">
        <v>23461.939452999999</v>
      </c>
      <c r="C1202">
        <v>2584.6201169999999</v>
      </c>
      <c r="D1202">
        <v>6750.0498049999997</v>
      </c>
      <c r="E1202">
        <v>2.331</v>
      </c>
      <c r="F1202">
        <f t="shared" si="115"/>
        <v>-4.3134262525158324E-3</v>
      </c>
      <c r="G1202">
        <f t="shared" si="116"/>
        <v>-3.7689814841862911E-3</v>
      </c>
      <c r="H1202">
        <f t="shared" si="117"/>
        <v>-5.7714646728071299E-3</v>
      </c>
      <c r="I1202">
        <f t="shared" si="118"/>
        <v>2.5773210143003192E-3</v>
      </c>
      <c r="U1202">
        <f t="shared" si="119"/>
        <v>-3.8984296214227441E-3</v>
      </c>
      <c r="V1202">
        <f t="shared" si="120"/>
        <v>842.81108505730572</v>
      </c>
    </row>
    <row r="1203" spans="1:22">
      <c r="A1203" s="1">
        <v>43049</v>
      </c>
      <c r="B1203">
        <v>23422.210938</v>
      </c>
      <c r="C1203">
        <v>2582.3000489999999</v>
      </c>
      <c r="D1203">
        <v>6750.9399409999996</v>
      </c>
      <c r="E1203">
        <v>2.4</v>
      </c>
      <c r="F1203">
        <f t="shared" si="115"/>
        <v>-1.694752882483884E-3</v>
      </c>
      <c r="G1203">
        <f t="shared" si="116"/>
        <v>-8.9804683695034952E-4</v>
      </c>
      <c r="H1203">
        <f t="shared" si="117"/>
        <v>1.3186233276754093E-4</v>
      </c>
      <c r="I1203">
        <f t="shared" si="118"/>
        <v>2.9171377300279869E-2</v>
      </c>
      <c r="U1203">
        <f t="shared" si="119"/>
        <v>2.1788565140279793E-3</v>
      </c>
      <c r="V1203">
        <f t="shared" si="120"/>
        <v>844.64744948007774</v>
      </c>
    </row>
    <row r="1204" spans="1:22">
      <c r="A1204" s="1">
        <v>43052</v>
      </c>
      <c r="B1204">
        <v>23439.699218999998</v>
      </c>
      <c r="C1204">
        <v>2584.8400879999999</v>
      </c>
      <c r="D1204">
        <v>6757.6000979999999</v>
      </c>
      <c r="E1204">
        <v>2.4</v>
      </c>
      <c r="F1204">
        <f t="shared" si="115"/>
        <v>7.4637511587835896E-4</v>
      </c>
      <c r="G1204">
        <f t="shared" si="116"/>
        <v>9.831508870482928E-4</v>
      </c>
      <c r="H1204">
        <f t="shared" si="117"/>
        <v>9.8606622483651189E-4</v>
      </c>
      <c r="I1204">
        <f t="shared" si="118"/>
        <v>0</v>
      </c>
      <c r="U1204">
        <f t="shared" si="119"/>
        <v>8.1467766832894902E-4</v>
      </c>
      <c r="V1204">
        <f t="shared" si="120"/>
        <v>845.33556489478008</v>
      </c>
    </row>
    <row r="1205" spans="1:22">
      <c r="A1205" s="1">
        <v>43053</v>
      </c>
      <c r="B1205">
        <v>23409.470702999999</v>
      </c>
      <c r="C1205">
        <v>2578.8701169999999</v>
      </c>
      <c r="D1205">
        <v>6737.8701170000004</v>
      </c>
      <c r="E1205">
        <v>2.3809999999999998</v>
      </c>
      <c r="F1205">
        <f t="shared" si="115"/>
        <v>-1.2904612929222055E-3</v>
      </c>
      <c r="G1205">
        <f t="shared" si="116"/>
        <v>-2.3122806753022251E-3</v>
      </c>
      <c r="H1205">
        <f t="shared" si="117"/>
        <v>-2.9239433294834054E-3</v>
      </c>
      <c r="I1205">
        <f t="shared" si="118"/>
        <v>-7.9481698491742237E-3</v>
      </c>
      <c r="U1205">
        <f t="shared" si="119"/>
        <v>-2.7528225742297734E-3</v>
      </c>
      <c r="V1205">
        <f t="shared" si="120"/>
        <v>843.00850606893846</v>
      </c>
    </row>
    <row r="1206" spans="1:22">
      <c r="A1206" s="1">
        <v>43054</v>
      </c>
      <c r="B1206">
        <v>23271.279297000001</v>
      </c>
      <c r="C1206">
        <v>2564.6201169999999</v>
      </c>
      <c r="D1206">
        <v>6706.2099609999996</v>
      </c>
      <c r="E1206">
        <v>2.335</v>
      </c>
      <c r="F1206">
        <f t="shared" si="115"/>
        <v>-5.9207193410755797E-3</v>
      </c>
      <c r="G1206">
        <f t="shared" si="116"/>
        <v>-5.5409987425276332E-3</v>
      </c>
      <c r="H1206">
        <f t="shared" si="117"/>
        <v>-4.7099116255534205E-3</v>
      </c>
      <c r="I1206">
        <f t="shared" si="118"/>
        <v>-1.9508676383865074E-2</v>
      </c>
      <c r="U1206">
        <f t="shared" si="119"/>
        <v>-6.8023565511334972E-3</v>
      </c>
      <c r="V1206">
        <f t="shared" si="120"/>
        <v>837.27406163501917</v>
      </c>
    </row>
    <row r="1207" spans="1:22">
      <c r="A1207" s="1">
        <v>43055</v>
      </c>
      <c r="B1207">
        <v>23458.359375</v>
      </c>
      <c r="C1207">
        <v>2585.639893</v>
      </c>
      <c r="D1207">
        <v>6793.2900390000004</v>
      </c>
      <c r="E1207">
        <v>2.3610000000000002</v>
      </c>
      <c r="F1207">
        <f t="shared" si="115"/>
        <v>8.0069558769036153E-3</v>
      </c>
      <c r="G1207">
        <f t="shared" si="116"/>
        <v>8.1626530192433662E-3</v>
      </c>
      <c r="H1207">
        <f t="shared" si="117"/>
        <v>1.2901409066032696E-2</v>
      </c>
      <c r="I1207">
        <f t="shared" si="118"/>
        <v>1.1073366982515315E-2</v>
      </c>
      <c r="U1207">
        <f t="shared" si="119"/>
        <v>9.8286420869054345E-3</v>
      </c>
      <c r="V1207">
        <f t="shared" si="120"/>
        <v>845.50332871547937</v>
      </c>
    </row>
    <row r="1208" spans="1:22">
      <c r="A1208" s="1">
        <v>43056</v>
      </c>
      <c r="B1208">
        <v>23358.240234000001</v>
      </c>
      <c r="C1208">
        <v>2578.8500979999999</v>
      </c>
      <c r="D1208">
        <v>6782.7900390000004</v>
      </c>
      <c r="E1208">
        <v>2.3540000000000001</v>
      </c>
      <c r="F1208">
        <f t="shared" si="115"/>
        <v>-4.277085241697752E-3</v>
      </c>
      <c r="G1208">
        <f t="shared" si="116"/>
        <v>-2.6294170087623257E-3</v>
      </c>
      <c r="H1208">
        <f t="shared" si="117"/>
        <v>-1.5468385621319536E-3</v>
      </c>
      <c r="I1208">
        <f t="shared" si="118"/>
        <v>-2.9692492652909821E-3</v>
      </c>
      <c r="U1208">
        <f t="shared" si="119"/>
        <v>-2.8329271703067074E-3</v>
      </c>
      <c r="V1208">
        <f t="shared" si="120"/>
        <v>843.10807936297658</v>
      </c>
    </row>
    <row r="1209" spans="1:22">
      <c r="A1209" s="1">
        <v>43059</v>
      </c>
      <c r="B1209">
        <v>23430.330077999999</v>
      </c>
      <c r="C1209">
        <v>2582.139893</v>
      </c>
      <c r="D1209">
        <v>6790.7099609999996</v>
      </c>
      <c r="E1209">
        <v>2.3719999999999999</v>
      </c>
      <c r="F1209">
        <f t="shared" si="115"/>
        <v>3.0815175828144692E-3</v>
      </c>
      <c r="G1209">
        <f t="shared" si="116"/>
        <v>1.2748699188762996E-3</v>
      </c>
      <c r="H1209">
        <f t="shared" si="117"/>
        <v>1.1669684162210173E-3</v>
      </c>
      <c r="I1209">
        <f t="shared" si="118"/>
        <v>7.6174722973938753E-3</v>
      </c>
      <c r="U1209">
        <f t="shared" si="119"/>
        <v>2.4187540051129235E-3</v>
      </c>
      <c r="V1209">
        <f t="shared" si="120"/>
        <v>845.14735040667881</v>
      </c>
    </row>
    <row r="1210" spans="1:22">
      <c r="A1210" s="1">
        <v>43060</v>
      </c>
      <c r="B1210">
        <v>23590.830077999999</v>
      </c>
      <c r="C1210">
        <v>2599.030029</v>
      </c>
      <c r="D1210">
        <v>6862.4799800000001</v>
      </c>
      <c r="E1210">
        <v>2.363</v>
      </c>
      <c r="F1210">
        <f t="shared" si="115"/>
        <v>6.8267402505869414E-3</v>
      </c>
      <c r="G1210">
        <f t="shared" si="116"/>
        <v>6.5198386021454125E-3</v>
      </c>
      <c r="H1210">
        <f t="shared" si="117"/>
        <v>1.0513393628779408E-2</v>
      </c>
      <c r="I1210">
        <f t="shared" si="118"/>
        <v>-3.8014829307082229E-3</v>
      </c>
      <c r="U1210">
        <f t="shared" si="119"/>
        <v>6.7778434513827059E-3</v>
      </c>
      <c r="V1210">
        <f t="shared" si="120"/>
        <v>850.87562684108627</v>
      </c>
    </row>
    <row r="1211" spans="1:22">
      <c r="A1211" s="1">
        <v>43061</v>
      </c>
      <c r="B1211">
        <v>23526.179688</v>
      </c>
      <c r="C1211">
        <v>2597.080078</v>
      </c>
      <c r="D1211">
        <v>6867.3598629999997</v>
      </c>
      <c r="E1211">
        <v>2.3220000000000001</v>
      </c>
      <c r="F1211">
        <f t="shared" si="115"/>
        <v>-2.7442501505969331E-3</v>
      </c>
      <c r="G1211">
        <f t="shared" si="116"/>
        <v>-7.5054263723523104E-4</v>
      </c>
      <c r="H1211">
        <f t="shared" si="117"/>
        <v>7.1084342735009765E-4</v>
      </c>
      <c r="I1211">
        <f t="shared" si="118"/>
        <v>-1.7503114929070952E-2</v>
      </c>
      <c r="U1211">
        <f t="shared" si="119"/>
        <v>-2.5854963010517153E-3</v>
      </c>
      <c r="V1211">
        <f t="shared" si="120"/>
        <v>848.67569105523353</v>
      </c>
    </row>
    <row r="1212" spans="1:22">
      <c r="A1212" s="1">
        <v>43063</v>
      </c>
      <c r="B1212">
        <v>23557.990234000001</v>
      </c>
      <c r="C1212">
        <v>2602.419922</v>
      </c>
      <c r="D1212">
        <v>6889.1601559999999</v>
      </c>
      <c r="E1212">
        <v>2.34</v>
      </c>
      <c r="F1212">
        <f t="shared" si="115"/>
        <v>1.3512206286175063E-3</v>
      </c>
      <c r="G1212">
        <f t="shared" si="116"/>
        <v>2.0539843743953862E-3</v>
      </c>
      <c r="H1212">
        <f t="shared" si="117"/>
        <v>3.1694514629161466E-3</v>
      </c>
      <c r="I1212">
        <f t="shared" si="118"/>
        <v>7.7220460939103185E-3</v>
      </c>
      <c r="U1212">
        <f t="shared" si="119"/>
        <v>2.7446015491697437E-3</v>
      </c>
      <c r="V1212">
        <f t="shared" si="120"/>
        <v>851.00496767164634</v>
      </c>
    </row>
    <row r="1213" spans="1:22">
      <c r="A1213" s="1">
        <v>43066</v>
      </c>
      <c r="B1213">
        <v>23580.779297000001</v>
      </c>
      <c r="C1213">
        <v>2601.419922</v>
      </c>
      <c r="D1213">
        <v>6878.5200199999999</v>
      </c>
      <c r="E1213">
        <v>2.3279999999999998</v>
      </c>
      <c r="F1213">
        <f t="shared" si="115"/>
        <v>9.6689264493566272E-4</v>
      </c>
      <c r="G1213">
        <f t="shared" si="116"/>
        <v>-3.8433158678481715E-4</v>
      </c>
      <c r="H1213">
        <f t="shared" si="117"/>
        <v>-1.5456689845111181E-3</v>
      </c>
      <c r="I1213">
        <f t="shared" si="118"/>
        <v>-5.1413995004186523E-3</v>
      </c>
      <c r="U1213">
        <f t="shared" si="119"/>
        <v>-8.0307232794994687E-4</v>
      </c>
      <c r="V1213">
        <f t="shared" si="120"/>
        <v>850.32154913116131</v>
      </c>
    </row>
    <row r="1214" spans="1:22">
      <c r="A1214" s="1">
        <v>43067</v>
      </c>
      <c r="B1214">
        <v>23836.710938</v>
      </c>
      <c r="C1214">
        <v>2627.040039</v>
      </c>
      <c r="D1214">
        <v>6912.3598629999997</v>
      </c>
      <c r="E1214">
        <v>2.3380000000000001</v>
      </c>
      <c r="F1214">
        <f t="shared" si="115"/>
        <v>1.0794925039049951E-2</v>
      </c>
      <c r="G1214">
        <f t="shared" si="116"/>
        <v>9.8003321249518788E-3</v>
      </c>
      <c r="H1214">
        <f t="shared" si="117"/>
        <v>4.9075782262690548E-3</v>
      </c>
      <c r="I1214">
        <f t="shared" si="118"/>
        <v>4.2863331806854863E-3</v>
      </c>
      <c r="U1214">
        <f t="shared" si="119"/>
        <v>8.0794839351498136E-3</v>
      </c>
      <c r="V1214">
        <f t="shared" si="120"/>
        <v>857.19170842707831</v>
      </c>
    </row>
    <row r="1215" spans="1:22">
      <c r="A1215" s="1">
        <v>43068</v>
      </c>
      <c r="B1215">
        <v>23940.679688</v>
      </c>
      <c r="C1215">
        <v>2626.070068</v>
      </c>
      <c r="D1215">
        <v>6824.3901370000003</v>
      </c>
      <c r="E1215">
        <v>2.3759999999999999</v>
      </c>
      <c r="F1215">
        <f t="shared" si="115"/>
        <v>4.3522223692412819E-3</v>
      </c>
      <c r="G1215">
        <f t="shared" si="116"/>
        <v>-3.6929399584867401E-4</v>
      </c>
      <c r="H1215">
        <f t="shared" si="117"/>
        <v>-1.2808113796915918E-2</v>
      </c>
      <c r="I1215">
        <f t="shared" si="118"/>
        <v>1.6122538450521685E-2</v>
      </c>
      <c r="U1215">
        <f t="shared" si="119"/>
        <v>-1.0353017820048244E-3</v>
      </c>
      <c r="V1215">
        <f t="shared" si="120"/>
        <v>856.30425632382401</v>
      </c>
    </row>
    <row r="1216" spans="1:22">
      <c r="A1216" s="1">
        <v>43069</v>
      </c>
      <c r="B1216">
        <v>24272.349609000001</v>
      </c>
      <c r="C1216">
        <v>2647.580078</v>
      </c>
      <c r="D1216">
        <v>6873.9702150000003</v>
      </c>
      <c r="E1216">
        <v>2.4169999999999998</v>
      </c>
      <c r="F1216">
        <f t="shared" si="115"/>
        <v>1.3758735262644586E-2</v>
      </c>
      <c r="G1216">
        <f t="shared" si="116"/>
        <v>8.1575867524471251E-3</v>
      </c>
      <c r="H1216">
        <f t="shared" si="117"/>
        <v>7.2388655620524191E-3</v>
      </c>
      <c r="I1216">
        <f t="shared" si="118"/>
        <v>1.7108700220947511E-2</v>
      </c>
      <c r="U1216">
        <f t="shared" si="119"/>
        <v>1.0457426295237991E-2</v>
      </c>
      <c r="V1216">
        <f t="shared" si="120"/>
        <v>865.25899497062892</v>
      </c>
    </row>
    <row r="1217" spans="1:22">
      <c r="A1217" s="1">
        <v>43070</v>
      </c>
      <c r="B1217">
        <v>24231.589843999998</v>
      </c>
      <c r="C1217">
        <v>2642.219971</v>
      </c>
      <c r="D1217">
        <v>6847.5898440000001</v>
      </c>
      <c r="E1217">
        <v>2.3620000000000001</v>
      </c>
      <c r="F1217">
        <f t="shared" si="115"/>
        <v>-1.6806789326440112E-3</v>
      </c>
      <c r="G1217">
        <f t="shared" si="116"/>
        <v>-2.0265827762343275E-3</v>
      </c>
      <c r="H1217">
        <f t="shared" si="117"/>
        <v>-3.8451026543583943E-3</v>
      </c>
      <c r="I1217">
        <f t="shared" si="118"/>
        <v>-2.3018383946175322E-2</v>
      </c>
      <c r="U1217">
        <f t="shared" si="119"/>
        <v>-4.5675477035885519E-3</v>
      </c>
      <c r="V1217">
        <f t="shared" si="120"/>
        <v>861.30688323514141</v>
      </c>
    </row>
    <row r="1218" spans="1:22">
      <c r="A1218" s="1">
        <v>43073</v>
      </c>
      <c r="B1218">
        <v>24290.050781000002</v>
      </c>
      <c r="C1218">
        <v>2639.4399410000001</v>
      </c>
      <c r="D1218">
        <v>6775.3701170000004</v>
      </c>
      <c r="E1218">
        <v>2.379</v>
      </c>
      <c r="F1218">
        <f t="shared" si="115"/>
        <v>2.409686256902654E-3</v>
      </c>
      <c r="G1218">
        <f t="shared" si="116"/>
        <v>-1.052710815559842E-3</v>
      </c>
      <c r="H1218">
        <f t="shared" si="117"/>
        <v>-1.0602747680897548E-2</v>
      </c>
      <c r="I1218">
        <f t="shared" si="118"/>
        <v>7.1715135456500026E-3</v>
      </c>
      <c r="U1218">
        <f t="shared" si="119"/>
        <v>-2.0565803173014205E-3</v>
      </c>
      <c r="V1218">
        <f t="shared" si="120"/>
        <v>859.5355364519238</v>
      </c>
    </row>
    <row r="1219" spans="1:22">
      <c r="A1219" s="1">
        <v>43074</v>
      </c>
      <c r="B1219">
        <v>24180.640625</v>
      </c>
      <c r="C1219">
        <v>2629.570068</v>
      </c>
      <c r="D1219">
        <v>6762.2099609999996</v>
      </c>
      <c r="E1219">
        <v>2.3559999999999999</v>
      </c>
      <c r="F1219">
        <f t="shared" si="115"/>
        <v>-4.514494786321808E-3</v>
      </c>
      <c r="G1219">
        <f t="shared" si="116"/>
        <v>-3.7463905087070002E-3</v>
      </c>
      <c r="H1219">
        <f t="shared" si="117"/>
        <v>-1.9442411523632598E-3</v>
      </c>
      <c r="I1219">
        <f t="shared" si="118"/>
        <v>-9.7149655314804403E-3</v>
      </c>
      <c r="U1219">
        <f t="shared" si="119"/>
        <v>-4.0330344873656648E-3</v>
      </c>
      <c r="V1219">
        <f t="shared" si="120"/>
        <v>856.06899999029679</v>
      </c>
    </row>
    <row r="1220" spans="1:22">
      <c r="A1220" s="1">
        <v>43075</v>
      </c>
      <c r="B1220">
        <v>24140.910156000002</v>
      </c>
      <c r="C1220">
        <v>2629.2700199999999</v>
      </c>
      <c r="D1220">
        <v>6776.3798829999996</v>
      </c>
      <c r="E1220">
        <v>2.33</v>
      </c>
      <c r="F1220">
        <f t="shared" ref="F1220:F1260" si="121">LN(B1220/B1219)</f>
        <v>-1.6444206492070238E-3</v>
      </c>
      <c r="G1220">
        <f t="shared" ref="G1220:G1260" si="122">LN(C1220/C1219)</f>
        <v>-1.1411185558209418E-4</v>
      </c>
      <c r="H1220">
        <f t="shared" ref="H1220:H1260" si="123">LN(D1220/D1219)</f>
        <v>2.0932648580645227E-3</v>
      </c>
      <c r="I1220">
        <f t="shared" ref="I1220:I1260" si="124">LN(E1220/E1219)</f>
        <v>-1.1096998211731013E-2</v>
      </c>
      <c r="U1220">
        <f t="shared" ref="U1220:U1260" si="125">0.3*(F1220)+0.3*(G1220)+0.3*(H1220)+0.1*(I1220)</f>
        <v>-1.00928011519048E-3</v>
      </c>
      <c r="V1220">
        <f t="shared" ref="V1220:V1260" si="126">V1219*(1+U1220)</f>
        <v>855.20498657137557</v>
      </c>
    </row>
    <row r="1221" spans="1:22">
      <c r="A1221" s="1">
        <v>43076</v>
      </c>
      <c r="B1221">
        <v>24211.480468999998</v>
      </c>
      <c r="C1221">
        <v>2636.9799800000001</v>
      </c>
      <c r="D1221">
        <v>6812.8398440000001</v>
      </c>
      <c r="E1221">
        <v>2.3759999999999999</v>
      </c>
      <c r="F1221">
        <f t="shared" si="121"/>
        <v>2.9190020264186138E-3</v>
      </c>
      <c r="G1221">
        <f t="shared" si="122"/>
        <v>2.9280666540677323E-3</v>
      </c>
      <c r="H1221">
        <f t="shared" si="123"/>
        <v>5.3660253081176086E-3</v>
      </c>
      <c r="I1221">
        <f t="shared" si="124"/>
        <v>1.9550133922789165E-2</v>
      </c>
      <c r="U1221">
        <f t="shared" si="125"/>
        <v>5.3189415888601028E-3</v>
      </c>
      <c r="V1221">
        <f t="shared" si="126"/>
        <v>859.75377194145062</v>
      </c>
    </row>
    <row r="1222" spans="1:22">
      <c r="A1222" s="1">
        <v>43077</v>
      </c>
      <c r="B1222">
        <v>24329.160156000002</v>
      </c>
      <c r="C1222">
        <v>2651.5</v>
      </c>
      <c r="D1222">
        <v>6840.080078</v>
      </c>
      <c r="E1222">
        <v>2.383</v>
      </c>
      <c r="F1222">
        <f t="shared" si="121"/>
        <v>4.8487171178366491E-3</v>
      </c>
      <c r="G1222">
        <f t="shared" si="122"/>
        <v>5.4912022132783626E-3</v>
      </c>
      <c r="H1222">
        <f t="shared" si="123"/>
        <v>3.9903947729431326E-3</v>
      </c>
      <c r="I1222">
        <f t="shared" si="124"/>
        <v>2.9417966162066599E-3</v>
      </c>
      <c r="U1222">
        <f t="shared" si="125"/>
        <v>4.5932738928381091E-3</v>
      </c>
      <c r="V1222">
        <f t="shared" si="126"/>
        <v>863.70285649637833</v>
      </c>
    </row>
    <row r="1223" spans="1:22">
      <c r="A1223" s="1">
        <v>43080</v>
      </c>
      <c r="B1223">
        <v>24386.029297000001</v>
      </c>
      <c r="C1223">
        <v>2659.98999</v>
      </c>
      <c r="D1223">
        <v>6875.080078</v>
      </c>
      <c r="E1223">
        <v>2.3849999999999998</v>
      </c>
      <c r="F1223">
        <f t="shared" si="121"/>
        <v>2.3347611893489123E-3</v>
      </c>
      <c r="G1223">
        <f t="shared" si="122"/>
        <v>3.1968420335846677E-3</v>
      </c>
      <c r="H1223">
        <f t="shared" si="123"/>
        <v>5.10385231802117E-3</v>
      </c>
      <c r="I1223">
        <f t="shared" si="124"/>
        <v>8.3892622369934099E-4</v>
      </c>
      <c r="U1223">
        <f t="shared" si="125"/>
        <v>3.2745292846563588E-3</v>
      </c>
      <c r="V1223">
        <f t="shared" si="126"/>
        <v>866.53107679321704</v>
      </c>
    </row>
    <row r="1224" spans="1:22">
      <c r="A1224" s="1">
        <v>43081</v>
      </c>
      <c r="B1224">
        <v>24504.800781000002</v>
      </c>
      <c r="C1224">
        <v>2664.110107</v>
      </c>
      <c r="D1224">
        <v>6862.3198240000002</v>
      </c>
      <c r="E1224">
        <v>2.403</v>
      </c>
      <c r="F1224">
        <f t="shared" si="121"/>
        <v>4.8586500764451158E-3</v>
      </c>
      <c r="G1224">
        <f t="shared" si="122"/>
        <v>1.5477236518457054E-3</v>
      </c>
      <c r="H1224">
        <f t="shared" si="123"/>
        <v>-1.8577398577423342E-3</v>
      </c>
      <c r="I1224">
        <f t="shared" si="124"/>
        <v>7.518832414027319E-3</v>
      </c>
      <c r="U1224">
        <f t="shared" si="125"/>
        <v>2.1164734025672779E-3</v>
      </c>
      <c r="V1224">
        <f t="shared" si="126"/>
        <v>868.36506676974795</v>
      </c>
    </row>
    <row r="1225" spans="1:22">
      <c r="A1225" s="1">
        <v>43082</v>
      </c>
      <c r="B1225">
        <v>24585.429688</v>
      </c>
      <c r="C1225">
        <v>2662.8500979999999</v>
      </c>
      <c r="D1225">
        <v>6875.7998049999997</v>
      </c>
      <c r="E1225">
        <v>2.3490000000000002</v>
      </c>
      <c r="F1225">
        <f t="shared" si="121"/>
        <v>3.2849297603056412E-3</v>
      </c>
      <c r="G1225">
        <f t="shared" si="122"/>
        <v>-4.7306868270428188E-4</v>
      </c>
      <c r="H1225">
        <f t="shared" si="123"/>
        <v>1.9624207227896995E-3</v>
      </c>
      <c r="I1225">
        <f t="shared" si="124"/>
        <v>-2.2728251077556064E-2</v>
      </c>
      <c r="U1225">
        <f t="shared" si="125"/>
        <v>-8.4054056763828888E-4</v>
      </c>
      <c r="V1225">
        <f t="shared" si="126"/>
        <v>867.63517070360808</v>
      </c>
    </row>
    <row r="1226" spans="1:22">
      <c r="A1226" s="1">
        <v>43083</v>
      </c>
      <c r="B1226">
        <v>24508.660156000002</v>
      </c>
      <c r="C1226">
        <v>2652.01001</v>
      </c>
      <c r="D1226">
        <v>6856.5297849999997</v>
      </c>
      <c r="E1226">
        <v>2.3460000000000001</v>
      </c>
      <c r="F1226">
        <f t="shared" si="121"/>
        <v>-3.1274475121969071E-3</v>
      </c>
      <c r="G1226">
        <f t="shared" si="122"/>
        <v>-4.0791677714772118E-3</v>
      </c>
      <c r="H1226">
        <f t="shared" si="123"/>
        <v>-2.8065205575145613E-3</v>
      </c>
      <c r="I1226">
        <f t="shared" si="124"/>
        <v>-1.2779554454920687E-3</v>
      </c>
      <c r="U1226">
        <f t="shared" si="125"/>
        <v>-3.1317362969058107E-3</v>
      </c>
      <c r="V1226">
        <f t="shared" si="126"/>
        <v>864.91796614704356</v>
      </c>
    </row>
    <row r="1227" spans="1:22">
      <c r="A1227" s="1">
        <v>43084</v>
      </c>
      <c r="B1227">
        <v>24651.740234000001</v>
      </c>
      <c r="C1227">
        <v>2675.8100589999999</v>
      </c>
      <c r="D1227">
        <v>6936.580078</v>
      </c>
      <c r="E1227">
        <v>2.355</v>
      </c>
      <c r="F1227">
        <f t="shared" si="121"/>
        <v>5.8209648770451584E-3</v>
      </c>
      <c r="G1227">
        <f t="shared" si="122"/>
        <v>8.934313473589495E-3</v>
      </c>
      <c r="H1227">
        <f t="shared" si="123"/>
        <v>1.1607417409420021E-2</v>
      </c>
      <c r="I1227">
        <f t="shared" si="124"/>
        <v>3.8289772370972515E-3</v>
      </c>
      <c r="U1227">
        <f t="shared" si="125"/>
        <v>8.2917064517261281E-3</v>
      </c>
      <c r="V1227">
        <f t="shared" si="126"/>
        <v>872.08961202715875</v>
      </c>
    </row>
    <row r="1228" spans="1:22">
      <c r="A1228" s="1">
        <v>43087</v>
      </c>
      <c r="B1228">
        <v>24792.199218999998</v>
      </c>
      <c r="C1228">
        <v>2690.1599120000001</v>
      </c>
      <c r="D1228">
        <v>6994.7597660000001</v>
      </c>
      <c r="E1228">
        <v>2.3919999999999999</v>
      </c>
      <c r="F1228">
        <f t="shared" si="121"/>
        <v>5.6815603444979566E-3</v>
      </c>
      <c r="G1228">
        <f t="shared" si="122"/>
        <v>5.3484783871170635E-3</v>
      </c>
      <c r="H1228">
        <f t="shared" si="123"/>
        <v>8.3523949427893856E-3</v>
      </c>
      <c r="I1228">
        <f t="shared" si="124"/>
        <v>1.5589108620004228E-2</v>
      </c>
      <c r="U1228">
        <f t="shared" si="125"/>
        <v>7.3736409643217447E-3</v>
      </c>
      <c r="V1228">
        <f t="shared" si="126"/>
        <v>878.52008771496162</v>
      </c>
    </row>
    <row r="1229" spans="1:22">
      <c r="A1229" s="1">
        <v>43088</v>
      </c>
      <c r="B1229">
        <v>24754.75</v>
      </c>
      <c r="C1229">
        <v>2681.469971</v>
      </c>
      <c r="D1229">
        <v>6963.8500979999999</v>
      </c>
      <c r="E1229">
        <v>2.4630000000000001</v>
      </c>
      <c r="F1229">
        <f t="shared" si="121"/>
        <v>-1.5116662770031778E-3</v>
      </c>
      <c r="G1229">
        <f t="shared" si="122"/>
        <v>-3.2354978917475585E-3</v>
      </c>
      <c r="H1229">
        <f t="shared" si="123"/>
        <v>-4.428767452195316E-3</v>
      </c>
      <c r="I1229">
        <f t="shared" si="124"/>
        <v>2.9250283050015726E-2</v>
      </c>
      <c r="U1229">
        <f t="shared" si="125"/>
        <v>1.7224881871775706E-4</v>
      </c>
      <c r="V1229">
        <f t="shared" si="126"/>
        <v>878.67141176229029</v>
      </c>
    </row>
    <row r="1230" spans="1:22">
      <c r="A1230" s="1">
        <v>43089</v>
      </c>
      <c r="B1230">
        <v>24726.650390999999</v>
      </c>
      <c r="C1230">
        <v>2679.25</v>
      </c>
      <c r="D1230">
        <v>6960.9599609999996</v>
      </c>
      <c r="E1230">
        <v>2.4969999999999999</v>
      </c>
      <c r="F1230">
        <f t="shared" si="121"/>
        <v>-1.1357646226087413E-3</v>
      </c>
      <c r="G1230">
        <f t="shared" si="122"/>
        <v>-8.2823618428607023E-4</v>
      </c>
      <c r="H1230">
        <f t="shared" si="123"/>
        <v>-4.1510613491397121E-4</v>
      </c>
      <c r="I1230">
        <f t="shared" si="124"/>
        <v>1.3709892159235133E-2</v>
      </c>
      <c r="U1230">
        <f t="shared" si="125"/>
        <v>6.5725713338087867E-4</v>
      </c>
      <c r="V1230">
        <f t="shared" si="126"/>
        <v>879.24892481556901</v>
      </c>
    </row>
    <row r="1231" spans="1:22">
      <c r="A1231" s="1">
        <v>43090</v>
      </c>
      <c r="B1231">
        <v>24782.289063</v>
      </c>
      <c r="C1231">
        <v>2684.570068</v>
      </c>
      <c r="D1231">
        <v>6965.3598629999997</v>
      </c>
      <c r="E1231">
        <v>2.4809999999999999</v>
      </c>
      <c r="F1231">
        <f t="shared" si="121"/>
        <v>2.2476221885009483E-3</v>
      </c>
      <c r="G1231">
        <f t="shared" si="122"/>
        <v>1.9836868787915067E-3</v>
      </c>
      <c r="H1231">
        <f t="shared" si="123"/>
        <v>6.318829672166701E-4</v>
      </c>
      <c r="I1231">
        <f t="shared" si="124"/>
        <v>-6.4283065879721926E-3</v>
      </c>
      <c r="U1231">
        <f t="shared" si="125"/>
        <v>8.1612695155551833E-4</v>
      </c>
      <c r="V1231">
        <f t="shared" si="126"/>
        <v>879.96650356023713</v>
      </c>
    </row>
    <row r="1232" spans="1:22">
      <c r="A1232" s="1">
        <v>43091</v>
      </c>
      <c r="B1232">
        <v>24754.060547000001</v>
      </c>
      <c r="C1232">
        <v>2683.3400879999999</v>
      </c>
      <c r="D1232">
        <v>6959.9599609999996</v>
      </c>
      <c r="E1232">
        <v>2.4849999999999999</v>
      </c>
      <c r="F1232">
        <f t="shared" si="121"/>
        <v>-1.1397092954096083E-3</v>
      </c>
      <c r="G1232">
        <f t="shared" si="122"/>
        <v>-4.5827146348614839E-4</v>
      </c>
      <c r="H1232">
        <f t="shared" si="123"/>
        <v>-7.7555163384534543E-4</v>
      </c>
      <c r="I1232">
        <f t="shared" si="124"/>
        <v>1.6109548389280273E-3</v>
      </c>
      <c r="U1232">
        <f t="shared" si="125"/>
        <v>-5.509642339295278E-4</v>
      </c>
      <c r="V1232">
        <f t="shared" si="126"/>
        <v>879.48167348971947</v>
      </c>
    </row>
    <row r="1233" spans="1:22">
      <c r="A1233" s="1">
        <v>43095</v>
      </c>
      <c r="B1233">
        <v>24746.210938</v>
      </c>
      <c r="C1233">
        <v>2680.5</v>
      </c>
      <c r="D1233">
        <v>6936.25</v>
      </c>
      <c r="E1233">
        <v>2.4670000000000001</v>
      </c>
      <c r="F1233">
        <f t="shared" si="121"/>
        <v>-3.171541824039145E-4</v>
      </c>
      <c r="G1233">
        <f t="shared" si="122"/>
        <v>-1.0589757408193626E-3</v>
      </c>
      <c r="H1233">
        <f t="shared" si="123"/>
        <v>-3.4124389419222536E-3</v>
      </c>
      <c r="I1233">
        <f t="shared" si="124"/>
        <v>-7.269822001372361E-3</v>
      </c>
      <c r="U1233">
        <f t="shared" si="125"/>
        <v>-2.1635528596808951E-3</v>
      </c>
      <c r="V1233">
        <f t="shared" si="126"/>
        <v>877.5788684000039</v>
      </c>
    </row>
    <row r="1234" spans="1:22">
      <c r="A1234" s="1">
        <v>43096</v>
      </c>
      <c r="B1234">
        <v>24774.300781000002</v>
      </c>
      <c r="C1234">
        <v>2682.6201169999999</v>
      </c>
      <c r="D1234">
        <v>6939.3398440000001</v>
      </c>
      <c r="E1234">
        <v>2.4140000000000001</v>
      </c>
      <c r="F1234">
        <f t="shared" si="121"/>
        <v>1.1344731723329814E-3</v>
      </c>
      <c r="G1234">
        <f t="shared" si="122"/>
        <v>7.9062824034794189E-4</v>
      </c>
      <c r="H1234">
        <f t="shared" si="123"/>
        <v>4.4536399328762852E-4</v>
      </c>
      <c r="I1234">
        <f t="shared" si="124"/>
        <v>-2.1717714871879904E-2</v>
      </c>
      <c r="U1234">
        <f t="shared" si="125"/>
        <v>-1.4606318653974247E-3</v>
      </c>
      <c r="V1234">
        <f t="shared" si="126"/>
        <v>876.29704874041943</v>
      </c>
    </row>
    <row r="1235" spans="1:22">
      <c r="A1235" s="1">
        <v>43097</v>
      </c>
      <c r="B1235">
        <v>24837.509765999999</v>
      </c>
      <c r="C1235">
        <v>2687.540039</v>
      </c>
      <c r="D1235">
        <v>6950.1601559999999</v>
      </c>
      <c r="E1235">
        <v>2.4319999999999999</v>
      </c>
      <c r="F1235">
        <f t="shared" si="121"/>
        <v>2.5481440207324054E-3</v>
      </c>
      <c r="G1235">
        <f t="shared" si="122"/>
        <v>1.832319049558422E-3</v>
      </c>
      <c r="H1235">
        <f t="shared" si="123"/>
        <v>1.5580566887067099E-3</v>
      </c>
      <c r="I1235">
        <f t="shared" si="124"/>
        <v>7.4288414285806365E-3</v>
      </c>
      <c r="U1235">
        <f t="shared" si="125"/>
        <v>2.5244400705573249E-3</v>
      </c>
      <c r="V1235">
        <f t="shared" si="126"/>
        <v>878.50920812397089</v>
      </c>
    </row>
    <row r="1236" spans="1:22">
      <c r="A1236" s="1">
        <v>43098</v>
      </c>
      <c r="B1236">
        <v>24719.220702999999</v>
      </c>
      <c r="C1236">
        <v>2673.610107</v>
      </c>
      <c r="D1236">
        <v>6903.3901370000003</v>
      </c>
      <c r="E1236">
        <v>2.4049999999999998</v>
      </c>
      <c r="F1236">
        <f t="shared" si="121"/>
        <v>-4.7738939406093738E-3</v>
      </c>
      <c r="G1236">
        <f t="shared" si="122"/>
        <v>-5.1966324272850065E-3</v>
      </c>
      <c r="H1236">
        <f t="shared" si="123"/>
        <v>-6.7520881940714983E-3</v>
      </c>
      <c r="I1236">
        <f t="shared" si="124"/>
        <v>-1.1164060546196165E-2</v>
      </c>
      <c r="U1236">
        <f t="shared" si="125"/>
        <v>-6.13319042320938E-3</v>
      </c>
      <c r="V1236">
        <f t="shared" si="126"/>
        <v>873.12114386200369</v>
      </c>
    </row>
    <row r="1237" spans="1:22">
      <c r="A1237" s="1">
        <v>43102</v>
      </c>
      <c r="B1237">
        <v>24824.009765999999</v>
      </c>
      <c r="C1237">
        <v>2695.8100589999999</v>
      </c>
      <c r="D1237">
        <v>7006.8999020000001</v>
      </c>
      <c r="E1237">
        <v>2.4649999999999999</v>
      </c>
      <c r="F1237">
        <f t="shared" si="121"/>
        <v>4.2302134225842558E-3</v>
      </c>
      <c r="G1237">
        <f t="shared" si="122"/>
        <v>8.2690785268871494E-3</v>
      </c>
      <c r="H1237">
        <f t="shared" si="123"/>
        <v>1.4882748711605661E-2</v>
      </c>
      <c r="I1237">
        <f t="shared" si="124"/>
        <v>2.464190393692893E-2</v>
      </c>
      <c r="U1237">
        <f t="shared" si="125"/>
        <v>1.0678802592016014E-2</v>
      </c>
      <c r="V1237">
        <f t="shared" si="126"/>
        <v>882.44503219622118</v>
      </c>
    </row>
    <row r="1238" spans="1:22">
      <c r="A1238" s="1">
        <v>43103</v>
      </c>
      <c r="B1238">
        <v>24922.679688</v>
      </c>
      <c r="C1238">
        <v>2713.0600589999999</v>
      </c>
      <c r="D1238">
        <v>7065.5297849999997</v>
      </c>
      <c r="E1238">
        <v>2.4470000000000001</v>
      </c>
      <c r="F1238">
        <f t="shared" si="121"/>
        <v>3.9668992037246017E-3</v>
      </c>
      <c r="G1238">
        <f t="shared" si="122"/>
        <v>6.3784332429780467E-3</v>
      </c>
      <c r="H1238">
        <f t="shared" si="123"/>
        <v>8.332636728730804E-3</v>
      </c>
      <c r="I1238">
        <f t="shared" si="124"/>
        <v>-7.3290230341187352E-3</v>
      </c>
      <c r="U1238">
        <f t="shared" si="125"/>
        <v>4.8704884492181619E-3</v>
      </c>
      <c r="V1238">
        <f t="shared" si="126"/>
        <v>886.74297053260273</v>
      </c>
    </row>
    <row r="1239" spans="1:22">
      <c r="A1239" s="1">
        <v>43104</v>
      </c>
      <c r="B1239">
        <v>25075.130859000001</v>
      </c>
      <c r="C1239">
        <v>2723.98999</v>
      </c>
      <c r="D1239">
        <v>7077.9101559999999</v>
      </c>
      <c r="E1239">
        <v>2.4529999999999998</v>
      </c>
      <c r="F1239">
        <f t="shared" si="121"/>
        <v>6.0983327789403087E-3</v>
      </c>
      <c r="G1239">
        <f t="shared" si="122"/>
        <v>4.0205426195473347E-3</v>
      </c>
      <c r="H1239">
        <f t="shared" si="123"/>
        <v>1.7506878402571264E-3</v>
      </c>
      <c r="I1239">
        <f t="shared" si="124"/>
        <v>2.4489808158175935E-3</v>
      </c>
      <c r="U1239">
        <f t="shared" si="125"/>
        <v>3.8057670532051905E-3</v>
      </c>
      <c r="V1239">
        <f t="shared" si="126"/>
        <v>890.117707714517</v>
      </c>
    </row>
    <row r="1240" spans="1:22">
      <c r="A1240" s="1">
        <v>43105</v>
      </c>
      <c r="B1240">
        <v>25295.869140999999</v>
      </c>
      <c r="C1240">
        <v>2743.1499020000001</v>
      </c>
      <c r="D1240">
        <v>7136.5600590000004</v>
      </c>
      <c r="E1240">
        <v>2.476</v>
      </c>
      <c r="F1240">
        <f t="shared" si="121"/>
        <v>8.7645548050922575E-3</v>
      </c>
      <c r="G1240">
        <f t="shared" si="122"/>
        <v>7.0091458493143173E-3</v>
      </c>
      <c r="H1240">
        <f t="shared" si="123"/>
        <v>8.2521873758012714E-3</v>
      </c>
      <c r="I1240">
        <f t="shared" si="124"/>
        <v>9.3325895459974058E-3</v>
      </c>
      <c r="U1240">
        <f t="shared" si="125"/>
        <v>8.1410253636620931E-3</v>
      </c>
      <c r="V1240">
        <f t="shared" si="126"/>
        <v>897.36417854966555</v>
      </c>
    </row>
    <row r="1241" spans="1:22">
      <c r="A1241" s="1">
        <v>43108</v>
      </c>
      <c r="B1241">
        <v>25283</v>
      </c>
      <c r="C1241">
        <v>2747.709961</v>
      </c>
      <c r="D1241">
        <v>7157.3901370000003</v>
      </c>
      <c r="E1241">
        <v>2.48</v>
      </c>
      <c r="F1241">
        <f t="shared" si="121"/>
        <v>-5.0887421946233717E-4</v>
      </c>
      <c r="G1241">
        <f t="shared" si="122"/>
        <v>1.660963915355335E-3</v>
      </c>
      <c r="H1241">
        <f t="shared" si="123"/>
        <v>2.9145327162145474E-3</v>
      </c>
      <c r="I1241">
        <f t="shared" si="124"/>
        <v>1.6142053545412009E-3</v>
      </c>
      <c r="U1241">
        <f t="shared" si="125"/>
        <v>1.3814072590863837E-3</v>
      </c>
      <c r="V1241">
        <f t="shared" si="126"/>
        <v>898.60380393995808</v>
      </c>
    </row>
    <row r="1242" spans="1:22">
      <c r="A1242" s="1">
        <v>43109</v>
      </c>
      <c r="B1242">
        <v>25385.800781000002</v>
      </c>
      <c r="C1242">
        <v>2751.290039</v>
      </c>
      <c r="D1242">
        <v>7163.580078</v>
      </c>
      <c r="E1242">
        <v>2.5459999999999998</v>
      </c>
      <c r="F1242">
        <f t="shared" si="121"/>
        <v>4.0577602181314371E-3</v>
      </c>
      <c r="G1242">
        <f t="shared" si="122"/>
        <v>1.3020834718354051E-3</v>
      </c>
      <c r="H1242">
        <f t="shared" si="123"/>
        <v>8.6445838410976084E-4</v>
      </c>
      <c r="I1242">
        <f t="shared" si="124"/>
        <v>2.626493995832397E-2</v>
      </c>
      <c r="U1242">
        <f t="shared" si="125"/>
        <v>4.4937846180553784E-3</v>
      </c>
      <c r="V1242">
        <f t="shared" si="126"/>
        <v>902.64193589182946</v>
      </c>
    </row>
    <row r="1243" spans="1:22">
      <c r="A1243" s="1">
        <v>43110</v>
      </c>
      <c r="B1243">
        <v>25369.130859000001</v>
      </c>
      <c r="C1243">
        <v>2748.2299800000001</v>
      </c>
      <c r="D1243">
        <v>7153.5698240000002</v>
      </c>
      <c r="E1243">
        <v>2.5499999999999998</v>
      </c>
      <c r="F1243">
        <f t="shared" si="121"/>
        <v>-6.5687893021505381E-4</v>
      </c>
      <c r="G1243">
        <f t="shared" si="122"/>
        <v>-1.1128459593683269E-3</v>
      </c>
      <c r="H1243">
        <f t="shared" si="123"/>
        <v>-1.3983587096169316E-3</v>
      </c>
      <c r="I1243">
        <f t="shared" si="124"/>
        <v>1.5698590351200523E-3</v>
      </c>
      <c r="U1243">
        <f t="shared" si="125"/>
        <v>-7.9343917624808845E-4</v>
      </c>
      <c r="V1243">
        <f t="shared" si="126"/>
        <v>901.92574441776844</v>
      </c>
    </row>
    <row r="1244" spans="1:22">
      <c r="A1244" s="1">
        <v>43111</v>
      </c>
      <c r="B1244">
        <v>25574.730468999998</v>
      </c>
      <c r="C1244">
        <v>2767.5600589999999</v>
      </c>
      <c r="D1244">
        <v>7211.7797849999997</v>
      </c>
      <c r="E1244">
        <v>2.5310000000000001</v>
      </c>
      <c r="F1244">
        <f t="shared" si="121"/>
        <v>8.0716585238098885E-3</v>
      </c>
      <c r="G1244">
        <f t="shared" si="122"/>
        <v>7.0090260862362194E-3</v>
      </c>
      <c r="H1244">
        <f t="shared" si="123"/>
        <v>8.1042621560934672E-3</v>
      </c>
      <c r="I1244">
        <f t="shared" si="124"/>
        <v>-7.478877607347661E-3</v>
      </c>
      <c r="U1244">
        <f t="shared" si="125"/>
        <v>6.2075962691071065E-3</v>
      </c>
      <c r="V1244">
        <f t="shared" si="126"/>
        <v>907.52453530382775</v>
      </c>
    </row>
    <row r="1245" spans="1:22">
      <c r="A1245" s="1">
        <v>43112</v>
      </c>
      <c r="B1245">
        <v>25803.189452999999</v>
      </c>
      <c r="C1245">
        <v>2786.23999</v>
      </c>
      <c r="D1245">
        <v>7261.0600590000004</v>
      </c>
      <c r="E1245">
        <v>2.552</v>
      </c>
      <c r="F1245">
        <f t="shared" si="121"/>
        <v>8.8933335606521859E-3</v>
      </c>
      <c r="G1245">
        <f t="shared" si="122"/>
        <v>6.7269261681854198E-3</v>
      </c>
      <c r="H1245">
        <f t="shared" si="123"/>
        <v>6.810061465022668E-3</v>
      </c>
      <c r="I1245">
        <f t="shared" si="124"/>
        <v>8.2628839195564626E-3</v>
      </c>
      <c r="U1245">
        <f t="shared" si="125"/>
        <v>7.5553847501137281E-3</v>
      </c>
      <c r="V1245">
        <f t="shared" si="126"/>
        <v>914.38123233821636</v>
      </c>
    </row>
    <row r="1246" spans="1:22">
      <c r="A1246" s="1">
        <v>43116</v>
      </c>
      <c r="B1246">
        <v>25792.859375</v>
      </c>
      <c r="C1246">
        <v>2776.419922</v>
      </c>
      <c r="D1246">
        <v>7223.6899409999996</v>
      </c>
      <c r="E1246">
        <v>2.544</v>
      </c>
      <c r="F1246">
        <f t="shared" si="121"/>
        <v>-4.0042128700435478E-4</v>
      </c>
      <c r="G1246">
        <f t="shared" si="122"/>
        <v>-3.5307131324618969E-3</v>
      </c>
      <c r="H1246">
        <f t="shared" si="123"/>
        <v>-5.1599373016126644E-3</v>
      </c>
      <c r="I1246">
        <f t="shared" si="124"/>
        <v>-3.1397200046677527E-3</v>
      </c>
      <c r="U1246">
        <f t="shared" si="125"/>
        <v>-3.0412935167904503E-3</v>
      </c>
      <c r="V1246">
        <f t="shared" si="126"/>
        <v>911.60033062443119</v>
      </c>
    </row>
    <row r="1247" spans="1:22">
      <c r="A1247" s="1">
        <v>43117</v>
      </c>
      <c r="B1247">
        <v>26115.650390999999</v>
      </c>
      <c r="C1247">
        <v>2802.5600589999999</v>
      </c>
      <c r="D1247">
        <v>7298.2797849999997</v>
      </c>
      <c r="E1247">
        <v>2.5779999999999998</v>
      </c>
      <c r="F1247">
        <f t="shared" si="121"/>
        <v>1.2437081251118195E-2</v>
      </c>
      <c r="G1247">
        <f t="shared" si="122"/>
        <v>9.3710063064367261E-3</v>
      </c>
      <c r="H1247">
        <f t="shared" si="123"/>
        <v>1.0272779982576826E-2</v>
      </c>
      <c r="I1247">
        <f t="shared" si="124"/>
        <v>1.3276259039119904E-2</v>
      </c>
      <c r="U1247">
        <f t="shared" si="125"/>
        <v>1.0951886165951516E-2</v>
      </c>
      <c r="V1247">
        <f t="shared" si="126"/>
        <v>921.58407367427367</v>
      </c>
    </row>
    <row r="1248" spans="1:22">
      <c r="A1248" s="1">
        <v>43118</v>
      </c>
      <c r="B1248">
        <v>26017.810547000001</v>
      </c>
      <c r="C1248">
        <v>2798.030029</v>
      </c>
      <c r="D1248">
        <v>7296.0498049999997</v>
      </c>
      <c r="E1248">
        <v>2.6110000000000002</v>
      </c>
      <c r="F1248">
        <f t="shared" si="121"/>
        <v>-3.7534419202655905E-3</v>
      </c>
      <c r="G1248">
        <f t="shared" si="122"/>
        <v>-1.6176977485318196E-3</v>
      </c>
      <c r="H1248">
        <f t="shared" si="123"/>
        <v>-3.0559540314648064E-4</v>
      </c>
      <c r="I1248">
        <f t="shared" si="124"/>
        <v>1.2719385199996264E-2</v>
      </c>
      <c r="U1248">
        <f t="shared" si="125"/>
        <v>-4.3108200158354076E-4</v>
      </c>
      <c r="V1248">
        <f t="shared" si="126"/>
        <v>921.18679536716661</v>
      </c>
    </row>
    <row r="1249" spans="1:22">
      <c r="A1249" s="1">
        <v>43119</v>
      </c>
      <c r="B1249">
        <v>26071.720702999999</v>
      </c>
      <c r="C1249">
        <v>2810.3000489999999</v>
      </c>
      <c r="D1249">
        <v>7336.3798829999996</v>
      </c>
      <c r="E1249">
        <v>2.637</v>
      </c>
      <c r="F1249">
        <f t="shared" si="121"/>
        <v>2.0699044109056095E-3</v>
      </c>
      <c r="G1249">
        <f t="shared" si="122"/>
        <v>4.3756481542505214E-3</v>
      </c>
      <c r="H1249">
        <f t="shared" si="123"/>
        <v>5.5124379184638842E-3</v>
      </c>
      <c r="I1249">
        <f t="shared" si="124"/>
        <v>9.9086176541577867E-3</v>
      </c>
      <c r="U1249">
        <f t="shared" si="125"/>
        <v>4.5782589105017833E-3</v>
      </c>
      <c r="V1249">
        <f t="shared" si="126"/>
        <v>925.40422702129285</v>
      </c>
    </row>
    <row r="1250" spans="1:22">
      <c r="A1250" s="1">
        <v>43122</v>
      </c>
      <c r="B1250">
        <v>26214.599609000001</v>
      </c>
      <c r="C1250">
        <v>2832.969971</v>
      </c>
      <c r="D1250">
        <v>7408.0297849999997</v>
      </c>
      <c r="E1250">
        <v>2.665</v>
      </c>
      <c r="F1250">
        <f t="shared" si="121"/>
        <v>5.4652636018757104E-3</v>
      </c>
      <c r="G1250">
        <f t="shared" si="122"/>
        <v>8.0343644258471826E-3</v>
      </c>
      <c r="H1250">
        <f t="shared" si="123"/>
        <v>9.7190009787466464E-3</v>
      </c>
      <c r="I1250">
        <f t="shared" si="124"/>
        <v>1.0562150246658285E-2</v>
      </c>
      <c r="U1250">
        <f t="shared" si="125"/>
        <v>8.021803726606689E-3</v>
      </c>
      <c r="V1250">
        <f t="shared" si="126"/>
        <v>932.82763809822984</v>
      </c>
    </row>
    <row r="1251" spans="1:22">
      <c r="A1251" s="1">
        <v>43123</v>
      </c>
      <c r="B1251">
        <v>26210.810547000001</v>
      </c>
      <c r="C1251">
        <v>2839.1298830000001</v>
      </c>
      <c r="D1251">
        <v>7460.2900390000004</v>
      </c>
      <c r="E1251">
        <v>2.6240000000000001</v>
      </c>
      <c r="F1251">
        <f t="shared" si="121"/>
        <v>-1.4455059084224686E-4</v>
      </c>
      <c r="G1251">
        <f t="shared" si="122"/>
        <v>2.172004929470756E-3</v>
      </c>
      <c r="H1251">
        <f t="shared" si="123"/>
        <v>7.029774693269198E-3</v>
      </c>
      <c r="I1251">
        <f t="shared" si="124"/>
        <v>-1.5504186535965199E-2</v>
      </c>
      <c r="U1251">
        <f t="shared" si="125"/>
        <v>1.166750055972792E-3</v>
      </c>
      <c r="V1251">
        <f t="shared" si="126"/>
        <v>933.91601479719395</v>
      </c>
    </row>
    <row r="1252" spans="1:22">
      <c r="A1252" s="1">
        <v>43124</v>
      </c>
      <c r="B1252">
        <v>26252.119140999999</v>
      </c>
      <c r="C1252">
        <v>2837.540039</v>
      </c>
      <c r="D1252">
        <v>7415.0600590000004</v>
      </c>
      <c r="E1252">
        <v>2.6539999999999999</v>
      </c>
      <c r="F1252">
        <f t="shared" si="121"/>
        <v>1.5747729980944546E-3</v>
      </c>
      <c r="G1252">
        <f t="shared" si="122"/>
        <v>-5.601326352995111E-4</v>
      </c>
      <c r="H1252">
        <f t="shared" si="123"/>
        <v>-6.0812174624733043E-3</v>
      </c>
      <c r="I1252">
        <f t="shared" si="124"/>
        <v>1.1368064828172977E-2</v>
      </c>
      <c r="U1252">
        <f t="shared" si="125"/>
        <v>-3.8316664708621024E-4</v>
      </c>
      <c r="V1252">
        <f t="shared" si="126"/>
        <v>933.55816932914399</v>
      </c>
    </row>
    <row r="1253" spans="1:22">
      <c r="A1253" s="1">
        <v>43125</v>
      </c>
      <c r="B1253">
        <v>26392.789063</v>
      </c>
      <c r="C1253">
        <v>2839.25</v>
      </c>
      <c r="D1253">
        <v>7411.1601559999999</v>
      </c>
      <c r="E1253">
        <v>2.621</v>
      </c>
      <c r="F1253">
        <f t="shared" si="121"/>
        <v>5.3441163291318558E-3</v>
      </c>
      <c r="G1253">
        <f t="shared" si="122"/>
        <v>6.0243942085909743E-4</v>
      </c>
      <c r="H1253">
        <f t="shared" si="123"/>
        <v>-5.2608190535313769E-4</v>
      </c>
      <c r="I1253">
        <f t="shared" si="124"/>
        <v>-1.2512011568746395E-2</v>
      </c>
      <c r="U1253">
        <f t="shared" si="125"/>
        <v>3.7494099651670513E-4</v>
      </c>
      <c r="V1253">
        <f t="shared" si="126"/>
        <v>933.9081985594587</v>
      </c>
    </row>
    <row r="1254" spans="1:22">
      <c r="A1254" s="1">
        <v>43126</v>
      </c>
      <c r="B1254">
        <v>26616.710938</v>
      </c>
      <c r="C1254">
        <v>2872.8701169999999</v>
      </c>
      <c r="D1254">
        <v>7505.7700199999999</v>
      </c>
      <c r="E1254">
        <v>2.6619999999999999</v>
      </c>
      <c r="F1254">
        <f t="shared" si="121"/>
        <v>8.4484179959120834E-3</v>
      </c>
      <c r="G1254">
        <f t="shared" si="122"/>
        <v>1.1771638040818483E-2</v>
      </c>
      <c r="H1254">
        <f t="shared" si="123"/>
        <v>1.2685067440435229E-2</v>
      </c>
      <c r="I1254">
        <f t="shared" si="124"/>
        <v>1.5521795631650572E-2</v>
      </c>
      <c r="U1254">
        <f t="shared" si="125"/>
        <v>1.1423716606314796E-2</v>
      </c>
      <c r="V1254">
        <f t="shared" si="126"/>
        <v>944.57690115611581</v>
      </c>
    </row>
    <row r="1255" spans="1:22">
      <c r="A1255" s="1">
        <v>43129</v>
      </c>
      <c r="B1255">
        <v>26439.480468999998</v>
      </c>
      <c r="C1255">
        <v>2853.530029</v>
      </c>
      <c r="D1255">
        <v>7466.5097660000001</v>
      </c>
      <c r="E1255">
        <v>2.6989999999999998</v>
      </c>
      <c r="F1255">
        <f t="shared" si="121"/>
        <v>-6.6808839274490172E-3</v>
      </c>
      <c r="G1255">
        <f t="shared" si="122"/>
        <v>-6.754736323635129E-3</v>
      </c>
      <c r="H1255">
        <f t="shared" si="123"/>
        <v>-5.2444042650657344E-3</v>
      </c>
      <c r="I1255">
        <f t="shared" si="124"/>
        <v>1.3803614062947656E-2</v>
      </c>
      <c r="U1255">
        <f t="shared" si="125"/>
        <v>-4.2236459485501983E-3</v>
      </c>
      <c r="V1255">
        <f t="shared" si="126"/>
        <v>940.58734275445374</v>
      </c>
    </row>
    <row r="1256" spans="1:22">
      <c r="A1256" s="1">
        <v>43130</v>
      </c>
      <c r="B1256">
        <v>26076.890625</v>
      </c>
      <c r="C1256">
        <v>2822.429932</v>
      </c>
      <c r="D1256">
        <v>7402.4799800000001</v>
      </c>
      <c r="E1256">
        <v>2.726</v>
      </c>
      <c r="F1256">
        <f t="shared" si="121"/>
        <v>-1.3808859908642451E-2</v>
      </c>
      <c r="G1256">
        <f t="shared" si="122"/>
        <v>-1.0958642573971082E-2</v>
      </c>
      <c r="H1256">
        <f t="shared" si="123"/>
        <v>-8.6125799917289875E-3</v>
      </c>
      <c r="I1256">
        <f t="shared" si="124"/>
        <v>9.9539992384732618E-3</v>
      </c>
      <c r="U1256">
        <f t="shared" si="125"/>
        <v>-9.0186248184554296E-3</v>
      </c>
      <c r="V1256">
        <f t="shared" si="126"/>
        <v>932.10453840116338</v>
      </c>
    </row>
    <row r="1257" spans="1:22">
      <c r="A1257" s="1">
        <v>43131</v>
      </c>
      <c r="B1257">
        <v>26149.390625</v>
      </c>
      <c r="C1257">
        <v>2823.8100589999999</v>
      </c>
      <c r="D1257">
        <v>7411.4799800000001</v>
      </c>
      <c r="E1257">
        <v>2.72</v>
      </c>
      <c r="F1257">
        <f t="shared" si="121"/>
        <v>2.7763817310253341E-3</v>
      </c>
      <c r="G1257">
        <f t="shared" si="122"/>
        <v>4.8886587523235534E-4</v>
      </c>
      <c r="H1257">
        <f t="shared" si="123"/>
        <v>1.2150702623198403E-3</v>
      </c>
      <c r="I1257">
        <f t="shared" si="124"/>
        <v>-2.2034529664347979E-3</v>
      </c>
      <c r="U1257">
        <f t="shared" si="125"/>
        <v>1.1237500639297792E-3</v>
      </c>
      <c r="V1257">
        <f t="shared" si="126"/>
        <v>933.15199093578099</v>
      </c>
    </row>
    <row r="1258" spans="1:22">
      <c r="A1258" s="1">
        <v>43132</v>
      </c>
      <c r="B1258">
        <v>26186.710938</v>
      </c>
      <c r="C1258">
        <v>2821.9799800000001</v>
      </c>
      <c r="D1258">
        <v>7385.8598629999997</v>
      </c>
      <c r="E1258">
        <v>2.7730000000000001</v>
      </c>
      <c r="F1258">
        <f t="shared" si="121"/>
        <v>1.4261788024399781E-3</v>
      </c>
      <c r="G1258">
        <f t="shared" si="122"/>
        <v>-6.4829866199597882E-4</v>
      </c>
      <c r="H1258">
        <f t="shared" si="123"/>
        <v>-3.4628038380883738E-3</v>
      </c>
      <c r="I1258">
        <f t="shared" si="124"/>
        <v>1.9297886325735078E-2</v>
      </c>
      <c r="U1258">
        <f t="shared" si="125"/>
        <v>1.1243115232801955E-3</v>
      </c>
      <c r="V1258">
        <f t="shared" si="126"/>
        <v>934.2011444721619</v>
      </c>
    </row>
    <row r="1259" spans="1:22">
      <c r="A1259" s="1">
        <v>43133</v>
      </c>
      <c r="B1259">
        <v>25520.960938</v>
      </c>
      <c r="C1259">
        <v>2762.1298830000001</v>
      </c>
      <c r="D1259">
        <v>7240.9501950000003</v>
      </c>
      <c r="E1259">
        <v>2.8540000000000001</v>
      </c>
      <c r="F1259">
        <f t="shared" si="121"/>
        <v>-2.5751953904549738E-2</v>
      </c>
      <c r="G1259">
        <f t="shared" si="122"/>
        <v>-2.1436680282709664E-2</v>
      </c>
      <c r="H1259">
        <f t="shared" si="123"/>
        <v>-1.9814902733048676E-2</v>
      </c>
      <c r="I1259">
        <f t="shared" si="124"/>
        <v>2.8791752421003729E-2</v>
      </c>
      <c r="U1259">
        <f t="shared" si="125"/>
        <v>-1.7221885833992052E-2</v>
      </c>
      <c r="V1259">
        <f t="shared" si="126"/>
        <v>918.11243901607759</v>
      </c>
    </row>
    <row r="1260" spans="1:22">
      <c r="A1260" s="1">
        <v>43136</v>
      </c>
      <c r="B1260">
        <v>24345.75</v>
      </c>
      <c r="C1260">
        <v>2648.9399410000001</v>
      </c>
      <c r="D1260">
        <v>6967.5297849999997</v>
      </c>
      <c r="E1260">
        <v>2.794</v>
      </c>
      <c r="F1260">
        <f t="shared" si="121"/>
        <v>-4.7142815770636254E-2</v>
      </c>
      <c r="G1260">
        <f t="shared" si="122"/>
        <v>-4.1842541159627059E-2</v>
      </c>
      <c r="H1260">
        <f t="shared" si="123"/>
        <v>-3.849168497707383E-2</v>
      </c>
      <c r="I1260">
        <f t="shared" si="124"/>
        <v>-2.1247258219874613E-2</v>
      </c>
      <c r="U1260">
        <f t="shared" si="125"/>
        <v>-4.0367838394188602E-2</v>
      </c>
      <c r="V1260">
        <f t="shared" si="126"/>
        <v>881.05022445018221</v>
      </c>
    </row>
  </sheetData>
  <mergeCells count="4">
    <mergeCell ref="F1:I1"/>
    <mergeCell ref="K6:L6"/>
    <mergeCell ref="K11:L11"/>
    <mergeCell ref="K16:L16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60"/>
  <sheetViews>
    <sheetView workbookViewId="0" xr3:uid="{958C4451-9541-5A59-BF78-D2F731DF1C81}">
      <selection activeCell="E68" sqref="E68"/>
    </sheetView>
  </sheetViews>
  <sheetFormatPr defaultRowHeight="15"/>
  <cols>
    <col min="3" max="3" width="34.28515625" bestFit="1" customWidth="1"/>
    <col min="4" max="4" width="16.140625" bestFit="1" customWidth="1"/>
    <col min="5" max="5" width="38.140625" bestFit="1" customWidth="1"/>
    <col min="7" max="7" width="15.42578125" customWidth="1"/>
    <col min="8" max="8" width="17.7109375" customWidth="1"/>
    <col min="9" max="9" width="8.85546875" customWidth="1"/>
    <col min="10" max="10" width="13.85546875" customWidth="1"/>
    <col min="11" max="11" width="14.5703125" customWidth="1"/>
  </cols>
  <sheetData>
    <row r="1" spans="1:13" ht="15.75" thickBot="1">
      <c r="A1" s="29" t="s">
        <v>17</v>
      </c>
      <c r="B1" s="28" t="s">
        <v>18</v>
      </c>
      <c r="C1" s="28" t="s">
        <v>19</v>
      </c>
      <c r="D1" s="28" t="s">
        <v>20</v>
      </c>
      <c r="E1" s="28" t="s">
        <v>21</v>
      </c>
      <c r="F1" s="28" t="s">
        <v>22</v>
      </c>
      <c r="G1" s="28" t="s">
        <v>23</v>
      </c>
      <c r="H1" s="28" t="s">
        <v>24</v>
      </c>
      <c r="I1" s="28" t="s">
        <v>25</v>
      </c>
      <c r="J1" s="28" t="s">
        <v>26</v>
      </c>
      <c r="K1" s="28" t="s">
        <v>27</v>
      </c>
    </row>
    <row r="2" spans="1:13">
      <c r="A2" s="30">
        <v>1</v>
      </c>
      <c r="B2" t="s">
        <v>28</v>
      </c>
      <c r="C2" t="s">
        <v>29</v>
      </c>
      <c r="D2" t="s">
        <v>30</v>
      </c>
      <c r="E2" t="s">
        <v>31</v>
      </c>
      <c r="F2">
        <v>6.55</v>
      </c>
      <c r="G2" s="34">
        <f>Market_benchmark!$O$9+Screening!F2*Market_benchmark!$L$8</f>
        <v>0.80611348102169422</v>
      </c>
      <c r="H2" s="41">
        <f>'Historical Return'!DL2</f>
        <v>-0.33215857540673077</v>
      </c>
      <c r="I2" s="41">
        <f>H2-G2</f>
        <v>-1.138272056428425</v>
      </c>
      <c r="L2" s="20"/>
      <c r="M2" s="27"/>
    </row>
    <row r="3" spans="1:13">
      <c r="A3" s="30">
        <v>2</v>
      </c>
      <c r="B3" t="s">
        <v>32</v>
      </c>
      <c r="C3" t="s">
        <v>33</v>
      </c>
      <c r="D3" t="s">
        <v>34</v>
      </c>
      <c r="E3" t="s">
        <v>35</v>
      </c>
      <c r="F3" s="103">
        <v>-0.27</v>
      </c>
      <c r="G3" s="34">
        <f>Market_benchmark!$O$9+Screening!F3*Market_benchmark!$L$8</f>
        <v>-4.4913954008942714E-3</v>
      </c>
      <c r="H3" s="41">
        <f>'Historical Return'!DL3</f>
        <v>0.10155706914335449</v>
      </c>
      <c r="I3" s="41">
        <f t="shared" ref="I3:I55" si="0">H3-G3</f>
        <v>0.10604846454424877</v>
      </c>
      <c r="L3" s="20"/>
      <c r="M3" s="27"/>
    </row>
    <row r="4" spans="1:13">
      <c r="A4" s="30">
        <v>3</v>
      </c>
      <c r="B4" t="s">
        <v>36</v>
      </c>
      <c r="C4" t="s">
        <v>37</v>
      </c>
      <c r="D4" t="s">
        <v>38</v>
      </c>
      <c r="E4" t="s">
        <v>39</v>
      </c>
      <c r="F4" s="103">
        <v>1.17</v>
      </c>
      <c r="G4" s="34">
        <f>Market_benchmark!$O$9+Screening!F4*Market_benchmark!$L$8</f>
        <v>0.16666271340387517</v>
      </c>
      <c r="H4" s="41">
        <f>'Historical Return'!DL4</f>
        <v>2.8051766578602866E-3</v>
      </c>
      <c r="I4" s="41">
        <f t="shared" si="0"/>
        <v>-0.16385753674601489</v>
      </c>
      <c r="L4" s="20"/>
      <c r="M4" s="27"/>
    </row>
    <row r="5" spans="1:13">
      <c r="A5" s="30">
        <v>4</v>
      </c>
      <c r="B5" t="s">
        <v>40</v>
      </c>
      <c r="C5" t="s">
        <v>41</v>
      </c>
      <c r="D5" t="s">
        <v>30</v>
      </c>
      <c r="E5" t="s">
        <v>31</v>
      </c>
      <c r="F5" s="103">
        <v>3.14</v>
      </c>
      <c r="G5" s="34">
        <f>Market_benchmark!$O$9+Screening!F5*Market_benchmark!$L$8</f>
        <v>0.40081104281040003</v>
      </c>
      <c r="H5" s="41">
        <f>'Historical Return'!DL5</f>
        <v>0.23632651296129525</v>
      </c>
      <c r="I5" s="41">
        <f t="shared" si="0"/>
        <v>-0.16448452984910478</v>
      </c>
      <c r="L5" s="20"/>
      <c r="M5" s="27"/>
    </row>
    <row r="6" spans="1:13">
      <c r="A6" s="30">
        <v>5</v>
      </c>
      <c r="B6" t="s">
        <v>42</v>
      </c>
      <c r="C6" t="s">
        <v>43</v>
      </c>
      <c r="D6" t="s">
        <v>30</v>
      </c>
      <c r="E6" t="s">
        <v>44</v>
      </c>
      <c r="F6">
        <v>-0.25</v>
      </c>
      <c r="G6" s="34">
        <f>Market_benchmark!$O$9+Screening!F6*Market_benchmark!$L$8</f>
        <v>-2.1142550008280275E-3</v>
      </c>
      <c r="H6" s="41">
        <f>'Historical Return'!DL6</f>
        <v>-0.2668676935706662</v>
      </c>
      <c r="I6" s="41">
        <f t="shared" si="0"/>
        <v>-0.26475343856983818</v>
      </c>
      <c r="L6" s="20"/>
      <c r="M6" s="27"/>
    </row>
    <row r="7" spans="1:13">
      <c r="A7" s="30">
        <v>6</v>
      </c>
      <c r="B7" t="s">
        <v>45</v>
      </c>
      <c r="C7" t="s">
        <v>46</v>
      </c>
      <c r="D7" t="s">
        <v>34</v>
      </c>
      <c r="E7" t="s">
        <v>47</v>
      </c>
      <c r="F7" s="103">
        <v>1.08</v>
      </c>
      <c r="G7" s="34">
        <f>Market_benchmark!$O$9+Screening!F7*Market_benchmark!$L$8</f>
        <v>0.1559655816035771</v>
      </c>
      <c r="H7" s="41">
        <f>'Historical Return'!DL7</f>
        <v>0.1357453669672255</v>
      </c>
      <c r="I7" s="41">
        <f t="shared" si="0"/>
        <v>-2.0220214636351597E-2</v>
      </c>
      <c r="L7" s="20"/>
      <c r="M7" s="27"/>
    </row>
    <row r="8" spans="1:13">
      <c r="A8" s="30">
        <v>7</v>
      </c>
      <c r="B8" t="s">
        <v>48</v>
      </c>
      <c r="C8" t="s">
        <v>49</v>
      </c>
      <c r="D8" t="s">
        <v>34</v>
      </c>
      <c r="E8" t="s">
        <v>50</v>
      </c>
      <c r="F8" s="103">
        <v>1.82</v>
      </c>
      <c r="G8" s="34">
        <f>Market_benchmark!$O$9+Screening!F8*Market_benchmark!$L$8</f>
        <v>0.24391977640602802</v>
      </c>
      <c r="H8" s="41">
        <f>'Historical Return'!DL8</f>
        <v>0.40146203891800347</v>
      </c>
      <c r="I8" s="41">
        <f t="shared" si="0"/>
        <v>0.15754226251197545</v>
      </c>
      <c r="L8" s="20"/>
      <c r="M8" s="27"/>
    </row>
    <row r="9" spans="1:13">
      <c r="A9" s="30">
        <v>8</v>
      </c>
      <c r="B9" t="s">
        <v>51</v>
      </c>
      <c r="C9" t="s">
        <v>52</v>
      </c>
      <c r="D9" t="s">
        <v>38</v>
      </c>
      <c r="E9" t="s">
        <v>53</v>
      </c>
      <c r="F9" s="103">
        <v>1.42</v>
      </c>
      <c r="G9" s="34">
        <f>Market_benchmark!$O$9+Screening!F9*Market_benchmark!$L$8</f>
        <v>0.1963769684047032</v>
      </c>
      <c r="H9" s="41">
        <f>'Historical Return'!DL9</f>
        <v>0.51654988510332278</v>
      </c>
      <c r="I9" s="41">
        <f t="shared" si="0"/>
        <v>0.32017291669861958</v>
      </c>
      <c r="L9" s="20"/>
      <c r="M9" s="27"/>
    </row>
    <row r="10" spans="1:13">
      <c r="A10" s="30">
        <v>9</v>
      </c>
      <c r="B10" t="s">
        <v>54</v>
      </c>
      <c r="C10" t="s">
        <v>55</v>
      </c>
      <c r="D10" t="s">
        <v>30</v>
      </c>
      <c r="E10" t="s">
        <v>31</v>
      </c>
      <c r="F10" s="103">
        <v>7.2</v>
      </c>
      <c r="G10" s="34">
        <f>Market_benchmark!$O$9+Screening!F10*Market_benchmark!$L$8</f>
        <v>0.88337054402384718</v>
      </c>
      <c r="H10" s="41">
        <f>'Historical Return'!DL10</f>
        <v>-0.4356188891737125</v>
      </c>
      <c r="I10" s="41">
        <f t="shared" si="0"/>
        <v>-1.3189894331975598</v>
      </c>
      <c r="L10" s="20"/>
      <c r="M10" s="27"/>
    </row>
    <row r="11" spans="1:13">
      <c r="A11" s="30">
        <v>10</v>
      </c>
      <c r="B11" t="s">
        <v>56</v>
      </c>
      <c r="C11" t="s">
        <v>57</v>
      </c>
      <c r="D11" t="s">
        <v>30</v>
      </c>
      <c r="E11" t="s">
        <v>31</v>
      </c>
      <c r="F11" s="103">
        <v>2.2799999999999998</v>
      </c>
      <c r="G11" s="34">
        <f>Market_benchmark!$O$9+Screening!F11*Market_benchmark!$L$8</f>
        <v>0.29859400560755162</v>
      </c>
      <c r="H11" s="41">
        <f>'Historical Return'!DL11</f>
        <v>-0.25768469870025279</v>
      </c>
      <c r="I11" s="41">
        <f t="shared" si="0"/>
        <v>-0.55627870430780435</v>
      </c>
      <c r="L11" s="20"/>
      <c r="M11" s="27"/>
    </row>
    <row r="12" spans="1:13">
      <c r="A12" s="30">
        <v>11</v>
      </c>
      <c r="B12" t="s">
        <v>58</v>
      </c>
      <c r="C12" t="s">
        <v>59</v>
      </c>
      <c r="D12" t="s">
        <v>38</v>
      </c>
      <c r="E12" t="s">
        <v>60</v>
      </c>
      <c r="F12" s="103">
        <v>1.37</v>
      </c>
      <c r="G12" s="34">
        <f>Market_benchmark!$O$9+Screening!F12*Market_benchmark!$L$8</f>
        <v>0.19043411740453758</v>
      </c>
      <c r="H12" s="41">
        <f>'Historical Return'!DL12</f>
        <v>0.10170337011309183</v>
      </c>
      <c r="I12" s="41">
        <f t="shared" si="0"/>
        <v>-8.8730747291445755E-2</v>
      </c>
      <c r="L12" s="20"/>
      <c r="M12" s="27"/>
    </row>
    <row r="13" spans="1:13">
      <c r="A13" s="30">
        <v>12</v>
      </c>
      <c r="B13" t="s">
        <v>61</v>
      </c>
      <c r="C13" t="s">
        <v>62</v>
      </c>
      <c r="D13" t="s">
        <v>34</v>
      </c>
      <c r="E13" t="s">
        <v>63</v>
      </c>
      <c r="F13" s="103">
        <v>0.97</v>
      </c>
      <c r="G13" s="34">
        <f>Market_benchmark!$O$9+Screening!F13*Market_benchmark!$L$8</f>
        <v>0.14289130940321274</v>
      </c>
      <c r="H13" s="41">
        <f>'Historical Return'!DL13</f>
        <v>-9.1188619019072714E-2</v>
      </c>
      <c r="I13" s="41">
        <f t="shared" si="0"/>
        <v>-0.23407992842228545</v>
      </c>
      <c r="L13" s="20"/>
      <c r="M13" s="27"/>
    </row>
    <row r="14" spans="1:13">
      <c r="A14" s="30">
        <v>13</v>
      </c>
      <c r="B14" t="s">
        <v>64</v>
      </c>
      <c r="C14" t="s">
        <v>65</v>
      </c>
      <c r="D14" t="s">
        <v>66</v>
      </c>
      <c r="E14" t="s">
        <v>67</v>
      </c>
      <c r="F14" s="103">
        <v>1.1499999999999999</v>
      </c>
      <c r="G14" s="34">
        <f>Market_benchmark!$O$9+Screening!F14*Market_benchmark!$L$8</f>
        <v>0.16428557300380892</v>
      </c>
      <c r="H14" s="41">
        <f>'Historical Return'!DL14</f>
        <v>6.3337207248697069E-2</v>
      </c>
      <c r="I14" s="41">
        <f t="shared" si="0"/>
        <v>-0.10094836575511185</v>
      </c>
      <c r="L14" s="20"/>
      <c r="M14" s="27"/>
    </row>
    <row r="15" spans="1:13">
      <c r="A15" s="30">
        <v>14</v>
      </c>
      <c r="B15" t="s">
        <v>68</v>
      </c>
      <c r="C15" t="s">
        <v>69</v>
      </c>
      <c r="D15" t="s">
        <v>34</v>
      </c>
      <c r="E15" t="s">
        <v>63</v>
      </c>
      <c r="F15" s="103">
        <v>0.65</v>
      </c>
      <c r="G15" s="34">
        <f>Market_benchmark!$O$9+Screening!F15*Market_benchmark!$L$8</f>
        <v>0.10485706300215288</v>
      </c>
      <c r="H15" s="41">
        <f>'Historical Return'!DL15</f>
        <v>0.22181749826632013</v>
      </c>
      <c r="I15" s="41">
        <f t="shared" si="0"/>
        <v>0.11696043526416726</v>
      </c>
      <c r="L15" s="20"/>
      <c r="M15" s="27"/>
    </row>
    <row r="16" spans="1:13">
      <c r="A16" s="30">
        <v>15</v>
      </c>
      <c r="B16" t="s">
        <v>70</v>
      </c>
      <c r="C16" t="s">
        <v>71</v>
      </c>
      <c r="D16" t="s">
        <v>30</v>
      </c>
      <c r="E16" t="s">
        <v>72</v>
      </c>
      <c r="F16" s="103">
        <v>0.74</v>
      </c>
      <c r="G16" s="34">
        <f>Market_benchmark!$O$9+Screening!F16*Market_benchmark!$L$8</f>
        <v>0.11555419480245095</v>
      </c>
      <c r="H16" s="41">
        <f>'Historical Return'!DL16</f>
        <v>0.11652131713636793</v>
      </c>
      <c r="I16" s="41">
        <f t="shared" si="0"/>
        <v>9.6712233391697822E-4</v>
      </c>
      <c r="L16" s="20"/>
      <c r="M16" s="27"/>
    </row>
    <row r="17" spans="1:13">
      <c r="A17" s="30">
        <v>16</v>
      </c>
      <c r="B17" t="s">
        <v>73</v>
      </c>
      <c r="C17" t="s">
        <v>74</v>
      </c>
      <c r="D17" t="s">
        <v>30</v>
      </c>
      <c r="E17" t="s">
        <v>31</v>
      </c>
      <c r="F17" s="103">
        <v>3.28</v>
      </c>
      <c r="G17" s="34">
        <f>Market_benchmark!$O$9+Screening!F17*Market_benchmark!$L$8</f>
        <v>0.41745102561086372</v>
      </c>
      <c r="H17" s="41">
        <f>'Historical Return'!DL17</f>
        <v>-0.33522805686765678</v>
      </c>
      <c r="I17" s="41">
        <f t="shared" si="0"/>
        <v>-0.75267908247852056</v>
      </c>
      <c r="L17" s="20"/>
      <c r="M17" s="27"/>
    </row>
    <row r="18" spans="1:13">
      <c r="A18" s="30">
        <v>17</v>
      </c>
      <c r="B18" t="s">
        <v>75</v>
      </c>
      <c r="C18" t="s">
        <v>76</v>
      </c>
      <c r="D18" t="s">
        <v>30</v>
      </c>
      <c r="E18" t="s">
        <v>31</v>
      </c>
      <c r="F18" s="103">
        <v>1.37</v>
      </c>
      <c r="G18" s="34">
        <f>Market_benchmark!$O$9+Screening!F18*Market_benchmark!$L$8</f>
        <v>0.19043411740453758</v>
      </c>
      <c r="H18" s="41">
        <f>'Historical Return'!DL18</f>
        <v>0.40273671149237611</v>
      </c>
      <c r="I18" s="41">
        <f t="shared" si="0"/>
        <v>0.21230259408783853</v>
      </c>
      <c r="L18" s="20"/>
      <c r="M18" s="27"/>
    </row>
    <row r="19" spans="1:13">
      <c r="A19" s="30">
        <v>18</v>
      </c>
      <c r="B19" t="s">
        <v>77</v>
      </c>
      <c r="C19" t="s">
        <v>78</v>
      </c>
      <c r="D19" t="s">
        <v>66</v>
      </c>
      <c r="E19" t="s">
        <v>79</v>
      </c>
      <c r="F19" s="103">
        <v>1.51</v>
      </c>
      <c r="G19" s="34">
        <f>Market_benchmark!$O$9+Screening!F19*Market_benchmark!$L$8</f>
        <v>0.20707410020500128</v>
      </c>
      <c r="H19" s="41">
        <f>'Historical Return'!DL19</f>
        <v>-1.51832563484815E-2</v>
      </c>
      <c r="I19" s="41">
        <f t="shared" si="0"/>
        <v>-0.22225735655348278</v>
      </c>
      <c r="L19" s="20"/>
      <c r="M19" s="27"/>
    </row>
    <row r="20" spans="1:13">
      <c r="A20" s="30">
        <v>19</v>
      </c>
      <c r="B20" t="s">
        <v>80</v>
      </c>
      <c r="C20" t="s">
        <v>81</v>
      </c>
      <c r="D20" t="s">
        <v>34</v>
      </c>
      <c r="E20" t="s">
        <v>82</v>
      </c>
      <c r="F20" s="103">
        <v>1.07</v>
      </c>
      <c r="G20" s="34">
        <f>Market_benchmark!$O$9+Screening!F20*Market_benchmark!$L$8</f>
        <v>0.15477701140354394</v>
      </c>
      <c r="H20" s="41">
        <f>'Historical Return'!DL20</f>
        <v>9.9027525692139351E-2</v>
      </c>
      <c r="I20" s="41">
        <f t="shared" si="0"/>
        <v>-5.5749485711404589E-2</v>
      </c>
      <c r="L20" s="20"/>
      <c r="M20" s="27"/>
    </row>
    <row r="21" spans="1:13">
      <c r="A21" s="30">
        <v>20</v>
      </c>
      <c r="B21" t="s">
        <v>83</v>
      </c>
      <c r="C21" t="s">
        <v>84</v>
      </c>
      <c r="D21" t="s">
        <v>85</v>
      </c>
      <c r="E21" t="s">
        <v>86</v>
      </c>
      <c r="F21" s="103">
        <v>1.55</v>
      </c>
      <c r="G21" s="34">
        <f>Market_benchmark!$O$9+Screening!F21*Market_benchmark!$L$8</f>
        <v>0.21182838100513379</v>
      </c>
      <c r="H21" s="41">
        <f>'Historical Return'!DL21</f>
        <v>3.17110652011654E-3</v>
      </c>
      <c r="I21" s="41">
        <f t="shared" si="0"/>
        <v>-0.20865727448501725</v>
      </c>
      <c r="L21" s="20"/>
      <c r="M21" s="27"/>
    </row>
    <row r="22" spans="1:13">
      <c r="A22" s="30">
        <v>21</v>
      </c>
      <c r="B22" t="s">
        <v>87</v>
      </c>
      <c r="C22" t="s">
        <v>88</v>
      </c>
      <c r="D22" t="s">
        <v>89</v>
      </c>
      <c r="E22" t="s">
        <v>90</v>
      </c>
      <c r="F22" s="103">
        <v>1.19</v>
      </c>
      <c r="G22" s="34">
        <f>Market_benchmark!$O$9+Screening!F22*Market_benchmark!$L$8</f>
        <v>0.16903985380394138</v>
      </c>
      <c r="H22" s="41">
        <f>'Historical Return'!DL22</f>
        <v>-0.1841801672906116</v>
      </c>
      <c r="I22" s="41">
        <f t="shared" si="0"/>
        <v>-0.35322002109455297</v>
      </c>
      <c r="L22" s="20"/>
      <c r="M22" s="27"/>
    </row>
    <row r="23" spans="1:13">
      <c r="A23" s="30">
        <v>22</v>
      </c>
      <c r="B23" t="s">
        <v>91</v>
      </c>
      <c r="C23" t="s">
        <v>92</v>
      </c>
      <c r="D23" t="s">
        <v>30</v>
      </c>
      <c r="E23" t="s">
        <v>93</v>
      </c>
      <c r="F23" s="103">
        <v>1.07</v>
      </c>
      <c r="G23" s="34">
        <f>Market_benchmark!$O$9+Screening!F23*Market_benchmark!$L$8</f>
        <v>0.15477701140354394</v>
      </c>
      <c r="H23" s="41">
        <f>'Historical Return'!DL23</f>
        <v>7.7455758330774893E-2</v>
      </c>
      <c r="I23" s="41">
        <f t="shared" si="0"/>
        <v>-7.7321253072769047E-2</v>
      </c>
      <c r="L23" s="20"/>
      <c r="M23" s="27"/>
    </row>
    <row r="24" spans="1:13">
      <c r="A24" s="30">
        <v>23</v>
      </c>
      <c r="B24" t="s">
        <v>94</v>
      </c>
      <c r="C24" t="s">
        <v>95</v>
      </c>
      <c r="D24" t="s">
        <v>96</v>
      </c>
      <c r="E24" t="s">
        <v>97</v>
      </c>
      <c r="F24" s="103">
        <v>0.91</v>
      </c>
      <c r="G24" s="34">
        <f>Market_benchmark!$O$9+Screening!F24*Market_benchmark!$L$8</f>
        <v>0.13575988820301402</v>
      </c>
      <c r="H24" s="41">
        <f>'Historical Return'!DL24</f>
        <v>0.12141062501573852</v>
      </c>
      <c r="I24" s="41">
        <f t="shared" si="0"/>
        <v>-1.4349263187275502E-2</v>
      </c>
      <c r="L24" s="20"/>
      <c r="M24" s="27"/>
    </row>
    <row r="25" spans="1:13">
      <c r="A25" s="30">
        <v>24</v>
      </c>
      <c r="B25" t="s">
        <v>98</v>
      </c>
      <c r="C25" t="s">
        <v>99</v>
      </c>
      <c r="D25" t="s">
        <v>66</v>
      </c>
      <c r="E25" t="s">
        <v>100</v>
      </c>
      <c r="F25" s="103">
        <v>1.1000000000000001</v>
      </c>
      <c r="G25" s="34">
        <f>Market_benchmark!$O$9+Screening!F25*Market_benchmark!$L$8</f>
        <v>0.15834272200364335</v>
      </c>
      <c r="H25" s="41">
        <f>'Historical Return'!DL25</f>
        <v>8.9469544445186511E-2</v>
      </c>
      <c r="I25" s="41">
        <f t="shared" si="0"/>
        <v>-6.8873177558456844E-2</v>
      </c>
      <c r="L25" s="20"/>
      <c r="M25" s="27"/>
    </row>
    <row r="26" spans="1:13">
      <c r="A26" s="30">
        <v>25</v>
      </c>
      <c r="B26" t="s">
        <v>101</v>
      </c>
      <c r="C26" t="s">
        <v>102</v>
      </c>
      <c r="D26" t="s">
        <v>34</v>
      </c>
      <c r="E26" t="s">
        <v>103</v>
      </c>
      <c r="F26" s="103">
        <v>2.44</v>
      </c>
      <c r="G26" s="34">
        <f>Market_benchmark!$O$9+Screening!F26*Market_benchmark!$L$8</f>
        <v>0.31761112880808157</v>
      </c>
      <c r="H26" s="41">
        <f>'Historical Return'!DL26</f>
        <v>0.1659781845598971</v>
      </c>
      <c r="I26" s="41">
        <f t="shared" si="0"/>
        <v>-0.15163294424818446</v>
      </c>
      <c r="L26" s="20"/>
      <c r="M26" s="27"/>
    </row>
    <row r="27" spans="1:13">
      <c r="A27" s="30">
        <v>26</v>
      </c>
      <c r="B27" t="s">
        <v>104</v>
      </c>
      <c r="C27" t="s">
        <v>105</v>
      </c>
      <c r="D27" t="s">
        <v>106</v>
      </c>
      <c r="E27" t="s">
        <v>106</v>
      </c>
      <c r="F27" s="103">
        <v>1.77</v>
      </c>
      <c r="G27" s="34">
        <f>Market_benchmark!$O$9+Screening!F27*Market_benchmark!$L$8</f>
        <v>0.23797692540586246</v>
      </c>
      <c r="H27" s="41">
        <f>'Historical Return'!DL27</f>
        <v>5.5136979107209605E-2</v>
      </c>
      <c r="I27" s="41">
        <f t="shared" si="0"/>
        <v>-0.18283994629865286</v>
      </c>
      <c r="L27" s="20"/>
      <c r="M27" s="27"/>
    </row>
    <row r="28" spans="1:13">
      <c r="A28" s="30">
        <v>27</v>
      </c>
      <c r="B28" t="s">
        <v>107</v>
      </c>
      <c r="C28" t="s">
        <v>108</v>
      </c>
      <c r="D28" t="s">
        <v>66</v>
      </c>
      <c r="E28" t="s">
        <v>67</v>
      </c>
      <c r="F28" s="103">
        <v>1.0900000000000001</v>
      </c>
      <c r="G28" s="34">
        <f>Market_benchmark!$O$9+Screening!F28*Market_benchmark!$L$8</f>
        <v>0.1571541518036102</v>
      </c>
      <c r="H28" s="41">
        <f>'Historical Return'!DL28</f>
        <v>0.32011488544588151</v>
      </c>
      <c r="I28" s="41">
        <f t="shared" si="0"/>
        <v>0.16296073364227132</v>
      </c>
      <c r="L28" s="20"/>
      <c r="M28" s="27"/>
    </row>
    <row r="29" spans="1:13">
      <c r="A29" s="30">
        <v>28</v>
      </c>
      <c r="B29" t="s">
        <v>109</v>
      </c>
      <c r="C29" t="s">
        <v>110</v>
      </c>
      <c r="D29" t="s">
        <v>38</v>
      </c>
      <c r="E29" t="s">
        <v>111</v>
      </c>
      <c r="F29" s="103">
        <v>0.46</v>
      </c>
      <c r="G29" s="34">
        <f>Market_benchmark!$O$9+Screening!F29*Market_benchmark!$L$8</f>
        <v>8.227422920152358E-2</v>
      </c>
      <c r="H29" s="41">
        <f>'Historical Return'!DL29</f>
        <v>5.9251324641960803</v>
      </c>
      <c r="I29" s="41">
        <f t="shared" si="0"/>
        <v>5.8428582349945568</v>
      </c>
      <c r="L29" s="20"/>
      <c r="M29" s="27"/>
    </row>
    <row r="30" spans="1:13">
      <c r="A30" s="30">
        <v>29</v>
      </c>
      <c r="B30" t="s">
        <v>112</v>
      </c>
      <c r="C30" t="s">
        <v>113</v>
      </c>
      <c r="D30" t="s">
        <v>30</v>
      </c>
      <c r="E30" t="s">
        <v>31</v>
      </c>
      <c r="F30" s="103">
        <v>1.1100000000000001</v>
      </c>
      <c r="G30" s="34">
        <f>Market_benchmark!$O$9+Screening!F30*Market_benchmark!$L$8</f>
        <v>0.15953129220367646</v>
      </c>
      <c r="H30" s="41">
        <f>'Historical Return'!DL30</f>
        <v>0.49275046789319799</v>
      </c>
      <c r="I30" s="41">
        <f t="shared" si="0"/>
        <v>0.33321917568952153</v>
      </c>
      <c r="L30" s="20"/>
      <c r="M30" s="27"/>
    </row>
    <row r="31" spans="1:13">
      <c r="A31" s="30">
        <v>30</v>
      </c>
      <c r="B31" t="s">
        <v>114</v>
      </c>
      <c r="C31" t="s">
        <v>115</v>
      </c>
      <c r="D31" t="s">
        <v>85</v>
      </c>
      <c r="E31" t="s">
        <v>116</v>
      </c>
      <c r="F31" s="103">
        <v>0.13</v>
      </c>
      <c r="G31" s="34">
        <f>Market_benchmark!$O$9+Screening!F31*Market_benchmark!$L$8</f>
        <v>4.3051412600430577E-2</v>
      </c>
      <c r="H31" s="41">
        <f>'Historical Return'!DL31</f>
        <v>0.16344535372858138</v>
      </c>
      <c r="I31" s="41">
        <f t="shared" si="0"/>
        <v>0.1203939411281508</v>
      </c>
      <c r="L31" s="20"/>
      <c r="M31" s="27"/>
    </row>
    <row r="32" spans="1:13">
      <c r="A32" s="30">
        <v>31</v>
      </c>
      <c r="B32" t="s">
        <v>117</v>
      </c>
      <c r="C32" t="s">
        <v>118</v>
      </c>
      <c r="D32" t="s">
        <v>38</v>
      </c>
      <c r="E32" t="s">
        <v>119</v>
      </c>
      <c r="F32" s="103">
        <v>2.35</v>
      </c>
      <c r="G32" s="34">
        <f>Market_benchmark!$O$9+Screening!F32*Market_benchmark!$L$8</f>
        <v>0.30691399700778349</v>
      </c>
      <c r="H32" s="41">
        <f>'Historical Return'!DL32</f>
        <v>-0.31613677355409753</v>
      </c>
      <c r="I32" s="41">
        <f t="shared" si="0"/>
        <v>-0.62305077056188107</v>
      </c>
      <c r="L32" s="20"/>
    </row>
    <row r="33" spans="1:13">
      <c r="A33" s="30">
        <v>32</v>
      </c>
      <c r="B33" t="s">
        <v>120</v>
      </c>
      <c r="C33" t="s">
        <v>121</v>
      </c>
      <c r="D33" t="s">
        <v>30</v>
      </c>
      <c r="E33" t="s">
        <v>31</v>
      </c>
      <c r="F33" s="103">
        <v>2.39</v>
      </c>
      <c r="G33" s="34">
        <f>Market_benchmark!$O$9+Screening!F33*Market_benchmark!$L$8</f>
        <v>0.31166827780791595</v>
      </c>
      <c r="H33" s="41">
        <f>'Historical Return'!DL33</f>
        <v>-0.17076642280934629</v>
      </c>
      <c r="I33" s="41">
        <f t="shared" si="0"/>
        <v>-0.48243470061726224</v>
      </c>
      <c r="L33" s="20"/>
      <c r="M33" s="27"/>
    </row>
    <row r="34" spans="1:13">
      <c r="A34" s="30">
        <v>33</v>
      </c>
      <c r="B34" t="s">
        <v>122</v>
      </c>
      <c r="C34" t="s">
        <v>123</v>
      </c>
      <c r="D34" t="s">
        <v>85</v>
      </c>
      <c r="E34" t="s">
        <v>124</v>
      </c>
      <c r="F34" s="103">
        <v>1.42</v>
      </c>
      <c r="G34" s="34">
        <f>Market_benchmark!$O$9+Screening!F34*Market_benchmark!$L$8</f>
        <v>0.1963769684047032</v>
      </c>
      <c r="H34" s="41">
        <f>'Historical Return'!DL34</f>
        <v>0.13994125151411363</v>
      </c>
      <c r="I34" s="41">
        <f t="shared" si="0"/>
        <v>-5.6435716890589571E-2</v>
      </c>
      <c r="L34" s="20"/>
      <c r="M34" s="27"/>
    </row>
    <row r="35" spans="1:13">
      <c r="A35" s="30">
        <v>34</v>
      </c>
      <c r="B35" t="s">
        <v>125</v>
      </c>
      <c r="C35" t="s">
        <v>126</v>
      </c>
      <c r="D35" t="s">
        <v>30</v>
      </c>
      <c r="E35" t="s">
        <v>93</v>
      </c>
      <c r="F35" s="103">
        <v>0.13</v>
      </c>
      <c r="G35" s="34">
        <f>Market_benchmark!$O$9+Screening!F35*Market_benchmark!$L$8</f>
        <v>4.3051412600430577E-2</v>
      </c>
      <c r="H35" s="41">
        <f>'Historical Return'!DL35</f>
        <v>0.24363849817932803</v>
      </c>
      <c r="I35" s="41">
        <f t="shared" si="0"/>
        <v>0.20058708557889746</v>
      </c>
      <c r="L35" s="20"/>
      <c r="M35" s="27"/>
    </row>
    <row r="36" spans="1:13">
      <c r="A36" s="30">
        <v>35</v>
      </c>
      <c r="B36" t="s">
        <v>127</v>
      </c>
      <c r="C36" t="s">
        <v>128</v>
      </c>
      <c r="D36" t="s">
        <v>34</v>
      </c>
      <c r="E36" t="s">
        <v>63</v>
      </c>
      <c r="F36" s="103">
        <v>-0.22</v>
      </c>
      <c r="G36" s="34">
        <f>Market_benchmark!$O$9+Screening!F36*Market_benchmark!$L$8</f>
        <v>1.4514555992713347E-3</v>
      </c>
      <c r="H36" s="41">
        <f>'Historical Return'!DL36</f>
        <v>0.25871026777996531</v>
      </c>
      <c r="I36" s="41">
        <f t="shared" si="0"/>
        <v>0.25725881218069396</v>
      </c>
      <c r="L36" s="20"/>
      <c r="M36" s="27"/>
    </row>
    <row r="37" spans="1:13">
      <c r="A37" s="30">
        <v>36</v>
      </c>
      <c r="B37" t="s">
        <v>129</v>
      </c>
      <c r="C37" t="s">
        <v>130</v>
      </c>
      <c r="D37" t="s">
        <v>30</v>
      </c>
      <c r="E37" t="s">
        <v>31</v>
      </c>
      <c r="F37" s="103">
        <v>2</v>
      </c>
      <c r="G37" s="34">
        <f>Market_benchmark!$O$9+Screening!F37*Market_benchmark!$L$8</f>
        <v>0.26531404000662423</v>
      </c>
      <c r="H37" s="41">
        <f>'Historical Return'!DL37</f>
        <v>0.34246364529989504</v>
      </c>
      <c r="I37" s="41">
        <f t="shared" si="0"/>
        <v>7.7149605293270807E-2</v>
      </c>
      <c r="L37" s="20"/>
      <c r="M37" s="27"/>
    </row>
    <row r="38" spans="1:13">
      <c r="A38" s="30">
        <v>37</v>
      </c>
      <c r="B38" t="s">
        <v>131</v>
      </c>
      <c r="C38" t="s">
        <v>132</v>
      </c>
      <c r="D38" t="s">
        <v>38</v>
      </c>
      <c r="E38" t="s">
        <v>133</v>
      </c>
      <c r="F38" s="103">
        <v>2.38</v>
      </c>
      <c r="G38" s="34">
        <f>Market_benchmark!$O$9+Screening!F38*Market_benchmark!$L$8</f>
        <v>0.31047970760788279</v>
      </c>
      <c r="H38" s="41">
        <f>'Historical Return'!DL38</f>
        <v>-9.3066518811411814E-2</v>
      </c>
      <c r="I38" s="41">
        <f t="shared" si="0"/>
        <v>-0.40354622641929461</v>
      </c>
      <c r="L38" s="20"/>
      <c r="M38" s="27"/>
    </row>
    <row r="39" spans="1:13">
      <c r="A39" s="30">
        <v>38</v>
      </c>
      <c r="B39" t="s">
        <v>134</v>
      </c>
      <c r="C39" t="s">
        <v>135</v>
      </c>
      <c r="D39" t="s">
        <v>38</v>
      </c>
      <c r="E39" t="s">
        <v>136</v>
      </c>
      <c r="F39" s="103">
        <v>1.02</v>
      </c>
      <c r="G39" s="34">
        <f>Market_benchmark!$O$9+Screening!F39*Market_benchmark!$L$8</f>
        <v>0.14883416040337835</v>
      </c>
      <c r="H39" s="41">
        <f>'Historical Return'!DL39</f>
        <v>0.12948174269973256</v>
      </c>
      <c r="I39" s="41">
        <f t="shared" si="0"/>
        <v>-1.9352417703645791E-2</v>
      </c>
      <c r="L39" s="20"/>
      <c r="M39" s="27"/>
    </row>
    <row r="40" spans="1:13">
      <c r="A40" s="30">
        <v>39</v>
      </c>
      <c r="B40" t="s">
        <v>137</v>
      </c>
      <c r="C40" t="s">
        <v>138</v>
      </c>
      <c r="D40" t="s">
        <v>30</v>
      </c>
      <c r="E40" t="s">
        <v>31</v>
      </c>
      <c r="F40">
        <v>2.2200000000000002</v>
      </c>
      <c r="G40" s="34">
        <f>Market_benchmark!$O$9+Screening!F40*Market_benchmark!$L$8</f>
        <v>0.2914625844073529</v>
      </c>
      <c r="H40" s="41">
        <f>'Historical Return'!DL40</f>
        <v>-0.40144323599874432</v>
      </c>
      <c r="I40" s="41">
        <f t="shared" si="0"/>
        <v>-0.69290582040609716</v>
      </c>
      <c r="L40" s="20"/>
      <c r="M40" s="27"/>
    </row>
    <row r="41" spans="1:13">
      <c r="A41" s="30">
        <v>40</v>
      </c>
      <c r="B41" t="s">
        <v>139</v>
      </c>
      <c r="C41" t="s">
        <v>140</v>
      </c>
      <c r="D41" t="s">
        <v>89</v>
      </c>
      <c r="E41" t="s">
        <v>141</v>
      </c>
      <c r="F41" s="103">
        <v>1.62</v>
      </c>
      <c r="G41" s="34">
        <f>Market_benchmark!$O$9+Screening!F41*Market_benchmark!$L$8</f>
        <v>0.22014837240536561</v>
      </c>
      <c r="H41" s="41">
        <f>'Historical Return'!DL41</f>
        <v>-7.568786499521718E-2</v>
      </c>
      <c r="I41" s="41">
        <f t="shared" si="0"/>
        <v>-0.29583623740058279</v>
      </c>
      <c r="L41" s="20"/>
      <c r="M41" s="27"/>
    </row>
    <row r="42" spans="1:13">
      <c r="A42" s="30">
        <v>41</v>
      </c>
      <c r="B42" t="s">
        <v>142</v>
      </c>
      <c r="C42" t="s">
        <v>143</v>
      </c>
      <c r="D42" t="s">
        <v>144</v>
      </c>
      <c r="E42" t="s">
        <v>145</v>
      </c>
      <c r="F42" s="103">
        <v>0.17</v>
      </c>
      <c r="G42" s="34">
        <f>Market_benchmark!$O$9+Screening!F42*Market_benchmark!$L$8</f>
        <v>4.7805693400563058E-2</v>
      </c>
      <c r="H42" s="41">
        <f>'Historical Return'!DL42</f>
        <v>0.20721879262862841</v>
      </c>
      <c r="I42" s="41">
        <f t="shared" si="0"/>
        <v>0.15941309922806535</v>
      </c>
      <c r="L42" s="20"/>
      <c r="M42" s="27"/>
    </row>
    <row r="43" spans="1:13">
      <c r="A43" s="30">
        <v>42</v>
      </c>
      <c r="B43" t="s">
        <v>146</v>
      </c>
      <c r="C43" t="s">
        <v>147</v>
      </c>
      <c r="D43" t="s">
        <v>66</v>
      </c>
      <c r="E43" t="s">
        <v>148</v>
      </c>
      <c r="F43" s="103">
        <v>2.13</v>
      </c>
      <c r="G43" s="34">
        <f>Market_benchmark!$O$9+Screening!F43*Market_benchmark!$L$8</f>
        <v>0.28076545260705477</v>
      </c>
      <c r="H43" s="41">
        <f>'Historical Return'!DL43</f>
        <v>-1.7453670666536358E-2</v>
      </c>
      <c r="I43" s="41">
        <f t="shared" si="0"/>
        <v>-0.29821912327359112</v>
      </c>
      <c r="L43" s="20"/>
      <c r="M43" s="27"/>
    </row>
    <row r="44" spans="1:13">
      <c r="A44" s="30">
        <v>43</v>
      </c>
      <c r="B44" t="s">
        <v>149</v>
      </c>
      <c r="C44" t="s">
        <v>150</v>
      </c>
      <c r="D44" t="s">
        <v>38</v>
      </c>
      <c r="E44" t="s">
        <v>151</v>
      </c>
      <c r="F44" s="103">
        <v>0.97</v>
      </c>
      <c r="G44" s="34">
        <f>Market_benchmark!$O$9+Screening!F44*Market_benchmark!$L$8</f>
        <v>0.14289130940321274</v>
      </c>
      <c r="H44" s="41">
        <f>'Historical Return'!DL44</f>
        <v>0.15056216643590892</v>
      </c>
      <c r="I44" s="41">
        <f t="shared" si="0"/>
        <v>7.6708570326961822E-3</v>
      </c>
      <c r="L44" s="20"/>
      <c r="M44" s="27"/>
    </row>
    <row r="45" spans="1:13">
      <c r="A45" s="30">
        <v>44</v>
      </c>
      <c r="B45" t="s">
        <v>152</v>
      </c>
      <c r="C45" t="s">
        <v>153</v>
      </c>
      <c r="D45" t="s">
        <v>96</v>
      </c>
      <c r="E45" t="s">
        <v>154</v>
      </c>
      <c r="F45" s="103">
        <v>0.2</v>
      </c>
      <c r="G45" s="34">
        <f>Market_benchmark!$O$9+Screening!F45*Market_benchmark!$L$8</f>
        <v>5.1371404000662424E-2</v>
      </c>
      <c r="H45" s="41">
        <f>'Historical Return'!DL45</f>
        <v>1.1393900750356942</v>
      </c>
      <c r="I45" s="41">
        <f t="shared" si="0"/>
        <v>1.0880186710350319</v>
      </c>
      <c r="L45" s="20"/>
      <c r="M45" s="27"/>
    </row>
    <row r="46" spans="1:13">
      <c r="A46" s="30">
        <v>45</v>
      </c>
      <c r="B46" t="s">
        <v>155</v>
      </c>
      <c r="C46" t="s">
        <v>156</v>
      </c>
      <c r="D46" t="s">
        <v>96</v>
      </c>
      <c r="E46" t="s">
        <v>157</v>
      </c>
      <c r="F46" s="103">
        <v>0.88</v>
      </c>
      <c r="G46" s="34">
        <f>Market_benchmark!$O$9+Screening!F46*Market_benchmark!$L$8</f>
        <v>0.13219417760291466</v>
      </c>
      <c r="H46" s="41">
        <f>'Historical Return'!DL46</f>
        <v>0.23705709571856315</v>
      </c>
      <c r="I46" s="41">
        <f t="shared" si="0"/>
        <v>0.10486291811564849</v>
      </c>
      <c r="L46" s="20"/>
      <c r="M46" s="27"/>
    </row>
    <row r="47" spans="1:13">
      <c r="A47" s="30">
        <v>46</v>
      </c>
      <c r="B47" t="s">
        <v>158</v>
      </c>
      <c r="C47" t="s">
        <v>159</v>
      </c>
      <c r="D47" t="s">
        <v>38</v>
      </c>
      <c r="E47" t="s">
        <v>160</v>
      </c>
      <c r="F47" s="103">
        <v>-2.61</v>
      </c>
      <c r="G47" s="34">
        <f>Market_benchmark!$O$9+Screening!F47*Market_benchmark!$L$8</f>
        <v>-0.28261682220864459</v>
      </c>
      <c r="H47" s="41">
        <f>'Historical Return'!DL47</f>
        <v>1.1332397273364099</v>
      </c>
      <c r="I47" s="41">
        <f t="shared" si="0"/>
        <v>1.4158565495450546</v>
      </c>
      <c r="L47" s="20"/>
      <c r="M47" s="27"/>
    </row>
    <row r="48" spans="1:13">
      <c r="A48" s="30">
        <v>47</v>
      </c>
      <c r="B48" s="31" t="s">
        <v>161</v>
      </c>
      <c r="C48" t="s">
        <v>162</v>
      </c>
      <c r="D48" t="s">
        <v>89</v>
      </c>
      <c r="E48" t="s">
        <v>163</v>
      </c>
      <c r="F48" s="103">
        <v>0.37</v>
      </c>
      <c r="G48" s="34">
        <f>Market_benchmark!$O$9+Screening!F48*Market_benchmark!$L$8</f>
        <v>7.1577097401225476E-2</v>
      </c>
      <c r="H48" s="41">
        <f>'Historical Return'!DL48</f>
        <v>-4.6267406388121879E-3</v>
      </c>
      <c r="I48" s="41">
        <f t="shared" si="0"/>
        <v>-7.6203838040037664E-2</v>
      </c>
      <c r="L48" s="20"/>
      <c r="M48" s="27"/>
    </row>
    <row r="49" spans="1:13">
      <c r="A49" s="30">
        <v>48</v>
      </c>
      <c r="B49" t="s">
        <v>164</v>
      </c>
      <c r="C49" t="s">
        <v>165</v>
      </c>
      <c r="D49" t="s">
        <v>38</v>
      </c>
      <c r="E49" t="s">
        <v>166</v>
      </c>
      <c r="F49" s="103">
        <v>0.75</v>
      </c>
      <c r="G49" s="34">
        <f>Market_benchmark!$O$9+Screening!F49*Market_benchmark!$L$8</f>
        <v>0.11674276500248408</v>
      </c>
      <c r="H49" s="41">
        <f>'Historical Return'!DL49</f>
        <v>3.6387375058782423E-2</v>
      </c>
      <c r="I49" s="41">
        <f t="shared" si="0"/>
        <v>-8.0355389943701658E-2</v>
      </c>
      <c r="L49" s="20"/>
      <c r="M49" s="27"/>
    </row>
    <row r="50" spans="1:13">
      <c r="A50" s="30">
        <v>49</v>
      </c>
      <c r="B50" t="s">
        <v>167</v>
      </c>
      <c r="C50" t="s">
        <v>168</v>
      </c>
      <c r="D50" t="s">
        <v>34</v>
      </c>
      <c r="E50" t="s">
        <v>169</v>
      </c>
      <c r="F50" s="103">
        <v>1.56</v>
      </c>
      <c r="G50" s="34">
        <f>Market_benchmark!$O$9+Screening!F50*Market_benchmark!$L$8</f>
        <v>0.21301695120516689</v>
      </c>
      <c r="H50" s="41">
        <f>'Historical Return'!DL50</f>
        <v>0.39207329862315277</v>
      </c>
      <c r="I50" s="41">
        <f t="shared" si="0"/>
        <v>0.17905634741798587</v>
      </c>
      <c r="L50" s="20"/>
      <c r="M50" s="27"/>
    </row>
    <row r="51" spans="1:13">
      <c r="A51" s="30">
        <v>50</v>
      </c>
      <c r="B51" t="s">
        <v>170</v>
      </c>
      <c r="C51" t="s">
        <v>171</v>
      </c>
      <c r="D51" t="s">
        <v>38</v>
      </c>
      <c r="E51" t="s">
        <v>151</v>
      </c>
      <c r="F51" s="103">
        <v>-0.27</v>
      </c>
      <c r="G51" s="34">
        <f>Market_benchmark!$O$9+Screening!F51*Market_benchmark!$L$8</f>
        <v>-4.4913954008942714E-3</v>
      </c>
      <c r="H51" s="41">
        <f>'Historical Return'!DL51</f>
        <v>-0.37667814144593248</v>
      </c>
      <c r="I51" s="41">
        <f t="shared" si="0"/>
        <v>-0.37218674604503821</v>
      </c>
      <c r="L51" s="20"/>
      <c r="M51" s="27"/>
    </row>
    <row r="52" spans="1:13">
      <c r="A52" s="30">
        <v>51</v>
      </c>
      <c r="B52" t="s">
        <v>172</v>
      </c>
      <c r="C52" t="s">
        <v>173</v>
      </c>
      <c r="D52" t="s">
        <v>38</v>
      </c>
      <c r="E52" t="s">
        <v>166</v>
      </c>
      <c r="F52" s="103">
        <v>0.46</v>
      </c>
      <c r="G52" s="34">
        <f>Market_benchmark!$O$9+Screening!F52*Market_benchmark!$L$8</f>
        <v>8.227422920152358E-2</v>
      </c>
      <c r="H52" s="41">
        <f>'Historical Return'!DL52</f>
        <v>0.12264081021535223</v>
      </c>
      <c r="I52" s="41">
        <f t="shared" si="0"/>
        <v>4.0366581013828645E-2</v>
      </c>
      <c r="L52" s="20"/>
      <c r="M52" s="27"/>
    </row>
    <row r="53" spans="1:13">
      <c r="A53" s="30">
        <v>52</v>
      </c>
      <c r="B53" t="s">
        <v>174</v>
      </c>
      <c r="C53" t="s">
        <v>175</v>
      </c>
      <c r="D53" t="s">
        <v>34</v>
      </c>
      <c r="E53" t="s">
        <v>176</v>
      </c>
      <c r="F53" s="103">
        <v>0.83</v>
      </c>
      <c r="G53" s="34">
        <f>Market_benchmark!$O$9+Screening!F53*Market_benchmark!$L$8</f>
        <v>0.12625132660274904</v>
      </c>
      <c r="H53" s="41">
        <f>'Historical Return'!DL53</f>
        <v>0.29451380745646305</v>
      </c>
      <c r="I53" s="41">
        <f t="shared" si="0"/>
        <v>0.16826248085371401</v>
      </c>
      <c r="L53" s="20"/>
      <c r="M53" s="27"/>
    </row>
    <row r="54" spans="1:13">
      <c r="A54" s="30">
        <v>53</v>
      </c>
      <c r="B54" t="s">
        <v>177</v>
      </c>
      <c r="C54" t="s">
        <v>178</v>
      </c>
      <c r="D54" t="s">
        <v>34</v>
      </c>
      <c r="E54" t="s">
        <v>63</v>
      </c>
      <c r="F54" s="103">
        <v>0.86</v>
      </c>
      <c r="G54" s="34">
        <f>Market_benchmark!$O$9+Screening!F54*Market_benchmark!$L$8</f>
        <v>0.12981703720284843</v>
      </c>
      <c r="H54" s="41">
        <f>'Historical Return'!DL54</f>
        <v>0.23565771718038464</v>
      </c>
      <c r="I54" s="41">
        <f t="shared" si="0"/>
        <v>0.10584067997753621</v>
      </c>
      <c r="L54" s="20"/>
      <c r="M54" s="27"/>
    </row>
    <row r="55" spans="1:13">
      <c r="A55" s="30">
        <v>54</v>
      </c>
      <c r="B55" t="s">
        <v>179</v>
      </c>
      <c r="C55" t="s">
        <v>180</v>
      </c>
      <c r="D55" t="s">
        <v>85</v>
      </c>
      <c r="E55" t="s">
        <v>181</v>
      </c>
      <c r="F55" s="103">
        <v>0.5</v>
      </c>
      <c r="G55" s="34">
        <f>Market_benchmark!$O$9+Screening!F55*Market_benchmark!$L$8</f>
        <v>8.7028510001656054E-2</v>
      </c>
      <c r="H55" s="41">
        <f>'Historical Return'!DL55</f>
        <v>9.3180441889047172E-2</v>
      </c>
      <c r="I55" s="41">
        <f t="shared" si="0"/>
        <v>6.1519318873911183E-3</v>
      </c>
      <c r="L55" s="20"/>
      <c r="M55" s="27"/>
    </row>
    <row r="56" spans="1:13">
      <c r="F56" s="117" t="s">
        <v>182</v>
      </c>
      <c r="G56" s="114"/>
    </row>
    <row r="57" spans="1:13">
      <c r="F57" s="117"/>
      <c r="G57" s="114"/>
      <c r="H57" t="s">
        <v>183</v>
      </c>
      <c r="I57" s="105">
        <f>AVERAGE(I2:I55)</f>
        <v>3.0466662090020358E-2</v>
      </c>
    </row>
    <row r="58" spans="1:13">
      <c r="F58" s="117" t="s">
        <v>184</v>
      </c>
      <c r="G58" s="117"/>
      <c r="H58" s="117"/>
      <c r="I58" s="106" t="s">
        <v>185</v>
      </c>
    </row>
    <row r="60" spans="1:13">
      <c r="A60" t="s">
        <v>186</v>
      </c>
    </row>
  </sheetData>
  <mergeCells count="2">
    <mergeCell ref="F58:H58"/>
    <mergeCell ref="F56:F57"/>
  </mergeCells>
  <conditionalFormatting sqref="I2:I55">
    <cfRule type="cellIs" dxfId="11" priority="1" operator="lessThan">
      <formula>0</formula>
    </cfRule>
    <cfRule type="cellIs" dxfId="10" priority="2" operator="greaterThanOrEqual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N1272"/>
  <sheetViews>
    <sheetView zoomScale="60" zoomScaleNormal="60" workbookViewId="0" xr3:uid="{842E5F09-E766-5B8D-85AF-A39847EA96FD}">
      <selection activeCell="DU7" sqref="DU7"/>
    </sheetView>
  </sheetViews>
  <sheetFormatPr defaultRowHeight="15"/>
  <cols>
    <col min="1" max="1" width="12.85546875" bestFit="1" customWidth="1"/>
    <col min="33" max="33" width="10.140625" bestFit="1" customWidth="1"/>
    <col min="56" max="56" width="15.140625" bestFit="1" customWidth="1"/>
    <col min="58" max="58" width="11.140625" customWidth="1"/>
    <col min="60" max="60" width="10.28515625" customWidth="1"/>
    <col min="61" max="61" width="11.140625" customWidth="1"/>
    <col min="62" max="62" width="10.7109375" customWidth="1"/>
    <col min="63" max="63" width="9.5703125" customWidth="1"/>
    <col min="65" max="65" width="10.42578125" customWidth="1"/>
    <col min="66" max="66" width="9.7109375" customWidth="1"/>
    <col min="67" max="68" width="10.7109375" customWidth="1"/>
    <col min="69" max="69" width="10.42578125" customWidth="1"/>
    <col min="71" max="71" width="10.7109375" customWidth="1"/>
    <col min="72" max="72" width="10.42578125" customWidth="1"/>
    <col min="73" max="73" width="11" customWidth="1"/>
    <col min="74" max="74" width="10.42578125" customWidth="1"/>
    <col min="76" max="76" width="10.28515625" customWidth="1"/>
    <col min="77" max="77" width="10.7109375" customWidth="1"/>
    <col min="78" max="78" width="11" customWidth="1"/>
    <col min="80" max="81" width="11" customWidth="1"/>
    <col min="82" max="82" width="10.28515625" customWidth="1"/>
    <col min="85" max="85" width="10" bestFit="1" customWidth="1"/>
    <col min="86" max="86" width="10.42578125" customWidth="1"/>
    <col min="87" max="87" width="10.28515625" customWidth="1"/>
    <col min="88" max="88" width="10" bestFit="1" customWidth="1"/>
    <col min="89" max="89" width="11" customWidth="1"/>
    <col min="91" max="91" width="11" customWidth="1"/>
    <col min="92" max="92" width="10" bestFit="1" customWidth="1"/>
    <col min="93" max="93" width="11" customWidth="1"/>
    <col min="94" max="94" width="11.140625" customWidth="1"/>
    <col min="95" max="95" width="9.5703125" customWidth="1"/>
    <col min="96" max="96" width="10.7109375" customWidth="1"/>
    <col min="98" max="98" width="10.7109375" customWidth="1"/>
    <col min="99" max="99" width="11.140625" customWidth="1"/>
    <col min="100" max="100" width="10.42578125" customWidth="1"/>
    <col min="101" max="101" width="9.5703125" customWidth="1"/>
    <col min="103" max="103" width="10.42578125" customWidth="1"/>
    <col min="104" max="105" width="10" customWidth="1"/>
    <col min="106" max="106" width="10.28515625" customWidth="1"/>
    <col min="108" max="108" width="10.28515625" customWidth="1"/>
    <col min="110" max="110" width="10" customWidth="1"/>
    <col min="111" max="111" width="9.7109375" customWidth="1"/>
    <col min="112" max="112" width="16.42578125" customWidth="1"/>
    <col min="113" max="113" width="9.140625" style="39"/>
    <col min="114" max="114" width="12.42578125" bestFit="1" customWidth="1"/>
    <col min="116" max="116" width="19.7109375" bestFit="1" customWidth="1"/>
    <col min="119" max="119" width="16.7109375" bestFit="1" customWidth="1"/>
    <col min="120" max="121" width="13" bestFit="1" customWidth="1"/>
    <col min="123" max="124" width="13" bestFit="1" customWidth="1"/>
    <col min="126" max="127" width="13" bestFit="1" customWidth="1"/>
    <col min="131" max="131" width="13" bestFit="1" customWidth="1"/>
    <col min="133" max="133" width="13" bestFit="1" customWidth="1"/>
    <col min="135" max="135" width="11.85546875" bestFit="1" customWidth="1"/>
    <col min="136" max="136" width="13" bestFit="1" customWidth="1"/>
    <col min="138" max="138" width="13" bestFit="1" customWidth="1"/>
    <col min="139" max="139" width="11.85546875" bestFit="1" customWidth="1"/>
    <col min="140" max="140" width="13" bestFit="1" customWidth="1"/>
    <col min="143" max="144" width="13" bestFit="1" customWidth="1"/>
    <col min="146" max="146" width="10.7109375" bestFit="1" customWidth="1"/>
    <col min="147" max="147" width="11.85546875" bestFit="1" customWidth="1"/>
    <col min="148" max="149" width="13" bestFit="1" customWidth="1"/>
    <col min="152" max="152" width="13" bestFit="1" customWidth="1"/>
  </cols>
  <sheetData>
    <row r="1" spans="1:118" ht="15.75" thickBot="1">
      <c r="A1" s="28" t="s">
        <v>0</v>
      </c>
      <c r="B1" s="28" t="str">
        <f t="array" ref="B1:BC1">TRANSPOSE(Screening!B2:B55)</f>
        <v>ADVM</v>
      </c>
      <c r="C1" s="28" t="str">
        <v>AHC</v>
      </c>
      <c r="D1" s="28" t="str">
        <v>ALTR</v>
      </c>
      <c r="E1" s="28" t="str">
        <v>ARWR</v>
      </c>
      <c r="F1" s="28" t="str">
        <v>AVGR</v>
      </c>
      <c r="G1" s="28" t="str">
        <v>BBSI</v>
      </c>
      <c r="H1" s="28" t="str">
        <v>BYD</v>
      </c>
      <c r="I1" s="28" t="str">
        <v>CALD</v>
      </c>
      <c r="J1" s="28" t="str">
        <v>CBIO</v>
      </c>
      <c r="K1" s="28" t="str">
        <v>CERC</v>
      </c>
      <c r="L1" s="28" t="str">
        <v>DATA</v>
      </c>
      <c r="M1" s="28" t="str">
        <v>DAVE</v>
      </c>
      <c r="N1" s="28" t="str">
        <v>DCI</v>
      </c>
      <c r="O1" s="28" t="str">
        <v>DENN</v>
      </c>
      <c r="P1" s="28" t="str">
        <v>DPLO</v>
      </c>
      <c r="Q1" s="28" t="str">
        <v>DRNA</v>
      </c>
      <c r="R1" s="28" t="str">
        <v>ENTA</v>
      </c>
      <c r="S1" s="28" t="str">
        <v>FLR</v>
      </c>
      <c r="T1" s="28" t="str">
        <v>GOLF</v>
      </c>
      <c r="U1" s="28" t="str">
        <v>GOOS</v>
      </c>
      <c r="V1" s="28" t="str">
        <v>GORO</v>
      </c>
      <c r="W1" s="28" t="str">
        <v>HAE</v>
      </c>
      <c r="X1" s="28" t="str">
        <v>HAWK</v>
      </c>
      <c r="Y1" s="28" t="str">
        <v>HDNG</v>
      </c>
      <c r="Z1" s="28" t="str">
        <v>HEES</v>
      </c>
      <c r="AA1" s="28" t="str">
        <v>IEP</v>
      </c>
      <c r="AB1" s="28" t="str">
        <v>KAI</v>
      </c>
      <c r="AC1" s="28" t="str">
        <v>KE</v>
      </c>
      <c r="AD1" s="28" t="str">
        <v>LGND</v>
      </c>
      <c r="AE1" s="28" t="str">
        <v>LNCE</v>
      </c>
      <c r="AF1" s="28" t="str">
        <v>LOV</v>
      </c>
      <c r="AG1" s="28" t="str">
        <v>MDGL</v>
      </c>
      <c r="AH1" s="28" t="str">
        <v>MINI</v>
      </c>
      <c r="AI1" s="28" t="str">
        <v>MLAB</v>
      </c>
      <c r="AJ1" s="28" t="str">
        <v>MRT</v>
      </c>
      <c r="AK1" s="28" t="str">
        <v>MRTX</v>
      </c>
      <c r="AL1" s="28" t="str">
        <v>MTBC</v>
      </c>
      <c r="AM1" s="28" t="str">
        <v>NATI</v>
      </c>
      <c r="AN1" s="28" t="str">
        <v>OGEN</v>
      </c>
      <c r="AO1" s="28" t="str">
        <v>OIS</v>
      </c>
      <c r="AP1" s="28" t="str">
        <v>PCYO</v>
      </c>
      <c r="AQ1" s="28" t="str">
        <v>PGEM</v>
      </c>
      <c r="AR1" s="28" t="str">
        <v>QNST</v>
      </c>
      <c r="AS1" s="28" t="str">
        <v>RMR</v>
      </c>
      <c r="AT1" s="28" t="str">
        <v>STL</v>
      </c>
      <c r="AU1" s="28" t="str">
        <v>STRP</v>
      </c>
      <c r="AV1" s="28" t="str">
        <v>SYNL</v>
      </c>
      <c r="AW1" s="28" t="str">
        <v>TESS</v>
      </c>
      <c r="AX1" s="28" t="str">
        <v>USAK</v>
      </c>
      <c r="AY1" s="28" t="str">
        <v>VHC</v>
      </c>
      <c r="AZ1" s="28" t="str">
        <v>VSAT</v>
      </c>
      <c r="BA1" s="28" t="str">
        <v>W</v>
      </c>
      <c r="BB1" s="28" t="str">
        <v>WING</v>
      </c>
      <c r="BC1" s="28" t="str">
        <v>WWW</v>
      </c>
      <c r="BD1" s="33" t="s">
        <v>187</v>
      </c>
      <c r="BE1" s="36"/>
      <c r="BF1" s="28" t="s">
        <v>28</v>
      </c>
      <c r="BG1" s="28" t="s">
        <v>32</v>
      </c>
      <c r="BH1" s="28" t="s">
        <v>36</v>
      </c>
      <c r="BI1" s="28" t="s">
        <v>40</v>
      </c>
      <c r="BJ1" s="28" t="s">
        <v>42</v>
      </c>
      <c r="BK1" s="28" t="s">
        <v>45</v>
      </c>
      <c r="BL1" s="28" t="s">
        <v>48</v>
      </c>
      <c r="BM1" s="28" t="s">
        <v>51</v>
      </c>
      <c r="BN1" s="28" t="s">
        <v>54</v>
      </c>
      <c r="BO1" s="28" t="s">
        <v>56</v>
      </c>
      <c r="BP1" s="28" t="s">
        <v>58</v>
      </c>
      <c r="BQ1" s="28" t="s">
        <v>61</v>
      </c>
      <c r="BR1" s="28" t="s">
        <v>64</v>
      </c>
      <c r="BS1" s="28" t="s">
        <v>68</v>
      </c>
      <c r="BT1" s="28" t="s">
        <v>70</v>
      </c>
      <c r="BU1" s="28" t="s">
        <v>73</v>
      </c>
      <c r="BV1" s="28" t="s">
        <v>75</v>
      </c>
      <c r="BW1" s="28" t="s">
        <v>77</v>
      </c>
      <c r="BX1" s="28" t="s">
        <v>80</v>
      </c>
      <c r="BY1" s="28" t="s">
        <v>83</v>
      </c>
      <c r="BZ1" s="28" t="s">
        <v>87</v>
      </c>
      <c r="CA1" s="28" t="s">
        <v>91</v>
      </c>
      <c r="CB1" s="28" t="s">
        <v>94</v>
      </c>
      <c r="CC1" s="28" t="s">
        <v>98</v>
      </c>
      <c r="CD1" s="28" t="s">
        <v>101</v>
      </c>
      <c r="CE1" s="28" t="s">
        <v>104</v>
      </c>
      <c r="CF1" s="28" t="s">
        <v>107</v>
      </c>
      <c r="CG1" s="28" t="s">
        <v>109</v>
      </c>
      <c r="CH1" s="28" t="s">
        <v>112</v>
      </c>
      <c r="CI1" s="28" t="s">
        <v>114</v>
      </c>
      <c r="CJ1" s="28" t="s">
        <v>117</v>
      </c>
      <c r="CK1" s="28" t="s">
        <v>120</v>
      </c>
      <c r="CL1" s="28" t="s">
        <v>122</v>
      </c>
      <c r="CM1" s="28" t="s">
        <v>125</v>
      </c>
      <c r="CN1" s="28" t="s">
        <v>127</v>
      </c>
      <c r="CO1" s="28" t="s">
        <v>129</v>
      </c>
      <c r="CP1" s="28" t="s">
        <v>131</v>
      </c>
      <c r="CQ1" s="28" t="s">
        <v>134</v>
      </c>
      <c r="CR1" s="28" t="s">
        <v>137</v>
      </c>
      <c r="CS1" s="28" t="s">
        <v>139</v>
      </c>
      <c r="CT1" s="28" t="s">
        <v>142</v>
      </c>
      <c r="CU1" s="28" t="s">
        <v>146</v>
      </c>
      <c r="CV1" s="28" t="s">
        <v>149</v>
      </c>
      <c r="CW1" s="28" t="s">
        <v>152</v>
      </c>
      <c r="CX1" s="28" t="s">
        <v>155</v>
      </c>
      <c r="CY1" s="28" t="s">
        <v>158</v>
      </c>
      <c r="CZ1" s="28" t="s">
        <v>161</v>
      </c>
      <c r="DA1" s="28" t="s">
        <v>164</v>
      </c>
      <c r="DB1" s="28" t="s">
        <v>167</v>
      </c>
      <c r="DC1" s="28" t="s">
        <v>170</v>
      </c>
      <c r="DD1" s="28" t="s">
        <v>172</v>
      </c>
      <c r="DE1" s="28" t="s">
        <v>174</v>
      </c>
      <c r="DF1" s="28" t="s">
        <v>177</v>
      </c>
      <c r="DG1" s="28" t="s">
        <v>179</v>
      </c>
      <c r="DH1" s="28" t="s">
        <v>187</v>
      </c>
      <c r="DI1" s="36"/>
      <c r="DJ1" s="45" t="s">
        <v>188</v>
      </c>
      <c r="DK1" s="45" t="s">
        <v>189</v>
      </c>
      <c r="DL1" s="50" t="s">
        <v>190</v>
      </c>
      <c r="DM1" s="2" t="s">
        <v>191</v>
      </c>
      <c r="DN1" s="2"/>
    </row>
    <row r="2" spans="1:118">
      <c r="A2" s="42">
        <v>41851</v>
      </c>
      <c r="B2" s="34">
        <v>27.99</v>
      </c>
      <c r="C2" s="34">
        <v>3.0233919999999999</v>
      </c>
      <c r="D2" s="34">
        <v>13.23</v>
      </c>
      <c r="E2" s="34">
        <v>1.89</v>
      </c>
      <c r="F2" s="34">
        <v>13.5</v>
      </c>
      <c r="G2" s="34">
        <v>36.173538000000001</v>
      </c>
      <c r="H2" s="34">
        <v>6.8732490000000004</v>
      </c>
      <c r="I2" s="34">
        <v>4.49</v>
      </c>
      <c r="J2" s="34">
        <v>460.86712599999998</v>
      </c>
      <c r="K2" s="34">
        <v>6.5</v>
      </c>
      <c r="L2" s="34">
        <v>50.75</v>
      </c>
      <c r="M2" s="34">
        <v>9.59</v>
      </c>
      <c r="N2" s="34">
        <v>34.678626999999999</v>
      </c>
      <c r="O2" s="34">
        <v>5.33</v>
      </c>
      <c r="P2" s="34">
        <v>16.02</v>
      </c>
      <c r="Q2" s="34">
        <v>46</v>
      </c>
      <c r="R2" s="34">
        <v>17.18</v>
      </c>
      <c r="S2" s="34">
        <v>60.714534999999998</v>
      </c>
      <c r="T2" s="34">
        <v>17.478204999999999</v>
      </c>
      <c r="U2" s="34">
        <v>16.079999999999998</v>
      </c>
      <c r="V2" s="34">
        <v>12.072813999999999</v>
      </c>
      <c r="W2" s="34">
        <v>41.84</v>
      </c>
      <c r="X2" s="34">
        <v>26.01</v>
      </c>
      <c r="Y2" s="34">
        <v>11.096332</v>
      </c>
      <c r="Z2" s="34">
        <v>16.600079999999998</v>
      </c>
      <c r="AA2" s="34">
        <v>42.065350000000002</v>
      </c>
      <c r="AB2" s="34">
        <v>24.585155</v>
      </c>
      <c r="AC2" s="34">
        <v>0.02</v>
      </c>
      <c r="AD2" s="34">
        <v>20.83</v>
      </c>
      <c r="AE2" s="34">
        <v>23.412996</v>
      </c>
      <c r="AF2" s="34">
        <v>7.71</v>
      </c>
      <c r="AG2" s="34">
        <v>364.35000600000001</v>
      </c>
      <c r="AH2" s="34">
        <v>22.179827</v>
      </c>
      <c r="AI2" s="34">
        <v>50.509377000000001</v>
      </c>
      <c r="AJ2" s="34">
        <v>4.780843</v>
      </c>
      <c r="AK2" s="34">
        <v>7.05</v>
      </c>
      <c r="AL2" s="34">
        <v>4.28</v>
      </c>
      <c r="AM2" s="34">
        <v>26.415258000000001</v>
      </c>
      <c r="AN2" s="34">
        <v>35</v>
      </c>
      <c r="AO2" s="34">
        <v>43.845714999999998</v>
      </c>
      <c r="AP2" s="34">
        <v>3.32</v>
      </c>
      <c r="AQ2" s="34">
        <v>23.299999</v>
      </c>
      <c r="AR2" s="34">
        <v>5.7</v>
      </c>
      <c r="AS2" s="34">
        <v>11.303535</v>
      </c>
      <c r="AT2" s="34">
        <v>8.1428309999999993</v>
      </c>
      <c r="AU2" s="34">
        <v>5.9</v>
      </c>
      <c r="AV2" s="34">
        <v>12.895099999999999</v>
      </c>
      <c r="AW2" s="34">
        <v>18.404978</v>
      </c>
      <c r="AX2" s="34">
        <v>4.8600000000000003</v>
      </c>
      <c r="AY2" s="34">
        <v>34.939999</v>
      </c>
      <c r="AZ2" s="34">
        <v>39.740001999999997</v>
      </c>
      <c r="BA2" s="34">
        <v>37.720001000000003</v>
      </c>
      <c r="BB2" s="34">
        <v>27.261703000000001</v>
      </c>
      <c r="BC2" s="34">
        <v>20.473058999999999</v>
      </c>
      <c r="BD2" s="34">
        <v>21.530000999999999</v>
      </c>
      <c r="BE2" s="37"/>
      <c r="BF2" s="78" t="s">
        <v>192</v>
      </c>
      <c r="BG2" s="78"/>
      <c r="BH2" s="78"/>
      <c r="BI2" s="78"/>
      <c r="BJ2" s="78"/>
      <c r="BK2" s="78"/>
      <c r="BL2" s="78"/>
      <c r="BM2" s="78"/>
      <c r="BN2" s="78"/>
      <c r="BO2" s="78"/>
      <c r="BP2" s="78"/>
      <c r="BQ2" s="78"/>
      <c r="BR2" s="78"/>
      <c r="BS2" s="78"/>
      <c r="BT2" s="78"/>
      <c r="BU2" s="78"/>
      <c r="BV2" s="78"/>
      <c r="BW2" s="78"/>
      <c r="BX2" s="78"/>
      <c r="BY2" s="78"/>
      <c r="BZ2" s="78"/>
      <c r="CA2" s="78"/>
      <c r="CB2" s="78"/>
      <c r="CC2" s="78"/>
      <c r="CD2" s="78"/>
      <c r="CE2" s="78"/>
      <c r="CF2" s="78"/>
      <c r="CG2" s="78"/>
      <c r="CH2" s="78"/>
      <c r="CI2" s="78"/>
      <c r="CJ2" s="78"/>
      <c r="CK2" s="78"/>
      <c r="CL2" s="78"/>
      <c r="CM2" s="78"/>
      <c r="CN2" s="78"/>
      <c r="CO2" s="78"/>
      <c r="CP2" s="78"/>
      <c r="CQ2" s="78"/>
      <c r="CR2" s="78"/>
      <c r="CS2" s="78"/>
      <c r="CT2" s="78"/>
      <c r="CU2" s="78"/>
      <c r="CV2" s="78"/>
      <c r="CW2" s="78"/>
      <c r="CX2" s="78"/>
      <c r="CY2" s="78"/>
      <c r="CZ2" s="78"/>
      <c r="DA2" s="78"/>
      <c r="DB2" s="78"/>
      <c r="DC2" s="78"/>
      <c r="DD2" s="78"/>
      <c r="DE2" s="78"/>
      <c r="DF2" s="78"/>
      <c r="DG2" s="78"/>
      <c r="DH2" s="78"/>
      <c r="DI2" s="40"/>
      <c r="DJ2" s="32" t="str">
        <f>Screening!B2</f>
        <v>ADVM</v>
      </c>
      <c r="DK2" s="46">
        <f>AVERAGE(ADVM)</f>
        <v>-1.6020020712698055E-3</v>
      </c>
      <c r="DL2" s="46">
        <f>EXP(DK2*252)-1</f>
        <v>-0.33215857540673077</v>
      </c>
      <c r="DM2" s="32"/>
      <c r="DN2" s="35"/>
    </row>
    <row r="3" spans="1:118">
      <c r="A3" s="43">
        <v>41852</v>
      </c>
      <c r="B3" s="34">
        <v>25.16</v>
      </c>
      <c r="C3" s="34">
        <v>3.0346739999999999</v>
      </c>
      <c r="D3" s="34">
        <f>D2</f>
        <v>13.23</v>
      </c>
      <c r="E3" s="34">
        <v>1.93</v>
      </c>
      <c r="F3" s="34">
        <v>532.79998799999998</v>
      </c>
      <c r="G3" s="34">
        <v>36.657063000000001</v>
      </c>
      <c r="H3" s="34">
        <v>7.0622389999999999</v>
      </c>
      <c r="I3" s="34">
        <v>4.33</v>
      </c>
      <c r="J3" s="34">
        <v>458.77227800000003</v>
      </c>
      <c r="K3" s="34">
        <v>6.4</v>
      </c>
      <c r="L3" s="34">
        <v>53.450001</v>
      </c>
      <c r="M3" s="34">
        <v>9.7799999999999994</v>
      </c>
      <c r="N3" s="34">
        <v>34.513095999999997</v>
      </c>
      <c r="O3" s="34">
        <v>5.3</v>
      </c>
      <c r="P3" s="34">
        <v>16.02</v>
      </c>
      <c r="Q3" s="34">
        <v>41.119999</v>
      </c>
      <c r="R3" s="34">
        <v>16.809999000000001</v>
      </c>
      <c r="S3" s="34">
        <v>60.202759</v>
      </c>
      <c r="T3" s="34">
        <v>16.952397999999999</v>
      </c>
      <c r="U3" s="34">
        <v>17.23</v>
      </c>
      <c r="V3" s="34">
        <v>11.932326</v>
      </c>
      <c r="W3" s="34">
        <v>41.689999</v>
      </c>
      <c r="X3" s="34">
        <v>26.43</v>
      </c>
      <c r="Y3" s="34">
        <v>11.106021999999999</v>
      </c>
      <c r="Z3" s="34">
        <v>16.424634999999999</v>
      </c>
      <c r="AA3" s="34">
        <v>41.299309000000001</v>
      </c>
      <c r="AB3" s="34">
        <v>23.961919999999999</v>
      </c>
      <c r="AC3" s="34">
        <v>0.02</v>
      </c>
      <c r="AD3" s="34">
        <v>20.299999</v>
      </c>
      <c r="AE3" s="34">
        <v>23.467110000000002</v>
      </c>
      <c r="AF3" s="34">
        <v>7.64</v>
      </c>
      <c r="AG3" s="34">
        <v>352.79998799999998</v>
      </c>
      <c r="AH3" s="34">
        <v>22.307193999999999</v>
      </c>
      <c r="AI3" s="34">
        <v>50.190677999999998</v>
      </c>
      <c r="AJ3" s="34">
        <v>4.8068559999999998</v>
      </c>
      <c r="AK3" s="34">
        <v>8.01</v>
      </c>
      <c r="AL3" s="34">
        <v>4.1500000000000004</v>
      </c>
      <c r="AM3" s="34">
        <v>26.326263000000001</v>
      </c>
      <c r="AN3" s="34">
        <v>35</v>
      </c>
      <c r="AO3" s="34">
        <v>43.811427999999999</v>
      </c>
      <c r="AP3" s="34">
        <v>3.4</v>
      </c>
      <c r="AQ3" s="34">
        <v>23.549999</v>
      </c>
      <c r="AR3" s="34">
        <v>5.97</v>
      </c>
      <c r="AS3" s="34">
        <v>12.358784</v>
      </c>
      <c r="AT3" s="34">
        <v>8.1245949999999993</v>
      </c>
      <c r="AU3" s="34">
        <v>6.15</v>
      </c>
      <c r="AV3" s="34">
        <v>13.180429999999999</v>
      </c>
      <c r="AW3" s="34">
        <v>18.446064</v>
      </c>
      <c r="AX3" s="34">
        <v>4.84</v>
      </c>
      <c r="AY3" s="34">
        <v>34.740001999999997</v>
      </c>
      <c r="AZ3" s="34">
        <v>49.290000999999997</v>
      </c>
      <c r="BA3" s="34">
        <v>32.18</v>
      </c>
      <c r="BB3" s="34">
        <v>27.226053</v>
      </c>
      <c r="BC3" s="34">
        <v>20.477829</v>
      </c>
      <c r="BD3" s="34">
        <v>23</v>
      </c>
      <c r="BE3" s="38"/>
      <c r="BF3" s="41">
        <f>LN(B3/B2)</f>
        <v>-0.10659187169512231</v>
      </c>
      <c r="BG3" s="41">
        <f t="shared" ref="BG3:DH3" si="0">LN(C3/C2)</f>
        <v>3.7246253318379296E-3</v>
      </c>
      <c r="BH3" s="47">
        <f t="shared" si="0"/>
        <v>0</v>
      </c>
      <c r="BI3" s="41">
        <f t="shared" si="0"/>
        <v>2.0943173845243173E-2</v>
      </c>
      <c r="BJ3" s="41">
        <f t="shared" si="0"/>
        <v>3.6754564112592729</v>
      </c>
      <c r="BK3" s="41">
        <f t="shared" si="0"/>
        <v>1.3278267586079475E-2</v>
      </c>
      <c r="BL3" s="41">
        <f t="shared" si="0"/>
        <v>2.7125219833159808E-2</v>
      </c>
      <c r="BM3" s="41">
        <f t="shared" si="0"/>
        <v>-3.6285159739764483E-2</v>
      </c>
      <c r="BN3" s="41">
        <f t="shared" si="0"/>
        <v>-4.5558109280081169E-3</v>
      </c>
      <c r="BO3" s="41">
        <f t="shared" si="0"/>
        <v>-1.5504186535965199E-2</v>
      </c>
      <c r="BP3" s="41">
        <f t="shared" si="0"/>
        <v>5.1835038258231152E-2</v>
      </c>
      <c r="BQ3" s="41">
        <f t="shared" si="0"/>
        <v>1.9618595151378981E-2</v>
      </c>
      <c r="BR3" s="41">
        <f t="shared" si="0"/>
        <v>-4.7847143739556675E-3</v>
      </c>
      <c r="BS3" s="41">
        <f t="shared" si="0"/>
        <v>-5.6444176196770697E-3</v>
      </c>
      <c r="BT3" s="41">
        <f t="shared" si="0"/>
        <v>0</v>
      </c>
      <c r="BU3" s="41">
        <f t="shared" si="0"/>
        <v>-0.11214679966125175</v>
      </c>
      <c r="BV3" s="41">
        <f t="shared" si="0"/>
        <v>-2.1772028623986469E-2</v>
      </c>
      <c r="BW3" s="41">
        <f t="shared" si="0"/>
        <v>-8.4649439136561255E-3</v>
      </c>
      <c r="BX3" s="47">
        <f t="shared" si="0"/>
        <v>-3.0545377421270208E-2</v>
      </c>
      <c r="BY3" s="47">
        <f t="shared" si="0"/>
        <v>6.9075786789018087E-2</v>
      </c>
      <c r="BZ3" s="41">
        <f t="shared" si="0"/>
        <v>-1.1704960185388236E-2</v>
      </c>
      <c r="CA3" s="41">
        <f t="shared" si="0"/>
        <v>-3.5915518505298442E-3</v>
      </c>
      <c r="CB3" s="41">
        <f t="shared" si="0"/>
        <v>1.6018649155637537E-2</v>
      </c>
      <c r="CC3" s="41">
        <f t="shared" si="0"/>
        <v>8.728804716157157E-4</v>
      </c>
      <c r="CD3" s="41">
        <f t="shared" si="0"/>
        <v>-1.0625172726458536E-2</v>
      </c>
      <c r="CE3" s="41">
        <f t="shared" si="0"/>
        <v>-1.837859283244702E-2</v>
      </c>
      <c r="CF3" s="41">
        <f t="shared" si="0"/>
        <v>-2.5676901908686604E-2</v>
      </c>
      <c r="CG3" s="41">
        <f t="shared" si="0"/>
        <v>0</v>
      </c>
      <c r="CH3" s="41">
        <f t="shared" si="0"/>
        <v>-2.5773418486223904E-2</v>
      </c>
      <c r="CI3" s="41">
        <f t="shared" si="0"/>
        <v>2.3086135528049855E-3</v>
      </c>
      <c r="CJ3" s="41">
        <f t="shared" si="0"/>
        <v>-9.1205843968090779E-3</v>
      </c>
      <c r="CK3" s="41">
        <f t="shared" si="0"/>
        <v>-3.2213670464943028E-2</v>
      </c>
      <c r="CL3" s="41">
        <f t="shared" si="0"/>
        <v>5.7260452663083494E-3</v>
      </c>
      <c r="CM3" s="41">
        <f t="shared" si="0"/>
        <v>-6.3296899699790601E-3</v>
      </c>
      <c r="CN3" s="41">
        <f t="shared" si="0"/>
        <v>5.4263413629816511E-3</v>
      </c>
      <c r="CO3" s="41">
        <f t="shared" si="0"/>
        <v>0.12766314425609054</v>
      </c>
      <c r="CP3" s="41">
        <f t="shared" si="0"/>
        <v>-3.0844675351098413E-2</v>
      </c>
      <c r="CQ3" s="41">
        <f t="shared" si="0"/>
        <v>-3.3747636691735081E-3</v>
      </c>
      <c r="CR3" s="41">
        <f t="shared" si="0"/>
        <v>0</v>
      </c>
      <c r="CS3" s="41">
        <f t="shared" si="0"/>
        <v>-7.8229795257202641E-4</v>
      </c>
      <c r="CT3" s="41">
        <f t="shared" si="0"/>
        <v>2.3810648693718607E-2</v>
      </c>
      <c r="CU3" s="41">
        <f t="shared" si="0"/>
        <v>1.0672460346381767E-2</v>
      </c>
      <c r="CV3" s="41">
        <f t="shared" si="0"/>
        <v>4.6280752564006183E-2</v>
      </c>
      <c r="CW3" s="41">
        <f t="shared" si="0"/>
        <v>8.9251556657688941E-2</v>
      </c>
      <c r="CX3" s="41">
        <f t="shared" si="0"/>
        <v>-2.2420274281730419E-3</v>
      </c>
      <c r="CY3" s="41">
        <f t="shared" si="0"/>
        <v>4.149973090675263E-2</v>
      </c>
      <c r="CZ3" s="41">
        <f t="shared" si="0"/>
        <v>2.188575948483729E-2</v>
      </c>
      <c r="DA3" s="41">
        <f t="shared" si="0"/>
        <v>2.2298428914971869E-3</v>
      </c>
      <c r="DB3" s="41">
        <f t="shared" si="0"/>
        <v>-4.1237171838621519E-3</v>
      </c>
      <c r="DC3" s="41">
        <f t="shared" si="0"/>
        <v>-5.7404577019368082E-3</v>
      </c>
      <c r="DD3" s="41">
        <f t="shared" si="0"/>
        <v>0.21536295355458124</v>
      </c>
      <c r="DE3" s="41">
        <f t="shared" si="0"/>
        <v>-0.15884534271215403</v>
      </c>
      <c r="DF3" s="41">
        <f t="shared" si="0"/>
        <v>-1.3085510472105458E-3</v>
      </c>
      <c r="DG3" s="41">
        <f t="shared" si="0"/>
        <v>2.3296198224446516E-4</v>
      </c>
      <c r="DH3" s="47">
        <f t="shared" si="0"/>
        <v>6.6046858106060702E-2</v>
      </c>
      <c r="DJ3" s="32" t="str">
        <f>Screening!B3</f>
        <v>AHC</v>
      </c>
      <c r="DK3" s="46">
        <f>AVERAGE(AHC)</f>
        <v>3.8382815994853907E-4</v>
      </c>
      <c r="DL3" s="46">
        <f>EXP(DK3*252)-1</f>
        <v>0.10155706914335449</v>
      </c>
      <c r="DN3" s="35"/>
    </row>
    <row r="4" spans="1:118" ht="15" customHeight="1">
      <c r="A4" s="43">
        <v>41855</v>
      </c>
      <c r="B4" s="34">
        <v>24.25</v>
      </c>
      <c r="C4" s="34">
        <v>3.040314</v>
      </c>
      <c r="D4" s="34">
        <f>D3</f>
        <v>13.23</v>
      </c>
      <c r="E4" s="34">
        <v>1.89</v>
      </c>
      <c r="F4" s="34">
        <v>522</v>
      </c>
      <c r="G4" s="34">
        <v>36.967255000000002</v>
      </c>
      <c r="H4" s="34">
        <v>7.728675</v>
      </c>
      <c r="I4" s="34">
        <v>4.41</v>
      </c>
      <c r="J4" s="34">
        <v>459.81973299999999</v>
      </c>
      <c r="K4" s="34">
        <v>6.26</v>
      </c>
      <c r="L4" s="34">
        <v>53.25</v>
      </c>
      <c r="M4" s="34">
        <v>9.74</v>
      </c>
      <c r="N4" s="34">
        <v>34.522284999999997</v>
      </c>
      <c r="O4" s="34">
        <v>5.34</v>
      </c>
      <c r="P4" s="34">
        <v>15.72</v>
      </c>
      <c r="Q4" s="34">
        <v>35</v>
      </c>
      <c r="R4" s="34">
        <v>16.829999999999998</v>
      </c>
      <c r="S4" s="34">
        <v>59.281570000000002</v>
      </c>
      <c r="T4" s="34">
        <v>17.001083000000001</v>
      </c>
      <c r="U4" s="34">
        <v>17.100000000000001</v>
      </c>
      <c r="V4" s="34">
        <v>11.862083999999999</v>
      </c>
      <c r="W4" s="34">
        <v>41.639999000000003</v>
      </c>
      <c r="X4" s="34">
        <v>25.24</v>
      </c>
      <c r="Y4" s="34">
        <v>10.980038</v>
      </c>
      <c r="Z4" s="34">
        <v>16.549955000000001</v>
      </c>
      <c r="AA4" s="34">
        <v>40.284626000000003</v>
      </c>
      <c r="AB4" s="34">
        <v>23.301479</v>
      </c>
      <c r="AC4" s="34">
        <v>0.02</v>
      </c>
      <c r="AD4" s="34">
        <v>20.719999000000001</v>
      </c>
      <c r="AE4" s="34">
        <v>23.313786</v>
      </c>
      <c r="AF4" s="34">
        <v>7.61</v>
      </c>
      <c r="AG4" s="34">
        <v>352.10000600000001</v>
      </c>
      <c r="AH4" s="34">
        <v>22.589217999999999</v>
      </c>
      <c r="AI4" s="34">
        <v>50.422469999999997</v>
      </c>
      <c r="AJ4" s="34">
        <v>5.0614129999999999</v>
      </c>
      <c r="AK4" s="34">
        <v>8.5</v>
      </c>
      <c r="AL4" s="34">
        <v>4.09</v>
      </c>
      <c r="AM4" s="34">
        <v>26.602160999999999</v>
      </c>
      <c r="AN4" s="34">
        <v>35</v>
      </c>
      <c r="AO4" s="34">
        <v>44.748573</v>
      </c>
      <c r="AP4" s="34">
        <v>3.38</v>
      </c>
      <c r="AQ4" s="34">
        <v>23.59</v>
      </c>
      <c r="AR4" s="34">
        <v>6.34</v>
      </c>
      <c r="AS4" s="34">
        <v>12.624972</v>
      </c>
      <c r="AT4" s="34">
        <v>8.0790000000000006</v>
      </c>
      <c r="AU4" s="34">
        <v>6.15</v>
      </c>
      <c r="AV4" s="34">
        <v>13.069981</v>
      </c>
      <c r="AW4" s="34">
        <v>18.413195000000002</v>
      </c>
      <c r="AX4" s="34">
        <v>4.97</v>
      </c>
      <c r="AY4" s="34">
        <v>34.93</v>
      </c>
      <c r="AZ4" s="34">
        <v>47.360000999999997</v>
      </c>
      <c r="BA4" s="34">
        <v>32.799999</v>
      </c>
      <c r="BB4" s="34">
        <v>26.450711999999999</v>
      </c>
      <c r="BC4" s="34">
        <v>20.606504000000001</v>
      </c>
      <c r="BD4" s="34">
        <v>22.75</v>
      </c>
      <c r="BE4" s="38"/>
      <c r="BF4" s="41">
        <f t="shared" ref="BF4:BF67" si="1">LN(B4/B3)</f>
        <v>-3.683881444874762E-2</v>
      </c>
      <c r="BG4" s="41">
        <f t="shared" ref="BG4:BG67" si="2">LN(C4/C3)</f>
        <v>1.8567943246677176E-3</v>
      </c>
      <c r="BH4" s="47">
        <f t="shared" ref="BH4:BH67" si="3">LN(D4/D3)</f>
        <v>0</v>
      </c>
      <c r="BI4" s="41">
        <f t="shared" ref="BI4:BI67" si="4">LN(E4/E3)</f>
        <v>-2.0943173845243249E-2</v>
      </c>
      <c r="BJ4" s="41">
        <f t="shared" ref="BJ4:BJ67" si="5">LN(F4/F3)</f>
        <v>-2.0478508821017816E-2</v>
      </c>
      <c r="BK4" s="41">
        <f t="shared" ref="BK4:BK67" si="6">LN(G4/G3)</f>
        <v>8.426396164588814E-3</v>
      </c>
      <c r="BL4" s="41">
        <f t="shared" ref="BL4:BL67" si="7">LN(H4/H3)</f>
        <v>9.0175297778919417E-2</v>
      </c>
      <c r="BM4" s="41">
        <f t="shared" ref="BM4:BM67" si="8">LN(I4/I3)</f>
        <v>1.830714744435611E-2</v>
      </c>
      <c r="BN4" s="41">
        <f t="shared" ref="BN4:BN67" si="9">LN(J4/J3)</f>
        <v>2.2805673061384608E-3</v>
      </c>
      <c r="BO4" s="41">
        <f t="shared" ref="BO4:BO67" si="10">LN(K4/K3)</f>
        <v>-2.2117805253619106E-2</v>
      </c>
      <c r="BP4" s="41">
        <f t="shared" ref="BP4:BP67" si="11">LN(L4/L3)</f>
        <v>-3.7488515905934822E-3</v>
      </c>
      <c r="BQ4" s="41">
        <f t="shared" ref="BQ4:BQ67" si="12">LN(M4/M3)</f>
        <v>-4.0983663922821365E-3</v>
      </c>
      <c r="BR4" s="41">
        <f t="shared" ref="BR4:BR67" si="13">LN(N4/N3)</f>
        <v>2.6621132298146224E-4</v>
      </c>
      <c r="BS4" s="41">
        <f t="shared" ref="BS4:BS67" si="14">LN(O4/O3)</f>
        <v>7.518832414027319E-3</v>
      </c>
      <c r="BT4" s="41">
        <f t="shared" ref="BT4:BT67" si="15">LN(P4/P3)</f>
        <v>-1.8904154639152609E-2</v>
      </c>
      <c r="BU4" s="41">
        <f t="shared" ref="BU4:BU67" si="16">LN(Q4/Q3)</f>
        <v>-0.16114653533842949</v>
      </c>
      <c r="BV4" s="41">
        <f t="shared" ref="BV4:BV67" si="17">LN(R4/R3)</f>
        <v>1.1891202705918446E-3</v>
      </c>
      <c r="BW4" s="41">
        <f t="shared" ref="BW4:BW67" si="18">LN(S4/S3)</f>
        <v>-1.5419716711815495E-2</v>
      </c>
      <c r="BX4" s="47">
        <f t="shared" ref="BX4:BX67" si="19">LN(T4/T3)</f>
        <v>2.867749163356163E-3</v>
      </c>
      <c r="BY4" s="47">
        <f t="shared" ref="BY4:BY67" si="20">LN(U4/U3)</f>
        <v>-7.57358703122401E-3</v>
      </c>
      <c r="BZ4" s="41">
        <f t="shared" ref="BZ4:BZ67" si="21">LN(V4/V3)</f>
        <v>-5.9040929397299749E-3</v>
      </c>
      <c r="CA4" s="41">
        <f t="shared" ref="CA4:CA67" si="22">LN(W4/W3)</f>
        <v>-1.2000481747396852E-3</v>
      </c>
      <c r="CB4" s="41">
        <f t="shared" ref="CB4:CB67" si="23">LN(X4/X3)</f>
        <v>-4.6069690943185526E-2</v>
      </c>
      <c r="CC4" s="41">
        <f t="shared" ref="CC4:CC67" si="24">LN(Y4/Y3)</f>
        <v>-1.1408586815389617E-2</v>
      </c>
      <c r="CD4" s="41">
        <f t="shared" ref="CD4:CD67" si="25">LN(Z4/Z3)</f>
        <v>7.6010408846079987E-3</v>
      </c>
      <c r="CE4" s="41">
        <f t="shared" ref="CE4:CE67" si="26">LN(AA4/AA3)</f>
        <v>-2.4875861258638103E-2</v>
      </c>
      <c r="CF4" s="41">
        <f t="shared" ref="CF4:CF67" si="27">LN(AB4/AB3)</f>
        <v>-2.7949068640689665E-2</v>
      </c>
      <c r="CG4" s="41">
        <f t="shared" ref="CG4:CG30" si="28">LN(AC4/AC3)</f>
        <v>0</v>
      </c>
      <c r="CH4" s="41">
        <f t="shared" ref="CH4:CH67" si="29">LN(AD4/AD3)</f>
        <v>2.0478532342076295E-2</v>
      </c>
      <c r="CI4" s="41">
        <f t="shared" ref="CI4:CI67" si="30">LN(AE4/AE3)</f>
        <v>-6.5550069414329008E-3</v>
      </c>
      <c r="CJ4" s="41">
        <f t="shared" ref="CJ4:CJ67" si="31">LN(AF4/AF3)</f>
        <v>-3.9344313048345616E-3</v>
      </c>
      <c r="CK4" s="41">
        <f t="shared" ref="CK4:CK67" si="32">LN(AG4/AG3)</f>
        <v>-1.98604691740999E-3</v>
      </c>
      <c r="CL4" s="41">
        <f t="shared" ref="CL4:CL67" si="33">LN(AH4/AH3)</f>
        <v>1.2563485455066728E-2</v>
      </c>
      <c r="CM4" s="41">
        <f t="shared" ref="CM4:CM67" si="34">LN(AI4/AI3)</f>
        <v>4.6075968138385246E-3</v>
      </c>
      <c r="CN4" s="41">
        <f t="shared" ref="CN4:CN67" si="35">LN(AJ4/AJ3)</f>
        <v>5.1602461179068471E-2</v>
      </c>
      <c r="CO4" s="41">
        <f t="shared" ref="CO4:CO67" si="36">LN(AK4/AK3)</f>
        <v>5.9375402416002851E-2</v>
      </c>
      <c r="CP4" s="41">
        <f t="shared" ref="CP4:CP67" si="37">LN(AL4/AL3)</f>
        <v>-1.4563364187896667E-2</v>
      </c>
      <c r="CQ4" s="41">
        <f t="shared" ref="CQ4:CQ67" si="38">LN(AM4/AM3)</f>
        <v>1.0425419012171179E-2</v>
      </c>
      <c r="CR4" s="41">
        <f t="shared" ref="CR4:CR67" si="39">LN(AN4/AN3)</f>
        <v>0</v>
      </c>
      <c r="CS4" s="41">
        <f t="shared" ref="CS4:CS67" si="40">LN(AO4/AO3)</f>
        <v>2.1164859351797131E-2</v>
      </c>
      <c r="CT4" s="41">
        <f t="shared" ref="CT4:CT67" si="41">LN(AP4/AP3)</f>
        <v>-5.8997221271882708E-3</v>
      </c>
      <c r="CU4" s="41">
        <f t="shared" ref="CU4:CU67" si="42">LN(AQ4/AQ3)</f>
        <v>1.6971154200029295E-3</v>
      </c>
      <c r="CV4" s="41">
        <f t="shared" ref="CV4:CV67" si="43">LN(AR4/AR3)</f>
        <v>6.0131841044623914E-2</v>
      </c>
      <c r="CW4" s="41">
        <f t="shared" ref="CW4:CW67" si="44">LN(AS4/AS3)</f>
        <v>2.1309692024474285E-2</v>
      </c>
      <c r="CX4" s="41">
        <f t="shared" ref="CX4:CX67" si="45">LN(AT4/AT3)</f>
        <v>-5.6277783220224998E-3</v>
      </c>
      <c r="CY4" s="41">
        <f t="shared" ref="CY4:CY67" si="46">LN(AU4/AU3)</f>
        <v>0</v>
      </c>
      <c r="CZ4" s="41">
        <f t="shared" ref="CZ4:CZ67" si="47">LN(AV4/AV3)</f>
        <v>-8.415079807566634E-3</v>
      </c>
      <c r="DA4" s="41">
        <f t="shared" ref="DA4:DA67" si="48">LN(AW4/AW3)</f>
        <v>-1.7834872216257762E-3</v>
      </c>
      <c r="DB4" s="41">
        <f t="shared" ref="DB4:DB67" si="49">LN(AX4/AX3)</f>
        <v>2.6505119379997093E-2</v>
      </c>
      <c r="DC4" s="41">
        <f t="shared" ref="DC4:DC67" si="50">LN(AY4/AY3)</f>
        <v>5.4542404352595159E-3</v>
      </c>
      <c r="DD4" s="41">
        <f t="shared" ref="DD4:DD67" si="51">LN(AZ4/AZ3)</f>
        <v>-3.9943229314762234E-2</v>
      </c>
      <c r="DE4" s="41">
        <f t="shared" ref="DE4:DE67" si="52">LN(BA4/BA3)</f>
        <v>1.9083343338055555E-2</v>
      </c>
      <c r="DF4" s="41">
        <f t="shared" ref="DF4:DF67" si="53">LN(BB4/BB3)</f>
        <v>-2.8891269100450132E-2</v>
      </c>
      <c r="DG4" s="41">
        <f t="shared" ref="DG4:DG67" si="54">LN(BC4/BC3)</f>
        <v>6.2639654263160552E-3</v>
      </c>
      <c r="DH4" s="47">
        <f t="shared" ref="DH4:DH67" si="55">LN(BD4/BD3)</f>
        <v>-1.0929070532190317E-2</v>
      </c>
      <c r="DJ4" s="49" t="str">
        <f>Screening!B4</f>
        <v>ALTR</v>
      </c>
      <c r="DK4" s="104">
        <f>AVERAGE(ALTR)</f>
        <v>1.0381101059948725E-2</v>
      </c>
      <c r="DL4">
        <f>EXP(DK4*(68/252))-1</f>
        <v>2.8051766578602866E-3</v>
      </c>
      <c r="DM4">
        <f>COUNT(ALTR)</f>
        <v>68</v>
      </c>
      <c r="DN4" s="35"/>
    </row>
    <row r="5" spans="1:118">
      <c r="A5" s="43">
        <v>41856</v>
      </c>
      <c r="B5" s="34">
        <v>22.6</v>
      </c>
      <c r="C5" s="34">
        <v>3.0233919999999999</v>
      </c>
      <c r="D5" s="34">
        <f>D4</f>
        <v>13.23</v>
      </c>
      <c r="E5" s="34">
        <v>1.87</v>
      </c>
      <c r="F5" s="34">
        <v>13</v>
      </c>
      <c r="G5" s="34">
        <v>36.967255000000002</v>
      </c>
      <c r="H5" s="34">
        <v>7.4402179999999998</v>
      </c>
      <c r="I5" s="34">
        <v>4.57</v>
      </c>
      <c r="J5" s="34">
        <v>458.77227800000003</v>
      </c>
      <c r="K5" s="34">
        <v>6.18</v>
      </c>
      <c r="L5" s="34">
        <v>50.259998000000003</v>
      </c>
      <c r="M5" s="34">
        <v>9.77</v>
      </c>
      <c r="N5" s="34">
        <v>34.283192</v>
      </c>
      <c r="O5" s="34">
        <v>5.36</v>
      </c>
      <c r="P5" s="34">
        <v>16.25</v>
      </c>
      <c r="Q5" s="34">
        <v>30.360001</v>
      </c>
      <c r="R5" s="34">
        <v>17.09</v>
      </c>
      <c r="S5" s="34">
        <v>59.021037999999997</v>
      </c>
      <c r="T5" s="34">
        <v>17.001083000000001</v>
      </c>
      <c r="U5" s="34">
        <v>16.52</v>
      </c>
      <c r="V5" s="34">
        <v>11.800623999999999</v>
      </c>
      <c r="W5" s="34">
        <v>41.68</v>
      </c>
      <c r="X5" s="34">
        <v>25.030000999999999</v>
      </c>
      <c r="Y5" s="34">
        <v>10.863740999999999</v>
      </c>
      <c r="Z5" s="34">
        <v>16.399574000000001</v>
      </c>
      <c r="AA5" s="34">
        <v>46.285316000000002</v>
      </c>
      <c r="AB5" s="34">
        <v>23.524733000000001</v>
      </c>
      <c r="AC5" s="34">
        <v>0.02</v>
      </c>
      <c r="AD5" s="34">
        <v>20.48</v>
      </c>
      <c r="AE5" s="34">
        <v>23.539262999999998</v>
      </c>
      <c r="AF5" s="34">
        <v>7.59</v>
      </c>
      <c r="AG5" s="34">
        <v>351.75</v>
      </c>
      <c r="AH5" s="34">
        <v>22.616512</v>
      </c>
      <c r="AI5" s="34">
        <v>50.557662999999998</v>
      </c>
      <c r="AJ5" s="34">
        <v>5.3419829999999999</v>
      </c>
      <c r="AK5" s="34">
        <v>9.1999999999999993</v>
      </c>
      <c r="AL5" s="34">
        <v>3.89</v>
      </c>
      <c r="AM5" s="34">
        <v>26.379662</v>
      </c>
      <c r="AN5" s="34">
        <v>35</v>
      </c>
      <c r="AO5" s="34">
        <v>44.52</v>
      </c>
      <c r="AP5" s="34">
        <v>3.33</v>
      </c>
      <c r="AQ5" s="34">
        <v>23.299999</v>
      </c>
      <c r="AR5" s="34">
        <v>6.4</v>
      </c>
      <c r="AS5" s="34">
        <v>13.727755999999999</v>
      </c>
      <c r="AT5" s="34">
        <v>8.0060540000000007</v>
      </c>
      <c r="AU5" s="34">
        <v>6.4</v>
      </c>
      <c r="AV5" s="34">
        <v>13.189634</v>
      </c>
      <c r="AW5" s="34">
        <v>18.470707000000001</v>
      </c>
      <c r="AX5" s="34">
        <v>4.82</v>
      </c>
      <c r="AY5" s="34">
        <v>35.139999000000003</v>
      </c>
      <c r="AZ5" s="34">
        <v>47.25</v>
      </c>
      <c r="BA5" s="34">
        <v>32.82</v>
      </c>
      <c r="BB5" s="34">
        <v>25.203036999999998</v>
      </c>
      <c r="BC5" s="34">
        <v>20.739937000000001</v>
      </c>
      <c r="BD5" s="34">
        <v>22.049999</v>
      </c>
      <c r="BE5" s="38"/>
      <c r="BF5" s="41">
        <f t="shared" si="1"/>
        <v>-7.0466711105251989E-2</v>
      </c>
      <c r="BG5" s="41">
        <f t="shared" si="2"/>
        <v>-5.5814196565055572E-3</v>
      </c>
      <c r="BH5" s="47">
        <f t="shared" si="3"/>
        <v>0</v>
      </c>
      <c r="BI5" s="41">
        <f t="shared" si="4"/>
        <v>-1.0638398205055643E-2</v>
      </c>
      <c r="BJ5" s="41">
        <f t="shared" si="5"/>
        <v>-3.6927182304211019</v>
      </c>
      <c r="BK5" s="41">
        <f t="shared" si="6"/>
        <v>0</v>
      </c>
      <c r="BL5" s="41">
        <f t="shared" si="7"/>
        <v>-3.8037288325384562E-2</v>
      </c>
      <c r="BM5" s="41">
        <f t="shared" si="8"/>
        <v>3.5638515447358673E-2</v>
      </c>
      <c r="BN5" s="41">
        <f t="shared" si="9"/>
        <v>-2.2805673061383953E-3</v>
      </c>
      <c r="BO5" s="41">
        <f t="shared" si="10"/>
        <v>-1.286191364240781E-2</v>
      </c>
      <c r="BP5" s="41">
        <f t="shared" si="11"/>
        <v>-5.7788312267165111E-2</v>
      </c>
      <c r="BQ5" s="41">
        <f t="shared" si="12"/>
        <v>3.0753484002474922E-3</v>
      </c>
      <c r="BR5" s="41">
        <f t="shared" si="13"/>
        <v>-6.9498526216900678E-3</v>
      </c>
      <c r="BS5" s="41">
        <f t="shared" si="14"/>
        <v>3.7383221106071581E-3</v>
      </c>
      <c r="BT5" s="41">
        <f t="shared" si="15"/>
        <v>3.3159121774685905E-2</v>
      </c>
      <c r="BU5" s="41">
        <f t="shared" si="16"/>
        <v>-0.14222207602390863</v>
      </c>
      <c r="BV5" s="41">
        <f t="shared" si="17"/>
        <v>1.5330488924784967E-2</v>
      </c>
      <c r="BW5" s="41">
        <f t="shared" si="18"/>
        <v>-4.4045084988600129E-3</v>
      </c>
      <c r="BX5" s="47">
        <f t="shared" si="19"/>
        <v>0</v>
      </c>
      <c r="BY5" s="47">
        <f t="shared" si="20"/>
        <v>-3.4506695415782301E-2</v>
      </c>
      <c r="BZ5" s="41">
        <f t="shared" si="21"/>
        <v>-5.1946833985999537E-3</v>
      </c>
      <c r="CA5" s="41">
        <f t="shared" si="22"/>
        <v>9.6017771371338352E-4</v>
      </c>
      <c r="CB5" s="41">
        <f t="shared" si="23"/>
        <v>-8.3548922772728237E-3</v>
      </c>
      <c r="CC5" s="41">
        <f t="shared" si="24"/>
        <v>-1.0648166587310567E-2</v>
      </c>
      <c r="CD5" s="41">
        <f t="shared" si="25"/>
        <v>-9.1280239031180689E-3</v>
      </c>
      <c r="CE5" s="41">
        <f t="shared" si="26"/>
        <v>0.13885485442820827</v>
      </c>
      <c r="CF5" s="41">
        <f t="shared" si="27"/>
        <v>9.5355008270170804E-3</v>
      </c>
      <c r="CG5" s="41">
        <f t="shared" si="28"/>
        <v>0</v>
      </c>
      <c r="CH5" s="41">
        <f t="shared" si="29"/>
        <v>-1.1650568957425937E-2</v>
      </c>
      <c r="CI5" s="41">
        <f t="shared" si="30"/>
        <v>9.6249335093407731E-3</v>
      </c>
      <c r="CJ5" s="41">
        <f t="shared" si="31"/>
        <v>-2.6315804660559318E-3</v>
      </c>
      <c r="CK5" s="41">
        <f t="shared" si="32"/>
        <v>-9.9454720712171987E-4</v>
      </c>
      <c r="CL5" s="41">
        <f t="shared" si="33"/>
        <v>1.207546181274103E-3</v>
      </c>
      <c r="CM5" s="41">
        <f t="shared" si="34"/>
        <v>2.6776174036866138E-3</v>
      </c>
      <c r="CN5" s="41">
        <f t="shared" si="35"/>
        <v>5.395123902550595E-2</v>
      </c>
      <c r="CO5" s="41">
        <f t="shared" si="36"/>
        <v>7.9137320558723787E-2</v>
      </c>
      <c r="CP5" s="41">
        <f t="shared" si="37"/>
        <v>-5.0135812424355337E-2</v>
      </c>
      <c r="CQ5" s="41">
        <f t="shared" si="38"/>
        <v>-8.3991186191554098E-3</v>
      </c>
      <c r="CR5" s="41">
        <f t="shared" si="39"/>
        <v>0</v>
      </c>
      <c r="CS5" s="41">
        <f t="shared" si="40"/>
        <v>-5.1210295369221543E-3</v>
      </c>
      <c r="CT5" s="41">
        <f t="shared" si="41"/>
        <v>-1.4903405502574919E-2</v>
      </c>
      <c r="CU5" s="41">
        <f t="shared" si="42"/>
        <v>-1.2369575766384653E-2</v>
      </c>
      <c r="CV5" s="41">
        <f t="shared" si="43"/>
        <v>9.4192219164917785E-3</v>
      </c>
      <c r="CW5" s="41">
        <f t="shared" si="44"/>
        <v>8.3743011357693048E-2</v>
      </c>
      <c r="CX5" s="41">
        <f t="shared" si="45"/>
        <v>-9.070097008642676E-3</v>
      </c>
      <c r="CY5" s="41">
        <f t="shared" si="46"/>
        <v>3.9845908547199563E-2</v>
      </c>
      <c r="CZ5" s="41">
        <f t="shared" si="47"/>
        <v>9.1131441257839545E-3</v>
      </c>
      <c r="DA5" s="41">
        <f t="shared" si="48"/>
        <v>3.1185445948863234E-3</v>
      </c>
      <c r="DB5" s="41">
        <f t="shared" si="49"/>
        <v>-3.0645912046028283E-2</v>
      </c>
      <c r="DC5" s="41">
        <f t="shared" si="50"/>
        <v>5.9939954826121397E-3</v>
      </c>
      <c r="DD5" s="41">
        <f t="shared" si="51"/>
        <v>-2.3253577508630914E-3</v>
      </c>
      <c r="DE5" s="41">
        <f t="shared" si="52"/>
        <v>6.0960075965216546E-4</v>
      </c>
      <c r="DF5" s="41">
        <f t="shared" si="53"/>
        <v>-4.8318573527623039E-2</v>
      </c>
      <c r="DG5" s="41">
        <f t="shared" si="54"/>
        <v>6.4544110690520134E-3</v>
      </c>
      <c r="DH5" s="47">
        <f t="shared" si="55"/>
        <v>-3.1252588855579334E-2</v>
      </c>
      <c r="DJ5" s="32" t="str">
        <f>Screening!B5</f>
        <v>ARWR</v>
      </c>
      <c r="DK5" s="46">
        <f>AVERAGE(ARWR)</f>
        <v>8.4184322702989174E-4</v>
      </c>
      <c r="DL5" s="46">
        <f>EXP(DK5*252)-1</f>
        <v>0.23632651296129525</v>
      </c>
      <c r="DN5" s="35"/>
    </row>
    <row r="6" spans="1:118">
      <c r="A6" s="43">
        <v>41857</v>
      </c>
      <c r="B6" s="34">
        <v>23.370000999999998</v>
      </c>
      <c r="C6" s="34">
        <v>2.9669859999999999</v>
      </c>
      <c r="D6" s="34">
        <v>18.309999000000001</v>
      </c>
      <c r="E6" s="34">
        <v>1.85</v>
      </c>
      <c r="F6" s="34">
        <v>13.14</v>
      </c>
      <c r="G6" s="34">
        <v>37.313941999999997</v>
      </c>
      <c r="H6" s="34">
        <v>7.1617069999999998</v>
      </c>
      <c r="I6" s="34">
        <v>4.66</v>
      </c>
      <c r="J6" s="34">
        <v>475.53109699999999</v>
      </c>
      <c r="K6" s="34">
        <v>6.1</v>
      </c>
      <c r="L6" s="34">
        <v>52.919998</v>
      </c>
      <c r="M6" s="34">
        <v>9.76</v>
      </c>
      <c r="N6" s="34">
        <v>34.347565000000003</v>
      </c>
      <c r="O6" s="34">
        <v>5.46</v>
      </c>
      <c r="P6" s="34">
        <v>18.809999000000001</v>
      </c>
      <c r="Q6" s="34">
        <v>33.549999</v>
      </c>
      <c r="R6" s="34">
        <v>17.09</v>
      </c>
      <c r="S6" s="34">
        <v>59.151302000000001</v>
      </c>
      <c r="T6" s="34">
        <v>16.845286999999999</v>
      </c>
      <c r="U6" s="34">
        <v>16.049999</v>
      </c>
      <c r="V6" s="34">
        <v>11.888427999999999</v>
      </c>
      <c r="W6" s="34">
        <v>41.75</v>
      </c>
      <c r="X6" s="34">
        <v>23.889999</v>
      </c>
      <c r="Y6" s="34">
        <v>10.902509</v>
      </c>
      <c r="Z6" s="34">
        <v>16.700330999999998</v>
      </c>
      <c r="AA6" s="34">
        <v>48.509551999999999</v>
      </c>
      <c r="AB6" s="34">
        <v>23.496824</v>
      </c>
      <c r="AC6" s="34">
        <v>0.02</v>
      </c>
      <c r="AD6" s="34">
        <v>20.540001</v>
      </c>
      <c r="AE6" s="34">
        <v>22.772653999999999</v>
      </c>
      <c r="AF6" s="34">
        <v>7.67</v>
      </c>
      <c r="AG6" s="34">
        <v>347.55001800000002</v>
      </c>
      <c r="AH6" s="34">
        <v>22.580124000000001</v>
      </c>
      <c r="AI6" s="34">
        <v>50.605956999999997</v>
      </c>
      <c r="AJ6" s="34">
        <v>5.0567669999999998</v>
      </c>
      <c r="AK6" s="34">
        <v>9</v>
      </c>
      <c r="AL6" s="34">
        <v>3.78</v>
      </c>
      <c r="AM6" s="34">
        <v>26.522064</v>
      </c>
      <c r="AN6" s="34">
        <v>35</v>
      </c>
      <c r="AO6" s="34">
        <v>44.777141999999998</v>
      </c>
      <c r="AP6" s="34">
        <v>3.43</v>
      </c>
      <c r="AQ6" s="34">
        <v>23.190000999999999</v>
      </c>
      <c r="AR6" s="34">
        <v>6.54</v>
      </c>
      <c r="AS6" s="34">
        <v>15.933324000000001</v>
      </c>
      <c r="AT6" s="34">
        <v>8.0972380000000008</v>
      </c>
      <c r="AU6" s="34">
        <v>6.4</v>
      </c>
      <c r="AV6" s="34">
        <v>12.996346000000001</v>
      </c>
      <c r="AW6" s="34">
        <v>18.511797000000001</v>
      </c>
      <c r="AX6" s="34">
        <v>4.75</v>
      </c>
      <c r="AY6" s="34">
        <v>35.25</v>
      </c>
      <c r="AZ6" s="34">
        <v>47.110000999999997</v>
      </c>
      <c r="BA6" s="34">
        <v>31.049999</v>
      </c>
      <c r="BB6" s="34">
        <v>25.532779999999999</v>
      </c>
      <c r="BC6" s="34">
        <v>20.763763000000001</v>
      </c>
      <c r="BD6" s="34">
        <v>21.4</v>
      </c>
      <c r="BE6" s="38"/>
      <c r="BF6" s="41">
        <f t="shared" si="1"/>
        <v>3.3503285062426863E-2</v>
      </c>
      <c r="BG6" s="41">
        <f t="shared" si="2"/>
        <v>-1.8832757174713468E-2</v>
      </c>
      <c r="BH6" s="47">
        <f t="shared" si="3"/>
        <v>0.32496032594458912</v>
      </c>
      <c r="BI6" s="41">
        <f t="shared" si="4"/>
        <v>-1.0752791776261849E-2</v>
      </c>
      <c r="BJ6" s="41">
        <f t="shared" si="5"/>
        <v>1.0711655594927811E-2</v>
      </c>
      <c r="BK6" s="41">
        <f t="shared" si="6"/>
        <v>9.3345161717060376E-3</v>
      </c>
      <c r="BL6" s="41">
        <f t="shared" si="7"/>
        <v>-3.815178911184644E-2</v>
      </c>
      <c r="BM6" s="41">
        <f t="shared" si="8"/>
        <v>1.9502243231441101E-2</v>
      </c>
      <c r="BN6" s="41">
        <f t="shared" si="9"/>
        <v>3.5878317787434708E-2</v>
      </c>
      <c r="BO6" s="41">
        <f t="shared" si="10"/>
        <v>-1.3029500290333796E-2</v>
      </c>
      <c r="BP6" s="41">
        <f t="shared" si="11"/>
        <v>5.1571809131489961E-2</v>
      </c>
      <c r="BQ6" s="41">
        <f t="shared" si="12"/>
        <v>-1.0240656296902568E-3</v>
      </c>
      <c r="BR6" s="41">
        <f t="shared" si="13"/>
        <v>1.8759233233537529E-3</v>
      </c>
      <c r="BS6" s="41">
        <f t="shared" si="14"/>
        <v>1.8484814674102942E-2</v>
      </c>
      <c r="BT6" s="41">
        <f t="shared" si="15"/>
        <v>0.14629568137398002</v>
      </c>
      <c r="BU6" s="41">
        <f t="shared" si="16"/>
        <v>9.9910848145925962E-2</v>
      </c>
      <c r="BV6" s="41">
        <f t="shared" si="17"/>
        <v>0</v>
      </c>
      <c r="BW6" s="41">
        <f t="shared" si="18"/>
        <v>2.2046453977626564E-3</v>
      </c>
      <c r="BX6" s="47">
        <f t="shared" si="19"/>
        <v>-9.2061334994133839E-3</v>
      </c>
      <c r="BY6" s="47">
        <f t="shared" si="20"/>
        <v>-2.8862980822105033E-2</v>
      </c>
      <c r="BZ6" s="41">
        <f t="shared" si="21"/>
        <v>7.4130785897303323E-3</v>
      </c>
      <c r="CA6" s="41">
        <f t="shared" si="22"/>
        <v>1.6780538517529736E-3</v>
      </c>
      <c r="CB6" s="41">
        <f t="shared" si="23"/>
        <v>-4.6615225916540499E-2</v>
      </c>
      <c r="CC6" s="41">
        <f t="shared" si="24"/>
        <v>3.5622159072101513E-3</v>
      </c>
      <c r="CD6" s="41">
        <f t="shared" si="25"/>
        <v>1.8173180702545217E-2</v>
      </c>
      <c r="CE6" s="41">
        <f t="shared" si="26"/>
        <v>4.6935965243523399E-2</v>
      </c>
      <c r="CF6" s="41">
        <f t="shared" si="27"/>
        <v>-1.1870726984779477E-3</v>
      </c>
      <c r="CG6" s="41">
        <f t="shared" si="28"/>
        <v>0</v>
      </c>
      <c r="CH6" s="41">
        <f t="shared" si="29"/>
        <v>2.9254530145955515E-3</v>
      </c>
      <c r="CI6" s="41">
        <f t="shared" si="30"/>
        <v>-3.3109362774294764E-2</v>
      </c>
      <c r="CJ6" s="41">
        <f t="shared" si="31"/>
        <v>1.0485023971626347E-2</v>
      </c>
      <c r="CK6" s="41">
        <f t="shared" si="32"/>
        <v>-1.2012104656895622E-2</v>
      </c>
      <c r="CL6" s="41">
        <f t="shared" si="33"/>
        <v>-1.6102086828828392E-3</v>
      </c>
      <c r="CM6" s="41">
        <f t="shared" si="34"/>
        <v>9.5477017664399898E-4</v>
      </c>
      <c r="CN6" s="41">
        <f t="shared" si="35"/>
        <v>-5.4869586065491763E-2</v>
      </c>
      <c r="CO6" s="41">
        <f t="shared" si="36"/>
        <v>-2.1978906718775115E-2</v>
      </c>
      <c r="CP6" s="41">
        <f t="shared" si="37"/>
        <v>-2.8685147998858664E-2</v>
      </c>
      <c r="CQ6" s="41">
        <f t="shared" si="38"/>
        <v>5.3836558733517019E-3</v>
      </c>
      <c r="CR6" s="41">
        <f t="shared" si="39"/>
        <v>0</v>
      </c>
      <c r="CS6" s="41">
        <f t="shared" si="40"/>
        <v>5.7592595911533356E-3</v>
      </c>
      <c r="CT6" s="41">
        <f t="shared" si="41"/>
        <v>2.9587957185496078E-2</v>
      </c>
      <c r="CU6" s="41">
        <f t="shared" si="42"/>
        <v>-4.7321232637243362E-3</v>
      </c>
      <c r="CV6" s="41">
        <f t="shared" si="43"/>
        <v>2.1639175103481029E-2</v>
      </c>
      <c r="CW6" s="41">
        <f t="shared" si="44"/>
        <v>0.14899299636019539</v>
      </c>
      <c r="CX6" s="41">
        <f t="shared" si="45"/>
        <v>1.1325010385633695E-2</v>
      </c>
      <c r="CY6" s="41">
        <f t="shared" si="46"/>
        <v>0</v>
      </c>
      <c r="CZ6" s="41">
        <f t="shared" si="47"/>
        <v>-1.4762977021132061E-2</v>
      </c>
      <c r="DA6" s="41">
        <f t="shared" si="48"/>
        <v>2.2221327635415311E-3</v>
      </c>
      <c r="DB6" s="41">
        <f t="shared" si="49"/>
        <v>-1.4629310015959155E-2</v>
      </c>
      <c r="DC6" s="41">
        <f t="shared" si="50"/>
        <v>3.1254749569249486E-3</v>
      </c>
      <c r="DD6" s="41">
        <f t="shared" si="51"/>
        <v>-2.9673400008865701E-3</v>
      </c>
      <c r="DE6" s="41">
        <f t="shared" si="52"/>
        <v>-5.5439309488576741E-2</v>
      </c>
      <c r="DF6" s="41">
        <f t="shared" si="53"/>
        <v>1.2998613696400294E-2</v>
      </c>
      <c r="DG6" s="41">
        <f t="shared" si="54"/>
        <v>1.1481387258163737E-3</v>
      </c>
      <c r="DH6" s="47">
        <f t="shared" si="55"/>
        <v>-2.9921634513574297E-2</v>
      </c>
      <c r="DJ6" s="32" t="str">
        <f>Screening!B6</f>
        <v>AVGR</v>
      </c>
      <c r="DK6" s="46">
        <f>AVERAGE(AVGR)</f>
        <v>-1.2318614820636506E-3</v>
      </c>
      <c r="DL6" s="46">
        <f t="shared" ref="DL6:DL19" si="56">EXP(DK6*252)-1</f>
        <v>-0.2668676935706662</v>
      </c>
      <c r="DN6" s="35"/>
    </row>
    <row r="7" spans="1:118">
      <c r="A7" s="43">
        <v>41858</v>
      </c>
      <c r="B7" s="34">
        <v>23</v>
      </c>
      <c r="C7" s="34">
        <v>2.9669859999999999</v>
      </c>
      <c r="D7" s="34">
        <v>17.41</v>
      </c>
      <c r="E7" s="34">
        <v>1.85</v>
      </c>
      <c r="F7" s="34">
        <v>522</v>
      </c>
      <c r="G7" s="34">
        <v>38.436081000000001</v>
      </c>
      <c r="H7" s="34">
        <v>7.1617069999999998</v>
      </c>
      <c r="I7" s="34">
        <v>4.67</v>
      </c>
      <c r="J7" s="34">
        <v>475.53109699999999</v>
      </c>
      <c r="K7" s="34">
        <v>6.15</v>
      </c>
      <c r="L7" s="34">
        <v>52.490001999999997</v>
      </c>
      <c r="M7" s="34">
        <v>10.18</v>
      </c>
      <c r="N7" s="34">
        <v>34.587299000000002</v>
      </c>
      <c r="O7" s="34">
        <v>5.55</v>
      </c>
      <c r="P7" s="34">
        <v>19.379999000000002</v>
      </c>
      <c r="Q7" s="34">
        <v>33.979999999999997</v>
      </c>
      <c r="R7" s="34">
        <v>18.200001</v>
      </c>
      <c r="S7" s="34">
        <v>59.597946</v>
      </c>
      <c r="T7" s="34">
        <v>17.341885000000001</v>
      </c>
      <c r="U7" s="34">
        <v>15.96</v>
      </c>
      <c r="V7" s="34">
        <v>11.774281</v>
      </c>
      <c r="W7" s="34">
        <v>41.720001000000003</v>
      </c>
      <c r="X7" s="34">
        <v>23.73</v>
      </c>
      <c r="Y7" s="34">
        <v>11.212626</v>
      </c>
      <c r="Z7" s="34">
        <v>16.499828000000001</v>
      </c>
      <c r="AA7" s="34">
        <v>52.984875000000002</v>
      </c>
      <c r="AB7" s="34">
        <v>23.403803</v>
      </c>
      <c r="AC7" s="34">
        <v>0.02</v>
      </c>
      <c r="AD7" s="34">
        <v>20.75</v>
      </c>
      <c r="AE7" s="34">
        <v>22.944012000000001</v>
      </c>
      <c r="AF7" s="34">
        <v>7.58</v>
      </c>
      <c r="AG7" s="34">
        <v>350.70001200000002</v>
      </c>
      <c r="AH7" s="34">
        <v>22.871238999999999</v>
      </c>
      <c r="AI7" s="34">
        <v>50.277599000000002</v>
      </c>
      <c r="AJ7" s="34">
        <v>5.2750919999999999</v>
      </c>
      <c r="AK7" s="34">
        <v>10</v>
      </c>
      <c r="AL7" s="34">
        <v>3.87</v>
      </c>
      <c r="AM7" s="34">
        <v>26.700060000000001</v>
      </c>
      <c r="AN7" s="34">
        <v>35</v>
      </c>
      <c r="AO7" s="34">
        <v>45.674286000000002</v>
      </c>
      <c r="AP7" s="34">
        <v>3.25</v>
      </c>
      <c r="AQ7" s="34">
        <v>23.1</v>
      </c>
      <c r="AR7" s="34">
        <v>6.6</v>
      </c>
      <c r="AS7" s="34">
        <v>13.356992</v>
      </c>
      <c r="AT7" s="34">
        <v>8.1793010000000006</v>
      </c>
      <c r="AU7" s="34">
        <v>6.4</v>
      </c>
      <c r="AV7" s="34">
        <v>13.152817000000001</v>
      </c>
      <c r="AW7" s="34">
        <v>18.577525999999999</v>
      </c>
      <c r="AX7" s="34">
        <v>4.72</v>
      </c>
      <c r="AY7" s="34">
        <v>35</v>
      </c>
      <c r="AZ7" s="34">
        <v>47.310001</v>
      </c>
      <c r="BA7" s="34">
        <v>26.709999</v>
      </c>
      <c r="BB7" s="34">
        <v>26.147707</v>
      </c>
      <c r="BC7" s="34">
        <v>20.477829</v>
      </c>
      <c r="BD7" s="34">
        <v>21.34</v>
      </c>
      <c r="BE7" s="38"/>
      <c r="BF7" s="41">
        <f t="shared" si="1"/>
        <v>-1.5958975411517494E-2</v>
      </c>
      <c r="BG7" s="41">
        <f t="shared" si="2"/>
        <v>0</v>
      </c>
      <c r="BH7" s="47">
        <f t="shared" si="3"/>
        <v>-5.0402550291355742E-2</v>
      </c>
      <c r="BI7" s="41">
        <f t="shared" si="4"/>
        <v>0</v>
      </c>
      <c r="BJ7" s="41">
        <f t="shared" si="5"/>
        <v>3.6820065748261741</v>
      </c>
      <c r="BK7" s="41">
        <f t="shared" si="6"/>
        <v>2.9629590839888316E-2</v>
      </c>
      <c r="BL7" s="41">
        <f t="shared" si="7"/>
        <v>0</v>
      </c>
      <c r="BM7" s="41">
        <f t="shared" si="8"/>
        <v>2.1436235432513691E-3</v>
      </c>
      <c r="BN7" s="41">
        <f t="shared" si="9"/>
        <v>0</v>
      </c>
      <c r="BO7" s="41">
        <f t="shared" si="10"/>
        <v>8.1633106391610557E-3</v>
      </c>
      <c r="BP7" s="41">
        <f t="shared" si="11"/>
        <v>-8.1585880871559591E-3</v>
      </c>
      <c r="BQ7" s="41">
        <f t="shared" si="12"/>
        <v>4.2132610697375478E-2</v>
      </c>
      <c r="BR7" s="41">
        <f t="shared" si="13"/>
        <v>6.9554055109231142E-3</v>
      </c>
      <c r="BS7" s="41">
        <f t="shared" si="14"/>
        <v>1.6349138001529411E-2</v>
      </c>
      <c r="BT7" s="41">
        <f t="shared" si="15"/>
        <v>2.9852964713305025E-2</v>
      </c>
      <c r="BU7" s="41">
        <f t="shared" si="16"/>
        <v>1.2735282632354778E-2</v>
      </c>
      <c r="BV7" s="41">
        <f t="shared" si="17"/>
        <v>6.2928151900303653E-2</v>
      </c>
      <c r="BW7" s="41">
        <f t="shared" si="18"/>
        <v>7.5225083737315472E-3</v>
      </c>
      <c r="BX7" s="47">
        <f t="shared" si="19"/>
        <v>2.9053759223224781E-2</v>
      </c>
      <c r="BY7" s="47">
        <f t="shared" si="20"/>
        <v>-5.6231952490641566E-3</v>
      </c>
      <c r="BZ7" s="41">
        <f t="shared" si="21"/>
        <v>-9.6479135520894117E-3</v>
      </c>
      <c r="CA7" s="41">
        <f t="shared" si="22"/>
        <v>-7.1879719497368365E-4</v>
      </c>
      <c r="CB7" s="41">
        <f t="shared" si="23"/>
        <v>-6.7198490315268106E-3</v>
      </c>
      <c r="CC7" s="41">
        <f t="shared" si="24"/>
        <v>2.8047518546786235E-2</v>
      </c>
      <c r="CD7" s="41">
        <f t="shared" si="25"/>
        <v>-1.2078582975792122E-2</v>
      </c>
      <c r="CE7" s="41">
        <f t="shared" si="26"/>
        <v>8.8245768460519042E-2</v>
      </c>
      <c r="CF7" s="41">
        <f t="shared" si="27"/>
        <v>-3.9667325544922322E-3</v>
      </c>
      <c r="CG7" s="41">
        <f t="shared" si="28"/>
        <v>0</v>
      </c>
      <c r="CH7" s="41">
        <f t="shared" si="29"/>
        <v>1.0171993490804627E-2</v>
      </c>
      <c r="CI7" s="41">
        <f t="shared" si="30"/>
        <v>7.4965572731232237E-3</v>
      </c>
      <c r="CJ7" s="41">
        <f t="shared" si="31"/>
        <v>-1.1803415724884489E-2</v>
      </c>
      <c r="CK7" s="41">
        <f t="shared" si="32"/>
        <v>9.0226000258087184E-3</v>
      </c>
      <c r="CL7" s="41">
        <f t="shared" si="33"/>
        <v>1.2810132051450103E-2</v>
      </c>
      <c r="CM7" s="41">
        <f t="shared" si="34"/>
        <v>-6.5096666405009534E-3</v>
      </c>
      <c r="CN7" s="41">
        <f t="shared" si="35"/>
        <v>4.2268773679837841E-2</v>
      </c>
      <c r="CO7" s="41">
        <f t="shared" si="36"/>
        <v>0.10536051565782635</v>
      </c>
      <c r="CP7" s="41">
        <f t="shared" si="37"/>
        <v>2.3530497410194251E-2</v>
      </c>
      <c r="CQ7" s="41">
        <f t="shared" si="38"/>
        <v>6.6888222511757231E-3</v>
      </c>
      <c r="CR7" s="41">
        <f t="shared" si="39"/>
        <v>0</v>
      </c>
      <c r="CS7" s="41">
        <f t="shared" si="40"/>
        <v>1.9837683959481104E-2</v>
      </c>
      <c r="CT7" s="41">
        <f t="shared" si="41"/>
        <v>-5.3905264836202421E-2</v>
      </c>
      <c r="CU7" s="41">
        <f t="shared" si="42"/>
        <v>-3.888576861726778E-3</v>
      </c>
      <c r="CV7" s="41">
        <f t="shared" si="43"/>
        <v>9.1324835632724723E-3</v>
      </c>
      <c r="CW7" s="41">
        <f t="shared" si="44"/>
        <v>-0.17637277199716864</v>
      </c>
      <c r="CX7" s="41">
        <f t="shared" si="45"/>
        <v>1.0083678766096754E-2</v>
      </c>
      <c r="CY7" s="41">
        <f t="shared" si="46"/>
        <v>0</v>
      </c>
      <c r="CZ7" s="41">
        <f t="shared" si="47"/>
        <v>1.1967715185213201E-2</v>
      </c>
      <c r="DA7" s="41">
        <f t="shared" si="48"/>
        <v>3.544366059752428E-3</v>
      </c>
      <c r="DB7" s="41">
        <f t="shared" si="49"/>
        <v>-6.3358184490858952E-3</v>
      </c>
      <c r="DC7" s="41">
        <f t="shared" si="50"/>
        <v>-7.1174677688639896E-3</v>
      </c>
      <c r="DD7" s="41">
        <f t="shared" si="51"/>
        <v>4.2363968413715522E-3</v>
      </c>
      <c r="DE7" s="41">
        <f t="shared" si="52"/>
        <v>-0.15056078649066068</v>
      </c>
      <c r="DF7" s="41">
        <f t="shared" si="53"/>
        <v>2.3798383416439188E-2</v>
      </c>
      <c r="DG7" s="41">
        <f t="shared" si="54"/>
        <v>-1.3866515221184213E-2</v>
      </c>
      <c r="DH7" s="47">
        <f t="shared" si="55"/>
        <v>-2.8076761541984134E-3</v>
      </c>
      <c r="DJ7" s="32" t="str">
        <f>Screening!B7</f>
        <v>BBSI</v>
      </c>
      <c r="DK7" s="46">
        <f>AVERAGE(BBSI)</f>
        <v>5.0511566022780579E-4</v>
      </c>
      <c r="DL7" s="46">
        <f t="shared" si="56"/>
        <v>0.1357453669672255</v>
      </c>
      <c r="DN7" s="35"/>
    </row>
    <row r="8" spans="1:118">
      <c r="A8" s="43">
        <v>41859</v>
      </c>
      <c r="B8" s="34">
        <v>23.540001</v>
      </c>
      <c r="C8" s="34">
        <v>3.0177520000000002</v>
      </c>
      <c r="D8" s="34">
        <v>19.370000999999998</v>
      </c>
      <c r="E8" s="34">
        <v>1.78</v>
      </c>
      <c r="F8" s="34">
        <v>13.1</v>
      </c>
      <c r="G8" s="34">
        <v>39.521754999999999</v>
      </c>
      <c r="H8" s="34">
        <v>6.9826649999999999</v>
      </c>
      <c r="I8" s="34">
        <v>4.6900000000000004</v>
      </c>
      <c r="J8" s="34">
        <v>474.48367300000001</v>
      </c>
      <c r="K8" s="34">
        <v>6.2</v>
      </c>
      <c r="L8" s="34">
        <v>50.669998</v>
      </c>
      <c r="M8" s="34">
        <v>9.67</v>
      </c>
      <c r="N8" s="34">
        <v>34.633408000000003</v>
      </c>
      <c r="O8" s="34">
        <v>5.61</v>
      </c>
      <c r="P8" s="34">
        <v>19.190000999999999</v>
      </c>
      <c r="Q8" s="34">
        <v>35.340000000000003</v>
      </c>
      <c r="R8" s="34">
        <v>19.93</v>
      </c>
      <c r="S8" s="34">
        <v>60.081802000000003</v>
      </c>
      <c r="T8" s="34">
        <v>17.789795000000002</v>
      </c>
      <c r="U8" s="34">
        <v>15.64</v>
      </c>
      <c r="V8" s="34">
        <v>11.835747</v>
      </c>
      <c r="W8" s="34">
        <v>41.48</v>
      </c>
      <c r="X8" s="34">
        <v>24</v>
      </c>
      <c r="Y8" s="34">
        <v>11.319224999999999</v>
      </c>
      <c r="Z8" s="34">
        <v>16.675267999999999</v>
      </c>
      <c r="AA8" s="34">
        <v>58.562229000000002</v>
      </c>
      <c r="AB8" s="34">
        <v>23.654961</v>
      </c>
      <c r="AC8" s="34">
        <v>0.02</v>
      </c>
      <c r="AD8" s="34">
        <v>22.07</v>
      </c>
      <c r="AE8" s="34">
        <v>23.025181</v>
      </c>
      <c r="AF8" s="34">
        <v>7.58</v>
      </c>
      <c r="AG8" s="34">
        <v>338.10000600000001</v>
      </c>
      <c r="AH8" s="34">
        <v>23.235146</v>
      </c>
      <c r="AI8" s="34">
        <v>50.393493999999997</v>
      </c>
      <c r="AJ8" s="34">
        <v>5.4497520000000002</v>
      </c>
      <c r="AK8" s="34">
        <v>9.5</v>
      </c>
      <c r="AL8" s="34">
        <v>3.78</v>
      </c>
      <c r="AM8" s="34">
        <v>26.744768000000001</v>
      </c>
      <c r="AN8" s="34">
        <v>40.200001</v>
      </c>
      <c r="AO8" s="34">
        <v>46.257140999999997</v>
      </c>
      <c r="AP8" s="34">
        <v>3.45</v>
      </c>
      <c r="AQ8" s="34">
        <v>22.9</v>
      </c>
      <c r="AR8" s="34">
        <v>6.38</v>
      </c>
      <c r="AS8" s="34">
        <v>12.663</v>
      </c>
      <c r="AT8" s="34">
        <v>8.2522540000000006</v>
      </c>
      <c r="AU8" s="34">
        <v>5.67</v>
      </c>
      <c r="AV8" s="34">
        <v>13.244859999999999</v>
      </c>
      <c r="AW8" s="34">
        <v>18.561095999999999</v>
      </c>
      <c r="AX8" s="34">
        <v>4.75</v>
      </c>
      <c r="AY8" s="34">
        <v>35.080002</v>
      </c>
      <c r="AZ8" s="34">
        <v>47.18</v>
      </c>
      <c r="BA8" s="34">
        <v>25.870000999999998</v>
      </c>
      <c r="BB8" s="34">
        <v>25.452572</v>
      </c>
      <c r="BC8" s="34">
        <v>20.339625999999999</v>
      </c>
      <c r="BD8" s="34">
        <v>20.950001</v>
      </c>
      <c r="BE8" s="38"/>
      <c r="BF8" s="41">
        <f t="shared" si="1"/>
        <v>2.3206928383863741E-2</v>
      </c>
      <c r="BG8" s="41">
        <f t="shared" si="2"/>
        <v>1.6965560617697665E-2</v>
      </c>
      <c r="BH8" s="47">
        <f t="shared" si="3"/>
        <v>0.10668077526503156</v>
      </c>
      <c r="BI8" s="41">
        <f t="shared" si="4"/>
        <v>-3.857227478623973E-2</v>
      </c>
      <c r="BJ8" s="41">
        <f t="shared" si="5"/>
        <v>-3.6850553576755329</v>
      </c>
      <c r="BK8" s="41">
        <f t="shared" si="6"/>
        <v>2.7854651976288468E-2</v>
      </c>
      <c r="BL8" s="41">
        <f t="shared" si="7"/>
        <v>-2.5317711316322482E-2</v>
      </c>
      <c r="BM8" s="41">
        <f t="shared" si="8"/>
        <v>4.2735107773820852E-3</v>
      </c>
      <c r="BN8" s="41">
        <f t="shared" si="9"/>
        <v>-2.2050697683579702E-3</v>
      </c>
      <c r="BO8" s="41">
        <f t="shared" si="10"/>
        <v>8.0972102326193028E-3</v>
      </c>
      <c r="BP8" s="41">
        <f t="shared" si="11"/>
        <v>-3.528873334997313E-2</v>
      </c>
      <c r="BQ8" s="41">
        <f t="shared" si="12"/>
        <v>-5.1396701657173666E-2</v>
      </c>
      <c r="BR8" s="41">
        <f t="shared" si="13"/>
        <v>1.3322316057730627E-3</v>
      </c>
      <c r="BS8" s="41">
        <f t="shared" si="14"/>
        <v>1.0752791776261915E-2</v>
      </c>
      <c r="BT8" s="41">
        <f t="shared" si="15"/>
        <v>-9.8521927329504183E-3</v>
      </c>
      <c r="BU8" s="41">
        <f t="shared" si="16"/>
        <v>3.9243350647764616E-2</v>
      </c>
      <c r="BV8" s="41">
        <f t="shared" si="17"/>
        <v>9.080448519690025E-2</v>
      </c>
      <c r="BW8" s="41">
        <f t="shared" si="18"/>
        <v>8.085889958108489E-3</v>
      </c>
      <c r="BX8" s="47">
        <f t="shared" si="19"/>
        <v>2.5500304650390722E-2</v>
      </c>
      <c r="BY8" s="47">
        <f t="shared" si="20"/>
        <v>-2.0253856904497686E-2</v>
      </c>
      <c r="BZ8" s="41">
        <f t="shared" si="21"/>
        <v>5.206782377798134E-3</v>
      </c>
      <c r="CA8" s="41">
        <f t="shared" si="22"/>
        <v>-5.7692707405642115E-3</v>
      </c>
      <c r="CB8" s="41">
        <f t="shared" si="23"/>
        <v>1.1313759900273314E-2</v>
      </c>
      <c r="CC8" s="41">
        <f t="shared" si="24"/>
        <v>9.4621427538505217E-3</v>
      </c>
      <c r="CD8" s="41">
        <f t="shared" si="25"/>
        <v>1.0576707026774801E-2</v>
      </c>
      <c r="CE8" s="41">
        <f t="shared" si="26"/>
        <v>0.10008343698748452</v>
      </c>
      <c r="CF8" s="41">
        <f t="shared" si="27"/>
        <v>1.0674329855678547E-2</v>
      </c>
      <c r="CG8" s="41">
        <f t="shared" si="28"/>
        <v>0</v>
      </c>
      <c r="CH8" s="41">
        <f t="shared" si="29"/>
        <v>6.1672973591937776E-2</v>
      </c>
      <c r="CI8" s="41">
        <f t="shared" si="30"/>
        <v>3.5314557014771062E-3</v>
      </c>
      <c r="CJ8" s="41">
        <f t="shared" si="31"/>
        <v>0</v>
      </c>
      <c r="CK8" s="41">
        <f t="shared" si="32"/>
        <v>-3.6589463903342459E-2</v>
      </c>
      <c r="CL8" s="41">
        <f t="shared" si="33"/>
        <v>1.5785863797681838E-2</v>
      </c>
      <c r="CM8" s="41">
        <f t="shared" si="34"/>
        <v>2.3024494469181338E-3</v>
      </c>
      <c r="CN8" s="41">
        <f t="shared" si="35"/>
        <v>3.2573983084295849E-2</v>
      </c>
      <c r="CO8" s="41">
        <f t="shared" si="36"/>
        <v>-5.1293294387550578E-2</v>
      </c>
      <c r="CP8" s="41">
        <f t="shared" si="37"/>
        <v>-2.3530497410194161E-2</v>
      </c>
      <c r="CQ8" s="41">
        <f t="shared" si="38"/>
        <v>1.673052832297843E-3</v>
      </c>
      <c r="CR8" s="41">
        <f t="shared" si="39"/>
        <v>0.13851895901118327</v>
      </c>
      <c r="CS8" s="41">
        <f t="shared" si="40"/>
        <v>1.2680382082002395E-2</v>
      </c>
      <c r="CT8" s="41">
        <f t="shared" si="41"/>
        <v>5.9719234701622277E-2</v>
      </c>
      <c r="CU8" s="41">
        <f t="shared" si="42"/>
        <v>-8.6957069675540448E-3</v>
      </c>
      <c r="CV8" s="41">
        <f t="shared" si="43"/>
        <v>-3.3901551675681339E-2</v>
      </c>
      <c r="CW8" s="41">
        <f t="shared" si="44"/>
        <v>-5.3355637589430481E-2</v>
      </c>
      <c r="CX8" s="41">
        <f t="shared" si="45"/>
        <v>8.87968051150715E-3</v>
      </c>
      <c r="CY8" s="41">
        <f t="shared" si="46"/>
        <v>-0.12110887262596555</v>
      </c>
      <c r="CZ8" s="41">
        <f t="shared" si="47"/>
        <v>6.9735964275936448E-3</v>
      </c>
      <c r="DA8" s="41">
        <f t="shared" si="48"/>
        <v>-8.8479325225718772E-4</v>
      </c>
      <c r="DB8" s="41">
        <f t="shared" si="49"/>
        <v>6.3358184490859238E-3</v>
      </c>
      <c r="DC8" s="41">
        <f t="shared" si="50"/>
        <v>2.2831630271096543E-3</v>
      </c>
      <c r="DD8" s="41">
        <f t="shared" si="51"/>
        <v>-2.7516368007078282E-3</v>
      </c>
      <c r="DE8" s="41">
        <f t="shared" si="52"/>
        <v>-3.1953954829957998E-2</v>
      </c>
      <c r="DF8" s="41">
        <f t="shared" si="53"/>
        <v>-2.6944701447823013E-2</v>
      </c>
      <c r="DG8" s="41">
        <f t="shared" si="54"/>
        <v>-6.7717856555131279E-3</v>
      </c>
      <c r="DH8" s="47">
        <f t="shared" si="55"/>
        <v>-1.8444551772764814E-2</v>
      </c>
      <c r="DJ8" s="32" t="str">
        <f>Screening!B8</f>
        <v>BYD</v>
      </c>
      <c r="DK8" s="46">
        <f>AVERAGE(BYD)</f>
        <v>1.3393492270557872E-3</v>
      </c>
      <c r="DL8" s="46">
        <f t="shared" si="56"/>
        <v>0.40146203891800347</v>
      </c>
      <c r="DN8" s="35"/>
    </row>
    <row r="9" spans="1:118">
      <c r="A9" s="43">
        <v>41862</v>
      </c>
      <c r="B9" s="34">
        <v>23.75</v>
      </c>
      <c r="C9" s="34">
        <v>3.012111</v>
      </c>
      <c r="D9" s="34">
        <v>18.969999000000001</v>
      </c>
      <c r="E9" s="34">
        <v>1.81</v>
      </c>
      <c r="F9" s="34">
        <v>13.05</v>
      </c>
      <c r="G9" s="34">
        <v>40.078274</v>
      </c>
      <c r="H9" s="34">
        <v>6.8434090000000003</v>
      </c>
      <c r="I9" s="34">
        <v>4.67</v>
      </c>
      <c r="J9" s="34">
        <v>472.38879400000002</v>
      </c>
      <c r="K9" s="34">
        <v>6.21</v>
      </c>
      <c r="L9" s="34">
        <v>50.299999</v>
      </c>
      <c r="M9" s="34">
        <v>9.41</v>
      </c>
      <c r="N9" s="34">
        <v>34.670287999999999</v>
      </c>
      <c r="O9" s="34">
        <v>5.65</v>
      </c>
      <c r="P9" s="34">
        <v>19.530000999999999</v>
      </c>
      <c r="Q9" s="34">
        <v>36.360000999999997</v>
      </c>
      <c r="R9" s="34">
        <v>20.16</v>
      </c>
      <c r="S9" s="34">
        <v>60.025970000000001</v>
      </c>
      <c r="T9" s="34">
        <v>17.760584000000001</v>
      </c>
      <c r="U9" s="34">
        <v>15.4</v>
      </c>
      <c r="V9" s="34">
        <v>11.677702999999999</v>
      </c>
      <c r="W9" s="34">
        <v>41.27</v>
      </c>
      <c r="X9" s="34">
        <v>23.940000999999999</v>
      </c>
      <c r="Y9" s="34">
        <v>11.891002</v>
      </c>
      <c r="Z9" s="34">
        <v>16.499828000000001</v>
      </c>
      <c r="AA9" s="34">
        <v>54.422890000000002</v>
      </c>
      <c r="AB9" s="34">
        <v>24.027038999999998</v>
      </c>
      <c r="AC9" s="34">
        <v>0.02</v>
      </c>
      <c r="AD9" s="34">
        <v>21.92</v>
      </c>
      <c r="AE9" s="34">
        <v>22.925978000000001</v>
      </c>
      <c r="AF9" s="34">
        <v>7.59</v>
      </c>
      <c r="AG9" s="34">
        <v>329</v>
      </c>
      <c r="AH9" s="34">
        <v>22.871238999999999</v>
      </c>
      <c r="AI9" s="34">
        <v>50.625281999999999</v>
      </c>
      <c r="AJ9" s="34">
        <v>5.239789</v>
      </c>
      <c r="AK9" s="34">
        <v>9.01</v>
      </c>
      <c r="AL9" s="34">
        <v>3.75</v>
      </c>
      <c r="AM9" s="34">
        <v>26.852076</v>
      </c>
      <c r="AN9" s="34">
        <v>38.5</v>
      </c>
      <c r="AO9" s="34">
        <v>45.245716000000002</v>
      </c>
      <c r="AP9" s="34">
        <v>3.45</v>
      </c>
      <c r="AQ9" s="34">
        <v>22.52</v>
      </c>
      <c r="AR9" s="34">
        <v>6.39</v>
      </c>
      <c r="AS9" s="34">
        <v>12.767576</v>
      </c>
      <c r="AT9" s="34">
        <v>8.2248970000000003</v>
      </c>
      <c r="AU9" s="34">
        <v>5.51</v>
      </c>
      <c r="AV9" s="34">
        <v>13.079185000000001</v>
      </c>
      <c r="AW9" s="34">
        <v>18.306380999999998</v>
      </c>
      <c r="AX9" s="34">
        <v>4.79</v>
      </c>
      <c r="AY9" s="34">
        <v>35.020000000000003</v>
      </c>
      <c r="AZ9" s="34">
        <v>46.869999</v>
      </c>
      <c r="BA9" s="34">
        <v>26.41</v>
      </c>
      <c r="BB9" s="34">
        <v>25.621898999999999</v>
      </c>
      <c r="BC9" s="34">
        <v>20.444472999999999</v>
      </c>
      <c r="BD9" s="34">
        <v>20.6</v>
      </c>
      <c r="BE9" s="38"/>
      <c r="BF9" s="41">
        <f t="shared" si="1"/>
        <v>8.8813861676367532E-3</v>
      </c>
      <c r="BG9" s="41">
        <f t="shared" si="2"/>
        <v>-1.8710214960541984E-3</v>
      </c>
      <c r="BH9" s="47">
        <f t="shared" si="3"/>
        <v>-2.0866797813020536E-2</v>
      </c>
      <c r="BI9" s="41">
        <f t="shared" si="4"/>
        <v>1.6713480973740532E-2</v>
      </c>
      <c r="BJ9" s="41">
        <f t="shared" si="5"/>
        <v>-3.8240964384033942E-3</v>
      </c>
      <c r="BK9" s="41">
        <f t="shared" si="6"/>
        <v>1.3983112188676223E-2</v>
      </c>
      <c r="BL9" s="41">
        <f t="shared" si="7"/>
        <v>-2.0144649771456743E-2</v>
      </c>
      <c r="BM9" s="41">
        <f t="shared" si="8"/>
        <v>-4.2735107773821616E-3</v>
      </c>
      <c r="BN9" s="41">
        <f t="shared" si="9"/>
        <v>-4.424845987235357E-3</v>
      </c>
      <c r="BO9" s="41">
        <f t="shared" si="10"/>
        <v>1.6116038943413912E-3</v>
      </c>
      <c r="BP9" s="41">
        <f t="shared" si="11"/>
        <v>-7.3289227917525141E-3</v>
      </c>
      <c r="BQ9" s="41">
        <f t="shared" si="12"/>
        <v>-2.7255355867914614E-2</v>
      </c>
      <c r="BR9" s="41">
        <f t="shared" si="13"/>
        <v>1.0643012020968728E-3</v>
      </c>
      <c r="BS9" s="41">
        <f t="shared" si="14"/>
        <v>7.1048256237445824E-3</v>
      </c>
      <c r="BT9" s="41">
        <f t="shared" si="15"/>
        <v>1.7562433961781858E-2</v>
      </c>
      <c r="BU9" s="41">
        <f t="shared" si="16"/>
        <v>2.8453829920477534E-2</v>
      </c>
      <c r="BV9" s="41">
        <f t="shared" si="17"/>
        <v>1.147430897846447E-2</v>
      </c>
      <c r="BW9" s="41">
        <f t="shared" si="18"/>
        <v>-9.2969843819077659E-4</v>
      </c>
      <c r="BX9" s="47">
        <f t="shared" si="19"/>
        <v>-1.6433583773608168E-3</v>
      </c>
      <c r="BY9" s="47">
        <f t="shared" si="20"/>
        <v>-1.546422569758159E-2</v>
      </c>
      <c r="BZ9" s="41">
        <f t="shared" si="21"/>
        <v>-1.3443061743945887E-2</v>
      </c>
      <c r="CA9" s="41">
        <f t="shared" si="22"/>
        <v>-5.075539596836009E-3</v>
      </c>
      <c r="CB9" s="41">
        <f t="shared" si="23"/>
        <v>-2.5030884470250521E-3</v>
      </c>
      <c r="CC9" s="41">
        <f t="shared" si="24"/>
        <v>4.9279372116041123E-2</v>
      </c>
      <c r="CD9" s="41">
        <f t="shared" si="25"/>
        <v>-1.0576707026774726E-2</v>
      </c>
      <c r="CE9" s="41">
        <f t="shared" si="26"/>
        <v>-7.3305095032266412E-2</v>
      </c>
      <c r="CF9" s="41">
        <f t="shared" si="27"/>
        <v>1.5606960800578003E-2</v>
      </c>
      <c r="CG9" s="41">
        <f t="shared" si="28"/>
        <v>0</v>
      </c>
      <c r="CH9" s="41">
        <f t="shared" si="29"/>
        <v>-6.8197581888302184E-3</v>
      </c>
      <c r="CI9" s="41">
        <f t="shared" si="30"/>
        <v>-4.3177650479224259E-3</v>
      </c>
      <c r="CJ9" s="41">
        <f t="shared" si="31"/>
        <v>1.3183917532582322E-3</v>
      </c>
      <c r="CK9" s="41">
        <f t="shared" si="32"/>
        <v>-2.7283976694697207E-2</v>
      </c>
      <c r="CL9" s="41">
        <f t="shared" si="33"/>
        <v>-1.5785863797681782E-2</v>
      </c>
      <c r="CM9" s="41">
        <f t="shared" si="34"/>
        <v>4.5890163383062307E-3</v>
      </c>
      <c r="CN9" s="41">
        <f t="shared" si="35"/>
        <v>-3.9288872705997825E-2</v>
      </c>
      <c r="CO9" s="41">
        <f t="shared" si="36"/>
        <v>-5.2956726986248606E-2</v>
      </c>
      <c r="CP9" s="41">
        <f t="shared" si="37"/>
        <v>-7.9681696491768449E-3</v>
      </c>
      <c r="CQ9" s="41">
        <f t="shared" si="38"/>
        <v>4.0042709747238276E-3</v>
      </c>
      <c r="CR9" s="41">
        <f t="shared" si="39"/>
        <v>-4.3208779206858401E-2</v>
      </c>
      <c r="CS9" s="41">
        <f t="shared" si="40"/>
        <v>-2.2107860409064053E-2</v>
      </c>
      <c r="CT9" s="41">
        <f t="shared" si="41"/>
        <v>0</v>
      </c>
      <c r="CU9" s="41">
        <f t="shared" si="42"/>
        <v>-1.6733107288704304E-2</v>
      </c>
      <c r="CV9" s="41">
        <f t="shared" si="43"/>
        <v>1.5661710327448761E-3</v>
      </c>
      <c r="CW9" s="41">
        <f t="shared" si="44"/>
        <v>8.2244766675329591E-3</v>
      </c>
      <c r="CX9" s="41">
        <f t="shared" si="45"/>
        <v>-3.320601375494565E-3</v>
      </c>
      <c r="CY9" s="41">
        <f t="shared" si="46"/>
        <v>-2.8624494574837581E-2</v>
      </c>
      <c r="CZ9" s="41">
        <f t="shared" si="47"/>
        <v>-1.2587517422471745E-2</v>
      </c>
      <c r="DA9" s="41">
        <f t="shared" si="48"/>
        <v>-1.381808974445836E-2</v>
      </c>
      <c r="DB9" s="41">
        <f t="shared" si="49"/>
        <v>8.3857933762739641E-3</v>
      </c>
      <c r="DC9" s="41">
        <f t="shared" si="50"/>
        <v>-1.711897658817532E-3</v>
      </c>
      <c r="DD9" s="41">
        <f t="shared" si="51"/>
        <v>-6.592283380523597E-3</v>
      </c>
      <c r="DE9" s="41">
        <f t="shared" si="52"/>
        <v>2.065869145629138E-2</v>
      </c>
      <c r="DF9" s="41">
        <f t="shared" si="53"/>
        <v>6.6306167076088844E-3</v>
      </c>
      <c r="DG9" s="41">
        <f t="shared" si="54"/>
        <v>5.1415739735204639E-3</v>
      </c>
      <c r="DH9" s="47">
        <f t="shared" si="55"/>
        <v>-1.6847618305307097E-2</v>
      </c>
      <c r="DJ9" s="32" t="str">
        <f>Screening!B9</f>
        <v>CALD</v>
      </c>
      <c r="DK9" s="46">
        <f>AVERAGE(CALD)</f>
        <v>1.6525315178460836E-3</v>
      </c>
      <c r="DL9" s="46">
        <f t="shared" si="56"/>
        <v>0.51654988510332278</v>
      </c>
      <c r="DN9" s="35"/>
    </row>
    <row r="10" spans="1:118">
      <c r="A10" s="43">
        <v>41863</v>
      </c>
      <c r="B10" s="34">
        <v>23.91</v>
      </c>
      <c r="C10" s="34">
        <v>3.0064700000000002</v>
      </c>
      <c r="D10" s="34">
        <v>19.510000000000002</v>
      </c>
      <c r="E10" s="34">
        <v>1.87</v>
      </c>
      <c r="F10" s="34">
        <v>13.15</v>
      </c>
      <c r="G10" s="34">
        <v>41.291656000000003</v>
      </c>
      <c r="H10" s="34">
        <v>6.7538879999999999</v>
      </c>
      <c r="I10" s="34">
        <v>4.8</v>
      </c>
      <c r="J10" s="34">
        <v>468.19912699999998</v>
      </c>
      <c r="K10" s="34">
        <v>6.01</v>
      </c>
      <c r="L10" s="34">
        <v>51.110000999999997</v>
      </c>
      <c r="M10" s="34">
        <v>9.6199999999999992</v>
      </c>
      <c r="N10" s="34">
        <v>34.900821999999998</v>
      </c>
      <c r="O10" s="34">
        <v>5.62</v>
      </c>
      <c r="P10" s="34">
        <v>19.739999999999998</v>
      </c>
      <c r="Q10" s="34">
        <v>38.470001000000003</v>
      </c>
      <c r="R10" s="34">
        <v>19.93</v>
      </c>
      <c r="S10" s="34">
        <v>61.672939</v>
      </c>
      <c r="T10" s="34">
        <v>17.87743</v>
      </c>
      <c r="U10" s="34">
        <v>16.350000000000001</v>
      </c>
      <c r="V10" s="34">
        <v>11.510878999999999</v>
      </c>
      <c r="W10" s="34">
        <v>41.459999000000003</v>
      </c>
      <c r="X10" s="34">
        <v>23.620000999999998</v>
      </c>
      <c r="Y10" s="34">
        <v>12.588761</v>
      </c>
      <c r="Z10" s="34">
        <v>16.75046</v>
      </c>
      <c r="AA10" s="34">
        <v>48.333561000000003</v>
      </c>
      <c r="AB10" s="34">
        <v>25.62698</v>
      </c>
      <c r="AC10" s="34">
        <v>0.02</v>
      </c>
      <c r="AD10" s="34">
        <v>21.440000999999999</v>
      </c>
      <c r="AE10" s="34">
        <v>23.187525000000001</v>
      </c>
      <c r="AF10" s="34">
        <v>7.57</v>
      </c>
      <c r="AG10" s="34">
        <v>318.5</v>
      </c>
      <c r="AH10" s="34">
        <v>23.235146</v>
      </c>
      <c r="AI10" s="34">
        <v>51.301310999999998</v>
      </c>
      <c r="AJ10" s="34">
        <v>5.217492</v>
      </c>
      <c r="AK10" s="34">
        <v>9</v>
      </c>
      <c r="AL10" s="34">
        <v>3.69</v>
      </c>
      <c r="AM10" s="34">
        <v>26.932549999999999</v>
      </c>
      <c r="AN10" s="34">
        <v>37.5</v>
      </c>
      <c r="AO10" s="34">
        <v>45.857143000000001</v>
      </c>
      <c r="AP10" s="34">
        <v>3.55</v>
      </c>
      <c r="AQ10" s="34">
        <v>21.4</v>
      </c>
      <c r="AR10" s="34">
        <v>6.29</v>
      </c>
      <c r="AS10" s="34">
        <v>12.786587000000001</v>
      </c>
      <c r="AT10" s="34">
        <v>8.2522540000000006</v>
      </c>
      <c r="AU10" s="34">
        <v>5</v>
      </c>
      <c r="AV10" s="34">
        <v>13.208043</v>
      </c>
      <c r="AW10" s="34">
        <v>19.259495000000001</v>
      </c>
      <c r="AX10" s="34">
        <v>4.83</v>
      </c>
      <c r="AY10" s="34">
        <v>35.389999000000003</v>
      </c>
      <c r="AZ10" s="34">
        <v>47.860000999999997</v>
      </c>
      <c r="BA10" s="34">
        <v>26.18</v>
      </c>
      <c r="BB10" s="34">
        <v>25.247596999999999</v>
      </c>
      <c r="BC10" s="34">
        <v>21.454778999999998</v>
      </c>
      <c r="BD10" s="34">
        <v>21.790001</v>
      </c>
      <c r="BE10" s="38"/>
      <c r="BF10" s="41">
        <f t="shared" si="1"/>
        <v>6.7142509895831409E-3</v>
      </c>
      <c r="BG10" s="41">
        <f t="shared" si="2"/>
        <v>-1.8745287807228424E-3</v>
      </c>
      <c r="BH10" s="47">
        <f t="shared" si="3"/>
        <v>2.8068423402911172E-2</v>
      </c>
      <c r="BI10" s="41">
        <f t="shared" si="4"/>
        <v>3.2611585588761011E-2</v>
      </c>
      <c r="BJ10" s="41">
        <f t="shared" si="5"/>
        <v>7.6336248550712051E-3</v>
      </c>
      <c r="BK10" s="41">
        <f t="shared" si="6"/>
        <v>2.9826053680006067E-2</v>
      </c>
      <c r="BL10" s="41">
        <f t="shared" si="7"/>
        <v>-1.3167660231263667E-2</v>
      </c>
      <c r="BM10" s="41">
        <f t="shared" si="8"/>
        <v>2.7456846233039289E-2</v>
      </c>
      <c r="BN10" s="41">
        <f t="shared" si="9"/>
        <v>-8.9086721520376163E-3</v>
      </c>
      <c r="BO10" s="41">
        <f t="shared" si="10"/>
        <v>-3.2736147398271222E-2</v>
      </c>
      <c r="BP10" s="41">
        <f t="shared" si="11"/>
        <v>1.5975135120853027E-2</v>
      </c>
      <c r="BQ10" s="41">
        <f t="shared" si="12"/>
        <v>2.2071311080326825E-2</v>
      </c>
      <c r="BR10" s="41">
        <f t="shared" si="13"/>
        <v>6.6273153836117907E-3</v>
      </c>
      <c r="BS10" s="41">
        <f t="shared" si="14"/>
        <v>-5.3238812527499658E-3</v>
      </c>
      <c r="BT10" s="41">
        <f t="shared" si="15"/>
        <v>1.0695237913472273E-2</v>
      </c>
      <c r="BU10" s="41">
        <f t="shared" si="16"/>
        <v>5.6409445946456908E-2</v>
      </c>
      <c r="BV10" s="41">
        <f t="shared" si="17"/>
        <v>-1.1474308978464588E-2</v>
      </c>
      <c r="BW10" s="41">
        <f t="shared" si="18"/>
        <v>2.706794284115218E-2</v>
      </c>
      <c r="BX10" s="47">
        <f t="shared" si="19"/>
        <v>6.5574034901828776E-3</v>
      </c>
      <c r="BY10" s="47">
        <f t="shared" si="20"/>
        <v>5.9860387923679023E-2</v>
      </c>
      <c r="BZ10" s="41">
        <f t="shared" si="21"/>
        <v>-1.4388708907673655E-2</v>
      </c>
      <c r="CA10" s="41">
        <f t="shared" si="22"/>
        <v>4.5932391235093753E-3</v>
      </c>
      <c r="CB10" s="41">
        <f t="shared" si="23"/>
        <v>-1.3456888794702786E-2</v>
      </c>
      <c r="CC10" s="41">
        <f t="shared" si="24"/>
        <v>5.7022452126023158E-2</v>
      </c>
      <c r="CD10" s="41">
        <f t="shared" si="25"/>
        <v>1.5075763970772021E-2</v>
      </c>
      <c r="CE10" s="41">
        <f t="shared" si="26"/>
        <v>-0.11865867333478361</v>
      </c>
      <c r="CF10" s="41">
        <f t="shared" si="27"/>
        <v>6.446588158394749E-2</v>
      </c>
      <c r="CG10" s="41">
        <f t="shared" si="28"/>
        <v>0</v>
      </c>
      <c r="CH10" s="41">
        <f t="shared" si="29"/>
        <v>-2.2141079235423761E-2</v>
      </c>
      <c r="CI10" s="41">
        <f t="shared" si="30"/>
        <v>1.134374045100838E-2</v>
      </c>
      <c r="CJ10" s="41">
        <f t="shared" si="31"/>
        <v>-2.6385239581810604E-3</v>
      </c>
      <c r="CK10" s="41">
        <f t="shared" si="32"/>
        <v>-3.2435275753153844E-2</v>
      </c>
      <c r="CL10" s="41">
        <f t="shared" si="33"/>
        <v>1.5785863797681838E-2</v>
      </c>
      <c r="CM10" s="41">
        <f t="shared" si="34"/>
        <v>1.3265211624182732E-2</v>
      </c>
      <c r="CN10" s="41">
        <f t="shared" si="35"/>
        <v>-4.2644036799800731E-3</v>
      </c>
      <c r="CO10" s="41">
        <f t="shared" si="36"/>
        <v>-1.1104942840271764E-3</v>
      </c>
      <c r="CP10" s="41">
        <f t="shared" si="37"/>
        <v>-1.6129381929883644E-2</v>
      </c>
      <c r="CQ10" s="41">
        <f t="shared" si="38"/>
        <v>2.9924558758601047E-3</v>
      </c>
      <c r="CR10" s="41">
        <f t="shared" si="39"/>
        <v>-2.6317308317373417E-2</v>
      </c>
      <c r="CS10" s="41">
        <f t="shared" si="40"/>
        <v>1.3422985559050483E-2</v>
      </c>
      <c r="CT10" s="41">
        <f t="shared" si="41"/>
        <v>2.8573372444055948E-2</v>
      </c>
      <c r="CU10" s="41">
        <f t="shared" si="42"/>
        <v>-5.101288124368384E-2</v>
      </c>
      <c r="CV10" s="41">
        <f t="shared" si="43"/>
        <v>-1.5773197677094172E-2</v>
      </c>
      <c r="CW10" s="41">
        <f t="shared" si="44"/>
        <v>1.4878987433303993E-3</v>
      </c>
      <c r="CX10" s="41">
        <f t="shared" si="45"/>
        <v>3.320601375494558E-3</v>
      </c>
      <c r="CY10" s="41">
        <f t="shared" si="46"/>
        <v>-9.7126710730722668E-2</v>
      </c>
      <c r="CZ10" s="41">
        <f t="shared" si="47"/>
        <v>9.8039269959195874E-3</v>
      </c>
      <c r="DA10" s="41">
        <f t="shared" si="48"/>
        <v>5.0754498286596915E-2</v>
      </c>
      <c r="DB10" s="41">
        <f t="shared" si="49"/>
        <v>8.3160562416573856E-3</v>
      </c>
      <c r="DC10" s="41">
        <f t="shared" si="50"/>
        <v>1.0509939243096091E-2</v>
      </c>
      <c r="DD10" s="41">
        <f t="shared" si="51"/>
        <v>2.0902312775496517E-2</v>
      </c>
      <c r="DE10" s="41">
        <f t="shared" si="52"/>
        <v>-8.7469658272870295E-3</v>
      </c>
      <c r="DF10" s="41">
        <f t="shared" si="53"/>
        <v>-1.4716432625818754E-2</v>
      </c>
      <c r="DG10" s="41">
        <f t="shared" si="54"/>
        <v>4.8234840750290942E-2</v>
      </c>
      <c r="DH10" s="47">
        <f t="shared" si="55"/>
        <v>5.6160119053603276E-2</v>
      </c>
      <c r="DJ10" s="32" t="str">
        <f>Screening!B10</f>
        <v>CBIO</v>
      </c>
      <c r="DK10" s="46">
        <f>AVERAGE(CBIO)</f>
        <v>-2.2699425685330341E-3</v>
      </c>
      <c r="DL10" s="46">
        <f t="shared" si="56"/>
        <v>-0.4356188891737125</v>
      </c>
      <c r="DN10" s="35"/>
    </row>
    <row r="11" spans="1:118">
      <c r="A11" s="43">
        <v>41864</v>
      </c>
      <c r="B11" s="34">
        <v>24.379999000000002</v>
      </c>
      <c r="C11" s="34">
        <v>2.944423</v>
      </c>
      <c r="D11" s="34">
        <v>20.360001</v>
      </c>
      <c r="E11" s="34">
        <v>2.04</v>
      </c>
      <c r="F11" s="34">
        <v>13.17</v>
      </c>
      <c r="G11" s="34">
        <v>40.370215999999999</v>
      </c>
      <c r="H11" s="34">
        <v>6.5151640000000004</v>
      </c>
      <c r="I11" s="34">
        <v>4.75</v>
      </c>
      <c r="J11" s="34">
        <v>473.43624899999998</v>
      </c>
      <c r="K11" s="34">
        <v>5.95</v>
      </c>
      <c r="L11" s="34">
        <v>51.099997999999999</v>
      </c>
      <c r="M11" s="34">
        <v>9.6300000000000008</v>
      </c>
      <c r="N11" s="34">
        <v>34.255363000000003</v>
      </c>
      <c r="O11" s="34">
        <v>5.62</v>
      </c>
      <c r="P11" s="34">
        <v>21.049999</v>
      </c>
      <c r="Q11" s="34">
        <v>39.040000999999997</v>
      </c>
      <c r="R11" s="34">
        <v>19.84</v>
      </c>
      <c r="S11" s="34">
        <v>59.867783000000003</v>
      </c>
      <c r="T11" s="34">
        <v>17.848215</v>
      </c>
      <c r="U11" s="34">
        <v>16.489999999999998</v>
      </c>
      <c r="V11" s="34">
        <v>11.203568000000001</v>
      </c>
      <c r="W11" s="34">
        <v>40.950001</v>
      </c>
      <c r="X11" s="34">
        <v>24.15</v>
      </c>
      <c r="Y11" s="34">
        <v>12.491851</v>
      </c>
      <c r="Z11" s="34">
        <v>16.641848</v>
      </c>
      <c r="AA11" s="34">
        <v>45.489620000000002</v>
      </c>
      <c r="AB11" s="34">
        <v>25.031651</v>
      </c>
      <c r="AC11" s="34">
        <v>0.02</v>
      </c>
      <c r="AD11" s="34">
        <v>21.42</v>
      </c>
      <c r="AE11" s="34">
        <v>22.862843000000002</v>
      </c>
      <c r="AF11" s="34">
        <v>7.35</v>
      </c>
      <c r="AG11" s="34">
        <v>305.20001200000002</v>
      </c>
      <c r="AH11" s="34">
        <v>22.825752000000001</v>
      </c>
      <c r="AI11" s="34">
        <v>50.992263999999999</v>
      </c>
      <c r="AJ11" s="34">
        <v>5.475765</v>
      </c>
      <c r="AK11" s="34">
        <v>8.5</v>
      </c>
      <c r="AL11" s="34">
        <v>3.5</v>
      </c>
      <c r="AM11" s="34">
        <v>26.521227</v>
      </c>
      <c r="AN11" s="34">
        <v>35</v>
      </c>
      <c r="AO11" s="34">
        <v>44.457141999999997</v>
      </c>
      <c r="AP11" s="34">
        <v>3.5449999999999999</v>
      </c>
      <c r="AQ11" s="34">
        <v>21.1</v>
      </c>
      <c r="AR11" s="34">
        <v>5.93</v>
      </c>
      <c r="AS11" s="34">
        <v>13.290445</v>
      </c>
      <c r="AT11" s="34">
        <v>8.1245949999999993</v>
      </c>
      <c r="AU11" s="34">
        <v>4.8499999999999996</v>
      </c>
      <c r="AV11" s="34">
        <v>13.023958</v>
      </c>
      <c r="AW11" s="34">
        <v>18.897967999999999</v>
      </c>
      <c r="AX11" s="34">
        <v>4.6500000000000004</v>
      </c>
      <c r="AY11" s="34">
        <v>35.270000000000003</v>
      </c>
      <c r="AZ11" s="34">
        <v>46.650002000000001</v>
      </c>
      <c r="BA11" s="34">
        <v>24.67</v>
      </c>
      <c r="BB11" s="34">
        <v>24.917852</v>
      </c>
      <c r="BC11" s="34">
        <v>20.868604999999999</v>
      </c>
      <c r="BD11" s="34">
        <v>21.93</v>
      </c>
      <c r="BE11" s="38"/>
      <c r="BF11" s="41">
        <f t="shared" si="1"/>
        <v>1.9466301565664128E-2</v>
      </c>
      <c r="BG11" s="41">
        <f t="shared" si="2"/>
        <v>-2.0853760456957842E-2</v>
      </c>
      <c r="BH11" s="47">
        <f t="shared" si="3"/>
        <v>4.2645086163214517E-2</v>
      </c>
      <c r="BI11" s="41">
        <f t="shared" si="4"/>
        <v>8.7011376989629699E-2</v>
      </c>
      <c r="BJ11" s="41">
        <f t="shared" si="5"/>
        <v>1.5197571314159958E-3</v>
      </c>
      <c r="BK11" s="41">
        <f t="shared" si="6"/>
        <v>-2.2568160298746438E-2</v>
      </c>
      <c r="BL11" s="41">
        <f t="shared" si="7"/>
        <v>-3.5985956121695556E-2</v>
      </c>
      <c r="BM11" s="41">
        <f t="shared" si="8"/>
        <v>-1.0471299867295366E-2</v>
      </c>
      <c r="BN11" s="41">
        <f t="shared" si="9"/>
        <v>1.1123575290770816E-2</v>
      </c>
      <c r="BO11" s="41">
        <f t="shared" si="10"/>
        <v>-1.0033528989577697E-2</v>
      </c>
      <c r="BP11" s="41">
        <f t="shared" si="11"/>
        <v>-1.957342751159617E-4</v>
      </c>
      <c r="BQ11" s="41">
        <f t="shared" si="12"/>
        <v>1.0389611324192604E-3</v>
      </c>
      <c r="BR11" s="41">
        <f t="shared" si="13"/>
        <v>-1.8667245547755191E-2</v>
      </c>
      <c r="BS11" s="41">
        <f t="shared" si="14"/>
        <v>0</v>
      </c>
      <c r="BT11" s="41">
        <f t="shared" si="15"/>
        <v>6.4253478617115667E-2</v>
      </c>
      <c r="BU11" s="41">
        <f t="shared" si="16"/>
        <v>1.4708044401160737E-2</v>
      </c>
      <c r="BV11" s="41">
        <f t="shared" si="17"/>
        <v>-4.5260323679766372E-3</v>
      </c>
      <c r="BW11" s="41">
        <f t="shared" si="18"/>
        <v>-2.9706730731804888E-2</v>
      </c>
      <c r="BX11" s="47">
        <f t="shared" si="19"/>
        <v>-1.6355201711448896E-3</v>
      </c>
      <c r="BY11" s="47">
        <f t="shared" si="20"/>
        <v>8.5262392282448793E-3</v>
      </c>
      <c r="BZ11" s="41">
        <f t="shared" si="21"/>
        <v>-2.7060289196683834E-2</v>
      </c>
      <c r="CA11" s="41">
        <f t="shared" si="22"/>
        <v>-1.2377248168897433E-2</v>
      </c>
      <c r="CB11" s="41">
        <f t="shared" si="23"/>
        <v>2.2190526992363797E-2</v>
      </c>
      <c r="CC11" s="41">
        <f t="shared" si="24"/>
        <v>-7.7279200598717838E-3</v>
      </c>
      <c r="CD11" s="41">
        <f t="shared" si="25"/>
        <v>-6.5052336616287666E-3</v>
      </c>
      <c r="CE11" s="41">
        <f t="shared" si="26"/>
        <v>-6.0641996023458718E-2</v>
      </c>
      <c r="CF11" s="41">
        <f t="shared" si="27"/>
        <v>-2.3504638650868916E-2</v>
      </c>
      <c r="CG11" s="41">
        <f t="shared" si="28"/>
        <v>0</v>
      </c>
      <c r="CH11" s="41">
        <f t="shared" si="29"/>
        <v>-9.3331782478833303E-4</v>
      </c>
      <c r="CI11" s="41">
        <f t="shared" si="30"/>
        <v>-1.4101402196010084E-2</v>
      </c>
      <c r="CJ11" s="41">
        <f t="shared" si="31"/>
        <v>-2.9492754224612231E-2</v>
      </c>
      <c r="CK11" s="41">
        <f t="shared" si="32"/>
        <v>-4.2655136283437083E-2</v>
      </c>
      <c r="CL11" s="41">
        <f t="shared" si="33"/>
        <v>-1.7776673871951705E-2</v>
      </c>
      <c r="CM11" s="41">
        <f t="shared" si="34"/>
        <v>-6.042372461452181E-3</v>
      </c>
      <c r="CN11" s="41">
        <f t="shared" si="35"/>
        <v>4.8315165302535878E-2</v>
      </c>
      <c r="CO11" s="41">
        <f t="shared" si="36"/>
        <v>-5.7158413839948637E-2</v>
      </c>
      <c r="CP11" s="41">
        <f t="shared" si="37"/>
        <v>-5.2863489557067767E-2</v>
      </c>
      <c r="CQ11" s="41">
        <f t="shared" si="38"/>
        <v>-1.5390161061867431E-2</v>
      </c>
      <c r="CR11" s="41">
        <f t="shared" si="39"/>
        <v>-6.8992871486951435E-2</v>
      </c>
      <c r="CS11" s="41">
        <f t="shared" si="40"/>
        <v>-3.1005353221250025E-2</v>
      </c>
      <c r="CT11" s="41">
        <f t="shared" si="41"/>
        <v>-1.4094435032336043E-3</v>
      </c>
      <c r="CU11" s="41">
        <f t="shared" si="42"/>
        <v>-1.4117881545784819E-2</v>
      </c>
      <c r="CV11" s="41">
        <f t="shared" si="43"/>
        <v>-5.8936857702715083E-2</v>
      </c>
      <c r="CW11" s="41">
        <f t="shared" si="44"/>
        <v>3.8648625107671336E-2</v>
      </c>
      <c r="CX11" s="41">
        <f t="shared" si="45"/>
        <v>-1.5590494332572603E-2</v>
      </c>
      <c r="CY11" s="41">
        <f t="shared" si="46"/>
        <v>-3.0459207484708574E-2</v>
      </c>
      <c r="CZ11" s="41">
        <f t="shared" si="47"/>
        <v>-1.4035377775932525E-2</v>
      </c>
      <c r="DA11" s="41">
        <f t="shared" si="48"/>
        <v>-1.8949782822724495E-2</v>
      </c>
      <c r="DB11" s="41">
        <f t="shared" si="49"/>
        <v>-3.7979248065216333E-2</v>
      </c>
      <c r="DC11" s="41">
        <f t="shared" si="50"/>
        <v>-3.3965218528413579E-3</v>
      </c>
      <c r="DD11" s="41">
        <f t="shared" si="51"/>
        <v>-2.5607133208695607E-2</v>
      </c>
      <c r="DE11" s="41">
        <f t="shared" si="52"/>
        <v>-5.9407829940488516E-2</v>
      </c>
      <c r="DF11" s="41">
        <f t="shared" si="53"/>
        <v>-1.314648849821215E-2</v>
      </c>
      <c r="DG11" s="41">
        <f t="shared" si="54"/>
        <v>-2.77015412636036E-2</v>
      </c>
      <c r="DH11" s="47">
        <f t="shared" si="55"/>
        <v>6.4043675806580488E-3</v>
      </c>
      <c r="DJ11" s="32" t="str">
        <f>Screening!B11</f>
        <v>CERC</v>
      </c>
      <c r="DK11" s="46">
        <f>AVERAGE(CERC)</f>
        <v>-1.1824650464585704E-3</v>
      </c>
      <c r="DL11" s="46">
        <f t="shared" si="56"/>
        <v>-0.25768469870025279</v>
      </c>
      <c r="DN11" s="35"/>
    </row>
    <row r="12" spans="1:118">
      <c r="A12" s="43">
        <v>41865</v>
      </c>
      <c r="B12" s="34">
        <v>26.17</v>
      </c>
      <c r="C12" s="34">
        <v>2.9669859999999999</v>
      </c>
      <c r="D12" s="34">
        <v>20.399999999999999</v>
      </c>
      <c r="E12" s="34">
        <v>2.04</v>
      </c>
      <c r="F12" s="34">
        <v>12.89</v>
      </c>
      <c r="G12" s="34">
        <v>39.859321999999999</v>
      </c>
      <c r="H12" s="34">
        <v>6.3162269999999996</v>
      </c>
      <c r="I12" s="34">
        <v>4.55</v>
      </c>
      <c r="J12" s="34">
        <v>457.72488399999997</v>
      </c>
      <c r="K12" s="34">
        <v>5.91</v>
      </c>
      <c r="L12" s="34">
        <v>50.34</v>
      </c>
      <c r="M12" s="34">
        <v>9.5399999999999991</v>
      </c>
      <c r="N12" s="34">
        <v>33.821983000000003</v>
      </c>
      <c r="O12" s="34">
        <v>5.52</v>
      </c>
      <c r="P12" s="34">
        <v>21.030000999999999</v>
      </c>
      <c r="Q12" s="34">
        <v>39.25</v>
      </c>
      <c r="R12" s="34">
        <v>20.34</v>
      </c>
      <c r="S12" s="34">
        <v>59.114078999999997</v>
      </c>
      <c r="T12" s="34">
        <v>17.974799999999998</v>
      </c>
      <c r="U12" s="34">
        <v>16.41</v>
      </c>
      <c r="V12" s="34">
        <v>11.440633999999999</v>
      </c>
      <c r="W12" s="34">
        <v>41.130001</v>
      </c>
      <c r="X12" s="34">
        <v>24.18</v>
      </c>
      <c r="Y12" s="34">
        <v>12.288338</v>
      </c>
      <c r="Z12" s="34">
        <v>15.839831999999999</v>
      </c>
      <c r="AA12" s="34">
        <v>47.966171000000003</v>
      </c>
      <c r="AB12" s="34">
        <v>25.943247</v>
      </c>
      <c r="AC12" s="34">
        <v>0.02</v>
      </c>
      <c r="AD12" s="34">
        <v>20.75</v>
      </c>
      <c r="AE12" s="34">
        <v>22.934999000000001</v>
      </c>
      <c r="AF12" s="34">
        <v>7.38</v>
      </c>
      <c r="AG12" s="34">
        <v>300.64999399999999</v>
      </c>
      <c r="AH12" s="34">
        <v>22.225314999999998</v>
      </c>
      <c r="AI12" s="34">
        <v>51.388226000000003</v>
      </c>
      <c r="AJ12" s="34">
        <v>5.4674040000000002</v>
      </c>
      <c r="AK12" s="34">
        <v>8.5</v>
      </c>
      <c r="AL12" s="34">
        <v>3.5</v>
      </c>
      <c r="AM12" s="34">
        <v>26.297684</v>
      </c>
      <c r="AN12" s="34">
        <v>35.700001</v>
      </c>
      <c r="AO12" s="34">
        <v>44.228572999999997</v>
      </c>
      <c r="AP12" s="34">
        <v>3.54</v>
      </c>
      <c r="AQ12" s="34">
        <v>21.290001</v>
      </c>
      <c r="AR12" s="34">
        <v>5.96</v>
      </c>
      <c r="AS12" s="34">
        <v>13.689729</v>
      </c>
      <c r="AT12" s="34">
        <v>8.2704869999999993</v>
      </c>
      <c r="AU12" s="34">
        <v>5.2</v>
      </c>
      <c r="AV12" s="34">
        <v>12.922712000000001</v>
      </c>
      <c r="AW12" s="34">
        <v>18.347463999999999</v>
      </c>
      <c r="AX12" s="34">
        <v>4.6500000000000004</v>
      </c>
      <c r="AY12" s="34">
        <v>35.259998000000003</v>
      </c>
      <c r="AZ12" s="34">
        <v>46.689999</v>
      </c>
      <c r="BA12" s="34">
        <v>23.889999</v>
      </c>
      <c r="BB12" s="34">
        <v>25.176302</v>
      </c>
      <c r="BC12" s="34">
        <v>20.430171999999999</v>
      </c>
      <c r="BD12" s="34">
        <v>21.92</v>
      </c>
      <c r="BE12" s="38"/>
      <c r="BF12" s="41">
        <f t="shared" si="1"/>
        <v>7.0850633506157029E-2</v>
      </c>
      <c r="BG12" s="41">
        <f t="shared" si="2"/>
        <v>7.6337501160371668E-3</v>
      </c>
      <c r="BH12" s="47">
        <f t="shared" si="3"/>
        <v>1.9626600519362467E-3</v>
      </c>
      <c r="BI12" s="41">
        <f t="shared" si="4"/>
        <v>0</v>
      </c>
      <c r="BJ12" s="41">
        <f t="shared" si="5"/>
        <v>-2.1489698804093557E-2</v>
      </c>
      <c r="BK12" s="41">
        <f t="shared" si="6"/>
        <v>-1.2735980251720189E-2</v>
      </c>
      <c r="BL12" s="41">
        <f t="shared" si="7"/>
        <v>-3.1010346722212818E-2</v>
      </c>
      <c r="BM12" s="41">
        <f t="shared" si="8"/>
        <v>-4.3017385083690816E-2</v>
      </c>
      <c r="BN12" s="41">
        <f t="shared" si="9"/>
        <v>-3.3748952086699882E-2</v>
      </c>
      <c r="BO12" s="41">
        <f t="shared" si="10"/>
        <v>-6.745388139531538E-3</v>
      </c>
      <c r="BP12" s="41">
        <f t="shared" si="11"/>
        <v>-1.4984468363544858E-2</v>
      </c>
      <c r="BQ12" s="41">
        <f t="shared" si="12"/>
        <v>-9.3897403498392554E-3</v>
      </c>
      <c r="BR12" s="41">
        <f t="shared" si="13"/>
        <v>-1.273216069591105E-2</v>
      </c>
      <c r="BS12" s="41">
        <f t="shared" si="14"/>
        <v>-1.795380361659582E-2</v>
      </c>
      <c r="BT12" s="41">
        <f t="shared" si="15"/>
        <v>-9.5047535672636665E-4</v>
      </c>
      <c r="BU12" s="41">
        <f t="shared" si="16"/>
        <v>5.36465706877212E-3</v>
      </c>
      <c r="BV12" s="41">
        <f t="shared" si="17"/>
        <v>2.4889288763687109E-2</v>
      </c>
      <c r="BW12" s="41">
        <f t="shared" si="18"/>
        <v>-1.2669394627825502E-2</v>
      </c>
      <c r="BX12" s="47">
        <f t="shared" si="19"/>
        <v>7.0672737552216931E-3</v>
      </c>
      <c r="BY12" s="47">
        <f t="shared" si="20"/>
        <v>-4.8632314695078761E-3</v>
      </c>
      <c r="BZ12" s="41">
        <f t="shared" si="21"/>
        <v>2.0939104999945925E-2</v>
      </c>
      <c r="CA12" s="41">
        <f t="shared" si="22"/>
        <v>4.3859718363832281E-3</v>
      </c>
      <c r="CB12" s="41">
        <f t="shared" si="23"/>
        <v>1.2414650880649455E-3</v>
      </c>
      <c r="CC12" s="41">
        <f t="shared" si="24"/>
        <v>-1.6425829178575924E-2</v>
      </c>
      <c r="CD12" s="41">
        <f t="shared" si="25"/>
        <v>-4.9392706649492191E-2</v>
      </c>
      <c r="CE12" s="41">
        <f t="shared" si="26"/>
        <v>5.3011823544105205E-2</v>
      </c>
      <c r="CF12" s="41">
        <f t="shared" si="27"/>
        <v>3.5770280416661596E-2</v>
      </c>
      <c r="CG12" s="41">
        <f t="shared" si="28"/>
        <v>0</v>
      </c>
      <c r="CH12" s="41">
        <f t="shared" si="29"/>
        <v>-3.1778818342895518E-2</v>
      </c>
      <c r="CI12" s="41">
        <f t="shared" si="30"/>
        <v>3.1510681094734346E-3</v>
      </c>
      <c r="CJ12" s="41">
        <f t="shared" si="31"/>
        <v>4.0733253876358688E-3</v>
      </c>
      <c r="CK12" s="41">
        <f t="shared" si="32"/>
        <v>-1.5020561199963743E-2</v>
      </c>
      <c r="CL12" s="41">
        <f t="shared" si="33"/>
        <v>-2.6657417741215987E-2</v>
      </c>
      <c r="CM12" s="41">
        <f t="shared" si="34"/>
        <v>7.7351451293128197E-3</v>
      </c>
      <c r="CN12" s="41">
        <f t="shared" si="35"/>
        <v>-1.5280768535922361E-3</v>
      </c>
      <c r="CO12" s="41">
        <f t="shared" si="36"/>
        <v>0</v>
      </c>
      <c r="CP12" s="41">
        <f t="shared" si="37"/>
        <v>0</v>
      </c>
      <c r="CQ12" s="41">
        <f t="shared" si="38"/>
        <v>-8.4645567460705333E-3</v>
      </c>
      <c r="CR12" s="41">
        <f t="shared" si="39"/>
        <v>1.9802655307383805E-2</v>
      </c>
      <c r="CS12" s="41">
        <f t="shared" si="40"/>
        <v>-5.1545957787434912E-3</v>
      </c>
      <c r="CT12" s="41">
        <f t="shared" si="41"/>
        <v>-1.411432838407736E-3</v>
      </c>
      <c r="CU12" s="41">
        <f t="shared" si="42"/>
        <v>8.9644853937747276E-3</v>
      </c>
      <c r="CV12" s="41">
        <f t="shared" si="43"/>
        <v>5.0462680676244395E-3</v>
      </c>
      <c r="CW12" s="41">
        <f t="shared" si="44"/>
        <v>2.9600487646271521E-2</v>
      </c>
      <c r="CX12" s="41">
        <f t="shared" si="45"/>
        <v>1.7797514027546917E-2</v>
      </c>
      <c r="CY12" s="41">
        <f t="shared" si="46"/>
        <v>6.9679920637990014E-2</v>
      </c>
      <c r="CZ12" s="41">
        <f t="shared" si="47"/>
        <v>-7.804200991478303E-3</v>
      </c>
      <c r="DA12" s="41">
        <f t="shared" si="48"/>
        <v>-2.95630397431461E-2</v>
      </c>
      <c r="DB12" s="41">
        <f t="shared" si="49"/>
        <v>0</v>
      </c>
      <c r="DC12" s="41">
        <f t="shared" si="50"/>
        <v>-2.8362399973554846E-4</v>
      </c>
      <c r="DD12" s="41">
        <f t="shared" si="51"/>
        <v>8.570173991765686E-4</v>
      </c>
      <c r="DE12" s="41">
        <f t="shared" si="52"/>
        <v>-3.2128011062066385E-2</v>
      </c>
      <c r="DF12" s="41">
        <f t="shared" si="53"/>
        <v>1.0318660863945067E-2</v>
      </c>
      <c r="DG12" s="41">
        <f t="shared" si="54"/>
        <v>-2.123304871183853E-2</v>
      </c>
      <c r="DH12" s="47">
        <f t="shared" si="55"/>
        <v>-4.5610034998194493E-4</v>
      </c>
      <c r="DJ12" s="58" t="str">
        <f>Screening!B12</f>
        <v>DATA</v>
      </c>
      <c r="DK12" s="59">
        <f>AVERAGE(DATA)</f>
        <v>3.8435516020164455E-4</v>
      </c>
      <c r="DL12" s="59">
        <f t="shared" si="56"/>
        <v>0.10170337011309183</v>
      </c>
      <c r="DN12" s="35"/>
    </row>
    <row r="13" spans="1:118">
      <c r="A13" s="43">
        <v>41866</v>
      </c>
      <c r="B13" s="34">
        <v>27.26</v>
      </c>
      <c r="C13" s="34">
        <v>2.9613450000000001</v>
      </c>
      <c r="D13" s="34">
        <v>20.76</v>
      </c>
      <c r="E13" s="34">
        <v>2.101</v>
      </c>
      <c r="F13" s="34">
        <v>13.05</v>
      </c>
      <c r="G13" s="34">
        <v>40.570923000000001</v>
      </c>
      <c r="H13" s="34">
        <v>6.5648980000000003</v>
      </c>
      <c r="I13" s="34">
        <v>4.68</v>
      </c>
      <c r="J13" s="34">
        <v>456.67742900000002</v>
      </c>
      <c r="K13" s="34">
        <v>5.9</v>
      </c>
      <c r="L13" s="34">
        <v>48.529998999999997</v>
      </c>
      <c r="M13" s="34">
        <v>9.52</v>
      </c>
      <c r="N13" s="34">
        <v>33.609904999999998</v>
      </c>
      <c r="O13" s="34">
        <v>5.52</v>
      </c>
      <c r="P13" s="34">
        <v>21.5</v>
      </c>
      <c r="Q13" s="34">
        <v>38.959999000000003</v>
      </c>
      <c r="R13" s="34">
        <v>20.799999</v>
      </c>
      <c r="S13" s="34">
        <v>59.597946</v>
      </c>
      <c r="T13" s="34">
        <v>18.052696000000001</v>
      </c>
      <c r="U13" s="34">
        <v>15.96</v>
      </c>
      <c r="V13" s="34">
        <v>11.475756000000001</v>
      </c>
      <c r="W13" s="34">
        <v>41.119999</v>
      </c>
      <c r="X13" s="34">
        <v>23.75</v>
      </c>
      <c r="Y13" s="34">
        <v>12.501542000000001</v>
      </c>
      <c r="Z13" s="34">
        <v>16.299322</v>
      </c>
      <c r="AA13" s="34">
        <v>46.489761000000001</v>
      </c>
      <c r="AB13" s="34">
        <v>25.971153000000001</v>
      </c>
      <c r="AC13" s="34">
        <v>0.02</v>
      </c>
      <c r="AD13" s="34">
        <v>21.219999000000001</v>
      </c>
      <c r="AE13" s="34">
        <v>23.052237999999999</v>
      </c>
      <c r="AF13" s="34">
        <v>7.36</v>
      </c>
      <c r="AG13" s="34">
        <v>302.05001800000002</v>
      </c>
      <c r="AH13" s="34">
        <v>23.762799999999999</v>
      </c>
      <c r="AI13" s="34">
        <v>51.378571000000001</v>
      </c>
      <c r="AJ13" s="34">
        <v>5.217492</v>
      </c>
      <c r="AK13" s="34">
        <v>8.25</v>
      </c>
      <c r="AL13" s="34">
        <v>3.44</v>
      </c>
      <c r="AM13" s="34">
        <v>26.744768000000001</v>
      </c>
      <c r="AN13" s="34">
        <v>36</v>
      </c>
      <c r="AO13" s="34">
        <v>44.737144000000001</v>
      </c>
      <c r="AP13" s="34">
        <v>3.6</v>
      </c>
      <c r="AQ13" s="34">
        <v>21.450001</v>
      </c>
      <c r="AR13" s="34">
        <v>6.07</v>
      </c>
      <c r="AS13" s="34">
        <v>13.727755999999999</v>
      </c>
      <c r="AT13" s="34">
        <v>8.3434360000000005</v>
      </c>
      <c r="AU13" s="34">
        <v>5.1100000000000003</v>
      </c>
      <c r="AV13" s="34">
        <v>12.664994</v>
      </c>
      <c r="AW13" s="34">
        <v>18.577525999999999</v>
      </c>
      <c r="AX13" s="34">
        <v>4.6900000000000004</v>
      </c>
      <c r="AY13" s="34">
        <v>35.419998</v>
      </c>
      <c r="AZ13" s="34">
        <v>46.740001999999997</v>
      </c>
      <c r="BA13" s="34">
        <v>26.870000999999998</v>
      </c>
      <c r="BB13" s="34">
        <v>24.507904</v>
      </c>
      <c r="BC13" s="34">
        <v>20.363458999999999</v>
      </c>
      <c r="BD13" s="34">
        <v>21.209999</v>
      </c>
      <c r="BE13" s="38"/>
      <c r="BF13" s="41">
        <f t="shared" si="1"/>
        <v>4.0806709726332151E-2</v>
      </c>
      <c r="BG13" s="41">
        <f t="shared" si="2"/>
        <v>-1.903065703477549E-3</v>
      </c>
      <c r="BH13" s="47">
        <f t="shared" si="3"/>
        <v>1.7493157447517338E-2</v>
      </c>
      <c r="BI13" s="41">
        <f t="shared" si="4"/>
        <v>2.9463614006738241E-2</v>
      </c>
      <c r="BJ13" s="41">
        <f t="shared" si="5"/>
        <v>1.2336316817606321E-2</v>
      </c>
      <c r="BK13" s="41">
        <f t="shared" si="6"/>
        <v>1.7695322654026732E-2</v>
      </c>
      <c r="BL13" s="41">
        <f t="shared" si="7"/>
        <v>3.861493447954744E-2</v>
      </c>
      <c r="BM13" s="41">
        <f t="shared" si="8"/>
        <v>2.8170876966696224E-2</v>
      </c>
      <c r="BN13" s="41">
        <f t="shared" si="9"/>
        <v>-2.29101664171536E-3</v>
      </c>
      <c r="BO13" s="41">
        <f t="shared" si="10"/>
        <v>-1.6934805063330315E-3</v>
      </c>
      <c r="BP13" s="41">
        <f t="shared" si="11"/>
        <v>-3.6617846895856197E-2</v>
      </c>
      <c r="BQ13" s="41">
        <f t="shared" si="12"/>
        <v>-2.0986366569211382E-3</v>
      </c>
      <c r="BR13" s="41">
        <f t="shared" si="13"/>
        <v>-6.2901605026441723E-3</v>
      </c>
      <c r="BS13" s="41">
        <f t="shared" si="14"/>
        <v>0</v>
      </c>
      <c r="BT13" s="41">
        <f t="shared" si="15"/>
        <v>2.2102897867892466E-2</v>
      </c>
      <c r="BU13" s="41">
        <f t="shared" si="16"/>
        <v>-7.41599112143446E-3</v>
      </c>
      <c r="BV13" s="41">
        <f t="shared" si="17"/>
        <v>2.2363548009934054E-2</v>
      </c>
      <c r="BW13" s="41">
        <f t="shared" si="18"/>
        <v>8.1519909985604284E-3</v>
      </c>
      <c r="BX13" s="47">
        <f t="shared" si="19"/>
        <v>4.3242595257155418E-3</v>
      </c>
      <c r="BY13" s="47">
        <f t="shared" si="20"/>
        <v>-2.7805313080336774E-2</v>
      </c>
      <c r="BZ13" s="41">
        <f t="shared" si="21"/>
        <v>3.0652321329400572E-3</v>
      </c>
      <c r="CA13" s="41">
        <f t="shared" si="22"/>
        <v>-2.4320972764265263E-4</v>
      </c>
      <c r="CB13" s="41">
        <f t="shared" si="23"/>
        <v>-1.7943314705996399E-2</v>
      </c>
      <c r="CC13" s="41">
        <f t="shared" si="24"/>
        <v>1.7201314162600428E-2</v>
      </c>
      <c r="CD13" s="41">
        <f t="shared" si="25"/>
        <v>2.8595731586163204E-2</v>
      </c>
      <c r="CE13" s="41">
        <f t="shared" si="26"/>
        <v>-3.126389680808031E-2</v>
      </c>
      <c r="CF13" s="41">
        <f t="shared" si="27"/>
        <v>1.075077538709778E-3</v>
      </c>
      <c r="CG13" s="41">
        <f t="shared" si="28"/>
        <v>0</v>
      </c>
      <c r="CH13" s="41">
        <f t="shared" si="29"/>
        <v>2.2397839383775316E-2</v>
      </c>
      <c r="CI13" s="41">
        <f t="shared" si="30"/>
        <v>5.0987735572465814E-3</v>
      </c>
      <c r="CJ13" s="41">
        <f t="shared" si="31"/>
        <v>-2.7137058715961618E-3</v>
      </c>
      <c r="CK13" s="41">
        <f t="shared" si="32"/>
        <v>4.6458486487141182E-3</v>
      </c>
      <c r="CL13" s="41">
        <f t="shared" si="33"/>
        <v>6.6889378141223407E-2</v>
      </c>
      <c r="CM13" s="41">
        <f t="shared" si="34"/>
        <v>-1.8790115699355236E-4</v>
      </c>
      <c r="CN13" s="41">
        <f t="shared" si="35"/>
        <v>-4.6787088448943706E-2</v>
      </c>
      <c r="CO13" s="41">
        <f t="shared" si="36"/>
        <v>-2.985296314968116E-2</v>
      </c>
      <c r="CP13" s="41">
        <f t="shared" si="37"/>
        <v>-1.7291497110060994E-2</v>
      </c>
      <c r="CQ13" s="41">
        <f t="shared" si="38"/>
        <v>1.685799095735404E-2</v>
      </c>
      <c r="CR13" s="41">
        <f t="shared" si="39"/>
        <v>8.368221659312499E-3</v>
      </c>
      <c r="CS13" s="41">
        <f t="shared" si="40"/>
        <v>1.1433090340472796E-2</v>
      </c>
      <c r="CT13" s="41">
        <f t="shared" si="41"/>
        <v>1.6807118316381191E-2</v>
      </c>
      <c r="CU13" s="41">
        <f t="shared" si="42"/>
        <v>7.4871661182759194E-3</v>
      </c>
      <c r="CV13" s="41">
        <f t="shared" si="43"/>
        <v>1.8288123994148558E-2</v>
      </c>
      <c r="CW13" s="41">
        <f t="shared" si="44"/>
        <v>2.7739250615973761E-3</v>
      </c>
      <c r="CX13" s="41">
        <f t="shared" si="45"/>
        <v>8.781727086442882E-3</v>
      </c>
      <c r="CY13" s="41">
        <f t="shared" si="46"/>
        <v>-1.7459221371768543E-2</v>
      </c>
      <c r="CZ13" s="41">
        <f t="shared" si="47"/>
        <v>-2.0144573740800892E-2</v>
      </c>
      <c r="DA13" s="41">
        <f t="shared" si="48"/>
        <v>1.2461207275989305E-2</v>
      </c>
      <c r="DB13" s="41">
        <f t="shared" si="49"/>
        <v>8.5653628589230004E-3</v>
      </c>
      <c r="DC13" s="41">
        <f t="shared" si="50"/>
        <v>4.5274556411868975E-3</v>
      </c>
      <c r="DD13" s="41">
        <f t="shared" si="51"/>
        <v>1.070384335629569E-3</v>
      </c>
      <c r="DE13" s="41">
        <f t="shared" si="52"/>
        <v>0.11755054036442622</v>
      </c>
      <c r="DF13" s="41">
        <f t="shared" si="53"/>
        <v>-2.6907477474039817E-2</v>
      </c>
      <c r="DG13" s="41">
        <f t="shared" si="54"/>
        <v>-3.2707585884600592E-3</v>
      </c>
      <c r="DH13" s="47">
        <f t="shared" si="55"/>
        <v>-3.2926740650796857E-2</v>
      </c>
      <c r="DJ13" s="32" t="str">
        <f>Screening!B13</f>
        <v>DAVE</v>
      </c>
      <c r="DK13" s="46">
        <f>AVERAGE(DAVE)</f>
        <v>-3.794353492351418E-4</v>
      </c>
      <c r="DL13" s="46">
        <f t="shared" si="56"/>
        <v>-9.1188619019072714E-2</v>
      </c>
      <c r="DN13" s="35"/>
    </row>
    <row r="14" spans="1:118">
      <c r="A14" s="43">
        <v>41869</v>
      </c>
      <c r="B14" s="34">
        <v>28.299999</v>
      </c>
      <c r="C14" s="34">
        <v>2.9669859999999999</v>
      </c>
      <c r="D14" s="34">
        <v>21.719999000000001</v>
      </c>
      <c r="E14" s="34">
        <v>2.09</v>
      </c>
      <c r="F14" s="34">
        <v>11.9</v>
      </c>
      <c r="G14" s="34">
        <v>40.653033999999998</v>
      </c>
      <c r="H14" s="34">
        <v>6.4256419999999999</v>
      </c>
      <c r="I14" s="34">
        <v>4.53</v>
      </c>
      <c r="J14" s="34">
        <v>455.63000499999998</v>
      </c>
      <c r="K14" s="34">
        <v>5.74</v>
      </c>
      <c r="L14" s="34">
        <v>49.610000999999997</v>
      </c>
      <c r="M14" s="34">
        <v>9.4700000000000006</v>
      </c>
      <c r="N14" s="34">
        <v>32.678589000000002</v>
      </c>
      <c r="O14" s="34">
        <v>5.54</v>
      </c>
      <c r="P14" s="34">
        <v>21.559999000000001</v>
      </c>
      <c r="Q14" s="34">
        <v>38.580002</v>
      </c>
      <c r="R14" s="34">
        <v>20.65</v>
      </c>
      <c r="S14" s="34">
        <v>57.178668999999999</v>
      </c>
      <c r="T14" s="34">
        <v>18.07217</v>
      </c>
      <c r="U14" s="34">
        <v>15.66</v>
      </c>
      <c r="V14" s="34">
        <v>11.818182999999999</v>
      </c>
      <c r="W14" s="34">
        <v>40.779998999999997</v>
      </c>
      <c r="X14" s="34">
        <v>23.26</v>
      </c>
      <c r="Y14" s="34">
        <v>12.385248000000001</v>
      </c>
      <c r="Z14" s="34">
        <v>15.823124999999999</v>
      </c>
      <c r="AA14" s="34">
        <v>47.625984000000003</v>
      </c>
      <c r="AB14" s="34">
        <v>24.910724999999999</v>
      </c>
      <c r="AC14" s="34">
        <v>0.02</v>
      </c>
      <c r="AD14" s="34">
        <v>20.52</v>
      </c>
      <c r="AE14" s="34">
        <v>22.380642000000002</v>
      </c>
      <c r="AF14" s="34">
        <v>7.19</v>
      </c>
      <c r="AG14" s="34">
        <v>301.69998199999998</v>
      </c>
      <c r="AH14" s="34">
        <v>23.881070999999999</v>
      </c>
      <c r="AI14" s="34">
        <v>51.078395999999998</v>
      </c>
      <c r="AJ14" s="34">
        <v>5.2667310000000001</v>
      </c>
      <c r="AK14" s="34">
        <v>8.25</v>
      </c>
      <c r="AL14" s="34">
        <v>3.31</v>
      </c>
      <c r="AM14" s="34">
        <v>26.378159</v>
      </c>
      <c r="AN14" s="34">
        <v>36.5</v>
      </c>
      <c r="AO14" s="34">
        <v>42.862858000000003</v>
      </c>
      <c r="AP14" s="34">
        <v>3.59</v>
      </c>
      <c r="AQ14" s="34">
        <v>20.93</v>
      </c>
      <c r="AR14" s="34">
        <v>5.87</v>
      </c>
      <c r="AS14" s="34">
        <v>13.699236000000001</v>
      </c>
      <c r="AT14" s="34">
        <v>8.115475</v>
      </c>
      <c r="AU14" s="34">
        <v>4.63</v>
      </c>
      <c r="AV14" s="34">
        <v>12.609769999999999</v>
      </c>
      <c r="AW14" s="34">
        <v>17.870906999999999</v>
      </c>
      <c r="AX14" s="34">
        <v>4.6500000000000004</v>
      </c>
      <c r="AY14" s="34">
        <v>34.360000999999997</v>
      </c>
      <c r="AZ14" s="34">
        <v>45.849997999999999</v>
      </c>
      <c r="BA14" s="34">
        <v>30.02</v>
      </c>
      <c r="BB14" s="34">
        <v>25.309982000000002</v>
      </c>
      <c r="BC14" s="34">
        <v>20.082280999999998</v>
      </c>
      <c r="BD14" s="34">
        <v>21</v>
      </c>
      <c r="BE14" s="38"/>
      <c r="BF14" s="41">
        <f t="shared" si="1"/>
        <v>3.7441343045115566E-2</v>
      </c>
      <c r="BG14" s="41">
        <f t="shared" si="2"/>
        <v>1.9030657034774165E-3</v>
      </c>
      <c r="BH14" s="47">
        <f t="shared" si="3"/>
        <v>4.5205390727530118E-2</v>
      </c>
      <c r="BI14" s="41">
        <f t="shared" si="4"/>
        <v>-5.2493558861437901E-3</v>
      </c>
      <c r="BJ14" s="41">
        <f t="shared" si="5"/>
        <v>-9.2249733651218802E-2</v>
      </c>
      <c r="BK14" s="41">
        <f t="shared" si="6"/>
        <v>2.0218425943330245E-3</v>
      </c>
      <c r="BL14" s="41">
        <f t="shared" si="7"/>
        <v>-2.1440422727367413E-2</v>
      </c>
      <c r="BM14" s="41">
        <f t="shared" si="8"/>
        <v>-3.2576170434612597E-2</v>
      </c>
      <c r="BN14" s="41">
        <f t="shared" si="9"/>
        <v>-2.2962094162189976E-3</v>
      </c>
      <c r="BO14" s="41">
        <f t="shared" si="10"/>
        <v>-2.7493140580198732E-2</v>
      </c>
      <c r="BP14" s="41">
        <f t="shared" si="11"/>
        <v>2.2010303658869829E-2</v>
      </c>
      <c r="BQ14" s="41">
        <f t="shared" si="12"/>
        <v>-5.2659416052869392E-3</v>
      </c>
      <c r="BR14" s="41">
        <f t="shared" si="13"/>
        <v>-2.8100722388208248E-2</v>
      </c>
      <c r="BS14" s="41">
        <f t="shared" si="14"/>
        <v>3.6166404701885148E-3</v>
      </c>
      <c r="BT14" s="41">
        <f t="shared" si="15"/>
        <v>2.7867645249889258E-3</v>
      </c>
      <c r="BU14" s="41">
        <f t="shared" si="16"/>
        <v>-9.801393789069501E-3</v>
      </c>
      <c r="BV14" s="41">
        <f t="shared" si="17"/>
        <v>-7.237619223306394E-3</v>
      </c>
      <c r="BW14" s="41">
        <f t="shared" si="18"/>
        <v>-4.1440201136656016E-2</v>
      </c>
      <c r="BX14" s="47">
        <f t="shared" si="19"/>
        <v>1.0781494323820529E-3</v>
      </c>
      <c r="BY14" s="47">
        <f t="shared" si="20"/>
        <v>-1.8975901459005691E-2</v>
      </c>
      <c r="BZ14" s="41">
        <f t="shared" si="21"/>
        <v>2.9402641527803756E-2</v>
      </c>
      <c r="CA14" s="41">
        <f t="shared" si="22"/>
        <v>-8.3028562033589538E-3</v>
      </c>
      <c r="CB14" s="41">
        <f t="shared" si="23"/>
        <v>-2.0847383390131761E-2</v>
      </c>
      <c r="CC14" s="41">
        <f t="shared" si="24"/>
        <v>-9.3459097363452967E-3</v>
      </c>
      <c r="CD14" s="41">
        <f t="shared" si="25"/>
        <v>-2.9651034257388766E-2</v>
      </c>
      <c r="CE14" s="41">
        <f t="shared" si="26"/>
        <v>2.4146399851978868E-2</v>
      </c>
      <c r="CF14" s="41">
        <f t="shared" si="27"/>
        <v>-4.1687988442965604E-2</v>
      </c>
      <c r="CG14" s="41">
        <f t="shared" si="28"/>
        <v>0</v>
      </c>
      <c r="CH14" s="41">
        <f t="shared" si="29"/>
        <v>-3.3544065757913771E-2</v>
      </c>
      <c r="CI14" s="41">
        <f t="shared" si="30"/>
        <v>-2.9566469205486345E-2</v>
      </c>
      <c r="CJ14" s="41">
        <f t="shared" si="31"/>
        <v>-2.3368761007829569E-2</v>
      </c>
      <c r="CK14" s="41">
        <f t="shared" si="32"/>
        <v>-1.159539674433457E-3</v>
      </c>
      <c r="CL14" s="41">
        <f t="shared" si="33"/>
        <v>4.9648040958363551E-3</v>
      </c>
      <c r="CM14" s="41">
        <f t="shared" si="34"/>
        <v>-5.8595499681025403E-3</v>
      </c>
      <c r="CN14" s="41">
        <f t="shared" si="35"/>
        <v>9.3930398134262731E-3</v>
      </c>
      <c r="CO14" s="41">
        <f t="shared" si="36"/>
        <v>0</v>
      </c>
      <c r="CP14" s="41">
        <f t="shared" si="37"/>
        <v>-3.8523281996335403E-2</v>
      </c>
      <c r="CQ14" s="41">
        <f t="shared" si="38"/>
        <v>-1.3802508291063659E-2</v>
      </c>
      <c r="CR14" s="41">
        <f t="shared" si="39"/>
        <v>1.3793322132335769E-2</v>
      </c>
      <c r="CS14" s="41">
        <f t="shared" si="40"/>
        <v>-4.2798448486990805E-2</v>
      </c>
      <c r="CT14" s="41">
        <f t="shared" si="41"/>
        <v>-2.781642961876914E-3</v>
      </c>
      <c r="CU14" s="41">
        <f t="shared" si="42"/>
        <v>-2.4541155536163185E-2</v>
      </c>
      <c r="CV14" s="41">
        <f t="shared" si="43"/>
        <v>-3.3503971231401808E-2</v>
      </c>
      <c r="CW14" s="41">
        <f t="shared" si="44"/>
        <v>-2.0797038391582342E-3</v>
      </c>
      <c r="CX14" s="41">
        <f t="shared" si="45"/>
        <v>-2.770238910026205E-2</v>
      </c>
      <c r="CY14" s="41">
        <f t="shared" si="46"/>
        <v>-9.8642536117470481E-2</v>
      </c>
      <c r="CZ14" s="41">
        <f t="shared" si="47"/>
        <v>-4.3698993889605088E-3</v>
      </c>
      <c r="DA14" s="41">
        <f t="shared" si="48"/>
        <v>-3.8778487251571452E-2</v>
      </c>
      <c r="DB14" s="41">
        <f t="shared" si="49"/>
        <v>-8.5653628589230455E-3</v>
      </c>
      <c r="DC14" s="41">
        <f t="shared" si="50"/>
        <v>-3.0383449669749107E-2</v>
      </c>
      <c r="DD14" s="41">
        <f t="shared" si="51"/>
        <v>-1.9225216818641248E-2</v>
      </c>
      <c r="DE14" s="41">
        <f t="shared" si="52"/>
        <v>0.11085336636169055</v>
      </c>
      <c r="DF14" s="41">
        <f t="shared" si="53"/>
        <v>3.2203185607989959E-2</v>
      </c>
      <c r="DG14" s="41">
        <f t="shared" si="54"/>
        <v>-1.3904185207745324E-2</v>
      </c>
      <c r="DH14" s="47">
        <f t="shared" si="55"/>
        <v>-9.950283705595064E-3</v>
      </c>
      <c r="DJ14" s="32" t="str">
        <f>Screening!B14</f>
        <v>DCI</v>
      </c>
      <c r="DK14" s="46">
        <f>AVERAGE(DCI)</f>
        <v>2.4369948929603143E-4</v>
      </c>
      <c r="DL14" s="46">
        <f t="shared" si="56"/>
        <v>6.3337207248697069E-2</v>
      </c>
      <c r="DN14" s="35"/>
    </row>
    <row r="15" spans="1:118">
      <c r="A15" s="43">
        <v>41870</v>
      </c>
      <c r="B15" s="34">
        <v>30.85</v>
      </c>
      <c r="C15" s="34">
        <v>2.876735</v>
      </c>
      <c r="D15" s="34">
        <v>22.360001</v>
      </c>
      <c r="E15" s="34">
        <v>2.19</v>
      </c>
      <c r="F15" s="34">
        <v>10.25</v>
      </c>
      <c r="G15" s="34">
        <v>40.662159000000003</v>
      </c>
      <c r="H15" s="34">
        <v>6.4654299999999996</v>
      </c>
      <c r="I15" s="34">
        <v>4.3</v>
      </c>
      <c r="J15" s="34">
        <v>452.48773199999999</v>
      </c>
      <c r="K15" s="34">
        <v>5.96</v>
      </c>
      <c r="L15" s="34">
        <v>53.02</v>
      </c>
      <c r="M15" s="34">
        <v>9.8000000000000007</v>
      </c>
      <c r="N15" s="34">
        <v>32.678589000000002</v>
      </c>
      <c r="O15" s="34">
        <v>5.58</v>
      </c>
      <c r="P15" s="34">
        <v>21.139999</v>
      </c>
      <c r="Q15" s="34">
        <v>39.25</v>
      </c>
      <c r="R15" s="34">
        <v>21.690000999999999</v>
      </c>
      <c r="S15" s="34">
        <v>57.094920999999999</v>
      </c>
      <c r="T15" s="34">
        <v>18.130593999999999</v>
      </c>
      <c r="U15" s="34">
        <v>16.079999999999998</v>
      </c>
      <c r="V15" s="34">
        <v>11.914768</v>
      </c>
      <c r="W15" s="34">
        <v>40.779998999999997</v>
      </c>
      <c r="X15" s="34">
        <v>23.559999000000001</v>
      </c>
      <c r="Y15" s="34">
        <v>12.40466</v>
      </c>
      <c r="Z15" s="34">
        <v>15.597557</v>
      </c>
      <c r="AA15" s="34">
        <v>50.449508999999999</v>
      </c>
      <c r="AB15" s="34">
        <v>25.106072999999999</v>
      </c>
      <c r="AC15" s="34">
        <v>0.02</v>
      </c>
      <c r="AD15" s="34">
        <v>20.5</v>
      </c>
      <c r="AE15" s="34">
        <v>22.643834999999999</v>
      </c>
      <c r="AF15" s="34">
        <v>7.25</v>
      </c>
      <c r="AG15" s="34">
        <v>304.14999399999999</v>
      </c>
      <c r="AH15" s="34">
        <v>24.099409000000001</v>
      </c>
      <c r="AI15" s="34">
        <v>51.136485999999998</v>
      </c>
      <c r="AJ15" s="34">
        <v>5.212847</v>
      </c>
      <c r="AK15" s="34">
        <v>8.5</v>
      </c>
      <c r="AL15" s="34">
        <v>3.31</v>
      </c>
      <c r="AM15" s="34">
        <v>26.610647</v>
      </c>
      <c r="AN15" s="34">
        <v>35.5</v>
      </c>
      <c r="AO15" s="34">
        <v>43.251427</v>
      </c>
      <c r="AP15" s="34">
        <v>3.62</v>
      </c>
      <c r="AQ15" s="34">
        <v>20.889999</v>
      </c>
      <c r="AR15" s="34">
        <v>5.78</v>
      </c>
      <c r="AS15" s="34">
        <v>14.897088</v>
      </c>
      <c r="AT15" s="34">
        <v>8.1610680000000002</v>
      </c>
      <c r="AU15" s="34">
        <v>5.12</v>
      </c>
      <c r="AV15" s="34">
        <v>12.462502000000001</v>
      </c>
      <c r="AW15" s="34">
        <v>17.920200000000001</v>
      </c>
      <c r="AX15" s="34">
        <v>4.74</v>
      </c>
      <c r="AY15" s="34">
        <v>33.959999000000003</v>
      </c>
      <c r="AZ15" s="34">
        <v>46.040000999999997</v>
      </c>
      <c r="BA15" s="34">
        <v>30.889999</v>
      </c>
      <c r="BB15" s="34">
        <v>24.944590000000002</v>
      </c>
      <c r="BC15" s="34">
        <v>20.144234000000001</v>
      </c>
      <c r="BD15" s="34">
        <v>21.49</v>
      </c>
      <c r="BE15" s="38"/>
      <c r="BF15" s="41">
        <f t="shared" si="1"/>
        <v>8.6274981037894619E-2</v>
      </c>
      <c r="BG15" s="41">
        <f t="shared" si="2"/>
        <v>-3.0890652236201164E-2</v>
      </c>
      <c r="BH15" s="47">
        <f t="shared" si="3"/>
        <v>2.9040243984398553E-2</v>
      </c>
      <c r="BI15" s="41">
        <f t="shared" si="4"/>
        <v>4.6737477851689843E-2</v>
      </c>
      <c r="BJ15" s="41">
        <f t="shared" si="5"/>
        <v>-0.14926069453306659</v>
      </c>
      <c r="BK15" s="41">
        <f t="shared" si="6"/>
        <v>2.2443530419472962E-4</v>
      </c>
      <c r="BL15" s="41">
        <f t="shared" si="7"/>
        <v>6.1729740312388608E-3</v>
      </c>
      <c r="BM15" s="41">
        <f t="shared" si="8"/>
        <v>-5.210691679542595E-2</v>
      </c>
      <c r="BN15" s="41">
        <f t="shared" si="9"/>
        <v>-6.9204364431808812E-3</v>
      </c>
      <c r="BO15" s="41">
        <f t="shared" si="10"/>
        <v>3.761127074578325E-2</v>
      </c>
      <c r="BP15" s="41">
        <f t="shared" si="11"/>
        <v>6.6476754390695988E-2</v>
      </c>
      <c r="BQ15" s="41">
        <f t="shared" si="12"/>
        <v>3.4253478478539386E-2</v>
      </c>
      <c r="BR15" s="41">
        <f t="shared" si="13"/>
        <v>0</v>
      </c>
      <c r="BS15" s="41">
        <f t="shared" si="14"/>
        <v>7.1942756340272309E-3</v>
      </c>
      <c r="BT15" s="41">
        <f t="shared" si="15"/>
        <v>-1.9672766520205439E-2</v>
      </c>
      <c r="BU15" s="41">
        <f t="shared" si="16"/>
        <v>1.721738491050397E-2</v>
      </c>
      <c r="BV15" s="41">
        <f t="shared" si="17"/>
        <v>4.913605153593565E-2</v>
      </c>
      <c r="BW15" s="41">
        <f t="shared" si="18"/>
        <v>-1.4657457596940085E-3</v>
      </c>
      <c r="BX15" s="47">
        <f t="shared" si="19"/>
        <v>3.2276016670383266E-3</v>
      </c>
      <c r="BY15" s="47">
        <f t="shared" si="20"/>
        <v>2.6466573188163055E-2</v>
      </c>
      <c r="BZ15" s="41">
        <f t="shared" si="21"/>
        <v>8.139361449210316E-3</v>
      </c>
      <c r="CA15" s="41">
        <f t="shared" si="22"/>
        <v>0</v>
      </c>
      <c r="CB15" s="41">
        <f t="shared" si="23"/>
        <v>1.2815169248044959E-2</v>
      </c>
      <c r="CC15" s="41">
        <f t="shared" si="24"/>
        <v>1.5661215013552767E-3</v>
      </c>
      <c r="CD15" s="41">
        <f t="shared" si="25"/>
        <v>-1.4358178170276709E-2</v>
      </c>
      <c r="CE15" s="41">
        <f t="shared" si="26"/>
        <v>5.7594519693188941E-2</v>
      </c>
      <c r="CF15" s="41">
        <f t="shared" si="27"/>
        <v>7.8113354355111341E-3</v>
      </c>
      <c r="CG15" s="41">
        <f t="shared" si="28"/>
        <v>0</v>
      </c>
      <c r="CH15" s="41">
        <f t="shared" si="29"/>
        <v>-9.7513415820631828E-4</v>
      </c>
      <c r="CI15" s="41">
        <f t="shared" si="30"/>
        <v>1.1691240649989967E-2</v>
      </c>
      <c r="CJ15" s="41">
        <f t="shared" si="31"/>
        <v>8.3102971336280352E-3</v>
      </c>
      <c r="CK15" s="41">
        <f t="shared" si="32"/>
        <v>8.0878945365080012E-3</v>
      </c>
      <c r="CL15" s="41">
        <f t="shared" si="33"/>
        <v>9.1011806094082551E-3</v>
      </c>
      <c r="CM15" s="41">
        <f t="shared" si="34"/>
        <v>1.1366252177241894E-3</v>
      </c>
      <c r="CN15" s="41">
        <f t="shared" si="35"/>
        <v>-1.0283710827488508E-2</v>
      </c>
      <c r="CO15" s="41">
        <f t="shared" si="36"/>
        <v>2.9852963149681128E-2</v>
      </c>
      <c r="CP15" s="41">
        <f t="shared" si="37"/>
        <v>0</v>
      </c>
      <c r="CQ15" s="41">
        <f t="shared" si="38"/>
        <v>8.7750417256951246E-3</v>
      </c>
      <c r="CR15" s="41">
        <f t="shared" si="39"/>
        <v>-2.7779564107075706E-2</v>
      </c>
      <c r="CS15" s="41">
        <f t="shared" si="40"/>
        <v>9.0245570097883445E-3</v>
      </c>
      <c r="CT15" s="41">
        <f t="shared" si="41"/>
        <v>8.3218233374922779E-3</v>
      </c>
      <c r="CU15" s="41">
        <f t="shared" si="42"/>
        <v>-1.9130087592292926E-3</v>
      </c>
      <c r="CV15" s="41">
        <f t="shared" si="43"/>
        <v>-1.5450951155718991E-2</v>
      </c>
      <c r="CW15" s="41">
        <f t="shared" si="44"/>
        <v>8.3825692753935074E-2</v>
      </c>
      <c r="CX15" s="41">
        <f t="shared" si="45"/>
        <v>5.6023099312870707E-3</v>
      </c>
      <c r="CY15" s="41">
        <f t="shared" si="46"/>
        <v>0.10059757095327378</v>
      </c>
      <c r="CZ15" s="41">
        <f t="shared" si="47"/>
        <v>-1.174761454863206E-2</v>
      </c>
      <c r="DA15" s="41">
        <f t="shared" si="48"/>
        <v>2.7544848593961798E-3</v>
      </c>
      <c r="DB15" s="41">
        <f t="shared" si="49"/>
        <v>1.9169916107720123E-2</v>
      </c>
      <c r="DC15" s="41">
        <f t="shared" si="50"/>
        <v>-1.1709794222924228E-2</v>
      </c>
      <c r="DD15" s="41">
        <f t="shared" si="51"/>
        <v>4.1354504919536104E-3</v>
      </c>
      <c r="DE15" s="41">
        <f t="shared" si="52"/>
        <v>2.8568648352237765E-2</v>
      </c>
      <c r="DF15" s="41">
        <f t="shared" si="53"/>
        <v>-1.4541898357054042E-2</v>
      </c>
      <c r="DG15" s="41">
        <f t="shared" si="54"/>
        <v>3.0802096071495437E-3</v>
      </c>
      <c r="DH15" s="47">
        <f t="shared" si="55"/>
        <v>2.3065272930995969E-2</v>
      </c>
      <c r="DJ15" s="32" t="str">
        <f>Screening!B15</f>
        <v>DENN</v>
      </c>
      <c r="DK15" s="46">
        <f>AVERAGE(DENN)</f>
        <v>7.9499802715011039E-4</v>
      </c>
      <c r="DL15" s="46">
        <f t="shared" si="56"/>
        <v>0.22181749826632013</v>
      </c>
      <c r="DN15" s="35"/>
    </row>
    <row r="16" spans="1:118">
      <c r="A16" s="43">
        <v>41871</v>
      </c>
      <c r="B16" s="34">
        <v>31.58</v>
      </c>
      <c r="C16" s="34">
        <v>2.904938</v>
      </c>
      <c r="D16" s="34">
        <v>23.49</v>
      </c>
      <c r="E16" s="34">
        <v>2.1920000000000002</v>
      </c>
      <c r="F16" s="34">
        <v>10.41</v>
      </c>
      <c r="G16" s="34">
        <v>40.524906000000001</v>
      </c>
      <c r="H16" s="34">
        <v>6.684259</v>
      </c>
      <c r="I16" s="34">
        <v>4.4000000000000004</v>
      </c>
      <c r="J16" s="34">
        <v>452.48773199999999</v>
      </c>
      <c r="K16" s="34">
        <v>5.75</v>
      </c>
      <c r="L16" s="34">
        <v>56.209999000000003</v>
      </c>
      <c r="M16" s="34">
        <v>9.8000000000000007</v>
      </c>
      <c r="N16" s="34">
        <v>33.379379</v>
      </c>
      <c r="O16" s="34">
        <v>5.66</v>
      </c>
      <c r="P16" s="34">
        <v>21.610001</v>
      </c>
      <c r="Q16" s="34">
        <v>39.330002</v>
      </c>
      <c r="R16" s="34">
        <v>21.120000999999998</v>
      </c>
      <c r="S16" s="34">
        <v>58.183590000000002</v>
      </c>
      <c r="T16" s="34">
        <v>18.101381</v>
      </c>
      <c r="U16" s="34">
        <v>16.469999000000001</v>
      </c>
      <c r="V16" s="34">
        <v>11.747944</v>
      </c>
      <c r="W16" s="34">
        <v>40.93</v>
      </c>
      <c r="X16" s="34">
        <v>23.700001</v>
      </c>
      <c r="Y16" s="34">
        <v>12.559962000000001</v>
      </c>
      <c r="Z16" s="34">
        <v>16.282609999999998</v>
      </c>
      <c r="AA16" s="34">
        <v>49.156815000000002</v>
      </c>
      <c r="AB16" s="34">
        <v>22.668952999999998</v>
      </c>
      <c r="AC16" s="34">
        <v>0.02</v>
      </c>
      <c r="AD16" s="34">
        <v>20.57</v>
      </c>
      <c r="AE16" s="34">
        <v>22.798120000000001</v>
      </c>
      <c r="AF16" s="34">
        <v>7.25</v>
      </c>
      <c r="AG16" s="34">
        <v>296.10000600000001</v>
      </c>
      <c r="AH16" s="34">
        <v>24.472408000000001</v>
      </c>
      <c r="AI16" s="34">
        <v>51.184902000000001</v>
      </c>
      <c r="AJ16" s="34">
        <v>5.08371</v>
      </c>
      <c r="AK16" s="34">
        <v>8.3000000000000007</v>
      </c>
      <c r="AL16" s="34">
        <v>3.31</v>
      </c>
      <c r="AM16" s="34">
        <v>27.004083999999999</v>
      </c>
      <c r="AN16" s="34">
        <v>35.099997999999999</v>
      </c>
      <c r="AO16" s="34">
        <v>43.668571</v>
      </c>
      <c r="AP16" s="34">
        <v>3.69</v>
      </c>
      <c r="AQ16" s="34">
        <v>21.780000999999999</v>
      </c>
      <c r="AR16" s="34">
        <v>5.65</v>
      </c>
      <c r="AS16" s="34">
        <v>15.039688</v>
      </c>
      <c r="AT16" s="34">
        <v>8.2248970000000003</v>
      </c>
      <c r="AU16" s="34">
        <v>5.04</v>
      </c>
      <c r="AV16" s="34">
        <v>12.462502000000001</v>
      </c>
      <c r="AW16" s="34">
        <v>18.889752999999999</v>
      </c>
      <c r="AX16" s="34">
        <v>4.95</v>
      </c>
      <c r="AY16" s="34">
        <v>35.580002</v>
      </c>
      <c r="AZ16" s="34">
        <v>46.990001999999997</v>
      </c>
      <c r="BA16" s="34">
        <v>27.9</v>
      </c>
      <c r="BB16" s="34">
        <v>25.416924000000002</v>
      </c>
      <c r="BC16" s="34">
        <v>20.239550000000001</v>
      </c>
      <c r="BD16" s="34">
        <v>22.1</v>
      </c>
      <c r="BE16" s="38"/>
      <c r="BF16" s="41">
        <f t="shared" si="1"/>
        <v>2.3387258476099126E-2</v>
      </c>
      <c r="BG16" s="41">
        <f t="shared" si="2"/>
        <v>9.7560770728070713E-3</v>
      </c>
      <c r="BH16" s="47">
        <f t="shared" si="3"/>
        <v>4.9301105661204804E-2</v>
      </c>
      <c r="BI16" s="41">
        <f t="shared" si="4"/>
        <v>9.1282525735968166E-4</v>
      </c>
      <c r="BJ16" s="41">
        <f t="shared" si="5"/>
        <v>1.5489177042460344E-2</v>
      </c>
      <c r="BK16" s="41">
        <f t="shared" si="6"/>
        <v>-3.3811575959526701E-3</v>
      </c>
      <c r="BL16" s="41">
        <f t="shared" si="7"/>
        <v>3.3285837234737208E-2</v>
      </c>
      <c r="BM16" s="41">
        <f t="shared" si="8"/>
        <v>2.2989518224698781E-2</v>
      </c>
      <c r="BN16" s="41">
        <f t="shared" si="9"/>
        <v>0</v>
      </c>
      <c r="BO16" s="41">
        <f t="shared" si="10"/>
        <v>-3.5870626267999299E-2</v>
      </c>
      <c r="BP16" s="41">
        <f t="shared" si="11"/>
        <v>5.8425458362675119E-2</v>
      </c>
      <c r="BQ16" s="41">
        <f t="shared" si="12"/>
        <v>0</v>
      </c>
      <c r="BR16" s="41">
        <f t="shared" si="13"/>
        <v>2.1218221301078699E-2</v>
      </c>
      <c r="BS16" s="41">
        <f t="shared" si="14"/>
        <v>1.423511582187191E-2</v>
      </c>
      <c r="BT16" s="41">
        <f t="shared" si="15"/>
        <v>2.1989283655265503E-2</v>
      </c>
      <c r="BU16" s="41">
        <f t="shared" si="16"/>
        <v>2.0361930670665857E-3</v>
      </c>
      <c r="BV16" s="41">
        <f t="shared" si="17"/>
        <v>-2.6630864756432976E-2</v>
      </c>
      <c r="BW16" s="41">
        <f t="shared" si="18"/>
        <v>1.8888192722820128E-2</v>
      </c>
      <c r="BX16" s="47">
        <f t="shared" si="19"/>
        <v>-1.6125539019214972E-3</v>
      </c>
      <c r="BY16" s="47">
        <f t="shared" si="20"/>
        <v>2.3964219722272778E-2</v>
      </c>
      <c r="BZ16" s="41">
        <f t="shared" si="21"/>
        <v>-1.4100392550216322E-2</v>
      </c>
      <c r="CA16" s="41">
        <f t="shared" si="22"/>
        <v>3.6715498798272996E-3</v>
      </c>
      <c r="CB16" s="41">
        <f t="shared" si="23"/>
        <v>5.9247739966141232E-3</v>
      </c>
      <c r="CC16" s="41">
        <f t="shared" si="24"/>
        <v>1.2441927092722621E-2</v>
      </c>
      <c r="CD16" s="41">
        <f t="shared" si="25"/>
        <v>4.2983367707003402E-2</v>
      </c>
      <c r="CE16" s="41">
        <f t="shared" si="26"/>
        <v>-2.5957520190851593E-2</v>
      </c>
      <c r="CF16" s="41">
        <f t="shared" si="27"/>
        <v>-0.10211348999500559</v>
      </c>
      <c r="CG16" s="41">
        <f t="shared" si="28"/>
        <v>0</v>
      </c>
      <c r="CH16" s="41">
        <f t="shared" si="29"/>
        <v>3.408817520503309E-3</v>
      </c>
      <c r="CI16" s="41">
        <f t="shared" si="30"/>
        <v>6.7904469709476126E-3</v>
      </c>
      <c r="CJ16" s="41">
        <f t="shared" si="31"/>
        <v>0</v>
      </c>
      <c r="CK16" s="41">
        <f t="shared" si="32"/>
        <v>-2.6823725668635823E-2</v>
      </c>
      <c r="CL16" s="41">
        <f t="shared" si="33"/>
        <v>1.5358961450351198E-2</v>
      </c>
      <c r="CM16" s="41">
        <f t="shared" si="34"/>
        <v>9.4635158024595687E-4</v>
      </c>
      <c r="CN16" s="41">
        <f t="shared" si="35"/>
        <v>-2.5084845651772721E-2</v>
      </c>
      <c r="CO16" s="41">
        <f t="shared" si="36"/>
        <v>-2.3810648693718447E-2</v>
      </c>
      <c r="CP16" s="41">
        <f t="shared" si="37"/>
        <v>0</v>
      </c>
      <c r="CQ16" s="41">
        <f t="shared" si="38"/>
        <v>1.4676714963440517E-2</v>
      </c>
      <c r="CR16" s="41">
        <f t="shared" si="39"/>
        <v>-1.1331622989608648E-2</v>
      </c>
      <c r="CS16" s="41">
        <f t="shared" si="40"/>
        <v>9.5984172159021448E-3</v>
      </c>
      <c r="CT16" s="41">
        <f t="shared" si="41"/>
        <v>1.9152432214756137E-2</v>
      </c>
      <c r="CU16" s="41">
        <f t="shared" si="42"/>
        <v>4.1721635719816477E-2</v>
      </c>
      <c r="CV16" s="41">
        <f t="shared" si="43"/>
        <v>-2.2748137525936539E-2</v>
      </c>
      <c r="CW16" s="41">
        <f t="shared" si="44"/>
        <v>9.526816016016992E-3</v>
      </c>
      <c r="CX16" s="41">
        <f t="shared" si="45"/>
        <v>7.7907310120633073E-3</v>
      </c>
      <c r="CY16" s="41">
        <f t="shared" si="46"/>
        <v>-1.5748356968139168E-2</v>
      </c>
      <c r="CZ16" s="41">
        <f t="shared" si="47"/>
        <v>0</v>
      </c>
      <c r="DA16" s="41">
        <f t="shared" si="48"/>
        <v>5.2691037527711093E-2</v>
      </c>
      <c r="DB16" s="41">
        <f t="shared" si="49"/>
        <v>4.3350440873613817E-2</v>
      </c>
      <c r="DC16" s="41">
        <f t="shared" si="50"/>
        <v>4.6600406452303483E-2</v>
      </c>
      <c r="DD16" s="41">
        <f t="shared" si="51"/>
        <v>2.042425010304574E-2</v>
      </c>
      <c r="DE16" s="41">
        <f t="shared" si="52"/>
        <v>-0.1018057857302337</v>
      </c>
      <c r="DF16" s="41">
        <f t="shared" si="53"/>
        <v>1.8758286339947455E-2</v>
      </c>
      <c r="DG16" s="41">
        <f t="shared" si="54"/>
        <v>4.7205173738082574E-3</v>
      </c>
      <c r="DH16" s="47">
        <f t="shared" si="55"/>
        <v>2.7989897869288238E-2</v>
      </c>
      <c r="DJ16" s="60" t="str">
        <f>Screening!B16</f>
        <v>DPLO</v>
      </c>
      <c r="DK16" s="61">
        <f>AVERAGE(DPLO)</f>
        <v>4.3737255927917321E-4</v>
      </c>
      <c r="DL16" s="46">
        <f t="shared" si="56"/>
        <v>0.11652131713636793</v>
      </c>
      <c r="DN16" s="35"/>
    </row>
    <row r="17" spans="1:118">
      <c r="A17" s="43">
        <v>41872</v>
      </c>
      <c r="B17" s="34">
        <v>30.15</v>
      </c>
      <c r="C17" s="34">
        <v>2.83725</v>
      </c>
      <c r="D17" s="34">
        <v>23.940000999999999</v>
      </c>
      <c r="E17" s="34">
        <v>2.1589999999999998</v>
      </c>
      <c r="F17" s="34">
        <v>10.66</v>
      </c>
      <c r="G17" s="34">
        <v>39.966763</v>
      </c>
      <c r="H17" s="34">
        <v>6.5350580000000003</v>
      </c>
      <c r="I17" s="34">
        <v>4.3499999999999996</v>
      </c>
      <c r="J17" s="34">
        <v>453.53515599999997</v>
      </c>
      <c r="K17" s="34">
        <v>5.75</v>
      </c>
      <c r="L17" s="34">
        <v>58.110000999999997</v>
      </c>
      <c r="M17" s="34">
        <v>9.84</v>
      </c>
      <c r="N17" s="34">
        <v>33.222617999999997</v>
      </c>
      <c r="O17" s="34">
        <v>5.66</v>
      </c>
      <c r="P17" s="34">
        <v>21.5</v>
      </c>
      <c r="Q17" s="34">
        <v>39.5</v>
      </c>
      <c r="R17" s="34">
        <v>19.68</v>
      </c>
      <c r="S17" s="34">
        <v>57.745148</v>
      </c>
      <c r="T17" s="34">
        <v>18.451923000000001</v>
      </c>
      <c r="U17" s="34">
        <v>16.700001</v>
      </c>
      <c r="V17" s="34">
        <v>11.502096</v>
      </c>
      <c r="W17" s="34">
        <v>41.25</v>
      </c>
      <c r="X17" s="34">
        <v>24.040001</v>
      </c>
      <c r="Y17" s="34">
        <v>12.695850999999999</v>
      </c>
      <c r="Z17" s="34">
        <v>16.257550999999999</v>
      </c>
      <c r="AA17" s="34">
        <v>48.639721000000002</v>
      </c>
      <c r="AB17" s="34">
        <v>22.836383999999999</v>
      </c>
      <c r="AC17" s="34">
        <v>0.02</v>
      </c>
      <c r="AD17" s="34">
        <v>20.540001</v>
      </c>
      <c r="AE17" s="34">
        <v>22.471399000000002</v>
      </c>
      <c r="AF17" s="34">
        <v>7.22</v>
      </c>
      <c r="AG17" s="34">
        <v>300.64999399999999</v>
      </c>
      <c r="AH17" s="34">
        <v>24.490601000000002</v>
      </c>
      <c r="AI17" s="34">
        <v>51.378574</v>
      </c>
      <c r="AJ17" s="34">
        <v>5.0957879999999998</v>
      </c>
      <c r="AK17" s="34">
        <v>8.42</v>
      </c>
      <c r="AL17" s="34">
        <v>3.35</v>
      </c>
      <c r="AM17" s="34">
        <v>26.896775999999999</v>
      </c>
      <c r="AN17" s="34">
        <v>34.599997999999999</v>
      </c>
      <c r="AO17" s="34">
        <v>43.514285999999998</v>
      </c>
      <c r="AP17" s="34">
        <v>4.01</v>
      </c>
      <c r="AQ17" s="34">
        <v>22.35</v>
      </c>
      <c r="AR17" s="34">
        <v>5.73</v>
      </c>
      <c r="AS17" s="34">
        <v>15.182289000000001</v>
      </c>
      <c r="AT17" s="34">
        <v>8.1884230000000002</v>
      </c>
      <c r="AU17" s="34">
        <v>5.07</v>
      </c>
      <c r="AV17" s="34">
        <v>12.563748</v>
      </c>
      <c r="AW17" s="34">
        <v>18.70899</v>
      </c>
      <c r="AX17" s="34">
        <v>4.9400000000000004</v>
      </c>
      <c r="AY17" s="34">
        <v>35.229999999999997</v>
      </c>
      <c r="AZ17" s="34">
        <v>46.959999000000003</v>
      </c>
      <c r="BA17" s="34">
        <v>26.01</v>
      </c>
      <c r="BB17" s="34">
        <v>24.686146000000001</v>
      </c>
      <c r="BC17" s="34">
        <v>20.110878</v>
      </c>
      <c r="BD17" s="34">
        <v>22.360001</v>
      </c>
      <c r="BE17" s="38"/>
      <c r="BF17" s="41">
        <f t="shared" si="1"/>
        <v>-4.6339085654301546E-2</v>
      </c>
      <c r="BG17" s="41">
        <f t="shared" si="2"/>
        <v>-2.3576774364099783E-2</v>
      </c>
      <c r="BH17" s="47">
        <f t="shared" si="3"/>
        <v>1.8975943230099122E-2</v>
      </c>
      <c r="BI17" s="41">
        <f t="shared" si="4"/>
        <v>-1.5169217553098914E-2</v>
      </c>
      <c r="BJ17" s="41">
        <f t="shared" si="5"/>
        <v>2.3731536110820871E-2</v>
      </c>
      <c r="BK17" s="41">
        <f t="shared" si="6"/>
        <v>-1.3868564358814334E-2</v>
      </c>
      <c r="BL17" s="41">
        <f t="shared" si="7"/>
        <v>-2.2574136910642518E-2</v>
      </c>
      <c r="BM17" s="41">
        <f t="shared" si="8"/>
        <v>-1.1428695823622968E-2</v>
      </c>
      <c r="BN17" s="41">
        <f t="shared" si="9"/>
        <v>2.3121368797590579E-3</v>
      </c>
      <c r="BO17" s="41">
        <f t="shared" si="10"/>
        <v>0</v>
      </c>
      <c r="BP17" s="41">
        <f t="shared" si="11"/>
        <v>3.3243124072201272E-2</v>
      </c>
      <c r="BQ17" s="41">
        <f t="shared" si="12"/>
        <v>4.0733253876356476E-3</v>
      </c>
      <c r="BR17" s="41">
        <f t="shared" si="13"/>
        <v>-4.7074050791841033E-3</v>
      </c>
      <c r="BS17" s="41">
        <f t="shared" si="14"/>
        <v>0</v>
      </c>
      <c r="BT17" s="41">
        <f t="shared" si="15"/>
        <v>-5.1032816600491485E-3</v>
      </c>
      <c r="BU17" s="41">
        <f t="shared" si="16"/>
        <v>4.313034611592265E-3</v>
      </c>
      <c r="BV17" s="41">
        <f t="shared" si="17"/>
        <v>-7.0617614562437009E-2</v>
      </c>
      <c r="BW17" s="41">
        <f t="shared" si="18"/>
        <v>-7.5640276604268201E-3</v>
      </c>
      <c r="BX17" s="47">
        <f t="shared" si="19"/>
        <v>1.9180358993738322E-2</v>
      </c>
      <c r="BY17" s="47">
        <f t="shared" si="20"/>
        <v>1.3868295829854225E-2</v>
      </c>
      <c r="BZ17" s="41">
        <f t="shared" si="21"/>
        <v>-2.1148966924925652E-2</v>
      </c>
      <c r="CA17" s="41">
        <f t="shared" si="22"/>
        <v>7.787822276378328E-3</v>
      </c>
      <c r="CB17" s="41">
        <f t="shared" si="23"/>
        <v>1.4244060929166353E-2</v>
      </c>
      <c r="CC17" s="41">
        <f t="shared" si="24"/>
        <v>1.0761111617635738E-2</v>
      </c>
      <c r="CD17" s="41">
        <f t="shared" si="25"/>
        <v>-1.5401893649949201E-3</v>
      </c>
      <c r="CE17" s="41">
        <f t="shared" si="26"/>
        <v>-1.057499253135741E-2</v>
      </c>
      <c r="CF17" s="41">
        <f t="shared" si="27"/>
        <v>7.3587744467638536E-3</v>
      </c>
      <c r="CG17" s="41">
        <f t="shared" si="28"/>
        <v>0</v>
      </c>
      <c r="CH17" s="41">
        <f t="shared" si="29"/>
        <v>-1.4594504789630805E-3</v>
      </c>
      <c r="CI17" s="41">
        <f t="shared" si="30"/>
        <v>-1.4434731369067311E-2</v>
      </c>
      <c r="CJ17" s="41">
        <f t="shared" si="31"/>
        <v>-4.1465159618485773E-3</v>
      </c>
      <c r="CK17" s="41">
        <f t="shared" si="32"/>
        <v>1.5249522157847212E-2</v>
      </c>
      <c r="CL17" s="41">
        <f t="shared" si="33"/>
        <v>7.4313246709363403E-4</v>
      </c>
      <c r="CM17" s="41">
        <f t="shared" si="34"/>
        <v>3.7766315602327685E-3</v>
      </c>
      <c r="CN17" s="41">
        <f t="shared" si="35"/>
        <v>2.373006147800298E-3</v>
      </c>
      <c r="CO17" s="41">
        <f t="shared" si="36"/>
        <v>1.4354313451683122E-2</v>
      </c>
      <c r="CP17" s="41">
        <f t="shared" si="37"/>
        <v>1.2012156448003653E-2</v>
      </c>
      <c r="CQ17" s="41">
        <f t="shared" si="38"/>
        <v>-3.9816857011228781E-3</v>
      </c>
      <c r="CR17" s="41">
        <f t="shared" si="39"/>
        <v>-1.4347449231552879E-2</v>
      </c>
      <c r="CS17" s="41">
        <f t="shared" si="40"/>
        <v>-3.5393462974100927E-3</v>
      </c>
      <c r="CT17" s="41">
        <f t="shared" si="41"/>
        <v>8.3164783266042028E-2</v>
      </c>
      <c r="CU17" s="41">
        <f t="shared" si="42"/>
        <v>2.5834157641082257E-2</v>
      </c>
      <c r="CV17" s="41">
        <f t="shared" si="43"/>
        <v>1.405998556829873E-2</v>
      </c>
      <c r="CW17" s="41">
        <f t="shared" si="44"/>
        <v>9.436977487902367E-3</v>
      </c>
      <c r="CX17" s="41">
        <f t="shared" si="45"/>
        <v>-4.4444463447417008E-3</v>
      </c>
      <c r="CY17" s="41">
        <f t="shared" si="46"/>
        <v>5.9347355198145265E-3</v>
      </c>
      <c r="CZ17" s="41">
        <f t="shared" si="47"/>
        <v>8.0912283992712868E-3</v>
      </c>
      <c r="DA17" s="41">
        <f t="shared" si="48"/>
        <v>-9.6154487254736919E-3</v>
      </c>
      <c r="DB17" s="41">
        <f t="shared" si="49"/>
        <v>-2.022245380767698E-3</v>
      </c>
      <c r="DC17" s="41">
        <f t="shared" si="50"/>
        <v>-9.8857460958960072E-3</v>
      </c>
      <c r="DD17" s="41">
        <f t="shared" si="51"/>
        <v>-6.3870145184868562E-4</v>
      </c>
      <c r="DE17" s="41">
        <f t="shared" si="52"/>
        <v>-7.0145609366759662E-2</v>
      </c>
      <c r="DF17" s="41">
        <f t="shared" si="53"/>
        <v>-2.9173055770674819E-2</v>
      </c>
      <c r="DG17" s="41">
        <f t="shared" si="54"/>
        <v>-6.3777482683151756E-3</v>
      </c>
      <c r="DH17" s="47">
        <f t="shared" si="55"/>
        <v>1.1696084485909473E-2</v>
      </c>
      <c r="DJ17" s="32" t="str">
        <f>Screening!B17</f>
        <v>DRNA</v>
      </c>
      <c r="DK17" s="46">
        <f>AVERAGE(DRNA)</f>
        <v>-1.6202826976297411E-3</v>
      </c>
      <c r="DL17" s="46">
        <f t="shared" si="56"/>
        <v>-0.33522805686765678</v>
      </c>
      <c r="DN17" s="35"/>
    </row>
    <row r="18" spans="1:118">
      <c r="A18" s="43">
        <v>41873</v>
      </c>
      <c r="B18" s="34">
        <v>30.52</v>
      </c>
      <c r="C18" s="34">
        <v>2.8992979999999999</v>
      </c>
      <c r="D18" s="34">
        <v>24.16</v>
      </c>
      <c r="E18" s="34">
        <v>2.17</v>
      </c>
      <c r="F18" s="34">
        <v>459.60000600000001</v>
      </c>
      <c r="G18" s="34">
        <v>40.817706999999999</v>
      </c>
      <c r="H18" s="34">
        <v>6.4256419999999999</v>
      </c>
      <c r="I18" s="34">
        <v>4.5999999999999996</v>
      </c>
      <c r="J18" s="34">
        <v>452.48773199999999</v>
      </c>
      <c r="K18" s="34">
        <v>5.6920000000000002</v>
      </c>
      <c r="L18" s="34">
        <v>53.049999</v>
      </c>
      <c r="M18" s="34">
        <v>9.93</v>
      </c>
      <c r="N18" s="34">
        <v>33.065871999999999</v>
      </c>
      <c r="O18" s="34">
        <v>5.66</v>
      </c>
      <c r="P18" s="34">
        <v>21.530000999999999</v>
      </c>
      <c r="Q18" s="34">
        <v>42.360000999999997</v>
      </c>
      <c r="R18" s="34">
        <v>20.350000000000001</v>
      </c>
      <c r="S18" s="34">
        <v>56.448444000000002</v>
      </c>
      <c r="T18" s="34">
        <v>18.520081000000001</v>
      </c>
      <c r="U18" s="34">
        <v>16.75</v>
      </c>
      <c r="V18" s="34">
        <v>11.32649</v>
      </c>
      <c r="W18" s="34">
        <v>41.709999000000003</v>
      </c>
      <c r="X18" s="34">
        <v>24.809999000000001</v>
      </c>
      <c r="Y18" s="34">
        <v>12.909388999999999</v>
      </c>
      <c r="Z18" s="34">
        <v>16.207426000000002</v>
      </c>
      <c r="AA18" s="34">
        <v>40.856285</v>
      </c>
      <c r="AB18" s="34">
        <v>23.134048</v>
      </c>
      <c r="AC18" s="34">
        <v>0.02</v>
      </c>
      <c r="AD18" s="34">
        <v>20.629999000000002</v>
      </c>
      <c r="AE18" s="34">
        <v>22.725518999999998</v>
      </c>
      <c r="AF18" s="34">
        <v>7.26</v>
      </c>
      <c r="AG18" s="34">
        <v>305.89999399999999</v>
      </c>
      <c r="AH18" s="34">
        <v>24.226772</v>
      </c>
      <c r="AI18" s="34">
        <v>51.320469000000003</v>
      </c>
      <c r="AJ18" s="34">
        <v>5.0075279999999998</v>
      </c>
      <c r="AK18" s="34">
        <v>8.48</v>
      </c>
      <c r="AL18" s="34">
        <v>3.4</v>
      </c>
      <c r="AM18" s="34">
        <v>26.923608999999999</v>
      </c>
      <c r="AN18" s="34">
        <v>35.5</v>
      </c>
      <c r="AO18" s="34">
        <v>42.897143999999997</v>
      </c>
      <c r="AP18" s="34">
        <v>4.25</v>
      </c>
      <c r="AQ18" s="34">
        <v>22.709999</v>
      </c>
      <c r="AR18" s="34">
        <v>5.62</v>
      </c>
      <c r="AS18" s="34">
        <v>14.935115</v>
      </c>
      <c r="AT18" s="34">
        <v>8.3434360000000005</v>
      </c>
      <c r="AU18" s="34">
        <v>5</v>
      </c>
      <c r="AV18" s="34">
        <v>13.033162000000001</v>
      </c>
      <c r="AW18" s="34">
        <v>18.363893999999998</v>
      </c>
      <c r="AX18" s="34">
        <v>4.96</v>
      </c>
      <c r="AY18" s="34">
        <v>35.689999</v>
      </c>
      <c r="AZ18" s="34">
        <v>46.580002</v>
      </c>
      <c r="BA18" s="34">
        <v>25.16</v>
      </c>
      <c r="BB18" s="34">
        <v>25.354544000000001</v>
      </c>
      <c r="BC18" s="34">
        <v>20.344391000000002</v>
      </c>
      <c r="BD18" s="34">
        <v>22.48</v>
      </c>
      <c r="BE18" s="38"/>
      <c r="BF18" s="41">
        <f t="shared" si="1"/>
        <v>1.2197283243061774E-2</v>
      </c>
      <c r="BG18" s="41">
        <f t="shared" si="2"/>
        <v>2.1633365524378695E-2</v>
      </c>
      <c r="BH18" s="47">
        <f t="shared" si="3"/>
        <v>9.1476311656935455E-3</v>
      </c>
      <c r="BI18" s="41">
        <f t="shared" si="4"/>
        <v>5.0820160196979507E-3</v>
      </c>
      <c r="BJ18" s="41">
        <f t="shared" si="5"/>
        <v>3.7638581402917324</v>
      </c>
      <c r="BK18" s="41">
        <f t="shared" si="6"/>
        <v>2.1067798655116064E-2</v>
      </c>
      <c r="BL18" s="41">
        <f t="shared" si="7"/>
        <v>-1.6884674355333397E-2</v>
      </c>
      <c r="BM18" s="41">
        <f t="shared" si="8"/>
        <v>5.5880458394456628E-2</v>
      </c>
      <c r="BN18" s="41">
        <f t="shared" si="9"/>
        <v>-2.3121368797590957E-3</v>
      </c>
      <c r="BO18" s="41">
        <f t="shared" si="10"/>
        <v>-1.0138174581653081E-2</v>
      </c>
      <c r="BP18" s="41">
        <f t="shared" si="11"/>
        <v>-9.110293708590543E-2</v>
      </c>
      <c r="BQ18" s="41">
        <f t="shared" si="12"/>
        <v>9.1047669929190667E-3</v>
      </c>
      <c r="BR18" s="41">
        <f t="shared" si="13"/>
        <v>-4.7292159511119264E-3</v>
      </c>
      <c r="BS18" s="41">
        <f t="shared" si="14"/>
        <v>0</v>
      </c>
      <c r="BT18" s="41">
        <f t="shared" si="15"/>
        <v>1.3944226894716898E-3</v>
      </c>
      <c r="BU18" s="41">
        <f t="shared" si="16"/>
        <v>6.9903872433305772E-2</v>
      </c>
      <c r="BV18" s="41">
        <f t="shared" si="17"/>
        <v>3.3478020264496748E-2</v>
      </c>
      <c r="BW18" s="41">
        <f t="shared" si="18"/>
        <v>-2.271160255658258E-2</v>
      </c>
      <c r="BX18" s="47">
        <f t="shared" si="19"/>
        <v>3.6870101610876481E-3</v>
      </c>
      <c r="BY18" s="47">
        <f t="shared" si="20"/>
        <v>2.9894789681283109E-3</v>
      </c>
      <c r="BZ18" s="41">
        <f t="shared" si="21"/>
        <v>-1.5385049587481091E-2</v>
      </c>
      <c r="CA18" s="41">
        <f t="shared" si="22"/>
        <v>1.1089771453097823E-2</v>
      </c>
      <c r="CB18" s="41">
        <f t="shared" si="23"/>
        <v>3.1527606133036942E-2</v>
      </c>
      <c r="CC18" s="41">
        <f t="shared" si="24"/>
        <v>1.6679628910175541E-2</v>
      </c>
      <c r="CD18" s="41">
        <f t="shared" si="25"/>
        <v>-3.0879455007889198E-3</v>
      </c>
      <c r="CE18" s="41">
        <f t="shared" si="26"/>
        <v>-0.17437983658111067</v>
      </c>
      <c r="CF18" s="41">
        <f t="shared" si="27"/>
        <v>1.2950418224196068E-2</v>
      </c>
      <c r="CG18" s="41">
        <f t="shared" si="28"/>
        <v>0</v>
      </c>
      <c r="CH18" s="41">
        <f t="shared" si="29"/>
        <v>4.3720254241593048E-3</v>
      </c>
      <c r="CI18" s="41">
        <f t="shared" si="30"/>
        <v>1.1245133035298675E-2</v>
      </c>
      <c r="CJ18" s="41">
        <f t="shared" si="31"/>
        <v>5.5248759319698072E-3</v>
      </c>
      <c r="CK18" s="41">
        <f t="shared" si="32"/>
        <v>1.7311454013787357E-2</v>
      </c>
      <c r="CL18" s="41">
        <f t="shared" si="33"/>
        <v>-1.0831108615292245E-2</v>
      </c>
      <c r="CM18" s="41">
        <f t="shared" si="34"/>
        <v>-1.1315588636969917E-3</v>
      </c>
      <c r="CN18" s="41">
        <f t="shared" si="35"/>
        <v>-1.7471935993834564E-2</v>
      </c>
      <c r="CO18" s="41">
        <f t="shared" si="36"/>
        <v>7.1006215495763685E-3</v>
      </c>
      <c r="CP18" s="41">
        <f t="shared" si="37"/>
        <v>1.4815085785140682E-2</v>
      </c>
      <c r="CQ18" s="41">
        <f t="shared" si="38"/>
        <v>9.9713155984577483E-4</v>
      </c>
      <c r="CR18" s="41">
        <f t="shared" si="39"/>
        <v>2.5679072221161441E-2</v>
      </c>
      <c r="CS18" s="41">
        <f t="shared" si="40"/>
        <v>-1.4284047680447422E-2</v>
      </c>
      <c r="CT18" s="41">
        <f t="shared" si="41"/>
        <v>5.8127741617847686E-2</v>
      </c>
      <c r="CU18" s="41">
        <f t="shared" si="42"/>
        <v>1.5978991024422799E-2</v>
      </c>
      <c r="CV18" s="41">
        <f t="shared" si="43"/>
        <v>-1.9383866821048531E-2</v>
      </c>
      <c r="CW18" s="41">
        <f t="shared" si="44"/>
        <v>-1.6414399441664687E-2</v>
      </c>
      <c r="CX18" s="41">
        <f t="shared" si="45"/>
        <v>1.8753794501653473E-2</v>
      </c>
      <c r="CY18" s="41">
        <f t="shared" si="46"/>
        <v>-1.3902905168991493E-2</v>
      </c>
      <c r="CZ18" s="41">
        <f t="shared" si="47"/>
        <v>3.668150828809346E-2</v>
      </c>
      <c r="DA18" s="41">
        <f t="shared" si="48"/>
        <v>-1.8617702793638398E-2</v>
      </c>
      <c r="DB18" s="41">
        <f t="shared" si="49"/>
        <v>4.0404095370049058E-3</v>
      </c>
      <c r="DC18" s="41">
        <f t="shared" si="50"/>
        <v>1.2972517129869406E-2</v>
      </c>
      <c r="DD18" s="41">
        <f t="shared" si="51"/>
        <v>-8.1248468320451166E-3</v>
      </c>
      <c r="DE18" s="41">
        <f t="shared" si="52"/>
        <v>-3.3225647628320511E-2</v>
      </c>
      <c r="DF18" s="41">
        <f t="shared" si="53"/>
        <v>2.6715768879191609E-2</v>
      </c>
      <c r="DG18" s="41">
        <f t="shared" si="54"/>
        <v>1.1544384658795483E-2</v>
      </c>
      <c r="DH18" s="47">
        <f t="shared" si="55"/>
        <v>5.3523320158736622E-3</v>
      </c>
      <c r="DJ18" s="60" t="str">
        <f>Screening!B18</f>
        <v>ENTA</v>
      </c>
      <c r="DK18" s="61">
        <f>AVERAGE(ENTA)</f>
        <v>1.342956835003777E-3</v>
      </c>
      <c r="DL18" s="46">
        <f t="shared" si="56"/>
        <v>0.40273671149237611</v>
      </c>
      <c r="DN18" s="35"/>
    </row>
    <row r="19" spans="1:118">
      <c r="A19" s="43">
        <v>41876</v>
      </c>
      <c r="B19" s="34">
        <v>30.25</v>
      </c>
      <c r="C19" s="34">
        <v>2.8936570000000001</v>
      </c>
      <c r="D19" s="34">
        <v>24.76</v>
      </c>
      <c r="E19" s="34">
        <v>2.27</v>
      </c>
      <c r="F19" s="34">
        <v>12.21</v>
      </c>
      <c r="G19" s="34">
        <v>41.064754000000001</v>
      </c>
      <c r="H19" s="34">
        <v>7.3506970000000003</v>
      </c>
      <c r="I19" s="34">
        <v>4.5199999999999996</v>
      </c>
      <c r="J19" s="34">
        <v>448.29803500000003</v>
      </c>
      <c r="K19" s="34">
        <v>5.7530000000000001</v>
      </c>
      <c r="L19" s="34">
        <v>55.810001</v>
      </c>
      <c r="M19" s="34">
        <v>10.15</v>
      </c>
      <c r="N19" s="34">
        <v>33.111969000000002</v>
      </c>
      <c r="O19" s="34">
        <v>5.7</v>
      </c>
      <c r="P19" s="34">
        <v>21.75</v>
      </c>
      <c r="Q19" s="34">
        <v>43.400002000000001</v>
      </c>
      <c r="R19" s="34">
        <v>20</v>
      </c>
      <c r="S19" s="34">
        <v>56.000655999999999</v>
      </c>
      <c r="T19" s="34">
        <v>19.493798999999999</v>
      </c>
      <c r="U19" s="34">
        <v>16.799999</v>
      </c>
      <c r="V19" s="34">
        <v>11.124547</v>
      </c>
      <c r="W19" s="34">
        <v>41.52</v>
      </c>
      <c r="X19" s="34">
        <v>24.700001</v>
      </c>
      <c r="Y19" s="34">
        <v>12.889977</v>
      </c>
      <c r="Z19" s="34">
        <v>16.583368</v>
      </c>
      <c r="AA19" s="34">
        <v>41.761184999999998</v>
      </c>
      <c r="AB19" s="34">
        <v>23.506124</v>
      </c>
      <c r="AC19" s="34">
        <v>0.02</v>
      </c>
      <c r="AD19" s="34">
        <v>21.120000999999998</v>
      </c>
      <c r="AE19" s="34">
        <v>22.480473</v>
      </c>
      <c r="AF19" s="34">
        <v>7.32</v>
      </c>
      <c r="AG19" s="34">
        <v>314.64999399999999</v>
      </c>
      <c r="AH19" s="34">
        <v>24.399633000000001</v>
      </c>
      <c r="AI19" s="34">
        <v>51.688434999999998</v>
      </c>
      <c r="AJ19" s="34">
        <v>4.866314</v>
      </c>
      <c r="AK19" s="34">
        <v>8.4</v>
      </c>
      <c r="AL19" s="34">
        <v>3.45</v>
      </c>
      <c r="AM19" s="34">
        <v>27.030902999999999</v>
      </c>
      <c r="AN19" s="34">
        <v>36.199997000000003</v>
      </c>
      <c r="AO19" s="34">
        <v>42.217143999999998</v>
      </c>
      <c r="AP19" s="34">
        <v>4.3499999999999996</v>
      </c>
      <c r="AQ19" s="34">
        <v>23.83</v>
      </c>
      <c r="AR19" s="34">
        <v>5.6</v>
      </c>
      <c r="AS19" s="34">
        <v>15.096729</v>
      </c>
      <c r="AT19" s="34">
        <v>8.3981499999999993</v>
      </c>
      <c r="AU19" s="34">
        <v>4.9800000000000004</v>
      </c>
      <c r="AV19" s="34">
        <v>12.987142</v>
      </c>
      <c r="AW19" s="34">
        <v>18.429635999999999</v>
      </c>
      <c r="AX19" s="34">
        <v>5.0999999999999996</v>
      </c>
      <c r="AY19" s="34">
        <v>35.740001999999997</v>
      </c>
      <c r="AZ19" s="34">
        <v>46.389999000000003</v>
      </c>
      <c r="BA19" s="34">
        <v>26.049999</v>
      </c>
      <c r="BB19" s="34">
        <v>26.539833000000002</v>
      </c>
      <c r="BC19" s="34">
        <v>20.439700999999999</v>
      </c>
      <c r="BD19" s="34">
        <v>22.43</v>
      </c>
      <c r="BE19" s="38"/>
      <c r="BF19" s="41">
        <f t="shared" si="1"/>
        <v>-8.886021939405726E-3</v>
      </c>
      <c r="BG19" s="41">
        <f t="shared" si="2"/>
        <v>-1.9475386164684518E-3</v>
      </c>
      <c r="BH19" s="47">
        <f t="shared" si="3"/>
        <v>2.4531074749781116E-2</v>
      </c>
      <c r="BI19" s="41">
        <f t="shared" si="4"/>
        <v>4.5052663940943143E-2</v>
      </c>
      <c r="BJ19" s="41">
        <f t="shared" si="5"/>
        <v>-3.6281012709068174</v>
      </c>
      <c r="BK19" s="41">
        <f t="shared" si="6"/>
        <v>6.0342043118295644E-3</v>
      </c>
      <c r="BL19" s="41">
        <f t="shared" si="7"/>
        <v>0.13449859069226106</v>
      </c>
      <c r="BM19" s="41">
        <f t="shared" si="8"/>
        <v>-1.7544309650909508E-2</v>
      </c>
      <c r="BN19" s="41">
        <f t="shared" si="9"/>
        <v>-9.3023832439757953E-3</v>
      </c>
      <c r="BO19" s="41">
        <f t="shared" si="10"/>
        <v>1.0659777653550495E-2</v>
      </c>
      <c r="BP19" s="41">
        <f t="shared" si="11"/>
        <v>5.0718236508427265E-2</v>
      </c>
      <c r="BQ19" s="41">
        <f t="shared" si="12"/>
        <v>2.1913227430715079E-2</v>
      </c>
      <c r="BR19" s="41">
        <f t="shared" si="13"/>
        <v>1.393125153642144E-3</v>
      </c>
      <c r="BS19" s="41">
        <f t="shared" si="14"/>
        <v>7.042282625412951E-3</v>
      </c>
      <c r="BT19" s="41">
        <f t="shared" si="15"/>
        <v>1.0166399711604268E-2</v>
      </c>
      <c r="BU19" s="41">
        <f t="shared" si="16"/>
        <v>2.4254942848925421E-2</v>
      </c>
      <c r="BV19" s="41">
        <f t="shared" si="17"/>
        <v>-1.734863833461309E-2</v>
      </c>
      <c r="BW19" s="41">
        <f t="shared" si="18"/>
        <v>-7.9643210473988521E-3</v>
      </c>
      <c r="BX19" s="47">
        <f t="shared" si="19"/>
        <v>5.124081213840237E-2</v>
      </c>
      <c r="BY19" s="47">
        <f t="shared" si="20"/>
        <v>2.9805686143265452E-3</v>
      </c>
      <c r="BZ19" s="41">
        <f t="shared" si="21"/>
        <v>-1.7990121921658841E-2</v>
      </c>
      <c r="CA19" s="41">
        <f t="shared" si="22"/>
        <v>-4.5656453761544723E-3</v>
      </c>
      <c r="CB19" s="41">
        <f t="shared" si="23"/>
        <v>-4.4434732776201481E-3</v>
      </c>
      <c r="CC19" s="41">
        <f t="shared" si="24"/>
        <v>-1.5048434650132727E-3</v>
      </c>
      <c r="CD19" s="41">
        <f t="shared" si="25"/>
        <v>2.2930733117421859E-2</v>
      </c>
      <c r="CE19" s="41">
        <f t="shared" si="26"/>
        <v>2.1906654567948162E-2</v>
      </c>
      <c r="CF19" s="41">
        <f t="shared" si="27"/>
        <v>1.5955511206404312E-2</v>
      </c>
      <c r="CG19" s="41">
        <f t="shared" si="28"/>
        <v>0</v>
      </c>
      <c r="CH19" s="41">
        <f t="shared" si="29"/>
        <v>2.3474227576482352E-2</v>
      </c>
      <c r="CI19" s="41">
        <f t="shared" si="30"/>
        <v>-1.0841412357181193E-2</v>
      </c>
      <c r="CJ19" s="41">
        <f t="shared" si="31"/>
        <v>8.2304991365154435E-3</v>
      </c>
      <c r="CK19" s="41">
        <f t="shared" si="32"/>
        <v>2.8202659361531299E-2</v>
      </c>
      <c r="CL19" s="41">
        <f t="shared" si="33"/>
        <v>7.1097885259369916E-3</v>
      </c>
      <c r="CM19" s="41">
        <f t="shared" si="34"/>
        <v>7.1443836573336196E-3</v>
      </c>
      <c r="CN19" s="41">
        <f t="shared" si="35"/>
        <v>-2.8605608487797505E-2</v>
      </c>
      <c r="CO19" s="41">
        <f t="shared" si="36"/>
        <v>-9.47874395454377E-3</v>
      </c>
      <c r="CP19" s="41">
        <f t="shared" si="37"/>
        <v>1.4598799421152851E-2</v>
      </c>
      <c r="CQ19" s="41">
        <f t="shared" si="38"/>
        <v>3.9772073717554233E-3</v>
      </c>
      <c r="CR19" s="41">
        <f t="shared" si="39"/>
        <v>1.9526339477423844E-2</v>
      </c>
      <c r="CS19" s="41">
        <f t="shared" si="40"/>
        <v>-1.5978855824746944E-2</v>
      </c>
      <c r="CT19" s="41">
        <f t="shared" si="41"/>
        <v>2.3256862164267183E-2</v>
      </c>
      <c r="CU19" s="41">
        <f t="shared" si="42"/>
        <v>4.8139979026649952E-2</v>
      </c>
      <c r="CV19" s="41">
        <f t="shared" si="43"/>
        <v>-3.5650661644962569E-3</v>
      </c>
      <c r="CW19" s="41">
        <f t="shared" si="44"/>
        <v>1.0762946166369731E-2</v>
      </c>
      <c r="CX19" s="41">
        <f t="shared" si="45"/>
        <v>6.5363215644749931E-3</v>
      </c>
      <c r="CY19" s="41">
        <f t="shared" si="46"/>
        <v>-4.0080213975387108E-3</v>
      </c>
      <c r="CZ19" s="41">
        <f t="shared" si="47"/>
        <v>-3.5372413776413921E-3</v>
      </c>
      <c r="DA19" s="41">
        <f t="shared" si="48"/>
        <v>3.5735668723557903E-3</v>
      </c>
      <c r="DB19" s="41">
        <f t="shared" si="49"/>
        <v>2.7834798993443838E-2</v>
      </c>
      <c r="DC19" s="41">
        <f t="shared" si="50"/>
        <v>1.4000562079736901E-3</v>
      </c>
      <c r="DD19" s="41">
        <f t="shared" si="51"/>
        <v>-4.0874101857945678E-3</v>
      </c>
      <c r="DE19" s="41">
        <f t="shared" si="52"/>
        <v>3.4762297979419446E-2</v>
      </c>
      <c r="DF19" s="41">
        <f t="shared" si="53"/>
        <v>4.5688772028578517E-2</v>
      </c>
      <c r="DG19" s="41">
        <f t="shared" si="54"/>
        <v>4.6738896874689703E-3</v>
      </c>
      <c r="DH19" s="47">
        <f t="shared" si="55"/>
        <v>-2.2266764933733824E-3</v>
      </c>
      <c r="DJ19" s="32" t="str">
        <f>Screening!B19</f>
        <v>FLR</v>
      </c>
      <c r="DK19" s="46">
        <f>AVERAGE(FLR)</f>
        <v>-6.0713103862080211E-5</v>
      </c>
      <c r="DL19" s="46">
        <f t="shared" si="56"/>
        <v>-1.51832563484815E-2</v>
      </c>
      <c r="DN19" s="35"/>
    </row>
    <row r="20" spans="1:118">
      <c r="A20" s="43">
        <v>41877</v>
      </c>
      <c r="B20" s="34">
        <v>29.27</v>
      </c>
      <c r="C20" s="34">
        <v>3.0064700000000002</v>
      </c>
      <c r="D20" s="34">
        <v>24.5</v>
      </c>
      <c r="E20" s="34">
        <v>2.14</v>
      </c>
      <c r="F20" s="34">
        <v>11.86</v>
      </c>
      <c r="G20" s="34">
        <v>41.421599999999998</v>
      </c>
      <c r="H20" s="34">
        <v>6.9229839999999996</v>
      </c>
      <c r="I20" s="34">
        <v>4.53</v>
      </c>
      <c r="J20" s="34">
        <v>462.96200599999997</v>
      </c>
      <c r="K20" s="34">
        <v>5.8</v>
      </c>
      <c r="L20" s="34">
        <v>56.970001000000003</v>
      </c>
      <c r="M20" s="34">
        <v>10.3</v>
      </c>
      <c r="N20" s="34">
        <v>33.85886</v>
      </c>
      <c r="O20" s="34">
        <v>5.78</v>
      </c>
      <c r="P20" s="34">
        <v>21.1</v>
      </c>
      <c r="Q20" s="34">
        <v>41.799999</v>
      </c>
      <c r="R20" s="34">
        <v>19.899999999999999</v>
      </c>
      <c r="S20" s="34">
        <v>57.493267000000003</v>
      </c>
      <c r="T20" s="34">
        <v>19.717751</v>
      </c>
      <c r="U20" s="34">
        <v>16.239999999999998</v>
      </c>
      <c r="V20" s="34">
        <v>11.370392000000001</v>
      </c>
      <c r="W20" s="34">
        <v>41.720001000000003</v>
      </c>
      <c r="X20" s="34">
        <v>24.83</v>
      </c>
      <c r="Y20" s="34">
        <v>12.870564</v>
      </c>
      <c r="Z20" s="34">
        <v>15.956797999999999</v>
      </c>
      <c r="AA20" s="34">
        <v>41.931274000000002</v>
      </c>
      <c r="AB20" s="34">
        <v>24.129356000000001</v>
      </c>
      <c r="AC20" s="34">
        <v>0.02</v>
      </c>
      <c r="AD20" s="34">
        <v>21.950001</v>
      </c>
      <c r="AE20" s="34">
        <v>22.671059</v>
      </c>
      <c r="AF20" s="34">
        <v>7.45</v>
      </c>
      <c r="AG20" s="34">
        <v>337.75</v>
      </c>
      <c r="AH20" s="34">
        <v>24.263168</v>
      </c>
      <c r="AI20" s="34">
        <v>52.075752000000001</v>
      </c>
      <c r="AJ20" s="34">
        <v>4.8068559999999998</v>
      </c>
      <c r="AK20" s="34">
        <v>8.49</v>
      </c>
      <c r="AL20" s="34">
        <v>3.32</v>
      </c>
      <c r="AM20" s="34">
        <v>27.558471999999998</v>
      </c>
      <c r="AN20" s="34">
        <v>36.099997999999999</v>
      </c>
      <c r="AO20" s="34">
        <v>43.028571999999997</v>
      </c>
      <c r="AP20" s="34">
        <v>4.4400000000000004</v>
      </c>
      <c r="AQ20" s="34">
        <v>23.530000999999999</v>
      </c>
      <c r="AR20" s="34">
        <v>5.6</v>
      </c>
      <c r="AS20" s="34">
        <v>15.619602</v>
      </c>
      <c r="AT20" s="34">
        <v>8.4255019999999998</v>
      </c>
      <c r="AU20" s="34">
        <v>5.1100000000000003</v>
      </c>
      <c r="AV20" s="34">
        <v>13.060775</v>
      </c>
      <c r="AW20" s="34">
        <v>18.766504000000001</v>
      </c>
      <c r="AX20" s="34">
        <v>4.95</v>
      </c>
      <c r="AY20" s="34">
        <v>35.240001999999997</v>
      </c>
      <c r="AZ20" s="34">
        <v>46.73</v>
      </c>
      <c r="BA20" s="34">
        <v>25.690000999999999</v>
      </c>
      <c r="BB20" s="34">
        <v>29.373837000000002</v>
      </c>
      <c r="BC20" s="34">
        <v>20.806654000000002</v>
      </c>
      <c r="BD20" s="34">
        <v>21.610001</v>
      </c>
      <c r="BE20" s="38"/>
      <c r="BF20" s="41">
        <f t="shared" si="1"/>
        <v>-3.2933083773055961E-2</v>
      </c>
      <c r="BG20" s="41">
        <f t="shared" si="2"/>
        <v>3.8245532960504154E-2</v>
      </c>
      <c r="BH20" s="47">
        <f t="shared" si="3"/>
        <v>-1.0556330265714136E-2</v>
      </c>
      <c r="BI20" s="41">
        <f t="shared" si="4"/>
        <v>-5.8974002459551193E-2</v>
      </c>
      <c r="BJ20" s="41">
        <f t="shared" si="5"/>
        <v>-2.9083894553033989E-2</v>
      </c>
      <c r="BK20" s="41">
        <f t="shared" si="6"/>
        <v>8.6522972318147477E-3</v>
      </c>
      <c r="BL20" s="41">
        <f t="shared" si="7"/>
        <v>-5.9948248104217124E-2</v>
      </c>
      <c r="BM20" s="41">
        <f t="shared" si="8"/>
        <v>2.2099456508028917E-3</v>
      </c>
      <c r="BN20" s="41">
        <f t="shared" si="9"/>
        <v>3.2186722317658067E-2</v>
      </c>
      <c r="BO20" s="41">
        <f t="shared" si="10"/>
        <v>8.1364596712171083E-3</v>
      </c>
      <c r="BP20" s="41">
        <f t="shared" si="11"/>
        <v>2.0571748327124412E-2</v>
      </c>
      <c r="BQ20" s="41">
        <f t="shared" si="12"/>
        <v>1.4670189747793839E-2</v>
      </c>
      <c r="BR20" s="41">
        <f t="shared" si="13"/>
        <v>2.2305889863801425E-2</v>
      </c>
      <c r="BS20" s="41">
        <f t="shared" si="14"/>
        <v>1.3937507843781678E-2</v>
      </c>
      <c r="BT20" s="41">
        <f t="shared" si="15"/>
        <v>-3.0340717052672272E-2</v>
      </c>
      <c r="BU20" s="41">
        <f t="shared" si="16"/>
        <v>-3.7563171582042122E-2</v>
      </c>
      <c r="BV20" s="41">
        <f t="shared" si="17"/>
        <v>-5.0125418235443982E-3</v>
      </c>
      <c r="BW20" s="41">
        <f t="shared" si="18"/>
        <v>2.6304440342647943E-2</v>
      </c>
      <c r="BX20" s="47">
        <f t="shared" si="19"/>
        <v>1.1422881020551806E-2</v>
      </c>
      <c r="BY20" s="47">
        <f t="shared" si="20"/>
        <v>-3.3901492151870105E-2</v>
      </c>
      <c r="BZ20" s="41">
        <f t="shared" si="21"/>
        <v>2.1858675739053819E-2</v>
      </c>
      <c r="CA20" s="41">
        <f t="shared" si="22"/>
        <v>4.8054152442573899E-3</v>
      </c>
      <c r="CB20" s="41">
        <f t="shared" si="23"/>
        <v>5.249315400314437E-3</v>
      </c>
      <c r="CC20" s="41">
        <f t="shared" si="24"/>
        <v>-1.5071891289015825E-3</v>
      </c>
      <c r="CD20" s="41">
        <f t="shared" si="25"/>
        <v>-3.8515320059523558E-2</v>
      </c>
      <c r="CE20" s="41">
        <f t="shared" si="26"/>
        <v>4.0646250858151446E-3</v>
      </c>
      <c r="CF20" s="41">
        <f t="shared" si="27"/>
        <v>2.6168207566000853E-2</v>
      </c>
      <c r="CG20" s="41">
        <f t="shared" si="28"/>
        <v>0</v>
      </c>
      <c r="CH20" s="41">
        <f t="shared" si="29"/>
        <v>3.8546678892721599E-2</v>
      </c>
      <c r="CI20" s="41">
        <f t="shared" si="30"/>
        <v>8.4421114175565332E-3</v>
      </c>
      <c r="CJ20" s="41">
        <f t="shared" si="31"/>
        <v>1.7603704418248031E-2</v>
      </c>
      <c r="CK20" s="41">
        <f t="shared" si="32"/>
        <v>7.0845085936172503E-2</v>
      </c>
      <c r="CL20" s="41">
        <f t="shared" si="33"/>
        <v>-5.6086108864113627E-3</v>
      </c>
      <c r="CM20" s="41">
        <f t="shared" si="34"/>
        <v>7.4653656529376639E-3</v>
      </c>
      <c r="CN20" s="41">
        <f t="shared" si="35"/>
        <v>-1.2293539517571731E-2</v>
      </c>
      <c r="CO20" s="41">
        <f t="shared" si="36"/>
        <v>1.0657294473987979E-2</v>
      </c>
      <c r="CP20" s="41">
        <f t="shared" si="37"/>
        <v>-3.8409448114871299E-2</v>
      </c>
      <c r="CQ20" s="41">
        <f t="shared" si="38"/>
        <v>1.9329234882380981E-2</v>
      </c>
      <c r="CR20" s="41">
        <f t="shared" si="39"/>
        <v>-2.766226021622228E-3</v>
      </c>
      <c r="CS20" s="41">
        <f t="shared" si="40"/>
        <v>1.9037965684095538E-2</v>
      </c>
      <c r="CT20" s="41">
        <f t="shared" si="41"/>
        <v>2.0478531343540919E-2</v>
      </c>
      <c r="CU20" s="41">
        <f t="shared" si="42"/>
        <v>-1.2669045872443011E-2</v>
      </c>
      <c r="CV20" s="41">
        <f t="shared" si="43"/>
        <v>0</v>
      </c>
      <c r="CW20" s="41">
        <f t="shared" si="44"/>
        <v>3.4048566094989963E-2</v>
      </c>
      <c r="CX20" s="41">
        <f t="shared" si="45"/>
        <v>3.2516155350093652E-3</v>
      </c>
      <c r="CY20" s="41">
        <f t="shared" si="46"/>
        <v>2.5769513179051393E-2</v>
      </c>
      <c r="CZ20" s="41">
        <f t="shared" si="47"/>
        <v>5.6536725093020226E-3</v>
      </c>
      <c r="DA20" s="41">
        <f t="shared" si="48"/>
        <v>1.811355750942506E-2</v>
      </c>
      <c r="DB20" s="41">
        <f t="shared" si="49"/>
        <v>-2.9852963149681045E-2</v>
      </c>
      <c r="DC20" s="41">
        <f t="shared" si="50"/>
        <v>-1.4088707869323244E-2</v>
      </c>
      <c r="DD20" s="41">
        <f t="shared" si="51"/>
        <v>7.3024595050524121E-3</v>
      </c>
      <c r="DE20" s="41">
        <f t="shared" si="52"/>
        <v>-1.3915879764215872E-2</v>
      </c>
      <c r="DF20" s="41">
        <f t="shared" si="53"/>
        <v>0.10145764369578046</v>
      </c>
      <c r="DG20" s="41">
        <f t="shared" si="54"/>
        <v>1.7793702346629418E-2</v>
      </c>
      <c r="DH20" s="47">
        <f t="shared" si="55"/>
        <v>-3.7243131738450612E-2</v>
      </c>
      <c r="DJ20" s="62" t="str">
        <f>Screening!B20</f>
        <v>GOLF</v>
      </c>
      <c r="DK20" s="61">
        <f>AVERAGE(GOLF)</f>
        <v>3.7470524299020172E-4</v>
      </c>
      <c r="DL20" s="34">
        <f>EXP(DK20*252)-1</f>
        <v>9.9027525692139351E-2</v>
      </c>
      <c r="DN20" s="35"/>
    </row>
    <row r="21" spans="1:118">
      <c r="A21" s="43">
        <v>41878</v>
      </c>
      <c r="B21" s="34">
        <v>29.48</v>
      </c>
      <c r="C21" s="34">
        <v>2.9951889999999999</v>
      </c>
      <c r="D21" s="34">
        <v>23.940000999999999</v>
      </c>
      <c r="E21" s="34">
        <v>2.0499999999999998</v>
      </c>
      <c r="F21" s="34">
        <v>11.4</v>
      </c>
      <c r="G21" s="34">
        <v>42.190196999999998</v>
      </c>
      <c r="H21" s="34">
        <v>6.962771</v>
      </c>
      <c r="I21" s="34">
        <v>4.51</v>
      </c>
      <c r="J21" s="34">
        <v>458.77227800000003</v>
      </c>
      <c r="K21" s="34">
        <v>5.77</v>
      </c>
      <c r="L21" s="34">
        <v>55.470001000000003</v>
      </c>
      <c r="M21" s="34">
        <v>10.35</v>
      </c>
      <c r="N21" s="34">
        <v>33.683661999999998</v>
      </c>
      <c r="O21" s="34">
        <v>5.78</v>
      </c>
      <c r="P21" s="34">
        <v>20.5</v>
      </c>
      <c r="Q21" s="34">
        <v>41.290000999999997</v>
      </c>
      <c r="R21" s="34">
        <v>20.639999</v>
      </c>
      <c r="S21" s="34">
        <v>58.538094000000001</v>
      </c>
      <c r="T21" s="34">
        <v>19.708015</v>
      </c>
      <c r="U21" s="34">
        <v>16.040001</v>
      </c>
      <c r="V21" s="34">
        <v>11.949885999999999</v>
      </c>
      <c r="W21" s="34">
        <v>41.52</v>
      </c>
      <c r="X21" s="34">
        <v>24.700001</v>
      </c>
      <c r="Y21" s="34">
        <v>12.812326000000001</v>
      </c>
      <c r="Z21" s="34">
        <v>16.650203999999999</v>
      </c>
      <c r="AA21" s="34">
        <v>41.495831000000003</v>
      </c>
      <c r="AB21" s="34">
        <v>24.082850000000001</v>
      </c>
      <c r="AC21" s="34">
        <v>0.02</v>
      </c>
      <c r="AD21" s="34">
        <v>22.59</v>
      </c>
      <c r="AE21" s="34">
        <v>22.553080000000001</v>
      </c>
      <c r="AF21" s="34">
        <v>7.34</v>
      </c>
      <c r="AG21" s="34">
        <v>337.40002399999997</v>
      </c>
      <c r="AH21" s="34">
        <v>24.381433000000001</v>
      </c>
      <c r="AI21" s="34">
        <v>51.523814999999999</v>
      </c>
      <c r="AJ21" s="34">
        <v>5.0168189999999999</v>
      </c>
      <c r="AK21" s="34">
        <v>8.2899999999999991</v>
      </c>
      <c r="AL21" s="34">
        <v>3.21</v>
      </c>
      <c r="AM21" s="34">
        <v>27.540588</v>
      </c>
      <c r="AN21" s="34">
        <v>37.099997999999999</v>
      </c>
      <c r="AO21" s="34">
        <v>43.302855999999998</v>
      </c>
      <c r="AP21" s="34">
        <v>4.45</v>
      </c>
      <c r="AQ21" s="34">
        <v>23.25</v>
      </c>
      <c r="AR21" s="34">
        <v>5.61</v>
      </c>
      <c r="AS21" s="34">
        <v>16.342116999999998</v>
      </c>
      <c r="AT21" s="34">
        <v>8.4072689999999994</v>
      </c>
      <c r="AU21" s="34">
        <v>5.27</v>
      </c>
      <c r="AV21" s="34">
        <v>13.042367</v>
      </c>
      <c r="AW21" s="34">
        <v>18.363893999999998</v>
      </c>
      <c r="AX21" s="34">
        <v>4.99</v>
      </c>
      <c r="AY21" s="34">
        <v>34.779998999999997</v>
      </c>
      <c r="AZ21" s="34">
        <v>46.900002000000001</v>
      </c>
      <c r="BA21" s="34">
        <v>25.059999000000001</v>
      </c>
      <c r="BB21" s="34">
        <v>30.639337999999999</v>
      </c>
      <c r="BC21" s="34">
        <v>20.906732999999999</v>
      </c>
      <c r="BD21" s="34">
        <v>21.32</v>
      </c>
      <c r="BE21" s="38"/>
      <c r="BF21" s="41">
        <f t="shared" si="1"/>
        <v>7.1489666173413895E-3</v>
      </c>
      <c r="BG21" s="41">
        <f t="shared" si="2"/>
        <v>-3.7592983158688024E-3</v>
      </c>
      <c r="BH21" s="47">
        <f t="shared" si="3"/>
        <v>-2.3122375649760725E-2</v>
      </c>
      <c r="BI21" s="41">
        <f t="shared" si="4"/>
        <v>-4.2966035883443485E-2</v>
      </c>
      <c r="BJ21" s="41">
        <f t="shared" si="5"/>
        <v>-3.9558038169129485E-2</v>
      </c>
      <c r="BK21" s="41">
        <f t="shared" si="6"/>
        <v>1.838541157510722E-2</v>
      </c>
      <c r="BL21" s="41">
        <f t="shared" si="7"/>
        <v>5.7306367402207231E-3</v>
      </c>
      <c r="BM21" s="41">
        <f t="shared" si="8"/>
        <v>-4.4247859803558066E-3</v>
      </c>
      <c r="BN21" s="41">
        <f t="shared" si="9"/>
        <v>-9.0910296564418406E-3</v>
      </c>
      <c r="BO21" s="41">
        <f t="shared" si="10"/>
        <v>-5.1858370323655256E-3</v>
      </c>
      <c r="BP21" s="41">
        <f t="shared" si="11"/>
        <v>-2.6682478950496458E-2</v>
      </c>
      <c r="BQ21" s="41">
        <f t="shared" si="12"/>
        <v>4.8426244757879908E-3</v>
      </c>
      <c r="BR21" s="41">
        <f t="shared" si="13"/>
        <v>-5.1877954136319961E-3</v>
      </c>
      <c r="BS21" s="41">
        <f t="shared" si="14"/>
        <v>0</v>
      </c>
      <c r="BT21" s="41">
        <f t="shared" si="15"/>
        <v>-2.8848154337658392E-2</v>
      </c>
      <c r="BU21" s="41">
        <f t="shared" si="16"/>
        <v>-1.2275951490327652E-2</v>
      </c>
      <c r="BV21" s="41">
        <f t="shared" si="17"/>
        <v>3.6511160433301798E-2</v>
      </c>
      <c r="BW21" s="41">
        <f t="shared" si="18"/>
        <v>1.8009876504724267E-2</v>
      </c>
      <c r="BX21" s="47">
        <f t="shared" si="19"/>
        <v>-4.938902238656403E-4</v>
      </c>
      <c r="BY21" s="47">
        <f t="shared" si="20"/>
        <v>-1.2391669951025674E-2</v>
      </c>
      <c r="BZ21" s="41">
        <f t="shared" si="21"/>
        <v>4.9708954721872936E-2</v>
      </c>
      <c r="CA21" s="41">
        <f t="shared" si="22"/>
        <v>-4.8054152442575087E-3</v>
      </c>
      <c r="CB21" s="41">
        <f t="shared" si="23"/>
        <v>-5.2493154003145567E-3</v>
      </c>
      <c r="CC21" s="41">
        <f t="shared" si="24"/>
        <v>-4.5351671730588837E-3</v>
      </c>
      <c r="CD21" s="41">
        <f t="shared" si="25"/>
        <v>4.2537523276601867E-2</v>
      </c>
      <c r="CE21" s="41">
        <f t="shared" si="26"/>
        <v>-1.0438980335275088E-2</v>
      </c>
      <c r="CF21" s="41">
        <f t="shared" si="27"/>
        <v>-1.9292215927314738E-3</v>
      </c>
      <c r="CG21" s="41">
        <f t="shared" si="28"/>
        <v>0</v>
      </c>
      <c r="CH21" s="41">
        <f t="shared" si="29"/>
        <v>2.8740145400645956E-2</v>
      </c>
      <c r="CI21" s="41">
        <f t="shared" si="30"/>
        <v>-5.2175351593474178E-3</v>
      </c>
      <c r="CJ21" s="41">
        <f t="shared" si="31"/>
        <v>-1.4875189765044003E-2</v>
      </c>
      <c r="CK21" s="41">
        <f t="shared" si="32"/>
        <v>-1.036735596255564E-3</v>
      </c>
      <c r="CL21" s="41">
        <f t="shared" si="33"/>
        <v>4.8624196963917253E-3</v>
      </c>
      <c r="CM21" s="41">
        <f t="shared" si="34"/>
        <v>-1.0655299785627187E-2</v>
      </c>
      <c r="CN21" s="41">
        <f t="shared" si="35"/>
        <v>4.2752835364843929E-2</v>
      </c>
      <c r="CO21" s="41">
        <f t="shared" si="36"/>
        <v>-2.3839031176052513E-2</v>
      </c>
      <c r="CP21" s="41">
        <f t="shared" si="37"/>
        <v>-3.3693845786472644E-2</v>
      </c>
      <c r="CQ21" s="41">
        <f t="shared" si="38"/>
        <v>-6.491581028074025E-4</v>
      </c>
      <c r="CR21" s="41">
        <f t="shared" si="39"/>
        <v>2.7324105767860516E-2</v>
      </c>
      <c r="CS21" s="41">
        <f t="shared" si="40"/>
        <v>6.3542311122062852E-3</v>
      </c>
      <c r="CT21" s="41">
        <f t="shared" si="41"/>
        <v>2.2497197340153245E-3</v>
      </c>
      <c r="CU21" s="41">
        <f t="shared" si="42"/>
        <v>-1.1971113204842312E-2</v>
      </c>
      <c r="CV21" s="41">
        <f t="shared" si="43"/>
        <v>1.7841217935016136E-3</v>
      </c>
      <c r="CW21" s="41">
        <f t="shared" si="44"/>
        <v>4.5218976470026234E-2</v>
      </c>
      <c r="CX21" s="41">
        <f t="shared" si="45"/>
        <v>-2.166370246570275E-3</v>
      </c>
      <c r="CY21" s="41">
        <f t="shared" si="46"/>
        <v>3.0830958337657675E-2</v>
      </c>
      <c r="CZ21" s="41">
        <f t="shared" si="47"/>
        <v>-1.4104051574708716E-3</v>
      </c>
      <c r="DA21" s="41">
        <f t="shared" si="48"/>
        <v>-2.1687124381780651E-2</v>
      </c>
      <c r="DB21" s="41">
        <f t="shared" si="49"/>
        <v>8.0483331828284151E-3</v>
      </c>
      <c r="DC21" s="41">
        <f t="shared" si="50"/>
        <v>-1.3139377647685965E-2</v>
      </c>
      <c r="DD21" s="41">
        <f t="shared" si="51"/>
        <v>3.6313613838213489E-3</v>
      </c>
      <c r="DE21" s="41">
        <f t="shared" si="52"/>
        <v>-2.4828940483751769E-2</v>
      </c>
      <c r="DF21" s="41">
        <f t="shared" si="53"/>
        <v>4.2180358703659944E-2</v>
      </c>
      <c r="DG21" s="41">
        <f t="shared" si="54"/>
        <v>4.7984208055408713E-3</v>
      </c>
      <c r="DH21" s="47">
        <f t="shared" si="55"/>
        <v>-1.3510617496022443E-2</v>
      </c>
      <c r="DJ21" s="49" t="str">
        <f>Screening!B21</f>
        <v>GOOS</v>
      </c>
      <c r="DK21" s="46">
        <f>AVERAGE(GOOS)</f>
        <v>3.5618503118400729E-3</v>
      </c>
      <c r="DL21" s="46">
        <f>EXP(DK21*(224/252))-1</f>
        <v>3.17110652011654E-3</v>
      </c>
      <c r="DM21">
        <f>COUNT(GOOS)</f>
        <v>224</v>
      </c>
      <c r="DN21" s="35"/>
    </row>
    <row r="22" spans="1:118">
      <c r="A22" s="43">
        <v>41879</v>
      </c>
      <c r="B22" s="34">
        <v>29.43</v>
      </c>
      <c r="C22" s="34">
        <v>2.9895480000000001</v>
      </c>
      <c r="D22" s="34">
        <v>24.9</v>
      </c>
      <c r="E22" s="34">
        <v>2.12</v>
      </c>
      <c r="F22" s="34">
        <v>447.60000600000001</v>
      </c>
      <c r="G22" s="34">
        <v>42.757483999999998</v>
      </c>
      <c r="H22" s="34">
        <v>6.913036</v>
      </c>
      <c r="I22" s="34">
        <v>4.57</v>
      </c>
      <c r="J22" s="34">
        <v>456.67742900000002</v>
      </c>
      <c r="K22" s="34">
        <v>5.59</v>
      </c>
      <c r="L22" s="34">
        <v>54.880001</v>
      </c>
      <c r="M22" s="34">
        <v>10.53</v>
      </c>
      <c r="N22" s="34">
        <v>33.720551</v>
      </c>
      <c r="O22" s="34">
        <v>5.81</v>
      </c>
      <c r="P22" s="34">
        <v>21.6</v>
      </c>
      <c r="Q22" s="34">
        <v>36.720001000000003</v>
      </c>
      <c r="R22" s="34">
        <v>20.129999000000002</v>
      </c>
      <c r="S22" s="34">
        <v>59.153785999999997</v>
      </c>
      <c r="T22" s="34">
        <v>19.639854</v>
      </c>
      <c r="U22" s="34">
        <v>16.149999999999999</v>
      </c>
      <c r="V22" s="34">
        <v>11.967525999999999</v>
      </c>
      <c r="W22" s="34">
        <v>41.290000999999997</v>
      </c>
      <c r="X22" s="34">
        <v>24.620000999999998</v>
      </c>
      <c r="Y22" s="34">
        <v>12.909388999999999</v>
      </c>
      <c r="Z22" s="34">
        <v>16.917542000000001</v>
      </c>
      <c r="AA22" s="34">
        <v>41.523052</v>
      </c>
      <c r="AB22" s="34">
        <v>24.324697</v>
      </c>
      <c r="AC22" s="34">
        <v>0.02</v>
      </c>
      <c r="AD22" s="34">
        <v>22.76</v>
      </c>
      <c r="AE22" s="34">
        <v>22.643834999999999</v>
      </c>
      <c r="AF22" s="34">
        <v>7.34</v>
      </c>
      <c r="AG22" s="34">
        <v>337.05001800000002</v>
      </c>
      <c r="AH22" s="34">
        <v>24.836309</v>
      </c>
      <c r="AI22" s="34">
        <v>51.736843</v>
      </c>
      <c r="AJ22" s="34">
        <v>4.9276309999999999</v>
      </c>
      <c r="AK22" s="34">
        <v>8.4</v>
      </c>
      <c r="AL22" s="34">
        <v>3.07</v>
      </c>
      <c r="AM22" s="34">
        <v>27.630001</v>
      </c>
      <c r="AN22" s="34">
        <v>35</v>
      </c>
      <c r="AO22" s="34">
        <v>44.028571999999997</v>
      </c>
      <c r="AP22" s="34">
        <v>4.4000000000000004</v>
      </c>
      <c r="AQ22" s="34">
        <v>22.299999</v>
      </c>
      <c r="AR22" s="34">
        <v>5.74</v>
      </c>
      <c r="AS22" s="34">
        <v>16.931532000000001</v>
      </c>
      <c r="AT22" s="34">
        <v>8.4255019999999998</v>
      </c>
      <c r="AU22" s="34">
        <v>5.27</v>
      </c>
      <c r="AV22" s="34">
        <v>13.116001000000001</v>
      </c>
      <c r="AW22" s="34">
        <v>18.495358</v>
      </c>
      <c r="AX22" s="34">
        <v>4.9000000000000004</v>
      </c>
      <c r="AY22" s="34">
        <v>34.380001</v>
      </c>
      <c r="AZ22" s="34">
        <v>46.450001</v>
      </c>
      <c r="BA22" s="34">
        <v>24.4</v>
      </c>
      <c r="BB22" s="34">
        <v>29.338190000000001</v>
      </c>
      <c r="BC22" s="34">
        <v>20.801888999999999</v>
      </c>
      <c r="BD22" s="34">
        <v>21.549999</v>
      </c>
      <c r="BE22" s="38"/>
      <c r="BF22" s="41">
        <f t="shared" si="1"/>
        <v>-1.697505075754468E-3</v>
      </c>
      <c r="BG22" s="41">
        <f t="shared" si="2"/>
        <v>-1.8851293450458018E-3</v>
      </c>
      <c r="BH22" s="47">
        <f t="shared" si="3"/>
        <v>3.931706156974122E-2</v>
      </c>
      <c r="BI22" s="41">
        <f t="shared" si="4"/>
        <v>3.3576295533604521E-2</v>
      </c>
      <c r="BJ22" s="41">
        <f t="shared" si="5"/>
        <v>3.6702866344421459</v>
      </c>
      <c r="BK22" s="41">
        <f t="shared" si="6"/>
        <v>1.3356348910010189E-2</v>
      </c>
      <c r="BL22" s="41">
        <f t="shared" si="7"/>
        <v>-7.1686227671575939E-3</v>
      </c>
      <c r="BM22" s="41">
        <f t="shared" si="8"/>
        <v>1.3216051391526462E-2</v>
      </c>
      <c r="BN22" s="41">
        <f t="shared" si="9"/>
        <v>-4.5766635578405558E-3</v>
      </c>
      <c r="BO22" s="41">
        <f t="shared" si="10"/>
        <v>-3.1692793353000362E-2</v>
      </c>
      <c r="BP22" s="41">
        <f t="shared" si="11"/>
        <v>-1.0693350455701816E-2</v>
      </c>
      <c r="BQ22" s="41">
        <f t="shared" si="12"/>
        <v>1.7241806434505954E-2</v>
      </c>
      <c r="BR22" s="41">
        <f t="shared" si="13"/>
        <v>1.0945607712369364E-3</v>
      </c>
      <c r="BS22" s="41">
        <f t="shared" si="14"/>
        <v>5.1768881795337274E-3</v>
      </c>
      <c r="BT22" s="41">
        <f t="shared" si="15"/>
        <v>5.2268428545756869E-2</v>
      </c>
      <c r="BU22" s="41">
        <f t="shared" si="16"/>
        <v>-0.11729877113153285</v>
      </c>
      <c r="BV22" s="41">
        <f t="shared" si="17"/>
        <v>-2.5019702189148289E-2</v>
      </c>
      <c r="BW22" s="41">
        <f t="shared" si="18"/>
        <v>1.0462873338894509E-2</v>
      </c>
      <c r="BX22" s="47">
        <f t="shared" si="19"/>
        <v>-3.4645367035307175E-3</v>
      </c>
      <c r="BY22" s="47">
        <f t="shared" si="20"/>
        <v>6.8343848861593705E-3</v>
      </c>
      <c r="BZ22" s="41">
        <f t="shared" si="21"/>
        <v>1.4750762497630625E-3</v>
      </c>
      <c r="CA22" s="41">
        <f t="shared" si="22"/>
        <v>-5.5548747406955748E-3</v>
      </c>
      <c r="CB22" s="41">
        <f t="shared" si="23"/>
        <v>-3.244122746069807E-3</v>
      </c>
      <c r="CC22" s="41">
        <f t="shared" si="24"/>
        <v>7.5471997669736696E-3</v>
      </c>
      <c r="CD22" s="41">
        <f t="shared" si="25"/>
        <v>1.5928603153838317E-2</v>
      </c>
      <c r="CE22" s="41">
        <f t="shared" si="26"/>
        <v>6.5577854078139155E-4</v>
      </c>
      <c r="CF22" s="41">
        <f t="shared" si="27"/>
        <v>9.9922027549400449E-3</v>
      </c>
      <c r="CG22" s="41">
        <f t="shared" si="28"/>
        <v>0</v>
      </c>
      <c r="CH22" s="41">
        <f t="shared" si="29"/>
        <v>7.4972787782184112E-3</v>
      </c>
      <c r="CI22" s="41">
        <f t="shared" si="30"/>
        <v>4.0159874617928621E-3</v>
      </c>
      <c r="CJ22" s="41">
        <f t="shared" si="31"/>
        <v>0</v>
      </c>
      <c r="CK22" s="41">
        <f t="shared" si="32"/>
        <v>-1.0379005400667253E-3</v>
      </c>
      <c r="CL22" s="41">
        <f t="shared" si="33"/>
        <v>1.8484755029844185E-2</v>
      </c>
      <c r="CM22" s="41">
        <f t="shared" si="34"/>
        <v>4.1260303070677412E-3</v>
      </c>
      <c r="CN22" s="41">
        <f t="shared" si="35"/>
        <v>-1.7937722333309612E-2</v>
      </c>
      <c r="CO22" s="41">
        <f t="shared" si="36"/>
        <v>1.31817367020645E-2</v>
      </c>
      <c r="CP22" s="41">
        <f t="shared" si="37"/>
        <v>-4.4593375542818718E-2</v>
      </c>
      <c r="CQ22" s="41">
        <f t="shared" si="38"/>
        <v>3.2413312927571888E-3</v>
      </c>
      <c r="CR22" s="41">
        <f t="shared" si="39"/>
        <v>-5.8268854215618469E-2</v>
      </c>
      <c r="CS22" s="41">
        <f t="shared" si="40"/>
        <v>1.6620195546443475E-2</v>
      </c>
      <c r="CT22" s="41">
        <f t="shared" si="41"/>
        <v>-1.1299555253933282E-2</v>
      </c>
      <c r="CU22" s="41">
        <f t="shared" si="42"/>
        <v>-4.1718498410342544E-2</v>
      </c>
      <c r="CV22" s="41">
        <f t="shared" si="43"/>
        <v>2.2908490796870122E-2</v>
      </c>
      <c r="CW22" s="41">
        <f t="shared" si="44"/>
        <v>3.5432041901742616E-2</v>
      </c>
      <c r="CX22" s="41">
        <f t="shared" si="45"/>
        <v>2.1663702465702459E-3</v>
      </c>
      <c r="CY22" s="41">
        <f t="shared" si="46"/>
        <v>0</v>
      </c>
      <c r="CZ22" s="41">
        <f t="shared" si="47"/>
        <v>5.6298767942132427E-3</v>
      </c>
      <c r="DA22" s="41">
        <f t="shared" si="48"/>
        <v>7.1333274725522734E-3</v>
      </c>
      <c r="DB22" s="41">
        <f t="shared" si="49"/>
        <v>-1.8200704646846391E-2</v>
      </c>
      <c r="DC22" s="41">
        <f t="shared" si="50"/>
        <v>-1.1567451132598947E-2</v>
      </c>
      <c r="DD22" s="41">
        <f t="shared" si="51"/>
        <v>-9.6412313077834863E-3</v>
      </c>
      <c r="DE22" s="41">
        <f t="shared" si="52"/>
        <v>-2.6689777264535513E-2</v>
      </c>
      <c r="DF22" s="41">
        <f t="shared" si="53"/>
        <v>-4.3394658607841446E-2</v>
      </c>
      <c r="DG22" s="41">
        <f t="shared" si="54"/>
        <v>-5.0274603093193263E-3</v>
      </c>
      <c r="DH22" s="47">
        <f t="shared" si="55"/>
        <v>1.0730170848399534E-2</v>
      </c>
      <c r="DJ22" s="32" t="str">
        <f>Screening!B22</f>
        <v>GORO</v>
      </c>
      <c r="DK22" s="46">
        <f>AVERAGE(GORO)</f>
        <v>-8.077846890664535E-4</v>
      </c>
      <c r="DL22" s="46">
        <f>EXP(DK22*252)-1</f>
        <v>-0.1841801672906116</v>
      </c>
      <c r="DN22" s="35"/>
    </row>
    <row r="23" spans="1:118">
      <c r="A23" s="43">
        <v>41880</v>
      </c>
      <c r="B23" s="34">
        <v>29.629999000000002</v>
      </c>
      <c r="C23" s="34">
        <v>2.9782670000000002</v>
      </c>
      <c r="D23" s="34">
        <v>22.65</v>
      </c>
      <c r="E23" s="34">
        <v>2.36</v>
      </c>
      <c r="F23" s="34">
        <v>443.20001200000002</v>
      </c>
      <c r="G23" s="34">
        <v>44.633209000000001</v>
      </c>
      <c r="H23" s="34">
        <v>6.9926110000000001</v>
      </c>
      <c r="I23" s="34">
        <v>4.83</v>
      </c>
      <c r="J23" s="34">
        <v>468.19912699999998</v>
      </c>
      <c r="K23" s="34">
        <v>5.03</v>
      </c>
      <c r="L23" s="34">
        <v>54.41</v>
      </c>
      <c r="M23" s="34">
        <v>10.54</v>
      </c>
      <c r="N23" s="34">
        <v>34.043278000000001</v>
      </c>
      <c r="O23" s="34">
        <v>5.81</v>
      </c>
      <c r="P23" s="34">
        <v>20.52</v>
      </c>
      <c r="Q23" s="34">
        <v>37.549999</v>
      </c>
      <c r="R23" s="34">
        <v>20.43</v>
      </c>
      <c r="S23" s="34">
        <v>59.993378</v>
      </c>
      <c r="T23" s="34">
        <v>19.435372999999998</v>
      </c>
      <c r="U23" s="34">
        <v>16.010000000000002</v>
      </c>
      <c r="V23" s="34">
        <v>12.364387000000001</v>
      </c>
      <c r="W23" s="34">
        <v>41.560001</v>
      </c>
      <c r="X23" s="34">
        <v>23.98</v>
      </c>
      <c r="Y23" s="34">
        <v>12.792914</v>
      </c>
      <c r="Z23" s="34">
        <v>17.151465999999999</v>
      </c>
      <c r="AA23" s="34">
        <v>41.366565999999999</v>
      </c>
      <c r="AB23" s="34">
        <v>24.724682000000001</v>
      </c>
      <c r="AC23" s="34">
        <v>1.4999999999999999E-2</v>
      </c>
      <c r="AD23" s="34">
        <v>22.969999000000001</v>
      </c>
      <c r="AE23" s="34">
        <v>22.843506000000001</v>
      </c>
      <c r="AF23" s="34">
        <v>7.28</v>
      </c>
      <c r="AG23" s="34">
        <v>343</v>
      </c>
      <c r="AH23" s="34">
        <v>25.227509999999999</v>
      </c>
      <c r="AI23" s="34">
        <v>52.279105999999999</v>
      </c>
      <c r="AJ23" s="34">
        <v>5.0214639999999999</v>
      </c>
      <c r="AK23" s="34">
        <v>8.5</v>
      </c>
      <c r="AL23" s="34">
        <v>3.09</v>
      </c>
      <c r="AM23" s="34">
        <v>27.853546000000001</v>
      </c>
      <c r="AN23" s="34">
        <v>35.5</v>
      </c>
      <c r="AO23" s="34">
        <v>44.354286000000002</v>
      </c>
      <c r="AP23" s="34">
        <v>4.28</v>
      </c>
      <c r="AQ23" s="34">
        <v>20.969999000000001</v>
      </c>
      <c r="AR23" s="34">
        <v>6.05</v>
      </c>
      <c r="AS23" s="34">
        <v>19.118092000000001</v>
      </c>
      <c r="AT23" s="34">
        <v>8.4163859999999993</v>
      </c>
      <c r="AU23" s="34">
        <v>5.31</v>
      </c>
      <c r="AV23" s="34">
        <v>13.162023</v>
      </c>
      <c r="AW23" s="34">
        <v>18.396763</v>
      </c>
      <c r="AX23" s="34">
        <v>5</v>
      </c>
      <c r="AY23" s="34">
        <v>33.799999</v>
      </c>
      <c r="AZ23" s="34">
        <v>46.790000999999997</v>
      </c>
      <c r="BA23" s="34">
        <v>25.1</v>
      </c>
      <c r="BB23" s="34">
        <v>27.591443999999999</v>
      </c>
      <c r="BC23" s="34">
        <v>20.677983999999999</v>
      </c>
      <c r="BD23" s="34">
        <v>21.309999000000001</v>
      </c>
      <c r="BE23" s="38"/>
      <c r="BF23" s="41">
        <f t="shared" si="1"/>
        <v>6.7727655905137456E-3</v>
      </c>
      <c r="BG23" s="41">
        <f t="shared" si="2"/>
        <v>-3.780617675539008E-3</v>
      </c>
      <c r="BH23" s="47">
        <f t="shared" si="3"/>
        <v>-9.4707951541618915E-2</v>
      </c>
      <c r="BI23" s="41">
        <f t="shared" si="4"/>
        <v>0.10724553035359759</v>
      </c>
      <c r="BJ23" s="41">
        <f t="shared" si="5"/>
        <v>-9.878827333709839E-3</v>
      </c>
      <c r="BK23" s="41">
        <f t="shared" si="6"/>
        <v>4.2933933975912893E-2</v>
      </c>
      <c r="BL23" s="41">
        <f t="shared" si="7"/>
        <v>1.1445115589370362E-2</v>
      </c>
      <c r="BM23" s="41">
        <f t="shared" si="8"/>
        <v>5.5333262758368015E-2</v>
      </c>
      <c r="BN23" s="41">
        <f t="shared" si="9"/>
        <v>2.4916393437644471E-2</v>
      </c>
      <c r="BO23" s="41">
        <f t="shared" si="10"/>
        <v>-0.10555930305535982</v>
      </c>
      <c r="BP23" s="41">
        <f t="shared" si="11"/>
        <v>-8.6010411413700114E-3</v>
      </c>
      <c r="BQ23" s="41">
        <f t="shared" si="12"/>
        <v>9.4921696733215525E-4</v>
      </c>
      <c r="BR23" s="41">
        <f t="shared" si="13"/>
        <v>9.5251240902365919E-3</v>
      </c>
      <c r="BS23" s="41">
        <f t="shared" si="14"/>
        <v>0</v>
      </c>
      <c r="BT23" s="41">
        <f t="shared" si="15"/>
        <v>-5.1293294387550578E-2</v>
      </c>
      <c r="BU23" s="41">
        <f t="shared" si="16"/>
        <v>2.235175859358007E-2</v>
      </c>
      <c r="BV23" s="41">
        <f t="shared" si="17"/>
        <v>1.4793218854930547E-2</v>
      </c>
      <c r="BW23" s="41">
        <f t="shared" si="18"/>
        <v>1.4093594326066761E-2</v>
      </c>
      <c r="BX23" s="47">
        <f t="shared" si="19"/>
        <v>-1.0466112791057613E-2</v>
      </c>
      <c r="BY23" s="47">
        <f t="shared" si="20"/>
        <v>-8.7065226600420379E-3</v>
      </c>
      <c r="BZ23" s="41">
        <f t="shared" si="21"/>
        <v>3.2623509497176767E-2</v>
      </c>
      <c r="CA23" s="41">
        <f t="shared" si="22"/>
        <v>6.5178261756862329E-3</v>
      </c>
      <c r="CB23" s="41">
        <f t="shared" si="23"/>
        <v>-2.6339011774322608E-2</v>
      </c>
      <c r="CC23" s="41">
        <f t="shared" si="24"/>
        <v>-9.0634521996047421E-3</v>
      </c>
      <c r="CD23" s="41">
        <f t="shared" si="25"/>
        <v>1.3732579250729559E-2</v>
      </c>
      <c r="CE23" s="41">
        <f t="shared" si="26"/>
        <v>-3.7757728817458254E-3</v>
      </c>
      <c r="CF23" s="41">
        <f t="shared" si="27"/>
        <v>1.6309844275997284E-2</v>
      </c>
      <c r="CG23" s="41">
        <f t="shared" si="28"/>
        <v>-0.2876820724517809</v>
      </c>
      <c r="CH23" s="41">
        <f t="shared" si="29"/>
        <v>9.1843639078300881E-3</v>
      </c>
      <c r="CI23" s="41">
        <f t="shared" si="30"/>
        <v>8.7792461850548162E-3</v>
      </c>
      <c r="CJ23" s="41">
        <f t="shared" si="31"/>
        <v>-8.207980417829509E-3</v>
      </c>
      <c r="CK23" s="41">
        <f t="shared" si="32"/>
        <v>1.7499106461954097E-2</v>
      </c>
      <c r="CL23" s="41">
        <f t="shared" si="33"/>
        <v>1.5628410707035752E-2</v>
      </c>
      <c r="CM23" s="41">
        <f t="shared" si="34"/>
        <v>1.0426630105553289E-2</v>
      </c>
      <c r="CN23" s="41">
        <f t="shared" si="35"/>
        <v>1.8863179472050465E-2</v>
      </c>
      <c r="CO23" s="41">
        <f t="shared" si="36"/>
        <v>1.1834457647002798E-2</v>
      </c>
      <c r="CP23" s="41">
        <f t="shared" si="37"/>
        <v>6.4935293105483115E-3</v>
      </c>
      <c r="CQ23" s="41">
        <f t="shared" si="38"/>
        <v>8.0581080954067741E-3</v>
      </c>
      <c r="CR23" s="41">
        <f t="shared" si="39"/>
        <v>1.4184634991956381E-2</v>
      </c>
      <c r="CS23" s="41">
        <f t="shared" si="40"/>
        <v>7.3705576376890507E-3</v>
      </c>
      <c r="CT23" s="41">
        <f t="shared" si="41"/>
        <v>-2.7651531330510123E-2</v>
      </c>
      <c r="CU23" s="41">
        <f t="shared" si="42"/>
        <v>-6.149383639636738E-2</v>
      </c>
      <c r="CV23" s="41">
        <f t="shared" si="43"/>
        <v>5.2599061711274937E-2</v>
      </c>
      <c r="CW23" s="41">
        <f t="shared" si="44"/>
        <v>0.12145742954380856</v>
      </c>
      <c r="CX23" s="41">
        <f t="shared" si="45"/>
        <v>-1.0825390704708401E-3</v>
      </c>
      <c r="CY23" s="41">
        <f t="shared" si="46"/>
        <v>7.561472700576488E-3</v>
      </c>
      <c r="CZ23" s="41">
        <f t="shared" si="47"/>
        <v>3.5027022620387396E-3</v>
      </c>
      <c r="DA23" s="41">
        <f t="shared" si="48"/>
        <v>-5.3450564544715367E-3</v>
      </c>
      <c r="DB23" s="41">
        <f t="shared" si="49"/>
        <v>2.0202707317519469E-2</v>
      </c>
      <c r="DC23" s="41">
        <f t="shared" si="50"/>
        <v>-1.7014256138207236E-2</v>
      </c>
      <c r="DD23" s="41">
        <f t="shared" si="51"/>
        <v>7.2930394618400743E-3</v>
      </c>
      <c r="DE23" s="41">
        <f t="shared" si="52"/>
        <v>2.8284713838582103E-2</v>
      </c>
      <c r="DF23" s="41">
        <f t="shared" si="53"/>
        <v>-6.1384355623844644E-2</v>
      </c>
      <c r="DG23" s="41">
        <f t="shared" si="54"/>
        <v>-5.9742404963438857E-3</v>
      </c>
      <c r="DH23" s="47">
        <f t="shared" si="55"/>
        <v>-1.1199370961844386E-2</v>
      </c>
      <c r="DJ23" s="32" t="str">
        <f>Screening!B23</f>
        <v>HAE</v>
      </c>
      <c r="DK23" s="46">
        <f>AVERAGE(HAE)</f>
        <v>2.9604159761505611E-4</v>
      </c>
      <c r="DL23" s="46">
        <f t="shared" ref="DL23:DL55" si="57">EXP(DK23*252)-1</f>
        <v>7.7455758330774893E-2</v>
      </c>
      <c r="DN23" s="35"/>
    </row>
    <row r="24" spans="1:118">
      <c r="A24" s="43">
        <v>41884</v>
      </c>
      <c r="B24" s="34">
        <v>30.24</v>
      </c>
      <c r="C24" s="34">
        <v>3.0290330000000001</v>
      </c>
      <c r="D24" s="34">
        <v>23.870000999999998</v>
      </c>
      <c r="E24" s="34">
        <v>2.3199999999999998</v>
      </c>
      <c r="F24" s="34">
        <v>432.39999399999999</v>
      </c>
      <c r="G24" s="34">
        <v>45.154755000000002</v>
      </c>
      <c r="H24" s="34">
        <v>7.2313349999999996</v>
      </c>
      <c r="I24" s="34">
        <v>4.75</v>
      </c>
      <c r="J24" s="34">
        <v>456.67742900000002</v>
      </c>
      <c r="K24" s="34">
        <v>4</v>
      </c>
      <c r="L24" s="34">
        <v>53.91</v>
      </c>
      <c r="M24" s="34">
        <v>10.68</v>
      </c>
      <c r="N24" s="34">
        <v>34.190815000000001</v>
      </c>
      <c r="O24" s="34">
        <v>5.78</v>
      </c>
      <c r="P24" s="34">
        <v>21.389999</v>
      </c>
      <c r="Q24" s="34">
        <v>40.060001</v>
      </c>
      <c r="R24" s="34">
        <v>20.99</v>
      </c>
      <c r="S24" s="34">
        <v>59.666874</v>
      </c>
      <c r="T24" s="34">
        <v>19.435372999999998</v>
      </c>
      <c r="U24" s="34">
        <v>16.309999000000001</v>
      </c>
      <c r="V24" s="34">
        <v>11.561845999999999</v>
      </c>
      <c r="W24" s="34">
        <v>41.41</v>
      </c>
      <c r="X24" s="34">
        <v>23.5</v>
      </c>
      <c r="Y24" s="34">
        <v>12.977335</v>
      </c>
      <c r="Z24" s="34">
        <v>17.067923</v>
      </c>
      <c r="AA24" s="34">
        <v>41.638710000000003</v>
      </c>
      <c r="AB24" s="34">
        <v>24.361906000000001</v>
      </c>
      <c r="AC24" s="34">
        <v>1.4999999999999999E-2</v>
      </c>
      <c r="AD24" s="34">
        <v>22.58</v>
      </c>
      <c r="AE24" s="34">
        <v>22.580303000000001</v>
      </c>
      <c r="AF24" s="34">
        <v>7.25</v>
      </c>
      <c r="AG24" s="34">
        <v>335.64999399999999</v>
      </c>
      <c r="AH24" s="34">
        <v>25.609605999999999</v>
      </c>
      <c r="AI24" s="34">
        <v>51.862732000000001</v>
      </c>
      <c r="AJ24" s="34">
        <v>5.155246</v>
      </c>
      <c r="AK24" s="34">
        <v>8.5</v>
      </c>
      <c r="AL24" s="34">
        <v>3.09</v>
      </c>
      <c r="AM24" s="34">
        <v>27.80884</v>
      </c>
      <c r="AN24" s="34">
        <v>35</v>
      </c>
      <c r="AO24" s="34">
        <v>44.497143000000001</v>
      </c>
      <c r="AP24" s="34">
        <v>4.3099999999999996</v>
      </c>
      <c r="AQ24" s="34">
        <v>20.799999</v>
      </c>
      <c r="AR24" s="34">
        <v>6.36</v>
      </c>
      <c r="AS24" s="34">
        <v>18.252972</v>
      </c>
      <c r="AT24" s="34">
        <v>8.2340149999999994</v>
      </c>
      <c r="AU24" s="34">
        <v>5.34</v>
      </c>
      <c r="AV24" s="34">
        <v>13.208043</v>
      </c>
      <c r="AW24" s="34">
        <v>18.446064</v>
      </c>
      <c r="AX24" s="34">
        <v>4.95</v>
      </c>
      <c r="AY24" s="34">
        <v>33.43</v>
      </c>
      <c r="AZ24" s="34">
        <v>46.209999000000003</v>
      </c>
      <c r="BA24" s="34">
        <v>25.719999000000001</v>
      </c>
      <c r="BB24" s="34">
        <v>25.800139999999999</v>
      </c>
      <c r="BC24" s="34">
        <v>20.549313000000001</v>
      </c>
      <c r="BD24" s="34">
        <v>21.809999000000001</v>
      </c>
      <c r="BE24" s="38"/>
      <c r="BF24" s="41">
        <f t="shared" si="1"/>
        <v>2.0378223475436934E-2</v>
      </c>
      <c r="BG24" s="41">
        <f t="shared" si="2"/>
        <v>1.6901838939395904E-2</v>
      </c>
      <c r="BH24" s="47">
        <f t="shared" si="3"/>
        <v>5.246263031528519E-2</v>
      </c>
      <c r="BI24" s="41">
        <f t="shared" si="4"/>
        <v>-1.7094433359300183E-2</v>
      </c>
      <c r="BJ24" s="41">
        <f t="shared" si="5"/>
        <v>-2.4670090619873603E-2</v>
      </c>
      <c r="BK24" s="41">
        <f t="shared" si="6"/>
        <v>1.1617411568116099E-2</v>
      </c>
      <c r="BL24" s="41">
        <f t="shared" si="7"/>
        <v>3.3569646309502127E-2</v>
      </c>
      <c r="BM24" s="41">
        <f t="shared" si="8"/>
        <v>-1.6701849617931471E-2</v>
      </c>
      <c r="BN24" s="41">
        <f t="shared" si="9"/>
        <v>-2.4916393437644391E-2</v>
      </c>
      <c r="BO24" s="41">
        <f t="shared" si="10"/>
        <v>-0.22912562299175729</v>
      </c>
      <c r="BP24" s="41">
        <f t="shared" si="11"/>
        <v>-9.2319710342565788E-3</v>
      </c>
      <c r="BQ24" s="41">
        <f t="shared" si="12"/>
        <v>1.3195290418832642E-2</v>
      </c>
      <c r="BR24" s="41">
        <f t="shared" si="13"/>
        <v>4.3244432052962998E-3</v>
      </c>
      <c r="BS24" s="41">
        <f t="shared" si="14"/>
        <v>-5.1768881795336797E-3</v>
      </c>
      <c r="BT24" s="41">
        <f t="shared" si="15"/>
        <v>4.1523456040926346E-2</v>
      </c>
      <c r="BU24" s="41">
        <f t="shared" si="16"/>
        <v>6.4705003621243137E-2</v>
      </c>
      <c r="BV24" s="41">
        <f t="shared" si="17"/>
        <v>2.7041725003010778E-2</v>
      </c>
      <c r="BW24" s="41">
        <f t="shared" si="18"/>
        <v>-5.4571974376421487E-3</v>
      </c>
      <c r="BX24" s="47">
        <f t="shared" si="19"/>
        <v>0</v>
      </c>
      <c r="BY24" s="47">
        <f t="shared" si="20"/>
        <v>1.8564828312218895E-2</v>
      </c>
      <c r="BZ24" s="41">
        <f t="shared" si="21"/>
        <v>-6.7109785253319856E-2</v>
      </c>
      <c r="CA24" s="41">
        <f t="shared" si="22"/>
        <v>-3.6157927351482032E-3</v>
      </c>
      <c r="CB24" s="41">
        <f t="shared" si="23"/>
        <v>-2.0219728449254973E-2</v>
      </c>
      <c r="CC24" s="41">
        <f t="shared" si="24"/>
        <v>1.4312950439209693E-2</v>
      </c>
      <c r="CD24" s="41">
        <f t="shared" si="25"/>
        <v>-4.8827970589369841E-3</v>
      </c>
      <c r="CE24" s="41">
        <f t="shared" si="26"/>
        <v>6.5572934216570943E-3</v>
      </c>
      <c r="CF24" s="41">
        <f t="shared" si="27"/>
        <v>-1.4781333147610515E-2</v>
      </c>
      <c r="CG24" s="41">
        <f t="shared" si="28"/>
        <v>0</v>
      </c>
      <c r="CH24" s="41">
        <f t="shared" si="29"/>
        <v>-1.7124414444444416E-2</v>
      </c>
      <c r="CI24" s="41">
        <f t="shared" si="30"/>
        <v>-1.1588898048147179E-2</v>
      </c>
      <c r="CJ24" s="41">
        <f t="shared" si="31"/>
        <v>-4.1293933420111784E-3</v>
      </c>
      <c r="CK24" s="41">
        <f t="shared" si="32"/>
        <v>-2.1661514656943045E-2</v>
      </c>
      <c r="CL24" s="41">
        <f t="shared" si="33"/>
        <v>1.5032449728411444E-2</v>
      </c>
      <c r="CM24" s="41">
        <f t="shared" si="34"/>
        <v>-7.99632936422001E-3</v>
      </c>
      <c r="CN24" s="41">
        <f t="shared" si="35"/>
        <v>2.6293312336882702E-2</v>
      </c>
      <c r="CO24" s="41">
        <f t="shared" si="36"/>
        <v>0</v>
      </c>
      <c r="CP24" s="41">
        <f t="shared" si="37"/>
        <v>0</v>
      </c>
      <c r="CQ24" s="41">
        <f t="shared" si="38"/>
        <v>-1.6063274618829688E-3</v>
      </c>
      <c r="CR24" s="41">
        <f t="shared" si="39"/>
        <v>-1.4184634991956413E-2</v>
      </c>
      <c r="CS24" s="41">
        <f t="shared" si="40"/>
        <v>3.2156404169746428E-3</v>
      </c>
      <c r="CT24" s="41">
        <f t="shared" si="41"/>
        <v>6.9848945219507484E-3</v>
      </c>
      <c r="CU24" s="41">
        <f t="shared" si="42"/>
        <v>-8.1398585963073228E-3</v>
      </c>
      <c r="CV24" s="41">
        <f t="shared" si="43"/>
        <v>4.9970105309280685E-2</v>
      </c>
      <c r="CW24" s="41">
        <f t="shared" si="44"/>
        <v>-4.6307195763784795E-2</v>
      </c>
      <c r="CX24" s="41">
        <f t="shared" si="45"/>
        <v>-2.1906774901703032E-2</v>
      </c>
      <c r="CY24" s="41">
        <f t="shared" si="46"/>
        <v>5.6338177182560642E-3</v>
      </c>
      <c r="CZ24" s="41">
        <f t="shared" si="47"/>
        <v>3.4903247279978599E-3</v>
      </c>
      <c r="DA24" s="41">
        <f t="shared" si="48"/>
        <v>2.6762891689406177E-3</v>
      </c>
      <c r="DB24" s="41">
        <f t="shared" si="49"/>
        <v>-1.0050335853501451E-2</v>
      </c>
      <c r="DC24" s="41">
        <f t="shared" si="50"/>
        <v>-1.1007072471166618E-2</v>
      </c>
      <c r="DD24" s="41">
        <f t="shared" si="51"/>
        <v>-1.2473323008375394E-2</v>
      </c>
      <c r="DE24" s="41">
        <f t="shared" si="52"/>
        <v>2.4401014351430949E-2</v>
      </c>
      <c r="DF24" s="41">
        <f t="shared" si="53"/>
        <v>-6.7125806393733375E-2</v>
      </c>
      <c r="DG24" s="41">
        <f t="shared" si="54"/>
        <v>-6.2420496684861158E-3</v>
      </c>
      <c r="DH24" s="47">
        <f t="shared" si="55"/>
        <v>2.3192135178810375E-2</v>
      </c>
      <c r="DJ24" s="60" t="str">
        <f>Screening!B24</f>
        <v>HAWK</v>
      </c>
      <c r="DK24" s="61">
        <f>AVERAGE(HAWK)</f>
        <v>4.5471182317568512E-4</v>
      </c>
      <c r="DL24" s="46">
        <f t="shared" si="57"/>
        <v>0.12141062501573852</v>
      </c>
      <c r="DN24" s="35"/>
    </row>
    <row r="25" spans="1:118">
      <c r="A25" s="43">
        <v>41885</v>
      </c>
      <c r="B25" s="34">
        <v>30.6</v>
      </c>
      <c r="C25" s="34">
        <v>2.9839069999999999</v>
      </c>
      <c r="D25" s="34">
        <v>22.139999</v>
      </c>
      <c r="E25" s="34">
        <v>2.2799999999999998</v>
      </c>
      <c r="F25" s="34">
        <v>10.91</v>
      </c>
      <c r="G25" s="34">
        <v>44.898563000000003</v>
      </c>
      <c r="H25" s="34">
        <v>7.0323989999999998</v>
      </c>
      <c r="I25" s="34">
        <v>4.79</v>
      </c>
      <c r="J25" s="34">
        <v>458.77227800000003</v>
      </c>
      <c r="K25" s="34">
        <v>4.5</v>
      </c>
      <c r="L25" s="34">
        <v>55.400002000000001</v>
      </c>
      <c r="M25" s="34">
        <v>10.94</v>
      </c>
      <c r="N25" s="34">
        <v>33.978732999999998</v>
      </c>
      <c r="O25" s="34">
        <v>5.71</v>
      </c>
      <c r="P25" s="34">
        <v>22.02</v>
      </c>
      <c r="Q25" s="34">
        <v>39.009998000000003</v>
      </c>
      <c r="R25" s="34">
        <v>21.01</v>
      </c>
      <c r="S25" s="34">
        <v>59.545597000000001</v>
      </c>
      <c r="T25" s="34">
        <v>19.396425000000001</v>
      </c>
      <c r="U25" s="34">
        <v>16.290001</v>
      </c>
      <c r="V25" s="34">
        <v>11.482475000000001</v>
      </c>
      <c r="W25" s="34">
        <v>40.840000000000003</v>
      </c>
      <c r="X25" s="34">
        <v>23.530000999999999</v>
      </c>
      <c r="Y25" s="34">
        <v>13.045277</v>
      </c>
      <c r="Z25" s="34">
        <v>16.959316000000001</v>
      </c>
      <c r="AA25" s="34">
        <v>41.672728999999997</v>
      </c>
      <c r="AB25" s="34">
        <v>24.510735</v>
      </c>
      <c r="AC25" s="34">
        <v>1.4999999999999999E-2</v>
      </c>
      <c r="AD25" s="34">
        <v>22.51</v>
      </c>
      <c r="AE25" s="34">
        <v>22.607529</v>
      </c>
      <c r="AF25" s="34">
        <v>7.28</v>
      </c>
      <c r="AG25" s="34">
        <v>333.54998799999998</v>
      </c>
      <c r="AH25" s="34">
        <v>25.682383999999999</v>
      </c>
      <c r="AI25" s="34">
        <v>51.688434999999998</v>
      </c>
      <c r="AJ25" s="34">
        <v>5.177543</v>
      </c>
      <c r="AK25" s="34">
        <v>9.0500000000000007</v>
      </c>
      <c r="AL25" s="34">
        <v>3.45</v>
      </c>
      <c r="AM25" s="34">
        <v>27.683655000000002</v>
      </c>
      <c r="AN25" s="34">
        <v>40</v>
      </c>
      <c r="AO25" s="34">
        <v>44.857143000000001</v>
      </c>
      <c r="AP25" s="34">
        <v>4.22</v>
      </c>
      <c r="AQ25" s="34">
        <v>20.059999000000001</v>
      </c>
      <c r="AR25" s="34">
        <v>6.51</v>
      </c>
      <c r="AS25" s="34">
        <v>18.414588999999999</v>
      </c>
      <c r="AT25" s="34">
        <v>8.2066599999999994</v>
      </c>
      <c r="AU25" s="34">
        <v>5.31</v>
      </c>
      <c r="AV25" s="34">
        <v>13.180429999999999</v>
      </c>
      <c r="AW25" s="34">
        <v>18.446064</v>
      </c>
      <c r="AX25" s="34">
        <v>4.8899999999999997</v>
      </c>
      <c r="AY25" s="34">
        <v>35.389999000000003</v>
      </c>
      <c r="AZ25" s="34">
        <v>46.25</v>
      </c>
      <c r="BA25" s="34">
        <v>26.030000999999999</v>
      </c>
      <c r="BB25" s="34">
        <v>28.242016</v>
      </c>
      <c r="BC25" s="34">
        <v>20.468299999999999</v>
      </c>
      <c r="BD25" s="34">
        <v>21.93</v>
      </c>
      <c r="BE25" s="38"/>
      <c r="BF25" s="41">
        <f t="shared" si="1"/>
        <v>1.1834457647003017E-2</v>
      </c>
      <c r="BG25" s="41">
        <f t="shared" si="2"/>
        <v>-1.5009911034469522E-2</v>
      </c>
      <c r="BH25" s="47">
        <f t="shared" si="3"/>
        <v>-7.523660013095658E-2</v>
      </c>
      <c r="BI25" s="41">
        <f t="shared" si="4"/>
        <v>-1.7391742711869222E-2</v>
      </c>
      <c r="BJ25" s="41">
        <f t="shared" si="5"/>
        <v>-3.679671272044033</v>
      </c>
      <c r="BK25" s="41">
        <f t="shared" si="6"/>
        <v>-5.6898001506001496E-3</v>
      </c>
      <c r="BL25" s="41">
        <f t="shared" si="7"/>
        <v>-2.7895767040840253E-2</v>
      </c>
      <c r="BM25" s="41">
        <f t="shared" si="8"/>
        <v>8.3857933762739641E-3</v>
      </c>
      <c r="BN25" s="41">
        <f t="shared" si="9"/>
        <v>4.5766635578405645E-3</v>
      </c>
      <c r="BO25" s="41">
        <f t="shared" si="10"/>
        <v>0.11778303565638346</v>
      </c>
      <c r="BP25" s="41">
        <f t="shared" si="11"/>
        <v>2.7263640390743239E-2</v>
      </c>
      <c r="BQ25" s="41">
        <f t="shared" si="12"/>
        <v>2.4052963461786318E-2</v>
      </c>
      <c r="BR25" s="41">
        <f t="shared" si="13"/>
        <v>-6.222211837032394E-3</v>
      </c>
      <c r="BS25" s="41">
        <f t="shared" si="14"/>
        <v>-1.2184659016367328E-2</v>
      </c>
      <c r="BT25" s="41">
        <f t="shared" si="15"/>
        <v>2.9027654951038935E-2</v>
      </c>
      <c r="BU25" s="41">
        <f t="shared" si="16"/>
        <v>-2.6560382950569516E-2</v>
      </c>
      <c r="BV25" s="41">
        <f t="shared" si="17"/>
        <v>9.5238102436759581E-4</v>
      </c>
      <c r="BW25" s="41">
        <f t="shared" si="18"/>
        <v>-2.0346368265112633E-3</v>
      </c>
      <c r="BX25" s="47">
        <f t="shared" si="19"/>
        <v>-2.0059855616517529E-3</v>
      </c>
      <c r="BY25" s="47">
        <f t="shared" si="20"/>
        <v>-1.2268713195361125E-3</v>
      </c>
      <c r="BZ25" s="41">
        <f t="shared" si="21"/>
        <v>-6.8885790874543568E-3</v>
      </c>
      <c r="CA25" s="41">
        <f t="shared" si="22"/>
        <v>-1.3860404261010867E-2</v>
      </c>
      <c r="CB25" s="41">
        <f t="shared" si="23"/>
        <v>1.2758240880945105E-3</v>
      </c>
      <c r="CC25" s="41">
        <f t="shared" si="24"/>
        <v>5.2217782274092328E-3</v>
      </c>
      <c r="CD25" s="41">
        <f t="shared" si="25"/>
        <v>-6.3835545874838797E-3</v>
      </c>
      <c r="CE25" s="41">
        <f t="shared" si="26"/>
        <v>8.1667061088075324E-4</v>
      </c>
      <c r="CF25" s="41">
        <f t="shared" si="27"/>
        <v>6.0905020482780797E-3</v>
      </c>
      <c r="CG25" s="41">
        <f t="shared" si="28"/>
        <v>0</v>
      </c>
      <c r="CH25" s="41">
        <f t="shared" si="29"/>
        <v>-3.104903802874987E-3</v>
      </c>
      <c r="CI25" s="41">
        <f t="shared" si="30"/>
        <v>1.2050148055114892E-3</v>
      </c>
      <c r="CJ25" s="41">
        <f t="shared" si="31"/>
        <v>4.1293933420113336E-3</v>
      </c>
      <c r="CK25" s="41">
        <f t="shared" si="32"/>
        <v>-6.2761893300884077E-3</v>
      </c>
      <c r="CL25" s="41">
        <f t="shared" si="33"/>
        <v>2.8377939261293741E-3</v>
      </c>
      <c r="CM25" s="41">
        <f t="shared" si="34"/>
        <v>-3.3663969157114539E-3</v>
      </c>
      <c r="CN25" s="41">
        <f t="shared" si="35"/>
        <v>4.3157824298180299E-3</v>
      </c>
      <c r="CO25" s="41">
        <f t="shared" si="36"/>
        <v>6.269859421556398E-2</v>
      </c>
      <c r="CP25" s="41">
        <f t="shared" si="37"/>
        <v>0.11020314013361444</v>
      </c>
      <c r="CQ25" s="41">
        <f t="shared" si="38"/>
        <v>-4.511788931382963E-3</v>
      </c>
      <c r="CR25" s="41">
        <f t="shared" si="39"/>
        <v>0.13353139262452257</v>
      </c>
      <c r="CS25" s="41">
        <f t="shared" si="40"/>
        <v>8.0578551737024943E-3</v>
      </c>
      <c r="CT25" s="41">
        <f t="shared" si="41"/>
        <v>-2.1102776067735939E-2</v>
      </c>
      <c r="CU25" s="41">
        <f t="shared" si="42"/>
        <v>-3.6225205947008406E-2</v>
      </c>
      <c r="CV25" s="41">
        <f t="shared" si="43"/>
        <v>2.3311078868446931E-2</v>
      </c>
      <c r="CW25" s="41">
        <f t="shared" si="44"/>
        <v>8.8153148010236791E-3</v>
      </c>
      <c r="CX25" s="41">
        <f t="shared" si="45"/>
        <v>-3.3277253207114992E-3</v>
      </c>
      <c r="CY25" s="41">
        <f t="shared" si="46"/>
        <v>-5.6338177182560199E-3</v>
      </c>
      <c r="CZ25" s="41">
        <f t="shared" si="47"/>
        <v>-2.0928084833398922E-3</v>
      </c>
      <c r="DA25" s="41">
        <f t="shared" si="48"/>
        <v>0</v>
      </c>
      <c r="DB25" s="41">
        <f t="shared" si="49"/>
        <v>-1.2195273093818355E-2</v>
      </c>
      <c r="DC25" s="41">
        <f t="shared" si="50"/>
        <v>5.6975565668794761E-2</v>
      </c>
      <c r="DD25" s="41">
        <f t="shared" si="51"/>
        <v>8.652607165969483E-4</v>
      </c>
      <c r="DE25" s="41">
        <f t="shared" si="52"/>
        <v>1.1980896934515132E-2</v>
      </c>
      <c r="DF25" s="41">
        <f t="shared" si="53"/>
        <v>9.0430879909576906E-2</v>
      </c>
      <c r="DG25" s="41">
        <f t="shared" si="54"/>
        <v>-3.9501618654593992E-3</v>
      </c>
      <c r="DH25" s="47">
        <f t="shared" si="55"/>
        <v>5.4870280667874321E-3</v>
      </c>
      <c r="DJ25" s="32" t="str">
        <f>Screening!B25</f>
        <v>HDNG</v>
      </c>
      <c r="DK25" s="46">
        <f>AVERAGE(HDNG)</f>
        <v>3.400433385438582E-4</v>
      </c>
      <c r="DL25" s="46">
        <f t="shared" si="57"/>
        <v>8.9469544445186511E-2</v>
      </c>
      <c r="DN25" s="35"/>
    </row>
    <row r="26" spans="1:118">
      <c r="A26" s="43">
        <v>41886</v>
      </c>
      <c r="B26" s="34">
        <v>30.549999</v>
      </c>
      <c r="C26" s="34">
        <v>3.0346739999999999</v>
      </c>
      <c r="D26" s="34">
        <v>22.389999</v>
      </c>
      <c r="E26" s="34">
        <v>2.42</v>
      </c>
      <c r="F26" s="34">
        <v>10.5</v>
      </c>
      <c r="G26" s="34">
        <v>43.901229999999998</v>
      </c>
      <c r="H26" s="34">
        <v>7.0622389999999999</v>
      </c>
      <c r="I26" s="34">
        <v>4.84</v>
      </c>
      <c r="J26" s="34">
        <v>458.77227800000003</v>
      </c>
      <c r="K26" s="34">
        <v>4.25</v>
      </c>
      <c r="L26" s="34">
        <v>55.27</v>
      </c>
      <c r="M26" s="34">
        <v>11</v>
      </c>
      <c r="N26" s="34">
        <v>33.941848999999998</v>
      </c>
      <c r="O26" s="34">
        <v>5.8</v>
      </c>
      <c r="P26" s="34">
        <v>22.049999</v>
      </c>
      <c r="Q26" s="34">
        <v>35.119999</v>
      </c>
      <c r="R26" s="34">
        <v>18.52</v>
      </c>
      <c r="S26" s="34">
        <v>59.498942999999997</v>
      </c>
      <c r="T26" s="34">
        <v>18.890093</v>
      </c>
      <c r="U26" s="34">
        <v>16.110001</v>
      </c>
      <c r="V26" s="34">
        <v>11.464831999999999</v>
      </c>
      <c r="W26" s="34">
        <v>41.150002000000001</v>
      </c>
      <c r="X26" s="34">
        <v>23.83</v>
      </c>
      <c r="Y26" s="34">
        <v>13.181167</v>
      </c>
      <c r="Z26" s="34">
        <v>17.235005999999998</v>
      </c>
      <c r="AA26" s="34">
        <v>41.216881000000001</v>
      </c>
      <c r="AB26" s="34">
        <v>24.575849999999999</v>
      </c>
      <c r="AC26" s="34">
        <v>1.4999999999999999E-2</v>
      </c>
      <c r="AD26" s="34">
        <v>21.860001</v>
      </c>
      <c r="AE26" s="34">
        <v>22.680140000000002</v>
      </c>
      <c r="AF26" s="34">
        <v>7.22</v>
      </c>
      <c r="AG26" s="34">
        <v>327.25</v>
      </c>
      <c r="AH26" s="34">
        <v>25.746071000000001</v>
      </c>
      <c r="AI26" s="34">
        <v>51.998294999999999</v>
      </c>
      <c r="AJ26" s="34">
        <v>5.1375950000000001</v>
      </c>
      <c r="AK26" s="34">
        <v>8.9499999999999993</v>
      </c>
      <c r="AL26" s="34">
        <v>3.47</v>
      </c>
      <c r="AM26" s="34">
        <v>27.764127999999999</v>
      </c>
      <c r="AN26" s="34">
        <v>35.599997999999999</v>
      </c>
      <c r="AO26" s="34">
        <v>44.862858000000003</v>
      </c>
      <c r="AP26" s="34">
        <v>4.25</v>
      </c>
      <c r="AQ26" s="34">
        <v>19.989999999999998</v>
      </c>
      <c r="AR26" s="34">
        <v>6.57</v>
      </c>
      <c r="AS26" s="34">
        <v>18.053329000000002</v>
      </c>
      <c r="AT26" s="34">
        <v>8.2157789999999995</v>
      </c>
      <c r="AU26" s="34">
        <v>5.13</v>
      </c>
      <c r="AV26" s="34">
        <v>12.554544</v>
      </c>
      <c r="AW26" s="34">
        <v>18.651478000000001</v>
      </c>
      <c r="AX26" s="34">
        <v>5</v>
      </c>
      <c r="AY26" s="34">
        <v>35.669998</v>
      </c>
      <c r="AZ26" s="34">
        <v>46.759998000000003</v>
      </c>
      <c r="BA26" s="34">
        <v>25.440000999999999</v>
      </c>
      <c r="BB26" s="34">
        <v>27.332998</v>
      </c>
      <c r="BC26" s="34">
        <v>20.944855</v>
      </c>
      <c r="BD26" s="34">
        <v>21.709999</v>
      </c>
      <c r="BE26" s="38"/>
      <c r="BF26" s="41">
        <f t="shared" si="1"/>
        <v>-1.6353560739555313E-3</v>
      </c>
      <c r="BG26" s="41">
        <f t="shared" si="2"/>
        <v>1.6870489597158016E-2</v>
      </c>
      <c r="BH26" s="47">
        <f t="shared" si="3"/>
        <v>1.122850383449505E-2</v>
      </c>
      <c r="BI26" s="41">
        <f t="shared" si="4"/>
        <v>5.9592097202245599E-2</v>
      </c>
      <c r="BJ26" s="41">
        <f t="shared" si="5"/>
        <v>-3.8304542681501783E-2</v>
      </c>
      <c r="BK26" s="41">
        <f t="shared" si="6"/>
        <v>-2.2463451869854992E-2</v>
      </c>
      <c r="BL26" s="41">
        <f t="shared" si="7"/>
        <v>4.2342406499438247E-3</v>
      </c>
      <c r="BM26" s="41">
        <f t="shared" si="8"/>
        <v>1.0384309305716389E-2</v>
      </c>
      <c r="BN26" s="41">
        <f t="shared" si="9"/>
        <v>0</v>
      </c>
      <c r="BO26" s="41">
        <f t="shared" si="10"/>
        <v>-5.7158413839948637E-2</v>
      </c>
      <c r="BP26" s="41">
        <f t="shared" si="11"/>
        <v>-2.3493640091488436E-3</v>
      </c>
      <c r="BQ26" s="41">
        <f t="shared" si="12"/>
        <v>5.4694758045354761E-3</v>
      </c>
      <c r="BR26" s="41">
        <f t="shared" si="13"/>
        <v>-1.0860920957857559E-3</v>
      </c>
      <c r="BS26" s="41">
        <f t="shared" si="14"/>
        <v>1.5638893884454729E-2</v>
      </c>
      <c r="BT26" s="41">
        <f t="shared" si="15"/>
        <v>1.361425246846184E-3</v>
      </c>
      <c r="BU26" s="41">
        <f t="shared" si="16"/>
        <v>-0.1050472319565471</v>
      </c>
      <c r="BV26" s="41">
        <f t="shared" si="17"/>
        <v>-0.12614728563887581</v>
      </c>
      <c r="BW26" s="41">
        <f t="shared" si="18"/>
        <v>-7.8380751252449558E-4</v>
      </c>
      <c r="BX26" s="47">
        <f t="shared" si="19"/>
        <v>-2.6451165996317066E-2</v>
      </c>
      <c r="BY26" s="47">
        <f t="shared" si="20"/>
        <v>-1.1111224739178508E-2</v>
      </c>
      <c r="BZ26" s="41">
        <f t="shared" si="21"/>
        <v>-1.5376970793501419E-3</v>
      </c>
      <c r="CA26" s="41">
        <f t="shared" si="22"/>
        <v>7.5619824292859758E-3</v>
      </c>
      <c r="CB26" s="41">
        <f t="shared" si="23"/>
        <v>1.2669045872443069E-2</v>
      </c>
      <c r="CC26" s="41">
        <f t="shared" si="24"/>
        <v>1.0362915849389438E-2</v>
      </c>
      <c r="CD26" s="41">
        <f t="shared" si="25"/>
        <v>1.6125248735781667E-2</v>
      </c>
      <c r="CE26" s="41">
        <f t="shared" si="26"/>
        <v>-1.0999028603133332E-2</v>
      </c>
      <c r="CF26" s="41">
        <f t="shared" si="27"/>
        <v>2.6530685805149232E-3</v>
      </c>
      <c r="CG26" s="41">
        <f t="shared" si="28"/>
        <v>0</v>
      </c>
      <c r="CH26" s="41">
        <f t="shared" si="29"/>
        <v>-2.9301126424595359E-2</v>
      </c>
      <c r="CI26" s="41">
        <f t="shared" si="30"/>
        <v>3.2066592881842089E-3</v>
      </c>
      <c r="CJ26" s="41">
        <f t="shared" si="31"/>
        <v>-8.2759093038598224E-3</v>
      </c>
      <c r="CK26" s="41">
        <f t="shared" si="32"/>
        <v>-1.9068338388899219E-2</v>
      </c>
      <c r="CL26" s="41">
        <f t="shared" si="33"/>
        <v>2.4767235397414192E-3</v>
      </c>
      <c r="CM26" s="41">
        <f t="shared" si="34"/>
        <v>5.976867481989701E-3</v>
      </c>
      <c r="CN26" s="41">
        <f t="shared" si="35"/>
        <v>-7.7455482841280602E-3</v>
      </c>
      <c r="CO26" s="41">
        <f t="shared" si="36"/>
        <v>-1.1111225425070946E-2</v>
      </c>
      <c r="CP26" s="41">
        <f t="shared" si="37"/>
        <v>5.7803629154995493E-3</v>
      </c>
      <c r="CQ26" s="41">
        <f t="shared" si="38"/>
        <v>2.9026609234022037E-3</v>
      </c>
      <c r="CR26" s="41">
        <f t="shared" si="39"/>
        <v>-0.11653387243572841</v>
      </c>
      <c r="CS26" s="41">
        <f t="shared" si="40"/>
        <v>1.2739634293421474E-4</v>
      </c>
      <c r="CT26" s="41">
        <f t="shared" si="41"/>
        <v>7.0838548884050419E-3</v>
      </c>
      <c r="CU26" s="41">
        <f t="shared" si="42"/>
        <v>-3.4955841710309671E-3</v>
      </c>
      <c r="CV26" s="41">
        <f t="shared" si="43"/>
        <v>9.1743762760414498E-3</v>
      </c>
      <c r="CW26" s="41">
        <f t="shared" si="44"/>
        <v>-1.9813130979743417E-2</v>
      </c>
      <c r="CX26" s="41">
        <f t="shared" si="45"/>
        <v>1.1105537901195145E-3</v>
      </c>
      <c r="CY26" s="41">
        <f t="shared" si="46"/>
        <v>-3.4486176071169203E-2</v>
      </c>
      <c r="CZ26" s="41">
        <f t="shared" si="47"/>
        <v>-4.8650481973057158E-2</v>
      </c>
      <c r="DA26" s="41">
        <f t="shared" si="48"/>
        <v>1.1074377885110563E-2</v>
      </c>
      <c r="DB26" s="41">
        <f t="shared" si="49"/>
        <v>2.2245608947319737E-2</v>
      </c>
      <c r="DC26" s="41">
        <f t="shared" si="50"/>
        <v>7.8806772004702715E-3</v>
      </c>
      <c r="DD26" s="41">
        <f t="shared" si="51"/>
        <v>1.0966629873832857E-2</v>
      </c>
      <c r="DE26" s="41">
        <f t="shared" si="52"/>
        <v>-2.2926979643587433E-2</v>
      </c>
      <c r="DF26" s="41">
        <f t="shared" si="53"/>
        <v>-3.2716107950810688E-2</v>
      </c>
      <c r="DG26" s="41">
        <f t="shared" si="54"/>
        <v>2.3015683620709743E-2</v>
      </c>
      <c r="DH26" s="47">
        <f t="shared" si="55"/>
        <v>-1.0082624601320068E-2</v>
      </c>
      <c r="DJ26" s="32" t="str">
        <f>Screening!B26</f>
        <v>HEES</v>
      </c>
      <c r="DK26" s="46">
        <f>AVERAGE(HEES)</f>
        <v>6.0936657981504273E-4</v>
      </c>
      <c r="DL26" s="46">
        <f t="shared" si="57"/>
        <v>0.1659781845598971</v>
      </c>
      <c r="DN26" s="35"/>
    </row>
    <row r="27" spans="1:118">
      <c r="A27" s="43">
        <v>41887</v>
      </c>
      <c r="B27" s="34">
        <v>31.049999</v>
      </c>
      <c r="C27" s="34">
        <v>3.1023610000000001</v>
      </c>
      <c r="D27" s="34">
        <v>23.459999</v>
      </c>
      <c r="E27" s="34">
        <v>2.1800000000000002</v>
      </c>
      <c r="F27" s="34">
        <v>10.15</v>
      </c>
      <c r="G27" s="34">
        <v>44.075068999999999</v>
      </c>
      <c r="H27" s="34">
        <v>7.2910149999999998</v>
      </c>
      <c r="I27" s="34">
        <v>4.59</v>
      </c>
      <c r="J27" s="34">
        <v>464.00939899999997</v>
      </c>
      <c r="K27" s="34">
        <v>4.5</v>
      </c>
      <c r="L27" s="34">
        <v>54.93</v>
      </c>
      <c r="M27" s="34">
        <v>11.08</v>
      </c>
      <c r="N27" s="34">
        <v>34.080165999999998</v>
      </c>
      <c r="O27" s="34">
        <v>5.81</v>
      </c>
      <c r="P27" s="34">
        <v>23.030000999999999</v>
      </c>
      <c r="Q27" s="34">
        <v>34.659999999999997</v>
      </c>
      <c r="R27" s="34">
        <v>20.620000999999998</v>
      </c>
      <c r="S27" s="34">
        <v>60.441166000000003</v>
      </c>
      <c r="T27" s="34">
        <v>18.734297000000002</v>
      </c>
      <c r="U27" s="34">
        <v>15.99</v>
      </c>
      <c r="V27" s="34">
        <v>11.535389</v>
      </c>
      <c r="W27" s="34">
        <v>41.34</v>
      </c>
      <c r="X27" s="34">
        <v>23.690000999999999</v>
      </c>
      <c r="Y27" s="34">
        <v>13.249108</v>
      </c>
      <c r="Z27" s="34">
        <v>17.377033000000001</v>
      </c>
      <c r="AA27" s="34">
        <v>41.468615999999997</v>
      </c>
      <c r="AB27" s="34">
        <v>25.329308999999999</v>
      </c>
      <c r="AC27" s="34">
        <v>1.4999999999999999E-2</v>
      </c>
      <c r="AD27" s="34">
        <v>23.1</v>
      </c>
      <c r="AE27" s="34">
        <v>22.770894999999999</v>
      </c>
      <c r="AF27" s="34">
        <v>7.15</v>
      </c>
      <c r="AG27" s="34">
        <v>315.70001200000002</v>
      </c>
      <c r="AH27" s="34">
        <v>25.882529999999999</v>
      </c>
      <c r="AI27" s="34">
        <v>52.259739000000003</v>
      </c>
      <c r="AJ27" s="34">
        <v>5.172898</v>
      </c>
      <c r="AK27" s="34">
        <v>9</v>
      </c>
      <c r="AL27" s="34">
        <v>3.13</v>
      </c>
      <c r="AM27" s="34">
        <v>27.925077000000002</v>
      </c>
      <c r="AN27" s="34">
        <v>35.5</v>
      </c>
      <c r="AO27" s="34">
        <v>46.297142000000001</v>
      </c>
      <c r="AP27" s="34">
        <v>4.3</v>
      </c>
      <c r="AQ27" s="34">
        <v>20.059999000000001</v>
      </c>
      <c r="AR27" s="34">
        <v>6.79</v>
      </c>
      <c r="AS27" s="34">
        <v>18.081849999999999</v>
      </c>
      <c r="AT27" s="34">
        <v>8.4255019999999998</v>
      </c>
      <c r="AU27" s="34">
        <v>5.16</v>
      </c>
      <c r="AV27" s="34">
        <v>13.162023</v>
      </c>
      <c r="AW27" s="34">
        <v>18.487145999999999</v>
      </c>
      <c r="AX27" s="34">
        <v>4.9400000000000004</v>
      </c>
      <c r="AY27" s="34">
        <v>25.75</v>
      </c>
      <c r="AZ27" s="34">
        <v>47.02</v>
      </c>
      <c r="BA27" s="34">
        <v>25.700001</v>
      </c>
      <c r="BB27" s="34">
        <v>27.600356999999999</v>
      </c>
      <c r="BC27" s="34">
        <v>21.445246000000001</v>
      </c>
      <c r="BD27" s="34">
        <v>21.58</v>
      </c>
      <c r="BE27" s="38"/>
      <c r="BF27" s="41">
        <f t="shared" si="1"/>
        <v>1.6234123288988548E-2</v>
      </c>
      <c r="BG27" s="41">
        <f t="shared" si="2"/>
        <v>2.2059429281237608E-2</v>
      </c>
      <c r="BH27" s="47">
        <f t="shared" si="3"/>
        <v>4.6682414651716041E-2</v>
      </c>
      <c r="BI27" s="41">
        <f t="shared" si="4"/>
        <v>-0.10444266336759726</v>
      </c>
      <c r="BJ27" s="41">
        <f t="shared" si="5"/>
        <v>-3.3901551675681339E-2</v>
      </c>
      <c r="BK27" s="41">
        <f t="shared" si="6"/>
        <v>3.9519558841809395E-3</v>
      </c>
      <c r="BL27" s="41">
        <f t="shared" si="7"/>
        <v>3.1880628115666561E-2</v>
      </c>
      <c r="BM27" s="41">
        <f t="shared" si="8"/>
        <v>-5.3034696656086545E-2</v>
      </c>
      <c r="BN27" s="41">
        <f t="shared" si="9"/>
        <v>1.135084789912773E-2</v>
      </c>
      <c r="BO27" s="41">
        <f t="shared" si="10"/>
        <v>5.7158413839948623E-2</v>
      </c>
      <c r="BP27" s="41">
        <f t="shared" si="11"/>
        <v>-6.1706184906426534E-3</v>
      </c>
      <c r="BQ27" s="41">
        <f t="shared" si="12"/>
        <v>7.2464085207672533E-3</v>
      </c>
      <c r="BR27" s="41">
        <f t="shared" si="13"/>
        <v>4.0668360276343695E-3</v>
      </c>
      <c r="BS27" s="41">
        <f t="shared" si="14"/>
        <v>1.722653311446156E-3</v>
      </c>
      <c r="BT27" s="41">
        <f t="shared" si="15"/>
        <v>4.3485200712836798E-2</v>
      </c>
      <c r="BU27" s="41">
        <f t="shared" si="16"/>
        <v>-1.3184456005651532E-2</v>
      </c>
      <c r="BV27" s="41">
        <f t="shared" si="17"/>
        <v>0.10741029786738447</v>
      </c>
      <c r="BW27" s="41">
        <f t="shared" si="18"/>
        <v>1.5711881390241555E-2</v>
      </c>
      <c r="BX27" s="47">
        <f t="shared" si="19"/>
        <v>-8.2816965514913281E-3</v>
      </c>
      <c r="BY27" s="47">
        <f t="shared" si="20"/>
        <v>-7.4767324162646588E-3</v>
      </c>
      <c r="BZ27" s="41">
        <f t="shared" si="21"/>
        <v>6.1353515975853447E-3</v>
      </c>
      <c r="CA27" s="41">
        <f t="shared" si="22"/>
        <v>4.6065785278714541E-3</v>
      </c>
      <c r="CB27" s="41">
        <f t="shared" si="23"/>
        <v>-5.8922307280538126E-3</v>
      </c>
      <c r="CC27" s="41">
        <f t="shared" si="24"/>
        <v>5.1411610093868142E-3</v>
      </c>
      <c r="CD27" s="41">
        <f t="shared" si="25"/>
        <v>8.2068437027170583E-3</v>
      </c>
      <c r="CE27" s="41">
        <f t="shared" si="26"/>
        <v>6.0889947308110717E-3</v>
      </c>
      <c r="CF27" s="41">
        <f t="shared" si="27"/>
        <v>3.0197930305219535E-2</v>
      </c>
      <c r="CG27" s="41">
        <f t="shared" si="28"/>
        <v>0</v>
      </c>
      <c r="CH27" s="41">
        <f t="shared" si="29"/>
        <v>5.5174089033702287E-2</v>
      </c>
      <c r="CI27" s="41">
        <f t="shared" si="30"/>
        <v>3.993533727701332E-3</v>
      </c>
      <c r="CJ27" s="41">
        <f t="shared" si="31"/>
        <v>-9.7425961988184817E-3</v>
      </c>
      <c r="CK27" s="41">
        <f t="shared" si="32"/>
        <v>-3.5931971215294248E-2</v>
      </c>
      <c r="CL27" s="41">
        <f t="shared" si="33"/>
        <v>5.2861907982070045E-3</v>
      </c>
      <c r="CM27" s="41">
        <f t="shared" si="34"/>
        <v>5.0153362381876523E-3</v>
      </c>
      <c r="CN27" s="41">
        <f t="shared" si="35"/>
        <v>6.8480019260879496E-3</v>
      </c>
      <c r="CO27" s="41">
        <f t="shared" si="36"/>
        <v>5.5710450494554295E-3</v>
      </c>
      <c r="CP27" s="41">
        <f t="shared" si="37"/>
        <v>-0.10312158940670603</v>
      </c>
      <c r="CQ27" s="41">
        <f t="shared" si="38"/>
        <v>5.7802745839057382E-3</v>
      </c>
      <c r="CR27" s="41">
        <f t="shared" si="39"/>
        <v>-2.8128851968377611E-3</v>
      </c>
      <c r="CS27" s="41">
        <f t="shared" si="40"/>
        <v>3.1469994944586743E-2</v>
      </c>
      <c r="CT27" s="41">
        <f t="shared" si="41"/>
        <v>1.1696039763191236E-2</v>
      </c>
      <c r="CU27" s="41">
        <f t="shared" si="42"/>
        <v>3.4955841710311154E-3</v>
      </c>
      <c r="CV27" s="41">
        <f t="shared" si="43"/>
        <v>3.2937109074085508E-2</v>
      </c>
      <c r="CW27" s="41">
        <f t="shared" si="44"/>
        <v>1.5785728318989326E-3</v>
      </c>
      <c r="CX27" s="41">
        <f t="shared" si="45"/>
        <v>2.520648550276609E-2</v>
      </c>
      <c r="CY27" s="41">
        <f t="shared" si="46"/>
        <v>5.8309203107931437E-3</v>
      </c>
      <c r="CZ27" s="41">
        <f t="shared" si="47"/>
        <v>4.7252965728399307E-2</v>
      </c>
      <c r="DA27" s="41">
        <f t="shared" si="48"/>
        <v>-8.8497124989519744E-3</v>
      </c>
      <c r="DB27" s="41">
        <f t="shared" si="49"/>
        <v>-1.2072581234269136E-2</v>
      </c>
      <c r="DC27" s="41">
        <f t="shared" si="50"/>
        <v>-0.32587531619152726</v>
      </c>
      <c r="DD27" s="41">
        <f t="shared" si="51"/>
        <v>5.5449492796562907E-3</v>
      </c>
      <c r="DE27" s="41">
        <f t="shared" si="52"/>
        <v>1.0168253031582615E-2</v>
      </c>
      <c r="DF27" s="41">
        <f t="shared" si="53"/>
        <v>9.7340171938549401E-3</v>
      </c>
      <c r="DG27" s="41">
        <f t="shared" si="54"/>
        <v>2.3609957626716273E-2</v>
      </c>
      <c r="DH27" s="47">
        <f t="shared" si="55"/>
        <v>-6.0059779984882053E-3</v>
      </c>
      <c r="DJ27" s="32" t="str">
        <f>Screening!B27</f>
        <v>IEP</v>
      </c>
      <c r="DK27" s="46">
        <f>AVERAGE(IEP)</f>
        <v>2.1297855760363718E-4</v>
      </c>
      <c r="DL27" s="46">
        <f t="shared" si="57"/>
        <v>5.5136979107209605E-2</v>
      </c>
      <c r="DN27" s="35"/>
    </row>
    <row r="28" spans="1:118">
      <c r="A28" s="43">
        <v>41890</v>
      </c>
      <c r="B28" s="34">
        <v>29.85</v>
      </c>
      <c r="C28" s="34">
        <v>2.955705</v>
      </c>
      <c r="D28" s="34">
        <v>21.9</v>
      </c>
      <c r="E28" s="34">
        <v>2.2400000000000002</v>
      </c>
      <c r="F28" s="34">
        <v>10</v>
      </c>
      <c r="G28" s="34">
        <v>44.020167999999998</v>
      </c>
      <c r="H28" s="34">
        <v>7.2213880000000001</v>
      </c>
      <c r="I28" s="34">
        <v>4.95</v>
      </c>
      <c r="J28" s="34">
        <v>473.43624899999998</v>
      </c>
      <c r="K28" s="34">
        <v>4.33</v>
      </c>
      <c r="L28" s="34">
        <v>54.419998</v>
      </c>
      <c r="M28" s="34">
        <v>10.73</v>
      </c>
      <c r="N28" s="34">
        <v>34.015610000000002</v>
      </c>
      <c r="O28" s="34">
        <v>5.8</v>
      </c>
      <c r="P28" s="34">
        <v>24.1</v>
      </c>
      <c r="Q28" s="34">
        <v>36.470001000000003</v>
      </c>
      <c r="R28" s="34">
        <v>20.43</v>
      </c>
      <c r="S28" s="34">
        <v>60.151978</v>
      </c>
      <c r="T28" s="34">
        <v>18.500605</v>
      </c>
      <c r="U28" s="34">
        <v>15.92</v>
      </c>
      <c r="V28" s="34">
        <v>11.182629</v>
      </c>
      <c r="W28" s="34">
        <v>41.5</v>
      </c>
      <c r="X28" s="34">
        <v>23.799999</v>
      </c>
      <c r="Y28" s="34">
        <v>13.161754</v>
      </c>
      <c r="Z28" s="34">
        <v>17.176527</v>
      </c>
      <c r="AA28" s="34">
        <v>41.298518999999999</v>
      </c>
      <c r="AB28" s="34">
        <v>25.245595999999999</v>
      </c>
      <c r="AC28" s="34">
        <v>1.4999999999999999E-2</v>
      </c>
      <c r="AD28" s="34">
        <v>23.27</v>
      </c>
      <c r="AE28" s="34">
        <v>22.816276999999999</v>
      </c>
      <c r="AF28" s="34">
        <v>7.23</v>
      </c>
      <c r="AG28" s="34">
        <v>310.80001800000002</v>
      </c>
      <c r="AH28" s="34">
        <v>26.228237</v>
      </c>
      <c r="AI28" s="34">
        <v>52.530861000000002</v>
      </c>
      <c r="AJ28" s="34">
        <v>5.235144</v>
      </c>
      <c r="AK28" s="34">
        <v>8.6</v>
      </c>
      <c r="AL28" s="34">
        <v>3.19</v>
      </c>
      <c r="AM28" s="34">
        <v>28.264866000000001</v>
      </c>
      <c r="AN28" s="34">
        <v>39</v>
      </c>
      <c r="AO28" s="34">
        <v>47.16</v>
      </c>
      <c r="AP28" s="34">
        <v>4.3099999999999996</v>
      </c>
      <c r="AQ28" s="34">
        <v>20.149999999999999</v>
      </c>
      <c r="AR28" s="34">
        <v>6.79</v>
      </c>
      <c r="AS28" s="34">
        <v>20.449034000000001</v>
      </c>
      <c r="AT28" s="34">
        <v>8.5896399999999993</v>
      </c>
      <c r="AU28" s="34">
        <v>5.23</v>
      </c>
      <c r="AV28" s="34">
        <v>12.968733</v>
      </c>
      <c r="AW28" s="34">
        <v>18.503578000000001</v>
      </c>
      <c r="AX28" s="34">
        <v>4.8499999999999996</v>
      </c>
      <c r="AY28" s="34">
        <v>21.82</v>
      </c>
      <c r="AZ28" s="34">
        <v>47.209999000000003</v>
      </c>
      <c r="BA28" s="34">
        <v>26.01</v>
      </c>
      <c r="BB28" s="34">
        <v>28.545023</v>
      </c>
      <c r="BC28" s="34">
        <v>21.154544999999999</v>
      </c>
      <c r="BD28" s="34">
        <v>21.549999</v>
      </c>
      <c r="BE28" s="38"/>
      <c r="BF28" s="41">
        <f t="shared" si="1"/>
        <v>-3.9413936334756983E-2</v>
      </c>
      <c r="BG28" s="41">
        <f t="shared" si="2"/>
        <v>-4.8426233431497052E-2</v>
      </c>
      <c r="BH28" s="47">
        <f t="shared" si="3"/>
        <v>-6.8810163777127481E-2</v>
      </c>
      <c r="BI28" s="41">
        <f t="shared" si="4"/>
        <v>2.7150989065950898E-2</v>
      </c>
      <c r="BJ28" s="41">
        <f t="shared" si="5"/>
        <v>-1.4888612493750637E-2</v>
      </c>
      <c r="BK28" s="41">
        <f t="shared" si="6"/>
        <v>-1.2464012579355881E-3</v>
      </c>
      <c r="BL28" s="41">
        <f t="shared" si="7"/>
        <v>-9.5955899575500408E-3</v>
      </c>
      <c r="BM28" s="41">
        <f t="shared" si="8"/>
        <v>7.5507552508145295E-2</v>
      </c>
      <c r="BN28" s="41">
        <f t="shared" si="9"/>
        <v>2.0112457271446837E-2</v>
      </c>
      <c r="BO28" s="41">
        <f t="shared" si="10"/>
        <v>-3.8509854761875614E-2</v>
      </c>
      <c r="BP28" s="41">
        <f t="shared" si="11"/>
        <v>-9.32795075062391E-3</v>
      </c>
      <c r="BQ28" s="41">
        <f t="shared" si="12"/>
        <v>-3.209812467653065E-2</v>
      </c>
      <c r="BR28" s="41">
        <f t="shared" si="13"/>
        <v>-1.8960359403097005E-3</v>
      </c>
      <c r="BS28" s="41">
        <f t="shared" si="14"/>
        <v>-1.7226533114461818E-3</v>
      </c>
      <c r="BT28" s="41">
        <f t="shared" si="15"/>
        <v>4.5414083242392669E-2</v>
      </c>
      <c r="BU28" s="41">
        <f t="shared" si="16"/>
        <v>5.0903747952925675E-2</v>
      </c>
      <c r="BV28" s="41">
        <f t="shared" si="17"/>
        <v>-9.2571182558872263E-3</v>
      </c>
      <c r="BW28" s="41">
        <f t="shared" si="18"/>
        <v>-4.7961027426149912E-3</v>
      </c>
      <c r="BX28" s="47">
        <f t="shared" si="19"/>
        <v>-1.255247393735714E-2</v>
      </c>
      <c r="BY28" s="47">
        <f t="shared" si="20"/>
        <v>-4.3873464296259575E-3</v>
      </c>
      <c r="BZ28" s="41">
        <f t="shared" si="21"/>
        <v>-3.1058022367175878E-2</v>
      </c>
      <c r="CA28" s="41">
        <f t="shared" si="22"/>
        <v>3.862872983030393E-3</v>
      </c>
      <c r="CB28" s="41">
        <f t="shared" si="23"/>
        <v>4.6324782780245884E-3</v>
      </c>
      <c r="CC28" s="41">
        <f t="shared" si="24"/>
        <v>-6.6150297207738223E-3</v>
      </c>
      <c r="CD28" s="41">
        <f t="shared" si="25"/>
        <v>-1.1605649347044816E-2</v>
      </c>
      <c r="CE28" s="41">
        <f t="shared" si="26"/>
        <v>-4.1102604184999067E-3</v>
      </c>
      <c r="CF28" s="41">
        <f t="shared" si="27"/>
        <v>-3.3104590686568866E-3</v>
      </c>
      <c r="CG28" s="41">
        <f t="shared" si="28"/>
        <v>0</v>
      </c>
      <c r="CH28" s="41">
        <f t="shared" si="29"/>
        <v>7.3323597864523816E-3</v>
      </c>
      <c r="CI28" s="41">
        <f t="shared" si="30"/>
        <v>1.9909993535673991E-3</v>
      </c>
      <c r="CJ28" s="41">
        <f t="shared" si="31"/>
        <v>1.1126679464757053E-2</v>
      </c>
      <c r="CK28" s="41">
        <f t="shared" si="32"/>
        <v>-1.5642757166166376E-2</v>
      </c>
      <c r="CL28" s="41">
        <f t="shared" si="33"/>
        <v>1.3268354763342897E-2</v>
      </c>
      <c r="CM28" s="41">
        <f t="shared" si="34"/>
        <v>5.1745596449455002E-3</v>
      </c>
      <c r="CN28" s="41">
        <f t="shared" si="35"/>
        <v>1.1961278045848438E-2</v>
      </c>
      <c r="CO28" s="41">
        <f t="shared" si="36"/>
        <v>-4.5462374076757399E-2</v>
      </c>
      <c r="CP28" s="41">
        <f t="shared" si="37"/>
        <v>1.8987912244691381E-2</v>
      </c>
      <c r="CQ28" s="41">
        <f t="shared" si="38"/>
        <v>1.2094446933129754E-2</v>
      </c>
      <c r="CR28" s="41">
        <f t="shared" si="39"/>
        <v>9.4028949648276391E-2</v>
      </c>
      <c r="CS28" s="41">
        <f t="shared" si="40"/>
        <v>1.8465844343995633E-2</v>
      </c>
      <c r="CT28" s="41">
        <f t="shared" si="41"/>
        <v>2.3228814161397287E-3</v>
      </c>
      <c r="CU28" s="41">
        <f t="shared" si="42"/>
        <v>4.4765557093523096E-3</v>
      </c>
      <c r="CV28" s="41">
        <f t="shared" si="43"/>
        <v>0</v>
      </c>
      <c r="CW28" s="41">
        <f t="shared" si="44"/>
        <v>0.1230269714710488</v>
      </c>
      <c r="CX28" s="41">
        <f t="shared" si="45"/>
        <v>1.9293766888140166E-2</v>
      </c>
      <c r="CY28" s="41">
        <f t="shared" si="46"/>
        <v>1.347469858336019E-2</v>
      </c>
      <c r="CZ28" s="41">
        <f t="shared" si="47"/>
        <v>-1.4794330900455545E-2</v>
      </c>
      <c r="DA28" s="41">
        <f t="shared" si="48"/>
        <v>8.8843900870126842E-4</v>
      </c>
      <c r="DB28" s="41">
        <f t="shared" si="49"/>
        <v>-1.8386626250439426E-2</v>
      </c>
      <c r="DC28" s="41">
        <f t="shared" si="50"/>
        <v>-0.16560764670482042</v>
      </c>
      <c r="DD28" s="41">
        <f t="shared" si="51"/>
        <v>4.032670264318694E-3</v>
      </c>
      <c r="DE28" s="41">
        <f t="shared" si="52"/>
        <v>1.1990048648881044E-2</v>
      </c>
      <c r="DF28" s="41">
        <f t="shared" si="53"/>
        <v>3.3653887739152823E-2</v>
      </c>
      <c r="DG28" s="41">
        <f t="shared" si="54"/>
        <v>-1.3648213085477057E-2</v>
      </c>
      <c r="DH28" s="47">
        <f t="shared" si="55"/>
        <v>-1.3911896839451595E-3</v>
      </c>
      <c r="DJ28" s="32" t="str">
        <f>Screening!B28</f>
        <v>KAI</v>
      </c>
      <c r="DK28" s="46">
        <f>AVERAGE(KAI)</f>
        <v>1.1020586001575456E-3</v>
      </c>
      <c r="DL28" s="46">
        <f t="shared" si="57"/>
        <v>0.32011488544588151</v>
      </c>
      <c r="DN28" s="35"/>
    </row>
    <row r="29" spans="1:118">
      <c r="A29" s="43">
        <v>41891</v>
      </c>
      <c r="B29" s="34">
        <v>29.99</v>
      </c>
      <c r="C29" s="34">
        <v>2.9895480000000001</v>
      </c>
      <c r="D29" s="34">
        <v>21.559999000000001</v>
      </c>
      <c r="E29" s="34">
        <v>2.1800000000000002</v>
      </c>
      <c r="F29" s="34">
        <v>10</v>
      </c>
      <c r="G29" s="34">
        <v>44.761310999999999</v>
      </c>
      <c r="H29" s="34">
        <v>7.2114409999999998</v>
      </c>
      <c r="I29" s="34">
        <v>4.88</v>
      </c>
      <c r="J29" s="34">
        <v>461.91455100000002</v>
      </c>
      <c r="K29" s="34">
        <v>4.4000000000000004</v>
      </c>
      <c r="L29" s="34">
        <v>56.68</v>
      </c>
      <c r="M29" s="34">
        <v>10.98</v>
      </c>
      <c r="N29" s="34">
        <v>33.923405000000002</v>
      </c>
      <c r="O29" s="34">
        <v>5.74</v>
      </c>
      <c r="P29" s="34">
        <v>24.01</v>
      </c>
      <c r="Q29" s="34">
        <v>38.369999</v>
      </c>
      <c r="R29" s="34">
        <v>19.959999</v>
      </c>
      <c r="S29" s="34">
        <v>59.284385999999998</v>
      </c>
      <c r="T29" s="34">
        <v>18.559028999999999</v>
      </c>
      <c r="U29" s="34">
        <v>16.370000999999998</v>
      </c>
      <c r="V29" s="34">
        <v>11.217904000000001</v>
      </c>
      <c r="W29" s="34">
        <v>41.23</v>
      </c>
      <c r="X29" s="34">
        <v>23.82</v>
      </c>
      <c r="Y29" s="34">
        <v>13.346174</v>
      </c>
      <c r="Z29" s="34">
        <v>16.566659999999999</v>
      </c>
      <c r="AA29" s="34">
        <v>40.529705</v>
      </c>
      <c r="AB29" s="34">
        <v>24.343299999999999</v>
      </c>
      <c r="AC29" s="34">
        <v>1.4999999999999999E-2</v>
      </c>
      <c r="AD29" s="34">
        <v>22.940000999999999</v>
      </c>
      <c r="AE29" s="34">
        <v>22.716442000000001</v>
      </c>
      <c r="AF29" s="34">
        <v>7.16</v>
      </c>
      <c r="AG29" s="34">
        <v>299.25</v>
      </c>
      <c r="AH29" s="34">
        <v>25.718775000000001</v>
      </c>
      <c r="AI29" s="34">
        <v>52.230682000000002</v>
      </c>
      <c r="AJ29" s="34">
        <v>5.2026269999999997</v>
      </c>
      <c r="AK29" s="34">
        <v>8.5</v>
      </c>
      <c r="AL29" s="34">
        <v>3.38</v>
      </c>
      <c r="AM29" s="34">
        <v>28.291692999999999</v>
      </c>
      <c r="AN29" s="34">
        <v>35</v>
      </c>
      <c r="AO29" s="34">
        <v>46.491427999999999</v>
      </c>
      <c r="AP29" s="34">
        <v>4.2</v>
      </c>
      <c r="AQ29" s="34">
        <v>19.559999000000001</v>
      </c>
      <c r="AR29" s="34">
        <v>6.77</v>
      </c>
      <c r="AS29" s="34">
        <v>20.563113999999999</v>
      </c>
      <c r="AT29" s="34">
        <v>8.4255019999999998</v>
      </c>
      <c r="AU29" s="34">
        <v>5.14</v>
      </c>
      <c r="AV29" s="34">
        <v>12.250806000000001</v>
      </c>
      <c r="AW29" s="34">
        <v>18.076319000000002</v>
      </c>
      <c r="AX29" s="34">
        <v>4.95</v>
      </c>
      <c r="AY29" s="34">
        <v>22.5</v>
      </c>
      <c r="AZ29" s="34">
        <v>46.619999</v>
      </c>
      <c r="BA29" s="34">
        <v>28.1</v>
      </c>
      <c r="BB29" s="34">
        <v>27.867713999999999</v>
      </c>
      <c r="BC29" s="34">
        <v>21.021111999999999</v>
      </c>
      <c r="BD29" s="34">
        <v>22.209999</v>
      </c>
      <c r="BE29" s="38"/>
      <c r="BF29" s="41">
        <f t="shared" si="1"/>
        <v>4.6791529223065296E-3</v>
      </c>
      <c r="BG29" s="41">
        <f t="shared" si="2"/>
        <v>1.138500432371402E-2</v>
      </c>
      <c r="BH29" s="47">
        <f t="shared" si="3"/>
        <v>-1.564693716384892E-2</v>
      </c>
      <c r="BI29" s="41">
        <f t="shared" si="4"/>
        <v>-2.715098906595086E-2</v>
      </c>
      <c r="BJ29" s="41">
        <f t="shared" si="5"/>
        <v>0</v>
      </c>
      <c r="BK29" s="41">
        <f t="shared" si="6"/>
        <v>1.6696280020927535E-2</v>
      </c>
      <c r="BL29" s="41">
        <f t="shared" si="7"/>
        <v>-1.3783855645899878E-3</v>
      </c>
      <c r="BM29" s="41">
        <f t="shared" si="8"/>
        <v>-1.4242356715543216E-2</v>
      </c>
      <c r="BN29" s="41">
        <f t="shared" si="9"/>
        <v>-2.4637346327976831E-2</v>
      </c>
      <c r="BO29" s="41">
        <f t="shared" si="10"/>
        <v>1.6036998909817104E-2</v>
      </c>
      <c r="BP29" s="41">
        <f t="shared" si="11"/>
        <v>4.0689718218574547E-2</v>
      </c>
      <c r="BQ29" s="41">
        <f t="shared" si="12"/>
        <v>2.3031879438777575E-2</v>
      </c>
      <c r="BR29" s="41">
        <f t="shared" si="13"/>
        <v>-2.7143477606035938E-3</v>
      </c>
      <c r="BS29" s="41">
        <f t="shared" si="14"/>
        <v>-1.0398707220898511E-2</v>
      </c>
      <c r="BT29" s="41">
        <f t="shared" si="15"/>
        <v>-3.7414302634474457E-3</v>
      </c>
      <c r="BU29" s="41">
        <f t="shared" si="16"/>
        <v>5.0785845956447466E-2</v>
      </c>
      <c r="BV29" s="41">
        <f t="shared" si="17"/>
        <v>-2.327418804641437E-2</v>
      </c>
      <c r="BW29" s="41">
        <f t="shared" si="18"/>
        <v>-1.452836023041779E-2</v>
      </c>
      <c r="BX29" s="47">
        <f t="shared" si="19"/>
        <v>3.1529749268773754E-3</v>
      </c>
      <c r="BY29" s="47">
        <f t="shared" si="20"/>
        <v>2.7874272054159613E-2</v>
      </c>
      <c r="BZ29" s="41">
        <f t="shared" si="21"/>
        <v>3.1494812340763082E-3</v>
      </c>
      <c r="CA29" s="41">
        <f t="shared" si="22"/>
        <v>-6.5272805178439941E-3</v>
      </c>
      <c r="CB29" s="41">
        <f t="shared" si="23"/>
        <v>8.4002526653258473E-4</v>
      </c>
      <c r="CC29" s="41">
        <f t="shared" si="24"/>
        <v>1.3914552320095577E-2</v>
      </c>
      <c r="CD29" s="41">
        <f t="shared" si="25"/>
        <v>-3.615150043334249E-2</v>
      </c>
      <c r="CE29" s="41">
        <f t="shared" si="26"/>
        <v>-1.8791477705216508E-2</v>
      </c>
      <c r="CF29" s="41">
        <f t="shared" si="27"/>
        <v>-3.6395067004889231E-2</v>
      </c>
      <c r="CG29" s="41">
        <f t="shared" si="28"/>
        <v>0</v>
      </c>
      <c r="CH29" s="41">
        <f t="shared" si="29"/>
        <v>-1.4282822020997612E-2</v>
      </c>
      <c r="CI29" s="41">
        <f t="shared" si="30"/>
        <v>-4.3852052843909887E-3</v>
      </c>
      <c r="CJ29" s="41">
        <f t="shared" si="31"/>
        <v>-9.7290551981191499E-3</v>
      </c>
      <c r="CK29" s="41">
        <f t="shared" si="32"/>
        <v>-3.787033197046611E-2</v>
      </c>
      <c r="CL29" s="41">
        <f t="shared" si="33"/>
        <v>-1.9615308574791771E-2</v>
      </c>
      <c r="CM29" s="41">
        <f t="shared" si="34"/>
        <v>-5.7307254727967166E-3</v>
      </c>
      <c r="CN29" s="41">
        <f t="shared" si="35"/>
        <v>-6.2306607791068796E-3</v>
      </c>
      <c r="CO29" s="41">
        <f t="shared" si="36"/>
        <v>-1.1696039763191187E-2</v>
      </c>
      <c r="CP29" s="41">
        <f t="shared" si="37"/>
        <v>5.7854792698174187E-2</v>
      </c>
      <c r="CQ29" s="41">
        <f t="shared" si="38"/>
        <v>9.4867872042942282E-4</v>
      </c>
      <c r="CR29" s="41">
        <f t="shared" si="39"/>
        <v>-0.10821358464023272</v>
      </c>
      <c r="CS29" s="41">
        <f t="shared" si="40"/>
        <v>-1.4278124155340462E-2</v>
      </c>
      <c r="CT29" s="41">
        <f t="shared" si="41"/>
        <v>-2.5853378826333668E-2</v>
      </c>
      <c r="CU29" s="41">
        <f t="shared" si="42"/>
        <v>-2.9717674910766292E-2</v>
      </c>
      <c r="CV29" s="41">
        <f t="shared" si="43"/>
        <v>-2.9498546464212347E-3</v>
      </c>
      <c r="CW29" s="41">
        <f t="shared" si="44"/>
        <v>5.5632440528684893E-3</v>
      </c>
      <c r="CX29" s="41">
        <f t="shared" si="45"/>
        <v>-1.9293766888140218E-2</v>
      </c>
      <c r="CY29" s="41">
        <f t="shared" si="46"/>
        <v>-1.7358198609757975E-2</v>
      </c>
      <c r="CZ29" s="41">
        <f t="shared" si="47"/>
        <v>-5.6949575842092218E-2</v>
      </c>
      <c r="DA29" s="41">
        <f t="shared" si="48"/>
        <v>-2.3361379686285703E-2</v>
      </c>
      <c r="DB29" s="41">
        <f t="shared" si="49"/>
        <v>2.0408871631207252E-2</v>
      </c>
      <c r="DC29" s="41">
        <f t="shared" si="50"/>
        <v>3.068832880544959E-2</v>
      </c>
      <c r="DD29" s="41">
        <f t="shared" si="51"/>
        <v>-1.2576101218652817E-2</v>
      </c>
      <c r="DE29" s="41">
        <f t="shared" si="52"/>
        <v>7.7288496879139829E-2</v>
      </c>
      <c r="DF29" s="41">
        <f t="shared" si="53"/>
        <v>-2.4013780712859475E-2</v>
      </c>
      <c r="DG29" s="41">
        <f t="shared" si="54"/>
        <v>-6.3275099753414719E-3</v>
      </c>
      <c r="DH29" s="47">
        <f t="shared" si="55"/>
        <v>3.0166822735528041E-2</v>
      </c>
      <c r="DJ29" s="32" t="str">
        <f>Screening!B29</f>
        <v>KE</v>
      </c>
      <c r="DK29" s="46">
        <f>AVERAGE(KE)</f>
        <v>7.6791951598977094E-3</v>
      </c>
      <c r="DL29" s="51">
        <f t="shared" si="57"/>
        <v>5.9251324641960803</v>
      </c>
      <c r="DN29" s="35"/>
    </row>
    <row r="30" spans="1:118">
      <c r="A30" s="43">
        <v>41892</v>
      </c>
      <c r="B30" s="34">
        <v>30.74</v>
      </c>
      <c r="C30" s="34">
        <v>3.0628769999999998</v>
      </c>
      <c r="D30" s="34">
        <v>21.02</v>
      </c>
      <c r="E30" s="34">
        <v>2.2000000000000002</v>
      </c>
      <c r="F30" s="34">
        <v>10.45</v>
      </c>
      <c r="G30" s="34">
        <v>45.429256000000002</v>
      </c>
      <c r="H30" s="34">
        <v>7.1219190000000001</v>
      </c>
      <c r="I30" s="34">
        <v>4.8499999999999996</v>
      </c>
      <c r="J30" s="34">
        <v>460.86712599999998</v>
      </c>
      <c r="K30" s="34">
        <v>4.2</v>
      </c>
      <c r="L30" s="34">
        <v>56.41</v>
      </c>
      <c r="M30" s="34">
        <v>10.8</v>
      </c>
      <c r="N30" s="34">
        <v>33.941848999999998</v>
      </c>
      <c r="O30" s="34">
        <v>5.74</v>
      </c>
      <c r="P30" s="34">
        <v>24.5</v>
      </c>
      <c r="Q30" s="34">
        <v>37.360000999999997</v>
      </c>
      <c r="R30" s="34">
        <v>19.73</v>
      </c>
      <c r="S30" s="34">
        <v>59.237746999999999</v>
      </c>
      <c r="T30" s="34">
        <v>18.870619000000001</v>
      </c>
      <c r="U30" s="34">
        <v>16.860001</v>
      </c>
      <c r="V30" s="34">
        <v>11.306091</v>
      </c>
      <c r="W30" s="34">
        <v>41.349997999999999</v>
      </c>
      <c r="X30" s="34">
        <v>24.129999000000002</v>
      </c>
      <c r="Y30" s="34">
        <v>13.365584999999999</v>
      </c>
      <c r="Z30" s="34">
        <v>16.625140999999999</v>
      </c>
      <c r="AA30" s="34">
        <v>39.726871000000003</v>
      </c>
      <c r="AB30" s="34">
        <v>23.766580999999999</v>
      </c>
      <c r="AC30" s="34">
        <v>1.4999999999999999E-2</v>
      </c>
      <c r="AD30" s="34">
        <v>23.49</v>
      </c>
      <c r="AE30" s="34">
        <v>22.879801</v>
      </c>
      <c r="AF30" s="34">
        <v>7.14</v>
      </c>
      <c r="AG30" s="34">
        <v>303.80001800000002</v>
      </c>
      <c r="AH30" s="34">
        <v>26.482969000000001</v>
      </c>
      <c r="AI30" s="34">
        <v>51.998294999999999</v>
      </c>
      <c r="AJ30" s="34">
        <v>5.257441</v>
      </c>
      <c r="AK30" s="34">
        <v>8.44</v>
      </c>
      <c r="AL30" s="34">
        <v>3.39</v>
      </c>
      <c r="AM30" s="34">
        <v>28.175449</v>
      </c>
      <c r="AN30" s="34">
        <v>34</v>
      </c>
      <c r="AO30" s="34">
        <v>45.571429999999999</v>
      </c>
      <c r="AP30" s="34">
        <v>4.28</v>
      </c>
      <c r="AQ30" s="34">
        <v>19.200001</v>
      </c>
      <c r="AR30" s="34">
        <v>6.83</v>
      </c>
      <c r="AS30" s="34">
        <v>21.314152</v>
      </c>
      <c r="AT30" s="34">
        <v>8.3160819999999998</v>
      </c>
      <c r="AU30" s="34">
        <v>5.1100000000000003</v>
      </c>
      <c r="AV30" s="34">
        <v>12.177171</v>
      </c>
      <c r="AW30" s="34">
        <v>17.780522999999999</v>
      </c>
      <c r="AX30" s="34">
        <v>5</v>
      </c>
      <c r="AY30" s="34">
        <v>22.25</v>
      </c>
      <c r="AZ30" s="34">
        <v>46.990001999999997</v>
      </c>
      <c r="BA30" s="34">
        <v>23.66</v>
      </c>
      <c r="BB30" s="34">
        <v>28.108339000000001</v>
      </c>
      <c r="BC30" s="34">
        <v>21.016342000000002</v>
      </c>
      <c r="BD30" s="34">
        <v>22.950001</v>
      </c>
      <c r="BE30" s="38"/>
      <c r="BF30" s="41">
        <f t="shared" si="1"/>
        <v>2.4700745349532188E-2</v>
      </c>
      <c r="BG30" s="41">
        <f t="shared" si="2"/>
        <v>2.4232464928616016E-2</v>
      </c>
      <c r="BH30" s="47">
        <f t="shared" si="3"/>
        <v>-2.5365334209801128E-2</v>
      </c>
      <c r="BI30" s="41">
        <f t="shared" si="4"/>
        <v>9.1324835632724723E-3</v>
      </c>
      <c r="BJ30" s="41">
        <f t="shared" si="5"/>
        <v>4.401688541677426E-2</v>
      </c>
      <c r="BK30" s="41">
        <f t="shared" si="6"/>
        <v>1.4812130234684483E-2</v>
      </c>
      <c r="BL30" s="41">
        <f t="shared" si="7"/>
        <v>-1.2491581049854778E-2</v>
      </c>
      <c r="BM30" s="41">
        <f t="shared" si="8"/>
        <v>-6.1665149156640148E-3</v>
      </c>
      <c r="BN30" s="41">
        <f t="shared" si="9"/>
        <v>-2.2701479145898554E-3</v>
      </c>
      <c r="BO30" s="41">
        <f t="shared" si="10"/>
        <v>-4.6520015634892928E-2</v>
      </c>
      <c r="BP30" s="41">
        <f t="shared" si="11"/>
        <v>-4.7749670705950278E-3</v>
      </c>
      <c r="BQ30" s="41">
        <f t="shared" si="12"/>
        <v>-1.6529301951210582E-2</v>
      </c>
      <c r="BR30" s="41">
        <f t="shared" si="13"/>
        <v>5.435476732790212E-4</v>
      </c>
      <c r="BS30" s="41">
        <f t="shared" si="14"/>
        <v>0</v>
      </c>
      <c r="BT30" s="41">
        <f t="shared" si="15"/>
        <v>2.0202707317519469E-2</v>
      </c>
      <c r="BU30" s="41">
        <f t="shared" si="16"/>
        <v>-2.6675238069596322E-2</v>
      </c>
      <c r="BV30" s="41">
        <f t="shared" si="17"/>
        <v>-1.1589900748592223E-2</v>
      </c>
      <c r="BW30" s="41">
        <f t="shared" si="18"/>
        <v>-7.8700916405686626E-4</v>
      </c>
      <c r="BX30" s="47">
        <f t="shared" si="19"/>
        <v>1.6649753054928818E-2</v>
      </c>
      <c r="BY30" s="47">
        <f t="shared" si="20"/>
        <v>2.9493559415292241E-2</v>
      </c>
      <c r="BZ30" s="41">
        <f t="shared" si="21"/>
        <v>7.8305336699776868E-3</v>
      </c>
      <c r="CA30" s="41">
        <f t="shared" si="22"/>
        <v>2.9062263832969081E-3</v>
      </c>
      <c r="CB30" s="41">
        <f t="shared" si="23"/>
        <v>1.2930274267597335E-2</v>
      </c>
      <c r="CC30" s="41">
        <f t="shared" si="24"/>
        <v>1.4533676660369191E-3</v>
      </c>
      <c r="CD30" s="41">
        <f t="shared" si="25"/>
        <v>3.5238256890546588E-3</v>
      </c>
      <c r="CE30" s="41">
        <f t="shared" si="26"/>
        <v>-2.0007351936690961E-2</v>
      </c>
      <c r="CF30" s="41">
        <f t="shared" si="27"/>
        <v>-2.3976223405117816E-2</v>
      </c>
      <c r="CG30" s="41">
        <f t="shared" si="28"/>
        <v>0</v>
      </c>
      <c r="CH30" s="41">
        <f t="shared" si="29"/>
        <v>2.369264337761862E-2</v>
      </c>
      <c r="CI30" s="41">
        <f t="shared" si="30"/>
        <v>7.165489444442218E-3</v>
      </c>
      <c r="CJ30" s="41">
        <f t="shared" si="31"/>
        <v>-2.7972046210612538E-3</v>
      </c>
      <c r="CK30" s="41">
        <f t="shared" si="32"/>
        <v>1.5090304973094425E-2</v>
      </c>
      <c r="CL30" s="41">
        <f t="shared" si="33"/>
        <v>2.928057720972763E-2</v>
      </c>
      <c r="CM30" s="41">
        <f t="shared" si="34"/>
        <v>-4.4591704103364663E-3</v>
      </c>
      <c r="CN30" s="41">
        <f t="shared" si="35"/>
        <v>1.0480716139629368E-2</v>
      </c>
      <c r="CO30" s="41">
        <f t="shared" si="36"/>
        <v>-7.0838548884050436E-3</v>
      </c>
      <c r="CP30" s="41">
        <f t="shared" si="37"/>
        <v>2.9542118974316043E-3</v>
      </c>
      <c r="CQ30" s="41">
        <f t="shared" si="38"/>
        <v>-4.1172320784395814E-3</v>
      </c>
      <c r="CR30" s="41">
        <f t="shared" si="39"/>
        <v>-2.8987536873252298E-2</v>
      </c>
      <c r="CS30" s="41">
        <f t="shared" si="40"/>
        <v>-1.9986966436336514E-2</v>
      </c>
      <c r="CT30" s="41">
        <f t="shared" si="41"/>
        <v>1.8868484304382736E-2</v>
      </c>
      <c r="CU30" s="41">
        <f t="shared" si="42"/>
        <v>-1.8576282364857814E-2</v>
      </c>
      <c r="CV30" s="41">
        <f t="shared" si="43"/>
        <v>8.8235866585152437E-3</v>
      </c>
      <c r="CW30" s="41">
        <f t="shared" si="44"/>
        <v>3.5872376974068788E-2</v>
      </c>
      <c r="CX30" s="41">
        <f t="shared" si="45"/>
        <v>-1.3071828576055896E-2</v>
      </c>
      <c r="CY30" s="41">
        <f t="shared" si="46"/>
        <v>-5.8536752514605408E-3</v>
      </c>
      <c r="CZ30" s="41">
        <f t="shared" si="47"/>
        <v>-6.0287614506752607E-3</v>
      </c>
      <c r="DA30" s="41">
        <f t="shared" si="48"/>
        <v>-1.6499094376725122E-2</v>
      </c>
      <c r="DB30" s="41">
        <f t="shared" si="49"/>
        <v>1.0050335853501506E-2</v>
      </c>
      <c r="DC30" s="41">
        <f t="shared" si="50"/>
        <v>-1.1173300598125189E-2</v>
      </c>
      <c r="DD30" s="41">
        <f t="shared" si="51"/>
        <v>7.9052435193812977E-3</v>
      </c>
      <c r="DE30" s="41">
        <f t="shared" si="52"/>
        <v>-0.17198371778945939</v>
      </c>
      <c r="DF30" s="41">
        <f t="shared" si="53"/>
        <v>8.5974794321798474E-3</v>
      </c>
      <c r="DG30" s="41">
        <f t="shared" si="54"/>
        <v>-2.2694048124174491E-4</v>
      </c>
      <c r="DH30" s="47">
        <f t="shared" si="55"/>
        <v>3.2775387197966459E-2</v>
      </c>
      <c r="DJ30" s="60" t="str">
        <f>Screening!B30</f>
        <v>LGND</v>
      </c>
      <c r="DK30" s="61">
        <f>AVERAGE(LGND)</f>
        <v>1.5897633725741767E-3</v>
      </c>
      <c r="DL30" s="46">
        <f t="shared" si="57"/>
        <v>0.49275046789319799</v>
      </c>
      <c r="DN30" s="35"/>
    </row>
    <row r="31" spans="1:118">
      <c r="A31" s="43">
        <v>41893</v>
      </c>
      <c r="B31" s="34">
        <v>32.43</v>
      </c>
      <c r="C31" s="34">
        <v>3.0910799999999998</v>
      </c>
      <c r="D31" s="34">
        <v>22.200001</v>
      </c>
      <c r="E31" s="34">
        <v>2.14</v>
      </c>
      <c r="F31" s="34">
        <v>419.20001200000002</v>
      </c>
      <c r="G31" s="34">
        <v>46.408295000000003</v>
      </c>
      <c r="H31" s="34">
        <v>7.2611749999999997</v>
      </c>
      <c r="I31" s="34">
        <v>4.83</v>
      </c>
      <c r="J31" s="34">
        <v>456.67742900000002</v>
      </c>
      <c r="K31" s="34">
        <v>4</v>
      </c>
      <c r="L31" s="34">
        <v>55.419998</v>
      </c>
      <c r="M31" s="34">
        <v>10.7</v>
      </c>
      <c r="N31" s="34">
        <v>33.886516999999998</v>
      </c>
      <c r="O31" s="34">
        <v>5.8</v>
      </c>
      <c r="P31" s="34">
        <v>24.870000999999998</v>
      </c>
      <c r="Q31" s="34">
        <v>35.799999</v>
      </c>
      <c r="R31" s="34">
        <v>19.57</v>
      </c>
      <c r="S31" s="34">
        <v>59.732177999999998</v>
      </c>
      <c r="T31" s="34">
        <v>20.876476</v>
      </c>
      <c r="U31" s="34">
        <v>16.75</v>
      </c>
      <c r="V31" s="34">
        <v>11.032700999999999</v>
      </c>
      <c r="W31" s="34">
        <v>41.5</v>
      </c>
      <c r="X31" s="34">
        <v>23.82</v>
      </c>
      <c r="Y31" s="34">
        <v>13.491769</v>
      </c>
      <c r="Z31" s="34">
        <v>16.77552</v>
      </c>
      <c r="AA31" s="34">
        <v>39.291428000000003</v>
      </c>
      <c r="AB31" s="34">
        <v>24.278186999999999</v>
      </c>
      <c r="AC31" s="34" t="s">
        <v>193</v>
      </c>
      <c r="AD31" s="34">
        <v>24.549999</v>
      </c>
      <c r="AE31" s="34">
        <v>22.925182</v>
      </c>
      <c r="AF31" s="34">
        <v>7.2</v>
      </c>
      <c r="AG31" s="34">
        <v>292.59997600000003</v>
      </c>
      <c r="AH31" s="34">
        <v>26.801378</v>
      </c>
      <c r="AI31" s="34">
        <v>52.685794999999999</v>
      </c>
      <c r="AJ31" s="34">
        <v>5.163608</v>
      </c>
      <c r="AK31" s="34">
        <v>8.44</v>
      </c>
      <c r="AL31" s="34">
        <v>3.92</v>
      </c>
      <c r="AM31" s="34">
        <v>28.631478999999999</v>
      </c>
      <c r="AN31" s="34">
        <v>33.599997999999999</v>
      </c>
      <c r="AO31" s="34">
        <v>45.702857999999999</v>
      </c>
      <c r="AP31" s="34">
        <v>4.26</v>
      </c>
      <c r="AQ31" s="34">
        <v>18.329999999999998</v>
      </c>
      <c r="AR31" s="34">
        <v>6.81</v>
      </c>
      <c r="AS31" s="34">
        <v>19.983201999999999</v>
      </c>
      <c r="AT31" s="34">
        <v>8.3343170000000004</v>
      </c>
      <c r="AU31" s="34">
        <v>5.1100000000000003</v>
      </c>
      <c r="AV31" s="34">
        <v>12.692607000000001</v>
      </c>
      <c r="AW31" s="34">
        <v>18.150266999999999</v>
      </c>
      <c r="AX31" s="34">
        <v>5</v>
      </c>
      <c r="AY31" s="34">
        <v>22.26</v>
      </c>
      <c r="AZ31" s="34">
        <v>47.450001</v>
      </c>
      <c r="BA31" s="34">
        <v>21.309999000000001</v>
      </c>
      <c r="BB31" s="34">
        <v>27.858805</v>
      </c>
      <c r="BC31" s="34">
        <v>21.497671</v>
      </c>
      <c r="BD31" s="34">
        <v>22.83</v>
      </c>
      <c r="BE31" s="38"/>
      <c r="BF31" s="41">
        <f t="shared" si="1"/>
        <v>5.3519182208776925E-2</v>
      </c>
      <c r="BG31" s="41">
        <f t="shared" si="2"/>
        <v>9.1658740715471684E-3</v>
      </c>
      <c r="BH31" s="47">
        <f t="shared" si="3"/>
        <v>5.4617968474472832E-2</v>
      </c>
      <c r="BI31" s="41">
        <f t="shared" si="4"/>
        <v>-2.7651531330510123E-2</v>
      </c>
      <c r="BJ31" s="41">
        <f t="shared" si="5"/>
        <v>3.6917461832219662</v>
      </c>
      <c r="BK31" s="41">
        <f t="shared" si="6"/>
        <v>2.1321912012489546E-2</v>
      </c>
      <c r="BL31" s="41">
        <f t="shared" si="7"/>
        <v>1.9364449889986968E-2</v>
      </c>
      <c r="BM31" s="41">
        <f t="shared" si="8"/>
        <v>-4.132237284910383E-3</v>
      </c>
      <c r="BN31" s="41">
        <f t="shared" si="9"/>
        <v>-9.132474485848658E-3</v>
      </c>
      <c r="BO31" s="41">
        <f t="shared" si="10"/>
        <v>-4.8790164169432056E-2</v>
      </c>
      <c r="BP31" s="41">
        <f t="shared" si="11"/>
        <v>-1.7705944405107869E-2</v>
      </c>
      <c r="BQ31" s="41">
        <f t="shared" si="12"/>
        <v>-9.302392662313674E-3</v>
      </c>
      <c r="BR31" s="41">
        <f t="shared" si="13"/>
        <v>-1.6315301558046797E-3</v>
      </c>
      <c r="BS31" s="41">
        <f t="shared" si="14"/>
        <v>1.0398707220898517E-2</v>
      </c>
      <c r="BT31" s="41">
        <f t="shared" si="15"/>
        <v>1.4989180473718413E-2</v>
      </c>
      <c r="BU31" s="41">
        <f t="shared" si="16"/>
        <v>-4.2652774653543384E-2</v>
      </c>
      <c r="BV31" s="41">
        <f t="shared" si="17"/>
        <v>-8.1425386265391343E-3</v>
      </c>
      <c r="BW31" s="41">
        <f t="shared" si="18"/>
        <v>8.311913226754411E-3</v>
      </c>
      <c r="BX31" s="47">
        <f t="shared" si="19"/>
        <v>0.10101681259008634</v>
      </c>
      <c r="BY31" s="47">
        <f t="shared" si="20"/>
        <v>-6.5457536146132662E-3</v>
      </c>
      <c r="BZ31" s="41">
        <f t="shared" si="21"/>
        <v>-2.4477926150029482E-2</v>
      </c>
      <c r="CA31" s="41">
        <f t="shared" si="22"/>
        <v>3.6210541345472851E-3</v>
      </c>
      <c r="CB31" s="41">
        <f t="shared" si="23"/>
        <v>-1.2930274267597351E-2</v>
      </c>
      <c r="CC31" s="41">
        <f t="shared" si="24"/>
        <v>9.3966761190629987E-3</v>
      </c>
      <c r="CD31" s="41">
        <f t="shared" si="25"/>
        <v>9.0046131780286195E-3</v>
      </c>
      <c r="CE31" s="41">
        <f t="shared" si="26"/>
        <v>-1.1021432082058625E-2</v>
      </c>
      <c r="CF31" s="41">
        <f t="shared" si="27"/>
        <v>2.1297858635042025E-2</v>
      </c>
      <c r="CG31" s="41">
        <f t="shared" ref="CG31:CG59" si="58">LN(AC39/AC38)</f>
        <v>0</v>
      </c>
      <c r="CH31" s="41">
        <f t="shared" si="29"/>
        <v>4.4137014836509773E-2</v>
      </c>
      <c r="CI31" s="41">
        <f t="shared" si="30"/>
        <v>1.9814881209873664E-3</v>
      </c>
      <c r="CJ31" s="41">
        <f t="shared" si="31"/>
        <v>8.3682496705165792E-3</v>
      </c>
      <c r="CK31" s="41">
        <f t="shared" si="32"/>
        <v>-3.7563242848396322E-2</v>
      </c>
      <c r="CL31" s="41">
        <f t="shared" si="33"/>
        <v>1.1951456965341898E-2</v>
      </c>
      <c r="CM31" s="41">
        <f t="shared" si="34"/>
        <v>1.3134945039278057E-2</v>
      </c>
      <c r="CN31" s="41">
        <f t="shared" si="35"/>
        <v>-1.8008846512129209E-2</v>
      </c>
      <c r="CO31" s="41">
        <f t="shared" si="36"/>
        <v>0</v>
      </c>
      <c r="CP31" s="41">
        <f t="shared" si="37"/>
        <v>0.14526173241001217</v>
      </c>
      <c r="CQ31" s="41">
        <f t="shared" si="38"/>
        <v>1.605578096214828E-2</v>
      </c>
      <c r="CR31" s="41">
        <f t="shared" si="39"/>
        <v>-1.1834517170814173E-2</v>
      </c>
      <c r="CS31" s="41">
        <f t="shared" si="40"/>
        <v>2.8798491604449033E-3</v>
      </c>
      <c r="CT31" s="41">
        <f t="shared" si="41"/>
        <v>-4.6838493124264262E-3</v>
      </c>
      <c r="CU31" s="41">
        <f t="shared" si="42"/>
        <v>-4.6371269265454283E-2</v>
      </c>
      <c r="CV31" s="41">
        <f t="shared" si="43"/>
        <v>-2.9325534212777528E-3</v>
      </c>
      <c r="CW31" s="41">
        <f t="shared" si="44"/>
        <v>-6.4479244595859908E-2</v>
      </c>
      <c r="CX31" s="41">
        <f t="shared" si="45"/>
        <v>2.1903387769060239E-3</v>
      </c>
      <c r="CY31" s="41">
        <f t="shared" si="46"/>
        <v>0</v>
      </c>
      <c r="CZ31" s="41">
        <f t="shared" si="47"/>
        <v>4.1456728685207472E-2</v>
      </c>
      <c r="DA31" s="41">
        <f t="shared" si="48"/>
        <v>2.058162662019988E-2</v>
      </c>
      <c r="DB31" s="41">
        <f t="shared" si="49"/>
        <v>0</v>
      </c>
      <c r="DC31" s="41">
        <f t="shared" si="50"/>
        <v>4.4933723514966017E-4</v>
      </c>
      <c r="DD31" s="41">
        <f t="shared" si="51"/>
        <v>9.7416904537815895E-3</v>
      </c>
      <c r="DE31" s="41">
        <f t="shared" si="52"/>
        <v>-0.10460945936604168</v>
      </c>
      <c r="DF31" s="41">
        <f t="shared" si="53"/>
        <v>-8.917219485417292E-3</v>
      </c>
      <c r="DG31" s="41">
        <f t="shared" si="54"/>
        <v>2.2644278118183377E-2</v>
      </c>
      <c r="DH31" s="47">
        <f t="shared" si="55"/>
        <v>-5.24251953783388E-3</v>
      </c>
      <c r="DJ31" s="32" t="str">
        <f>Screening!B31</f>
        <v>LNCE</v>
      </c>
      <c r="DK31" s="46">
        <f>AVERAGE(LNCE)</f>
        <v>6.0073704568950801E-4</v>
      </c>
      <c r="DL31" s="46">
        <f t="shared" si="57"/>
        <v>0.16344535372858138</v>
      </c>
      <c r="DN31" s="35"/>
    </row>
    <row r="32" spans="1:118">
      <c r="A32" s="43">
        <v>41894</v>
      </c>
      <c r="B32" s="34">
        <v>35.700001</v>
      </c>
      <c r="C32" s="34">
        <v>3.079799</v>
      </c>
      <c r="D32" s="34">
        <v>21.6</v>
      </c>
      <c r="E32" s="34">
        <v>2.19</v>
      </c>
      <c r="F32" s="34">
        <v>425.20001200000002</v>
      </c>
      <c r="G32" s="34">
        <v>45.950802000000003</v>
      </c>
      <c r="H32" s="34">
        <v>7.6093140000000004</v>
      </c>
      <c r="I32" s="34">
        <v>4.71</v>
      </c>
      <c r="J32" s="34">
        <v>454.58261099999999</v>
      </c>
      <c r="K32" s="34">
        <v>4.3600000000000003</v>
      </c>
      <c r="L32" s="34">
        <v>58.799999</v>
      </c>
      <c r="M32" s="34">
        <v>10.8</v>
      </c>
      <c r="N32" s="34">
        <v>33.434704000000004</v>
      </c>
      <c r="O32" s="34">
        <v>5.75</v>
      </c>
      <c r="P32" s="34">
        <v>26.280000999999999</v>
      </c>
      <c r="Q32" s="34">
        <v>35.270000000000003</v>
      </c>
      <c r="R32" s="34">
        <v>19.370000999999998</v>
      </c>
      <c r="S32" s="34">
        <v>59.359028000000002</v>
      </c>
      <c r="T32" s="34">
        <v>20.944633</v>
      </c>
      <c r="U32" s="34">
        <v>16.829999999999998</v>
      </c>
      <c r="V32" s="34">
        <v>11.182629</v>
      </c>
      <c r="W32" s="34">
        <v>41.110000999999997</v>
      </c>
      <c r="X32" s="34">
        <v>23.73</v>
      </c>
      <c r="Y32" s="34">
        <v>13.452940999999999</v>
      </c>
      <c r="Z32" s="34">
        <v>16.717037000000001</v>
      </c>
      <c r="AA32" s="34">
        <v>38.849193999999997</v>
      </c>
      <c r="AB32" s="34">
        <v>23.813089000000002</v>
      </c>
      <c r="AC32" s="34" t="s">
        <v>193</v>
      </c>
      <c r="AD32" s="34">
        <v>24.42</v>
      </c>
      <c r="AE32" s="34">
        <v>22.743670999999999</v>
      </c>
      <c r="AF32" s="34">
        <v>7.08</v>
      </c>
      <c r="AG32" s="34">
        <v>291.19998199999998</v>
      </c>
      <c r="AH32" s="34">
        <v>26.237331000000001</v>
      </c>
      <c r="AI32" s="34">
        <v>52.492130000000003</v>
      </c>
      <c r="AJ32" s="34">
        <v>5.2667310000000001</v>
      </c>
      <c r="AK32" s="34">
        <v>8.43</v>
      </c>
      <c r="AL32" s="34">
        <v>3.77</v>
      </c>
      <c r="AM32" s="34">
        <v>28.425820999999999</v>
      </c>
      <c r="AN32" s="34">
        <v>34.5</v>
      </c>
      <c r="AO32" s="34">
        <v>45.628571000000001</v>
      </c>
      <c r="AP32" s="34">
        <v>4.5999999999999996</v>
      </c>
      <c r="AQ32" s="34">
        <v>19.149999999999999</v>
      </c>
      <c r="AR32" s="34">
        <v>6.24</v>
      </c>
      <c r="AS32" s="34">
        <v>19.602934000000001</v>
      </c>
      <c r="AT32" s="34">
        <v>8.2978450000000006</v>
      </c>
      <c r="AU32" s="34">
        <v>5.09</v>
      </c>
      <c r="AV32" s="34">
        <v>12.563748</v>
      </c>
      <c r="AW32" s="34">
        <v>17.813393000000001</v>
      </c>
      <c r="AX32" s="34">
        <v>4.97</v>
      </c>
      <c r="AY32" s="34">
        <v>22.23</v>
      </c>
      <c r="AZ32" s="34">
        <v>47.959999000000003</v>
      </c>
      <c r="BA32" s="34">
        <v>22.01</v>
      </c>
      <c r="BB32" s="34">
        <v>27.368642999999999</v>
      </c>
      <c r="BC32" s="34">
        <v>21.678761000000002</v>
      </c>
      <c r="BD32" s="34">
        <v>22.969999000000001</v>
      </c>
      <c r="BE32" s="38"/>
      <c r="BF32" s="41">
        <f t="shared" si="1"/>
        <v>9.606679647757084E-2</v>
      </c>
      <c r="BG32" s="41">
        <f t="shared" si="2"/>
        <v>-3.6562092910606119E-3</v>
      </c>
      <c r="BH32" s="47">
        <f t="shared" si="3"/>
        <v>-2.7399019233158427E-2</v>
      </c>
      <c r="BI32" s="41">
        <f t="shared" si="4"/>
        <v>2.3095714794649176E-2</v>
      </c>
      <c r="BJ32" s="41">
        <f t="shared" si="5"/>
        <v>1.4211513057019447E-2</v>
      </c>
      <c r="BK32" s="41">
        <f t="shared" si="6"/>
        <v>-9.90691240274243E-3</v>
      </c>
      <c r="BL32" s="41">
        <f t="shared" si="7"/>
        <v>4.6831361792556592E-2</v>
      </c>
      <c r="BM32" s="41">
        <f t="shared" si="8"/>
        <v>-2.5158559636154987E-2</v>
      </c>
      <c r="BN32" s="41">
        <f t="shared" si="9"/>
        <v>-4.5976375526527984E-3</v>
      </c>
      <c r="BO32" s="41">
        <f t="shared" si="10"/>
        <v>8.6177696241052412E-2</v>
      </c>
      <c r="BP32" s="41">
        <f t="shared" si="11"/>
        <v>5.9201334551001503E-2</v>
      </c>
      <c r="BQ32" s="41">
        <f t="shared" si="12"/>
        <v>9.3023926623136306E-3</v>
      </c>
      <c r="BR32" s="41">
        <f t="shared" si="13"/>
        <v>-1.3422804189432942E-2</v>
      </c>
      <c r="BS32" s="41">
        <f t="shared" si="14"/>
        <v>-8.6580627431145415E-3</v>
      </c>
      <c r="BT32" s="41">
        <f t="shared" si="15"/>
        <v>5.5145933643759783E-2</v>
      </c>
      <c r="BU32" s="41">
        <f t="shared" si="16"/>
        <v>-1.4915121225732641E-2</v>
      </c>
      <c r="BV32" s="41">
        <f t="shared" si="17"/>
        <v>-1.0272252362855698E-2</v>
      </c>
      <c r="BW32" s="41">
        <f t="shared" si="18"/>
        <v>-6.2666461058276226E-3</v>
      </c>
      <c r="BX32" s="47">
        <f t="shared" si="19"/>
        <v>3.2594573396897207E-3</v>
      </c>
      <c r="BY32" s="47">
        <f t="shared" si="20"/>
        <v>4.7647499316390701E-3</v>
      </c>
      <c r="BZ32" s="41">
        <f t="shared" si="21"/>
        <v>1.3497911245975339E-2</v>
      </c>
      <c r="CA32" s="41">
        <f t="shared" si="22"/>
        <v>-9.4420020018841453E-3</v>
      </c>
      <c r="CB32" s="41">
        <f t="shared" si="23"/>
        <v>-3.7854934794818561E-3</v>
      </c>
      <c r="CC32" s="41">
        <f t="shared" si="24"/>
        <v>-2.8820519408942753E-3</v>
      </c>
      <c r="CD32" s="41">
        <f t="shared" si="25"/>
        <v>-3.4923018531579399E-3</v>
      </c>
      <c r="CE32" s="41">
        <f t="shared" si="26"/>
        <v>-1.1319047898187525E-2</v>
      </c>
      <c r="CF32" s="41">
        <f t="shared" si="27"/>
        <v>-1.9342905403454208E-2</v>
      </c>
      <c r="CG32" s="41">
        <f t="shared" si="58"/>
        <v>0</v>
      </c>
      <c r="CH32" s="41">
        <f t="shared" si="29"/>
        <v>-5.3093448247724878E-3</v>
      </c>
      <c r="CI32" s="41">
        <f t="shared" si="30"/>
        <v>-7.9490481517385022E-3</v>
      </c>
      <c r="CJ32" s="41">
        <f t="shared" si="31"/>
        <v>-1.6807118316381289E-2</v>
      </c>
      <c r="CK32" s="41">
        <f t="shared" si="32"/>
        <v>-4.7961520534386751E-3</v>
      </c>
      <c r="CL32" s="41">
        <f t="shared" si="33"/>
        <v>-2.1270060141854619E-2</v>
      </c>
      <c r="CM32" s="41">
        <f t="shared" si="34"/>
        <v>-3.6826210227820099E-3</v>
      </c>
      <c r="CN32" s="41">
        <f t="shared" si="35"/>
        <v>1.9774306524177717E-2</v>
      </c>
      <c r="CO32" s="41">
        <f t="shared" si="36"/>
        <v>-1.185536594101587E-3</v>
      </c>
      <c r="CP32" s="41">
        <f t="shared" si="37"/>
        <v>-3.9016652342451733E-2</v>
      </c>
      <c r="CQ32" s="41">
        <f t="shared" si="38"/>
        <v>-7.2088546295868434E-3</v>
      </c>
      <c r="CR32" s="41">
        <f t="shared" si="39"/>
        <v>2.6433316591966752E-2</v>
      </c>
      <c r="CS32" s="41">
        <f t="shared" si="40"/>
        <v>-1.6267569049505028E-3</v>
      </c>
      <c r="CT32" s="41">
        <f t="shared" si="41"/>
        <v>7.6787143213770295E-2</v>
      </c>
      <c r="CU32" s="41">
        <f t="shared" si="42"/>
        <v>4.3763653775041295E-2</v>
      </c>
      <c r="CV32" s="41">
        <f t="shared" si="43"/>
        <v>-8.7411937780084562E-2</v>
      </c>
      <c r="CW32" s="41">
        <f t="shared" si="44"/>
        <v>-1.9212771729351791E-2</v>
      </c>
      <c r="CX32" s="41">
        <f t="shared" si="45"/>
        <v>-4.385726697507834E-3</v>
      </c>
      <c r="CY32" s="41">
        <f t="shared" si="46"/>
        <v>-3.9215736531818023E-3</v>
      </c>
      <c r="CZ32" s="41">
        <f t="shared" si="47"/>
        <v>-1.0204173810519633E-2</v>
      </c>
      <c r="DA32" s="41">
        <f t="shared" si="48"/>
        <v>-1.8734681240890356E-2</v>
      </c>
      <c r="DB32" s="41">
        <f t="shared" si="49"/>
        <v>-6.0180723255630212E-3</v>
      </c>
      <c r="DC32" s="41">
        <f t="shared" si="50"/>
        <v>-1.3486178712936404E-3</v>
      </c>
      <c r="DD32" s="41">
        <f t="shared" si="51"/>
        <v>1.0690763177852241E-2</v>
      </c>
      <c r="DE32" s="41">
        <f t="shared" si="52"/>
        <v>3.2320496354171301E-2</v>
      </c>
      <c r="DF32" s="41">
        <f t="shared" si="53"/>
        <v>-1.7751132403581085E-2</v>
      </c>
      <c r="DG32" s="41">
        <f t="shared" si="54"/>
        <v>8.3884218072770803E-3</v>
      </c>
      <c r="DH32" s="47">
        <f t="shared" si="55"/>
        <v>6.1135126242562133E-3</v>
      </c>
      <c r="DJ32" s="32" t="str">
        <f>Screening!B32</f>
        <v>LOV</v>
      </c>
      <c r="DK32" s="46">
        <f>AVERAGE(LOV)</f>
        <v>-1.5079259630592066E-3</v>
      </c>
      <c r="DL32" s="46">
        <f t="shared" si="57"/>
        <v>-0.31613677355409753</v>
      </c>
      <c r="DN32" s="35"/>
    </row>
    <row r="33" spans="1:118">
      <c r="A33" s="43">
        <v>41897</v>
      </c>
      <c r="B33" s="34">
        <v>33.029998999999997</v>
      </c>
      <c r="C33" s="34">
        <v>3.0628769999999998</v>
      </c>
      <c r="D33" s="34">
        <v>23.08</v>
      </c>
      <c r="E33" s="34">
        <v>2.2200000000000002</v>
      </c>
      <c r="F33" s="34">
        <v>427.60000600000001</v>
      </c>
      <c r="G33" s="34">
        <v>46.792591000000002</v>
      </c>
      <c r="H33" s="34">
        <v>7.4601119999999996</v>
      </c>
      <c r="I33" s="34">
        <v>4.63</v>
      </c>
      <c r="J33" s="34">
        <v>452.48773199999999</v>
      </c>
      <c r="K33" s="34">
        <v>4.38</v>
      </c>
      <c r="L33" s="34">
        <v>58.25</v>
      </c>
      <c r="M33" s="34">
        <v>10.85</v>
      </c>
      <c r="N33" s="34">
        <v>33.314838000000002</v>
      </c>
      <c r="O33" s="34">
        <v>5.77</v>
      </c>
      <c r="P33" s="34">
        <v>27.690000999999999</v>
      </c>
      <c r="Q33" s="34">
        <v>36.82</v>
      </c>
      <c r="R33" s="34">
        <v>19.899999999999999</v>
      </c>
      <c r="S33" s="34">
        <v>60.581077999999998</v>
      </c>
      <c r="T33" s="34">
        <v>20.827787000000001</v>
      </c>
      <c r="U33" s="34">
        <v>16.59</v>
      </c>
      <c r="V33" s="34">
        <v>11.156167999999999</v>
      </c>
      <c r="W33" s="34">
        <v>40.799999</v>
      </c>
      <c r="X33" s="34">
        <v>23.91</v>
      </c>
      <c r="Y33" s="34">
        <v>13.51118</v>
      </c>
      <c r="Z33" s="34">
        <v>16.942606000000001</v>
      </c>
      <c r="AA33" s="34">
        <v>39.080517</v>
      </c>
      <c r="AB33" s="34">
        <v>23.831696000000001</v>
      </c>
      <c r="AC33" s="34" t="s">
        <v>193</v>
      </c>
      <c r="AD33" s="34">
        <v>25.67</v>
      </c>
      <c r="AE33" s="34">
        <v>22.707363000000001</v>
      </c>
      <c r="AF33" s="34">
        <v>7.2</v>
      </c>
      <c r="AG33" s="34">
        <v>291.89999399999999</v>
      </c>
      <c r="AH33" s="34">
        <v>26.792287999999999</v>
      </c>
      <c r="AI33" s="34">
        <v>52.579281000000002</v>
      </c>
      <c r="AJ33" s="34">
        <v>5.4005130000000001</v>
      </c>
      <c r="AK33" s="34">
        <v>8.5</v>
      </c>
      <c r="AL33" s="34">
        <v>3.79</v>
      </c>
      <c r="AM33" s="34">
        <v>28.568884000000001</v>
      </c>
      <c r="AN33" s="34">
        <v>33.5</v>
      </c>
      <c r="AO33" s="34">
        <v>46.091427000000003</v>
      </c>
      <c r="AP33" s="34">
        <v>4.8600000000000003</v>
      </c>
      <c r="AQ33" s="34">
        <v>20</v>
      </c>
      <c r="AR33" s="34">
        <v>6.15</v>
      </c>
      <c r="AS33" s="34">
        <v>19.821584999999999</v>
      </c>
      <c r="AT33" s="34">
        <v>8.3434360000000005</v>
      </c>
      <c r="AU33" s="34">
        <v>5.0999999999999996</v>
      </c>
      <c r="AV33" s="34">
        <v>12.554544</v>
      </c>
      <c r="AW33" s="34">
        <v>18.027023</v>
      </c>
      <c r="AX33" s="34">
        <v>4.84</v>
      </c>
      <c r="AY33" s="34">
        <v>21.889999</v>
      </c>
      <c r="AZ33" s="34">
        <v>48.48</v>
      </c>
      <c r="BA33" s="34">
        <v>21.57</v>
      </c>
      <c r="BB33" s="34">
        <v>29.084198000000001</v>
      </c>
      <c r="BC33" s="34">
        <v>22.002818999999999</v>
      </c>
      <c r="BD33" s="34">
        <v>22.68</v>
      </c>
      <c r="BE33" s="38"/>
      <c r="BF33" s="41">
        <f t="shared" si="1"/>
        <v>-7.773450766960685E-2</v>
      </c>
      <c r="BG33" s="41">
        <f t="shared" si="2"/>
        <v>-5.5096647804866814E-3</v>
      </c>
      <c r="BH33" s="47">
        <f t="shared" si="3"/>
        <v>6.627312694977941E-2</v>
      </c>
      <c r="BI33" s="41">
        <f t="shared" si="4"/>
        <v>1.3605652055778678E-2</v>
      </c>
      <c r="BJ33" s="41">
        <f t="shared" si="5"/>
        <v>5.6285184928899059E-3</v>
      </c>
      <c r="BK33" s="41">
        <f t="shared" si="6"/>
        <v>1.81535760216655E-2</v>
      </c>
      <c r="BL33" s="41">
        <f t="shared" si="7"/>
        <v>-1.9802595755886377E-2</v>
      </c>
      <c r="BM33" s="41">
        <f t="shared" si="8"/>
        <v>-1.713103993018367E-2</v>
      </c>
      <c r="BN33" s="41">
        <f t="shared" si="9"/>
        <v>-4.6190083067470366E-3</v>
      </c>
      <c r="BO33" s="41">
        <f t="shared" si="10"/>
        <v>4.5766670274116732E-3</v>
      </c>
      <c r="BP33" s="41">
        <f t="shared" si="11"/>
        <v>-9.3977454519684079E-3</v>
      </c>
      <c r="BQ33" s="41">
        <f t="shared" si="12"/>
        <v>4.6189458562944583E-3</v>
      </c>
      <c r="BR33" s="41">
        <f t="shared" si="13"/>
        <v>-3.5915191401921982E-3</v>
      </c>
      <c r="BS33" s="41">
        <f t="shared" si="14"/>
        <v>3.4722257107490571E-3</v>
      </c>
      <c r="BT33" s="41">
        <f t="shared" si="15"/>
        <v>5.2263141628831132E-2</v>
      </c>
      <c r="BU33" s="41">
        <f t="shared" si="16"/>
        <v>4.3008431556971087E-2</v>
      </c>
      <c r="BV33" s="41">
        <f t="shared" si="17"/>
        <v>2.6994202685317478E-2</v>
      </c>
      <c r="BW33" s="41">
        <f t="shared" si="18"/>
        <v>2.0378376030482575E-2</v>
      </c>
      <c r="BX33" s="47">
        <f t="shared" si="19"/>
        <v>-5.5944235334960159E-3</v>
      </c>
      <c r="BY33" s="47">
        <f t="shared" si="20"/>
        <v>-1.4362904000361424E-2</v>
      </c>
      <c r="BZ33" s="41">
        <f t="shared" si="21"/>
        <v>-2.3690633274427724E-3</v>
      </c>
      <c r="CA33" s="41">
        <f t="shared" si="22"/>
        <v>-7.569368334456629E-3</v>
      </c>
      <c r="CB33" s="41">
        <f t="shared" si="23"/>
        <v>7.55671102256124E-3</v>
      </c>
      <c r="CC33" s="41">
        <f t="shared" si="24"/>
        <v>4.3197470121615804E-3</v>
      </c>
      <c r="CD33" s="41">
        <f t="shared" si="25"/>
        <v>1.3403135430387601E-2</v>
      </c>
      <c r="CE33" s="41">
        <f t="shared" si="26"/>
        <v>5.9367262226624265E-3</v>
      </c>
      <c r="CF33" s="41">
        <f t="shared" si="27"/>
        <v>7.810718820945216E-4</v>
      </c>
      <c r="CG33" s="41">
        <f t="shared" si="58"/>
        <v>0</v>
      </c>
      <c r="CH33" s="41">
        <f t="shared" si="29"/>
        <v>4.9920526200490478E-2</v>
      </c>
      <c r="CI33" s="41">
        <f t="shared" si="30"/>
        <v>-1.5976757634696894E-3</v>
      </c>
      <c r="CJ33" s="41">
        <f t="shared" si="31"/>
        <v>1.6807118316381191E-2</v>
      </c>
      <c r="CK33" s="41">
        <f t="shared" si="32"/>
        <v>2.4010027957421134E-3</v>
      </c>
      <c r="CL33" s="41">
        <f t="shared" si="33"/>
        <v>2.0930840948035493E-2</v>
      </c>
      <c r="CM33" s="41">
        <f t="shared" si="34"/>
        <v>1.6588912084953098E-3</v>
      </c>
      <c r="CN33" s="41">
        <f t="shared" si="35"/>
        <v>2.508408257793444E-2</v>
      </c>
      <c r="CO33" s="41">
        <f t="shared" si="36"/>
        <v>8.2693914825067664E-3</v>
      </c>
      <c r="CP33" s="41">
        <f t="shared" si="37"/>
        <v>5.29101763441568E-3</v>
      </c>
      <c r="CQ33" s="41">
        <f t="shared" si="38"/>
        <v>5.0202312816473174E-3</v>
      </c>
      <c r="CR33" s="41">
        <f t="shared" si="39"/>
        <v>-2.9413885206293341E-2</v>
      </c>
      <c r="CS33" s="41">
        <f t="shared" si="40"/>
        <v>1.0092890083084437E-2</v>
      </c>
      <c r="CT33" s="41">
        <f t="shared" si="41"/>
        <v>5.4982134417353196E-2</v>
      </c>
      <c r="CU33" s="41">
        <f t="shared" si="42"/>
        <v>4.3429557927336104E-2</v>
      </c>
      <c r="CV33" s="41">
        <f t="shared" si="43"/>
        <v>-1.4528100562909744E-2</v>
      </c>
      <c r="CW33" s="41">
        <f t="shared" si="44"/>
        <v>1.1092246520969495E-2</v>
      </c>
      <c r="CX33" s="41">
        <f t="shared" si="45"/>
        <v>5.4792793971733932E-3</v>
      </c>
      <c r="CY33" s="41">
        <f t="shared" si="46"/>
        <v>1.9627091678486889E-3</v>
      </c>
      <c r="CZ33" s="41">
        <f t="shared" si="47"/>
        <v>-7.3285240986407246E-4</v>
      </c>
      <c r="DA33" s="41">
        <f t="shared" si="48"/>
        <v>1.1921319777499412E-2</v>
      </c>
      <c r="DB33" s="41">
        <f t="shared" si="49"/>
        <v>-2.6505119379996969E-2</v>
      </c>
      <c r="DC33" s="41">
        <f t="shared" si="50"/>
        <v>-1.5412862124295006E-2</v>
      </c>
      <c r="DD33" s="41">
        <f t="shared" si="51"/>
        <v>1.0784032452454439E-2</v>
      </c>
      <c r="DE33" s="41">
        <f t="shared" si="52"/>
        <v>-2.0193435137305343E-2</v>
      </c>
      <c r="DF33" s="41">
        <f t="shared" si="53"/>
        <v>6.0797060639970923E-2</v>
      </c>
      <c r="DG33" s="41">
        <f t="shared" si="54"/>
        <v>1.4837556021330234E-2</v>
      </c>
      <c r="DH33" s="47">
        <f t="shared" si="55"/>
        <v>-1.2705494306408932E-2</v>
      </c>
      <c r="DJ33" s="32" t="str">
        <f>Screening!B33</f>
        <v>MDGL</v>
      </c>
      <c r="DK33" s="46">
        <f>AVERAGE(MDGL)</f>
        <v>-7.4306907049176071E-4</v>
      </c>
      <c r="DL33" s="46">
        <f t="shared" si="57"/>
        <v>-0.17076642280934629</v>
      </c>
      <c r="DN33" s="35"/>
    </row>
    <row r="34" spans="1:118">
      <c r="A34" s="43">
        <v>41898</v>
      </c>
      <c r="B34" s="34">
        <v>32.450001</v>
      </c>
      <c r="C34" s="34">
        <v>3.0685169999999999</v>
      </c>
      <c r="D34" s="34">
        <v>22.32</v>
      </c>
      <c r="E34" s="34">
        <v>2.17</v>
      </c>
      <c r="F34" s="34">
        <v>11.41</v>
      </c>
      <c r="G34" s="34">
        <v>47.140284999999999</v>
      </c>
      <c r="H34" s="34">
        <v>7.7784089999999999</v>
      </c>
      <c r="I34" s="34">
        <v>4.63</v>
      </c>
      <c r="J34" s="34">
        <v>446.20318600000002</v>
      </c>
      <c r="K34" s="34">
        <v>4.2</v>
      </c>
      <c r="L34" s="34">
        <v>60.099997999999999</v>
      </c>
      <c r="M34" s="34">
        <v>10.84</v>
      </c>
      <c r="N34" s="34">
        <v>33.111969000000002</v>
      </c>
      <c r="O34" s="34">
        <v>5.78</v>
      </c>
      <c r="P34" s="34">
        <v>27.799999</v>
      </c>
      <c r="Q34" s="34">
        <v>38.790000999999997</v>
      </c>
      <c r="R34" s="34">
        <v>19.920000000000002</v>
      </c>
      <c r="S34" s="34">
        <v>59.984051000000001</v>
      </c>
      <c r="T34" s="34">
        <v>19.717751</v>
      </c>
      <c r="U34" s="34">
        <v>16.149999999999999</v>
      </c>
      <c r="V34" s="34">
        <v>11.535389</v>
      </c>
      <c r="W34" s="34">
        <v>40.830002</v>
      </c>
      <c r="X34" s="34">
        <v>23.690000999999999</v>
      </c>
      <c r="Y34" s="34">
        <v>13.249108</v>
      </c>
      <c r="Z34" s="34">
        <v>16.808938999999999</v>
      </c>
      <c r="AA34" s="34">
        <v>38.481791999999999</v>
      </c>
      <c r="AB34" s="34">
        <v>24.027038999999998</v>
      </c>
      <c r="AC34" s="34" t="s">
        <v>193</v>
      </c>
      <c r="AD34" s="34">
        <v>25.780000999999999</v>
      </c>
      <c r="AE34" s="34">
        <v>22.643834999999999</v>
      </c>
      <c r="AF34" s="34">
        <v>7.18</v>
      </c>
      <c r="AG34" s="34">
        <v>290.14999399999999</v>
      </c>
      <c r="AH34" s="34">
        <v>26.601236</v>
      </c>
      <c r="AI34" s="34">
        <v>52.559902000000001</v>
      </c>
      <c r="AJ34" s="34">
        <v>5.2490790000000001</v>
      </c>
      <c r="AK34" s="34">
        <v>8.4</v>
      </c>
      <c r="AL34" s="34">
        <v>3.97</v>
      </c>
      <c r="AM34" s="34">
        <v>28.443701000000001</v>
      </c>
      <c r="AN34" s="34">
        <v>33.399997999999997</v>
      </c>
      <c r="AO34" s="34">
        <v>46.342857000000002</v>
      </c>
      <c r="AP34" s="34">
        <v>5</v>
      </c>
      <c r="AQ34" s="34">
        <v>20.09</v>
      </c>
      <c r="AR34" s="34">
        <v>6.09</v>
      </c>
      <c r="AS34" s="34">
        <v>18.956472000000002</v>
      </c>
      <c r="AT34" s="34">
        <v>8.3069640000000007</v>
      </c>
      <c r="AU34" s="34">
        <v>5.17</v>
      </c>
      <c r="AV34" s="34">
        <v>12.554544</v>
      </c>
      <c r="AW34" s="34">
        <v>18.051670000000001</v>
      </c>
      <c r="AX34" s="34">
        <v>4.84</v>
      </c>
      <c r="AY34" s="34">
        <v>19.709999</v>
      </c>
      <c r="AZ34" s="34">
        <v>48.189999</v>
      </c>
      <c r="BA34" s="34">
        <v>21.57</v>
      </c>
      <c r="BB34" s="34">
        <v>30.683897000000002</v>
      </c>
      <c r="BC34" s="34">
        <v>21.659697999999999</v>
      </c>
      <c r="BD34" s="34">
        <v>22.190000999999999</v>
      </c>
      <c r="BE34" s="38"/>
      <c r="BF34" s="41">
        <f t="shared" si="1"/>
        <v>-1.7715735160451111E-2</v>
      </c>
      <c r="BG34" s="41">
        <f t="shared" si="2"/>
        <v>1.8397126626456784E-3</v>
      </c>
      <c r="BH34" s="47">
        <f t="shared" si="3"/>
        <v>-3.3483304126788564E-2</v>
      </c>
      <c r="BI34" s="41">
        <f t="shared" si="4"/>
        <v>-2.2780028331819999E-2</v>
      </c>
      <c r="BJ34" s="41">
        <f t="shared" si="5"/>
        <v>-3.6236980293087111</v>
      </c>
      <c r="BK34" s="41">
        <f t="shared" si="6"/>
        <v>7.4030648855407345E-3</v>
      </c>
      <c r="BL34" s="41">
        <f t="shared" si="7"/>
        <v>4.1781391055138943E-2</v>
      </c>
      <c r="BM34" s="41">
        <f t="shared" si="8"/>
        <v>0</v>
      </c>
      <c r="BN34" s="41">
        <f t="shared" si="9"/>
        <v>-1.3986228901472837E-2</v>
      </c>
      <c r="BO34" s="41">
        <f t="shared" si="10"/>
        <v>-4.1964199099032082E-2</v>
      </c>
      <c r="BP34" s="41">
        <f t="shared" si="11"/>
        <v>3.126571581748127E-2</v>
      </c>
      <c r="BQ34" s="41">
        <f t="shared" si="12"/>
        <v>-9.2208397496842498E-4</v>
      </c>
      <c r="BR34" s="41">
        <f t="shared" si="13"/>
        <v>-6.108065098691039E-3</v>
      </c>
      <c r="BS34" s="41">
        <f t="shared" si="14"/>
        <v>1.7316021642781155E-3</v>
      </c>
      <c r="BT34" s="41">
        <f t="shared" si="15"/>
        <v>3.964611428377408E-3</v>
      </c>
      <c r="BU34" s="41">
        <f t="shared" si="16"/>
        <v>5.2121331426783803E-2</v>
      </c>
      <c r="BV34" s="41">
        <f t="shared" si="17"/>
        <v>1.0045204260057121E-3</v>
      </c>
      <c r="BW34" s="41">
        <f t="shared" si="18"/>
        <v>-9.9038898725466121E-3</v>
      </c>
      <c r="BX34" s="47">
        <f t="shared" si="19"/>
        <v>-5.476871261281499E-2</v>
      </c>
      <c r="BY34" s="47">
        <f t="shared" si="20"/>
        <v>-2.6880054533687667E-2</v>
      </c>
      <c r="BZ34" s="41">
        <f t="shared" si="21"/>
        <v>3.3427085694618636E-2</v>
      </c>
      <c r="CA34" s="41">
        <f t="shared" si="22"/>
        <v>7.3509741476188932E-4</v>
      </c>
      <c r="CB34" s="41">
        <f t="shared" si="23"/>
        <v>-9.2437210876364431E-3</v>
      </c>
      <c r="CC34" s="41">
        <f t="shared" si="24"/>
        <v>-1.9587261455688995E-2</v>
      </c>
      <c r="CD34" s="41">
        <f t="shared" si="25"/>
        <v>-7.9206862278155387E-3</v>
      </c>
      <c r="CE34" s="41">
        <f t="shared" si="26"/>
        <v>-1.5438862000618451E-2</v>
      </c>
      <c r="CF34" s="41">
        <f t="shared" si="27"/>
        <v>8.1633618110188433E-3</v>
      </c>
      <c r="CG34" s="41">
        <f t="shared" si="58"/>
        <v>0</v>
      </c>
      <c r="CH34" s="41">
        <f t="shared" si="29"/>
        <v>4.2760414177508985E-3</v>
      </c>
      <c r="CI34" s="41">
        <f t="shared" si="30"/>
        <v>-2.8016036777027279E-3</v>
      </c>
      <c r="CJ34" s="41">
        <f t="shared" si="31"/>
        <v>-2.781642961876914E-3</v>
      </c>
      <c r="CK34" s="41">
        <f t="shared" si="32"/>
        <v>-6.0132473474263128E-3</v>
      </c>
      <c r="CL34" s="41">
        <f t="shared" si="33"/>
        <v>-7.1564040380360924E-3</v>
      </c>
      <c r="CM34" s="41">
        <f t="shared" si="34"/>
        <v>-3.6863516847858863E-4</v>
      </c>
      <c r="CN34" s="41">
        <f t="shared" si="35"/>
        <v>-2.844131641530236E-2</v>
      </c>
      <c r="CO34" s="41">
        <f t="shared" si="36"/>
        <v>-1.1834457647002796E-2</v>
      </c>
      <c r="CP34" s="41">
        <f t="shared" si="37"/>
        <v>4.6400075604764071E-2</v>
      </c>
      <c r="CQ34" s="41">
        <f t="shared" si="38"/>
        <v>-4.3914234436230092E-3</v>
      </c>
      <c r="CR34" s="41">
        <f t="shared" si="39"/>
        <v>-2.9895987286074639E-3</v>
      </c>
      <c r="CS34" s="41">
        <f t="shared" si="40"/>
        <v>5.440202687258297E-3</v>
      </c>
      <c r="CT34" s="41">
        <f t="shared" si="41"/>
        <v>2.8399474521697957E-2</v>
      </c>
      <c r="CU34" s="41">
        <f t="shared" si="42"/>
        <v>4.4899052728520012E-3</v>
      </c>
      <c r="CV34" s="41">
        <f t="shared" si="43"/>
        <v>-9.8040000966209667E-3</v>
      </c>
      <c r="CW34" s="41">
        <f t="shared" si="44"/>
        <v>-4.4626091868750203E-2</v>
      </c>
      <c r="CX34" s="41">
        <f t="shared" si="45"/>
        <v>-4.3809227805144324E-3</v>
      </c>
      <c r="CY34" s="41">
        <f t="shared" si="46"/>
        <v>1.3632148790057627E-2</v>
      </c>
      <c r="CZ34" s="41">
        <f t="shared" si="47"/>
        <v>0</v>
      </c>
      <c r="DA34" s="41">
        <f t="shared" si="48"/>
        <v>1.3662913916617776E-3</v>
      </c>
      <c r="DB34" s="41">
        <f t="shared" si="49"/>
        <v>0</v>
      </c>
      <c r="DC34" s="41">
        <f t="shared" si="50"/>
        <v>-0.10490379542284987</v>
      </c>
      <c r="DD34" s="41">
        <f t="shared" si="51"/>
        <v>-5.9998318600109762E-3</v>
      </c>
      <c r="DE34" s="41">
        <f t="shared" si="52"/>
        <v>0</v>
      </c>
      <c r="DF34" s="41">
        <f t="shared" si="53"/>
        <v>5.3542986661579049E-2</v>
      </c>
      <c r="DG34" s="41">
        <f t="shared" si="54"/>
        <v>-1.571728278916204E-2</v>
      </c>
      <c r="DH34" s="47">
        <f t="shared" si="55"/>
        <v>-2.1841696849705054E-2</v>
      </c>
      <c r="DJ34" s="32" t="str">
        <f>Screening!B34</f>
        <v>MINI</v>
      </c>
      <c r="DK34" s="46">
        <f>AVERAGE(MINI)</f>
        <v>5.1974891793232086E-4</v>
      </c>
      <c r="DL34" s="46">
        <f t="shared" si="57"/>
        <v>0.13994125151411363</v>
      </c>
      <c r="DN34" s="35"/>
    </row>
    <row r="35" spans="1:118">
      <c r="A35" s="43">
        <v>41899</v>
      </c>
      <c r="B35" s="34">
        <v>32.779998999999997</v>
      </c>
      <c r="C35" s="34">
        <v>3.085439</v>
      </c>
      <c r="D35" s="34">
        <v>21.440000999999999</v>
      </c>
      <c r="E35" s="34">
        <v>2.13</v>
      </c>
      <c r="F35" s="34">
        <v>11</v>
      </c>
      <c r="G35" s="34">
        <v>47.039642000000001</v>
      </c>
      <c r="H35" s="34">
        <v>8.1464409999999994</v>
      </c>
      <c r="I35" s="34">
        <v>4.58</v>
      </c>
      <c r="J35" s="34">
        <v>443.06091300000003</v>
      </c>
      <c r="K35" s="34">
        <v>3.77</v>
      </c>
      <c r="L35" s="34">
        <v>62.860000999999997</v>
      </c>
      <c r="M35" s="34">
        <v>10.8</v>
      </c>
      <c r="N35" s="34">
        <v>33.047421</v>
      </c>
      <c r="O35" s="34">
        <v>5.78</v>
      </c>
      <c r="P35" s="34">
        <v>26.18</v>
      </c>
      <c r="Q35" s="34">
        <v>40.840000000000003</v>
      </c>
      <c r="R35" s="34">
        <v>20.07</v>
      </c>
      <c r="S35" s="34">
        <v>61.094169999999998</v>
      </c>
      <c r="T35" s="34">
        <v>19.68854</v>
      </c>
      <c r="U35" s="34">
        <v>16.389999</v>
      </c>
      <c r="V35" s="34">
        <v>11.253181</v>
      </c>
      <c r="W35" s="34">
        <v>41.279998999999997</v>
      </c>
      <c r="X35" s="34">
        <v>23.950001</v>
      </c>
      <c r="Y35" s="34">
        <v>13.132633</v>
      </c>
      <c r="Z35" s="34">
        <v>16.733749</v>
      </c>
      <c r="AA35" s="34">
        <v>38.440967999999998</v>
      </c>
      <c r="AB35" s="34">
        <v>24.017734999999998</v>
      </c>
      <c r="AC35" s="34" t="s">
        <v>193</v>
      </c>
      <c r="AD35" s="34">
        <v>26.09</v>
      </c>
      <c r="AE35" s="34">
        <v>22.770894999999999</v>
      </c>
      <c r="AF35" s="34">
        <v>7.18</v>
      </c>
      <c r="AG35" s="34">
        <v>296.79998799999998</v>
      </c>
      <c r="AH35" s="34">
        <v>26.828673999999999</v>
      </c>
      <c r="AI35" s="34">
        <v>52.463081000000003</v>
      </c>
      <c r="AJ35" s="34">
        <v>5.0660590000000001</v>
      </c>
      <c r="AK35" s="34">
        <v>8.4</v>
      </c>
      <c r="AL35" s="34">
        <v>3.91</v>
      </c>
      <c r="AM35" s="34">
        <v>28.810312</v>
      </c>
      <c r="AN35" s="34">
        <v>32.5</v>
      </c>
      <c r="AO35" s="34">
        <v>47.205714999999998</v>
      </c>
      <c r="AP35" s="34">
        <v>5.13</v>
      </c>
      <c r="AQ35" s="34">
        <v>20.309999000000001</v>
      </c>
      <c r="AR35" s="34">
        <v>6.01</v>
      </c>
      <c r="AS35" s="34">
        <v>18.062836000000001</v>
      </c>
      <c r="AT35" s="34">
        <v>8.2978450000000006</v>
      </c>
      <c r="AU35" s="34">
        <v>5.1100000000000003</v>
      </c>
      <c r="AV35" s="34">
        <v>12.793854</v>
      </c>
      <c r="AW35" s="34">
        <v>17.772307999999999</v>
      </c>
      <c r="AX35" s="34">
        <v>4.95</v>
      </c>
      <c r="AY35" s="34">
        <v>19.350000000000001</v>
      </c>
      <c r="AZ35" s="34">
        <v>48.580002</v>
      </c>
      <c r="BA35" s="34">
        <v>22.08</v>
      </c>
      <c r="BB35" s="34">
        <v>30.452181</v>
      </c>
      <c r="BC35" s="34">
        <v>21.302277</v>
      </c>
      <c r="BD35" s="34">
        <v>22.49</v>
      </c>
      <c r="BE35" s="38"/>
      <c r="BF35" s="41">
        <f t="shared" si="1"/>
        <v>1.0118068842537204E-2</v>
      </c>
      <c r="BG35" s="41">
        <f t="shared" si="2"/>
        <v>5.4995656942569467E-3</v>
      </c>
      <c r="BH35" s="47">
        <f t="shared" si="3"/>
        <v>-4.0224754668719116E-2</v>
      </c>
      <c r="BI35" s="41">
        <f t="shared" si="4"/>
        <v>-1.8605187831034469E-2</v>
      </c>
      <c r="BJ35" s="41">
        <f t="shared" si="5"/>
        <v>-3.6594891075613693E-2</v>
      </c>
      <c r="BK35" s="41">
        <f t="shared" si="6"/>
        <v>-2.1372502934744546E-3</v>
      </c>
      <c r="BL35" s="41">
        <f t="shared" si="7"/>
        <v>4.6229326197686764E-2</v>
      </c>
      <c r="BM35" s="41">
        <f t="shared" si="8"/>
        <v>-1.0857869972049069E-2</v>
      </c>
      <c r="BN35" s="41">
        <f t="shared" si="9"/>
        <v>-7.0671605473817166E-3</v>
      </c>
      <c r="BO35" s="41">
        <f t="shared" si="10"/>
        <v>-0.10800952382940332</v>
      </c>
      <c r="BP35" s="41">
        <f t="shared" si="11"/>
        <v>4.4900239014498002E-2</v>
      </c>
      <c r="BQ35" s="41">
        <f t="shared" si="12"/>
        <v>-3.6968618813260916E-3</v>
      </c>
      <c r="BR35" s="41">
        <f t="shared" si="13"/>
        <v>-1.9512882594800772E-3</v>
      </c>
      <c r="BS35" s="41">
        <f t="shared" si="14"/>
        <v>0</v>
      </c>
      <c r="BT35" s="41">
        <f t="shared" si="15"/>
        <v>-6.0040224243613785E-2</v>
      </c>
      <c r="BU35" s="41">
        <f t="shared" si="16"/>
        <v>5.1499486064749439E-2</v>
      </c>
      <c r="BV35" s="41">
        <f t="shared" si="17"/>
        <v>7.5019106517944705E-3</v>
      </c>
      <c r="BW35" s="41">
        <f t="shared" si="18"/>
        <v>1.8337734056494043E-2</v>
      </c>
      <c r="BX35" s="47">
        <f t="shared" si="19"/>
        <v>-1.4825554300661882E-3</v>
      </c>
      <c r="BY35" s="47">
        <f t="shared" si="20"/>
        <v>1.4751282074258222E-2</v>
      </c>
      <c r="BZ35" s="41">
        <f t="shared" si="21"/>
        <v>-2.4768770269296261E-2</v>
      </c>
      <c r="CA35" s="41">
        <f t="shared" si="22"/>
        <v>1.0960942633427086E-2</v>
      </c>
      <c r="CB35" s="41">
        <f t="shared" si="23"/>
        <v>1.0915305227979904E-2</v>
      </c>
      <c r="CC35" s="41">
        <f t="shared" si="24"/>
        <v>-8.8300280705100338E-3</v>
      </c>
      <c r="CD35" s="41">
        <f t="shared" si="25"/>
        <v>-4.4832498779024173E-3</v>
      </c>
      <c r="CE35" s="41">
        <f t="shared" si="26"/>
        <v>-1.0614284727380448E-3</v>
      </c>
      <c r="CF35" s="41">
        <f t="shared" si="27"/>
        <v>-3.8730539626658341E-4</v>
      </c>
      <c r="CG35" s="41">
        <f t="shared" si="58"/>
        <v>0</v>
      </c>
      <c r="CH35" s="41">
        <f t="shared" si="29"/>
        <v>1.1953062847836936E-2</v>
      </c>
      <c r="CI35" s="41">
        <f t="shared" si="30"/>
        <v>5.5955559583048993E-3</v>
      </c>
      <c r="CJ35" s="41">
        <f t="shared" si="31"/>
        <v>0</v>
      </c>
      <c r="CK35" s="41">
        <f t="shared" si="32"/>
        <v>2.2660460904299792E-2</v>
      </c>
      <c r="CL35" s="41">
        <f t="shared" si="33"/>
        <v>8.5135600541799816E-3</v>
      </c>
      <c r="CM35" s="41">
        <f t="shared" si="34"/>
        <v>-1.843806463382752E-3</v>
      </c>
      <c r="CN35" s="41">
        <f t="shared" si="35"/>
        <v>-3.5489434861799909E-2</v>
      </c>
      <c r="CO35" s="41">
        <f t="shared" si="36"/>
        <v>0</v>
      </c>
      <c r="CP35" s="41">
        <f t="shared" si="37"/>
        <v>-1.5228720701824671E-2</v>
      </c>
      <c r="CQ35" s="41">
        <f t="shared" si="38"/>
        <v>1.2806648527839427E-2</v>
      </c>
      <c r="CR35" s="41">
        <f t="shared" si="39"/>
        <v>-2.7315750766721488E-2</v>
      </c>
      <c r="CS35" s="41">
        <f t="shared" si="40"/>
        <v>1.8447795667000624E-2</v>
      </c>
      <c r="CT35" s="41">
        <f t="shared" si="41"/>
        <v>2.5667746748577813E-2</v>
      </c>
      <c r="CU35" s="41">
        <f t="shared" si="42"/>
        <v>1.0891147528620054E-2</v>
      </c>
      <c r="CV35" s="41">
        <f t="shared" si="43"/>
        <v>-1.3223333174689428E-2</v>
      </c>
      <c r="CW35" s="41">
        <f t="shared" si="44"/>
        <v>-4.8288835787472305E-2</v>
      </c>
      <c r="CX35" s="41">
        <f t="shared" si="45"/>
        <v>-1.0983566166588863E-3</v>
      </c>
      <c r="CY35" s="41">
        <f t="shared" si="46"/>
        <v>-1.1673284304724621E-2</v>
      </c>
      <c r="CZ35" s="41">
        <f t="shared" si="47"/>
        <v>1.888222760485072E-2</v>
      </c>
      <c r="DA35" s="41">
        <f t="shared" si="48"/>
        <v>-1.5596685718786389E-2</v>
      </c>
      <c r="DB35" s="41">
        <f t="shared" si="49"/>
        <v>2.2472855852058576E-2</v>
      </c>
      <c r="DC35" s="41">
        <f t="shared" si="50"/>
        <v>-1.8433650953169477E-2</v>
      </c>
      <c r="DD35" s="41">
        <f t="shared" si="51"/>
        <v>8.0604548421831564E-3</v>
      </c>
      <c r="DE35" s="41">
        <f t="shared" si="52"/>
        <v>2.3368761007829402E-2</v>
      </c>
      <c r="DF35" s="41">
        <f t="shared" si="53"/>
        <v>-7.5803720864068497E-3</v>
      </c>
      <c r="DG35" s="41">
        <f t="shared" si="54"/>
        <v>-1.6639330313745739E-2</v>
      </c>
      <c r="DH35" s="47">
        <f t="shared" si="55"/>
        <v>1.3428983961378066E-2</v>
      </c>
      <c r="DJ35" s="32" t="str">
        <f>Screening!B35</f>
        <v>MLAB</v>
      </c>
      <c r="DK35" s="46">
        <f>AVERAGE(MLAB)</f>
        <v>8.6524347526518866E-4</v>
      </c>
      <c r="DL35" s="46">
        <f t="shared" si="57"/>
        <v>0.24363849817932803</v>
      </c>
      <c r="DN35" s="35"/>
    </row>
    <row r="36" spans="1:118">
      <c r="A36" s="43">
        <v>41900</v>
      </c>
      <c r="B36" s="34">
        <v>31.549999</v>
      </c>
      <c r="C36" s="34">
        <v>3.1418460000000001</v>
      </c>
      <c r="D36" s="34">
        <v>21</v>
      </c>
      <c r="E36" s="34">
        <v>2.2200000000000002</v>
      </c>
      <c r="F36" s="34">
        <v>405.20001200000002</v>
      </c>
      <c r="G36" s="34">
        <v>46.865791000000002</v>
      </c>
      <c r="H36" s="34">
        <v>8.6139410000000005</v>
      </c>
      <c r="I36" s="34">
        <v>4.6100000000000003</v>
      </c>
      <c r="J36" s="34">
        <v>447.25060999999999</v>
      </c>
      <c r="K36" s="34">
        <v>3.64</v>
      </c>
      <c r="L36" s="34">
        <v>60.990001999999997</v>
      </c>
      <c r="M36" s="34">
        <v>10.82</v>
      </c>
      <c r="N36" s="34">
        <v>33.075096000000002</v>
      </c>
      <c r="O36" s="34">
        <v>5.77</v>
      </c>
      <c r="P36" s="34">
        <v>26.860001</v>
      </c>
      <c r="Q36" s="34">
        <v>41.715000000000003</v>
      </c>
      <c r="R36" s="34">
        <v>20.049999</v>
      </c>
      <c r="S36" s="34">
        <v>60.8703</v>
      </c>
      <c r="T36" s="34">
        <v>18.627189999999999</v>
      </c>
      <c r="U36" s="34">
        <v>17.139999</v>
      </c>
      <c r="V36" s="34">
        <v>11.420743</v>
      </c>
      <c r="W36" s="34">
        <v>41.27</v>
      </c>
      <c r="X36" s="34">
        <v>25.1</v>
      </c>
      <c r="Y36" s="34">
        <v>13.317054000000001</v>
      </c>
      <c r="Z36" s="34">
        <v>16.77552</v>
      </c>
      <c r="AA36" s="34">
        <v>37.910285999999999</v>
      </c>
      <c r="AB36" s="34">
        <v>23.496824</v>
      </c>
      <c r="AC36" s="34" t="s">
        <v>193</v>
      </c>
      <c r="AD36" s="34">
        <v>26.469999000000001</v>
      </c>
      <c r="AE36" s="34">
        <v>22.825348000000002</v>
      </c>
      <c r="AF36" s="34">
        <v>7.18</v>
      </c>
      <c r="AG36" s="34">
        <v>299.25</v>
      </c>
      <c r="AH36" s="34">
        <v>27.147091</v>
      </c>
      <c r="AI36" s="34">
        <v>51.833674999999999</v>
      </c>
      <c r="AJ36" s="34">
        <v>5.0521229999999999</v>
      </c>
      <c r="AK36" s="34">
        <v>8.15</v>
      </c>
      <c r="AL36" s="34">
        <v>3.88</v>
      </c>
      <c r="AM36" s="34">
        <v>28.783484999999999</v>
      </c>
      <c r="AN36" s="34">
        <v>32.799999</v>
      </c>
      <c r="AO36" s="34">
        <v>46.737144000000001</v>
      </c>
      <c r="AP36" s="34">
        <v>5.17</v>
      </c>
      <c r="AQ36" s="34">
        <v>20.65</v>
      </c>
      <c r="AR36" s="34">
        <v>5.94</v>
      </c>
      <c r="AS36" s="34">
        <v>18.794858999999999</v>
      </c>
      <c r="AT36" s="34">
        <v>8.2340149999999994</v>
      </c>
      <c r="AU36" s="34">
        <v>5.1100000000000003</v>
      </c>
      <c r="AV36" s="34">
        <v>12.701813</v>
      </c>
      <c r="AW36" s="34">
        <v>17.936637999999999</v>
      </c>
      <c r="AX36" s="34">
        <v>4.84</v>
      </c>
      <c r="AY36" s="34">
        <v>19.32</v>
      </c>
      <c r="AZ36" s="34">
        <v>48.439999</v>
      </c>
      <c r="BA36" s="34">
        <v>22.290001</v>
      </c>
      <c r="BB36" s="34">
        <v>30.550215000000001</v>
      </c>
      <c r="BC36" s="34">
        <v>21.412185999999998</v>
      </c>
      <c r="BD36" s="34">
        <v>23.6</v>
      </c>
      <c r="BE36" s="38"/>
      <c r="BF36" s="41">
        <f t="shared" si="1"/>
        <v>-3.8244985517776088E-2</v>
      </c>
      <c r="BG36" s="41">
        <f t="shared" si="2"/>
        <v>1.8116576572823138E-2</v>
      </c>
      <c r="BH36" s="47">
        <f t="shared" si="3"/>
        <v>-2.073594512096814E-2</v>
      </c>
      <c r="BI36" s="41">
        <f t="shared" si="4"/>
        <v>4.1385216162854489E-2</v>
      </c>
      <c r="BJ36" s="41">
        <f t="shared" si="5"/>
        <v>3.6064855291911622</v>
      </c>
      <c r="BK36" s="41">
        <f t="shared" si="6"/>
        <v>-3.702686693816919E-3</v>
      </c>
      <c r="BL36" s="41">
        <f t="shared" si="7"/>
        <v>5.5800792532773071E-2</v>
      </c>
      <c r="BM36" s="41">
        <f t="shared" si="8"/>
        <v>6.528858882463631E-3</v>
      </c>
      <c r="BN36" s="41">
        <f t="shared" si="9"/>
        <v>9.4118245569498465E-3</v>
      </c>
      <c r="BO36" s="41">
        <f t="shared" si="10"/>
        <v>-3.5091319811270061E-2</v>
      </c>
      <c r="BP36" s="41">
        <f t="shared" si="11"/>
        <v>-3.0200098177163785E-2</v>
      </c>
      <c r="BQ36" s="41">
        <f t="shared" si="12"/>
        <v>1.8501392881613734E-3</v>
      </c>
      <c r="BR36" s="41">
        <f t="shared" si="13"/>
        <v>8.3708252110266336E-4</v>
      </c>
      <c r="BS36" s="41">
        <f t="shared" si="14"/>
        <v>-1.7316021642780463E-3</v>
      </c>
      <c r="BT36" s="41">
        <f t="shared" si="15"/>
        <v>2.5642467843418885E-2</v>
      </c>
      <c r="BU36" s="41">
        <f t="shared" si="16"/>
        <v>2.1198783057572983E-2</v>
      </c>
      <c r="BV36" s="41">
        <f t="shared" si="17"/>
        <v>-9.9705893098153827E-4</v>
      </c>
      <c r="BW36" s="41">
        <f t="shared" si="18"/>
        <v>-3.6710732465033359E-3</v>
      </c>
      <c r="BX36" s="47">
        <f t="shared" si="19"/>
        <v>-5.5414399341668467E-2</v>
      </c>
      <c r="BY36" s="47">
        <f t="shared" si="20"/>
        <v>4.4743523083651184E-2</v>
      </c>
      <c r="BZ36" s="41">
        <f t="shared" si="21"/>
        <v>1.4780419169275258E-2</v>
      </c>
      <c r="CA36" s="41">
        <f t="shared" si="22"/>
        <v>-2.4225318401014965E-4</v>
      </c>
      <c r="CB36" s="41">
        <f t="shared" si="23"/>
        <v>4.6899480527161419E-2</v>
      </c>
      <c r="CC36" s="41">
        <f t="shared" si="24"/>
        <v>1.3945268138261083E-2</v>
      </c>
      <c r="CD36" s="41">
        <f t="shared" si="25"/>
        <v>2.4931025284881565E-3</v>
      </c>
      <c r="CE36" s="41">
        <f t="shared" si="26"/>
        <v>-1.3901292203626063E-2</v>
      </c>
      <c r="CF36" s="41">
        <f t="shared" si="27"/>
        <v>-2.1927252705497578E-2</v>
      </c>
      <c r="CG36" s="41">
        <f t="shared" si="58"/>
        <v>0</v>
      </c>
      <c r="CH36" s="41">
        <f t="shared" si="29"/>
        <v>1.4459879311754955E-2</v>
      </c>
      <c r="CI36" s="41">
        <f t="shared" si="30"/>
        <v>2.3884873974060676E-3</v>
      </c>
      <c r="CJ36" s="41">
        <f t="shared" si="31"/>
        <v>0</v>
      </c>
      <c r="CK36" s="41">
        <f t="shared" si="32"/>
        <v>8.2208735761249395E-3</v>
      </c>
      <c r="CL36" s="41">
        <f t="shared" si="33"/>
        <v>1.1798654223698959E-2</v>
      </c>
      <c r="CM36" s="41">
        <f t="shared" si="34"/>
        <v>-1.2069668606139722E-2</v>
      </c>
      <c r="CN36" s="41">
        <f t="shared" si="35"/>
        <v>-2.754646795696748E-3</v>
      </c>
      <c r="CO36" s="41">
        <f t="shared" si="36"/>
        <v>-3.0213778596496595E-2</v>
      </c>
      <c r="CP36" s="41">
        <f t="shared" si="37"/>
        <v>-7.702220362092351E-3</v>
      </c>
      <c r="CQ36" s="41">
        <f t="shared" si="38"/>
        <v>-9.3159344712727367E-4</v>
      </c>
      <c r="CR36" s="41">
        <f t="shared" si="39"/>
        <v>9.1883955666008776E-3</v>
      </c>
      <c r="CS36" s="41">
        <f t="shared" si="40"/>
        <v>-9.9757425060042759E-3</v>
      </c>
      <c r="CT36" s="41">
        <f t="shared" si="41"/>
        <v>7.7670293376595964E-3</v>
      </c>
      <c r="CU36" s="41">
        <f t="shared" si="42"/>
        <v>1.6601993051578615E-2</v>
      </c>
      <c r="CV36" s="41">
        <f t="shared" si="43"/>
        <v>-1.1715615172562529E-2</v>
      </c>
      <c r="CW36" s="41">
        <f t="shared" si="44"/>
        <v>3.9726807217030653E-2</v>
      </c>
      <c r="CX36" s="41">
        <f t="shared" si="45"/>
        <v>-7.7220974755161757E-3</v>
      </c>
      <c r="CY36" s="41">
        <f t="shared" si="46"/>
        <v>0</v>
      </c>
      <c r="CZ36" s="41">
        <f t="shared" si="47"/>
        <v>-7.2201601822432272E-3</v>
      </c>
      <c r="DA36" s="41">
        <f t="shared" si="48"/>
        <v>9.2039210600524165E-3</v>
      </c>
      <c r="DB36" s="41">
        <f t="shared" si="49"/>
        <v>-2.2472855852058628E-2</v>
      </c>
      <c r="DC36" s="41">
        <f t="shared" si="50"/>
        <v>-1.5515906914189443E-3</v>
      </c>
      <c r="DD36" s="41">
        <f t="shared" si="51"/>
        <v>-2.8860667024355117E-3</v>
      </c>
      <c r="DE36" s="41">
        <f t="shared" si="52"/>
        <v>9.4659708520492911E-3</v>
      </c>
      <c r="DF36" s="41">
        <f t="shared" si="53"/>
        <v>3.2141060293706214E-3</v>
      </c>
      <c r="DG36" s="41">
        <f t="shared" si="54"/>
        <v>5.1462308008521016E-3</v>
      </c>
      <c r="DH36" s="47">
        <f t="shared" si="55"/>
        <v>4.8175946060340306E-2</v>
      </c>
      <c r="DJ36" s="60" t="str">
        <f>Screening!B36</f>
        <v>MRT</v>
      </c>
      <c r="DK36" s="61">
        <f>AVERAGE(MRT)</f>
        <v>9.1304603067533221E-4</v>
      </c>
      <c r="DL36" s="46">
        <f t="shared" si="57"/>
        <v>0.25871026777996531</v>
      </c>
      <c r="DN36" s="35"/>
    </row>
    <row r="37" spans="1:118">
      <c r="A37" s="43">
        <v>41901</v>
      </c>
      <c r="B37" s="34">
        <v>31.1</v>
      </c>
      <c r="C37" s="34">
        <v>3.2941440000000002</v>
      </c>
      <c r="D37" s="34">
        <v>21.26</v>
      </c>
      <c r="E37" s="34">
        <v>2.1800000000000002</v>
      </c>
      <c r="F37" s="34">
        <v>412</v>
      </c>
      <c r="G37" s="34">
        <v>48.183371999999999</v>
      </c>
      <c r="H37" s="34">
        <v>8.2260170000000006</v>
      </c>
      <c r="I37" s="34">
        <v>4.57</v>
      </c>
      <c r="J37" s="34">
        <v>448.29803500000003</v>
      </c>
      <c r="K37" s="34">
        <v>3.64</v>
      </c>
      <c r="L37" s="34">
        <v>57.139999000000003</v>
      </c>
      <c r="M37" s="34">
        <v>10.86</v>
      </c>
      <c r="N37" s="34">
        <v>33.370162999999998</v>
      </c>
      <c r="O37" s="34">
        <v>5.78</v>
      </c>
      <c r="P37" s="34">
        <v>25.790001</v>
      </c>
      <c r="Q37" s="34">
        <v>36.979999999999997</v>
      </c>
      <c r="R37" s="34">
        <v>19.899999999999999</v>
      </c>
      <c r="S37" s="34">
        <v>61.877777000000002</v>
      </c>
      <c r="T37" s="34">
        <v>19.055626</v>
      </c>
      <c r="U37" s="34">
        <v>17.290001</v>
      </c>
      <c r="V37" s="34">
        <v>11.491298</v>
      </c>
      <c r="W37" s="34">
        <v>41.66</v>
      </c>
      <c r="X37" s="34">
        <v>26.67</v>
      </c>
      <c r="Y37" s="34">
        <v>13.229698000000001</v>
      </c>
      <c r="Z37" s="34">
        <v>17.042857999999999</v>
      </c>
      <c r="AA37" s="34">
        <v>37.087032000000001</v>
      </c>
      <c r="AB37" s="34">
        <v>23.254974000000001</v>
      </c>
      <c r="AC37" s="34" t="s">
        <v>193</v>
      </c>
      <c r="AD37" s="34">
        <v>26.65</v>
      </c>
      <c r="AE37" s="34">
        <v>22.925182</v>
      </c>
      <c r="AF37" s="34">
        <v>7.04</v>
      </c>
      <c r="AG37" s="34">
        <v>301</v>
      </c>
      <c r="AH37" s="34">
        <v>26.774092</v>
      </c>
      <c r="AI37" s="34">
        <v>51.107444999999998</v>
      </c>
      <c r="AJ37" s="34">
        <v>5.262086</v>
      </c>
      <c r="AK37" s="34">
        <v>8.5</v>
      </c>
      <c r="AL37" s="34">
        <v>3.83</v>
      </c>
      <c r="AM37" s="34">
        <v>29.284227000000001</v>
      </c>
      <c r="AN37" s="34">
        <v>33.5</v>
      </c>
      <c r="AO37" s="34">
        <v>46.611426999999999</v>
      </c>
      <c r="AP37" s="34">
        <v>5.25</v>
      </c>
      <c r="AQ37" s="34">
        <v>20.280000999999999</v>
      </c>
      <c r="AR37" s="34">
        <v>5.97</v>
      </c>
      <c r="AS37" s="34">
        <v>20.211366999999999</v>
      </c>
      <c r="AT37" s="34">
        <v>8.2704869999999993</v>
      </c>
      <c r="AU37" s="34">
        <v>5.16</v>
      </c>
      <c r="AV37" s="34">
        <v>12.885897</v>
      </c>
      <c r="AW37" s="34">
        <v>17.780522999999999</v>
      </c>
      <c r="AX37" s="34">
        <v>4.91</v>
      </c>
      <c r="AY37" s="34">
        <v>19.170000000000002</v>
      </c>
      <c r="AZ37" s="34">
        <v>48.439999</v>
      </c>
      <c r="BA37" s="34">
        <v>23</v>
      </c>
      <c r="BB37" s="34">
        <v>31.405767000000001</v>
      </c>
      <c r="BC37" s="34">
        <v>21.201930999999998</v>
      </c>
      <c r="BD37" s="34">
        <v>23.620000999999998</v>
      </c>
      <c r="BE37" s="38"/>
      <c r="BF37" s="41">
        <f t="shared" si="1"/>
        <v>-1.4365738106312025E-2</v>
      </c>
      <c r="BG37" s="41">
        <f t="shared" si="2"/>
        <v>4.7335821381980232E-2</v>
      </c>
      <c r="BH37" s="47">
        <f t="shared" si="3"/>
        <v>1.2304935190378874E-2</v>
      </c>
      <c r="BI37" s="41">
        <f t="shared" si="4"/>
        <v>-1.8182319083190474E-2</v>
      </c>
      <c r="BJ37" s="41">
        <f t="shared" si="5"/>
        <v>1.664254735999357E-2</v>
      </c>
      <c r="BK37" s="41">
        <f t="shared" si="6"/>
        <v>2.7725975961034627E-2</v>
      </c>
      <c r="BL37" s="41">
        <f t="shared" si="7"/>
        <v>-4.6080000869256413E-2</v>
      </c>
      <c r="BM37" s="41">
        <f t="shared" si="8"/>
        <v>-8.7146521024437755E-3</v>
      </c>
      <c r="BN37" s="41">
        <f t="shared" si="9"/>
        <v>2.3391816479288773E-3</v>
      </c>
      <c r="BO37" s="41">
        <f t="shared" si="10"/>
        <v>0</v>
      </c>
      <c r="BP37" s="41">
        <f t="shared" si="11"/>
        <v>-6.5205569798873556E-2</v>
      </c>
      <c r="BQ37" s="41">
        <f t="shared" si="12"/>
        <v>3.690041087453742E-3</v>
      </c>
      <c r="BR37" s="41">
        <f t="shared" si="13"/>
        <v>8.8815648871248456E-3</v>
      </c>
      <c r="BS37" s="41">
        <f t="shared" si="14"/>
        <v>1.7316021642781155E-3</v>
      </c>
      <c r="BT37" s="41">
        <f t="shared" si="15"/>
        <v>-4.0651369657201154E-2</v>
      </c>
      <c r="BU37" s="41">
        <f t="shared" si="16"/>
        <v>-0.12048355039505919</v>
      </c>
      <c r="BV37" s="41">
        <f t="shared" si="17"/>
        <v>-7.5093721468185454E-3</v>
      </c>
      <c r="BW37" s="41">
        <f t="shared" si="18"/>
        <v>1.6415729659909346E-2</v>
      </c>
      <c r="BX37" s="47">
        <f t="shared" si="19"/>
        <v>2.2740044810148453E-2</v>
      </c>
      <c r="BY37" s="47">
        <f t="shared" si="20"/>
        <v>8.7135027055226712E-3</v>
      </c>
      <c r="BZ37" s="41">
        <f t="shared" si="21"/>
        <v>6.1587898709265735E-3</v>
      </c>
      <c r="CA37" s="41">
        <f t="shared" si="22"/>
        <v>9.4055920683353018E-3</v>
      </c>
      <c r="CB37" s="41">
        <f t="shared" si="23"/>
        <v>6.0671492056184773E-2</v>
      </c>
      <c r="CC37" s="41">
        <f t="shared" si="24"/>
        <v>-6.5813185213361731E-3</v>
      </c>
      <c r="CD37" s="41">
        <f t="shared" si="25"/>
        <v>1.5810549454945217E-2</v>
      </c>
      <c r="CE37" s="41">
        <f t="shared" si="26"/>
        <v>-2.1955106952932211E-2</v>
      </c>
      <c r="CF37" s="41">
        <f t="shared" si="27"/>
        <v>-1.0346218444198673E-2</v>
      </c>
      <c r="CG37" s="41">
        <f t="shared" si="58"/>
        <v>0</v>
      </c>
      <c r="CH37" s="41">
        <f t="shared" si="29"/>
        <v>6.7771721514616615E-3</v>
      </c>
      <c r="CI37" s="41">
        <f t="shared" si="30"/>
        <v>4.3642842371999016E-3</v>
      </c>
      <c r="CJ37" s="41">
        <f t="shared" si="31"/>
        <v>-1.9691212890181709E-2</v>
      </c>
      <c r="CK37" s="41">
        <f t="shared" si="32"/>
        <v>5.8309203107931437E-3</v>
      </c>
      <c r="CL37" s="41">
        <f t="shared" si="33"/>
        <v>-1.3835191624206726E-2</v>
      </c>
      <c r="CM37" s="41">
        <f t="shared" si="34"/>
        <v>-1.4109853255868729E-2</v>
      </c>
      <c r="CN37" s="41">
        <f t="shared" si="35"/>
        <v>4.0718975094921547E-2</v>
      </c>
      <c r="CO37" s="41">
        <f t="shared" si="36"/>
        <v>4.2048236243499404E-2</v>
      </c>
      <c r="CP37" s="41">
        <f t="shared" si="37"/>
        <v>-1.2970350442627404E-2</v>
      </c>
      <c r="CQ37" s="41">
        <f t="shared" si="38"/>
        <v>1.7247258263885529E-2</v>
      </c>
      <c r="CR37" s="41">
        <f t="shared" si="39"/>
        <v>2.1116953928728008E-2</v>
      </c>
      <c r="CS37" s="41">
        <f t="shared" si="40"/>
        <v>-2.693497600636073E-3</v>
      </c>
      <c r="CT37" s="41">
        <f t="shared" si="41"/>
        <v>1.5355388083194737E-2</v>
      </c>
      <c r="CU37" s="41">
        <f t="shared" si="42"/>
        <v>-1.8080091374395889E-2</v>
      </c>
      <c r="CV37" s="41">
        <f t="shared" si="43"/>
        <v>5.037794029957081E-3</v>
      </c>
      <c r="CW37" s="41">
        <f t="shared" si="44"/>
        <v>7.2661793917559059E-2</v>
      </c>
      <c r="CX37" s="41">
        <f t="shared" si="45"/>
        <v>4.4196497862466202E-3</v>
      </c>
      <c r="CY37" s="41">
        <f t="shared" si="46"/>
        <v>9.737175277858244E-3</v>
      </c>
      <c r="CZ37" s="41">
        <f t="shared" si="47"/>
        <v>1.4388718332219179E-2</v>
      </c>
      <c r="DA37" s="41">
        <f t="shared" si="48"/>
        <v>-8.7417918897368125E-3</v>
      </c>
      <c r="DB37" s="41">
        <f t="shared" si="49"/>
        <v>1.435922107788888E-2</v>
      </c>
      <c r="DC37" s="41">
        <f t="shared" si="50"/>
        <v>-7.7942717268186853E-3</v>
      </c>
      <c r="DD37" s="41">
        <f t="shared" si="51"/>
        <v>0</v>
      </c>
      <c r="DE37" s="41">
        <f t="shared" si="52"/>
        <v>3.1356023668205828E-2</v>
      </c>
      <c r="DF37" s="41">
        <f t="shared" si="53"/>
        <v>2.7619815234664162E-2</v>
      </c>
      <c r="DG37" s="41">
        <f t="shared" si="54"/>
        <v>-9.867936775484875E-3</v>
      </c>
      <c r="DH37" s="47">
        <f t="shared" si="55"/>
        <v>8.4714107465339505E-4</v>
      </c>
      <c r="DJ37" s="60" t="str">
        <f>Screening!B37</f>
        <v>MRTX</v>
      </c>
      <c r="DK37" s="61">
        <f>AVERAGE(MRTX)</f>
        <v>1.1686764570758513E-3</v>
      </c>
      <c r="DL37" s="46">
        <f t="shared" si="57"/>
        <v>0.34246364529989504</v>
      </c>
      <c r="DN37" s="35"/>
    </row>
    <row r="38" spans="1:118">
      <c r="A38" s="43">
        <v>41904</v>
      </c>
      <c r="B38" s="34">
        <v>32.880001</v>
      </c>
      <c r="C38" s="34">
        <v>3.2490190000000001</v>
      </c>
      <c r="D38" s="34">
        <v>22.629999000000002</v>
      </c>
      <c r="E38" s="34">
        <v>2.14</v>
      </c>
      <c r="F38" s="34">
        <v>10.85</v>
      </c>
      <c r="G38" s="34">
        <v>47.149436999999999</v>
      </c>
      <c r="H38" s="34">
        <v>8.3155370000000008</v>
      </c>
      <c r="I38" s="34">
        <v>4.49</v>
      </c>
      <c r="J38" s="34">
        <v>450.39288299999998</v>
      </c>
      <c r="K38" s="34">
        <v>3.55</v>
      </c>
      <c r="L38" s="34">
        <v>56.599997999999999</v>
      </c>
      <c r="M38" s="34">
        <v>11</v>
      </c>
      <c r="N38" s="34">
        <v>32.706257000000001</v>
      </c>
      <c r="O38" s="34">
        <v>5.64</v>
      </c>
      <c r="P38" s="34">
        <v>26.65</v>
      </c>
      <c r="Q38" s="34">
        <v>33.650002000000001</v>
      </c>
      <c r="R38" s="34">
        <v>19.790001</v>
      </c>
      <c r="S38" s="34">
        <v>61.047535000000003</v>
      </c>
      <c r="T38" s="34">
        <v>19.133524000000001</v>
      </c>
      <c r="U38" s="34">
        <v>17.190000999999999</v>
      </c>
      <c r="V38" s="34">
        <v>11.464831999999999</v>
      </c>
      <c r="W38" s="34">
        <v>41.610000999999997</v>
      </c>
      <c r="X38" s="34">
        <v>26.57</v>
      </c>
      <c r="Y38" s="34">
        <v>13.258819000000001</v>
      </c>
      <c r="Z38" s="34">
        <v>15.981857</v>
      </c>
      <c r="AA38" s="34">
        <v>38.243656000000001</v>
      </c>
      <c r="AB38" s="34">
        <v>22.622434999999999</v>
      </c>
      <c r="AC38" s="34">
        <v>1.4999999999999999E-2</v>
      </c>
      <c r="AD38" s="34">
        <v>26.450001</v>
      </c>
      <c r="AE38" s="34">
        <v>22.743670999999999</v>
      </c>
      <c r="AF38" s="34">
        <v>6.99</v>
      </c>
      <c r="AG38" s="34">
        <v>307.29998799999998</v>
      </c>
      <c r="AH38" s="34">
        <v>26.082674000000001</v>
      </c>
      <c r="AI38" s="34">
        <v>50.206909000000003</v>
      </c>
      <c r="AJ38" s="34">
        <v>5.262086</v>
      </c>
      <c r="AK38" s="34">
        <v>8.5</v>
      </c>
      <c r="AL38" s="34">
        <v>3.762</v>
      </c>
      <c r="AM38" s="34">
        <v>28.586765</v>
      </c>
      <c r="AN38" s="34">
        <v>33.5</v>
      </c>
      <c r="AO38" s="34">
        <v>45.091427000000003</v>
      </c>
      <c r="AP38" s="34">
        <v>5.19</v>
      </c>
      <c r="AQ38" s="34">
        <v>20.010000000000002</v>
      </c>
      <c r="AR38" s="34">
        <v>5.92</v>
      </c>
      <c r="AS38" s="34">
        <v>20.677198000000001</v>
      </c>
      <c r="AT38" s="34">
        <v>8.0516450000000006</v>
      </c>
      <c r="AU38" s="34">
        <v>5.15</v>
      </c>
      <c r="AV38" s="34">
        <v>12.499319</v>
      </c>
      <c r="AW38" s="34">
        <v>17.566894999999999</v>
      </c>
      <c r="AX38" s="34">
        <v>4.8099999999999996</v>
      </c>
      <c r="AY38" s="34">
        <v>17.52</v>
      </c>
      <c r="AZ38" s="34">
        <v>46.91</v>
      </c>
      <c r="BA38" s="34">
        <v>22.280000999999999</v>
      </c>
      <c r="BB38" s="34">
        <v>29.329277000000001</v>
      </c>
      <c r="BC38" s="34">
        <v>20.814879999999999</v>
      </c>
      <c r="BD38" s="34">
        <v>23.530000999999999</v>
      </c>
      <c r="BE38" s="38"/>
      <c r="BF38" s="41">
        <f t="shared" si="1"/>
        <v>5.5656781416415606E-2</v>
      </c>
      <c r="BG38" s="41">
        <f t="shared" si="2"/>
        <v>-1.3793242023852905E-2</v>
      </c>
      <c r="BH38" s="47">
        <f t="shared" si="3"/>
        <v>6.2449042542513669E-2</v>
      </c>
      <c r="BI38" s="41">
        <f t="shared" si="4"/>
        <v>-1.8519047767237527E-2</v>
      </c>
      <c r="BJ38" s="41">
        <f t="shared" si="5"/>
        <v>-3.6368582693630578</v>
      </c>
      <c r="BK38" s="41">
        <f t="shared" si="6"/>
        <v>-2.1691913891292592E-2</v>
      </c>
      <c r="BL38" s="41">
        <f t="shared" si="7"/>
        <v>1.0823756215998213E-2</v>
      </c>
      <c r="BM38" s="41">
        <f t="shared" si="8"/>
        <v>-1.7660503151950478E-2</v>
      </c>
      <c r="BN38" s="41">
        <f t="shared" si="9"/>
        <v>4.6620072645975116E-3</v>
      </c>
      <c r="BO38" s="41">
        <f t="shared" si="10"/>
        <v>-2.5036078161325002E-2</v>
      </c>
      <c r="BP38" s="41">
        <f t="shared" si="11"/>
        <v>-9.4954294283043552E-3</v>
      </c>
      <c r="BQ38" s="41">
        <f t="shared" si="12"/>
        <v>1.2808958292581241E-2</v>
      </c>
      <c r="BR38" s="41">
        <f t="shared" si="13"/>
        <v>-2.009577221353407E-2</v>
      </c>
      <c r="BS38" s="41">
        <f t="shared" si="14"/>
        <v>-2.4519617174318727E-2</v>
      </c>
      <c r="BT38" s="41">
        <f t="shared" si="15"/>
        <v>3.2802291943881991E-2</v>
      </c>
      <c r="BU38" s="41">
        <f t="shared" si="16"/>
        <v>-9.4364110432879594E-2</v>
      </c>
      <c r="BV38" s="41">
        <f t="shared" si="17"/>
        <v>-5.5429215854025712E-3</v>
      </c>
      <c r="BW38" s="41">
        <f t="shared" si="18"/>
        <v>-1.3508277688647421E-2</v>
      </c>
      <c r="BX38" s="47">
        <f t="shared" si="19"/>
        <v>4.0795937086085645E-3</v>
      </c>
      <c r="BY38" s="47">
        <f t="shared" si="20"/>
        <v>-5.8004799639846342E-3</v>
      </c>
      <c r="BZ38" s="41">
        <f t="shared" si="21"/>
        <v>-2.3057903684910695E-3</v>
      </c>
      <c r="CA38" s="41">
        <f t="shared" si="22"/>
        <v>-1.2008888052918332E-3</v>
      </c>
      <c r="CB38" s="41">
        <f t="shared" si="23"/>
        <v>-3.7565784222008004E-3</v>
      </c>
      <c r="CC38" s="41">
        <f t="shared" si="24"/>
        <v>2.198764976709382E-3</v>
      </c>
      <c r="CD38" s="41">
        <f t="shared" si="25"/>
        <v>-6.4277088995704293E-2</v>
      </c>
      <c r="CE38" s="41">
        <f t="shared" si="26"/>
        <v>3.0710323577285661E-2</v>
      </c>
      <c r="CF38" s="41">
        <f t="shared" si="27"/>
        <v>-2.7576931642943031E-2</v>
      </c>
      <c r="CG38" s="41">
        <f t="shared" si="58"/>
        <v>0</v>
      </c>
      <c r="CH38" s="41">
        <f t="shared" si="29"/>
        <v>-7.5329545003624205E-3</v>
      </c>
      <c r="CI38" s="41">
        <f t="shared" si="30"/>
        <v>-7.9490481517385022E-3</v>
      </c>
      <c r="CJ38" s="41">
        <f t="shared" si="31"/>
        <v>-7.1276139242321237E-3</v>
      </c>
      <c r="CK38" s="41">
        <f t="shared" si="32"/>
        <v>2.0714165337774013E-2</v>
      </c>
      <c r="CL38" s="41">
        <f t="shared" si="33"/>
        <v>-2.616344104983194E-2</v>
      </c>
      <c r="CM38" s="41">
        <f t="shared" si="34"/>
        <v>-1.7777534603769983E-2</v>
      </c>
      <c r="CN38" s="41">
        <f t="shared" si="35"/>
        <v>0</v>
      </c>
      <c r="CO38" s="41">
        <f t="shared" si="36"/>
        <v>0</v>
      </c>
      <c r="CP38" s="41">
        <f t="shared" si="37"/>
        <v>-1.7914072313716046E-2</v>
      </c>
      <c r="CQ38" s="41">
        <f t="shared" si="38"/>
        <v>-2.4105194947065443E-2</v>
      </c>
      <c r="CR38" s="41">
        <f t="shared" si="39"/>
        <v>0</v>
      </c>
      <c r="CS38" s="41">
        <f t="shared" si="40"/>
        <v>-3.3153585915999234E-2</v>
      </c>
      <c r="CT38" s="41">
        <f t="shared" si="41"/>
        <v>-1.1494379425735021E-2</v>
      </c>
      <c r="CU38" s="41">
        <f t="shared" si="42"/>
        <v>-1.3403079437003676E-2</v>
      </c>
      <c r="CV38" s="41">
        <f t="shared" si="43"/>
        <v>-8.4104785085964036E-3</v>
      </c>
      <c r="CW38" s="41">
        <f t="shared" si="44"/>
        <v>2.2786378319668763E-2</v>
      </c>
      <c r="CX38" s="41">
        <f t="shared" si="45"/>
        <v>-2.6816976466755068E-2</v>
      </c>
      <c r="CY38" s="41">
        <f t="shared" si="46"/>
        <v>-1.9398648178265917E-3</v>
      </c>
      <c r="CZ38" s="41">
        <f t="shared" si="47"/>
        <v>-3.0459294689455688E-2</v>
      </c>
      <c r="DA38" s="41">
        <f t="shared" si="48"/>
        <v>-1.2087479829060405E-2</v>
      </c>
      <c r="DB38" s="41">
        <f t="shared" si="49"/>
        <v>-2.0576857688759501E-2</v>
      </c>
      <c r="DC38" s="41">
        <f t="shared" si="50"/>
        <v>-9.0003471549307892E-2</v>
      </c>
      <c r="DD38" s="41">
        <f t="shared" si="51"/>
        <v>-3.2095025700428936E-2</v>
      </c>
      <c r="DE38" s="41">
        <f t="shared" si="52"/>
        <v>-3.1804755986764091E-2</v>
      </c>
      <c r="DF38" s="41">
        <f t="shared" si="53"/>
        <v>-6.8405306313651035E-2</v>
      </c>
      <c r="DG38" s="41">
        <f t="shared" si="54"/>
        <v>-1.8424146878592815E-2</v>
      </c>
      <c r="DH38" s="47">
        <f t="shared" si="55"/>
        <v>-3.8176078680100954E-3</v>
      </c>
      <c r="DJ38" s="32" t="str">
        <f>Screening!B38</f>
        <v>MTBC</v>
      </c>
      <c r="DK38" s="46">
        <f>AVERAGE(MTBC)</f>
        <v>-3.8764353543482101E-4</v>
      </c>
      <c r="DL38" s="46">
        <f t="shared" si="57"/>
        <v>-9.3066518811411814E-2</v>
      </c>
      <c r="DN38" s="35"/>
    </row>
    <row r="39" spans="1:118">
      <c r="A39" s="43">
        <v>41905</v>
      </c>
      <c r="B39" s="34">
        <v>33.590000000000003</v>
      </c>
      <c r="C39" s="34">
        <v>3.2941440000000002</v>
      </c>
      <c r="D39" s="34">
        <v>22.59</v>
      </c>
      <c r="E39" s="34">
        <v>2.08</v>
      </c>
      <c r="F39" s="34">
        <v>431.20001200000002</v>
      </c>
      <c r="G39" s="34">
        <v>46.655338</v>
      </c>
      <c r="H39" s="34">
        <v>8.2260170000000006</v>
      </c>
      <c r="I39" s="34">
        <v>4.47</v>
      </c>
      <c r="J39" s="34">
        <v>461.91455100000002</v>
      </c>
      <c r="K39" s="34">
        <v>3.55</v>
      </c>
      <c r="L39" s="34">
        <v>55.759998000000003</v>
      </c>
      <c r="M39" s="34">
        <v>10.91</v>
      </c>
      <c r="N39" s="34">
        <v>32.420406</v>
      </c>
      <c r="O39" s="34">
        <v>5.7</v>
      </c>
      <c r="P39" s="34">
        <v>26.76</v>
      </c>
      <c r="Q39" s="34">
        <v>34.43</v>
      </c>
      <c r="R39" s="34">
        <v>19.760000000000002</v>
      </c>
      <c r="S39" s="34">
        <v>59.965397000000003</v>
      </c>
      <c r="T39" s="34">
        <v>18.909566999999999</v>
      </c>
      <c r="U39" s="34">
        <v>17.100000000000001</v>
      </c>
      <c r="V39" s="34">
        <v>11.120889</v>
      </c>
      <c r="W39" s="34">
        <v>41.799999</v>
      </c>
      <c r="X39" s="34">
        <v>26.58</v>
      </c>
      <c r="Y39" s="34">
        <v>12.977335</v>
      </c>
      <c r="Z39" s="34">
        <v>15.647682</v>
      </c>
      <c r="AA39" s="34">
        <v>37.515663000000004</v>
      </c>
      <c r="AB39" s="34">
        <v>22.706151999999999</v>
      </c>
      <c r="AC39" s="34">
        <v>1.4999999999999999E-2</v>
      </c>
      <c r="AD39" s="34">
        <v>26.49</v>
      </c>
      <c r="AE39" s="34">
        <v>22.471399000000002</v>
      </c>
      <c r="AF39" s="34">
        <v>6.95</v>
      </c>
      <c r="AG39" s="34">
        <v>315.35000600000001</v>
      </c>
      <c r="AH39" s="34">
        <v>25.955313</v>
      </c>
      <c r="AI39" s="34">
        <v>50.313426999999997</v>
      </c>
      <c r="AJ39" s="34">
        <v>5.475765</v>
      </c>
      <c r="AK39" s="34">
        <v>8.5</v>
      </c>
      <c r="AL39" s="34">
        <v>3.83</v>
      </c>
      <c r="AM39" s="34">
        <v>28.425820999999999</v>
      </c>
      <c r="AN39" s="34">
        <v>32.5</v>
      </c>
      <c r="AO39" s="34">
        <v>45.457141999999997</v>
      </c>
      <c r="AP39" s="34">
        <v>5.01</v>
      </c>
      <c r="AQ39" s="34">
        <v>19.600000000000001</v>
      </c>
      <c r="AR39" s="34">
        <v>6.07</v>
      </c>
      <c r="AS39" s="34">
        <v>20.629663000000001</v>
      </c>
      <c r="AT39" s="34">
        <v>8.0060540000000007</v>
      </c>
      <c r="AU39" s="34">
        <v>5.38</v>
      </c>
      <c r="AV39" s="34">
        <v>12.65579</v>
      </c>
      <c r="AW39" s="34">
        <v>17.961286999999999</v>
      </c>
      <c r="AX39" s="34">
        <v>4.8899999999999997</v>
      </c>
      <c r="AY39" s="34">
        <v>16.860001</v>
      </c>
      <c r="AZ39" s="34">
        <v>47.07</v>
      </c>
      <c r="BA39" s="34">
        <v>23</v>
      </c>
      <c r="BB39" s="34">
        <v>27.858805</v>
      </c>
      <c r="BC39" s="34">
        <v>20.83399</v>
      </c>
      <c r="BD39" s="34">
        <v>23.459999</v>
      </c>
      <c r="BE39" s="38"/>
      <c r="BF39" s="41">
        <f t="shared" si="1"/>
        <v>2.1363803022597428E-2</v>
      </c>
      <c r="BG39" s="41">
        <f t="shared" si="2"/>
        <v>1.3793242023852931E-2</v>
      </c>
      <c r="BH39" s="47">
        <f t="shared" si="3"/>
        <v>-1.7690849764036955E-3</v>
      </c>
      <c r="BI39" s="41">
        <f t="shared" si="4"/>
        <v>-2.8437935320533514E-2</v>
      </c>
      <c r="BJ39" s="41">
        <f t="shared" si="5"/>
        <v>3.6824069674376321</v>
      </c>
      <c r="BK39" s="41">
        <f t="shared" si="6"/>
        <v>-1.0534721065065714E-2</v>
      </c>
      <c r="BL39" s="41">
        <f t="shared" si="7"/>
        <v>-1.0823756215998289E-2</v>
      </c>
      <c r="BM39" s="41">
        <f t="shared" si="8"/>
        <v>-4.4642931286856041E-3</v>
      </c>
      <c r="BN39" s="41">
        <f t="shared" si="9"/>
        <v>2.5259644239216703E-2</v>
      </c>
      <c r="BO39" s="41">
        <f t="shared" si="10"/>
        <v>0</v>
      </c>
      <c r="BP39" s="41">
        <f t="shared" si="11"/>
        <v>-1.4952219289185484E-2</v>
      </c>
      <c r="BQ39" s="41">
        <f t="shared" si="12"/>
        <v>-8.2154729533910915E-3</v>
      </c>
      <c r="BR39" s="41">
        <f t="shared" si="13"/>
        <v>-8.7783658017448491E-3</v>
      </c>
      <c r="BS39" s="41">
        <f t="shared" si="14"/>
        <v>1.0582109330537008E-2</v>
      </c>
      <c r="BT39" s="41">
        <f t="shared" si="15"/>
        <v>4.1190846481742264E-3</v>
      </c>
      <c r="BU39" s="41">
        <f t="shared" si="16"/>
        <v>2.2915161824333327E-2</v>
      </c>
      <c r="BV39" s="41">
        <f t="shared" si="17"/>
        <v>-1.5171178253222339E-3</v>
      </c>
      <c r="BW39" s="41">
        <f t="shared" si="18"/>
        <v>-1.7885143810763917E-2</v>
      </c>
      <c r="BX39" s="47">
        <f t="shared" si="19"/>
        <v>-1.1773995293948496E-2</v>
      </c>
      <c r="BY39" s="47">
        <f t="shared" si="20"/>
        <v>-5.2494140594984452E-3</v>
      </c>
      <c r="BZ39" s="41">
        <f t="shared" si="21"/>
        <v>-3.0459031239790223E-2</v>
      </c>
      <c r="CA39" s="41">
        <f t="shared" si="22"/>
        <v>4.555768579731361E-3</v>
      </c>
      <c r="CB39" s="41">
        <f t="shared" si="23"/>
        <v>3.7629351337696993E-4</v>
      </c>
      <c r="CC39" s="41">
        <f t="shared" si="24"/>
        <v>-2.1458541609309711E-2</v>
      </c>
      <c r="CD39" s="41">
        <f t="shared" si="25"/>
        <v>-2.1131350346153991E-2</v>
      </c>
      <c r="CE39" s="41">
        <f t="shared" si="26"/>
        <v>-1.9219164535377087E-2</v>
      </c>
      <c r="CF39" s="41">
        <f t="shared" si="27"/>
        <v>3.6937879924073226E-3</v>
      </c>
      <c r="CG39" s="41">
        <f t="shared" si="58"/>
        <v>0</v>
      </c>
      <c r="CH39" s="41">
        <f t="shared" si="29"/>
        <v>1.5111071724871882E-3</v>
      </c>
      <c r="CI39" s="41">
        <f t="shared" si="30"/>
        <v>-1.2043563839292042E-2</v>
      </c>
      <c r="CJ39" s="41">
        <f t="shared" si="31"/>
        <v>-5.7388966690181667E-3</v>
      </c>
      <c r="CK39" s="41">
        <f t="shared" si="32"/>
        <v>2.5858722049488962E-2</v>
      </c>
      <c r="CL39" s="41">
        <f t="shared" si="33"/>
        <v>-4.8949339374475898E-3</v>
      </c>
      <c r="CM39" s="41">
        <f t="shared" si="34"/>
        <v>2.1193331440802154E-3</v>
      </c>
      <c r="CN39" s="41">
        <f t="shared" si="35"/>
        <v>3.9804465889052655E-2</v>
      </c>
      <c r="CO39" s="41">
        <f t="shared" si="36"/>
        <v>0</v>
      </c>
      <c r="CP39" s="41">
        <f t="shared" si="37"/>
        <v>1.7914072313716046E-2</v>
      </c>
      <c r="CQ39" s="41">
        <f t="shared" si="38"/>
        <v>-5.6459262355566531E-3</v>
      </c>
      <c r="CR39" s="41">
        <f t="shared" si="39"/>
        <v>-3.0305349495328922E-2</v>
      </c>
      <c r="CS39" s="41">
        <f t="shared" si="40"/>
        <v>8.0778082446161092E-3</v>
      </c>
      <c r="CT39" s="41">
        <f t="shared" si="41"/>
        <v>-3.5297782081023937E-2</v>
      </c>
      <c r="CU39" s="41">
        <f t="shared" si="42"/>
        <v>-2.0702582359170496E-2</v>
      </c>
      <c r="CV39" s="41">
        <f t="shared" si="43"/>
        <v>2.502215617549268E-2</v>
      </c>
      <c r="CW39" s="41">
        <f t="shared" si="44"/>
        <v>-2.3015557141157698E-3</v>
      </c>
      <c r="CX39" s="41">
        <f t="shared" si="45"/>
        <v>-5.6784128914570053E-3</v>
      </c>
      <c r="CY39" s="41">
        <f t="shared" si="46"/>
        <v>4.3691659498048083E-2</v>
      </c>
      <c r="CZ39" s="41">
        <f t="shared" si="47"/>
        <v>1.2440655143113651E-2</v>
      </c>
      <c r="DA39" s="41">
        <f t="shared" si="48"/>
        <v>2.220255465221517E-2</v>
      </c>
      <c r="DB39" s="41">
        <f t="shared" si="49"/>
        <v>1.6495219369110845E-2</v>
      </c>
      <c r="DC39" s="41">
        <f t="shared" si="50"/>
        <v>-3.8399073622556706E-2</v>
      </c>
      <c r="DD39" s="41">
        <f t="shared" si="51"/>
        <v>3.4049830726844061E-3</v>
      </c>
      <c r="DE39" s="41">
        <f t="shared" si="52"/>
        <v>3.1804755986764091E-2</v>
      </c>
      <c r="DF39" s="41">
        <f t="shared" si="53"/>
        <v>-5.1437157761945823E-2</v>
      </c>
      <c r="DG39" s="41">
        <f t="shared" si="54"/>
        <v>9.1767202044521227E-4</v>
      </c>
      <c r="DH39" s="47">
        <f t="shared" si="55"/>
        <v>-2.9794446386251098E-3</v>
      </c>
      <c r="DJ39" s="32" t="str">
        <f>Screening!B39</f>
        <v>NATI</v>
      </c>
      <c r="DK39" s="46">
        <f>AVERAGE(NATI)</f>
        <v>4.8317020928632048E-4</v>
      </c>
      <c r="DL39" s="46">
        <f t="shared" si="57"/>
        <v>0.12948174269973256</v>
      </c>
      <c r="DN39" s="35"/>
    </row>
    <row r="40" spans="1:118">
      <c r="A40" s="43">
        <v>41906</v>
      </c>
      <c r="B40" s="34">
        <v>34.259998000000003</v>
      </c>
      <c r="C40" s="34">
        <v>3.373113</v>
      </c>
      <c r="D40" s="34">
        <v>23.24</v>
      </c>
      <c r="E40" s="34">
        <v>2.08</v>
      </c>
      <c r="F40" s="34">
        <v>440.79998799999998</v>
      </c>
      <c r="G40" s="34">
        <v>45.667155999999999</v>
      </c>
      <c r="H40" s="34">
        <v>7.9176650000000004</v>
      </c>
      <c r="I40" s="34">
        <v>4.33</v>
      </c>
      <c r="J40" s="34">
        <v>444.10833700000001</v>
      </c>
      <c r="K40" s="34">
        <v>3.21</v>
      </c>
      <c r="L40" s="34">
        <v>53.5</v>
      </c>
      <c r="M40" s="34">
        <v>10.85</v>
      </c>
      <c r="N40" s="34">
        <v>31.627420000000001</v>
      </c>
      <c r="O40" s="34">
        <v>5.64</v>
      </c>
      <c r="P40" s="34">
        <v>27.16</v>
      </c>
      <c r="Q40" s="34">
        <v>32.200001</v>
      </c>
      <c r="R40" s="34">
        <v>20.399999999999999</v>
      </c>
      <c r="S40" s="34">
        <v>57.754477999999999</v>
      </c>
      <c r="T40" s="34">
        <v>18.958252000000002</v>
      </c>
      <c r="U40" s="34">
        <v>17.200001</v>
      </c>
      <c r="V40" s="34">
        <v>10.477098</v>
      </c>
      <c r="W40" s="34">
        <v>41.009998000000003</v>
      </c>
      <c r="X40" s="34">
        <v>26.299999</v>
      </c>
      <c r="Y40" s="34">
        <v>12.608492</v>
      </c>
      <c r="Z40" s="34">
        <v>15.21326</v>
      </c>
      <c r="AA40" s="34">
        <v>37.590504000000003</v>
      </c>
      <c r="AB40" s="34">
        <v>22.864287999999998</v>
      </c>
      <c r="AC40" s="34">
        <v>1.4999999999999999E-2</v>
      </c>
      <c r="AD40" s="34">
        <v>25.74</v>
      </c>
      <c r="AE40" s="34">
        <v>22.135591999999999</v>
      </c>
      <c r="AF40" s="34">
        <v>6.79</v>
      </c>
      <c r="AG40" s="34">
        <v>308.35000600000001</v>
      </c>
      <c r="AH40" s="34">
        <v>24.881803999999999</v>
      </c>
      <c r="AI40" s="34">
        <v>51.029980000000002</v>
      </c>
      <c r="AJ40" s="34">
        <v>5.525004</v>
      </c>
      <c r="AK40" s="34">
        <v>8.5</v>
      </c>
      <c r="AL40" s="34">
        <v>3.74</v>
      </c>
      <c r="AM40" s="34">
        <v>27.790955</v>
      </c>
      <c r="AN40" s="34">
        <v>31.500001999999999</v>
      </c>
      <c r="AO40" s="34">
        <v>44.279998999999997</v>
      </c>
      <c r="AP40" s="34">
        <v>4.63</v>
      </c>
      <c r="AQ40" s="34">
        <v>19.350000000000001</v>
      </c>
      <c r="AR40" s="34">
        <v>6.2</v>
      </c>
      <c r="AS40" s="34">
        <v>20.363475999999999</v>
      </c>
      <c r="AT40" s="34">
        <v>8.0334079999999997</v>
      </c>
      <c r="AU40" s="34">
        <v>5.38</v>
      </c>
      <c r="AV40" s="34">
        <v>12.784649</v>
      </c>
      <c r="AW40" s="34">
        <v>17.509374999999999</v>
      </c>
      <c r="AX40" s="34">
        <v>5.01</v>
      </c>
      <c r="AY40" s="34">
        <v>17.420000000000002</v>
      </c>
      <c r="AZ40" s="34">
        <v>46.59</v>
      </c>
      <c r="BA40" s="34">
        <v>23.27</v>
      </c>
      <c r="BB40" s="34">
        <v>28.028133</v>
      </c>
      <c r="BC40" s="34">
        <v>20.786211000000002</v>
      </c>
      <c r="BD40" s="34">
        <v>23.5</v>
      </c>
      <c r="BE40" s="38"/>
      <c r="BF40" s="41">
        <f t="shared" si="1"/>
        <v>1.9750030894654644E-2</v>
      </c>
      <c r="BG40" s="41">
        <f t="shared" si="2"/>
        <v>2.3689710205546548E-2</v>
      </c>
      <c r="BH40" s="47">
        <f t="shared" si="3"/>
        <v>2.8367601503798481E-2</v>
      </c>
      <c r="BI40" s="41">
        <f t="shared" si="4"/>
        <v>0</v>
      </c>
      <c r="BJ40" s="41">
        <f t="shared" si="5"/>
        <v>2.2019183191373238E-2</v>
      </c>
      <c r="BK40" s="41">
        <f t="shared" si="6"/>
        <v>-2.1407994896979164E-2</v>
      </c>
      <c r="BL40" s="41">
        <f t="shared" si="7"/>
        <v>-3.82055972990391E-2</v>
      </c>
      <c r="BM40" s="41">
        <f t="shared" si="8"/>
        <v>-3.1820866611078899E-2</v>
      </c>
      <c r="BN40" s="41">
        <f t="shared" si="9"/>
        <v>-3.9311384509314103E-2</v>
      </c>
      <c r="BO40" s="41">
        <f t="shared" si="10"/>
        <v>-0.10067666634539991</v>
      </c>
      <c r="BP40" s="41">
        <f t="shared" si="11"/>
        <v>-4.1375076682301309E-2</v>
      </c>
      <c r="BQ40" s="41">
        <f t="shared" si="12"/>
        <v>-5.5147198585109667E-3</v>
      </c>
      <c r="BR40" s="41">
        <f t="shared" si="13"/>
        <v>-2.4763573503808433E-2</v>
      </c>
      <c r="BS40" s="41">
        <f t="shared" si="14"/>
        <v>-1.0582109330536972E-2</v>
      </c>
      <c r="BT40" s="41">
        <f t="shared" si="15"/>
        <v>1.4837067430467574E-2</v>
      </c>
      <c r="BU40" s="41">
        <f t="shared" si="16"/>
        <v>-6.6961793744169634E-2</v>
      </c>
      <c r="BV40" s="41">
        <f t="shared" si="17"/>
        <v>3.1875208530448819E-2</v>
      </c>
      <c r="BW40" s="41">
        <f t="shared" si="18"/>
        <v>-3.756679166912414E-2</v>
      </c>
      <c r="BX40" s="47">
        <f t="shared" si="19"/>
        <v>2.5713140133069856E-3</v>
      </c>
      <c r="BY40" s="47">
        <f t="shared" si="20"/>
        <v>5.8309784503262803E-3</v>
      </c>
      <c r="BZ40" s="41">
        <f t="shared" si="21"/>
        <v>-5.9633499520346862E-2</v>
      </c>
      <c r="CA40" s="41">
        <f t="shared" si="22"/>
        <v>-1.9080424971891628E-2</v>
      </c>
      <c r="CB40" s="41">
        <f t="shared" si="23"/>
        <v>-1.0590152124194792E-2</v>
      </c>
      <c r="CC40" s="41">
        <f t="shared" si="24"/>
        <v>-2.88338191283934E-2</v>
      </c>
      <c r="CD40" s="41">
        <f t="shared" si="25"/>
        <v>-2.8155375018969409E-2</v>
      </c>
      <c r="CE40" s="41">
        <f t="shared" si="26"/>
        <v>1.9929395350763829E-3</v>
      </c>
      <c r="CF40" s="41">
        <f t="shared" si="27"/>
        <v>6.9403163435451864E-3</v>
      </c>
      <c r="CG40" s="41">
        <f t="shared" si="58"/>
        <v>0</v>
      </c>
      <c r="CH40" s="41">
        <f t="shared" si="29"/>
        <v>-2.8721101115997683E-2</v>
      </c>
      <c r="CI40" s="41">
        <f t="shared" si="30"/>
        <v>-1.5056534250795582E-2</v>
      </c>
      <c r="CJ40" s="41">
        <f t="shared" si="31"/>
        <v>-2.3290718006095994E-2</v>
      </c>
      <c r="CK40" s="41">
        <f t="shared" si="32"/>
        <v>-2.2447631240229284E-2</v>
      </c>
      <c r="CL40" s="41">
        <f t="shared" si="33"/>
        <v>-4.2239555258957798E-2</v>
      </c>
      <c r="CM40" s="41">
        <f t="shared" si="34"/>
        <v>1.4141323295718289E-2</v>
      </c>
      <c r="CN40" s="41">
        <f t="shared" si="35"/>
        <v>8.9519794162652763E-3</v>
      </c>
      <c r="CO40" s="41">
        <f t="shared" si="36"/>
        <v>0</v>
      </c>
      <c r="CP40" s="41">
        <f t="shared" si="37"/>
        <v>-2.3779191766114063E-2</v>
      </c>
      <c r="CQ40" s="41">
        <f t="shared" si="38"/>
        <v>-2.2587314201592403E-2</v>
      </c>
      <c r="CR40" s="41">
        <f t="shared" si="39"/>
        <v>-3.1252480012042935E-2</v>
      </c>
      <c r="CS40" s="41">
        <f t="shared" si="40"/>
        <v>-2.6236862735430914E-2</v>
      </c>
      <c r="CT40" s="41">
        <f t="shared" si="41"/>
        <v>-7.8879046998630728E-2</v>
      </c>
      <c r="CU40" s="41">
        <f t="shared" si="42"/>
        <v>-1.2837146760680719E-2</v>
      </c>
      <c r="CV40" s="41">
        <f t="shared" si="43"/>
        <v>2.1190686979639054E-2</v>
      </c>
      <c r="CW40" s="41">
        <f t="shared" si="44"/>
        <v>-1.2987087490240341E-2</v>
      </c>
      <c r="CX40" s="41">
        <f t="shared" si="45"/>
        <v>3.4108409021851673E-3</v>
      </c>
      <c r="CY40" s="41">
        <f t="shared" si="46"/>
        <v>0</v>
      </c>
      <c r="CZ40" s="41">
        <f t="shared" si="47"/>
        <v>1.0130336351288507E-2</v>
      </c>
      <c r="DA40" s="41">
        <f t="shared" si="48"/>
        <v>-2.548226777790201E-2</v>
      </c>
      <c r="DB40" s="41">
        <f t="shared" si="49"/>
        <v>2.4243611609992853E-2</v>
      </c>
      <c r="DC40" s="41">
        <f t="shared" si="50"/>
        <v>3.26749595386681E-2</v>
      </c>
      <c r="DD40" s="41">
        <f t="shared" si="51"/>
        <v>-1.0249929584345431E-2</v>
      </c>
      <c r="DE40" s="41">
        <f t="shared" si="52"/>
        <v>1.167076138505076E-2</v>
      </c>
      <c r="DF40" s="41">
        <f t="shared" si="53"/>
        <v>6.0596813566586513E-3</v>
      </c>
      <c r="DG40" s="41">
        <f t="shared" si="54"/>
        <v>-2.2959533995773893E-3</v>
      </c>
      <c r="DH40" s="47">
        <f t="shared" si="55"/>
        <v>1.7036205505306548E-3</v>
      </c>
      <c r="DJ40" s="32" t="str">
        <f>Screening!B40</f>
        <v>OGEN</v>
      </c>
      <c r="DK40" s="46">
        <f>AVERAGE(OGEN)</f>
        <v>-2.0366425186638532E-3</v>
      </c>
      <c r="DL40" s="46">
        <f t="shared" si="57"/>
        <v>-0.40144323599874432</v>
      </c>
      <c r="DN40" s="35"/>
    </row>
    <row r="41" spans="1:118">
      <c r="A41" s="43">
        <v>41907</v>
      </c>
      <c r="B41" s="34">
        <v>35.259998000000003</v>
      </c>
      <c r="C41" s="34">
        <v>3.3223470000000002</v>
      </c>
      <c r="D41" s="34">
        <v>24.389999</v>
      </c>
      <c r="E41" s="34">
        <v>2.0699999999999998</v>
      </c>
      <c r="F41" s="34">
        <v>439.20001200000002</v>
      </c>
      <c r="G41" s="34">
        <v>47.369033999999999</v>
      </c>
      <c r="H41" s="34">
        <v>8.1862290000000009</v>
      </c>
      <c r="I41" s="34">
        <v>4.29</v>
      </c>
      <c r="J41" s="34">
        <v>454.58261099999999</v>
      </c>
      <c r="K41" s="34">
        <v>3.27</v>
      </c>
      <c r="L41" s="34">
        <v>53.82</v>
      </c>
      <c r="M41" s="34">
        <v>10.72</v>
      </c>
      <c r="N41" s="34">
        <v>32.272883999999998</v>
      </c>
      <c r="O41" s="34">
        <v>5.7</v>
      </c>
      <c r="P41" s="34">
        <v>27.5</v>
      </c>
      <c r="Q41" s="34">
        <v>30.610001</v>
      </c>
      <c r="R41" s="34">
        <v>20.85</v>
      </c>
      <c r="S41" s="34">
        <v>57.670509000000003</v>
      </c>
      <c r="T41" s="34">
        <v>19.094574000000001</v>
      </c>
      <c r="U41" s="34">
        <v>17.23</v>
      </c>
      <c r="V41" s="34">
        <v>10.556469999999999</v>
      </c>
      <c r="W41" s="34">
        <v>40.740001999999997</v>
      </c>
      <c r="X41" s="34">
        <v>25.85</v>
      </c>
      <c r="Y41" s="34">
        <v>12.608492</v>
      </c>
      <c r="Z41" s="34">
        <v>15.605912999999999</v>
      </c>
      <c r="AA41" s="34">
        <v>37.638129999999997</v>
      </c>
      <c r="AB41" s="34">
        <v>23.264272999999999</v>
      </c>
      <c r="AC41" s="34">
        <v>1.4999999999999999E-2</v>
      </c>
      <c r="AD41" s="34">
        <v>25.93</v>
      </c>
      <c r="AE41" s="34">
        <v>22.498625000000001</v>
      </c>
      <c r="AF41" s="34">
        <v>6.98</v>
      </c>
      <c r="AG41" s="34">
        <v>310.80001800000002</v>
      </c>
      <c r="AH41" s="34">
        <v>24.781728999999999</v>
      </c>
      <c r="AI41" s="34">
        <v>51.436672000000002</v>
      </c>
      <c r="AJ41" s="34">
        <v>5.475765</v>
      </c>
      <c r="AK41" s="34">
        <v>8.49</v>
      </c>
      <c r="AL41" s="34">
        <v>3.61</v>
      </c>
      <c r="AM41" s="34">
        <v>27.871435000000002</v>
      </c>
      <c r="AN41" s="34">
        <v>30.999998000000001</v>
      </c>
      <c r="AO41" s="34">
        <v>43.914287999999999</v>
      </c>
      <c r="AP41" s="34">
        <v>4.68</v>
      </c>
      <c r="AQ41" s="34">
        <v>19.290001</v>
      </c>
      <c r="AR41" s="34">
        <v>6.08</v>
      </c>
      <c r="AS41" s="34">
        <v>20.268404</v>
      </c>
      <c r="AT41" s="34">
        <v>8.2796070000000004</v>
      </c>
      <c r="AU41" s="34">
        <v>5.38</v>
      </c>
      <c r="AV41" s="34">
        <v>12.931917</v>
      </c>
      <c r="AW41" s="34">
        <v>17.517596999999999</v>
      </c>
      <c r="AX41" s="34">
        <v>4.96</v>
      </c>
      <c r="AY41" s="34">
        <v>17.73</v>
      </c>
      <c r="AZ41" s="34">
        <v>46.5</v>
      </c>
      <c r="BA41" s="34">
        <v>23.9</v>
      </c>
      <c r="BB41" s="34">
        <v>28.063780000000001</v>
      </c>
      <c r="BC41" s="34">
        <v>20.853109</v>
      </c>
      <c r="BD41" s="34">
        <v>23.57</v>
      </c>
      <c r="BE41" s="38"/>
      <c r="BF41" s="41">
        <f t="shared" si="1"/>
        <v>2.8770685729369163E-2</v>
      </c>
      <c r="BG41" s="41">
        <f t="shared" si="2"/>
        <v>-1.5164595968934278E-2</v>
      </c>
      <c r="BH41" s="47">
        <f t="shared" si="3"/>
        <v>4.8298239243707658E-2</v>
      </c>
      <c r="BI41" s="41">
        <f t="shared" si="4"/>
        <v>-4.8192864359489947E-3</v>
      </c>
      <c r="BJ41" s="41">
        <f t="shared" si="5"/>
        <v>-3.6363130977489677E-3</v>
      </c>
      <c r="BK41" s="41">
        <f t="shared" si="6"/>
        <v>3.6589371643075581E-2</v>
      </c>
      <c r="BL41" s="41">
        <f t="shared" si="7"/>
        <v>3.3357013144596347E-2</v>
      </c>
      <c r="BM41" s="41">
        <f t="shared" si="8"/>
        <v>-9.2808090744728559E-3</v>
      </c>
      <c r="BN41" s="41">
        <f t="shared" si="9"/>
        <v>2.3311124556222924E-2</v>
      </c>
      <c r="BO41" s="41">
        <f t="shared" si="10"/>
        <v>1.8519047767237531E-2</v>
      </c>
      <c r="BP41" s="41">
        <f t="shared" si="11"/>
        <v>5.9634913967989587E-3</v>
      </c>
      <c r="BQ41" s="41">
        <f t="shared" si="12"/>
        <v>-1.2053924343812531E-2</v>
      </c>
      <c r="BR41" s="41">
        <f t="shared" si="13"/>
        <v>2.0202907144105518E-2</v>
      </c>
      <c r="BS41" s="41">
        <f t="shared" si="14"/>
        <v>1.0582109330537008E-2</v>
      </c>
      <c r="BT41" s="41">
        <f t="shared" si="15"/>
        <v>1.2440701982030187E-2</v>
      </c>
      <c r="BU41" s="41">
        <f t="shared" si="16"/>
        <v>-5.0639697979879737E-2</v>
      </c>
      <c r="BV41" s="41">
        <f t="shared" si="17"/>
        <v>2.1819047394639888E-2</v>
      </c>
      <c r="BW41" s="41">
        <f t="shared" si="18"/>
        <v>-1.4549538534972715E-3</v>
      </c>
      <c r="BX41" s="47">
        <f t="shared" si="19"/>
        <v>7.1649124396005936E-3</v>
      </c>
      <c r="BY41" s="47">
        <f t="shared" si="20"/>
        <v>1.7426085808976066E-3</v>
      </c>
      <c r="BZ41" s="41">
        <f t="shared" si="21"/>
        <v>7.547209941229982E-3</v>
      </c>
      <c r="CA41" s="41">
        <f t="shared" si="22"/>
        <v>-6.6054307449136202E-3</v>
      </c>
      <c r="CB41" s="41">
        <f t="shared" si="23"/>
        <v>-1.7258300206466303E-2</v>
      </c>
      <c r="CC41" s="41">
        <f t="shared" si="24"/>
        <v>0</v>
      </c>
      <c r="CD41" s="41">
        <f t="shared" si="25"/>
        <v>2.5482464918992864E-2</v>
      </c>
      <c r="CE41" s="41">
        <f t="shared" si="26"/>
        <v>1.2661669853726465E-3</v>
      </c>
      <c r="CF41" s="41">
        <f t="shared" si="27"/>
        <v>1.7342618822268393E-2</v>
      </c>
      <c r="CG41" s="41">
        <f t="shared" si="58"/>
        <v>0</v>
      </c>
      <c r="CH41" s="41">
        <f t="shared" si="29"/>
        <v>7.354397382592367E-3</v>
      </c>
      <c r="CI41" s="41">
        <f t="shared" si="30"/>
        <v>1.6267385431416499E-2</v>
      </c>
      <c r="CJ41" s="41">
        <f t="shared" si="31"/>
        <v>2.7597975203676465E-2</v>
      </c>
      <c r="CK41" s="41">
        <f t="shared" si="32"/>
        <v>7.9141555126392912E-3</v>
      </c>
      <c r="CL41" s="41">
        <f t="shared" si="33"/>
        <v>-4.0301255027803892E-3</v>
      </c>
      <c r="CM41" s="41">
        <f t="shared" si="34"/>
        <v>7.9380779528954518E-3</v>
      </c>
      <c r="CN41" s="41">
        <f t="shared" si="35"/>
        <v>-8.951979416265304E-3</v>
      </c>
      <c r="CO41" s="41">
        <f t="shared" si="36"/>
        <v>-1.177163173014752E-3</v>
      </c>
      <c r="CP41" s="41">
        <f t="shared" si="37"/>
        <v>-3.5377839081651159E-2</v>
      </c>
      <c r="CQ41" s="41">
        <f t="shared" si="38"/>
        <v>2.8917211812675603E-3</v>
      </c>
      <c r="CR41" s="41">
        <f t="shared" si="39"/>
        <v>-1.6000469354633597E-2</v>
      </c>
      <c r="CS41" s="41">
        <f t="shared" si="40"/>
        <v>-8.293351158248842E-3</v>
      </c>
      <c r="CT41" s="41">
        <f t="shared" si="41"/>
        <v>1.0741241831412616E-2</v>
      </c>
      <c r="CU41" s="41">
        <f t="shared" si="42"/>
        <v>-3.1055407178227599E-3</v>
      </c>
      <c r="CV41" s="41">
        <f t="shared" si="43"/>
        <v>-1.9544596072970283E-2</v>
      </c>
      <c r="CW41" s="41">
        <f t="shared" si="44"/>
        <v>-4.6796837115041191E-3</v>
      </c>
      <c r="CX41" s="41">
        <f t="shared" si="45"/>
        <v>3.018665711149799E-2</v>
      </c>
      <c r="CY41" s="41">
        <f t="shared" si="46"/>
        <v>0</v>
      </c>
      <c r="CZ41" s="41">
        <f t="shared" si="47"/>
        <v>1.1453287336579404E-2</v>
      </c>
      <c r="DA41" s="41">
        <f t="shared" si="48"/>
        <v>4.6946679553178485E-4</v>
      </c>
      <c r="DB41" s="41">
        <f t="shared" si="49"/>
        <v>-1.0030174359937244E-2</v>
      </c>
      <c r="DC41" s="41">
        <f t="shared" si="50"/>
        <v>1.7639148661759609E-2</v>
      </c>
      <c r="DD41" s="41">
        <f t="shared" si="51"/>
        <v>-1.9336132353947985E-3</v>
      </c>
      <c r="DE41" s="41">
        <f t="shared" si="52"/>
        <v>2.6713481623264521E-2</v>
      </c>
      <c r="DF41" s="41">
        <f t="shared" si="53"/>
        <v>1.271021182642169E-3</v>
      </c>
      <c r="DG41" s="41">
        <f t="shared" si="54"/>
        <v>3.2132156605235037E-3</v>
      </c>
      <c r="DH41" s="47">
        <f t="shared" si="55"/>
        <v>2.9742957979264619E-3</v>
      </c>
      <c r="DJ41" s="32" t="str">
        <f>Screening!B41</f>
        <v>OIS</v>
      </c>
      <c r="DK41" s="46">
        <f>AVERAGE(OIS)</f>
        <v>-3.1232323784978239E-4</v>
      </c>
      <c r="DL41" s="46">
        <f t="shared" si="57"/>
        <v>-7.568786499521718E-2</v>
      </c>
      <c r="DN41" s="35"/>
    </row>
    <row r="42" spans="1:118">
      <c r="A42" s="43">
        <v>41908</v>
      </c>
      <c r="B42" s="34">
        <v>36</v>
      </c>
      <c r="C42" s="34">
        <v>3.2603</v>
      </c>
      <c r="D42" s="34">
        <v>23.129999000000002</v>
      </c>
      <c r="E42" s="34">
        <v>2.02</v>
      </c>
      <c r="F42" s="34">
        <v>11.39</v>
      </c>
      <c r="G42" s="34">
        <v>47.286681999999999</v>
      </c>
      <c r="H42" s="34">
        <v>8.1464409999999994</v>
      </c>
      <c r="I42" s="34">
        <v>4.21</v>
      </c>
      <c r="J42" s="34">
        <v>448.29803500000003</v>
      </c>
      <c r="K42" s="34">
        <v>3.25</v>
      </c>
      <c r="L42" s="34">
        <v>55.18</v>
      </c>
      <c r="M42" s="34">
        <v>10.97</v>
      </c>
      <c r="N42" s="34">
        <v>32.208331999999999</v>
      </c>
      <c r="O42" s="34">
        <v>5.67</v>
      </c>
      <c r="P42" s="34">
        <v>29.049999</v>
      </c>
      <c r="Q42" s="34">
        <v>29.049999</v>
      </c>
      <c r="R42" s="34">
        <v>20.879999000000002</v>
      </c>
      <c r="S42" s="34">
        <v>57.866413000000001</v>
      </c>
      <c r="T42" s="34">
        <v>18.919305999999999</v>
      </c>
      <c r="U42" s="34">
        <v>17.73</v>
      </c>
      <c r="V42" s="34">
        <v>10.574106</v>
      </c>
      <c r="W42" s="34">
        <v>40.32</v>
      </c>
      <c r="X42" s="34">
        <v>26.09</v>
      </c>
      <c r="Y42" s="34">
        <v>13.375292999999999</v>
      </c>
      <c r="Z42" s="34">
        <v>16.190715999999998</v>
      </c>
      <c r="AA42" s="34">
        <v>37.7742</v>
      </c>
      <c r="AB42" s="34">
        <v>23.292179000000001</v>
      </c>
      <c r="AC42" s="34">
        <v>1.4999999999999999E-2</v>
      </c>
      <c r="AD42" s="34">
        <v>25.799999</v>
      </c>
      <c r="AE42" s="34">
        <v>22.308035</v>
      </c>
      <c r="AF42" s="34">
        <v>6.97</v>
      </c>
      <c r="AG42" s="34">
        <v>335.64999399999999</v>
      </c>
      <c r="AH42" s="34">
        <v>24.645261999999999</v>
      </c>
      <c r="AI42" s="34">
        <v>51.126804</v>
      </c>
      <c r="AJ42" s="34">
        <v>5.6002559999999999</v>
      </c>
      <c r="AK42" s="34">
        <v>8.49</v>
      </c>
      <c r="AL42" s="34">
        <v>3.64</v>
      </c>
      <c r="AM42" s="34">
        <v>27.477996999999998</v>
      </c>
      <c r="AN42" s="34">
        <v>28.499998000000001</v>
      </c>
      <c r="AO42" s="34">
        <v>43.794285000000002</v>
      </c>
      <c r="AP42" s="34">
        <v>4.71</v>
      </c>
      <c r="AQ42" s="34">
        <v>19.989999999999998</v>
      </c>
      <c r="AR42" s="34">
        <v>6.18</v>
      </c>
      <c r="AS42" s="34">
        <v>19.821584999999999</v>
      </c>
      <c r="AT42" s="34">
        <v>8.0698840000000001</v>
      </c>
      <c r="AU42" s="34">
        <v>5.39</v>
      </c>
      <c r="AV42" s="34">
        <v>13.116001000000001</v>
      </c>
      <c r="AW42" s="34">
        <v>17.591545</v>
      </c>
      <c r="AX42" s="34">
        <v>4.9800000000000004</v>
      </c>
      <c r="AY42" s="34">
        <v>16.450001</v>
      </c>
      <c r="AZ42" s="34">
        <v>45.529998999999997</v>
      </c>
      <c r="BA42" s="34">
        <v>24.26</v>
      </c>
      <c r="BB42" s="34">
        <v>28.135072999999998</v>
      </c>
      <c r="BC42" s="34">
        <v>20.628520999999999</v>
      </c>
      <c r="BD42" s="34">
        <v>24.290001</v>
      </c>
      <c r="BE42" s="38"/>
      <c r="BF42" s="41">
        <f t="shared" si="1"/>
        <v>2.0769818207884712E-2</v>
      </c>
      <c r="BG42" s="41">
        <f t="shared" si="2"/>
        <v>-1.8852245199050332E-2</v>
      </c>
      <c r="BH42" s="47">
        <f t="shared" si="3"/>
        <v>-5.3042738217966436E-2</v>
      </c>
      <c r="BI42" s="41">
        <f t="shared" si="4"/>
        <v>-2.4451095864164194E-2</v>
      </c>
      <c r="BJ42" s="41">
        <f t="shared" si="5"/>
        <v>-3.6522191400586341</v>
      </c>
      <c r="BK42" s="41">
        <f t="shared" si="6"/>
        <v>-1.7400327050125625E-3</v>
      </c>
      <c r="BL42" s="41">
        <f t="shared" si="7"/>
        <v>-4.8722075090737943E-3</v>
      </c>
      <c r="BM42" s="41">
        <f t="shared" si="8"/>
        <v>-1.8824085245635589E-2</v>
      </c>
      <c r="BN42" s="41">
        <f t="shared" si="9"/>
        <v>-1.3921391550722887E-2</v>
      </c>
      <c r="BO42" s="41">
        <f t="shared" si="10"/>
        <v>-6.134988567515944E-3</v>
      </c>
      <c r="BP42" s="41">
        <f t="shared" si="11"/>
        <v>2.4955423490380234E-2</v>
      </c>
      <c r="BQ42" s="41">
        <f t="shared" si="12"/>
        <v>2.3053118644482919E-2</v>
      </c>
      <c r="BR42" s="41">
        <f t="shared" si="13"/>
        <v>-2.0021961609599172E-3</v>
      </c>
      <c r="BS42" s="41">
        <f t="shared" si="14"/>
        <v>-5.2770571008437812E-3</v>
      </c>
      <c r="BT42" s="41">
        <f t="shared" si="15"/>
        <v>5.4832444201986179E-2</v>
      </c>
      <c r="BU42" s="41">
        <f t="shared" si="16"/>
        <v>-5.2308336751871257E-2</v>
      </c>
      <c r="BV42" s="41">
        <f t="shared" si="17"/>
        <v>1.4377668769059925E-3</v>
      </c>
      <c r="BW42" s="41">
        <f t="shared" si="18"/>
        <v>3.3911962401897968E-3</v>
      </c>
      <c r="BX42" s="47">
        <f t="shared" si="19"/>
        <v>-9.2213287336356652E-3</v>
      </c>
      <c r="BY42" s="47">
        <f t="shared" si="20"/>
        <v>2.8606069546278218E-2</v>
      </c>
      <c r="BZ42" s="41">
        <f t="shared" si="21"/>
        <v>1.6692402606560324E-3</v>
      </c>
      <c r="CA42" s="41">
        <f t="shared" si="22"/>
        <v>-1.0362836127347017E-2</v>
      </c>
      <c r="CB42" s="41">
        <f t="shared" si="23"/>
        <v>9.2414981941987794E-3</v>
      </c>
      <c r="CC42" s="41">
        <f t="shared" si="24"/>
        <v>5.9038643887389809E-2</v>
      </c>
      <c r="CD42" s="41">
        <f t="shared" si="25"/>
        <v>3.6788110641697715E-2</v>
      </c>
      <c r="CE42" s="41">
        <f t="shared" si="26"/>
        <v>3.6086976139450356E-3</v>
      </c>
      <c r="CF42" s="41">
        <f t="shared" si="27"/>
        <v>1.1988028358365993E-3</v>
      </c>
      <c r="CG42" s="41">
        <f t="shared" si="58"/>
        <v>0</v>
      </c>
      <c r="CH42" s="41">
        <f t="shared" si="29"/>
        <v>-5.0261463826919558E-3</v>
      </c>
      <c r="CI42" s="41">
        <f t="shared" si="30"/>
        <v>-8.5072687619501611E-3</v>
      </c>
      <c r="CJ42" s="41">
        <f t="shared" si="31"/>
        <v>-1.4336920018486968E-3</v>
      </c>
      <c r="CK42" s="41">
        <f t="shared" si="32"/>
        <v>7.6919256100448197E-2</v>
      </c>
      <c r="CL42" s="41">
        <f t="shared" si="33"/>
        <v>-5.5219767177431163E-3</v>
      </c>
      <c r="CM42" s="41">
        <f t="shared" si="34"/>
        <v>-6.042481298383892E-3</v>
      </c>
      <c r="CN42" s="41">
        <f t="shared" si="35"/>
        <v>2.2480319012762106E-2</v>
      </c>
      <c r="CO42" s="41">
        <f t="shared" si="36"/>
        <v>0</v>
      </c>
      <c r="CP42" s="41">
        <f t="shared" si="37"/>
        <v>8.2759093038598814E-3</v>
      </c>
      <c r="CQ42" s="41">
        <f t="shared" si="38"/>
        <v>-1.421675390117518E-2</v>
      </c>
      <c r="CR42" s="41">
        <f t="shared" si="39"/>
        <v>-8.4083122869851298E-2</v>
      </c>
      <c r="CS42" s="41">
        <f t="shared" si="40"/>
        <v>-2.736404681466366E-3</v>
      </c>
      <c r="CT42" s="41">
        <f t="shared" si="41"/>
        <v>6.3897980987709883E-3</v>
      </c>
      <c r="CU42" s="41">
        <f t="shared" si="42"/>
        <v>3.5645269754340424E-2</v>
      </c>
      <c r="CV42" s="41">
        <f t="shared" si="43"/>
        <v>1.6313575491523787E-2</v>
      </c>
      <c r="CW42" s="41">
        <f t="shared" si="44"/>
        <v>-2.2291724882175502E-2</v>
      </c>
      <c r="CX42" s="41">
        <f t="shared" si="45"/>
        <v>-2.5656395549591496E-2</v>
      </c>
      <c r="CY42" s="41">
        <f t="shared" si="46"/>
        <v>1.8570107472126892E-3</v>
      </c>
      <c r="CZ42" s="41">
        <f t="shared" si="47"/>
        <v>1.4134493570007914E-2</v>
      </c>
      <c r="DA42" s="41">
        <f t="shared" si="48"/>
        <v>4.2124703218321411E-3</v>
      </c>
      <c r="DB42" s="41">
        <f t="shared" si="49"/>
        <v>4.024150299725548E-3</v>
      </c>
      <c r="DC42" s="41">
        <f t="shared" si="50"/>
        <v>-7.4932582084463864E-2</v>
      </c>
      <c r="DD42" s="41">
        <f t="shared" si="51"/>
        <v>-2.1080885210160712E-2</v>
      </c>
      <c r="DE42" s="41">
        <f t="shared" si="52"/>
        <v>1.4950444578439106E-2</v>
      </c>
      <c r="DF42" s="41">
        <f t="shared" si="53"/>
        <v>2.5371705804792767E-3</v>
      </c>
      <c r="DG42" s="41">
        <f t="shared" si="54"/>
        <v>-1.0828417036360951E-2</v>
      </c>
      <c r="DH42" s="47">
        <f t="shared" si="55"/>
        <v>3.0090067235245859E-2</v>
      </c>
      <c r="DJ42" s="32" t="str">
        <f>Screening!B42</f>
        <v>PCYO</v>
      </c>
      <c r="DK42" s="46">
        <f>AVERAGE(PCYO)</f>
        <v>7.472983947280394E-4</v>
      </c>
      <c r="DL42" s="46">
        <f t="shared" si="57"/>
        <v>0.20721879262862841</v>
      </c>
      <c r="DN42" s="35"/>
    </row>
    <row r="43" spans="1:118">
      <c r="A43" s="43">
        <v>41911</v>
      </c>
      <c r="B43" s="34">
        <v>36.349997999999999</v>
      </c>
      <c r="C43" s="34">
        <v>3.2151749999999999</v>
      </c>
      <c r="D43" s="34">
        <v>23.030000999999999</v>
      </c>
      <c r="E43" s="34">
        <v>2.02</v>
      </c>
      <c r="F43" s="34">
        <v>443.60000600000001</v>
      </c>
      <c r="G43" s="34">
        <v>47.872284000000001</v>
      </c>
      <c r="H43" s="34">
        <v>8.2061220000000006</v>
      </c>
      <c r="I43" s="34">
        <v>4.2</v>
      </c>
      <c r="J43" s="34">
        <v>439.91863999999998</v>
      </c>
      <c r="K43" s="34">
        <v>3.13</v>
      </c>
      <c r="L43" s="34">
        <v>56.669998</v>
      </c>
      <c r="M43" s="34">
        <v>10.86</v>
      </c>
      <c r="N43" s="34">
        <v>32.429634</v>
      </c>
      <c r="O43" s="34">
        <v>5.64</v>
      </c>
      <c r="P43" s="34">
        <v>27.85</v>
      </c>
      <c r="Q43" s="34">
        <v>28.25</v>
      </c>
      <c r="R43" s="34">
        <v>20.700001</v>
      </c>
      <c r="S43" s="34">
        <v>58.258228000000003</v>
      </c>
      <c r="T43" s="34">
        <v>18.500605</v>
      </c>
      <c r="U43" s="34">
        <v>18</v>
      </c>
      <c r="V43" s="34">
        <v>10.441824</v>
      </c>
      <c r="W43" s="34">
        <v>40.25</v>
      </c>
      <c r="X43" s="34">
        <v>25.559999000000001</v>
      </c>
      <c r="Y43" s="34">
        <v>13.394702000000001</v>
      </c>
      <c r="Z43" s="34">
        <v>16.424634999999999</v>
      </c>
      <c r="AA43" s="34">
        <v>41.706744999999998</v>
      </c>
      <c r="AB43" s="34">
        <v>23.506124</v>
      </c>
      <c r="AC43" s="34">
        <v>1.4999999999999999E-2</v>
      </c>
      <c r="AD43" s="34">
        <v>25.6</v>
      </c>
      <c r="AE43" s="34">
        <v>22.462322</v>
      </c>
      <c r="AF43" s="34">
        <v>6.96</v>
      </c>
      <c r="AG43" s="34">
        <v>349.64999399999999</v>
      </c>
      <c r="AH43" s="34">
        <v>25.081945000000001</v>
      </c>
      <c r="AI43" s="34">
        <v>50.826633000000001</v>
      </c>
      <c r="AJ43" s="34">
        <v>5.458113</v>
      </c>
      <c r="AK43" s="34">
        <v>8.73</v>
      </c>
      <c r="AL43" s="34">
        <v>3.49</v>
      </c>
      <c r="AM43" s="34">
        <v>27.272333</v>
      </c>
      <c r="AN43" s="34">
        <v>26.6</v>
      </c>
      <c r="AO43" s="34">
        <v>44.171429000000003</v>
      </c>
      <c r="AP43" s="34">
        <v>4.6500000000000004</v>
      </c>
      <c r="AQ43" s="34">
        <v>19.809999000000001</v>
      </c>
      <c r="AR43" s="34">
        <v>6.21</v>
      </c>
      <c r="AS43" s="34">
        <v>19.384277000000001</v>
      </c>
      <c r="AT43" s="34">
        <v>8.0607629999999997</v>
      </c>
      <c r="AU43" s="34">
        <v>5.35</v>
      </c>
      <c r="AV43" s="34">
        <v>13.069981</v>
      </c>
      <c r="AW43" s="34">
        <v>16.465885</v>
      </c>
      <c r="AX43" s="34">
        <v>4.59</v>
      </c>
      <c r="AY43" s="34">
        <v>19</v>
      </c>
      <c r="AZ43" s="34">
        <v>47.169998</v>
      </c>
      <c r="BA43" s="34">
        <v>23.01</v>
      </c>
      <c r="BB43" s="34">
        <v>28.099428</v>
      </c>
      <c r="BC43" s="34">
        <v>21.092030999999999</v>
      </c>
      <c r="BD43" s="34">
        <v>24.49</v>
      </c>
      <c r="BE43" s="38"/>
      <c r="BF43" s="41">
        <f t="shared" si="1"/>
        <v>9.6752105027841512E-3</v>
      </c>
      <c r="BG43" s="41">
        <f t="shared" si="2"/>
        <v>-1.3937427127932134E-2</v>
      </c>
      <c r="BH43" s="47">
        <f t="shared" si="3"/>
        <v>-4.3326757552348107E-3</v>
      </c>
      <c r="BI43" s="41">
        <f t="shared" si="4"/>
        <v>0</v>
      </c>
      <c r="BJ43" s="41">
        <f t="shared" si="5"/>
        <v>3.6621874915428196</v>
      </c>
      <c r="BK43" s="41">
        <f t="shared" si="6"/>
        <v>1.2308023451909291E-2</v>
      </c>
      <c r="BL43" s="41">
        <f t="shared" si="7"/>
        <v>7.2993163192214185E-3</v>
      </c>
      <c r="BM43" s="41">
        <f t="shared" si="8"/>
        <v>-2.3781224049673243E-3</v>
      </c>
      <c r="BN43" s="41">
        <f t="shared" si="9"/>
        <v>-1.8868467202664815E-2</v>
      </c>
      <c r="BO43" s="41">
        <f t="shared" si="10"/>
        <v>-3.7621991789584294E-2</v>
      </c>
      <c r="BP43" s="41">
        <f t="shared" si="11"/>
        <v>2.6644366100345613E-2</v>
      </c>
      <c r="BQ43" s="41">
        <f t="shared" si="12"/>
        <v>-1.0077959781349601E-2</v>
      </c>
      <c r="BR43" s="41">
        <f t="shared" si="13"/>
        <v>6.8474575667809411E-3</v>
      </c>
      <c r="BS43" s="41">
        <f t="shared" si="14"/>
        <v>-5.3050522296932291E-3</v>
      </c>
      <c r="BT43" s="41">
        <f t="shared" si="15"/>
        <v>-4.218548250121866E-2</v>
      </c>
      <c r="BU43" s="41">
        <f t="shared" si="16"/>
        <v>-2.7924991282061745E-2</v>
      </c>
      <c r="BV43" s="41">
        <f t="shared" si="17"/>
        <v>-8.6579665412155789E-3</v>
      </c>
      <c r="BW43" s="41">
        <f t="shared" si="18"/>
        <v>6.7482057814186739E-3</v>
      </c>
      <c r="BX43" s="47">
        <f t="shared" si="19"/>
        <v>-2.2379447937617047E-2</v>
      </c>
      <c r="BY43" s="47">
        <f t="shared" si="20"/>
        <v>1.5113637810048106E-2</v>
      </c>
      <c r="BZ43" s="41">
        <f t="shared" si="21"/>
        <v>-1.2588902513931896E-2</v>
      </c>
      <c r="CA43" s="41">
        <f t="shared" si="22"/>
        <v>-1.7376198985408486E-3</v>
      </c>
      <c r="CB43" s="41">
        <f t="shared" si="23"/>
        <v>-2.0523508762934392E-2</v>
      </c>
      <c r="CC43" s="41">
        <f t="shared" si="24"/>
        <v>1.4500565577904795E-3</v>
      </c>
      <c r="CD43" s="41">
        <f t="shared" si="25"/>
        <v>1.434435035973794E-2</v>
      </c>
      <c r="CE43" s="41">
        <f t="shared" si="26"/>
        <v>9.9036536417308849E-2</v>
      </c>
      <c r="CF43" s="41">
        <f t="shared" si="27"/>
        <v>9.1433439582026318E-3</v>
      </c>
      <c r="CG43" s="41">
        <f t="shared" si="58"/>
        <v>0.28768207245178101</v>
      </c>
      <c r="CH43" s="41">
        <f t="shared" si="29"/>
        <v>-7.7821016823641873E-3</v>
      </c>
      <c r="CI43" s="41">
        <f t="shared" si="30"/>
        <v>6.8924002900185004E-3</v>
      </c>
      <c r="CJ43" s="41">
        <f t="shared" si="31"/>
        <v>-1.4357504261041534E-3</v>
      </c>
      <c r="CK43" s="41">
        <f t="shared" si="32"/>
        <v>4.0863704480861636E-2</v>
      </c>
      <c r="CL43" s="41">
        <f t="shared" si="33"/>
        <v>1.7563593531403295E-2</v>
      </c>
      <c r="CM43" s="41">
        <f t="shared" si="34"/>
        <v>-5.8884109483858457E-3</v>
      </c>
      <c r="CN43" s="41">
        <f t="shared" si="35"/>
        <v>-2.5709185355705086E-2</v>
      </c>
      <c r="CO43" s="41">
        <f t="shared" si="36"/>
        <v>2.7876369528254868E-2</v>
      </c>
      <c r="CP43" s="41">
        <f t="shared" si="37"/>
        <v>-4.2081945434313463E-2</v>
      </c>
      <c r="CQ43" s="41">
        <f t="shared" si="38"/>
        <v>-7.5128302368335977E-3</v>
      </c>
      <c r="CR43" s="41">
        <f t="shared" si="39"/>
        <v>-6.8992801311510352E-2</v>
      </c>
      <c r="CS43" s="41">
        <f t="shared" si="40"/>
        <v>8.5748479432502002E-3</v>
      </c>
      <c r="CT43" s="41">
        <f t="shared" si="41"/>
        <v>-1.2820688429061321E-2</v>
      </c>
      <c r="CU43" s="41">
        <f t="shared" si="42"/>
        <v>-9.0453382814060616E-3</v>
      </c>
      <c r="CV43" s="41">
        <f t="shared" si="43"/>
        <v>4.8426244757879908E-3</v>
      </c>
      <c r="CW43" s="41">
        <f t="shared" si="44"/>
        <v>-2.2309221883665228E-2</v>
      </c>
      <c r="CX43" s="41">
        <f t="shared" si="45"/>
        <v>-1.130890902526345E-3</v>
      </c>
      <c r="CY43" s="41">
        <f t="shared" si="46"/>
        <v>-7.4488240129906248E-3</v>
      </c>
      <c r="CZ43" s="41">
        <f t="shared" si="47"/>
        <v>-3.5148613008700123E-3</v>
      </c>
      <c r="DA43" s="41">
        <f t="shared" si="48"/>
        <v>-6.6127724125455326E-2</v>
      </c>
      <c r="DB43" s="41">
        <f t="shared" si="49"/>
        <v>-8.1549866964107862E-2</v>
      </c>
      <c r="DC43" s="41">
        <f t="shared" si="50"/>
        <v>0.14411344116478791</v>
      </c>
      <c r="DD43" s="41">
        <f t="shared" si="51"/>
        <v>3.538662751318903E-2</v>
      </c>
      <c r="DE43" s="41">
        <f t="shared" si="52"/>
        <v>-5.2899999468629604E-2</v>
      </c>
      <c r="DF43" s="41">
        <f t="shared" si="53"/>
        <v>-1.2677272542651993E-3</v>
      </c>
      <c r="DG43" s="41">
        <f t="shared" si="54"/>
        <v>2.2220658616621279E-2</v>
      </c>
      <c r="DH43" s="47">
        <f t="shared" si="55"/>
        <v>8.2000867807905855E-3</v>
      </c>
      <c r="DJ43" s="32" t="str">
        <f>Screening!B43</f>
        <v>PGEM</v>
      </c>
      <c r="DK43" s="46">
        <f>AVERAGE(PGEM)</f>
        <v>-6.9872150049938794E-5</v>
      </c>
      <c r="DL43" s="46">
        <f t="shared" si="57"/>
        <v>-1.7453670666536358E-2</v>
      </c>
      <c r="DN43" s="35"/>
    </row>
    <row r="44" spans="1:118">
      <c r="A44" s="43">
        <v>41912</v>
      </c>
      <c r="B44" s="34">
        <v>34.189999</v>
      </c>
      <c r="C44" s="34">
        <v>3.2433779999999999</v>
      </c>
      <c r="D44" s="34">
        <v>23.610001</v>
      </c>
      <c r="E44" s="34">
        <v>2.02</v>
      </c>
      <c r="F44" s="34">
        <v>448.79998799999998</v>
      </c>
      <c r="G44" s="34">
        <v>48.714072999999999</v>
      </c>
      <c r="H44" s="34">
        <v>8.1166009999999993</v>
      </c>
      <c r="I44" s="34">
        <v>4.3</v>
      </c>
      <c r="J44" s="34">
        <v>449.34548999999998</v>
      </c>
      <c r="K44" s="34">
        <v>3.1</v>
      </c>
      <c r="L44" s="34">
        <v>55.220001000000003</v>
      </c>
      <c r="M44" s="34">
        <v>10.7</v>
      </c>
      <c r="N44" s="34">
        <v>32.429634</v>
      </c>
      <c r="O44" s="34">
        <v>5.61</v>
      </c>
      <c r="P44" s="34">
        <v>26.75</v>
      </c>
      <c r="Q44" s="34">
        <v>26.51</v>
      </c>
      <c r="R44" s="34">
        <v>20.399999999999999</v>
      </c>
      <c r="S44" s="34">
        <v>58.472785999999999</v>
      </c>
      <c r="T44" s="34">
        <v>18.812194999999999</v>
      </c>
      <c r="U44" s="34">
        <v>18.420000000000002</v>
      </c>
      <c r="V44" s="34">
        <v>10.450688</v>
      </c>
      <c r="W44" s="34">
        <v>40.290000999999997</v>
      </c>
      <c r="X44" s="34">
        <v>25.370000999999998</v>
      </c>
      <c r="Y44" s="34">
        <v>12.860859</v>
      </c>
      <c r="Z44" s="34">
        <v>16.316030999999999</v>
      </c>
      <c r="AA44" s="34">
        <v>42.693283000000001</v>
      </c>
      <c r="AB44" s="34">
        <v>23.622979999999998</v>
      </c>
      <c r="AC44" s="34">
        <v>1.4999999999999999E-2</v>
      </c>
      <c r="AD44" s="34">
        <v>25.360001</v>
      </c>
      <c r="AE44" s="34">
        <v>22.317114</v>
      </c>
      <c r="AF44" s="34">
        <v>6.88</v>
      </c>
      <c r="AG44" s="34">
        <v>358.75</v>
      </c>
      <c r="AH44" s="34">
        <v>24.636165999999999</v>
      </c>
      <c r="AI44" s="34">
        <v>51.456035999999997</v>
      </c>
      <c r="AJ44" s="34">
        <v>5.3689249999999999</v>
      </c>
      <c r="AK44" s="34">
        <v>9.07</v>
      </c>
      <c r="AL44" s="34">
        <v>3.4</v>
      </c>
      <c r="AM44" s="34">
        <v>27.334927</v>
      </c>
      <c r="AN44" s="34">
        <v>27</v>
      </c>
      <c r="AO44" s="34">
        <v>43.691428999999999</v>
      </c>
      <c r="AP44" s="34">
        <v>4.68</v>
      </c>
      <c r="AQ44" s="34">
        <v>19.360001</v>
      </c>
      <c r="AR44" s="34">
        <v>6.06</v>
      </c>
      <c r="AS44" s="34">
        <v>19.669478999999999</v>
      </c>
      <c r="AT44" s="34">
        <v>8.0334079999999997</v>
      </c>
      <c r="AU44" s="34">
        <v>5.31</v>
      </c>
      <c r="AV44" s="34">
        <v>13.208043</v>
      </c>
      <c r="AW44" s="34">
        <v>16.391933000000002</v>
      </c>
      <c r="AX44" s="34">
        <v>4.66</v>
      </c>
      <c r="AY44" s="34">
        <v>19.129999000000002</v>
      </c>
      <c r="AZ44" s="34">
        <v>46.98</v>
      </c>
      <c r="BA44" s="34">
        <v>22.049999</v>
      </c>
      <c r="BB44" s="34">
        <v>28.143988</v>
      </c>
      <c r="BC44" s="34">
        <v>21.178039999999999</v>
      </c>
      <c r="BD44" s="34">
        <v>24.950001</v>
      </c>
      <c r="BE44" s="38"/>
      <c r="BF44" s="41">
        <f t="shared" si="1"/>
        <v>-6.1260974556002774E-2</v>
      </c>
      <c r="BG44" s="41">
        <f t="shared" si="2"/>
        <v>8.7335907180808841E-3</v>
      </c>
      <c r="BH44" s="47">
        <f t="shared" si="3"/>
        <v>2.4872636198138239E-2</v>
      </c>
      <c r="BI44" s="41">
        <f t="shared" si="4"/>
        <v>0</v>
      </c>
      <c r="BJ44" s="41">
        <f t="shared" si="5"/>
        <v>1.165405846860749E-2</v>
      </c>
      <c r="BK44" s="41">
        <f t="shared" si="6"/>
        <v>1.7431246828708974E-2</v>
      </c>
      <c r="BL44" s="41">
        <f t="shared" si="7"/>
        <v>-1.0968990601156307E-2</v>
      </c>
      <c r="BM44" s="41">
        <f t="shared" si="8"/>
        <v>2.3530497410194036E-2</v>
      </c>
      <c r="BN44" s="41">
        <f t="shared" si="9"/>
        <v>2.1202256610703851E-2</v>
      </c>
      <c r="BO44" s="41">
        <f t="shared" si="10"/>
        <v>-9.630893060961189E-3</v>
      </c>
      <c r="BP44" s="41">
        <f t="shared" si="11"/>
        <v>-2.5919710278096683E-2</v>
      </c>
      <c r="BQ44" s="41">
        <f t="shared" si="12"/>
        <v>-1.4842573037928852E-2</v>
      </c>
      <c r="BR44" s="41">
        <f t="shared" si="13"/>
        <v>0</v>
      </c>
      <c r="BS44" s="41">
        <f t="shared" si="14"/>
        <v>-5.3333459753625049E-3</v>
      </c>
      <c r="BT44" s="41">
        <f t="shared" si="15"/>
        <v>-4.0298493031277582E-2</v>
      </c>
      <c r="BU44" s="41">
        <f t="shared" si="16"/>
        <v>-6.3571437291515695E-2</v>
      </c>
      <c r="BV44" s="41">
        <f t="shared" si="17"/>
        <v>-1.4598847730330393E-2</v>
      </c>
      <c r="BW44" s="41">
        <f t="shared" si="18"/>
        <v>3.6761137297180359E-3</v>
      </c>
      <c r="BX44" s="47">
        <f t="shared" si="19"/>
        <v>1.6701895500823564E-2</v>
      </c>
      <c r="BY44" s="47">
        <f t="shared" si="20"/>
        <v>2.3065272930996188E-2</v>
      </c>
      <c r="BZ44" s="41">
        <f t="shared" si="21"/>
        <v>8.4853372651842078E-4</v>
      </c>
      <c r="CA44" s="41">
        <f t="shared" si="22"/>
        <v>9.9332015873770962E-4</v>
      </c>
      <c r="CB44" s="41">
        <f t="shared" si="23"/>
        <v>-7.4611773578792135E-3</v>
      </c>
      <c r="CC44" s="41">
        <f t="shared" si="24"/>
        <v>-4.0670742795773943E-2</v>
      </c>
      <c r="CD44" s="41">
        <f t="shared" si="25"/>
        <v>-6.6342204725434745E-3</v>
      </c>
      <c r="CE44" s="41">
        <f t="shared" si="26"/>
        <v>2.3378734744940375E-2</v>
      </c>
      <c r="CF44" s="41">
        <f t="shared" si="27"/>
        <v>4.9589841331231996E-3</v>
      </c>
      <c r="CG44" s="41">
        <f t="shared" si="58"/>
        <v>0</v>
      </c>
      <c r="CH44" s="41">
        <f t="shared" si="29"/>
        <v>-9.4191824843157489E-3</v>
      </c>
      <c r="CI44" s="41">
        <f t="shared" si="30"/>
        <v>-6.4854996822349157E-3</v>
      </c>
      <c r="CJ44" s="41">
        <f t="shared" si="31"/>
        <v>-1.1560822401075971E-2</v>
      </c>
      <c r="CK44" s="41">
        <f t="shared" si="32"/>
        <v>2.5693130083972289E-2</v>
      </c>
      <c r="CL44" s="41">
        <f t="shared" si="33"/>
        <v>-1.7932738682931389E-2</v>
      </c>
      <c r="CM44" s="41">
        <f t="shared" si="34"/>
        <v>1.2307284327510758E-2</v>
      </c>
      <c r="CN44" s="41">
        <f t="shared" si="35"/>
        <v>-1.6475423365148411E-2</v>
      </c>
      <c r="CO44" s="41">
        <f t="shared" si="36"/>
        <v>3.8206894275534475E-2</v>
      </c>
      <c r="CP44" s="41">
        <f t="shared" si="37"/>
        <v>-2.6126304592220151E-2</v>
      </c>
      <c r="CQ44" s="41">
        <f t="shared" si="38"/>
        <v>2.2925166878636884E-3</v>
      </c>
      <c r="CR44" s="41">
        <f t="shared" si="39"/>
        <v>1.4925650216675574E-2</v>
      </c>
      <c r="CS44" s="41">
        <f t="shared" si="40"/>
        <v>-1.0926227218517092E-2</v>
      </c>
      <c r="CT44" s="41">
        <f t="shared" si="41"/>
        <v>6.4308903302903314E-3</v>
      </c>
      <c r="CU44" s="41">
        <f t="shared" si="42"/>
        <v>-2.2977676729580409E-2</v>
      </c>
      <c r="CV44" s="41">
        <f t="shared" si="43"/>
        <v>-2.4451095864164423E-2</v>
      </c>
      <c r="CW44" s="41">
        <f t="shared" si="44"/>
        <v>1.4605871465767962E-2</v>
      </c>
      <c r="CX44" s="41">
        <f t="shared" si="45"/>
        <v>-3.3993706593801773E-3</v>
      </c>
      <c r="CY44" s="41">
        <f t="shared" si="46"/>
        <v>-7.5047256540676927E-3</v>
      </c>
      <c r="CZ44" s="41">
        <f t="shared" si="47"/>
        <v>1.0507888290906662E-2</v>
      </c>
      <c r="DA44" s="41">
        <f t="shared" si="48"/>
        <v>-4.5013411948629633E-3</v>
      </c>
      <c r="DB44" s="41">
        <f t="shared" si="49"/>
        <v>1.5135424065100813E-2</v>
      </c>
      <c r="DC44" s="41">
        <f t="shared" si="50"/>
        <v>6.8187520118045261E-3</v>
      </c>
      <c r="DD44" s="41">
        <f t="shared" si="51"/>
        <v>-4.0360756655722779E-3</v>
      </c>
      <c r="DE44" s="41">
        <f t="shared" si="52"/>
        <v>-4.2616347505894596E-2</v>
      </c>
      <c r="DF44" s="41">
        <f t="shared" si="53"/>
        <v>1.5845413558569811E-3</v>
      </c>
      <c r="DG44" s="41">
        <f t="shared" si="54"/>
        <v>4.0695043402502263E-3</v>
      </c>
      <c r="DH44" s="47">
        <f t="shared" si="55"/>
        <v>1.8608991313610837E-2</v>
      </c>
      <c r="DJ44" s="32" t="str">
        <f>Screening!B44</f>
        <v>QNST</v>
      </c>
      <c r="DK44" s="46">
        <f>AVERAGE(QNST)</f>
        <v>5.5655025123284188E-4</v>
      </c>
      <c r="DL44" s="46">
        <f t="shared" si="57"/>
        <v>0.15056216643590892</v>
      </c>
      <c r="DN44" s="35"/>
    </row>
    <row r="45" spans="1:118">
      <c r="A45" s="43">
        <v>41913</v>
      </c>
      <c r="B45" s="34">
        <v>32.270000000000003</v>
      </c>
      <c r="C45" s="34">
        <v>3.232097</v>
      </c>
      <c r="D45" s="34">
        <v>24.309999000000001</v>
      </c>
      <c r="E45" s="34">
        <v>2.0299999999999998</v>
      </c>
      <c r="F45" s="34">
        <v>11.54</v>
      </c>
      <c r="G45" s="34">
        <v>51.742686999999997</v>
      </c>
      <c r="H45" s="34">
        <v>8.1563879999999997</v>
      </c>
      <c r="I45" s="34">
        <v>4.4400000000000004</v>
      </c>
      <c r="J45" s="34">
        <v>464.00939899999997</v>
      </c>
      <c r="K45" s="34">
        <v>3.53</v>
      </c>
      <c r="L45" s="34">
        <v>53.810001</v>
      </c>
      <c r="M45" s="34">
        <v>10.87</v>
      </c>
      <c r="N45" s="34">
        <v>32.577159999999999</v>
      </c>
      <c r="O45" s="34">
        <v>5.67</v>
      </c>
      <c r="P45" s="34">
        <v>28.42</v>
      </c>
      <c r="Q45" s="34">
        <v>25.209999</v>
      </c>
      <c r="R45" s="34">
        <v>20.059999000000001</v>
      </c>
      <c r="S45" s="34">
        <v>58.370170999999999</v>
      </c>
      <c r="T45" s="34">
        <v>19.191943999999999</v>
      </c>
      <c r="U45" s="34">
        <v>17.489999999999998</v>
      </c>
      <c r="V45" s="34">
        <v>10.202491</v>
      </c>
      <c r="W45" s="34">
        <v>41.060001</v>
      </c>
      <c r="X45" s="34">
        <v>25.17</v>
      </c>
      <c r="Y45" s="34">
        <v>13.559711999999999</v>
      </c>
      <c r="Z45" s="34">
        <v>16.600079999999998</v>
      </c>
      <c r="AA45" s="34">
        <v>44.877285000000001</v>
      </c>
      <c r="AB45" s="34">
        <v>24.791505999999998</v>
      </c>
      <c r="AC45" s="34">
        <v>1.4999999999999999E-2</v>
      </c>
      <c r="AD45" s="34">
        <v>25.709999</v>
      </c>
      <c r="AE45" s="34">
        <v>22.961480999999999</v>
      </c>
      <c r="AF45" s="34">
        <v>6.93</v>
      </c>
      <c r="AG45" s="34">
        <v>365.75</v>
      </c>
      <c r="AH45" s="34">
        <v>25.491334999999999</v>
      </c>
      <c r="AI45" s="34">
        <v>51.097759000000003</v>
      </c>
      <c r="AJ45" s="34">
        <v>5.3958680000000001</v>
      </c>
      <c r="AK45" s="34">
        <v>9.99</v>
      </c>
      <c r="AL45" s="34">
        <v>3.62</v>
      </c>
      <c r="AM45" s="34">
        <v>27.817782999999999</v>
      </c>
      <c r="AN45" s="34">
        <v>26.500001999999999</v>
      </c>
      <c r="AO45" s="34">
        <v>43.571429999999999</v>
      </c>
      <c r="AP45" s="34">
        <v>4.63</v>
      </c>
      <c r="AQ45" s="34">
        <v>18.52</v>
      </c>
      <c r="AR45" s="34">
        <v>6.6</v>
      </c>
      <c r="AS45" s="34">
        <v>20.715221</v>
      </c>
      <c r="AT45" s="34">
        <v>8.115475</v>
      </c>
      <c r="AU45" s="34">
        <v>5.29</v>
      </c>
      <c r="AV45" s="34">
        <v>13.088388</v>
      </c>
      <c r="AW45" s="34">
        <v>16.75346</v>
      </c>
      <c r="AX45" s="34">
        <v>4.76</v>
      </c>
      <c r="AY45" s="34">
        <v>21.030000999999999</v>
      </c>
      <c r="AZ45" s="34">
        <v>48.790000999999997</v>
      </c>
      <c r="BA45" s="34">
        <v>21.15</v>
      </c>
      <c r="BB45" s="34">
        <v>27.119108000000001</v>
      </c>
      <c r="BC45" s="34">
        <v>22.019044999999998</v>
      </c>
      <c r="BD45" s="34">
        <v>23.799999</v>
      </c>
      <c r="BE45" s="38"/>
      <c r="BF45" s="41">
        <f t="shared" si="1"/>
        <v>-5.7795168339020743E-2</v>
      </c>
      <c r="BG45" s="41">
        <f t="shared" si="2"/>
        <v>-3.4842266899199098E-3</v>
      </c>
      <c r="BH45" s="47">
        <f t="shared" si="3"/>
        <v>2.9217353740340998E-2</v>
      </c>
      <c r="BI45" s="41">
        <f t="shared" si="4"/>
        <v>4.9382816405825767E-3</v>
      </c>
      <c r="BJ45" s="41">
        <f t="shared" si="5"/>
        <v>-3.6607580663905646</v>
      </c>
      <c r="BK45" s="41">
        <f t="shared" si="6"/>
        <v>6.03151465002962E-2</v>
      </c>
      <c r="BL45" s="41">
        <f t="shared" si="7"/>
        <v>4.8899534413770233E-3</v>
      </c>
      <c r="BM45" s="41">
        <f t="shared" si="8"/>
        <v>3.2039353744616875E-2</v>
      </c>
      <c r="BN45" s="41">
        <f t="shared" si="9"/>
        <v>3.2112751152305156E-2</v>
      </c>
      <c r="BO45" s="41">
        <f t="shared" si="10"/>
        <v>0.12989575945410481</v>
      </c>
      <c r="BP45" s="41">
        <f t="shared" si="11"/>
        <v>-2.586588252615454E-2</v>
      </c>
      <c r="BQ45" s="41">
        <f t="shared" si="12"/>
        <v>1.5762959665257554E-2</v>
      </c>
      <c r="BR45" s="41">
        <f t="shared" si="13"/>
        <v>4.5387949222964246E-3</v>
      </c>
      <c r="BS45" s="41">
        <f t="shared" si="14"/>
        <v>1.0638398205055577E-2</v>
      </c>
      <c r="BT45" s="41">
        <f t="shared" si="15"/>
        <v>6.05586493269391E-2</v>
      </c>
      <c r="BU45" s="41">
        <f t="shared" si="16"/>
        <v>-5.0281318767905495E-2</v>
      </c>
      <c r="BV45" s="41">
        <f t="shared" si="17"/>
        <v>-1.6807168166831043E-2</v>
      </c>
      <c r="BW45" s="41">
        <f t="shared" si="18"/>
        <v>-1.7564606205904122E-3</v>
      </c>
      <c r="BX45" s="47">
        <f t="shared" si="19"/>
        <v>1.9985277897601652E-2</v>
      </c>
      <c r="BY45" s="47">
        <f t="shared" si="20"/>
        <v>-5.1807741796650222E-2</v>
      </c>
      <c r="BZ45" s="41">
        <f t="shared" si="21"/>
        <v>-2.4035907403509423E-2</v>
      </c>
      <c r="CA45" s="41">
        <f t="shared" si="22"/>
        <v>1.8931111922080125E-2</v>
      </c>
      <c r="CB45" s="41">
        <f t="shared" si="23"/>
        <v>-7.914603880598935E-3</v>
      </c>
      <c r="CC45" s="41">
        <f t="shared" si="24"/>
        <v>5.291453050244891E-2</v>
      </c>
      <c r="CD45" s="41">
        <f t="shared" si="25"/>
        <v>1.7259393199001952E-2</v>
      </c>
      <c r="CE45" s="41">
        <f t="shared" si="26"/>
        <v>4.9890163663160451E-2</v>
      </c>
      <c r="CF45" s="41">
        <f t="shared" si="27"/>
        <v>4.8281127425671304E-2</v>
      </c>
      <c r="CG45" s="41">
        <f t="shared" si="58"/>
        <v>0</v>
      </c>
      <c r="CH45" s="41">
        <f t="shared" si="29"/>
        <v>1.3706813381224906E-2</v>
      </c>
      <c r="CI45" s="41">
        <f t="shared" si="30"/>
        <v>2.8464244777689215E-2</v>
      </c>
      <c r="CJ45" s="41">
        <f t="shared" si="31"/>
        <v>7.2411612565594736E-3</v>
      </c>
      <c r="CK45" s="41">
        <f t="shared" si="32"/>
        <v>1.9324272826402842E-2</v>
      </c>
      <c r="CL45" s="41">
        <f t="shared" si="33"/>
        <v>3.4123064587445802E-2</v>
      </c>
      <c r="CM45" s="41">
        <f t="shared" si="34"/>
        <v>-6.9871321210399637E-3</v>
      </c>
      <c r="CN45" s="41">
        <f t="shared" si="35"/>
        <v>5.005773220334909E-3</v>
      </c>
      <c r="CO45" s="41">
        <f t="shared" si="36"/>
        <v>9.6612328533416947E-2</v>
      </c>
      <c r="CP45" s="41">
        <f t="shared" si="37"/>
        <v>6.269859421556398E-2</v>
      </c>
      <c r="CQ45" s="41">
        <f t="shared" si="38"/>
        <v>1.7510230675404064E-2</v>
      </c>
      <c r="CR45" s="41">
        <f t="shared" si="39"/>
        <v>-1.8692057540457344E-2</v>
      </c>
      <c r="CS45" s="41">
        <f t="shared" si="40"/>
        <v>-2.7502898029114222E-3</v>
      </c>
      <c r="CT45" s="41">
        <f t="shared" si="41"/>
        <v>-1.0741241831412625E-2</v>
      </c>
      <c r="CU45" s="41">
        <f t="shared" si="42"/>
        <v>-4.435790428328891E-2</v>
      </c>
      <c r="CV45" s="41">
        <f t="shared" si="43"/>
        <v>8.535984895115685E-2</v>
      </c>
      <c r="CW45" s="41">
        <f t="shared" si="44"/>
        <v>5.1800599056006279E-2</v>
      </c>
      <c r="CX45" s="41">
        <f t="shared" si="45"/>
        <v>1.0163886442207858E-2</v>
      </c>
      <c r="CY45" s="41">
        <f t="shared" si="46"/>
        <v>-3.7735893836393797E-3</v>
      </c>
      <c r="CZ45" s="41">
        <f t="shared" si="47"/>
        <v>-9.1005373174470362E-3</v>
      </c>
      <c r="DA45" s="41">
        <f t="shared" si="48"/>
        <v>2.1815480534637634E-2</v>
      </c>
      <c r="DB45" s="41">
        <f t="shared" si="49"/>
        <v>2.1232220105774118E-2</v>
      </c>
      <c r="DC45" s="41">
        <f t="shared" si="50"/>
        <v>9.4692306087479722E-2</v>
      </c>
      <c r="DD45" s="41">
        <f t="shared" si="51"/>
        <v>3.7803415092982129E-2</v>
      </c>
      <c r="DE45" s="41">
        <f t="shared" si="52"/>
        <v>-4.1672651049093165E-2</v>
      </c>
      <c r="DF45" s="41">
        <f t="shared" si="53"/>
        <v>-3.709518994066565E-2</v>
      </c>
      <c r="DG45" s="41">
        <f t="shared" si="54"/>
        <v>3.8942964931142993E-2</v>
      </c>
      <c r="DH45" s="47">
        <f t="shared" si="55"/>
        <v>-4.7188323617065826E-2</v>
      </c>
      <c r="DJ45" s="32" t="str">
        <f>Screening!B45</f>
        <v>RMR</v>
      </c>
      <c r="DK45" s="46">
        <f>AVERAGE(RMR)</f>
        <v>3.0179395902565596E-3</v>
      </c>
      <c r="DL45" s="51">
        <f>EXP(DK45*252)-1</f>
        <v>1.1393900750356942</v>
      </c>
      <c r="DN45" s="35"/>
    </row>
    <row r="46" spans="1:118">
      <c r="A46" s="43">
        <v>41914</v>
      </c>
      <c r="B46" s="34">
        <v>34.270000000000003</v>
      </c>
      <c r="C46" s="34">
        <v>3.2433779999999999</v>
      </c>
      <c r="D46" s="34">
        <v>23.92</v>
      </c>
      <c r="E46" s="34">
        <v>2</v>
      </c>
      <c r="F46" s="34">
        <v>11.5</v>
      </c>
      <c r="G46" s="34">
        <v>52.685127000000001</v>
      </c>
      <c r="H46" s="34">
        <v>8.8029320000000002</v>
      </c>
      <c r="I46" s="34">
        <v>4.46</v>
      </c>
      <c r="J46" s="34">
        <v>459.81973299999999</v>
      </c>
      <c r="K46" s="34">
        <v>3.552</v>
      </c>
      <c r="L46" s="34">
        <v>53.009998000000003</v>
      </c>
      <c r="M46" s="34">
        <v>10.94</v>
      </c>
      <c r="N46" s="34">
        <v>32.780022000000002</v>
      </c>
      <c r="O46" s="34">
        <v>5.63</v>
      </c>
      <c r="P46" s="34">
        <v>28.49</v>
      </c>
      <c r="Q46" s="34">
        <v>23.5</v>
      </c>
      <c r="R46" s="34">
        <v>19.860001</v>
      </c>
      <c r="S46" s="34">
        <v>58.696674000000002</v>
      </c>
      <c r="T46" s="34">
        <v>18.987465</v>
      </c>
      <c r="U46" s="34">
        <v>17.420000000000002</v>
      </c>
      <c r="V46" s="34">
        <v>10.149308</v>
      </c>
      <c r="W46" s="34">
        <v>41.18</v>
      </c>
      <c r="X46" s="34">
        <v>24.129999000000002</v>
      </c>
      <c r="Y46" s="34">
        <v>13.132633</v>
      </c>
      <c r="Z46" s="34">
        <v>16.708687000000001</v>
      </c>
      <c r="AA46" s="34">
        <v>46.700676000000001</v>
      </c>
      <c r="AB46" s="34">
        <v>25.043908999999999</v>
      </c>
      <c r="AC46" s="34">
        <v>1.4999999999999999E-2</v>
      </c>
      <c r="AD46" s="34">
        <v>25.48</v>
      </c>
      <c r="AE46" s="34">
        <v>22.689216999999999</v>
      </c>
      <c r="AF46" s="34">
        <v>6.85</v>
      </c>
      <c r="AG46" s="34">
        <v>366.10000600000001</v>
      </c>
      <c r="AH46" s="34">
        <v>25.291191000000001</v>
      </c>
      <c r="AI46" s="34">
        <v>51.097759000000003</v>
      </c>
      <c r="AJ46" s="34">
        <v>5.4497520000000002</v>
      </c>
      <c r="AK46" s="34">
        <v>13.7</v>
      </c>
      <c r="AL46" s="34">
        <v>3.61</v>
      </c>
      <c r="AM46" s="34">
        <v>27.799900000000001</v>
      </c>
      <c r="AN46" s="34">
        <v>26.500001999999999</v>
      </c>
      <c r="AO46" s="34">
        <v>44.782856000000002</v>
      </c>
      <c r="AP46" s="34">
        <v>4.92</v>
      </c>
      <c r="AQ46" s="34">
        <v>18.34</v>
      </c>
      <c r="AR46" s="34">
        <v>6.5</v>
      </c>
      <c r="AS46" s="34">
        <v>21.019438000000001</v>
      </c>
      <c r="AT46" s="34">
        <v>8.3525539999999996</v>
      </c>
      <c r="AU46" s="34">
        <v>5.28</v>
      </c>
      <c r="AV46" s="34">
        <v>13.208043</v>
      </c>
      <c r="AW46" s="34">
        <v>17.345048999999999</v>
      </c>
      <c r="AX46" s="34">
        <v>4.74</v>
      </c>
      <c r="AY46" s="34">
        <v>20.149999999999999</v>
      </c>
      <c r="AZ46" s="34">
        <v>48.810001</v>
      </c>
      <c r="BA46" s="34">
        <v>20.9</v>
      </c>
      <c r="BB46" s="34">
        <v>26.620041000000001</v>
      </c>
      <c r="BC46" s="34">
        <v>22.191071000000001</v>
      </c>
      <c r="BD46" s="34">
        <v>23.690000999999999</v>
      </c>
      <c r="BE46" s="38"/>
      <c r="BF46" s="41">
        <f t="shared" si="1"/>
        <v>6.0132329822647108E-2</v>
      </c>
      <c r="BG46" s="41">
        <f t="shared" si="2"/>
        <v>3.4842266899198977E-3</v>
      </c>
      <c r="BH46" s="47">
        <f t="shared" si="3"/>
        <v>-1.6172818110264924E-2</v>
      </c>
      <c r="BI46" s="41">
        <f t="shared" si="4"/>
        <v>-1.4888612493750524E-2</v>
      </c>
      <c r="BJ46" s="41">
        <f t="shared" si="5"/>
        <v>-3.4722257107490922E-3</v>
      </c>
      <c r="BK46" s="41">
        <f t="shared" si="6"/>
        <v>1.8050087451822811E-2</v>
      </c>
      <c r="BL46" s="41">
        <f t="shared" si="7"/>
        <v>7.6283423889543595E-2</v>
      </c>
      <c r="BM46" s="41">
        <f t="shared" si="8"/>
        <v>4.4943895878392674E-3</v>
      </c>
      <c r="BN46" s="41">
        <f t="shared" si="9"/>
        <v>-9.0702805929894562E-3</v>
      </c>
      <c r="BO46" s="41">
        <f t="shared" si="10"/>
        <v>6.2129541847184069E-3</v>
      </c>
      <c r="BP46" s="41">
        <f t="shared" si="11"/>
        <v>-1.4978804814250754E-2</v>
      </c>
      <c r="BQ46" s="41">
        <f t="shared" si="12"/>
        <v>6.4190958607170242E-3</v>
      </c>
      <c r="BR46" s="41">
        <f t="shared" si="13"/>
        <v>6.2078151249992906E-3</v>
      </c>
      <c r="BS46" s="41">
        <f t="shared" si="14"/>
        <v>-7.0796755880616884E-3</v>
      </c>
      <c r="BT46" s="41">
        <f t="shared" si="15"/>
        <v>2.4600258408621774E-3</v>
      </c>
      <c r="BU46" s="41">
        <f t="shared" si="16"/>
        <v>-7.0240280382915549E-2</v>
      </c>
      <c r="BV46" s="41">
        <f t="shared" si="17"/>
        <v>-1.0020023713847095E-2</v>
      </c>
      <c r="BW46" s="41">
        <f t="shared" si="18"/>
        <v>5.5780754421562917E-3</v>
      </c>
      <c r="BX46" s="47">
        <f t="shared" si="19"/>
        <v>-1.0711583048465348E-2</v>
      </c>
      <c r="BY46" s="47">
        <f t="shared" si="20"/>
        <v>-4.0103176061538114E-3</v>
      </c>
      <c r="BZ46" s="41">
        <f t="shared" si="21"/>
        <v>-5.2263803369891467E-3</v>
      </c>
      <c r="CA46" s="41">
        <f t="shared" si="22"/>
        <v>2.918265654253203E-3</v>
      </c>
      <c r="CB46" s="41">
        <f t="shared" si="23"/>
        <v>-4.2196970952473163E-2</v>
      </c>
      <c r="CC46" s="41">
        <f t="shared" si="24"/>
        <v>-3.200284200778649E-2</v>
      </c>
      <c r="CD46" s="41">
        <f t="shared" si="25"/>
        <v>6.5212491889051561E-3</v>
      </c>
      <c r="CE46" s="41">
        <f t="shared" si="26"/>
        <v>3.9826875212657535E-2</v>
      </c>
      <c r="CF46" s="41">
        <f t="shared" si="27"/>
        <v>1.0129549767191515E-2</v>
      </c>
      <c r="CG46" s="41">
        <f t="shared" si="58"/>
        <v>0</v>
      </c>
      <c r="CH46" s="41">
        <f t="shared" si="29"/>
        <v>-8.9861516784632885E-3</v>
      </c>
      <c r="CI46" s="41">
        <f t="shared" si="30"/>
        <v>-1.1928283253205078E-2</v>
      </c>
      <c r="CJ46" s="41">
        <f t="shared" si="31"/>
        <v>-1.1611160927677921E-2</v>
      </c>
      <c r="CK46" s="41">
        <f t="shared" si="32"/>
        <v>9.564966149215445E-4</v>
      </c>
      <c r="CL46" s="41">
        <f t="shared" si="33"/>
        <v>-7.8824372104474988E-3</v>
      </c>
      <c r="CM46" s="41">
        <f t="shared" si="34"/>
        <v>0</v>
      </c>
      <c r="CN46" s="41">
        <f t="shared" si="35"/>
        <v>9.9366275711983733E-3</v>
      </c>
      <c r="CO46" s="41">
        <f t="shared" si="36"/>
        <v>0.31581124017361706</v>
      </c>
      <c r="CP46" s="41">
        <f t="shared" si="37"/>
        <v>-2.766253492890185E-3</v>
      </c>
      <c r="CQ46" s="41">
        <f t="shared" si="38"/>
        <v>-6.4306888211337497E-4</v>
      </c>
      <c r="CR46" s="41">
        <f t="shared" si="39"/>
        <v>0</v>
      </c>
      <c r="CS46" s="41">
        <f t="shared" si="40"/>
        <v>2.742372727039797E-2</v>
      </c>
      <c r="CT46" s="41">
        <f t="shared" si="41"/>
        <v>6.0751662406074075E-2</v>
      </c>
      <c r="CU46" s="41">
        <f t="shared" si="42"/>
        <v>-9.7667623897145367E-3</v>
      </c>
      <c r="CV46" s="41">
        <f t="shared" si="43"/>
        <v>-1.5267472130788421E-2</v>
      </c>
      <c r="CW46" s="41">
        <f t="shared" si="44"/>
        <v>1.4578884579805195E-2</v>
      </c>
      <c r="CX46" s="41">
        <f t="shared" si="45"/>
        <v>2.8794627524754202E-2</v>
      </c>
      <c r="CY46" s="41">
        <f t="shared" si="46"/>
        <v>-1.8921481520378152E-3</v>
      </c>
      <c r="CZ46" s="41">
        <f t="shared" si="47"/>
        <v>9.1005373174471091E-3</v>
      </c>
      <c r="DA46" s="41">
        <f t="shared" si="48"/>
        <v>3.4702301336147094E-2</v>
      </c>
      <c r="DB46" s="41">
        <f t="shared" si="49"/>
        <v>-4.2105325363433824E-3</v>
      </c>
      <c r="DC46" s="41">
        <f t="shared" si="50"/>
        <v>-4.2745748873032723E-2</v>
      </c>
      <c r="DD46" s="41">
        <f t="shared" si="51"/>
        <v>4.0983606291218594E-4</v>
      </c>
      <c r="DE46" s="41">
        <f t="shared" si="52"/>
        <v>-1.1890746521521674E-2</v>
      </c>
      <c r="DF46" s="41">
        <f t="shared" si="53"/>
        <v>-1.8574218514700227E-2</v>
      </c>
      <c r="DG46" s="41">
        <f t="shared" si="54"/>
        <v>7.7822400739119679E-3</v>
      </c>
      <c r="DH46" s="47">
        <f t="shared" si="55"/>
        <v>-4.6324782780244452E-3</v>
      </c>
      <c r="DJ46" s="32" t="str">
        <f>Screening!B46</f>
        <v>STL</v>
      </c>
      <c r="DK46" s="46">
        <f>AVERAGE(STL)</f>
        <v>8.4418749582815397E-4</v>
      </c>
      <c r="DL46" s="46">
        <f t="shared" si="57"/>
        <v>0.23705709571856315</v>
      </c>
      <c r="DN46" s="35"/>
    </row>
    <row r="47" spans="1:118">
      <c r="A47" s="43">
        <v>41915</v>
      </c>
      <c r="B47" s="34">
        <v>33.700001</v>
      </c>
      <c r="C47" s="34">
        <v>3.2433779999999999</v>
      </c>
      <c r="D47" s="34">
        <v>24.27</v>
      </c>
      <c r="E47" s="34">
        <v>1.96</v>
      </c>
      <c r="F47" s="34">
        <v>11.65</v>
      </c>
      <c r="G47" s="34">
        <v>51.202835</v>
      </c>
      <c r="H47" s="34">
        <v>8.9720279999999999</v>
      </c>
      <c r="I47" s="34">
        <v>4.42</v>
      </c>
      <c r="J47" s="34">
        <v>454.58261099999999</v>
      </c>
      <c r="K47" s="34">
        <v>3.14</v>
      </c>
      <c r="L47" s="34">
        <v>52.07</v>
      </c>
      <c r="M47" s="34">
        <v>10.88</v>
      </c>
      <c r="N47" s="34">
        <v>32.549503000000001</v>
      </c>
      <c r="O47" s="34">
        <v>5.62</v>
      </c>
      <c r="P47" s="34">
        <v>29.73</v>
      </c>
      <c r="Q47" s="34">
        <v>21.41</v>
      </c>
      <c r="R47" s="34">
        <v>20</v>
      </c>
      <c r="S47" s="34">
        <v>56.177902000000003</v>
      </c>
      <c r="T47" s="34">
        <v>18.656400999999999</v>
      </c>
      <c r="U47" s="34">
        <v>17.52</v>
      </c>
      <c r="V47" s="34">
        <v>9.5376919999999998</v>
      </c>
      <c r="W47" s="34">
        <v>40.98</v>
      </c>
      <c r="X47" s="34">
        <v>23.83</v>
      </c>
      <c r="Y47" s="34">
        <v>13.122928</v>
      </c>
      <c r="Z47" s="34">
        <v>16.817291000000001</v>
      </c>
      <c r="AA47" s="34">
        <v>45.775371999999997</v>
      </c>
      <c r="AB47" s="34">
        <v>24.688670999999999</v>
      </c>
      <c r="AC47" s="34">
        <v>1.4999999999999999E-2</v>
      </c>
      <c r="AD47" s="34">
        <v>25.940000999999999</v>
      </c>
      <c r="AE47" s="34">
        <v>22.925182</v>
      </c>
      <c r="AF47" s="34">
        <v>6.89</v>
      </c>
      <c r="AG47" s="34">
        <v>355.60000600000001</v>
      </c>
      <c r="AH47" s="34">
        <v>24.990969</v>
      </c>
      <c r="AI47" s="34">
        <v>50.584564</v>
      </c>
      <c r="AJ47" s="34">
        <v>5.4497520000000002</v>
      </c>
      <c r="AK47" s="34">
        <v>14</v>
      </c>
      <c r="AL47" s="34">
        <v>3.73</v>
      </c>
      <c r="AM47" s="34">
        <v>27.674709</v>
      </c>
      <c r="AN47" s="34">
        <v>27.5</v>
      </c>
      <c r="AO47" s="34">
        <v>44.685715000000002</v>
      </c>
      <c r="AP47" s="34">
        <v>5.43</v>
      </c>
      <c r="AQ47" s="34">
        <v>18.329999999999998</v>
      </c>
      <c r="AR47" s="34">
        <v>6.64</v>
      </c>
      <c r="AS47" s="34">
        <v>21.884556</v>
      </c>
      <c r="AT47" s="34">
        <v>8.3069640000000007</v>
      </c>
      <c r="AU47" s="34">
        <v>5.27</v>
      </c>
      <c r="AV47" s="34">
        <v>13.079185000000001</v>
      </c>
      <c r="AW47" s="34">
        <v>17.468299999999999</v>
      </c>
      <c r="AX47" s="34">
        <v>4.6900000000000004</v>
      </c>
      <c r="AY47" s="34">
        <v>20.219999000000001</v>
      </c>
      <c r="AZ47" s="34">
        <v>49.5</v>
      </c>
      <c r="BA47" s="34">
        <v>20.73</v>
      </c>
      <c r="BB47" s="34">
        <v>26.842842000000001</v>
      </c>
      <c r="BC47" s="34">
        <v>22.138508000000002</v>
      </c>
      <c r="BD47" s="34">
        <v>23.690000999999999</v>
      </c>
      <c r="BE47" s="38"/>
      <c r="BF47" s="41">
        <f t="shared" si="1"/>
        <v>-1.6772468854611394E-2</v>
      </c>
      <c r="BG47" s="41">
        <f t="shared" si="2"/>
        <v>0</v>
      </c>
      <c r="BH47" s="47">
        <f t="shared" si="3"/>
        <v>1.4526090656078879E-2</v>
      </c>
      <c r="BI47" s="41">
        <f t="shared" si="4"/>
        <v>-2.0202707317519466E-2</v>
      </c>
      <c r="BJ47" s="41">
        <f t="shared" si="5"/>
        <v>1.2959144642505116E-2</v>
      </c>
      <c r="BK47" s="41">
        <f t="shared" si="6"/>
        <v>-2.8538293995584336E-2</v>
      </c>
      <c r="BL47" s="41">
        <f t="shared" si="7"/>
        <v>1.9026889663815674E-2</v>
      </c>
      <c r="BM47" s="41">
        <f t="shared" si="8"/>
        <v>-9.009069942365968E-3</v>
      </c>
      <c r="BN47" s="41">
        <f t="shared" si="9"/>
        <v>-1.145486841663176E-2</v>
      </c>
      <c r="BO47" s="41">
        <f t="shared" si="10"/>
        <v>-0.12328802520976161</v>
      </c>
      <c r="BP47" s="41">
        <f t="shared" si="11"/>
        <v>-1.7891570096175948E-2</v>
      </c>
      <c r="BQ47" s="41">
        <f t="shared" si="12"/>
        <v>-5.4995555660384355E-3</v>
      </c>
      <c r="BR47" s="41">
        <f t="shared" si="13"/>
        <v>-7.0571447355936958E-3</v>
      </c>
      <c r="BS47" s="41">
        <f t="shared" si="14"/>
        <v>-1.777778245999272E-3</v>
      </c>
      <c r="BT47" s="41">
        <f t="shared" si="15"/>
        <v>4.2603488500189461E-2</v>
      </c>
      <c r="BU47" s="41">
        <f t="shared" si="16"/>
        <v>-9.3142318548521785E-2</v>
      </c>
      <c r="BV47" s="41">
        <f t="shared" si="17"/>
        <v>7.0245645844983773E-3</v>
      </c>
      <c r="BW47" s="41">
        <f t="shared" si="18"/>
        <v>-4.3859587512520601E-2</v>
      </c>
      <c r="BX47" s="47">
        <f t="shared" si="19"/>
        <v>-1.7589720239754074E-2</v>
      </c>
      <c r="BY47" s="47">
        <f t="shared" si="20"/>
        <v>5.724114083888422E-3</v>
      </c>
      <c r="BZ47" s="41">
        <f t="shared" si="21"/>
        <v>-6.2153998354167087E-2</v>
      </c>
      <c r="CA47" s="41">
        <f t="shared" si="22"/>
        <v>-4.8685587888898105E-3</v>
      </c>
      <c r="CB47" s="41">
        <f t="shared" si="23"/>
        <v>-1.2510547084100715E-2</v>
      </c>
      <c r="CC47" s="41">
        <f t="shared" si="24"/>
        <v>-7.3927199209347563E-4</v>
      </c>
      <c r="CD47" s="41">
        <f t="shared" si="25"/>
        <v>6.4788194926572538E-3</v>
      </c>
      <c r="CE47" s="41">
        <f t="shared" si="26"/>
        <v>-2.001242271054627E-2</v>
      </c>
      <c r="CF47" s="41">
        <f t="shared" si="27"/>
        <v>-1.4286169823778947E-2</v>
      </c>
      <c r="CG47" s="41">
        <f t="shared" si="58"/>
        <v>0</v>
      </c>
      <c r="CH47" s="41">
        <f t="shared" si="29"/>
        <v>1.7892386734835519E-2</v>
      </c>
      <c r="CI47" s="41">
        <f t="shared" si="30"/>
        <v>1.0346167440092381E-2</v>
      </c>
      <c r="CJ47" s="41">
        <f t="shared" si="31"/>
        <v>5.8224327514332288E-3</v>
      </c>
      <c r="CK47" s="41">
        <f t="shared" si="32"/>
        <v>-2.9100016002514863E-2</v>
      </c>
      <c r="CL47" s="41">
        <f t="shared" si="33"/>
        <v>-1.1941633680615337E-2</v>
      </c>
      <c r="CM47" s="41">
        <f t="shared" si="34"/>
        <v>-1.0094170597249711E-2</v>
      </c>
      <c r="CN47" s="41">
        <f t="shared" si="35"/>
        <v>0</v>
      </c>
      <c r="CO47" s="41">
        <f t="shared" si="36"/>
        <v>2.1661496781179467E-2</v>
      </c>
      <c r="CP47" s="41">
        <f t="shared" si="37"/>
        <v>3.2700461310934743E-2</v>
      </c>
      <c r="CQ47" s="41">
        <f t="shared" si="38"/>
        <v>-4.5134599335501244E-3</v>
      </c>
      <c r="CR47" s="41">
        <f t="shared" si="39"/>
        <v>3.7041196208653877E-2</v>
      </c>
      <c r="CS47" s="41">
        <f t="shared" si="40"/>
        <v>-2.1715120088835107E-3</v>
      </c>
      <c r="CT47" s="41">
        <f t="shared" si="41"/>
        <v>9.8630603441627204E-2</v>
      </c>
      <c r="CU47" s="41">
        <f t="shared" si="42"/>
        <v>-5.4540497670524846E-4</v>
      </c>
      <c r="CV47" s="41">
        <f t="shared" si="43"/>
        <v>2.1309786586751027E-2</v>
      </c>
      <c r="CW47" s="41">
        <f t="shared" si="44"/>
        <v>4.0333553918758362E-2</v>
      </c>
      <c r="CX47" s="41">
        <f t="shared" si="45"/>
        <v>-5.4731612050065871E-3</v>
      </c>
      <c r="CY47" s="41">
        <f t="shared" si="46"/>
        <v>-1.895735164899312E-3</v>
      </c>
      <c r="CZ47" s="41">
        <f t="shared" si="47"/>
        <v>-9.8039269959195093E-3</v>
      </c>
      <c r="DA47" s="41">
        <f t="shared" si="48"/>
        <v>7.0807042980026089E-3</v>
      </c>
      <c r="DB47" s="41">
        <f t="shared" si="49"/>
        <v>-1.0604553248797112E-2</v>
      </c>
      <c r="DC47" s="41">
        <f t="shared" si="50"/>
        <v>3.4678757436480689E-3</v>
      </c>
      <c r="DD47" s="41">
        <f t="shared" si="51"/>
        <v>1.4037439187983768E-2</v>
      </c>
      <c r="DE47" s="41">
        <f t="shared" si="52"/>
        <v>-8.1672325230770643E-3</v>
      </c>
      <c r="DF47" s="41">
        <f t="shared" si="53"/>
        <v>8.3348400729695189E-3</v>
      </c>
      <c r="DG47" s="41">
        <f t="shared" si="54"/>
        <v>-2.3714650948456913E-3</v>
      </c>
      <c r="DH47" s="47">
        <f t="shared" si="55"/>
        <v>0</v>
      </c>
      <c r="DJ47" s="32" t="str">
        <f>Screening!B47</f>
        <v>STRP</v>
      </c>
      <c r="DK47" s="46">
        <f>AVERAGE(STRP)</f>
        <v>3.0065151703325371E-3</v>
      </c>
      <c r="DL47" s="51">
        <f t="shared" si="57"/>
        <v>1.1332397273364099</v>
      </c>
      <c r="DN47" s="35"/>
    </row>
    <row r="48" spans="1:118">
      <c r="A48" s="43">
        <v>41918</v>
      </c>
      <c r="B48" s="34">
        <v>33.990001999999997</v>
      </c>
      <c r="C48" s="34">
        <v>3.1982529999999998</v>
      </c>
      <c r="D48" s="34">
        <v>25.049999</v>
      </c>
      <c r="E48" s="34">
        <v>1.86</v>
      </c>
      <c r="F48" s="34">
        <v>12.06</v>
      </c>
      <c r="G48" s="34">
        <v>50.571494999999999</v>
      </c>
      <c r="H48" s="34">
        <v>8.4846330000000005</v>
      </c>
      <c r="I48" s="34">
        <v>4.25</v>
      </c>
      <c r="J48" s="34">
        <v>437.82379200000003</v>
      </c>
      <c r="K48" s="34">
        <v>3.12</v>
      </c>
      <c r="L48" s="34">
        <v>53.59</v>
      </c>
      <c r="M48" s="34">
        <v>10.78</v>
      </c>
      <c r="N48" s="34">
        <v>31.913271000000002</v>
      </c>
      <c r="O48" s="34">
        <v>5.4</v>
      </c>
      <c r="P48" s="34">
        <v>29.9</v>
      </c>
      <c r="Q48" s="34">
        <v>22.209999</v>
      </c>
      <c r="R48" s="34">
        <v>19.950001</v>
      </c>
      <c r="S48" s="34">
        <v>51.588141999999998</v>
      </c>
      <c r="T48" s="34">
        <v>18.422709999999999</v>
      </c>
      <c r="U48" s="34">
        <v>18.110001</v>
      </c>
      <c r="V48" s="34">
        <v>8.5892420000000005</v>
      </c>
      <c r="W48" s="34">
        <v>40.009998000000003</v>
      </c>
      <c r="X48" s="34">
        <v>23.49</v>
      </c>
      <c r="Y48" s="34">
        <v>12.462899</v>
      </c>
      <c r="Z48" s="34">
        <v>15.873253</v>
      </c>
      <c r="AA48" s="34">
        <v>45.496422000000003</v>
      </c>
      <c r="AB48" s="34">
        <v>23.277094000000002</v>
      </c>
      <c r="AC48" s="34">
        <v>1.4999999999999999E-2</v>
      </c>
      <c r="AD48" s="34">
        <v>24.02</v>
      </c>
      <c r="AE48" s="34">
        <v>22.226351000000001</v>
      </c>
      <c r="AF48" s="34">
        <v>6.85</v>
      </c>
      <c r="AG48" s="34">
        <v>340.20001200000002</v>
      </c>
      <c r="AH48" s="34">
        <v>23.871970999999998</v>
      </c>
      <c r="AI48" s="34">
        <v>50.361843</v>
      </c>
      <c r="AJ48" s="34">
        <v>5.6764380000000001</v>
      </c>
      <c r="AK48" s="34">
        <v>15.79</v>
      </c>
      <c r="AL48" s="34">
        <v>3.72</v>
      </c>
      <c r="AM48" s="34">
        <v>26.83419</v>
      </c>
      <c r="AN48" s="34">
        <v>27.5</v>
      </c>
      <c r="AO48" s="34">
        <v>42.759998000000003</v>
      </c>
      <c r="AP48" s="34">
        <v>5.41</v>
      </c>
      <c r="AQ48" s="34">
        <v>18.450001</v>
      </c>
      <c r="AR48" s="34">
        <v>6.33</v>
      </c>
      <c r="AS48" s="34">
        <v>22.569040000000001</v>
      </c>
      <c r="AT48" s="34">
        <v>8.1793010000000006</v>
      </c>
      <c r="AU48" s="34">
        <v>5.26</v>
      </c>
      <c r="AV48" s="34">
        <v>12.296825999999999</v>
      </c>
      <c r="AW48" s="34">
        <v>17.254667000000001</v>
      </c>
      <c r="AX48" s="34">
        <v>4.6100000000000003</v>
      </c>
      <c r="AY48" s="34">
        <v>18.59</v>
      </c>
      <c r="AZ48" s="34">
        <v>46.580002</v>
      </c>
      <c r="BA48" s="34">
        <v>21.1</v>
      </c>
      <c r="BB48" s="34">
        <v>26.825013999999999</v>
      </c>
      <c r="BC48" s="34">
        <v>21.373957000000001</v>
      </c>
      <c r="BD48" s="34">
        <v>24.74</v>
      </c>
      <c r="BE48" s="38"/>
      <c r="BF48" s="41">
        <f t="shared" si="1"/>
        <v>8.5685555169523267E-3</v>
      </c>
      <c r="BG48" s="41">
        <f t="shared" si="2"/>
        <v>-1.4010656047101055E-2</v>
      </c>
      <c r="BH48" s="47">
        <f t="shared" si="3"/>
        <v>3.1632767872203316E-2</v>
      </c>
      <c r="BI48" s="41">
        <f t="shared" si="4"/>
        <v>-5.2367985517315925E-2</v>
      </c>
      <c r="BJ48" s="41">
        <f t="shared" si="5"/>
        <v>3.4588011287329898E-2</v>
      </c>
      <c r="BK48" s="41">
        <f t="shared" si="6"/>
        <v>-1.2406823969369197E-2</v>
      </c>
      <c r="BL48" s="41">
        <f t="shared" si="7"/>
        <v>-5.585509252171883E-2</v>
      </c>
      <c r="BM48" s="41">
        <f t="shared" si="8"/>
        <v>-3.9220713153281267E-2</v>
      </c>
      <c r="BN48" s="41">
        <f t="shared" si="9"/>
        <v>-3.7563131415314949E-2</v>
      </c>
      <c r="BO48" s="41">
        <f t="shared" si="10"/>
        <v>-6.38979809877101E-3</v>
      </c>
      <c r="BP48" s="41">
        <f t="shared" si="11"/>
        <v>2.8773516331951157E-2</v>
      </c>
      <c r="BQ48" s="41">
        <f t="shared" si="12"/>
        <v>-9.2336759469455517E-3</v>
      </c>
      <c r="BR48" s="41">
        <f t="shared" si="13"/>
        <v>-1.9740157633059852E-2</v>
      </c>
      <c r="BS48" s="41">
        <f t="shared" si="14"/>
        <v>-3.9932710335370991E-2</v>
      </c>
      <c r="BT48" s="41">
        <f t="shared" si="15"/>
        <v>5.7018433866342748E-3</v>
      </c>
      <c r="BU48" s="41">
        <f t="shared" si="16"/>
        <v>3.6684490279979921E-2</v>
      </c>
      <c r="BV48" s="41">
        <f t="shared" si="17"/>
        <v>-2.503080092806532E-3</v>
      </c>
      <c r="BW48" s="41">
        <f t="shared" si="18"/>
        <v>-8.5231636851685416E-2</v>
      </c>
      <c r="BX48" s="47">
        <f t="shared" si="19"/>
        <v>-1.2605161664061915E-2</v>
      </c>
      <c r="BY48" s="47">
        <f t="shared" si="20"/>
        <v>3.3121241605186598E-2</v>
      </c>
      <c r="BZ48" s="41">
        <f t="shared" si="21"/>
        <v>-0.10474103750897561</v>
      </c>
      <c r="CA48" s="41">
        <f t="shared" si="22"/>
        <v>-2.395476992911422E-2</v>
      </c>
      <c r="CB48" s="41">
        <f t="shared" si="23"/>
        <v>-1.4370492439829378E-2</v>
      </c>
      <c r="CC48" s="41">
        <f t="shared" si="24"/>
        <v>-5.1604778525168545E-2</v>
      </c>
      <c r="CD48" s="41">
        <f t="shared" si="25"/>
        <v>-5.777209183053704E-2</v>
      </c>
      <c r="CE48" s="41">
        <f t="shared" si="26"/>
        <v>-6.112531732082517E-3</v>
      </c>
      <c r="CF48" s="41">
        <f t="shared" si="27"/>
        <v>-5.8874687554970551E-2</v>
      </c>
      <c r="CG48" s="41">
        <f t="shared" si="58"/>
        <v>0</v>
      </c>
      <c r="CH48" s="41">
        <f t="shared" si="29"/>
        <v>-7.6899400786960712E-2</v>
      </c>
      <c r="CI48" s="41">
        <f t="shared" si="30"/>
        <v>-3.0957390088249177E-2</v>
      </c>
      <c r="CJ48" s="41">
        <f t="shared" si="31"/>
        <v>-5.8224327514332531E-3</v>
      </c>
      <c r="CK48" s="41">
        <f t="shared" si="32"/>
        <v>-4.4272805277510908E-2</v>
      </c>
      <c r="CL48" s="41">
        <f t="shared" si="33"/>
        <v>-4.5809510397034445E-2</v>
      </c>
      <c r="CM48" s="41">
        <f t="shared" si="34"/>
        <v>-4.4126654531588113E-3</v>
      </c>
      <c r="CN48" s="41">
        <f t="shared" si="35"/>
        <v>4.0753820286970881E-2</v>
      </c>
      <c r="CO48" s="41">
        <f t="shared" si="36"/>
        <v>0.12031949865229213</v>
      </c>
      <c r="CP48" s="41">
        <f t="shared" si="37"/>
        <v>-2.6845653706688757E-3</v>
      </c>
      <c r="CQ48" s="41">
        <f t="shared" si="38"/>
        <v>-3.0842142921629907E-2</v>
      </c>
      <c r="CR48" s="41">
        <f t="shared" si="39"/>
        <v>0</v>
      </c>
      <c r="CS48" s="41">
        <f t="shared" si="40"/>
        <v>-4.4050836216338603E-2</v>
      </c>
      <c r="CT48" s="41">
        <f t="shared" si="41"/>
        <v>-3.6900410874537957E-3</v>
      </c>
      <c r="CU48" s="41">
        <f t="shared" si="42"/>
        <v>6.525362835463247E-3</v>
      </c>
      <c r="CV48" s="41">
        <f t="shared" si="43"/>
        <v>-4.7811727332257574E-2</v>
      </c>
      <c r="CW48" s="41">
        <f t="shared" si="44"/>
        <v>3.0797873018563467E-2</v>
      </c>
      <c r="CX48" s="41">
        <f t="shared" si="45"/>
        <v>-1.548750451240986E-2</v>
      </c>
      <c r="CY48" s="41">
        <f t="shared" si="46"/>
        <v>-1.8993358036524051E-3</v>
      </c>
      <c r="CZ48" s="41">
        <f t="shared" si="47"/>
        <v>-6.1680854921704491E-2</v>
      </c>
      <c r="DA48" s="41">
        <f t="shared" si="48"/>
        <v>-1.2305152127586138E-2</v>
      </c>
      <c r="DB48" s="41">
        <f t="shared" si="49"/>
        <v>-1.7204725449630833E-2</v>
      </c>
      <c r="DC48" s="41">
        <f t="shared" si="50"/>
        <v>-8.4048362402987367E-2</v>
      </c>
      <c r="DD48" s="41">
        <f t="shared" si="51"/>
        <v>-6.0801362181567821E-2</v>
      </c>
      <c r="DE48" s="41">
        <f t="shared" si="52"/>
        <v>1.7691114034332621E-2</v>
      </c>
      <c r="DF48" s="41">
        <f t="shared" si="53"/>
        <v>-6.6438281625336984E-4</v>
      </c>
      <c r="DG48" s="41">
        <f t="shared" si="54"/>
        <v>-3.5145317358511098E-2</v>
      </c>
      <c r="DH48" s="47">
        <f t="shared" si="55"/>
        <v>4.3368306581744911E-2</v>
      </c>
      <c r="DJ48" s="32" t="str">
        <f>Screening!B48</f>
        <v>SYNL</v>
      </c>
      <c r="DK48" s="46">
        <f>AVERAGE(SYNL)</f>
        <v>-1.8402687034643567E-5</v>
      </c>
      <c r="DL48" s="46">
        <f t="shared" si="57"/>
        <v>-4.6267406388121879E-3</v>
      </c>
      <c r="DN48" s="35"/>
    </row>
    <row r="49" spans="1:118">
      <c r="A49" s="43">
        <v>41919</v>
      </c>
      <c r="B49" s="34">
        <v>31.540001</v>
      </c>
      <c r="C49" s="34">
        <v>3.2377370000000001</v>
      </c>
      <c r="D49" s="34">
        <v>24.92</v>
      </c>
      <c r="E49" s="34">
        <v>1.87</v>
      </c>
      <c r="F49" s="34">
        <v>464</v>
      </c>
      <c r="G49" s="34">
        <v>52.108677</v>
      </c>
      <c r="H49" s="34">
        <v>8.5542610000000003</v>
      </c>
      <c r="I49" s="34">
        <v>4.29</v>
      </c>
      <c r="J49" s="34">
        <v>446.20318600000002</v>
      </c>
      <c r="K49" s="34">
        <v>3.95</v>
      </c>
      <c r="L49" s="34">
        <v>54.5</v>
      </c>
      <c r="M49" s="34">
        <v>10.81</v>
      </c>
      <c r="N49" s="34">
        <v>32.512614999999997</v>
      </c>
      <c r="O49" s="34">
        <v>5.49</v>
      </c>
      <c r="P49" s="34">
        <v>31.18</v>
      </c>
      <c r="Q49" s="34">
        <v>20.57</v>
      </c>
      <c r="R49" s="34">
        <v>19.780000999999999</v>
      </c>
      <c r="S49" s="34">
        <v>52.838203</v>
      </c>
      <c r="T49" s="34">
        <v>18.549289999999999</v>
      </c>
      <c r="U49" s="34">
        <v>18.34</v>
      </c>
      <c r="V49" s="34">
        <v>8.6335599999999992</v>
      </c>
      <c r="W49" s="34">
        <v>40.130001</v>
      </c>
      <c r="X49" s="34">
        <v>22.35</v>
      </c>
      <c r="Y49" s="34">
        <v>13.064689</v>
      </c>
      <c r="Z49" s="34">
        <v>16.533242999999999</v>
      </c>
      <c r="AA49" s="34">
        <v>47.585163000000001</v>
      </c>
      <c r="AB49" s="34">
        <v>23.809937999999999</v>
      </c>
      <c r="AC49" s="34">
        <v>1.4999999999999999E-2</v>
      </c>
      <c r="AD49" s="34">
        <v>25.110001</v>
      </c>
      <c r="AE49" s="34">
        <v>22.743670999999999</v>
      </c>
      <c r="AF49" s="34">
        <v>6.92</v>
      </c>
      <c r="AG49" s="34">
        <v>348.95001200000002</v>
      </c>
      <c r="AH49" s="34">
        <v>24.799921000000001</v>
      </c>
      <c r="AI49" s="34">
        <v>50.352169000000004</v>
      </c>
      <c r="AJ49" s="34">
        <v>5.6095470000000001</v>
      </c>
      <c r="AK49" s="34">
        <v>16.25</v>
      </c>
      <c r="AL49" s="34">
        <v>3.69</v>
      </c>
      <c r="AM49" s="34">
        <v>27.200800000000001</v>
      </c>
      <c r="AN49" s="34">
        <v>27.5</v>
      </c>
      <c r="AO49" s="34">
        <v>43.48</v>
      </c>
      <c r="AP49" s="34">
        <v>5.03</v>
      </c>
      <c r="AQ49" s="34">
        <v>18.739999999999998</v>
      </c>
      <c r="AR49" s="34">
        <v>6.52</v>
      </c>
      <c r="AS49" s="34">
        <v>22.492985000000001</v>
      </c>
      <c r="AT49" s="34">
        <v>8.1428309999999993</v>
      </c>
      <c r="AU49" s="34">
        <v>5.26</v>
      </c>
      <c r="AV49" s="34">
        <v>12.425686000000001</v>
      </c>
      <c r="AW49" s="34">
        <v>16.967089000000001</v>
      </c>
      <c r="AX49" s="34">
        <v>4.78</v>
      </c>
      <c r="AY49" s="34">
        <v>19.91</v>
      </c>
      <c r="AZ49" s="34">
        <v>47.220001000000003</v>
      </c>
      <c r="BA49" s="34">
        <v>21</v>
      </c>
      <c r="BB49" s="34">
        <v>25.898171999999999</v>
      </c>
      <c r="BC49" s="34">
        <v>22.654572999999999</v>
      </c>
      <c r="BD49" s="34">
        <v>24.120000999999998</v>
      </c>
      <c r="BE49" s="38"/>
      <c r="BF49" s="41">
        <f t="shared" si="1"/>
        <v>-7.4809809308196029E-2</v>
      </c>
      <c r="BG49" s="41">
        <f t="shared" si="2"/>
        <v>1.2269905751989199E-2</v>
      </c>
      <c r="BH49" s="47">
        <f t="shared" si="3"/>
        <v>-5.2030936914608398E-3</v>
      </c>
      <c r="BI49" s="41">
        <f t="shared" si="4"/>
        <v>5.3619431413853731E-3</v>
      </c>
      <c r="BJ49" s="41">
        <f t="shared" si="5"/>
        <v>3.649990360927216</v>
      </c>
      <c r="BK49" s="41">
        <f t="shared" si="6"/>
        <v>2.9943402360870629E-2</v>
      </c>
      <c r="BL49" s="41">
        <f t="shared" si="7"/>
        <v>8.172876428681173E-3</v>
      </c>
      <c r="BM49" s="41">
        <f t="shared" si="8"/>
        <v>9.367750003600241E-3</v>
      </c>
      <c r="BN49" s="41">
        <f t="shared" si="9"/>
        <v>1.8957894207095104E-2</v>
      </c>
      <c r="BO49" s="41">
        <f t="shared" si="10"/>
        <v>0.23588257709163946</v>
      </c>
      <c r="BP49" s="41">
        <f t="shared" si="11"/>
        <v>1.6838218162439338E-2</v>
      </c>
      <c r="BQ49" s="41">
        <f t="shared" si="12"/>
        <v>2.7790661702660284E-3</v>
      </c>
      <c r="BR49" s="41">
        <f t="shared" si="13"/>
        <v>1.8606225781884658E-2</v>
      </c>
      <c r="BS49" s="41">
        <f t="shared" si="14"/>
        <v>1.6529301951210506E-2</v>
      </c>
      <c r="BT49" s="41">
        <f t="shared" si="15"/>
        <v>4.1918383232989777E-2</v>
      </c>
      <c r="BU49" s="41">
        <f t="shared" si="16"/>
        <v>-7.67088892167056E-2</v>
      </c>
      <c r="BV49" s="41">
        <f t="shared" si="17"/>
        <v>-8.5578167105025225E-3</v>
      </c>
      <c r="BW49" s="41">
        <f t="shared" si="18"/>
        <v>2.3942630872328004E-2</v>
      </c>
      <c r="BX49" s="47">
        <f t="shared" si="19"/>
        <v>6.8473706899216929E-3</v>
      </c>
      <c r="BY49" s="47">
        <f t="shared" si="20"/>
        <v>1.2620139714886817E-2</v>
      </c>
      <c r="BZ49" s="41">
        <f t="shared" si="21"/>
        <v>5.1464445584136253E-3</v>
      </c>
      <c r="CA49" s="41">
        <f t="shared" si="22"/>
        <v>2.9948363161988087E-3</v>
      </c>
      <c r="CB49" s="41">
        <f t="shared" si="23"/>
        <v>-4.9748477611243513E-2</v>
      </c>
      <c r="CC49" s="41">
        <f t="shared" si="24"/>
        <v>4.7156943809016312E-2</v>
      </c>
      <c r="CD49" s="41">
        <f t="shared" si="25"/>
        <v>4.0737589859149846E-2</v>
      </c>
      <c r="CE49" s="41">
        <f t="shared" si="26"/>
        <v>4.4887325465448075E-2</v>
      </c>
      <c r="CF49" s="41">
        <f t="shared" si="27"/>
        <v>2.2633269654602529E-2</v>
      </c>
      <c r="CG49" s="41">
        <f t="shared" si="58"/>
        <v>0</v>
      </c>
      <c r="CH49" s="41">
        <f t="shared" si="29"/>
        <v>4.4379396342426519E-2</v>
      </c>
      <c r="CI49" s="41">
        <f t="shared" si="30"/>
        <v>2.3008341936510659E-2</v>
      </c>
      <c r="CJ49" s="41">
        <f t="shared" si="31"/>
        <v>1.0167117355444242E-2</v>
      </c>
      <c r="CK49" s="41">
        <f t="shared" si="32"/>
        <v>2.5394964616911656E-2</v>
      </c>
      <c r="CL49" s="41">
        <f t="shared" si="33"/>
        <v>3.8135458473711928E-2</v>
      </c>
      <c r="CM49" s="41">
        <f t="shared" si="34"/>
        <v>-1.9210832410781936E-4</v>
      </c>
      <c r="CN49" s="41">
        <f t="shared" si="35"/>
        <v>-1.1853955728447907E-2</v>
      </c>
      <c r="CO49" s="41">
        <f t="shared" si="36"/>
        <v>2.8716080508195845E-2</v>
      </c>
      <c r="CP49" s="41">
        <f t="shared" si="37"/>
        <v>-8.0972102326194745E-3</v>
      </c>
      <c r="CQ49" s="41">
        <f t="shared" si="38"/>
        <v>1.3569563921500466E-2</v>
      </c>
      <c r="CR49" s="41">
        <f t="shared" si="39"/>
        <v>0</v>
      </c>
      <c r="CS49" s="41">
        <f t="shared" si="40"/>
        <v>1.6698022868849943E-2</v>
      </c>
      <c r="CT49" s="41">
        <f t="shared" si="41"/>
        <v>-7.282910874674231E-2</v>
      </c>
      <c r="CU49" s="41">
        <f t="shared" si="42"/>
        <v>1.5595852123199212E-2</v>
      </c>
      <c r="CV49" s="41">
        <f t="shared" si="43"/>
        <v>2.9574139782476673E-2</v>
      </c>
      <c r="CW49" s="41">
        <f t="shared" si="44"/>
        <v>-3.3755727674166743E-3</v>
      </c>
      <c r="CX49" s="41">
        <f t="shared" si="45"/>
        <v>-4.4687863928923963E-3</v>
      </c>
      <c r="CY49" s="41">
        <f t="shared" si="46"/>
        <v>0</v>
      </c>
      <c r="CZ49" s="41">
        <f t="shared" si="47"/>
        <v>1.0424601428643607E-2</v>
      </c>
      <c r="DA49" s="41">
        <f t="shared" si="48"/>
        <v>-1.6807131086200806E-2</v>
      </c>
      <c r="DB49" s="41">
        <f t="shared" si="49"/>
        <v>3.6212689494807472E-2</v>
      </c>
      <c r="DC49" s="41">
        <f t="shared" si="50"/>
        <v>6.8598316342752194E-2</v>
      </c>
      <c r="DD49" s="41">
        <f t="shared" si="51"/>
        <v>1.3646245441757106E-2</v>
      </c>
      <c r="DE49" s="41">
        <f t="shared" si="52"/>
        <v>-4.7506027585978647E-3</v>
      </c>
      <c r="DF49" s="41">
        <f t="shared" si="53"/>
        <v>-3.5162423353750076E-2</v>
      </c>
      <c r="DG49" s="41">
        <f t="shared" si="54"/>
        <v>5.8188511694382869E-2</v>
      </c>
      <c r="DH49" s="47">
        <f t="shared" si="55"/>
        <v>-2.5379953645988152E-2</v>
      </c>
      <c r="DJ49" s="32" t="str">
        <f>Screening!B49</f>
        <v>TESS</v>
      </c>
      <c r="DK49" s="46">
        <f>AVERAGE(TESS)</f>
        <v>1.4182931785008192E-4</v>
      </c>
      <c r="DL49" s="46">
        <f t="shared" si="57"/>
        <v>3.6387375058782423E-2</v>
      </c>
      <c r="DN49" s="35"/>
    </row>
    <row r="50" spans="1:118">
      <c r="A50" s="43">
        <v>41920</v>
      </c>
      <c r="B50" s="34">
        <v>31.35</v>
      </c>
      <c r="C50" s="34">
        <v>3.1531280000000002</v>
      </c>
      <c r="D50" s="34">
        <v>25</v>
      </c>
      <c r="E50" s="34">
        <v>1.86</v>
      </c>
      <c r="F50" s="34">
        <v>473.20001200000002</v>
      </c>
      <c r="G50" s="34">
        <v>50.827702000000002</v>
      </c>
      <c r="H50" s="34">
        <v>8.4348989999999997</v>
      </c>
      <c r="I50" s="34">
        <v>4.2300000000000004</v>
      </c>
      <c r="J50" s="34">
        <v>434.68151899999998</v>
      </c>
      <c r="K50" s="34">
        <v>3.89</v>
      </c>
      <c r="L50" s="34">
        <v>53.75</v>
      </c>
      <c r="M50" s="34">
        <v>10.7</v>
      </c>
      <c r="N50" s="34">
        <v>32.014698000000003</v>
      </c>
      <c r="O50" s="34">
        <v>5.43</v>
      </c>
      <c r="P50" s="34">
        <v>31.950001</v>
      </c>
      <c r="Q50" s="34">
        <v>21.75</v>
      </c>
      <c r="R50" s="34">
        <v>19.5</v>
      </c>
      <c r="S50" s="34">
        <v>51.560161999999998</v>
      </c>
      <c r="T50" s="34">
        <v>19.172470000000001</v>
      </c>
      <c r="U50" s="34">
        <v>18</v>
      </c>
      <c r="V50" s="34">
        <v>7.6762430000000004</v>
      </c>
      <c r="W50" s="34">
        <v>39.729999999999997</v>
      </c>
      <c r="X50" s="34">
        <v>22.440000999999999</v>
      </c>
      <c r="Y50" s="34">
        <v>12.375543</v>
      </c>
      <c r="Z50" s="34">
        <v>16.416283</v>
      </c>
      <c r="AA50" s="34">
        <v>46.700676000000001</v>
      </c>
      <c r="AB50" s="34">
        <v>23.464058000000001</v>
      </c>
      <c r="AC50" s="34">
        <v>1.4999999999999999E-2</v>
      </c>
      <c r="AD50" s="34">
        <v>24.629999000000002</v>
      </c>
      <c r="AE50" s="34">
        <v>22.026688</v>
      </c>
      <c r="AF50" s="34">
        <v>6.88</v>
      </c>
      <c r="AG50" s="34">
        <v>346.15002399999997</v>
      </c>
      <c r="AH50" s="34">
        <v>23.362511000000001</v>
      </c>
      <c r="AI50" s="34">
        <v>49.354804999999999</v>
      </c>
      <c r="AJ50" s="34">
        <v>6.0424800000000003</v>
      </c>
      <c r="AK50" s="34">
        <v>14.51</v>
      </c>
      <c r="AL50" s="34">
        <v>3.56</v>
      </c>
      <c r="AM50" s="34">
        <v>26.861013</v>
      </c>
      <c r="AN50" s="34">
        <v>34.5</v>
      </c>
      <c r="AO50" s="34">
        <v>41.617142000000001</v>
      </c>
      <c r="AP50" s="34">
        <v>5.23</v>
      </c>
      <c r="AQ50" s="34">
        <v>18.440000999999999</v>
      </c>
      <c r="AR50" s="34">
        <v>6.45</v>
      </c>
      <c r="AS50" s="34">
        <v>21.932086999999999</v>
      </c>
      <c r="AT50" s="34">
        <v>8.0972380000000008</v>
      </c>
      <c r="AU50" s="34">
        <v>5.58</v>
      </c>
      <c r="AV50" s="34">
        <v>12.572952000000001</v>
      </c>
      <c r="AW50" s="34">
        <v>15.931812000000001</v>
      </c>
      <c r="AX50" s="34">
        <v>4.79</v>
      </c>
      <c r="AY50" s="34">
        <v>18.870000999999998</v>
      </c>
      <c r="AZ50" s="34">
        <v>46.709999000000003</v>
      </c>
      <c r="BA50" s="34">
        <v>20.129999000000002</v>
      </c>
      <c r="BB50" s="34">
        <v>24.944590000000002</v>
      </c>
      <c r="BC50" s="34">
        <v>22.243635000000001</v>
      </c>
      <c r="BD50" s="34">
        <v>24.26</v>
      </c>
      <c r="BE50" s="38"/>
      <c r="BF50" s="41">
        <f t="shared" si="1"/>
        <v>-6.0423461617324934E-3</v>
      </c>
      <c r="BG50" s="41">
        <f t="shared" si="2"/>
        <v>-2.6479652983081824E-2</v>
      </c>
      <c r="BH50" s="47">
        <f t="shared" si="3"/>
        <v>3.205130948948331E-3</v>
      </c>
      <c r="BI50" s="41">
        <f t="shared" si="4"/>
        <v>-5.3619431413853991E-3</v>
      </c>
      <c r="BJ50" s="41">
        <f t="shared" si="5"/>
        <v>1.9633605237232288E-2</v>
      </c>
      <c r="BK50" s="41">
        <f t="shared" si="6"/>
        <v>-2.488995908289697E-2</v>
      </c>
      <c r="BL50" s="41">
        <f t="shared" si="7"/>
        <v>-1.405177937233869E-2</v>
      </c>
      <c r="BM50" s="41">
        <f t="shared" si="8"/>
        <v>-1.408473988173886E-2</v>
      </c>
      <c r="BN50" s="41">
        <f t="shared" si="9"/>
        <v>-2.6160799555519091E-2</v>
      </c>
      <c r="BO50" s="41">
        <f t="shared" si="10"/>
        <v>-1.5306421282675545E-2</v>
      </c>
      <c r="BP50" s="41">
        <f t="shared" si="11"/>
        <v>-1.3857034661426241E-2</v>
      </c>
      <c r="BQ50" s="41">
        <f t="shared" si="12"/>
        <v>-1.0227890183256538E-2</v>
      </c>
      <c r="BR50" s="41">
        <f t="shared" si="13"/>
        <v>-1.5433058021599959E-2</v>
      </c>
      <c r="BS50" s="41">
        <f t="shared" si="14"/>
        <v>-1.0989121575595317E-2</v>
      </c>
      <c r="BT50" s="41">
        <f t="shared" si="15"/>
        <v>2.4395348492817513E-2</v>
      </c>
      <c r="BU50" s="41">
        <f t="shared" si="16"/>
        <v>5.5780053869827227E-2</v>
      </c>
      <c r="BV50" s="41">
        <f t="shared" si="17"/>
        <v>-1.4256911180980858E-2</v>
      </c>
      <c r="BW50" s="41">
        <f t="shared" si="18"/>
        <v>-2.4485150712232964E-2</v>
      </c>
      <c r="BX50" s="47">
        <f t="shared" si="19"/>
        <v>3.3043882526161653E-2</v>
      </c>
      <c r="BY50" s="47">
        <f t="shared" si="20"/>
        <v>-1.8712708932154081E-2</v>
      </c>
      <c r="BZ50" s="41">
        <f t="shared" si="21"/>
        <v>-0.11752669976152776</v>
      </c>
      <c r="CA50" s="41">
        <f t="shared" si="22"/>
        <v>-1.0017639371330741E-2</v>
      </c>
      <c r="CB50" s="41">
        <f t="shared" si="23"/>
        <v>4.0188041581965131E-3</v>
      </c>
      <c r="CC50" s="41">
        <f t="shared" si="24"/>
        <v>-5.4190908352627874E-2</v>
      </c>
      <c r="CD50" s="41">
        <f t="shared" si="25"/>
        <v>-7.0993732196517056E-3</v>
      </c>
      <c r="CE50" s="41">
        <f t="shared" si="26"/>
        <v>-1.876237102281933E-2</v>
      </c>
      <c r="CF50" s="41">
        <f t="shared" si="27"/>
        <v>-1.4633253003561487E-2</v>
      </c>
      <c r="CG50" s="41">
        <f t="shared" si="58"/>
        <v>0</v>
      </c>
      <c r="CH50" s="41">
        <f t="shared" si="29"/>
        <v>-1.9301041462711353E-2</v>
      </c>
      <c r="CI50" s="41">
        <f t="shared" si="30"/>
        <v>-3.2032099823428167E-2</v>
      </c>
      <c r="CJ50" s="41">
        <f t="shared" si="31"/>
        <v>-5.7971176843259579E-3</v>
      </c>
      <c r="CK50" s="41">
        <f t="shared" si="32"/>
        <v>-8.0564033939053495E-3</v>
      </c>
      <c r="CL50" s="41">
        <f t="shared" si="33"/>
        <v>-5.9707824060400025E-2</v>
      </c>
      <c r="CM50" s="41">
        <f t="shared" si="34"/>
        <v>-2.0006569792999966E-2</v>
      </c>
      <c r="CN50" s="41">
        <f t="shared" si="35"/>
        <v>7.4344556090577552E-2</v>
      </c>
      <c r="CO50" s="41">
        <f t="shared" si="36"/>
        <v>-0.11325484187965</v>
      </c>
      <c r="CP50" s="41">
        <f t="shared" si="37"/>
        <v>-3.5865913188496697E-2</v>
      </c>
      <c r="CQ50" s="41">
        <f t="shared" si="38"/>
        <v>-1.2570480177235357E-2</v>
      </c>
      <c r="CR50" s="41">
        <f t="shared" si="39"/>
        <v>0.22677331936478853</v>
      </c>
      <c r="CS50" s="41">
        <f t="shared" si="40"/>
        <v>-4.3788912554515967E-2</v>
      </c>
      <c r="CT50" s="41">
        <f t="shared" si="41"/>
        <v>3.8991293965183756E-2</v>
      </c>
      <c r="CU50" s="41">
        <f t="shared" si="42"/>
        <v>-1.6138004451894946E-2</v>
      </c>
      <c r="CV50" s="41">
        <f t="shared" si="43"/>
        <v>-1.0794245130880401E-2</v>
      </c>
      <c r="CW50" s="41">
        <f t="shared" si="44"/>
        <v>-2.525275847937378E-2</v>
      </c>
      <c r="CX50" s="41">
        <f t="shared" si="45"/>
        <v>-5.6148923732044932E-3</v>
      </c>
      <c r="CY50" s="41">
        <f t="shared" si="46"/>
        <v>5.9057749643601151E-2</v>
      </c>
      <c r="CZ50" s="41">
        <f t="shared" si="47"/>
        <v>1.1782058172939539E-2</v>
      </c>
      <c r="DA50" s="41">
        <f t="shared" si="48"/>
        <v>-6.295766142442305E-2</v>
      </c>
      <c r="DB50" s="41">
        <f t="shared" si="49"/>
        <v>2.0898649194592365E-3</v>
      </c>
      <c r="DC50" s="41">
        <f t="shared" si="50"/>
        <v>-5.3648705701476923E-2</v>
      </c>
      <c r="DD50" s="41">
        <f t="shared" si="51"/>
        <v>-1.0859299729509341E-2</v>
      </c>
      <c r="DE50" s="41">
        <f t="shared" si="52"/>
        <v>-4.2311247748822882E-2</v>
      </c>
      <c r="DF50" s="41">
        <f t="shared" si="53"/>
        <v>-3.7515422045712815E-2</v>
      </c>
      <c r="DG50" s="41">
        <f t="shared" si="54"/>
        <v>-1.8305829733608284E-2</v>
      </c>
      <c r="DH50" s="47">
        <f t="shared" si="55"/>
        <v>5.7874901975506461E-3</v>
      </c>
      <c r="DJ50" s="32" t="str">
        <f>Screening!B50</f>
        <v>USAK</v>
      </c>
      <c r="DK50" s="46">
        <f>AVERAGE(USAK)</f>
        <v>1.3126754665982398E-3</v>
      </c>
      <c r="DL50" s="46">
        <f t="shared" si="57"/>
        <v>0.39207329862315277</v>
      </c>
      <c r="DN50" s="35"/>
    </row>
    <row r="51" spans="1:118">
      <c r="A51" s="43">
        <v>41921</v>
      </c>
      <c r="B51" s="34">
        <v>30.35</v>
      </c>
      <c r="C51" s="34">
        <v>3.0967210000000001</v>
      </c>
      <c r="D51" s="34">
        <v>25.41</v>
      </c>
      <c r="E51" s="34">
        <v>1.8</v>
      </c>
      <c r="F51" s="34">
        <v>450</v>
      </c>
      <c r="G51" s="34">
        <v>50.672161000000003</v>
      </c>
      <c r="H51" s="34">
        <v>8.3354309999999998</v>
      </c>
      <c r="I51" s="34">
        <v>4.2</v>
      </c>
      <c r="J51" s="34">
        <v>457.72488399999997</v>
      </c>
      <c r="K51" s="34">
        <v>4</v>
      </c>
      <c r="L51" s="34">
        <v>53.48</v>
      </c>
      <c r="M51" s="34">
        <v>10.7</v>
      </c>
      <c r="N51" s="34">
        <v>32.070025999999999</v>
      </c>
      <c r="O51" s="34">
        <v>5.52</v>
      </c>
      <c r="P51" s="34">
        <v>29.299999</v>
      </c>
      <c r="Q51" s="34">
        <v>19.670000000000002</v>
      </c>
      <c r="R51" s="34">
        <v>19.48</v>
      </c>
      <c r="S51" s="34">
        <v>50.683250000000001</v>
      </c>
      <c r="T51" s="34">
        <v>18.539556999999999</v>
      </c>
      <c r="U51" s="34">
        <v>18.030000999999999</v>
      </c>
      <c r="V51" s="34">
        <v>8.3765029999999996</v>
      </c>
      <c r="W51" s="34">
        <v>39.090000000000003</v>
      </c>
      <c r="X51" s="34">
        <v>23.200001</v>
      </c>
      <c r="Y51" s="34">
        <v>11.870812000000001</v>
      </c>
      <c r="Z51" s="34">
        <v>15.681101</v>
      </c>
      <c r="AA51" s="34">
        <v>47.564751000000001</v>
      </c>
      <c r="AB51" s="34">
        <v>23.622979999999998</v>
      </c>
      <c r="AC51" s="34">
        <v>0.02</v>
      </c>
      <c r="AD51" s="34">
        <v>24.4</v>
      </c>
      <c r="AE51" s="34">
        <v>22.308035</v>
      </c>
      <c r="AF51" s="34">
        <v>6.85</v>
      </c>
      <c r="AG51" s="34">
        <v>331.10000600000001</v>
      </c>
      <c r="AH51" s="34">
        <v>23.580850999999999</v>
      </c>
      <c r="AI51" s="34">
        <v>49.238613000000001</v>
      </c>
      <c r="AJ51" s="34">
        <v>5.6671469999999999</v>
      </c>
      <c r="AK51" s="34">
        <v>15.39</v>
      </c>
      <c r="AL51" s="34">
        <v>3.59</v>
      </c>
      <c r="AM51" s="34">
        <v>26.646405999999999</v>
      </c>
      <c r="AN51" s="34">
        <v>37.299999</v>
      </c>
      <c r="AO51" s="34">
        <v>41.914287999999999</v>
      </c>
      <c r="AP51" s="34">
        <v>5.0599999999999996</v>
      </c>
      <c r="AQ51" s="34">
        <v>18.73</v>
      </c>
      <c r="AR51" s="34">
        <v>6.56</v>
      </c>
      <c r="AS51" s="34">
        <v>22.046168999999999</v>
      </c>
      <c r="AT51" s="34">
        <v>8.0516450000000006</v>
      </c>
      <c r="AU51" s="34">
        <v>5.96</v>
      </c>
      <c r="AV51" s="34">
        <v>12.499319</v>
      </c>
      <c r="AW51" s="34">
        <v>15.405956</v>
      </c>
      <c r="AX51" s="34">
        <v>4.8499999999999996</v>
      </c>
      <c r="AY51" s="34">
        <v>18.690000999999999</v>
      </c>
      <c r="AZ51" s="34">
        <v>45.639999000000003</v>
      </c>
      <c r="BA51" s="34">
        <v>19.379999000000002</v>
      </c>
      <c r="BB51" s="34">
        <v>24.703966000000001</v>
      </c>
      <c r="BC51" s="34">
        <v>21.684550999999999</v>
      </c>
      <c r="BD51" s="34">
        <v>24.219999000000001</v>
      </c>
      <c r="BE51" s="38"/>
      <c r="BF51" s="41">
        <f t="shared" si="1"/>
        <v>-3.2417749573422451E-2</v>
      </c>
      <c r="BG51" s="41">
        <f t="shared" si="2"/>
        <v>-1.8051166244621684E-2</v>
      </c>
      <c r="BH51" s="47">
        <f t="shared" si="3"/>
        <v>1.6266972463871938E-2</v>
      </c>
      <c r="BI51" s="41">
        <f t="shared" si="4"/>
        <v>-3.2789822822990956E-2</v>
      </c>
      <c r="BJ51" s="41">
        <f t="shared" si="5"/>
        <v>-5.0270574699122085E-2</v>
      </c>
      <c r="BK51" s="41">
        <f t="shared" si="6"/>
        <v>-3.0648538265310365E-3</v>
      </c>
      <c r="BL51" s="41">
        <f t="shared" si="7"/>
        <v>-1.1862517484118292E-2</v>
      </c>
      <c r="BM51" s="41">
        <f t="shared" si="8"/>
        <v>-7.1174677688639896E-3</v>
      </c>
      <c r="BN51" s="41">
        <f t="shared" si="9"/>
        <v>5.1654690958107152E-2</v>
      </c>
      <c r="BO51" s="41">
        <f t="shared" si="10"/>
        <v>2.7885203489535642E-2</v>
      </c>
      <c r="BP51" s="41">
        <f t="shared" si="11"/>
        <v>-5.0359147740298383E-3</v>
      </c>
      <c r="BQ51" s="41">
        <f t="shared" si="12"/>
        <v>0</v>
      </c>
      <c r="BR51" s="41">
        <f t="shared" si="13"/>
        <v>1.7267145832412926E-3</v>
      </c>
      <c r="BS51" s="41">
        <f t="shared" si="14"/>
        <v>1.6438726343159939E-2</v>
      </c>
      <c r="BT51" s="41">
        <f t="shared" si="15"/>
        <v>-8.6584730229119736E-2</v>
      </c>
      <c r="BU51" s="41">
        <f t="shared" si="16"/>
        <v>-0.10051912513372536</v>
      </c>
      <c r="BV51" s="41">
        <f t="shared" si="17"/>
        <v>-1.0261673553120061E-3</v>
      </c>
      <c r="BW51" s="41">
        <f t="shared" si="18"/>
        <v>-1.7153838778646308E-2</v>
      </c>
      <c r="BX51" s="47">
        <f t="shared" si="19"/>
        <v>-3.3568730344883432E-2</v>
      </c>
      <c r="BY51" s="47">
        <f t="shared" si="20"/>
        <v>1.6653347821766718E-3</v>
      </c>
      <c r="BZ51" s="41">
        <f t="shared" si="21"/>
        <v>8.7300289538738252E-2</v>
      </c>
      <c r="CA51" s="41">
        <f t="shared" si="22"/>
        <v>-1.6239890021643999E-2</v>
      </c>
      <c r="CB51" s="41">
        <f t="shared" si="23"/>
        <v>3.3307196557937319E-2</v>
      </c>
      <c r="CC51" s="41">
        <f t="shared" si="24"/>
        <v>-4.1639572247481875E-2</v>
      </c>
      <c r="CD51" s="41">
        <f t="shared" si="25"/>
        <v>-4.5817478824607051E-2</v>
      </c>
      <c r="CE51" s="41">
        <f t="shared" si="26"/>
        <v>1.8333321758242517E-2</v>
      </c>
      <c r="CF51" s="41">
        <f t="shared" si="27"/>
        <v>6.7501635348456279E-3</v>
      </c>
      <c r="CG51" s="41">
        <f t="shared" si="58"/>
        <v>0.22314355131420976</v>
      </c>
      <c r="CH51" s="41">
        <f t="shared" si="29"/>
        <v>-9.3820392323964025E-3</v>
      </c>
      <c r="CI51" s="41">
        <f t="shared" si="30"/>
        <v>1.2692118402806887E-2</v>
      </c>
      <c r="CJ51" s="41">
        <f t="shared" si="31"/>
        <v>-4.369999671118379E-3</v>
      </c>
      <c r="CK51" s="41">
        <f t="shared" si="32"/>
        <v>-4.4451813783521775E-2</v>
      </c>
      <c r="CL51" s="41">
        <f t="shared" si="33"/>
        <v>9.3023407431085791E-3</v>
      </c>
      <c r="CM51" s="41">
        <f t="shared" si="34"/>
        <v>-2.3569941310136282E-3</v>
      </c>
      <c r="CN51" s="41">
        <f t="shared" si="35"/>
        <v>-6.4128707200068108E-2</v>
      </c>
      <c r="CO51" s="41">
        <f t="shared" si="36"/>
        <v>5.8879880954691342E-2</v>
      </c>
      <c r="CP51" s="41">
        <f t="shared" si="37"/>
        <v>8.3916576362483807E-3</v>
      </c>
      <c r="CQ51" s="41">
        <f t="shared" si="38"/>
        <v>-8.0216222264368597E-3</v>
      </c>
      <c r="CR51" s="41">
        <f t="shared" si="39"/>
        <v>7.8033975802803926E-2</v>
      </c>
      <c r="CS51" s="41">
        <f t="shared" si="40"/>
        <v>7.1146214881345256E-3</v>
      </c>
      <c r="CT51" s="41">
        <f t="shared" si="41"/>
        <v>-3.3044794777457517E-2</v>
      </c>
      <c r="CU51" s="41">
        <f t="shared" si="42"/>
        <v>1.5604244097615922E-2</v>
      </c>
      <c r="CV51" s="41">
        <f t="shared" si="43"/>
        <v>1.6910472148316539E-2</v>
      </c>
      <c r="CW51" s="41">
        <f t="shared" si="44"/>
        <v>5.188120961026943E-3</v>
      </c>
      <c r="CX51" s="41">
        <f t="shared" si="45"/>
        <v>-5.6465974941767817E-3</v>
      </c>
      <c r="CY51" s="41">
        <f t="shared" si="46"/>
        <v>6.5881704684038908E-2</v>
      </c>
      <c r="CZ51" s="41">
        <f t="shared" si="47"/>
        <v>-5.8736770749853E-3</v>
      </c>
      <c r="DA51" s="41">
        <f t="shared" si="48"/>
        <v>-3.3563677202557832E-2</v>
      </c>
      <c r="DB51" s="41">
        <f t="shared" si="49"/>
        <v>1.2448293526567863E-2</v>
      </c>
      <c r="DC51" s="41">
        <f t="shared" si="50"/>
        <v>-9.5847374026101929E-3</v>
      </c>
      <c r="DD51" s="41">
        <f t="shared" si="51"/>
        <v>-2.3173750022054566E-2</v>
      </c>
      <c r="DE51" s="41">
        <f t="shared" si="52"/>
        <v>-3.796963511156843E-2</v>
      </c>
      <c r="DF51" s="41">
        <f t="shared" si="53"/>
        <v>-9.6931674722927179E-3</v>
      </c>
      <c r="DG51" s="41">
        <f t="shared" si="54"/>
        <v>-2.5455828755300742E-2</v>
      </c>
      <c r="DH51" s="47">
        <f t="shared" si="55"/>
        <v>-1.650206679150352E-3</v>
      </c>
      <c r="DJ51" s="32" t="str">
        <f>Screening!B51</f>
        <v>VHC</v>
      </c>
      <c r="DK51" s="46">
        <f>AVERAGE(VHC)</f>
        <v>-1.8757629631263786E-3</v>
      </c>
      <c r="DL51" s="46">
        <f t="shared" si="57"/>
        <v>-0.37667814144593248</v>
      </c>
      <c r="DN51" s="35"/>
    </row>
    <row r="52" spans="1:118">
      <c r="A52" s="43">
        <v>41922</v>
      </c>
      <c r="B52" s="34">
        <v>29.9</v>
      </c>
      <c r="C52" s="34">
        <v>3.1305649999999998</v>
      </c>
      <c r="D52" s="34">
        <v>26.6</v>
      </c>
      <c r="E52" s="34">
        <v>1.74</v>
      </c>
      <c r="F52" s="34">
        <v>467.60000600000001</v>
      </c>
      <c r="G52" s="34">
        <v>51.696941000000002</v>
      </c>
      <c r="H52" s="34">
        <v>8.4448460000000001</v>
      </c>
      <c r="I52" s="34">
        <v>4.24</v>
      </c>
      <c r="J52" s="34">
        <v>454.58261099999999</v>
      </c>
      <c r="K52" s="34">
        <v>3.99</v>
      </c>
      <c r="L52" s="34">
        <v>53.810001</v>
      </c>
      <c r="M52" s="34">
        <v>10.86</v>
      </c>
      <c r="N52" s="34">
        <v>32.088459</v>
      </c>
      <c r="O52" s="34">
        <v>5.56</v>
      </c>
      <c r="P52" s="34">
        <v>29.51</v>
      </c>
      <c r="Q52" s="34">
        <v>18.110001</v>
      </c>
      <c r="R52" s="34">
        <v>18.969999000000001</v>
      </c>
      <c r="S52" s="34">
        <v>50.524661999999999</v>
      </c>
      <c r="T52" s="34">
        <v>19.075099999999999</v>
      </c>
      <c r="U52" s="34">
        <v>18.010000000000002</v>
      </c>
      <c r="V52" s="34">
        <v>8.4296869999999995</v>
      </c>
      <c r="W52" s="34">
        <v>39.700001</v>
      </c>
      <c r="X52" s="34">
        <v>23.07</v>
      </c>
      <c r="Y52" s="34">
        <v>12.026116</v>
      </c>
      <c r="Z52" s="34">
        <v>15.881603999999999</v>
      </c>
      <c r="AA52" s="34">
        <v>47.687206000000003</v>
      </c>
      <c r="AB52" s="34">
        <v>23.753851000000001</v>
      </c>
      <c r="AC52" s="34">
        <v>0.02</v>
      </c>
      <c r="AD52" s="34">
        <v>26.92</v>
      </c>
      <c r="AE52" s="34">
        <v>22.516774999999999</v>
      </c>
      <c r="AF52" s="34">
        <v>6.9</v>
      </c>
      <c r="AG52" s="34">
        <v>336.34997600000003</v>
      </c>
      <c r="AH52" s="34">
        <v>23.571753000000001</v>
      </c>
      <c r="AI52" s="34">
        <v>48.270287000000003</v>
      </c>
      <c r="AJ52" s="34">
        <v>5.226782</v>
      </c>
      <c r="AK52" s="34">
        <v>13.53</v>
      </c>
      <c r="AL52" s="34">
        <v>3.51</v>
      </c>
      <c r="AM52" s="34">
        <v>26.539111999999999</v>
      </c>
      <c r="AN52" s="34">
        <v>36.400002000000001</v>
      </c>
      <c r="AO52" s="34">
        <v>42.154285000000002</v>
      </c>
      <c r="AP52" s="34">
        <v>5.1100000000000003</v>
      </c>
      <c r="AQ52" s="34">
        <v>18.899999999999999</v>
      </c>
      <c r="AR52" s="34">
        <v>6.67</v>
      </c>
      <c r="AS52" s="34">
        <v>21.951101000000001</v>
      </c>
      <c r="AT52" s="34">
        <v>8.1884230000000002</v>
      </c>
      <c r="AU52" s="34">
        <v>5.95</v>
      </c>
      <c r="AV52" s="34">
        <v>12.490114</v>
      </c>
      <c r="AW52" s="34">
        <v>15.956459000000001</v>
      </c>
      <c r="AX52" s="34">
        <v>4.6500000000000004</v>
      </c>
      <c r="AY52" s="34">
        <v>18.809999000000001</v>
      </c>
      <c r="AZ52" s="34">
        <v>45.77</v>
      </c>
      <c r="BA52" s="34">
        <v>18.440000999999999</v>
      </c>
      <c r="BB52" s="34">
        <v>23.866243000000001</v>
      </c>
      <c r="BC52" s="34">
        <v>21.966480000000001</v>
      </c>
      <c r="BD52" s="34">
        <v>24.51</v>
      </c>
      <c r="BE52" s="38"/>
      <c r="BF52" s="41">
        <f t="shared" si="1"/>
        <v>-1.4938037108866606E-2</v>
      </c>
      <c r="BG52" s="41">
        <f t="shared" si="2"/>
        <v>1.086968969215835E-2</v>
      </c>
      <c r="BH52" s="47">
        <f t="shared" si="3"/>
        <v>4.5768418455580807E-2</v>
      </c>
      <c r="BI52" s="41">
        <f t="shared" si="4"/>
        <v>-3.3901551675681339E-2</v>
      </c>
      <c r="BJ52" s="41">
        <f t="shared" si="5"/>
        <v>3.8365659665027703E-2</v>
      </c>
      <c r="BK52" s="41">
        <f t="shared" si="6"/>
        <v>2.0021944396978918E-2</v>
      </c>
      <c r="BL52" s="41">
        <f t="shared" si="7"/>
        <v>1.3041089927172641E-2</v>
      </c>
      <c r="BM52" s="41">
        <f t="shared" si="8"/>
        <v>9.4787439545437387E-3</v>
      </c>
      <c r="BN52" s="41">
        <f t="shared" si="9"/>
        <v>-6.888654194368171E-3</v>
      </c>
      <c r="BO52" s="41">
        <f t="shared" si="10"/>
        <v>-2.503130218118477E-3</v>
      </c>
      <c r="BP52" s="41">
        <f t="shared" si="11"/>
        <v>6.151589851491961E-3</v>
      </c>
      <c r="BQ52" s="41">
        <f t="shared" si="12"/>
        <v>1.4842573037928849E-2</v>
      </c>
      <c r="BR52" s="41">
        <f t="shared" si="13"/>
        <v>5.7460834703875429E-4</v>
      </c>
      <c r="BS52" s="41">
        <f t="shared" si="14"/>
        <v>7.2202479734870973E-3</v>
      </c>
      <c r="BT52" s="41">
        <f t="shared" si="15"/>
        <v>7.1417070615199885E-3</v>
      </c>
      <c r="BU52" s="41">
        <f t="shared" si="16"/>
        <v>-8.2630305287535732E-2</v>
      </c>
      <c r="BV52" s="41">
        <f t="shared" si="17"/>
        <v>-2.6529566982280421E-2</v>
      </c>
      <c r="BW52" s="41">
        <f t="shared" si="18"/>
        <v>-3.1339077481617539E-3</v>
      </c>
      <c r="BX52" s="47">
        <f t="shared" si="19"/>
        <v>2.8477154051133172E-2</v>
      </c>
      <c r="BY52" s="47">
        <f t="shared" si="20"/>
        <v>-1.1099334904765212E-3</v>
      </c>
      <c r="BZ52" s="41">
        <f t="shared" si="21"/>
        <v>6.329117728140145E-3</v>
      </c>
      <c r="CA52" s="41">
        <f t="shared" si="22"/>
        <v>1.5484533077197734E-2</v>
      </c>
      <c r="CB52" s="41">
        <f t="shared" si="23"/>
        <v>-5.6192495900493468E-3</v>
      </c>
      <c r="CC52" s="41">
        <f t="shared" si="24"/>
        <v>1.2998004305855407E-2</v>
      </c>
      <c r="CD52" s="41">
        <f t="shared" si="25"/>
        <v>1.2705228980835171E-2</v>
      </c>
      <c r="CE52" s="41">
        <f t="shared" si="26"/>
        <v>2.5711821849974297E-3</v>
      </c>
      <c r="CF52" s="41">
        <f t="shared" si="27"/>
        <v>5.5246976258633675E-3</v>
      </c>
      <c r="CG52" s="41">
        <f t="shared" si="58"/>
        <v>0</v>
      </c>
      <c r="CH52" s="41">
        <f t="shared" si="29"/>
        <v>9.8286372477370917E-2</v>
      </c>
      <c r="CI52" s="41">
        <f t="shared" si="30"/>
        <v>9.313659507496309E-3</v>
      </c>
      <c r="CJ52" s="41">
        <f t="shared" si="31"/>
        <v>7.2727593290798781E-3</v>
      </c>
      <c r="CK52" s="41">
        <f t="shared" si="32"/>
        <v>1.573175044275435E-2</v>
      </c>
      <c r="CL52" s="41">
        <f t="shared" si="33"/>
        <v>-3.8589597778737475E-4</v>
      </c>
      <c r="CM52" s="41">
        <f t="shared" si="34"/>
        <v>-1.9861937386845642E-2</v>
      </c>
      <c r="CN52" s="41">
        <f t="shared" si="35"/>
        <v>-8.0890024164439078E-2</v>
      </c>
      <c r="CO52" s="41">
        <f t="shared" si="36"/>
        <v>-0.12880850566809129</v>
      </c>
      <c r="CP52" s="41">
        <f t="shared" si="37"/>
        <v>-2.2536165022413058E-2</v>
      </c>
      <c r="CQ52" s="41">
        <f t="shared" si="38"/>
        <v>-4.0347128160860106E-3</v>
      </c>
      <c r="CR52" s="41">
        <f t="shared" si="39"/>
        <v>-2.4424470252369573E-2</v>
      </c>
      <c r="CS52" s="41">
        <f t="shared" si="40"/>
        <v>5.7095688296035412E-3</v>
      </c>
      <c r="CT52" s="41">
        <f t="shared" si="41"/>
        <v>9.8329209162390536E-3</v>
      </c>
      <c r="CU52" s="41">
        <f t="shared" si="42"/>
        <v>9.0354056095993465E-3</v>
      </c>
      <c r="CV52" s="41">
        <f t="shared" si="43"/>
        <v>1.6629256971534747E-2</v>
      </c>
      <c r="CW52" s="41">
        <f t="shared" si="44"/>
        <v>-4.3215475849140445E-3</v>
      </c>
      <c r="CX52" s="41">
        <f t="shared" si="45"/>
        <v>1.684490905154451E-2</v>
      </c>
      <c r="CY52" s="41">
        <f t="shared" si="46"/>
        <v>-1.6792615197199141E-3</v>
      </c>
      <c r="CZ52" s="41">
        <f t="shared" si="47"/>
        <v>-7.3671142649204744E-4</v>
      </c>
      <c r="DA52" s="41">
        <f t="shared" si="48"/>
        <v>3.5109512341004297E-2</v>
      </c>
      <c r="DB52" s="41">
        <f t="shared" si="49"/>
        <v>-4.211148535012673E-2</v>
      </c>
      <c r="DC52" s="41">
        <f t="shared" si="50"/>
        <v>6.3999151777086542E-3</v>
      </c>
      <c r="DD52" s="41">
        <f t="shared" si="51"/>
        <v>2.8443515822808513E-3</v>
      </c>
      <c r="DE52" s="41">
        <f t="shared" si="52"/>
        <v>-4.971928250465054E-2</v>
      </c>
      <c r="DF52" s="41">
        <f t="shared" si="53"/>
        <v>-3.4498763801797505E-2</v>
      </c>
      <c r="DG52" s="41">
        <f t="shared" si="54"/>
        <v>1.2917583564291976E-2</v>
      </c>
      <c r="DH52" s="47">
        <f t="shared" si="55"/>
        <v>1.1902500703267442E-2</v>
      </c>
      <c r="DJ52" s="32" t="str">
        <f>Screening!B52</f>
        <v>VSAT</v>
      </c>
      <c r="DK52" s="46">
        <f>AVERAGE(VSAT)</f>
        <v>4.5906260383287524E-4</v>
      </c>
      <c r="DL52" s="46">
        <f t="shared" si="57"/>
        <v>0.12264081021535223</v>
      </c>
      <c r="DN52" s="35"/>
    </row>
    <row r="53" spans="1:118">
      <c r="A53" s="43">
        <v>41925</v>
      </c>
      <c r="B53" s="34">
        <v>30.27</v>
      </c>
      <c r="C53" s="34">
        <v>3.1362049999999999</v>
      </c>
      <c r="D53" s="34">
        <v>27.99</v>
      </c>
      <c r="E53" s="34">
        <v>1.78</v>
      </c>
      <c r="F53" s="34">
        <v>11.9</v>
      </c>
      <c r="G53" s="34">
        <v>51.541386000000003</v>
      </c>
      <c r="H53" s="34">
        <v>8.5343680000000006</v>
      </c>
      <c r="I53" s="34">
        <v>4.18</v>
      </c>
      <c r="J53" s="34">
        <v>460.86712599999998</v>
      </c>
      <c r="K53" s="34">
        <v>3.88</v>
      </c>
      <c r="L53" s="34">
        <v>55.400002000000001</v>
      </c>
      <c r="M53" s="34">
        <v>10.71</v>
      </c>
      <c r="N53" s="34">
        <v>31.857941</v>
      </c>
      <c r="O53" s="34">
        <v>5.51</v>
      </c>
      <c r="P53" s="34">
        <v>29.41</v>
      </c>
      <c r="Q53" s="34">
        <v>17</v>
      </c>
      <c r="R53" s="34">
        <v>18.57</v>
      </c>
      <c r="S53" s="34">
        <v>51.560161999999998</v>
      </c>
      <c r="T53" s="34">
        <v>18.588242000000001</v>
      </c>
      <c r="U53" s="34">
        <v>17.989999999999998</v>
      </c>
      <c r="V53" s="34">
        <v>8.6601510000000008</v>
      </c>
      <c r="W53" s="34">
        <v>39.130001</v>
      </c>
      <c r="X53" s="34">
        <v>23.52</v>
      </c>
      <c r="Y53" s="34">
        <v>12.026116</v>
      </c>
      <c r="Z53" s="34">
        <v>15.96515</v>
      </c>
      <c r="AA53" s="34">
        <v>48.306350999999999</v>
      </c>
      <c r="AB53" s="34">
        <v>23.632324000000001</v>
      </c>
      <c r="AC53" s="34">
        <v>0.02</v>
      </c>
      <c r="AD53" s="34">
        <v>28.01</v>
      </c>
      <c r="AE53" s="34">
        <v>22.580303000000001</v>
      </c>
      <c r="AF53" s="34">
        <v>7.01</v>
      </c>
      <c r="AG53" s="34">
        <v>327.25</v>
      </c>
      <c r="AH53" s="34">
        <v>23.617241</v>
      </c>
      <c r="AI53" s="34">
        <v>48.028210000000001</v>
      </c>
      <c r="AJ53" s="34">
        <v>5.2936730000000001</v>
      </c>
      <c r="AK53" s="34">
        <v>13.95</v>
      </c>
      <c r="AL53" s="34">
        <v>3.46</v>
      </c>
      <c r="AM53" s="34">
        <v>26.449695999999999</v>
      </c>
      <c r="AN53" s="34">
        <v>38.399997999999997</v>
      </c>
      <c r="AO53" s="34">
        <v>43.560001</v>
      </c>
      <c r="AP53" s="34">
        <v>5.36</v>
      </c>
      <c r="AQ53" s="34">
        <v>18.59</v>
      </c>
      <c r="AR53" s="34">
        <v>6.78</v>
      </c>
      <c r="AS53" s="34">
        <v>21.447241000000002</v>
      </c>
      <c r="AT53" s="34">
        <v>8.1884230000000002</v>
      </c>
      <c r="AU53" s="34">
        <v>6.1</v>
      </c>
      <c r="AV53" s="34">
        <v>12.545339999999999</v>
      </c>
      <c r="AW53" s="34">
        <v>16.268685999999999</v>
      </c>
      <c r="AX53" s="34">
        <v>4.74</v>
      </c>
      <c r="AY53" s="34">
        <v>19.549999</v>
      </c>
      <c r="AZ53" s="34">
        <v>46.279998999999997</v>
      </c>
      <c r="BA53" s="34">
        <v>19.16</v>
      </c>
      <c r="BB53" s="34">
        <v>23.171108</v>
      </c>
      <c r="BC53" s="34">
        <v>22.023824999999999</v>
      </c>
      <c r="BD53" s="34">
        <v>24.209999</v>
      </c>
      <c r="BE53" s="38"/>
      <c r="BF53" s="41">
        <f t="shared" si="1"/>
        <v>1.2298642636986551E-2</v>
      </c>
      <c r="BG53" s="41">
        <f t="shared" si="2"/>
        <v>1.7999708056144754E-3</v>
      </c>
      <c r="BH53" s="47">
        <f t="shared" si="3"/>
        <v>5.0936087739708626E-2</v>
      </c>
      <c r="BI53" s="41">
        <f t="shared" si="4"/>
        <v>2.2728251077556091E-2</v>
      </c>
      <c r="BJ53" s="41">
        <f t="shared" si="5"/>
        <v>-3.6710748423119095</v>
      </c>
      <c r="BK53" s="41">
        <f t="shared" si="6"/>
        <v>-3.0135148881239196E-3</v>
      </c>
      <c r="BL53" s="41">
        <f t="shared" si="7"/>
        <v>1.054499101611989E-2</v>
      </c>
      <c r="BM53" s="41">
        <f t="shared" si="8"/>
        <v>-1.4252022707201615E-2</v>
      </c>
      <c r="BN53" s="41">
        <f t="shared" si="9"/>
        <v>1.3730112038501415E-2</v>
      </c>
      <c r="BO53" s="41">
        <f t="shared" si="10"/>
        <v>-2.7956077266590072E-2</v>
      </c>
      <c r="BP53" s="41">
        <f t="shared" si="11"/>
        <v>2.9120287769086043E-2</v>
      </c>
      <c r="BQ53" s="41">
        <f t="shared" si="12"/>
        <v>-1.3908430046131888E-2</v>
      </c>
      <c r="BR53" s="41">
        <f t="shared" si="13"/>
        <v>-7.2097568756860526E-3</v>
      </c>
      <c r="BS53" s="41">
        <f t="shared" si="14"/>
        <v>-9.033485097667833E-3</v>
      </c>
      <c r="BT53" s="41">
        <f t="shared" si="15"/>
        <v>-3.3944363889444017E-3</v>
      </c>
      <c r="BU53" s="41">
        <f t="shared" si="16"/>
        <v>-6.3250983057215937E-2</v>
      </c>
      <c r="BV53" s="41">
        <f t="shared" si="17"/>
        <v>-2.1311355867494192E-2</v>
      </c>
      <c r="BW53" s="41">
        <f t="shared" si="18"/>
        <v>2.0287746526807929E-2</v>
      </c>
      <c r="BX53" s="47">
        <f t="shared" si="19"/>
        <v>-2.5854589330612403E-2</v>
      </c>
      <c r="BY53" s="47">
        <f t="shared" si="20"/>
        <v>-1.1111112254231963E-3</v>
      </c>
      <c r="BZ53" s="41">
        <f t="shared" si="21"/>
        <v>2.697251688760148E-2</v>
      </c>
      <c r="CA53" s="41">
        <f t="shared" si="22"/>
        <v>-1.4461751103901063E-2</v>
      </c>
      <c r="CB53" s="41">
        <f t="shared" si="23"/>
        <v>1.9318050844763877E-2</v>
      </c>
      <c r="CC53" s="41">
        <f t="shared" si="24"/>
        <v>0</v>
      </c>
      <c r="CD53" s="41">
        <f t="shared" si="25"/>
        <v>5.2467634006342209E-3</v>
      </c>
      <c r="CE53" s="41">
        <f t="shared" si="26"/>
        <v>1.2899898809558073E-2</v>
      </c>
      <c r="CF53" s="41">
        <f t="shared" si="27"/>
        <v>-5.1292287861420512E-3</v>
      </c>
      <c r="CG53" s="41">
        <f t="shared" si="58"/>
        <v>-0.51082562376599072</v>
      </c>
      <c r="CH53" s="41">
        <f t="shared" si="29"/>
        <v>3.9692084495490179E-2</v>
      </c>
      <c r="CI53" s="41">
        <f t="shared" si="30"/>
        <v>2.8173906088605248E-3</v>
      </c>
      <c r="CJ53" s="41">
        <f t="shared" si="31"/>
        <v>1.5816289443285007E-2</v>
      </c>
      <c r="CK53" s="41">
        <f t="shared" si="32"/>
        <v>-2.7427808327358947E-2</v>
      </c>
      <c r="CL53" s="41">
        <f t="shared" si="33"/>
        <v>1.9279077697336266E-3</v>
      </c>
      <c r="CM53" s="41">
        <f t="shared" si="34"/>
        <v>-5.027648768389373E-3</v>
      </c>
      <c r="CN53" s="41">
        <f t="shared" si="35"/>
        <v>1.2716541520671002E-2</v>
      </c>
      <c r="CO53" s="41">
        <f t="shared" si="36"/>
        <v>3.0570066084677931E-2</v>
      </c>
      <c r="CP53" s="41">
        <f t="shared" si="37"/>
        <v>-1.434744840814154E-2</v>
      </c>
      <c r="CQ53" s="41">
        <f t="shared" si="38"/>
        <v>-3.3749045598658279E-3</v>
      </c>
      <c r="CR53" s="41">
        <f t="shared" si="39"/>
        <v>5.3488577922597869E-2</v>
      </c>
      <c r="CS53" s="41">
        <f t="shared" si="40"/>
        <v>3.2802981005369908E-2</v>
      </c>
      <c r="CT53" s="41">
        <f t="shared" si="41"/>
        <v>4.7764570867097497E-2</v>
      </c>
      <c r="CU53" s="41">
        <f t="shared" si="42"/>
        <v>-1.6538120332243951E-2</v>
      </c>
      <c r="CV53" s="41">
        <f t="shared" si="43"/>
        <v>1.6357242024771894E-2</v>
      </c>
      <c r="CW53" s="41">
        <f t="shared" si="44"/>
        <v>-2.3221285324005948E-2</v>
      </c>
      <c r="CX53" s="41">
        <f t="shared" si="45"/>
        <v>0</v>
      </c>
      <c r="CY53" s="41">
        <f t="shared" si="46"/>
        <v>2.4897551621727087E-2</v>
      </c>
      <c r="CZ53" s="41">
        <f t="shared" si="47"/>
        <v>4.4118304846946016E-3</v>
      </c>
      <c r="DA53" s="41">
        <f t="shared" si="48"/>
        <v>1.9378455593021569E-2</v>
      </c>
      <c r="DB53" s="41">
        <f t="shared" si="49"/>
        <v>1.9169916107720123E-2</v>
      </c>
      <c r="DC53" s="41">
        <f t="shared" si="50"/>
        <v>3.8586645130751787E-2</v>
      </c>
      <c r="DD53" s="41">
        <f t="shared" si="51"/>
        <v>1.1081026052318825E-2</v>
      </c>
      <c r="DE53" s="41">
        <f t="shared" si="52"/>
        <v>3.8302500184333253E-2</v>
      </c>
      <c r="DF53" s="41">
        <f t="shared" si="53"/>
        <v>-2.9558875985872989E-2</v>
      </c>
      <c r="DG53" s="41">
        <f t="shared" si="54"/>
        <v>2.6071668510905099E-3</v>
      </c>
      <c r="DH53" s="47">
        <f t="shared" si="55"/>
        <v>-1.2315467895300794E-2</v>
      </c>
      <c r="DJ53" s="60" t="str">
        <f>Screening!B53</f>
        <v>W</v>
      </c>
      <c r="DK53" s="61">
        <f>AVERAGE(W_)</f>
        <v>1.0243459777752231E-3</v>
      </c>
      <c r="DL53" s="46">
        <f t="shared" si="57"/>
        <v>0.29451380745646305</v>
      </c>
      <c r="DN53" s="35"/>
    </row>
    <row r="54" spans="1:118">
      <c r="A54" s="43">
        <v>41926</v>
      </c>
      <c r="B54" s="34">
        <v>29.969999000000001</v>
      </c>
      <c r="C54" s="34">
        <v>3.1869719999999999</v>
      </c>
      <c r="D54" s="34">
        <v>26.450001</v>
      </c>
      <c r="E54" s="34">
        <v>1.79</v>
      </c>
      <c r="F54" s="34">
        <v>12.164</v>
      </c>
      <c r="G54" s="34">
        <v>52.181885000000001</v>
      </c>
      <c r="H54" s="34">
        <v>8.9023990000000008</v>
      </c>
      <c r="I54" s="34">
        <v>4.25</v>
      </c>
      <c r="J54" s="34">
        <v>453.53515599999997</v>
      </c>
      <c r="K54" s="34">
        <v>3.8</v>
      </c>
      <c r="L54" s="34">
        <v>57.619999</v>
      </c>
      <c r="M54" s="34">
        <v>10.75</v>
      </c>
      <c r="N54" s="34">
        <v>32.383526000000003</v>
      </c>
      <c r="O54" s="34">
        <v>5.51</v>
      </c>
      <c r="P54" s="34">
        <v>29.9</v>
      </c>
      <c r="Q54" s="34">
        <v>16</v>
      </c>
      <c r="R54" s="34">
        <v>18.889999</v>
      </c>
      <c r="S54" s="34">
        <v>50.729903999999998</v>
      </c>
      <c r="T54" s="34">
        <v>18.374025</v>
      </c>
      <c r="U54" s="34">
        <v>18.049999</v>
      </c>
      <c r="V54" s="34">
        <v>8.5094630000000002</v>
      </c>
      <c r="W54" s="34">
        <v>39.080002</v>
      </c>
      <c r="X54" s="34">
        <v>23.809999000000001</v>
      </c>
      <c r="Y54" s="34">
        <v>12.453193000000001</v>
      </c>
      <c r="Z54" s="34">
        <v>16.190715999999998</v>
      </c>
      <c r="AA54" s="34">
        <v>49.197631999999999</v>
      </c>
      <c r="AB54" s="34">
        <v>24.118435000000002</v>
      </c>
      <c r="AC54" s="34">
        <v>0.02</v>
      </c>
      <c r="AD54" s="34">
        <v>27.940000999999999</v>
      </c>
      <c r="AE54" s="34">
        <v>22.761816</v>
      </c>
      <c r="AF54" s="34">
        <v>7.25</v>
      </c>
      <c r="AG54" s="34">
        <v>354.55001800000002</v>
      </c>
      <c r="AH54" s="34">
        <v>23.981145999999999</v>
      </c>
      <c r="AI54" s="34">
        <v>48.115355999999998</v>
      </c>
      <c r="AJ54" s="34">
        <v>5.132949</v>
      </c>
      <c r="AK54" s="34">
        <v>14.1</v>
      </c>
      <c r="AL54" s="34">
        <v>3.28</v>
      </c>
      <c r="AM54" s="34">
        <v>26.977253000000001</v>
      </c>
      <c r="AN54" s="34">
        <v>35</v>
      </c>
      <c r="AO54" s="34">
        <v>44.177143000000001</v>
      </c>
      <c r="AP54" s="34">
        <v>5.72</v>
      </c>
      <c r="AQ54" s="34">
        <v>18.68</v>
      </c>
      <c r="AR54" s="34">
        <v>6.6</v>
      </c>
      <c r="AS54" s="34">
        <v>22.036660999999999</v>
      </c>
      <c r="AT54" s="34">
        <v>8.1337119999999992</v>
      </c>
      <c r="AU54" s="34">
        <v>6.1</v>
      </c>
      <c r="AV54" s="34">
        <v>12.646585999999999</v>
      </c>
      <c r="AW54" s="34">
        <v>16.630210999999999</v>
      </c>
      <c r="AX54" s="34">
        <v>4.72</v>
      </c>
      <c r="AY54" s="34">
        <v>18.870000999999998</v>
      </c>
      <c r="AZ54" s="34">
        <v>47.5</v>
      </c>
      <c r="BA54" s="34">
        <v>18.399999999999999</v>
      </c>
      <c r="BB54" s="34">
        <v>23.955359999999999</v>
      </c>
      <c r="BC54" s="34">
        <v>22.525559999999999</v>
      </c>
      <c r="BD54" s="34">
        <v>24.370000999999998</v>
      </c>
      <c r="BE54" s="38"/>
      <c r="BF54" s="41">
        <f t="shared" si="1"/>
        <v>-9.960275071755913E-3</v>
      </c>
      <c r="BG54" s="41">
        <f t="shared" si="2"/>
        <v>1.6057779455129789E-2</v>
      </c>
      <c r="BH54" s="47">
        <f t="shared" si="3"/>
        <v>-5.6591107415871041E-2</v>
      </c>
      <c r="BI54" s="41">
        <f t="shared" si="4"/>
        <v>5.6022555486697516E-3</v>
      </c>
      <c r="BJ54" s="41">
        <f t="shared" si="5"/>
        <v>2.1942369697634478E-2</v>
      </c>
      <c r="BK54" s="41">
        <f t="shared" si="6"/>
        <v>1.2350307410962928E-2</v>
      </c>
      <c r="BL54" s="41">
        <f t="shared" si="7"/>
        <v>4.2219485510446318E-2</v>
      </c>
      <c r="BM54" s="41">
        <f t="shared" si="8"/>
        <v>1.6607736399660546E-2</v>
      </c>
      <c r="BN54" s="41">
        <f t="shared" si="9"/>
        <v>-1.6036983465489509E-2</v>
      </c>
      <c r="BO54" s="41">
        <f t="shared" si="10"/>
        <v>-2.0834086902842025E-2</v>
      </c>
      <c r="BP54" s="41">
        <f t="shared" si="11"/>
        <v>3.929008244697664E-2</v>
      </c>
      <c r="BQ54" s="41">
        <f t="shared" si="12"/>
        <v>3.7278701140143911E-3</v>
      </c>
      <c r="BR54" s="41">
        <f t="shared" si="13"/>
        <v>1.6363160797549996E-2</v>
      </c>
      <c r="BS54" s="41">
        <f t="shared" si="14"/>
        <v>0</v>
      </c>
      <c r="BT54" s="41">
        <f t="shared" si="15"/>
        <v>1.6523727830737064E-2</v>
      </c>
      <c r="BU54" s="41">
        <f t="shared" si="16"/>
        <v>-6.0624621816434854E-2</v>
      </c>
      <c r="BV54" s="41">
        <f t="shared" si="17"/>
        <v>1.7085253210739788E-2</v>
      </c>
      <c r="BW54" s="41">
        <f t="shared" si="18"/>
        <v>-1.623376083114024E-2</v>
      </c>
      <c r="BX54" s="47">
        <f t="shared" si="19"/>
        <v>-1.1591247823510653E-2</v>
      </c>
      <c r="BY54" s="47">
        <f t="shared" si="20"/>
        <v>3.3295814147847169E-3</v>
      </c>
      <c r="BZ54" s="41">
        <f t="shared" si="21"/>
        <v>-1.7553320550351713E-2</v>
      </c>
      <c r="CA54" s="41">
        <f t="shared" si="22"/>
        <v>-1.2785834265069574E-3</v>
      </c>
      <c r="CB54" s="41">
        <f t="shared" si="23"/>
        <v>1.2254495469184423E-2</v>
      </c>
      <c r="CC54" s="41">
        <f t="shared" si="24"/>
        <v>3.4896437554062201E-2</v>
      </c>
      <c r="CD54" s="41">
        <f t="shared" si="25"/>
        <v>1.402976986641759E-2</v>
      </c>
      <c r="CE54" s="41">
        <f t="shared" si="26"/>
        <v>1.828244956105737E-2</v>
      </c>
      <c r="CF54" s="41">
        <f t="shared" si="27"/>
        <v>2.0361049921702387E-2</v>
      </c>
      <c r="CG54" s="41">
        <f t="shared" si="58"/>
        <v>0</v>
      </c>
      <c r="CH54" s="41">
        <f t="shared" si="29"/>
        <v>-2.5021996522214731E-3</v>
      </c>
      <c r="CI54" s="41">
        <f t="shared" si="30"/>
        <v>8.0064175925296608E-3</v>
      </c>
      <c r="CJ54" s="41">
        <f t="shared" si="31"/>
        <v>3.3663767820084706E-2</v>
      </c>
      <c r="CK54" s="41">
        <f t="shared" si="32"/>
        <v>8.012502572857505E-2</v>
      </c>
      <c r="CL54" s="41">
        <f t="shared" si="33"/>
        <v>1.5290942125678221E-2</v>
      </c>
      <c r="CM54" s="41">
        <f t="shared" si="34"/>
        <v>1.8128311127146469E-3</v>
      </c>
      <c r="CN54" s="41">
        <f t="shared" si="35"/>
        <v>-3.0831986039200333E-2</v>
      </c>
      <c r="CO54" s="41">
        <f t="shared" si="36"/>
        <v>1.069528911674795E-2</v>
      </c>
      <c r="CP54" s="41">
        <f t="shared" si="37"/>
        <v>-5.3425166673580556E-2</v>
      </c>
      <c r="CQ54" s="41">
        <f t="shared" si="38"/>
        <v>1.9749364581358213E-2</v>
      </c>
      <c r="CR54" s="41">
        <f t="shared" si="39"/>
        <v>-9.2709346020932698E-2</v>
      </c>
      <c r="CS54" s="41">
        <f t="shared" si="40"/>
        <v>1.4068207609094332E-2</v>
      </c>
      <c r="CT54" s="41">
        <f t="shared" si="41"/>
        <v>6.5004830308995787E-2</v>
      </c>
      <c r="CU54" s="41">
        <f t="shared" si="42"/>
        <v>4.8296310673438788E-3</v>
      </c>
      <c r="CV54" s="41">
        <f t="shared" si="43"/>
        <v>-2.6907452919924382E-2</v>
      </c>
      <c r="CW54" s="41">
        <f t="shared" si="44"/>
        <v>2.7111463137630867E-2</v>
      </c>
      <c r="CX54" s="41">
        <f t="shared" si="45"/>
        <v>-6.7039275075959671E-3</v>
      </c>
      <c r="CY54" s="41">
        <f t="shared" si="46"/>
        <v>0</v>
      </c>
      <c r="CZ54" s="41">
        <f t="shared" si="47"/>
        <v>8.0380154436904949E-3</v>
      </c>
      <c r="DA54" s="41">
        <f t="shared" si="48"/>
        <v>2.1978825207151564E-2</v>
      </c>
      <c r="DB54" s="41">
        <f t="shared" si="49"/>
        <v>-4.2283361095211761E-3</v>
      </c>
      <c r="DC54" s="41">
        <f t="shared" si="50"/>
        <v>-3.5401822905850353E-2</v>
      </c>
      <c r="DD54" s="41">
        <f t="shared" si="51"/>
        <v>2.6019830322725989E-2</v>
      </c>
      <c r="DE54" s="41">
        <f t="shared" si="52"/>
        <v>-4.0474107927774686E-2</v>
      </c>
      <c r="DF54" s="41">
        <f t="shared" si="53"/>
        <v>3.3285940641585583E-2</v>
      </c>
      <c r="DG54" s="41">
        <f t="shared" si="54"/>
        <v>2.2525842519113621E-2</v>
      </c>
      <c r="DH54" s="47">
        <f t="shared" si="55"/>
        <v>6.5871790264516927E-3</v>
      </c>
      <c r="DJ54" s="60" t="str">
        <f>Screening!B54</f>
        <v>WING</v>
      </c>
      <c r="DK54" s="61">
        <f>AVERAGE(WING)</f>
        <v>8.3969600331871772E-4</v>
      </c>
      <c r="DL54" s="46">
        <f t="shared" si="57"/>
        <v>0.23565771718038464</v>
      </c>
      <c r="DN54" s="35"/>
    </row>
    <row r="55" spans="1:118">
      <c r="A55" s="43">
        <v>41927</v>
      </c>
      <c r="B55" s="34">
        <v>30.59</v>
      </c>
      <c r="C55" s="34">
        <v>3.2151749999999999</v>
      </c>
      <c r="D55" s="34">
        <v>25.879999000000002</v>
      </c>
      <c r="E55" s="34">
        <v>1.69</v>
      </c>
      <c r="F55" s="34">
        <v>490.79998799999998</v>
      </c>
      <c r="G55" s="34">
        <v>48.101027999999999</v>
      </c>
      <c r="H55" s="34">
        <v>10.921602999999999</v>
      </c>
      <c r="I55" s="34">
        <v>4.2</v>
      </c>
      <c r="J55" s="34">
        <v>457.72488399999997</v>
      </c>
      <c r="K55" s="34">
        <v>3.58</v>
      </c>
      <c r="L55" s="34">
        <v>59.849997999999999</v>
      </c>
      <c r="M55" s="34">
        <v>10.53</v>
      </c>
      <c r="N55" s="34">
        <v>32.678589000000002</v>
      </c>
      <c r="O55" s="34">
        <v>5.54</v>
      </c>
      <c r="P55" s="34">
        <v>28.84</v>
      </c>
      <c r="Q55" s="34">
        <v>16.299999</v>
      </c>
      <c r="R55" s="34">
        <v>18.75</v>
      </c>
      <c r="S55" s="34">
        <v>52.539679999999997</v>
      </c>
      <c r="T55" s="34">
        <v>18.325337999999999</v>
      </c>
      <c r="U55" s="34">
        <v>18.709999</v>
      </c>
      <c r="V55" s="34">
        <v>8.8817529999999998</v>
      </c>
      <c r="W55" s="34">
        <v>38.610000999999997</v>
      </c>
      <c r="X55" s="34">
        <v>24.389999</v>
      </c>
      <c r="Y55" s="34">
        <v>13.045277</v>
      </c>
      <c r="Z55" s="34">
        <v>16.324389</v>
      </c>
      <c r="AA55" s="34">
        <v>50.463123000000003</v>
      </c>
      <c r="AB55" s="34">
        <v>24.389534000000001</v>
      </c>
      <c r="AC55" s="34">
        <v>0.02</v>
      </c>
      <c r="AD55" s="34">
        <v>27.4</v>
      </c>
      <c r="AE55" s="34">
        <v>22.63476</v>
      </c>
      <c r="AF55" s="34">
        <v>6.64</v>
      </c>
      <c r="AG55" s="34">
        <v>341.95001200000002</v>
      </c>
      <c r="AH55" s="34">
        <v>24.345044999999999</v>
      </c>
      <c r="AI55" s="34">
        <v>47.989483</v>
      </c>
      <c r="AJ55" s="34">
        <v>5.3113250000000001</v>
      </c>
      <c r="AK55" s="34">
        <v>13.95</v>
      </c>
      <c r="AL55" s="34">
        <v>3.29</v>
      </c>
      <c r="AM55" s="34">
        <v>27.102437999999999</v>
      </c>
      <c r="AN55" s="34">
        <v>33.5</v>
      </c>
      <c r="AO55" s="34">
        <v>44.577145000000002</v>
      </c>
      <c r="AP55" s="34">
        <v>5.75</v>
      </c>
      <c r="AQ55" s="34">
        <v>18.68</v>
      </c>
      <c r="AR55" s="34">
        <v>6.53</v>
      </c>
      <c r="AS55" s="34">
        <v>22.188772</v>
      </c>
      <c r="AT55" s="34">
        <v>8.0972380000000008</v>
      </c>
      <c r="AU55" s="34">
        <v>5.82</v>
      </c>
      <c r="AV55" s="34">
        <v>12.508523</v>
      </c>
      <c r="AW55" s="34">
        <v>16.531616</v>
      </c>
      <c r="AX55" s="34">
        <v>4.76</v>
      </c>
      <c r="AY55" s="34">
        <v>19.25</v>
      </c>
      <c r="AZ55" s="34">
        <v>48.16</v>
      </c>
      <c r="BA55" s="34">
        <v>20.709999</v>
      </c>
      <c r="BB55" s="34">
        <v>24.650496</v>
      </c>
      <c r="BC55" s="34">
        <v>22.167176999999999</v>
      </c>
      <c r="BD55" s="34">
        <v>25.200001</v>
      </c>
      <c r="BE55" s="38"/>
      <c r="BF55" s="41">
        <f t="shared" si="1"/>
        <v>2.0476310200940821E-2</v>
      </c>
      <c r="BG55" s="41">
        <f t="shared" si="2"/>
        <v>8.8105388518315182E-3</v>
      </c>
      <c r="BH55" s="47">
        <f t="shared" si="3"/>
        <v>-2.1785765118668303E-2</v>
      </c>
      <c r="BI55" s="41">
        <f t="shared" si="4"/>
        <v>-5.7487090917681581E-2</v>
      </c>
      <c r="BJ55" s="41">
        <f t="shared" si="5"/>
        <v>3.6975559185717604</v>
      </c>
      <c r="BK55" s="41">
        <f t="shared" si="6"/>
        <v>-8.1431854983474272E-2</v>
      </c>
      <c r="BL55" s="41">
        <f t="shared" si="7"/>
        <v>0.20442196343757468</v>
      </c>
      <c r="BM55" s="41">
        <f t="shared" si="8"/>
        <v>-1.1834457647002796E-2</v>
      </c>
      <c r="BN55" s="41">
        <f t="shared" si="9"/>
        <v>9.1955256213561275E-3</v>
      </c>
      <c r="BO55" s="41">
        <f t="shared" si="10"/>
        <v>-5.9638266319731105E-2</v>
      </c>
      <c r="BP55" s="41">
        <f t="shared" si="11"/>
        <v>3.7971686285808867E-2</v>
      </c>
      <c r="BQ55" s="41">
        <f t="shared" si="12"/>
        <v>-2.0677428427787678E-2</v>
      </c>
      <c r="BR55" s="41">
        <f t="shared" si="13"/>
        <v>9.0702561049179099E-3</v>
      </c>
      <c r="BS55" s="41">
        <f t="shared" si="14"/>
        <v>5.4298775943694604E-3</v>
      </c>
      <c r="BT55" s="41">
        <f t="shared" si="15"/>
        <v>-3.6095167979892345E-2</v>
      </c>
      <c r="BU55" s="41">
        <f t="shared" si="16"/>
        <v>1.8576324223240258E-2</v>
      </c>
      <c r="BV55" s="41">
        <f t="shared" si="17"/>
        <v>-7.4388761589344286E-3</v>
      </c>
      <c r="BW55" s="41">
        <f t="shared" si="18"/>
        <v>3.5053134435776026E-2</v>
      </c>
      <c r="BX55" s="47">
        <f t="shared" si="19"/>
        <v>-2.6532901163886236E-3</v>
      </c>
      <c r="BY55" s="47">
        <f t="shared" si="20"/>
        <v>3.5912457461416157E-2</v>
      </c>
      <c r="BZ55" s="41">
        <f t="shared" si="21"/>
        <v>4.2820109069630644E-2</v>
      </c>
      <c r="CA55" s="41">
        <f t="shared" si="22"/>
        <v>-1.2099542175482904E-2</v>
      </c>
      <c r="CB55" s="41">
        <f t="shared" si="23"/>
        <v>2.406755272780739E-2</v>
      </c>
      <c r="CC55" s="41">
        <f t="shared" si="24"/>
        <v>4.6449096660171392E-2</v>
      </c>
      <c r="CD55" s="41">
        <f t="shared" si="25"/>
        <v>8.2222556614750964E-3</v>
      </c>
      <c r="CE55" s="41">
        <f t="shared" si="26"/>
        <v>2.5397339645516083E-2</v>
      </c>
      <c r="CF55" s="41">
        <f t="shared" si="27"/>
        <v>1.1177620014073466E-2</v>
      </c>
      <c r="CG55" s="41">
        <f t="shared" si="58"/>
        <v>0</v>
      </c>
      <c r="CH55" s="41">
        <f t="shared" si="29"/>
        <v>-1.9516376225771261E-2</v>
      </c>
      <c r="CI55" s="41">
        <f t="shared" si="30"/>
        <v>-5.5976173955068582E-3</v>
      </c>
      <c r="CJ55" s="41">
        <f t="shared" si="31"/>
        <v>-8.7889505378240917E-2</v>
      </c>
      <c r="CK55" s="41">
        <f t="shared" si="32"/>
        <v>-3.6184867881630098E-2</v>
      </c>
      <c r="CL55" s="41">
        <f t="shared" si="33"/>
        <v>1.5060399779466393E-2</v>
      </c>
      <c r="CM55" s="41">
        <f t="shared" si="34"/>
        <v>-2.6194949866319367E-3</v>
      </c>
      <c r="CN55" s="41">
        <f t="shared" si="35"/>
        <v>3.4160985498128633E-2</v>
      </c>
      <c r="CO55" s="41">
        <f t="shared" si="36"/>
        <v>-1.069528911674803E-2</v>
      </c>
      <c r="CP55" s="41">
        <f t="shared" si="37"/>
        <v>3.044142381228273E-3</v>
      </c>
      <c r="CQ55" s="41">
        <f t="shared" si="38"/>
        <v>4.6296575029749982E-3</v>
      </c>
      <c r="CR55" s="41">
        <f t="shared" si="39"/>
        <v>-4.3802622658392888E-2</v>
      </c>
      <c r="CS55" s="41">
        <f t="shared" si="40"/>
        <v>9.0137551048630315E-3</v>
      </c>
      <c r="CT55" s="41">
        <f t="shared" si="41"/>
        <v>5.2310494175525028E-3</v>
      </c>
      <c r="CU55" s="41">
        <f t="shared" si="42"/>
        <v>0</v>
      </c>
      <c r="CV55" s="41">
        <f t="shared" si="43"/>
        <v>-1.0662705744040069E-2</v>
      </c>
      <c r="CW55" s="41">
        <f t="shared" si="44"/>
        <v>6.8789196396568967E-3</v>
      </c>
      <c r="CX55" s="41">
        <f t="shared" si="45"/>
        <v>-4.494384049771755E-3</v>
      </c>
      <c r="CY55" s="41">
        <f t="shared" si="46"/>
        <v>-4.6988509435918979E-2</v>
      </c>
      <c r="CZ55" s="41">
        <f t="shared" si="47"/>
        <v>-1.0977045365086984E-2</v>
      </c>
      <c r="DA55" s="41">
        <f t="shared" si="48"/>
        <v>-5.9463123376872979E-3</v>
      </c>
      <c r="DB55" s="41">
        <f t="shared" si="49"/>
        <v>8.4388686458646035E-3</v>
      </c>
      <c r="DC55" s="41">
        <f t="shared" si="50"/>
        <v>1.9937648359165221E-2</v>
      </c>
      <c r="DD55" s="41">
        <f t="shared" si="51"/>
        <v>1.3799089959969993E-2</v>
      </c>
      <c r="DE55" s="41">
        <f t="shared" si="52"/>
        <v>0.11826596250669948</v>
      </c>
      <c r="DF55" s="41">
        <f t="shared" si="53"/>
        <v>2.8604923590117348E-2</v>
      </c>
      <c r="DG55" s="41">
        <f t="shared" si="54"/>
        <v>-1.6037983165551484E-2</v>
      </c>
      <c r="DH55" s="47">
        <f t="shared" si="55"/>
        <v>3.3491125528744385E-2</v>
      </c>
      <c r="DJ55" s="32" t="str">
        <f>Screening!B55</f>
        <v>WWW</v>
      </c>
      <c r="DK55" s="46">
        <f>AVERAGE(WWW)</f>
        <v>3.5353684211836332E-4</v>
      </c>
      <c r="DL55" s="46">
        <f t="shared" si="57"/>
        <v>9.3180441889047172E-2</v>
      </c>
      <c r="DN55" s="35"/>
    </row>
    <row r="56" spans="1:118">
      <c r="A56" s="43">
        <v>41928</v>
      </c>
      <c r="B56" s="34">
        <v>30.41</v>
      </c>
      <c r="C56" s="34">
        <v>3.2433779999999999</v>
      </c>
      <c r="D56" s="34">
        <v>25.58</v>
      </c>
      <c r="E56" s="34">
        <v>1.89</v>
      </c>
      <c r="F56" s="34">
        <v>462</v>
      </c>
      <c r="G56" s="34">
        <v>48.091881000000001</v>
      </c>
      <c r="H56" s="34">
        <v>11.428891</v>
      </c>
      <c r="I56" s="34">
        <v>4.29</v>
      </c>
      <c r="J56" s="34">
        <v>462.96200599999997</v>
      </c>
      <c r="K56" s="34">
        <v>3.35</v>
      </c>
      <c r="L56" s="34">
        <v>60.119999</v>
      </c>
      <c r="M56" s="34">
        <v>10.67</v>
      </c>
      <c r="N56" s="34">
        <v>33.065871999999999</v>
      </c>
      <c r="O56" s="34">
        <v>5.67</v>
      </c>
      <c r="P56" s="34">
        <v>26.299999</v>
      </c>
      <c r="Q56" s="34">
        <v>16.41</v>
      </c>
      <c r="R56" s="34">
        <v>18.799999</v>
      </c>
      <c r="S56" s="34">
        <v>52.828884000000002</v>
      </c>
      <c r="T56" s="34">
        <v>18.812194999999999</v>
      </c>
      <c r="U56" s="34">
        <v>21.639999</v>
      </c>
      <c r="V56" s="34">
        <v>8.9792559999999995</v>
      </c>
      <c r="W56" s="34">
        <v>38.810001</v>
      </c>
      <c r="X56" s="34">
        <v>24.66</v>
      </c>
      <c r="Y56" s="34">
        <v>12.870564</v>
      </c>
      <c r="Z56" s="34">
        <v>16.299322</v>
      </c>
      <c r="AA56" s="34">
        <v>50.830523999999997</v>
      </c>
      <c r="AB56" s="34">
        <v>24.856940999999999</v>
      </c>
      <c r="AC56" s="34">
        <v>0.02</v>
      </c>
      <c r="AD56" s="34">
        <v>28.040001</v>
      </c>
      <c r="AE56" s="34">
        <v>22.471399000000002</v>
      </c>
      <c r="AF56" s="34">
        <v>6.8</v>
      </c>
      <c r="AG56" s="34">
        <v>353.14999399999999</v>
      </c>
      <c r="AH56" s="34">
        <v>24.972776</v>
      </c>
      <c r="AI56" s="34">
        <v>47.640887999999997</v>
      </c>
      <c r="AJ56" s="34">
        <v>5.475765</v>
      </c>
      <c r="AK56" s="34">
        <v>15.15</v>
      </c>
      <c r="AL56" s="34">
        <v>3.35</v>
      </c>
      <c r="AM56" s="34">
        <v>27.218682999999999</v>
      </c>
      <c r="AN56" s="34">
        <v>32</v>
      </c>
      <c r="AO56" s="34">
        <v>42.742859000000003</v>
      </c>
      <c r="AP56" s="34">
        <v>5.87</v>
      </c>
      <c r="AQ56" s="34">
        <v>18.510000000000002</v>
      </c>
      <c r="AR56" s="34">
        <v>6.55</v>
      </c>
      <c r="AS56" s="34">
        <v>22.768684</v>
      </c>
      <c r="AT56" s="34">
        <v>8.0698840000000001</v>
      </c>
      <c r="AU56" s="34">
        <v>5.68</v>
      </c>
      <c r="AV56" s="34">
        <v>12.526930999999999</v>
      </c>
      <c r="AW56" s="34">
        <v>16.687733000000001</v>
      </c>
      <c r="AX56" s="34">
        <v>4.68</v>
      </c>
      <c r="AY56" s="34">
        <v>20.51</v>
      </c>
      <c r="AZ56" s="34">
        <v>48.400002000000001</v>
      </c>
      <c r="BA56" s="34">
        <v>20.809999000000001</v>
      </c>
      <c r="BB56" s="34">
        <v>25.247596999999999</v>
      </c>
      <c r="BC56" s="34">
        <v>22.635459999999998</v>
      </c>
      <c r="BD56" s="34">
        <v>29.17</v>
      </c>
      <c r="BE56" s="38"/>
      <c r="BF56" s="41">
        <f t="shared" si="1"/>
        <v>-5.9016564735388383E-3</v>
      </c>
      <c r="BG56" s="41">
        <f t="shared" si="2"/>
        <v>8.7335907180808841E-3</v>
      </c>
      <c r="BH56" s="47">
        <f t="shared" si="3"/>
        <v>-1.1659634842126232E-2</v>
      </c>
      <c r="BI56" s="41">
        <f t="shared" si="4"/>
        <v>0.11184830013656885</v>
      </c>
      <c r="BJ56" s="41">
        <f t="shared" si="5"/>
        <v>-6.0471797305139408E-2</v>
      </c>
      <c r="BK56" s="41">
        <f t="shared" si="6"/>
        <v>-1.9018033912599069E-4</v>
      </c>
      <c r="BL56" s="41">
        <f t="shared" si="7"/>
        <v>4.540169331238391E-2</v>
      </c>
      <c r="BM56" s="41">
        <f t="shared" si="8"/>
        <v>2.1202207650602906E-2</v>
      </c>
      <c r="BN56" s="41">
        <f t="shared" si="9"/>
        <v>1.1376676572567003E-2</v>
      </c>
      <c r="BO56" s="41">
        <f t="shared" si="10"/>
        <v>-6.6402454575633887E-2</v>
      </c>
      <c r="BP56" s="41">
        <f t="shared" si="11"/>
        <v>4.5011496642677461E-3</v>
      </c>
      <c r="BQ56" s="41">
        <f t="shared" si="12"/>
        <v>1.320773916777794E-2</v>
      </c>
      <c r="BR56" s="41">
        <f t="shared" si="13"/>
        <v>1.178160027078249E-2</v>
      </c>
      <c r="BS56" s="41">
        <f t="shared" si="14"/>
        <v>2.3194616980468152E-2</v>
      </c>
      <c r="BT56" s="41">
        <f t="shared" si="15"/>
        <v>-9.2194411255843878E-2</v>
      </c>
      <c r="BU56" s="41">
        <f t="shared" si="16"/>
        <v>6.7258586389780748E-3</v>
      </c>
      <c r="BV56" s="41">
        <f t="shared" si="17"/>
        <v>2.6630642279928799E-3</v>
      </c>
      <c r="BW56" s="41">
        <f t="shared" si="18"/>
        <v>5.489392950737566E-3</v>
      </c>
      <c r="BX56" s="47">
        <f t="shared" si="19"/>
        <v>2.6220637402858234E-2</v>
      </c>
      <c r="BY56" s="47">
        <f t="shared" si="20"/>
        <v>0.14548532092891633</v>
      </c>
      <c r="BZ56" s="41">
        <f t="shared" si="21"/>
        <v>1.0918080671066503E-2</v>
      </c>
      <c r="CA56" s="41">
        <f t="shared" si="22"/>
        <v>5.1666349711991895E-3</v>
      </c>
      <c r="CB56" s="41">
        <f t="shared" si="23"/>
        <v>1.1009326508780127E-2</v>
      </c>
      <c r="CC56" s="41">
        <f t="shared" si="24"/>
        <v>-1.3483309060928816E-2</v>
      </c>
      <c r="CD56" s="41">
        <f t="shared" si="25"/>
        <v>-1.5367353476795854E-3</v>
      </c>
      <c r="CE56" s="41">
        <f t="shared" si="26"/>
        <v>7.2542083741997734E-3</v>
      </c>
      <c r="CF56" s="41">
        <f t="shared" si="27"/>
        <v>1.8982923582346021E-2</v>
      </c>
      <c r="CG56" s="41">
        <f t="shared" si="58"/>
        <v>0</v>
      </c>
      <c r="CH56" s="41">
        <f t="shared" si="29"/>
        <v>2.308908443570229E-2</v>
      </c>
      <c r="CI56" s="41">
        <f t="shared" si="30"/>
        <v>-7.2434327320502982E-3</v>
      </c>
      <c r="CJ56" s="41">
        <f t="shared" si="31"/>
        <v>2.3810648693718607E-2</v>
      </c>
      <c r="CK56" s="41">
        <f t="shared" si="32"/>
        <v>3.2228316228029144E-2</v>
      </c>
      <c r="CL56" s="41">
        <f t="shared" si="33"/>
        <v>2.5457933458674892E-2</v>
      </c>
      <c r="CM56" s="41">
        <f t="shared" si="34"/>
        <v>-7.2904986225305569E-3</v>
      </c>
      <c r="CN56" s="41">
        <f t="shared" si="35"/>
        <v>3.0490658652365471E-2</v>
      </c>
      <c r="CO56" s="41">
        <f t="shared" si="36"/>
        <v>8.2521023688003653E-2</v>
      </c>
      <c r="CP56" s="41">
        <f t="shared" si="37"/>
        <v>1.80727810596946E-2</v>
      </c>
      <c r="CQ56" s="41">
        <f t="shared" si="38"/>
        <v>4.2799255724357771E-3</v>
      </c>
      <c r="CR56" s="41">
        <f t="shared" si="39"/>
        <v>-4.5809536031294222E-2</v>
      </c>
      <c r="CS56" s="41">
        <f t="shared" si="40"/>
        <v>-4.2019143241352239E-2</v>
      </c>
      <c r="CT56" s="41">
        <f t="shared" si="41"/>
        <v>2.0654779030746064E-2</v>
      </c>
      <c r="CU56" s="41">
        <f t="shared" si="42"/>
        <v>-9.1423062152902711E-3</v>
      </c>
      <c r="CV56" s="41">
        <f t="shared" si="43"/>
        <v>3.0581063588208724E-3</v>
      </c>
      <c r="CW56" s="41">
        <f t="shared" si="44"/>
        <v>2.5799687890859221E-2</v>
      </c>
      <c r="CX56" s="41">
        <f t="shared" si="45"/>
        <v>-3.3839079215421076E-3</v>
      </c>
      <c r="CY56" s="41">
        <f t="shared" si="46"/>
        <v>-2.4349029010286613E-2</v>
      </c>
      <c r="CZ56" s="41">
        <f t="shared" si="47"/>
        <v>1.4705547834140285E-3</v>
      </c>
      <c r="DA56" s="41">
        <f t="shared" si="48"/>
        <v>9.3992299097417128E-3</v>
      </c>
      <c r="DB56" s="41">
        <f t="shared" si="49"/>
        <v>-1.694955831377332E-2</v>
      </c>
      <c r="DC56" s="41">
        <f t="shared" si="50"/>
        <v>6.3401511350495987E-2</v>
      </c>
      <c r="DD56" s="41">
        <f t="shared" si="51"/>
        <v>4.9710540443336868E-3</v>
      </c>
      <c r="DE56" s="41">
        <f t="shared" si="52"/>
        <v>4.8169652300823866E-3</v>
      </c>
      <c r="DF56" s="41">
        <f t="shared" si="53"/>
        <v>2.393396088563126E-2</v>
      </c>
      <c r="DG56" s="41">
        <f t="shared" si="54"/>
        <v>2.0905021905735937E-2</v>
      </c>
      <c r="DH56" s="47">
        <f t="shared" si="55"/>
        <v>0.14629674967971368</v>
      </c>
      <c r="DJ56" s="48" t="str">
        <f>DH1</f>
        <v>GOOS.TSX</v>
      </c>
      <c r="DK56" s="46">
        <f>AVERAGE(GOOS.TSX)</f>
        <v>3.2799131970476275E-3</v>
      </c>
      <c r="DL56" s="46"/>
      <c r="DN56" s="35"/>
    </row>
    <row r="57" spans="1:118">
      <c r="A57" s="43">
        <v>41929</v>
      </c>
      <c r="B57" s="34">
        <v>30.209999</v>
      </c>
      <c r="C57" s="34">
        <v>3.2828629999999999</v>
      </c>
      <c r="D57" s="34">
        <v>24.860001</v>
      </c>
      <c r="E57" s="34">
        <v>1.83</v>
      </c>
      <c r="F57" s="34">
        <v>11.425000000000001</v>
      </c>
      <c r="G57" s="34">
        <v>49.455207999999999</v>
      </c>
      <c r="H57" s="34">
        <v>11.418943000000001</v>
      </c>
      <c r="I57" s="34">
        <v>4.29</v>
      </c>
      <c r="J57" s="34">
        <v>465.05685399999999</v>
      </c>
      <c r="K57" s="34">
        <v>3.85</v>
      </c>
      <c r="L57" s="34">
        <v>59.540000999999997</v>
      </c>
      <c r="M57" s="34">
        <v>11.23</v>
      </c>
      <c r="N57" s="34">
        <v>33.010539999999999</v>
      </c>
      <c r="O57" s="34">
        <v>5.64</v>
      </c>
      <c r="P57" s="34">
        <v>27.18</v>
      </c>
      <c r="Q57" s="34">
        <v>16.200001</v>
      </c>
      <c r="R57" s="34">
        <v>18.82</v>
      </c>
      <c r="S57" s="34">
        <v>52.595664999999997</v>
      </c>
      <c r="T57" s="34">
        <v>18.831671</v>
      </c>
      <c r="U57" s="34">
        <v>22.5</v>
      </c>
      <c r="V57" s="34">
        <v>8.7665220000000001</v>
      </c>
      <c r="W57" s="34">
        <v>39.049999</v>
      </c>
      <c r="X57" s="34">
        <v>24.969999000000001</v>
      </c>
      <c r="Y57" s="34">
        <v>12.928803</v>
      </c>
      <c r="Z57" s="34">
        <v>16.366159</v>
      </c>
      <c r="AA57" s="34">
        <v>49.585442</v>
      </c>
      <c r="AB57" s="34">
        <v>24.314744999999998</v>
      </c>
      <c r="AC57" s="34">
        <v>0.02</v>
      </c>
      <c r="AD57" s="34">
        <v>27.280000999999999</v>
      </c>
      <c r="AE57" s="34">
        <v>22.471399000000002</v>
      </c>
      <c r="AF57" s="34">
        <v>6.9</v>
      </c>
      <c r="AG57" s="34">
        <v>350</v>
      </c>
      <c r="AH57" s="34">
        <v>24.836309</v>
      </c>
      <c r="AI57" s="34">
        <v>46.963070000000002</v>
      </c>
      <c r="AJ57" s="34">
        <v>5.3243309999999999</v>
      </c>
      <c r="AK57" s="34">
        <v>17.66</v>
      </c>
      <c r="AL57" s="34">
        <v>3.3</v>
      </c>
      <c r="AM57" s="34">
        <v>24.151665000000001</v>
      </c>
      <c r="AN57" s="34">
        <v>31.099997999999999</v>
      </c>
      <c r="AO57" s="34">
        <v>43.074286999999998</v>
      </c>
      <c r="AP57" s="34">
        <v>5.86</v>
      </c>
      <c r="AQ57" s="34">
        <v>18.920000000000002</v>
      </c>
      <c r="AR57" s="34">
        <v>6.38</v>
      </c>
      <c r="AS57" s="34">
        <v>22.540520000000001</v>
      </c>
      <c r="AT57" s="34">
        <v>8.0242889999999996</v>
      </c>
      <c r="AU57" s="34">
        <v>5.57</v>
      </c>
      <c r="AV57" s="34">
        <v>12.849078</v>
      </c>
      <c r="AW57" s="34">
        <v>16.433015999999999</v>
      </c>
      <c r="AX57" s="34">
        <v>4.82</v>
      </c>
      <c r="AY57" s="34">
        <v>21.700001</v>
      </c>
      <c r="AZ57" s="34">
        <v>47.419998</v>
      </c>
      <c r="BA57" s="34">
        <v>20.059999000000001</v>
      </c>
      <c r="BB57" s="34">
        <v>24.383137000000001</v>
      </c>
      <c r="BC57" s="34">
        <v>22.396540000000002</v>
      </c>
      <c r="BD57" s="34">
        <v>30.334999</v>
      </c>
      <c r="BE57" s="38"/>
      <c r="BF57" s="41">
        <f t="shared" si="1"/>
        <v>-6.5985393923152372E-3</v>
      </c>
      <c r="BG57" s="41">
        <f t="shared" si="2"/>
        <v>1.210052824919965E-2</v>
      </c>
      <c r="BH57" s="47">
        <f t="shared" si="3"/>
        <v>-2.8550669842870875E-2</v>
      </c>
      <c r="BI57" s="41">
        <f t="shared" si="4"/>
        <v>-3.2260862218221324E-2</v>
      </c>
      <c r="BJ57" s="41">
        <f t="shared" si="5"/>
        <v>-3.6997609543014702</v>
      </c>
      <c r="BK57" s="41">
        <f t="shared" si="6"/>
        <v>2.7954002341075132E-2</v>
      </c>
      <c r="BL57" s="41">
        <f t="shared" si="7"/>
        <v>-8.7080470110474087E-4</v>
      </c>
      <c r="BM57" s="41">
        <f t="shared" si="8"/>
        <v>0</v>
      </c>
      <c r="BN57" s="41">
        <f t="shared" si="9"/>
        <v>4.514674536136333E-3</v>
      </c>
      <c r="BO57" s="41">
        <f t="shared" si="10"/>
        <v>0.13911280246271779</v>
      </c>
      <c r="BP57" s="41">
        <f t="shared" si="11"/>
        <v>-9.6941758683119546E-3</v>
      </c>
      <c r="BQ57" s="41">
        <f t="shared" si="12"/>
        <v>5.1152703436689942E-2</v>
      </c>
      <c r="BR57" s="41">
        <f t="shared" si="13"/>
        <v>-1.6747886653855151E-3</v>
      </c>
      <c r="BS57" s="41">
        <f t="shared" si="14"/>
        <v>-5.3050522296932291E-3</v>
      </c>
      <c r="BT57" s="41">
        <f t="shared" si="15"/>
        <v>3.291250756209322E-2</v>
      </c>
      <c r="BU57" s="41">
        <f t="shared" si="16"/>
        <v>-1.2879601135267971E-2</v>
      </c>
      <c r="BV57" s="41">
        <f t="shared" si="17"/>
        <v>1.0633175128208106E-3</v>
      </c>
      <c r="BW57" s="41">
        <f t="shared" si="18"/>
        <v>-4.4243846932060116E-3</v>
      </c>
      <c r="BX57" s="47">
        <f t="shared" si="19"/>
        <v>1.0347503488487902E-3</v>
      </c>
      <c r="BY57" s="47">
        <f t="shared" si="20"/>
        <v>3.8971901442815607E-2</v>
      </c>
      <c r="BZ57" s="41">
        <f t="shared" si="21"/>
        <v>-2.3976879623972047E-2</v>
      </c>
      <c r="CA57" s="41">
        <f t="shared" si="22"/>
        <v>6.1648795301303058E-3</v>
      </c>
      <c r="CB57" s="41">
        <f t="shared" si="23"/>
        <v>1.2492566507425279E-2</v>
      </c>
      <c r="CC57" s="41">
        <f t="shared" si="24"/>
        <v>4.5147696007009647E-3</v>
      </c>
      <c r="CD57" s="41">
        <f t="shared" si="25"/>
        <v>4.0922154657555623E-3</v>
      </c>
      <c r="CE57" s="41">
        <f t="shared" si="26"/>
        <v>-2.4799757693944411E-2</v>
      </c>
      <c r="CF57" s="41">
        <f t="shared" si="27"/>
        <v>-2.2054072989316689E-2</v>
      </c>
      <c r="CG57" s="41">
        <f t="shared" si="58"/>
        <v>0</v>
      </c>
      <c r="CH57" s="41">
        <f t="shared" si="29"/>
        <v>-2.7478228197574683E-2</v>
      </c>
      <c r="CI57" s="41">
        <f t="shared" si="30"/>
        <v>0</v>
      </c>
      <c r="CJ57" s="41">
        <f t="shared" si="31"/>
        <v>1.4598799421152851E-2</v>
      </c>
      <c r="CK57" s="41">
        <f t="shared" si="32"/>
        <v>-8.9597243815241652E-3</v>
      </c>
      <c r="CL57" s="41">
        <f t="shared" si="33"/>
        <v>-5.4796164782085722E-3</v>
      </c>
      <c r="CM57" s="41">
        <f t="shared" si="34"/>
        <v>-1.4329835941813416E-2</v>
      </c>
      <c r="CN57" s="41">
        <f t="shared" si="35"/>
        <v>-2.8044922069105027E-2</v>
      </c>
      <c r="CO57" s="41">
        <f t="shared" si="36"/>
        <v>0.15330166322043587</v>
      </c>
      <c r="CP57" s="41">
        <f t="shared" si="37"/>
        <v>-1.5037877364540559E-2</v>
      </c>
      <c r="CQ57" s="41">
        <f t="shared" si="38"/>
        <v>-0.1195502906898596</v>
      </c>
      <c r="CR57" s="41">
        <f t="shared" si="39"/>
        <v>-2.8528147923221857E-2</v>
      </c>
      <c r="CS57" s="41">
        <f t="shared" si="40"/>
        <v>7.7240892581265713E-3</v>
      </c>
      <c r="CT57" s="41">
        <f t="shared" si="41"/>
        <v>-1.7050302510838342E-3</v>
      </c>
      <c r="CU57" s="41">
        <f t="shared" si="42"/>
        <v>2.1908437038326036E-2</v>
      </c>
      <c r="CV57" s="41">
        <f t="shared" si="43"/>
        <v>-2.629695229046199E-2</v>
      </c>
      <c r="CW57" s="41">
        <f t="shared" si="44"/>
        <v>-1.0071504617557164E-2</v>
      </c>
      <c r="CX57" s="41">
        <f t="shared" si="45"/>
        <v>-5.6660409928284659E-3</v>
      </c>
      <c r="CY57" s="41">
        <f t="shared" si="46"/>
        <v>-1.9556178793867243E-2</v>
      </c>
      <c r="CZ57" s="41">
        <f t="shared" si="47"/>
        <v>2.5391251049855488E-2</v>
      </c>
      <c r="DA57" s="41">
        <f t="shared" si="48"/>
        <v>-1.5381416760549483E-2</v>
      </c>
      <c r="DB57" s="41">
        <f t="shared" si="49"/>
        <v>2.947581813295368E-2</v>
      </c>
      <c r="DC57" s="41">
        <f t="shared" si="50"/>
        <v>5.6399734545072813E-2</v>
      </c>
      <c r="DD57" s="41">
        <f t="shared" si="51"/>
        <v>-2.0455816583937633E-2</v>
      </c>
      <c r="DE57" s="41">
        <f t="shared" si="52"/>
        <v>-3.670585966838201E-2</v>
      </c>
      <c r="DF57" s="41">
        <f t="shared" si="53"/>
        <v>-3.4839196058190872E-2</v>
      </c>
      <c r="DG57" s="41">
        <f t="shared" si="54"/>
        <v>-1.0611220546366989E-2</v>
      </c>
      <c r="DH57" s="47">
        <f t="shared" si="55"/>
        <v>3.9161344549408804E-2</v>
      </c>
      <c r="DJ57" s="32"/>
    </row>
    <row r="58" spans="1:118">
      <c r="A58" s="43">
        <v>41932</v>
      </c>
      <c r="B58" s="34">
        <v>30.209999</v>
      </c>
      <c r="C58" s="34">
        <v>3.3392689999999998</v>
      </c>
      <c r="D58" s="34">
        <v>25.51</v>
      </c>
      <c r="E58" s="34">
        <v>1.82</v>
      </c>
      <c r="F58" s="34">
        <v>11.66</v>
      </c>
      <c r="G58" s="34">
        <v>49.473503000000001</v>
      </c>
      <c r="H58" s="34">
        <v>11.697455</v>
      </c>
      <c r="I58" s="34">
        <v>4.3099999999999996</v>
      </c>
      <c r="J58" s="34">
        <v>478.67336999999998</v>
      </c>
      <c r="K58" s="34">
        <v>4.3780000000000001</v>
      </c>
      <c r="L58" s="34">
        <v>59.599997999999999</v>
      </c>
      <c r="M58" s="34">
        <v>11.23</v>
      </c>
      <c r="N58" s="34">
        <v>33.148857</v>
      </c>
      <c r="O58" s="34">
        <v>5.69</v>
      </c>
      <c r="P58" s="34">
        <v>27.370000999999998</v>
      </c>
      <c r="Q58" s="34">
        <v>17.780000999999999</v>
      </c>
      <c r="R58" s="34">
        <v>18.760000000000002</v>
      </c>
      <c r="S58" s="34">
        <v>52.660961</v>
      </c>
      <c r="T58" s="34">
        <v>18.812194999999999</v>
      </c>
      <c r="U58" s="34">
        <v>23.42</v>
      </c>
      <c r="V58" s="34">
        <v>8.9881259999999994</v>
      </c>
      <c r="W58" s="34">
        <v>39.169998</v>
      </c>
      <c r="X58" s="34">
        <v>25.540001</v>
      </c>
      <c r="Y58" s="34">
        <v>12.715266</v>
      </c>
      <c r="Z58" s="34">
        <v>16.77552</v>
      </c>
      <c r="AA58" s="34">
        <v>49.63308</v>
      </c>
      <c r="AB58" s="34">
        <v>25.081302999999998</v>
      </c>
      <c r="AC58" s="34">
        <v>0.02</v>
      </c>
      <c r="AD58" s="34">
        <v>27.58</v>
      </c>
      <c r="AE58" s="34">
        <v>22.671059</v>
      </c>
      <c r="AF58" s="34">
        <v>6.85</v>
      </c>
      <c r="AG58" s="34">
        <v>350</v>
      </c>
      <c r="AH58" s="34">
        <v>25.818850000000001</v>
      </c>
      <c r="AI58" s="34">
        <v>47.669933</v>
      </c>
      <c r="AJ58" s="34">
        <v>5.3243309999999999</v>
      </c>
      <c r="AK58" s="34">
        <v>18.48</v>
      </c>
      <c r="AL58" s="34">
        <v>3.23</v>
      </c>
      <c r="AM58" s="34">
        <v>24.232137999999999</v>
      </c>
      <c r="AN58" s="34">
        <v>30.599997999999999</v>
      </c>
      <c r="AO58" s="34">
        <v>43.737144000000001</v>
      </c>
      <c r="AP58" s="34">
        <v>5.9</v>
      </c>
      <c r="AQ58" s="34">
        <v>15.26</v>
      </c>
      <c r="AR58" s="34">
        <v>6.51</v>
      </c>
      <c r="AS58" s="34">
        <v>21.932086999999999</v>
      </c>
      <c r="AT58" s="34">
        <v>8.0790000000000006</v>
      </c>
      <c r="AU58" s="34">
        <v>5.75</v>
      </c>
      <c r="AV58" s="34">
        <v>12.839874</v>
      </c>
      <c r="AW58" s="34">
        <v>16.613776999999999</v>
      </c>
      <c r="AX58" s="34">
        <v>5.01</v>
      </c>
      <c r="AY58" s="34">
        <v>20.389999</v>
      </c>
      <c r="AZ58" s="34">
        <v>47.869999</v>
      </c>
      <c r="BA58" s="34">
        <v>20.379999000000002</v>
      </c>
      <c r="BB58" s="34">
        <v>23.866243000000001</v>
      </c>
      <c r="BC58" s="34">
        <v>22.587681</v>
      </c>
      <c r="BD58" s="34">
        <v>31.440000999999999</v>
      </c>
      <c r="BE58" s="38"/>
      <c r="BF58" s="41">
        <f t="shared" si="1"/>
        <v>0</v>
      </c>
      <c r="BG58" s="41">
        <f t="shared" si="2"/>
        <v>1.7036013235472946E-2</v>
      </c>
      <c r="BH58" s="47">
        <f t="shared" si="3"/>
        <v>2.581040584589437E-2</v>
      </c>
      <c r="BI58" s="41">
        <f t="shared" si="4"/>
        <v>-5.4794657646255957E-3</v>
      </c>
      <c r="BJ58" s="41">
        <f t="shared" si="5"/>
        <v>2.0360244142077922E-2</v>
      </c>
      <c r="BK58" s="41">
        <f t="shared" si="6"/>
        <v>3.6986229828802437E-4</v>
      </c>
      <c r="BL58" s="41">
        <f t="shared" si="7"/>
        <v>2.409765374846496E-2</v>
      </c>
      <c r="BM58" s="41">
        <f t="shared" si="8"/>
        <v>4.6511711757306591E-3</v>
      </c>
      <c r="BN58" s="41">
        <f t="shared" si="9"/>
        <v>2.8858800240211771E-2</v>
      </c>
      <c r="BO58" s="41">
        <f t="shared" si="10"/>
        <v>0.12851885080097841</v>
      </c>
      <c r="BP58" s="41">
        <f t="shared" si="11"/>
        <v>1.0071681311946985E-3</v>
      </c>
      <c r="BQ58" s="41">
        <f t="shared" si="12"/>
        <v>0</v>
      </c>
      <c r="BR58" s="41">
        <f t="shared" si="13"/>
        <v>4.1813319889380416E-3</v>
      </c>
      <c r="BS58" s="41">
        <f t="shared" si="14"/>
        <v>8.8261826282721185E-3</v>
      </c>
      <c r="BT58" s="41">
        <f t="shared" si="15"/>
        <v>6.9661508659429414E-3</v>
      </c>
      <c r="BU58" s="41">
        <f t="shared" si="16"/>
        <v>9.3062982361994992E-2</v>
      </c>
      <c r="BV58" s="41">
        <f t="shared" si="17"/>
        <v>-3.1931905791549088E-3</v>
      </c>
      <c r="BW58" s="41">
        <f t="shared" si="18"/>
        <v>1.2407011483735629E-3</v>
      </c>
      <c r="BX58" s="47">
        <f t="shared" si="19"/>
        <v>-1.034750348848921E-3</v>
      </c>
      <c r="BY58" s="47">
        <f t="shared" si="20"/>
        <v>4.0075048959196918E-2</v>
      </c>
      <c r="BZ58" s="41">
        <f t="shared" si="21"/>
        <v>2.4964224438099921E-2</v>
      </c>
      <c r="CA58" s="41">
        <f t="shared" si="22"/>
        <v>3.068245940754344E-3</v>
      </c>
      <c r="CB58" s="41">
        <f t="shared" si="23"/>
        <v>2.2570825515036936E-2</v>
      </c>
      <c r="CC58" s="41">
        <f t="shared" si="24"/>
        <v>-1.6654294264083078E-2</v>
      </c>
      <c r="CD58" s="41">
        <f t="shared" si="25"/>
        <v>2.470495356564064E-2</v>
      </c>
      <c r="CE58" s="41">
        <f t="shared" si="26"/>
        <v>9.6026432767478179E-4</v>
      </c>
      <c r="CF58" s="41">
        <f t="shared" si="27"/>
        <v>3.1039711715906117E-2</v>
      </c>
      <c r="CG58" s="41">
        <f t="shared" si="58"/>
        <v>0</v>
      </c>
      <c r="CH58" s="41">
        <f t="shared" si="29"/>
        <v>1.0937002733003619E-2</v>
      </c>
      <c r="CI58" s="41">
        <f t="shared" si="30"/>
        <v>8.8458320956740152E-3</v>
      </c>
      <c r="CJ58" s="41">
        <f t="shared" si="31"/>
        <v>-7.2727593290799206E-3</v>
      </c>
      <c r="CK58" s="41">
        <f t="shared" si="32"/>
        <v>0</v>
      </c>
      <c r="CL58" s="41">
        <f t="shared" si="33"/>
        <v>3.8798190267379379E-2</v>
      </c>
      <c r="CM58" s="41">
        <f t="shared" si="34"/>
        <v>1.4939315549571907E-2</v>
      </c>
      <c r="CN58" s="41">
        <f t="shared" si="35"/>
        <v>0</v>
      </c>
      <c r="CO58" s="41">
        <f t="shared" si="36"/>
        <v>4.5386871037724194E-2</v>
      </c>
      <c r="CP58" s="41">
        <f t="shared" si="37"/>
        <v>-2.144033123786929E-2</v>
      </c>
      <c r="CQ58" s="41">
        <f t="shared" si="38"/>
        <v>3.3264468361225668E-3</v>
      </c>
      <c r="CR58" s="41">
        <f t="shared" si="39"/>
        <v>-1.6207811277648872E-2</v>
      </c>
      <c r="CS58" s="41">
        <f t="shared" si="40"/>
        <v>1.5271488439928749E-2</v>
      </c>
      <c r="CT58" s="41">
        <f t="shared" si="41"/>
        <v>6.8027473227526203E-3</v>
      </c>
      <c r="CU58" s="41">
        <f t="shared" si="42"/>
        <v>-0.21498453776742138</v>
      </c>
      <c r="CV58" s="41">
        <f t="shared" si="43"/>
        <v>2.0171358863779413E-2</v>
      </c>
      <c r="CW58" s="41">
        <f t="shared" si="44"/>
        <v>-2.7363854102696882E-2</v>
      </c>
      <c r="CX58" s="41">
        <f t="shared" si="45"/>
        <v>6.7950355373795329E-3</v>
      </c>
      <c r="CY58" s="41">
        <f t="shared" si="46"/>
        <v>3.180480087006636E-2</v>
      </c>
      <c r="CZ58" s="41">
        <f t="shared" si="47"/>
        <v>-7.1657266468765177E-4</v>
      </c>
      <c r="DA58" s="41">
        <f t="shared" si="48"/>
        <v>1.09398090627076E-2</v>
      </c>
      <c r="DB58" s="41">
        <f t="shared" si="49"/>
        <v>3.8661987034264357E-2</v>
      </c>
      <c r="DC58" s="41">
        <f t="shared" si="50"/>
        <v>-6.2267771086648376E-2</v>
      </c>
      <c r="DD58" s="41">
        <f t="shared" si="51"/>
        <v>9.4449440535457462E-3</v>
      </c>
      <c r="DE58" s="41">
        <f t="shared" si="52"/>
        <v>1.5826246043524499E-2</v>
      </c>
      <c r="DF58" s="41">
        <f t="shared" si="53"/>
        <v>-2.1426753073270268E-2</v>
      </c>
      <c r="DG58" s="41">
        <f t="shared" si="54"/>
        <v>8.4981865234794052E-3</v>
      </c>
      <c r="DH58" s="47">
        <f t="shared" si="55"/>
        <v>3.5778870938582195E-2</v>
      </c>
    </row>
    <row r="59" spans="1:118">
      <c r="A59" s="43">
        <v>41933</v>
      </c>
      <c r="B59" s="34">
        <v>32.669998</v>
      </c>
      <c r="C59" s="34">
        <v>3.2715809999999999</v>
      </c>
      <c r="D59" s="34">
        <v>26.75</v>
      </c>
      <c r="E59" s="34">
        <v>2.06</v>
      </c>
      <c r="F59" s="34">
        <v>464.79998799999998</v>
      </c>
      <c r="G59" s="34">
        <v>48.439574999999998</v>
      </c>
      <c r="H59" s="34">
        <v>11.936178999999999</v>
      </c>
      <c r="I59" s="34">
        <v>4.29</v>
      </c>
      <c r="J59" s="34">
        <v>482.863068</v>
      </c>
      <c r="K59" s="34">
        <v>4.45</v>
      </c>
      <c r="L59" s="34">
        <v>60.939999</v>
      </c>
      <c r="M59" s="34">
        <v>11.05</v>
      </c>
      <c r="N59" s="34">
        <v>33.545349000000002</v>
      </c>
      <c r="O59" s="34">
        <v>5.67</v>
      </c>
      <c r="P59" s="34">
        <v>28.459999</v>
      </c>
      <c r="Q59" s="34">
        <v>16.889999</v>
      </c>
      <c r="R59" s="34">
        <v>18.16</v>
      </c>
      <c r="S59" s="34">
        <v>53.155380000000001</v>
      </c>
      <c r="T59" s="34">
        <v>18.744036000000001</v>
      </c>
      <c r="U59" s="34">
        <v>22.959999</v>
      </c>
      <c r="V59" s="34">
        <v>9.0767629999999997</v>
      </c>
      <c r="W59" s="34">
        <v>38.5</v>
      </c>
      <c r="X59" s="34">
        <v>25.67</v>
      </c>
      <c r="Y59" s="34">
        <v>13.103516000000001</v>
      </c>
      <c r="Z59" s="34">
        <v>17.009443000000001</v>
      </c>
      <c r="AA59" s="34">
        <v>50.701262999999997</v>
      </c>
      <c r="AB59" s="34">
        <v>25.866548999999999</v>
      </c>
      <c r="AC59" s="34">
        <v>2.5000000000000001E-2</v>
      </c>
      <c r="AD59" s="34">
        <v>27.32</v>
      </c>
      <c r="AE59" s="34">
        <v>22.852577</v>
      </c>
      <c r="AF59" s="34">
        <v>6.82</v>
      </c>
      <c r="AG59" s="34">
        <v>358.75</v>
      </c>
      <c r="AH59" s="34">
        <v>25.591408000000001</v>
      </c>
      <c r="AI59" s="34">
        <v>47.795825999999998</v>
      </c>
      <c r="AJ59" s="34">
        <v>5.3113250000000001</v>
      </c>
      <c r="AK59" s="34">
        <v>18.25</v>
      </c>
      <c r="AL59" s="34">
        <v>3.2240000000000002</v>
      </c>
      <c r="AM59" s="34">
        <v>24.437798000000001</v>
      </c>
      <c r="AN59" s="34">
        <v>34</v>
      </c>
      <c r="AO59" s="34">
        <v>51.062859000000003</v>
      </c>
      <c r="AP59" s="34">
        <v>5.88</v>
      </c>
      <c r="AQ59" s="34">
        <v>15.56</v>
      </c>
      <c r="AR59" s="34">
        <v>6.54</v>
      </c>
      <c r="AS59" s="34">
        <v>22.122225</v>
      </c>
      <c r="AT59" s="34">
        <v>8.2431339999999995</v>
      </c>
      <c r="AU59" s="34">
        <v>5.68</v>
      </c>
      <c r="AV59" s="34">
        <v>12.885897</v>
      </c>
      <c r="AW59" s="34">
        <v>16.794546</v>
      </c>
      <c r="AX59" s="34">
        <v>5.13</v>
      </c>
      <c r="AY59" s="34">
        <v>20.420000000000002</v>
      </c>
      <c r="AZ59" s="34">
        <v>48.470001000000003</v>
      </c>
      <c r="BA59" s="34">
        <v>20.790001</v>
      </c>
      <c r="BB59" s="34">
        <v>24.392050000000001</v>
      </c>
      <c r="BC59" s="34">
        <v>22.826602999999999</v>
      </c>
      <c r="BD59" s="34">
        <v>31.16</v>
      </c>
      <c r="BE59" s="38"/>
      <c r="BF59" s="41">
        <f t="shared" si="1"/>
        <v>7.8284202097775826E-2</v>
      </c>
      <c r="BG59" s="41">
        <f t="shared" si="2"/>
        <v>-2.0478566453434828E-2</v>
      </c>
      <c r="BH59" s="47">
        <f t="shared" si="3"/>
        <v>4.7463941188295534E-2</v>
      </c>
      <c r="BI59" s="41">
        <f t="shared" si="4"/>
        <v>0.12386948171278571</v>
      </c>
      <c r="BJ59" s="41">
        <f t="shared" si="5"/>
        <v>3.6854429987977988</v>
      </c>
      <c r="BK59" s="41">
        <f t="shared" si="6"/>
        <v>-2.1120088419251969E-2</v>
      </c>
      <c r="BL59" s="41">
        <f t="shared" si="7"/>
        <v>2.0202743222764885E-2</v>
      </c>
      <c r="BM59" s="41">
        <f t="shared" si="8"/>
        <v>-4.651171175730732E-3</v>
      </c>
      <c r="BN59" s="41">
        <f t="shared" si="9"/>
        <v>8.7146453321050917E-3</v>
      </c>
      <c r="BO59" s="41">
        <f t="shared" si="10"/>
        <v>1.6312097077477737E-2</v>
      </c>
      <c r="BP59" s="41">
        <f t="shared" si="11"/>
        <v>2.223421663372312E-2</v>
      </c>
      <c r="BQ59" s="41">
        <f t="shared" si="12"/>
        <v>-1.6158340786589943E-2</v>
      </c>
      <c r="BR59" s="41">
        <f t="shared" si="13"/>
        <v>1.1889988496317519E-2</v>
      </c>
      <c r="BS59" s="41">
        <f t="shared" si="14"/>
        <v>-3.5211303985789363E-3</v>
      </c>
      <c r="BT59" s="41">
        <f t="shared" si="15"/>
        <v>3.9051997935730685E-2</v>
      </c>
      <c r="BU59" s="41">
        <f t="shared" si="16"/>
        <v>-5.1352614715650724E-2</v>
      </c>
      <c r="BV59" s="41">
        <f t="shared" si="17"/>
        <v>-3.2505570404931412E-2</v>
      </c>
      <c r="BW59" s="41">
        <f t="shared" si="18"/>
        <v>9.3449195720522998E-3</v>
      </c>
      <c r="BX59" s="47">
        <f t="shared" si="19"/>
        <v>-3.6297079348368072E-3</v>
      </c>
      <c r="BY59" s="47">
        <f t="shared" si="20"/>
        <v>-1.9836830272213585E-2</v>
      </c>
      <c r="BZ59" s="41">
        <f t="shared" si="21"/>
        <v>9.8132583389882854E-3</v>
      </c>
      <c r="CA59" s="41">
        <f t="shared" si="22"/>
        <v>-1.7252855324515804E-2</v>
      </c>
      <c r="CB59" s="41">
        <f t="shared" si="23"/>
        <v>5.0771051243888518E-3</v>
      </c>
      <c r="CC59" s="41">
        <f t="shared" si="24"/>
        <v>3.0077272313370734E-2</v>
      </c>
      <c r="CD59" s="41">
        <f t="shared" si="25"/>
        <v>1.3847979540781428E-2</v>
      </c>
      <c r="CE59" s="41">
        <f t="shared" si="26"/>
        <v>2.1293274617342615E-2</v>
      </c>
      <c r="CF59" s="41">
        <f t="shared" si="27"/>
        <v>3.0827921378467633E-2</v>
      </c>
      <c r="CG59" s="41">
        <f t="shared" si="58"/>
        <v>0</v>
      </c>
      <c r="CH59" s="41">
        <f t="shared" si="29"/>
        <v>-9.4718376625664031E-3</v>
      </c>
      <c r="CI59" s="41">
        <f t="shared" si="30"/>
        <v>7.9747128276199068E-3</v>
      </c>
      <c r="CJ59" s="41">
        <f t="shared" si="31"/>
        <v>-4.3891804187630957E-3</v>
      </c>
      <c r="CK59" s="41">
        <f t="shared" si="32"/>
        <v>2.4692612590371414E-2</v>
      </c>
      <c r="CL59" s="41">
        <f t="shared" si="33"/>
        <v>-8.8481751587957073E-3</v>
      </c>
      <c r="CM59" s="41">
        <f t="shared" si="34"/>
        <v>2.6374497892475068E-3</v>
      </c>
      <c r="CN59" s="41">
        <f t="shared" si="35"/>
        <v>-2.4457365832603562E-3</v>
      </c>
      <c r="CO59" s="41">
        <f t="shared" si="36"/>
        <v>-1.2523986185037627E-2</v>
      </c>
      <c r="CP59" s="41">
        <f t="shared" si="37"/>
        <v>-1.8593125901832021E-3</v>
      </c>
      <c r="CQ59" s="41">
        <f t="shared" si="38"/>
        <v>8.4512633870872933E-3</v>
      </c>
      <c r="CR59" s="41">
        <f t="shared" si="39"/>
        <v>0.10536058101730564</v>
      </c>
      <c r="CS59" s="41">
        <f t="shared" si="40"/>
        <v>0.15485968500300118</v>
      </c>
      <c r="CT59" s="41">
        <f t="shared" si="41"/>
        <v>-3.3955890011382718E-3</v>
      </c>
      <c r="CU59" s="41">
        <f t="shared" si="42"/>
        <v>1.9468492893934729E-2</v>
      </c>
      <c r="CV59" s="41">
        <f t="shared" si="43"/>
        <v>4.5977092486295494E-3</v>
      </c>
      <c r="CW59" s="41">
        <f t="shared" si="44"/>
        <v>8.632034958538903E-3</v>
      </c>
      <c r="CX59" s="41">
        <f t="shared" si="45"/>
        <v>2.0112508918784452E-2</v>
      </c>
      <c r="CY59" s="41">
        <f t="shared" si="46"/>
        <v>-1.2248622076199086E-2</v>
      </c>
      <c r="CZ59" s="41">
        <f t="shared" si="47"/>
        <v>3.5779723840677542E-3</v>
      </c>
      <c r="DA59" s="41">
        <f t="shared" si="48"/>
        <v>1.082189993220271E-2</v>
      </c>
      <c r="DB59" s="41">
        <f t="shared" si="49"/>
        <v>2.3669744085904703E-2</v>
      </c>
      <c r="DC59" s="41">
        <f t="shared" si="50"/>
        <v>1.4702771938059096E-3</v>
      </c>
      <c r="DD59" s="41">
        <f t="shared" si="51"/>
        <v>1.2456087974095564E-2</v>
      </c>
      <c r="DE59" s="41">
        <f t="shared" si="52"/>
        <v>1.9918171243104309E-2</v>
      </c>
      <c r="DF59" s="41">
        <f t="shared" si="53"/>
        <v>2.1792225791979113E-2</v>
      </c>
      <c r="DG59" s="41">
        <f t="shared" si="54"/>
        <v>1.052198485805023E-2</v>
      </c>
      <c r="DH59" s="47">
        <f t="shared" si="55"/>
        <v>-8.9457783650735076E-3</v>
      </c>
    </row>
    <row r="60" spans="1:118">
      <c r="A60" s="43">
        <v>41934</v>
      </c>
      <c r="B60" s="34">
        <v>32.639999000000003</v>
      </c>
      <c r="C60" s="34">
        <v>3.3167059999999999</v>
      </c>
      <c r="D60" s="34">
        <v>25.68</v>
      </c>
      <c r="E60" s="34">
        <v>2.08</v>
      </c>
      <c r="F60" s="34">
        <v>472.79998799999998</v>
      </c>
      <c r="G60" s="34">
        <v>47.844833000000001</v>
      </c>
      <c r="H60" s="34">
        <v>11.796923</v>
      </c>
      <c r="I60" s="34">
        <v>4.21</v>
      </c>
      <c r="J60" s="34">
        <v>471.34140000000002</v>
      </c>
      <c r="K60" s="34">
        <v>4.24</v>
      </c>
      <c r="L60" s="34">
        <v>67.819999999999993</v>
      </c>
      <c r="M60" s="34">
        <v>11.4</v>
      </c>
      <c r="N60" s="34">
        <v>33.443924000000003</v>
      </c>
      <c r="O60" s="34">
        <v>5.69</v>
      </c>
      <c r="P60" s="34">
        <v>28.469999000000001</v>
      </c>
      <c r="Q60" s="34">
        <v>17.959999</v>
      </c>
      <c r="R60" s="34">
        <v>17.450001</v>
      </c>
      <c r="S60" s="34">
        <v>52.381092000000002</v>
      </c>
      <c r="T60" s="34">
        <v>18.851144999999999</v>
      </c>
      <c r="U60" s="34">
        <v>22.15</v>
      </c>
      <c r="V60" s="34">
        <v>8.6424240000000001</v>
      </c>
      <c r="W60" s="34">
        <v>37.75</v>
      </c>
      <c r="X60" s="34">
        <v>25.23</v>
      </c>
      <c r="Y60" s="34">
        <v>12.831738</v>
      </c>
      <c r="Z60" s="34">
        <v>15.71452</v>
      </c>
      <c r="AA60" s="34">
        <v>50.830523999999997</v>
      </c>
      <c r="AB60" s="34">
        <v>24.913032999999999</v>
      </c>
      <c r="AC60" s="34">
        <v>2.5000000000000001E-2</v>
      </c>
      <c r="AD60" s="34">
        <v>25.950001</v>
      </c>
      <c r="AE60" s="34">
        <v>22.162827</v>
      </c>
      <c r="AF60" s="34">
        <v>6.56</v>
      </c>
      <c r="AG60" s="34">
        <v>358.75</v>
      </c>
      <c r="AH60" s="34">
        <v>25.382164</v>
      </c>
      <c r="AI60" s="34">
        <v>46.043179000000002</v>
      </c>
      <c r="AJ60" s="34">
        <v>5.3113250000000001</v>
      </c>
      <c r="AK60" s="34">
        <v>19.200001</v>
      </c>
      <c r="AL60" s="34">
        <v>3.31</v>
      </c>
      <c r="AM60" s="34">
        <v>24.01754</v>
      </c>
      <c r="AN60" s="34">
        <v>34.799999</v>
      </c>
      <c r="AO60" s="34">
        <v>51.251427</v>
      </c>
      <c r="AP60" s="34">
        <v>5.88</v>
      </c>
      <c r="AQ60" s="34">
        <v>15.51</v>
      </c>
      <c r="AR60" s="34">
        <v>6.38</v>
      </c>
      <c r="AS60" s="34">
        <v>22.122225</v>
      </c>
      <c r="AT60" s="34">
        <v>7.9422249999999996</v>
      </c>
      <c r="AU60" s="34">
        <v>5.91</v>
      </c>
      <c r="AV60" s="34">
        <v>12.775446000000001</v>
      </c>
      <c r="AW60" s="34">
        <v>16.506965999999998</v>
      </c>
      <c r="AX60" s="34">
        <v>5.14</v>
      </c>
      <c r="AY60" s="34">
        <v>20.010000000000002</v>
      </c>
      <c r="AZ60" s="34">
        <v>47.32</v>
      </c>
      <c r="BA60" s="34">
        <v>20.440000999999999</v>
      </c>
      <c r="BB60" s="34">
        <v>23.901892</v>
      </c>
      <c r="BC60" s="34">
        <v>22.783594000000001</v>
      </c>
      <c r="BD60" s="34">
        <v>29.92</v>
      </c>
      <c r="BE60" s="38"/>
      <c r="BF60" s="41">
        <f t="shared" si="1"/>
        <v>-9.1866493608290533E-4</v>
      </c>
      <c r="BG60" s="41">
        <f t="shared" si="2"/>
        <v>1.3698767422671206E-2</v>
      </c>
      <c r="BH60" s="47">
        <f t="shared" si="3"/>
        <v>-4.0821994520255166E-2</v>
      </c>
      <c r="BI60" s="41">
        <f t="shared" si="4"/>
        <v>9.6619109117368901E-3</v>
      </c>
      <c r="BJ60" s="41">
        <f t="shared" si="5"/>
        <v>1.7065260991032179E-2</v>
      </c>
      <c r="BK60" s="41">
        <f t="shared" si="6"/>
        <v>-1.2354016118429465E-2</v>
      </c>
      <c r="BL60" s="41">
        <f t="shared" si="7"/>
        <v>-1.1735305242502745E-2</v>
      </c>
      <c r="BM60" s="41">
        <f t="shared" si="8"/>
        <v>-1.8824085245635589E-2</v>
      </c>
      <c r="BN60" s="41">
        <f t="shared" si="9"/>
        <v>-2.4150438141824573E-2</v>
      </c>
      <c r="BO60" s="41">
        <f t="shared" si="10"/>
        <v>-4.8340826934282433E-2</v>
      </c>
      <c r="BP60" s="41">
        <f t="shared" si="11"/>
        <v>0.10696737954951271</v>
      </c>
      <c r="BQ60" s="41">
        <f t="shared" si="12"/>
        <v>3.1182927436687845E-2</v>
      </c>
      <c r="BR60" s="41">
        <f t="shared" si="13"/>
        <v>-3.0280990659619575E-3</v>
      </c>
      <c r="BS60" s="41">
        <f t="shared" si="14"/>
        <v>3.5211303985789606E-3</v>
      </c>
      <c r="BT60" s="41">
        <f t="shared" si="15"/>
        <v>3.5130864058168865E-4</v>
      </c>
      <c r="BU60" s="41">
        <f t="shared" si="16"/>
        <v>6.1425335581688938E-2</v>
      </c>
      <c r="BV60" s="41">
        <f t="shared" si="17"/>
        <v>-3.9881667218122495E-2</v>
      </c>
      <c r="BW60" s="41">
        <f t="shared" si="18"/>
        <v>-1.4673636105131341E-2</v>
      </c>
      <c r="BX60" s="47">
        <f t="shared" si="19"/>
        <v>5.6980329365796042E-3</v>
      </c>
      <c r="BY60" s="47">
        <f t="shared" si="20"/>
        <v>-3.5916031406213134E-2</v>
      </c>
      <c r="BZ60" s="41">
        <f t="shared" si="21"/>
        <v>-4.9034532232229401E-2</v>
      </c>
      <c r="CA60" s="41">
        <f t="shared" si="22"/>
        <v>-1.9672765598704779E-2</v>
      </c>
      <c r="CB60" s="41">
        <f t="shared" si="23"/>
        <v>-1.7289232230082746E-2</v>
      </c>
      <c r="CC60" s="41">
        <f t="shared" si="24"/>
        <v>-2.0958957931675119E-2</v>
      </c>
      <c r="CD60" s="41">
        <f t="shared" si="25"/>
        <v>-7.9183534710897466E-2</v>
      </c>
      <c r="CE60" s="41">
        <f t="shared" si="26"/>
        <v>2.5462187489268635E-3</v>
      </c>
      <c r="CF60" s="41">
        <f t="shared" si="27"/>
        <v>-3.7559509349511473E-2</v>
      </c>
      <c r="CG60" s="41">
        <f t="shared" ref="CG60:CG123" si="59">LN(AC68/AC67)</f>
        <v>0</v>
      </c>
      <c r="CH60" s="41">
        <f t="shared" si="29"/>
        <v>-5.1447386555046937E-2</v>
      </c>
      <c r="CI60" s="41">
        <f t="shared" si="30"/>
        <v>-3.0647464029968825E-2</v>
      </c>
      <c r="CJ60" s="41">
        <f t="shared" si="31"/>
        <v>-3.8868868899373139E-2</v>
      </c>
      <c r="CK60" s="41">
        <f t="shared" si="32"/>
        <v>0</v>
      </c>
      <c r="CL60" s="41">
        <f t="shared" si="33"/>
        <v>-8.2099475119752421E-3</v>
      </c>
      <c r="CM60" s="41">
        <f t="shared" si="34"/>
        <v>-3.7358683385596524E-2</v>
      </c>
      <c r="CN60" s="41">
        <f t="shared" si="35"/>
        <v>0</v>
      </c>
      <c r="CO60" s="41">
        <f t="shared" si="36"/>
        <v>5.0745251088567374E-2</v>
      </c>
      <c r="CP60" s="41">
        <f t="shared" si="37"/>
        <v>2.6325364744589567E-2</v>
      </c>
      <c r="CQ60" s="41">
        <f t="shared" si="38"/>
        <v>-1.7346635291991326E-2</v>
      </c>
      <c r="CR60" s="41">
        <f t="shared" si="39"/>
        <v>2.3256833428634709E-2</v>
      </c>
      <c r="CS60" s="41">
        <f t="shared" si="40"/>
        <v>3.6860583380599905E-3</v>
      </c>
      <c r="CT60" s="41">
        <f t="shared" si="41"/>
        <v>0</v>
      </c>
      <c r="CU60" s="41">
        <f t="shared" si="42"/>
        <v>-3.2185415617980934E-3</v>
      </c>
      <c r="CV60" s="41">
        <f t="shared" si="43"/>
        <v>-2.4769068112408858E-2</v>
      </c>
      <c r="CW60" s="41">
        <f t="shared" si="44"/>
        <v>0</v>
      </c>
      <c r="CX60" s="41">
        <f t="shared" si="45"/>
        <v>-3.718714871322816E-2</v>
      </c>
      <c r="CY60" s="41">
        <f t="shared" si="46"/>
        <v>3.9694598684946958E-2</v>
      </c>
      <c r="CZ60" s="41">
        <f t="shared" si="47"/>
        <v>-8.6084100958836434E-3</v>
      </c>
      <c r="DA60" s="41">
        <f t="shared" si="48"/>
        <v>-1.7271717213122414E-2</v>
      </c>
      <c r="DB60" s="41">
        <f t="shared" si="49"/>
        <v>1.9474202843956288E-3</v>
      </c>
      <c r="DC60" s="41">
        <f t="shared" si="50"/>
        <v>-2.0282664140877451E-2</v>
      </c>
      <c r="DD60" s="41">
        <f t="shared" si="51"/>
        <v>-2.4012031378416777E-2</v>
      </c>
      <c r="DE60" s="41">
        <f t="shared" si="52"/>
        <v>-1.6978335710787034E-2</v>
      </c>
      <c r="DF60" s="41">
        <f t="shared" si="53"/>
        <v>-2.0299640552121207E-2</v>
      </c>
      <c r="DG60" s="41">
        <f t="shared" si="54"/>
        <v>-1.8859384776493875E-3</v>
      </c>
      <c r="DH60" s="47">
        <f t="shared" si="55"/>
        <v>-4.0608067896270965E-2</v>
      </c>
      <c r="DK60" s="63"/>
      <c r="DL60" t="s">
        <v>194</v>
      </c>
    </row>
    <row r="61" spans="1:118">
      <c r="A61" s="43">
        <v>41935</v>
      </c>
      <c r="B61" s="34">
        <v>33.900002000000001</v>
      </c>
      <c r="C61" s="34">
        <v>3.2828629999999999</v>
      </c>
      <c r="D61" s="34">
        <v>25.91</v>
      </c>
      <c r="E61" s="34">
        <v>2.09</v>
      </c>
      <c r="F61" s="34">
        <v>476.39999399999999</v>
      </c>
      <c r="G61" s="34">
        <v>48.375515</v>
      </c>
      <c r="H61" s="34">
        <v>12.184849</v>
      </c>
      <c r="I61" s="34">
        <v>4.53</v>
      </c>
      <c r="J61" s="34">
        <v>477.625946</v>
      </c>
      <c r="K61" s="34">
        <v>3.7</v>
      </c>
      <c r="L61" s="34">
        <v>72.699996999999996</v>
      </c>
      <c r="M61" s="34">
        <v>11.61</v>
      </c>
      <c r="N61" s="34">
        <v>33.490020999999999</v>
      </c>
      <c r="O61" s="34">
        <v>5.69</v>
      </c>
      <c r="P61" s="34">
        <v>26.07</v>
      </c>
      <c r="Q61" s="34">
        <v>17.190000999999999</v>
      </c>
      <c r="R61" s="34">
        <v>16.870000999999998</v>
      </c>
      <c r="S61" s="34">
        <v>53.593829999999997</v>
      </c>
      <c r="T61" s="34">
        <v>18.695353000000001</v>
      </c>
      <c r="U61" s="34">
        <v>22.110001</v>
      </c>
      <c r="V61" s="34">
        <v>8.7665220000000001</v>
      </c>
      <c r="W61" s="34">
        <v>37.959999000000003</v>
      </c>
      <c r="X61" s="34">
        <v>24.969999000000001</v>
      </c>
      <c r="Y61" s="34">
        <v>13.239402</v>
      </c>
      <c r="Z61" s="34">
        <v>16.165655000000001</v>
      </c>
      <c r="AA61" s="34">
        <v>50.612819999999999</v>
      </c>
      <c r="AB61" s="34">
        <v>25.473925000000001</v>
      </c>
      <c r="AC61" s="34">
        <v>1.4999999999999999E-2</v>
      </c>
      <c r="AD61" s="34">
        <v>26.209999</v>
      </c>
      <c r="AE61" s="34">
        <v>22.426020000000001</v>
      </c>
      <c r="AF61" s="34">
        <v>6.7</v>
      </c>
      <c r="AG61" s="34">
        <v>350.35000600000001</v>
      </c>
      <c r="AH61" s="34">
        <v>25.400362000000001</v>
      </c>
      <c r="AI61" s="34">
        <v>45.946353999999999</v>
      </c>
      <c r="AJ61" s="34">
        <v>5.3113250000000001</v>
      </c>
      <c r="AK61" s="34">
        <v>18.75</v>
      </c>
      <c r="AL61" s="34">
        <v>3.34</v>
      </c>
      <c r="AM61" s="34">
        <v>24.160606000000001</v>
      </c>
      <c r="AN61" s="34">
        <v>35.799999</v>
      </c>
      <c r="AO61" s="34">
        <v>52.565716000000002</v>
      </c>
      <c r="AP61" s="34">
        <v>5.81</v>
      </c>
      <c r="AQ61" s="34">
        <v>15.78</v>
      </c>
      <c r="AR61" s="34">
        <v>6.59</v>
      </c>
      <c r="AS61" s="34">
        <v>22.435946000000001</v>
      </c>
      <c r="AT61" s="34">
        <v>8.1166750000000008</v>
      </c>
      <c r="AU61" s="34">
        <v>6.06</v>
      </c>
      <c r="AV61" s="34">
        <v>13.106795999999999</v>
      </c>
      <c r="AW61" s="34">
        <v>16.819192999999999</v>
      </c>
      <c r="AX61" s="34">
        <v>5.32</v>
      </c>
      <c r="AY61" s="34">
        <v>21.1</v>
      </c>
      <c r="AZ61" s="34">
        <v>48.27</v>
      </c>
      <c r="BA61" s="34">
        <v>20.309999000000001</v>
      </c>
      <c r="BB61" s="34">
        <v>24.374224000000002</v>
      </c>
      <c r="BC61" s="34">
        <v>23.070298999999999</v>
      </c>
      <c r="BD61" s="34">
        <v>29.77</v>
      </c>
      <c r="BE61" s="38"/>
      <c r="BF61" s="41">
        <f t="shared" si="1"/>
        <v>3.7876573924802065E-2</v>
      </c>
      <c r="BG61" s="41">
        <f t="shared" si="2"/>
        <v>-1.0256214204709282E-2</v>
      </c>
      <c r="BH61" s="47">
        <f t="shared" si="3"/>
        <v>8.9165157522583041E-3</v>
      </c>
      <c r="BI61" s="41">
        <f t="shared" si="4"/>
        <v>4.7961722634930135E-3</v>
      </c>
      <c r="BJ61" s="41">
        <f t="shared" si="5"/>
        <v>7.585384175509185E-3</v>
      </c>
      <c r="BK61" s="41">
        <f t="shared" si="6"/>
        <v>1.1030668500847489E-2</v>
      </c>
      <c r="BL61" s="41">
        <f t="shared" si="7"/>
        <v>3.2354559959540431E-2</v>
      </c>
      <c r="BM61" s="41">
        <f t="shared" si="8"/>
        <v>7.3259291800652632E-2</v>
      </c>
      <c r="BN61" s="41">
        <f t="shared" si="9"/>
        <v>1.3245214187889046E-2</v>
      </c>
      <c r="BO61" s="41">
        <f t="shared" si="10"/>
        <v>-0.13623044959368766</v>
      </c>
      <c r="BP61" s="41">
        <f t="shared" si="11"/>
        <v>6.9484206576505725E-2</v>
      </c>
      <c r="BQ61" s="41">
        <f t="shared" si="12"/>
        <v>1.8253440309350302E-2</v>
      </c>
      <c r="BR61" s="41">
        <f t="shared" si="13"/>
        <v>1.3773880289865907E-3</v>
      </c>
      <c r="BS61" s="41">
        <f t="shared" si="14"/>
        <v>0</v>
      </c>
      <c r="BT61" s="41">
        <f t="shared" si="15"/>
        <v>-8.8065638219842604E-2</v>
      </c>
      <c r="BU61" s="41">
        <f t="shared" si="16"/>
        <v>-4.3819129626651999E-2</v>
      </c>
      <c r="BV61" s="41">
        <f t="shared" si="17"/>
        <v>-3.3802750120326956E-2</v>
      </c>
      <c r="BW61" s="41">
        <f t="shared" si="18"/>
        <v>2.2888262996537685E-2</v>
      </c>
      <c r="BX61" s="47">
        <f t="shared" si="19"/>
        <v>-8.2986644499880753E-3</v>
      </c>
      <c r="BY61" s="47">
        <f t="shared" si="20"/>
        <v>-1.8074563933872482E-3</v>
      </c>
      <c r="BZ61" s="41">
        <f t="shared" si="21"/>
        <v>1.4257049455141271E-2</v>
      </c>
      <c r="CA61" s="41">
        <f t="shared" si="22"/>
        <v>5.5474717031736859E-3</v>
      </c>
      <c r="CB61" s="41">
        <f t="shared" si="23"/>
        <v>-1.0358698409342983E-2</v>
      </c>
      <c r="CC61" s="41">
        <f t="shared" si="24"/>
        <v>3.1275750115719543E-2</v>
      </c>
      <c r="CD61" s="41">
        <f t="shared" si="25"/>
        <v>2.8303804280825448E-2</v>
      </c>
      <c r="CE61" s="41">
        <f t="shared" si="26"/>
        <v>-4.2921363913182116E-3</v>
      </c>
      <c r="CF61" s="41">
        <f t="shared" si="27"/>
        <v>2.2264299792722542E-2</v>
      </c>
      <c r="CG61" s="41">
        <f t="shared" si="59"/>
        <v>0</v>
      </c>
      <c r="CH61" s="41">
        <f t="shared" si="29"/>
        <v>9.969331034395219E-3</v>
      </c>
      <c r="CI61" s="41">
        <f t="shared" si="30"/>
        <v>1.1805465915675994E-2</v>
      </c>
      <c r="CJ61" s="41">
        <f t="shared" si="31"/>
        <v>2.1116923440922829E-2</v>
      </c>
      <c r="CK61" s="41">
        <f t="shared" si="32"/>
        <v>-2.3693095131556693E-2</v>
      </c>
      <c r="CL61" s="41">
        <f t="shared" si="33"/>
        <v>7.1670325257058767E-4</v>
      </c>
      <c r="CM61" s="41">
        <f t="shared" si="34"/>
        <v>-2.1051315861621111E-3</v>
      </c>
      <c r="CN61" s="41">
        <f t="shared" si="35"/>
        <v>0</v>
      </c>
      <c r="CO61" s="41">
        <f t="shared" si="36"/>
        <v>-2.3716578700648014E-2</v>
      </c>
      <c r="CP61" s="41">
        <f t="shared" si="37"/>
        <v>9.0226175996375516E-3</v>
      </c>
      <c r="CQ61" s="41">
        <f t="shared" si="38"/>
        <v>5.939058780859487E-3</v>
      </c>
      <c r="CR61" s="41">
        <f t="shared" si="39"/>
        <v>2.8330507428897311E-2</v>
      </c>
      <c r="CS61" s="41">
        <f t="shared" si="40"/>
        <v>2.5320658632560854E-2</v>
      </c>
      <c r="CT61" s="41">
        <f t="shared" si="41"/>
        <v>-1.1976191046715762E-2</v>
      </c>
      <c r="CU61" s="41">
        <f t="shared" si="42"/>
        <v>1.7258338229280783E-2</v>
      </c>
      <c r="CV61" s="41">
        <f t="shared" si="43"/>
        <v>3.2385251157717239E-2</v>
      </c>
      <c r="CW61" s="41">
        <f t="shared" si="44"/>
        <v>1.4081645498087826E-2</v>
      </c>
      <c r="CX61" s="41">
        <f t="shared" si="45"/>
        <v>2.1727124850879288E-2</v>
      </c>
      <c r="CY61" s="41">
        <f t="shared" si="46"/>
        <v>2.506396866321622E-2</v>
      </c>
      <c r="CZ61" s="41">
        <f t="shared" si="47"/>
        <v>2.5605826896212033E-2</v>
      </c>
      <c r="DA61" s="41">
        <f t="shared" si="48"/>
        <v>1.8738201165835914E-2</v>
      </c>
      <c r="DB61" s="41">
        <f t="shared" si="49"/>
        <v>3.4420223886479369E-2</v>
      </c>
      <c r="DC61" s="41">
        <f t="shared" si="50"/>
        <v>5.3040891886378838E-2</v>
      </c>
      <c r="DD61" s="41">
        <f t="shared" si="51"/>
        <v>1.9877210562215534E-2</v>
      </c>
      <c r="DE61" s="41">
        <f t="shared" si="52"/>
        <v>-6.3804879037185E-3</v>
      </c>
      <c r="DF61" s="41">
        <f t="shared" si="53"/>
        <v>1.9568561495559942E-2</v>
      </c>
      <c r="DG61" s="41">
        <f t="shared" si="54"/>
        <v>1.2505317108184243E-2</v>
      </c>
      <c r="DH61" s="47">
        <f t="shared" si="55"/>
        <v>-5.0259780785915815E-3</v>
      </c>
    </row>
    <row r="62" spans="1:118">
      <c r="A62" s="43">
        <v>41936</v>
      </c>
      <c r="B62" s="34">
        <v>34.220001000000003</v>
      </c>
      <c r="C62" s="34">
        <v>3.3279879999999999</v>
      </c>
      <c r="D62" s="34">
        <v>25.469999000000001</v>
      </c>
      <c r="E62" s="34">
        <v>2.08</v>
      </c>
      <c r="F62" s="34">
        <v>450.39999399999999</v>
      </c>
      <c r="G62" s="34">
        <v>50.049956999999999</v>
      </c>
      <c r="H62" s="34">
        <v>12.841339</v>
      </c>
      <c r="I62" s="34">
        <v>4.93</v>
      </c>
      <c r="J62" s="34">
        <v>490.19503800000001</v>
      </c>
      <c r="K62" s="34">
        <v>3.56</v>
      </c>
      <c r="L62" s="34">
        <v>71.099997999999999</v>
      </c>
      <c r="M62" s="34">
        <v>11.63</v>
      </c>
      <c r="N62" s="34">
        <v>33.766655</v>
      </c>
      <c r="O62" s="34">
        <v>5.73</v>
      </c>
      <c r="P62" s="34">
        <v>26</v>
      </c>
      <c r="Q62" s="34">
        <v>17.610001</v>
      </c>
      <c r="R62" s="34">
        <v>16.489999999999998</v>
      </c>
      <c r="S62" s="34">
        <v>55.786098000000003</v>
      </c>
      <c r="T62" s="34">
        <v>18.383759999999999</v>
      </c>
      <c r="U62" s="34">
        <v>21.35</v>
      </c>
      <c r="V62" s="34">
        <v>8.7931120000000007</v>
      </c>
      <c r="W62" s="34">
        <v>38.470001000000003</v>
      </c>
      <c r="X62" s="34">
        <v>25.450001</v>
      </c>
      <c r="Y62" s="34">
        <v>13.384998</v>
      </c>
      <c r="Z62" s="34">
        <v>17.051212</v>
      </c>
      <c r="AA62" s="34">
        <v>51.293179000000002</v>
      </c>
      <c r="AB62" s="34">
        <v>26.053515999999998</v>
      </c>
      <c r="AC62" s="34">
        <v>1.4999999999999999E-2</v>
      </c>
      <c r="AD62" s="34">
        <v>26.209999</v>
      </c>
      <c r="AE62" s="34">
        <v>23.025015</v>
      </c>
      <c r="AF62" s="34">
        <v>6.72</v>
      </c>
      <c r="AG62" s="34">
        <v>336</v>
      </c>
      <c r="AH62" s="34">
        <v>26.373798000000001</v>
      </c>
      <c r="AI62" s="34">
        <v>45.897930000000002</v>
      </c>
      <c r="AJ62" s="34">
        <v>5.2797369999999999</v>
      </c>
      <c r="AK62" s="34">
        <v>17.940000999999999</v>
      </c>
      <c r="AL62" s="34">
        <v>3.33</v>
      </c>
      <c r="AM62" s="34">
        <v>24.464625999999999</v>
      </c>
      <c r="AN62" s="34">
        <v>33.599997999999999</v>
      </c>
      <c r="AO62" s="34">
        <v>53.502856999999999</v>
      </c>
      <c r="AP62" s="34">
        <v>6.09</v>
      </c>
      <c r="AQ62" s="34">
        <v>15.75</v>
      </c>
      <c r="AR62" s="34">
        <v>6.97</v>
      </c>
      <c r="AS62" s="34">
        <v>22.721146000000001</v>
      </c>
      <c r="AT62" s="34">
        <v>8.2544029999999999</v>
      </c>
      <c r="AU62" s="34">
        <v>6.18</v>
      </c>
      <c r="AV62" s="34">
        <v>13.208043</v>
      </c>
      <c r="AW62" s="34">
        <v>17.525814</v>
      </c>
      <c r="AX62" s="34">
        <v>5.37</v>
      </c>
      <c r="AY62" s="34">
        <v>20.879999000000002</v>
      </c>
      <c r="AZ62" s="34">
        <v>49.389999000000003</v>
      </c>
      <c r="BA62" s="34">
        <v>19.440000999999999</v>
      </c>
      <c r="BB62" s="34">
        <v>24.793087</v>
      </c>
      <c r="BC62" s="34">
        <v>23.701056000000001</v>
      </c>
      <c r="BD62" s="34">
        <v>28.469999000000001</v>
      </c>
      <c r="BE62" s="38"/>
      <c r="BF62" s="41">
        <f t="shared" si="1"/>
        <v>9.3952243032709333E-3</v>
      </c>
      <c r="BG62" s="41">
        <f t="shared" si="2"/>
        <v>1.3652009659386594E-2</v>
      </c>
      <c r="BH62" s="47">
        <f t="shared" si="3"/>
        <v>-1.7127744844530401E-2</v>
      </c>
      <c r="BI62" s="41">
        <f t="shared" si="4"/>
        <v>-4.7961722634929441E-3</v>
      </c>
      <c r="BJ62" s="41">
        <f t="shared" si="5"/>
        <v>-5.6121761382697942E-2</v>
      </c>
      <c r="BK62" s="41">
        <f t="shared" si="6"/>
        <v>3.4027849331891749E-2</v>
      </c>
      <c r="BL62" s="41">
        <f t="shared" si="7"/>
        <v>5.2476281598979074E-2</v>
      </c>
      <c r="BM62" s="41">
        <f t="shared" si="8"/>
        <v>8.4617048559655891E-2</v>
      </c>
      <c r="BN62" s="41">
        <f t="shared" si="9"/>
        <v>2.5975462245314968E-2</v>
      </c>
      <c r="BO62" s="41">
        <f t="shared" si="10"/>
        <v>-3.857227478623973E-2</v>
      </c>
      <c r="BP62" s="41">
        <f t="shared" si="11"/>
        <v>-2.2254034594198609E-2</v>
      </c>
      <c r="BQ62" s="41">
        <f t="shared" si="12"/>
        <v>1.7211708207730534E-3</v>
      </c>
      <c r="BR62" s="41">
        <f t="shared" si="13"/>
        <v>8.2262632193091864E-3</v>
      </c>
      <c r="BS62" s="41">
        <f t="shared" si="14"/>
        <v>7.0052825884085925E-3</v>
      </c>
      <c r="BT62" s="41">
        <f t="shared" si="15"/>
        <v>-2.6886899239283745E-3</v>
      </c>
      <c r="BU62" s="41">
        <f t="shared" si="16"/>
        <v>2.4139101725917534E-2</v>
      </c>
      <c r="BV62" s="41">
        <f t="shared" si="17"/>
        <v>-2.2782819263190368E-2</v>
      </c>
      <c r="BW62" s="41">
        <f t="shared" si="18"/>
        <v>4.0090749051277262E-2</v>
      </c>
      <c r="BX62" s="47">
        <f t="shared" si="19"/>
        <v>-1.6807324113940907E-2</v>
      </c>
      <c r="BY62" s="47">
        <f t="shared" si="20"/>
        <v>-3.497830042312379E-2</v>
      </c>
      <c r="BZ62" s="41">
        <f t="shared" si="21"/>
        <v>3.0285392421882367E-3</v>
      </c>
      <c r="CA62" s="41">
        <f t="shared" si="22"/>
        <v>1.3345795360277314E-2</v>
      </c>
      <c r="CB62" s="41">
        <f t="shared" si="23"/>
        <v>1.9040718045638425E-2</v>
      </c>
      <c r="CC62" s="41">
        <f t="shared" si="24"/>
        <v>1.0937144225612596E-2</v>
      </c>
      <c r="CD62" s="41">
        <f t="shared" si="25"/>
        <v>5.333235624939392E-2</v>
      </c>
      <c r="CE62" s="41">
        <f t="shared" si="26"/>
        <v>1.3352876486332857E-2</v>
      </c>
      <c r="CF62" s="41">
        <f t="shared" si="27"/>
        <v>2.2497350315938927E-2</v>
      </c>
      <c r="CG62" s="41">
        <f t="shared" si="59"/>
        <v>0</v>
      </c>
      <c r="CH62" s="41">
        <f t="shared" si="29"/>
        <v>0</v>
      </c>
      <c r="CI62" s="41">
        <f t="shared" si="30"/>
        <v>2.6359341746672652E-2</v>
      </c>
      <c r="CJ62" s="41">
        <f t="shared" si="31"/>
        <v>2.9806281381377199E-3</v>
      </c>
      <c r="CK62" s="41">
        <f t="shared" si="32"/>
        <v>-4.1821511979069997E-2</v>
      </c>
      <c r="CL62" s="41">
        <f t="shared" si="33"/>
        <v>3.7607591406576685E-2</v>
      </c>
      <c r="CM62" s="41">
        <f t="shared" si="34"/>
        <v>-1.0544805267795191E-3</v>
      </c>
      <c r="CN62" s="41">
        <f t="shared" si="35"/>
        <v>-5.9650474453042364E-3</v>
      </c>
      <c r="CO62" s="41">
        <f t="shared" si="36"/>
        <v>-4.4160840044411273E-2</v>
      </c>
      <c r="CP62" s="41">
        <f t="shared" si="37"/>
        <v>-2.9985029962565574E-3</v>
      </c>
      <c r="CQ62" s="41">
        <f t="shared" si="38"/>
        <v>1.2504781945832891E-2</v>
      </c>
      <c r="CR62" s="41">
        <f t="shared" si="39"/>
        <v>-6.3421858028346087E-2</v>
      </c>
      <c r="CS62" s="41">
        <f t="shared" si="40"/>
        <v>1.7670934179407603E-2</v>
      </c>
      <c r="CT62" s="41">
        <f t="shared" si="41"/>
        <v>4.7067510857985946E-2</v>
      </c>
      <c r="CU62" s="41">
        <f t="shared" si="42"/>
        <v>-1.9029501460860756E-3</v>
      </c>
      <c r="CV62" s="41">
        <f t="shared" si="43"/>
        <v>5.6061876258016605E-2</v>
      </c>
      <c r="CW62" s="41">
        <f t="shared" si="44"/>
        <v>1.2631627924680613E-2</v>
      </c>
      <c r="CX62" s="41">
        <f t="shared" si="45"/>
        <v>1.6826167396702639E-2</v>
      </c>
      <c r="CY62" s="41">
        <f t="shared" si="46"/>
        <v>1.9608471388376337E-2</v>
      </c>
      <c r="CZ62" s="41">
        <f t="shared" si="47"/>
        <v>7.6950879012421753E-3</v>
      </c>
      <c r="DA62" s="41">
        <f t="shared" si="48"/>
        <v>4.1154204976624642E-2</v>
      </c>
      <c r="DB62" s="41">
        <f t="shared" si="49"/>
        <v>9.3546051672203177E-3</v>
      </c>
      <c r="DC62" s="41">
        <f t="shared" si="50"/>
        <v>-1.0481325360304262E-2</v>
      </c>
      <c r="DD62" s="41">
        <f t="shared" si="51"/>
        <v>2.293770463311811E-2</v>
      </c>
      <c r="DE62" s="41">
        <f t="shared" si="52"/>
        <v>-4.3780475882842118E-2</v>
      </c>
      <c r="DF62" s="41">
        <f t="shared" si="53"/>
        <v>1.7038683833231823E-2</v>
      </c>
      <c r="DG62" s="41">
        <f t="shared" si="54"/>
        <v>2.697357145397087E-2</v>
      </c>
      <c r="DH62" s="47">
        <f t="shared" si="55"/>
        <v>-4.4650308862432007E-2</v>
      </c>
    </row>
    <row r="63" spans="1:118">
      <c r="A63" s="43">
        <v>41939</v>
      </c>
      <c r="B63" s="34">
        <v>33.590000000000003</v>
      </c>
      <c r="C63" s="34">
        <v>3.3054250000000001</v>
      </c>
      <c r="D63" s="34">
        <v>25.01</v>
      </c>
      <c r="E63" s="34">
        <v>2.0099999999999998</v>
      </c>
      <c r="F63" s="34">
        <v>457.60000600000001</v>
      </c>
      <c r="G63" s="34">
        <v>51.504787</v>
      </c>
      <c r="H63" s="34">
        <v>12.910966</v>
      </c>
      <c r="I63" s="34">
        <v>5.2</v>
      </c>
      <c r="J63" s="34">
        <v>500.66931199999999</v>
      </c>
      <c r="K63" s="34">
        <v>3.31</v>
      </c>
      <c r="L63" s="34">
        <v>66.989998</v>
      </c>
      <c r="M63" s="34">
        <v>11.62</v>
      </c>
      <c r="N63" s="34">
        <v>33.582230000000003</v>
      </c>
      <c r="O63" s="34">
        <v>5.74</v>
      </c>
      <c r="P63" s="34">
        <v>26.49</v>
      </c>
      <c r="Q63" s="34">
        <v>18.25</v>
      </c>
      <c r="R63" s="34">
        <v>17.719999000000001</v>
      </c>
      <c r="S63" s="34">
        <v>56.056637000000002</v>
      </c>
      <c r="T63" s="34">
        <v>18.227965999999999</v>
      </c>
      <c r="U63" s="34">
        <v>22.4</v>
      </c>
      <c r="V63" s="34">
        <v>9.0147089999999999</v>
      </c>
      <c r="W63" s="34">
        <v>38.810001</v>
      </c>
      <c r="X63" s="34">
        <v>25.73</v>
      </c>
      <c r="Y63" s="34">
        <v>13.588831000000001</v>
      </c>
      <c r="Z63" s="34">
        <v>17.652723000000002</v>
      </c>
      <c r="AA63" s="34">
        <v>54.892333999999998</v>
      </c>
      <c r="AB63" s="34">
        <v>25.651546</v>
      </c>
      <c r="AC63" s="34">
        <v>1.4999999999999999E-2</v>
      </c>
      <c r="AD63" s="34">
        <v>26</v>
      </c>
      <c r="AE63" s="34">
        <v>22.952411999999999</v>
      </c>
      <c r="AF63" s="34">
        <v>7.07</v>
      </c>
      <c r="AG63" s="34">
        <v>327.94998199999998</v>
      </c>
      <c r="AH63" s="34">
        <v>30.021916999999998</v>
      </c>
      <c r="AI63" s="34">
        <v>45.626804</v>
      </c>
      <c r="AJ63" s="34">
        <v>5.2797369999999999</v>
      </c>
      <c r="AK63" s="34">
        <v>17.59</v>
      </c>
      <c r="AL63" s="34">
        <v>3.266</v>
      </c>
      <c r="AM63" s="34">
        <v>24.598751</v>
      </c>
      <c r="AN63" s="34">
        <v>33.800002999999997</v>
      </c>
      <c r="AO63" s="34">
        <v>52.862858000000003</v>
      </c>
      <c r="AP63" s="34">
        <v>6.82</v>
      </c>
      <c r="AQ63" s="34">
        <v>15.96</v>
      </c>
      <c r="AR63" s="34">
        <v>7.06</v>
      </c>
      <c r="AS63" s="34">
        <v>22.702134999999998</v>
      </c>
      <c r="AT63" s="34">
        <v>8.3921299999999999</v>
      </c>
      <c r="AU63" s="34">
        <v>6.15</v>
      </c>
      <c r="AV63" s="34">
        <v>13.235656000000001</v>
      </c>
      <c r="AW63" s="34">
        <v>17.575111</v>
      </c>
      <c r="AX63" s="34">
        <v>5.95</v>
      </c>
      <c r="AY63" s="34">
        <v>20.92</v>
      </c>
      <c r="AZ63" s="34">
        <v>49.73</v>
      </c>
      <c r="BA63" s="34">
        <v>19.540001</v>
      </c>
      <c r="BB63" s="34">
        <v>24.365313</v>
      </c>
      <c r="BC63" s="34">
        <v>23.858749</v>
      </c>
      <c r="BD63" s="34">
        <v>29.629999000000002</v>
      </c>
      <c r="BE63" s="38"/>
      <c r="BF63" s="41">
        <f t="shared" si="1"/>
        <v>-1.8581894062522399E-2</v>
      </c>
      <c r="BG63" s="41">
        <f t="shared" si="2"/>
        <v>-6.802859106110129E-3</v>
      </c>
      <c r="BH63" s="47">
        <f t="shared" si="3"/>
        <v>-1.8225504839960441E-2</v>
      </c>
      <c r="BI63" s="41">
        <f t="shared" si="4"/>
        <v>-3.4233171642242329E-2</v>
      </c>
      <c r="BJ63" s="41">
        <f t="shared" si="5"/>
        <v>1.5859389673487618E-2</v>
      </c>
      <c r="BK63" s="41">
        <f t="shared" si="6"/>
        <v>2.8653108186280776E-2</v>
      </c>
      <c r="BL63" s="41">
        <f t="shared" si="7"/>
        <v>5.4074514619791231E-3</v>
      </c>
      <c r="BM63" s="41">
        <f t="shared" si="8"/>
        <v>5.3319637532783022E-2</v>
      </c>
      <c r="BN63" s="41">
        <f t="shared" si="9"/>
        <v>2.1142478620089916E-2</v>
      </c>
      <c r="BO63" s="41">
        <f t="shared" si="10"/>
        <v>-7.2812355474967561E-2</v>
      </c>
      <c r="BP63" s="41">
        <f t="shared" si="11"/>
        <v>-5.9543984014826072E-2</v>
      </c>
      <c r="BQ63" s="41">
        <f t="shared" si="12"/>
        <v>-8.6021510680799214E-4</v>
      </c>
      <c r="BR63" s="41">
        <f t="shared" si="13"/>
        <v>-5.4767190571008038E-3</v>
      </c>
      <c r="BS63" s="41">
        <f t="shared" si="14"/>
        <v>1.7436796048268374E-3</v>
      </c>
      <c r="BT63" s="41">
        <f t="shared" si="15"/>
        <v>1.8670765262496183E-2</v>
      </c>
      <c r="BU63" s="41">
        <f t="shared" si="16"/>
        <v>3.5698100734470307E-2</v>
      </c>
      <c r="BV63" s="41">
        <f t="shared" si="17"/>
        <v>7.1939752172017299E-2</v>
      </c>
      <c r="BW63" s="41">
        <f t="shared" si="18"/>
        <v>4.8378560781836442E-3</v>
      </c>
      <c r="BX63" s="47">
        <f t="shared" si="19"/>
        <v>-8.5106580532350699E-3</v>
      </c>
      <c r="BY63" s="47">
        <f t="shared" si="20"/>
        <v>4.8009219186360447E-2</v>
      </c>
      <c r="BZ63" s="41">
        <f t="shared" si="21"/>
        <v>2.4888888879676555E-2</v>
      </c>
      <c r="CA63" s="41">
        <f t="shared" si="22"/>
        <v>8.7992283888849079E-3</v>
      </c>
      <c r="CB63" s="41">
        <f t="shared" si="23"/>
        <v>1.0941844004390897E-2</v>
      </c>
      <c r="CC63" s="41">
        <f t="shared" si="24"/>
        <v>1.5113677780169341E-2</v>
      </c>
      <c r="CD63" s="41">
        <f t="shared" si="25"/>
        <v>3.4668762853042198E-2</v>
      </c>
      <c r="CE63" s="41">
        <f t="shared" si="26"/>
        <v>6.781592269083514E-2</v>
      </c>
      <c r="CF63" s="41">
        <f t="shared" si="27"/>
        <v>-1.5548887595871318E-2</v>
      </c>
      <c r="CG63" s="41">
        <f t="shared" si="59"/>
        <v>0</v>
      </c>
      <c r="CH63" s="41">
        <f t="shared" si="29"/>
        <v>-8.044441160455577E-3</v>
      </c>
      <c r="CI63" s="41">
        <f t="shared" si="30"/>
        <v>-3.1582045835986121E-3</v>
      </c>
      <c r="CJ63" s="41">
        <f t="shared" si="31"/>
        <v>5.0772325373423355E-2</v>
      </c>
      <c r="CK63" s="41">
        <f t="shared" si="32"/>
        <v>-2.425005710987688E-2</v>
      </c>
      <c r="CL63" s="41">
        <f t="shared" si="33"/>
        <v>0.12955666429688481</v>
      </c>
      <c r="CM63" s="41">
        <f t="shared" si="34"/>
        <v>-5.9246671633281338E-3</v>
      </c>
      <c r="CN63" s="41">
        <f t="shared" si="35"/>
        <v>0</v>
      </c>
      <c r="CO63" s="41">
        <f t="shared" si="36"/>
        <v>-1.9702353622541746E-2</v>
      </c>
      <c r="CP63" s="41">
        <f t="shared" si="37"/>
        <v>-1.9406309444079079E-2</v>
      </c>
      <c r="CQ63" s="41">
        <f t="shared" si="38"/>
        <v>5.4674318122973527E-3</v>
      </c>
      <c r="CR63" s="41">
        <f t="shared" si="39"/>
        <v>5.9348838010183109E-3</v>
      </c>
      <c r="CS63" s="41">
        <f t="shared" si="40"/>
        <v>-1.2034079283022848E-2</v>
      </c>
      <c r="CT63" s="41">
        <f t="shared" si="41"/>
        <v>0.11321139013356504</v>
      </c>
      <c r="CU63" s="41">
        <f t="shared" si="42"/>
        <v>1.3245226750020723E-2</v>
      </c>
      <c r="CV63" s="41">
        <f t="shared" si="43"/>
        <v>1.2829826732718217E-2</v>
      </c>
      <c r="CW63" s="41">
        <f t="shared" si="44"/>
        <v>-8.3705979363477511E-4</v>
      </c>
      <c r="CX63" s="41">
        <f t="shared" si="45"/>
        <v>1.6547606967058592E-2</v>
      </c>
      <c r="CY63" s="41">
        <f t="shared" si="46"/>
        <v>-4.8661896511727884E-3</v>
      </c>
      <c r="CZ63" s="41">
        <f t="shared" si="47"/>
        <v>2.0884377814421548E-3</v>
      </c>
      <c r="DA63" s="41">
        <f t="shared" si="48"/>
        <v>2.8088736927493686E-3</v>
      </c>
      <c r="DB63" s="41">
        <f t="shared" si="49"/>
        <v>0.10256331103676507</v>
      </c>
      <c r="DC63" s="41">
        <f t="shared" si="50"/>
        <v>1.9139240750056033E-3</v>
      </c>
      <c r="DD63" s="41">
        <f t="shared" si="51"/>
        <v>6.8604184211272764E-3</v>
      </c>
      <c r="DE63" s="41">
        <f t="shared" si="52"/>
        <v>5.1308473190872575E-3</v>
      </c>
      <c r="DF63" s="41">
        <f t="shared" si="53"/>
        <v>-1.740434180406111E-2</v>
      </c>
      <c r="DG63" s="41">
        <f t="shared" si="54"/>
        <v>6.6313803381409528E-3</v>
      </c>
      <c r="DH63" s="47">
        <f t="shared" si="55"/>
        <v>3.9936461670642277E-2</v>
      </c>
      <c r="DK63" t="s">
        <v>195</v>
      </c>
    </row>
    <row r="64" spans="1:118">
      <c r="A64" s="43">
        <v>41940</v>
      </c>
      <c r="B64" s="34">
        <v>33.400002000000001</v>
      </c>
      <c r="C64" s="34">
        <v>3.4238789999999999</v>
      </c>
      <c r="D64" s="34">
        <v>26.27</v>
      </c>
      <c r="E64" s="34">
        <v>2.1459999999999999</v>
      </c>
      <c r="F64" s="34">
        <v>439.20001200000002</v>
      </c>
      <c r="G64" s="34">
        <v>52.154437999999999</v>
      </c>
      <c r="H64" s="34">
        <v>12.910966</v>
      </c>
      <c r="I64" s="34">
        <v>5.4</v>
      </c>
      <c r="J64" s="34">
        <v>534.18688999999995</v>
      </c>
      <c r="K64" s="34">
        <v>3.222</v>
      </c>
      <c r="L64" s="34">
        <v>65.169998000000007</v>
      </c>
      <c r="M64" s="34">
        <v>11.7</v>
      </c>
      <c r="N64" s="34">
        <v>33.951061000000003</v>
      </c>
      <c r="O64" s="34">
        <v>5.74</v>
      </c>
      <c r="P64" s="34">
        <v>25.83</v>
      </c>
      <c r="Q64" s="34">
        <v>18.77</v>
      </c>
      <c r="R64" s="34">
        <v>17.739999999999998</v>
      </c>
      <c r="S64" s="34">
        <v>56.373809999999999</v>
      </c>
      <c r="T64" s="34">
        <v>17.896899999999999</v>
      </c>
      <c r="U64" s="34">
        <v>21.610001</v>
      </c>
      <c r="V64" s="34">
        <v>8.7665220000000001</v>
      </c>
      <c r="W64" s="34">
        <v>39.189999</v>
      </c>
      <c r="X64" s="34">
        <v>24.219999000000001</v>
      </c>
      <c r="Y64" s="34">
        <v>13.715013000000001</v>
      </c>
      <c r="Z64" s="34">
        <v>18.262594</v>
      </c>
      <c r="AA64" s="34">
        <v>56.355133000000002</v>
      </c>
      <c r="AB64" s="34">
        <v>26.025476000000001</v>
      </c>
      <c r="AC64" s="34">
        <v>1.4999999999999999E-2</v>
      </c>
      <c r="AD64" s="34">
        <v>26.15</v>
      </c>
      <c r="AE64" s="34">
        <v>23.996115</v>
      </c>
      <c r="AF64" s="34">
        <v>7.38</v>
      </c>
      <c r="AG64" s="34">
        <v>277.20001200000002</v>
      </c>
      <c r="AH64" s="34">
        <v>30.012824999999999</v>
      </c>
      <c r="AI64" s="34">
        <v>46.498286999999998</v>
      </c>
      <c r="AJ64" s="34">
        <v>5.4348869999999998</v>
      </c>
      <c r="AK64" s="34">
        <v>18</v>
      </c>
      <c r="AL64" s="34">
        <v>3.29</v>
      </c>
      <c r="AM64" s="34">
        <v>24.902771000000001</v>
      </c>
      <c r="AN64" s="34">
        <v>35</v>
      </c>
      <c r="AO64" s="34">
        <v>53.942855999999999</v>
      </c>
      <c r="AP64" s="34">
        <v>6.99</v>
      </c>
      <c r="AQ64" s="34">
        <v>15.7</v>
      </c>
      <c r="AR64" s="34">
        <v>7.03</v>
      </c>
      <c r="AS64" s="34">
        <v>22.673615999999999</v>
      </c>
      <c r="AT64" s="34">
        <v>8.5298569999999998</v>
      </c>
      <c r="AU64" s="34">
        <v>6.2</v>
      </c>
      <c r="AV64" s="34">
        <v>13.069981</v>
      </c>
      <c r="AW64" s="34">
        <v>17.575111</v>
      </c>
      <c r="AX64" s="34">
        <v>5.98</v>
      </c>
      <c r="AY64" s="34">
        <v>20.889999</v>
      </c>
      <c r="AZ64" s="34">
        <v>49.990001999999997</v>
      </c>
      <c r="BA64" s="34">
        <v>19.850000000000001</v>
      </c>
      <c r="BB64" s="34">
        <v>24.543554</v>
      </c>
      <c r="BC64" s="34">
        <v>24.322251999999999</v>
      </c>
      <c r="BD64" s="34">
        <v>28.610001</v>
      </c>
      <c r="BE64" s="38"/>
      <c r="BF64" s="41">
        <f t="shared" si="1"/>
        <v>-5.6724437613089812E-3</v>
      </c>
      <c r="BG64" s="41">
        <f t="shared" si="2"/>
        <v>3.5209060792898809E-2</v>
      </c>
      <c r="BH64" s="47">
        <f t="shared" si="3"/>
        <v>4.9151858807920688E-2</v>
      </c>
      <c r="BI64" s="41">
        <f t="shared" si="4"/>
        <v>6.5470922137522314E-2</v>
      </c>
      <c r="BJ64" s="41">
        <f t="shared" si="5"/>
        <v>-4.1040535659751326E-2</v>
      </c>
      <c r="BK64" s="41">
        <f t="shared" si="6"/>
        <v>1.2534523690783568E-2</v>
      </c>
      <c r="BL64" s="41">
        <f t="shared" si="7"/>
        <v>0</v>
      </c>
      <c r="BM64" s="41">
        <f t="shared" si="8"/>
        <v>3.7740327982847113E-2</v>
      </c>
      <c r="BN64" s="41">
        <f t="shared" si="9"/>
        <v>6.4799931740593175E-2</v>
      </c>
      <c r="BO64" s="41">
        <f t="shared" si="10"/>
        <v>-2.6945904634188944E-2</v>
      </c>
      <c r="BP64" s="41">
        <f t="shared" si="11"/>
        <v>-2.7544115009652138E-2</v>
      </c>
      <c r="BQ64" s="41">
        <f t="shared" si="12"/>
        <v>6.861090379945381E-3</v>
      </c>
      <c r="BR64" s="41">
        <f t="shared" si="13"/>
        <v>1.0923047336342674E-2</v>
      </c>
      <c r="BS64" s="41">
        <f t="shared" si="14"/>
        <v>0</v>
      </c>
      <c r="BT64" s="41">
        <f t="shared" si="15"/>
        <v>-2.5230696176229216E-2</v>
      </c>
      <c r="BU64" s="41">
        <f t="shared" si="16"/>
        <v>2.8094770569916955E-2</v>
      </c>
      <c r="BV64" s="41">
        <f t="shared" si="17"/>
        <v>1.1280881379085539E-3</v>
      </c>
      <c r="BW64" s="41">
        <f t="shared" si="18"/>
        <v>5.642134312570872E-3</v>
      </c>
      <c r="BX64" s="47">
        <f t="shared" si="19"/>
        <v>-1.8329494646637641E-2</v>
      </c>
      <c r="BY64" s="47">
        <f t="shared" si="20"/>
        <v>-3.5904742067327772E-2</v>
      </c>
      <c r="BZ64" s="41">
        <f t="shared" si="21"/>
        <v>-2.7917428121864693E-2</v>
      </c>
      <c r="CA64" s="41">
        <f t="shared" si="22"/>
        <v>9.7436155474567316E-3</v>
      </c>
      <c r="CB64" s="41">
        <f t="shared" si="23"/>
        <v>-6.047892945689895E-2</v>
      </c>
      <c r="CC64" s="41">
        <f t="shared" si="24"/>
        <v>9.2428669249358039E-3</v>
      </c>
      <c r="CD64" s="41">
        <f t="shared" si="25"/>
        <v>3.3964875122916835E-2</v>
      </c>
      <c r="CE64" s="41">
        <f t="shared" si="26"/>
        <v>2.629962466605754E-2</v>
      </c>
      <c r="CF64" s="41">
        <f t="shared" si="27"/>
        <v>1.4472061734514844E-2</v>
      </c>
      <c r="CG64" s="41">
        <f t="shared" si="59"/>
        <v>0</v>
      </c>
      <c r="CH64" s="41">
        <f t="shared" si="29"/>
        <v>5.7526524894498414E-3</v>
      </c>
      <c r="CI64" s="41">
        <f t="shared" si="30"/>
        <v>4.4468913221415975E-2</v>
      </c>
      <c r="CJ64" s="41">
        <f t="shared" si="31"/>
        <v>4.2913158703899598E-2</v>
      </c>
      <c r="CK64" s="41">
        <f t="shared" si="32"/>
        <v>-0.16812179224753673</v>
      </c>
      <c r="CL64" s="41">
        <f t="shared" si="33"/>
        <v>-3.0289128483335467E-4</v>
      </c>
      <c r="CM64" s="41">
        <f t="shared" si="34"/>
        <v>1.8920122358062699E-2</v>
      </c>
      <c r="CN64" s="41">
        <f t="shared" si="35"/>
        <v>2.8962443317160146E-2</v>
      </c>
      <c r="CO64" s="41">
        <f t="shared" si="36"/>
        <v>2.3041199146697937E-2</v>
      </c>
      <c r="CP64" s="41">
        <f t="shared" si="37"/>
        <v>7.3215702290070966E-3</v>
      </c>
      <c r="CQ64" s="41">
        <f t="shared" si="38"/>
        <v>1.2283413127858552E-2</v>
      </c>
      <c r="CR64" s="41">
        <f t="shared" si="39"/>
        <v>3.4887170243048153E-2</v>
      </c>
      <c r="CS64" s="41">
        <f t="shared" si="40"/>
        <v>2.0224288967323551E-2</v>
      </c>
      <c r="CT64" s="41">
        <f t="shared" si="41"/>
        <v>2.4621084390348137E-2</v>
      </c>
      <c r="CU64" s="41">
        <f t="shared" si="42"/>
        <v>-1.6424879667400416E-2</v>
      </c>
      <c r="CV64" s="41">
        <f t="shared" si="43"/>
        <v>-4.2583456825770801E-3</v>
      </c>
      <c r="CW64" s="41">
        <f t="shared" si="44"/>
        <v>-1.2570151733779181E-3</v>
      </c>
      <c r="CX64" s="41">
        <f t="shared" si="45"/>
        <v>1.627823508421708E-2</v>
      </c>
      <c r="CY64" s="41">
        <f t="shared" si="46"/>
        <v>8.0972102326193028E-3</v>
      </c>
      <c r="CZ64" s="41">
        <f t="shared" si="47"/>
        <v>-1.25963260723487E-2</v>
      </c>
      <c r="DA64" s="41">
        <f t="shared" si="48"/>
        <v>0</v>
      </c>
      <c r="DB64" s="41">
        <f t="shared" si="49"/>
        <v>5.0293484050019585E-3</v>
      </c>
      <c r="DC64" s="41">
        <f t="shared" si="50"/>
        <v>-1.4351114980431727E-3</v>
      </c>
      <c r="DD64" s="41">
        <f t="shared" si="51"/>
        <v>5.2146527068325762E-3</v>
      </c>
      <c r="DE64" s="41">
        <f t="shared" si="52"/>
        <v>1.5740309341491353E-2</v>
      </c>
      <c r="DF64" s="41">
        <f t="shared" si="53"/>
        <v>7.2887310636732018E-3</v>
      </c>
      <c r="DG64" s="41">
        <f t="shared" si="54"/>
        <v>1.9240667046563218E-2</v>
      </c>
      <c r="DH64" s="47">
        <f t="shared" si="55"/>
        <v>-3.503098582106319E-2</v>
      </c>
      <c r="DK64" t="s">
        <v>196</v>
      </c>
    </row>
    <row r="65" spans="1:112">
      <c r="A65" s="43">
        <v>41941</v>
      </c>
      <c r="B65" s="34">
        <v>33.529998999999997</v>
      </c>
      <c r="C65" s="34">
        <v>3.4972080000000001</v>
      </c>
      <c r="D65" s="34">
        <v>25.219999000000001</v>
      </c>
      <c r="E65" s="34">
        <v>2.06</v>
      </c>
      <c r="F65" s="34">
        <v>436.39999399999999</v>
      </c>
      <c r="G65" s="34">
        <v>52.849823000000001</v>
      </c>
      <c r="H65" s="34">
        <v>12.881125000000001</v>
      </c>
      <c r="I65" s="34">
        <v>5.36</v>
      </c>
      <c r="J65" s="34">
        <v>540.47143600000004</v>
      </c>
      <c r="K65" s="34">
        <v>3.3</v>
      </c>
      <c r="L65" s="34">
        <v>66.569999999999993</v>
      </c>
      <c r="M65" s="34">
        <v>11.56</v>
      </c>
      <c r="N65" s="34">
        <v>34.504314000000001</v>
      </c>
      <c r="O65" s="34">
        <v>5.75</v>
      </c>
      <c r="P65" s="34">
        <v>26.23</v>
      </c>
      <c r="Q65" s="34">
        <v>19.41</v>
      </c>
      <c r="R65" s="34">
        <v>17.469999000000001</v>
      </c>
      <c r="S65" s="34">
        <v>57.642524999999999</v>
      </c>
      <c r="T65" s="34">
        <v>18.062435000000001</v>
      </c>
      <c r="U65" s="34">
        <v>21.190000999999999</v>
      </c>
      <c r="V65" s="34">
        <v>9.1476740000000003</v>
      </c>
      <c r="W65" s="34">
        <v>39.610000999999997</v>
      </c>
      <c r="X65" s="34">
        <v>24.4</v>
      </c>
      <c r="Y65" s="34">
        <v>14.132383000000001</v>
      </c>
      <c r="Z65" s="34">
        <v>18.220818999999999</v>
      </c>
      <c r="AA65" s="34">
        <v>56.722541999999997</v>
      </c>
      <c r="AB65" s="34">
        <v>26.175045000000001</v>
      </c>
      <c r="AC65" s="34">
        <v>1.4999999999999999E-2</v>
      </c>
      <c r="AD65" s="34">
        <v>26.860001</v>
      </c>
      <c r="AE65" s="34">
        <v>24.068724</v>
      </c>
      <c r="AF65" s="34">
        <v>8.1199999999999992</v>
      </c>
      <c r="AG65" s="34">
        <v>240.10000600000001</v>
      </c>
      <c r="AH65" s="34">
        <v>31.159109000000001</v>
      </c>
      <c r="AI65" s="34">
        <v>47.127678000000003</v>
      </c>
      <c r="AJ65" s="34">
        <v>5.3958680000000001</v>
      </c>
      <c r="AK65" s="34">
        <v>17</v>
      </c>
      <c r="AL65" s="34">
        <v>3.25</v>
      </c>
      <c r="AM65" s="34">
        <v>25.188908000000001</v>
      </c>
      <c r="AN65" s="34">
        <v>33.599997999999999</v>
      </c>
      <c r="AO65" s="34">
        <v>54.554287000000002</v>
      </c>
      <c r="AP65" s="34">
        <v>6.82</v>
      </c>
      <c r="AQ65" s="34">
        <v>16.209999</v>
      </c>
      <c r="AR65" s="34">
        <v>7.08</v>
      </c>
      <c r="AS65" s="34">
        <v>22.768684</v>
      </c>
      <c r="AT65" s="34">
        <v>8.5573999999999995</v>
      </c>
      <c r="AU65" s="34">
        <v>6.09</v>
      </c>
      <c r="AV65" s="34">
        <v>12.996346000000001</v>
      </c>
      <c r="AW65" s="34">
        <v>17.985935000000001</v>
      </c>
      <c r="AX65" s="34">
        <v>6</v>
      </c>
      <c r="AY65" s="34">
        <v>21.110001</v>
      </c>
      <c r="AZ65" s="34">
        <v>50.580002</v>
      </c>
      <c r="BA65" s="34">
        <v>20.780000999999999</v>
      </c>
      <c r="BB65" s="34">
        <v>25.390187999999998</v>
      </c>
      <c r="BC65" s="34">
        <v>24.212344999999999</v>
      </c>
      <c r="BD65" s="34">
        <v>28.15</v>
      </c>
      <c r="BE65" s="38"/>
      <c r="BF65" s="41">
        <f t="shared" si="1"/>
        <v>3.8845707912058872E-3</v>
      </c>
      <c r="BG65" s="41">
        <f t="shared" si="2"/>
        <v>2.1190816996284348E-2</v>
      </c>
      <c r="BH65" s="47">
        <f t="shared" si="3"/>
        <v>-4.0790312811746297E-2</v>
      </c>
      <c r="BI65" s="41">
        <f t="shared" si="4"/>
        <v>-4.0899661407016952E-2</v>
      </c>
      <c r="BJ65" s="41">
        <f t="shared" si="5"/>
        <v>-6.395677307663509E-3</v>
      </c>
      <c r="BK65" s="41">
        <f t="shared" si="6"/>
        <v>1.3245084712342824E-2</v>
      </c>
      <c r="BL65" s="41">
        <f t="shared" si="7"/>
        <v>-2.3139661933691746E-3</v>
      </c>
      <c r="BM65" s="41">
        <f t="shared" si="8"/>
        <v>-7.4349784875180902E-3</v>
      </c>
      <c r="BN65" s="41">
        <f t="shared" si="9"/>
        <v>1.1696029314796979E-2</v>
      </c>
      <c r="BO65" s="41">
        <f t="shared" si="10"/>
        <v>2.3920183717651835E-2</v>
      </c>
      <c r="BP65" s="41">
        <f t="shared" si="11"/>
        <v>2.1254815957290837E-2</v>
      </c>
      <c r="BQ65" s="41">
        <f t="shared" si="12"/>
        <v>-1.2037978559478867E-2</v>
      </c>
      <c r="BR65" s="41">
        <f t="shared" si="13"/>
        <v>1.6164254340971788E-2</v>
      </c>
      <c r="BS65" s="41">
        <f t="shared" si="14"/>
        <v>1.7406444777838966E-3</v>
      </c>
      <c r="BT65" s="41">
        <f t="shared" si="15"/>
        <v>1.5367186771033201E-2</v>
      </c>
      <c r="BU65" s="41">
        <f t="shared" si="16"/>
        <v>3.3528546582501553E-2</v>
      </c>
      <c r="BV65" s="41">
        <f t="shared" si="17"/>
        <v>-1.5336909976454281E-2</v>
      </c>
      <c r="BW65" s="41">
        <f t="shared" si="18"/>
        <v>2.2255887603703242E-2</v>
      </c>
      <c r="BX65" s="47">
        <f t="shared" si="19"/>
        <v>9.2068537592340811E-3</v>
      </c>
      <c r="BY65" s="47">
        <f t="shared" si="20"/>
        <v>-1.9626797321388008E-2</v>
      </c>
      <c r="BZ65" s="41">
        <f t="shared" si="21"/>
        <v>4.255949084260461E-2</v>
      </c>
      <c r="CA65" s="41">
        <f t="shared" si="22"/>
        <v>1.0660050185148524E-2</v>
      </c>
      <c r="CB65" s="41">
        <f t="shared" si="23"/>
        <v>7.4044354624022016E-3</v>
      </c>
      <c r="CC65" s="41">
        <f t="shared" si="24"/>
        <v>2.9977758486600541E-2</v>
      </c>
      <c r="CD65" s="41">
        <f t="shared" si="25"/>
        <v>-2.2900827977548814E-3</v>
      </c>
      <c r="CE65" s="41">
        <f t="shared" si="26"/>
        <v>6.4983701325003612E-3</v>
      </c>
      <c r="CF65" s="41">
        <f t="shared" si="27"/>
        <v>5.7305715133921771E-3</v>
      </c>
      <c r="CG65" s="41">
        <f t="shared" si="59"/>
        <v>0</v>
      </c>
      <c r="CH65" s="41">
        <f t="shared" si="29"/>
        <v>2.6789037814240916E-2</v>
      </c>
      <c r="CI65" s="41">
        <f t="shared" si="30"/>
        <v>3.0212960968257615E-3</v>
      </c>
      <c r="CJ65" s="41">
        <f t="shared" si="31"/>
        <v>9.5556515561205452E-2</v>
      </c>
      <c r="CK65" s="41">
        <f t="shared" si="32"/>
        <v>-0.14368378238899562</v>
      </c>
      <c r="CL65" s="41">
        <f t="shared" si="33"/>
        <v>3.7481835931923592E-2</v>
      </c>
      <c r="CM65" s="41">
        <f t="shared" si="34"/>
        <v>1.3444998534684359E-2</v>
      </c>
      <c r="CN65" s="41">
        <f t="shared" si="35"/>
        <v>-7.2052537072469468E-3</v>
      </c>
      <c r="CO65" s="41">
        <f t="shared" si="36"/>
        <v>-5.7158413839948637E-2</v>
      </c>
      <c r="CP65" s="41">
        <f t="shared" si="37"/>
        <v>-1.2232568435634408E-2</v>
      </c>
      <c r="CQ65" s="41">
        <f t="shared" si="38"/>
        <v>1.1424656469437916E-2</v>
      </c>
      <c r="CR65" s="41">
        <f t="shared" si="39"/>
        <v>-4.0822054044066428E-2</v>
      </c>
      <c r="CS65" s="41">
        <f t="shared" si="40"/>
        <v>1.1271033612540339E-2</v>
      </c>
      <c r="CT65" s="41">
        <f t="shared" si="41"/>
        <v>-2.4621084390348168E-2</v>
      </c>
      <c r="CU65" s="41">
        <f t="shared" si="42"/>
        <v>3.1967561703005819E-2</v>
      </c>
      <c r="CV65" s="41">
        <f t="shared" si="43"/>
        <v>7.0872018830548311E-3</v>
      </c>
      <c r="CW65" s="41">
        <f t="shared" si="44"/>
        <v>4.1841253059592088E-3</v>
      </c>
      <c r="CX65" s="41">
        <f t="shared" si="45"/>
        <v>3.223808696082367E-3</v>
      </c>
      <c r="CY65" s="41">
        <f t="shared" si="46"/>
        <v>-1.7901210329240289E-2</v>
      </c>
      <c r="CZ65" s="41">
        <f t="shared" si="47"/>
        <v>-5.6498328953479785E-3</v>
      </c>
      <c r="DA65" s="41">
        <f t="shared" si="48"/>
        <v>2.3106310097596623E-2</v>
      </c>
      <c r="DB65" s="41">
        <f t="shared" si="49"/>
        <v>3.3389012655146303E-3</v>
      </c>
      <c r="DC65" s="41">
        <f t="shared" si="50"/>
        <v>1.0476381532463233E-2</v>
      </c>
      <c r="DD65" s="41">
        <f t="shared" si="51"/>
        <v>1.1733255349659367E-2</v>
      </c>
      <c r="DE65" s="41">
        <f t="shared" si="52"/>
        <v>4.578702666107607E-2</v>
      </c>
      <c r="DF65" s="41">
        <f t="shared" si="53"/>
        <v>3.3913546606584438E-2</v>
      </c>
      <c r="DG65" s="41">
        <f t="shared" si="54"/>
        <v>-4.529024434598866E-3</v>
      </c>
      <c r="DH65" s="47">
        <f t="shared" si="55"/>
        <v>-1.6208987429132678E-2</v>
      </c>
    </row>
    <row r="66" spans="1:112">
      <c r="A66" s="43">
        <v>41942</v>
      </c>
      <c r="B66" s="34">
        <v>35.689999</v>
      </c>
      <c r="C66" s="34">
        <v>3.3561899999999998</v>
      </c>
      <c r="D66" s="34">
        <v>26.26</v>
      </c>
      <c r="E66" s="34">
        <v>2.0099999999999998</v>
      </c>
      <c r="F66" s="34">
        <v>426.39999399999999</v>
      </c>
      <c r="G66" s="34">
        <v>53.700763999999999</v>
      </c>
      <c r="H66" s="34">
        <v>13.040274999999999</v>
      </c>
      <c r="I66" s="34">
        <v>5.18</v>
      </c>
      <c r="J66" s="34">
        <v>532.09210199999995</v>
      </c>
      <c r="K66" s="34">
        <v>3.27</v>
      </c>
      <c r="L66" s="34">
        <v>64.980002999999996</v>
      </c>
      <c r="M66" s="34">
        <v>11.5</v>
      </c>
      <c r="N66" s="34">
        <v>34.513537999999997</v>
      </c>
      <c r="O66" s="34">
        <v>5.94</v>
      </c>
      <c r="P66" s="34">
        <v>24.85</v>
      </c>
      <c r="Q66" s="34">
        <v>18.860001</v>
      </c>
      <c r="R66" s="34">
        <v>17.600000000000001</v>
      </c>
      <c r="S66" s="34">
        <v>57.530571000000002</v>
      </c>
      <c r="T66" s="34">
        <v>18.023486999999999</v>
      </c>
      <c r="U66" s="34">
        <v>20.549999</v>
      </c>
      <c r="V66" s="34">
        <v>8.836525</v>
      </c>
      <c r="W66" s="34">
        <v>39.509998000000003</v>
      </c>
      <c r="X66" s="34">
        <v>24.26</v>
      </c>
      <c r="Y66" s="34">
        <v>13.947965</v>
      </c>
      <c r="Z66" s="34">
        <v>18.103854999999999</v>
      </c>
      <c r="AA66" s="34">
        <v>57.142605000000003</v>
      </c>
      <c r="AB66" s="34">
        <v>26.072213999999999</v>
      </c>
      <c r="AC66" s="34">
        <v>1.4999999999999999E-2</v>
      </c>
      <c r="AD66" s="34">
        <v>26.6</v>
      </c>
      <c r="AE66" s="34">
        <v>24.16855</v>
      </c>
      <c r="AF66" s="34">
        <v>8.0500000000000007</v>
      </c>
      <c r="AG66" s="34">
        <v>264.60000600000001</v>
      </c>
      <c r="AH66" s="34">
        <v>31.659475</v>
      </c>
      <c r="AI66" s="34">
        <v>47.766773000000001</v>
      </c>
      <c r="AJ66" s="34">
        <v>5.440461</v>
      </c>
      <c r="AK66" s="34">
        <v>16.41</v>
      </c>
      <c r="AL66" s="34">
        <v>3.31</v>
      </c>
      <c r="AM66" s="34">
        <v>25.395592000000001</v>
      </c>
      <c r="AN66" s="34">
        <v>33.5</v>
      </c>
      <c r="AO66" s="34">
        <v>57.119999</v>
      </c>
      <c r="AP66" s="34">
        <v>6.5</v>
      </c>
      <c r="AQ66" s="34">
        <v>16.02</v>
      </c>
      <c r="AR66" s="34">
        <v>7.05</v>
      </c>
      <c r="AS66" s="34">
        <v>23.643307</v>
      </c>
      <c r="AT66" s="34">
        <v>8.5482189999999996</v>
      </c>
      <c r="AU66" s="34">
        <v>6</v>
      </c>
      <c r="AV66" s="34">
        <v>13.226451000000001</v>
      </c>
      <c r="AW66" s="34">
        <v>17.640841999999999</v>
      </c>
      <c r="AX66" s="34">
        <v>6.39</v>
      </c>
      <c r="AY66" s="34">
        <v>20.92</v>
      </c>
      <c r="AZ66" s="34">
        <v>56.52</v>
      </c>
      <c r="BA66" s="34">
        <v>22.02</v>
      </c>
      <c r="BB66" s="34">
        <v>24.623757999999999</v>
      </c>
      <c r="BC66" s="34">
        <v>23.978207000000001</v>
      </c>
      <c r="BD66" s="34">
        <v>27.15</v>
      </c>
      <c r="BE66" s="38"/>
      <c r="BF66" s="41">
        <f t="shared" si="1"/>
        <v>6.242997882891714E-2</v>
      </c>
      <c r="BG66" s="41">
        <f t="shared" si="2"/>
        <v>-4.1158533846035142E-2</v>
      </c>
      <c r="BH66" s="47">
        <f t="shared" si="3"/>
        <v>4.0409577988947981E-2</v>
      </c>
      <c r="BI66" s="41">
        <f t="shared" si="4"/>
        <v>-2.4571260730505431E-2</v>
      </c>
      <c r="BJ66" s="41">
        <f t="shared" si="5"/>
        <v>-2.3181381429721273E-2</v>
      </c>
      <c r="BK66" s="41">
        <f t="shared" si="6"/>
        <v>1.5972865392286865E-2</v>
      </c>
      <c r="BL66" s="41">
        <f t="shared" si="7"/>
        <v>1.2279583650816607E-2</v>
      </c>
      <c r="BM66" s="41">
        <f t="shared" si="8"/>
        <v>-3.4158918811319085E-2</v>
      </c>
      <c r="BN66" s="41">
        <f t="shared" si="9"/>
        <v>-1.5625189901685699E-2</v>
      </c>
      <c r="BO66" s="41">
        <f t="shared" si="10"/>
        <v>-9.1324835632724741E-3</v>
      </c>
      <c r="BP66" s="41">
        <f t="shared" si="11"/>
        <v>-2.417444920360726E-2</v>
      </c>
      <c r="BQ66" s="41">
        <f t="shared" si="12"/>
        <v>-5.2038278750271101E-3</v>
      </c>
      <c r="BR66" s="41">
        <f t="shared" si="13"/>
        <v>2.6729316510505408E-4</v>
      </c>
      <c r="BS66" s="41">
        <f t="shared" si="14"/>
        <v>3.2509278565294647E-2</v>
      </c>
      <c r="BT66" s="41">
        <f t="shared" si="15"/>
        <v>-5.4046041336144525E-2</v>
      </c>
      <c r="BU66" s="41">
        <f t="shared" si="16"/>
        <v>-2.8745066953339532E-2</v>
      </c>
      <c r="BV66" s="41">
        <f t="shared" si="17"/>
        <v>7.4138351391270438E-3</v>
      </c>
      <c r="BW66" s="41">
        <f t="shared" si="18"/>
        <v>-1.94410047396985E-3</v>
      </c>
      <c r="BX66" s="47">
        <f t="shared" si="19"/>
        <v>-2.1586265759666956E-3</v>
      </c>
      <c r="BY66" s="47">
        <f t="shared" si="20"/>
        <v>-3.0668527191836308E-2</v>
      </c>
      <c r="BZ66" s="41">
        <f t="shared" si="21"/>
        <v>-3.4605939502755756E-2</v>
      </c>
      <c r="CA66" s="41">
        <f t="shared" si="22"/>
        <v>-2.5278830767728609E-3</v>
      </c>
      <c r="CB66" s="41">
        <f t="shared" si="23"/>
        <v>-5.7542287832520397E-3</v>
      </c>
      <c r="CC66" s="41">
        <f t="shared" si="24"/>
        <v>-1.3135211253092778E-2</v>
      </c>
      <c r="CD66" s="41">
        <f t="shared" si="25"/>
        <v>-6.4399424058516376E-3</v>
      </c>
      <c r="CE66" s="41">
        <f t="shared" si="26"/>
        <v>7.3782876801380621E-3</v>
      </c>
      <c r="CF66" s="41">
        <f t="shared" si="27"/>
        <v>-3.9363264119800043E-3</v>
      </c>
      <c r="CG66" s="41">
        <f t="shared" si="59"/>
        <v>0</v>
      </c>
      <c r="CH66" s="41">
        <f t="shared" si="29"/>
        <v>-9.7270125375193035E-3</v>
      </c>
      <c r="CI66" s="41">
        <f t="shared" si="30"/>
        <v>4.1389628489373062E-3</v>
      </c>
      <c r="CJ66" s="41">
        <f t="shared" si="31"/>
        <v>-8.6580627431144305E-3</v>
      </c>
      <c r="CK66" s="41">
        <f t="shared" si="32"/>
        <v>9.7163746139797072E-2</v>
      </c>
      <c r="CL66" s="41">
        <f t="shared" si="33"/>
        <v>1.5930845634979655E-2</v>
      </c>
      <c r="CM66" s="41">
        <f t="shared" si="34"/>
        <v>1.3469800522875755E-2</v>
      </c>
      <c r="CN66" s="41">
        <f t="shared" si="35"/>
        <v>8.2303244430215819E-3</v>
      </c>
      <c r="CO66" s="41">
        <f t="shared" si="36"/>
        <v>-3.5322438954216516E-2</v>
      </c>
      <c r="CP66" s="41">
        <f t="shared" si="37"/>
        <v>1.8293193047325483E-2</v>
      </c>
      <c r="CQ66" s="41">
        <f t="shared" si="38"/>
        <v>8.1718767680917809E-3</v>
      </c>
      <c r="CR66" s="41">
        <f t="shared" si="39"/>
        <v>-2.9805686143264346E-3</v>
      </c>
      <c r="CS66" s="41">
        <f t="shared" si="40"/>
        <v>4.5958002882194156E-2</v>
      </c>
      <c r="CT66" s="41">
        <f t="shared" si="41"/>
        <v>-4.8057294953779375E-2</v>
      </c>
      <c r="CU66" s="41">
        <f t="shared" si="42"/>
        <v>-1.1790332417055039E-2</v>
      </c>
      <c r="CV66" s="41">
        <f t="shared" si="43"/>
        <v>-4.2462908814510968E-3</v>
      </c>
      <c r="CW66" s="41">
        <f t="shared" si="44"/>
        <v>3.7693989710440842E-2</v>
      </c>
      <c r="CX66" s="41">
        <f t="shared" si="45"/>
        <v>-1.0734485412775146E-3</v>
      </c>
      <c r="CY66" s="41">
        <f t="shared" si="46"/>
        <v>-1.4888612493750637E-2</v>
      </c>
      <c r="CZ66" s="41">
        <f t="shared" si="47"/>
        <v>1.7550447143140864E-2</v>
      </c>
      <c r="DA66" s="41">
        <f t="shared" si="48"/>
        <v>-1.9373281698061177E-2</v>
      </c>
      <c r="DB66" s="41">
        <f t="shared" si="49"/>
        <v>6.2974799161388387E-2</v>
      </c>
      <c r="DC66" s="41">
        <f t="shared" si="50"/>
        <v>-9.0412700344202172E-3</v>
      </c>
      <c r="DD66" s="41">
        <f t="shared" si="51"/>
        <v>0.11103827703318776</v>
      </c>
      <c r="DE66" s="41">
        <f t="shared" si="52"/>
        <v>5.7960097500258469E-2</v>
      </c>
      <c r="DF66" s="41">
        <f t="shared" si="53"/>
        <v>-3.0651050941166876E-2</v>
      </c>
      <c r="DG66" s="41">
        <f t="shared" si="54"/>
        <v>-9.7172508988817123E-3</v>
      </c>
      <c r="DH66" s="47">
        <f t="shared" si="55"/>
        <v>-3.6170308205754897E-2</v>
      </c>
    </row>
    <row r="67" spans="1:112">
      <c r="A67" s="43">
        <v>41943</v>
      </c>
      <c r="B67" s="34">
        <v>35.880001</v>
      </c>
      <c r="C67" s="34">
        <v>3.3561899999999998</v>
      </c>
      <c r="D67" s="34">
        <v>26.6</v>
      </c>
      <c r="E67" s="34">
        <v>2.27</v>
      </c>
      <c r="F67" s="34">
        <v>428.39999399999999</v>
      </c>
      <c r="G67" s="34">
        <v>54.231468</v>
      </c>
      <c r="H67" s="34">
        <v>13.816127</v>
      </c>
      <c r="I67" s="34">
        <v>5.5</v>
      </c>
      <c r="J67" s="34">
        <v>535.23431400000004</v>
      </c>
      <c r="K67" s="34">
        <v>3.26</v>
      </c>
      <c r="L67" s="34">
        <v>63.830002</v>
      </c>
      <c r="M67" s="34">
        <v>11.7</v>
      </c>
      <c r="N67" s="34">
        <v>34.771717000000002</v>
      </c>
      <c r="O67" s="34">
        <v>6.09</v>
      </c>
      <c r="P67" s="34">
        <v>24.620000999999998</v>
      </c>
      <c r="Q67" s="34">
        <v>18.510000000000002</v>
      </c>
      <c r="R67" s="34">
        <v>17.889999</v>
      </c>
      <c r="S67" s="34">
        <v>57.754477999999999</v>
      </c>
      <c r="T67" s="34">
        <v>17.672948999999999</v>
      </c>
      <c r="U67" s="34">
        <v>21.139999</v>
      </c>
      <c r="V67" s="34">
        <v>8.7654040000000002</v>
      </c>
      <c r="W67" s="34">
        <v>39.799999</v>
      </c>
      <c r="X67" s="34">
        <v>23.98</v>
      </c>
      <c r="Y67" s="34">
        <v>13.520887</v>
      </c>
      <c r="Z67" s="34">
        <v>18.003609000000001</v>
      </c>
      <c r="AA67" s="34">
        <v>57.700397000000002</v>
      </c>
      <c r="AB67" s="34">
        <v>26.315269000000001</v>
      </c>
      <c r="AC67" s="34">
        <v>1.4999999999999999E-2</v>
      </c>
      <c r="AD67" s="34">
        <v>26.700001</v>
      </c>
      <c r="AE67" s="34">
        <v>24.213930000000001</v>
      </c>
      <c r="AF67" s="34">
        <v>7.94</v>
      </c>
      <c r="AG67" s="34">
        <v>274.04998799999998</v>
      </c>
      <c r="AH67" s="34">
        <v>32.359985000000002</v>
      </c>
      <c r="AI67" s="34">
        <v>49.906737999999997</v>
      </c>
      <c r="AJ67" s="34">
        <v>5.6206959999999997</v>
      </c>
      <c r="AK67" s="34">
        <v>16.260000000000002</v>
      </c>
      <c r="AL67" s="34">
        <v>3.36</v>
      </c>
      <c r="AM67" s="34">
        <v>25.835927999999999</v>
      </c>
      <c r="AN67" s="34">
        <v>32.700001</v>
      </c>
      <c r="AO67" s="34">
        <v>57.702857999999999</v>
      </c>
      <c r="AP67" s="34">
        <v>6.82</v>
      </c>
      <c r="AQ67" s="34">
        <v>16.129999000000002</v>
      </c>
      <c r="AR67" s="34">
        <v>6.98</v>
      </c>
      <c r="AS67" s="34">
        <v>23.652811</v>
      </c>
      <c r="AT67" s="34">
        <v>8.5757639999999995</v>
      </c>
      <c r="AU67" s="34">
        <v>6</v>
      </c>
      <c r="AV67" s="34">
        <v>13.208043</v>
      </c>
      <c r="AW67" s="34">
        <v>17.476514999999999</v>
      </c>
      <c r="AX67" s="34">
        <v>6.39</v>
      </c>
      <c r="AY67" s="34">
        <v>21.16</v>
      </c>
      <c r="AZ67" s="34">
        <v>58.68</v>
      </c>
      <c r="BA67" s="34">
        <v>22.6</v>
      </c>
      <c r="BB67" s="34">
        <v>24.498991</v>
      </c>
      <c r="BC67" s="34">
        <v>24.198008999999999</v>
      </c>
      <c r="BD67" s="34">
        <v>27.940000999999999</v>
      </c>
      <c r="BE67" s="38"/>
      <c r="BF67" s="41">
        <f t="shared" si="1"/>
        <v>5.309555578259368E-3</v>
      </c>
      <c r="BG67" s="41">
        <f t="shared" si="2"/>
        <v>0</v>
      </c>
      <c r="BH67" s="47">
        <f t="shared" si="3"/>
        <v>1.2864346913003357E-2</v>
      </c>
      <c r="BI67" s="41">
        <f t="shared" si="4"/>
        <v>0.12164510942232699</v>
      </c>
      <c r="BJ67" s="41">
        <f t="shared" si="5"/>
        <v>4.6794657876511317E-3</v>
      </c>
      <c r="BK67" s="41">
        <f t="shared" si="6"/>
        <v>9.8341017724072714E-3</v>
      </c>
      <c r="BL67" s="41">
        <f t="shared" si="7"/>
        <v>5.7793887809816057E-2</v>
      </c>
      <c r="BM67" s="41">
        <f t="shared" si="8"/>
        <v>5.9943035967033639E-2</v>
      </c>
      <c r="BN67" s="41">
        <f t="shared" si="9"/>
        <v>5.8880226910035752E-3</v>
      </c>
      <c r="BO67" s="41">
        <f t="shared" si="10"/>
        <v>-3.0627895305457668E-3</v>
      </c>
      <c r="BP67" s="41">
        <f t="shared" si="11"/>
        <v>-1.785624580781053E-2</v>
      </c>
      <c r="BQ67" s="41">
        <f t="shared" si="12"/>
        <v>1.7241806434505954E-2</v>
      </c>
      <c r="BR67" s="41">
        <f t="shared" si="13"/>
        <v>7.4526735879891027E-3</v>
      </c>
      <c r="BS67" s="41">
        <f t="shared" si="14"/>
        <v>2.4938948347251931E-2</v>
      </c>
      <c r="BT67" s="41">
        <f t="shared" si="15"/>
        <v>-9.2985911689470249E-3</v>
      </c>
      <c r="BU67" s="41">
        <f t="shared" si="16"/>
        <v>-1.8732203642173168E-2</v>
      </c>
      <c r="BV67" s="41">
        <f t="shared" si="17"/>
        <v>1.6342939579370882E-2</v>
      </c>
      <c r="BW67" s="41">
        <f t="shared" si="18"/>
        <v>3.8844114389512837E-3</v>
      </c>
      <c r="BX67" s="47">
        <f t="shared" si="19"/>
        <v>-1.9640575228731957E-2</v>
      </c>
      <c r="BY67" s="47">
        <f t="shared" si="20"/>
        <v>2.8306040857958834E-2</v>
      </c>
      <c r="BZ67" s="41">
        <f t="shared" si="21"/>
        <v>-8.0810900941779614E-3</v>
      </c>
      <c r="CA67" s="41">
        <f t="shared" si="22"/>
        <v>7.3131333615615805E-3</v>
      </c>
      <c r="CB67" s="41">
        <f t="shared" si="23"/>
        <v>-1.1608753916535972E-2</v>
      </c>
      <c r="CC67" s="41">
        <f t="shared" si="24"/>
        <v>-3.1097944518242757E-2</v>
      </c>
      <c r="CD67" s="41">
        <f t="shared" si="25"/>
        <v>-5.5526612207185229E-3</v>
      </c>
      <c r="CE67" s="41">
        <f t="shared" si="26"/>
        <v>9.7140683633949211E-3</v>
      </c>
      <c r="CF67" s="41">
        <f t="shared" si="27"/>
        <v>9.27919151931373E-3</v>
      </c>
      <c r="CG67" s="41">
        <f t="shared" si="59"/>
        <v>6.1765600307846622</v>
      </c>
      <c r="CH67" s="41">
        <f t="shared" si="29"/>
        <v>3.7523870717332646E-3</v>
      </c>
      <c r="CI67" s="41">
        <f t="shared" si="30"/>
        <v>1.8758862012651888E-3</v>
      </c>
      <c r="CJ67" s="41">
        <f t="shared" si="31"/>
        <v>-1.3758816171427697E-2</v>
      </c>
      <c r="CK67" s="41">
        <f t="shared" si="32"/>
        <v>3.5091253347902446E-2</v>
      </c>
      <c r="CL67" s="41">
        <f t="shared" si="33"/>
        <v>2.1885156777987035E-2</v>
      </c>
      <c r="CM67" s="41">
        <f t="shared" si="34"/>
        <v>4.3825751439223605E-2</v>
      </c>
      <c r="CN67" s="41">
        <f t="shared" si="35"/>
        <v>3.2591699729552233E-2</v>
      </c>
      <c r="CO67" s="41">
        <f t="shared" si="36"/>
        <v>-9.1828009823348693E-3</v>
      </c>
      <c r="CP67" s="41">
        <f t="shared" si="37"/>
        <v>1.4992784586141318E-2</v>
      </c>
      <c r="CQ67" s="41">
        <f t="shared" si="38"/>
        <v>1.7190465700217473E-2</v>
      </c>
      <c r="CR67" s="41">
        <f t="shared" si="39"/>
        <v>-2.4170330346773728E-2</v>
      </c>
      <c r="CS67" s="41">
        <f t="shared" si="40"/>
        <v>1.0152403825447432E-2</v>
      </c>
      <c r="CT67" s="41">
        <f t="shared" si="41"/>
        <v>4.8057294953779264E-2</v>
      </c>
      <c r="CU67" s="41">
        <f t="shared" si="42"/>
        <v>6.8428885006223674E-3</v>
      </c>
      <c r="CV67" s="41">
        <f t="shared" si="43"/>
        <v>-9.9787000498960821E-3</v>
      </c>
      <c r="CW67" s="41">
        <f t="shared" si="44"/>
        <v>4.0189345467729279E-4</v>
      </c>
      <c r="CX67" s="41">
        <f t="shared" si="45"/>
        <v>3.2171281362939458E-3</v>
      </c>
      <c r="CY67" s="41">
        <f t="shared" si="46"/>
        <v>0</v>
      </c>
      <c r="CZ67" s="41">
        <f t="shared" si="47"/>
        <v>-1.392725956886364E-3</v>
      </c>
      <c r="DA67" s="41">
        <f t="shared" si="48"/>
        <v>-9.3588022247676709E-3</v>
      </c>
      <c r="DB67" s="41">
        <f t="shared" si="49"/>
        <v>0</v>
      </c>
      <c r="DC67" s="41">
        <f t="shared" si="50"/>
        <v>1.1406967793376381E-2</v>
      </c>
      <c r="DD67" s="41">
        <f t="shared" si="51"/>
        <v>3.750439545845427E-2</v>
      </c>
      <c r="DE67" s="41">
        <f t="shared" si="52"/>
        <v>2.5998774983706344E-2</v>
      </c>
      <c r="DF67" s="41">
        <f t="shared" si="53"/>
        <v>-5.0798162088225426E-3</v>
      </c>
      <c r="DG67" s="41">
        <f t="shared" si="54"/>
        <v>9.124980889078883E-3</v>
      </c>
      <c r="DH67" s="47">
        <f t="shared" si="55"/>
        <v>2.868234323985127E-2</v>
      </c>
    </row>
    <row r="68" spans="1:112">
      <c r="A68" s="43">
        <v>41946</v>
      </c>
      <c r="B68" s="34">
        <v>35.979999999999997</v>
      </c>
      <c r="C68" s="34">
        <v>3.401316</v>
      </c>
      <c r="D68" s="34">
        <v>27.49</v>
      </c>
      <c r="E68" s="34">
        <v>2.29</v>
      </c>
      <c r="F68" s="34">
        <v>420</v>
      </c>
      <c r="G68" s="34">
        <v>53.508609999999997</v>
      </c>
      <c r="H68" s="34">
        <v>14.164265</v>
      </c>
      <c r="I68" s="34">
        <v>5.51</v>
      </c>
      <c r="J68" s="34">
        <v>541.51886000000002</v>
      </c>
      <c r="K68" s="34">
        <v>3.91</v>
      </c>
      <c r="L68" s="34">
        <v>63.349997999999999</v>
      </c>
      <c r="M68" s="34">
        <v>11.67</v>
      </c>
      <c r="N68" s="34">
        <v>34.697952000000001</v>
      </c>
      <c r="O68" s="34">
        <v>5.95</v>
      </c>
      <c r="P68" s="34">
        <v>22.41</v>
      </c>
      <c r="Q68" s="34">
        <v>18.350000000000001</v>
      </c>
      <c r="R68" s="34">
        <v>18</v>
      </c>
      <c r="S68" s="34">
        <v>56.513744000000003</v>
      </c>
      <c r="T68" s="34">
        <v>17.39057</v>
      </c>
      <c r="U68" s="34">
        <v>20.879999000000002</v>
      </c>
      <c r="V68" s="34">
        <v>8.4898260000000008</v>
      </c>
      <c r="W68" s="34">
        <v>39.580002</v>
      </c>
      <c r="X68" s="34">
        <v>23.209999</v>
      </c>
      <c r="Y68" s="34">
        <v>13.32676</v>
      </c>
      <c r="Z68" s="34">
        <v>18.153986</v>
      </c>
      <c r="AA68" s="34">
        <v>58.278846999999999</v>
      </c>
      <c r="AB68" s="34">
        <v>25.913291999999998</v>
      </c>
      <c r="AC68" s="34">
        <v>1.4999999999999999E-2</v>
      </c>
      <c r="AD68" s="34">
        <v>26.73</v>
      </c>
      <c r="AE68" s="34">
        <v>24.114091999999999</v>
      </c>
      <c r="AF68" s="34">
        <v>8.5</v>
      </c>
      <c r="AG68" s="34">
        <v>267.05001800000002</v>
      </c>
      <c r="AH68" s="34">
        <v>32.441859999999998</v>
      </c>
      <c r="AI68" s="34">
        <v>51.223644</v>
      </c>
      <c r="AJ68" s="34">
        <v>5.6188370000000001</v>
      </c>
      <c r="AK68" s="34">
        <v>16.420000000000002</v>
      </c>
      <c r="AL68" s="34">
        <v>3.22</v>
      </c>
      <c r="AM68" s="34">
        <v>25.566337999999998</v>
      </c>
      <c r="AN68" s="34">
        <v>31.199998999999998</v>
      </c>
      <c r="AO68" s="34">
        <v>57.080002</v>
      </c>
      <c r="AP68" s="34">
        <v>7.06</v>
      </c>
      <c r="AQ68" s="34">
        <v>15.72</v>
      </c>
      <c r="AR68" s="34">
        <v>6.94</v>
      </c>
      <c r="AS68" s="34">
        <v>23.415141999999999</v>
      </c>
      <c r="AT68" s="34">
        <v>8.4839479999999998</v>
      </c>
      <c r="AU68" s="34">
        <v>5.96</v>
      </c>
      <c r="AV68" s="34">
        <v>13.088388</v>
      </c>
      <c r="AW68" s="34">
        <v>17.739439000000001</v>
      </c>
      <c r="AX68" s="34">
        <v>6.16</v>
      </c>
      <c r="AY68" s="34">
        <v>22.98</v>
      </c>
      <c r="AZ68" s="34">
        <v>58.419998</v>
      </c>
      <c r="BA68" s="34">
        <v>22.34</v>
      </c>
      <c r="BB68" s="34">
        <v>24.285105000000001</v>
      </c>
      <c r="BC68" s="34">
        <v>24.250574</v>
      </c>
      <c r="BD68" s="34">
        <v>27.65</v>
      </c>
      <c r="BE68" s="38"/>
      <c r="BF68" s="41">
        <f t="shared" ref="BF68:BF131" si="60">LN(B68/B67)</f>
        <v>2.7831634611119871E-3</v>
      </c>
      <c r="BG68" s="41">
        <f t="shared" ref="BG68:BG131" si="61">LN(C68/C67)</f>
        <v>1.3356013537433705E-2</v>
      </c>
      <c r="BH68" s="47">
        <f t="shared" ref="BH68:BH70" si="62">LN(D68/D67)</f>
        <v>3.2911086389500792E-2</v>
      </c>
      <c r="BI68" s="41">
        <f t="shared" ref="BI68:BI131" si="63">LN(E68/E67)</f>
        <v>8.7719860728370409E-3</v>
      </c>
      <c r="BJ68" s="41">
        <f t="shared" ref="BJ68:BJ131" si="64">LN(F68/F67)</f>
        <v>-1.9802613290577403E-2</v>
      </c>
      <c r="BK68" s="41">
        <f t="shared" ref="BK68:BK131" si="65">LN(G68/G67)</f>
        <v>-1.3418754841282719E-2</v>
      </c>
      <c r="BL68" s="41">
        <f t="shared" ref="BL68:BL131" si="66">LN(H68/H67)</f>
        <v>2.4885710435752478E-2</v>
      </c>
      <c r="BM68" s="41">
        <f t="shared" ref="BM68:BM131" si="67">LN(I68/I67)</f>
        <v>1.8165309263977853E-3</v>
      </c>
      <c r="BN68" s="41">
        <f t="shared" ref="BN68:BN131" si="68">LN(J68/J67)</f>
        <v>1.1673273904174865E-2</v>
      </c>
      <c r="BO68" s="41">
        <f t="shared" ref="BO68:BO131" si="69">LN(K68/K67)</f>
        <v>0.18181017861865828</v>
      </c>
      <c r="BP68" s="41">
        <f t="shared" ref="BP68:BP131" si="70">LN(L68/L67)</f>
        <v>-7.548455404686143E-3</v>
      </c>
      <c r="BQ68" s="41">
        <f t="shared" ref="BQ68:BQ131" si="71">LN(M68/M67)</f>
        <v>-2.5673955052458097E-3</v>
      </c>
      <c r="BR68" s="41">
        <f t="shared" ref="BR68:BR131" si="72">LN(N68/N67)</f>
        <v>-2.1236614132410406E-3</v>
      </c>
      <c r="BS68" s="41">
        <f t="shared" ref="BS68:BS131" si="73">LN(O68/O67)</f>
        <v>-2.3256862164267235E-2</v>
      </c>
      <c r="BT68" s="41">
        <f t="shared" ref="BT68:BT131" si="74">LN(P68/P67)</f>
        <v>-9.4051873560855204E-2</v>
      </c>
      <c r="BU68" s="41">
        <f t="shared" ref="BU68:BU131" si="75">LN(Q68/Q67)</f>
        <v>-8.6815520848269202E-3</v>
      </c>
      <c r="BV68" s="41">
        <f t="shared" ref="BV68:BV131" si="76">LN(R68/R67)</f>
        <v>6.1299162726878107E-3</v>
      </c>
      <c r="BW68" s="41">
        <f t="shared" ref="BW68:BW131" si="77">LN(S68/S67)</f>
        <v>-2.1717022313821447E-2</v>
      </c>
      <c r="BX68" s="47">
        <f t="shared" ref="BX68:BX131" si="78">LN(T68/T67)</f>
        <v>-1.6107060158228343E-2</v>
      </c>
      <c r="BY68" s="47">
        <f t="shared" ref="BY68:BY131" si="79">LN(U68/U67)</f>
        <v>-1.2375218016684114E-2</v>
      </c>
      <c r="BZ68" s="41">
        <f t="shared" ref="BZ68:BZ131" si="80">LN(V68/V67)</f>
        <v>-3.1944104310391346E-2</v>
      </c>
      <c r="CA68" s="41">
        <f t="shared" ref="CA68:CA131" si="81">LN(W68/W67)</f>
        <v>-5.5428964597742025E-3</v>
      </c>
      <c r="CB68" s="41">
        <f t="shared" ref="CB68:CB131" si="82">LN(X68/X67)</f>
        <v>-3.2636972397900706E-2</v>
      </c>
      <c r="CC68" s="41">
        <f t="shared" ref="CC68:CC131" si="83">LN(Y68/Y67)</f>
        <v>-1.4461631090310078E-2</v>
      </c>
      <c r="CD68" s="41">
        <f t="shared" ref="CD68:CD131" si="84">LN(Z68/Z67)</f>
        <v>8.317913125506872E-3</v>
      </c>
      <c r="CE68" s="41">
        <f t="shared" ref="CE68:CE131" si="85">LN(AA68/AA67)</f>
        <v>9.9751434226399236E-3</v>
      </c>
      <c r="CF68" s="41">
        <f t="shared" ref="CF68:CF131" si="86">LN(AB68/AB67)</f>
        <v>-1.5393299365926837E-2</v>
      </c>
      <c r="CG68" s="41">
        <f t="shared" si="59"/>
        <v>0.19219874746478827</v>
      </c>
      <c r="CH68" s="41">
        <f t="shared" ref="CH68:CH131" si="87">LN(AD68/AD67)</f>
        <v>1.1229272914410223E-3</v>
      </c>
      <c r="CI68" s="41">
        <f t="shared" ref="CI68:CI131" si="88">LN(AE68/AE67)</f>
        <v>-4.1316874928801475E-3</v>
      </c>
      <c r="CJ68" s="41">
        <f t="shared" ref="CJ68:CJ131" si="89">LN(AF68/AF67)</f>
        <v>6.81528882372264E-2</v>
      </c>
      <c r="CK68" s="41">
        <f t="shared" ref="CK68:CK131" si="90">LN(AG68/AG67)</f>
        <v>-2.5874553515609276E-2</v>
      </c>
      <c r="CL68" s="41">
        <f t="shared" ref="CL68:CL131" si="91">LN(AH68/AH67)</f>
        <v>2.5269355700310728E-3</v>
      </c>
      <c r="CM68" s="41">
        <f t="shared" ref="CM68:CM131" si="92">LN(AI68/AI67)</f>
        <v>2.6045198623245745E-2</v>
      </c>
      <c r="CN68" s="41">
        <f t="shared" ref="CN68:CN131" si="93">LN(AJ68/AJ67)</f>
        <v>-3.3079666511970823E-4</v>
      </c>
      <c r="CO68" s="41">
        <f t="shared" ref="CO68:CO131" si="94">LN(AK68/AK67)</f>
        <v>9.7919999046177184E-3</v>
      </c>
      <c r="CP68" s="41">
        <f t="shared" ref="CP68:CP131" si="95">LN(AL68/AL67)</f>
        <v>-4.2559614418795771E-2</v>
      </c>
      <c r="CQ68" s="41">
        <f t="shared" ref="CQ68:CQ131" si="96">LN(AM68/AM67)</f>
        <v>-1.0489517015081499E-2</v>
      </c>
      <c r="CR68" s="41">
        <f t="shared" ref="CR68:CR131" si="97">LN(AN68/AN67)</f>
        <v>-4.6957045720093009E-2</v>
      </c>
      <c r="CS68" s="41">
        <f t="shared" ref="CS68:CS131" si="98">LN(AO68/AO67)</f>
        <v>-1.0852876702596043E-2</v>
      </c>
      <c r="CT68" s="41">
        <f t="shared" ref="CT68:CT131" si="99">LN(AP68/AP67)</f>
        <v>3.458557964977995E-2</v>
      </c>
      <c r="CU68" s="41">
        <f t="shared" ref="CU68:CU131" si="100">LN(AQ68/AQ67)</f>
        <v>-2.5747043139774946E-2</v>
      </c>
      <c r="CV68" s="41">
        <f t="shared" ref="CV68:CV131" si="101">LN(AR68/AR67)</f>
        <v>-5.7471422555679594E-3</v>
      </c>
      <c r="CW68" s="41">
        <f t="shared" ref="CW68:CW131" si="102">LN(AS68/AS67)</f>
        <v>-1.0099059120107411E-2</v>
      </c>
      <c r="CX68" s="41">
        <f t="shared" ref="CX68:CX131" si="103">LN(AT68/AT67)</f>
        <v>-1.076417779377907E-2</v>
      </c>
      <c r="CY68" s="41">
        <f t="shared" ref="CY68:CY131" si="104">LN(AU68/AU67)</f>
        <v>-6.688988150796652E-3</v>
      </c>
      <c r="CZ68" s="41">
        <f t="shared" ref="CZ68:CZ131" si="105">LN(AV68/AV67)</f>
        <v>-9.1005373174470362E-3</v>
      </c>
      <c r="DA68" s="41">
        <f t="shared" ref="DA68:DA131" si="106">LN(AW68/AW67)</f>
        <v>1.4932373290545406E-2</v>
      </c>
      <c r="DB68" s="41">
        <f t="shared" ref="DB68:DB131" si="107">LN(AX68/AX67)</f>
        <v>-3.6657490844014991E-2</v>
      </c>
      <c r="DC68" s="41">
        <f t="shared" ref="DC68:DC131" si="108">LN(AY68/AY67)</f>
        <v>8.2511665430511028E-2</v>
      </c>
      <c r="DD68" s="41">
        <f t="shared" ref="DD68:DD131" si="109">LN(AZ68/AZ67)</f>
        <v>-4.4406905500376801E-3</v>
      </c>
      <c r="DE68" s="41">
        <f t="shared" ref="DE68:DE131" si="110">LN(BA68/BA67)</f>
        <v>-1.1571112637185608E-2</v>
      </c>
      <c r="DF68" s="41">
        <f t="shared" ref="DF68:DF131" si="111">LN(BB68/BB67)</f>
        <v>-8.7687335842018474E-3</v>
      </c>
      <c r="DG68" s="41">
        <f t="shared" ref="DG68:DG131" si="112">LN(BC68/BC67)</f>
        <v>2.1699301556710377E-3</v>
      </c>
      <c r="DH68" s="47">
        <f t="shared" ref="DH68:DH131" si="113">LN(BD68/BD67)</f>
        <v>-1.0433661651452037E-2</v>
      </c>
    </row>
    <row r="69" spans="1:112">
      <c r="A69" s="43">
        <v>41947</v>
      </c>
      <c r="B69" s="34">
        <v>36.389999000000003</v>
      </c>
      <c r="C69" s="34">
        <v>3.4125969999999999</v>
      </c>
      <c r="D69" s="34">
        <v>26.950001</v>
      </c>
      <c r="E69" s="34">
        <v>2.2599999999999998</v>
      </c>
      <c r="F69" s="34">
        <v>457.60000600000001</v>
      </c>
      <c r="G69" s="34">
        <v>55.054951000000003</v>
      </c>
      <c r="H69" s="34">
        <v>14.263733</v>
      </c>
      <c r="I69" s="34">
        <v>5.67</v>
      </c>
      <c r="J69" s="34">
        <v>559.32513400000005</v>
      </c>
      <c r="K69" s="34">
        <v>3.23</v>
      </c>
      <c r="L69" s="34">
        <v>64</v>
      </c>
      <c r="M69" s="34">
        <v>11.83</v>
      </c>
      <c r="N69" s="34">
        <v>35.435611999999999</v>
      </c>
      <c r="O69" s="34">
        <v>6.02</v>
      </c>
      <c r="P69" s="34">
        <v>23.610001</v>
      </c>
      <c r="Q69" s="34">
        <v>17.57</v>
      </c>
      <c r="R69" s="34">
        <v>18.200001</v>
      </c>
      <c r="S69" s="34">
        <v>57.689166999999998</v>
      </c>
      <c r="T69" s="34">
        <v>17.254251</v>
      </c>
      <c r="U69" s="34">
        <v>22.35</v>
      </c>
      <c r="V69" s="34">
        <v>8.5787189999999995</v>
      </c>
      <c r="W69" s="34">
        <v>39.610000999999997</v>
      </c>
      <c r="X69" s="34">
        <v>23.26</v>
      </c>
      <c r="Y69" s="34">
        <v>13.142341999999999</v>
      </c>
      <c r="Z69" s="34">
        <v>18.262594</v>
      </c>
      <c r="AA69" s="34">
        <v>57.307873000000001</v>
      </c>
      <c r="AB69" s="34">
        <v>26.792027000000001</v>
      </c>
      <c r="AC69" s="34">
        <v>1.4999999999999999E-2</v>
      </c>
      <c r="AD69" s="34">
        <v>26.74</v>
      </c>
      <c r="AE69" s="34">
        <v>24.241156</v>
      </c>
      <c r="AF69" s="34">
        <v>8.39</v>
      </c>
      <c r="AG69" s="34">
        <v>279.64999399999999</v>
      </c>
      <c r="AH69" s="34">
        <v>33.360714000000002</v>
      </c>
      <c r="AI69" s="34">
        <v>51.204273000000001</v>
      </c>
      <c r="AJ69" s="34">
        <v>5.6411340000000001</v>
      </c>
      <c r="AK69" s="34">
        <v>17.25</v>
      </c>
      <c r="AL69" s="34">
        <v>3.3</v>
      </c>
      <c r="AM69" s="34">
        <v>25.647210999999999</v>
      </c>
      <c r="AN69" s="34">
        <v>30</v>
      </c>
      <c r="AO69" s="34">
        <v>58.119999</v>
      </c>
      <c r="AP69" s="34">
        <v>7.17</v>
      </c>
      <c r="AQ69" s="34">
        <v>15.51</v>
      </c>
      <c r="AR69" s="34">
        <v>7.01</v>
      </c>
      <c r="AS69" s="34">
        <v>23.253525</v>
      </c>
      <c r="AT69" s="34">
        <v>8.4931269999999994</v>
      </c>
      <c r="AU69" s="34">
        <v>5.82</v>
      </c>
      <c r="AV69" s="34">
        <v>13.226451000000001</v>
      </c>
      <c r="AW69" s="34">
        <v>17.550463000000001</v>
      </c>
      <c r="AX69" s="34">
        <v>6.29</v>
      </c>
      <c r="AY69" s="34">
        <v>23.700001</v>
      </c>
      <c r="AZ69" s="34">
        <v>59.23</v>
      </c>
      <c r="BA69" s="34">
        <v>21.4</v>
      </c>
      <c r="BB69" s="34">
        <v>23.741474</v>
      </c>
      <c r="BC69" s="34">
        <v>24.718862999999999</v>
      </c>
      <c r="BD69" s="34">
        <v>29.74</v>
      </c>
      <c r="BE69" s="38"/>
      <c r="BF69" s="41">
        <f t="shared" si="60"/>
        <v>1.1330755621604328E-2</v>
      </c>
      <c r="BG69" s="41">
        <f t="shared" si="61"/>
        <v>3.3111694578208135E-3</v>
      </c>
      <c r="BH69" s="47">
        <f t="shared" si="62"/>
        <v>-1.9838967716397416E-2</v>
      </c>
      <c r="BI69" s="41">
        <f t="shared" si="63"/>
        <v>-1.3187004281953914E-2</v>
      </c>
      <c r="BJ69" s="41">
        <f t="shared" si="64"/>
        <v>8.5740741900062103E-2</v>
      </c>
      <c r="BK69" s="41">
        <f t="shared" si="65"/>
        <v>2.8489220013266835E-2</v>
      </c>
      <c r="BL69" s="41">
        <f t="shared" si="66"/>
        <v>6.9979184548379474E-3</v>
      </c>
      <c r="BM69" s="41">
        <f t="shared" si="67"/>
        <v>2.8624494574837515E-2</v>
      </c>
      <c r="BN69" s="41">
        <f t="shared" si="68"/>
        <v>3.2353044120866113E-2</v>
      </c>
      <c r="BO69" s="41">
        <f t="shared" si="69"/>
        <v>-0.19105523676270922</v>
      </c>
      <c r="BP69" s="41">
        <f t="shared" si="70"/>
        <v>1.0208208163163561E-2</v>
      </c>
      <c r="BQ69" s="41">
        <f t="shared" si="71"/>
        <v>1.3617231691830853E-2</v>
      </c>
      <c r="BR69" s="41">
        <f t="shared" si="72"/>
        <v>2.1036638134619048E-2</v>
      </c>
      <c r="BS69" s="41">
        <f t="shared" si="73"/>
        <v>1.1696039763191236E-2</v>
      </c>
      <c r="BT69" s="41">
        <f t="shared" si="74"/>
        <v>5.2163105639519418E-2</v>
      </c>
      <c r="BU69" s="41">
        <f t="shared" si="75"/>
        <v>-4.3436672301573533E-2</v>
      </c>
      <c r="BV69" s="41">
        <f t="shared" si="76"/>
        <v>1.1049891131638526E-2</v>
      </c>
      <c r="BW69" s="41">
        <f t="shared" si="77"/>
        <v>2.0585543712849794E-2</v>
      </c>
      <c r="BX69" s="47">
        <f t="shared" si="78"/>
        <v>-7.8695573874177482E-3</v>
      </c>
      <c r="BY69" s="47">
        <f t="shared" si="79"/>
        <v>6.8034605937861273E-2</v>
      </c>
      <c r="BZ69" s="41">
        <f t="shared" si="80"/>
        <v>1.0416096240521179E-2</v>
      </c>
      <c r="CA69" s="41">
        <f t="shared" si="81"/>
        <v>7.5764617498548026E-4</v>
      </c>
      <c r="CB69" s="41">
        <f t="shared" si="82"/>
        <v>2.1519698890509324E-3</v>
      </c>
      <c r="CC69" s="41">
        <f t="shared" si="83"/>
        <v>-1.3934812307987354E-2</v>
      </c>
      <c r="CD69" s="41">
        <f t="shared" si="84"/>
        <v>5.96477329881829E-3</v>
      </c>
      <c r="CE69" s="41">
        <f t="shared" si="85"/>
        <v>-1.6801183395782248E-2</v>
      </c>
      <c r="CF69" s="41">
        <f t="shared" si="86"/>
        <v>3.3348301560669806E-2</v>
      </c>
      <c r="CG69" s="41">
        <f t="shared" si="59"/>
        <v>0.13951346430207007</v>
      </c>
      <c r="CH69" s="41">
        <f t="shared" si="87"/>
        <v>3.7404152296937368E-4</v>
      </c>
      <c r="CI69" s="41">
        <f t="shared" si="88"/>
        <v>5.2554499340478093E-3</v>
      </c>
      <c r="CJ69" s="41">
        <f t="shared" si="89"/>
        <v>-1.3025643017155848E-2</v>
      </c>
      <c r="CK69" s="41">
        <f t="shared" si="90"/>
        <v>4.610282562332093E-2</v>
      </c>
      <c r="CL69" s="41">
        <f t="shared" si="91"/>
        <v>2.7929415914219706E-2</v>
      </c>
      <c r="CM69" s="41">
        <f t="shared" si="92"/>
        <v>-3.7823673073310987E-4</v>
      </c>
      <c r="CN69" s="41">
        <f t="shared" si="93"/>
        <v>3.9604061402447582E-3</v>
      </c>
      <c r="CO69" s="41">
        <f t="shared" si="94"/>
        <v>4.9312039453086529E-2</v>
      </c>
      <c r="CP69" s="41">
        <f t="shared" si="95"/>
        <v>2.4541108916117445E-2</v>
      </c>
      <c r="CQ69" s="41">
        <f t="shared" si="96"/>
        <v>3.1582684192955558E-3</v>
      </c>
      <c r="CR69" s="41">
        <f t="shared" si="97"/>
        <v>-3.9220681101998625E-2</v>
      </c>
      <c r="CS69" s="41">
        <f t="shared" si="98"/>
        <v>1.8055993849123382E-2</v>
      </c>
      <c r="CT69" s="41">
        <f t="shared" si="99"/>
        <v>1.5460603106378279E-2</v>
      </c>
      <c r="CU69" s="41">
        <f t="shared" si="100"/>
        <v>-1.3448809812613084E-2</v>
      </c>
      <c r="CV69" s="41">
        <f t="shared" si="101"/>
        <v>1.0035926527785434E-2</v>
      </c>
      <c r="CW69" s="41">
        <f t="shared" si="102"/>
        <v>-6.9261736611753192E-3</v>
      </c>
      <c r="CX69" s="41">
        <f t="shared" si="103"/>
        <v>1.0813406778747701E-3</v>
      </c>
      <c r="CY69" s="41">
        <f t="shared" si="104"/>
        <v>-2.3770219333911845E-2</v>
      </c>
      <c r="CZ69" s="41">
        <f t="shared" si="105"/>
        <v>1.0493263274333527E-2</v>
      </c>
      <c r="DA69" s="41">
        <f t="shared" si="106"/>
        <v>-1.0710021601306798E-2</v>
      </c>
      <c r="DB69" s="41">
        <f t="shared" si="107"/>
        <v>2.0884293166920712E-2</v>
      </c>
      <c r="DC69" s="41">
        <f t="shared" si="108"/>
        <v>3.085081791456774E-2</v>
      </c>
      <c r="DD69" s="41">
        <f t="shared" si="109"/>
        <v>1.3769907564130414E-2</v>
      </c>
      <c r="DE69" s="41">
        <f t="shared" si="110"/>
        <v>-4.2987871613248942E-2</v>
      </c>
      <c r="DF69" s="41">
        <f t="shared" si="111"/>
        <v>-2.2639722890120065E-2</v>
      </c>
      <c r="DG69" s="41">
        <f t="shared" si="112"/>
        <v>1.9126349179597203E-2</v>
      </c>
      <c r="DH69" s="47">
        <f t="shared" si="113"/>
        <v>7.2867213063665295E-2</v>
      </c>
    </row>
    <row r="70" spans="1:112">
      <c r="A70" s="43">
        <v>41948</v>
      </c>
      <c r="B70" s="34">
        <v>33.509998000000003</v>
      </c>
      <c r="C70" s="34">
        <v>3.5265409999999999</v>
      </c>
      <c r="D70" s="34">
        <v>26.799999</v>
      </c>
      <c r="E70" s="34">
        <v>2.29</v>
      </c>
      <c r="F70" s="34">
        <v>446</v>
      </c>
      <c r="G70" s="34">
        <v>53.947814999999999</v>
      </c>
      <c r="H70" s="34">
        <v>13.756444999999999</v>
      </c>
      <c r="I70" s="34">
        <v>5.65</v>
      </c>
      <c r="J70" s="34">
        <v>571.894226</v>
      </c>
      <c r="K70" s="34">
        <v>3.2</v>
      </c>
      <c r="L70" s="34">
        <v>67.669998000000007</v>
      </c>
      <c r="M70" s="34">
        <v>11.92</v>
      </c>
      <c r="N70" s="34">
        <v>35.583153000000003</v>
      </c>
      <c r="O70" s="34">
        <v>5.94</v>
      </c>
      <c r="P70" s="34">
        <v>23.780000999999999</v>
      </c>
      <c r="Q70" s="34">
        <v>16.209999</v>
      </c>
      <c r="R70" s="34">
        <v>17.989999999999998</v>
      </c>
      <c r="S70" s="34">
        <v>58.108967</v>
      </c>
      <c r="T70" s="34">
        <v>17.215302000000001</v>
      </c>
      <c r="U70" s="34">
        <v>22.15</v>
      </c>
      <c r="V70" s="34">
        <v>8.2675789999999996</v>
      </c>
      <c r="W70" s="34">
        <v>39.599997999999999</v>
      </c>
      <c r="X70" s="34">
        <v>23.719999000000001</v>
      </c>
      <c r="Y70" s="34">
        <v>12.220242000000001</v>
      </c>
      <c r="Z70" s="34">
        <v>18.279299000000002</v>
      </c>
      <c r="AA70" s="34">
        <v>57.707282999999997</v>
      </c>
      <c r="AB70" s="34">
        <v>27.745547999999999</v>
      </c>
      <c r="AC70" s="34">
        <v>1.4999999999999999E-2</v>
      </c>
      <c r="AD70" s="34">
        <v>26.889999</v>
      </c>
      <c r="AE70" s="34">
        <v>24.032412999999998</v>
      </c>
      <c r="AF70" s="34">
        <v>8.91</v>
      </c>
      <c r="AG70" s="34">
        <v>282.10000600000001</v>
      </c>
      <c r="AH70" s="34">
        <v>33.369816</v>
      </c>
      <c r="AI70" s="34">
        <v>52.530861000000002</v>
      </c>
      <c r="AJ70" s="34">
        <v>5.5742440000000002</v>
      </c>
      <c r="AK70" s="34">
        <v>17.799999</v>
      </c>
      <c r="AL70" s="34">
        <v>3.17</v>
      </c>
      <c r="AM70" s="34">
        <v>25.656199000000001</v>
      </c>
      <c r="AN70" s="34">
        <v>29.6</v>
      </c>
      <c r="AO70" s="34">
        <v>57.857143000000001</v>
      </c>
      <c r="AP70" s="34">
        <v>7.14</v>
      </c>
      <c r="AQ70" s="34">
        <v>15.45</v>
      </c>
      <c r="AR70" s="34">
        <v>7.01</v>
      </c>
      <c r="AS70" s="34">
        <v>23.167964999999999</v>
      </c>
      <c r="AT70" s="34">
        <v>8.4839479999999998</v>
      </c>
      <c r="AU70" s="34">
        <v>5.8</v>
      </c>
      <c r="AV70" s="34">
        <v>13.336900999999999</v>
      </c>
      <c r="AW70" s="34">
        <v>17.377915999999999</v>
      </c>
      <c r="AX70" s="34">
        <v>6.23</v>
      </c>
      <c r="AY70" s="34">
        <v>23.01</v>
      </c>
      <c r="AZ70" s="34">
        <v>59.709999000000003</v>
      </c>
      <c r="BA70" s="34">
        <v>20.9</v>
      </c>
      <c r="BB70" s="34">
        <v>22.894838</v>
      </c>
      <c r="BC70" s="34">
        <v>24.694970999999999</v>
      </c>
      <c r="BD70" s="34">
        <v>29.379999000000002</v>
      </c>
      <c r="BE70" s="38"/>
      <c r="BF70" s="41">
        <f t="shared" si="60"/>
        <v>-8.2450142078450389E-2</v>
      </c>
      <c r="BG70" s="41">
        <f t="shared" si="61"/>
        <v>3.2843918841319271E-2</v>
      </c>
      <c r="BH70" s="47">
        <f t="shared" si="62"/>
        <v>-5.5814842573794618E-3</v>
      </c>
      <c r="BI70" s="41">
        <f t="shared" si="63"/>
        <v>1.31870042819539E-2</v>
      </c>
      <c r="BJ70" s="41">
        <f t="shared" si="64"/>
        <v>-2.5676501157412129E-2</v>
      </c>
      <c r="BK70" s="41">
        <f t="shared" si="65"/>
        <v>-2.0314605125500908E-2</v>
      </c>
      <c r="BL70" s="41">
        <f t="shared" si="66"/>
        <v>-3.6212720366605111E-2</v>
      </c>
      <c r="BM70" s="41">
        <f t="shared" si="67"/>
        <v>-3.5335725813110158E-3</v>
      </c>
      <c r="BN70" s="41">
        <f t="shared" si="68"/>
        <v>2.2223115566046305E-2</v>
      </c>
      <c r="BO70" s="41">
        <f t="shared" si="69"/>
        <v>-9.3313274288841924E-3</v>
      </c>
      <c r="BP70" s="41">
        <f t="shared" si="70"/>
        <v>5.5759837329267627E-2</v>
      </c>
      <c r="BQ70" s="41">
        <f t="shared" si="71"/>
        <v>7.5789836469082987E-3</v>
      </c>
      <c r="BR70" s="41">
        <f t="shared" si="72"/>
        <v>4.15499233932848E-3</v>
      </c>
      <c r="BS70" s="41">
        <f t="shared" si="73"/>
        <v>-1.3378125946175974E-2</v>
      </c>
      <c r="BT70" s="41">
        <f t="shared" si="74"/>
        <v>7.1745398624243591E-3</v>
      </c>
      <c r="BU70" s="41">
        <f t="shared" si="75"/>
        <v>-8.0564628141737663E-2</v>
      </c>
      <c r="BV70" s="41">
        <f t="shared" si="76"/>
        <v>-1.1605601065361522E-2</v>
      </c>
      <c r="BW70" s="41">
        <f t="shared" si="77"/>
        <v>7.2505803781650943E-3</v>
      </c>
      <c r="BX70" s="47">
        <f t="shared" si="78"/>
        <v>-2.259908422754817E-3</v>
      </c>
      <c r="BY70" s="47">
        <f t="shared" si="79"/>
        <v>-8.9888245684333311E-3</v>
      </c>
      <c r="BZ70" s="41">
        <f t="shared" si="80"/>
        <v>-3.6942880337595928E-2</v>
      </c>
      <c r="CA70" s="41">
        <f t="shared" si="81"/>
        <v>-2.5256912459173164E-4</v>
      </c>
      <c r="CB70" s="41">
        <f t="shared" si="82"/>
        <v>1.9583384880489385E-2</v>
      </c>
      <c r="CC70" s="41">
        <f t="shared" si="83"/>
        <v>-7.2745474425368092E-2</v>
      </c>
      <c r="CD70" s="41">
        <f t="shared" si="84"/>
        <v>9.1429314642716851E-4</v>
      </c>
      <c r="CE70" s="41">
        <f t="shared" si="85"/>
        <v>6.945373452650172E-3</v>
      </c>
      <c r="CF70" s="41">
        <f t="shared" si="86"/>
        <v>3.4971051634444618E-2</v>
      </c>
      <c r="CG70" s="41">
        <f t="shared" si="59"/>
        <v>3.8991293965183756E-2</v>
      </c>
      <c r="CH70" s="41">
        <f t="shared" si="87"/>
        <v>5.5938614184295578E-3</v>
      </c>
      <c r="CI70" s="41">
        <f t="shared" si="88"/>
        <v>-8.648388979472392E-3</v>
      </c>
      <c r="CJ70" s="41">
        <f t="shared" si="89"/>
        <v>6.0133721003603084E-2</v>
      </c>
      <c r="CK70" s="41">
        <f t="shared" si="90"/>
        <v>8.7228394647979445E-3</v>
      </c>
      <c r="CL70" s="41">
        <f t="shared" si="91"/>
        <v>2.7279867420342344E-4</v>
      </c>
      <c r="CM70" s="41">
        <f t="shared" si="92"/>
        <v>2.5577839871100856E-2</v>
      </c>
      <c r="CN70" s="41">
        <f t="shared" si="93"/>
        <v>-1.192840635935636E-2</v>
      </c>
      <c r="CO70" s="41">
        <f t="shared" si="94"/>
        <v>3.1386257640893866E-2</v>
      </c>
      <c r="CP70" s="41">
        <f t="shared" si="95"/>
        <v>-4.0190880583245221E-2</v>
      </c>
      <c r="CQ70" s="41">
        <f t="shared" si="96"/>
        <v>3.5038606954037737E-4</v>
      </c>
      <c r="CR70" s="41">
        <f t="shared" si="97"/>
        <v>-1.3423020332140661E-2</v>
      </c>
      <c r="CS70" s="41">
        <f t="shared" si="98"/>
        <v>-4.53290097593921E-3</v>
      </c>
      <c r="CT70" s="41">
        <f t="shared" si="99"/>
        <v>-4.1928782600360393E-3</v>
      </c>
      <c r="CU70" s="41">
        <f t="shared" si="100"/>
        <v>-3.875973844693072E-3</v>
      </c>
      <c r="CV70" s="41">
        <f t="shared" si="101"/>
        <v>0</v>
      </c>
      <c r="CW70" s="41">
        <f t="shared" si="102"/>
        <v>-3.6862279467716301E-3</v>
      </c>
      <c r="CX70" s="41">
        <f t="shared" si="103"/>
        <v>-1.0813406778747297E-3</v>
      </c>
      <c r="CY70" s="41">
        <f t="shared" si="104"/>
        <v>-3.4423441909729015E-3</v>
      </c>
      <c r="CZ70" s="41">
        <f t="shared" si="105"/>
        <v>8.3160164819420009E-3</v>
      </c>
      <c r="DA70" s="41">
        <f t="shared" si="106"/>
        <v>-9.8801266227108858E-3</v>
      </c>
      <c r="DB70" s="41">
        <f t="shared" si="107"/>
        <v>-9.5847379129872894E-3</v>
      </c>
      <c r="DC70" s="41">
        <f t="shared" si="108"/>
        <v>-2.9546186287902912E-2</v>
      </c>
      <c r="DD70" s="41">
        <f t="shared" si="109"/>
        <v>8.0713235224138622E-3</v>
      </c>
      <c r="DE70" s="41">
        <f t="shared" si="110"/>
        <v>-2.3641763057040424E-2</v>
      </c>
      <c r="DF70" s="41">
        <f t="shared" si="111"/>
        <v>-3.6312006251532206E-2</v>
      </c>
      <c r="DG70" s="41">
        <f t="shared" si="112"/>
        <v>-9.6701672093791734E-4</v>
      </c>
      <c r="DH70" s="47">
        <f t="shared" si="113"/>
        <v>-1.2178804323037954E-2</v>
      </c>
    </row>
    <row r="71" spans="1:112">
      <c r="A71" s="43">
        <v>41949</v>
      </c>
      <c r="B71" s="34">
        <v>34.75</v>
      </c>
      <c r="C71" s="34">
        <v>3.46957</v>
      </c>
      <c r="D71" s="34"/>
      <c r="E71" s="34">
        <v>2.19</v>
      </c>
      <c r="F71" s="34">
        <v>456</v>
      </c>
      <c r="G71" s="34">
        <v>54.624904999999998</v>
      </c>
      <c r="H71" s="34">
        <v>13.109902</v>
      </c>
      <c r="I71" s="34">
        <v>5.54</v>
      </c>
      <c r="J71" s="34">
        <v>566.657104</v>
      </c>
      <c r="K71" s="34">
        <v>3.25</v>
      </c>
      <c r="L71" s="34">
        <v>68.370002999999997</v>
      </c>
      <c r="M71" s="34">
        <v>11.8</v>
      </c>
      <c r="N71" s="34">
        <v>35.131332</v>
      </c>
      <c r="O71" s="34">
        <v>5.89</v>
      </c>
      <c r="P71" s="34">
        <v>24.200001</v>
      </c>
      <c r="Q71" s="34">
        <v>17.079999999999998</v>
      </c>
      <c r="R71" s="34">
        <v>17.709999</v>
      </c>
      <c r="S71" s="34">
        <v>57.838431999999997</v>
      </c>
      <c r="T71" s="34">
        <v>17.020558999999999</v>
      </c>
      <c r="U71" s="34">
        <v>21.92</v>
      </c>
      <c r="V71" s="34">
        <v>8.2586860000000009</v>
      </c>
      <c r="W71" s="34">
        <v>39.889999000000003</v>
      </c>
      <c r="X71" s="34">
        <v>23.860001</v>
      </c>
      <c r="Y71" s="34">
        <v>12.268774000000001</v>
      </c>
      <c r="Z71" s="34">
        <v>18.371196999999999</v>
      </c>
      <c r="AA71" s="34">
        <v>58.602497</v>
      </c>
      <c r="AB71" s="34">
        <v>27.726851</v>
      </c>
      <c r="AC71" s="34">
        <v>1.4999999999999999E-2</v>
      </c>
      <c r="AD71" s="34">
        <v>26.690000999999999</v>
      </c>
      <c r="AE71" s="34">
        <v>24.141323</v>
      </c>
      <c r="AF71" s="34">
        <v>9</v>
      </c>
      <c r="AG71" s="34">
        <v>262.14999399999999</v>
      </c>
      <c r="AH71" s="34">
        <v>33.342517999999998</v>
      </c>
      <c r="AI71" s="34">
        <v>52.530861000000002</v>
      </c>
      <c r="AJ71" s="34">
        <v>5.8195100000000002</v>
      </c>
      <c r="AK71" s="34">
        <v>18.16</v>
      </c>
      <c r="AL71" s="34">
        <v>3.27</v>
      </c>
      <c r="AM71" s="34">
        <v>25.638227000000001</v>
      </c>
      <c r="AN71" s="34">
        <v>29.5</v>
      </c>
      <c r="AO71" s="34">
        <v>57.634284999999998</v>
      </c>
      <c r="AP71" s="34">
        <v>6.96</v>
      </c>
      <c r="AQ71" s="34">
        <v>15.34</v>
      </c>
      <c r="AR71" s="34">
        <v>7.1</v>
      </c>
      <c r="AS71" s="34">
        <v>23.158460999999999</v>
      </c>
      <c r="AT71" s="34">
        <v>8.4839479999999998</v>
      </c>
      <c r="AU71" s="34">
        <v>5.67</v>
      </c>
      <c r="AV71" s="34">
        <v>13.208043</v>
      </c>
      <c r="AW71" s="34">
        <v>17.788740000000001</v>
      </c>
      <c r="AX71" s="34">
        <v>6.25</v>
      </c>
      <c r="AY71" s="34">
        <v>22.299999</v>
      </c>
      <c r="AZ71" s="34">
        <v>59.810001</v>
      </c>
      <c r="BA71" s="34">
        <v>21.82</v>
      </c>
      <c r="BB71" s="34">
        <v>22.859192</v>
      </c>
      <c r="BC71" s="34">
        <v>24.671078000000001</v>
      </c>
      <c r="BD71" s="34">
        <v>29</v>
      </c>
      <c r="BE71" s="38"/>
      <c r="BF71" s="41">
        <f t="shared" si="60"/>
        <v>3.6335729945260312E-2</v>
      </c>
      <c r="BG71" s="41">
        <f t="shared" si="61"/>
        <v>-1.6286836885063577E-2</v>
      </c>
      <c r="BH71" s="41"/>
      <c r="BI71" s="41">
        <f t="shared" si="63"/>
        <v>-4.4650273737738819E-2</v>
      </c>
      <c r="BJ71" s="41">
        <f t="shared" si="64"/>
        <v>2.2173857494322075E-2</v>
      </c>
      <c r="BK71" s="41">
        <f t="shared" si="65"/>
        <v>1.2472723863221321E-2</v>
      </c>
      <c r="BL71" s="41">
        <f t="shared" si="66"/>
        <v>-4.8139619029089226E-2</v>
      </c>
      <c r="BM71" s="41">
        <f t="shared" si="67"/>
        <v>-1.9661044399157234E-2</v>
      </c>
      <c r="BN71" s="41">
        <f t="shared" si="68"/>
        <v>-9.199688759953896E-3</v>
      </c>
      <c r="BO71" s="41">
        <f t="shared" si="69"/>
        <v>1.5504186535965254E-2</v>
      </c>
      <c r="BP71" s="41">
        <f t="shared" si="70"/>
        <v>1.0291255115656404E-2</v>
      </c>
      <c r="BQ71" s="41">
        <f t="shared" si="71"/>
        <v>-1.0118130165584554E-2</v>
      </c>
      <c r="BR71" s="41">
        <f t="shared" si="72"/>
        <v>-1.2778913642315547E-2</v>
      </c>
      <c r="BS71" s="41">
        <f t="shared" si="73"/>
        <v>-8.4531357110583516E-3</v>
      </c>
      <c r="BT71" s="41">
        <f t="shared" si="74"/>
        <v>1.75077411701745E-2</v>
      </c>
      <c r="BU71" s="41">
        <f t="shared" si="75"/>
        <v>5.227991430315556E-2</v>
      </c>
      <c r="BV71" s="41">
        <f t="shared" si="76"/>
        <v>-1.5686652632974946E-2</v>
      </c>
      <c r="BW71" s="41">
        <f t="shared" si="77"/>
        <v>-4.666521082376628E-3</v>
      </c>
      <c r="BX71" s="47">
        <f t="shared" si="78"/>
        <v>-1.1376673157995834E-2</v>
      </c>
      <c r="BY71" s="47">
        <f t="shared" si="79"/>
        <v>-1.0438034411329749E-2</v>
      </c>
      <c r="BZ71" s="41">
        <f t="shared" si="80"/>
        <v>-1.0762263413261319E-3</v>
      </c>
      <c r="CA71" s="41">
        <f t="shared" si="81"/>
        <v>7.2965730929924651E-3</v>
      </c>
      <c r="CB71" s="41">
        <f t="shared" si="82"/>
        <v>5.8849266099096839E-3</v>
      </c>
      <c r="CC71" s="41">
        <f t="shared" si="83"/>
        <v>3.9635780822113997E-3</v>
      </c>
      <c r="CD71" s="41">
        <f t="shared" si="84"/>
        <v>5.0148403226120634E-3</v>
      </c>
      <c r="CE71" s="41">
        <f t="shared" si="85"/>
        <v>1.5393919210812682E-2</v>
      </c>
      <c r="CF71" s="41">
        <f t="shared" si="86"/>
        <v>-6.7410103204704392E-4</v>
      </c>
      <c r="CG71" s="41">
        <f t="shared" si="59"/>
        <v>-4.8981387040269997E-2</v>
      </c>
      <c r="CH71" s="41">
        <f t="shared" si="87"/>
        <v>-7.4654322085784966E-3</v>
      </c>
      <c r="CI71" s="41">
        <f t="shared" si="88"/>
        <v>4.5215586165351694E-3</v>
      </c>
      <c r="CJ71" s="41">
        <f t="shared" si="89"/>
        <v>1.0050335853501506E-2</v>
      </c>
      <c r="CK71" s="41">
        <f t="shared" si="90"/>
        <v>-7.3344803146122128E-2</v>
      </c>
      <c r="CL71" s="41">
        <f t="shared" si="91"/>
        <v>-8.1837944760140737E-4</v>
      </c>
      <c r="CM71" s="41">
        <f t="shared" si="92"/>
        <v>0</v>
      </c>
      <c r="CN71" s="41">
        <f t="shared" si="93"/>
        <v>4.3059362989325951E-2</v>
      </c>
      <c r="CO71" s="41">
        <f t="shared" si="94"/>
        <v>2.002297205488475E-2</v>
      </c>
      <c r="CP71" s="41">
        <f t="shared" si="95"/>
        <v>3.1058397019972803E-2</v>
      </c>
      <c r="CQ71" s="41">
        <f t="shared" si="96"/>
        <v>-7.0073893547055162E-4</v>
      </c>
      <c r="CR71" s="41">
        <f t="shared" si="97"/>
        <v>-3.3840979842405684E-3</v>
      </c>
      <c r="CS71" s="41">
        <f t="shared" si="98"/>
        <v>-3.8593042006218677E-3</v>
      </c>
      <c r="CT71" s="41">
        <f t="shared" si="99"/>
        <v>-2.5533302005164647E-2</v>
      </c>
      <c r="CU71" s="41">
        <f t="shared" si="100"/>
        <v>-7.1452074046442554E-3</v>
      </c>
      <c r="CV71" s="41">
        <f t="shared" si="101"/>
        <v>1.2757083000770941E-2</v>
      </c>
      <c r="CW71" s="41">
        <f t="shared" si="102"/>
        <v>-4.1030577810308036E-4</v>
      </c>
      <c r="CX71" s="41">
        <f t="shared" si="103"/>
        <v>0</v>
      </c>
      <c r="CY71" s="41">
        <f t="shared" si="104"/>
        <v>-2.2668799812712939E-2</v>
      </c>
      <c r="CZ71" s="41">
        <f t="shared" si="105"/>
        <v>-9.7087424388282613E-3</v>
      </c>
      <c r="DA71" s="41">
        <f t="shared" si="106"/>
        <v>2.3365468154975574E-2</v>
      </c>
      <c r="DB71" s="41">
        <f t="shared" si="107"/>
        <v>3.205130948948331E-3</v>
      </c>
      <c r="DC71" s="41">
        <f t="shared" si="108"/>
        <v>-3.134227042425184E-2</v>
      </c>
      <c r="DD71" s="41">
        <f t="shared" si="109"/>
        <v>1.6733939647900205E-3</v>
      </c>
      <c r="DE71" s="41">
        <f t="shared" si="110"/>
        <v>4.307782143415953E-2</v>
      </c>
      <c r="DF71" s="41">
        <f t="shared" si="111"/>
        <v>-1.558158143094672E-3</v>
      </c>
      <c r="DG71" s="41">
        <f t="shared" si="112"/>
        <v>-9.6799328079361167E-4</v>
      </c>
      <c r="DH71" s="47">
        <f t="shared" si="113"/>
        <v>-1.3018306722497007E-2</v>
      </c>
    </row>
    <row r="72" spans="1:112">
      <c r="A72" s="43">
        <v>41950</v>
      </c>
      <c r="B72" s="34">
        <v>35</v>
      </c>
      <c r="C72" s="34">
        <v>3.7544270000000002</v>
      </c>
      <c r="D72" s="34"/>
      <c r="E72" s="34">
        <v>2.31</v>
      </c>
      <c r="F72" s="34">
        <v>455.39999399999999</v>
      </c>
      <c r="G72" s="34">
        <v>56.884929999999997</v>
      </c>
      <c r="H72" s="34">
        <v>12.831391</v>
      </c>
      <c r="I72" s="34">
        <v>5.46</v>
      </c>
      <c r="J72" s="34">
        <v>573.98907499999996</v>
      </c>
      <c r="K72" s="34">
        <v>3.34</v>
      </c>
      <c r="L72" s="34">
        <v>66.279999000000004</v>
      </c>
      <c r="M72" s="34">
        <v>11.79</v>
      </c>
      <c r="N72" s="34">
        <v>35.205092999999998</v>
      </c>
      <c r="O72" s="34">
        <v>5.92</v>
      </c>
      <c r="P72" s="34">
        <v>24.42</v>
      </c>
      <c r="Q72" s="34">
        <v>17.48</v>
      </c>
      <c r="R72" s="34">
        <v>17.290001</v>
      </c>
      <c r="S72" s="34">
        <v>60.235923999999997</v>
      </c>
      <c r="T72" s="34">
        <v>17.332148</v>
      </c>
      <c r="U72" s="34">
        <v>21.309999000000001</v>
      </c>
      <c r="V72" s="34">
        <v>7.9475429999999996</v>
      </c>
      <c r="W72" s="34">
        <v>41.139999000000003</v>
      </c>
      <c r="X72" s="34">
        <v>24.25</v>
      </c>
      <c r="Y72" s="34">
        <v>12.589083</v>
      </c>
      <c r="Z72" s="34">
        <v>18.688665</v>
      </c>
      <c r="AA72" s="34">
        <v>60.220782999999997</v>
      </c>
      <c r="AB72" s="34">
        <v>28.184913999999999</v>
      </c>
      <c r="AC72" s="34">
        <v>1.4999999999999999E-2</v>
      </c>
      <c r="AD72" s="34">
        <v>28.01</v>
      </c>
      <c r="AE72" s="34">
        <v>24.250230999999999</v>
      </c>
      <c r="AF72" s="34">
        <v>8.92</v>
      </c>
      <c r="AG72" s="34">
        <v>262.5</v>
      </c>
      <c r="AH72" s="34">
        <v>32.969521</v>
      </c>
      <c r="AI72" s="34">
        <v>53.150593000000001</v>
      </c>
      <c r="AJ72" s="34">
        <v>5.7795620000000003</v>
      </c>
      <c r="AK72" s="34">
        <v>18.200001</v>
      </c>
      <c r="AL72" s="34">
        <v>3.2</v>
      </c>
      <c r="AM72" s="34">
        <v>25.952749000000001</v>
      </c>
      <c r="AN72" s="34">
        <v>29.5</v>
      </c>
      <c r="AO72" s="34">
        <v>58.222858000000002</v>
      </c>
      <c r="AP72" s="34">
        <v>6.97</v>
      </c>
      <c r="AQ72" s="34">
        <v>15.46</v>
      </c>
      <c r="AR72" s="34">
        <v>7.14</v>
      </c>
      <c r="AS72" s="34">
        <v>23.567249</v>
      </c>
      <c r="AT72" s="34">
        <v>8.5849460000000004</v>
      </c>
      <c r="AU72" s="34">
        <v>5.46</v>
      </c>
      <c r="AV72" s="34">
        <v>13.254065000000001</v>
      </c>
      <c r="AW72" s="34">
        <v>18.092751</v>
      </c>
      <c r="AX72" s="34">
        <v>6.29</v>
      </c>
      <c r="AY72" s="34">
        <v>22.360001</v>
      </c>
      <c r="AZ72" s="34">
        <v>71.379997000000003</v>
      </c>
      <c r="BA72" s="34">
        <v>22.209999</v>
      </c>
      <c r="BB72" s="34">
        <v>22.823543999999998</v>
      </c>
      <c r="BC72" s="34">
        <v>25.158481999999999</v>
      </c>
      <c r="BD72" s="34">
        <v>28.24</v>
      </c>
      <c r="BE72" s="38"/>
      <c r="BF72" s="41">
        <f t="shared" si="60"/>
        <v>7.168489478612497E-3</v>
      </c>
      <c r="BG72" s="41">
        <f t="shared" si="61"/>
        <v>7.8905010062333886E-2</v>
      </c>
      <c r="BH72" s="41"/>
      <c r="BI72" s="41">
        <f t="shared" si="63"/>
        <v>5.3345980705292714E-2</v>
      </c>
      <c r="BJ72" s="41">
        <f t="shared" si="64"/>
        <v>-1.3166690599774754E-3</v>
      </c>
      <c r="BK72" s="41">
        <f t="shared" si="65"/>
        <v>4.0540541154245768E-2</v>
      </c>
      <c r="BL72" s="41">
        <f t="shared" si="66"/>
        <v>-2.1473232016292525E-2</v>
      </c>
      <c r="BM72" s="41">
        <f t="shared" si="67"/>
        <v>-1.4545711002378751E-2</v>
      </c>
      <c r="BN72" s="41">
        <f t="shared" si="68"/>
        <v>1.2855997097698588E-2</v>
      </c>
      <c r="BO72" s="41">
        <f t="shared" si="69"/>
        <v>2.7315810646962924E-2</v>
      </c>
      <c r="BP72" s="41">
        <f t="shared" si="70"/>
        <v>-3.1045998333741262E-2</v>
      </c>
      <c r="BQ72" s="41">
        <f t="shared" si="71"/>
        <v>-8.4781692233967039E-4</v>
      </c>
      <c r="BR72" s="41">
        <f t="shared" si="72"/>
        <v>2.0973777680485532E-3</v>
      </c>
      <c r="BS72" s="41">
        <f t="shared" si="73"/>
        <v>5.0804512324189137E-3</v>
      </c>
      <c r="BT72" s="41">
        <f t="shared" si="74"/>
        <v>9.0497941976048629E-3</v>
      </c>
      <c r="BU72" s="41">
        <f t="shared" si="75"/>
        <v>2.3149181866965622E-2</v>
      </c>
      <c r="BV72" s="41">
        <f t="shared" si="76"/>
        <v>-2.4001037797369271E-2</v>
      </c>
      <c r="BW72" s="41">
        <f t="shared" si="77"/>
        <v>4.0615450303709548E-2</v>
      </c>
      <c r="BX72" s="47">
        <f t="shared" si="78"/>
        <v>1.8141076640435034E-2</v>
      </c>
      <c r="BY72" s="47">
        <f t="shared" si="79"/>
        <v>-2.8223062895615825E-2</v>
      </c>
      <c r="BZ72" s="41">
        <f t="shared" si="80"/>
        <v>-3.8402670680556777E-2</v>
      </c>
      <c r="CA72" s="41">
        <f t="shared" si="81"/>
        <v>3.0855219069191944E-2</v>
      </c>
      <c r="CB72" s="41">
        <f t="shared" si="82"/>
        <v>1.6213158802574595E-2</v>
      </c>
      <c r="CC72" s="41">
        <f t="shared" si="83"/>
        <v>2.5772674589592478E-2</v>
      </c>
      <c r="CD72" s="41">
        <f t="shared" si="84"/>
        <v>1.7133132652810645E-2</v>
      </c>
      <c r="CE72" s="41">
        <f t="shared" si="85"/>
        <v>2.7240218697218238E-2</v>
      </c>
      <c r="CF72" s="41">
        <f t="shared" si="86"/>
        <v>1.6385576403173254E-2</v>
      </c>
      <c r="CG72" s="41">
        <f t="shared" si="59"/>
        <v>1.7910926566530243E-2</v>
      </c>
      <c r="CH72" s="41">
        <f t="shared" si="87"/>
        <v>4.8272588388368981E-2</v>
      </c>
      <c r="CI72" s="41">
        <f t="shared" si="88"/>
        <v>4.5011236412857841E-3</v>
      </c>
      <c r="CJ72" s="41">
        <f t="shared" si="89"/>
        <v>-8.9286307443014312E-3</v>
      </c>
      <c r="CK72" s="41">
        <f t="shared" si="90"/>
        <v>1.3342459007967664E-3</v>
      </c>
      <c r="CL72" s="41">
        <f t="shared" si="91"/>
        <v>-1.1249870746819865E-2</v>
      </c>
      <c r="CM72" s="41">
        <f t="shared" si="92"/>
        <v>1.1728436362788261E-2</v>
      </c>
      <c r="CN72" s="41">
        <f t="shared" si="93"/>
        <v>-6.8881644928672821E-3</v>
      </c>
      <c r="CO72" s="41">
        <f t="shared" si="94"/>
        <v>2.2002758546559517E-3</v>
      </c>
      <c r="CP72" s="41">
        <f t="shared" si="95"/>
        <v>-2.1639175103481068E-2</v>
      </c>
      <c r="CQ72" s="41">
        <f t="shared" si="96"/>
        <v>1.2193058595115221E-2</v>
      </c>
      <c r="CR72" s="41">
        <f t="shared" si="97"/>
        <v>0</v>
      </c>
      <c r="CS72" s="41">
        <f t="shared" si="98"/>
        <v>1.0160410452790035E-2</v>
      </c>
      <c r="CT72" s="41">
        <f t="shared" si="99"/>
        <v>1.435750426104194E-3</v>
      </c>
      <c r="CU72" s="41">
        <f t="shared" si="100"/>
        <v>7.7922472201658217E-3</v>
      </c>
      <c r="CV72" s="41">
        <f t="shared" si="101"/>
        <v>5.6179923042232738E-3</v>
      </c>
      <c r="CW72" s="41">
        <f t="shared" si="102"/>
        <v>1.7497794251920388E-2</v>
      </c>
      <c r="CX72" s="41">
        <f t="shared" si="103"/>
        <v>1.1834296789582309E-2</v>
      </c>
      <c r="CY72" s="41">
        <f t="shared" si="104"/>
        <v>-3.7740327982846968E-2</v>
      </c>
      <c r="CZ72" s="41">
        <f t="shared" si="105"/>
        <v>3.4783356186875703E-3</v>
      </c>
      <c r="DA72" s="41">
        <f t="shared" si="106"/>
        <v>1.6945687951244331E-2</v>
      </c>
      <c r="DB72" s="41">
        <f t="shared" si="107"/>
        <v>6.3796069640389879E-3</v>
      </c>
      <c r="DC72" s="41">
        <f t="shared" si="108"/>
        <v>2.6870593865939334E-3</v>
      </c>
      <c r="DD72" s="41">
        <f t="shared" si="109"/>
        <v>0.17684478825735647</v>
      </c>
      <c r="DE72" s="41">
        <f t="shared" si="110"/>
        <v>1.7715612476646558E-2</v>
      </c>
      <c r="DF72" s="41">
        <f t="shared" si="111"/>
        <v>-1.5606774180818141E-3</v>
      </c>
      <c r="DG72" s="41">
        <f t="shared" si="112"/>
        <v>1.9563469764485749E-2</v>
      </c>
      <c r="DH72" s="47">
        <f t="shared" si="113"/>
        <v>-2.6556417361432709E-2</v>
      </c>
    </row>
    <row r="73" spans="1:112">
      <c r="A73" s="43">
        <v>41953</v>
      </c>
      <c r="B73" s="34">
        <v>34.400002000000001</v>
      </c>
      <c r="C73" s="34">
        <v>3.8170959999999998</v>
      </c>
      <c r="D73" s="34"/>
      <c r="E73" s="34">
        <v>2.13</v>
      </c>
      <c r="F73" s="34">
        <v>454</v>
      </c>
      <c r="G73" s="34">
        <v>53.041981</v>
      </c>
      <c r="H73" s="34">
        <v>13.090009</v>
      </c>
      <c r="I73" s="34">
        <v>5.41</v>
      </c>
      <c r="J73" s="34">
        <v>580.27362100000005</v>
      </c>
      <c r="K73" s="34">
        <v>2.96</v>
      </c>
      <c r="L73" s="34">
        <v>68.069999999999993</v>
      </c>
      <c r="M73" s="34">
        <v>11.93</v>
      </c>
      <c r="N73" s="34">
        <v>35.767563000000003</v>
      </c>
      <c r="O73" s="34">
        <v>5.92</v>
      </c>
      <c r="P73" s="34">
        <v>25.610001</v>
      </c>
      <c r="Q73" s="34">
        <v>16.600000000000001</v>
      </c>
      <c r="R73" s="34">
        <v>17.52</v>
      </c>
      <c r="S73" s="34">
        <v>61.831145999999997</v>
      </c>
      <c r="T73" s="34">
        <v>17.254251</v>
      </c>
      <c r="U73" s="34">
        <v>21.129999000000002</v>
      </c>
      <c r="V73" s="34">
        <v>8.0720010000000002</v>
      </c>
      <c r="W73" s="34">
        <v>41.029998999999997</v>
      </c>
      <c r="X73" s="34">
        <v>24.4</v>
      </c>
      <c r="Y73" s="34">
        <v>12.229946999999999</v>
      </c>
      <c r="Z73" s="34">
        <v>18.722082</v>
      </c>
      <c r="AA73" s="34">
        <v>59.635444999999997</v>
      </c>
      <c r="AB73" s="34">
        <v>28.044691</v>
      </c>
      <c r="AC73" s="34">
        <v>1.4999999999999999E-2</v>
      </c>
      <c r="AD73" s="34">
        <v>27.57</v>
      </c>
      <c r="AE73" s="34">
        <v>24.277622000000001</v>
      </c>
      <c r="AF73" s="34">
        <v>8.93</v>
      </c>
      <c r="AG73" s="34">
        <v>260.04998799999998</v>
      </c>
      <c r="AH73" s="34">
        <v>32.523746000000003</v>
      </c>
      <c r="AI73" s="34">
        <v>53.508850000000002</v>
      </c>
      <c r="AJ73" s="34">
        <v>5.6950190000000003</v>
      </c>
      <c r="AK73" s="34">
        <v>18.129999000000002</v>
      </c>
      <c r="AL73" s="34">
        <v>3.4390000000000001</v>
      </c>
      <c r="AM73" s="34">
        <v>25.764033999999999</v>
      </c>
      <c r="AN73" s="34">
        <v>30.200001</v>
      </c>
      <c r="AO73" s="34">
        <v>58.862858000000003</v>
      </c>
      <c r="AP73" s="34">
        <v>6.99</v>
      </c>
      <c r="AQ73" s="34">
        <v>15.6</v>
      </c>
      <c r="AR73" s="34">
        <v>7.15</v>
      </c>
      <c r="AS73" s="34">
        <v>23.747876999999999</v>
      </c>
      <c r="AT73" s="34">
        <v>8.5206730000000004</v>
      </c>
      <c r="AU73" s="34">
        <v>5.49</v>
      </c>
      <c r="AV73" s="34">
        <v>13.254065000000001</v>
      </c>
      <c r="AW73" s="34">
        <v>18.299854</v>
      </c>
      <c r="AX73" s="34">
        <v>6.48</v>
      </c>
      <c r="AY73" s="34">
        <v>22.639999</v>
      </c>
      <c r="AZ73" s="34">
        <v>71.319999999999993</v>
      </c>
      <c r="BA73" s="34">
        <v>22.219999000000001</v>
      </c>
      <c r="BB73" s="34">
        <v>22.966132999999999</v>
      </c>
      <c r="BC73" s="34">
        <v>24.910004000000001</v>
      </c>
      <c r="BD73" s="34">
        <v>27.76</v>
      </c>
      <c r="BE73" s="38"/>
      <c r="BF73" s="41">
        <f t="shared" si="60"/>
        <v>-1.7291438970527831E-2</v>
      </c>
      <c r="BG73" s="41">
        <f t="shared" si="61"/>
        <v>1.6554247054573531E-2</v>
      </c>
      <c r="BH73" s="41"/>
      <c r="BI73" s="41">
        <f t="shared" si="63"/>
        <v>-8.1125544812368458E-2</v>
      </c>
      <c r="BJ73" s="41">
        <f t="shared" si="64"/>
        <v>-3.0789424130606307E-3</v>
      </c>
      <c r="BK73" s="41">
        <f t="shared" si="65"/>
        <v>-6.994676108747129E-2</v>
      </c>
      <c r="BL73" s="41">
        <f t="shared" si="66"/>
        <v>1.9954676947705814E-2</v>
      </c>
      <c r="BM73" s="41">
        <f t="shared" si="67"/>
        <v>-9.1996968984234869E-3</v>
      </c>
      <c r="BN73" s="41">
        <f t="shared" si="68"/>
        <v>1.088938960397755E-2</v>
      </c>
      <c r="BO73" s="41">
        <f t="shared" si="69"/>
        <v>-0.12078153865264005</v>
      </c>
      <c r="BP73" s="41">
        <f t="shared" si="70"/>
        <v>2.6648409989005487E-2</v>
      </c>
      <c r="BQ73" s="41">
        <f t="shared" si="71"/>
        <v>1.1804521560545182E-2</v>
      </c>
      <c r="BR73" s="41">
        <f t="shared" si="72"/>
        <v>1.5850661594526791E-2</v>
      </c>
      <c r="BS73" s="41">
        <f t="shared" si="73"/>
        <v>0</v>
      </c>
      <c r="BT73" s="41">
        <f t="shared" si="74"/>
        <v>4.7580470576121615E-2</v>
      </c>
      <c r="BU73" s="41">
        <f t="shared" si="75"/>
        <v>-5.1654674864891802E-2</v>
      </c>
      <c r="BV73" s="41">
        <f t="shared" si="76"/>
        <v>1.3214727976148016E-2</v>
      </c>
      <c r="BW73" s="41">
        <f t="shared" si="77"/>
        <v>2.6138299570796514E-2</v>
      </c>
      <c r="BX73" s="47">
        <f t="shared" si="78"/>
        <v>-4.5044950596844205E-3</v>
      </c>
      <c r="BY73" s="47">
        <f t="shared" si="79"/>
        <v>-8.4826148823114299E-3</v>
      </c>
      <c r="BZ73" s="41">
        <f t="shared" si="80"/>
        <v>1.5538582641702388E-2</v>
      </c>
      <c r="CA73" s="41">
        <f t="shared" si="81"/>
        <v>-2.6773778358834353E-3</v>
      </c>
      <c r="CB73" s="41">
        <f t="shared" si="82"/>
        <v>6.1665149156639584E-3</v>
      </c>
      <c r="CC73" s="41">
        <f t="shared" si="83"/>
        <v>-2.8942393736015554E-2</v>
      </c>
      <c r="CD73" s="41">
        <f t="shared" si="84"/>
        <v>1.7864924690054189E-3</v>
      </c>
      <c r="CE73" s="41">
        <f t="shared" si="85"/>
        <v>-9.7674132302056921E-3</v>
      </c>
      <c r="CF73" s="41">
        <f t="shared" si="86"/>
        <v>-4.9875253676512797E-3</v>
      </c>
      <c r="CG73" s="41">
        <f t="shared" si="59"/>
        <v>1.9704439872987385E-3</v>
      </c>
      <c r="CH73" s="41">
        <f t="shared" si="87"/>
        <v>-1.5833364236311771E-2</v>
      </c>
      <c r="CI73" s="41">
        <f t="shared" si="88"/>
        <v>1.1288775915490967E-3</v>
      </c>
      <c r="CJ73" s="41">
        <f t="shared" si="89"/>
        <v>1.120448296489728E-3</v>
      </c>
      <c r="CK73" s="41">
        <f t="shared" si="90"/>
        <v>-9.3772079575702039E-3</v>
      </c>
      <c r="CL73" s="41">
        <f t="shared" si="91"/>
        <v>-1.3613059921404987E-2</v>
      </c>
      <c r="CM73" s="41">
        <f t="shared" si="92"/>
        <v>6.7177989539794125E-3</v>
      </c>
      <c r="CN73" s="41">
        <f t="shared" si="93"/>
        <v>-1.473596811277697E-2</v>
      </c>
      <c r="CO73" s="41">
        <f t="shared" si="94"/>
        <v>-3.8536794182429356E-3</v>
      </c>
      <c r="CP73" s="41">
        <f t="shared" si="95"/>
        <v>7.2029921644448311E-2</v>
      </c>
      <c r="CQ73" s="41">
        <f t="shared" si="96"/>
        <v>-7.2980501360065033E-3</v>
      </c>
      <c r="CR73" s="41">
        <f t="shared" si="97"/>
        <v>2.3451694147632082E-2</v>
      </c>
      <c r="CS73" s="41">
        <f t="shared" si="98"/>
        <v>1.0932270749342301E-2</v>
      </c>
      <c r="CT73" s="41">
        <f t="shared" si="99"/>
        <v>2.865331473286427E-3</v>
      </c>
      <c r="CU73" s="41">
        <f t="shared" si="100"/>
        <v>9.0148710962153593E-3</v>
      </c>
      <c r="CV73" s="41">
        <f t="shared" si="101"/>
        <v>1.3995803544232636E-3</v>
      </c>
      <c r="CW73" s="41">
        <f t="shared" si="102"/>
        <v>7.6351430399267135E-3</v>
      </c>
      <c r="CX73" s="41">
        <f t="shared" si="103"/>
        <v>-7.5148759569286907E-3</v>
      </c>
      <c r="CY73" s="41">
        <f t="shared" si="104"/>
        <v>5.4794657646255705E-3</v>
      </c>
      <c r="CZ73" s="41">
        <f t="shared" si="105"/>
        <v>0</v>
      </c>
      <c r="DA73" s="41">
        <f t="shared" si="106"/>
        <v>1.1381720859700241E-2</v>
      </c>
      <c r="DB73" s="41">
        <f t="shared" si="107"/>
        <v>2.9759439651834124E-2</v>
      </c>
      <c r="DC73" s="41">
        <f t="shared" si="108"/>
        <v>1.2444516155753219E-2</v>
      </c>
      <c r="DD73" s="41">
        <f t="shared" si="109"/>
        <v>-8.4088303849442049E-4</v>
      </c>
      <c r="DE73" s="41">
        <f t="shared" si="110"/>
        <v>4.5014632541110833E-4</v>
      </c>
      <c r="DF73" s="41">
        <f t="shared" si="111"/>
        <v>6.2280177646729584E-3</v>
      </c>
      <c r="DG73" s="41">
        <f t="shared" si="112"/>
        <v>-9.9256062966466621E-3</v>
      </c>
      <c r="DH73" s="47">
        <f t="shared" si="113"/>
        <v>-1.7143276986437427E-2</v>
      </c>
    </row>
    <row r="74" spans="1:112">
      <c r="A74" s="43">
        <v>41954</v>
      </c>
      <c r="B74" s="34">
        <v>33.119999</v>
      </c>
      <c r="C74" s="34">
        <v>3.8057020000000001</v>
      </c>
      <c r="D74" s="34"/>
      <c r="E74" s="34">
        <v>2.21</v>
      </c>
      <c r="F74" s="34">
        <v>449.60000600000001</v>
      </c>
      <c r="G74" s="34">
        <v>53.554366999999999</v>
      </c>
      <c r="H74" s="34">
        <v>13.20937</v>
      </c>
      <c r="I74" s="34">
        <v>5.57</v>
      </c>
      <c r="J74" s="34">
        <v>585.51074200000005</v>
      </c>
      <c r="K74" s="34">
        <v>3.1</v>
      </c>
      <c r="L74" s="34">
        <v>70.040001000000004</v>
      </c>
      <c r="M74" s="34">
        <v>11.98</v>
      </c>
      <c r="N74" s="34">
        <v>36.200946999999999</v>
      </c>
      <c r="O74" s="34">
        <v>6.01</v>
      </c>
      <c r="P74" s="34">
        <v>26.129999000000002</v>
      </c>
      <c r="Q74" s="34">
        <v>16.030000999999999</v>
      </c>
      <c r="R74" s="34">
        <v>17.239999999999998</v>
      </c>
      <c r="S74" s="34">
        <v>61.560619000000003</v>
      </c>
      <c r="T74" s="34">
        <v>17.215302000000001</v>
      </c>
      <c r="U74" s="34">
        <v>20.75</v>
      </c>
      <c r="V74" s="34">
        <v>7.7252939999999999</v>
      </c>
      <c r="W74" s="34">
        <v>41.810001</v>
      </c>
      <c r="X74" s="34">
        <v>24.5</v>
      </c>
      <c r="Y74" s="34">
        <v>11.754338000000001</v>
      </c>
      <c r="Z74" s="34">
        <v>18.588408999999999</v>
      </c>
      <c r="AA74" s="34">
        <v>61.598056999999997</v>
      </c>
      <c r="AB74" s="34">
        <v>28.054037000000001</v>
      </c>
      <c r="AC74" s="34">
        <v>1.4999999999999999E-2</v>
      </c>
      <c r="AD74" s="34">
        <v>27.74</v>
      </c>
      <c r="AE74" s="34">
        <v>24.350667999999999</v>
      </c>
      <c r="AF74" s="34">
        <v>8.82</v>
      </c>
      <c r="AG74" s="34">
        <v>262.85000600000001</v>
      </c>
      <c r="AH74" s="34">
        <v>31.632183000000001</v>
      </c>
      <c r="AI74" s="34">
        <v>51.552867999999997</v>
      </c>
      <c r="AJ74" s="34">
        <v>5.7795620000000003</v>
      </c>
      <c r="AK74" s="34">
        <v>17.469999000000001</v>
      </c>
      <c r="AL74" s="34">
        <v>3.38</v>
      </c>
      <c r="AM74" s="34">
        <v>26.042614</v>
      </c>
      <c r="AN74" s="34">
        <v>29.5</v>
      </c>
      <c r="AO74" s="34">
        <v>58.400002000000001</v>
      </c>
      <c r="AP74" s="34">
        <v>6.95</v>
      </c>
      <c r="AQ74" s="34">
        <v>15.7</v>
      </c>
      <c r="AR74" s="34">
        <v>7.33</v>
      </c>
      <c r="AS74" s="34">
        <v>23.804922000000001</v>
      </c>
      <c r="AT74" s="34">
        <v>8.5665840000000006</v>
      </c>
      <c r="AU74" s="34">
        <v>5.59</v>
      </c>
      <c r="AV74" s="34">
        <v>13.235656000000001</v>
      </c>
      <c r="AW74" s="34">
        <v>18.747204</v>
      </c>
      <c r="AX74" s="34">
        <v>6.33</v>
      </c>
      <c r="AY74" s="34">
        <v>22.66</v>
      </c>
      <c r="AZ74" s="34">
        <v>71.199996999999996</v>
      </c>
      <c r="BA74" s="34">
        <v>23.280000999999999</v>
      </c>
      <c r="BB74" s="34">
        <v>22.7166</v>
      </c>
      <c r="BC74" s="34">
        <v>25.445188999999999</v>
      </c>
      <c r="BD74" s="34">
        <v>27.049999</v>
      </c>
      <c r="BE74" s="38"/>
      <c r="BF74" s="41">
        <f t="shared" si="60"/>
        <v>-3.791932319506406E-2</v>
      </c>
      <c r="BG74" s="41">
        <f t="shared" si="61"/>
        <v>-2.9894557052497239E-3</v>
      </c>
      <c r="BH74" s="41"/>
      <c r="BI74" s="41">
        <f t="shared" si="63"/>
        <v>3.6870535808327796E-2</v>
      </c>
      <c r="BJ74" s="41">
        <f t="shared" si="64"/>
        <v>-9.7388861166710361E-3</v>
      </c>
      <c r="BK74" s="41">
        <f t="shared" si="65"/>
        <v>9.6136491714740886E-3</v>
      </c>
      <c r="BL74" s="41">
        <f t="shared" si="66"/>
        <v>9.0771587845832943E-3</v>
      </c>
      <c r="BM74" s="41">
        <f t="shared" si="67"/>
        <v>2.9145961080802432E-2</v>
      </c>
      <c r="BN74" s="41">
        <f t="shared" si="68"/>
        <v>8.984776940318167E-3</v>
      </c>
      <c r="BO74" s="41">
        <f t="shared" si="69"/>
        <v>4.6212843155131626E-2</v>
      </c>
      <c r="BP74" s="41">
        <f t="shared" si="70"/>
        <v>2.8529934235346728E-2</v>
      </c>
      <c r="BQ74" s="41">
        <f t="shared" si="71"/>
        <v>4.1823565774785736E-3</v>
      </c>
      <c r="BR74" s="41">
        <f t="shared" si="72"/>
        <v>1.2043857478195872E-2</v>
      </c>
      <c r="BS74" s="41">
        <f t="shared" si="73"/>
        <v>1.5088299651201826E-2</v>
      </c>
      <c r="BT74" s="41">
        <f t="shared" si="74"/>
        <v>2.0101102003652515E-2</v>
      </c>
      <c r="BU74" s="41">
        <f t="shared" si="75"/>
        <v>-3.49406663580063E-2</v>
      </c>
      <c r="BV74" s="41">
        <f t="shared" si="76"/>
        <v>-1.6110820272698369E-2</v>
      </c>
      <c r="BW74" s="41">
        <f t="shared" si="77"/>
        <v>-4.384853939814911E-3</v>
      </c>
      <c r="BX74" s="47">
        <f t="shared" si="78"/>
        <v>-2.259908422754817E-3</v>
      </c>
      <c r="BY74" s="47">
        <f t="shared" si="79"/>
        <v>-1.814753762518035E-2</v>
      </c>
      <c r="BZ74" s="41">
        <f t="shared" si="80"/>
        <v>-4.3901526624295452E-2</v>
      </c>
      <c r="CA74" s="41">
        <f t="shared" si="81"/>
        <v>1.883208720451238E-2</v>
      </c>
      <c r="CB74" s="41">
        <f t="shared" si="82"/>
        <v>4.0899852515250664E-3</v>
      </c>
      <c r="CC74" s="41">
        <f t="shared" si="83"/>
        <v>-3.9665252138682612E-2</v>
      </c>
      <c r="CD74" s="41">
        <f t="shared" si="84"/>
        <v>-7.1654683901653023E-3</v>
      </c>
      <c r="CE74" s="41">
        <f t="shared" si="85"/>
        <v>3.2380215770554416E-2</v>
      </c>
      <c r="CF74" s="41">
        <f t="shared" si="86"/>
        <v>3.3319828879062595E-4</v>
      </c>
      <c r="CG74" s="41">
        <f t="shared" si="59"/>
        <v>-1.287784017649176E-2</v>
      </c>
      <c r="CH74" s="41">
        <f t="shared" si="87"/>
        <v>6.147189850980163E-3</v>
      </c>
      <c r="CI74" s="41">
        <f t="shared" si="88"/>
        <v>3.0042617143334798E-3</v>
      </c>
      <c r="CJ74" s="41">
        <f t="shared" si="89"/>
        <v>-1.2394524869707721E-2</v>
      </c>
      <c r="CK74" s="41">
        <f t="shared" si="90"/>
        <v>1.0709676018055884E-2</v>
      </c>
      <c r="CL74" s="41">
        <f t="shared" si="91"/>
        <v>-2.7795417005327915E-2</v>
      </c>
      <c r="CM74" s="41">
        <f t="shared" si="92"/>
        <v>-3.723921656132502E-2</v>
      </c>
      <c r="CN74" s="41">
        <f t="shared" si="93"/>
        <v>1.4735968112776981E-2</v>
      </c>
      <c r="CO74" s="41">
        <f t="shared" si="94"/>
        <v>-3.7082902704581096E-2</v>
      </c>
      <c r="CP74" s="41">
        <f t="shared" si="95"/>
        <v>-1.7305021955201779E-2</v>
      </c>
      <c r="CQ74" s="41">
        <f t="shared" si="96"/>
        <v>1.0754707972175006E-2</v>
      </c>
      <c r="CR74" s="41">
        <f t="shared" si="97"/>
        <v>-2.3451694147632051E-2</v>
      </c>
      <c r="CS74" s="41">
        <f t="shared" si="98"/>
        <v>-7.8943734411162075E-3</v>
      </c>
      <c r="CT74" s="41">
        <f t="shared" si="99"/>
        <v>-5.7388966690181667E-3</v>
      </c>
      <c r="CU74" s="41">
        <f t="shared" si="100"/>
        <v>6.3897980987709883E-3</v>
      </c>
      <c r="CV74" s="41">
        <f t="shared" si="101"/>
        <v>2.4863159192643831E-2</v>
      </c>
      <c r="CW74" s="41">
        <f t="shared" si="102"/>
        <v>2.3992290070668047E-3</v>
      </c>
      <c r="CX74" s="41">
        <f t="shared" si="103"/>
        <v>5.3737250490983081E-3</v>
      </c>
      <c r="CY74" s="41">
        <f t="shared" si="104"/>
        <v>1.8051031645568476E-2</v>
      </c>
      <c r="CZ74" s="41">
        <f t="shared" si="105"/>
        <v>-1.3898978372453941E-3</v>
      </c>
      <c r="DA74" s="41">
        <f t="shared" si="106"/>
        <v>2.4151539623453996E-2</v>
      </c>
      <c r="DB74" s="41">
        <f t="shared" si="107"/>
        <v>-2.3420274208098613E-2</v>
      </c>
      <c r="DC74" s="41">
        <f t="shared" si="108"/>
        <v>8.8304643449031966E-4</v>
      </c>
      <c r="DD74" s="41">
        <f t="shared" si="109"/>
        <v>-1.6840167118419196E-3</v>
      </c>
      <c r="DE74" s="41">
        <f t="shared" si="110"/>
        <v>4.6601926611579934E-2</v>
      </c>
      <c r="DF74" s="41">
        <f t="shared" si="111"/>
        <v>-1.0924717739519465E-2</v>
      </c>
      <c r="DG74" s="41">
        <f t="shared" si="112"/>
        <v>2.1257197946472347E-2</v>
      </c>
      <c r="DH74" s="47">
        <f t="shared" si="113"/>
        <v>-2.5909167314690656E-2</v>
      </c>
    </row>
    <row r="75" spans="1:112">
      <c r="A75" s="43">
        <v>41955</v>
      </c>
      <c r="B75" s="34">
        <v>33.650002000000001</v>
      </c>
      <c r="C75" s="34">
        <v>3.7430330000000001</v>
      </c>
      <c r="D75" s="34"/>
      <c r="E75" s="34">
        <v>2.1800000000000002</v>
      </c>
      <c r="F75" s="34">
        <v>452.20001200000002</v>
      </c>
      <c r="G75" s="34">
        <v>52.389750999999997</v>
      </c>
      <c r="H75" s="34">
        <v>12.443465</v>
      </c>
      <c r="I75" s="34">
        <v>5.29</v>
      </c>
      <c r="J75" s="34">
        <v>572.94164999999998</v>
      </c>
      <c r="K75" s="34">
        <v>3.1429999999999998</v>
      </c>
      <c r="L75" s="34">
        <v>72.309997999999993</v>
      </c>
      <c r="M75" s="34">
        <v>11.86</v>
      </c>
      <c r="N75" s="34">
        <v>34.937691000000001</v>
      </c>
      <c r="O75" s="34">
        <v>6</v>
      </c>
      <c r="P75" s="34">
        <v>26.040001</v>
      </c>
      <c r="Q75" s="34">
        <v>15.56</v>
      </c>
      <c r="R75" s="34">
        <v>17.379999000000002</v>
      </c>
      <c r="S75" s="34">
        <v>60.637062</v>
      </c>
      <c r="T75" s="34">
        <v>17.341885000000001</v>
      </c>
      <c r="U75" s="34">
        <v>19.700001</v>
      </c>
      <c r="V75" s="34">
        <v>7.7786330000000001</v>
      </c>
      <c r="W75" s="34">
        <v>41.299999</v>
      </c>
      <c r="X75" s="34">
        <v>24.870000999999998</v>
      </c>
      <c r="Y75" s="34">
        <v>11.899934</v>
      </c>
      <c r="Z75" s="34">
        <v>18.296009000000002</v>
      </c>
      <c r="AA75" s="34">
        <v>59.180957999999997</v>
      </c>
      <c r="AB75" s="34">
        <v>27.839027000000002</v>
      </c>
      <c r="AC75" s="34">
        <v>7.22</v>
      </c>
      <c r="AD75" s="34">
        <v>27.379999000000002</v>
      </c>
      <c r="AE75" s="34">
        <v>23.939802</v>
      </c>
      <c r="AF75" s="34">
        <v>8.0500000000000007</v>
      </c>
      <c r="AG75" s="34">
        <v>258.64999399999999</v>
      </c>
      <c r="AH75" s="34">
        <v>31.168202999999998</v>
      </c>
      <c r="AI75" s="34">
        <v>50.446078999999997</v>
      </c>
      <c r="AJ75" s="34">
        <v>5.7080250000000001</v>
      </c>
      <c r="AK75" s="34">
        <v>17.260000000000002</v>
      </c>
      <c r="AL75" s="34">
        <v>3.4</v>
      </c>
      <c r="AM75" s="34">
        <v>25.656199000000001</v>
      </c>
      <c r="AN75" s="34">
        <v>28.499998000000001</v>
      </c>
      <c r="AO75" s="34">
        <v>57.131428</v>
      </c>
      <c r="AP75" s="34">
        <v>6.8</v>
      </c>
      <c r="AQ75" s="34">
        <v>15.95</v>
      </c>
      <c r="AR75" s="34">
        <v>7.56</v>
      </c>
      <c r="AS75" s="34">
        <v>23.776399999999999</v>
      </c>
      <c r="AT75" s="34">
        <v>8.3829480000000007</v>
      </c>
      <c r="AU75" s="34">
        <v>5.52</v>
      </c>
      <c r="AV75" s="34">
        <v>13.226451000000001</v>
      </c>
      <c r="AW75" s="34">
        <v>18.647793</v>
      </c>
      <c r="AX75" s="34">
        <v>6.29</v>
      </c>
      <c r="AY75" s="34">
        <v>22.110001</v>
      </c>
      <c r="AZ75" s="34">
        <v>70.550003000000004</v>
      </c>
      <c r="BA75" s="34">
        <v>22.5</v>
      </c>
      <c r="BB75" s="34">
        <v>22.698772000000002</v>
      </c>
      <c r="BC75" s="34">
        <v>25.148921999999999</v>
      </c>
      <c r="BD75" s="34">
        <v>25.639999</v>
      </c>
      <c r="BE75" s="38"/>
      <c r="BF75" s="41">
        <f t="shared" si="60"/>
        <v>1.587581620227729E-2</v>
      </c>
      <c r="BG75" s="41">
        <f t="shared" si="61"/>
        <v>-1.6604223042621869E-2</v>
      </c>
      <c r="BH75" s="41"/>
      <c r="BI75" s="41">
        <f t="shared" si="63"/>
        <v>-1.3667638728663757E-2</v>
      </c>
      <c r="BJ75" s="41">
        <f t="shared" si="64"/>
        <v>5.7662744561226865E-3</v>
      </c>
      <c r="BK75" s="41">
        <f t="shared" si="65"/>
        <v>-2.1986362928644934E-2</v>
      </c>
      <c r="BL75" s="41">
        <f t="shared" si="66"/>
        <v>-5.9730840749598647E-2</v>
      </c>
      <c r="BM75" s="41">
        <f t="shared" si="67"/>
        <v>-5.1576808068984646E-2</v>
      </c>
      <c r="BN75" s="41">
        <f t="shared" si="68"/>
        <v>-2.1700650512955558E-2</v>
      </c>
      <c r="BO75" s="41">
        <f t="shared" si="69"/>
        <v>1.3775646324329805E-2</v>
      </c>
      <c r="BP75" s="41">
        <f t="shared" si="70"/>
        <v>3.1895882832961429E-2</v>
      </c>
      <c r="BQ75" s="41">
        <f t="shared" si="71"/>
        <v>-1.0067199117723968E-2</v>
      </c>
      <c r="BR75" s="41">
        <f t="shared" si="72"/>
        <v>-3.5519060904984918E-2</v>
      </c>
      <c r="BS75" s="41">
        <f t="shared" si="73"/>
        <v>-1.6652793190612089E-3</v>
      </c>
      <c r="BT75" s="41">
        <f t="shared" si="74"/>
        <v>-3.4501855195073479E-3</v>
      </c>
      <c r="BU75" s="41">
        <f t="shared" si="75"/>
        <v>-2.9758510254245772E-2</v>
      </c>
      <c r="BV75" s="41">
        <f t="shared" si="76"/>
        <v>8.0877970642981092E-3</v>
      </c>
      <c r="BW75" s="41">
        <f t="shared" si="77"/>
        <v>-1.5116073858484697E-2</v>
      </c>
      <c r="BX75" s="47">
        <f t="shared" si="78"/>
        <v>7.3260341560874697E-3</v>
      </c>
      <c r="BY75" s="47">
        <f t="shared" si="79"/>
        <v>-5.1927560171344436E-2</v>
      </c>
      <c r="BZ75" s="41">
        <f t="shared" si="80"/>
        <v>6.8807354991138724E-3</v>
      </c>
      <c r="CA75" s="41">
        <f t="shared" si="81"/>
        <v>-1.2273093532284719E-2</v>
      </c>
      <c r="CB75" s="41">
        <f t="shared" si="82"/>
        <v>1.4989180473718413E-2</v>
      </c>
      <c r="CC75" s="41">
        <f t="shared" si="83"/>
        <v>1.2310489938494974E-2</v>
      </c>
      <c r="CD75" s="41">
        <f t="shared" si="84"/>
        <v>-1.5855265792581855E-2</v>
      </c>
      <c r="CE75" s="41">
        <f t="shared" si="85"/>
        <v>-4.0030493091857008E-2</v>
      </c>
      <c r="CF75" s="41">
        <f t="shared" si="86"/>
        <v>-7.6936580387976595E-3</v>
      </c>
      <c r="CG75" s="41">
        <f t="shared" si="59"/>
        <v>-2.9955089797984512E-3</v>
      </c>
      <c r="CH75" s="41">
        <f t="shared" si="87"/>
        <v>-1.3062631549392726E-2</v>
      </c>
      <c r="CI75" s="41">
        <f t="shared" si="88"/>
        <v>-1.7016852998267593E-2</v>
      </c>
      <c r="CJ75" s="41">
        <f t="shared" si="89"/>
        <v>-9.1349778588227834E-2</v>
      </c>
      <c r="CK75" s="41">
        <f t="shared" si="90"/>
        <v>-1.61077768400112E-2</v>
      </c>
      <c r="CL75" s="41">
        <f t="shared" si="91"/>
        <v>-1.4776611162991254E-2</v>
      </c>
      <c r="CM75" s="41">
        <f t="shared" si="92"/>
        <v>-2.170282095705087E-2</v>
      </c>
      <c r="CN75" s="41">
        <f t="shared" si="93"/>
        <v>-1.2454821843435999E-2</v>
      </c>
      <c r="CO75" s="41">
        <f t="shared" si="94"/>
        <v>-1.2093381249697076E-2</v>
      </c>
      <c r="CP75" s="41">
        <f t="shared" si="95"/>
        <v>5.899722127188322E-3</v>
      </c>
      <c r="CQ75" s="41">
        <f t="shared" si="96"/>
        <v>-1.4948977495813143E-2</v>
      </c>
      <c r="CR75" s="41">
        <f t="shared" si="97"/>
        <v>-3.4486246246610314E-2</v>
      </c>
      <c r="CS75" s="41">
        <f t="shared" si="98"/>
        <v>-2.1961556032754934E-2</v>
      </c>
      <c r="CT75" s="41">
        <f t="shared" si="99"/>
        <v>-2.1819047394639839E-2</v>
      </c>
      <c r="CU75" s="41">
        <f t="shared" si="100"/>
        <v>1.5798116876591311E-2</v>
      </c>
      <c r="CV75" s="41">
        <f t="shared" si="101"/>
        <v>3.0895674292881464E-2</v>
      </c>
      <c r="CW75" s="41">
        <f t="shared" si="102"/>
        <v>-1.1988739369713543E-3</v>
      </c>
      <c r="CX75" s="41">
        <f t="shared" si="103"/>
        <v>-2.1669410774517381E-2</v>
      </c>
      <c r="CY75" s="41">
        <f t="shared" si="104"/>
        <v>-1.2601426878003932E-2</v>
      </c>
      <c r="CZ75" s="41">
        <f t="shared" si="105"/>
        <v>-6.9571182455570551E-4</v>
      </c>
      <c r="DA75" s="41">
        <f t="shared" si="106"/>
        <v>-5.3168200111813101E-3</v>
      </c>
      <c r="DB75" s="41">
        <f t="shared" si="107"/>
        <v>-6.339165443735654E-3</v>
      </c>
      <c r="DC75" s="41">
        <f t="shared" si="108"/>
        <v>-2.4571215502102849E-2</v>
      </c>
      <c r="DD75" s="41">
        <f t="shared" si="109"/>
        <v>-9.1710554612422206E-3</v>
      </c>
      <c r="DE75" s="41">
        <f t="shared" si="110"/>
        <v>-3.4079356608188116E-2</v>
      </c>
      <c r="DF75" s="41">
        <f t="shared" si="111"/>
        <v>-7.8510865949772343E-4</v>
      </c>
      <c r="DG75" s="41">
        <f t="shared" si="112"/>
        <v>-1.1711654994580123E-2</v>
      </c>
      <c r="DH75" s="47">
        <f t="shared" si="113"/>
        <v>-5.3533375273004655E-2</v>
      </c>
    </row>
    <row r="76" spans="1:112">
      <c r="A76" s="43">
        <v>41956</v>
      </c>
      <c r="B76" s="34">
        <v>34.599997999999999</v>
      </c>
      <c r="C76" s="34">
        <v>3.9025530000000002</v>
      </c>
      <c r="D76" s="34"/>
      <c r="E76" s="34">
        <v>2.15</v>
      </c>
      <c r="F76" s="34">
        <v>454.39999399999999</v>
      </c>
      <c r="G76" s="34">
        <v>52.169659000000003</v>
      </c>
      <c r="H76" s="34">
        <v>12.682188999999999</v>
      </c>
      <c r="I76" s="34">
        <v>5.36</v>
      </c>
      <c r="J76" s="34">
        <v>571.894226</v>
      </c>
      <c r="K76" s="34">
        <v>2.9</v>
      </c>
      <c r="L76" s="34">
        <v>71.419998000000007</v>
      </c>
      <c r="M76" s="34">
        <v>11.86</v>
      </c>
      <c r="N76" s="34">
        <v>34.965347000000001</v>
      </c>
      <c r="O76" s="34">
        <v>6.03</v>
      </c>
      <c r="P76" s="34">
        <v>26.99</v>
      </c>
      <c r="Q76" s="34">
        <v>16.170000000000002</v>
      </c>
      <c r="R76" s="34">
        <v>17.700001</v>
      </c>
      <c r="S76" s="34">
        <v>60.571762</v>
      </c>
      <c r="T76" s="34">
        <v>17.536629000000001</v>
      </c>
      <c r="U76" s="34">
        <v>19.75</v>
      </c>
      <c r="V76" s="34">
        <v>7.7786330000000001</v>
      </c>
      <c r="W76" s="34">
        <v>41.279998999999997</v>
      </c>
      <c r="X76" s="34">
        <v>25.299999</v>
      </c>
      <c r="Y76" s="34">
        <v>12.152298</v>
      </c>
      <c r="Z76" s="34">
        <v>18.304365000000001</v>
      </c>
      <c r="AA76" s="34">
        <v>55.992598999999998</v>
      </c>
      <c r="AB76" s="34">
        <v>27.231396</v>
      </c>
      <c r="AC76" s="34">
        <v>8.75</v>
      </c>
      <c r="AD76" s="34">
        <v>27.950001</v>
      </c>
      <c r="AE76" s="34">
        <v>24.113274000000001</v>
      </c>
      <c r="AF76" s="34">
        <v>7.88</v>
      </c>
      <c r="AG76" s="34">
        <v>255.84999099999999</v>
      </c>
      <c r="AH76" s="34">
        <v>31.450226000000001</v>
      </c>
      <c r="AI76" s="34">
        <v>50.921795000000003</v>
      </c>
      <c r="AJ76" s="34">
        <v>5.7303220000000001</v>
      </c>
      <c r="AK76" s="34">
        <v>17.5</v>
      </c>
      <c r="AL76" s="34">
        <v>3.31</v>
      </c>
      <c r="AM76" s="34">
        <v>25.530387999999999</v>
      </c>
      <c r="AN76" s="34">
        <v>27.6</v>
      </c>
      <c r="AO76" s="34">
        <v>56.622855999999999</v>
      </c>
      <c r="AP76" s="34">
        <v>6.78</v>
      </c>
      <c r="AQ76" s="34">
        <v>16.549999</v>
      </c>
      <c r="AR76" s="34">
        <v>7.73</v>
      </c>
      <c r="AS76" s="34">
        <v>22.854244000000001</v>
      </c>
      <c r="AT76" s="34">
        <v>8.4564009999999996</v>
      </c>
      <c r="AU76" s="34">
        <v>5.8</v>
      </c>
      <c r="AV76" s="34">
        <v>13.208043</v>
      </c>
      <c r="AW76" s="34">
        <v>19.045437</v>
      </c>
      <c r="AX76" s="34">
        <v>6.4</v>
      </c>
      <c r="AY76" s="34">
        <v>22.32</v>
      </c>
      <c r="AZ76" s="34">
        <v>71.639999000000003</v>
      </c>
      <c r="BA76" s="34">
        <v>21.35</v>
      </c>
      <c r="BB76" s="34">
        <v>21.736280000000001</v>
      </c>
      <c r="BC76" s="34">
        <v>24.843107</v>
      </c>
      <c r="BD76" s="34">
        <v>25.620000999999998</v>
      </c>
      <c r="BE76" s="38"/>
      <c r="BF76" s="41">
        <f t="shared" si="60"/>
        <v>2.7840508734109475E-2</v>
      </c>
      <c r="BG76" s="41">
        <f t="shared" si="61"/>
        <v>4.1734709012210561E-2</v>
      </c>
      <c r="BH76" s="41"/>
      <c r="BI76" s="41">
        <f t="shared" si="63"/>
        <v>-1.3857034661426354E-2</v>
      </c>
      <c r="BJ76" s="41">
        <f t="shared" si="64"/>
        <v>4.8532678219163419E-3</v>
      </c>
      <c r="BK76" s="41">
        <f t="shared" si="65"/>
        <v>-4.2098999040289242E-3</v>
      </c>
      <c r="BL76" s="41">
        <f t="shared" si="66"/>
        <v>1.9002982674631082E-2</v>
      </c>
      <c r="BM76" s="41">
        <f t="shared" si="67"/>
        <v>1.3145729212502731E-2</v>
      </c>
      <c r="BN76" s="41">
        <f t="shared" si="68"/>
        <v>-1.8298243690849164E-3</v>
      </c>
      <c r="BO76" s="41">
        <f t="shared" si="69"/>
        <v>-8.0467020823002208E-2</v>
      </c>
      <c r="BP76" s="41">
        <f t="shared" si="70"/>
        <v>-1.2384490365226541E-2</v>
      </c>
      <c r="BQ76" s="41">
        <f t="shared" si="71"/>
        <v>0</v>
      </c>
      <c r="BR76" s="41">
        <f t="shared" si="72"/>
        <v>7.9126751094737091E-4</v>
      </c>
      <c r="BS76" s="41">
        <f t="shared" si="73"/>
        <v>4.9875415110391882E-3</v>
      </c>
      <c r="BT76" s="41">
        <f t="shared" si="74"/>
        <v>3.5832571287087694E-2</v>
      </c>
      <c r="BU76" s="41">
        <f t="shared" si="75"/>
        <v>3.8454154838770065E-2</v>
      </c>
      <c r="BV76" s="41">
        <f t="shared" si="76"/>
        <v>1.824463377711201E-2</v>
      </c>
      <c r="BW76" s="41">
        <f t="shared" si="77"/>
        <v>-1.0774794138349306E-3</v>
      </c>
      <c r="BX76" s="47">
        <f t="shared" si="78"/>
        <v>1.1167105558421569E-2</v>
      </c>
      <c r="BY76" s="47">
        <f t="shared" si="79"/>
        <v>2.5348048417680167E-3</v>
      </c>
      <c r="BZ76" s="41">
        <f t="shared" si="80"/>
        <v>0</v>
      </c>
      <c r="CA76" s="41">
        <f t="shared" si="81"/>
        <v>-4.8437880541103988E-4</v>
      </c>
      <c r="CB76" s="41">
        <f t="shared" si="82"/>
        <v>1.7142058183382294E-2</v>
      </c>
      <c r="CC76" s="41">
        <f t="shared" si="83"/>
        <v>2.0985433821489614E-2</v>
      </c>
      <c r="CD76" s="41">
        <f t="shared" si="84"/>
        <v>4.5660736391265526E-4</v>
      </c>
      <c r="CE76" s="41">
        <f t="shared" si="85"/>
        <v>-5.5380313455492186E-2</v>
      </c>
      <c r="CF76" s="41">
        <f t="shared" si="86"/>
        <v>-2.2068312786315498E-2</v>
      </c>
      <c r="CG76" s="41">
        <f t="shared" si="59"/>
        <v>3.9920212695374567E-3</v>
      </c>
      <c r="CH76" s="41">
        <f t="shared" si="87"/>
        <v>2.0604452041990219E-2</v>
      </c>
      <c r="CI76" s="41">
        <f t="shared" si="88"/>
        <v>7.2200478311722745E-3</v>
      </c>
      <c r="CJ76" s="41">
        <f t="shared" si="89"/>
        <v>-2.1344187560684329E-2</v>
      </c>
      <c r="CK76" s="41">
        <f t="shared" si="90"/>
        <v>-1.0884473177914127E-2</v>
      </c>
      <c r="CL76" s="41">
        <f t="shared" si="91"/>
        <v>9.0077286009056824E-3</v>
      </c>
      <c r="CM76" s="41">
        <f t="shared" si="92"/>
        <v>9.3860011787357655E-3</v>
      </c>
      <c r="CN76" s="41">
        <f t="shared" si="93"/>
        <v>3.8986451874223442E-3</v>
      </c>
      <c r="CO76" s="41">
        <f t="shared" si="94"/>
        <v>1.3809195274186359E-2</v>
      </c>
      <c r="CP76" s="41">
        <f t="shared" si="95"/>
        <v>-2.6827242233144075E-2</v>
      </c>
      <c r="CQ76" s="41">
        <f t="shared" si="96"/>
        <v>-4.9157898865849004E-3</v>
      </c>
      <c r="CR76" s="41">
        <f t="shared" si="97"/>
        <v>-3.2088244376059435E-2</v>
      </c>
      <c r="CS76" s="41">
        <f t="shared" si="98"/>
        <v>-8.9416480962875335E-3</v>
      </c>
      <c r="CT76" s="41">
        <f t="shared" si="99"/>
        <v>-2.9455102297568031E-3</v>
      </c>
      <c r="CU76" s="41">
        <f t="shared" si="100"/>
        <v>3.6927212169255839E-2</v>
      </c>
      <c r="CV76" s="41">
        <f t="shared" si="101"/>
        <v>2.2237672407889032E-2</v>
      </c>
      <c r="CW76" s="41">
        <f t="shared" si="102"/>
        <v>-3.9556658946041025E-2</v>
      </c>
      <c r="CX76" s="41">
        <f t="shared" si="103"/>
        <v>8.724026785923324E-3</v>
      </c>
      <c r="CY76" s="41">
        <f t="shared" si="104"/>
        <v>4.9480057263369716E-2</v>
      </c>
      <c r="CZ76" s="41">
        <f t="shared" si="105"/>
        <v>-1.392725956886364E-3</v>
      </c>
      <c r="DA76" s="41">
        <f t="shared" si="106"/>
        <v>2.1099744036601469E-2</v>
      </c>
      <c r="DB76" s="41">
        <f t="shared" si="107"/>
        <v>1.7336919653277161E-2</v>
      </c>
      <c r="DC76" s="41">
        <f t="shared" si="108"/>
        <v>9.4530974153528916E-3</v>
      </c>
      <c r="DD76" s="41">
        <f t="shared" si="109"/>
        <v>1.5331842411973193E-2</v>
      </c>
      <c r="DE76" s="41">
        <f t="shared" si="110"/>
        <v>-5.2463569535740766E-2</v>
      </c>
      <c r="DF76" s="41">
        <f t="shared" si="111"/>
        <v>-4.3328072211703123E-2</v>
      </c>
      <c r="DG76" s="41">
        <f t="shared" si="112"/>
        <v>-1.2234703045388939E-2</v>
      </c>
      <c r="DH76" s="47">
        <f t="shared" si="113"/>
        <v>-7.8025755031488309E-4</v>
      </c>
    </row>
    <row r="77" spans="1:112">
      <c r="A77" s="43">
        <v>41957</v>
      </c>
      <c r="B77" s="34">
        <v>33.959999000000003</v>
      </c>
      <c r="C77" s="34">
        <v>3.8968560000000001</v>
      </c>
      <c r="D77" s="34"/>
      <c r="E77" s="34">
        <v>2.1800000000000002</v>
      </c>
      <c r="F77" s="34">
        <v>11.47</v>
      </c>
      <c r="G77" s="34">
        <v>53.600223999999997</v>
      </c>
      <c r="H77" s="34">
        <v>12.532988</v>
      </c>
      <c r="I77" s="34">
        <v>5.3</v>
      </c>
      <c r="J77" s="34">
        <v>585.51074200000005</v>
      </c>
      <c r="K77" s="34">
        <v>3</v>
      </c>
      <c r="L77" s="34">
        <v>74.199996999999996</v>
      </c>
      <c r="M77" s="34">
        <v>11.89</v>
      </c>
      <c r="N77" s="34">
        <v>34.614964000000001</v>
      </c>
      <c r="O77" s="34">
        <v>6</v>
      </c>
      <c r="P77" s="34">
        <v>25.969999000000001</v>
      </c>
      <c r="Q77" s="34">
        <v>15.92</v>
      </c>
      <c r="R77" s="34">
        <v>18.100000000000001</v>
      </c>
      <c r="S77" s="34">
        <v>59.405665999999997</v>
      </c>
      <c r="T77" s="34">
        <v>17.137405000000001</v>
      </c>
      <c r="U77" s="34">
        <v>19.780000999999999</v>
      </c>
      <c r="V77" s="34">
        <v>7.7519629999999999</v>
      </c>
      <c r="W77" s="34">
        <v>41.080002</v>
      </c>
      <c r="X77" s="34">
        <v>25.01</v>
      </c>
      <c r="Y77" s="34">
        <v>12.482310999999999</v>
      </c>
      <c r="Z77" s="34">
        <v>18.229178999999998</v>
      </c>
      <c r="AA77" s="34">
        <v>52.508121000000003</v>
      </c>
      <c r="AB77" s="34">
        <v>27.278134999999999</v>
      </c>
      <c r="AC77" s="34">
        <v>10.06</v>
      </c>
      <c r="AD77" s="34">
        <v>27.469999000000001</v>
      </c>
      <c r="AE77" s="34">
        <v>24.131537999999999</v>
      </c>
      <c r="AF77" s="34">
        <v>8.32</v>
      </c>
      <c r="AG77" s="34">
        <v>264.95001200000002</v>
      </c>
      <c r="AH77" s="34">
        <v>31.641273000000002</v>
      </c>
      <c r="AI77" s="34">
        <v>50.853839999999998</v>
      </c>
      <c r="AJ77" s="34">
        <v>5.7433300000000003</v>
      </c>
      <c r="AK77" s="34">
        <v>17.399999999999999</v>
      </c>
      <c r="AL77" s="34">
        <v>3.45</v>
      </c>
      <c r="AM77" s="34">
        <v>25.692143999999999</v>
      </c>
      <c r="AN77" s="34">
        <v>33.5</v>
      </c>
      <c r="AO77" s="34">
        <v>56.639999000000003</v>
      </c>
      <c r="AP77" s="34">
        <v>6.7</v>
      </c>
      <c r="AQ77" s="34">
        <v>16.440000999999999</v>
      </c>
      <c r="AR77" s="34">
        <v>7.63</v>
      </c>
      <c r="AS77" s="34">
        <v>22.873256999999999</v>
      </c>
      <c r="AT77" s="34">
        <v>8.5757639999999995</v>
      </c>
      <c r="AU77" s="34">
        <v>5.67</v>
      </c>
      <c r="AV77" s="34">
        <v>13.042367</v>
      </c>
      <c r="AW77" s="34">
        <v>18.738918000000002</v>
      </c>
      <c r="AX77" s="34">
        <v>6.42</v>
      </c>
      <c r="AY77" s="34">
        <v>22.5</v>
      </c>
      <c r="AZ77" s="34">
        <v>71.569999999999993</v>
      </c>
      <c r="BA77" s="34">
        <v>21.209999</v>
      </c>
      <c r="BB77" s="34">
        <v>21.165915999999999</v>
      </c>
      <c r="BC77" s="34">
        <v>24.933893000000001</v>
      </c>
      <c r="BD77" s="34">
        <v>25.645</v>
      </c>
      <c r="BE77" s="38"/>
      <c r="BF77" s="41">
        <f t="shared" si="60"/>
        <v>-1.8670292263469983E-2</v>
      </c>
      <c r="BG77" s="41">
        <f t="shared" si="61"/>
        <v>-1.4608801803310536E-3</v>
      </c>
      <c r="BH77" s="41"/>
      <c r="BI77" s="41">
        <f t="shared" si="63"/>
        <v>1.3857034661426281E-2</v>
      </c>
      <c r="BJ77" s="41">
        <f t="shared" si="64"/>
        <v>-3.679242923061437</v>
      </c>
      <c r="BK77" s="41">
        <f t="shared" si="65"/>
        <v>2.7052166483119516E-2</v>
      </c>
      <c r="BL77" s="41">
        <f t="shared" si="66"/>
        <v>-1.1834360022280669E-2</v>
      </c>
      <c r="BM77" s="41">
        <f t="shared" si="67"/>
        <v>-1.1257154524634558E-2</v>
      </c>
      <c r="BN77" s="41">
        <f t="shared" si="68"/>
        <v>2.3530474882040329E-2</v>
      </c>
      <c r="BO77" s="41">
        <f t="shared" si="69"/>
        <v>3.3901551675681416E-2</v>
      </c>
      <c r="BP77" s="41">
        <f t="shared" si="70"/>
        <v>3.8186195579125261E-2</v>
      </c>
      <c r="BQ77" s="41">
        <f t="shared" si="71"/>
        <v>2.5263171331111355E-3</v>
      </c>
      <c r="BR77" s="41">
        <f t="shared" si="72"/>
        <v>-1.0071411198617455E-2</v>
      </c>
      <c r="BS77" s="41">
        <f t="shared" si="73"/>
        <v>-4.9875415110391622E-3</v>
      </c>
      <c r="BT77" s="41">
        <f t="shared" si="74"/>
        <v>-3.8524439861225251E-2</v>
      </c>
      <c r="BU77" s="41">
        <f t="shared" si="75"/>
        <v>-1.5581493172778684E-2</v>
      </c>
      <c r="BV77" s="41">
        <f t="shared" si="76"/>
        <v>2.2347242194823192E-2</v>
      </c>
      <c r="BW77" s="41">
        <f t="shared" si="77"/>
        <v>-1.9439201853558463E-2</v>
      </c>
      <c r="BX77" s="47">
        <f t="shared" si="78"/>
        <v>-2.3028277717579142E-2</v>
      </c>
      <c r="BY77" s="47">
        <f t="shared" si="79"/>
        <v>1.5178854035510943E-3</v>
      </c>
      <c r="BZ77" s="41">
        <f t="shared" si="80"/>
        <v>-3.4345141958950632E-3</v>
      </c>
      <c r="CA77" s="41">
        <f t="shared" si="81"/>
        <v>-4.8566632026526479E-3</v>
      </c>
      <c r="CB77" s="41">
        <f t="shared" si="82"/>
        <v>-1.1528611318254256E-2</v>
      </c>
      <c r="CC77" s="41">
        <f t="shared" si="83"/>
        <v>2.6794234375215765E-2</v>
      </c>
      <c r="CD77" s="41">
        <f t="shared" si="84"/>
        <v>-4.1160039741487435E-3</v>
      </c>
      <c r="CE77" s="41">
        <f t="shared" si="85"/>
        <v>-6.4251677937604418E-2</v>
      </c>
      <c r="CF77" s="41">
        <f t="shared" si="86"/>
        <v>1.7148931791175492E-3</v>
      </c>
      <c r="CG77" s="41">
        <f t="shared" si="59"/>
        <v>2.7506645789833729E-2</v>
      </c>
      <c r="CH77" s="41">
        <f t="shared" si="87"/>
        <v>-1.732277167545002E-2</v>
      </c>
      <c r="CI77" s="41">
        <f t="shared" si="88"/>
        <v>7.5713844102024655E-4</v>
      </c>
      <c r="CJ77" s="41">
        <f t="shared" si="89"/>
        <v>5.4334350963329517E-2</v>
      </c>
      <c r="CK77" s="41">
        <f t="shared" si="90"/>
        <v>3.4949874156095767E-2</v>
      </c>
      <c r="CL77" s="41">
        <f t="shared" si="91"/>
        <v>6.0562068410861744E-3</v>
      </c>
      <c r="CM77" s="41">
        <f t="shared" si="92"/>
        <v>-1.3353885750449633E-3</v>
      </c>
      <c r="CN77" s="41">
        <f t="shared" si="93"/>
        <v>2.2674568782868722E-3</v>
      </c>
      <c r="CO77" s="41">
        <f t="shared" si="94"/>
        <v>-5.7306747089850953E-3</v>
      </c>
      <c r="CP77" s="41">
        <f t="shared" si="95"/>
        <v>4.1426041654296947E-2</v>
      </c>
      <c r="CQ77" s="41">
        <f t="shared" si="96"/>
        <v>6.3158352929730361E-3</v>
      </c>
      <c r="CR77" s="41">
        <f t="shared" si="97"/>
        <v>0.19372966610791631</v>
      </c>
      <c r="CS77" s="41">
        <f t="shared" si="98"/>
        <v>3.0271177838337929E-4</v>
      </c>
      <c r="CT77" s="41">
        <f t="shared" si="99"/>
        <v>-1.1869575555383882E-2</v>
      </c>
      <c r="CU77" s="41">
        <f t="shared" si="100"/>
        <v>-6.6685909448267631E-3</v>
      </c>
      <c r="CV77" s="41">
        <f t="shared" si="101"/>
        <v>-1.3021017302965019E-2</v>
      </c>
      <c r="CW77" s="41">
        <f t="shared" si="102"/>
        <v>8.3157840161247919E-4</v>
      </c>
      <c r="CX77" s="41">
        <f t="shared" si="103"/>
        <v>1.4016415900621157E-2</v>
      </c>
      <c r="CY77" s="41">
        <f t="shared" si="104"/>
        <v>-2.2668799812712939E-2</v>
      </c>
      <c r="CZ77" s="41">
        <f t="shared" si="105"/>
        <v>-1.2622903784249866E-2</v>
      </c>
      <c r="DA77" s="41">
        <f t="shared" si="106"/>
        <v>-1.6225007638921141E-2</v>
      </c>
      <c r="DB77" s="41">
        <f t="shared" si="107"/>
        <v>3.1201273362434566E-3</v>
      </c>
      <c r="DC77" s="41">
        <f t="shared" si="108"/>
        <v>8.0321716972642527E-3</v>
      </c>
      <c r="DD77" s="41">
        <f t="shared" si="109"/>
        <v>-9.7757148332259874E-4</v>
      </c>
      <c r="DE77" s="41">
        <f t="shared" si="110"/>
        <v>-6.5790182456155139E-3</v>
      </c>
      <c r="DF77" s="41">
        <f t="shared" si="111"/>
        <v>-2.659060186133886E-2</v>
      </c>
      <c r="DG77" s="41">
        <f t="shared" si="112"/>
        <v>3.6477128258060711E-3</v>
      </c>
      <c r="DH77" s="47">
        <f t="shared" si="113"/>
        <v>9.7528534063815494E-4</v>
      </c>
    </row>
    <row r="78" spans="1:112">
      <c r="A78" s="43">
        <v>41960</v>
      </c>
      <c r="B78" s="34">
        <v>32.810001</v>
      </c>
      <c r="C78" s="34">
        <v>3.9595250000000002</v>
      </c>
      <c r="D78" s="34"/>
      <c r="E78" s="34">
        <v>2.2400000000000002</v>
      </c>
      <c r="F78" s="34">
        <v>454</v>
      </c>
      <c r="G78" s="34">
        <v>54.526420999999999</v>
      </c>
      <c r="H78" s="34">
        <v>13.119847999999999</v>
      </c>
      <c r="I78" s="34">
        <v>5.43</v>
      </c>
      <c r="J78" s="34">
        <v>586.55816700000003</v>
      </c>
      <c r="K78" s="34">
        <v>3.02</v>
      </c>
      <c r="L78" s="34">
        <v>72.970000999999996</v>
      </c>
      <c r="M78" s="34">
        <v>11.86</v>
      </c>
      <c r="N78" s="34">
        <v>34.744061000000002</v>
      </c>
      <c r="O78" s="34">
        <v>6.12</v>
      </c>
      <c r="P78" s="34">
        <v>24.57</v>
      </c>
      <c r="Q78" s="34">
        <v>16.200001</v>
      </c>
      <c r="R78" s="34">
        <v>19</v>
      </c>
      <c r="S78" s="34">
        <v>59.946739000000001</v>
      </c>
      <c r="T78" s="34">
        <v>17.176352000000001</v>
      </c>
      <c r="U78" s="34">
        <v>19.5</v>
      </c>
      <c r="V78" s="34">
        <v>7.6541779999999999</v>
      </c>
      <c r="W78" s="34">
        <v>41.799999</v>
      </c>
      <c r="X78" s="34">
        <v>24.860001</v>
      </c>
      <c r="Y78" s="34">
        <v>13.054983999999999</v>
      </c>
      <c r="Z78" s="34">
        <v>18.830690000000001</v>
      </c>
      <c r="AA78" s="34">
        <v>54.436290999999997</v>
      </c>
      <c r="AB78" s="34">
        <v>28.231650999999999</v>
      </c>
      <c r="AC78" s="34">
        <v>10.46</v>
      </c>
      <c r="AD78" s="34">
        <v>27.139999</v>
      </c>
      <c r="AE78" s="34">
        <v>24.515011000000001</v>
      </c>
      <c r="AF78" s="34">
        <v>8.2799999999999994</v>
      </c>
      <c r="AG78" s="34">
        <v>255.5</v>
      </c>
      <c r="AH78" s="34">
        <v>32.205322000000002</v>
      </c>
      <c r="AI78" s="34">
        <v>51.960628999999997</v>
      </c>
      <c r="AJ78" s="34">
        <v>5.7795620000000003</v>
      </c>
      <c r="AK78" s="34">
        <v>17.200001</v>
      </c>
      <c r="AL78" s="34">
        <v>3.35</v>
      </c>
      <c r="AM78" s="34">
        <v>26.45599</v>
      </c>
      <c r="AN78" s="34">
        <v>31.500001999999999</v>
      </c>
      <c r="AO78" s="34">
        <v>57.240001999999997</v>
      </c>
      <c r="AP78" s="34">
        <v>6.83</v>
      </c>
      <c r="AQ78" s="34">
        <v>15.85</v>
      </c>
      <c r="AR78" s="34">
        <v>7.95</v>
      </c>
      <c r="AS78" s="34">
        <v>23.186979000000001</v>
      </c>
      <c r="AT78" s="34">
        <v>8.6400369999999995</v>
      </c>
      <c r="AU78" s="34">
        <v>5.67</v>
      </c>
      <c r="AV78" s="34">
        <v>13.484169</v>
      </c>
      <c r="AW78" s="34">
        <v>19.443079000000001</v>
      </c>
      <c r="AX78" s="34">
        <v>6.31</v>
      </c>
      <c r="AY78" s="34">
        <v>23.42</v>
      </c>
      <c r="AZ78" s="34">
        <v>70.860000999999997</v>
      </c>
      <c r="BA78" s="34">
        <v>20.52</v>
      </c>
      <c r="BB78" s="34">
        <v>21.370892000000001</v>
      </c>
      <c r="BC78" s="34">
        <v>25.430852999999999</v>
      </c>
      <c r="BD78" s="34">
        <v>25.280000999999999</v>
      </c>
      <c r="BE78" s="38"/>
      <c r="BF78" s="41">
        <f t="shared" si="60"/>
        <v>-3.4449954545216245E-2</v>
      </c>
      <c r="BG78" s="41">
        <f t="shared" si="61"/>
        <v>1.5953994404229895E-2</v>
      </c>
      <c r="BH78" s="41"/>
      <c r="BI78" s="41">
        <f t="shared" si="63"/>
        <v>2.7150989065950898E-2</v>
      </c>
      <c r="BJ78" s="41">
        <f t="shared" si="64"/>
        <v>3.6783622669000686</v>
      </c>
      <c r="BK78" s="41">
        <f t="shared" si="65"/>
        <v>1.7132126015304488E-2</v>
      </c>
      <c r="BL78" s="41">
        <f t="shared" si="66"/>
        <v>4.5761989926324714E-2</v>
      </c>
      <c r="BM78" s="41">
        <f t="shared" si="67"/>
        <v>2.4232313387767806E-2</v>
      </c>
      <c r="BN78" s="41">
        <f t="shared" si="68"/>
        <v>1.7873100647722703E-3</v>
      </c>
      <c r="BO78" s="41">
        <f t="shared" si="69"/>
        <v>6.6445427186685108E-3</v>
      </c>
      <c r="BP78" s="41">
        <f t="shared" si="70"/>
        <v>-1.671569826027642E-2</v>
      </c>
      <c r="BQ78" s="41">
        <f t="shared" si="71"/>
        <v>-2.5263171331111364E-3</v>
      </c>
      <c r="BR78" s="41">
        <f t="shared" si="72"/>
        <v>3.7225768119130394E-3</v>
      </c>
      <c r="BS78" s="41">
        <f t="shared" si="73"/>
        <v>1.980262729617973E-2</v>
      </c>
      <c r="BT78" s="41">
        <f t="shared" si="74"/>
        <v>-5.5415800635600164E-2</v>
      </c>
      <c r="BU78" s="41">
        <f t="shared" si="75"/>
        <v>1.7435123550494539E-2</v>
      </c>
      <c r="BV78" s="41">
        <f t="shared" si="76"/>
        <v>4.8527040894660381E-2</v>
      </c>
      <c r="BW78" s="41">
        <f t="shared" si="77"/>
        <v>9.0668756396862279E-3</v>
      </c>
      <c r="BX78" s="47">
        <f t="shared" si="78"/>
        <v>2.2700526045538226E-3</v>
      </c>
      <c r="BY78" s="47">
        <f t="shared" si="79"/>
        <v>-1.4256911180980858E-2</v>
      </c>
      <c r="BZ78" s="41">
        <f t="shared" si="80"/>
        <v>-1.2694459068206468E-2</v>
      </c>
      <c r="CA78" s="41">
        <f t="shared" si="81"/>
        <v>1.7374881861417321E-2</v>
      </c>
      <c r="CB78" s="41">
        <f t="shared" si="82"/>
        <v>-6.0156185817019916E-3</v>
      </c>
      <c r="CC78" s="41">
        <f t="shared" si="83"/>
        <v>4.4857454485952193E-2</v>
      </c>
      <c r="CD78" s="41">
        <f t="shared" si="84"/>
        <v>3.2464433630519721E-2</v>
      </c>
      <c r="CE78" s="41">
        <f t="shared" si="85"/>
        <v>3.606320206161278E-2</v>
      </c>
      <c r="CF78" s="41">
        <f t="shared" si="86"/>
        <v>3.4358258902055072E-2</v>
      </c>
      <c r="CG78" s="41">
        <f t="shared" si="59"/>
        <v>3.0536723860081702E-2</v>
      </c>
      <c r="CH78" s="41">
        <f t="shared" si="87"/>
        <v>-1.20858461430942E-2</v>
      </c>
      <c r="CI78" s="41">
        <f t="shared" si="88"/>
        <v>1.5766008116844723E-2</v>
      </c>
      <c r="CJ78" s="41">
        <f t="shared" si="89"/>
        <v>-4.8192864359489947E-3</v>
      </c>
      <c r="CK78" s="41">
        <f t="shared" si="90"/>
        <v>-3.6318764586575389E-2</v>
      </c>
      <c r="CL78" s="41">
        <f t="shared" si="91"/>
        <v>1.7669342425060588E-2</v>
      </c>
      <c r="CM78" s="41">
        <f t="shared" si="92"/>
        <v>2.1530661327319799E-2</v>
      </c>
      <c r="CN78" s="41">
        <f t="shared" si="93"/>
        <v>6.2887197777268949E-3</v>
      </c>
      <c r="CO78" s="41">
        <f t="shared" si="94"/>
        <v>-1.1560764261542731E-2</v>
      </c>
      <c r="CP78" s="41">
        <f t="shared" si="95"/>
        <v>-2.9413885206293341E-2</v>
      </c>
      <c r="CQ78" s="41">
        <f t="shared" si="96"/>
        <v>2.9297333455948021E-2</v>
      </c>
      <c r="CR78" s="41">
        <f t="shared" si="97"/>
        <v>-6.1557829507371972E-2</v>
      </c>
      <c r="CS78" s="41">
        <f t="shared" si="98"/>
        <v>1.0537557898753524E-2</v>
      </c>
      <c r="CT78" s="41">
        <f t="shared" si="99"/>
        <v>1.9217147185778351E-2</v>
      </c>
      <c r="CU78" s="41">
        <f t="shared" si="100"/>
        <v>-3.6547950131992982E-2</v>
      </c>
      <c r="CV78" s="41">
        <f t="shared" si="101"/>
        <v>4.1084083369874985E-2</v>
      </c>
      <c r="CW78" s="41">
        <f t="shared" si="102"/>
        <v>1.3622459575370859E-2</v>
      </c>
      <c r="CX78" s="41">
        <f t="shared" si="103"/>
        <v>7.4667799211175804E-3</v>
      </c>
      <c r="CY78" s="41">
        <f t="shared" si="104"/>
        <v>0</v>
      </c>
      <c r="CZ78" s="41">
        <f t="shared" si="105"/>
        <v>3.3313272235216074E-2</v>
      </c>
      <c r="DA78" s="41">
        <f t="shared" si="106"/>
        <v>3.6888633580985243E-2</v>
      </c>
      <c r="DB78" s="41">
        <f t="shared" si="107"/>
        <v>-1.7282441148748075E-2</v>
      </c>
      <c r="DC78" s="41">
        <f t="shared" si="108"/>
        <v>4.0075048959196918E-2</v>
      </c>
      <c r="DD78" s="41">
        <f t="shared" si="109"/>
        <v>-9.9698782008461034E-3</v>
      </c>
      <c r="DE78" s="41">
        <f t="shared" si="110"/>
        <v>-3.3072701126449271E-2</v>
      </c>
      <c r="DF78" s="41">
        <f t="shared" si="111"/>
        <v>9.6376571832827822E-3</v>
      </c>
      <c r="DG78" s="41">
        <f t="shared" si="112"/>
        <v>1.973507934638441E-2</v>
      </c>
      <c r="DH78" s="47">
        <f t="shared" si="113"/>
        <v>-1.4335012005613842E-2</v>
      </c>
    </row>
    <row r="79" spans="1:112">
      <c r="A79" s="43">
        <v>41961</v>
      </c>
      <c r="B79" s="34">
        <v>33.790000999999997</v>
      </c>
      <c r="C79" s="34">
        <v>3.925341</v>
      </c>
      <c r="D79" s="34"/>
      <c r="E79" s="34">
        <v>2.35</v>
      </c>
      <c r="F79" s="34">
        <v>459.60000600000001</v>
      </c>
      <c r="G79" s="34">
        <v>54.425545</v>
      </c>
      <c r="H79" s="34">
        <v>12.741872000000001</v>
      </c>
      <c r="I79" s="34">
        <v>5.51</v>
      </c>
      <c r="J79" s="34">
        <v>593.89013699999998</v>
      </c>
      <c r="K79" s="34">
        <v>3</v>
      </c>
      <c r="L79" s="34">
        <v>70.690002000000007</v>
      </c>
      <c r="M79" s="34">
        <v>12.04</v>
      </c>
      <c r="N79" s="34">
        <v>34.504314000000001</v>
      </c>
      <c r="O79" s="34">
        <v>6.04</v>
      </c>
      <c r="P79" s="34">
        <v>24.709999</v>
      </c>
      <c r="Q79" s="34">
        <v>16.27</v>
      </c>
      <c r="R79" s="34">
        <v>18.290001</v>
      </c>
      <c r="S79" s="34">
        <v>59.144466000000001</v>
      </c>
      <c r="T79" s="34">
        <v>17.156879</v>
      </c>
      <c r="U79" s="34">
        <v>19.030000999999999</v>
      </c>
      <c r="V79" s="34">
        <v>7.7964130000000003</v>
      </c>
      <c r="W79" s="34">
        <v>41.68</v>
      </c>
      <c r="X79" s="34">
        <v>24.99</v>
      </c>
      <c r="Y79" s="34">
        <v>13.064703</v>
      </c>
      <c r="Z79" s="34">
        <v>18.713728</v>
      </c>
      <c r="AA79" s="34">
        <v>53.031478999999997</v>
      </c>
      <c r="AB79" s="34">
        <v>28.091432999999999</v>
      </c>
      <c r="AC79" s="34">
        <v>9.9600000000000009</v>
      </c>
      <c r="AD79" s="34">
        <v>28.08</v>
      </c>
      <c r="AE79" s="34">
        <v>23.948931000000002</v>
      </c>
      <c r="AF79" s="34">
        <v>8.19</v>
      </c>
      <c r="AG79" s="34">
        <v>255.14999399999999</v>
      </c>
      <c r="AH79" s="34">
        <v>31.441133000000001</v>
      </c>
      <c r="AI79" s="34">
        <v>51.484904999999998</v>
      </c>
      <c r="AJ79" s="34">
        <v>5.7749160000000002</v>
      </c>
      <c r="AK79" s="34">
        <v>16.850000000000001</v>
      </c>
      <c r="AL79" s="34">
        <v>3.31</v>
      </c>
      <c r="AM79" s="34">
        <v>25.773023999999999</v>
      </c>
      <c r="AN79" s="34">
        <v>30.299999</v>
      </c>
      <c r="AO79" s="34">
        <v>56.657142999999998</v>
      </c>
      <c r="AP79" s="34">
        <v>6.8</v>
      </c>
      <c r="AQ79" s="34">
        <v>15.92</v>
      </c>
      <c r="AR79" s="34">
        <v>7.88</v>
      </c>
      <c r="AS79" s="34">
        <v>23.120433999999999</v>
      </c>
      <c r="AT79" s="34">
        <v>8.4013089999999995</v>
      </c>
      <c r="AU79" s="34">
        <v>5.68</v>
      </c>
      <c r="AV79" s="34">
        <v>13.208043</v>
      </c>
      <c r="AW79" s="34">
        <v>18.937742</v>
      </c>
      <c r="AX79" s="34">
        <v>6.48</v>
      </c>
      <c r="AY79" s="34">
        <v>24</v>
      </c>
      <c r="AZ79" s="34">
        <v>70.349997999999999</v>
      </c>
      <c r="BA79" s="34">
        <v>20.450001</v>
      </c>
      <c r="BB79" s="34">
        <v>21.379805000000001</v>
      </c>
      <c r="BC79" s="34">
        <v>25.440407</v>
      </c>
      <c r="BD79" s="34">
        <v>24.700001</v>
      </c>
      <c r="BE79" s="38"/>
      <c r="BF79" s="41">
        <f t="shared" si="60"/>
        <v>2.9431552869230104E-2</v>
      </c>
      <c r="BG79" s="41">
        <f t="shared" si="61"/>
        <v>-8.6708421354203813E-3</v>
      </c>
      <c r="BH79" s="41"/>
      <c r="BI79" s="41">
        <f t="shared" si="63"/>
        <v>4.793946228911905E-2</v>
      </c>
      <c r="BJ79" s="41">
        <f t="shared" si="64"/>
        <v>1.2259360988082883E-2</v>
      </c>
      <c r="BK79" s="41">
        <f t="shared" si="65"/>
        <v>-1.8517523369004935E-3</v>
      </c>
      <c r="BL79" s="41">
        <f t="shared" si="66"/>
        <v>-2.9232619957895313E-2</v>
      </c>
      <c r="BM79" s="41">
        <f t="shared" si="67"/>
        <v>1.4625489218979012E-2</v>
      </c>
      <c r="BN79" s="41">
        <f t="shared" si="68"/>
        <v>1.2422508064531693E-2</v>
      </c>
      <c r="BO79" s="41">
        <f t="shared" si="69"/>
        <v>-6.6445427186686131E-3</v>
      </c>
      <c r="BP79" s="41">
        <f t="shared" si="70"/>
        <v>-3.1744263006383333E-2</v>
      </c>
      <c r="BQ79" s="41">
        <f t="shared" si="71"/>
        <v>1.5063046311095542E-2</v>
      </c>
      <c r="BR79" s="41">
        <f t="shared" si="72"/>
        <v>-6.9242912315144092E-3</v>
      </c>
      <c r="BS79" s="41">
        <f t="shared" si="73"/>
        <v>-1.3158084577511199E-2</v>
      </c>
      <c r="BT79" s="41">
        <f t="shared" si="74"/>
        <v>5.6817929979845047E-3</v>
      </c>
      <c r="BU79" s="41">
        <f t="shared" si="75"/>
        <v>4.3116172642148204E-3</v>
      </c>
      <c r="BV79" s="41">
        <f t="shared" si="76"/>
        <v>-3.8084462088981995E-2</v>
      </c>
      <c r="BW79" s="41">
        <f t="shared" si="77"/>
        <v>-1.3473457366042762E-2</v>
      </c>
      <c r="BX79" s="47">
        <f t="shared" si="78"/>
        <v>-1.134353017231947E-3</v>
      </c>
      <c r="BY79" s="47">
        <f t="shared" si="79"/>
        <v>-2.4397731713036996E-2</v>
      </c>
      <c r="BZ79" s="41">
        <f t="shared" si="80"/>
        <v>1.8412113580159272E-2</v>
      </c>
      <c r="CA79" s="41">
        <f t="shared" si="81"/>
        <v>-2.8749181621539194E-3</v>
      </c>
      <c r="CB79" s="41">
        <f t="shared" si="82"/>
        <v>5.2156185390352721E-3</v>
      </c>
      <c r="CC79" s="41">
        <f t="shared" si="83"/>
        <v>7.4418965652593553E-4</v>
      </c>
      <c r="CD79" s="41">
        <f t="shared" si="84"/>
        <v>-6.2306134763964564E-3</v>
      </c>
      <c r="CE79" s="41">
        <f t="shared" si="85"/>
        <v>-2.6145364777095368E-2</v>
      </c>
      <c r="CF79" s="41">
        <f t="shared" si="86"/>
        <v>-4.9790700267833121E-3</v>
      </c>
      <c r="CG79" s="41">
        <f t="shared" si="59"/>
        <v>1.4925650216675792E-2</v>
      </c>
      <c r="CH79" s="41">
        <f t="shared" si="87"/>
        <v>3.40489615968717E-2</v>
      </c>
      <c r="CI79" s="41">
        <f t="shared" si="88"/>
        <v>-2.336193560273446E-2</v>
      </c>
      <c r="CJ79" s="41">
        <f t="shared" si="89"/>
        <v>-1.0929070532190206E-2</v>
      </c>
      <c r="CK79" s="41">
        <f t="shared" si="90"/>
        <v>-1.3708256493580318E-3</v>
      </c>
      <c r="CL79" s="41">
        <f t="shared" si="91"/>
        <v>-2.401471458894924E-2</v>
      </c>
      <c r="CM79" s="41">
        <f t="shared" si="92"/>
        <v>-9.1976392854897088E-3</v>
      </c>
      <c r="CN79" s="41">
        <f t="shared" si="93"/>
        <v>-8.0419041870851164E-4</v>
      </c>
      <c r="CO79" s="41">
        <f t="shared" si="94"/>
        <v>-2.0558785160569762E-2</v>
      </c>
      <c r="CP79" s="41">
        <f t="shared" si="95"/>
        <v>-1.2012156448003545E-2</v>
      </c>
      <c r="CQ79" s="41">
        <f t="shared" si="96"/>
        <v>-2.6154234162657337E-2</v>
      </c>
      <c r="CR79" s="41">
        <f t="shared" si="97"/>
        <v>-3.8839929811626275E-2</v>
      </c>
      <c r="CS79" s="41">
        <f t="shared" si="98"/>
        <v>-1.0234920077036073E-2</v>
      </c>
      <c r="CT79" s="41">
        <f t="shared" si="99"/>
        <v>-4.4020614006377639E-3</v>
      </c>
      <c r="CU79" s="41">
        <f t="shared" si="100"/>
        <v>4.4066800929473959E-3</v>
      </c>
      <c r="CV79" s="41">
        <f t="shared" si="101"/>
        <v>-8.8440247964527725E-3</v>
      </c>
      <c r="CW79" s="41">
        <f t="shared" si="102"/>
        <v>-2.8740558582371835E-3</v>
      </c>
      <c r="CX79" s="41">
        <f t="shared" si="103"/>
        <v>-2.801933817235357E-2</v>
      </c>
      <c r="CY79" s="41">
        <f t="shared" si="104"/>
        <v>1.7621149933992233E-3</v>
      </c>
      <c r="CZ79" s="41">
        <f t="shared" si="105"/>
        <v>-2.069036845096606E-2</v>
      </c>
      <c r="DA79" s="41">
        <f t="shared" si="106"/>
        <v>-2.6334309198585048E-2</v>
      </c>
      <c r="DB79" s="41">
        <f t="shared" si="107"/>
        <v>2.6584833811061657E-2</v>
      </c>
      <c r="DC79" s="41">
        <f t="shared" si="108"/>
        <v>2.4463472178374232E-2</v>
      </c>
      <c r="DD79" s="41">
        <f t="shared" si="109"/>
        <v>-7.2233584185444587E-3</v>
      </c>
      <c r="DE79" s="41">
        <f t="shared" si="110"/>
        <v>-3.4170889140037243E-3</v>
      </c>
      <c r="DF79" s="41">
        <f t="shared" si="111"/>
        <v>4.1697566377172252E-4</v>
      </c>
      <c r="DG79" s="41">
        <f t="shared" si="112"/>
        <v>3.7561484076987508E-4</v>
      </c>
      <c r="DH79" s="47">
        <f t="shared" si="113"/>
        <v>-2.3210324715857201E-2</v>
      </c>
    </row>
    <row r="80" spans="1:112">
      <c r="A80" s="43">
        <v>41962</v>
      </c>
      <c r="B80" s="34">
        <v>32.639999000000003</v>
      </c>
      <c r="C80" s="34">
        <v>3.8341859999999999</v>
      </c>
      <c r="D80" s="34"/>
      <c r="E80" s="34">
        <v>2.2400000000000002</v>
      </c>
      <c r="F80" s="34">
        <v>458.79998799999998</v>
      </c>
      <c r="G80" s="34">
        <v>55.039948000000003</v>
      </c>
      <c r="H80" s="34">
        <v>12.930859999999999</v>
      </c>
      <c r="I80" s="34">
        <v>5.78</v>
      </c>
      <c r="J80" s="34">
        <v>597.03241000000003</v>
      </c>
      <c r="K80" s="34">
        <v>2.97</v>
      </c>
      <c r="L80" s="34">
        <v>72.470000999999996</v>
      </c>
      <c r="M80" s="34">
        <v>11.93</v>
      </c>
      <c r="N80" s="34">
        <v>34.716396000000003</v>
      </c>
      <c r="O80" s="34">
        <v>6.05</v>
      </c>
      <c r="P80" s="34">
        <v>24.459999</v>
      </c>
      <c r="Q80" s="34">
        <v>16.510000000000002</v>
      </c>
      <c r="R80" s="34">
        <v>17.799999</v>
      </c>
      <c r="S80" s="34">
        <v>59.752361000000001</v>
      </c>
      <c r="T80" s="34">
        <v>17.098455000000001</v>
      </c>
      <c r="U80" s="34">
        <v>19.25</v>
      </c>
      <c r="V80" s="34">
        <v>8.6676199999999994</v>
      </c>
      <c r="W80" s="34">
        <v>41.91</v>
      </c>
      <c r="X80" s="34">
        <v>24.82</v>
      </c>
      <c r="Y80" s="34">
        <v>12.889730999999999</v>
      </c>
      <c r="Z80" s="34">
        <v>18.905878000000001</v>
      </c>
      <c r="AA80" s="34">
        <v>52.039847999999999</v>
      </c>
      <c r="AB80" s="34">
        <v>28.259701</v>
      </c>
      <c r="AC80" s="34">
        <v>10.14</v>
      </c>
      <c r="AD80" s="34">
        <v>29.73</v>
      </c>
      <c r="AE80" s="34">
        <v>24.113274000000001</v>
      </c>
      <c r="AF80" s="34">
        <v>8.25</v>
      </c>
      <c r="AG80" s="34">
        <v>254.449997</v>
      </c>
      <c r="AH80" s="34">
        <v>31.377451000000001</v>
      </c>
      <c r="AI80" s="34">
        <v>51.834415</v>
      </c>
      <c r="AJ80" s="34">
        <v>5.6857280000000001</v>
      </c>
      <c r="AK80" s="34">
        <v>17.149999999999999</v>
      </c>
      <c r="AL80" s="34">
        <v>3.42</v>
      </c>
      <c r="AM80" s="34">
        <v>25.817955000000001</v>
      </c>
      <c r="AN80" s="34">
        <v>30</v>
      </c>
      <c r="AO80" s="34">
        <v>56.485714000000002</v>
      </c>
      <c r="AP80" s="34">
        <v>6.53</v>
      </c>
      <c r="AQ80" s="34">
        <v>15.67</v>
      </c>
      <c r="AR80" s="34">
        <v>8.08</v>
      </c>
      <c r="AS80" s="34">
        <v>22.968325</v>
      </c>
      <c r="AT80" s="34">
        <v>8.5023119999999999</v>
      </c>
      <c r="AU80" s="34">
        <v>5.45</v>
      </c>
      <c r="AV80" s="34">
        <v>13.603823999999999</v>
      </c>
      <c r="AW80" s="34">
        <v>18.946027999999998</v>
      </c>
      <c r="AX80" s="34">
        <v>6.44</v>
      </c>
      <c r="AY80" s="34">
        <v>24.01</v>
      </c>
      <c r="AZ80" s="34">
        <v>70.870002999999997</v>
      </c>
      <c r="BA80" s="34">
        <v>20.110001</v>
      </c>
      <c r="BB80" s="34">
        <v>21.736280000000001</v>
      </c>
      <c r="BC80" s="34">
        <v>25.282722</v>
      </c>
      <c r="BD80" s="34">
        <v>24.799999</v>
      </c>
      <c r="BE80" s="38"/>
      <c r="BF80" s="41">
        <f t="shared" si="60"/>
        <v>-3.4626430862101695E-2</v>
      </c>
      <c r="BG80" s="41">
        <f t="shared" si="61"/>
        <v>-2.3496069692748391E-2</v>
      </c>
      <c r="BH80" s="41"/>
      <c r="BI80" s="41">
        <f t="shared" si="63"/>
        <v>-4.7939462289119064E-2</v>
      </c>
      <c r="BJ80" s="41">
        <f t="shared" si="64"/>
        <v>-1.7421999294029828E-3</v>
      </c>
      <c r="BK80" s="41">
        <f t="shared" si="65"/>
        <v>1.1225628006294869E-2</v>
      </c>
      <c r="BL80" s="41">
        <f t="shared" si="66"/>
        <v>1.4723124434484532E-2</v>
      </c>
      <c r="BM80" s="41">
        <f t="shared" si="67"/>
        <v>4.7839059519463122E-2</v>
      </c>
      <c r="BN80" s="41">
        <f t="shared" si="68"/>
        <v>5.2770523152697348E-3</v>
      </c>
      <c r="BO80" s="41">
        <f t="shared" si="69"/>
        <v>-1.0050335853501338E-2</v>
      </c>
      <c r="BP80" s="41">
        <f t="shared" si="70"/>
        <v>2.4868548444595948E-2</v>
      </c>
      <c r="BQ80" s="41">
        <f t="shared" si="71"/>
        <v>-9.1782037708501539E-3</v>
      </c>
      <c r="BR80" s="41">
        <f t="shared" si="72"/>
        <v>6.1277228627564543E-3</v>
      </c>
      <c r="BS80" s="41">
        <f t="shared" si="73"/>
        <v>1.6542600960264681E-3</v>
      </c>
      <c r="BT80" s="41">
        <f t="shared" si="74"/>
        <v>-1.0168890155121263E-2</v>
      </c>
      <c r="BU80" s="41">
        <f t="shared" si="75"/>
        <v>1.4643336701090349E-2</v>
      </c>
      <c r="BV80" s="41">
        <f t="shared" si="76"/>
        <v>-2.715611595919587E-2</v>
      </c>
      <c r="BW80" s="41">
        <f t="shared" si="77"/>
        <v>1.0225677376728793E-2</v>
      </c>
      <c r="BX80" s="47">
        <f t="shared" si="78"/>
        <v>-3.4110925118764528E-3</v>
      </c>
      <c r="BY80" s="47">
        <f t="shared" si="79"/>
        <v>1.1494326877129077E-2</v>
      </c>
      <c r="BZ80" s="41">
        <f t="shared" si="80"/>
        <v>0.10593048717660487</v>
      </c>
      <c r="CA80" s="41">
        <f t="shared" si="81"/>
        <v>5.5030644918685106E-3</v>
      </c>
      <c r="CB80" s="41">
        <f t="shared" si="82"/>
        <v>-6.8259650703997587E-3</v>
      </c>
      <c r="CC80" s="41">
        <f t="shared" si="83"/>
        <v>-1.3483218380074765E-2</v>
      </c>
      <c r="CD80" s="41">
        <f t="shared" si="84"/>
        <v>1.0215506829435013E-2</v>
      </c>
      <c r="CE80" s="41">
        <f t="shared" si="85"/>
        <v>-1.8875947823871482E-2</v>
      </c>
      <c r="CF80" s="41">
        <f t="shared" si="86"/>
        <v>5.9721424639672125E-3</v>
      </c>
      <c r="CG80" s="41">
        <f t="shared" si="59"/>
        <v>-9.302392662313674E-3</v>
      </c>
      <c r="CH80" s="41">
        <f t="shared" si="87"/>
        <v>5.7099057852395954E-2</v>
      </c>
      <c r="CI80" s="41">
        <f t="shared" si="88"/>
        <v>6.8387890448695201E-3</v>
      </c>
      <c r="CJ80" s="41">
        <f t="shared" si="89"/>
        <v>7.2993024816115351E-3</v>
      </c>
      <c r="CK80" s="41">
        <f t="shared" si="90"/>
        <v>-2.7472427496950686E-3</v>
      </c>
      <c r="CL80" s="41">
        <f t="shared" si="91"/>
        <v>-2.0274898846773582E-3</v>
      </c>
      <c r="CM80" s="41">
        <f t="shared" si="92"/>
        <v>6.7656529912631163E-3</v>
      </c>
      <c r="CN80" s="41">
        <f t="shared" si="93"/>
        <v>-1.5564535555054472E-2</v>
      </c>
      <c r="CO80" s="41">
        <f t="shared" si="94"/>
        <v>1.7647516813577922E-2</v>
      </c>
      <c r="CP80" s="41">
        <f t="shared" si="95"/>
        <v>3.2692361685542307E-2</v>
      </c>
      <c r="CQ80" s="41">
        <f t="shared" si="96"/>
        <v>1.741816582305088E-3</v>
      </c>
      <c r="CR80" s="41">
        <f t="shared" si="97"/>
        <v>-9.9502978498672429E-3</v>
      </c>
      <c r="CS80" s="41">
        <f t="shared" si="98"/>
        <v>-3.0303129287801568E-3</v>
      </c>
      <c r="CT80" s="41">
        <f t="shared" si="99"/>
        <v>-4.0515668893721289E-2</v>
      </c>
      <c r="CU80" s="41">
        <f t="shared" si="100"/>
        <v>-1.5828124048307551E-2</v>
      </c>
      <c r="CV80" s="41">
        <f t="shared" si="101"/>
        <v>2.506396866321622E-2</v>
      </c>
      <c r="CW80" s="41">
        <f t="shared" si="102"/>
        <v>-6.6007224137300024E-3</v>
      </c>
      <c r="CX80" s="41">
        <f t="shared" si="103"/>
        <v>1.1950599469128631E-2</v>
      </c>
      <c r="CY80" s="41">
        <f t="shared" si="104"/>
        <v>-4.133562405790716E-2</v>
      </c>
      <c r="CZ80" s="41">
        <f t="shared" si="105"/>
        <v>2.9524967474706652E-2</v>
      </c>
      <c r="DA80" s="41">
        <f t="shared" si="106"/>
        <v>4.3744327093786641E-4</v>
      </c>
      <c r="DB80" s="41">
        <f t="shared" si="107"/>
        <v>-6.191970247921107E-3</v>
      </c>
      <c r="DC80" s="41">
        <f t="shared" si="108"/>
        <v>4.1657988521629787E-4</v>
      </c>
      <c r="DD80" s="41">
        <f t="shared" si="109"/>
        <v>7.3645000220768876E-3</v>
      </c>
      <c r="DE80" s="41">
        <f t="shared" si="110"/>
        <v>-1.6765677877501342E-2</v>
      </c>
      <c r="DF80" s="41">
        <f t="shared" si="111"/>
        <v>1.6535969014284512E-2</v>
      </c>
      <c r="DG80" s="41">
        <f t="shared" si="112"/>
        <v>-6.2174992387658201E-3</v>
      </c>
      <c r="DH80" s="47">
        <f t="shared" si="113"/>
        <v>4.0403287285942528E-3</v>
      </c>
    </row>
    <row r="81" spans="1:112">
      <c r="A81" s="43">
        <v>41963</v>
      </c>
      <c r="B81" s="34">
        <v>33.810001</v>
      </c>
      <c r="C81" s="34">
        <v>3.9025530000000002</v>
      </c>
      <c r="D81" s="34"/>
      <c r="E81" s="34">
        <v>2.2000000000000002</v>
      </c>
      <c r="F81" s="34">
        <v>461.60000600000001</v>
      </c>
      <c r="G81" s="34">
        <v>53.490181</v>
      </c>
      <c r="H81" s="34">
        <v>12.960699</v>
      </c>
      <c r="I81" s="34">
        <v>6.01</v>
      </c>
      <c r="J81" s="34">
        <v>589.70050000000003</v>
      </c>
      <c r="K81" s="34">
        <v>3.03</v>
      </c>
      <c r="L81" s="34">
        <v>74.75</v>
      </c>
      <c r="M81" s="34">
        <v>12.01</v>
      </c>
      <c r="N81" s="34">
        <v>34.587299000000002</v>
      </c>
      <c r="O81" s="34">
        <v>6.03</v>
      </c>
      <c r="P81" s="34">
        <v>24.190000999999999</v>
      </c>
      <c r="Q81" s="34">
        <v>17.73</v>
      </c>
      <c r="R81" s="34">
        <v>17.959999</v>
      </c>
      <c r="S81" s="34">
        <v>59.116390000000003</v>
      </c>
      <c r="T81" s="34">
        <v>17.098455000000001</v>
      </c>
      <c r="U81" s="34">
        <v>19.02</v>
      </c>
      <c r="V81" s="34">
        <v>8.5342769999999994</v>
      </c>
      <c r="W81" s="34">
        <v>41.279998999999997</v>
      </c>
      <c r="X81" s="34">
        <v>24.74</v>
      </c>
      <c r="Y81" s="34">
        <v>12.393974</v>
      </c>
      <c r="Z81" s="34">
        <v>18.697020999999999</v>
      </c>
      <c r="AA81" s="34">
        <v>53.389567999999997</v>
      </c>
      <c r="AB81" s="34">
        <v>27.969906000000002</v>
      </c>
      <c r="AC81" s="34">
        <v>10.16</v>
      </c>
      <c r="AD81" s="34">
        <v>29.91</v>
      </c>
      <c r="AE81" s="34">
        <v>23.665887999999999</v>
      </c>
      <c r="AF81" s="34">
        <v>8.16</v>
      </c>
      <c r="AG81" s="34">
        <v>258.30001800000002</v>
      </c>
      <c r="AH81" s="34">
        <v>30.613253</v>
      </c>
      <c r="AI81" s="34">
        <v>51.397525999999999</v>
      </c>
      <c r="AJ81" s="34">
        <v>5.7126700000000001</v>
      </c>
      <c r="AK81" s="34">
        <v>17.41</v>
      </c>
      <c r="AL81" s="34">
        <v>3.25</v>
      </c>
      <c r="AM81" s="34">
        <v>25.521405999999999</v>
      </c>
      <c r="AN81" s="34">
        <v>28.4</v>
      </c>
      <c r="AO81" s="34">
        <v>56.285713000000001</v>
      </c>
      <c r="AP81" s="34">
        <v>6.62</v>
      </c>
      <c r="AQ81" s="34">
        <v>15.7</v>
      </c>
      <c r="AR81" s="34">
        <v>7.74</v>
      </c>
      <c r="AS81" s="34">
        <v>22.939800000000002</v>
      </c>
      <c r="AT81" s="34">
        <v>8.4472199999999997</v>
      </c>
      <c r="AU81" s="34">
        <v>5.5</v>
      </c>
      <c r="AV81" s="34">
        <v>13.520986000000001</v>
      </c>
      <c r="AW81" s="34">
        <v>18.937742</v>
      </c>
      <c r="AX81" s="34">
        <v>6.47</v>
      </c>
      <c r="AY81" s="34">
        <v>23.690000999999999</v>
      </c>
      <c r="AZ81" s="34">
        <v>70.059997999999993</v>
      </c>
      <c r="BA81" s="34">
        <v>20</v>
      </c>
      <c r="BB81" s="34">
        <v>23.313701999999999</v>
      </c>
      <c r="BC81" s="34">
        <v>25.015125000000001</v>
      </c>
      <c r="BD81" s="34">
        <v>24.5</v>
      </c>
      <c r="BE81" s="38"/>
      <c r="BF81" s="41">
        <f t="shared" si="60"/>
        <v>3.5218146838191508E-2</v>
      </c>
      <c r="BG81" s="41">
        <f t="shared" si="61"/>
        <v>1.7673797604270035E-2</v>
      </c>
      <c r="BH81" s="41"/>
      <c r="BI81" s="41">
        <f t="shared" si="63"/>
        <v>-1.8018505502678365E-2</v>
      </c>
      <c r="BJ81" s="41">
        <f t="shared" si="64"/>
        <v>6.0843690921287613E-3</v>
      </c>
      <c r="BK81" s="41">
        <f t="shared" si="65"/>
        <v>-2.8561144509708494E-2</v>
      </c>
      <c r="BL81" s="41">
        <f t="shared" si="66"/>
        <v>2.3049220952964882E-3</v>
      </c>
      <c r="BM81" s="41">
        <f t="shared" si="67"/>
        <v>3.9021065862829947E-2</v>
      </c>
      <c r="BN81" s="41">
        <f t="shared" si="68"/>
        <v>-1.2356619131402772E-2</v>
      </c>
      <c r="BO81" s="41">
        <f t="shared" si="69"/>
        <v>2.0000666706669435E-2</v>
      </c>
      <c r="BP81" s="41">
        <f t="shared" si="70"/>
        <v>3.0976515350792565E-2</v>
      </c>
      <c r="BQ81" s="41">
        <f t="shared" si="71"/>
        <v>6.6833999820675172E-3</v>
      </c>
      <c r="BR81" s="41">
        <f t="shared" si="72"/>
        <v>-3.7255488129193442E-3</v>
      </c>
      <c r="BS81" s="41">
        <f t="shared" si="73"/>
        <v>-3.3112613036559201E-3</v>
      </c>
      <c r="BT81" s="41">
        <f t="shared" si="74"/>
        <v>-1.1099723414619584E-2</v>
      </c>
      <c r="BU81" s="41">
        <f t="shared" si="75"/>
        <v>7.1291862154079899E-2</v>
      </c>
      <c r="BV81" s="41">
        <f t="shared" si="76"/>
        <v>8.9486060765021844E-3</v>
      </c>
      <c r="BW81" s="41">
        <f t="shared" si="77"/>
        <v>-1.0700492145995751E-2</v>
      </c>
      <c r="BX81" s="47">
        <f t="shared" si="78"/>
        <v>0</v>
      </c>
      <c r="BY81" s="47">
        <f t="shared" si="79"/>
        <v>-1.2020003616548964E-2</v>
      </c>
      <c r="BZ81" s="41">
        <f t="shared" si="80"/>
        <v>-1.5503600663082932E-2</v>
      </c>
      <c r="CA81" s="41">
        <f t="shared" si="81"/>
        <v>-1.5146364988479381E-2</v>
      </c>
      <c r="CB81" s="41">
        <f t="shared" si="82"/>
        <v>-3.2284128121194341E-3</v>
      </c>
      <c r="CC81" s="41">
        <f t="shared" si="83"/>
        <v>-3.9220561094262293E-2</v>
      </c>
      <c r="CD81" s="41">
        <f t="shared" si="84"/>
        <v>-1.1108672647134265E-2</v>
      </c>
      <c r="CE81" s="41">
        <f t="shared" si="85"/>
        <v>2.5605638266566481E-2</v>
      </c>
      <c r="CF81" s="41">
        <f t="shared" si="86"/>
        <v>-1.0307650410293676E-2</v>
      </c>
      <c r="CG81" s="41">
        <f t="shared" si="59"/>
        <v>3.7313476128581842E-3</v>
      </c>
      <c r="CH81" s="41">
        <f t="shared" si="87"/>
        <v>6.0362356318502414E-3</v>
      </c>
      <c r="CI81" s="41">
        <f t="shared" si="88"/>
        <v>-1.8727790826613702E-2</v>
      </c>
      <c r="CJ81" s="41">
        <f t="shared" si="89"/>
        <v>-1.0969031370573933E-2</v>
      </c>
      <c r="CK81" s="41">
        <f t="shared" si="90"/>
        <v>1.5017428543497658E-2</v>
      </c>
      <c r="CL81" s="41">
        <f t="shared" si="91"/>
        <v>-2.4656494151905614E-2</v>
      </c>
      <c r="CM81" s="41">
        <f t="shared" si="92"/>
        <v>-8.4642718936410507E-3</v>
      </c>
      <c r="CN81" s="41">
        <f t="shared" si="93"/>
        <v>4.7273397848339857E-3</v>
      </c>
      <c r="CO81" s="41">
        <f t="shared" si="94"/>
        <v>1.5046580168148775E-2</v>
      </c>
      <c r="CP81" s="41">
        <f t="shared" si="95"/>
        <v>-5.0985554732867637E-2</v>
      </c>
      <c r="CQ81" s="41">
        <f t="shared" si="96"/>
        <v>-1.1552629110122552E-2</v>
      </c>
      <c r="CR81" s="41">
        <f t="shared" si="97"/>
        <v>-5.4808236494995027E-2</v>
      </c>
      <c r="CS81" s="41">
        <f t="shared" si="98"/>
        <v>-3.5470192230536448E-3</v>
      </c>
      <c r="CT81" s="41">
        <f t="shared" si="99"/>
        <v>1.3688426660577107E-2</v>
      </c>
      <c r="CU81" s="41">
        <f t="shared" si="100"/>
        <v>1.9126559863327658E-3</v>
      </c>
      <c r="CV81" s="41">
        <f t="shared" si="101"/>
        <v>-4.2990184931368303E-2</v>
      </c>
      <c r="CW81" s="41">
        <f t="shared" si="102"/>
        <v>-1.2426995731553887E-3</v>
      </c>
      <c r="CX81" s="41">
        <f t="shared" si="103"/>
        <v>-6.500733355161035E-3</v>
      </c>
      <c r="CY81" s="41">
        <f t="shared" si="104"/>
        <v>9.1324835632724723E-3</v>
      </c>
      <c r="CZ81" s="41">
        <f t="shared" si="105"/>
        <v>-6.1079327401879872E-3</v>
      </c>
      <c r="DA81" s="41">
        <f t="shared" si="106"/>
        <v>-4.3744327093787801E-4</v>
      </c>
      <c r="DB81" s="41">
        <f t="shared" si="107"/>
        <v>4.6475683965468756E-3</v>
      </c>
      <c r="DC81" s="41">
        <f t="shared" si="108"/>
        <v>-1.3417349850565021E-2</v>
      </c>
      <c r="DD81" s="41">
        <f t="shared" si="109"/>
        <v>-1.1495265930811854E-2</v>
      </c>
      <c r="DE81" s="41">
        <f t="shared" si="110"/>
        <v>-5.4849799570727154E-3</v>
      </c>
      <c r="DF81" s="41">
        <f t="shared" si="111"/>
        <v>7.0058502500498984E-2</v>
      </c>
      <c r="DG81" s="41">
        <f t="shared" si="112"/>
        <v>-1.0640595603372665E-2</v>
      </c>
      <c r="DH81" s="47">
        <f t="shared" si="113"/>
        <v>-1.21704952976737E-2</v>
      </c>
    </row>
    <row r="82" spans="1:112">
      <c r="A82" s="43">
        <v>41964</v>
      </c>
      <c r="B82" s="34">
        <v>34.639999000000003</v>
      </c>
      <c r="C82" s="34">
        <v>3.8284910000000001</v>
      </c>
      <c r="D82" s="34"/>
      <c r="E82" s="34">
        <v>2.2000000000000002</v>
      </c>
      <c r="F82" s="34">
        <v>456.79998799999998</v>
      </c>
      <c r="G82" s="34">
        <v>53.581885999999997</v>
      </c>
      <c r="H82" s="34">
        <v>13.040274999999999</v>
      </c>
      <c r="I82" s="34">
        <v>6.09</v>
      </c>
      <c r="J82" s="34">
        <v>584.46337900000003</v>
      </c>
      <c r="K82" s="34">
        <v>2.98</v>
      </c>
      <c r="L82" s="34">
        <v>71.989998</v>
      </c>
      <c r="M82" s="34">
        <v>12.47</v>
      </c>
      <c r="N82" s="34">
        <v>34.467441999999998</v>
      </c>
      <c r="O82" s="34">
        <v>6.06</v>
      </c>
      <c r="P82" s="34">
        <v>24.549999</v>
      </c>
      <c r="Q82" s="34">
        <v>16.540001</v>
      </c>
      <c r="R82" s="34">
        <v>17.690000999999999</v>
      </c>
      <c r="S82" s="34">
        <v>59.013527000000003</v>
      </c>
      <c r="T82" s="34">
        <v>17.059507</v>
      </c>
      <c r="U82" s="34">
        <v>19.049999</v>
      </c>
      <c r="V82" s="34">
        <v>8.8543050000000001</v>
      </c>
      <c r="W82" s="34">
        <v>41.060001</v>
      </c>
      <c r="X82" s="34">
        <v>24.940000999999999</v>
      </c>
      <c r="Y82" s="34">
        <v>13.307724</v>
      </c>
      <c r="Z82" s="34">
        <v>18.997776000000002</v>
      </c>
      <c r="AA82" s="34">
        <v>51.833263000000002</v>
      </c>
      <c r="AB82" s="34">
        <v>28.36253</v>
      </c>
      <c r="AC82" s="34">
        <v>10.029999999999999</v>
      </c>
      <c r="AD82" s="34">
        <v>32</v>
      </c>
      <c r="AE82" s="34">
        <v>24.323274999999999</v>
      </c>
      <c r="AF82" s="34">
        <v>8.11</v>
      </c>
      <c r="AG82" s="34">
        <v>170.449997</v>
      </c>
      <c r="AH82" s="34">
        <v>30.922571000000001</v>
      </c>
      <c r="AI82" s="34">
        <v>51.193644999999997</v>
      </c>
      <c r="AJ82" s="34">
        <v>5.6857280000000001</v>
      </c>
      <c r="AK82" s="34">
        <v>17.200001</v>
      </c>
      <c r="AL82" s="34">
        <v>3.34</v>
      </c>
      <c r="AM82" s="34">
        <v>25.440525000000001</v>
      </c>
      <c r="AN82" s="34">
        <v>27.799999</v>
      </c>
      <c r="AO82" s="34">
        <v>56.422854999999998</v>
      </c>
      <c r="AP82" s="34">
        <v>6.39</v>
      </c>
      <c r="AQ82" s="34">
        <v>15.94</v>
      </c>
      <c r="AR82" s="34">
        <v>7.48</v>
      </c>
      <c r="AS82" s="34">
        <v>23.671824000000001</v>
      </c>
      <c r="AT82" s="34">
        <v>8.6124919999999996</v>
      </c>
      <c r="AU82" s="34">
        <v>5.58</v>
      </c>
      <c r="AV82" s="34">
        <v>13.613028999999999</v>
      </c>
      <c r="AW82" s="34">
        <v>18.722352999999998</v>
      </c>
      <c r="AX82" s="34">
        <v>6.28</v>
      </c>
      <c r="AY82" s="34">
        <v>24</v>
      </c>
      <c r="AZ82" s="34">
        <v>71.419998000000007</v>
      </c>
      <c r="BA82" s="34">
        <v>19.34</v>
      </c>
      <c r="BB82" s="34">
        <v>23.518675000000002</v>
      </c>
      <c r="BC82" s="34">
        <v>25.191931</v>
      </c>
      <c r="BD82" s="34">
        <v>24.67</v>
      </c>
      <c r="BE82" s="38"/>
      <c r="BF82" s="41">
        <f t="shared" si="60"/>
        <v>2.4252408529031398E-2</v>
      </c>
      <c r="BG82" s="41">
        <f t="shared" si="61"/>
        <v>-1.9160223574873663E-2</v>
      </c>
      <c r="BH82" s="41"/>
      <c r="BI82" s="41">
        <f t="shared" si="63"/>
        <v>0</v>
      </c>
      <c r="BJ82" s="41">
        <f t="shared" si="64"/>
        <v>-1.0453096120058855E-2</v>
      </c>
      <c r="BK82" s="41">
        <f t="shared" si="65"/>
        <v>1.7129588508571218E-3</v>
      </c>
      <c r="BL82" s="41">
        <f t="shared" si="66"/>
        <v>6.1210205783290223E-3</v>
      </c>
      <c r="BM82" s="41">
        <f t="shared" si="67"/>
        <v>1.3223333174689433E-2</v>
      </c>
      <c r="BN82" s="41">
        <f t="shared" si="68"/>
        <v>-8.9206554955913592E-3</v>
      </c>
      <c r="BO82" s="41">
        <f t="shared" si="69"/>
        <v>-1.6639319003964669E-2</v>
      </c>
      <c r="BP82" s="41">
        <f t="shared" si="70"/>
        <v>-3.7622019571221042E-2</v>
      </c>
      <c r="BQ82" s="41">
        <f t="shared" si="71"/>
        <v>3.758612360005302E-2</v>
      </c>
      <c r="BR82" s="41">
        <f t="shared" si="72"/>
        <v>-3.4713654305113615E-3</v>
      </c>
      <c r="BS82" s="41">
        <f t="shared" si="73"/>
        <v>4.962789342128876E-3</v>
      </c>
      <c r="BT82" s="41">
        <f t="shared" si="74"/>
        <v>1.477244754599984E-2</v>
      </c>
      <c r="BU82" s="41">
        <f t="shared" si="75"/>
        <v>-6.9476370031081008E-2</v>
      </c>
      <c r="BV82" s="41">
        <f t="shared" si="76"/>
        <v>-1.5147442493959926E-2</v>
      </c>
      <c r="BW82" s="41">
        <f t="shared" si="77"/>
        <v>-1.7415237157544826E-3</v>
      </c>
      <c r="BX82" s="47">
        <f t="shared" si="78"/>
        <v>-2.2804649105912555E-3</v>
      </c>
      <c r="BY82" s="47">
        <f t="shared" si="79"/>
        <v>1.5759919620259705E-3</v>
      </c>
      <c r="BZ82" s="41">
        <f t="shared" si="80"/>
        <v>3.6813138783158568E-2</v>
      </c>
      <c r="CA82" s="41">
        <f t="shared" si="81"/>
        <v>-5.3436610031104793E-3</v>
      </c>
      <c r="CB82" s="41">
        <f t="shared" si="82"/>
        <v>8.051613383778777E-3</v>
      </c>
      <c r="CC82" s="41">
        <f t="shared" si="83"/>
        <v>7.1134231787834068E-2</v>
      </c>
      <c r="CD82" s="41">
        <f t="shared" si="84"/>
        <v>1.5957713326320479E-2</v>
      </c>
      <c r="CE82" s="41">
        <f t="shared" si="85"/>
        <v>-2.9583285039399523E-2</v>
      </c>
      <c r="CF82" s="41">
        <f t="shared" si="86"/>
        <v>1.3939761375518419E-2</v>
      </c>
      <c r="CG82" s="41">
        <f t="shared" si="59"/>
        <v>1.7536213107728571E-2</v>
      </c>
      <c r="CH82" s="41">
        <f t="shared" si="87"/>
        <v>6.7543030157869985E-2</v>
      </c>
      <c r="CI82" s="41">
        <f t="shared" si="88"/>
        <v>2.7399024437196898E-2</v>
      </c>
      <c r="CJ82" s="41">
        <f t="shared" si="89"/>
        <v>-6.1463008486941778E-3</v>
      </c>
      <c r="CK82" s="41">
        <f t="shared" si="90"/>
        <v>-0.41567978880476109</v>
      </c>
      <c r="CL82" s="41">
        <f t="shared" si="91"/>
        <v>1.0053350556345592E-2</v>
      </c>
      <c r="CM82" s="41">
        <f t="shared" si="92"/>
        <v>-3.9746357589517875E-3</v>
      </c>
      <c r="CN82" s="41">
        <f t="shared" si="93"/>
        <v>-4.7273397848338799E-3</v>
      </c>
      <c r="CO82" s="41">
        <f t="shared" si="94"/>
        <v>-1.2135311821157135E-2</v>
      </c>
      <c r="CP82" s="41">
        <f t="shared" si="95"/>
        <v>2.7315810646962924E-2</v>
      </c>
      <c r="CQ82" s="41">
        <f t="shared" si="96"/>
        <v>-3.1741759514165835E-3</v>
      </c>
      <c r="CR82" s="41">
        <f t="shared" si="97"/>
        <v>-2.1353160441792574E-2</v>
      </c>
      <c r="CS82" s="41">
        <f t="shared" si="98"/>
        <v>2.433569516783259E-3</v>
      </c>
      <c r="CT82" s="41">
        <f t="shared" si="99"/>
        <v>-3.5361101559473508E-2</v>
      </c>
      <c r="CU82" s="41">
        <f t="shared" si="100"/>
        <v>1.5170961007806604E-2</v>
      </c>
      <c r="CV82" s="41">
        <f t="shared" si="101"/>
        <v>-3.4168895615249897E-2</v>
      </c>
      <c r="CW82" s="41">
        <f t="shared" si="102"/>
        <v>3.1412086858627238E-2</v>
      </c>
      <c r="CX82" s="41">
        <f t="shared" si="103"/>
        <v>1.937631430109105E-2</v>
      </c>
      <c r="CY82" s="41">
        <f t="shared" si="104"/>
        <v>1.4440684154794428E-2</v>
      </c>
      <c r="CZ82" s="41">
        <f t="shared" si="105"/>
        <v>6.7843518949648888E-3</v>
      </c>
      <c r="DA82" s="41">
        <f t="shared" si="106"/>
        <v>-1.143870447082098E-2</v>
      </c>
      <c r="DB82" s="41">
        <f t="shared" si="107"/>
        <v>-2.9806128032701818E-2</v>
      </c>
      <c r="DC82" s="41">
        <f t="shared" si="108"/>
        <v>1.3000769965348753E-2</v>
      </c>
      <c r="DD82" s="41">
        <f t="shared" si="109"/>
        <v>1.9225924940561221E-2</v>
      </c>
      <c r="DE82" s="41">
        <f t="shared" si="110"/>
        <v>-3.3556783528842754E-2</v>
      </c>
      <c r="DF82" s="41">
        <f t="shared" si="111"/>
        <v>8.7535300129726757E-3</v>
      </c>
      <c r="DG82" s="41">
        <f t="shared" si="112"/>
        <v>7.0431029007394248E-3</v>
      </c>
      <c r="DH82" s="47">
        <f t="shared" si="113"/>
        <v>6.9148129905841123E-3</v>
      </c>
    </row>
    <row r="83" spans="1:112">
      <c r="A83" s="43">
        <v>41967</v>
      </c>
      <c r="B83" s="34">
        <v>35.669998</v>
      </c>
      <c r="C83" s="34">
        <v>3.8170959999999998</v>
      </c>
      <c r="D83" s="34"/>
      <c r="E83" s="34">
        <v>2.06</v>
      </c>
      <c r="F83" s="34">
        <v>469.20001200000002</v>
      </c>
      <c r="G83" s="34">
        <v>53.031669999999998</v>
      </c>
      <c r="H83" s="34">
        <v>12.682188999999999</v>
      </c>
      <c r="I83" s="34">
        <v>6.26</v>
      </c>
      <c r="J83" s="34">
        <v>568.75195299999996</v>
      </c>
      <c r="K83" s="34">
        <v>3.05</v>
      </c>
      <c r="L83" s="34">
        <v>73.110000999999997</v>
      </c>
      <c r="M83" s="34">
        <v>12.03</v>
      </c>
      <c r="N83" s="34">
        <v>34.236919</v>
      </c>
      <c r="O83" s="34">
        <v>6.02</v>
      </c>
      <c r="P83" s="34">
        <v>24.559999000000001</v>
      </c>
      <c r="Q83" s="34">
        <v>16.27</v>
      </c>
      <c r="R83" s="34">
        <v>18.700001</v>
      </c>
      <c r="S83" s="34">
        <v>58.611378000000002</v>
      </c>
      <c r="T83" s="34">
        <v>17.254251</v>
      </c>
      <c r="U83" s="34">
        <v>18.98</v>
      </c>
      <c r="V83" s="34">
        <v>8.800967</v>
      </c>
      <c r="W83" s="34">
        <v>40.610000999999997</v>
      </c>
      <c r="X83" s="34">
        <v>24.84</v>
      </c>
      <c r="Y83" s="34">
        <v>13.375769999999999</v>
      </c>
      <c r="Z83" s="34">
        <v>18.546644000000001</v>
      </c>
      <c r="AA83" s="34">
        <v>51.392544000000001</v>
      </c>
      <c r="AB83" s="34">
        <v>28.979510999999999</v>
      </c>
      <c r="AC83" s="34">
        <v>10</v>
      </c>
      <c r="AD83" s="34">
        <v>31.799999</v>
      </c>
      <c r="AE83" s="34">
        <v>24.295884999999998</v>
      </c>
      <c r="AF83" s="34">
        <v>7.9</v>
      </c>
      <c r="AG83" s="34">
        <v>173.949997</v>
      </c>
      <c r="AH83" s="34">
        <v>30.940769</v>
      </c>
      <c r="AI83" s="34">
        <v>50.892676999999999</v>
      </c>
      <c r="AJ83" s="34">
        <v>5.5835340000000002</v>
      </c>
      <c r="AK83" s="34">
        <v>16.850000000000001</v>
      </c>
      <c r="AL83" s="34">
        <v>3.35</v>
      </c>
      <c r="AM83" s="34">
        <v>24.937287999999999</v>
      </c>
      <c r="AN83" s="34">
        <v>28</v>
      </c>
      <c r="AO83" s="34">
        <v>55.217143999999998</v>
      </c>
      <c r="AP83" s="34">
        <v>6.17</v>
      </c>
      <c r="AQ83" s="34">
        <v>16.209999</v>
      </c>
      <c r="AR83" s="34">
        <v>7.4</v>
      </c>
      <c r="AS83" s="34">
        <v>23.567249</v>
      </c>
      <c r="AT83" s="34">
        <v>8.5941270000000003</v>
      </c>
      <c r="AU83" s="34">
        <v>5.7</v>
      </c>
      <c r="AV83" s="34">
        <v>13.125206</v>
      </c>
      <c r="AW83" s="34">
        <v>18.755490999999999</v>
      </c>
      <c r="AX83" s="34">
        <v>6.4</v>
      </c>
      <c r="AY83" s="34">
        <v>23.1</v>
      </c>
      <c r="AZ83" s="34">
        <v>70.129997000000003</v>
      </c>
      <c r="BA83" s="34">
        <v>19.120000999999998</v>
      </c>
      <c r="BB83" s="34">
        <v>24.400959</v>
      </c>
      <c r="BC83" s="34">
        <v>25.191931</v>
      </c>
      <c r="BD83" s="34">
        <v>24.15</v>
      </c>
      <c r="BE83" s="38"/>
      <c r="BF83" s="41">
        <f t="shared" si="60"/>
        <v>2.9300888475398534E-2</v>
      </c>
      <c r="BG83" s="41">
        <f t="shared" si="61"/>
        <v>-2.9808066894654794E-3</v>
      </c>
      <c r="BH83" s="41"/>
      <c r="BI83" s="41">
        <f t="shared" si="63"/>
        <v>-6.5751377562780544E-2</v>
      </c>
      <c r="BJ83" s="41">
        <f t="shared" si="64"/>
        <v>2.6783510282669818E-2</v>
      </c>
      <c r="BK83" s="41">
        <f t="shared" si="65"/>
        <v>-1.0321780936637054E-2</v>
      </c>
      <c r="BL83" s="41">
        <f t="shared" si="66"/>
        <v>-2.7844077054258898E-2</v>
      </c>
      <c r="BM83" s="41">
        <f t="shared" si="67"/>
        <v>2.7532103390201578E-2</v>
      </c>
      <c r="BN83" s="41">
        <f t="shared" si="68"/>
        <v>-2.7249721293846424E-2</v>
      </c>
      <c r="BO83" s="41">
        <f t="shared" si="69"/>
        <v>2.3218290102007086E-2</v>
      </c>
      <c r="BP83" s="41">
        <f t="shared" si="70"/>
        <v>1.5437977283669095E-2</v>
      </c>
      <c r="BQ83" s="41">
        <f t="shared" si="71"/>
        <v>-3.5922229705357633E-2</v>
      </c>
      <c r="BR83" s="41">
        <f t="shared" si="72"/>
        <v>-6.710603569376767E-3</v>
      </c>
      <c r="BS83" s="41">
        <f t="shared" si="73"/>
        <v>-6.6225407604933824E-3</v>
      </c>
      <c r="BT83" s="41">
        <f t="shared" si="74"/>
        <v>4.0724905499732933E-4</v>
      </c>
      <c r="BU83" s="41">
        <f t="shared" si="75"/>
        <v>-1.6458828824089122E-2</v>
      </c>
      <c r="BV83" s="41">
        <f t="shared" si="76"/>
        <v>5.5524012635670618E-2</v>
      </c>
      <c r="BW83" s="41">
        <f t="shared" si="77"/>
        <v>-6.8378472554010547E-3</v>
      </c>
      <c r="BX83" s="47">
        <f t="shared" si="78"/>
        <v>1.135090426097062E-2</v>
      </c>
      <c r="BY83" s="47">
        <f t="shared" si="79"/>
        <v>-3.6812558974884651E-3</v>
      </c>
      <c r="BZ83" s="41">
        <f t="shared" si="80"/>
        <v>-6.0421796131586601E-3</v>
      </c>
      <c r="CA83" s="41">
        <f t="shared" si="81"/>
        <v>-1.102006962270745E-2</v>
      </c>
      <c r="CB83" s="41">
        <f t="shared" si="82"/>
        <v>-4.0177232828424846E-3</v>
      </c>
      <c r="CC83" s="41">
        <f t="shared" si="83"/>
        <v>5.1002426821373011E-3</v>
      </c>
      <c r="CD83" s="41">
        <f t="shared" si="84"/>
        <v>-2.403306343962568E-2</v>
      </c>
      <c r="CE83" s="41">
        <f t="shared" si="85"/>
        <v>-8.5389824636968887E-3</v>
      </c>
      <c r="CF83" s="41">
        <f t="shared" si="86"/>
        <v>2.1520155204083968E-2</v>
      </c>
      <c r="CG83" s="41">
        <f t="shared" si="59"/>
        <v>-1.5675747454808854E-2</v>
      </c>
      <c r="CH83" s="41">
        <f t="shared" si="87"/>
        <v>-6.2696444601367807E-3</v>
      </c>
      <c r="CI83" s="41">
        <f t="shared" si="88"/>
        <v>-1.1267164178736214E-3</v>
      </c>
      <c r="CJ83" s="41">
        <f t="shared" si="89"/>
        <v>-2.6235108654345585E-2</v>
      </c>
      <c r="CK83" s="41">
        <f t="shared" si="90"/>
        <v>2.0325903368173172E-2</v>
      </c>
      <c r="CL83" s="41">
        <f t="shared" si="91"/>
        <v>5.8832906612882752E-4</v>
      </c>
      <c r="CM83" s="41">
        <f t="shared" si="92"/>
        <v>-5.896360375891997E-3</v>
      </c>
      <c r="CN83" s="41">
        <f t="shared" si="93"/>
        <v>-1.8137266036834979E-2</v>
      </c>
      <c r="CO83" s="41">
        <f t="shared" si="94"/>
        <v>-2.0558785160569762E-2</v>
      </c>
      <c r="CP83" s="41">
        <f t="shared" si="95"/>
        <v>2.9895388483659859E-3</v>
      </c>
      <c r="CQ83" s="41">
        <f t="shared" si="96"/>
        <v>-1.9979181690625073E-2</v>
      </c>
      <c r="CR83" s="41">
        <f t="shared" si="97"/>
        <v>7.1685254498361668E-3</v>
      </c>
      <c r="CS83" s="41">
        <f t="shared" si="98"/>
        <v>-2.1600822143463722E-2</v>
      </c>
      <c r="CT83" s="41">
        <f t="shared" si="99"/>
        <v>-3.5035430472146932E-2</v>
      </c>
      <c r="CU83" s="41">
        <f t="shared" si="100"/>
        <v>1.6796600695199178E-2</v>
      </c>
      <c r="CV83" s="41">
        <f t="shared" si="101"/>
        <v>-1.0752791776261849E-2</v>
      </c>
      <c r="CW83" s="41">
        <f t="shared" si="102"/>
        <v>-4.4274861544691705E-3</v>
      </c>
      <c r="CX83" s="41">
        <f t="shared" si="103"/>
        <v>-2.1346444613737285E-3</v>
      </c>
      <c r="CY83" s="41">
        <f t="shared" si="104"/>
        <v>2.1277398447284879E-2</v>
      </c>
      <c r="CZ83" s="41">
        <f t="shared" si="105"/>
        <v>-3.6492845252062221E-2</v>
      </c>
      <c r="DA83" s="41">
        <f t="shared" si="106"/>
        <v>1.7684052815803999E-3</v>
      </c>
      <c r="DB83" s="41">
        <f t="shared" si="107"/>
        <v>1.8928009885518859E-2</v>
      </c>
      <c r="DC83" s="41">
        <f t="shared" si="108"/>
        <v>-3.8221212820197741E-2</v>
      </c>
      <c r="DD83" s="41">
        <f t="shared" si="109"/>
        <v>-1.8227294391822035E-2</v>
      </c>
      <c r="DE83" s="41">
        <f t="shared" si="110"/>
        <v>-1.1440530100639239E-2</v>
      </c>
      <c r="DF83" s="41">
        <f t="shared" si="111"/>
        <v>3.6827648395956009E-2</v>
      </c>
      <c r="DG83" s="41">
        <f t="shared" si="112"/>
        <v>0</v>
      </c>
      <c r="DH83" s="47">
        <f t="shared" si="113"/>
        <v>-2.1303550442683741E-2</v>
      </c>
    </row>
    <row r="84" spans="1:112">
      <c r="A84" s="43">
        <v>41968</v>
      </c>
      <c r="B84" s="34">
        <v>38.689999</v>
      </c>
      <c r="C84" s="34">
        <v>3.6746669999999999</v>
      </c>
      <c r="D84" s="34"/>
      <c r="E84" s="34">
        <v>2.06</v>
      </c>
      <c r="F84" s="34">
        <v>467.20001200000002</v>
      </c>
      <c r="G84" s="34">
        <v>51.509396000000002</v>
      </c>
      <c r="H84" s="34">
        <v>11.946126</v>
      </c>
      <c r="I84" s="34">
        <v>6.25</v>
      </c>
      <c r="J84" s="34">
        <v>543.61377000000005</v>
      </c>
      <c r="K84" s="34">
        <v>3.08</v>
      </c>
      <c r="L84" s="34">
        <v>72.699996999999996</v>
      </c>
      <c r="M84" s="34">
        <v>11.81</v>
      </c>
      <c r="N84" s="34">
        <v>33.598441999999999</v>
      </c>
      <c r="O84" s="34">
        <v>6.06</v>
      </c>
      <c r="P84" s="34">
        <v>24.25</v>
      </c>
      <c r="Q84" s="34">
        <v>16.59</v>
      </c>
      <c r="R84" s="34">
        <v>18.190000999999999</v>
      </c>
      <c r="S84" s="34">
        <v>57.591960999999998</v>
      </c>
      <c r="T84" s="34">
        <v>17.049772000000001</v>
      </c>
      <c r="U84" s="34">
        <v>19.02</v>
      </c>
      <c r="V84" s="34">
        <v>8.6765109999999996</v>
      </c>
      <c r="W84" s="34">
        <v>40.380001</v>
      </c>
      <c r="X84" s="34">
        <v>24.74</v>
      </c>
      <c r="Y84" s="34">
        <v>13.366051000000001</v>
      </c>
      <c r="Z84" s="34">
        <v>18.153986</v>
      </c>
      <c r="AA84" s="34">
        <v>49.464367000000003</v>
      </c>
      <c r="AB84" s="34">
        <v>29.400185</v>
      </c>
      <c r="AC84" s="34">
        <v>10.039999999999999</v>
      </c>
      <c r="AD84" s="34">
        <v>30.549999</v>
      </c>
      <c r="AE84" s="34">
        <v>23.967193999999999</v>
      </c>
      <c r="AF84" s="34">
        <v>7.74</v>
      </c>
      <c r="AG84" s="34">
        <v>161.35000600000001</v>
      </c>
      <c r="AH84" s="34">
        <v>31.131815</v>
      </c>
      <c r="AI84" s="34">
        <v>50.591717000000003</v>
      </c>
      <c r="AJ84" s="34">
        <v>5.6764380000000001</v>
      </c>
      <c r="AK84" s="34">
        <v>15.83</v>
      </c>
      <c r="AL84" s="34">
        <v>3.37</v>
      </c>
      <c r="AM84" s="34">
        <v>24.676682</v>
      </c>
      <c r="AN84" s="34">
        <v>29.000001999999999</v>
      </c>
      <c r="AO84" s="34">
        <v>55.051430000000003</v>
      </c>
      <c r="AP84" s="34">
        <v>5.8</v>
      </c>
      <c r="AQ84" s="34">
        <v>15.97</v>
      </c>
      <c r="AR84" s="34">
        <v>7.34</v>
      </c>
      <c r="AS84" s="34">
        <v>23.842943000000002</v>
      </c>
      <c r="AT84" s="34">
        <v>8.5849460000000004</v>
      </c>
      <c r="AU84" s="34">
        <v>5.87</v>
      </c>
      <c r="AV84" s="34">
        <v>13.208043</v>
      </c>
      <c r="AW84" s="34">
        <v>18.639510999999999</v>
      </c>
      <c r="AX84" s="34">
        <v>6.35</v>
      </c>
      <c r="AY84" s="34">
        <v>23.059999000000001</v>
      </c>
      <c r="AZ84" s="34">
        <v>67.919998000000007</v>
      </c>
      <c r="BA84" s="34">
        <v>19.559999000000001</v>
      </c>
      <c r="BB84" s="34">
        <v>25.399101000000002</v>
      </c>
      <c r="BC84" s="34">
        <v>24.594622000000001</v>
      </c>
      <c r="BD84" s="34">
        <v>24.23</v>
      </c>
      <c r="BE84" s="38"/>
      <c r="BF84" s="41">
        <f t="shared" si="60"/>
        <v>8.1271199564676891E-2</v>
      </c>
      <c r="BG84" s="41">
        <f t="shared" si="61"/>
        <v>-3.8027407774321315E-2</v>
      </c>
      <c r="BH84" s="41"/>
      <c r="BI84" s="41">
        <f t="shared" si="63"/>
        <v>0</v>
      </c>
      <c r="BJ84" s="41">
        <f t="shared" si="64"/>
        <v>-4.2716851558191717E-3</v>
      </c>
      <c r="BK84" s="41">
        <f t="shared" si="65"/>
        <v>-2.9125044631436763E-2</v>
      </c>
      <c r="BL84" s="41">
        <f t="shared" si="66"/>
        <v>-5.9791526460858023E-2</v>
      </c>
      <c r="BM84" s="41">
        <f t="shared" si="67"/>
        <v>-1.5987213636969929E-3</v>
      </c>
      <c r="BN84" s="41">
        <f t="shared" si="68"/>
        <v>-4.5205391023429277E-2</v>
      </c>
      <c r="BO84" s="41">
        <f t="shared" si="69"/>
        <v>9.7880063661629439E-3</v>
      </c>
      <c r="BP84" s="41">
        <f t="shared" si="70"/>
        <v>-5.6238267092456416E-3</v>
      </c>
      <c r="BQ84" s="41">
        <f t="shared" si="71"/>
        <v>-1.8456899777316505E-2</v>
      </c>
      <c r="BR84" s="41">
        <f t="shared" si="72"/>
        <v>-1.8824867901777963E-2</v>
      </c>
      <c r="BS84" s="41">
        <f t="shared" si="73"/>
        <v>6.6225407604934569E-3</v>
      </c>
      <c r="BT84" s="41">
        <f t="shared" si="74"/>
        <v>-1.2702445178836348E-2</v>
      </c>
      <c r="BU84" s="41">
        <f t="shared" si="75"/>
        <v>1.9477182971406801E-2</v>
      </c>
      <c r="BV84" s="41">
        <f t="shared" si="76"/>
        <v>-2.7651529831184952E-2</v>
      </c>
      <c r="BW84" s="41">
        <f t="shared" si="77"/>
        <v>-1.7545849568750528E-2</v>
      </c>
      <c r="BX84" s="47">
        <f t="shared" si="78"/>
        <v>-1.1921716693817707E-2</v>
      </c>
      <c r="BY84" s="47">
        <f t="shared" si="79"/>
        <v>2.1052639354624146E-3</v>
      </c>
      <c r="BZ84" s="41">
        <f t="shared" si="80"/>
        <v>-1.4242112470802632E-2</v>
      </c>
      <c r="CA84" s="41">
        <f t="shared" si="81"/>
        <v>-5.6797286732566737E-3</v>
      </c>
      <c r="CB84" s="41">
        <f t="shared" si="82"/>
        <v>-4.0338901009361926E-3</v>
      </c>
      <c r="CC84" s="41">
        <f t="shared" si="83"/>
        <v>-7.2687648518155238E-4</v>
      </c>
      <c r="CD84" s="41">
        <f t="shared" si="84"/>
        <v>-2.1398705319809155E-2</v>
      </c>
      <c r="CE84" s="41">
        <f t="shared" si="85"/>
        <v>-3.8240551807194045E-2</v>
      </c>
      <c r="CF84" s="41">
        <f t="shared" si="86"/>
        <v>1.4411903797675285E-2</v>
      </c>
      <c r="CG84" s="41">
        <f t="shared" si="59"/>
        <v>2.2059718064732257E-2</v>
      </c>
      <c r="CH84" s="41">
        <f t="shared" si="87"/>
        <v>-4.0101605455210153E-2</v>
      </c>
      <c r="CI84" s="41">
        <f t="shared" si="88"/>
        <v>-1.3621015844340324E-2</v>
      </c>
      <c r="CJ84" s="41">
        <f t="shared" si="89"/>
        <v>-2.046107187134006E-2</v>
      </c>
      <c r="CK84" s="41">
        <f t="shared" si="90"/>
        <v>-7.5191928667404428E-2</v>
      </c>
      <c r="CL84" s="41">
        <f t="shared" si="91"/>
        <v>6.155587247578977E-3</v>
      </c>
      <c r="CM84" s="41">
        <f t="shared" si="92"/>
        <v>-5.9311756305091912E-3</v>
      </c>
      <c r="CN84" s="41">
        <f t="shared" si="93"/>
        <v>1.6502014083966243E-2</v>
      </c>
      <c r="CO84" s="41">
        <f t="shared" si="94"/>
        <v>-6.2443782905449975E-2</v>
      </c>
      <c r="CP84" s="41">
        <f t="shared" si="95"/>
        <v>5.9523985272953517E-3</v>
      </c>
      <c r="CQ84" s="41">
        <f t="shared" si="96"/>
        <v>-1.050544420439432E-2</v>
      </c>
      <c r="CR84" s="41">
        <f t="shared" si="97"/>
        <v>3.5091388776784915E-2</v>
      </c>
      <c r="CS84" s="41">
        <f t="shared" si="98"/>
        <v>-3.0056455568871722E-3</v>
      </c>
      <c r="CT84" s="41">
        <f t="shared" si="99"/>
        <v>-6.1840920364922808E-2</v>
      </c>
      <c r="CU84" s="41">
        <f t="shared" si="100"/>
        <v>-1.4916311830347128E-2</v>
      </c>
      <c r="CV84" s="41">
        <f t="shared" si="101"/>
        <v>-8.1411575836998849E-3</v>
      </c>
      <c r="CW84" s="41">
        <f t="shared" si="102"/>
        <v>1.163028859308851E-2</v>
      </c>
      <c r="CX84" s="41">
        <f t="shared" si="103"/>
        <v>-1.0688587066457144E-3</v>
      </c>
      <c r="CY84" s="41">
        <f t="shared" si="104"/>
        <v>2.9388458999500704E-2</v>
      </c>
      <c r="CZ84" s="41">
        <f t="shared" si="105"/>
        <v>6.2914586225786984E-3</v>
      </c>
      <c r="DA84" s="41">
        <f t="shared" si="106"/>
        <v>-6.2029878688350812E-3</v>
      </c>
      <c r="DB84" s="41">
        <f t="shared" si="107"/>
        <v>-7.8431774610260054E-3</v>
      </c>
      <c r="DC84" s="41">
        <f t="shared" si="108"/>
        <v>-1.7331460519702628E-3</v>
      </c>
      <c r="DD84" s="41">
        <f t="shared" si="109"/>
        <v>-3.2020107214435656E-2</v>
      </c>
      <c r="DE84" s="41">
        <f t="shared" si="110"/>
        <v>2.2751653557416662E-2</v>
      </c>
      <c r="DF84" s="41">
        <f t="shared" si="111"/>
        <v>4.0091344891840699E-2</v>
      </c>
      <c r="DG84" s="41">
        <f t="shared" si="112"/>
        <v>-2.3995943678457043E-2</v>
      </c>
      <c r="DH84" s="47">
        <f t="shared" si="113"/>
        <v>3.3071547298527352E-3</v>
      </c>
    </row>
    <row r="85" spans="1:112">
      <c r="A85" s="43">
        <v>41969</v>
      </c>
      <c r="B85" s="34">
        <v>40.169998</v>
      </c>
      <c r="C85" s="34">
        <v>3.8284910000000001</v>
      </c>
      <c r="D85" s="34"/>
      <c r="E85" s="34">
        <v>2.0699999999999998</v>
      </c>
      <c r="F85" s="34">
        <v>12.38</v>
      </c>
      <c r="G85" s="34">
        <v>55.810253000000003</v>
      </c>
      <c r="H85" s="34">
        <v>11.946126</v>
      </c>
      <c r="I85" s="34">
        <v>6.38</v>
      </c>
      <c r="J85" s="34">
        <v>551.99310300000002</v>
      </c>
      <c r="K85" s="34">
        <v>2.9129999999999998</v>
      </c>
      <c r="L85" s="34">
        <v>71.959998999999996</v>
      </c>
      <c r="M85" s="34">
        <v>12.15</v>
      </c>
      <c r="N85" s="34">
        <v>33.755752999999999</v>
      </c>
      <c r="O85" s="34">
        <v>6.14</v>
      </c>
      <c r="P85" s="34">
        <v>24.57</v>
      </c>
      <c r="Q85" s="34">
        <v>16.16</v>
      </c>
      <c r="R85" s="34">
        <v>17.649999999999999</v>
      </c>
      <c r="S85" s="34">
        <v>58.171810000000001</v>
      </c>
      <c r="T85" s="34">
        <v>17.273724000000001</v>
      </c>
      <c r="U85" s="34">
        <v>19.290001</v>
      </c>
      <c r="V85" s="34">
        <v>8.7209610000000009</v>
      </c>
      <c r="W85" s="34">
        <v>40.200001</v>
      </c>
      <c r="X85" s="34">
        <v>24.66</v>
      </c>
      <c r="Y85" s="34">
        <v>13.560466</v>
      </c>
      <c r="Z85" s="34">
        <v>18.195762999999999</v>
      </c>
      <c r="AA85" s="34">
        <v>49.553894</v>
      </c>
      <c r="AB85" s="34">
        <v>29.727367000000001</v>
      </c>
      <c r="AC85" s="34">
        <v>10.32</v>
      </c>
      <c r="AD85" s="34">
        <v>31.18</v>
      </c>
      <c r="AE85" s="34">
        <v>24.095016000000001</v>
      </c>
      <c r="AF85" s="34">
        <v>7.99</v>
      </c>
      <c r="AG85" s="34">
        <v>151.90000900000001</v>
      </c>
      <c r="AH85" s="34">
        <v>30.76792</v>
      </c>
      <c r="AI85" s="34">
        <v>50.009189999999997</v>
      </c>
      <c r="AJ85" s="34">
        <v>5.8864010000000002</v>
      </c>
      <c r="AK85" s="34">
        <v>15.79</v>
      </c>
      <c r="AL85" s="34">
        <v>3.31</v>
      </c>
      <c r="AM85" s="34">
        <v>25.152961999999999</v>
      </c>
      <c r="AN85" s="34">
        <v>29.000001999999999</v>
      </c>
      <c r="AO85" s="34">
        <v>55.908572999999997</v>
      </c>
      <c r="AP85" s="34">
        <v>5.96</v>
      </c>
      <c r="AQ85" s="34">
        <v>15</v>
      </c>
      <c r="AR85" s="34">
        <v>7.4</v>
      </c>
      <c r="AS85" s="34">
        <v>24.004559</v>
      </c>
      <c r="AT85" s="34">
        <v>8.6584009999999996</v>
      </c>
      <c r="AU85" s="34">
        <v>5.85</v>
      </c>
      <c r="AV85" s="34">
        <v>13.033162000000001</v>
      </c>
      <c r="AW85" s="34">
        <v>18.879750999999999</v>
      </c>
      <c r="AX85" s="34">
        <v>6.49</v>
      </c>
      <c r="AY85" s="34">
        <v>23.719999000000001</v>
      </c>
      <c r="AZ85" s="34">
        <v>69.650002000000001</v>
      </c>
      <c r="BA85" s="34">
        <v>20.09</v>
      </c>
      <c r="BB85" s="34">
        <v>25.577338999999998</v>
      </c>
      <c r="BC85" s="34">
        <v>24.675861000000001</v>
      </c>
      <c r="BD85" s="34">
        <v>24.5</v>
      </c>
      <c r="BE85" s="38"/>
      <c r="BF85" s="41">
        <f t="shared" si="60"/>
        <v>3.7539255716840879E-2</v>
      </c>
      <c r="BG85" s="41">
        <f t="shared" si="61"/>
        <v>4.1008214463786684E-2</v>
      </c>
      <c r="BH85" s="41"/>
      <c r="BI85" s="41">
        <f t="shared" si="63"/>
        <v>4.8426244757879908E-3</v>
      </c>
      <c r="BJ85" s="41">
        <f t="shared" si="64"/>
        <v>-3.6306751899424983</v>
      </c>
      <c r="BK85" s="41">
        <f t="shared" si="65"/>
        <v>8.019336039756314E-2</v>
      </c>
      <c r="BL85" s="41">
        <f t="shared" si="66"/>
        <v>0</v>
      </c>
      <c r="BM85" s="41">
        <f t="shared" si="67"/>
        <v>2.0586633608388312E-2</v>
      </c>
      <c r="BN85" s="41">
        <f t="shared" si="68"/>
        <v>1.52965385518313E-2</v>
      </c>
      <c r="BO85" s="41">
        <f t="shared" si="69"/>
        <v>-5.5746119008185616E-2</v>
      </c>
      <c r="BP85" s="41">
        <f t="shared" si="70"/>
        <v>-1.0230948088275191E-2</v>
      </c>
      <c r="BQ85" s="41">
        <f t="shared" si="71"/>
        <v>2.8382539577286512E-2</v>
      </c>
      <c r="BR85" s="41">
        <f t="shared" si="72"/>
        <v>4.6711652048073192E-3</v>
      </c>
      <c r="BS85" s="41">
        <f t="shared" si="73"/>
        <v>1.311494207782795E-2</v>
      </c>
      <c r="BT85" s="41">
        <f t="shared" si="74"/>
        <v>1.3109569149595454E-2</v>
      </c>
      <c r="BU85" s="41">
        <f t="shared" si="75"/>
        <v>-2.6261051109403803E-2</v>
      </c>
      <c r="BV85" s="41">
        <f t="shared" si="76"/>
        <v>-3.0136264125984798E-2</v>
      </c>
      <c r="BW85" s="41">
        <f t="shared" si="77"/>
        <v>1.0017881144575859E-2</v>
      </c>
      <c r="BX85" s="47">
        <f t="shared" si="78"/>
        <v>1.3049671754292402E-2</v>
      </c>
      <c r="BY85" s="47">
        <f t="shared" si="79"/>
        <v>1.4095821640723856E-2</v>
      </c>
      <c r="BZ85" s="41">
        <f t="shared" si="80"/>
        <v>5.1099489306947275E-3</v>
      </c>
      <c r="CA85" s="41">
        <f t="shared" si="81"/>
        <v>-4.4676171488291661E-3</v>
      </c>
      <c r="CB85" s="41">
        <f t="shared" si="82"/>
        <v>-3.2388692281435805E-3</v>
      </c>
      <c r="CC85" s="41">
        <f t="shared" si="83"/>
        <v>1.4440662970218107E-2</v>
      </c>
      <c r="CD85" s="41">
        <f t="shared" si="84"/>
        <v>2.2986138580763657E-3</v>
      </c>
      <c r="CE85" s="41">
        <f t="shared" si="85"/>
        <v>1.8082932075638694E-3</v>
      </c>
      <c r="CF85" s="41">
        <f t="shared" si="86"/>
        <v>1.1067102505832139E-2</v>
      </c>
      <c r="CG85" s="41">
        <f t="shared" si="59"/>
        <v>0</v>
      </c>
      <c r="CH85" s="41">
        <f t="shared" si="87"/>
        <v>2.0412210745250799E-2</v>
      </c>
      <c r="CI85" s="41">
        <f t="shared" si="88"/>
        <v>5.3190355317830522E-3</v>
      </c>
      <c r="CJ85" s="41">
        <f t="shared" si="89"/>
        <v>3.1789072176547535E-2</v>
      </c>
      <c r="CK85" s="41">
        <f t="shared" si="90"/>
        <v>-6.0353486832979558E-2</v>
      </c>
      <c r="CL85" s="41">
        <f t="shared" si="91"/>
        <v>-1.1757697901797518E-2</v>
      </c>
      <c r="CM85" s="41">
        <f t="shared" si="92"/>
        <v>-1.158107870265495E-2</v>
      </c>
      <c r="CN85" s="41">
        <f t="shared" si="93"/>
        <v>3.632085191187634E-2</v>
      </c>
      <c r="CO85" s="41">
        <f t="shared" si="94"/>
        <v>-2.5300456253700659E-3</v>
      </c>
      <c r="CP85" s="41">
        <f t="shared" si="95"/>
        <v>-1.7964554975298884E-2</v>
      </c>
      <c r="CQ85" s="41">
        <f t="shared" si="96"/>
        <v>1.9116913814432254E-2</v>
      </c>
      <c r="CR85" s="41">
        <f t="shared" si="97"/>
        <v>0</v>
      </c>
      <c r="CS85" s="41">
        <f t="shared" si="98"/>
        <v>1.5449892334194479E-2</v>
      </c>
      <c r="CT85" s="41">
        <f t="shared" si="99"/>
        <v>2.7212563524884794E-2</v>
      </c>
      <c r="CU85" s="41">
        <f t="shared" si="100"/>
        <v>-6.266176112471103E-2</v>
      </c>
      <c r="CV85" s="41">
        <f t="shared" si="101"/>
        <v>8.1411575836998658E-3</v>
      </c>
      <c r="CW85" s="41">
        <f t="shared" si="102"/>
        <v>6.7554880768287071E-3</v>
      </c>
      <c r="CX85" s="41">
        <f t="shared" si="103"/>
        <v>8.5198592046847495E-3</v>
      </c>
      <c r="CY85" s="41">
        <f t="shared" si="104"/>
        <v>-3.4129725962400688E-3</v>
      </c>
      <c r="CZ85" s="41">
        <f t="shared" si="105"/>
        <v>-1.3328929758439688E-2</v>
      </c>
      <c r="DA85" s="41">
        <f t="shared" si="106"/>
        <v>1.2806397063311879E-2</v>
      </c>
      <c r="DB85" s="41">
        <f t="shared" si="107"/>
        <v>2.1807717811398484E-2</v>
      </c>
      <c r="DC85" s="41">
        <f t="shared" si="108"/>
        <v>2.8219060495230274E-2</v>
      </c>
      <c r="DD85" s="41">
        <f t="shared" si="109"/>
        <v>2.51522163841339E-2</v>
      </c>
      <c r="DE85" s="41">
        <f t="shared" si="110"/>
        <v>2.6735565344917341E-2</v>
      </c>
      <c r="DF85" s="41">
        <f t="shared" si="111"/>
        <v>6.9929844589563198E-3</v>
      </c>
      <c r="DG85" s="41">
        <f t="shared" si="112"/>
        <v>3.297677176033611E-3</v>
      </c>
      <c r="DH85" s="47">
        <f t="shared" si="113"/>
        <v>1.108158272224696E-2</v>
      </c>
    </row>
    <row r="86" spans="1:112">
      <c r="A86" s="43">
        <v>41971</v>
      </c>
      <c r="B86" s="34">
        <v>39.490001999999997</v>
      </c>
      <c r="C86" s="34">
        <v>3.8227929999999999</v>
      </c>
      <c r="D86" s="34"/>
      <c r="E86" s="34">
        <v>2.13</v>
      </c>
      <c r="F86" s="34">
        <v>480.39999399999999</v>
      </c>
      <c r="G86" s="34">
        <v>56.397151999999998</v>
      </c>
      <c r="H86" s="34">
        <v>12.284317</v>
      </c>
      <c r="I86" s="34">
        <v>6.32</v>
      </c>
      <c r="J86" s="34">
        <v>547.80346699999996</v>
      </c>
      <c r="K86" s="34">
        <v>3.02</v>
      </c>
      <c r="L86" s="34">
        <v>72.099997999999999</v>
      </c>
      <c r="M86" s="34">
        <v>12.36</v>
      </c>
      <c r="N86" s="34">
        <v>34.394226000000003</v>
      </c>
      <c r="O86" s="34">
        <v>6.22</v>
      </c>
      <c r="P86" s="34">
        <v>25.77</v>
      </c>
      <c r="Q86" s="34">
        <v>15.97</v>
      </c>
      <c r="R86" s="34">
        <v>17.440000999999999</v>
      </c>
      <c r="S86" s="34">
        <v>58.789070000000002</v>
      </c>
      <c r="T86" s="34">
        <v>17.215302000000001</v>
      </c>
      <c r="U86" s="34">
        <v>19.079999999999998</v>
      </c>
      <c r="V86" s="34">
        <v>8.5247799999999998</v>
      </c>
      <c r="W86" s="34">
        <v>40.270000000000003</v>
      </c>
      <c r="X86" s="34">
        <v>24.9</v>
      </c>
      <c r="Y86" s="34">
        <v>13.570186</v>
      </c>
      <c r="Z86" s="34">
        <v>18.279299000000002</v>
      </c>
      <c r="AA86" s="34">
        <v>50.752113000000001</v>
      </c>
      <c r="AB86" s="34">
        <v>29.708679</v>
      </c>
      <c r="AC86" s="34">
        <v>10.64</v>
      </c>
      <c r="AD86" s="34">
        <v>32.169998</v>
      </c>
      <c r="AE86" s="34">
        <v>24.332405000000001</v>
      </c>
      <c r="AF86" s="34">
        <v>7.86</v>
      </c>
      <c r="AG86" s="34">
        <v>159.25</v>
      </c>
      <c r="AH86" s="34">
        <v>30.867986999999999</v>
      </c>
      <c r="AI86" s="34">
        <v>50.970351999999998</v>
      </c>
      <c r="AJ86" s="34">
        <v>5.7972130000000002</v>
      </c>
      <c r="AK86" s="34">
        <v>15.84</v>
      </c>
      <c r="AL86" s="34">
        <v>3.25</v>
      </c>
      <c r="AM86" s="34">
        <v>25.350662</v>
      </c>
      <c r="AN86" s="34">
        <v>28.599997999999999</v>
      </c>
      <c r="AO86" s="34">
        <v>53.474285000000002</v>
      </c>
      <c r="AP86" s="34">
        <v>5.66</v>
      </c>
      <c r="AQ86" s="34">
        <v>14.79</v>
      </c>
      <c r="AR86" s="34">
        <v>7.42</v>
      </c>
      <c r="AS86" s="34">
        <v>23.500702</v>
      </c>
      <c r="AT86" s="34">
        <v>8.6492190000000004</v>
      </c>
      <c r="AU86" s="34">
        <v>5.91</v>
      </c>
      <c r="AV86" s="34">
        <v>12.941121000000001</v>
      </c>
      <c r="AW86" s="34">
        <v>18.97916</v>
      </c>
      <c r="AX86" s="34">
        <v>6.54</v>
      </c>
      <c r="AY86" s="34">
        <v>24.76</v>
      </c>
      <c r="AZ86" s="34">
        <v>70.860000999999997</v>
      </c>
      <c r="BA86" s="34">
        <v>21.32</v>
      </c>
      <c r="BB86" s="34">
        <v>25.069357</v>
      </c>
      <c r="BC86" s="34">
        <v>25.110695</v>
      </c>
      <c r="BD86" s="34">
        <v>24.26</v>
      </c>
      <c r="BE86" s="38"/>
      <c r="BF86" s="41">
        <f t="shared" si="60"/>
        <v>-1.707287263850054E-2</v>
      </c>
      <c r="BG86" s="41">
        <f t="shared" si="61"/>
        <v>-1.4894234884921045E-3</v>
      </c>
      <c r="BH86" s="41"/>
      <c r="BI86" s="41">
        <f t="shared" si="63"/>
        <v>2.8573372444056163E-2</v>
      </c>
      <c r="BJ86" s="41">
        <f t="shared" si="64"/>
        <v>3.6585368104597862</v>
      </c>
      <c r="BK86" s="41">
        <f t="shared" si="65"/>
        <v>1.046106274728553E-2</v>
      </c>
      <c r="BL86" s="41">
        <f t="shared" si="66"/>
        <v>2.7916366453940814E-2</v>
      </c>
      <c r="BM86" s="41">
        <f t="shared" si="67"/>
        <v>-9.4488891979323964E-3</v>
      </c>
      <c r="BN86" s="41">
        <f t="shared" si="68"/>
        <v>-7.6189658726979782E-3</v>
      </c>
      <c r="BO86" s="41">
        <f t="shared" si="69"/>
        <v>3.6073353409480806E-2</v>
      </c>
      <c r="BP86" s="41">
        <f t="shared" si="70"/>
        <v>1.9436213659288775E-3</v>
      </c>
      <c r="BQ86" s="41">
        <f t="shared" si="71"/>
        <v>1.7136282242987237E-2</v>
      </c>
      <c r="BR86" s="41">
        <f t="shared" si="72"/>
        <v>1.8737839402681616E-2</v>
      </c>
      <c r="BS86" s="41">
        <f t="shared" si="73"/>
        <v>1.2945164592036986E-2</v>
      </c>
      <c r="BT86" s="41">
        <f t="shared" si="74"/>
        <v>4.7684838131185993E-2</v>
      </c>
      <c r="BU86" s="41">
        <f t="shared" si="75"/>
        <v>-1.1827090866028209E-2</v>
      </c>
      <c r="BV86" s="41">
        <f t="shared" si="76"/>
        <v>-1.1969307559024244E-2</v>
      </c>
      <c r="BW86" s="41">
        <f t="shared" si="77"/>
        <v>1.0555080138239451E-2</v>
      </c>
      <c r="BX86" s="47">
        <f t="shared" si="78"/>
        <v>-3.3878634832295966E-3</v>
      </c>
      <c r="BY86" s="47">
        <f t="shared" si="79"/>
        <v>-1.094621273782777E-2</v>
      </c>
      <c r="BZ86" s="41">
        <f t="shared" si="80"/>
        <v>-2.2752221885649761E-2</v>
      </c>
      <c r="CA86" s="41">
        <f t="shared" si="81"/>
        <v>1.7397543627658549E-3</v>
      </c>
      <c r="CB86" s="41">
        <f t="shared" si="82"/>
        <v>9.6853057344636791E-3</v>
      </c>
      <c r="CC86" s="41">
        <f t="shared" si="83"/>
        <v>7.1653275534030872E-4</v>
      </c>
      <c r="CD86" s="41">
        <f t="shared" si="84"/>
        <v>4.5804525871690413E-3</v>
      </c>
      <c r="CE86" s="41">
        <f t="shared" si="85"/>
        <v>2.3892407549396762E-2</v>
      </c>
      <c r="CF86" s="41">
        <f t="shared" si="86"/>
        <v>-6.2884400539837807E-4</v>
      </c>
      <c r="CG86" s="41">
        <f t="shared" si="59"/>
        <v>-3.7985113185055416E-2</v>
      </c>
      <c r="CH86" s="41">
        <f t="shared" si="87"/>
        <v>3.1257415451579298E-2</v>
      </c>
      <c r="CI86" s="41">
        <f t="shared" si="88"/>
        <v>9.8039869373362492E-3</v>
      </c>
      <c r="CJ86" s="41">
        <f t="shared" si="89"/>
        <v>-1.6404153337068073E-2</v>
      </c>
      <c r="CK86" s="41">
        <f t="shared" si="90"/>
        <v>4.7252825601040951E-2</v>
      </c>
      <c r="CL86" s="41">
        <f t="shared" si="91"/>
        <v>3.2470387081139419E-3</v>
      </c>
      <c r="CM86" s="41">
        <f t="shared" si="92"/>
        <v>1.9037341812259304E-2</v>
      </c>
      <c r="CN86" s="41">
        <f t="shared" si="93"/>
        <v>-1.5267490425890831E-2</v>
      </c>
      <c r="CO86" s="41">
        <f t="shared" si="94"/>
        <v>3.1615581187292123E-3</v>
      </c>
      <c r="CP86" s="41">
        <f t="shared" si="95"/>
        <v>-1.8293193047325487E-2</v>
      </c>
      <c r="CQ86" s="41">
        <f t="shared" si="96"/>
        <v>7.8291811237879115E-3</v>
      </c>
      <c r="CR86" s="41">
        <f t="shared" si="97"/>
        <v>-1.3889251056254276E-2</v>
      </c>
      <c r="CS86" s="41">
        <f t="shared" si="98"/>
        <v>-4.4516847405514932E-2</v>
      </c>
      <c r="CT86" s="41">
        <f t="shared" si="99"/>
        <v>-5.164658886216681E-2</v>
      </c>
      <c r="CU86" s="41">
        <f t="shared" si="100"/>
        <v>-1.4098924379501648E-2</v>
      </c>
      <c r="CV86" s="41">
        <f t="shared" si="101"/>
        <v>2.6990569691649835E-3</v>
      </c>
      <c r="CW86" s="41">
        <f t="shared" si="102"/>
        <v>-2.1213477597109925E-2</v>
      </c>
      <c r="CX86" s="41">
        <f t="shared" si="103"/>
        <v>-1.0610356434242931E-3</v>
      </c>
      <c r="CY86" s="41">
        <f t="shared" si="104"/>
        <v>1.0204170174241889E-2</v>
      </c>
      <c r="CZ86" s="41">
        <f t="shared" si="105"/>
        <v>-7.0871165334301656E-3</v>
      </c>
      <c r="DA86" s="41">
        <f t="shared" si="106"/>
        <v>5.2515630185939128E-3</v>
      </c>
      <c r="DB86" s="41">
        <f t="shared" si="107"/>
        <v>7.6746347531086662E-3</v>
      </c>
      <c r="DC86" s="41">
        <f t="shared" si="108"/>
        <v>4.2910915845387573E-2</v>
      </c>
      <c r="DD86" s="41">
        <f t="shared" si="109"/>
        <v>1.7223384608841975E-2</v>
      </c>
      <c r="DE86" s="41">
        <f t="shared" si="110"/>
        <v>5.9423420470800806E-2</v>
      </c>
      <c r="DF86" s="41">
        <f t="shared" si="111"/>
        <v>-2.0060500500088188E-2</v>
      </c>
      <c r="DG86" s="41">
        <f t="shared" si="112"/>
        <v>1.7468372674510728E-2</v>
      </c>
      <c r="DH86" s="47">
        <f t="shared" si="113"/>
        <v>-9.8442140347771226E-3</v>
      </c>
    </row>
    <row r="87" spans="1:112">
      <c r="A87" s="43">
        <v>41974</v>
      </c>
      <c r="B87" s="34">
        <v>37.939999</v>
      </c>
      <c r="C87" s="34">
        <v>3.8455819999999998</v>
      </c>
      <c r="D87" s="34"/>
      <c r="E87" s="34">
        <v>2.15</v>
      </c>
      <c r="F87" s="34">
        <v>12.02</v>
      </c>
      <c r="G87" s="34">
        <v>55.700214000000003</v>
      </c>
      <c r="H87" s="34">
        <v>12.304211</v>
      </c>
      <c r="I87" s="34">
        <v>6.33</v>
      </c>
      <c r="J87" s="34">
        <v>526.85497999999995</v>
      </c>
      <c r="K87" s="34">
        <v>3.1</v>
      </c>
      <c r="L87" s="34">
        <v>72.819999999999993</v>
      </c>
      <c r="M87" s="34">
        <v>12.55</v>
      </c>
      <c r="N87" s="34">
        <v>34.172142000000001</v>
      </c>
      <c r="O87" s="34">
        <v>6.17</v>
      </c>
      <c r="P87" s="34">
        <v>25.969999000000001</v>
      </c>
      <c r="Q87" s="34">
        <v>15.74</v>
      </c>
      <c r="R87" s="34">
        <v>17.200001</v>
      </c>
      <c r="S87" s="34">
        <v>58.994819999999997</v>
      </c>
      <c r="T87" s="34">
        <v>17.147141000000001</v>
      </c>
      <c r="U87" s="34">
        <v>19.100000000000001</v>
      </c>
      <c r="V87" s="34">
        <v>8.5961239999999997</v>
      </c>
      <c r="W87" s="34">
        <v>40.220001000000003</v>
      </c>
      <c r="X87" s="34">
        <v>24.93</v>
      </c>
      <c r="Y87" s="34">
        <v>13.609067</v>
      </c>
      <c r="Z87" s="34">
        <v>18.279299000000002</v>
      </c>
      <c r="AA87" s="34">
        <v>52.804234000000001</v>
      </c>
      <c r="AB87" s="34">
        <v>29.979773000000002</v>
      </c>
      <c r="AC87" s="34">
        <v>10.8</v>
      </c>
      <c r="AD87" s="34">
        <v>32</v>
      </c>
      <c r="AE87" s="34">
        <v>24.505877999999999</v>
      </c>
      <c r="AF87" s="34">
        <v>8.2100000000000009</v>
      </c>
      <c r="AG87" s="34">
        <v>154.699997</v>
      </c>
      <c r="AH87" s="34">
        <v>30.986265</v>
      </c>
      <c r="AI87" s="34">
        <v>51.077148000000001</v>
      </c>
      <c r="AJ87" s="34">
        <v>5.8594580000000001</v>
      </c>
      <c r="AK87" s="34">
        <v>16.690000999999999</v>
      </c>
      <c r="AL87" s="34">
        <v>3.21</v>
      </c>
      <c r="AM87" s="34">
        <v>25.350662</v>
      </c>
      <c r="AN87" s="34">
        <v>29.9</v>
      </c>
      <c r="AO87" s="34">
        <v>52.428570000000001</v>
      </c>
      <c r="AP87" s="34">
        <v>6.13</v>
      </c>
      <c r="AQ87" s="34">
        <v>14.71</v>
      </c>
      <c r="AR87" s="34">
        <v>7.51</v>
      </c>
      <c r="AS87" s="34">
        <v>23.291554999999999</v>
      </c>
      <c r="AT87" s="34">
        <v>8.6308550000000004</v>
      </c>
      <c r="AU87" s="34">
        <v>6.16</v>
      </c>
      <c r="AV87" s="34">
        <v>12.987142</v>
      </c>
      <c r="AW87" s="34">
        <v>19.285681</v>
      </c>
      <c r="AX87" s="34">
        <v>6.58</v>
      </c>
      <c r="AY87" s="34">
        <v>24.790001</v>
      </c>
      <c r="AZ87" s="34">
        <v>70.800003000000004</v>
      </c>
      <c r="BA87" s="34">
        <v>21.040001</v>
      </c>
      <c r="BB87" s="34">
        <v>24.498991</v>
      </c>
      <c r="BC87" s="34">
        <v>25.502524999999999</v>
      </c>
      <c r="BD87" s="34">
        <v>24.09</v>
      </c>
      <c r="BE87" s="38"/>
      <c r="BF87" s="41">
        <f t="shared" si="60"/>
        <v>-4.004158779482847E-2</v>
      </c>
      <c r="BG87" s="41">
        <f t="shared" si="61"/>
        <v>5.943649622983313E-3</v>
      </c>
      <c r="BH87" s="41"/>
      <c r="BI87" s="41">
        <f t="shared" si="63"/>
        <v>9.345862418237599E-3</v>
      </c>
      <c r="BJ87" s="41">
        <f t="shared" si="64"/>
        <v>-3.6880471486091748</v>
      </c>
      <c r="BK87" s="41">
        <f t="shared" si="65"/>
        <v>-1.2434671838493755E-2</v>
      </c>
      <c r="BL87" s="41">
        <f t="shared" si="66"/>
        <v>1.6181533388990371E-3</v>
      </c>
      <c r="BM87" s="41">
        <f t="shared" si="67"/>
        <v>1.5810279973187732E-3</v>
      </c>
      <c r="BN87" s="41">
        <f t="shared" si="68"/>
        <v>-3.8991255354451429E-2</v>
      </c>
      <c r="BO87" s="41">
        <f t="shared" si="69"/>
        <v>2.6145280104322207E-2</v>
      </c>
      <c r="BP87" s="41">
        <f t="shared" si="70"/>
        <v>9.936626195635399E-3</v>
      </c>
      <c r="BQ87" s="41">
        <f t="shared" si="71"/>
        <v>1.5255213548248355E-2</v>
      </c>
      <c r="BR87" s="41">
        <f t="shared" si="72"/>
        <v>-6.4779507243069448E-3</v>
      </c>
      <c r="BS87" s="41">
        <f t="shared" si="73"/>
        <v>-8.0710688337915486E-3</v>
      </c>
      <c r="BT87" s="41">
        <f t="shared" si="74"/>
        <v>7.7309625044143029E-3</v>
      </c>
      <c r="BU87" s="41">
        <f t="shared" si="75"/>
        <v>-1.4506719237663918E-2</v>
      </c>
      <c r="BV87" s="41">
        <f t="shared" si="76"/>
        <v>-1.3857033861340864E-2</v>
      </c>
      <c r="BW87" s="41">
        <f t="shared" si="77"/>
        <v>3.493690168999876E-3</v>
      </c>
      <c r="BX87" s="47">
        <f t="shared" si="78"/>
        <v>-3.9671853014818809E-3</v>
      </c>
      <c r="BY87" s="47">
        <f t="shared" si="79"/>
        <v>1.0476690324439056E-3</v>
      </c>
      <c r="BZ87" s="41">
        <f t="shared" si="80"/>
        <v>8.3341876053443596E-3</v>
      </c>
      <c r="CA87" s="41">
        <f t="shared" si="81"/>
        <v>-1.2423656556049749E-3</v>
      </c>
      <c r="CB87" s="41">
        <f t="shared" si="82"/>
        <v>1.2040940648047318E-3</v>
      </c>
      <c r="CC87" s="41">
        <f t="shared" si="83"/>
        <v>2.8610813198305901E-3</v>
      </c>
      <c r="CD87" s="41">
        <f t="shared" si="84"/>
        <v>0</v>
      </c>
      <c r="CE87" s="41">
        <f t="shared" si="85"/>
        <v>3.9638124368012687E-2</v>
      </c>
      <c r="CF87" s="41">
        <f t="shared" si="86"/>
        <v>9.0836955890310524E-3</v>
      </c>
      <c r="CG87" s="41">
        <f t="shared" si="59"/>
        <v>-3.6542527436740795E-2</v>
      </c>
      <c r="CH87" s="41">
        <f t="shared" si="87"/>
        <v>-5.2983762814831992E-3</v>
      </c>
      <c r="CI87" s="41">
        <f t="shared" si="88"/>
        <v>7.1040060746250851E-3</v>
      </c>
      <c r="CJ87" s="41">
        <f t="shared" si="89"/>
        <v>4.3566317023221765E-2</v>
      </c>
      <c r="CK87" s="41">
        <f t="shared" si="90"/>
        <v>-2.8987556265624853E-2</v>
      </c>
      <c r="CL87" s="41">
        <f t="shared" si="91"/>
        <v>3.8244143397793574E-3</v>
      </c>
      <c r="CM87" s="41">
        <f t="shared" si="92"/>
        <v>2.0930652684043468E-3</v>
      </c>
      <c r="CN87" s="41">
        <f t="shared" si="93"/>
        <v>1.0679823018156809E-2</v>
      </c>
      <c r="CO87" s="41">
        <f t="shared" si="94"/>
        <v>5.2271411203579463E-2</v>
      </c>
      <c r="CP87" s="41">
        <f t="shared" si="95"/>
        <v>-1.2384059199721666E-2</v>
      </c>
      <c r="CQ87" s="41">
        <f t="shared" si="96"/>
        <v>0</v>
      </c>
      <c r="CR87" s="41">
        <f t="shared" si="97"/>
        <v>4.4451832500906223E-2</v>
      </c>
      <c r="CS87" s="41">
        <f t="shared" si="98"/>
        <v>-1.9749212393792216E-2</v>
      </c>
      <c r="CT87" s="41">
        <f t="shared" si="99"/>
        <v>7.9770857733028389E-2</v>
      </c>
      <c r="CU87" s="41">
        <f t="shared" si="100"/>
        <v>-5.4237421093621691E-3</v>
      </c>
      <c r="CV87" s="41">
        <f t="shared" si="101"/>
        <v>1.205640859675434E-2</v>
      </c>
      <c r="CW87" s="41">
        <f t="shared" si="102"/>
        <v>-8.939444524200436E-3</v>
      </c>
      <c r="CX87" s="41">
        <f t="shared" si="103"/>
        <v>-2.125454661058521E-3</v>
      </c>
      <c r="CY87" s="41">
        <f t="shared" si="104"/>
        <v>4.1430946127421667E-2</v>
      </c>
      <c r="CZ87" s="41">
        <f t="shared" si="105"/>
        <v>3.5498751557886156E-3</v>
      </c>
      <c r="DA87" s="41">
        <f t="shared" si="106"/>
        <v>1.6021368366044193E-2</v>
      </c>
      <c r="DB87" s="41">
        <f t="shared" si="107"/>
        <v>6.0975798681185377E-3</v>
      </c>
      <c r="DC87" s="41">
        <f t="shared" si="108"/>
        <v>1.2109385695491385E-3</v>
      </c>
      <c r="DD87" s="41">
        <f t="shared" si="109"/>
        <v>-8.4707047710534937E-4</v>
      </c>
      <c r="DE87" s="41">
        <f t="shared" si="110"/>
        <v>-1.3220163899618723E-2</v>
      </c>
      <c r="DF87" s="41">
        <f t="shared" si="111"/>
        <v>-2.3014330627058752E-2</v>
      </c>
      <c r="DG87" s="41">
        <f t="shared" si="112"/>
        <v>1.5483615867796568E-2</v>
      </c>
      <c r="DH87" s="47">
        <f t="shared" si="113"/>
        <v>-7.0320868891241397E-3</v>
      </c>
    </row>
    <row r="88" spans="1:112">
      <c r="A88" s="43">
        <v>41975</v>
      </c>
      <c r="B88" s="34">
        <v>39.849997999999999</v>
      </c>
      <c r="C88" s="34">
        <v>3.9310399999999999</v>
      </c>
      <c r="D88" s="34"/>
      <c r="E88" s="34">
        <v>2.0699999999999998</v>
      </c>
      <c r="F88" s="34">
        <v>490</v>
      </c>
      <c r="G88" s="34">
        <v>55.828598</v>
      </c>
      <c r="H88" s="34">
        <v>12.125166999999999</v>
      </c>
      <c r="I88" s="34">
        <v>6.2</v>
      </c>
      <c r="J88" s="34">
        <v>544.66119400000002</v>
      </c>
      <c r="K88" s="34">
        <v>3.01</v>
      </c>
      <c r="L88" s="34">
        <v>74.059997999999993</v>
      </c>
      <c r="M88" s="34">
        <v>12.6</v>
      </c>
      <c r="N88" s="34">
        <v>33.774253999999999</v>
      </c>
      <c r="O88" s="34">
        <v>6.09</v>
      </c>
      <c r="P88" s="34">
        <v>26.139999</v>
      </c>
      <c r="Q88" s="34">
        <v>15.68</v>
      </c>
      <c r="R88" s="34">
        <v>17.190000999999999</v>
      </c>
      <c r="S88" s="34">
        <v>57.582607000000003</v>
      </c>
      <c r="T88" s="34">
        <v>17.263987</v>
      </c>
      <c r="U88" s="34">
        <v>19.450001</v>
      </c>
      <c r="V88" s="34">
        <v>8.3286069999999999</v>
      </c>
      <c r="W88" s="34">
        <v>40.619999</v>
      </c>
      <c r="X88" s="34">
        <v>24.799999</v>
      </c>
      <c r="Y88" s="34">
        <v>13.560466</v>
      </c>
      <c r="Z88" s="34">
        <v>17.903355000000001</v>
      </c>
      <c r="AA88" s="34">
        <v>54.759932999999997</v>
      </c>
      <c r="AB88" s="34">
        <v>29.699327</v>
      </c>
      <c r="AC88" s="34">
        <v>10.7</v>
      </c>
      <c r="AD88" s="34">
        <v>32.299999</v>
      </c>
      <c r="AE88" s="34">
        <v>24.432838</v>
      </c>
      <c r="AF88" s="34">
        <v>8.1300000000000008</v>
      </c>
      <c r="AG88" s="34">
        <v>149.10000600000001</v>
      </c>
      <c r="AH88" s="34">
        <v>30.531378</v>
      </c>
      <c r="AI88" s="34">
        <v>50.708218000000002</v>
      </c>
      <c r="AJ88" s="34">
        <v>5.8418070000000002</v>
      </c>
      <c r="AK88" s="34">
        <v>17</v>
      </c>
      <c r="AL88" s="34">
        <v>3.22</v>
      </c>
      <c r="AM88" s="34">
        <v>25.027152999999998</v>
      </c>
      <c r="AN88" s="34">
        <v>29.9</v>
      </c>
      <c r="AO88" s="34">
        <v>51.959999000000003</v>
      </c>
      <c r="AP88" s="34">
        <v>6.1</v>
      </c>
      <c r="AQ88" s="34">
        <v>14.63</v>
      </c>
      <c r="AR88" s="34">
        <v>7.44</v>
      </c>
      <c r="AS88" s="34">
        <v>23.633799</v>
      </c>
      <c r="AT88" s="34">
        <v>8.5206730000000004</v>
      </c>
      <c r="AU88" s="34">
        <v>6.43</v>
      </c>
      <c r="AV88" s="34">
        <v>12.757035999999999</v>
      </c>
      <c r="AW88" s="34">
        <v>18.962595</v>
      </c>
      <c r="AX88" s="34">
        <v>6.59</v>
      </c>
      <c r="AY88" s="34">
        <v>24.889999</v>
      </c>
      <c r="AZ88" s="34">
        <v>70.879997000000003</v>
      </c>
      <c r="BA88" s="34">
        <v>21.870000999999998</v>
      </c>
      <c r="BB88" s="34">
        <v>23.875156</v>
      </c>
      <c r="BC88" s="34">
        <v>24.862217000000001</v>
      </c>
      <c r="BD88" s="34">
        <v>24.49</v>
      </c>
      <c r="BE88" s="38"/>
      <c r="BF88" s="41">
        <f t="shared" si="60"/>
        <v>4.9116416898555643E-2</v>
      </c>
      <c r="BG88" s="41">
        <f t="shared" si="61"/>
        <v>2.197906500316605E-2</v>
      </c>
      <c r="BH88" s="41"/>
      <c r="BI88" s="41">
        <f t="shared" si="63"/>
        <v>-3.7919234862293726E-2</v>
      </c>
      <c r="BJ88" s="41">
        <f t="shared" si="64"/>
        <v>3.7078334619976108</v>
      </c>
      <c r="BK88" s="41">
        <f t="shared" si="65"/>
        <v>2.3022581233470485E-3</v>
      </c>
      <c r="BL88" s="41">
        <f t="shared" si="66"/>
        <v>-1.4658351586342398E-2</v>
      </c>
      <c r="BM88" s="41">
        <f t="shared" si="67"/>
        <v>-2.0750944105038974E-2</v>
      </c>
      <c r="BN88" s="41">
        <f t="shared" si="68"/>
        <v>3.3238608559070591E-2</v>
      </c>
      <c r="BO88" s="41">
        <f t="shared" si="69"/>
        <v>-2.9462032730316334E-2</v>
      </c>
      <c r="BP88" s="41">
        <f t="shared" si="70"/>
        <v>1.6884905733047802E-2</v>
      </c>
      <c r="BQ88" s="41">
        <f t="shared" si="71"/>
        <v>3.9761483796394168E-3</v>
      </c>
      <c r="BR88" s="41">
        <f t="shared" si="72"/>
        <v>-1.1711954470019447E-2</v>
      </c>
      <c r="BS88" s="41">
        <f t="shared" si="73"/>
        <v>-1.3050756195490827E-2</v>
      </c>
      <c r="BT88" s="41">
        <f t="shared" si="74"/>
        <v>6.5246827718401486E-3</v>
      </c>
      <c r="BU88" s="41">
        <f t="shared" si="75"/>
        <v>-3.8192280669953841E-3</v>
      </c>
      <c r="BV88" s="41">
        <f t="shared" si="76"/>
        <v>-5.8156439082780232E-4</v>
      </c>
      <c r="BW88" s="41">
        <f t="shared" si="77"/>
        <v>-2.422908314455768E-2</v>
      </c>
      <c r="BX88" s="47">
        <f t="shared" si="78"/>
        <v>6.791201327769723E-3</v>
      </c>
      <c r="BY88" s="47">
        <f t="shared" si="79"/>
        <v>1.8158786425751385E-2</v>
      </c>
      <c r="BZ88" s="41">
        <f t="shared" si="80"/>
        <v>-3.1615188686300255E-2</v>
      </c>
      <c r="CA88" s="41">
        <f t="shared" si="81"/>
        <v>9.8961223260658326E-3</v>
      </c>
      <c r="CB88" s="41">
        <f t="shared" si="82"/>
        <v>-5.2282846871114967E-3</v>
      </c>
      <c r="CC88" s="41">
        <f t="shared" si="83"/>
        <v>-3.5776140751710038E-3</v>
      </c>
      <c r="CD88" s="41">
        <f t="shared" si="84"/>
        <v>-2.0781091918010582E-2</v>
      </c>
      <c r="CE88" s="41">
        <f t="shared" si="85"/>
        <v>3.6367400007523781E-2</v>
      </c>
      <c r="CF88" s="41">
        <f t="shared" si="86"/>
        <v>-9.3985353120558997E-3</v>
      </c>
      <c r="CG88" s="41">
        <f t="shared" si="59"/>
        <v>-5.6409716825679676E-2</v>
      </c>
      <c r="CH88" s="41">
        <f t="shared" si="87"/>
        <v>9.3312964691314986E-3</v>
      </c>
      <c r="CI88" s="41">
        <f t="shared" si="88"/>
        <v>-2.9849599745161198E-3</v>
      </c>
      <c r="CJ88" s="41">
        <f t="shared" si="89"/>
        <v>-9.7919999046176508E-3</v>
      </c>
      <c r="CK88" s="41">
        <f t="shared" si="90"/>
        <v>-3.6870476174507186E-2</v>
      </c>
      <c r="CL88" s="41">
        <f t="shared" si="91"/>
        <v>-1.4789100126871497E-2</v>
      </c>
      <c r="CM88" s="41">
        <f t="shared" si="92"/>
        <v>-7.2492074280215337E-3</v>
      </c>
      <c r="CN88" s="41">
        <f t="shared" si="93"/>
        <v>-3.0169410552078864E-3</v>
      </c>
      <c r="CO88" s="41">
        <f t="shared" si="94"/>
        <v>1.8403546466356769E-2</v>
      </c>
      <c r="CP88" s="41">
        <f t="shared" si="95"/>
        <v>3.1104224143925518E-3</v>
      </c>
      <c r="CQ88" s="41">
        <f t="shared" si="96"/>
        <v>-1.2843488628030487E-2</v>
      </c>
      <c r="CR88" s="41">
        <f t="shared" si="97"/>
        <v>0</v>
      </c>
      <c r="CS88" s="41">
        <f t="shared" si="98"/>
        <v>-8.9774991944751061E-3</v>
      </c>
      <c r="CT88" s="41">
        <f t="shared" si="99"/>
        <v>-4.9059787688545183E-3</v>
      </c>
      <c r="CU88" s="41">
        <f t="shared" si="100"/>
        <v>-5.4533195813131754E-3</v>
      </c>
      <c r="CV88" s="41">
        <f t="shared" si="101"/>
        <v>-9.3646169310427456E-3</v>
      </c>
      <c r="CW88" s="41">
        <f t="shared" si="102"/>
        <v>1.4586999963866185E-2</v>
      </c>
      <c r="CX88" s="41">
        <f t="shared" si="103"/>
        <v>-1.2848244857130608E-2</v>
      </c>
      <c r="CY88" s="41">
        <f t="shared" si="104"/>
        <v>4.2897760704099556E-2</v>
      </c>
      <c r="CZ88" s="41">
        <f t="shared" si="105"/>
        <v>-1.7876828546850836E-2</v>
      </c>
      <c r="DA88" s="41">
        <f t="shared" si="106"/>
        <v>-1.6894548905662846E-2</v>
      </c>
      <c r="DB88" s="41">
        <f t="shared" si="107"/>
        <v>1.5186031771900596E-3</v>
      </c>
      <c r="DC88" s="41">
        <f t="shared" si="108"/>
        <v>4.0256898167773279E-3</v>
      </c>
      <c r="DD88" s="41">
        <f t="shared" si="109"/>
        <v>1.1292208992136697E-3</v>
      </c>
      <c r="DE88" s="41">
        <f t="shared" si="110"/>
        <v>3.8690445015387313E-2</v>
      </c>
      <c r="DF88" s="41">
        <f t="shared" si="111"/>
        <v>-2.5793512652280273E-2</v>
      </c>
      <c r="DG88" s="41">
        <f t="shared" si="112"/>
        <v>-2.5428205359121242E-2</v>
      </c>
      <c r="DH88" s="47">
        <f t="shared" si="113"/>
        <v>1.6468054337296294E-2</v>
      </c>
    </row>
    <row r="89" spans="1:112">
      <c r="A89" s="43">
        <v>41976</v>
      </c>
      <c r="B89" s="34">
        <v>41.169998</v>
      </c>
      <c r="C89" s="34">
        <v>3.891159</v>
      </c>
      <c r="D89" s="34"/>
      <c r="E89" s="34">
        <v>2.0299999999999998</v>
      </c>
      <c r="F89" s="34">
        <v>481.39999399999999</v>
      </c>
      <c r="G89" s="34">
        <v>56.387981000000003</v>
      </c>
      <c r="H89" s="34">
        <v>11.786977</v>
      </c>
      <c r="I89" s="34">
        <v>6.15</v>
      </c>
      <c r="J89" s="34">
        <v>514.28582800000004</v>
      </c>
      <c r="K89" s="34">
        <v>3</v>
      </c>
      <c r="L89" s="34">
        <v>73.040001000000004</v>
      </c>
      <c r="M89" s="34">
        <v>12.51</v>
      </c>
      <c r="N89" s="34">
        <v>33.598441999999999</v>
      </c>
      <c r="O89" s="34">
        <v>5.96</v>
      </c>
      <c r="P89" s="34">
        <v>25.93</v>
      </c>
      <c r="Q89" s="34">
        <v>15.75</v>
      </c>
      <c r="R89" s="34">
        <v>17.440000999999999</v>
      </c>
      <c r="S89" s="34">
        <v>56.310679999999998</v>
      </c>
      <c r="T89" s="34">
        <v>17.186088999999999</v>
      </c>
      <c r="U89" s="34">
        <v>19.940000999999999</v>
      </c>
      <c r="V89" s="34">
        <v>8.4177719999999994</v>
      </c>
      <c r="W89" s="34">
        <v>41.009998000000003</v>
      </c>
      <c r="X89" s="34">
        <v>25.059999000000001</v>
      </c>
      <c r="Y89" s="34">
        <v>13.589625</v>
      </c>
      <c r="Z89" s="34">
        <v>17.569182999999999</v>
      </c>
      <c r="AA89" s="34">
        <v>49.402389999999997</v>
      </c>
      <c r="AB89" s="34">
        <v>29.727367000000001</v>
      </c>
      <c r="AC89" s="34">
        <v>10.74</v>
      </c>
      <c r="AD89" s="34">
        <v>32.25</v>
      </c>
      <c r="AE89" s="34">
        <v>24.615442000000002</v>
      </c>
      <c r="AF89" s="34">
        <v>8.06</v>
      </c>
      <c r="AG89" s="34">
        <v>143.5</v>
      </c>
      <c r="AH89" s="34">
        <v>30.149280999999998</v>
      </c>
      <c r="AI89" s="34">
        <v>50.980049000000001</v>
      </c>
      <c r="AJ89" s="34">
        <v>5.7479740000000001</v>
      </c>
      <c r="AK89" s="34">
        <v>17.510000000000002</v>
      </c>
      <c r="AL89" s="34">
        <v>3.1</v>
      </c>
      <c r="AM89" s="34">
        <v>24.559857999999998</v>
      </c>
      <c r="AN89" s="34">
        <v>29.5</v>
      </c>
      <c r="AO89" s="34">
        <v>51.645713999999998</v>
      </c>
      <c r="AP89" s="34">
        <v>5.91</v>
      </c>
      <c r="AQ89" s="34">
        <v>14.2</v>
      </c>
      <c r="AR89" s="34">
        <v>7.5</v>
      </c>
      <c r="AS89" s="34">
        <v>23.538730999999999</v>
      </c>
      <c r="AT89" s="34">
        <v>8.4655860000000001</v>
      </c>
      <c r="AU89" s="34">
        <v>6.47</v>
      </c>
      <c r="AV89" s="34">
        <v>12.793854</v>
      </c>
      <c r="AW89" s="34">
        <v>19.136565999999998</v>
      </c>
      <c r="AX89" s="34">
        <v>6.55</v>
      </c>
      <c r="AY89" s="34">
        <v>24.41</v>
      </c>
      <c r="AZ89" s="34">
        <v>70.199996999999996</v>
      </c>
      <c r="BA89" s="34">
        <v>21.4</v>
      </c>
      <c r="BB89" s="34">
        <v>23.928625</v>
      </c>
      <c r="BC89" s="34">
        <v>24.613742999999999</v>
      </c>
      <c r="BD89" s="34">
        <v>25.09</v>
      </c>
      <c r="BE89" s="38"/>
      <c r="BF89" s="41">
        <f t="shared" si="60"/>
        <v>3.2587432154732726E-2</v>
      </c>
      <c r="BG89" s="41">
        <f t="shared" si="61"/>
        <v>-1.019696521705731E-2</v>
      </c>
      <c r="BH89" s="41"/>
      <c r="BI89" s="41">
        <f t="shared" si="63"/>
        <v>-1.9512814223581715E-2</v>
      </c>
      <c r="BJ89" s="41">
        <f t="shared" si="64"/>
        <v>-1.7706878219348503E-2</v>
      </c>
      <c r="BK89" s="41">
        <f t="shared" si="65"/>
        <v>9.9697858975209448E-3</v>
      </c>
      <c r="BL89" s="41">
        <f t="shared" si="66"/>
        <v>-2.828793198432708E-2</v>
      </c>
      <c r="BM89" s="41">
        <f t="shared" si="67"/>
        <v>-8.0972102326193618E-3</v>
      </c>
      <c r="BN89" s="41">
        <f t="shared" si="68"/>
        <v>-5.7384742465766823E-2</v>
      </c>
      <c r="BO89" s="41">
        <f t="shared" si="69"/>
        <v>-3.3277900926745796E-3</v>
      </c>
      <c r="BP89" s="41">
        <f t="shared" si="70"/>
        <v>-1.3868298502494025E-2</v>
      </c>
      <c r="BQ89" s="41">
        <f t="shared" si="71"/>
        <v>-7.168489478612516E-3</v>
      </c>
      <c r="BR89" s="41">
        <f t="shared" si="72"/>
        <v>-5.2190994131625177E-3</v>
      </c>
      <c r="BS89" s="41">
        <f t="shared" si="73"/>
        <v>-2.1577600644547237E-2</v>
      </c>
      <c r="BT89" s="41">
        <f t="shared" si="74"/>
        <v>-8.0660703899550837E-3</v>
      </c>
      <c r="BU89" s="41">
        <f t="shared" si="75"/>
        <v>4.4543503493803746E-3</v>
      </c>
      <c r="BV89" s="41">
        <f t="shared" si="76"/>
        <v>1.4438598252168759E-2</v>
      </c>
      <c r="BW89" s="41">
        <f t="shared" si="77"/>
        <v>-2.2336345095217598E-2</v>
      </c>
      <c r="BX89" s="47">
        <f t="shared" si="78"/>
        <v>-4.5223779920533494E-3</v>
      </c>
      <c r="BY89" s="47">
        <f t="shared" si="79"/>
        <v>2.4880693205806648E-2</v>
      </c>
      <c r="BZ89" s="41">
        <f t="shared" si="80"/>
        <v>1.0648969859312392E-2</v>
      </c>
      <c r="CA89" s="41">
        <f t="shared" si="81"/>
        <v>9.5553591015500698E-3</v>
      </c>
      <c r="CB89" s="41">
        <f t="shared" si="82"/>
        <v>1.0429296715336564E-2</v>
      </c>
      <c r="CC89" s="41">
        <f t="shared" si="83"/>
        <v>2.1479862598808943E-3</v>
      </c>
      <c r="CD89" s="41">
        <f t="shared" si="84"/>
        <v>-1.8841724049031283E-2</v>
      </c>
      <c r="CE89" s="41">
        <f t="shared" si="85"/>
        <v>-0.10295997330830489</v>
      </c>
      <c r="CF89" s="41">
        <f t="shared" si="86"/>
        <v>9.436837284233433E-4</v>
      </c>
      <c r="CG89" s="41">
        <f t="shared" si="59"/>
        <v>1.4403541191524243E-2</v>
      </c>
      <c r="CH89" s="41">
        <f t="shared" si="87"/>
        <v>-1.5491560270765564E-3</v>
      </c>
      <c r="CI89" s="41">
        <f t="shared" si="88"/>
        <v>7.4459224118150515E-3</v>
      </c>
      <c r="CJ89" s="41">
        <f t="shared" si="89"/>
        <v>-8.647367041182295E-3</v>
      </c>
      <c r="CK89" s="41">
        <f t="shared" si="90"/>
        <v>-3.8282226812464876E-2</v>
      </c>
      <c r="CL89" s="41">
        <f t="shared" si="91"/>
        <v>-1.2593866200740433E-2</v>
      </c>
      <c r="CM89" s="41">
        <f t="shared" si="92"/>
        <v>5.3463719171095254E-3</v>
      </c>
      <c r="CN89" s="41">
        <f t="shared" si="93"/>
        <v>-1.6192721894445306E-2</v>
      </c>
      <c r="CO89" s="41">
        <f t="shared" si="94"/>
        <v>2.9558802241544429E-2</v>
      </c>
      <c r="CP89" s="41">
        <f t="shared" si="95"/>
        <v>-3.797924806521645E-2</v>
      </c>
      <c r="CQ89" s="41">
        <f t="shared" si="96"/>
        <v>-1.884803396333928E-2</v>
      </c>
      <c r="CR89" s="41">
        <f t="shared" si="97"/>
        <v>-1.3468217050866593E-2</v>
      </c>
      <c r="CS89" s="41">
        <f t="shared" si="98"/>
        <v>-6.0669620413116169E-3</v>
      </c>
      <c r="CT89" s="41">
        <f t="shared" si="99"/>
        <v>-3.1642939761258676E-2</v>
      </c>
      <c r="CU89" s="41">
        <f t="shared" si="100"/>
        <v>-2.983225042481797E-2</v>
      </c>
      <c r="CV89" s="41">
        <f t="shared" si="101"/>
        <v>8.0321716972642527E-3</v>
      </c>
      <c r="CW89" s="41">
        <f t="shared" si="102"/>
        <v>-4.0306563462974504E-3</v>
      </c>
      <c r="CX89" s="41">
        <f t="shared" si="103"/>
        <v>-6.4860889172499792E-3</v>
      </c>
      <c r="CY89" s="41">
        <f t="shared" si="104"/>
        <v>6.201570263281107E-3</v>
      </c>
      <c r="CZ89" s="41">
        <f t="shared" si="105"/>
        <v>2.8819368313854911E-3</v>
      </c>
      <c r="DA89" s="41">
        <f t="shared" si="106"/>
        <v>9.1326005399671971E-3</v>
      </c>
      <c r="DB89" s="41">
        <f t="shared" si="107"/>
        <v>-6.0882988672552934E-3</v>
      </c>
      <c r="DC89" s="41">
        <f t="shared" si="108"/>
        <v>-1.9473191797853302E-2</v>
      </c>
      <c r="DD89" s="41">
        <f t="shared" si="109"/>
        <v>-9.6399956750464547E-3</v>
      </c>
      <c r="DE89" s="41">
        <f t="shared" si="110"/>
        <v>-2.1724958385606685E-2</v>
      </c>
      <c r="DF89" s="41">
        <f t="shared" si="111"/>
        <v>2.2370206364109037E-3</v>
      </c>
      <c r="DG89" s="41">
        <f t="shared" si="112"/>
        <v>-1.0044316027667689E-2</v>
      </c>
      <c r="DH89" s="47">
        <f t="shared" si="113"/>
        <v>2.4204489414254647E-2</v>
      </c>
    </row>
    <row r="90" spans="1:112">
      <c r="A90" s="43">
        <v>41977</v>
      </c>
      <c r="B90" s="34">
        <v>42.189999</v>
      </c>
      <c r="C90" s="34">
        <v>3.9025530000000002</v>
      </c>
      <c r="D90" s="34"/>
      <c r="E90" s="34">
        <v>2.0299999999999998</v>
      </c>
      <c r="F90" s="34">
        <v>493</v>
      </c>
      <c r="G90" s="34">
        <v>55.260039999999996</v>
      </c>
      <c r="H90" s="34">
        <v>11.80687</v>
      </c>
      <c r="I90" s="34">
        <v>6.26</v>
      </c>
      <c r="J90" s="34">
        <v>542.56634499999996</v>
      </c>
      <c r="K90" s="34">
        <v>3.04</v>
      </c>
      <c r="L90" s="34">
        <v>72.809997999999993</v>
      </c>
      <c r="M90" s="34">
        <v>12.59</v>
      </c>
      <c r="N90" s="34">
        <v>33.894547000000003</v>
      </c>
      <c r="O90" s="34">
        <v>6.02</v>
      </c>
      <c r="P90" s="34">
        <v>25.889999</v>
      </c>
      <c r="Q90" s="34">
        <v>16.389999</v>
      </c>
      <c r="R90" s="34">
        <v>17.370000999999998</v>
      </c>
      <c r="S90" s="34">
        <v>57.180458000000002</v>
      </c>
      <c r="T90" s="34">
        <v>17.517154999999999</v>
      </c>
      <c r="U90" s="34">
        <v>20.040001</v>
      </c>
      <c r="V90" s="34">
        <v>8.5515369999999997</v>
      </c>
      <c r="W90" s="34">
        <v>42.02</v>
      </c>
      <c r="X90" s="34">
        <v>25.15</v>
      </c>
      <c r="Y90" s="34">
        <v>13.813203</v>
      </c>
      <c r="Z90" s="34">
        <v>17.903355000000001</v>
      </c>
      <c r="AA90" s="34">
        <v>50.049709</v>
      </c>
      <c r="AB90" s="34">
        <v>29.718025000000001</v>
      </c>
      <c r="AC90" s="34">
        <v>10.93</v>
      </c>
      <c r="AD90" s="34">
        <v>33.790000999999997</v>
      </c>
      <c r="AE90" s="34">
        <v>24.852834999999999</v>
      </c>
      <c r="AF90" s="34">
        <v>8.2200000000000006</v>
      </c>
      <c r="AG90" s="34">
        <v>142.45001199999999</v>
      </c>
      <c r="AH90" s="34">
        <v>30.440397000000001</v>
      </c>
      <c r="AI90" s="34">
        <v>52.057713</v>
      </c>
      <c r="AJ90" s="34">
        <v>5.8325170000000002</v>
      </c>
      <c r="AK90" s="34">
        <v>17.370000999999998</v>
      </c>
      <c r="AL90" s="34">
        <v>3</v>
      </c>
      <c r="AM90" s="34">
        <v>24.730596999999999</v>
      </c>
      <c r="AN90" s="34">
        <v>29.5</v>
      </c>
      <c r="AO90" s="34">
        <v>52.628571000000001</v>
      </c>
      <c r="AP90" s="34">
        <v>5.78</v>
      </c>
      <c r="AQ90" s="34">
        <v>14.16</v>
      </c>
      <c r="AR90" s="34">
        <v>7.77</v>
      </c>
      <c r="AS90" s="34">
        <v>23.104734000000001</v>
      </c>
      <c r="AT90" s="34">
        <v>8.4380369999999996</v>
      </c>
      <c r="AU90" s="34">
        <v>6.46</v>
      </c>
      <c r="AV90" s="34">
        <v>12.885897</v>
      </c>
      <c r="AW90" s="34">
        <v>19.277394999999999</v>
      </c>
      <c r="AX90" s="34">
        <v>6.71</v>
      </c>
      <c r="AY90" s="34">
        <v>24.639999</v>
      </c>
      <c r="AZ90" s="34">
        <v>70.830001999999993</v>
      </c>
      <c r="BA90" s="34">
        <v>21.17</v>
      </c>
      <c r="BB90" s="34">
        <v>24.329664000000001</v>
      </c>
      <c r="BC90" s="34">
        <v>24.986457999999999</v>
      </c>
      <c r="BD90" s="34">
        <v>25.120000999999998</v>
      </c>
      <c r="BE90" s="38"/>
      <c r="BF90" s="41">
        <f t="shared" si="60"/>
        <v>2.4473415231198292E-2</v>
      </c>
      <c r="BG90" s="41">
        <f t="shared" si="61"/>
        <v>2.9238976542738477E-3</v>
      </c>
      <c r="BH90" s="41"/>
      <c r="BI90" s="41">
        <f t="shared" si="63"/>
        <v>0</v>
      </c>
      <c r="BJ90" s="41">
        <f t="shared" si="64"/>
        <v>2.3810661157366211E-2</v>
      </c>
      <c r="BK90" s="41">
        <f t="shared" si="65"/>
        <v>-2.0205989611602807E-2</v>
      </c>
      <c r="BL90" s="41">
        <f t="shared" si="66"/>
        <v>1.6862875065622245E-3</v>
      </c>
      <c r="BM90" s="41">
        <f t="shared" si="67"/>
        <v>1.7728103293580599E-2</v>
      </c>
      <c r="BN90" s="41">
        <f t="shared" si="68"/>
        <v>5.3531176368099821E-2</v>
      </c>
      <c r="BO90" s="41">
        <f t="shared" si="69"/>
        <v>1.3245226750020723E-2</v>
      </c>
      <c r="BP90" s="41">
        <f t="shared" si="70"/>
        <v>-3.1539690399762211E-3</v>
      </c>
      <c r="BQ90" s="41">
        <f t="shared" si="71"/>
        <v>6.3745235774361345E-3</v>
      </c>
      <c r="BR90" s="41">
        <f t="shared" si="72"/>
        <v>8.7744491440889943E-3</v>
      </c>
      <c r="BS90" s="41">
        <f t="shared" si="73"/>
        <v>1.0016778243471209E-2</v>
      </c>
      <c r="BT90" s="41">
        <f t="shared" si="74"/>
        <v>-1.5438444120792706E-3</v>
      </c>
      <c r="BU90" s="41">
        <f t="shared" si="75"/>
        <v>3.9830966471281745E-2</v>
      </c>
      <c r="BV90" s="41">
        <f t="shared" si="76"/>
        <v>-4.0218379967457253E-3</v>
      </c>
      <c r="BW90" s="41">
        <f t="shared" si="77"/>
        <v>1.5327981454295078E-2</v>
      </c>
      <c r="BX90" s="47">
        <f t="shared" si="78"/>
        <v>1.9080408966093934E-2</v>
      </c>
      <c r="BY90" s="47">
        <f t="shared" si="79"/>
        <v>5.0025114327200606E-3</v>
      </c>
      <c r="BZ90" s="41">
        <f t="shared" si="80"/>
        <v>1.5765847711222261E-2</v>
      </c>
      <c r="CA90" s="41">
        <f t="shared" si="81"/>
        <v>2.4329804781480738E-2</v>
      </c>
      <c r="CB90" s="41">
        <f t="shared" si="82"/>
        <v>3.5849869820565356E-3</v>
      </c>
      <c r="CC90" s="41">
        <f t="shared" si="83"/>
        <v>1.6318239947068134E-2</v>
      </c>
      <c r="CD90" s="41">
        <f t="shared" si="84"/>
        <v>1.8841724049031401E-2</v>
      </c>
      <c r="CE90" s="41">
        <f t="shared" si="85"/>
        <v>1.3017887968136396E-2</v>
      </c>
      <c r="CF90" s="41">
        <f t="shared" si="86"/>
        <v>-3.1430527287655953E-4</v>
      </c>
      <c r="CG90" s="41">
        <f t="shared" si="59"/>
        <v>1.3191464754362503E-2</v>
      </c>
      <c r="CH90" s="41">
        <f t="shared" si="87"/>
        <v>4.6646887078971064E-2</v>
      </c>
      <c r="CI90" s="41">
        <f t="shared" si="88"/>
        <v>9.5978609630192769E-3</v>
      </c>
      <c r="CJ90" s="41">
        <f t="shared" si="89"/>
        <v>1.9656652549551592E-2</v>
      </c>
      <c r="CK90" s="41">
        <f t="shared" si="90"/>
        <v>-7.3438900156778909E-3</v>
      </c>
      <c r="CL90" s="41">
        <f t="shared" si="91"/>
        <v>9.6094994990518663E-3</v>
      </c>
      <c r="CM90" s="41">
        <f t="shared" si="92"/>
        <v>2.0918608412041781E-2</v>
      </c>
      <c r="CN90" s="41">
        <f t="shared" si="93"/>
        <v>1.4601194717208743E-2</v>
      </c>
      <c r="CO90" s="41">
        <f t="shared" si="94"/>
        <v>-8.0275084742248513E-3</v>
      </c>
      <c r="CP90" s="41">
        <f t="shared" si="95"/>
        <v>-3.2789822822990956E-2</v>
      </c>
      <c r="CQ90" s="41">
        <f t="shared" si="96"/>
        <v>6.9279004584462687E-3</v>
      </c>
      <c r="CR90" s="41">
        <f t="shared" si="97"/>
        <v>0</v>
      </c>
      <c r="CS90" s="41">
        <f t="shared" si="98"/>
        <v>1.8851936667002439E-2</v>
      </c>
      <c r="CT90" s="41">
        <f t="shared" si="99"/>
        <v>-2.2242148733720758E-2</v>
      </c>
      <c r="CU90" s="41">
        <f t="shared" si="100"/>
        <v>-2.8208763416412296E-3</v>
      </c>
      <c r="CV90" s="41">
        <f t="shared" si="101"/>
        <v>3.5367143837291344E-2</v>
      </c>
      <c r="CW90" s="41">
        <f t="shared" si="102"/>
        <v>-1.8609660541376596E-2</v>
      </c>
      <c r="CX90" s="41">
        <f t="shared" si="103"/>
        <v>-3.2595407968381194E-3</v>
      </c>
      <c r="CY90" s="41">
        <f t="shared" si="104"/>
        <v>-1.5467907182986822E-3</v>
      </c>
      <c r="CZ90" s="41">
        <f t="shared" si="105"/>
        <v>7.16855814997605E-3</v>
      </c>
      <c r="DA90" s="41">
        <f t="shared" si="106"/>
        <v>7.332210855777197E-3</v>
      </c>
      <c r="DB90" s="41">
        <f t="shared" si="107"/>
        <v>2.4133901336429869E-2</v>
      </c>
      <c r="DC90" s="41">
        <f t="shared" si="108"/>
        <v>9.3782136760339613E-3</v>
      </c>
      <c r="DD90" s="41">
        <f t="shared" si="109"/>
        <v>8.9343997054319672E-3</v>
      </c>
      <c r="DE90" s="41">
        <f t="shared" si="110"/>
        <v>-1.0805836881031917E-2</v>
      </c>
      <c r="DF90" s="41">
        <f t="shared" si="111"/>
        <v>1.6620905575824952E-2</v>
      </c>
      <c r="DG90" s="41">
        <f t="shared" si="112"/>
        <v>1.5029052623271798E-2</v>
      </c>
      <c r="DH90" s="47">
        <f t="shared" si="113"/>
        <v>1.1950210305833394E-3</v>
      </c>
    </row>
    <row r="91" spans="1:112">
      <c r="A91" s="43">
        <v>41978</v>
      </c>
      <c r="B91" s="34">
        <v>43.5</v>
      </c>
      <c r="C91" s="34">
        <v>3.9538280000000001</v>
      </c>
      <c r="D91" s="34"/>
      <c r="E91" s="34">
        <v>2</v>
      </c>
      <c r="F91" s="34">
        <v>12.38</v>
      </c>
      <c r="G91" s="34">
        <v>53.480995</v>
      </c>
      <c r="H91" s="34">
        <v>11.498519</v>
      </c>
      <c r="I91" s="34">
        <v>6.14</v>
      </c>
      <c r="J91" s="34">
        <v>504.85900900000001</v>
      </c>
      <c r="K91" s="34">
        <v>3</v>
      </c>
      <c r="L91" s="34">
        <v>71.889999000000003</v>
      </c>
      <c r="M91" s="34">
        <v>12.49</v>
      </c>
      <c r="N91" s="34">
        <v>33.644714</v>
      </c>
      <c r="O91" s="34">
        <v>5.94</v>
      </c>
      <c r="P91" s="34">
        <v>25.99</v>
      </c>
      <c r="Q91" s="34">
        <v>17.579999999999998</v>
      </c>
      <c r="R91" s="34">
        <v>16.98</v>
      </c>
      <c r="S91" s="34">
        <v>57.049526</v>
      </c>
      <c r="T91" s="34">
        <v>17.604786000000001</v>
      </c>
      <c r="U91" s="34">
        <v>20.010000000000002</v>
      </c>
      <c r="V91" s="34">
        <v>8.4891170000000002</v>
      </c>
      <c r="W91" s="34">
        <v>42.240001999999997</v>
      </c>
      <c r="X91" s="34">
        <v>24.799999</v>
      </c>
      <c r="Y91" s="34">
        <v>13.395206999999999</v>
      </c>
      <c r="Z91" s="34">
        <v>18.722082</v>
      </c>
      <c r="AA91" s="34">
        <v>50.042824000000003</v>
      </c>
      <c r="AB91" s="34">
        <v>29.334745000000002</v>
      </c>
      <c r="AC91" s="34">
        <v>10.76</v>
      </c>
      <c r="AD91" s="34">
        <v>32.909999999999997</v>
      </c>
      <c r="AE91" s="34">
        <v>24.880230000000001</v>
      </c>
      <c r="AF91" s="34">
        <v>8</v>
      </c>
      <c r="AG91" s="34">
        <v>139.300003</v>
      </c>
      <c r="AH91" s="34">
        <v>30.049206000000002</v>
      </c>
      <c r="AI91" s="34">
        <v>51.378109000000002</v>
      </c>
      <c r="AJ91" s="34">
        <v>5.7572640000000002</v>
      </c>
      <c r="AK91" s="34">
        <v>17.399999999999999</v>
      </c>
      <c r="AL91" s="34">
        <v>3.04</v>
      </c>
      <c r="AM91" s="34">
        <v>24.523911999999999</v>
      </c>
      <c r="AN91" s="34">
        <v>29.000001999999999</v>
      </c>
      <c r="AO91" s="34">
        <v>52.137141999999997</v>
      </c>
      <c r="AP91" s="34">
        <v>5.85</v>
      </c>
      <c r="AQ91" s="34">
        <v>13.98</v>
      </c>
      <c r="AR91" s="34">
        <v>7.56</v>
      </c>
      <c r="AS91" s="34">
        <v>24.067029999999999</v>
      </c>
      <c r="AT91" s="34">
        <v>8.2360369999999996</v>
      </c>
      <c r="AU91" s="34">
        <v>6.99</v>
      </c>
      <c r="AV91" s="34">
        <v>12.618974</v>
      </c>
      <c r="AW91" s="34">
        <v>19.136565999999998</v>
      </c>
      <c r="AX91" s="34">
        <v>6.59</v>
      </c>
      <c r="AY91" s="34">
        <v>24.5</v>
      </c>
      <c r="AZ91" s="34">
        <v>70.400002000000001</v>
      </c>
      <c r="BA91" s="34">
        <v>21.459999</v>
      </c>
      <c r="BB91" s="34">
        <v>24.240545000000001</v>
      </c>
      <c r="BC91" s="34">
        <v>24.819203999999999</v>
      </c>
      <c r="BD91" s="34">
        <v>25</v>
      </c>
      <c r="BE91" s="38"/>
      <c r="BF91" s="41">
        <f t="shared" si="60"/>
        <v>3.0577735660690521E-2</v>
      </c>
      <c r="BG91" s="41">
        <f t="shared" si="61"/>
        <v>1.3053269196328399E-2</v>
      </c>
      <c r="BH91" s="41"/>
      <c r="BI91" s="41">
        <f t="shared" si="63"/>
        <v>-1.4888612493750524E-2</v>
      </c>
      <c r="BJ91" s="41">
        <f t="shared" si="64"/>
        <v>-3.6844269067862401</v>
      </c>
      <c r="BK91" s="41">
        <f t="shared" si="65"/>
        <v>-3.2723686199211732E-2</v>
      </c>
      <c r="BL91" s="41">
        <f t="shared" si="66"/>
        <v>-2.6463320979492132E-2</v>
      </c>
      <c r="BM91" s="41">
        <f t="shared" si="67"/>
        <v>-1.935544295295609E-2</v>
      </c>
      <c r="BN91" s="41">
        <f t="shared" si="68"/>
        <v>-7.203117267253599E-2</v>
      </c>
      <c r="BO91" s="41">
        <f t="shared" si="69"/>
        <v>-1.324522675002068E-2</v>
      </c>
      <c r="BP91" s="41">
        <f t="shared" si="70"/>
        <v>-1.2716121852225351E-2</v>
      </c>
      <c r="BQ91" s="41">
        <f t="shared" si="71"/>
        <v>-7.9745239187694709E-3</v>
      </c>
      <c r="BR91" s="41">
        <f t="shared" si="72"/>
        <v>-7.398189906535995E-3</v>
      </c>
      <c r="BS91" s="41">
        <f t="shared" si="73"/>
        <v>-1.3378125946175974E-2</v>
      </c>
      <c r="BT91" s="41">
        <f t="shared" si="74"/>
        <v>3.8550935149051294E-3</v>
      </c>
      <c r="BU91" s="41">
        <f t="shared" si="75"/>
        <v>7.0090560514107031E-2</v>
      </c>
      <c r="BV91" s="41">
        <f t="shared" si="76"/>
        <v>-2.2708456940334472E-2</v>
      </c>
      <c r="BW91" s="41">
        <f t="shared" si="77"/>
        <v>-2.2924288834674789E-3</v>
      </c>
      <c r="BX91" s="47">
        <f t="shared" si="78"/>
        <v>4.9901104180448078E-3</v>
      </c>
      <c r="BY91" s="47">
        <f t="shared" si="79"/>
        <v>-1.4981775212203044E-3</v>
      </c>
      <c r="BZ91" s="41">
        <f t="shared" si="80"/>
        <v>-7.326042671588478E-3</v>
      </c>
      <c r="CA91" s="41">
        <f t="shared" si="81"/>
        <v>5.2219913296352909E-3</v>
      </c>
      <c r="CB91" s="41">
        <f t="shared" si="82"/>
        <v>-1.4014283697393094E-2</v>
      </c>
      <c r="CC91" s="41">
        <f t="shared" si="83"/>
        <v>-3.0727917505816455E-2</v>
      </c>
      <c r="CD91" s="41">
        <f t="shared" si="84"/>
        <v>4.47155573624387E-2</v>
      </c>
      <c r="CE91" s="41">
        <f t="shared" si="85"/>
        <v>-1.375727000705283E-4</v>
      </c>
      <c r="CF91" s="41">
        <f t="shared" si="86"/>
        <v>-1.298111442267434E-2</v>
      </c>
      <c r="CG91" s="41">
        <f t="shared" si="59"/>
        <v>0.11239218702150698</v>
      </c>
      <c r="CH91" s="41">
        <f t="shared" si="87"/>
        <v>-2.6388367365504206E-2</v>
      </c>
      <c r="CI91" s="41">
        <f t="shared" si="88"/>
        <v>1.1016816587026493E-3</v>
      </c>
      <c r="CJ91" s="41">
        <f t="shared" si="89"/>
        <v>-2.7128667388252699E-2</v>
      </c>
      <c r="CK91" s="41">
        <f t="shared" si="90"/>
        <v>-2.236124286198541E-2</v>
      </c>
      <c r="CL91" s="41">
        <f t="shared" si="91"/>
        <v>-1.2934336955191568E-2</v>
      </c>
      <c r="CM91" s="41">
        <f t="shared" si="92"/>
        <v>-1.314078172031315E-2</v>
      </c>
      <c r="CN91" s="41">
        <f t="shared" si="93"/>
        <v>-1.298627775173735E-2</v>
      </c>
      <c r="CO91" s="41">
        <f t="shared" si="94"/>
        <v>1.7255683969474485E-3</v>
      </c>
      <c r="CP91" s="41">
        <f t="shared" si="95"/>
        <v>1.3245226750020723E-2</v>
      </c>
      <c r="CQ91" s="41">
        <f t="shared" si="96"/>
        <v>-8.3925803893565611E-3</v>
      </c>
      <c r="CR91" s="41">
        <f t="shared" si="97"/>
        <v>-1.7094364393785273E-2</v>
      </c>
      <c r="CS91" s="41">
        <f t="shared" si="98"/>
        <v>-9.3815541419094289E-3</v>
      </c>
      <c r="CT91" s="41">
        <f t="shared" si="99"/>
        <v>1.2037978559478878E-2</v>
      </c>
      <c r="CU91" s="41">
        <f t="shared" si="100"/>
        <v>-1.279335145990947E-2</v>
      </c>
      <c r="CV91" s="41">
        <f t="shared" si="101"/>
        <v>-2.7398974188114388E-2</v>
      </c>
      <c r="CW91" s="41">
        <f t="shared" si="102"/>
        <v>4.0805322473260491E-2</v>
      </c>
      <c r="CX91" s="41">
        <f t="shared" si="103"/>
        <v>-2.4230416990345255E-2</v>
      </c>
      <c r="CY91" s="41">
        <f t="shared" si="104"/>
        <v>7.8851238451208464E-2</v>
      </c>
      <c r="CZ91" s="41">
        <f t="shared" si="105"/>
        <v>-2.0931903230104628E-2</v>
      </c>
      <c r="DA91" s="41">
        <f t="shared" si="106"/>
        <v>-7.3322108557771675E-3</v>
      </c>
      <c r="DB91" s="41">
        <f t="shared" si="107"/>
        <v>-1.8045602469174565E-2</v>
      </c>
      <c r="DC91" s="41">
        <f t="shared" si="108"/>
        <v>-5.6979805302212611E-3</v>
      </c>
      <c r="DD91" s="41">
        <f t="shared" si="109"/>
        <v>-6.0893764290664678E-3</v>
      </c>
      <c r="DE91" s="41">
        <f t="shared" si="110"/>
        <v>1.3605605457455081E-2</v>
      </c>
      <c r="DF91" s="41">
        <f t="shared" si="111"/>
        <v>-3.6697021423831746E-3</v>
      </c>
      <c r="DG91" s="41">
        <f t="shared" si="112"/>
        <v>-6.7162897549660908E-3</v>
      </c>
      <c r="DH91" s="47">
        <f t="shared" si="113"/>
        <v>-4.7885565407135098E-3</v>
      </c>
    </row>
    <row r="92" spans="1:112">
      <c r="A92" s="43">
        <v>41981</v>
      </c>
      <c r="B92" s="34">
        <v>44.259998000000003</v>
      </c>
      <c r="C92" s="34">
        <v>3.891159</v>
      </c>
      <c r="D92" s="34"/>
      <c r="E92" s="34">
        <v>1.98</v>
      </c>
      <c r="F92" s="34">
        <v>500</v>
      </c>
      <c r="G92" s="34">
        <v>54.526420999999999</v>
      </c>
      <c r="H92" s="34">
        <v>11.687509</v>
      </c>
      <c r="I92" s="34">
        <v>6.35</v>
      </c>
      <c r="J92" s="34">
        <v>503.811554</v>
      </c>
      <c r="K92" s="34">
        <v>3.01</v>
      </c>
      <c r="L92" s="34">
        <v>71.860000999999997</v>
      </c>
      <c r="M92" s="34">
        <v>12.49</v>
      </c>
      <c r="N92" s="34">
        <v>33.616947000000003</v>
      </c>
      <c r="O92" s="34">
        <v>5.86</v>
      </c>
      <c r="P92" s="34">
        <v>26.450001</v>
      </c>
      <c r="Q92" s="34">
        <v>19.829999999999998</v>
      </c>
      <c r="R92" s="34">
        <v>17.010000000000002</v>
      </c>
      <c r="S92" s="34">
        <v>58.274681000000001</v>
      </c>
      <c r="T92" s="34">
        <v>17.575576999999999</v>
      </c>
      <c r="U92" s="34">
        <v>19.68</v>
      </c>
      <c r="V92" s="34">
        <v>8.9438910000000007</v>
      </c>
      <c r="W92" s="34">
        <v>42.299999</v>
      </c>
      <c r="X92" s="34">
        <v>24.709999</v>
      </c>
      <c r="Y92" s="34">
        <v>13.570186</v>
      </c>
      <c r="Z92" s="34">
        <v>18.304365000000001</v>
      </c>
      <c r="AA92" s="34">
        <v>50.614403000000003</v>
      </c>
      <c r="AB92" s="34">
        <v>29.484321999999999</v>
      </c>
      <c r="AC92" s="34">
        <v>11</v>
      </c>
      <c r="AD92" s="34">
        <v>31.43</v>
      </c>
      <c r="AE92" s="34">
        <v>25.245441</v>
      </c>
      <c r="AF92" s="34">
        <v>8.31</v>
      </c>
      <c r="AG92" s="34">
        <v>140</v>
      </c>
      <c r="AH92" s="34">
        <v>30.76792</v>
      </c>
      <c r="AI92" s="34">
        <v>51.630535000000002</v>
      </c>
      <c r="AJ92" s="34">
        <v>6.3137600000000003</v>
      </c>
      <c r="AK92" s="34">
        <v>17.25</v>
      </c>
      <c r="AL92" s="34">
        <v>3.06</v>
      </c>
      <c r="AM92" s="34">
        <v>24.514928999999999</v>
      </c>
      <c r="AN92" s="34">
        <v>30</v>
      </c>
      <c r="AO92" s="34">
        <v>53.285713000000001</v>
      </c>
      <c r="AP92" s="34">
        <v>6</v>
      </c>
      <c r="AQ92" s="34">
        <v>13.81</v>
      </c>
      <c r="AR92" s="34">
        <v>7.82</v>
      </c>
      <c r="AS92" s="34">
        <v>24.067029999999999</v>
      </c>
      <c r="AT92" s="34">
        <v>8.4472199999999997</v>
      </c>
      <c r="AU92" s="34">
        <v>7.9</v>
      </c>
      <c r="AV92" s="34">
        <v>12.793854</v>
      </c>
      <c r="AW92" s="34">
        <v>19.186274000000001</v>
      </c>
      <c r="AX92" s="34">
        <v>6.5</v>
      </c>
      <c r="AY92" s="34">
        <v>23.32</v>
      </c>
      <c r="AZ92" s="34">
        <v>71.519997000000004</v>
      </c>
      <c r="BA92" s="34">
        <v>22</v>
      </c>
      <c r="BB92" s="34">
        <v>23.411732000000001</v>
      </c>
      <c r="BC92" s="34">
        <v>24.862217000000001</v>
      </c>
      <c r="BD92" s="34">
        <v>24.610001</v>
      </c>
      <c r="BE92" s="38"/>
      <c r="BF92" s="41">
        <f t="shared" si="60"/>
        <v>1.7320351340735896E-2</v>
      </c>
      <c r="BG92" s="41">
        <f t="shared" si="61"/>
        <v>-1.5977166850602187E-2</v>
      </c>
      <c r="BH92" s="41"/>
      <c r="BI92" s="41">
        <f t="shared" si="63"/>
        <v>-1.0050335853501451E-2</v>
      </c>
      <c r="BJ92" s="41">
        <f t="shared" si="64"/>
        <v>3.6985258311657416</v>
      </c>
      <c r="BK92" s="41">
        <f t="shared" si="65"/>
        <v>1.9359016041122522E-2</v>
      </c>
      <c r="BL92" s="41">
        <f t="shared" si="66"/>
        <v>1.6302420200668265E-2</v>
      </c>
      <c r="BM92" s="41">
        <f t="shared" si="67"/>
        <v>3.3630070745549197E-2</v>
      </c>
      <c r="BN92" s="41">
        <f t="shared" si="68"/>
        <v>-2.0769028361515567E-3</v>
      </c>
      <c r="BO92" s="41">
        <f t="shared" si="69"/>
        <v>3.3277900926745245E-3</v>
      </c>
      <c r="BP92" s="41">
        <f t="shared" si="70"/>
        <v>-4.1736348431946585E-4</v>
      </c>
      <c r="BQ92" s="41">
        <f t="shared" si="71"/>
        <v>0</v>
      </c>
      <c r="BR92" s="41">
        <f t="shared" si="72"/>
        <v>-8.256412691728084E-4</v>
      </c>
      <c r="BS92" s="41">
        <f t="shared" si="73"/>
        <v>-1.3559529785632362E-2</v>
      </c>
      <c r="BT92" s="41">
        <f t="shared" si="74"/>
        <v>1.7544347458092129E-2</v>
      </c>
      <c r="BU92" s="41">
        <f t="shared" si="75"/>
        <v>0.12043405027467369</v>
      </c>
      <c r="BV92" s="41">
        <f t="shared" si="76"/>
        <v>1.7652255245691492E-3</v>
      </c>
      <c r="BW92" s="41">
        <f t="shared" si="77"/>
        <v>2.1247943089109878E-2</v>
      </c>
      <c r="BX92" s="47">
        <f t="shared" si="78"/>
        <v>-1.660529012258155E-3</v>
      </c>
      <c r="BY92" s="47">
        <f t="shared" si="79"/>
        <v>-1.6629256971534719E-2</v>
      </c>
      <c r="BZ92" s="41">
        <f t="shared" si="80"/>
        <v>5.2185739194550287E-2</v>
      </c>
      <c r="CA92" s="41">
        <f t="shared" si="81"/>
        <v>1.4193756650802776E-3</v>
      </c>
      <c r="CB92" s="41">
        <f t="shared" si="82"/>
        <v>-3.6356333172827401E-3</v>
      </c>
      <c r="CC92" s="41">
        <f t="shared" si="83"/>
        <v>1.2978224054207598E-2</v>
      </c>
      <c r="CD92" s="41">
        <f t="shared" si="84"/>
        <v>-2.2564126818834539E-2</v>
      </c>
      <c r="CE92" s="41">
        <f t="shared" si="85"/>
        <v>1.1357061200258201E-2</v>
      </c>
      <c r="CF92" s="41">
        <f t="shared" si="86"/>
        <v>5.0860147928682873E-3</v>
      </c>
      <c r="CG92" s="41">
        <f t="shared" si="59"/>
        <v>-3.6101122240996741E-3</v>
      </c>
      <c r="CH92" s="41">
        <f t="shared" si="87"/>
        <v>-4.6013712145772281E-2</v>
      </c>
      <c r="CI92" s="41">
        <f t="shared" si="88"/>
        <v>1.4572072762765193E-2</v>
      </c>
      <c r="CJ92" s="41">
        <f t="shared" si="89"/>
        <v>3.8018067187520953E-2</v>
      </c>
      <c r="CK92" s="41">
        <f t="shared" si="90"/>
        <v>5.0125202872918989E-3</v>
      </c>
      <c r="CL92" s="41">
        <f t="shared" si="91"/>
        <v>2.3636350735858427E-2</v>
      </c>
      <c r="CM92" s="41">
        <f t="shared" si="92"/>
        <v>4.9010742299185504E-3</v>
      </c>
      <c r="CN92" s="41">
        <f t="shared" si="93"/>
        <v>9.2269016784090982E-2</v>
      </c>
      <c r="CO92" s="41">
        <f t="shared" si="94"/>
        <v>-8.6580627431145415E-3</v>
      </c>
      <c r="CP92" s="41">
        <f t="shared" si="95"/>
        <v>6.5574005461590396E-3</v>
      </c>
      <c r="CQ92" s="41">
        <f t="shared" si="96"/>
        <v>-3.6636265936536262E-4</v>
      </c>
      <c r="CR92" s="41">
        <f t="shared" si="97"/>
        <v>3.3901482710166492E-2</v>
      </c>
      <c r="CS92" s="41">
        <f t="shared" si="98"/>
        <v>2.179065341920906E-2</v>
      </c>
      <c r="CT92" s="41">
        <f t="shared" si="99"/>
        <v>2.5317807984290001E-2</v>
      </c>
      <c r="CU92" s="41">
        <f t="shared" si="100"/>
        <v>-1.2234769384463396E-2</v>
      </c>
      <c r="CV92" s="41">
        <f t="shared" si="101"/>
        <v>3.3813364365778108E-2</v>
      </c>
      <c r="CW92" s="41">
        <f t="shared" si="102"/>
        <v>0</v>
      </c>
      <c r="CX92" s="41">
        <f t="shared" si="103"/>
        <v>2.5318111528290582E-2</v>
      </c>
      <c r="CY92" s="41">
        <f t="shared" si="104"/>
        <v>0.12238220322725703</v>
      </c>
      <c r="CZ92" s="41">
        <f t="shared" si="105"/>
        <v>1.3763345080128544E-2</v>
      </c>
      <c r="DA92" s="41">
        <f t="shared" si="106"/>
        <v>2.5941724505170924E-3</v>
      </c>
      <c r="DB92" s="41">
        <f t="shared" si="107"/>
        <v>-1.3751171612824409E-2</v>
      </c>
      <c r="DC92" s="41">
        <f t="shared" si="108"/>
        <v>-4.9361756068389696E-2</v>
      </c>
      <c r="DD92" s="41">
        <f t="shared" si="109"/>
        <v>1.5783797345861945E-2</v>
      </c>
      <c r="DE92" s="41">
        <f t="shared" si="110"/>
        <v>2.4851762754086935E-2</v>
      </c>
      <c r="DF92" s="41">
        <f t="shared" si="111"/>
        <v>-3.478938020439229E-2</v>
      </c>
      <c r="DG92" s="41">
        <f t="shared" si="112"/>
        <v>1.7315531593621431E-3</v>
      </c>
      <c r="DH92" s="47">
        <f t="shared" si="113"/>
        <v>-1.5722919831348384E-2</v>
      </c>
    </row>
    <row r="93" spans="1:112">
      <c r="A93" s="43">
        <v>41982</v>
      </c>
      <c r="B93" s="34">
        <v>46.959999000000003</v>
      </c>
      <c r="C93" s="34">
        <v>3.8057020000000001</v>
      </c>
      <c r="D93" s="34"/>
      <c r="E93" s="34">
        <v>1.99</v>
      </c>
      <c r="F93" s="34">
        <v>509.60000600000001</v>
      </c>
      <c r="G93" s="34">
        <v>54.489735000000003</v>
      </c>
      <c r="H93" s="34">
        <v>11.677562</v>
      </c>
      <c r="I93" s="34">
        <v>6.48</v>
      </c>
      <c r="J93" s="34">
        <v>512.19097899999997</v>
      </c>
      <c r="K93" s="34">
        <v>3.09</v>
      </c>
      <c r="L93" s="34">
        <v>72.519997000000004</v>
      </c>
      <c r="M93" s="34">
        <v>12.84</v>
      </c>
      <c r="N93" s="34">
        <v>33.653964999999999</v>
      </c>
      <c r="O93" s="34">
        <v>5.91</v>
      </c>
      <c r="P93" s="34">
        <v>25.719999000000001</v>
      </c>
      <c r="Q93" s="34">
        <v>20.190000999999999</v>
      </c>
      <c r="R93" s="34">
        <v>18.34</v>
      </c>
      <c r="S93" s="34">
        <v>59.181873000000003</v>
      </c>
      <c r="T93" s="34">
        <v>17.049772000000001</v>
      </c>
      <c r="U93" s="34">
        <v>19.510000000000002</v>
      </c>
      <c r="V93" s="34">
        <v>8.9082159999999995</v>
      </c>
      <c r="W93" s="34">
        <v>42.709999000000003</v>
      </c>
      <c r="X93" s="34">
        <v>24.700001</v>
      </c>
      <c r="Y93" s="34">
        <v>13.929854000000001</v>
      </c>
      <c r="Z93" s="34">
        <v>18.905878000000001</v>
      </c>
      <c r="AA93" s="34">
        <v>49.905093999999998</v>
      </c>
      <c r="AB93" s="34">
        <v>29.746068999999999</v>
      </c>
      <c r="AC93" s="34">
        <v>11</v>
      </c>
      <c r="AD93" s="34">
        <v>32.540000999999997</v>
      </c>
      <c r="AE93" s="34">
        <v>25.930216000000001</v>
      </c>
      <c r="AF93" s="34">
        <v>8.18</v>
      </c>
      <c r="AG93" s="34">
        <v>140</v>
      </c>
      <c r="AH93" s="34">
        <v>31.159109000000001</v>
      </c>
      <c r="AI93" s="34">
        <v>51.688792999999997</v>
      </c>
      <c r="AJ93" s="34">
        <v>5.814864</v>
      </c>
      <c r="AK93" s="34">
        <v>16.600000000000001</v>
      </c>
      <c r="AL93" s="34">
        <v>2.91</v>
      </c>
      <c r="AM93" s="34">
        <v>24.973234000000001</v>
      </c>
      <c r="AN93" s="34">
        <v>31.099997999999999</v>
      </c>
      <c r="AO93" s="34">
        <v>53.634284999999998</v>
      </c>
      <c r="AP93" s="34">
        <v>5.92</v>
      </c>
      <c r="AQ93" s="34">
        <v>13.78</v>
      </c>
      <c r="AR93" s="34">
        <v>8.0500000000000007</v>
      </c>
      <c r="AS93" s="34">
        <v>24.519310000000001</v>
      </c>
      <c r="AT93" s="34">
        <v>8.5023119999999999</v>
      </c>
      <c r="AU93" s="34">
        <v>7.87</v>
      </c>
      <c r="AV93" s="34">
        <v>12.968733</v>
      </c>
      <c r="AW93" s="34">
        <v>19.940131999999998</v>
      </c>
      <c r="AX93" s="34">
        <v>6.57</v>
      </c>
      <c r="AY93" s="34">
        <v>22.870000999999998</v>
      </c>
      <c r="AZ93" s="34">
        <v>73.339995999999999</v>
      </c>
      <c r="BA93" s="34">
        <v>22.969999000000001</v>
      </c>
      <c r="BB93" s="34">
        <v>22.654215000000001</v>
      </c>
      <c r="BC93" s="34">
        <v>25.115475</v>
      </c>
      <c r="BD93" s="34">
        <v>24.280000999999999</v>
      </c>
      <c r="BE93" s="38"/>
      <c r="BF93" s="41">
        <f t="shared" si="60"/>
        <v>5.9214864789747496E-2</v>
      </c>
      <c r="BG93" s="41">
        <f t="shared" si="61"/>
        <v>-2.2206588315314905E-2</v>
      </c>
      <c r="BH93" s="41"/>
      <c r="BI93" s="41">
        <f t="shared" si="63"/>
        <v>5.037794029957081E-3</v>
      </c>
      <c r="BJ93" s="41">
        <f t="shared" si="64"/>
        <v>1.9018017609702113E-2</v>
      </c>
      <c r="BK93" s="41">
        <f t="shared" si="65"/>
        <v>-6.7303788229020739E-4</v>
      </c>
      <c r="BL93" s="41">
        <f t="shared" si="66"/>
        <v>-8.5144193235506661E-4</v>
      </c>
      <c r="BM93" s="41">
        <f t="shared" si="67"/>
        <v>2.0265697459583142E-2</v>
      </c>
      <c r="BN93" s="41">
        <f t="shared" si="68"/>
        <v>1.6495263990104422E-2</v>
      </c>
      <c r="BO93" s="41">
        <f t="shared" si="69"/>
        <v>2.6231012148869685E-2</v>
      </c>
      <c r="BP93" s="41">
        <f t="shared" si="70"/>
        <v>9.1425489174308278E-3</v>
      </c>
      <c r="BQ93" s="41">
        <f t="shared" si="71"/>
        <v>2.7636974124328677E-2</v>
      </c>
      <c r="BR93" s="41">
        <f t="shared" si="72"/>
        <v>1.1005649436261805E-3</v>
      </c>
      <c r="BS93" s="41">
        <f t="shared" si="73"/>
        <v>8.4962278290855991E-3</v>
      </c>
      <c r="BT93" s="41">
        <f t="shared" si="74"/>
        <v>-2.7987335622321995E-2</v>
      </c>
      <c r="BU93" s="41">
        <f t="shared" si="75"/>
        <v>1.7991539322510297E-2</v>
      </c>
      <c r="BV93" s="41">
        <f t="shared" si="76"/>
        <v>7.5283060420548373E-2</v>
      </c>
      <c r="BW93" s="41">
        <f t="shared" si="77"/>
        <v>1.544758481568673E-2</v>
      </c>
      <c r="BX93" s="47">
        <f t="shared" si="78"/>
        <v>-3.0373436677177953E-2</v>
      </c>
      <c r="BY93" s="47">
        <f t="shared" si="79"/>
        <v>-8.6757369890874368E-3</v>
      </c>
      <c r="BZ93" s="41">
        <f t="shared" si="80"/>
        <v>-3.9967324292839506E-3</v>
      </c>
      <c r="CA93" s="41">
        <f t="shared" si="81"/>
        <v>9.645999028084393E-3</v>
      </c>
      <c r="CB93" s="41">
        <f t="shared" si="82"/>
        <v>-4.0469541131169987E-4</v>
      </c>
      <c r="CC93" s="41">
        <f t="shared" si="83"/>
        <v>2.6159126301667762E-2</v>
      </c>
      <c r="CD93" s="41">
        <f t="shared" si="84"/>
        <v>3.2333323009409554E-2</v>
      </c>
      <c r="CE93" s="41">
        <f t="shared" si="85"/>
        <v>-1.4113098343125097E-2</v>
      </c>
      <c r="CF93" s="41">
        <f t="shared" si="86"/>
        <v>8.8383243623366692E-3</v>
      </c>
      <c r="CG93" s="41">
        <f t="shared" si="59"/>
        <v>-5.4397232958182098E-3</v>
      </c>
      <c r="CH93" s="41">
        <f t="shared" si="87"/>
        <v>3.4707281712822412E-2</v>
      </c>
      <c r="CI93" s="41">
        <f t="shared" si="88"/>
        <v>2.6763344671425143E-2</v>
      </c>
      <c r="CJ93" s="41">
        <f t="shared" si="89"/>
        <v>-1.5767458252701212E-2</v>
      </c>
      <c r="CK93" s="41">
        <f t="shared" si="90"/>
        <v>0</v>
      </c>
      <c r="CL93" s="41">
        <f t="shared" si="91"/>
        <v>1.2634037502948824E-2</v>
      </c>
      <c r="CM93" s="41">
        <f t="shared" si="92"/>
        <v>1.1277271600956744E-3</v>
      </c>
      <c r="CN93" s="41">
        <f t="shared" si="93"/>
        <v>-8.2313980736722928E-2</v>
      </c>
      <c r="CO93" s="41">
        <f t="shared" si="94"/>
        <v>-3.8409448114871181E-2</v>
      </c>
      <c r="CP93" s="41">
        <f t="shared" si="95"/>
        <v>-5.0261834780888193E-2</v>
      </c>
      <c r="CQ93" s="41">
        <f t="shared" si="96"/>
        <v>1.8522332410792399E-2</v>
      </c>
      <c r="CR93" s="41">
        <f t="shared" si="97"/>
        <v>3.6010373214349328E-2</v>
      </c>
      <c r="CS93" s="41">
        <f t="shared" si="98"/>
        <v>6.5202626533258316E-3</v>
      </c>
      <c r="CT93" s="41">
        <f t="shared" si="99"/>
        <v>-1.3423020332140661E-2</v>
      </c>
      <c r="CU93" s="41">
        <f t="shared" si="100"/>
        <v>-2.1747018356883204E-3</v>
      </c>
      <c r="CV93" s="41">
        <f t="shared" si="101"/>
        <v>2.8987536873252406E-2</v>
      </c>
      <c r="CW93" s="41">
        <f t="shared" si="102"/>
        <v>1.8618116308805759E-2</v>
      </c>
      <c r="CX93" s="41">
        <f t="shared" si="103"/>
        <v>6.5007333551610116E-3</v>
      </c>
      <c r="CY93" s="41">
        <f t="shared" si="104"/>
        <v>-3.8046970436639714E-3</v>
      </c>
      <c r="CZ93" s="41">
        <f t="shared" si="105"/>
        <v>1.3576407223093093E-2</v>
      </c>
      <c r="DA93" s="41">
        <f t="shared" si="106"/>
        <v>3.8539256830837504E-2</v>
      </c>
      <c r="DB93" s="41">
        <f t="shared" si="107"/>
        <v>1.0711655594927811E-2</v>
      </c>
      <c r="DC93" s="41">
        <f t="shared" si="108"/>
        <v>-1.9485309722198474E-2</v>
      </c>
      <c r="DD93" s="41">
        <f t="shared" si="109"/>
        <v>2.512901918373292E-2</v>
      </c>
      <c r="DE93" s="41">
        <f t="shared" si="110"/>
        <v>4.3146519807644453E-2</v>
      </c>
      <c r="DF93" s="41">
        <f t="shared" si="111"/>
        <v>-3.2891336911147831E-2</v>
      </c>
      <c r="DG93" s="41">
        <f t="shared" si="112"/>
        <v>1.0134928512374044E-2</v>
      </c>
      <c r="DH93" s="47">
        <f t="shared" si="113"/>
        <v>-1.3499897659394322E-2</v>
      </c>
    </row>
    <row r="94" spans="1:112">
      <c r="A94" s="43">
        <v>41983</v>
      </c>
      <c r="B94" s="34">
        <v>46.77</v>
      </c>
      <c r="C94" s="34">
        <v>3.8341859999999999</v>
      </c>
      <c r="D94" s="34"/>
      <c r="E94" s="34">
        <v>2</v>
      </c>
      <c r="F94" s="34">
        <v>490.79998799999998</v>
      </c>
      <c r="G94" s="34">
        <v>54.755668999999997</v>
      </c>
      <c r="H94" s="34">
        <v>11.816815999999999</v>
      </c>
      <c r="I94" s="34">
        <v>6.39</v>
      </c>
      <c r="J94" s="34">
        <v>499.62188700000002</v>
      </c>
      <c r="K94" s="34">
        <v>3.1970000000000001</v>
      </c>
      <c r="L94" s="34">
        <v>69.230002999999996</v>
      </c>
      <c r="M94" s="34">
        <v>13.63</v>
      </c>
      <c r="N94" s="34">
        <v>33.071010999999999</v>
      </c>
      <c r="O94" s="34">
        <v>5.81</v>
      </c>
      <c r="P94" s="34">
        <v>25.809999000000001</v>
      </c>
      <c r="Q94" s="34">
        <v>19.059999000000001</v>
      </c>
      <c r="R94" s="34">
        <v>19.18</v>
      </c>
      <c r="S94" s="34">
        <v>58.199860000000001</v>
      </c>
      <c r="T94" s="34">
        <v>16.971872000000001</v>
      </c>
      <c r="U94" s="34">
        <v>19.200001</v>
      </c>
      <c r="V94" s="34">
        <v>8.8458030000000001</v>
      </c>
      <c r="W94" s="34">
        <v>42.349997999999999</v>
      </c>
      <c r="X94" s="34">
        <v>24.75</v>
      </c>
      <c r="Y94" s="34">
        <v>13.852086</v>
      </c>
      <c r="Z94" s="34">
        <v>18.813980000000001</v>
      </c>
      <c r="AA94" s="34">
        <v>49.753593000000002</v>
      </c>
      <c r="AB94" s="34">
        <v>29.409528999999999</v>
      </c>
      <c r="AC94" s="34">
        <v>10.59</v>
      </c>
      <c r="AD94" s="34">
        <v>32.330002</v>
      </c>
      <c r="AE94" s="34">
        <v>25.54674</v>
      </c>
      <c r="AF94" s="34">
        <v>8.14</v>
      </c>
      <c r="AG94" s="34">
        <v>135.800003</v>
      </c>
      <c r="AH94" s="34">
        <v>30.340326000000001</v>
      </c>
      <c r="AI94" s="34">
        <v>51.552864</v>
      </c>
      <c r="AJ94" s="34">
        <v>5.7526190000000001</v>
      </c>
      <c r="AK94" s="34">
        <v>17.049999</v>
      </c>
      <c r="AL94" s="34">
        <v>2.95</v>
      </c>
      <c r="AM94" s="34">
        <v>24.487964999999999</v>
      </c>
      <c r="AN94" s="34">
        <v>34</v>
      </c>
      <c r="AO94" s="34">
        <v>53.205714999999998</v>
      </c>
      <c r="AP94" s="34">
        <v>5.96</v>
      </c>
      <c r="AQ94" s="34">
        <v>13.87</v>
      </c>
      <c r="AR94" s="34">
        <v>7.89</v>
      </c>
      <c r="AS94" s="34">
        <v>24.288357000000001</v>
      </c>
      <c r="AT94" s="34">
        <v>8.4747660000000007</v>
      </c>
      <c r="AU94" s="34">
        <v>8.1300000000000008</v>
      </c>
      <c r="AV94" s="34">
        <v>13.116001000000001</v>
      </c>
      <c r="AW94" s="34">
        <v>20.29635</v>
      </c>
      <c r="AX94" s="34">
        <v>6.53</v>
      </c>
      <c r="AY94" s="34">
        <v>22.76</v>
      </c>
      <c r="AZ94" s="34">
        <v>70.849997999999999</v>
      </c>
      <c r="BA94" s="34">
        <v>21.959999</v>
      </c>
      <c r="BB94" s="34">
        <v>22.7166</v>
      </c>
      <c r="BC94" s="34">
        <v>24.752310000000001</v>
      </c>
      <c r="BD94" s="34">
        <v>24.08</v>
      </c>
      <c r="BE94" s="38"/>
      <c r="BF94" s="41">
        <f t="shared" si="60"/>
        <v>-4.0541824873270293E-3</v>
      </c>
      <c r="BG94" s="41">
        <f t="shared" si="61"/>
        <v>7.4566883653187756E-3</v>
      </c>
      <c r="BH94" s="41"/>
      <c r="BI94" s="41">
        <f t="shared" si="63"/>
        <v>5.0125418235441935E-3</v>
      </c>
      <c r="BJ94" s="41">
        <f t="shared" si="64"/>
        <v>-3.7589427645015577E-2</v>
      </c>
      <c r="BK94" s="41">
        <f t="shared" si="65"/>
        <v>4.8685714098442232E-3</v>
      </c>
      <c r="BL94" s="41">
        <f t="shared" si="66"/>
        <v>1.1854379012174607E-2</v>
      </c>
      <c r="BM94" s="41">
        <f t="shared" si="67"/>
        <v>-1.3986241974739952E-2</v>
      </c>
      <c r="BN94" s="41">
        <f t="shared" si="68"/>
        <v>-2.4845975010419422E-2</v>
      </c>
      <c r="BO94" s="41">
        <f t="shared" si="69"/>
        <v>3.4041779168050387E-2</v>
      </c>
      <c r="BP94" s="41">
        <f t="shared" si="70"/>
        <v>-4.6428006495003143E-2</v>
      </c>
      <c r="BQ94" s="41">
        <f t="shared" si="71"/>
        <v>5.9707947446626164E-2</v>
      </c>
      <c r="BR94" s="41">
        <f t="shared" si="72"/>
        <v>-1.7473781717097962E-2</v>
      </c>
      <c r="BS94" s="41">
        <f t="shared" si="73"/>
        <v>-1.7065260554187098E-2</v>
      </c>
      <c r="BT94" s="41">
        <f t="shared" si="74"/>
        <v>3.4931144966800511E-3</v>
      </c>
      <c r="BU94" s="41">
        <f t="shared" si="75"/>
        <v>-5.7595636094057254E-2</v>
      </c>
      <c r="BV94" s="41">
        <f t="shared" si="76"/>
        <v>4.4783602626973444E-2</v>
      </c>
      <c r="BW94" s="41">
        <f t="shared" si="77"/>
        <v>-1.6732346440833771E-2</v>
      </c>
      <c r="BX94" s="47">
        <f t="shared" si="78"/>
        <v>-4.5794457280659857E-3</v>
      </c>
      <c r="BY94" s="47">
        <f t="shared" si="79"/>
        <v>-1.6016823517952045E-2</v>
      </c>
      <c r="BZ94" s="41">
        <f t="shared" si="80"/>
        <v>-7.0308877225971241E-3</v>
      </c>
      <c r="CA94" s="41">
        <f t="shared" si="81"/>
        <v>-8.4646875670940092E-3</v>
      </c>
      <c r="CB94" s="41">
        <f t="shared" si="82"/>
        <v>2.0222048949385925E-3</v>
      </c>
      <c r="CC94" s="41">
        <f t="shared" si="83"/>
        <v>-5.598471749826711E-3</v>
      </c>
      <c r="CD94" s="41">
        <f t="shared" si="84"/>
        <v>-4.8726684934497708E-3</v>
      </c>
      <c r="CE94" s="41">
        <f t="shared" si="85"/>
        <v>-3.0403996132644957E-3</v>
      </c>
      <c r="CF94" s="41">
        <f t="shared" si="86"/>
        <v>-1.1378251330566041E-2</v>
      </c>
      <c r="CG94" s="41">
        <f t="shared" si="59"/>
        <v>3.6297680505787311E-3</v>
      </c>
      <c r="CH94" s="41">
        <f t="shared" si="87"/>
        <v>-6.4744789229112558E-3</v>
      </c>
      <c r="CI94" s="41">
        <f t="shared" si="88"/>
        <v>-1.4899214081380766E-2</v>
      </c>
      <c r="CJ94" s="41">
        <f t="shared" si="89"/>
        <v>-4.9019706002066685E-3</v>
      </c>
      <c r="CK94" s="41">
        <f t="shared" si="90"/>
        <v>-3.0459185393398022E-2</v>
      </c>
      <c r="CL94" s="41">
        <f t="shared" si="91"/>
        <v>-2.6628907488095273E-2</v>
      </c>
      <c r="CM94" s="41">
        <f t="shared" si="92"/>
        <v>-2.6332215598333696E-3</v>
      </c>
      <c r="CN94" s="41">
        <f t="shared" si="93"/>
        <v>-1.0762168535538625E-2</v>
      </c>
      <c r="CO94" s="41">
        <f t="shared" si="94"/>
        <v>2.6747449716000109E-2</v>
      </c>
      <c r="CP94" s="41">
        <f t="shared" si="95"/>
        <v>1.3652089168327263E-2</v>
      </c>
      <c r="CQ94" s="41">
        <f t="shared" si="96"/>
        <v>-1.9622838953176357E-2</v>
      </c>
      <c r="CR94" s="41">
        <f t="shared" si="97"/>
        <v>8.9152769739656745E-2</v>
      </c>
      <c r="CS94" s="41">
        <f t="shared" si="98"/>
        <v>-8.0226937231447967E-3</v>
      </c>
      <c r="CT94" s="41">
        <f t="shared" si="99"/>
        <v>6.7340321813441194E-3</v>
      </c>
      <c r="CU94" s="41">
        <f t="shared" si="100"/>
        <v>6.5099687412276657E-3</v>
      </c>
      <c r="CV94" s="41">
        <f t="shared" si="101"/>
        <v>-2.0075956572689301E-2</v>
      </c>
      <c r="CW94" s="41">
        <f t="shared" si="102"/>
        <v>-9.4638706566306553E-3</v>
      </c>
      <c r="CX94" s="41">
        <f t="shared" si="103"/>
        <v>-3.2450842451124144E-3</v>
      </c>
      <c r="CY94" s="41">
        <f t="shared" si="104"/>
        <v>3.2502861130407477E-2</v>
      </c>
      <c r="CZ94" s="41">
        <f t="shared" si="105"/>
        <v>1.129162863841679E-2</v>
      </c>
      <c r="DA94" s="41">
        <f t="shared" si="106"/>
        <v>1.7706682554227669E-2</v>
      </c>
      <c r="DB94" s="41">
        <f t="shared" si="107"/>
        <v>-6.1068892081794501E-3</v>
      </c>
      <c r="DC94" s="41">
        <f t="shared" si="108"/>
        <v>-4.8214425019629534E-3</v>
      </c>
      <c r="DD94" s="41">
        <f t="shared" si="109"/>
        <v>-3.4541170194645171E-2</v>
      </c>
      <c r="DE94" s="41">
        <f t="shared" si="110"/>
        <v>-4.4966402061972117E-2</v>
      </c>
      <c r="DF94" s="41">
        <f t="shared" si="111"/>
        <v>2.7500074360908718E-3</v>
      </c>
      <c r="DG94" s="41">
        <f t="shared" si="112"/>
        <v>-1.4565372030610485E-2</v>
      </c>
      <c r="DH94" s="47">
        <f t="shared" si="113"/>
        <v>-8.2713869368378698E-3</v>
      </c>
    </row>
    <row r="95" spans="1:112">
      <c r="A95" s="43">
        <v>41984</v>
      </c>
      <c r="B95" s="34">
        <v>49.91</v>
      </c>
      <c r="C95" s="34">
        <v>3.7088489999999998</v>
      </c>
      <c r="D95" s="34"/>
      <c r="E95" s="34">
        <v>1.97</v>
      </c>
      <c r="F95" s="34">
        <v>508</v>
      </c>
      <c r="G95" s="34">
        <v>54.159599</v>
      </c>
      <c r="H95" s="34">
        <v>10.782348000000001</v>
      </c>
      <c r="I95" s="34">
        <v>6.49</v>
      </c>
      <c r="J95" s="34">
        <v>484.95791600000001</v>
      </c>
      <c r="K95" s="34">
        <v>3.26</v>
      </c>
      <c r="L95" s="34">
        <v>71.239998</v>
      </c>
      <c r="M95" s="34">
        <v>14.09</v>
      </c>
      <c r="N95" s="34">
        <v>32.340004</v>
      </c>
      <c r="O95" s="34">
        <v>5.47</v>
      </c>
      <c r="P95" s="34">
        <v>25.52</v>
      </c>
      <c r="Q95" s="34">
        <v>18.389999</v>
      </c>
      <c r="R95" s="34">
        <v>18.93</v>
      </c>
      <c r="S95" s="34">
        <v>56.123634000000003</v>
      </c>
      <c r="T95" s="34">
        <v>17.448992000000001</v>
      </c>
      <c r="U95" s="34">
        <v>19.030000999999999</v>
      </c>
      <c r="V95" s="34">
        <v>8.2840190000000007</v>
      </c>
      <c r="W95" s="34">
        <v>41.599997999999999</v>
      </c>
      <c r="X95" s="34">
        <v>24.51</v>
      </c>
      <c r="Y95" s="34">
        <v>13.715994999999999</v>
      </c>
      <c r="Z95" s="34">
        <v>18.087147000000002</v>
      </c>
      <c r="AA95" s="34">
        <v>49.161377000000002</v>
      </c>
      <c r="AB95" s="34">
        <v>28.409276999999999</v>
      </c>
      <c r="AC95" s="34">
        <v>10.210000000000001</v>
      </c>
      <c r="AD95" s="34">
        <v>35.049999</v>
      </c>
      <c r="AE95" s="34">
        <v>25.081092999999999</v>
      </c>
      <c r="AF95" s="34">
        <v>7.95</v>
      </c>
      <c r="AG95" s="34">
        <v>134.75</v>
      </c>
      <c r="AH95" s="34">
        <v>28.848333</v>
      </c>
      <c r="AI95" s="34">
        <v>51.086849000000001</v>
      </c>
      <c r="AJ95" s="34">
        <v>5.8325170000000002</v>
      </c>
      <c r="AK95" s="34">
        <v>17.239999999999998</v>
      </c>
      <c r="AL95" s="34">
        <v>2.91</v>
      </c>
      <c r="AM95" s="34">
        <v>24.056618</v>
      </c>
      <c r="AN95" s="34">
        <v>35.200001</v>
      </c>
      <c r="AO95" s="34">
        <v>51.400002000000001</v>
      </c>
      <c r="AP95" s="34">
        <v>5.92</v>
      </c>
      <c r="AQ95" s="34">
        <v>13.77</v>
      </c>
      <c r="AR95" s="34">
        <v>7.66</v>
      </c>
      <c r="AS95" s="34">
        <v>24.201750000000001</v>
      </c>
      <c r="AT95" s="34">
        <v>8.4380369999999996</v>
      </c>
      <c r="AU95" s="34">
        <v>8.5500000000000007</v>
      </c>
      <c r="AV95" s="34">
        <v>13.208043</v>
      </c>
      <c r="AW95" s="34">
        <v>20.230083</v>
      </c>
      <c r="AX95" s="34">
        <v>6.25</v>
      </c>
      <c r="AY95" s="34">
        <v>22.02</v>
      </c>
      <c r="AZ95" s="34">
        <v>70.709998999999996</v>
      </c>
      <c r="BA95" s="34">
        <v>22.18</v>
      </c>
      <c r="BB95" s="34">
        <v>22.912661</v>
      </c>
      <c r="BC95" s="34">
        <v>24.217130999999998</v>
      </c>
      <c r="BD95" s="34">
        <v>23.66</v>
      </c>
      <c r="BE95" s="38"/>
      <c r="BF95" s="41">
        <f t="shared" si="60"/>
        <v>6.4979411743722834E-2</v>
      </c>
      <c r="BG95" s="41">
        <f t="shared" si="61"/>
        <v>-3.3235570852199935E-2</v>
      </c>
      <c r="BH95" s="41"/>
      <c r="BI95" s="41">
        <f t="shared" si="63"/>
        <v>-1.5113637810048184E-2</v>
      </c>
      <c r="BJ95" s="41">
        <f t="shared" si="64"/>
        <v>3.4444759191603565E-2</v>
      </c>
      <c r="BK95" s="41">
        <f t="shared" si="65"/>
        <v>-1.0945682126933221E-2</v>
      </c>
      <c r="BL95" s="41">
        <f t="shared" si="66"/>
        <v>-9.1613249223605323E-2</v>
      </c>
      <c r="BM95" s="41">
        <f t="shared" si="67"/>
        <v>1.5528262326555194E-2</v>
      </c>
      <c r="BN95" s="41">
        <f t="shared" si="68"/>
        <v>-2.978947030044219E-2</v>
      </c>
      <c r="BO95" s="41">
        <f t="shared" si="69"/>
        <v>1.9514325300911864E-2</v>
      </c>
      <c r="BP95" s="41">
        <f t="shared" si="70"/>
        <v>2.8620092323597024E-2</v>
      </c>
      <c r="BQ95" s="41">
        <f t="shared" si="71"/>
        <v>3.3192080202147492E-2</v>
      </c>
      <c r="BR95" s="41">
        <f t="shared" si="72"/>
        <v>-2.2352120206579274E-2</v>
      </c>
      <c r="BS95" s="41">
        <f t="shared" si="73"/>
        <v>-6.030195442993002E-2</v>
      </c>
      <c r="BT95" s="41">
        <f t="shared" si="74"/>
        <v>-1.1299516509260027E-2</v>
      </c>
      <c r="BU95" s="41">
        <f t="shared" si="75"/>
        <v>-3.5784861521308414E-2</v>
      </c>
      <c r="BV95" s="41">
        <f t="shared" si="76"/>
        <v>-1.3120104234060721E-2</v>
      </c>
      <c r="BW95" s="41">
        <f t="shared" si="77"/>
        <v>-3.6325942000052423E-2</v>
      </c>
      <c r="BX95" s="47">
        <f t="shared" si="78"/>
        <v>2.7724496458961457E-2</v>
      </c>
      <c r="BY95" s="47">
        <f t="shared" si="79"/>
        <v>-8.8935972604037312E-3</v>
      </c>
      <c r="BZ95" s="41">
        <f t="shared" si="80"/>
        <v>-6.5614872136945807E-2</v>
      </c>
      <c r="CA95" s="41">
        <f t="shared" si="81"/>
        <v>-1.7868254682267132E-2</v>
      </c>
      <c r="CB95" s="41">
        <f t="shared" si="82"/>
        <v>-9.7442914746780525E-3</v>
      </c>
      <c r="CC95" s="41">
        <f t="shared" si="83"/>
        <v>-9.8731649478103756E-3</v>
      </c>
      <c r="CD95" s="41">
        <f t="shared" si="84"/>
        <v>-3.9398634984371225E-2</v>
      </c>
      <c r="CE95" s="41">
        <f t="shared" si="85"/>
        <v>-1.1974387219060379E-2</v>
      </c>
      <c r="CF95" s="41">
        <f t="shared" si="86"/>
        <v>-3.46029907201333E-2</v>
      </c>
      <c r="CG95" s="41">
        <f t="shared" si="59"/>
        <v>-9.0620758353809774E-4</v>
      </c>
      <c r="CH95" s="41">
        <f t="shared" si="87"/>
        <v>8.0779931350540804E-2</v>
      </c>
      <c r="CI95" s="41">
        <f t="shared" si="88"/>
        <v>-1.8395420196669298E-2</v>
      </c>
      <c r="CJ95" s="41">
        <f t="shared" si="89"/>
        <v>-2.3618251348208455E-2</v>
      </c>
      <c r="CK95" s="41">
        <f t="shared" si="90"/>
        <v>-7.7620274267997261E-3</v>
      </c>
      <c r="CL95" s="41">
        <f t="shared" si="91"/>
        <v>-5.0425509098323218E-2</v>
      </c>
      <c r="CM95" s="41">
        <f t="shared" si="92"/>
        <v>-9.0806606646129089E-3</v>
      </c>
      <c r="CN95" s="41">
        <f t="shared" si="93"/>
        <v>1.3793410239907917E-2</v>
      </c>
      <c r="CO95" s="41">
        <f t="shared" si="94"/>
        <v>1.1082120157049185E-2</v>
      </c>
      <c r="CP95" s="41">
        <f t="shared" si="95"/>
        <v>-1.365208916832732E-2</v>
      </c>
      <c r="CQ95" s="41">
        <f t="shared" si="96"/>
        <v>-1.7771636957831221E-2</v>
      </c>
      <c r="CR95" s="41">
        <f t="shared" si="97"/>
        <v>3.4685586396980495E-2</v>
      </c>
      <c r="CS95" s="41">
        <f t="shared" si="98"/>
        <v>-3.4527604018372342E-2</v>
      </c>
      <c r="CT95" s="41">
        <f t="shared" si="99"/>
        <v>-6.7340321813440683E-3</v>
      </c>
      <c r="CU95" s="41">
        <f t="shared" si="100"/>
        <v>-7.2359215861767428E-3</v>
      </c>
      <c r="CV95" s="41">
        <f t="shared" si="101"/>
        <v>-2.9584151105282935E-2</v>
      </c>
      <c r="CW95" s="41">
        <f t="shared" si="102"/>
        <v>-3.5721551241039607E-3</v>
      </c>
      <c r="CX95" s="41">
        <f t="shared" si="103"/>
        <v>-4.3433436479939497E-3</v>
      </c>
      <c r="CY95" s="41">
        <f t="shared" si="104"/>
        <v>5.0370359388949591E-2</v>
      </c>
      <c r="CZ95" s="41">
        <f t="shared" si="105"/>
        <v>6.9930269900366744E-3</v>
      </c>
      <c r="DA95" s="41">
        <f t="shared" si="106"/>
        <v>-3.2703129367520783E-3</v>
      </c>
      <c r="DB95" s="41">
        <f t="shared" si="107"/>
        <v>-4.3825479540029556E-2</v>
      </c>
      <c r="DC95" s="41">
        <f t="shared" si="108"/>
        <v>-3.3053477963596312E-2</v>
      </c>
      <c r="DD95" s="41">
        <f t="shared" si="109"/>
        <v>-1.977946434158898E-3</v>
      </c>
      <c r="DE95" s="41">
        <f t="shared" si="110"/>
        <v>9.9684108182326366E-3</v>
      </c>
      <c r="DF95" s="41">
        <f t="shared" si="111"/>
        <v>8.5937051060047173E-3</v>
      </c>
      <c r="DG95" s="41">
        <f t="shared" si="112"/>
        <v>-2.1858542705881945E-2</v>
      </c>
      <c r="DH95" s="47">
        <f t="shared" si="113"/>
        <v>-1.759576189037949E-2</v>
      </c>
    </row>
    <row r="96" spans="1:112">
      <c r="A96" s="43">
        <v>41985</v>
      </c>
      <c r="B96" s="34">
        <v>50.490001999999997</v>
      </c>
      <c r="C96" s="34">
        <v>3.7601239999999998</v>
      </c>
      <c r="D96" s="34"/>
      <c r="E96" s="34">
        <v>1.84</v>
      </c>
      <c r="F96" s="34">
        <v>487.60000600000001</v>
      </c>
      <c r="G96" s="34">
        <v>52.793232000000003</v>
      </c>
      <c r="H96" s="34">
        <v>10.832082</v>
      </c>
      <c r="I96" s="34">
        <v>6.53</v>
      </c>
      <c r="J96" s="34">
        <v>481.81564300000002</v>
      </c>
      <c r="K96" s="34">
        <v>3.26</v>
      </c>
      <c r="L96" s="34">
        <v>71.440002000000007</v>
      </c>
      <c r="M96" s="34">
        <v>14.82</v>
      </c>
      <c r="N96" s="34">
        <v>32.358513000000002</v>
      </c>
      <c r="O96" s="34">
        <v>5.39</v>
      </c>
      <c r="P96" s="34">
        <v>30.09</v>
      </c>
      <c r="Q96" s="34">
        <v>17.739999999999998</v>
      </c>
      <c r="R96" s="34">
        <v>19.100000000000001</v>
      </c>
      <c r="S96" s="34">
        <v>56.273273000000003</v>
      </c>
      <c r="T96" s="34">
        <v>17.819004</v>
      </c>
      <c r="U96" s="34">
        <v>19.059999000000001</v>
      </c>
      <c r="V96" s="34">
        <v>8.49803</v>
      </c>
      <c r="W96" s="34">
        <v>42.16</v>
      </c>
      <c r="X96" s="34">
        <v>24.49</v>
      </c>
      <c r="Y96" s="34">
        <v>13.822925</v>
      </c>
      <c r="Z96" s="34">
        <v>18.128923</v>
      </c>
      <c r="AA96" s="34">
        <v>48.906582</v>
      </c>
      <c r="AB96" s="34">
        <v>28.203610999999999</v>
      </c>
      <c r="AC96" s="34">
        <v>9.65</v>
      </c>
      <c r="AD96" s="34">
        <v>34.799999</v>
      </c>
      <c r="AE96" s="34">
        <v>25.519349999999999</v>
      </c>
      <c r="AF96" s="34">
        <v>8.1999999999999993</v>
      </c>
      <c r="AG96" s="34">
        <v>151.550003</v>
      </c>
      <c r="AH96" s="34">
        <v>28.666384000000001</v>
      </c>
      <c r="AI96" s="34">
        <v>51.950920000000004</v>
      </c>
      <c r="AJ96" s="34">
        <v>5.7842070000000003</v>
      </c>
      <c r="AK96" s="34">
        <v>16.969999000000001</v>
      </c>
      <c r="AL96" s="34">
        <v>2.8239999999999998</v>
      </c>
      <c r="AM96" s="34">
        <v>23.867905</v>
      </c>
      <c r="AN96" s="34">
        <v>34.400002000000001</v>
      </c>
      <c r="AO96" s="34">
        <v>50.862858000000003</v>
      </c>
      <c r="AP96" s="34">
        <v>5.93</v>
      </c>
      <c r="AQ96" s="34">
        <v>14.05</v>
      </c>
      <c r="AR96" s="34">
        <v>7.8</v>
      </c>
      <c r="AS96" s="34">
        <v>23.980422999999998</v>
      </c>
      <c r="AT96" s="34">
        <v>8.5757639999999995</v>
      </c>
      <c r="AU96" s="34">
        <v>8.5</v>
      </c>
      <c r="AV96" s="34">
        <v>13.254065000000001</v>
      </c>
      <c r="AW96" s="34">
        <v>20.470324999999999</v>
      </c>
      <c r="AX96" s="34">
        <v>6.1</v>
      </c>
      <c r="AY96" s="34">
        <v>21.959999</v>
      </c>
      <c r="AZ96" s="34">
        <v>70.519997000000004</v>
      </c>
      <c r="BA96" s="34">
        <v>22.280000999999999</v>
      </c>
      <c r="BB96" s="34">
        <v>22.859192</v>
      </c>
      <c r="BC96" s="34">
        <v>24.150227000000001</v>
      </c>
      <c r="BD96" s="34">
        <v>23.76</v>
      </c>
      <c r="BE96" s="38"/>
      <c r="BF96" s="41">
        <f t="shared" si="60"/>
        <v>1.155395300111E-2</v>
      </c>
      <c r="BG96" s="41">
        <f t="shared" si="61"/>
        <v>1.373034968486603E-2</v>
      </c>
      <c r="BH96" s="41"/>
      <c r="BI96" s="41">
        <f t="shared" si="63"/>
        <v>-6.8267971129002861E-2</v>
      </c>
      <c r="BJ96" s="41">
        <f t="shared" si="64"/>
        <v>-4.0986037666197309E-2</v>
      </c>
      <c r="BK96" s="41">
        <f t="shared" si="65"/>
        <v>-2.5552223910384055E-2</v>
      </c>
      <c r="BL96" s="41">
        <f t="shared" si="66"/>
        <v>4.6019337795478862E-3</v>
      </c>
      <c r="BM96" s="41">
        <f t="shared" si="67"/>
        <v>6.1444125723409898E-3</v>
      </c>
      <c r="BN96" s="41">
        <f t="shared" si="68"/>
        <v>-6.5005585559527561E-3</v>
      </c>
      <c r="BO96" s="41">
        <f t="shared" si="69"/>
        <v>0</v>
      </c>
      <c r="BP96" s="41">
        <f t="shared" si="70"/>
        <v>2.8035342164192457E-3</v>
      </c>
      <c r="BQ96" s="41">
        <f t="shared" si="71"/>
        <v>5.0512293957352045E-2</v>
      </c>
      <c r="BR96" s="41">
        <f t="shared" si="72"/>
        <v>5.7216150734778278E-4</v>
      </c>
      <c r="BS96" s="41">
        <f t="shared" si="73"/>
        <v>-1.4733231512984116E-2</v>
      </c>
      <c r="BT96" s="41">
        <f t="shared" si="74"/>
        <v>0.16473043216536465</v>
      </c>
      <c r="BU96" s="41">
        <f t="shared" si="75"/>
        <v>-3.5985007357415923E-2</v>
      </c>
      <c r="BV96" s="41">
        <f t="shared" si="76"/>
        <v>8.9403698313528217E-3</v>
      </c>
      <c r="BW96" s="41">
        <f t="shared" si="77"/>
        <v>2.6626905028750694E-3</v>
      </c>
      <c r="BX96" s="47">
        <f t="shared" si="78"/>
        <v>2.0983646287748677E-2</v>
      </c>
      <c r="BY96" s="47">
        <f t="shared" si="79"/>
        <v>1.5751119034934189E-3</v>
      </c>
      <c r="BZ96" s="41">
        <f t="shared" si="80"/>
        <v>2.550613482010931E-2</v>
      </c>
      <c r="CA96" s="41">
        <f t="shared" si="81"/>
        <v>1.3371785042813448E-2</v>
      </c>
      <c r="CB96" s="41">
        <f t="shared" si="82"/>
        <v>-8.1632657594491224E-4</v>
      </c>
      <c r="CC96" s="41">
        <f t="shared" si="83"/>
        <v>7.7657756649502953E-3</v>
      </c>
      <c r="CD96" s="41">
        <f t="shared" si="84"/>
        <v>2.30704317333239E-3</v>
      </c>
      <c r="CE96" s="41">
        <f t="shared" si="85"/>
        <v>-5.1963062333627913E-3</v>
      </c>
      <c r="CF96" s="41">
        <f t="shared" si="86"/>
        <v>-7.2657273648300139E-3</v>
      </c>
      <c r="CG96" s="41">
        <f t="shared" si="59"/>
        <v>0</v>
      </c>
      <c r="CH96" s="41">
        <f t="shared" si="87"/>
        <v>-7.1582269051321725E-3</v>
      </c>
      <c r="CI96" s="41">
        <f t="shared" si="88"/>
        <v>1.7322692575401314E-2</v>
      </c>
      <c r="CJ96" s="41">
        <f t="shared" si="89"/>
        <v>3.096222560396689E-2</v>
      </c>
      <c r="CK96" s="41">
        <f t="shared" si="90"/>
        <v>0.11749441351015254</v>
      </c>
      <c r="CL96" s="41">
        <f t="shared" si="91"/>
        <v>-6.3270625839027721E-3</v>
      </c>
      <c r="CM96" s="41">
        <f t="shared" si="92"/>
        <v>1.6772320758284286E-2</v>
      </c>
      <c r="CN96" s="41">
        <f t="shared" si="93"/>
        <v>-8.3173670134830645E-3</v>
      </c>
      <c r="CO96" s="41">
        <f t="shared" si="94"/>
        <v>-1.5785244916932804E-2</v>
      </c>
      <c r="CP96" s="41">
        <f t="shared" si="95"/>
        <v>-2.9998761552405624E-2</v>
      </c>
      <c r="CQ96" s="41">
        <f t="shared" si="96"/>
        <v>-7.8754659854329279E-3</v>
      </c>
      <c r="CR96" s="41">
        <f t="shared" si="97"/>
        <v>-2.2989488494256E-2</v>
      </c>
      <c r="CS96" s="41">
        <f t="shared" si="98"/>
        <v>-1.0505259484168009E-2</v>
      </c>
      <c r="CT96" s="41">
        <f t="shared" si="99"/>
        <v>1.6877641137198365E-3</v>
      </c>
      <c r="CU96" s="41">
        <f t="shared" si="100"/>
        <v>2.0130083039191345E-2</v>
      </c>
      <c r="CV96" s="41">
        <f t="shared" si="101"/>
        <v>1.8111749943046103E-2</v>
      </c>
      <c r="CW96" s="41">
        <f t="shared" si="102"/>
        <v>-9.1871554541524836E-3</v>
      </c>
      <c r="CX96" s="41">
        <f t="shared" si="103"/>
        <v>1.6190386675213605E-2</v>
      </c>
      <c r="CY96" s="41">
        <f t="shared" si="104"/>
        <v>-5.8651194523981339E-3</v>
      </c>
      <c r="CZ96" s="41">
        <f t="shared" si="105"/>
        <v>3.4783356186875703E-3</v>
      </c>
      <c r="DA96" s="41">
        <f t="shared" si="106"/>
        <v>1.1805522451340625E-2</v>
      </c>
      <c r="DB96" s="41">
        <f t="shared" si="107"/>
        <v>-2.4292692569044587E-2</v>
      </c>
      <c r="DC96" s="41">
        <f t="shared" si="108"/>
        <v>-2.7285601905456427E-3</v>
      </c>
      <c r="DD96" s="41">
        <f t="shared" si="109"/>
        <v>-2.6906764853325276E-3</v>
      </c>
      <c r="DE96" s="41">
        <f t="shared" si="110"/>
        <v>4.4984780201645525E-3</v>
      </c>
      <c r="DF96" s="41">
        <f t="shared" si="111"/>
        <v>-2.3363277130766633E-3</v>
      </c>
      <c r="DG96" s="41">
        <f t="shared" si="112"/>
        <v>-2.7664956465389572E-3</v>
      </c>
      <c r="DH96" s="47">
        <f t="shared" si="113"/>
        <v>4.2176359442035131E-3</v>
      </c>
    </row>
    <row r="97" spans="1:112">
      <c r="A97" s="43">
        <v>41988</v>
      </c>
      <c r="B97" s="34">
        <v>51.27</v>
      </c>
      <c r="C97" s="34">
        <v>3.7601239999999998</v>
      </c>
      <c r="D97" s="34"/>
      <c r="E97" s="34">
        <v>1.91</v>
      </c>
      <c r="F97" s="34">
        <v>492.79998799999998</v>
      </c>
      <c r="G97" s="34">
        <v>50.555691000000003</v>
      </c>
      <c r="H97" s="34">
        <v>10.424262000000001</v>
      </c>
      <c r="I97" s="34">
        <v>6.51</v>
      </c>
      <c r="J97" s="34">
        <v>473.43624899999998</v>
      </c>
      <c r="K97" s="34">
        <v>3.19</v>
      </c>
      <c r="L97" s="34">
        <v>73.080001999999993</v>
      </c>
      <c r="M97" s="34">
        <v>14.62</v>
      </c>
      <c r="N97" s="34">
        <v>31.988385999999998</v>
      </c>
      <c r="O97" s="34">
        <v>5.35</v>
      </c>
      <c r="P97" s="34">
        <v>30</v>
      </c>
      <c r="Q97" s="34">
        <v>18.75</v>
      </c>
      <c r="R97" s="34">
        <v>18.920000000000002</v>
      </c>
      <c r="S97" s="34">
        <v>54.814307999999997</v>
      </c>
      <c r="T97" s="34">
        <v>17.731370999999999</v>
      </c>
      <c r="U97" s="34">
        <v>19.459999</v>
      </c>
      <c r="V97" s="34">
        <v>8.3107740000000003</v>
      </c>
      <c r="W97" s="34">
        <v>41.549999</v>
      </c>
      <c r="X97" s="34">
        <v>24.790001</v>
      </c>
      <c r="Y97" s="34">
        <v>13.472977</v>
      </c>
      <c r="Z97" s="34">
        <v>17.452218999999999</v>
      </c>
      <c r="AA97" s="34">
        <v>47.790996999999997</v>
      </c>
      <c r="AB97" s="34">
        <v>27.652066999999999</v>
      </c>
      <c r="AC97" s="34">
        <v>9.7899999999999991</v>
      </c>
      <c r="AD97" s="34">
        <v>35.919998</v>
      </c>
      <c r="AE97" s="34">
        <v>25.54674</v>
      </c>
      <c r="AF97" s="34">
        <v>8.27</v>
      </c>
      <c r="AG97" s="34">
        <v>157.14999399999999</v>
      </c>
      <c r="AH97" s="34">
        <v>28.429846000000001</v>
      </c>
      <c r="AI97" s="34">
        <v>52.106254999999997</v>
      </c>
      <c r="AJ97" s="34">
        <v>5.453468</v>
      </c>
      <c r="AK97" s="34">
        <v>16.989999999999998</v>
      </c>
      <c r="AL97" s="34">
        <v>2.73</v>
      </c>
      <c r="AM97" s="34">
        <v>24.074591000000002</v>
      </c>
      <c r="AN97" s="34">
        <v>33</v>
      </c>
      <c r="AO97" s="34">
        <v>51.022857999999999</v>
      </c>
      <c r="AP97" s="34">
        <v>5.82</v>
      </c>
      <c r="AQ97" s="34">
        <v>14.06</v>
      </c>
      <c r="AR97" s="34">
        <v>8</v>
      </c>
      <c r="AS97" s="34">
        <v>24.865734</v>
      </c>
      <c r="AT97" s="34">
        <v>8.4931269999999994</v>
      </c>
      <c r="AU97" s="34">
        <v>8.5</v>
      </c>
      <c r="AV97" s="34">
        <v>13.364515000000001</v>
      </c>
      <c r="AW97" s="34">
        <v>20.876252999999998</v>
      </c>
      <c r="AX97" s="34">
        <v>6.2</v>
      </c>
      <c r="AY97" s="34">
        <v>20</v>
      </c>
      <c r="AZ97" s="34">
        <v>69.110000999999997</v>
      </c>
      <c r="BA97" s="34">
        <v>23.450001</v>
      </c>
      <c r="BB97" s="34">
        <v>22.012556</v>
      </c>
      <c r="BC97" s="34">
        <v>24.365261</v>
      </c>
      <c r="BD97" s="34">
        <v>24.389999</v>
      </c>
      <c r="BE97" s="38"/>
      <c r="BF97" s="41">
        <f t="shared" si="60"/>
        <v>1.5330449312981559E-2</v>
      </c>
      <c r="BG97" s="41">
        <f t="shared" si="61"/>
        <v>0</v>
      </c>
      <c r="BH97" s="41"/>
      <c r="BI97" s="41">
        <f t="shared" si="63"/>
        <v>3.7337670437644098E-2</v>
      </c>
      <c r="BJ97" s="41">
        <f t="shared" si="64"/>
        <v>1.0607977956375667E-2</v>
      </c>
      <c r="BK97" s="41">
        <f t="shared" si="65"/>
        <v>-4.3307479946021257E-2</v>
      </c>
      <c r="BL97" s="41">
        <f t="shared" si="66"/>
        <v>-3.8376312491615459E-2</v>
      </c>
      <c r="BM97" s="41">
        <f t="shared" si="67"/>
        <v>-3.0674870678618345E-3</v>
      </c>
      <c r="BN97" s="41">
        <f t="shared" si="68"/>
        <v>-1.7544291724617227E-2</v>
      </c>
      <c r="BO97" s="41">
        <f t="shared" si="69"/>
        <v>-2.170627858186306E-2</v>
      </c>
      <c r="BP97" s="41">
        <f t="shared" si="70"/>
        <v>2.269679431331019E-2</v>
      </c>
      <c r="BQ97" s="41">
        <f t="shared" si="71"/>
        <v>-1.35871655463084E-2</v>
      </c>
      <c r="BR97" s="41">
        <f t="shared" si="72"/>
        <v>-1.1504239920166939E-2</v>
      </c>
      <c r="BS97" s="41">
        <f t="shared" si="73"/>
        <v>-7.4488240129906248E-3</v>
      </c>
      <c r="BT97" s="41">
        <f t="shared" si="74"/>
        <v>-2.9955089797984512E-3</v>
      </c>
      <c r="BU97" s="41">
        <f t="shared" si="75"/>
        <v>5.5371775534986449E-2</v>
      </c>
      <c r="BV97" s="41">
        <f t="shared" si="76"/>
        <v>-9.4687714288519027E-3</v>
      </c>
      <c r="BW97" s="41">
        <f t="shared" si="77"/>
        <v>-2.6268442973898139E-2</v>
      </c>
      <c r="BX97" s="47">
        <f t="shared" si="78"/>
        <v>-4.9300845630250705E-3</v>
      </c>
      <c r="BY97" s="47">
        <f t="shared" si="79"/>
        <v>2.0769179610238733E-2</v>
      </c>
      <c r="BZ97" s="41">
        <f t="shared" si="80"/>
        <v>-2.2281626604552251E-2</v>
      </c>
      <c r="CA97" s="41">
        <f t="shared" si="81"/>
        <v>-1.4574406999038598E-2</v>
      </c>
      <c r="CB97" s="41">
        <f t="shared" si="82"/>
        <v>1.217551542186824E-2</v>
      </c>
      <c r="CC97" s="41">
        <f t="shared" si="83"/>
        <v>-2.5642470073477693E-2</v>
      </c>
      <c r="CD97" s="41">
        <f t="shared" si="84"/>
        <v>-3.8041814812344588E-2</v>
      </c>
      <c r="CE97" s="41">
        <f t="shared" si="85"/>
        <v>-2.307471417238887E-2</v>
      </c>
      <c r="CF97" s="41">
        <f t="shared" si="86"/>
        <v>-1.9749538340505086E-2</v>
      </c>
      <c r="CG97" s="41">
        <f t="shared" si="59"/>
        <v>-9.0702954064261494E-4</v>
      </c>
      <c r="CH97" s="41">
        <f t="shared" si="87"/>
        <v>3.1676829709914013E-2</v>
      </c>
      <c r="CI97" s="41">
        <f t="shared" si="88"/>
        <v>1.0727276212679254E-3</v>
      </c>
      <c r="CJ97" s="41">
        <f t="shared" si="89"/>
        <v>8.5003547653925253E-3</v>
      </c>
      <c r="CK97" s="41">
        <f t="shared" si="90"/>
        <v>3.6285101764234107E-2</v>
      </c>
      <c r="CL97" s="41">
        <f t="shared" si="91"/>
        <v>-8.2856382366550563E-3</v>
      </c>
      <c r="CM97" s="41">
        <f t="shared" si="92"/>
        <v>2.9855724102323964E-3</v>
      </c>
      <c r="CN97" s="41">
        <f t="shared" si="93"/>
        <v>-5.8879536019699162E-2</v>
      </c>
      <c r="CO97" s="41">
        <f t="shared" si="94"/>
        <v>1.177915365226405E-3</v>
      </c>
      <c r="CP97" s="41">
        <f t="shared" si="95"/>
        <v>-3.3852710434127284E-2</v>
      </c>
      <c r="CQ97" s="41">
        <f t="shared" si="96"/>
        <v>8.6222995351733934E-3</v>
      </c>
      <c r="CR97" s="41">
        <f t="shared" si="97"/>
        <v>-4.1549061052405606E-2</v>
      </c>
      <c r="CS97" s="41">
        <f t="shared" si="98"/>
        <v>3.1407765054393558E-3</v>
      </c>
      <c r="CT97" s="41">
        <f t="shared" si="99"/>
        <v>-1.8723951266287526E-2</v>
      </c>
      <c r="CU97" s="41">
        <f t="shared" si="100"/>
        <v>7.1149060276400522E-4</v>
      </c>
      <c r="CV97" s="41">
        <f t="shared" si="101"/>
        <v>2.5317807984290001E-2</v>
      </c>
      <c r="CW97" s="41">
        <f t="shared" si="102"/>
        <v>3.6252921992258436E-2</v>
      </c>
      <c r="CX97" s="41">
        <f t="shared" si="103"/>
        <v>-9.6828371159042963E-3</v>
      </c>
      <c r="CY97" s="41">
        <f t="shared" si="104"/>
        <v>0</v>
      </c>
      <c r="CZ97" s="41">
        <f t="shared" si="105"/>
        <v>8.2987622844810077E-3</v>
      </c>
      <c r="DA97" s="41">
        <f t="shared" si="106"/>
        <v>1.9636016447473731E-2</v>
      </c>
      <c r="DB97" s="41">
        <f t="shared" si="107"/>
        <v>1.6260520871780326E-2</v>
      </c>
      <c r="DC97" s="41">
        <f t="shared" si="108"/>
        <v>-9.3490297549997256E-2</v>
      </c>
      <c r="DD97" s="41">
        <f t="shared" si="109"/>
        <v>-2.0196862415556713E-2</v>
      </c>
      <c r="DE97" s="41">
        <f t="shared" si="110"/>
        <v>5.1181077593825126E-2</v>
      </c>
      <c r="DF97" s="41">
        <f t="shared" si="111"/>
        <v>-3.7740294332018219E-2</v>
      </c>
      <c r="DG97" s="41">
        <f t="shared" si="112"/>
        <v>8.864608684778329E-3</v>
      </c>
      <c r="DH97" s="47">
        <f t="shared" si="113"/>
        <v>2.616967673297373E-2</v>
      </c>
    </row>
    <row r="98" spans="1:112">
      <c r="A98" s="43">
        <v>41989</v>
      </c>
      <c r="B98" s="34">
        <v>50.790000999999997</v>
      </c>
      <c r="C98" s="34">
        <v>3.8512780000000002</v>
      </c>
      <c r="D98" s="34"/>
      <c r="E98" s="34">
        <v>1.98</v>
      </c>
      <c r="F98" s="34">
        <v>495.20001200000002</v>
      </c>
      <c r="G98" s="34">
        <v>50.078834999999998</v>
      </c>
      <c r="H98" s="34">
        <v>10.613251999999999</v>
      </c>
      <c r="I98" s="34">
        <v>6.5</v>
      </c>
      <c r="J98" s="34">
        <v>466.10427900000002</v>
      </c>
      <c r="K98" s="34">
        <v>3.21</v>
      </c>
      <c r="L98" s="34">
        <v>71.099997999999999</v>
      </c>
      <c r="M98" s="34">
        <v>14.94</v>
      </c>
      <c r="N98" s="34">
        <v>32.469551000000003</v>
      </c>
      <c r="O98" s="34">
        <v>5.42</v>
      </c>
      <c r="P98" s="34">
        <v>31.530000999999999</v>
      </c>
      <c r="Q98" s="34">
        <v>18.73</v>
      </c>
      <c r="R98" s="34">
        <v>18.09</v>
      </c>
      <c r="S98" s="34">
        <v>55.309986000000002</v>
      </c>
      <c r="T98" s="34">
        <v>17.663209999999999</v>
      </c>
      <c r="U98" s="34">
        <v>18.889999</v>
      </c>
      <c r="V98" s="34">
        <v>8.1502660000000002</v>
      </c>
      <c r="W98" s="34">
        <v>41.490001999999997</v>
      </c>
      <c r="X98" s="34">
        <v>24.76</v>
      </c>
      <c r="Y98" s="34">
        <v>13.735436</v>
      </c>
      <c r="Z98" s="34">
        <v>17.752979</v>
      </c>
      <c r="AA98" s="34">
        <v>48.892811000000002</v>
      </c>
      <c r="AB98" s="34">
        <v>27.997955000000001</v>
      </c>
      <c r="AC98" s="34">
        <v>9.92</v>
      </c>
      <c r="AD98" s="34">
        <v>35.939999</v>
      </c>
      <c r="AE98" s="34">
        <v>25.510217999999998</v>
      </c>
      <c r="AF98" s="34">
        <v>8.26</v>
      </c>
      <c r="AG98" s="34">
        <v>153.64999399999999</v>
      </c>
      <c r="AH98" s="34">
        <v>28.775552999999999</v>
      </c>
      <c r="AI98" s="34">
        <v>52.416943000000003</v>
      </c>
      <c r="AJ98" s="34">
        <v>5.2082009999999999</v>
      </c>
      <c r="AK98" s="34">
        <v>17</v>
      </c>
      <c r="AL98" s="34">
        <v>2.65</v>
      </c>
      <c r="AM98" s="34">
        <v>24.685669000000001</v>
      </c>
      <c r="AN98" s="34">
        <v>35.200001</v>
      </c>
      <c r="AO98" s="34">
        <v>52.114285000000002</v>
      </c>
      <c r="AP98" s="34">
        <v>5.85</v>
      </c>
      <c r="AQ98" s="34">
        <v>14.27</v>
      </c>
      <c r="AR98" s="34">
        <v>8.09</v>
      </c>
      <c r="AS98" s="34">
        <v>24.884981</v>
      </c>
      <c r="AT98" s="34">
        <v>8.6124919999999996</v>
      </c>
      <c r="AU98" s="34">
        <v>7.71</v>
      </c>
      <c r="AV98" s="34">
        <v>13.659050000000001</v>
      </c>
      <c r="AW98" s="34">
        <v>21.331887999999999</v>
      </c>
      <c r="AX98" s="34">
        <v>6.2</v>
      </c>
      <c r="AY98" s="34">
        <v>18.850000000000001</v>
      </c>
      <c r="AZ98" s="34">
        <v>71.260002</v>
      </c>
      <c r="BA98" s="34">
        <v>24.530000999999999</v>
      </c>
      <c r="BB98" s="34">
        <v>22.734425000000002</v>
      </c>
      <c r="BC98" s="34">
        <v>24.828768</v>
      </c>
      <c r="BD98" s="34">
        <v>23.75</v>
      </c>
      <c r="BE98" s="38"/>
      <c r="BF98" s="41">
        <f t="shared" si="60"/>
        <v>-9.4062812935407983E-3</v>
      </c>
      <c r="BG98" s="41">
        <f t="shared" si="61"/>
        <v>2.3953105687654595E-2</v>
      </c>
      <c r="BH98" s="41"/>
      <c r="BI98" s="41">
        <f t="shared" si="63"/>
        <v>3.5993602647905451E-2</v>
      </c>
      <c r="BJ98" s="41">
        <f t="shared" si="64"/>
        <v>4.858357734359082E-3</v>
      </c>
      <c r="BK98" s="41">
        <f t="shared" si="65"/>
        <v>-9.4770569903137158E-3</v>
      </c>
      <c r="BL98" s="41">
        <f t="shared" si="66"/>
        <v>1.7967435149994493E-2</v>
      </c>
      <c r="BM98" s="41">
        <f t="shared" si="67"/>
        <v>-1.5372793188863669E-3</v>
      </c>
      <c r="BN98" s="41">
        <f t="shared" si="68"/>
        <v>-1.5607881988121084E-2</v>
      </c>
      <c r="BO98" s="41">
        <f t="shared" si="69"/>
        <v>6.2500203451713258E-3</v>
      </c>
      <c r="BP98" s="41">
        <f t="shared" si="70"/>
        <v>-2.7467450197274621E-2</v>
      </c>
      <c r="BQ98" s="41">
        <f t="shared" si="71"/>
        <v>2.1651725383038802E-2</v>
      </c>
      <c r="BR98" s="41">
        <f t="shared" si="72"/>
        <v>1.4929858448112315E-2</v>
      </c>
      <c r="BS98" s="41">
        <f t="shared" si="73"/>
        <v>1.2999254543639817E-2</v>
      </c>
      <c r="BT98" s="41">
        <f t="shared" si="74"/>
        <v>4.9742123610639795E-2</v>
      </c>
      <c r="BU98" s="41">
        <f t="shared" si="75"/>
        <v>-1.0672359604226699E-3</v>
      </c>
      <c r="BV98" s="41">
        <f t="shared" si="76"/>
        <v>-4.4860264216528563E-2</v>
      </c>
      <c r="BW98" s="41">
        <f t="shared" si="77"/>
        <v>9.0022161226278805E-3</v>
      </c>
      <c r="BX98" s="47">
        <f t="shared" si="78"/>
        <v>-3.8514982990507977E-3</v>
      </c>
      <c r="BY98" s="47">
        <f t="shared" si="79"/>
        <v>-2.9728396795041967E-2</v>
      </c>
      <c r="BZ98" s="41">
        <f t="shared" si="80"/>
        <v>-1.9502180567274163E-2</v>
      </c>
      <c r="CA98" s="41">
        <f t="shared" si="81"/>
        <v>-1.4450146849063414E-3</v>
      </c>
      <c r="CB98" s="41">
        <f t="shared" si="82"/>
        <v>-1.2109385695492634E-3</v>
      </c>
      <c r="CC98" s="41">
        <f t="shared" si="83"/>
        <v>1.9293087109524269E-2</v>
      </c>
      <c r="CD98" s="41">
        <f t="shared" si="84"/>
        <v>1.708652893764764E-2</v>
      </c>
      <c r="CE98" s="41">
        <f t="shared" si="85"/>
        <v>2.2793096880735237E-2</v>
      </c>
      <c r="CF98" s="41">
        <f t="shared" si="86"/>
        <v>1.243099074238372E-2</v>
      </c>
      <c r="CG98" s="41">
        <f t="shared" si="59"/>
        <v>5.8166173675312551E-2</v>
      </c>
      <c r="CH98" s="41">
        <f t="shared" si="87"/>
        <v>5.5666577655131167E-4</v>
      </c>
      <c r="CI98" s="41">
        <f t="shared" si="88"/>
        <v>-1.4306377684783354E-3</v>
      </c>
      <c r="CJ98" s="41">
        <f t="shared" si="89"/>
        <v>-1.2099215027131982E-3</v>
      </c>
      <c r="CK98" s="41">
        <f t="shared" si="90"/>
        <v>-2.2523475536788743E-2</v>
      </c>
      <c r="CL98" s="41">
        <f t="shared" si="91"/>
        <v>1.208666365951191E-2</v>
      </c>
      <c r="CM98" s="41">
        <f t="shared" si="92"/>
        <v>5.9448796240790351E-3</v>
      </c>
      <c r="CN98" s="41">
        <f t="shared" si="93"/>
        <v>-4.6017237946551576E-2</v>
      </c>
      <c r="CO98" s="41">
        <f t="shared" si="94"/>
        <v>5.8840837237557201E-4</v>
      </c>
      <c r="CP98" s="41">
        <f t="shared" si="95"/>
        <v>-2.974196919873753E-2</v>
      </c>
      <c r="CQ98" s="41">
        <f t="shared" si="96"/>
        <v>2.5065903859699125E-2</v>
      </c>
      <c r="CR98" s="41">
        <f t="shared" si="97"/>
        <v>6.4538549546661661E-2</v>
      </c>
      <c r="CS98" s="41">
        <f t="shared" si="98"/>
        <v>2.1165367045826743E-2</v>
      </c>
      <c r="CT98" s="41">
        <f t="shared" si="99"/>
        <v>5.1413995004186523E-3</v>
      </c>
      <c r="CU98" s="41">
        <f t="shared" si="100"/>
        <v>1.4825545106226237E-2</v>
      </c>
      <c r="CV98" s="41">
        <f t="shared" si="101"/>
        <v>1.1187189390564376E-2</v>
      </c>
      <c r="CW98" s="41">
        <f t="shared" si="102"/>
        <v>7.7373766227134869E-4</v>
      </c>
      <c r="CX98" s="41">
        <f t="shared" si="103"/>
        <v>1.3956459279727064E-2</v>
      </c>
      <c r="CY98" s="41">
        <f t="shared" si="104"/>
        <v>-9.7547975921032606E-2</v>
      </c>
      <c r="CZ98" s="41">
        <f t="shared" si="105"/>
        <v>2.1799245485781132E-2</v>
      </c>
      <c r="DA98" s="41">
        <f t="shared" si="106"/>
        <v>2.1590749508777672E-2</v>
      </c>
      <c r="DB98" s="41">
        <f t="shared" si="107"/>
        <v>0</v>
      </c>
      <c r="DC98" s="41">
        <f t="shared" si="108"/>
        <v>-5.9219359659971098E-2</v>
      </c>
      <c r="DD98" s="41">
        <f t="shared" si="109"/>
        <v>3.0635735670937119E-2</v>
      </c>
      <c r="DE98" s="41">
        <f t="shared" si="110"/>
        <v>4.5026361500594886E-2</v>
      </c>
      <c r="DF98" s="41">
        <f t="shared" si="111"/>
        <v>3.226727772804313E-2</v>
      </c>
      <c r="DG98" s="41">
        <f t="shared" si="112"/>
        <v>1.8844592565677422E-2</v>
      </c>
      <c r="DH98" s="47">
        <f t="shared" si="113"/>
        <v>-2.6590640746767844E-2</v>
      </c>
    </row>
    <row r="99" spans="1:112">
      <c r="A99" s="43">
        <v>41990</v>
      </c>
      <c r="B99" s="34">
        <v>50.450001</v>
      </c>
      <c r="C99" s="34">
        <v>3.9310399999999999</v>
      </c>
      <c r="D99" s="34"/>
      <c r="E99" s="34">
        <v>1.99</v>
      </c>
      <c r="F99" s="34">
        <v>482.39999399999999</v>
      </c>
      <c r="G99" s="34">
        <v>47.547843999999998</v>
      </c>
      <c r="H99" s="34">
        <v>10.891762999999999</v>
      </c>
      <c r="I99" s="34">
        <v>6.41</v>
      </c>
      <c r="J99" s="34">
        <v>457.72488399999997</v>
      </c>
      <c r="K99" s="34">
        <v>3.25</v>
      </c>
      <c r="L99" s="34">
        <v>70.410004000000001</v>
      </c>
      <c r="M99" s="34">
        <v>15.12</v>
      </c>
      <c r="N99" s="34">
        <v>32.700873999999999</v>
      </c>
      <c r="O99" s="34">
        <v>5.47</v>
      </c>
      <c r="P99" s="34">
        <v>30.969999000000001</v>
      </c>
      <c r="Q99" s="34">
        <v>17.959999</v>
      </c>
      <c r="R99" s="34">
        <v>17.690000999999999</v>
      </c>
      <c r="S99" s="34">
        <v>55.048110999999999</v>
      </c>
      <c r="T99" s="34">
        <v>17.302938000000001</v>
      </c>
      <c r="U99" s="34">
        <v>18.860001</v>
      </c>
      <c r="V99" s="34">
        <v>7.303134</v>
      </c>
      <c r="W99" s="34">
        <v>41.009998000000003</v>
      </c>
      <c r="X99" s="34">
        <v>24.67</v>
      </c>
      <c r="Y99" s="34">
        <v>13.852086</v>
      </c>
      <c r="Z99" s="34">
        <v>17.377033000000001</v>
      </c>
      <c r="AA99" s="34">
        <v>50.180537999999999</v>
      </c>
      <c r="AB99" s="34">
        <v>27.876421000000001</v>
      </c>
      <c r="AC99" s="34">
        <v>11.1</v>
      </c>
      <c r="AD99" s="34">
        <v>36.389999000000003</v>
      </c>
      <c r="AE99" s="34">
        <v>25.473700000000001</v>
      </c>
      <c r="AF99" s="34">
        <v>8.33</v>
      </c>
      <c r="AG99" s="34">
        <v>164.15000900000001</v>
      </c>
      <c r="AH99" s="34">
        <v>29.130358000000001</v>
      </c>
      <c r="AI99" s="34">
        <v>52.251877</v>
      </c>
      <c r="AJ99" s="34">
        <v>5.088355</v>
      </c>
      <c r="AK99" s="34">
        <v>16.73</v>
      </c>
      <c r="AL99" s="34">
        <v>2.67</v>
      </c>
      <c r="AM99" s="34">
        <v>24.910323999999999</v>
      </c>
      <c r="AN99" s="34">
        <v>36.600002000000003</v>
      </c>
      <c r="AO99" s="34">
        <v>52.708571999999997</v>
      </c>
      <c r="AP99" s="34">
        <v>5.82</v>
      </c>
      <c r="AQ99" s="34">
        <v>14.56</v>
      </c>
      <c r="AR99" s="34">
        <v>8.1</v>
      </c>
      <c r="AS99" s="34">
        <v>24.836866000000001</v>
      </c>
      <c r="AT99" s="34">
        <v>8.5298569999999998</v>
      </c>
      <c r="AU99" s="34">
        <v>7.9</v>
      </c>
      <c r="AV99" s="34">
        <v>14.726737999999999</v>
      </c>
      <c r="AW99" s="34">
        <v>21.373304000000001</v>
      </c>
      <c r="AX99" s="34">
        <v>6.2</v>
      </c>
      <c r="AY99" s="34">
        <v>19.670000000000002</v>
      </c>
      <c r="AZ99" s="34">
        <v>71.129997000000003</v>
      </c>
      <c r="BA99" s="34">
        <v>24.43</v>
      </c>
      <c r="BB99" s="34">
        <v>21.736280000000001</v>
      </c>
      <c r="BC99" s="34">
        <v>25.039021999999999</v>
      </c>
      <c r="BD99" s="34">
        <v>23.719999000000001</v>
      </c>
      <c r="BE99" s="38"/>
      <c r="BF99" s="41">
        <f t="shared" si="60"/>
        <v>-6.7167378808451429E-3</v>
      </c>
      <c r="BG99" s="41">
        <f t="shared" si="61"/>
        <v>2.0498980646732629E-2</v>
      </c>
      <c r="BH99" s="41"/>
      <c r="BI99" s="41">
        <f t="shared" si="63"/>
        <v>5.037794029957081E-3</v>
      </c>
      <c r="BJ99" s="41">
        <f t="shared" si="64"/>
        <v>-2.618811262785475E-2</v>
      </c>
      <c r="BK99" s="41">
        <f t="shared" si="65"/>
        <v>-5.1862017523807438E-2</v>
      </c>
      <c r="BL99" s="41">
        <f t="shared" si="66"/>
        <v>2.5903406523414708E-2</v>
      </c>
      <c r="BM99" s="41">
        <f t="shared" si="67"/>
        <v>-1.394290596901275E-2</v>
      </c>
      <c r="BN99" s="41">
        <f t="shared" si="68"/>
        <v>-1.8141070098578811E-2</v>
      </c>
      <c r="BO99" s="41">
        <f t="shared" si="69"/>
        <v>1.2384059199721622E-2</v>
      </c>
      <c r="BP99" s="41">
        <f t="shared" si="70"/>
        <v>-9.7519533386471405E-3</v>
      </c>
      <c r="BQ99" s="41">
        <f t="shared" si="71"/>
        <v>1.197619104671562E-2</v>
      </c>
      <c r="BR99" s="41">
        <f t="shared" si="72"/>
        <v>7.0990475046874462E-3</v>
      </c>
      <c r="BS99" s="41">
        <f t="shared" si="73"/>
        <v>9.1828009823349821E-3</v>
      </c>
      <c r="BT99" s="41">
        <f t="shared" si="74"/>
        <v>-1.7920543576996413E-2</v>
      </c>
      <c r="BU99" s="41">
        <f t="shared" si="75"/>
        <v>-4.1979509261232492E-2</v>
      </c>
      <c r="BV99" s="41">
        <f t="shared" si="76"/>
        <v>-2.2359734706399036E-2</v>
      </c>
      <c r="BW99" s="41">
        <f t="shared" si="77"/>
        <v>-4.7459225675921639E-3</v>
      </c>
      <c r="BX99" s="47">
        <f t="shared" si="78"/>
        <v>-2.0607631688238922E-2</v>
      </c>
      <c r="BY99" s="47">
        <f t="shared" si="79"/>
        <v>-1.5892983477749189E-3</v>
      </c>
      <c r="BZ99" s="41">
        <f t="shared" si="80"/>
        <v>-0.10974699366348004</v>
      </c>
      <c r="CA99" s="41">
        <f t="shared" si="81"/>
        <v>-1.1636591913788156E-2</v>
      </c>
      <c r="CB99" s="41">
        <f t="shared" si="82"/>
        <v>-3.6415172751300554E-3</v>
      </c>
      <c r="CC99" s="41">
        <f t="shared" si="83"/>
        <v>8.4567722468135605E-3</v>
      </c>
      <c r="CD99" s="41">
        <f t="shared" si="84"/>
        <v>-2.1403941025003266E-2</v>
      </c>
      <c r="CE99" s="41">
        <f t="shared" si="85"/>
        <v>2.5996890925517463E-2</v>
      </c>
      <c r="CF99" s="41">
        <f t="shared" si="86"/>
        <v>-4.3502657342349843E-3</v>
      </c>
      <c r="CG99" s="41">
        <f t="shared" si="59"/>
        <v>1.6978336534418048E-2</v>
      </c>
      <c r="CH99" s="41">
        <f t="shared" si="87"/>
        <v>1.2443130612729968E-2</v>
      </c>
      <c r="CI99" s="41">
        <f t="shared" si="88"/>
        <v>-1.4325304008614129E-3</v>
      </c>
      <c r="CJ99" s="41">
        <f t="shared" si="89"/>
        <v>8.4388686458646035E-3</v>
      </c>
      <c r="CK99" s="41">
        <f t="shared" si="90"/>
        <v>6.6103449248797283E-2</v>
      </c>
      <c r="CL99" s="41">
        <f t="shared" si="91"/>
        <v>1.2254688136968823E-2</v>
      </c>
      <c r="CM99" s="41">
        <f t="shared" si="92"/>
        <v>-3.1540651139745452E-3</v>
      </c>
      <c r="CN99" s="41">
        <f t="shared" si="93"/>
        <v>-2.3279903015120791E-2</v>
      </c>
      <c r="CO99" s="41">
        <f t="shared" si="94"/>
        <v>-1.6009829057483466E-2</v>
      </c>
      <c r="CP99" s="41">
        <f t="shared" si="95"/>
        <v>7.518832414027319E-3</v>
      </c>
      <c r="CQ99" s="41">
        <f t="shared" si="96"/>
        <v>9.0594631918508046E-3</v>
      </c>
      <c r="CR99" s="41">
        <f t="shared" si="97"/>
        <v>3.9002184038985949E-2</v>
      </c>
      <c r="CS99" s="41">
        <f t="shared" si="98"/>
        <v>1.13390034279418E-2</v>
      </c>
      <c r="CT99" s="41">
        <f t="shared" si="99"/>
        <v>-5.1413995004185404E-3</v>
      </c>
      <c r="CU99" s="41">
        <f t="shared" si="100"/>
        <v>2.0118611279794859E-2</v>
      </c>
      <c r="CV99" s="41">
        <f t="shared" si="101"/>
        <v>1.2353306079928082E-3</v>
      </c>
      <c r="CW99" s="41">
        <f t="shared" si="102"/>
        <v>-1.9353671643967207E-3</v>
      </c>
      <c r="CX99" s="41">
        <f t="shared" si="103"/>
        <v>-9.6411104549214352E-3</v>
      </c>
      <c r="CY99" s="41">
        <f t="shared" si="104"/>
        <v>2.434457189773782E-2</v>
      </c>
      <c r="CZ99" s="41">
        <f t="shared" si="105"/>
        <v>7.5262447528721563E-2</v>
      </c>
      <c r="DA99" s="41">
        <f t="shared" si="106"/>
        <v>1.9396242491736978E-3</v>
      </c>
      <c r="DB99" s="41">
        <f t="shared" si="107"/>
        <v>0</v>
      </c>
      <c r="DC99" s="41">
        <f t="shared" si="108"/>
        <v>4.2581718506948051E-2</v>
      </c>
      <c r="DD99" s="41">
        <f t="shared" si="109"/>
        <v>-1.8260416747998957E-3</v>
      </c>
      <c r="DE99" s="41">
        <f t="shared" si="110"/>
        <v>-4.0850137671564609E-3</v>
      </c>
      <c r="DF99" s="41">
        <f t="shared" si="111"/>
        <v>-4.4897541660154007E-2</v>
      </c>
      <c r="DG99" s="41">
        <f t="shared" si="112"/>
        <v>8.4325070703632921E-3</v>
      </c>
      <c r="DH99" s="47">
        <f t="shared" si="113"/>
        <v>-1.26399850964233E-3</v>
      </c>
    </row>
    <row r="100" spans="1:112">
      <c r="A100" s="43">
        <v>41991</v>
      </c>
      <c r="B100" s="34">
        <v>50.360000999999997</v>
      </c>
      <c r="C100" s="34">
        <v>3.9766170000000001</v>
      </c>
      <c r="D100" s="34"/>
      <c r="E100" s="34">
        <v>2</v>
      </c>
      <c r="F100" s="34">
        <v>468.79998799999998</v>
      </c>
      <c r="G100" s="34">
        <v>47.868800999999998</v>
      </c>
      <c r="H100" s="34">
        <v>11.239902000000001</v>
      </c>
      <c r="I100" s="34">
        <v>6.48</v>
      </c>
      <c r="J100" s="34">
        <v>453.53515599999997</v>
      </c>
      <c r="K100" s="34">
        <v>3.44</v>
      </c>
      <c r="L100" s="34">
        <v>70.279999000000004</v>
      </c>
      <c r="M100" s="34">
        <v>15.28</v>
      </c>
      <c r="N100" s="34">
        <v>33.126530000000002</v>
      </c>
      <c r="O100" s="34">
        <v>5.58</v>
      </c>
      <c r="P100" s="34">
        <v>30.780000999999999</v>
      </c>
      <c r="Q100" s="34">
        <v>18.510000000000002</v>
      </c>
      <c r="R100" s="34">
        <v>17.670000000000002</v>
      </c>
      <c r="S100" s="34">
        <v>55.861773999999997</v>
      </c>
      <c r="T100" s="34">
        <v>17.643737999999999</v>
      </c>
      <c r="U100" s="34">
        <v>18.41</v>
      </c>
      <c r="V100" s="34">
        <v>7.276383</v>
      </c>
      <c r="W100" s="34">
        <v>41.560001</v>
      </c>
      <c r="X100" s="34">
        <v>24.9</v>
      </c>
      <c r="Y100" s="34">
        <v>14.172871000000001</v>
      </c>
      <c r="Z100" s="34">
        <v>17.886645999999999</v>
      </c>
      <c r="AA100" s="34">
        <v>48.569159999999997</v>
      </c>
      <c r="AB100" s="34">
        <v>28.558844000000001</v>
      </c>
      <c r="AC100" s="34">
        <v>11.06</v>
      </c>
      <c r="AD100" s="34">
        <v>36.520000000000003</v>
      </c>
      <c r="AE100" s="34">
        <v>25.820654000000001</v>
      </c>
      <c r="AF100" s="34">
        <v>8.5</v>
      </c>
      <c r="AG100" s="34">
        <v>166.25</v>
      </c>
      <c r="AH100" s="34">
        <v>30.294844000000001</v>
      </c>
      <c r="AI100" s="34">
        <v>52.368385000000004</v>
      </c>
      <c r="AJ100" s="34">
        <v>5.155246</v>
      </c>
      <c r="AK100" s="34">
        <v>16.75</v>
      </c>
      <c r="AL100" s="34">
        <v>2.65</v>
      </c>
      <c r="AM100" s="34">
        <v>25.099043000000002</v>
      </c>
      <c r="AN100" s="34">
        <v>32.400002000000001</v>
      </c>
      <c r="AO100" s="34">
        <v>52.965713999999998</v>
      </c>
      <c r="AP100" s="34">
        <v>5.7</v>
      </c>
      <c r="AQ100" s="34">
        <v>15.06</v>
      </c>
      <c r="AR100" s="34">
        <v>8.36</v>
      </c>
      <c r="AS100" s="34">
        <v>24.836866000000001</v>
      </c>
      <c r="AT100" s="34">
        <v>8.5298569999999998</v>
      </c>
      <c r="AU100" s="34">
        <v>7.49</v>
      </c>
      <c r="AV100" s="34">
        <v>14.46902</v>
      </c>
      <c r="AW100" s="34">
        <v>21.928349000000001</v>
      </c>
      <c r="AX100" s="34">
        <v>6.37</v>
      </c>
      <c r="AY100" s="34">
        <v>20.129999000000002</v>
      </c>
      <c r="AZ100" s="34">
        <v>72.739998</v>
      </c>
      <c r="BA100" s="34">
        <v>24.120000999999998</v>
      </c>
      <c r="BB100" s="34">
        <v>20.613375000000001</v>
      </c>
      <c r="BC100" s="34">
        <v>25.719111999999999</v>
      </c>
      <c r="BD100" s="34">
        <v>23.309999000000001</v>
      </c>
      <c r="BE100" s="38"/>
      <c r="BF100" s="41">
        <f t="shared" si="60"/>
        <v>-1.7855375880477637E-3</v>
      </c>
      <c r="BG100" s="41">
        <f t="shared" si="61"/>
        <v>1.1527435925699051E-2</v>
      </c>
      <c r="BH100" s="41"/>
      <c r="BI100" s="41">
        <f t="shared" si="63"/>
        <v>5.0125418235441935E-3</v>
      </c>
      <c r="BJ100" s="41">
        <f t="shared" si="64"/>
        <v>-2.859742030963176E-2</v>
      </c>
      <c r="BK100" s="41">
        <f t="shared" si="65"/>
        <v>6.7275098705381854E-3</v>
      </c>
      <c r="BL100" s="41">
        <f t="shared" si="66"/>
        <v>3.1463310080784727E-2</v>
      </c>
      <c r="BM100" s="41">
        <f t="shared" si="67"/>
        <v>1.0861239431604634E-2</v>
      </c>
      <c r="BN100" s="41">
        <f t="shared" si="68"/>
        <v>-9.1955256213561622E-3</v>
      </c>
      <c r="BO100" s="41">
        <f t="shared" si="69"/>
        <v>5.6816475043660754E-2</v>
      </c>
      <c r="BP100" s="41">
        <f t="shared" si="70"/>
        <v>-1.8481062510551591E-3</v>
      </c>
      <c r="BQ100" s="41">
        <f t="shared" si="71"/>
        <v>1.0526412986987603E-2</v>
      </c>
      <c r="BR100" s="41">
        <f t="shared" si="72"/>
        <v>1.293266654419562E-2</v>
      </c>
      <c r="BS100" s="41">
        <f t="shared" si="73"/>
        <v>1.9910159959329873E-2</v>
      </c>
      <c r="BT100" s="41">
        <f t="shared" si="74"/>
        <v>-6.1538007964371663E-3</v>
      </c>
      <c r="BU100" s="41">
        <f t="shared" si="75"/>
        <v>3.0164119390641633E-2</v>
      </c>
      <c r="BV100" s="41">
        <f t="shared" si="76"/>
        <v>-1.1312783691996373E-3</v>
      </c>
      <c r="BW100" s="41">
        <f t="shared" si="77"/>
        <v>1.4672769658924096E-2</v>
      </c>
      <c r="BX100" s="47">
        <f t="shared" si="78"/>
        <v>1.9504619217481249E-2</v>
      </c>
      <c r="BY100" s="47">
        <f t="shared" si="79"/>
        <v>-2.4149334982592866E-2</v>
      </c>
      <c r="BZ100" s="41">
        <f t="shared" si="80"/>
        <v>-3.6696730104554538E-3</v>
      </c>
      <c r="CA100" s="41">
        <f t="shared" si="81"/>
        <v>1.3322299657250238E-2</v>
      </c>
      <c r="CB100" s="41">
        <f t="shared" si="82"/>
        <v>9.2798729293965213E-3</v>
      </c>
      <c r="CC100" s="41">
        <f t="shared" si="83"/>
        <v>2.2893809319388021E-2</v>
      </c>
      <c r="CD100" s="41">
        <f t="shared" si="84"/>
        <v>2.8905009105374156E-2</v>
      </c>
      <c r="CE100" s="41">
        <f t="shared" si="85"/>
        <v>-3.2638500701964661E-2</v>
      </c>
      <c r="CF100" s="41">
        <f t="shared" si="86"/>
        <v>2.4185454402278869E-2</v>
      </c>
      <c r="CG100" s="41">
        <f t="shared" si="59"/>
        <v>-5.063301956546762E-3</v>
      </c>
      <c r="CH100" s="41">
        <f t="shared" si="87"/>
        <v>3.5660715827765654E-3</v>
      </c>
      <c r="CI100" s="41">
        <f t="shared" si="88"/>
        <v>1.3528166915176549E-2</v>
      </c>
      <c r="CJ100" s="41">
        <f t="shared" si="89"/>
        <v>2.0202707317519469E-2</v>
      </c>
      <c r="CK100" s="41">
        <f t="shared" si="90"/>
        <v>1.2711980760461865E-2</v>
      </c>
      <c r="CL100" s="41">
        <f t="shared" si="91"/>
        <v>3.9196672387620077E-2</v>
      </c>
      <c r="CM100" s="41">
        <f t="shared" si="92"/>
        <v>2.2272559050393612E-3</v>
      </c>
      <c r="CN100" s="41">
        <f t="shared" si="93"/>
        <v>1.3060241373436724E-2</v>
      </c>
      <c r="CO100" s="41">
        <f t="shared" si="94"/>
        <v>1.1947432723428558E-3</v>
      </c>
      <c r="CP100" s="41">
        <f t="shared" si="95"/>
        <v>-7.5188324140273398E-3</v>
      </c>
      <c r="CQ100" s="41">
        <f t="shared" si="96"/>
        <v>7.5473819067577745E-3</v>
      </c>
      <c r="CR100" s="41">
        <f t="shared" si="97"/>
        <v>-0.121889810525451</v>
      </c>
      <c r="CS100" s="41">
        <f t="shared" si="98"/>
        <v>4.8666996913290283E-3</v>
      </c>
      <c r="CT100" s="41">
        <f t="shared" si="99"/>
        <v>-2.0834086902842025E-2</v>
      </c>
      <c r="CU100" s="41">
        <f t="shared" si="100"/>
        <v>3.3764179603207704E-2</v>
      </c>
      <c r="CV100" s="41">
        <f t="shared" si="101"/>
        <v>3.1594365418217182E-2</v>
      </c>
      <c r="CW100" s="41">
        <f t="shared" si="102"/>
        <v>0</v>
      </c>
      <c r="CX100" s="41">
        <f t="shared" si="103"/>
        <v>0</v>
      </c>
      <c r="CY100" s="41">
        <f t="shared" si="104"/>
        <v>-5.3293961943847758E-2</v>
      </c>
      <c r="CZ100" s="41">
        <f t="shared" si="105"/>
        <v>-1.7654941113341056E-2</v>
      </c>
      <c r="DA100" s="41">
        <f t="shared" si="106"/>
        <v>2.5637607952418293E-2</v>
      </c>
      <c r="DB100" s="41">
        <f t="shared" si="107"/>
        <v>2.7050177533026042E-2</v>
      </c>
      <c r="DC100" s="41">
        <f t="shared" si="108"/>
        <v>2.3116557573632242E-2</v>
      </c>
      <c r="DD100" s="41">
        <f t="shared" si="109"/>
        <v>2.238226549452817E-2</v>
      </c>
      <c r="DE100" s="41">
        <f t="shared" si="110"/>
        <v>-1.2770471951295525E-2</v>
      </c>
      <c r="DF100" s="41">
        <f t="shared" si="111"/>
        <v>-5.3042616941641849E-2</v>
      </c>
      <c r="DG100" s="41">
        <f t="shared" si="112"/>
        <v>2.6798885151283879E-2</v>
      </c>
      <c r="DH100" s="47">
        <f t="shared" si="113"/>
        <v>-1.7436121823385848E-2</v>
      </c>
    </row>
    <row r="101" spans="1:112">
      <c r="A101" s="43">
        <v>41992</v>
      </c>
      <c r="B101" s="34">
        <v>51.560001</v>
      </c>
      <c r="C101" s="34">
        <v>3.9082490000000001</v>
      </c>
      <c r="D101" s="34"/>
      <c r="E101" s="34">
        <v>2</v>
      </c>
      <c r="F101" s="34">
        <v>473.20001200000002</v>
      </c>
      <c r="G101" s="34">
        <v>47.877972</v>
      </c>
      <c r="H101" s="34">
        <v>11.239902000000001</v>
      </c>
      <c r="I101" s="34">
        <v>6.59</v>
      </c>
      <c r="J101" s="34">
        <v>447.25060999999999</v>
      </c>
      <c r="K101" s="34">
        <v>3.83</v>
      </c>
      <c r="L101" s="34">
        <v>67.559997999999993</v>
      </c>
      <c r="M101" s="34">
        <v>15.59</v>
      </c>
      <c r="N101" s="34">
        <v>32.996983</v>
      </c>
      <c r="O101" s="34">
        <v>5.62</v>
      </c>
      <c r="P101" s="34">
        <v>30.48</v>
      </c>
      <c r="Q101" s="34">
        <v>17.860001</v>
      </c>
      <c r="R101" s="34">
        <v>18.870000999999998</v>
      </c>
      <c r="S101" s="34">
        <v>55.468978999999997</v>
      </c>
      <c r="T101" s="34">
        <v>17.341885000000001</v>
      </c>
      <c r="U101" s="34">
        <v>18.899999999999999</v>
      </c>
      <c r="V101" s="34">
        <v>7.766826</v>
      </c>
      <c r="W101" s="34">
        <v>41.349997999999999</v>
      </c>
      <c r="X101" s="34">
        <v>24.950001</v>
      </c>
      <c r="Y101" s="34">
        <v>14.367286999999999</v>
      </c>
      <c r="Z101" s="34">
        <v>17.602598</v>
      </c>
      <c r="AA101" s="34">
        <v>50.111668000000002</v>
      </c>
      <c r="AB101" s="34">
        <v>28.203610999999999</v>
      </c>
      <c r="AC101" s="34">
        <v>11</v>
      </c>
      <c r="AD101" s="34">
        <v>37.400002000000001</v>
      </c>
      <c r="AE101" s="34">
        <v>25.939343999999998</v>
      </c>
      <c r="AF101" s="34">
        <v>8.4499999999999993</v>
      </c>
      <c r="AG101" s="34">
        <v>174.64999399999999</v>
      </c>
      <c r="AH101" s="34">
        <v>30.158379</v>
      </c>
      <c r="AI101" s="34">
        <v>52.552852999999999</v>
      </c>
      <c r="AJ101" s="34">
        <v>5.155246</v>
      </c>
      <c r="AK101" s="34">
        <v>16.610001</v>
      </c>
      <c r="AL101" s="34">
        <v>2.59</v>
      </c>
      <c r="AM101" s="34">
        <v>25.108028000000001</v>
      </c>
      <c r="AN101" s="34">
        <v>30.999998000000001</v>
      </c>
      <c r="AO101" s="34">
        <v>52.937140999999997</v>
      </c>
      <c r="AP101" s="34">
        <v>5.59</v>
      </c>
      <c r="AQ101" s="34">
        <v>15.06</v>
      </c>
      <c r="AR101" s="34">
        <v>8.6300000000000008</v>
      </c>
      <c r="AS101" s="34">
        <v>24.904228</v>
      </c>
      <c r="AT101" s="34">
        <v>8.5757639999999995</v>
      </c>
      <c r="AU101" s="34">
        <v>7.26</v>
      </c>
      <c r="AV101" s="34">
        <v>14.294138999999999</v>
      </c>
      <c r="AW101" s="34">
        <v>21.870359000000001</v>
      </c>
      <c r="AX101" s="34">
        <v>6.44</v>
      </c>
      <c r="AY101" s="34">
        <v>19.989999999999998</v>
      </c>
      <c r="AZ101" s="34">
        <v>71.459998999999996</v>
      </c>
      <c r="BA101" s="34">
        <v>23.67</v>
      </c>
      <c r="BB101" s="34">
        <v>21.593692999999998</v>
      </c>
      <c r="BC101" s="34">
        <v>26.154947</v>
      </c>
      <c r="BD101" s="34">
        <v>24.18</v>
      </c>
      <c r="BE101" s="38"/>
      <c r="BF101" s="41">
        <f t="shared" si="60"/>
        <v>2.3548968432690623E-2</v>
      </c>
      <c r="BG101" s="41">
        <f t="shared" si="61"/>
        <v>-1.7342010235238535E-2</v>
      </c>
      <c r="BH101" s="41"/>
      <c r="BI101" s="41">
        <f t="shared" si="63"/>
        <v>0</v>
      </c>
      <c r="BJ101" s="41">
        <f t="shared" si="64"/>
        <v>9.3419447979547019E-3</v>
      </c>
      <c r="BK101" s="41">
        <f t="shared" si="65"/>
        <v>1.9156781457382345E-4</v>
      </c>
      <c r="BL101" s="41">
        <f t="shared" si="66"/>
        <v>0</v>
      </c>
      <c r="BM101" s="41">
        <f t="shared" si="67"/>
        <v>1.6832838150232489E-2</v>
      </c>
      <c r="BN101" s="41">
        <f t="shared" si="68"/>
        <v>-1.3953701771663782E-2</v>
      </c>
      <c r="BO101" s="41">
        <f t="shared" si="69"/>
        <v>0.10739333180724762</v>
      </c>
      <c r="BP101" s="41">
        <f t="shared" si="70"/>
        <v>-3.9471186753814086E-2</v>
      </c>
      <c r="BQ101" s="41">
        <f t="shared" si="71"/>
        <v>2.0084899331310829E-2</v>
      </c>
      <c r="BR101" s="41">
        <f t="shared" si="72"/>
        <v>-3.9183388743622653E-3</v>
      </c>
      <c r="BS101" s="41">
        <f t="shared" si="73"/>
        <v>7.1428875123802039E-3</v>
      </c>
      <c r="BT101" s="41">
        <f t="shared" si="74"/>
        <v>-9.7944300809160462E-3</v>
      </c>
      <c r="BU101" s="41">
        <f t="shared" si="75"/>
        <v>-3.5747495146013337E-2</v>
      </c>
      <c r="BV101" s="41">
        <f t="shared" si="76"/>
        <v>6.5705126043022935E-2</v>
      </c>
      <c r="BW101" s="41">
        <f t="shared" si="77"/>
        <v>-7.0563904271297275E-3</v>
      </c>
      <c r="BX101" s="47">
        <f t="shared" si="78"/>
        <v>-1.7256259258660291E-2</v>
      </c>
      <c r="BY101" s="47">
        <f t="shared" si="79"/>
        <v>2.6267926820610105E-2</v>
      </c>
      <c r="BZ101" s="41">
        <f t="shared" si="80"/>
        <v>6.5227688631537689E-2</v>
      </c>
      <c r="CA101" s="41">
        <f t="shared" si="81"/>
        <v>-5.0658171905186575E-3</v>
      </c>
      <c r="CB101" s="41">
        <f t="shared" si="82"/>
        <v>2.0060588070253023E-3</v>
      </c>
      <c r="CC101" s="41">
        <f t="shared" si="83"/>
        <v>1.3624241833673839E-2</v>
      </c>
      <c r="CD101" s="41">
        <f t="shared" si="84"/>
        <v>-1.6007896119017921E-2</v>
      </c>
      <c r="CE101" s="41">
        <f t="shared" si="85"/>
        <v>3.1265113604962036E-2</v>
      </c>
      <c r="CF101" s="41">
        <f t="shared" si="86"/>
        <v>-1.251664106992244E-2</v>
      </c>
      <c r="CG101" s="41">
        <f t="shared" si="59"/>
        <v>-3.4426807750088009E-2</v>
      </c>
      <c r="CH101" s="41">
        <f t="shared" si="87"/>
        <v>2.3810702169652892E-2</v>
      </c>
      <c r="CI101" s="41">
        <f t="shared" si="88"/>
        <v>4.5861751398771095E-3</v>
      </c>
      <c r="CJ101" s="41">
        <f t="shared" si="89"/>
        <v>-5.8997221271883827E-3</v>
      </c>
      <c r="CK101" s="41">
        <f t="shared" si="90"/>
        <v>4.9291257362453669E-2</v>
      </c>
      <c r="CL101" s="41">
        <f t="shared" si="91"/>
        <v>-4.5147380081123865E-3</v>
      </c>
      <c r="CM101" s="41">
        <f t="shared" si="92"/>
        <v>3.5163174508290288E-3</v>
      </c>
      <c r="CN101" s="41">
        <f t="shared" si="93"/>
        <v>0</v>
      </c>
      <c r="CO101" s="41">
        <f t="shared" si="94"/>
        <v>-8.3932744411777897E-3</v>
      </c>
      <c r="CP101" s="41">
        <f t="shared" si="95"/>
        <v>-2.2901764286684455E-2</v>
      </c>
      <c r="CQ101" s="41">
        <f t="shared" si="96"/>
        <v>3.5791771624820042E-4</v>
      </c>
      <c r="CR101" s="41">
        <f t="shared" si="97"/>
        <v>-4.417134455766164E-2</v>
      </c>
      <c r="CS101" s="41">
        <f t="shared" si="98"/>
        <v>-5.3960775076963526E-4</v>
      </c>
      <c r="CT101" s="41">
        <f t="shared" si="99"/>
        <v>-1.9486887673496735E-2</v>
      </c>
      <c r="CU101" s="41">
        <f t="shared" si="100"/>
        <v>0</v>
      </c>
      <c r="CV101" s="41">
        <f t="shared" si="101"/>
        <v>3.178607799872657E-2</v>
      </c>
      <c r="CW101" s="41">
        <f t="shared" si="102"/>
        <v>2.7085066195237173E-3</v>
      </c>
      <c r="CX101" s="41">
        <f t="shared" si="103"/>
        <v>5.3674882910988778E-3</v>
      </c>
      <c r="CY101" s="41">
        <f t="shared" si="104"/>
        <v>-3.1188968692423425E-2</v>
      </c>
      <c r="CZ101" s="41">
        <f t="shared" si="105"/>
        <v>-1.2160218909145329E-2</v>
      </c>
      <c r="DA101" s="41">
        <f t="shared" si="106"/>
        <v>-2.6480248634575985E-3</v>
      </c>
      <c r="DB101" s="41">
        <f t="shared" si="107"/>
        <v>1.092907053219023E-2</v>
      </c>
      <c r="DC101" s="41">
        <f t="shared" si="108"/>
        <v>-6.979041462291502E-3</v>
      </c>
      <c r="DD101" s="41">
        <f t="shared" si="109"/>
        <v>-1.7753573462233375E-2</v>
      </c>
      <c r="DE101" s="41">
        <f t="shared" si="110"/>
        <v>-1.8832989792460994E-2</v>
      </c>
      <c r="DF101" s="41">
        <f t="shared" si="111"/>
        <v>4.6461144357360616E-2</v>
      </c>
      <c r="DG101" s="41">
        <f t="shared" si="112"/>
        <v>1.6803977326902138E-2</v>
      </c>
      <c r="DH101" s="47">
        <f t="shared" si="113"/>
        <v>3.6643435039024681E-2</v>
      </c>
    </row>
    <row r="102" spans="1:112">
      <c r="A102" s="43">
        <v>41995</v>
      </c>
      <c r="B102" s="34">
        <v>51.700001</v>
      </c>
      <c r="C102" s="34">
        <v>3.7715179999999999</v>
      </c>
      <c r="D102" s="34"/>
      <c r="E102" s="34">
        <v>2.0299999999999998</v>
      </c>
      <c r="F102" s="34">
        <v>500.79998799999998</v>
      </c>
      <c r="G102" s="34">
        <v>46.108105000000002</v>
      </c>
      <c r="H102" s="34">
        <v>11.389104</v>
      </c>
      <c r="I102" s="34">
        <v>6.67</v>
      </c>
      <c r="J102" s="34">
        <v>456.67742900000002</v>
      </c>
      <c r="K102" s="34">
        <v>3.53</v>
      </c>
      <c r="L102" s="34">
        <v>66.339995999999999</v>
      </c>
      <c r="M102" s="34">
        <v>15.43</v>
      </c>
      <c r="N102" s="34">
        <v>33.376362</v>
      </c>
      <c r="O102" s="34">
        <v>5.72</v>
      </c>
      <c r="P102" s="34">
        <v>28.940000999999999</v>
      </c>
      <c r="Q102" s="34">
        <v>17.940000999999999</v>
      </c>
      <c r="R102" s="34">
        <v>18.98</v>
      </c>
      <c r="S102" s="34">
        <v>55.197758</v>
      </c>
      <c r="T102" s="34">
        <v>17.293198</v>
      </c>
      <c r="U102" s="34">
        <v>19.129999000000002</v>
      </c>
      <c r="V102" s="34">
        <v>8.0075889999999994</v>
      </c>
      <c r="W102" s="34">
        <v>42.43</v>
      </c>
      <c r="X102" s="34">
        <v>24.799999</v>
      </c>
      <c r="Y102" s="34">
        <v>15.076902</v>
      </c>
      <c r="Z102" s="34">
        <v>18.16234</v>
      </c>
      <c r="AA102" s="34">
        <v>49.953299999999999</v>
      </c>
      <c r="AB102" s="34">
        <v>29.344097000000001</v>
      </c>
      <c r="AC102" s="34">
        <v>11.04</v>
      </c>
      <c r="AD102" s="34">
        <v>39.900002000000001</v>
      </c>
      <c r="AE102" s="34">
        <v>25.930216000000001</v>
      </c>
      <c r="AF102" s="34">
        <v>8.3000000000000007</v>
      </c>
      <c r="AG102" s="34">
        <v>175</v>
      </c>
      <c r="AH102" s="34">
        <v>30.458597000000001</v>
      </c>
      <c r="AI102" s="34">
        <v>53.397511000000002</v>
      </c>
      <c r="AJ102" s="34">
        <v>5.128304</v>
      </c>
      <c r="AK102" s="34">
        <v>16.600000000000001</v>
      </c>
      <c r="AL102" s="34">
        <v>2.33</v>
      </c>
      <c r="AM102" s="34">
        <v>25.009176</v>
      </c>
      <c r="AN102" s="34">
        <v>29.5</v>
      </c>
      <c r="AO102" s="34">
        <v>53.531429000000003</v>
      </c>
      <c r="AP102" s="34">
        <v>5.99</v>
      </c>
      <c r="AQ102" s="34">
        <v>15.2</v>
      </c>
      <c r="AR102" s="34">
        <v>8.66</v>
      </c>
      <c r="AS102" s="34">
        <v>25.096686999999999</v>
      </c>
      <c r="AT102" s="34">
        <v>8.8695789999999999</v>
      </c>
      <c r="AU102" s="34">
        <v>7.09</v>
      </c>
      <c r="AV102" s="34">
        <v>14.054831</v>
      </c>
      <c r="AW102" s="34">
        <v>22.309425000000001</v>
      </c>
      <c r="AX102" s="34">
        <v>6.52</v>
      </c>
      <c r="AY102" s="34">
        <v>20.350000000000001</v>
      </c>
      <c r="AZ102" s="34">
        <v>70.019997000000004</v>
      </c>
      <c r="BA102" s="34">
        <v>23.5</v>
      </c>
      <c r="BB102" s="34">
        <v>21.834313999999999</v>
      </c>
      <c r="BC102" s="34">
        <v>26.557264</v>
      </c>
      <c r="BD102" s="34">
        <v>24.030000999999999</v>
      </c>
      <c r="BE102" s="38"/>
      <c r="BF102" s="41">
        <f t="shared" si="60"/>
        <v>2.711603390876885E-3</v>
      </c>
      <c r="BG102" s="41">
        <f t="shared" si="61"/>
        <v>-3.5611874669227495E-2</v>
      </c>
      <c r="BH102" s="41"/>
      <c r="BI102" s="41">
        <f t="shared" si="63"/>
        <v>1.4888612493750559E-2</v>
      </c>
      <c r="BJ102" s="41">
        <f t="shared" si="64"/>
        <v>5.6688638360739618E-2</v>
      </c>
      <c r="BK102" s="41">
        <f t="shared" si="65"/>
        <v>-3.7666775904758518E-2</v>
      </c>
      <c r="BL102" s="41">
        <f t="shared" si="66"/>
        <v>1.3186983302423452E-2</v>
      </c>
      <c r="BM102" s="41">
        <f t="shared" si="67"/>
        <v>1.2066511413116486E-2</v>
      </c>
      <c r="BN102" s="41">
        <f t="shared" si="68"/>
        <v>2.0858210751304625E-2</v>
      </c>
      <c r="BO102" s="41">
        <f t="shared" si="69"/>
        <v>-8.1566932247349289E-2</v>
      </c>
      <c r="BP102" s="41">
        <f t="shared" si="70"/>
        <v>-1.8223089112826409E-2</v>
      </c>
      <c r="BQ102" s="41">
        <f t="shared" si="71"/>
        <v>-1.0316016694615699E-2</v>
      </c>
      <c r="BR102" s="41">
        <f t="shared" si="72"/>
        <v>1.1431791831908315E-2</v>
      </c>
      <c r="BS102" s="41">
        <f t="shared" si="73"/>
        <v>1.763714148610666E-2</v>
      </c>
      <c r="BT102" s="41">
        <f t="shared" si="74"/>
        <v>-5.1845975060858154E-2</v>
      </c>
      <c r="BU102" s="41">
        <f t="shared" si="75"/>
        <v>4.4692809326156114E-3</v>
      </c>
      <c r="BV102" s="41">
        <f t="shared" si="76"/>
        <v>5.8123808071537525E-3</v>
      </c>
      <c r="BW102" s="41">
        <f t="shared" si="77"/>
        <v>-4.9015910358008096E-3</v>
      </c>
      <c r="BX102" s="47">
        <f t="shared" si="78"/>
        <v>-2.8114286354695432E-3</v>
      </c>
      <c r="BY102" s="47">
        <f t="shared" si="79"/>
        <v>1.2095809112648358E-2</v>
      </c>
      <c r="BZ102" s="41">
        <f t="shared" si="80"/>
        <v>3.0528130304916568E-2</v>
      </c>
      <c r="CA102" s="41">
        <f t="shared" si="81"/>
        <v>2.5783286112128139E-2</v>
      </c>
      <c r="CB102" s="41">
        <f t="shared" si="82"/>
        <v>-6.0302494293321919E-3</v>
      </c>
      <c r="CC102" s="41">
        <f t="shared" si="83"/>
        <v>4.8210017645106337E-2</v>
      </c>
      <c r="CD102" s="41">
        <f t="shared" si="84"/>
        <v>3.1303714711004717E-2</v>
      </c>
      <c r="CE102" s="41">
        <f t="shared" si="85"/>
        <v>-3.1653062083869636E-3</v>
      </c>
      <c r="CF102" s="41">
        <f t="shared" si="86"/>
        <v>3.9641382292928559E-2</v>
      </c>
      <c r="CG102" s="41">
        <f t="shared" si="59"/>
        <v>-1.7528488274143605E-3</v>
      </c>
      <c r="CH102" s="41">
        <f t="shared" si="87"/>
        <v>6.4705616124709237E-2</v>
      </c>
      <c r="CI102" s="41">
        <f t="shared" si="88"/>
        <v>-3.519598043332589E-4</v>
      </c>
      <c r="CJ102" s="41">
        <f t="shared" si="89"/>
        <v>-1.7910926566530105E-2</v>
      </c>
      <c r="CK102" s="41">
        <f t="shared" si="90"/>
        <v>2.0020370250967371E-3</v>
      </c>
      <c r="CL102" s="41">
        <f t="shared" si="91"/>
        <v>9.905490988111075E-3</v>
      </c>
      <c r="CM102" s="41">
        <f t="shared" si="92"/>
        <v>1.5944747392421885E-2</v>
      </c>
      <c r="CN102" s="41">
        <f t="shared" si="93"/>
        <v>-5.2398367573491395E-3</v>
      </c>
      <c r="CO102" s="41">
        <f t="shared" si="94"/>
        <v>-6.0228846740000821E-4</v>
      </c>
      <c r="CP102" s="41">
        <f t="shared" si="95"/>
        <v>-0.10578960813383709</v>
      </c>
      <c r="CQ102" s="41">
        <f t="shared" si="96"/>
        <v>-3.944838111577708E-3</v>
      </c>
      <c r="CR102" s="41">
        <f t="shared" si="97"/>
        <v>-4.9596876623241082E-2</v>
      </c>
      <c r="CS102" s="41">
        <f t="shared" si="98"/>
        <v>1.1163748552793321E-2</v>
      </c>
      <c r="CT102" s="41">
        <f t="shared" si="99"/>
        <v>6.9112124960350213E-2</v>
      </c>
      <c r="CU102" s="41">
        <f t="shared" si="100"/>
        <v>9.2532054804831763E-3</v>
      </c>
      <c r="CV102" s="41">
        <f t="shared" si="101"/>
        <v>3.4702174790071237E-3</v>
      </c>
      <c r="CW102" s="41">
        <f t="shared" si="102"/>
        <v>7.6982571409537391E-3</v>
      </c>
      <c r="CX102" s="41">
        <f t="shared" si="103"/>
        <v>3.3687246542343563E-2</v>
      </c>
      <c r="CY102" s="41">
        <f t="shared" si="104"/>
        <v>-2.3694488292668549E-2</v>
      </c>
      <c r="CZ102" s="41">
        <f t="shared" si="105"/>
        <v>-1.6883413014852494E-2</v>
      </c>
      <c r="DA102" s="41">
        <f t="shared" si="106"/>
        <v>1.9876985181868687E-2</v>
      </c>
      <c r="DB102" s="41">
        <f t="shared" si="107"/>
        <v>1.2345835822299141E-2</v>
      </c>
      <c r="DC102" s="41">
        <f t="shared" si="108"/>
        <v>1.7848763376295353E-2</v>
      </c>
      <c r="DD102" s="41">
        <f t="shared" si="109"/>
        <v>-2.035696591980353E-2</v>
      </c>
      <c r="DE102" s="41">
        <f t="shared" si="110"/>
        <v>-7.2080023757794126E-3</v>
      </c>
      <c r="DF102" s="41">
        <f t="shared" si="111"/>
        <v>1.108148768315404E-2</v>
      </c>
      <c r="DG102" s="41">
        <f t="shared" si="112"/>
        <v>1.5264956814602579E-2</v>
      </c>
      <c r="DH102" s="47">
        <f t="shared" si="113"/>
        <v>-6.2227538236216563E-3</v>
      </c>
    </row>
    <row r="103" spans="1:112">
      <c r="A103" s="43">
        <v>41996</v>
      </c>
      <c r="B103" s="34">
        <v>48.5</v>
      </c>
      <c r="C103" s="34">
        <v>3.8683700000000001</v>
      </c>
      <c r="D103" s="34"/>
      <c r="E103" s="34">
        <v>2.0099999999999998</v>
      </c>
      <c r="F103" s="34">
        <v>526</v>
      </c>
      <c r="G103" s="34">
        <v>47.969673</v>
      </c>
      <c r="H103" s="34">
        <v>11.021070999999999</v>
      </c>
      <c r="I103" s="34">
        <v>6.54</v>
      </c>
      <c r="J103" s="34">
        <v>452.48773199999999</v>
      </c>
      <c r="K103" s="34">
        <v>3.45</v>
      </c>
      <c r="L103" s="34">
        <v>66.319999999999993</v>
      </c>
      <c r="M103" s="34">
        <v>15.45</v>
      </c>
      <c r="N103" s="34">
        <v>33.228321000000001</v>
      </c>
      <c r="O103" s="34">
        <v>5.62</v>
      </c>
      <c r="P103" s="34">
        <v>28.43</v>
      </c>
      <c r="Q103" s="34">
        <v>18.370000999999998</v>
      </c>
      <c r="R103" s="34">
        <v>18.709999</v>
      </c>
      <c r="S103" s="34">
        <v>54.524383999999998</v>
      </c>
      <c r="T103" s="34">
        <v>16.981608999999999</v>
      </c>
      <c r="U103" s="34">
        <v>18.950001</v>
      </c>
      <c r="V103" s="34">
        <v>7.6063179999999999</v>
      </c>
      <c r="W103" s="34">
        <v>42.290000999999997</v>
      </c>
      <c r="X103" s="34">
        <v>25.23</v>
      </c>
      <c r="Y103" s="34">
        <v>15.115786</v>
      </c>
      <c r="Z103" s="34">
        <v>18.003609000000001</v>
      </c>
      <c r="AA103" s="34">
        <v>49.175151999999997</v>
      </c>
      <c r="AB103" s="34">
        <v>29.671284</v>
      </c>
      <c r="AC103" s="34">
        <v>11.03</v>
      </c>
      <c r="AD103" s="34">
        <v>38.689999</v>
      </c>
      <c r="AE103" s="34">
        <v>26.176743999999999</v>
      </c>
      <c r="AF103" s="34">
        <v>8.3800000000000008</v>
      </c>
      <c r="AG103" s="34">
        <v>175.35000600000001</v>
      </c>
      <c r="AH103" s="34">
        <v>30.149280999999998</v>
      </c>
      <c r="AI103" s="34">
        <v>53.193629999999999</v>
      </c>
      <c r="AJ103" s="34">
        <v>5.226782</v>
      </c>
      <c r="AK103" s="34">
        <v>16.639999</v>
      </c>
      <c r="AL103" s="34">
        <v>2.0299999999999998</v>
      </c>
      <c r="AM103" s="34">
        <v>24.865396</v>
      </c>
      <c r="AN103" s="34">
        <v>29.5</v>
      </c>
      <c r="AO103" s="34">
        <v>53.702857999999999</v>
      </c>
      <c r="AP103" s="34">
        <v>5.98</v>
      </c>
      <c r="AQ103" s="34">
        <v>15.24</v>
      </c>
      <c r="AR103" s="34">
        <v>8.57</v>
      </c>
      <c r="AS103" s="34">
        <v>26.453524000000002</v>
      </c>
      <c r="AT103" s="34">
        <v>8.9613969999999998</v>
      </c>
      <c r="AU103" s="34">
        <v>7.19</v>
      </c>
      <c r="AV103" s="34">
        <v>14.036422</v>
      </c>
      <c r="AW103" s="34">
        <v>22.508241999999999</v>
      </c>
      <c r="AX103" s="34">
        <v>6.67</v>
      </c>
      <c r="AY103" s="34">
        <v>19.629999000000002</v>
      </c>
      <c r="AZ103" s="34">
        <v>69.400002000000001</v>
      </c>
      <c r="BA103" s="34">
        <v>23.35</v>
      </c>
      <c r="BB103" s="34">
        <v>20.640111999999998</v>
      </c>
      <c r="BC103" s="34">
        <v>25.858007000000001</v>
      </c>
      <c r="BD103" s="34">
        <v>23.299999</v>
      </c>
      <c r="BE103" s="38"/>
      <c r="BF103" s="41">
        <f t="shared" si="60"/>
        <v>-6.3894002913305548E-2</v>
      </c>
      <c r="BG103" s="41">
        <f t="shared" si="61"/>
        <v>2.5355656749312824E-2</v>
      </c>
      <c r="BH103" s="41"/>
      <c r="BI103" s="41">
        <f t="shared" si="63"/>
        <v>-9.9010709827115698E-3</v>
      </c>
      <c r="BJ103" s="41">
        <f t="shared" si="64"/>
        <v>4.9094416913482736E-2</v>
      </c>
      <c r="BK103" s="41">
        <f t="shared" si="65"/>
        <v>3.9580250732009395E-2</v>
      </c>
      <c r="BL103" s="41">
        <f t="shared" si="66"/>
        <v>-3.2848122933475429E-2</v>
      </c>
      <c r="BM103" s="41">
        <f t="shared" si="67"/>
        <v>-1.9682694458425028E-2</v>
      </c>
      <c r="BN103" s="41">
        <f t="shared" si="68"/>
        <v>-9.21664585939992E-3</v>
      </c>
      <c r="BO103" s="41">
        <f t="shared" si="69"/>
        <v>-2.2923639901936851E-2</v>
      </c>
      <c r="BP103" s="41">
        <f t="shared" si="70"/>
        <v>-3.0146239641745313E-4</v>
      </c>
      <c r="BQ103" s="41">
        <f t="shared" si="71"/>
        <v>1.295336968685058E-3</v>
      </c>
      <c r="BR103" s="41">
        <f t="shared" si="72"/>
        <v>-4.4453704190847926E-3</v>
      </c>
      <c r="BS103" s="41">
        <f t="shared" si="73"/>
        <v>-1.763714148610673E-2</v>
      </c>
      <c r="BT103" s="41">
        <f t="shared" si="74"/>
        <v>-1.7779830094678959E-2</v>
      </c>
      <c r="BU103" s="41">
        <f t="shared" si="75"/>
        <v>2.3686041291605599E-2</v>
      </c>
      <c r="BV103" s="41">
        <f t="shared" si="76"/>
        <v>-1.4327706343139356E-2</v>
      </c>
      <c r="BW103" s="41">
        <f t="shared" si="77"/>
        <v>-1.2274322062218339E-2</v>
      </c>
      <c r="BX103" s="47">
        <f t="shared" si="78"/>
        <v>-1.8182310064424733E-2</v>
      </c>
      <c r="BY103" s="47">
        <f t="shared" si="79"/>
        <v>-9.4537468793624187E-3</v>
      </c>
      <c r="BZ103" s="41">
        <f t="shared" si="80"/>
        <v>-5.1410499289318422E-2</v>
      </c>
      <c r="CA103" s="41">
        <f t="shared" si="81"/>
        <v>-3.3049840835845099E-3</v>
      </c>
      <c r="CB103" s="41">
        <f t="shared" si="82"/>
        <v>1.719014980461132E-2</v>
      </c>
      <c r="CC103" s="41">
        <f t="shared" si="83"/>
        <v>2.5757243937685821E-3</v>
      </c>
      <c r="CD103" s="41">
        <f t="shared" si="84"/>
        <v>-8.7779816989276387E-3</v>
      </c>
      <c r="CE103" s="41">
        <f t="shared" si="85"/>
        <v>-1.5700113706491364E-2</v>
      </c>
      <c r="CF103" s="41">
        <f t="shared" si="86"/>
        <v>1.1088307718019712E-2</v>
      </c>
      <c r="CG103" s="41">
        <f t="shared" si="59"/>
        <v>5.249355886143745E-3</v>
      </c>
      <c r="CH103" s="41">
        <f t="shared" si="87"/>
        <v>-3.0795231155180475E-2</v>
      </c>
      <c r="CI103" s="41">
        <f t="shared" si="88"/>
        <v>9.4624533638658481E-3</v>
      </c>
      <c r="CJ103" s="41">
        <f t="shared" si="89"/>
        <v>9.5923996914395078E-3</v>
      </c>
      <c r="CK103" s="41">
        <f t="shared" si="90"/>
        <v>1.9980368799521805E-3</v>
      </c>
      <c r="CL103" s="41">
        <f t="shared" si="91"/>
        <v>-1.0207210539790566E-2</v>
      </c>
      <c r="CM103" s="41">
        <f t="shared" si="92"/>
        <v>-3.82548205648984E-3</v>
      </c>
      <c r="CN103" s="41">
        <f t="shared" si="93"/>
        <v>1.9020792104691413E-2</v>
      </c>
      <c r="CO103" s="41">
        <f t="shared" si="94"/>
        <v>2.406679934409268E-3</v>
      </c>
      <c r="CP103" s="41">
        <f t="shared" si="95"/>
        <v>-0.13783247452391342</v>
      </c>
      <c r="CQ103" s="41">
        <f t="shared" si="96"/>
        <v>-5.7656794852111231E-3</v>
      </c>
      <c r="CR103" s="41">
        <f t="shared" si="97"/>
        <v>0</v>
      </c>
      <c r="CS103" s="41">
        <f t="shared" si="98"/>
        <v>3.1972823400724703E-3</v>
      </c>
      <c r="CT103" s="41">
        <f t="shared" si="99"/>
        <v>-1.6708441648176058E-3</v>
      </c>
      <c r="CU103" s="41">
        <f t="shared" si="100"/>
        <v>2.62812240626963E-3</v>
      </c>
      <c r="CV103" s="41">
        <f t="shared" si="101"/>
        <v>-1.0446989964655387E-2</v>
      </c>
      <c r="CW103" s="41">
        <f t="shared" si="102"/>
        <v>5.2653536549672052E-2</v>
      </c>
      <c r="CX103" s="41">
        <f t="shared" si="103"/>
        <v>1.029879817647434E-2</v>
      </c>
      <c r="CY103" s="41">
        <f t="shared" si="104"/>
        <v>1.4005831188919168E-2</v>
      </c>
      <c r="CZ103" s="41">
        <f t="shared" si="105"/>
        <v>-1.3106572807758594E-3</v>
      </c>
      <c r="DA103" s="41">
        <f t="shared" si="106"/>
        <v>8.8723183295199379E-3</v>
      </c>
      <c r="DB103" s="41">
        <f t="shared" si="107"/>
        <v>2.2745483988970742E-2</v>
      </c>
      <c r="DC103" s="41">
        <f t="shared" si="108"/>
        <v>-3.6021954542670626E-2</v>
      </c>
      <c r="DD103" s="41">
        <f t="shared" si="109"/>
        <v>-8.8939763504150768E-3</v>
      </c>
      <c r="DE103" s="41">
        <f t="shared" si="110"/>
        <v>-6.4034370352069126E-3</v>
      </c>
      <c r="DF103" s="41">
        <f t="shared" si="111"/>
        <v>-5.6246402039707682E-2</v>
      </c>
      <c r="DG103" s="41">
        <f t="shared" si="112"/>
        <v>-2.6683005712351757E-2</v>
      </c>
      <c r="DH103" s="47">
        <f t="shared" si="113"/>
        <v>-3.0849773709825945E-2</v>
      </c>
    </row>
    <row r="104" spans="1:112">
      <c r="A104" s="43">
        <v>41997</v>
      </c>
      <c r="B104" s="34">
        <v>47.299999</v>
      </c>
      <c r="C104" s="34">
        <v>3.9367359999999998</v>
      </c>
      <c r="D104" s="34"/>
      <c r="E104" s="34">
        <v>1.96</v>
      </c>
      <c r="F104" s="34">
        <v>520</v>
      </c>
      <c r="G104" s="34">
        <v>48.474041</v>
      </c>
      <c r="H104" s="34">
        <v>10.96139</v>
      </c>
      <c r="I104" s="34">
        <v>6.5</v>
      </c>
      <c r="J104" s="34">
        <v>475.53109699999999</v>
      </c>
      <c r="K104" s="34">
        <v>3.45</v>
      </c>
      <c r="L104" s="34">
        <v>66.5</v>
      </c>
      <c r="M104" s="34">
        <v>15.41</v>
      </c>
      <c r="N104" s="34">
        <v>33.283825</v>
      </c>
      <c r="O104" s="34">
        <v>5.73</v>
      </c>
      <c r="P104" s="34">
        <v>27.629999000000002</v>
      </c>
      <c r="Q104" s="34">
        <v>19.200001</v>
      </c>
      <c r="R104" s="34">
        <v>19.02</v>
      </c>
      <c r="S104" s="34">
        <v>54.496319</v>
      </c>
      <c r="T104" s="34">
        <v>16.640808</v>
      </c>
      <c r="U104" s="34">
        <v>18.32</v>
      </c>
      <c r="V104" s="34">
        <v>7.757911</v>
      </c>
      <c r="W104" s="34">
        <v>42.32</v>
      </c>
      <c r="X104" s="34">
        <v>24.9</v>
      </c>
      <c r="Y104" s="34">
        <v>15.164391</v>
      </c>
      <c r="Z104" s="34">
        <v>17.752979</v>
      </c>
      <c r="AA104" s="34">
        <v>48.927230999999999</v>
      </c>
      <c r="AB104" s="34">
        <v>29.876942</v>
      </c>
      <c r="AC104" s="34">
        <v>11.03</v>
      </c>
      <c r="AD104" s="34">
        <v>39.389999000000003</v>
      </c>
      <c r="AE104" s="34">
        <v>26.286303</v>
      </c>
      <c r="AF104" s="34">
        <v>8.3800000000000008</v>
      </c>
      <c r="AG104" s="34">
        <v>177.45001199999999</v>
      </c>
      <c r="AH104" s="34">
        <v>30.194769000000001</v>
      </c>
      <c r="AI104" s="34">
        <v>53.620800000000003</v>
      </c>
      <c r="AJ104" s="34">
        <v>4.9387790000000003</v>
      </c>
      <c r="AK104" s="34">
        <v>16.530000999999999</v>
      </c>
      <c r="AL104" s="34">
        <v>2.21</v>
      </c>
      <c r="AM104" s="34">
        <v>25.036133</v>
      </c>
      <c r="AN104" s="34">
        <v>30</v>
      </c>
      <c r="AO104" s="34">
        <v>53.342857000000002</v>
      </c>
      <c r="AP104" s="34">
        <v>5.72</v>
      </c>
      <c r="AQ104" s="34">
        <v>14.68</v>
      </c>
      <c r="AR104" s="34">
        <v>8.5399999999999991</v>
      </c>
      <c r="AS104" s="34">
        <v>27.694887000000001</v>
      </c>
      <c r="AT104" s="34">
        <v>9.0532179999999993</v>
      </c>
      <c r="AU104" s="34">
        <v>7.54</v>
      </c>
      <c r="AV104" s="34">
        <v>14.100852</v>
      </c>
      <c r="AW104" s="34">
        <v>22.955593</v>
      </c>
      <c r="AX104" s="34">
        <v>6.58</v>
      </c>
      <c r="AY104" s="34">
        <v>19.690000999999999</v>
      </c>
      <c r="AZ104" s="34">
        <v>69.269997000000004</v>
      </c>
      <c r="BA104" s="34">
        <v>23.559999000000001</v>
      </c>
      <c r="BB104" s="34">
        <v>20.987677000000001</v>
      </c>
      <c r="BC104" s="34">
        <v>25.800530999999999</v>
      </c>
      <c r="BD104" s="34">
        <v>24.049999</v>
      </c>
      <c r="BE104" s="38"/>
      <c r="BF104" s="41">
        <f t="shared" si="60"/>
        <v>-2.5053523587199464E-2</v>
      </c>
      <c r="BG104" s="41">
        <f t="shared" si="61"/>
        <v>1.7518723892770999E-2</v>
      </c>
      <c r="BH104" s="41"/>
      <c r="BI104" s="41">
        <f t="shared" si="63"/>
        <v>-2.5190248828558404E-2</v>
      </c>
      <c r="BJ104" s="41">
        <f t="shared" si="64"/>
        <v>-1.1472401162236807E-2</v>
      </c>
      <c r="BK104" s="41">
        <f t="shared" si="65"/>
        <v>1.0459418809256708E-2</v>
      </c>
      <c r="BL104" s="41">
        <f t="shared" si="66"/>
        <v>-5.4298876394732465E-3</v>
      </c>
      <c r="BM104" s="41">
        <f t="shared" si="67"/>
        <v>-6.134988567515944E-3</v>
      </c>
      <c r="BN104" s="41">
        <f t="shared" si="68"/>
        <v>4.9671627204675238E-2</v>
      </c>
      <c r="BO104" s="41">
        <f t="shared" si="69"/>
        <v>0</v>
      </c>
      <c r="BP104" s="41">
        <f t="shared" si="70"/>
        <v>2.7104368347691029E-3</v>
      </c>
      <c r="BQ104" s="41">
        <f t="shared" si="71"/>
        <v>-2.5923540117300556E-3</v>
      </c>
      <c r="BR104" s="41">
        <f t="shared" si="72"/>
        <v>1.6689887854160182E-3</v>
      </c>
      <c r="BS104" s="41">
        <f t="shared" si="73"/>
        <v>1.938386682104859E-2</v>
      </c>
      <c r="BT104" s="41">
        <f t="shared" si="74"/>
        <v>-2.8542822920128205E-2</v>
      </c>
      <c r="BU104" s="41">
        <f t="shared" si="75"/>
        <v>4.4191377453453841E-2</v>
      </c>
      <c r="BV104" s="41">
        <f t="shared" si="76"/>
        <v>1.6432970278601786E-2</v>
      </c>
      <c r="BW104" s="41">
        <f t="shared" si="77"/>
        <v>-5.1485635017314922E-4</v>
      </c>
      <c r="BX104" s="47">
        <f t="shared" si="78"/>
        <v>-2.0272943026868901E-2</v>
      </c>
      <c r="BY104" s="47">
        <f t="shared" si="79"/>
        <v>-3.3810625052898301E-2</v>
      </c>
      <c r="BZ104" s="41">
        <f t="shared" si="80"/>
        <v>1.973387919292548E-2</v>
      </c>
      <c r="CA104" s="41">
        <f t="shared" si="81"/>
        <v>7.0911241939502893E-4</v>
      </c>
      <c r="CB104" s="41">
        <f t="shared" si="82"/>
        <v>-1.3165959182304562E-2</v>
      </c>
      <c r="CC104" s="41">
        <f t="shared" si="83"/>
        <v>3.2103538724421996E-3</v>
      </c>
      <c r="CD104" s="41">
        <f t="shared" si="84"/>
        <v>-1.4018904973430118E-2</v>
      </c>
      <c r="CE104" s="41">
        <f t="shared" si="85"/>
        <v>-5.0543426206089495E-3</v>
      </c>
      <c r="CF104" s="41">
        <f t="shared" si="86"/>
        <v>6.907302920344552E-3</v>
      </c>
      <c r="CG104" s="41">
        <f t="shared" si="59"/>
        <v>4.6043938501406798E-2</v>
      </c>
      <c r="CH104" s="41">
        <f t="shared" si="87"/>
        <v>1.7930808729710757E-2</v>
      </c>
      <c r="CI104" s="41">
        <f t="shared" si="88"/>
        <v>4.1766220427031774E-3</v>
      </c>
      <c r="CJ104" s="41">
        <f t="shared" si="89"/>
        <v>0</v>
      </c>
      <c r="CK104" s="41">
        <f t="shared" si="90"/>
        <v>1.190493591371984E-2</v>
      </c>
      <c r="CL104" s="41">
        <f t="shared" si="91"/>
        <v>1.5076219980562099E-3</v>
      </c>
      <c r="CM104" s="41">
        <f t="shared" si="92"/>
        <v>7.9984001660911175E-3</v>
      </c>
      <c r="CN104" s="41">
        <f t="shared" si="93"/>
        <v>-5.6677657679844423E-2</v>
      </c>
      <c r="CO104" s="41">
        <f t="shared" si="94"/>
        <v>-6.6324029679081875E-3</v>
      </c>
      <c r="CP104" s="41">
        <f t="shared" si="95"/>
        <v>8.4956722475965585E-2</v>
      </c>
      <c r="CQ104" s="41">
        <f t="shared" si="96"/>
        <v>6.8429833582736273E-3</v>
      </c>
      <c r="CR104" s="41">
        <f t="shared" si="97"/>
        <v>1.6807118316381191E-2</v>
      </c>
      <c r="CS104" s="41">
        <f t="shared" si="98"/>
        <v>-6.7261423258737725E-3</v>
      </c>
      <c r="CT104" s="41">
        <f t="shared" si="99"/>
        <v>-4.4451762570833921E-2</v>
      </c>
      <c r="CU104" s="41">
        <f t="shared" si="100"/>
        <v>-3.7437527072130779E-2</v>
      </c>
      <c r="CV104" s="41">
        <f t="shared" si="101"/>
        <v>-3.5067248092100775E-3</v>
      </c>
      <c r="CW104" s="41">
        <f t="shared" si="102"/>
        <v>4.5858429374047022E-2</v>
      </c>
      <c r="CX104" s="41">
        <f t="shared" si="103"/>
        <v>1.0194144606804343E-2</v>
      </c>
      <c r="CY104" s="41">
        <f t="shared" si="104"/>
        <v>4.75310102869093E-2</v>
      </c>
      <c r="CZ104" s="41">
        <f t="shared" si="105"/>
        <v>4.5796982757399171E-3</v>
      </c>
      <c r="DA104" s="41">
        <f t="shared" si="106"/>
        <v>1.9680057273383785E-2</v>
      </c>
      <c r="DB104" s="41">
        <f t="shared" si="107"/>
        <v>-1.358511459030648E-2</v>
      </c>
      <c r="DC104" s="41">
        <f t="shared" si="108"/>
        <v>3.0519860923010709E-3</v>
      </c>
      <c r="DD104" s="41">
        <f t="shared" si="109"/>
        <v>-1.8750276054810722E-3</v>
      </c>
      <c r="DE104" s="41">
        <f t="shared" si="110"/>
        <v>8.9533322236570092E-3</v>
      </c>
      <c r="DF104" s="41">
        <f t="shared" si="111"/>
        <v>1.6699089004291862E-2</v>
      </c>
      <c r="DG104" s="41">
        <f t="shared" si="112"/>
        <v>-2.2252284304566665E-3</v>
      </c>
      <c r="DH104" s="47">
        <f t="shared" si="113"/>
        <v>3.1681637318528785E-2</v>
      </c>
    </row>
    <row r="105" spans="1:112">
      <c r="A105" s="43">
        <v>41999</v>
      </c>
      <c r="B105" s="34">
        <v>48.639999000000003</v>
      </c>
      <c r="C105" s="34">
        <v>3.982313</v>
      </c>
      <c r="D105" s="34"/>
      <c r="E105" s="34">
        <v>2</v>
      </c>
      <c r="F105" s="34">
        <v>520</v>
      </c>
      <c r="G105" s="34">
        <v>50.950007999999997</v>
      </c>
      <c r="H105" s="34">
        <v>11.468678000000001</v>
      </c>
      <c r="I105" s="34">
        <v>6.63</v>
      </c>
      <c r="J105" s="34">
        <v>479.72079500000001</v>
      </c>
      <c r="K105" s="34">
        <v>4.45</v>
      </c>
      <c r="L105" s="34">
        <v>66.690002000000007</v>
      </c>
      <c r="M105" s="34">
        <v>15.41</v>
      </c>
      <c r="N105" s="34">
        <v>33.737236000000003</v>
      </c>
      <c r="O105" s="34">
        <v>5.81</v>
      </c>
      <c r="P105" s="34">
        <v>28.690000999999999</v>
      </c>
      <c r="Q105" s="34">
        <v>18.84</v>
      </c>
      <c r="R105" s="34">
        <v>18.579999999999998</v>
      </c>
      <c r="S105" s="34">
        <v>54.795597000000001</v>
      </c>
      <c r="T105" s="34">
        <v>16.874500000000001</v>
      </c>
      <c r="U105" s="34">
        <v>18.98</v>
      </c>
      <c r="V105" s="34">
        <v>7.4547270000000001</v>
      </c>
      <c r="W105" s="34">
        <v>42.830002</v>
      </c>
      <c r="X105" s="34">
        <v>24.940000999999999</v>
      </c>
      <c r="Y105" s="34">
        <v>15.183832000000001</v>
      </c>
      <c r="Z105" s="34">
        <v>18.112213000000001</v>
      </c>
      <c r="AA105" s="34">
        <v>49.602097000000001</v>
      </c>
      <c r="AB105" s="34">
        <v>29.904985</v>
      </c>
      <c r="AC105" s="34">
        <v>11.02</v>
      </c>
      <c r="AD105" s="34">
        <v>40.029998999999997</v>
      </c>
      <c r="AE105" s="34">
        <v>26.496300000000002</v>
      </c>
      <c r="AF105" s="34">
        <v>8.49</v>
      </c>
      <c r="AG105" s="34">
        <v>176.39999399999999</v>
      </c>
      <c r="AH105" s="34">
        <v>30.476790999999999</v>
      </c>
      <c r="AI105" s="34">
        <v>54.960597999999997</v>
      </c>
      <c r="AJ105" s="34">
        <v>4.9406379999999999</v>
      </c>
      <c r="AK105" s="34">
        <v>16.129999000000002</v>
      </c>
      <c r="AL105" s="34">
        <v>2.33</v>
      </c>
      <c r="AM105" s="34">
        <v>25.629235999999999</v>
      </c>
      <c r="AN105" s="34">
        <v>28.099997999999999</v>
      </c>
      <c r="AO105" s="34">
        <v>54.548572999999998</v>
      </c>
      <c r="AP105" s="34">
        <v>5.64</v>
      </c>
      <c r="AQ105" s="34">
        <v>15.01</v>
      </c>
      <c r="AR105" s="34">
        <v>8.5399999999999991</v>
      </c>
      <c r="AS105" s="34">
        <v>28.079802999999998</v>
      </c>
      <c r="AT105" s="34">
        <v>9.3011250000000008</v>
      </c>
      <c r="AU105" s="34">
        <v>7.47</v>
      </c>
      <c r="AV105" s="34">
        <v>14.064033999999999</v>
      </c>
      <c r="AW105" s="34">
        <v>24.372195999999999</v>
      </c>
      <c r="AX105" s="34">
        <v>6.5</v>
      </c>
      <c r="AY105" s="34">
        <v>19.41</v>
      </c>
      <c r="AZ105" s="34">
        <v>70.029999000000004</v>
      </c>
      <c r="BA105" s="34">
        <v>25.25</v>
      </c>
      <c r="BB105" s="34">
        <v>20.533169000000001</v>
      </c>
      <c r="BC105" s="34">
        <v>26.605157999999999</v>
      </c>
      <c r="BD105" s="34">
        <v>24.299999</v>
      </c>
      <c r="BE105" s="38"/>
      <c r="BF105" s="41">
        <f t="shared" si="60"/>
        <v>2.7935942742462992E-2</v>
      </c>
      <c r="BG105" s="41">
        <f t="shared" si="61"/>
        <v>1.1510852690494396E-2</v>
      </c>
      <c r="BH105" s="41"/>
      <c r="BI105" s="41">
        <f t="shared" si="63"/>
        <v>2.0202707317519469E-2</v>
      </c>
      <c r="BJ105" s="41">
        <f t="shared" si="64"/>
        <v>0</v>
      </c>
      <c r="BK105" s="41">
        <f t="shared" si="65"/>
        <v>4.9816499145884596E-2</v>
      </c>
      <c r="BL105" s="41">
        <f t="shared" si="66"/>
        <v>4.524056901018176E-2</v>
      </c>
      <c r="BM105" s="41">
        <f t="shared" si="67"/>
        <v>1.980262729617973E-2</v>
      </c>
      <c r="BN105" s="41">
        <f t="shared" si="68"/>
        <v>8.7719792039369221E-3</v>
      </c>
      <c r="BO105" s="41">
        <f t="shared" si="69"/>
        <v>0.25452986513488041</v>
      </c>
      <c r="BP105" s="41">
        <f t="shared" si="70"/>
        <v>2.8530989719098522E-3</v>
      </c>
      <c r="BQ105" s="41">
        <f t="shared" si="71"/>
        <v>0</v>
      </c>
      <c r="BR105" s="41">
        <f t="shared" si="72"/>
        <v>1.353060995024712E-2</v>
      </c>
      <c r="BS105" s="41">
        <f t="shared" si="73"/>
        <v>1.3865040137171533E-2</v>
      </c>
      <c r="BT105" s="41">
        <f t="shared" si="74"/>
        <v>3.7646562105842794E-2</v>
      </c>
      <c r="BU105" s="41">
        <f t="shared" si="75"/>
        <v>-1.8928061968850867E-2</v>
      </c>
      <c r="BV105" s="41">
        <f t="shared" si="76"/>
        <v>-2.340532373155187E-2</v>
      </c>
      <c r="BW105" s="41">
        <f t="shared" si="77"/>
        <v>5.4766859068917997E-3</v>
      </c>
      <c r="BX105" s="47">
        <f t="shared" si="78"/>
        <v>1.3945614783514084E-2</v>
      </c>
      <c r="BY105" s="47">
        <f t="shared" si="79"/>
        <v>3.5392433935797656E-2</v>
      </c>
      <c r="BZ105" s="41">
        <f t="shared" si="80"/>
        <v>-3.9864769095224135E-2</v>
      </c>
      <c r="CA105" s="41">
        <f t="shared" si="81"/>
        <v>1.1979050773475585E-2</v>
      </c>
      <c r="CB105" s="41">
        <f t="shared" si="82"/>
        <v>1.6051768774586063E-3</v>
      </c>
      <c r="CC105" s="41">
        <f t="shared" si="83"/>
        <v>1.2811954531443226E-3</v>
      </c>
      <c r="CD105" s="41">
        <f t="shared" si="84"/>
        <v>2.0033129285336945E-2</v>
      </c>
      <c r="CE105" s="41">
        <f t="shared" si="85"/>
        <v>1.3698998411727522E-2</v>
      </c>
      <c r="CF105" s="41">
        <f t="shared" si="86"/>
        <v>9.3817658493668111E-4</v>
      </c>
      <c r="CG105" s="41">
        <f t="shared" si="59"/>
        <v>8.3298630389177098E-4</v>
      </c>
      <c r="CH105" s="41">
        <f t="shared" si="87"/>
        <v>1.6117196427557667E-2</v>
      </c>
      <c r="CI105" s="41">
        <f t="shared" si="88"/>
        <v>7.9570955605191961E-3</v>
      </c>
      <c r="CJ105" s="41">
        <f t="shared" si="89"/>
        <v>1.3041085829264162E-2</v>
      </c>
      <c r="CK105" s="41">
        <f t="shared" si="90"/>
        <v>-5.9348371581012284E-3</v>
      </c>
      <c r="CL105" s="41">
        <f t="shared" si="91"/>
        <v>9.2967456662827117E-3</v>
      </c>
      <c r="CM105" s="41">
        <f t="shared" si="92"/>
        <v>2.4679475992809338E-2</v>
      </c>
      <c r="CN105" s="41">
        <f t="shared" si="93"/>
        <v>3.7633800090450725E-4</v>
      </c>
      <c r="CO105" s="41">
        <f t="shared" si="94"/>
        <v>-2.4496142188163164E-2</v>
      </c>
      <c r="CP105" s="41">
        <f t="shared" si="95"/>
        <v>5.2875752047947776E-2</v>
      </c>
      <c r="CQ105" s="41">
        <f t="shared" si="96"/>
        <v>2.3413629715336247E-2</v>
      </c>
      <c r="CR105" s="41">
        <f t="shared" si="97"/>
        <v>-6.5427876496835041E-2</v>
      </c>
      <c r="CS105" s="41">
        <f t="shared" si="98"/>
        <v>2.2351473075989177E-2</v>
      </c>
      <c r="CT105" s="41">
        <f t="shared" si="99"/>
        <v>-1.4084739881738972E-2</v>
      </c>
      <c r="CU105" s="41">
        <f t="shared" si="100"/>
        <v>2.2230622459001089E-2</v>
      </c>
      <c r="CV105" s="41">
        <f t="shared" si="101"/>
        <v>0</v>
      </c>
      <c r="CW105" s="41">
        <f t="shared" si="102"/>
        <v>1.3802752145614855E-2</v>
      </c>
      <c r="CX105" s="41">
        <f t="shared" si="103"/>
        <v>2.701508596643196E-2</v>
      </c>
      <c r="CY105" s="41">
        <f t="shared" si="104"/>
        <v>-9.3271828751387686E-3</v>
      </c>
      <c r="CZ105" s="41">
        <f t="shared" si="105"/>
        <v>-2.6144626306806467E-3</v>
      </c>
      <c r="DA105" s="41">
        <f t="shared" si="106"/>
        <v>5.9881363850004588E-2</v>
      </c>
      <c r="DB105" s="41">
        <f t="shared" si="107"/>
        <v>-1.2232568435634408E-2</v>
      </c>
      <c r="DC105" s="41">
        <f t="shared" si="108"/>
        <v>-1.4322546257315534E-2</v>
      </c>
      <c r="DD105" s="41">
        <f t="shared" si="109"/>
        <v>1.091183866211071E-2</v>
      </c>
      <c r="DE105" s="41">
        <f t="shared" si="110"/>
        <v>6.9275839382805404E-2</v>
      </c>
      <c r="DF105" s="41">
        <f t="shared" si="111"/>
        <v>-2.1893877366935193E-2</v>
      </c>
      <c r="DG105" s="41">
        <f t="shared" si="112"/>
        <v>3.0710033652892751E-2</v>
      </c>
      <c r="DH105" s="47">
        <f t="shared" si="113"/>
        <v>1.0341354222510915E-2</v>
      </c>
    </row>
    <row r="106" spans="1:112">
      <c r="A106" s="43">
        <v>42002</v>
      </c>
      <c r="B106" s="34">
        <v>51.919998</v>
      </c>
      <c r="C106" s="34">
        <v>4.0107989999999996</v>
      </c>
      <c r="D106" s="34"/>
      <c r="E106" s="34">
        <v>2.0590000000000002</v>
      </c>
      <c r="F106" s="34">
        <v>516.40002400000003</v>
      </c>
      <c r="G106" s="34">
        <v>51.436039000000001</v>
      </c>
      <c r="H106" s="34">
        <v>11.687509</v>
      </c>
      <c r="I106" s="34">
        <v>6.66</v>
      </c>
      <c r="J106" s="34">
        <v>480.76825000000002</v>
      </c>
      <c r="K106" s="34">
        <v>4.4800000000000004</v>
      </c>
      <c r="L106" s="34">
        <v>64.739998</v>
      </c>
      <c r="M106" s="34">
        <v>16.700001</v>
      </c>
      <c r="N106" s="34">
        <v>33.765003</v>
      </c>
      <c r="O106" s="34">
        <v>5.77</v>
      </c>
      <c r="P106" s="34">
        <v>28.040001</v>
      </c>
      <c r="Q106" s="34">
        <v>22.57</v>
      </c>
      <c r="R106" s="34">
        <v>18.719999000000001</v>
      </c>
      <c r="S106" s="34">
        <v>54.010002</v>
      </c>
      <c r="T106" s="34">
        <v>16.757653999999999</v>
      </c>
      <c r="U106" s="34">
        <v>19.110001</v>
      </c>
      <c r="V106" s="34">
        <v>7.6419889999999997</v>
      </c>
      <c r="W106" s="34">
        <v>43.529998999999997</v>
      </c>
      <c r="X106" s="34">
        <v>25.120000999999998</v>
      </c>
      <c r="Y106" s="34">
        <v>15.242153999999999</v>
      </c>
      <c r="Z106" s="34">
        <v>18.479808999999999</v>
      </c>
      <c r="AA106" s="34">
        <v>49.753593000000002</v>
      </c>
      <c r="AB106" s="34">
        <v>30.250872000000001</v>
      </c>
      <c r="AC106" s="34">
        <v>11.68</v>
      </c>
      <c r="AD106" s="34">
        <v>42.77</v>
      </c>
      <c r="AE106" s="34">
        <v>26.797602000000001</v>
      </c>
      <c r="AF106" s="34">
        <v>8.6</v>
      </c>
      <c r="AG106" s="34">
        <v>178.85000600000001</v>
      </c>
      <c r="AH106" s="34">
        <v>30.476790999999999</v>
      </c>
      <c r="AI106" s="34">
        <v>55.271275000000003</v>
      </c>
      <c r="AJ106" s="34">
        <v>4.8430879999999998</v>
      </c>
      <c r="AK106" s="34">
        <v>17</v>
      </c>
      <c r="AL106" s="34">
        <v>2.31</v>
      </c>
      <c r="AM106" s="34">
        <v>25.323702000000001</v>
      </c>
      <c r="AN106" s="34">
        <v>30.799999</v>
      </c>
      <c r="AO106" s="34">
        <v>55.085712000000001</v>
      </c>
      <c r="AP106" s="34">
        <v>5.6</v>
      </c>
      <c r="AQ106" s="34">
        <v>14.83</v>
      </c>
      <c r="AR106" s="34">
        <v>8.68</v>
      </c>
      <c r="AS106" s="34">
        <v>28.176034999999999</v>
      </c>
      <c r="AT106" s="34">
        <v>9.2735789999999998</v>
      </c>
      <c r="AU106" s="34">
        <v>7.5</v>
      </c>
      <c r="AV106" s="34">
        <v>14.211302</v>
      </c>
      <c r="AW106" s="34">
        <v>24.662146</v>
      </c>
      <c r="AX106" s="34">
        <v>6.29</v>
      </c>
      <c r="AY106" s="34">
        <v>18.959999</v>
      </c>
      <c r="AZ106" s="34">
        <v>70.080001999999993</v>
      </c>
      <c r="BA106" s="34">
        <v>28.9</v>
      </c>
      <c r="BB106" s="34">
        <v>19.766741</v>
      </c>
      <c r="BC106" s="34">
        <v>26.471052</v>
      </c>
      <c r="BD106" s="34">
        <v>24.01</v>
      </c>
      <c r="BE106" s="38"/>
      <c r="BF106" s="41">
        <f t="shared" si="60"/>
        <v>6.5257816776331579E-2</v>
      </c>
      <c r="BG106" s="41">
        <f t="shared" si="61"/>
        <v>7.127667071164987E-3</v>
      </c>
      <c r="BH106" s="41"/>
      <c r="BI106" s="41">
        <f t="shared" si="63"/>
        <v>2.9073247485707165E-2</v>
      </c>
      <c r="BJ106" s="41">
        <f t="shared" si="64"/>
        <v>-6.9471061273863365E-3</v>
      </c>
      <c r="BK106" s="41">
        <f t="shared" si="65"/>
        <v>9.4941579463126962E-3</v>
      </c>
      <c r="BL106" s="41">
        <f t="shared" si="66"/>
        <v>1.890099736200266E-2</v>
      </c>
      <c r="BM106" s="41">
        <f t="shared" si="67"/>
        <v>4.514680354526613E-3</v>
      </c>
      <c r="BN106" s="41">
        <f t="shared" si="68"/>
        <v>2.1810876879727638E-3</v>
      </c>
      <c r="BO106" s="41">
        <f t="shared" si="69"/>
        <v>6.7189502487450094E-3</v>
      </c>
      <c r="BP106" s="41">
        <f t="shared" si="70"/>
        <v>-2.9675829028422373E-2</v>
      </c>
      <c r="BQ106" s="41">
        <f t="shared" si="71"/>
        <v>8.0392129970922682E-2</v>
      </c>
      <c r="BR106" s="41">
        <f t="shared" si="72"/>
        <v>8.226986831099066E-4</v>
      </c>
      <c r="BS106" s="41">
        <f t="shared" si="73"/>
        <v>-6.9084903438116733E-3</v>
      </c>
      <c r="BT106" s="41">
        <f t="shared" si="74"/>
        <v>-2.2916567018896297E-2</v>
      </c>
      <c r="BU106" s="41">
        <f t="shared" si="75"/>
        <v>0.18063932168122743</v>
      </c>
      <c r="BV106" s="41">
        <f t="shared" si="76"/>
        <v>7.5066842449487813E-3</v>
      </c>
      <c r="BW106" s="41">
        <f t="shared" si="77"/>
        <v>-1.4440592375692446E-2</v>
      </c>
      <c r="BX106" s="47">
        <f t="shared" si="78"/>
        <v>-6.9484975672858031E-3</v>
      </c>
      <c r="BY106" s="47">
        <f t="shared" si="79"/>
        <v>6.8260173990222443E-3</v>
      </c>
      <c r="BZ106" s="41">
        <f t="shared" si="80"/>
        <v>2.4809581782032485E-2</v>
      </c>
      <c r="CA106" s="41">
        <f t="shared" si="81"/>
        <v>1.6211494268023818E-2</v>
      </c>
      <c r="CB106" s="41">
        <f t="shared" si="82"/>
        <v>7.1914010607938639E-3</v>
      </c>
      <c r="CC106" s="41">
        <f t="shared" si="83"/>
        <v>3.8337013256460315E-3</v>
      </c>
      <c r="CD106" s="41">
        <f t="shared" si="84"/>
        <v>2.0092268551658007E-2</v>
      </c>
      <c r="CE106" s="41">
        <f t="shared" si="85"/>
        <v>3.0495710393217039E-3</v>
      </c>
      <c r="CF106" s="41">
        <f t="shared" si="86"/>
        <v>1.1499821599626113E-2</v>
      </c>
      <c r="CG106" s="41">
        <f t="shared" si="59"/>
        <v>2.3859626286479606E-2</v>
      </c>
      <c r="CH106" s="41">
        <f t="shared" si="87"/>
        <v>6.6207774215599438E-2</v>
      </c>
      <c r="CI106" s="41">
        <f t="shared" si="88"/>
        <v>1.1307305298991759E-2</v>
      </c>
      <c r="CJ106" s="41">
        <f t="shared" si="89"/>
        <v>1.2873202936205972E-2</v>
      </c>
      <c r="CK106" s="41">
        <f t="shared" si="90"/>
        <v>1.3793389693607104E-2</v>
      </c>
      <c r="CL106" s="41">
        <f t="shared" si="91"/>
        <v>0</v>
      </c>
      <c r="CM106" s="41">
        <f t="shared" si="92"/>
        <v>5.6368056561928465E-3</v>
      </c>
      <c r="CN106" s="41">
        <f t="shared" si="93"/>
        <v>-1.9941938846834442E-2</v>
      </c>
      <c r="CO106" s="41">
        <f t="shared" si="94"/>
        <v>5.2532513915380566E-2</v>
      </c>
      <c r="CP106" s="41">
        <f t="shared" si="95"/>
        <v>-8.6207430439070882E-3</v>
      </c>
      <c r="CQ106" s="41">
        <f t="shared" si="96"/>
        <v>-1.1992935994540802E-2</v>
      </c>
      <c r="CR106" s="41">
        <f t="shared" si="97"/>
        <v>9.1745152346675407E-2</v>
      </c>
      <c r="CS106" s="41">
        <f t="shared" si="98"/>
        <v>9.7988197370954856E-3</v>
      </c>
      <c r="CT106" s="41">
        <f t="shared" si="99"/>
        <v>-7.1174677688639896E-3</v>
      </c>
      <c r="CU106" s="41">
        <f t="shared" si="100"/>
        <v>-1.2064489495529887E-2</v>
      </c>
      <c r="CV106" s="41">
        <f t="shared" si="101"/>
        <v>1.6260520871780326E-2</v>
      </c>
      <c r="CW106" s="41">
        <f t="shared" si="102"/>
        <v>3.4212304815304686E-3</v>
      </c>
      <c r="CX106" s="41">
        <f t="shared" si="103"/>
        <v>-2.965971376284631E-3</v>
      </c>
      <c r="CY106" s="41">
        <f t="shared" si="104"/>
        <v>4.0080213975388678E-3</v>
      </c>
      <c r="CZ106" s="41">
        <f t="shared" si="105"/>
        <v>1.0416805067594575E-2</v>
      </c>
      <c r="DA106" s="41">
        <f t="shared" si="106"/>
        <v>1.1826543100403127E-2</v>
      </c>
      <c r="DB106" s="41">
        <f t="shared" si="107"/>
        <v>-3.2841106189242221E-2</v>
      </c>
      <c r="DC106" s="41">
        <f t="shared" si="108"/>
        <v>-2.3456953096660557E-2</v>
      </c>
      <c r="DD106" s="41">
        <f t="shared" si="109"/>
        <v>7.1376777911645595E-4</v>
      </c>
      <c r="DE106" s="41">
        <f t="shared" si="110"/>
        <v>0.13501543939701757</v>
      </c>
      <c r="DF106" s="41">
        <f t="shared" si="111"/>
        <v>-3.8040800724456744E-2</v>
      </c>
      <c r="DG106" s="41">
        <f t="shared" si="112"/>
        <v>-5.0533482093432624E-3</v>
      </c>
      <c r="DH106" s="47">
        <f t="shared" si="113"/>
        <v>-1.2005898961076664E-2</v>
      </c>
    </row>
    <row r="107" spans="1:112">
      <c r="A107" s="43">
        <v>42003</v>
      </c>
      <c r="B107" s="34">
        <v>55.889999000000003</v>
      </c>
      <c r="C107" s="34">
        <v>4.0791649999999997</v>
      </c>
      <c r="D107" s="34"/>
      <c r="E107" s="34">
        <v>2.0099999999999998</v>
      </c>
      <c r="F107" s="34">
        <v>530</v>
      </c>
      <c r="G107" s="34">
        <v>50.032992999999998</v>
      </c>
      <c r="H107" s="34">
        <v>11.826763</v>
      </c>
      <c r="I107" s="34">
        <v>6.52</v>
      </c>
      <c r="J107" s="34">
        <v>469.24655200000001</v>
      </c>
      <c r="K107" s="34">
        <v>4.6900000000000004</v>
      </c>
      <c r="L107" s="34">
        <v>67.830001999999993</v>
      </c>
      <c r="M107" s="34">
        <v>17</v>
      </c>
      <c r="N107" s="34">
        <v>34.421978000000003</v>
      </c>
      <c r="O107" s="34">
        <v>5.89</v>
      </c>
      <c r="P107" s="34">
        <v>27.99</v>
      </c>
      <c r="Q107" s="34">
        <v>21.030000999999999</v>
      </c>
      <c r="R107" s="34">
        <v>18.799999</v>
      </c>
      <c r="S107" s="34">
        <v>55.188392999999998</v>
      </c>
      <c r="T107" s="34">
        <v>16.825814999999999</v>
      </c>
      <c r="U107" s="34">
        <v>18.860001</v>
      </c>
      <c r="V107" s="34">
        <v>7.5525010000000004</v>
      </c>
      <c r="W107" s="34">
        <v>44.07</v>
      </c>
      <c r="X107" s="34">
        <v>24.950001</v>
      </c>
      <c r="Y107" s="34">
        <v>15.281039</v>
      </c>
      <c r="Z107" s="34">
        <v>19.248407</v>
      </c>
      <c r="AA107" s="34">
        <v>49.891314999999999</v>
      </c>
      <c r="AB107" s="34">
        <v>31.259702999999998</v>
      </c>
      <c r="AC107" s="34">
        <v>11.88</v>
      </c>
      <c r="AD107" s="34">
        <v>43.419998</v>
      </c>
      <c r="AE107" s="34">
        <v>27.025863999999999</v>
      </c>
      <c r="AF107" s="34">
        <v>8.48</v>
      </c>
      <c r="AG107" s="34">
        <v>182</v>
      </c>
      <c r="AH107" s="34">
        <v>30.185673000000001</v>
      </c>
      <c r="AI107" s="34">
        <v>55.562538000000004</v>
      </c>
      <c r="AJ107" s="34">
        <v>4.6730739999999997</v>
      </c>
      <c r="AK107" s="34">
        <v>17.16</v>
      </c>
      <c r="AL107" s="34">
        <v>2.2999999999999998</v>
      </c>
      <c r="AM107" s="34">
        <v>25.611270999999999</v>
      </c>
      <c r="AN107" s="34">
        <v>31.500001999999999</v>
      </c>
      <c r="AO107" s="34">
        <v>55.274284000000002</v>
      </c>
      <c r="AP107" s="34">
        <v>5.6</v>
      </c>
      <c r="AQ107" s="34">
        <v>14.57</v>
      </c>
      <c r="AR107" s="34">
        <v>8.67</v>
      </c>
      <c r="AS107" s="34">
        <v>28.445474999999998</v>
      </c>
      <c r="AT107" s="34">
        <v>9.3562150000000006</v>
      </c>
      <c r="AU107" s="34">
        <v>7.67</v>
      </c>
      <c r="AV107" s="34">
        <v>14.045627</v>
      </c>
      <c r="AW107" s="34">
        <v>24.189941000000001</v>
      </c>
      <c r="AX107" s="34">
        <v>6.43</v>
      </c>
      <c r="AY107" s="34">
        <v>17.600000000000001</v>
      </c>
      <c r="AZ107" s="34">
        <v>70.010002</v>
      </c>
      <c r="BA107" s="34">
        <v>27.780000999999999</v>
      </c>
      <c r="BB107" s="34">
        <v>19.570672999999999</v>
      </c>
      <c r="BC107" s="34">
        <v>27.481612999999999</v>
      </c>
      <c r="BD107" s="34">
        <v>23.65</v>
      </c>
      <c r="BE107" s="38"/>
      <c r="BF107" s="41">
        <f t="shared" si="60"/>
        <v>7.368142151428568E-2</v>
      </c>
      <c r="BG107" s="41">
        <f t="shared" si="61"/>
        <v>1.6901837267467159E-2</v>
      </c>
      <c r="BH107" s="41"/>
      <c r="BI107" s="41">
        <f t="shared" si="63"/>
        <v>-2.408570597466823E-2</v>
      </c>
      <c r="BJ107" s="41">
        <f t="shared" si="64"/>
        <v>2.5995301098080809E-2</v>
      </c>
      <c r="BK107" s="41">
        <f t="shared" si="65"/>
        <v>-2.7656426815457283E-2</v>
      </c>
      <c r="BL107" s="41">
        <f t="shared" si="66"/>
        <v>1.1844349506157703E-2</v>
      </c>
      <c r="BM107" s="41">
        <f t="shared" si="67"/>
        <v>-2.1245108613736265E-2</v>
      </c>
      <c r="BN107" s="41">
        <f t="shared" si="68"/>
        <v>-2.4257017722785417E-2</v>
      </c>
      <c r="BO107" s="41">
        <f t="shared" si="69"/>
        <v>4.5809536031294201E-2</v>
      </c>
      <c r="BP107" s="41">
        <f t="shared" si="70"/>
        <v>4.6625386838170149E-2</v>
      </c>
      <c r="BQ107" s="41">
        <f t="shared" si="71"/>
        <v>1.7804564753269005E-2</v>
      </c>
      <c r="BR107" s="41">
        <f t="shared" si="72"/>
        <v>1.9270403845243051E-2</v>
      </c>
      <c r="BS107" s="41">
        <f t="shared" si="73"/>
        <v>2.0583917143487191E-2</v>
      </c>
      <c r="BT107" s="41">
        <f t="shared" si="74"/>
        <v>-1.7847943023646716E-3</v>
      </c>
      <c r="BU107" s="41">
        <f t="shared" si="75"/>
        <v>-7.0671553563719722E-2</v>
      </c>
      <c r="BV107" s="41">
        <f t="shared" si="76"/>
        <v>4.2643990137714817E-3</v>
      </c>
      <c r="BW107" s="41">
        <f t="shared" si="77"/>
        <v>2.158340779873889E-2</v>
      </c>
      <c r="BX107" s="47">
        <f t="shared" si="78"/>
        <v>4.0592050566030397E-3</v>
      </c>
      <c r="BY107" s="47">
        <f t="shared" si="79"/>
        <v>-1.3168480353224727E-2</v>
      </c>
      <c r="BZ107" s="41">
        <f t="shared" si="80"/>
        <v>-1.1779142924737005E-2</v>
      </c>
      <c r="CA107" s="41">
        <f t="shared" si="81"/>
        <v>1.2328946262352276E-2</v>
      </c>
      <c r="CB107" s="41">
        <f t="shared" si="82"/>
        <v>-6.7905191312270735E-3</v>
      </c>
      <c r="CC107" s="41">
        <f t="shared" si="83"/>
        <v>2.5478999550352342E-3</v>
      </c>
      <c r="CD107" s="41">
        <f t="shared" si="84"/>
        <v>4.0749573400510296E-2</v>
      </c>
      <c r="CE107" s="41">
        <f t="shared" si="85"/>
        <v>2.764257410841985E-3</v>
      </c>
      <c r="CF107" s="41">
        <f t="shared" si="86"/>
        <v>3.2804813480845768E-2</v>
      </c>
      <c r="CG107" s="41">
        <f t="shared" si="59"/>
        <v>-2.302733327131035E-2</v>
      </c>
      <c r="CH107" s="41">
        <f t="shared" si="87"/>
        <v>1.5083196149604702E-2</v>
      </c>
      <c r="CI107" s="41">
        <f t="shared" si="88"/>
        <v>8.4819275104990582E-3</v>
      </c>
      <c r="CJ107" s="41">
        <f t="shared" si="89"/>
        <v>-1.4051753455650302E-2</v>
      </c>
      <c r="CK107" s="41">
        <f t="shared" si="90"/>
        <v>1.7459187824103484E-2</v>
      </c>
      <c r="CL107" s="41">
        <f t="shared" si="91"/>
        <v>-9.5980352815129861E-3</v>
      </c>
      <c r="CM107" s="41">
        <f t="shared" si="92"/>
        <v>5.2558630368416447E-3</v>
      </c>
      <c r="CN107" s="41">
        <f t="shared" si="93"/>
        <v>-3.5735434566928237E-2</v>
      </c>
      <c r="CO107" s="41">
        <f t="shared" si="94"/>
        <v>9.367750003600241E-3</v>
      </c>
      <c r="CP107" s="41">
        <f t="shared" si="95"/>
        <v>-4.3384015985982417E-3</v>
      </c>
      <c r="CQ107" s="41">
        <f t="shared" si="96"/>
        <v>1.1291732911749548E-2</v>
      </c>
      <c r="CR107" s="41">
        <f t="shared" si="97"/>
        <v>2.2472951811653052E-2</v>
      </c>
      <c r="CS107" s="41">
        <f t="shared" si="98"/>
        <v>3.4174010575688113E-3</v>
      </c>
      <c r="CT107" s="41">
        <f t="shared" si="99"/>
        <v>0</v>
      </c>
      <c r="CU107" s="41">
        <f t="shared" si="100"/>
        <v>-1.7687535942727258E-2</v>
      </c>
      <c r="CV107" s="41">
        <f t="shared" si="101"/>
        <v>-1.1527378798082853E-3</v>
      </c>
      <c r="CW107" s="41">
        <f t="shared" si="102"/>
        <v>9.5173030107701829E-3</v>
      </c>
      <c r="CX107" s="41">
        <f t="shared" si="103"/>
        <v>8.8714391549875628E-3</v>
      </c>
      <c r="CY107" s="41">
        <f t="shared" si="104"/>
        <v>2.241359483690001E-2</v>
      </c>
      <c r="CZ107" s="41">
        <f t="shared" si="105"/>
        <v>-1.1726461746198666E-2</v>
      </c>
      <c r="DA107" s="41">
        <f t="shared" si="106"/>
        <v>-1.9332631875170394E-2</v>
      </c>
      <c r="DB107" s="41">
        <f t="shared" si="107"/>
        <v>2.2013467537178907E-2</v>
      </c>
      <c r="DC107" s="41">
        <f t="shared" si="108"/>
        <v>-7.4432542040152122E-2</v>
      </c>
      <c r="DD107" s="41">
        <f t="shared" si="109"/>
        <v>-9.9935761049498506E-4</v>
      </c>
      <c r="DE107" s="41">
        <f t="shared" si="110"/>
        <v>-3.9525221795069142E-2</v>
      </c>
      <c r="DF107" s="41">
        <f t="shared" si="111"/>
        <v>-9.9686076799573847E-3</v>
      </c>
      <c r="DG107" s="41">
        <f t="shared" si="112"/>
        <v>3.7465404311209677E-2</v>
      </c>
      <c r="DH107" s="47">
        <f t="shared" si="113"/>
        <v>-1.5107295295220055E-2</v>
      </c>
    </row>
    <row r="108" spans="1:112">
      <c r="A108" s="43">
        <v>42004</v>
      </c>
      <c r="B108" s="34">
        <v>54</v>
      </c>
      <c r="C108" s="34">
        <v>4.1247429999999996</v>
      </c>
      <c r="D108" s="34"/>
      <c r="E108" s="34">
        <v>2.06</v>
      </c>
      <c r="F108" s="34">
        <v>523.20001200000002</v>
      </c>
      <c r="G108" s="34">
        <v>50.931671000000001</v>
      </c>
      <c r="H108" s="34">
        <v>11.647721000000001</v>
      </c>
      <c r="I108" s="34">
        <v>6.39</v>
      </c>
      <c r="J108" s="34">
        <v>493.337311</v>
      </c>
      <c r="K108" s="34">
        <v>4.92</v>
      </c>
      <c r="L108" s="34">
        <v>68.419998000000007</v>
      </c>
      <c r="M108" s="34">
        <v>17.040001</v>
      </c>
      <c r="N108" s="34">
        <v>34.412723999999997</v>
      </c>
      <c r="O108" s="34">
        <v>5.84</v>
      </c>
      <c r="P108" s="34">
        <v>27.18</v>
      </c>
      <c r="Q108" s="34">
        <v>21.379999000000002</v>
      </c>
      <c r="R108" s="34">
        <v>19.049999</v>
      </c>
      <c r="S108" s="34">
        <v>55.450274999999998</v>
      </c>
      <c r="T108" s="34">
        <v>16.806342999999998</v>
      </c>
      <c r="U108" s="34">
        <v>18.73</v>
      </c>
      <c r="V108" s="34">
        <v>7.337739</v>
      </c>
      <c r="W108" s="34">
        <v>43.939999</v>
      </c>
      <c r="X108" s="34">
        <v>24.48</v>
      </c>
      <c r="Y108" s="34">
        <v>15.115786</v>
      </c>
      <c r="Z108" s="34">
        <v>19.298532000000002</v>
      </c>
      <c r="AA108" s="34">
        <v>49.994616999999998</v>
      </c>
      <c r="AB108" s="34">
        <v>31.578776999999999</v>
      </c>
      <c r="AC108" s="34">
        <v>11.82</v>
      </c>
      <c r="AD108" s="34">
        <v>42.82</v>
      </c>
      <c r="AE108" s="34">
        <v>27.208470999999999</v>
      </c>
      <c r="AF108" s="34">
        <v>8.5</v>
      </c>
      <c r="AG108" s="34">
        <v>182</v>
      </c>
      <c r="AH108" s="34">
        <v>29.639816</v>
      </c>
      <c r="AI108" s="34">
        <v>55.921748999999998</v>
      </c>
      <c r="AJ108" s="34">
        <v>4.7984939999999998</v>
      </c>
      <c r="AK108" s="34">
        <v>17.049999</v>
      </c>
      <c r="AL108" s="34">
        <v>2.4900000000000002</v>
      </c>
      <c r="AM108" s="34">
        <v>25.862884999999999</v>
      </c>
      <c r="AN108" s="34">
        <v>31.500001999999999</v>
      </c>
      <c r="AO108" s="34">
        <v>54.674286000000002</v>
      </c>
      <c r="AP108" s="34">
        <v>5.64</v>
      </c>
      <c r="AQ108" s="34">
        <v>14.8</v>
      </c>
      <c r="AR108" s="34">
        <v>8.8000000000000007</v>
      </c>
      <c r="AS108" s="34">
        <v>28.156787999999999</v>
      </c>
      <c r="AT108" s="34">
        <v>9.3194879999999998</v>
      </c>
      <c r="AU108" s="34">
        <v>7.81</v>
      </c>
      <c r="AV108" s="34">
        <v>14.00881</v>
      </c>
      <c r="AW108" s="34">
        <v>25.440857000000001</v>
      </c>
      <c r="AX108" s="34">
        <v>6.56</v>
      </c>
      <c r="AY108" s="34">
        <v>17.77</v>
      </c>
      <c r="AZ108" s="34">
        <v>70.620002999999997</v>
      </c>
      <c r="BA108" s="34">
        <v>28.809999000000001</v>
      </c>
      <c r="BB108" s="34">
        <v>19.561765999999999</v>
      </c>
      <c r="BC108" s="34">
        <v>27.745032999999999</v>
      </c>
      <c r="BD108" s="34">
        <v>23.27</v>
      </c>
      <c r="BE108" s="38"/>
      <c r="BF108" s="41">
        <f t="shared" si="60"/>
        <v>-3.4401408825043819E-2</v>
      </c>
      <c r="BG108" s="41">
        <f t="shared" si="61"/>
        <v>1.1111404207175164E-2</v>
      </c>
      <c r="BH108" s="41"/>
      <c r="BI108" s="41">
        <f t="shared" si="63"/>
        <v>2.4571260730505542E-2</v>
      </c>
      <c r="BJ108" s="41">
        <f t="shared" si="64"/>
        <v>-1.291318346739896E-2</v>
      </c>
      <c r="BK108" s="41">
        <f t="shared" si="65"/>
        <v>1.7802302280882931E-2</v>
      </c>
      <c r="BL108" s="41">
        <f t="shared" si="66"/>
        <v>-1.5254475616570725E-2</v>
      </c>
      <c r="BM108" s="41">
        <f t="shared" si="67"/>
        <v>-2.0140107549118144E-2</v>
      </c>
      <c r="BN108" s="41">
        <f t="shared" si="68"/>
        <v>5.0064813351340096E-2</v>
      </c>
      <c r="BO108" s="41">
        <f t="shared" si="69"/>
        <v>4.7875948046028551E-2</v>
      </c>
      <c r="BP108" s="41">
        <f t="shared" si="70"/>
        <v>8.6605458747733965E-3</v>
      </c>
      <c r="BQ108" s="41">
        <f t="shared" si="71"/>
        <v>2.3502360303979293E-3</v>
      </c>
      <c r="BR108" s="41">
        <f t="shared" si="72"/>
        <v>-2.6887601128149324E-4</v>
      </c>
      <c r="BS108" s="41">
        <f t="shared" si="73"/>
        <v>-8.5252008233596167E-3</v>
      </c>
      <c r="BT108" s="41">
        <f t="shared" si="74"/>
        <v>-2.9365894804364426E-2</v>
      </c>
      <c r="BU108" s="41">
        <f t="shared" si="75"/>
        <v>1.650582155848862E-2</v>
      </c>
      <c r="BV108" s="41">
        <f t="shared" si="76"/>
        <v>1.3210232434857633E-2</v>
      </c>
      <c r="BW108" s="41">
        <f t="shared" si="77"/>
        <v>4.7340137732641919E-3</v>
      </c>
      <c r="BX108" s="47">
        <f t="shared" si="78"/>
        <v>-1.1579395039539617E-3</v>
      </c>
      <c r="BY108" s="47">
        <f t="shared" si="79"/>
        <v>-6.9168137715822581E-3</v>
      </c>
      <c r="BZ108" s="41">
        <f t="shared" si="80"/>
        <v>-2.8848009659379226E-2</v>
      </c>
      <c r="CA108" s="41">
        <f t="shared" si="81"/>
        <v>-2.9542346557384787E-3</v>
      </c>
      <c r="CB108" s="41">
        <f t="shared" si="82"/>
        <v>-1.9017404633561809E-2</v>
      </c>
      <c r="CC108" s="41">
        <f t="shared" si="83"/>
        <v>-1.0873150606267864E-2</v>
      </c>
      <c r="CD108" s="41">
        <f t="shared" si="84"/>
        <v>2.6007267789988895E-3</v>
      </c>
      <c r="CE108" s="41">
        <f t="shared" si="85"/>
        <v>2.0684001192393009E-3</v>
      </c>
      <c r="CF108" s="41">
        <f t="shared" si="86"/>
        <v>1.0155457046649592E-2</v>
      </c>
      <c r="CG108" s="41">
        <f t="shared" si="59"/>
        <v>-5.5593621344616914E-2</v>
      </c>
      <c r="CH108" s="41">
        <f t="shared" si="87"/>
        <v>-1.3914835226885228E-2</v>
      </c>
      <c r="CI108" s="41">
        <f t="shared" si="88"/>
        <v>6.7340252280247556E-3</v>
      </c>
      <c r="CJ108" s="41">
        <f t="shared" si="89"/>
        <v>2.3557136924589835E-3</v>
      </c>
      <c r="CK108" s="41">
        <f t="shared" si="90"/>
        <v>0</v>
      </c>
      <c r="CL108" s="41">
        <f t="shared" si="91"/>
        <v>-1.8248815260789648E-2</v>
      </c>
      <c r="CM108" s="41">
        <f t="shared" si="92"/>
        <v>6.444177072079265E-3</v>
      </c>
      <c r="CN108" s="41">
        <f t="shared" si="93"/>
        <v>2.6485019439494415E-2</v>
      </c>
      <c r="CO108" s="41">
        <f t="shared" si="94"/>
        <v>-6.4309489813185756E-3</v>
      </c>
      <c r="CP108" s="41">
        <f t="shared" si="95"/>
        <v>7.9373587541512414E-2</v>
      </c>
      <c r="CQ108" s="41">
        <f t="shared" si="96"/>
        <v>9.7764013483143761E-3</v>
      </c>
      <c r="CR108" s="41">
        <f t="shared" si="97"/>
        <v>0</v>
      </c>
      <c r="CS108" s="41">
        <f t="shared" si="98"/>
        <v>-1.091426575221794E-2</v>
      </c>
      <c r="CT108" s="41">
        <f t="shared" si="99"/>
        <v>7.1174677688639549E-3</v>
      </c>
      <c r="CU108" s="41">
        <f t="shared" si="100"/>
        <v>1.566256056295592E-2</v>
      </c>
      <c r="CV108" s="41">
        <f t="shared" si="101"/>
        <v>1.4882930691710457E-2</v>
      </c>
      <c r="CW108" s="41">
        <f t="shared" si="102"/>
        <v>-1.0200634671565553E-2</v>
      </c>
      <c r="CX108" s="41">
        <f t="shared" si="103"/>
        <v>-3.9331367976757382E-3</v>
      </c>
      <c r="CY108" s="41">
        <f t="shared" si="104"/>
        <v>1.8088348472429815E-2</v>
      </c>
      <c r="CZ108" s="41">
        <f t="shared" si="105"/>
        <v>-2.6246843688878859E-3</v>
      </c>
      <c r="DA108" s="41">
        <f t="shared" si="106"/>
        <v>5.0419539416870593E-2</v>
      </c>
      <c r="DB108" s="41">
        <f t="shared" si="107"/>
        <v>2.0016064706469536E-2</v>
      </c>
      <c r="DC108" s="41">
        <f t="shared" si="108"/>
        <v>9.6127401224537432E-3</v>
      </c>
      <c r="DD108" s="41">
        <f t="shared" si="109"/>
        <v>8.675315424669653E-3</v>
      </c>
      <c r="DE108" s="41">
        <f t="shared" si="110"/>
        <v>3.6406141062949322E-2</v>
      </c>
      <c r="DF108" s="41">
        <f t="shared" si="111"/>
        <v>-4.5522335849372726E-4</v>
      </c>
      <c r="DG108" s="41">
        <f t="shared" si="112"/>
        <v>9.5396703147678178E-3</v>
      </c>
      <c r="DH108" s="47">
        <f t="shared" si="113"/>
        <v>-1.6198137623741591E-2</v>
      </c>
    </row>
    <row r="109" spans="1:112">
      <c r="A109" s="43">
        <v>42006</v>
      </c>
      <c r="B109" s="34">
        <v>58.919998</v>
      </c>
      <c r="C109" s="34">
        <v>4.2272920000000003</v>
      </c>
      <c r="D109" s="34"/>
      <c r="E109" s="34">
        <v>2.23</v>
      </c>
      <c r="F109" s="34">
        <v>520.79998799999998</v>
      </c>
      <c r="G109" s="34">
        <v>52.114646999999998</v>
      </c>
      <c r="H109" s="34">
        <v>11.86655</v>
      </c>
      <c r="I109" s="34">
        <v>6.65</v>
      </c>
      <c r="J109" s="34">
        <v>496.47961400000003</v>
      </c>
      <c r="K109" s="34">
        <v>4.2300000000000004</v>
      </c>
      <c r="L109" s="34">
        <v>67.809997999999993</v>
      </c>
      <c r="M109" s="34">
        <v>16.719999000000001</v>
      </c>
      <c r="N109" s="34">
        <v>35.078960000000002</v>
      </c>
      <c r="O109" s="34">
        <v>5.91</v>
      </c>
      <c r="P109" s="34">
        <v>28.17</v>
      </c>
      <c r="Q109" s="34">
        <v>21.469999000000001</v>
      </c>
      <c r="R109" s="34">
        <v>18.98</v>
      </c>
      <c r="S109" s="34">
        <v>57.273986999999998</v>
      </c>
      <c r="T109" s="34">
        <v>16.611597</v>
      </c>
      <c r="U109" s="34">
        <v>18.370000999999998</v>
      </c>
      <c r="V109" s="34">
        <v>7.6509330000000002</v>
      </c>
      <c r="W109" s="34">
        <v>44.200001</v>
      </c>
      <c r="X109" s="34">
        <v>24.290001</v>
      </c>
      <c r="Y109" s="34">
        <v>15.494897</v>
      </c>
      <c r="Z109" s="34">
        <v>19.306889000000002</v>
      </c>
      <c r="AA109" s="34">
        <v>50.228748000000003</v>
      </c>
      <c r="AB109" s="34">
        <v>32.413994000000002</v>
      </c>
      <c r="AC109" s="34">
        <v>11.42</v>
      </c>
      <c r="AD109" s="34">
        <v>42.709999000000003</v>
      </c>
      <c r="AE109" s="34">
        <v>27.920635000000001</v>
      </c>
      <c r="AF109" s="34">
        <v>8.73</v>
      </c>
      <c r="AG109" s="34">
        <v>182.35000600000001</v>
      </c>
      <c r="AH109" s="34">
        <v>29.858160000000002</v>
      </c>
      <c r="AI109" s="34">
        <v>57.018836999999998</v>
      </c>
      <c r="AJ109" s="34">
        <v>4.780843</v>
      </c>
      <c r="AK109" s="34">
        <v>16.700001</v>
      </c>
      <c r="AL109" s="34">
        <v>2.4900000000000002</v>
      </c>
      <c r="AM109" s="34">
        <v>26.267277</v>
      </c>
      <c r="AN109" s="34">
        <v>30.5</v>
      </c>
      <c r="AO109" s="34">
        <v>54.731430000000003</v>
      </c>
      <c r="AP109" s="34">
        <v>5.6</v>
      </c>
      <c r="AQ109" s="34">
        <v>15</v>
      </c>
      <c r="AR109" s="34">
        <v>8.77</v>
      </c>
      <c r="AS109" s="34">
        <v>28.281884999999999</v>
      </c>
      <c r="AT109" s="34">
        <v>9.282762</v>
      </c>
      <c r="AU109" s="34">
        <v>8.02</v>
      </c>
      <c r="AV109" s="34">
        <v>13.999605000000001</v>
      </c>
      <c r="AW109" s="34">
        <v>25.358021000000001</v>
      </c>
      <c r="AX109" s="34">
        <v>6.61</v>
      </c>
      <c r="AY109" s="34">
        <v>18.690000999999999</v>
      </c>
      <c r="AZ109" s="34">
        <v>67.889999000000003</v>
      </c>
      <c r="BA109" s="34">
        <v>29.040001</v>
      </c>
      <c r="BB109" s="34">
        <v>19.080517</v>
      </c>
      <c r="BC109" s="34">
        <v>27.984501000000002</v>
      </c>
      <c r="BD109" s="34">
        <v>22.549999</v>
      </c>
      <c r="BE109" s="38"/>
      <c r="BF109" s="41">
        <f t="shared" si="60"/>
        <v>8.7196511085823339E-2</v>
      </c>
      <c r="BG109" s="41">
        <f t="shared" si="61"/>
        <v>2.4557884108905519E-2</v>
      </c>
      <c r="BH109" s="41"/>
      <c r="BI109" s="41">
        <f t="shared" si="63"/>
        <v>7.9295602670537646E-2</v>
      </c>
      <c r="BJ109" s="41">
        <f t="shared" si="64"/>
        <v>-4.5977552258840313E-3</v>
      </c>
      <c r="BK109" s="41">
        <f t="shared" si="65"/>
        <v>2.2961091589479461E-2</v>
      </c>
      <c r="BL109" s="41">
        <f t="shared" si="66"/>
        <v>1.8612979123300153E-2</v>
      </c>
      <c r="BM109" s="41">
        <f t="shared" si="67"/>
        <v>3.9882586278319476E-2</v>
      </c>
      <c r="BN109" s="41">
        <f t="shared" si="68"/>
        <v>6.3492823309706757E-3</v>
      </c>
      <c r="BO109" s="41">
        <f t="shared" si="69"/>
        <v>-0.15110653744603003</v>
      </c>
      <c r="BP109" s="41">
        <f t="shared" si="70"/>
        <v>-8.9555031166640865E-3</v>
      </c>
      <c r="BQ109" s="41">
        <f t="shared" si="71"/>
        <v>-1.8958032238672606E-2</v>
      </c>
      <c r="BR109" s="41">
        <f t="shared" si="72"/>
        <v>1.9175140832117559E-2</v>
      </c>
      <c r="BS109" s="41">
        <f t="shared" si="73"/>
        <v>1.1915034577871244E-2</v>
      </c>
      <c r="BT109" s="41">
        <f t="shared" si="74"/>
        <v>3.5776173165283649E-2</v>
      </c>
      <c r="BU109" s="41">
        <f t="shared" si="75"/>
        <v>4.2007064898566026E-3</v>
      </c>
      <c r="BV109" s="41">
        <f t="shared" si="76"/>
        <v>-3.6812558974884651E-3</v>
      </c>
      <c r="BW109" s="41">
        <f t="shared" si="77"/>
        <v>3.235986837642963E-2</v>
      </c>
      <c r="BX109" s="47">
        <f t="shared" si="78"/>
        <v>-1.1655308772516356E-2</v>
      </c>
      <c r="BY109" s="47">
        <f t="shared" si="79"/>
        <v>-1.9407562792383034E-2</v>
      </c>
      <c r="BZ109" s="41">
        <f t="shared" si="80"/>
        <v>4.1796844160356512E-2</v>
      </c>
      <c r="CA109" s="41">
        <f t="shared" si="81"/>
        <v>5.8997675099295571E-3</v>
      </c>
      <c r="CB109" s="41">
        <f t="shared" si="82"/>
        <v>-7.791673460839592E-3</v>
      </c>
      <c r="CC109" s="41">
        <f t="shared" si="83"/>
        <v>2.4771115709447351E-2</v>
      </c>
      <c r="CD109" s="41">
        <f t="shared" si="84"/>
        <v>4.3294438522178334E-4</v>
      </c>
      <c r="CE109" s="41">
        <f t="shared" si="85"/>
        <v>4.6721924754994293E-3</v>
      </c>
      <c r="CF109" s="41">
        <f t="shared" si="86"/>
        <v>2.6104962095556412E-2</v>
      </c>
      <c r="CG109" s="41">
        <f t="shared" si="59"/>
        <v>-1.9538809856316845E-2</v>
      </c>
      <c r="CH109" s="41">
        <f t="shared" si="87"/>
        <v>-2.5722217218822081E-3</v>
      </c>
      <c r="CI109" s="41">
        <f t="shared" si="88"/>
        <v>2.5837662548515512E-2</v>
      </c>
      <c r="CJ109" s="41">
        <f t="shared" si="89"/>
        <v>2.6699206355240101E-2</v>
      </c>
      <c r="CK109" s="41">
        <f t="shared" si="90"/>
        <v>1.9212630816499794E-3</v>
      </c>
      <c r="CL109" s="41">
        <f t="shared" si="91"/>
        <v>7.339576733520153E-3</v>
      </c>
      <c r="CM109" s="41">
        <f t="shared" si="92"/>
        <v>1.9428312663880822E-2</v>
      </c>
      <c r="CN109" s="41">
        <f t="shared" si="93"/>
        <v>-3.6852278975829152E-3</v>
      </c>
      <c r="CO109" s="41">
        <f t="shared" si="94"/>
        <v>-2.07413657755505E-2</v>
      </c>
      <c r="CP109" s="41">
        <f t="shared" si="95"/>
        <v>0</v>
      </c>
      <c r="CQ109" s="41">
        <f t="shared" si="96"/>
        <v>1.5515014586960925E-2</v>
      </c>
      <c r="CR109" s="41">
        <f t="shared" si="97"/>
        <v>-3.2260925710282884E-2</v>
      </c>
      <c r="CS109" s="41">
        <f t="shared" si="98"/>
        <v>1.0446255878715177E-3</v>
      </c>
      <c r="CT109" s="41">
        <f t="shared" si="99"/>
        <v>-7.1174677688639896E-3</v>
      </c>
      <c r="CU109" s="41">
        <f t="shared" si="100"/>
        <v>1.342302033214055E-2</v>
      </c>
      <c r="CV109" s="41">
        <f t="shared" si="101"/>
        <v>-3.4149151000692356E-3</v>
      </c>
      <c r="CW109" s="41">
        <f t="shared" si="102"/>
        <v>4.4330314025879548E-3</v>
      </c>
      <c r="CX109" s="41">
        <f t="shared" si="103"/>
        <v>-3.9485597405284276E-3</v>
      </c>
      <c r="CY109" s="41">
        <f t="shared" si="104"/>
        <v>2.6533458026828573E-2</v>
      </c>
      <c r="CZ109" s="41">
        <f t="shared" si="105"/>
        <v>-6.5730248080194602E-4</v>
      </c>
      <c r="DA109" s="41">
        <f t="shared" si="106"/>
        <v>-3.261334765007934E-3</v>
      </c>
      <c r="DB109" s="41">
        <f t="shared" si="107"/>
        <v>7.5930509075974161E-3</v>
      </c>
      <c r="DC109" s="41">
        <f t="shared" si="108"/>
        <v>5.047703280545799E-2</v>
      </c>
      <c r="DD109" s="41">
        <f t="shared" si="109"/>
        <v>-3.9424699397277205E-2</v>
      </c>
      <c r="DE109" s="41">
        <f t="shared" si="110"/>
        <v>7.9517100055899858E-3</v>
      </c>
      <c r="DF109" s="41">
        <f t="shared" si="111"/>
        <v>-2.4909184740579779E-2</v>
      </c>
      <c r="DG109" s="41">
        <f t="shared" si="112"/>
        <v>8.5939880228131788E-3</v>
      </c>
      <c r="DH109" s="47">
        <f t="shared" si="113"/>
        <v>-3.1429955711412008E-2</v>
      </c>
    </row>
    <row r="110" spans="1:112">
      <c r="A110" s="43">
        <v>42009</v>
      </c>
      <c r="B110" s="34">
        <v>58.945</v>
      </c>
      <c r="C110" s="34">
        <v>4.2557770000000001</v>
      </c>
      <c r="D110" s="34"/>
      <c r="E110" s="34">
        <v>2.34</v>
      </c>
      <c r="F110" s="34">
        <v>517.59997599999997</v>
      </c>
      <c r="G110" s="34">
        <v>52.050441999999997</v>
      </c>
      <c r="H110" s="34">
        <v>11.826763</v>
      </c>
      <c r="I110" s="34">
        <v>6.62</v>
      </c>
      <c r="J110" s="34">
        <v>523.71264599999995</v>
      </c>
      <c r="K110" s="34">
        <v>3.72</v>
      </c>
      <c r="L110" s="34">
        <v>65.980002999999996</v>
      </c>
      <c r="M110" s="34">
        <v>17</v>
      </c>
      <c r="N110" s="34">
        <v>34.875393000000003</v>
      </c>
      <c r="O110" s="34">
        <v>5.94</v>
      </c>
      <c r="P110" s="34">
        <v>27.25</v>
      </c>
      <c r="Q110" s="34">
        <v>20.329999999999998</v>
      </c>
      <c r="R110" s="34">
        <v>18.5</v>
      </c>
      <c r="S110" s="34">
        <v>57.507792999999999</v>
      </c>
      <c r="T110" s="34">
        <v>16.757653999999999</v>
      </c>
      <c r="U110" s="34">
        <v>17.91</v>
      </c>
      <c r="V110" s="34">
        <v>6.5055319999999996</v>
      </c>
      <c r="W110" s="34">
        <v>44.41</v>
      </c>
      <c r="X110" s="34">
        <v>25.1</v>
      </c>
      <c r="Y110" s="34">
        <v>15.387968000000001</v>
      </c>
      <c r="Z110" s="34">
        <v>19.64106</v>
      </c>
      <c r="AA110" s="34">
        <v>49.850009999999997</v>
      </c>
      <c r="AB110" s="34">
        <v>32.113689000000001</v>
      </c>
      <c r="AC110" s="34">
        <v>11.4</v>
      </c>
      <c r="AD110" s="34">
        <v>43.860000999999997</v>
      </c>
      <c r="AE110" s="34">
        <v>27.765421</v>
      </c>
      <c r="AF110" s="34">
        <v>8.61</v>
      </c>
      <c r="AG110" s="34">
        <v>182.699997</v>
      </c>
      <c r="AH110" s="34">
        <v>29.921838999999999</v>
      </c>
      <c r="AI110" s="34">
        <v>56.581947</v>
      </c>
      <c r="AJ110" s="34">
        <v>4.7269579999999998</v>
      </c>
      <c r="AK110" s="34">
        <v>16.709999</v>
      </c>
      <c r="AL110" s="34">
        <v>2.4</v>
      </c>
      <c r="AM110" s="34">
        <v>26.357140000000001</v>
      </c>
      <c r="AN110" s="34">
        <v>31.500001999999999</v>
      </c>
      <c r="AO110" s="34">
        <v>55.034286000000002</v>
      </c>
      <c r="AP110" s="34">
        <v>5.56</v>
      </c>
      <c r="AQ110" s="34">
        <v>15.02</v>
      </c>
      <c r="AR110" s="34">
        <v>8.9</v>
      </c>
      <c r="AS110" s="34">
        <v>28.099050999999999</v>
      </c>
      <c r="AT110" s="34">
        <v>9.3194879999999998</v>
      </c>
      <c r="AU110" s="34">
        <v>7.74</v>
      </c>
      <c r="AV110" s="34">
        <v>14.091647</v>
      </c>
      <c r="AW110" s="34">
        <v>25.664535999999998</v>
      </c>
      <c r="AX110" s="34">
        <v>6.57</v>
      </c>
      <c r="AY110" s="34">
        <v>19.170000000000002</v>
      </c>
      <c r="AZ110" s="34">
        <v>68.480002999999996</v>
      </c>
      <c r="BA110" s="34">
        <v>28.26</v>
      </c>
      <c r="BB110" s="34">
        <v>18.777509999999999</v>
      </c>
      <c r="BC110" s="34">
        <v>28.185659000000001</v>
      </c>
      <c r="BD110" s="34">
        <v>21.559999000000001</v>
      </c>
      <c r="BE110" s="38"/>
      <c r="BF110" s="41">
        <f t="shared" si="60"/>
        <v>4.2424809399311484E-4</v>
      </c>
      <c r="BG110" s="41">
        <f t="shared" si="61"/>
        <v>6.7157551257190579E-3</v>
      </c>
      <c r="BH110" s="41"/>
      <c r="BI110" s="41">
        <f t="shared" si="63"/>
        <v>4.8149343897582596E-2</v>
      </c>
      <c r="BJ110" s="41">
        <f t="shared" si="64"/>
        <v>-6.1633710340464306E-3</v>
      </c>
      <c r="BK110" s="41">
        <f t="shared" si="65"/>
        <v>-1.232754826925621E-3</v>
      </c>
      <c r="BL110" s="41">
        <f t="shared" si="66"/>
        <v>-3.3585035067293162E-3</v>
      </c>
      <c r="BM110" s="41">
        <f t="shared" si="67"/>
        <v>-4.5214847188460071E-3</v>
      </c>
      <c r="BN110" s="41">
        <f t="shared" si="68"/>
        <v>5.3400725180183677E-2</v>
      </c>
      <c r="BO110" s="41">
        <f t="shared" si="69"/>
        <v>-0.12847832477313148</v>
      </c>
      <c r="BP110" s="41">
        <f t="shared" si="70"/>
        <v>-2.7357935932817271E-2</v>
      </c>
      <c r="BQ110" s="41">
        <f t="shared" si="71"/>
        <v>1.6607796208274614E-2</v>
      </c>
      <c r="BR110" s="41">
        <f t="shared" si="72"/>
        <v>-5.8200116470392442E-3</v>
      </c>
      <c r="BS110" s="41">
        <f t="shared" si="73"/>
        <v>5.0633019565468548E-3</v>
      </c>
      <c r="BT110" s="41">
        <f t="shared" si="74"/>
        <v>-3.320406077902819E-2</v>
      </c>
      <c r="BU110" s="41">
        <f t="shared" si="75"/>
        <v>-5.4558937673814943E-2</v>
      </c>
      <c r="BV110" s="41">
        <f t="shared" si="76"/>
        <v>-2.5615061097502695E-2</v>
      </c>
      <c r="BW110" s="41">
        <f t="shared" si="77"/>
        <v>4.0739274712562976E-3</v>
      </c>
      <c r="BX110" s="47">
        <f t="shared" si="78"/>
        <v>8.7540432198672281E-3</v>
      </c>
      <c r="BY110" s="47">
        <f t="shared" si="79"/>
        <v>-2.5359737590993695E-2</v>
      </c>
      <c r="BZ110" s="41">
        <f t="shared" si="80"/>
        <v>-0.16217470932208633</v>
      </c>
      <c r="CA110" s="41">
        <f t="shared" si="81"/>
        <v>4.7398575959241677E-3</v>
      </c>
      <c r="CB110" s="41">
        <f t="shared" si="82"/>
        <v>3.2803061954452574E-2</v>
      </c>
      <c r="CC110" s="41">
        <f t="shared" si="83"/>
        <v>-6.9248385666498703E-3</v>
      </c>
      <c r="CD110" s="41">
        <f t="shared" si="84"/>
        <v>1.7160297729651254E-2</v>
      </c>
      <c r="CE110" s="41">
        <f t="shared" si="85"/>
        <v>-7.5688350982590271E-3</v>
      </c>
      <c r="CF110" s="41">
        <f t="shared" si="86"/>
        <v>-9.3078552999688261E-3</v>
      </c>
      <c r="CG110" s="41">
        <f t="shared" si="59"/>
        <v>-6.2978165869899882E-3</v>
      </c>
      <c r="CH110" s="41">
        <f t="shared" si="87"/>
        <v>2.6569704349905007E-2</v>
      </c>
      <c r="CI110" s="41">
        <f t="shared" si="88"/>
        <v>-5.574623634967398E-3</v>
      </c>
      <c r="CJ110" s="41">
        <f t="shared" si="89"/>
        <v>-1.3841051411871468E-2</v>
      </c>
      <c r="CK110" s="41">
        <f t="shared" si="90"/>
        <v>1.9174968051544733E-3</v>
      </c>
      <c r="CL110" s="41">
        <f t="shared" si="91"/>
        <v>2.1304458063142913E-3</v>
      </c>
      <c r="CM110" s="41">
        <f t="shared" si="92"/>
        <v>-7.6917101901895447E-3</v>
      </c>
      <c r="CN110" s="41">
        <f t="shared" si="93"/>
        <v>-1.1335024142795407E-2</v>
      </c>
      <c r="CO110" s="41">
        <f t="shared" si="94"/>
        <v>5.985034599488685E-4</v>
      </c>
      <c r="CP110" s="41">
        <f t="shared" si="95"/>
        <v>-3.6813973122716434E-2</v>
      </c>
      <c r="CQ110" s="41">
        <f t="shared" si="96"/>
        <v>3.415262057798487E-3</v>
      </c>
      <c r="CR110" s="41">
        <f t="shared" si="97"/>
        <v>3.2260925710282877E-2</v>
      </c>
      <c r="CS110" s="41">
        <f t="shared" si="98"/>
        <v>5.5182397483962827E-3</v>
      </c>
      <c r="CT110" s="41">
        <f t="shared" si="99"/>
        <v>-7.168489478612516E-3</v>
      </c>
      <c r="CU110" s="41">
        <f t="shared" si="100"/>
        <v>1.3324452337786948E-3</v>
      </c>
      <c r="CV110" s="41">
        <f t="shared" si="101"/>
        <v>1.4714470354002562E-2</v>
      </c>
      <c r="CW110" s="41">
        <f t="shared" si="102"/>
        <v>-6.4856901593957289E-3</v>
      </c>
      <c r="CX110" s="41">
        <f t="shared" si="103"/>
        <v>3.9485597405283686E-3</v>
      </c>
      <c r="CY110" s="41">
        <f t="shared" si="104"/>
        <v>-3.5536734276787309E-2</v>
      </c>
      <c r="CZ110" s="41">
        <f t="shared" si="105"/>
        <v>6.5530955601552044E-3</v>
      </c>
      <c r="DA110" s="41">
        <f t="shared" si="106"/>
        <v>1.2015026506358337E-2</v>
      </c>
      <c r="DB110" s="41">
        <f t="shared" si="107"/>
        <v>-6.0698213670758337E-3</v>
      </c>
      <c r="DC110" s="41">
        <f t="shared" si="108"/>
        <v>2.5357882085535268E-2</v>
      </c>
      <c r="DD110" s="41">
        <f t="shared" si="109"/>
        <v>8.6530420580511053E-3</v>
      </c>
      <c r="DE110" s="41">
        <f t="shared" si="110"/>
        <v>-2.7226847135475036E-2</v>
      </c>
      <c r="DF110" s="41">
        <f t="shared" si="111"/>
        <v>-1.6007884958952702E-2</v>
      </c>
      <c r="DG110" s="41">
        <f t="shared" si="112"/>
        <v>7.1624812878863424E-3</v>
      </c>
      <c r="DH110" s="47">
        <f t="shared" si="113"/>
        <v>-4.4895321944182234E-2</v>
      </c>
    </row>
    <row r="111" spans="1:112">
      <c r="A111" s="43">
        <v>42010</v>
      </c>
      <c r="B111" s="34">
        <v>53.950001</v>
      </c>
      <c r="C111" s="34">
        <v>4.3754169999999997</v>
      </c>
      <c r="D111" s="34"/>
      <c r="E111" s="34">
        <v>2.46</v>
      </c>
      <c r="F111" s="34">
        <v>510.79998799999998</v>
      </c>
      <c r="G111" s="34">
        <v>53.600223999999997</v>
      </c>
      <c r="H111" s="34">
        <v>12.045593</v>
      </c>
      <c r="I111" s="34">
        <v>6.8</v>
      </c>
      <c r="J111" s="34">
        <v>529.99719200000004</v>
      </c>
      <c r="K111" s="34">
        <v>3.56</v>
      </c>
      <c r="L111" s="34">
        <v>63.41</v>
      </c>
      <c r="M111" s="34">
        <v>16.610001</v>
      </c>
      <c r="N111" s="34">
        <v>34.930903999999998</v>
      </c>
      <c r="O111" s="34">
        <v>5.92</v>
      </c>
      <c r="P111" s="34">
        <v>27.08</v>
      </c>
      <c r="Q111" s="34">
        <v>19.420000000000002</v>
      </c>
      <c r="R111" s="34">
        <v>18.670000000000002</v>
      </c>
      <c r="S111" s="34">
        <v>57.835129000000002</v>
      </c>
      <c r="T111" s="34">
        <v>16.825814999999999</v>
      </c>
      <c r="U111" s="34">
        <v>17.149999999999999</v>
      </c>
      <c r="V111" s="34">
        <v>6.5055319999999996</v>
      </c>
      <c r="W111" s="34">
        <v>44.68</v>
      </c>
      <c r="X111" s="34">
        <v>25.709999</v>
      </c>
      <c r="Y111" s="34">
        <v>15.835122999999999</v>
      </c>
      <c r="Z111" s="34">
        <v>19.657768000000001</v>
      </c>
      <c r="AA111" s="34">
        <v>49.939526000000001</v>
      </c>
      <c r="AB111" s="34">
        <v>32.066769000000001</v>
      </c>
      <c r="AC111" s="34">
        <v>11.46</v>
      </c>
      <c r="AD111" s="34">
        <v>44.700001</v>
      </c>
      <c r="AE111" s="34">
        <v>27.811070999999998</v>
      </c>
      <c r="AF111" s="34">
        <v>8.65</v>
      </c>
      <c r="AG111" s="34">
        <v>190.40000900000001</v>
      </c>
      <c r="AH111" s="34">
        <v>30.185673000000001</v>
      </c>
      <c r="AI111" s="34">
        <v>57.7761</v>
      </c>
      <c r="AJ111" s="34">
        <v>4.7316029999999998</v>
      </c>
      <c r="AK111" s="34">
        <v>16.639999</v>
      </c>
      <c r="AL111" s="34">
        <v>2.37</v>
      </c>
      <c r="AM111" s="34">
        <v>26.491935999999999</v>
      </c>
      <c r="AN111" s="34">
        <v>33.5</v>
      </c>
      <c r="AO111" s="34">
        <v>54.594284000000002</v>
      </c>
      <c r="AP111" s="34">
        <v>5.7</v>
      </c>
      <c r="AQ111" s="34">
        <v>14.74</v>
      </c>
      <c r="AR111" s="34">
        <v>8.9499999999999993</v>
      </c>
      <c r="AS111" s="34">
        <v>28.147167</v>
      </c>
      <c r="AT111" s="34">
        <v>9.3929410000000004</v>
      </c>
      <c r="AU111" s="34">
        <v>7.84</v>
      </c>
      <c r="AV111" s="34">
        <v>14.064033999999999</v>
      </c>
      <c r="AW111" s="34">
        <v>25.556843000000001</v>
      </c>
      <c r="AX111" s="34">
        <v>6.49</v>
      </c>
      <c r="AY111" s="34">
        <v>19.239999999999998</v>
      </c>
      <c r="AZ111" s="34">
        <v>68.510002</v>
      </c>
      <c r="BA111" s="34">
        <v>28.57</v>
      </c>
      <c r="BB111" s="34">
        <v>18.679478</v>
      </c>
      <c r="BC111" s="34">
        <v>28.324549000000001</v>
      </c>
      <c r="BD111" s="34">
        <v>21.809999000000001</v>
      </c>
      <c r="BE111" s="38"/>
      <c r="BF111" s="41">
        <f t="shared" si="60"/>
        <v>-8.8547095504266052E-2</v>
      </c>
      <c r="BG111" s="41">
        <f t="shared" si="61"/>
        <v>2.7724475503122712E-2</v>
      </c>
      <c r="BH111" s="41"/>
      <c r="BI111" s="41">
        <f t="shared" si="63"/>
        <v>5.0010420574661416E-2</v>
      </c>
      <c r="BJ111" s="41">
        <f t="shared" si="64"/>
        <v>-1.3224596153014868E-2</v>
      </c>
      <c r="BK111" s="41">
        <f t="shared" si="65"/>
        <v>2.9339960312804798E-2</v>
      </c>
      <c r="BL111" s="41">
        <f t="shared" si="66"/>
        <v>1.8333852727327009E-2</v>
      </c>
      <c r="BM111" s="41">
        <f t="shared" si="67"/>
        <v>2.6827242233144061E-2</v>
      </c>
      <c r="BN111" s="41">
        <f t="shared" si="68"/>
        <v>1.1928560012386433E-2</v>
      </c>
      <c r="BO111" s="41">
        <f t="shared" si="69"/>
        <v>-4.3963123421116176E-2</v>
      </c>
      <c r="BP111" s="41">
        <f t="shared" si="70"/>
        <v>-3.973013355681778E-2</v>
      </c>
      <c r="BQ111" s="41">
        <f t="shared" si="71"/>
        <v>-2.3208360226318347E-2</v>
      </c>
      <c r="BR111" s="41">
        <f t="shared" si="72"/>
        <v>1.5904299207018344E-3</v>
      </c>
      <c r="BS111" s="41">
        <f t="shared" si="73"/>
        <v>-3.3726844786393416E-3</v>
      </c>
      <c r="BT111" s="41">
        <f t="shared" si="74"/>
        <v>-6.258073065178938E-3</v>
      </c>
      <c r="BU111" s="41">
        <f t="shared" si="75"/>
        <v>-4.5794164777076249E-2</v>
      </c>
      <c r="BV111" s="41">
        <f t="shared" si="76"/>
        <v>9.1472254693522378E-3</v>
      </c>
      <c r="BW111" s="41">
        <f t="shared" si="77"/>
        <v>5.675890173480959E-3</v>
      </c>
      <c r="BX111" s="47">
        <f t="shared" si="78"/>
        <v>4.0592050566030397E-3</v>
      </c>
      <c r="BY111" s="47">
        <f t="shared" si="79"/>
        <v>-4.3361042460671614E-2</v>
      </c>
      <c r="BZ111" s="41">
        <f t="shared" si="80"/>
        <v>0</v>
      </c>
      <c r="CA111" s="41">
        <f t="shared" si="81"/>
        <v>6.061304896989088E-3</v>
      </c>
      <c r="CB111" s="41">
        <f t="shared" si="82"/>
        <v>2.4012136244687635E-2</v>
      </c>
      <c r="CC111" s="41">
        <f t="shared" si="83"/>
        <v>2.8644542218459756E-2</v>
      </c>
      <c r="CD111" s="41">
        <f t="shared" si="84"/>
        <v>8.5030530715502286E-4</v>
      </c>
      <c r="CE111" s="41">
        <f t="shared" si="85"/>
        <v>1.7940964072833752E-3</v>
      </c>
      <c r="CF111" s="41">
        <f t="shared" si="86"/>
        <v>-1.4621275640900964E-3</v>
      </c>
      <c r="CG111" s="41">
        <f t="shared" si="59"/>
        <v>0</v>
      </c>
      <c r="CH111" s="41">
        <f t="shared" si="87"/>
        <v>1.8970758201328104E-2</v>
      </c>
      <c r="CI111" s="41">
        <f t="shared" si="88"/>
        <v>1.642781277609846E-3</v>
      </c>
      <c r="CJ111" s="41">
        <f t="shared" si="89"/>
        <v>4.6350025041487046E-3</v>
      </c>
      <c r="CK111" s="41">
        <f t="shared" si="90"/>
        <v>4.1281722662571727E-2</v>
      </c>
      <c r="CL111" s="41">
        <f t="shared" si="91"/>
        <v>8.7787927209553619E-3</v>
      </c>
      <c r="CM111" s="41">
        <f t="shared" si="92"/>
        <v>2.0885218621919961E-2</v>
      </c>
      <c r="CN111" s="41">
        <f t="shared" si="93"/>
        <v>9.8217908060431653E-4</v>
      </c>
      <c r="CO111" s="41">
        <f t="shared" si="94"/>
        <v>-4.1979074659891412E-3</v>
      </c>
      <c r="CP111" s="41">
        <f t="shared" si="95"/>
        <v>-1.2578782206860073E-2</v>
      </c>
      <c r="CQ111" s="41">
        <f t="shared" si="96"/>
        <v>5.1011787719913698E-3</v>
      </c>
      <c r="CR111" s="41">
        <f t="shared" si="97"/>
        <v>6.1557829507372042E-2</v>
      </c>
      <c r="CS111" s="41">
        <f t="shared" si="98"/>
        <v>-8.0271842029870869E-3</v>
      </c>
      <c r="CT111" s="41">
        <f t="shared" si="99"/>
        <v>2.4868066578013524E-2</v>
      </c>
      <c r="CU111" s="41">
        <f t="shared" si="100"/>
        <v>-1.8817759574798098E-2</v>
      </c>
      <c r="CV111" s="41">
        <f t="shared" si="101"/>
        <v>5.6022555486697516E-3</v>
      </c>
      <c r="CW111" s="41">
        <f t="shared" si="102"/>
        <v>1.7109065621834273E-3</v>
      </c>
      <c r="CX111" s="41">
        <f t="shared" si="103"/>
        <v>7.8507581531968452E-3</v>
      </c>
      <c r="CY111" s="41">
        <f t="shared" si="104"/>
        <v>1.2837146760680682E-2</v>
      </c>
      <c r="CZ111" s="41">
        <f t="shared" si="105"/>
        <v>-1.9614520318612643E-3</v>
      </c>
      <c r="DA111" s="41">
        <f t="shared" si="106"/>
        <v>-4.2050081738888249E-3</v>
      </c>
      <c r="DB111" s="41">
        <f t="shared" si="107"/>
        <v>-1.2251301780520517E-2</v>
      </c>
      <c r="DC111" s="41">
        <f t="shared" si="108"/>
        <v>3.6448881800070611E-3</v>
      </c>
      <c r="DD111" s="41">
        <f t="shared" si="109"/>
        <v>4.3797356572893156E-4</v>
      </c>
      <c r="DE111" s="41">
        <f t="shared" si="110"/>
        <v>1.0909838986300357E-2</v>
      </c>
      <c r="DF111" s="41">
        <f t="shared" si="111"/>
        <v>-5.2343890453797892E-3</v>
      </c>
      <c r="DG111" s="41">
        <f t="shared" si="112"/>
        <v>4.9155819658584414E-3</v>
      </c>
      <c r="DH111" s="47">
        <f t="shared" si="113"/>
        <v>1.1528834704403274E-2</v>
      </c>
    </row>
    <row r="112" spans="1:112">
      <c r="A112" s="43">
        <v>42011</v>
      </c>
      <c r="B112" s="34">
        <v>60.080002</v>
      </c>
      <c r="C112" s="34">
        <v>4.4266909999999999</v>
      </c>
      <c r="D112" s="34"/>
      <c r="E112" s="34">
        <v>2.59</v>
      </c>
      <c r="F112" s="34">
        <v>508.79998799999998</v>
      </c>
      <c r="G112" s="34">
        <v>53.829483000000003</v>
      </c>
      <c r="H112" s="34">
        <v>11.916285</v>
      </c>
      <c r="I112" s="34">
        <v>6.8</v>
      </c>
      <c r="J112" s="34">
        <v>525.80749500000002</v>
      </c>
      <c r="K112" s="34">
        <v>3.62</v>
      </c>
      <c r="L112" s="34">
        <v>60.93</v>
      </c>
      <c r="M112" s="34">
        <v>16.549999</v>
      </c>
      <c r="N112" s="34">
        <v>34.773609</v>
      </c>
      <c r="O112" s="34">
        <v>5.99</v>
      </c>
      <c r="P112" s="34">
        <v>27.889999</v>
      </c>
      <c r="Q112" s="34">
        <v>18.559999000000001</v>
      </c>
      <c r="R112" s="34">
        <v>18.440000999999999</v>
      </c>
      <c r="S112" s="34">
        <v>57.208514999999998</v>
      </c>
      <c r="T112" s="34">
        <v>16.767391</v>
      </c>
      <c r="U112" s="34">
        <v>17.350000000000001</v>
      </c>
      <c r="V112" s="34">
        <v>6.7023970000000004</v>
      </c>
      <c r="W112" s="34">
        <v>44.66</v>
      </c>
      <c r="X112" s="34">
        <v>25.940000999999999</v>
      </c>
      <c r="Y112" s="34">
        <v>16.136469000000002</v>
      </c>
      <c r="Z112" s="34">
        <v>18.822336</v>
      </c>
      <c r="AA112" s="34">
        <v>49.732937</v>
      </c>
      <c r="AB112" s="34">
        <v>31.362922999999999</v>
      </c>
      <c r="AC112" s="34">
        <v>12</v>
      </c>
      <c r="AD112" s="34">
        <v>44.130001</v>
      </c>
      <c r="AE112" s="34">
        <v>27.811070999999998</v>
      </c>
      <c r="AF112" s="34">
        <v>8.6999999999999993</v>
      </c>
      <c r="AG112" s="34">
        <v>195.65000900000001</v>
      </c>
      <c r="AH112" s="34">
        <v>30.413107</v>
      </c>
      <c r="AI112" s="34">
        <v>58.581924000000001</v>
      </c>
      <c r="AJ112" s="34">
        <v>4.7938489999999998</v>
      </c>
      <c r="AK112" s="34">
        <v>16.559999000000001</v>
      </c>
      <c r="AL112" s="34">
        <v>2.21</v>
      </c>
      <c r="AM112" s="34">
        <v>26.45599</v>
      </c>
      <c r="AN112" s="34">
        <v>34.299999</v>
      </c>
      <c r="AO112" s="34">
        <v>54.085712000000001</v>
      </c>
      <c r="AP112" s="34">
        <v>5.66</v>
      </c>
      <c r="AQ112" s="34">
        <v>14.72</v>
      </c>
      <c r="AR112" s="34">
        <v>9.1999999999999993</v>
      </c>
      <c r="AS112" s="34">
        <v>28.214524999999998</v>
      </c>
      <c r="AT112" s="34">
        <v>9.4480310000000003</v>
      </c>
      <c r="AU112" s="34">
        <v>8.16</v>
      </c>
      <c r="AV112" s="34">
        <v>14.220506</v>
      </c>
      <c r="AW112" s="34">
        <v>25.192330999999999</v>
      </c>
      <c r="AX112" s="34">
        <v>6.4</v>
      </c>
      <c r="AY112" s="34">
        <v>18.73</v>
      </c>
      <c r="AZ112" s="34">
        <v>68.040001000000004</v>
      </c>
      <c r="BA112" s="34">
        <v>29.870000999999998</v>
      </c>
      <c r="BB112" s="34">
        <v>18.233881</v>
      </c>
      <c r="BC112" s="34">
        <v>27.773771</v>
      </c>
      <c r="BD112" s="34">
        <v>21.860001</v>
      </c>
      <c r="BE112" s="38"/>
      <c r="BF112" s="41">
        <f t="shared" si="60"/>
        <v>0.10761933050500223</v>
      </c>
      <c r="BG112" s="41">
        <f t="shared" si="61"/>
        <v>1.1650522799847568E-2</v>
      </c>
      <c r="BH112" s="41"/>
      <c r="BI112" s="41">
        <f t="shared" si="63"/>
        <v>5.1496525767174846E-2</v>
      </c>
      <c r="BJ112" s="41">
        <f t="shared" si="64"/>
        <v>-3.9231122248167697E-3</v>
      </c>
      <c r="BK112" s="41">
        <f t="shared" si="65"/>
        <v>4.2680810443784722E-3</v>
      </c>
      <c r="BL112" s="41">
        <f t="shared" si="66"/>
        <v>-1.0792914914497069E-2</v>
      </c>
      <c r="BM112" s="41">
        <f t="shared" si="67"/>
        <v>0</v>
      </c>
      <c r="BN112" s="41">
        <f t="shared" si="68"/>
        <v>-7.9365417553581338E-3</v>
      </c>
      <c r="BO112" s="41">
        <f t="shared" si="69"/>
        <v>1.6713480973740532E-2</v>
      </c>
      <c r="BP112" s="41">
        <f t="shared" si="70"/>
        <v>-3.9895913451537195E-2</v>
      </c>
      <c r="BQ112" s="41">
        <f t="shared" si="71"/>
        <v>-3.6189424297883551E-3</v>
      </c>
      <c r="BR112" s="41">
        <f t="shared" si="72"/>
        <v>-4.5132018064579522E-3</v>
      </c>
      <c r="BS112" s="41">
        <f t="shared" si="73"/>
        <v>1.1754963231443684E-2</v>
      </c>
      <c r="BT112" s="41">
        <f t="shared" si="74"/>
        <v>2.9472717740177425E-2</v>
      </c>
      <c r="BU112" s="41">
        <f t="shared" si="75"/>
        <v>-4.5294789384436124E-2</v>
      </c>
      <c r="BV112" s="41">
        <f t="shared" si="76"/>
        <v>-1.2395685195250201E-2</v>
      </c>
      <c r="BW112" s="41">
        <f t="shared" si="77"/>
        <v>-1.0893608285124505E-2</v>
      </c>
      <c r="BX112" s="47">
        <f t="shared" si="78"/>
        <v>-3.4783258796301118E-3</v>
      </c>
      <c r="BY112" s="47">
        <f t="shared" si="79"/>
        <v>1.1594332780919446E-2</v>
      </c>
      <c r="BZ112" s="41">
        <f t="shared" si="80"/>
        <v>2.9812331745613797E-2</v>
      </c>
      <c r="CA112" s="41">
        <f t="shared" si="81"/>
        <v>-4.4772778898822526E-4</v>
      </c>
      <c r="CB112" s="41">
        <f t="shared" si="82"/>
        <v>8.9062350563721884E-3</v>
      </c>
      <c r="CC112" s="41">
        <f t="shared" si="83"/>
        <v>1.8851418109401614E-2</v>
      </c>
      <c r="CD112" s="41">
        <f t="shared" si="84"/>
        <v>-4.342832853613704E-2</v>
      </c>
      <c r="CE112" s="41">
        <f t="shared" si="85"/>
        <v>-4.1453635160200331E-3</v>
      </c>
      <c r="CF112" s="41">
        <f t="shared" si="86"/>
        <v>-2.2193861219867127E-2</v>
      </c>
      <c r="CG112" s="41">
        <f t="shared" si="59"/>
        <v>1.1664555764930957E-2</v>
      </c>
      <c r="CH112" s="41">
        <f t="shared" si="87"/>
        <v>-1.2833678049110252E-2</v>
      </c>
      <c r="CI112" s="41">
        <f t="shared" si="88"/>
        <v>0</v>
      </c>
      <c r="CJ112" s="41">
        <f t="shared" si="89"/>
        <v>5.7637047167499126E-3</v>
      </c>
      <c r="CK112" s="41">
        <f t="shared" si="90"/>
        <v>2.7200225030760184E-2</v>
      </c>
      <c r="CL112" s="41">
        <f t="shared" si="91"/>
        <v>7.5062589667973046E-3</v>
      </c>
      <c r="CM112" s="41">
        <f t="shared" si="92"/>
        <v>1.385098947819755E-2</v>
      </c>
      <c r="CN112" s="41">
        <f t="shared" si="93"/>
        <v>1.3069592086421871E-2</v>
      </c>
      <c r="CO112" s="41">
        <f t="shared" si="94"/>
        <v>-4.8192867262684238E-3</v>
      </c>
      <c r="CP112" s="41">
        <f t="shared" si="95"/>
        <v>-6.9897439617378432E-2</v>
      </c>
      <c r="CQ112" s="41">
        <f t="shared" si="96"/>
        <v>-1.3577871028398437E-3</v>
      </c>
      <c r="CR112" s="41">
        <f t="shared" si="97"/>
        <v>2.3599886186354078E-2</v>
      </c>
      <c r="CS112" s="41">
        <f t="shared" si="98"/>
        <v>-9.3591411669852603E-3</v>
      </c>
      <c r="CT112" s="41">
        <f t="shared" si="99"/>
        <v>-7.0422826254129232E-3</v>
      </c>
      <c r="CU112" s="41">
        <f t="shared" si="100"/>
        <v>-1.3577734604603596E-3</v>
      </c>
      <c r="CV112" s="41">
        <f t="shared" si="101"/>
        <v>2.7549951768230649E-2</v>
      </c>
      <c r="CW112" s="41">
        <f t="shared" si="102"/>
        <v>2.3902061729621968E-3</v>
      </c>
      <c r="CX112" s="41">
        <f t="shared" si="103"/>
        <v>5.8479102880126307E-3</v>
      </c>
      <c r="CY112" s="41">
        <f t="shared" si="104"/>
        <v>4.0005334613699206E-2</v>
      </c>
      <c r="CZ112" s="41">
        <f t="shared" si="105"/>
        <v>1.1064248967153282E-2</v>
      </c>
      <c r="DA112" s="41">
        <f t="shared" si="106"/>
        <v>-1.436548577472207E-2</v>
      </c>
      <c r="DB112" s="41">
        <f t="shared" si="107"/>
        <v>-1.3964540350372447E-2</v>
      </c>
      <c r="DC112" s="41">
        <f t="shared" si="108"/>
        <v>-2.686492878156313E-2</v>
      </c>
      <c r="DD112" s="41">
        <f t="shared" si="109"/>
        <v>-6.8839669827279364E-3</v>
      </c>
      <c r="DE112" s="41">
        <f t="shared" si="110"/>
        <v>4.4497449463742476E-2</v>
      </c>
      <c r="DF112" s="41">
        <f t="shared" si="111"/>
        <v>-2.4144031212956191E-2</v>
      </c>
      <c r="DG112" s="41">
        <f t="shared" si="112"/>
        <v>-1.9636798335350578E-2</v>
      </c>
      <c r="DH112" s="47">
        <f t="shared" si="113"/>
        <v>2.2899941310361742E-3</v>
      </c>
    </row>
    <row r="113" spans="1:112">
      <c r="A113" s="43">
        <v>42012</v>
      </c>
      <c r="B113" s="34">
        <v>59.169998</v>
      </c>
      <c r="C113" s="34">
        <v>4.4608759999999998</v>
      </c>
      <c r="D113" s="34"/>
      <c r="E113" s="34">
        <v>2.73</v>
      </c>
      <c r="F113" s="34">
        <v>516</v>
      </c>
      <c r="G113" s="34">
        <v>54.508076000000003</v>
      </c>
      <c r="H113" s="34">
        <v>11.737242</v>
      </c>
      <c r="I113" s="34">
        <v>6.67</v>
      </c>
      <c r="J113" s="34">
        <v>528.94976799999995</v>
      </c>
      <c r="K113" s="34">
        <v>3.7549999999999999</v>
      </c>
      <c r="L113" s="34">
        <v>64.209998999999996</v>
      </c>
      <c r="M113" s="34">
        <v>16.780000999999999</v>
      </c>
      <c r="N113" s="34">
        <v>34.579284999999999</v>
      </c>
      <c r="O113" s="34">
        <v>5.98</v>
      </c>
      <c r="P113" s="34">
        <v>27.790001</v>
      </c>
      <c r="Q113" s="34">
        <v>18.290001</v>
      </c>
      <c r="R113" s="34">
        <v>18.670000000000002</v>
      </c>
      <c r="S113" s="34">
        <v>57.302039999999998</v>
      </c>
      <c r="T113" s="34">
        <v>17.108194000000001</v>
      </c>
      <c r="U113" s="34">
        <v>17.420000000000002</v>
      </c>
      <c r="V113" s="34">
        <v>6.7918820000000002</v>
      </c>
      <c r="W113" s="34">
        <v>44.849997999999999</v>
      </c>
      <c r="X113" s="34">
        <v>24.99</v>
      </c>
      <c r="Y113" s="34">
        <v>16.010096000000001</v>
      </c>
      <c r="Z113" s="34">
        <v>18.905878000000001</v>
      </c>
      <c r="AA113" s="34">
        <v>49.719154000000003</v>
      </c>
      <c r="AB113" s="34">
        <v>31.541243000000001</v>
      </c>
      <c r="AC113" s="34">
        <v>12.01</v>
      </c>
      <c r="AD113" s="34">
        <v>45.299999</v>
      </c>
      <c r="AE113" s="34">
        <v>27.902377999999999</v>
      </c>
      <c r="AF113" s="34">
        <v>8.8699999999999992</v>
      </c>
      <c r="AG113" s="34">
        <v>211.050003</v>
      </c>
      <c r="AH113" s="34">
        <v>30.494986000000001</v>
      </c>
      <c r="AI113" s="34">
        <v>59.203262000000002</v>
      </c>
      <c r="AJ113" s="34">
        <v>4.914625</v>
      </c>
      <c r="AK113" s="34">
        <v>16.77</v>
      </c>
      <c r="AL113" s="34">
        <v>2.3199999999999998</v>
      </c>
      <c r="AM113" s="34">
        <v>26.896319999999999</v>
      </c>
      <c r="AN113" s="34">
        <v>34.400002000000001</v>
      </c>
      <c r="AO113" s="34">
        <v>54.599997999999999</v>
      </c>
      <c r="AP113" s="34">
        <v>5.59</v>
      </c>
      <c r="AQ113" s="34">
        <v>14.85</v>
      </c>
      <c r="AR113" s="34">
        <v>9.5500000000000007</v>
      </c>
      <c r="AS113" s="34">
        <v>28.618689</v>
      </c>
      <c r="AT113" s="34">
        <v>9.4388470000000009</v>
      </c>
      <c r="AU113" s="34">
        <v>8.19</v>
      </c>
      <c r="AV113" s="34">
        <v>14.413795</v>
      </c>
      <c r="AW113" s="34">
        <v>25.184048000000001</v>
      </c>
      <c r="AX113" s="34">
        <v>6.41</v>
      </c>
      <c r="AY113" s="34">
        <v>18.649999999999999</v>
      </c>
      <c r="AZ113" s="34">
        <v>68.019997000000004</v>
      </c>
      <c r="BA113" s="34">
        <v>32.450001</v>
      </c>
      <c r="BB113" s="34">
        <v>18.581448000000002</v>
      </c>
      <c r="BC113" s="34">
        <v>27.60614</v>
      </c>
      <c r="BD113" s="34">
        <v>22.290001</v>
      </c>
      <c r="BE113" s="38"/>
      <c r="BF113" s="41">
        <f t="shared" si="60"/>
        <v>-1.5262417857137269E-2</v>
      </c>
      <c r="BG113" s="41">
        <f t="shared" si="61"/>
        <v>7.6928069485842927E-3</v>
      </c>
      <c r="BH113" s="41"/>
      <c r="BI113" s="41">
        <f t="shared" si="63"/>
        <v>5.264373348542209E-2</v>
      </c>
      <c r="BJ113" s="41">
        <f t="shared" si="64"/>
        <v>1.4051777040556391E-2</v>
      </c>
      <c r="BK113" s="41">
        <f t="shared" si="65"/>
        <v>1.2527545960468863E-2</v>
      </c>
      <c r="BL113" s="41">
        <f t="shared" si="66"/>
        <v>-1.5139088524844168E-2</v>
      </c>
      <c r="BM113" s="41">
        <f t="shared" si="67"/>
        <v>-1.9302752254528596E-2</v>
      </c>
      <c r="BN113" s="41">
        <f t="shared" si="68"/>
        <v>5.9583041643372732E-3</v>
      </c>
      <c r="BO113" s="41">
        <f t="shared" si="69"/>
        <v>3.6614259378418314E-2</v>
      </c>
      <c r="BP113" s="41">
        <f t="shared" si="70"/>
        <v>5.2433281971655768E-2</v>
      </c>
      <c r="BQ113" s="41">
        <f t="shared" si="71"/>
        <v>1.3801719233704629E-2</v>
      </c>
      <c r="BR113" s="41">
        <f t="shared" si="72"/>
        <v>-5.6039336598359716E-3</v>
      </c>
      <c r="BS113" s="41">
        <f t="shared" si="73"/>
        <v>-1.6708441648176058E-3</v>
      </c>
      <c r="BT113" s="41">
        <f t="shared" si="74"/>
        <v>-3.5918860456730455E-3</v>
      </c>
      <c r="BU113" s="41">
        <f t="shared" si="75"/>
        <v>-1.4654156401284296E-2</v>
      </c>
      <c r="BV113" s="41">
        <f t="shared" si="76"/>
        <v>1.2395685195250233E-2</v>
      </c>
      <c r="BW113" s="41">
        <f t="shared" si="77"/>
        <v>1.6334742381710569E-3</v>
      </c>
      <c r="BX113" s="47">
        <f t="shared" si="78"/>
        <v>2.0121541724788826E-2</v>
      </c>
      <c r="BY113" s="47">
        <f t="shared" si="79"/>
        <v>4.0264650314886085E-3</v>
      </c>
      <c r="BZ113" s="41">
        <f t="shared" si="80"/>
        <v>1.3262851868005803E-2</v>
      </c>
      <c r="CA113" s="41">
        <f t="shared" si="81"/>
        <v>4.2452974997042097E-3</v>
      </c>
      <c r="CB113" s="41">
        <f t="shared" si="82"/>
        <v>-3.7310472591937247E-2</v>
      </c>
      <c r="CC113" s="41">
        <f t="shared" si="83"/>
        <v>-7.8623424302590363E-3</v>
      </c>
      <c r="CD113" s="41">
        <f t="shared" si="84"/>
        <v>4.4286292767902894E-3</v>
      </c>
      <c r="CE113" s="41">
        <f t="shared" si="85"/>
        <v>-2.7717868874655089E-4</v>
      </c>
      <c r="CF113" s="41">
        <f t="shared" si="86"/>
        <v>5.6695919842144346E-3</v>
      </c>
      <c r="CG113" s="41">
        <f t="shared" si="59"/>
        <v>-7.1620717966150551E-3</v>
      </c>
      <c r="CH113" s="41">
        <f t="shared" si="87"/>
        <v>2.6167164472155429E-2</v>
      </c>
      <c r="CI113" s="41">
        <f t="shared" si="88"/>
        <v>3.2777393389144516E-3</v>
      </c>
      <c r="CJ113" s="41">
        <f t="shared" si="89"/>
        <v>1.9351770660950163E-2</v>
      </c>
      <c r="CK113" s="41">
        <f t="shared" si="90"/>
        <v>7.5767691786217187E-2</v>
      </c>
      <c r="CL113" s="41">
        <f t="shared" si="91"/>
        <v>2.6886098477157745E-3</v>
      </c>
      <c r="CM113" s="41">
        <f t="shared" si="92"/>
        <v>1.0550456888999098E-2</v>
      </c>
      <c r="CN113" s="41">
        <f t="shared" si="93"/>
        <v>2.4881815827850269E-2</v>
      </c>
      <c r="CO113" s="41">
        <f t="shared" si="94"/>
        <v>1.2601487264478919E-2</v>
      </c>
      <c r="CP113" s="41">
        <f t="shared" si="95"/>
        <v>4.8574670148557181E-2</v>
      </c>
      <c r="CQ113" s="41">
        <f t="shared" si="96"/>
        <v>1.6506876582105239E-2</v>
      </c>
      <c r="CR113" s="41">
        <f t="shared" si="97"/>
        <v>2.9112975015110612E-3</v>
      </c>
      <c r="CS113" s="41">
        <f t="shared" si="98"/>
        <v>9.4637986618752636E-3</v>
      </c>
      <c r="CT113" s="41">
        <f t="shared" si="99"/>
        <v>-1.2444605048083864E-2</v>
      </c>
      <c r="CU113" s="41">
        <f t="shared" si="100"/>
        <v>8.7927519479783882E-3</v>
      </c>
      <c r="CV113" s="41">
        <f t="shared" si="101"/>
        <v>3.7337670437644313E-2</v>
      </c>
      <c r="CW113" s="41">
        <f t="shared" si="102"/>
        <v>1.4223049688685808E-2</v>
      </c>
      <c r="CX113" s="41">
        <f t="shared" si="103"/>
        <v>-9.7252714015085093E-4</v>
      </c>
      <c r="CY113" s="41">
        <f t="shared" si="104"/>
        <v>3.6697288889624017E-3</v>
      </c>
      <c r="CZ113" s="41">
        <f t="shared" si="105"/>
        <v>1.3500726690259762E-2</v>
      </c>
      <c r="DA113" s="41">
        <f t="shared" si="106"/>
        <v>-3.2884459895942271E-4</v>
      </c>
      <c r="DB113" s="41">
        <f t="shared" si="107"/>
        <v>1.5612805669524105E-3</v>
      </c>
      <c r="DC113" s="41">
        <f t="shared" si="108"/>
        <v>-4.2803703661726516E-3</v>
      </c>
      <c r="DD113" s="41">
        <f t="shared" si="109"/>
        <v>-2.9404675052445818E-4</v>
      </c>
      <c r="DE113" s="41">
        <f t="shared" si="110"/>
        <v>8.2845808260315318E-2</v>
      </c>
      <c r="DF113" s="41">
        <f t="shared" si="111"/>
        <v>1.8882206738816697E-2</v>
      </c>
      <c r="DG113" s="41">
        <f t="shared" si="112"/>
        <v>-6.0538743720352393E-3</v>
      </c>
      <c r="DH113" s="47">
        <f t="shared" si="113"/>
        <v>1.9479663766898296E-2</v>
      </c>
    </row>
    <row r="114" spans="1:112">
      <c r="A114" s="43">
        <v>42013</v>
      </c>
      <c r="B114" s="34">
        <v>58.66</v>
      </c>
      <c r="C114" s="34">
        <v>4.5349370000000002</v>
      </c>
      <c r="D114" s="34"/>
      <c r="E114" s="34">
        <v>2.71</v>
      </c>
      <c r="F114" s="34">
        <v>520.40002400000003</v>
      </c>
      <c r="G114" s="34">
        <v>55.278385</v>
      </c>
      <c r="H114" s="34">
        <v>11.86655</v>
      </c>
      <c r="I114" s="34">
        <v>6.98</v>
      </c>
      <c r="J114" s="34">
        <v>543.61377000000005</v>
      </c>
      <c r="K114" s="34">
        <v>3.59</v>
      </c>
      <c r="L114" s="34">
        <v>63.66</v>
      </c>
      <c r="M114" s="34">
        <v>16.690000999999999</v>
      </c>
      <c r="N114" s="34">
        <v>34.403469000000001</v>
      </c>
      <c r="O114" s="34">
        <v>5.91</v>
      </c>
      <c r="P114" s="34">
        <v>31.959999</v>
      </c>
      <c r="Q114" s="34">
        <v>17.920000000000002</v>
      </c>
      <c r="R114" s="34">
        <v>18.600000000000001</v>
      </c>
      <c r="S114" s="34">
        <v>58.237278000000003</v>
      </c>
      <c r="T114" s="34">
        <v>16.843482999999999</v>
      </c>
      <c r="U114" s="34">
        <v>17.790001</v>
      </c>
      <c r="V114" s="34">
        <v>6.8366249999999997</v>
      </c>
      <c r="W114" s="34">
        <v>45.130001</v>
      </c>
      <c r="X114" s="34">
        <v>24.370000999999998</v>
      </c>
      <c r="Y114" s="34">
        <v>16.087864</v>
      </c>
      <c r="Z114" s="34">
        <v>19.607637</v>
      </c>
      <c r="AA114" s="34">
        <v>49.808684999999997</v>
      </c>
      <c r="AB114" s="34">
        <v>31.381706000000001</v>
      </c>
      <c r="AC114" s="34">
        <v>12.3</v>
      </c>
      <c r="AD114" s="34">
        <v>47.860000999999997</v>
      </c>
      <c r="AE114" s="34">
        <v>28.030201000000002</v>
      </c>
      <c r="AF114" s="34">
        <v>8.84</v>
      </c>
      <c r="AG114" s="34">
        <v>201.25</v>
      </c>
      <c r="AH114" s="34">
        <v>30.913471000000001</v>
      </c>
      <c r="AI114" s="34">
        <v>60.125594999999997</v>
      </c>
      <c r="AJ114" s="34">
        <v>4.8607399999999998</v>
      </c>
      <c r="AK114" s="34">
        <v>17.200001</v>
      </c>
      <c r="AL114" s="34">
        <v>2.34</v>
      </c>
      <c r="AM114" s="34">
        <v>26.923283000000001</v>
      </c>
      <c r="AN114" s="34">
        <v>33.5</v>
      </c>
      <c r="AO114" s="34">
        <v>55.422854999999998</v>
      </c>
      <c r="AP114" s="34">
        <v>5.57</v>
      </c>
      <c r="AQ114" s="34">
        <v>14.9</v>
      </c>
      <c r="AR114" s="34">
        <v>9.34</v>
      </c>
      <c r="AS114" s="34">
        <v>28.570578000000001</v>
      </c>
      <c r="AT114" s="34">
        <v>9.5123029999999993</v>
      </c>
      <c r="AU114" s="34">
        <v>7.91</v>
      </c>
      <c r="AV114" s="34">
        <v>14.275731</v>
      </c>
      <c r="AW114" s="34">
        <v>24.952093000000001</v>
      </c>
      <c r="AX114" s="34">
        <v>6.25</v>
      </c>
      <c r="AY114" s="34">
        <v>18.370000999999998</v>
      </c>
      <c r="AZ114" s="34">
        <v>68.779999000000004</v>
      </c>
      <c r="BA114" s="34">
        <v>32.479999999999997</v>
      </c>
      <c r="BB114" s="34">
        <v>18.331913</v>
      </c>
      <c r="BC114" s="34">
        <v>27.778556999999999</v>
      </c>
      <c r="BD114" s="34">
        <v>21.879999000000002</v>
      </c>
      <c r="BE114" s="38"/>
      <c r="BF114" s="41">
        <f t="shared" si="60"/>
        <v>-8.6565593383845958E-3</v>
      </c>
      <c r="BG114" s="41">
        <f t="shared" si="61"/>
        <v>1.646603221751165E-2</v>
      </c>
      <c r="BH114" s="41"/>
      <c r="BI114" s="41">
        <f t="shared" si="63"/>
        <v>-7.352974305258806E-3</v>
      </c>
      <c r="BJ114" s="41">
        <f t="shared" si="64"/>
        <v>8.4910272751569753E-3</v>
      </c>
      <c r="BK114" s="41">
        <f t="shared" si="65"/>
        <v>1.4033089949368598E-2</v>
      </c>
      <c r="BL114" s="41">
        <f t="shared" si="66"/>
        <v>1.0956654218743528E-2</v>
      </c>
      <c r="BM114" s="41">
        <f t="shared" si="67"/>
        <v>4.5429056846748909E-2</v>
      </c>
      <c r="BN114" s="41">
        <f t="shared" si="68"/>
        <v>2.7345542254084788E-2</v>
      </c>
      <c r="BO114" s="41">
        <f t="shared" si="69"/>
        <v>-4.4936082715910611E-2</v>
      </c>
      <c r="BP114" s="41">
        <f t="shared" si="70"/>
        <v>-8.6025243781120177E-3</v>
      </c>
      <c r="BQ114" s="41">
        <f t="shared" si="71"/>
        <v>-5.3779630439546242E-3</v>
      </c>
      <c r="BR114" s="41">
        <f t="shared" si="72"/>
        <v>-5.0974010313566531E-3</v>
      </c>
      <c r="BS114" s="41">
        <f t="shared" si="73"/>
        <v>-1.177473654453353E-2</v>
      </c>
      <c r="BT114" s="41">
        <f t="shared" si="74"/>
        <v>0.13980880987038333</v>
      </c>
      <c r="BU114" s="41">
        <f t="shared" si="75"/>
        <v>-2.0437109530673903E-2</v>
      </c>
      <c r="BV114" s="41">
        <f t="shared" si="76"/>
        <v>-3.756376834475657E-3</v>
      </c>
      <c r="BW114" s="41">
        <f t="shared" si="77"/>
        <v>1.6189439977635275E-2</v>
      </c>
      <c r="BX114" s="47">
        <f t="shared" si="78"/>
        <v>-1.5593713617835177E-2</v>
      </c>
      <c r="BY114" s="47">
        <f t="shared" si="79"/>
        <v>2.101758646474015E-2</v>
      </c>
      <c r="BZ114" s="41">
        <f t="shared" si="80"/>
        <v>6.5661133319217723E-3</v>
      </c>
      <c r="CA114" s="41">
        <f t="shared" si="81"/>
        <v>6.223692085403131E-3</v>
      </c>
      <c r="CB114" s="41">
        <f t="shared" si="82"/>
        <v>-2.5122836175688709E-2</v>
      </c>
      <c r="CC114" s="41">
        <f t="shared" si="83"/>
        <v>4.8456756859130527E-3</v>
      </c>
      <c r="CD114" s="41">
        <f t="shared" si="84"/>
        <v>3.6446254198067976E-2</v>
      </c>
      <c r="CE114" s="41">
        <f t="shared" si="85"/>
        <v>1.7991152033272834E-3</v>
      </c>
      <c r="CF114" s="41">
        <f t="shared" si="86"/>
        <v>-5.0708793657662423E-3</v>
      </c>
      <c r="CG114" s="41">
        <f t="shared" si="59"/>
        <v>-2.271792385965684E-2</v>
      </c>
      <c r="CH114" s="41">
        <f t="shared" si="87"/>
        <v>5.4973092960569091E-2</v>
      </c>
      <c r="CI114" s="41">
        <f t="shared" si="88"/>
        <v>4.5706178692135647E-3</v>
      </c>
      <c r="CJ114" s="41">
        <f t="shared" si="89"/>
        <v>-3.387919671936003E-3</v>
      </c>
      <c r="CK114" s="41">
        <f t="shared" si="90"/>
        <v>-4.7547170144476E-2</v>
      </c>
      <c r="CL114" s="41">
        <f t="shared" si="91"/>
        <v>1.3629766938959176E-2</v>
      </c>
      <c r="CM114" s="41">
        <f t="shared" si="92"/>
        <v>1.5458982703567933E-2</v>
      </c>
      <c r="CN114" s="41">
        <f t="shared" si="93"/>
        <v>-1.1024763942517533E-2</v>
      </c>
      <c r="CO114" s="41">
        <f t="shared" si="94"/>
        <v>2.531786612382305E-2</v>
      </c>
      <c r="CP114" s="41">
        <f t="shared" si="95"/>
        <v>8.583743691391435E-3</v>
      </c>
      <c r="CQ114" s="41">
        <f t="shared" si="96"/>
        <v>1.0019770029076657E-3</v>
      </c>
      <c r="CR114" s="41">
        <f t="shared" si="97"/>
        <v>-2.6511183687865095E-2</v>
      </c>
      <c r="CS114" s="41">
        <f t="shared" si="98"/>
        <v>1.4958207685426089E-2</v>
      </c>
      <c r="CT114" s="41">
        <f t="shared" si="99"/>
        <v>-3.5842332278150498E-3</v>
      </c>
      <c r="CU114" s="41">
        <f t="shared" si="100"/>
        <v>3.3613477027049274E-3</v>
      </c>
      <c r="CV114" s="41">
        <f t="shared" si="101"/>
        <v>-2.223490225188773E-2</v>
      </c>
      <c r="CW114" s="41">
        <f t="shared" si="102"/>
        <v>-1.6825189016555005E-3</v>
      </c>
      <c r="CX114" s="41">
        <f t="shared" si="103"/>
        <v>7.7521805134919174E-3</v>
      </c>
      <c r="CY114" s="41">
        <f t="shared" si="104"/>
        <v>-3.4786116085415424E-2</v>
      </c>
      <c r="CZ114" s="41">
        <f t="shared" si="105"/>
        <v>-9.6247714799480369E-3</v>
      </c>
      <c r="DA114" s="41">
        <f t="shared" si="106"/>
        <v>-9.2530717505260179E-3</v>
      </c>
      <c r="DB114" s="41">
        <f t="shared" si="107"/>
        <v>-2.5277807184268541E-2</v>
      </c>
      <c r="DC114" s="41">
        <f t="shared" si="108"/>
        <v>-1.512719242621037E-2</v>
      </c>
      <c r="DD114" s="41">
        <f t="shared" si="109"/>
        <v>1.1111254990636419E-2</v>
      </c>
      <c r="DE114" s="41">
        <f t="shared" si="110"/>
        <v>9.2404132673752442E-4</v>
      </c>
      <c r="DF114" s="41">
        <f t="shared" si="111"/>
        <v>-1.3520242774703534E-2</v>
      </c>
      <c r="DG114" s="41">
        <f t="shared" si="112"/>
        <v>6.2261803827514976E-3</v>
      </c>
      <c r="DH114" s="47">
        <f t="shared" si="113"/>
        <v>-1.8565260411003499E-2</v>
      </c>
    </row>
    <row r="115" spans="1:112">
      <c r="A115" s="43">
        <v>42016</v>
      </c>
      <c r="B115" s="34">
        <v>58.849997999999999</v>
      </c>
      <c r="C115" s="34">
        <v>4.5634240000000004</v>
      </c>
      <c r="D115" s="34"/>
      <c r="E115" s="34">
        <v>2.79</v>
      </c>
      <c r="F115" s="34">
        <v>508.39999399999999</v>
      </c>
      <c r="G115" s="34">
        <v>55.415931999999998</v>
      </c>
      <c r="H115" s="34">
        <v>11.707402</v>
      </c>
      <c r="I115" s="34">
        <v>6.78</v>
      </c>
      <c r="J115" s="34">
        <v>542.56634499999996</v>
      </c>
      <c r="K115" s="34">
        <v>3.31</v>
      </c>
      <c r="L115" s="34">
        <v>63.209999000000003</v>
      </c>
      <c r="M115" s="34">
        <v>16.559999000000001</v>
      </c>
      <c r="N115" s="34">
        <v>34.227665000000002</v>
      </c>
      <c r="O115" s="34">
        <v>5.88</v>
      </c>
      <c r="P115" s="34">
        <v>30.35</v>
      </c>
      <c r="Q115" s="34">
        <v>17.52</v>
      </c>
      <c r="R115" s="34">
        <v>18.579999999999998</v>
      </c>
      <c r="S115" s="34">
        <v>58.770358999999999</v>
      </c>
      <c r="T115" s="34">
        <v>17.068974999999998</v>
      </c>
      <c r="U115" s="34">
        <v>17.52</v>
      </c>
      <c r="V115" s="34">
        <v>7.015593</v>
      </c>
      <c r="W115" s="34">
        <v>45.240001999999997</v>
      </c>
      <c r="X115" s="34">
        <v>24.030000999999999</v>
      </c>
      <c r="Y115" s="34">
        <v>16.097584000000001</v>
      </c>
      <c r="Z115" s="34">
        <v>19.891689</v>
      </c>
      <c r="AA115" s="34">
        <v>49.664078000000003</v>
      </c>
      <c r="AB115" s="34">
        <v>31.203398</v>
      </c>
      <c r="AC115" s="34">
        <v>12.02</v>
      </c>
      <c r="AD115" s="34">
        <v>47.41</v>
      </c>
      <c r="AE115" s="34">
        <v>28.066717000000001</v>
      </c>
      <c r="AF115" s="34">
        <v>8.67</v>
      </c>
      <c r="AG115" s="34">
        <v>200.89999399999999</v>
      </c>
      <c r="AH115" s="34">
        <v>31.177305</v>
      </c>
      <c r="AI115" s="34">
        <v>60.776069999999997</v>
      </c>
      <c r="AJ115" s="34">
        <v>4.7984939999999998</v>
      </c>
      <c r="AK115" s="34">
        <v>16.629999000000002</v>
      </c>
      <c r="AL115" s="34">
        <v>2.74</v>
      </c>
      <c r="AM115" s="34">
        <v>26.887335</v>
      </c>
      <c r="AN115" s="34">
        <v>32.099997999999999</v>
      </c>
      <c r="AO115" s="34">
        <v>55.668571</v>
      </c>
      <c r="AP115" s="34">
        <v>5.52</v>
      </c>
      <c r="AQ115" s="34">
        <v>14.41</v>
      </c>
      <c r="AR115" s="34">
        <v>9.4499999999999993</v>
      </c>
      <c r="AS115" s="34">
        <v>28.455099000000001</v>
      </c>
      <c r="AT115" s="34">
        <v>9.6041190000000007</v>
      </c>
      <c r="AU115" s="34">
        <v>8.25</v>
      </c>
      <c r="AV115" s="34">
        <v>14.330956</v>
      </c>
      <c r="AW115" s="34">
        <v>24.695281999999999</v>
      </c>
      <c r="AX115" s="34">
        <v>6.22</v>
      </c>
      <c r="AY115" s="34">
        <v>18.059999000000001</v>
      </c>
      <c r="AZ115" s="34">
        <v>68.379997000000003</v>
      </c>
      <c r="BA115" s="34">
        <v>30.85</v>
      </c>
      <c r="BB115" s="34">
        <v>18.732952000000001</v>
      </c>
      <c r="BC115" s="34">
        <v>27.778556999999999</v>
      </c>
      <c r="BD115" s="34">
        <v>22.33</v>
      </c>
      <c r="BE115" s="38"/>
      <c r="BF115" s="41">
        <f t="shared" si="60"/>
        <v>3.2337361722733242E-3</v>
      </c>
      <c r="BG115" s="41">
        <f t="shared" si="61"/>
        <v>6.2620274329198622E-3</v>
      </c>
      <c r="BH115" s="41"/>
      <c r="BI115" s="41">
        <f t="shared" si="63"/>
        <v>2.9092960941664772E-2</v>
      </c>
      <c r="BJ115" s="41">
        <f t="shared" si="64"/>
        <v>-2.332926524315174E-2</v>
      </c>
      <c r="BK115" s="41">
        <f t="shared" si="65"/>
        <v>2.4851695104026873E-3</v>
      </c>
      <c r="BL115" s="41">
        <f t="shared" si="66"/>
        <v>-1.3502226342887641E-2</v>
      </c>
      <c r="BM115" s="41">
        <f t="shared" si="67"/>
        <v>-2.907181482197696E-2</v>
      </c>
      <c r="BN115" s="41">
        <f t="shared" si="68"/>
        <v>-1.9286402139142968E-3</v>
      </c>
      <c r="BO115" s="41">
        <f t="shared" si="69"/>
        <v>-8.1204013111215903E-2</v>
      </c>
      <c r="BP115" s="41">
        <f t="shared" si="70"/>
        <v>-7.0939211900209933E-3</v>
      </c>
      <c r="BQ115" s="41">
        <f t="shared" si="71"/>
        <v>-7.8197090192208499E-3</v>
      </c>
      <c r="BR115" s="41">
        <f t="shared" si="72"/>
        <v>-5.1231671190164439E-3</v>
      </c>
      <c r="BS115" s="41">
        <f t="shared" si="73"/>
        <v>-5.0890695074712932E-3</v>
      </c>
      <c r="BT115" s="41">
        <f t="shared" si="74"/>
        <v>-5.1688572103454698E-2</v>
      </c>
      <c r="BU115" s="41">
        <f t="shared" si="75"/>
        <v>-2.2574322038539176E-2</v>
      </c>
      <c r="BV115" s="41">
        <f t="shared" si="76"/>
        <v>-1.0758473334632364E-3</v>
      </c>
      <c r="BW115" s="41">
        <f t="shared" si="77"/>
        <v>9.1119640058599481E-3</v>
      </c>
      <c r="BX115" s="47">
        <f t="shared" si="78"/>
        <v>1.3298671730978866E-2</v>
      </c>
      <c r="BY115" s="47">
        <f t="shared" si="79"/>
        <v>-1.5293472380851533E-2</v>
      </c>
      <c r="BZ115" s="41">
        <f t="shared" si="80"/>
        <v>2.5841054315362318E-2</v>
      </c>
      <c r="CA115" s="41">
        <f t="shared" si="81"/>
        <v>2.4344594594644716E-3</v>
      </c>
      <c r="CB115" s="41">
        <f t="shared" si="82"/>
        <v>-1.4049817308147286E-2</v>
      </c>
      <c r="CC115" s="41">
        <f t="shared" si="83"/>
        <v>6.0399968926968422E-4</v>
      </c>
      <c r="CD115" s="41">
        <f t="shared" si="84"/>
        <v>1.438287310182388E-2</v>
      </c>
      <c r="CE115" s="41">
        <f t="shared" si="85"/>
        <v>-2.9074713018327099E-3</v>
      </c>
      <c r="CF115" s="41">
        <f t="shared" si="86"/>
        <v>-5.698112523675929E-3</v>
      </c>
      <c r="CG115" s="41">
        <f t="shared" si="59"/>
        <v>1.2785562296971704E-2</v>
      </c>
      <c r="CH115" s="41">
        <f t="shared" si="87"/>
        <v>-9.4469264604750518E-3</v>
      </c>
      <c r="CI115" s="41">
        <f t="shared" si="88"/>
        <v>1.3018898884117143E-3</v>
      </c>
      <c r="CJ115" s="41">
        <f t="shared" si="89"/>
        <v>-1.9418085857101627E-2</v>
      </c>
      <c r="CK115" s="41">
        <f t="shared" si="90"/>
        <v>-1.7406743433892658E-3</v>
      </c>
      <c r="CL115" s="41">
        <f t="shared" si="91"/>
        <v>8.4983826871223075E-3</v>
      </c>
      <c r="CM115" s="41">
        <f t="shared" si="92"/>
        <v>1.0760501543837122E-2</v>
      </c>
      <c r="CN115" s="41">
        <f t="shared" si="93"/>
        <v>-1.2888571011980494E-2</v>
      </c>
      <c r="CO115" s="41">
        <f t="shared" si="94"/>
        <v>-3.3701208886397008E-2</v>
      </c>
      <c r="CP115" s="41">
        <f t="shared" si="95"/>
        <v>0.15780699103036885</v>
      </c>
      <c r="CQ115" s="41">
        <f t="shared" si="96"/>
        <v>-1.3360933839377575E-3</v>
      </c>
      <c r="CR115" s="41">
        <f t="shared" si="97"/>
        <v>-4.2689471000348436E-2</v>
      </c>
      <c r="CS115" s="41">
        <f t="shared" si="98"/>
        <v>4.4236789381010954E-3</v>
      </c>
      <c r="CT115" s="41">
        <f t="shared" si="99"/>
        <v>-9.0171936501888574E-3</v>
      </c>
      <c r="CU115" s="41">
        <f t="shared" si="100"/>
        <v>-3.3438802939982699E-2</v>
      </c>
      <c r="CV115" s="41">
        <f t="shared" si="101"/>
        <v>1.1708489264900002E-2</v>
      </c>
      <c r="CW115" s="41">
        <f t="shared" si="102"/>
        <v>-4.0500758229043065E-3</v>
      </c>
      <c r="CX115" s="41">
        <f t="shared" si="103"/>
        <v>9.6060555720808519E-3</v>
      </c>
      <c r="CY115" s="41">
        <f t="shared" si="104"/>
        <v>4.2085418567027022E-2</v>
      </c>
      <c r="CZ115" s="41">
        <f t="shared" si="105"/>
        <v>3.86099016669539E-3</v>
      </c>
      <c r="DA115" s="41">
        <f t="shared" si="106"/>
        <v>-1.0345493211657019E-2</v>
      </c>
      <c r="DB115" s="41">
        <f t="shared" si="107"/>
        <v>-4.8115569972220816E-3</v>
      </c>
      <c r="DC115" s="41">
        <f t="shared" si="108"/>
        <v>-1.7019461045761821E-2</v>
      </c>
      <c r="DD115" s="41">
        <f t="shared" si="109"/>
        <v>-5.8326501263328851E-3</v>
      </c>
      <c r="DE115" s="41">
        <f t="shared" si="110"/>
        <v>-5.1487764942080225E-2</v>
      </c>
      <c r="DF115" s="41">
        <f t="shared" si="111"/>
        <v>2.164069131654419E-2</v>
      </c>
      <c r="DG115" s="41">
        <f t="shared" si="112"/>
        <v>0</v>
      </c>
      <c r="DH115" s="47">
        <f t="shared" si="113"/>
        <v>2.0358134002126108E-2</v>
      </c>
    </row>
    <row r="116" spans="1:112">
      <c r="A116" s="43">
        <v>42017</v>
      </c>
      <c r="B116" s="34">
        <v>58.880001</v>
      </c>
      <c r="C116" s="34">
        <v>4.5577269999999999</v>
      </c>
      <c r="D116" s="34"/>
      <c r="E116" s="34">
        <v>2.82</v>
      </c>
      <c r="F116" s="34">
        <v>500.79998799999998</v>
      </c>
      <c r="G116" s="34">
        <v>55.516804</v>
      </c>
      <c r="H116" s="34">
        <v>11.687509</v>
      </c>
      <c r="I116" s="34">
        <v>6.78</v>
      </c>
      <c r="J116" s="34">
        <v>551.99310300000002</v>
      </c>
      <c r="K116" s="34">
        <v>3.3370000000000002</v>
      </c>
      <c r="L116" s="34">
        <v>65.449996999999996</v>
      </c>
      <c r="M116" s="34">
        <v>16.540001</v>
      </c>
      <c r="N116" s="34">
        <v>33.987076000000002</v>
      </c>
      <c r="O116" s="34">
        <v>5.82</v>
      </c>
      <c r="P116" s="34">
        <v>34.630001</v>
      </c>
      <c r="Q116" s="34">
        <v>16.73</v>
      </c>
      <c r="R116" s="34">
        <v>18.739999999999998</v>
      </c>
      <c r="S116" s="34">
        <v>58.929355999999999</v>
      </c>
      <c r="T116" s="34">
        <v>17.196429999999999</v>
      </c>
      <c r="U116" s="34">
        <v>17.879999000000002</v>
      </c>
      <c r="V116" s="34">
        <v>7.1587690000000004</v>
      </c>
      <c r="W116" s="34">
        <v>45.630001</v>
      </c>
      <c r="X116" s="34">
        <v>24</v>
      </c>
      <c r="Y116" s="34">
        <v>16.078142</v>
      </c>
      <c r="Z116" s="34">
        <v>20.142319000000001</v>
      </c>
      <c r="AA116" s="34">
        <v>49.719154000000003</v>
      </c>
      <c r="AB116" s="34">
        <v>31.128319000000001</v>
      </c>
      <c r="AC116" s="34">
        <v>11.37</v>
      </c>
      <c r="AD116" s="34">
        <v>49.66</v>
      </c>
      <c r="AE116" s="34">
        <v>28.212809</v>
      </c>
      <c r="AF116" s="34">
        <v>8.68</v>
      </c>
      <c r="AG116" s="34">
        <v>203.34999099999999</v>
      </c>
      <c r="AH116" s="34">
        <v>31.559398999999999</v>
      </c>
      <c r="AI116" s="34">
        <v>60.844031999999999</v>
      </c>
      <c r="AJ116" s="34">
        <v>4.9053339999999999</v>
      </c>
      <c r="AK116" s="34">
        <v>16.93</v>
      </c>
      <c r="AL116" s="34">
        <v>2.58</v>
      </c>
      <c r="AM116" s="34">
        <v>27.031120000000001</v>
      </c>
      <c r="AN116" s="34">
        <v>30.299999</v>
      </c>
      <c r="AO116" s="34">
        <v>55.759998000000003</v>
      </c>
      <c r="AP116" s="34">
        <v>5.62</v>
      </c>
      <c r="AQ116" s="34">
        <v>14.64</v>
      </c>
      <c r="AR116" s="34">
        <v>9.48</v>
      </c>
      <c r="AS116" s="34">
        <v>28.435853999999999</v>
      </c>
      <c r="AT116" s="34">
        <v>9.6683939999999993</v>
      </c>
      <c r="AU116" s="34">
        <v>8.25</v>
      </c>
      <c r="AV116" s="34">
        <v>14.726737999999999</v>
      </c>
      <c r="AW116" s="34">
        <v>24.819544</v>
      </c>
      <c r="AX116" s="34">
        <v>6.25</v>
      </c>
      <c r="AY116" s="34">
        <v>17.809999000000001</v>
      </c>
      <c r="AZ116" s="34">
        <v>68.620002999999997</v>
      </c>
      <c r="BA116" s="34">
        <v>31.26</v>
      </c>
      <c r="BB116" s="34">
        <v>18.768597</v>
      </c>
      <c r="BC116" s="34">
        <v>27.682772</v>
      </c>
      <c r="BD116" s="34">
        <v>21.969999000000001</v>
      </c>
      <c r="BE116" s="38"/>
      <c r="BF116" s="41">
        <f t="shared" si="60"/>
        <v>5.0969168273795737E-4</v>
      </c>
      <c r="BG116" s="41">
        <f t="shared" si="61"/>
        <v>-1.24918461295728E-3</v>
      </c>
      <c r="BH116" s="41"/>
      <c r="BI116" s="41">
        <f t="shared" si="63"/>
        <v>1.069528911674795E-2</v>
      </c>
      <c r="BJ116" s="41">
        <f t="shared" si="64"/>
        <v>-1.5061731689340907E-2</v>
      </c>
      <c r="BK116" s="41">
        <f t="shared" si="65"/>
        <v>1.8186160630114725E-3</v>
      </c>
      <c r="BL116" s="41">
        <f t="shared" si="66"/>
        <v>-1.7006266699992733E-3</v>
      </c>
      <c r="BM116" s="41">
        <f t="shared" si="67"/>
        <v>0</v>
      </c>
      <c r="BN116" s="41">
        <f t="shared" si="68"/>
        <v>1.7225178765745603E-2</v>
      </c>
      <c r="BO116" s="41">
        <f t="shared" si="69"/>
        <v>8.1240103802654763E-3</v>
      </c>
      <c r="BP116" s="41">
        <f t="shared" si="70"/>
        <v>3.4823945855465811E-2</v>
      </c>
      <c r="BQ116" s="41">
        <f t="shared" si="71"/>
        <v>-1.2083385156029113E-3</v>
      </c>
      <c r="BR116" s="41">
        <f t="shared" si="72"/>
        <v>-7.0539004931992402E-3</v>
      </c>
      <c r="BS116" s="41">
        <f t="shared" si="73"/>
        <v>-1.0256500167188997E-2</v>
      </c>
      <c r="BT116" s="41">
        <f t="shared" si="74"/>
        <v>0.1319238697855194</v>
      </c>
      <c r="BU116" s="41">
        <f t="shared" si="75"/>
        <v>-4.6139570509512749E-2</v>
      </c>
      <c r="BV116" s="41">
        <f t="shared" si="76"/>
        <v>8.5745434245837176E-3</v>
      </c>
      <c r="BW116" s="41">
        <f t="shared" si="77"/>
        <v>2.70174140549623E-3</v>
      </c>
      <c r="BX116" s="47">
        <f t="shared" si="78"/>
        <v>7.4393159990833535E-3</v>
      </c>
      <c r="BY116" s="47">
        <f t="shared" si="79"/>
        <v>2.033962830870964E-2</v>
      </c>
      <c r="BZ116" s="41">
        <f t="shared" si="80"/>
        <v>2.0202795692083473E-2</v>
      </c>
      <c r="CA116" s="41">
        <f t="shared" si="81"/>
        <v>8.5837213981338183E-3</v>
      </c>
      <c r="CB116" s="41">
        <f t="shared" si="82"/>
        <v>-1.2492610150793362E-3</v>
      </c>
      <c r="CC116" s="41">
        <f t="shared" si="83"/>
        <v>-1.2084888071315256E-3</v>
      </c>
      <c r="CD116" s="41">
        <f t="shared" si="84"/>
        <v>1.2521018349537946E-2</v>
      </c>
      <c r="CE116" s="41">
        <f t="shared" si="85"/>
        <v>1.1083560985054039E-3</v>
      </c>
      <c r="CF116" s="41">
        <f t="shared" si="86"/>
        <v>-2.409015503589356E-3</v>
      </c>
      <c r="CG116" s="41">
        <f t="shared" si="59"/>
        <v>-1.9240172073651449E-2</v>
      </c>
      <c r="CH116" s="41">
        <f t="shared" si="87"/>
        <v>4.6366603165993621E-2</v>
      </c>
      <c r="CI116" s="41">
        <f t="shared" si="88"/>
        <v>5.1916687478790373E-3</v>
      </c>
      <c r="CJ116" s="41">
        <f t="shared" si="89"/>
        <v>1.1527378798082617E-3</v>
      </c>
      <c r="CK116" s="41">
        <f t="shared" si="90"/>
        <v>1.2121346139281761E-2</v>
      </c>
      <c r="CL116" s="41">
        <f t="shared" si="91"/>
        <v>1.2181026421088034E-2</v>
      </c>
      <c r="CM116" s="41">
        <f t="shared" si="92"/>
        <v>1.1176114138438764E-3</v>
      </c>
      <c r="CN116" s="41">
        <f t="shared" si="93"/>
        <v>2.2021065796888801E-2</v>
      </c>
      <c r="CO116" s="41">
        <f t="shared" si="94"/>
        <v>1.7878963072500472E-2</v>
      </c>
      <c r="CP116" s="41">
        <f t="shared" si="95"/>
        <v>-6.0168521466452844E-2</v>
      </c>
      <c r="CQ116" s="41">
        <f t="shared" si="96"/>
        <v>5.3334369776281984E-3</v>
      </c>
      <c r="CR116" s="41">
        <f t="shared" si="97"/>
        <v>-5.7708288318649652E-2</v>
      </c>
      <c r="CS116" s="41">
        <f t="shared" si="98"/>
        <v>1.6409978399128508E-3</v>
      </c>
      <c r="CT116" s="41">
        <f t="shared" si="99"/>
        <v>1.7953803616595845E-2</v>
      </c>
      <c r="CU116" s="41">
        <f t="shared" si="100"/>
        <v>1.5835098521734817E-2</v>
      </c>
      <c r="CV116" s="41">
        <f t="shared" si="101"/>
        <v>3.1695747612792606E-3</v>
      </c>
      <c r="CW116" s="41">
        <f t="shared" si="102"/>
        <v>-6.7655750938415784E-4</v>
      </c>
      <c r="CX116" s="41">
        <f t="shared" si="103"/>
        <v>6.670146057644823E-3</v>
      </c>
      <c r="CY116" s="41">
        <f t="shared" si="104"/>
        <v>0</v>
      </c>
      <c r="CZ116" s="41">
        <f t="shared" si="105"/>
        <v>2.7242800328894968E-2</v>
      </c>
      <c r="DA116" s="41">
        <f t="shared" si="106"/>
        <v>5.0191940842306462E-3</v>
      </c>
      <c r="DB116" s="41">
        <f t="shared" si="107"/>
        <v>4.8115569972221172E-3</v>
      </c>
      <c r="DC116" s="41">
        <f t="shared" si="108"/>
        <v>-1.3939451464514795E-2</v>
      </c>
      <c r="DD116" s="41">
        <f t="shared" si="109"/>
        <v>3.5037408106580415E-3</v>
      </c>
      <c r="DE116" s="41">
        <f t="shared" si="110"/>
        <v>1.3202574641933836E-2</v>
      </c>
      <c r="DF116" s="41">
        <f t="shared" si="111"/>
        <v>1.9009887156590036E-3</v>
      </c>
      <c r="DG116" s="41">
        <f t="shared" si="112"/>
        <v>-3.4541218885642097E-3</v>
      </c>
      <c r="DH116" s="47">
        <f t="shared" si="113"/>
        <v>-1.6253224972162125E-2</v>
      </c>
    </row>
    <row r="117" spans="1:112">
      <c r="A117" s="43">
        <v>42018</v>
      </c>
      <c r="B117" s="34">
        <v>56.950001</v>
      </c>
      <c r="C117" s="34">
        <v>4.5520300000000002</v>
      </c>
      <c r="D117" s="34"/>
      <c r="E117" s="34">
        <v>2.8</v>
      </c>
      <c r="F117" s="34">
        <v>502.79998799999998</v>
      </c>
      <c r="G117" s="34">
        <v>55.4893</v>
      </c>
      <c r="H117" s="34">
        <v>11.160327000000001</v>
      </c>
      <c r="I117" s="34">
        <v>6.6</v>
      </c>
      <c r="J117" s="34">
        <v>543.61377000000005</v>
      </c>
      <c r="K117" s="34">
        <v>3.73</v>
      </c>
      <c r="L117" s="34">
        <v>64.160004000000001</v>
      </c>
      <c r="M117" s="34">
        <v>16.649999999999999</v>
      </c>
      <c r="N117" s="34">
        <v>34.181393</v>
      </c>
      <c r="O117" s="34">
        <v>5.67</v>
      </c>
      <c r="P117" s="34">
        <v>33.720001000000003</v>
      </c>
      <c r="Q117" s="34">
        <v>15.79</v>
      </c>
      <c r="R117" s="34">
        <v>18.870000999999998</v>
      </c>
      <c r="S117" s="34">
        <v>58.873249000000001</v>
      </c>
      <c r="T117" s="34">
        <v>17.568987</v>
      </c>
      <c r="U117" s="34">
        <v>17.600000000000001</v>
      </c>
      <c r="V117" s="34">
        <v>7.5077559999999997</v>
      </c>
      <c r="W117" s="34">
        <v>45.540000999999997</v>
      </c>
      <c r="X117" s="34">
        <v>22.940000999999999</v>
      </c>
      <c r="Y117" s="34">
        <v>16.068418999999999</v>
      </c>
      <c r="Z117" s="34">
        <v>20.242573</v>
      </c>
      <c r="AA117" s="34">
        <v>50.208092000000001</v>
      </c>
      <c r="AB117" s="34">
        <v>31.297239000000001</v>
      </c>
      <c r="AC117" s="34">
        <v>11.15</v>
      </c>
      <c r="AD117" s="34">
        <v>46.049999</v>
      </c>
      <c r="AE117" s="34">
        <v>28.231068</v>
      </c>
      <c r="AF117" s="34">
        <v>8.6</v>
      </c>
      <c r="AG117" s="34">
        <v>195.300003</v>
      </c>
      <c r="AH117" s="34">
        <v>31.513915999999998</v>
      </c>
      <c r="AI117" s="34">
        <v>61.931395999999999</v>
      </c>
      <c r="AJ117" s="34">
        <v>4.9815149999999999</v>
      </c>
      <c r="AK117" s="34">
        <v>16.360001</v>
      </c>
      <c r="AL117" s="34">
        <v>2.73</v>
      </c>
      <c r="AM117" s="34">
        <v>27.022133</v>
      </c>
      <c r="AN117" s="34">
        <v>29.300001000000002</v>
      </c>
      <c r="AO117" s="34">
        <v>55.348571999999997</v>
      </c>
      <c r="AP117" s="34">
        <v>5.61</v>
      </c>
      <c r="AQ117" s="34">
        <v>14.76</v>
      </c>
      <c r="AR117" s="34">
        <v>9.41</v>
      </c>
      <c r="AS117" s="34">
        <v>28.522459000000001</v>
      </c>
      <c r="AT117" s="34">
        <v>9.7418479999999992</v>
      </c>
      <c r="AU117" s="34">
        <v>8.5500000000000007</v>
      </c>
      <c r="AV117" s="34">
        <v>14.855596</v>
      </c>
      <c r="AW117" s="34">
        <v>24.479884999999999</v>
      </c>
      <c r="AX117" s="34">
        <v>6.29</v>
      </c>
      <c r="AY117" s="34">
        <v>17.600000000000001</v>
      </c>
      <c r="AZ117" s="34">
        <v>68.169998000000007</v>
      </c>
      <c r="BA117" s="34">
        <v>33.07</v>
      </c>
      <c r="BB117" s="34">
        <v>18.750775999999998</v>
      </c>
      <c r="BC117" s="34">
        <v>27.644456999999999</v>
      </c>
      <c r="BD117" s="34">
        <v>22.200001</v>
      </c>
      <c r="BE117" s="38"/>
      <c r="BF117" s="41">
        <f t="shared" si="60"/>
        <v>-3.3327783951862755E-2</v>
      </c>
      <c r="BG117" s="41">
        <f t="shared" si="61"/>
        <v>-1.2507470271014591E-3</v>
      </c>
      <c r="BH117" s="41"/>
      <c r="BI117" s="41">
        <f t="shared" si="63"/>
        <v>-7.1174677688639896E-3</v>
      </c>
      <c r="BJ117" s="41">
        <f t="shared" si="64"/>
        <v>3.9856570255164215E-3</v>
      </c>
      <c r="BK117" s="41">
        <f t="shared" si="65"/>
        <v>-4.9554032745491479E-4</v>
      </c>
      <c r="BL117" s="41">
        <f t="shared" si="66"/>
        <v>-4.6155407068819244E-2</v>
      </c>
      <c r="BM117" s="41">
        <f t="shared" si="67"/>
        <v>-2.6907452919924382E-2</v>
      </c>
      <c r="BN117" s="41">
        <f t="shared" si="68"/>
        <v>-1.5296538551831279E-2</v>
      </c>
      <c r="BO117" s="41">
        <f t="shared" si="69"/>
        <v>0.11133603388648708</v>
      </c>
      <c r="BP117" s="41">
        <f t="shared" si="70"/>
        <v>-1.9906420616994651E-2</v>
      </c>
      <c r="BQ117" s="41">
        <f t="shared" si="71"/>
        <v>6.628466371417078E-3</v>
      </c>
      <c r="BR117" s="41">
        <f t="shared" si="72"/>
        <v>5.7010969782968577E-3</v>
      </c>
      <c r="BS117" s="41">
        <f t="shared" si="73"/>
        <v>-2.6111144003685773E-2</v>
      </c>
      <c r="BT117" s="41">
        <f t="shared" si="74"/>
        <v>-2.6629224501381773E-2</v>
      </c>
      <c r="BU117" s="41">
        <f t="shared" si="75"/>
        <v>-5.7826686731182006E-2</v>
      </c>
      <c r="BV117" s="41">
        <f t="shared" si="76"/>
        <v>6.9131355643520563E-3</v>
      </c>
      <c r="BW117" s="41">
        <f t="shared" si="77"/>
        <v>-9.5255965252179849E-4</v>
      </c>
      <c r="BX117" s="47">
        <f t="shared" si="78"/>
        <v>2.1433441306276231E-2</v>
      </c>
      <c r="BY117" s="47">
        <f t="shared" si="79"/>
        <v>-1.5783811772848818E-2</v>
      </c>
      <c r="BZ117" s="41">
        <f t="shared" si="80"/>
        <v>4.7598580711034497E-2</v>
      </c>
      <c r="CA117" s="41">
        <f t="shared" si="81"/>
        <v>-1.9743342604066692E-3</v>
      </c>
      <c r="CB117" s="41">
        <f t="shared" si="82"/>
        <v>-4.5171675054742878E-2</v>
      </c>
      <c r="CC117" s="41">
        <f t="shared" si="83"/>
        <v>-6.0491697985932361E-4</v>
      </c>
      <c r="CD117" s="41">
        <f t="shared" si="84"/>
        <v>4.9649361916471804E-3</v>
      </c>
      <c r="CE117" s="41">
        <f t="shared" si="85"/>
        <v>9.7859577141043187E-3</v>
      </c>
      <c r="CF117" s="41">
        <f t="shared" si="86"/>
        <v>5.411899154714692E-3</v>
      </c>
      <c r="CG117" s="41">
        <f t="shared" si="59"/>
        <v>1.1954165342718174E-2</v>
      </c>
      <c r="CH117" s="41">
        <f t="shared" si="87"/>
        <v>-7.547203909423153E-2</v>
      </c>
      <c r="CI117" s="41">
        <f t="shared" si="88"/>
        <v>6.4697896768879215E-4</v>
      </c>
      <c r="CJ117" s="41">
        <f t="shared" si="89"/>
        <v>-9.2593254127967123E-3</v>
      </c>
      <c r="CK117" s="41">
        <f t="shared" si="90"/>
        <v>-4.0391734850948935E-2</v>
      </c>
      <c r="CL117" s="41">
        <f t="shared" si="91"/>
        <v>-1.4422266495359563E-3</v>
      </c>
      <c r="CM117" s="41">
        <f t="shared" si="92"/>
        <v>1.7713518890577547E-2</v>
      </c>
      <c r="CN117" s="41">
        <f t="shared" si="93"/>
        <v>1.5410877158557596E-2</v>
      </c>
      <c r="CO117" s="41">
        <f t="shared" si="94"/>
        <v>-3.4247803845750345E-2</v>
      </c>
      <c r="CP117" s="41">
        <f t="shared" si="95"/>
        <v>5.6512210263342195E-2</v>
      </c>
      <c r="CQ117" s="41">
        <f t="shared" si="96"/>
        <v>-3.3252393090233172E-4</v>
      </c>
      <c r="CR117" s="41">
        <f t="shared" si="97"/>
        <v>-3.3560129359308612E-2</v>
      </c>
      <c r="CS117" s="41">
        <f t="shared" si="98"/>
        <v>-7.4058712204226442E-3</v>
      </c>
      <c r="CT117" s="41">
        <f t="shared" si="99"/>
        <v>-1.7809443709946974E-3</v>
      </c>
      <c r="CU117" s="41">
        <f t="shared" si="100"/>
        <v>8.1633106391608354E-3</v>
      </c>
      <c r="CV117" s="41">
        <f t="shared" si="101"/>
        <v>-7.4113626696422465E-3</v>
      </c>
      <c r="CW117" s="41">
        <f t="shared" si="102"/>
        <v>3.040998308401455E-3</v>
      </c>
      <c r="CX117" s="41">
        <f t="shared" si="103"/>
        <v>7.5686177065095233E-3</v>
      </c>
      <c r="CY117" s="41">
        <f t="shared" si="104"/>
        <v>3.5718082602079246E-2</v>
      </c>
      <c r="CZ117" s="41">
        <f t="shared" si="105"/>
        <v>8.711876148197694E-3</v>
      </c>
      <c r="DA117" s="41">
        <f t="shared" si="106"/>
        <v>-1.3779647406597042E-2</v>
      </c>
      <c r="DB117" s="41">
        <f t="shared" si="107"/>
        <v>6.3796069640389879E-3</v>
      </c>
      <c r="DC117" s="41">
        <f t="shared" si="108"/>
        <v>-1.1861139109231287E-2</v>
      </c>
      <c r="DD117" s="41">
        <f t="shared" si="109"/>
        <v>-6.5795251130601013E-3</v>
      </c>
      <c r="DE117" s="41">
        <f t="shared" si="110"/>
        <v>5.6287202000370809E-2</v>
      </c>
      <c r="DF117" s="41">
        <f t="shared" si="111"/>
        <v>-9.4996264144309086E-4</v>
      </c>
      <c r="DG117" s="41">
        <f t="shared" si="112"/>
        <v>-1.3850325352466508E-3</v>
      </c>
      <c r="DH117" s="47">
        <f t="shared" si="113"/>
        <v>1.041449304337355E-2</v>
      </c>
    </row>
    <row r="118" spans="1:112">
      <c r="A118" s="43">
        <v>42019</v>
      </c>
      <c r="B118" s="34">
        <v>51.560001</v>
      </c>
      <c r="C118" s="34">
        <v>4.4950580000000002</v>
      </c>
      <c r="D118" s="34"/>
      <c r="E118" s="34">
        <v>2.87</v>
      </c>
      <c r="F118" s="34">
        <v>514</v>
      </c>
      <c r="G118" s="34">
        <v>56.993225000000002</v>
      </c>
      <c r="H118" s="34">
        <v>10.881816000000001</v>
      </c>
      <c r="I118" s="34">
        <v>6.53</v>
      </c>
      <c r="J118" s="34">
        <v>544.66119400000002</v>
      </c>
      <c r="K118" s="34">
        <v>3.65</v>
      </c>
      <c r="L118" s="34">
        <v>61.459999000000003</v>
      </c>
      <c r="M118" s="34">
        <v>16.41</v>
      </c>
      <c r="N118" s="34">
        <v>33.913052</v>
      </c>
      <c r="O118" s="34">
        <v>5.67</v>
      </c>
      <c r="P118" s="34">
        <v>34.540000999999997</v>
      </c>
      <c r="Q118" s="34">
        <v>15.09</v>
      </c>
      <c r="R118" s="34">
        <v>18.98</v>
      </c>
      <c r="S118" s="34">
        <v>58.255980999999998</v>
      </c>
      <c r="T118" s="34">
        <v>17.755264</v>
      </c>
      <c r="U118" s="34">
        <v>17.600000000000001</v>
      </c>
      <c r="V118" s="34">
        <v>7.0961299999999996</v>
      </c>
      <c r="W118" s="34">
        <v>45.470001000000003</v>
      </c>
      <c r="X118" s="34">
        <v>22.309999000000001</v>
      </c>
      <c r="Y118" s="34">
        <v>16.039259000000001</v>
      </c>
      <c r="Z118" s="34">
        <v>19.732959999999999</v>
      </c>
      <c r="AA118" s="34">
        <v>50.091030000000003</v>
      </c>
      <c r="AB118" s="34">
        <v>31.175239999999999</v>
      </c>
      <c r="AC118" s="34">
        <v>11.08</v>
      </c>
      <c r="AD118" s="34">
        <v>47.91</v>
      </c>
      <c r="AE118" s="34">
        <v>28.139766999999999</v>
      </c>
      <c r="AF118" s="34">
        <v>8.4</v>
      </c>
      <c r="AG118" s="34">
        <v>181.65000900000001</v>
      </c>
      <c r="AH118" s="34">
        <v>31.750454000000001</v>
      </c>
      <c r="AI118" s="34">
        <v>61.047913000000001</v>
      </c>
      <c r="AJ118" s="34">
        <v>4.936922</v>
      </c>
      <c r="AK118" s="34">
        <v>16.799999</v>
      </c>
      <c r="AL118" s="34">
        <v>2.88</v>
      </c>
      <c r="AM118" s="34">
        <v>27.022133</v>
      </c>
      <c r="AN118" s="34">
        <v>29.5</v>
      </c>
      <c r="AO118" s="34">
        <v>54.525714999999998</v>
      </c>
      <c r="AP118" s="34">
        <v>5.77</v>
      </c>
      <c r="AQ118" s="34">
        <v>14.96</v>
      </c>
      <c r="AR118" s="34">
        <v>9.4600000000000009</v>
      </c>
      <c r="AS118" s="34">
        <v>28.272261</v>
      </c>
      <c r="AT118" s="34">
        <v>10.008119000000001</v>
      </c>
      <c r="AU118" s="34">
        <v>8.7100000000000009</v>
      </c>
      <c r="AV118" s="34">
        <v>15.076497</v>
      </c>
      <c r="AW118" s="34">
        <v>24.653856000000001</v>
      </c>
      <c r="AX118" s="34">
        <v>5.83</v>
      </c>
      <c r="AY118" s="34">
        <v>17.370000999999998</v>
      </c>
      <c r="AZ118" s="34">
        <v>67.220000999999996</v>
      </c>
      <c r="BA118" s="34">
        <v>31.940000999999999</v>
      </c>
      <c r="BB118" s="34">
        <v>19.374613</v>
      </c>
      <c r="BC118" s="34">
        <v>27.558244999999999</v>
      </c>
      <c r="BD118" s="34">
        <v>21.84</v>
      </c>
      <c r="BE118" s="38"/>
      <c r="BF118" s="41">
        <f t="shared" si="60"/>
        <v>-9.9427509986587337E-2</v>
      </c>
      <c r="BG118" s="41">
        <f t="shared" si="61"/>
        <v>-1.2594716245834433E-2</v>
      </c>
      <c r="BH118" s="41"/>
      <c r="BI118" s="41">
        <f t="shared" si="63"/>
        <v>2.4692612590371633E-2</v>
      </c>
      <c r="BJ118" s="41">
        <f t="shared" si="64"/>
        <v>2.203081260542147E-2</v>
      </c>
      <c r="BK118" s="41">
        <f t="shared" si="65"/>
        <v>2.6742191748382899E-2</v>
      </c>
      <c r="BL118" s="41">
        <f t="shared" si="66"/>
        <v>-2.527211833488183E-2</v>
      </c>
      <c r="BM118" s="41">
        <f t="shared" si="67"/>
        <v>-1.0662705744040069E-2</v>
      </c>
      <c r="BN118" s="41">
        <f t="shared" si="68"/>
        <v>1.9249258837526033E-3</v>
      </c>
      <c r="BO118" s="41">
        <f t="shared" si="69"/>
        <v>-2.1681066061324052E-2</v>
      </c>
      <c r="BP118" s="41">
        <f t="shared" si="70"/>
        <v>-4.2993485470803505E-2</v>
      </c>
      <c r="BQ118" s="41">
        <f t="shared" si="71"/>
        <v>-1.4519311324453155E-2</v>
      </c>
      <c r="BR118" s="41">
        <f t="shared" si="72"/>
        <v>-7.8814766478663596E-3</v>
      </c>
      <c r="BS118" s="41">
        <f t="shared" si="73"/>
        <v>0</v>
      </c>
      <c r="BT118" s="41">
        <f t="shared" si="74"/>
        <v>2.4026938880826961E-2</v>
      </c>
      <c r="BU118" s="41">
        <f t="shared" si="75"/>
        <v>-4.5344555487793134E-2</v>
      </c>
      <c r="BV118" s="41">
        <f t="shared" si="76"/>
        <v>5.8123808071537525E-3</v>
      </c>
      <c r="BW118" s="41">
        <f t="shared" si="77"/>
        <v>-1.0540045631303348E-2</v>
      </c>
      <c r="BX118" s="47">
        <f t="shared" si="78"/>
        <v>1.0546789892502602E-2</v>
      </c>
      <c r="BY118" s="47">
        <f t="shared" si="79"/>
        <v>0</v>
      </c>
      <c r="BZ118" s="41">
        <f t="shared" si="80"/>
        <v>-5.6387054508232698E-2</v>
      </c>
      <c r="CA118" s="41">
        <f t="shared" si="81"/>
        <v>-1.5382927648692599E-3</v>
      </c>
      <c r="CB118" s="41">
        <f t="shared" si="82"/>
        <v>-2.7847191671711864E-2</v>
      </c>
      <c r="CC118" s="41">
        <f t="shared" si="83"/>
        <v>-1.8163884674074601E-3</v>
      </c>
      <c r="CD118" s="41">
        <f t="shared" si="84"/>
        <v>-2.5497626721592059E-2</v>
      </c>
      <c r="CE118" s="41">
        <f t="shared" si="85"/>
        <v>-2.33425878151941E-3</v>
      </c>
      <c r="CF118" s="41">
        <f t="shared" si="86"/>
        <v>-3.905692779870558E-3</v>
      </c>
      <c r="CG118" s="41">
        <f t="shared" si="59"/>
        <v>4.9921238375369235E-2</v>
      </c>
      <c r="CH118" s="41">
        <f t="shared" si="87"/>
        <v>3.9596509909241746E-2</v>
      </c>
      <c r="CI118" s="41">
        <f t="shared" si="88"/>
        <v>-3.2393020197658867E-3</v>
      </c>
      <c r="CJ118" s="41">
        <f t="shared" si="89"/>
        <v>-2.3530497410194046E-2</v>
      </c>
      <c r="CK118" s="41">
        <f t="shared" si="90"/>
        <v>-7.2455045030576537E-2</v>
      </c>
      <c r="CL118" s="41">
        <f t="shared" si="91"/>
        <v>7.4777983947729026E-3</v>
      </c>
      <c r="CM118" s="41">
        <f t="shared" si="92"/>
        <v>-1.4368241396909336E-2</v>
      </c>
      <c r="CN118" s="41">
        <f t="shared" si="93"/>
        <v>-8.9920015558037792E-3</v>
      </c>
      <c r="CO118" s="41">
        <f t="shared" si="94"/>
        <v>2.6539434586108305E-2</v>
      </c>
      <c r="CP118" s="41">
        <f t="shared" si="95"/>
        <v>5.3488684950986222E-2</v>
      </c>
      <c r="CQ118" s="41">
        <f t="shared" si="96"/>
        <v>0</v>
      </c>
      <c r="CR118" s="41">
        <f t="shared" si="97"/>
        <v>6.8027131930602763E-3</v>
      </c>
      <c r="CS118" s="41">
        <f t="shared" si="98"/>
        <v>-1.4978434111322297E-2</v>
      </c>
      <c r="CT118" s="41">
        <f t="shared" si="99"/>
        <v>2.812136098540307E-2</v>
      </c>
      <c r="CU118" s="41">
        <f t="shared" si="100"/>
        <v>1.3459153374004711E-2</v>
      </c>
      <c r="CV118" s="41">
        <f t="shared" si="101"/>
        <v>5.299429466498814E-3</v>
      </c>
      <c r="CW118" s="41">
        <f t="shared" si="102"/>
        <v>-8.8106647422462533E-3</v>
      </c>
      <c r="CX118" s="41">
        <f t="shared" si="103"/>
        <v>2.6965830864577454E-2</v>
      </c>
      <c r="CY118" s="41">
        <f t="shared" si="104"/>
        <v>1.854050791574249E-2</v>
      </c>
      <c r="CZ118" s="41">
        <f t="shared" si="105"/>
        <v>1.4760411884510716E-2</v>
      </c>
      <c r="DA118" s="41">
        <f t="shared" si="106"/>
        <v>7.0815583544105E-3</v>
      </c>
      <c r="DB118" s="41">
        <f t="shared" si="107"/>
        <v>-7.5944070349948198E-2</v>
      </c>
      <c r="DC118" s="41">
        <f t="shared" si="108"/>
        <v>-1.3154264220570507E-2</v>
      </c>
      <c r="DD118" s="41">
        <f t="shared" si="109"/>
        <v>-1.4033718862790572E-2</v>
      </c>
      <c r="DE118" s="41">
        <f t="shared" si="110"/>
        <v>-3.4767352898131716E-2</v>
      </c>
      <c r="DF118" s="41">
        <f t="shared" si="111"/>
        <v>3.272846261969356E-2</v>
      </c>
      <c r="DG118" s="41">
        <f t="shared" si="112"/>
        <v>-3.1234728362005385E-3</v>
      </c>
      <c r="DH118" s="47">
        <f t="shared" si="113"/>
        <v>-1.6349183046573477E-2</v>
      </c>
    </row>
    <row r="119" spans="1:112">
      <c r="A119" s="43">
        <v>42020</v>
      </c>
      <c r="B119" s="34">
        <v>48.369999</v>
      </c>
      <c r="C119" s="34">
        <v>4.2899609999999999</v>
      </c>
      <c r="D119" s="34"/>
      <c r="E119" s="34">
        <v>2.93</v>
      </c>
      <c r="F119" s="34">
        <v>532</v>
      </c>
      <c r="G119" s="34">
        <v>62.660442000000003</v>
      </c>
      <c r="H119" s="34">
        <v>10.722667</v>
      </c>
      <c r="I119" s="34">
        <v>6.75</v>
      </c>
      <c r="J119" s="34">
        <v>554.08801300000005</v>
      </c>
      <c r="K119" s="34">
        <v>3.77</v>
      </c>
      <c r="L119" s="34">
        <v>59.52</v>
      </c>
      <c r="M119" s="34">
        <v>16.360001</v>
      </c>
      <c r="N119" s="34">
        <v>34.088867</v>
      </c>
      <c r="O119" s="34">
        <v>5.76</v>
      </c>
      <c r="P119" s="34">
        <v>34.580002</v>
      </c>
      <c r="Q119" s="34">
        <v>16.09</v>
      </c>
      <c r="R119" s="34">
        <v>18.610001</v>
      </c>
      <c r="S119" s="34">
        <v>58.078285000000001</v>
      </c>
      <c r="T119" s="34">
        <v>17.568987</v>
      </c>
      <c r="U119" s="34">
        <v>17.530000999999999</v>
      </c>
      <c r="V119" s="34">
        <v>7.2840480000000003</v>
      </c>
      <c r="W119" s="34">
        <v>45.810001</v>
      </c>
      <c r="X119" s="34">
        <v>21.66</v>
      </c>
      <c r="Y119" s="34">
        <v>16.029537000000001</v>
      </c>
      <c r="Z119" s="34">
        <v>19.958525000000002</v>
      </c>
      <c r="AA119" s="34">
        <v>50.304507999999998</v>
      </c>
      <c r="AB119" s="34">
        <v>32.198151000000003</v>
      </c>
      <c r="AC119" s="34">
        <v>11.08</v>
      </c>
      <c r="AD119" s="34">
        <v>48.689999</v>
      </c>
      <c r="AE119" s="34">
        <v>28.441064999999998</v>
      </c>
      <c r="AF119" s="34">
        <v>8.81</v>
      </c>
      <c r="AG119" s="34">
        <v>182.35000600000001</v>
      </c>
      <c r="AH119" s="34">
        <v>32.259911000000002</v>
      </c>
      <c r="AI119" s="34">
        <v>61.407139000000001</v>
      </c>
      <c r="AJ119" s="34">
        <v>4.9053339999999999</v>
      </c>
      <c r="AK119" s="34">
        <v>16.719999000000001</v>
      </c>
      <c r="AL119" s="34">
        <v>2.96</v>
      </c>
      <c r="AM119" s="34">
        <v>27.309698000000001</v>
      </c>
      <c r="AN119" s="34">
        <v>31.400002000000001</v>
      </c>
      <c r="AO119" s="34">
        <v>55.028571999999997</v>
      </c>
      <c r="AP119" s="34">
        <v>5.62</v>
      </c>
      <c r="AQ119" s="34">
        <v>14.98</v>
      </c>
      <c r="AR119" s="34">
        <v>9.5500000000000007</v>
      </c>
      <c r="AS119" s="34">
        <v>28.743790000000001</v>
      </c>
      <c r="AT119" s="34">
        <v>10.054027</v>
      </c>
      <c r="AU119" s="34">
        <v>8.5500000000000007</v>
      </c>
      <c r="AV119" s="34">
        <v>15.168540999999999</v>
      </c>
      <c r="AW119" s="34">
        <v>27.644461</v>
      </c>
      <c r="AX119" s="34">
        <v>5.9</v>
      </c>
      <c r="AY119" s="34">
        <v>18.780000999999999</v>
      </c>
      <c r="AZ119" s="34">
        <v>66.879997000000003</v>
      </c>
      <c r="BA119" s="34">
        <v>32.220001000000003</v>
      </c>
      <c r="BB119" s="34">
        <v>19.267669999999999</v>
      </c>
      <c r="BC119" s="34">
        <v>27.601351000000001</v>
      </c>
      <c r="BD119" s="34">
        <v>22.530000999999999</v>
      </c>
      <c r="BE119" s="38"/>
      <c r="BF119" s="41">
        <f t="shared" si="60"/>
        <v>-6.3866431304946028E-2</v>
      </c>
      <c r="BG119" s="41">
        <f t="shared" si="61"/>
        <v>-4.6700929076632029E-2</v>
      </c>
      <c r="BH119" s="41"/>
      <c r="BI119" s="41">
        <f t="shared" si="63"/>
        <v>2.0690393257446246E-2</v>
      </c>
      <c r="BJ119" s="41">
        <f t="shared" si="64"/>
        <v>3.4420223886479369E-2</v>
      </c>
      <c r="BK119" s="41">
        <f t="shared" si="65"/>
        <v>9.479793832001597E-2</v>
      </c>
      <c r="BL119" s="41">
        <f t="shared" si="66"/>
        <v>-1.4733227250626731E-2</v>
      </c>
      <c r="BM119" s="41">
        <f t="shared" si="67"/>
        <v>3.3135561596098713E-2</v>
      </c>
      <c r="BN119" s="41">
        <f t="shared" si="68"/>
        <v>1.7159603394368225E-2</v>
      </c>
      <c r="BO119" s="41">
        <f t="shared" si="69"/>
        <v>3.2347833865519343E-2</v>
      </c>
      <c r="BP119" s="41">
        <f t="shared" si="70"/>
        <v>-3.2074149906756819E-2</v>
      </c>
      <c r="BQ119" s="41">
        <f t="shared" si="71"/>
        <v>-3.051512802706009E-3</v>
      </c>
      <c r="BR119" s="41">
        <f t="shared" si="72"/>
        <v>5.1708950080429647E-3</v>
      </c>
      <c r="BS119" s="41">
        <f t="shared" si="73"/>
        <v>1.5748356968139112E-2</v>
      </c>
      <c r="BT119" s="41">
        <f t="shared" si="74"/>
        <v>1.1574364215709728E-3</v>
      </c>
      <c r="BU119" s="41">
        <f t="shared" si="75"/>
        <v>6.4165688224534279E-2</v>
      </c>
      <c r="BV119" s="41">
        <f t="shared" si="76"/>
        <v>-1.9686668793072563E-2</v>
      </c>
      <c r="BW119" s="41">
        <f t="shared" si="77"/>
        <v>-3.0549234427022791E-3</v>
      </c>
      <c r="BX119" s="47">
        <f t="shared" si="78"/>
        <v>-1.0546789892502668E-2</v>
      </c>
      <c r="BY119" s="47">
        <f t="shared" si="79"/>
        <v>-3.9851460658991422E-3</v>
      </c>
      <c r="BZ119" s="41">
        <f t="shared" si="80"/>
        <v>2.6137186609631824E-2</v>
      </c>
      <c r="CA119" s="41">
        <f t="shared" si="81"/>
        <v>7.4496398985038712E-3</v>
      </c>
      <c r="CB119" s="41">
        <f t="shared" si="82"/>
        <v>-2.9567722048646296E-2</v>
      </c>
      <c r="CC119" s="41">
        <f t="shared" si="83"/>
        <v>-6.0632150317323121E-4</v>
      </c>
      <c r="CD119" s="41">
        <f t="shared" si="84"/>
        <v>1.1366036233183911E-2</v>
      </c>
      <c r="CE119" s="41">
        <f t="shared" si="85"/>
        <v>4.2527452115254209E-3</v>
      </c>
      <c r="CF119" s="41">
        <f t="shared" si="86"/>
        <v>3.2284838528577262E-2</v>
      </c>
      <c r="CG119" s="41">
        <f t="shared" si="59"/>
        <v>-4.5361266953674401E-2</v>
      </c>
      <c r="CH119" s="41">
        <f t="shared" si="87"/>
        <v>1.6149398761480555E-2</v>
      </c>
      <c r="CI119" s="41">
        <f t="shared" si="88"/>
        <v>1.0650279867758836E-2</v>
      </c>
      <c r="CJ119" s="41">
        <f t="shared" si="89"/>
        <v>4.7655734098820256E-2</v>
      </c>
      <c r="CK119" s="41">
        <f t="shared" si="90"/>
        <v>3.8461419454055017E-3</v>
      </c>
      <c r="CL119" s="41">
        <f t="shared" si="91"/>
        <v>1.5918289409721009E-2</v>
      </c>
      <c r="CM119" s="41">
        <f t="shared" si="92"/>
        <v>5.8670838743238845E-3</v>
      </c>
      <c r="CN119" s="41">
        <f t="shared" si="93"/>
        <v>-6.4188756027538686E-3</v>
      </c>
      <c r="CO119" s="41">
        <f t="shared" si="94"/>
        <v>-4.7732790374604627E-3</v>
      </c>
      <c r="CP119" s="41">
        <f t="shared" si="95"/>
        <v>2.7398974188114562E-2</v>
      </c>
      <c r="CQ119" s="41">
        <f t="shared" si="96"/>
        <v>1.0585606262907948E-2</v>
      </c>
      <c r="CR119" s="41">
        <f t="shared" si="97"/>
        <v>6.2417693262699053E-2</v>
      </c>
      <c r="CS119" s="41">
        <f t="shared" si="98"/>
        <v>9.1801160003559378E-3</v>
      </c>
      <c r="CT119" s="41">
        <f t="shared" si="99"/>
        <v>-2.6340416614408377E-2</v>
      </c>
      <c r="CU119" s="41">
        <f t="shared" si="100"/>
        <v>1.3360055427421298E-3</v>
      </c>
      <c r="CV119" s="41">
        <f t="shared" si="101"/>
        <v>9.4687714288519669E-3</v>
      </c>
      <c r="CW119" s="41">
        <f t="shared" si="102"/>
        <v>1.6540596628544828E-2</v>
      </c>
      <c r="CX119" s="41">
        <f t="shared" si="103"/>
        <v>4.5765871835579015E-3</v>
      </c>
      <c r="CY119" s="41">
        <f t="shared" si="104"/>
        <v>-1.8540507915742552E-2</v>
      </c>
      <c r="CZ119" s="41">
        <f t="shared" si="105"/>
        <v>6.0865709051278333E-3</v>
      </c>
      <c r="DA119" s="41">
        <f t="shared" si="106"/>
        <v>0.11449206412814047</v>
      </c>
      <c r="DB119" s="41">
        <f t="shared" si="107"/>
        <v>1.1935350549272854E-2</v>
      </c>
      <c r="DC119" s="41">
        <f t="shared" si="108"/>
        <v>7.8047889204715962E-2</v>
      </c>
      <c r="DD119" s="41">
        <f t="shared" si="109"/>
        <v>-5.0709132534984122E-3</v>
      </c>
      <c r="DE119" s="41">
        <f t="shared" si="110"/>
        <v>8.7282346898815439E-3</v>
      </c>
      <c r="DF119" s="41">
        <f t="shared" si="111"/>
        <v>-5.5350390675002834E-3</v>
      </c>
      <c r="DG119" s="41">
        <f t="shared" si="112"/>
        <v>1.5629559279243478E-3</v>
      </c>
      <c r="DH119" s="47">
        <f t="shared" si="113"/>
        <v>3.1104647952711742E-2</v>
      </c>
    </row>
    <row r="120" spans="1:112">
      <c r="A120" s="43">
        <v>42024</v>
      </c>
      <c r="B120" s="34">
        <v>47.639999000000003</v>
      </c>
      <c r="C120" s="34">
        <v>4.341234</v>
      </c>
      <c r="D120" s="34"/>
      <c r="E120" s="34">
        <v>3.07</v>
      </c>
      <c r="F120" s="34">
        <v>532.79998799999998</v>
      </c>
      <c r="G120" s="34">
        <v>63.018089000000003</v>
      </c>
      <c r="H120" s="34">
        <v>11.15038</v>
      </c>
      <c r="I120" s="34">
        <v>6.6</v>
      </c>
      <c r="J120" s="34">
        <v>543.61377000000005</v>
      </c>
      <c r="K120" s="34">
        <v>3.77</v>
      </c>
      <c r="L120" s="34">
        <v>60</v>
      </c>
      <c r="M120" s="34">
        <v>16.18</v>
      </c>
      <c r="N120" s="34">
        <v>33.737236000000003</v>
      </c>
      <c r="O120" s="34">
        <v>5.8</v>
      </c>
      <c r="P120" s="34">
        <v>33.529998999999997</v>
      </c>
      <c r="Q120" s="34">
        <v>15.36</v>
      </c>
      <c r="R120" s="34">
        <v>18.77</v>
      </c>
      <c r="S120" s="34">
        <v>57.610672000000001</v>
      </c>
      <c r="T120" s="34">
        <v>17.774871999999998</v>
      </c>
      <c r="U120" s="34">
        <v>18.170000000000002</v>
      </c>
      <c r="V120" s="34">
        <v>7.337739</v>
      </c>
      <c r="W120" s="34">
        <v>45.43</v>
      </c>
      <c r="X120" s="34">
        <v>21.190000999999999</v>
      </c>
      <c r="Y120" s="34">
        <v>15.951776000000001</v>
      </c>
      <c r="Z120" s="34">
        <v>19.198277000000001</v>
      </c>
      <c r="AA120" s="34">
        <v>50.125458000000002</v>
      </c>
      <c r="AB120" s="34">
        <v>31.222172</v>
      </c>
      <c r="AC120" s="34">
        <v>11.21</v>
      </c>
      <c r="AD120" s="34">
        <v>48.880001</v>
      </c>
      <c r="AE120" s="34">
        <v>28.605412999999999</v>
      </c>
      <c r="AF120" s="34">
        <v>8.84</v>
      </c>
      <c r="AG120" s="34">
        <v>177.09999099999999</v>
      </c>
      <c r="AH120" s="34">
        <v>31.977886000000002</v>
      </c>
      <c r="AI120" s="34">
        <v>61.649853</v>
      </c>
      <c r="AJ120" s="34">
        <v>4.9499279999999999</v>
      </c>
      <c r="AK120" s="34">
        <v>16.629999000000002</v>
      </c>
      <c r="AL120" s="34">
        <v>2.89</v>
      </c>
      <c r="AM120" s="34">
        <v>27.219833000000001</v>
      </c>
      <c r="AN120" s="34">
        <v>31.500001999999999</v>
      </c>
      <c r="AO120" s="34">
        <v>54.291428000000003</v>
      </c>
      <c r="AP120" s="34">
        <v>5.61</v>
      </c>
      <c r="AQ120" s="34">
        <v>14.49</v>
      </c>
      <c r="AR120" s="34">
        <v>9.27</v>
      </c>
      <c r="AS120" s="34">
        <v>28.820772000000002</v>
      </c>
      <c r="AT120" s="34">
        <v>9.9622089999999996</v>
      </c>
      <c r="AU120" s="34">
        <v>8.57</v>
      </c>
      <c r="AV120" s="34">
        <v>15.315807</v>
      </c>
      <c r="AW120" s="34">
        <v>25.846786000000002</v>
      </c>
      <c r="AX120" s="34">
        <v>6.17</v>
      </c>
      <c r="AY120" s="34">
        <v>19.129999000000002</v>
      </c>
      <c r="AZ120" s="34">
        <v>66.319999999999993</v>
      </c>
      <c r="BA120" s="34">
        <v>31.4</v>
      </c>
      <c r="BB120" s="34">
        <v>19.205283999999999</v>
      </c>
      <c r="BC120" s="34">
        <v>27.419357000000002</v>
      </c>
      <c r="BD120" s="34">
        <v>22.610001</v>
      </c>
      <c r="BE120" s="38"/>
      <c r="BF120" s="41">
        <f t="shared" si="60"/>
        <v>-1.5207042664585058E-2</v>
      </c>
      <c r="BG120" s="41">
        <f t="shared" si="61"/>
        <v>1.1880997505411463E-2</v>
      </c>
      <c r="BH120" s="41"/>
      <c r="BI120" s="41">
        <f t="shared" si="63"/>
        <v>4.6675138570129678E-2</v>
      </c>
      <c r="BJ120" s="41">
        <f t="shared" si="64"/>
        <v>1.5026073620120989E-3</v>
      </c>
      <c r="BK120" s="41">
        <f t="shared" si="65"/>
        <v>5.6914727215203595E-3</v>
      </c>
      <c r="BL120" s="41">
        <f t="shared" si="66"/>
        <v>3.9113666029225197E-2</v>
      </c>
      <c r="BM120" s="41">
        <f t="shared" si="67"/>
        <v>-2.2472855852058628E-2</v>
      </c>
      <c r="BN120" s="41">
        <f t="shared" si="68"/>
        <v>-1.9084529278120776E-2</v>
      </c>
      <c r="BO120" s="41">
        <f t="shared" si="69"/>
        <v>0</v>
      </c>
      <c r="BP120" s="41">
        <f t="shared" si="70"/>
        <v>8.0321716972642527E-3</v>
      </c>
      <c r="BQ120" s="41">
        <f t="shared" si="71"/>
        <v>-1.1063480668947964E-2</v>
      </c>
      <c r="BR120" s="41">
        <f t="shared" si="72"/>
        <v>-1.0368696851458744E-2</v>
      </c>
      <c r="BS120" s="41">
        <f t="shared" si="73"/>
        <v>6.920442844573757E-3</v>
      </c>
      <c r="BT120" s="41">
        <f t="shared" si="74"/>
        <v>-3.0835007437944276E-2</v>
      </c>
      <c r="BU120" s="41">
        <f t="shared" si="75"/>
        <v>-4.6431233284765741E-2</v>
      </c>
      <c r="BV120" s="41">
        <f t="shared" si="76"/>
        <v>8.5607262097080732E-3</v>
      </c>
      <c r="BW120" s="41">
        <f t="shared" si="77"/>
        <v>-8.084013525843467E-3</v>
      </c>
      <c r="BX120" s="47">
        <f t="shared" si="78"/>
        <v>1.1650529095223423E-2</v>
      </c>
      <c r="BY120" s="47">
        <f t="shared" si="79"/>
        <v>3.5858126429872787E-2</v>
      </c>
      <c r="BZ120" s="41">
        <f t="shared" si="80"/>
        <v>7.344005396309093E-3</v>
      </c>
      <c r="CA120" s="41">
        <f t="shared" si="81"/>
        <v>-8.3297499566334695E-3</v>
      </c>
      <c r="CB120" s="41">
        <f t="shared" si="82"/>
        <v>-2.1937822100566353E-2</v>
      </c>
      <c r="CC120" s="41">
        <f t="shared" si="83"/>
        <v>-4.8629118660875482E-3</v>
      </c>
      <c r="CD120" s="41">
        <f t="shared" si="84"/>
        <v>-3.883583493358489E-2</v>
      </c>
      <c r="CE120" s="41">
        <f t="shared" si="85"/>
        <v>-3.5656726141626927E-3</v>
      </c>
      <c r="CF120" s="41">
        <f t="shared" si="86"/>
        <v>-3.0780545086080035E-2</v>
      </c>
      <c r="CG120" s="41">
        <f t="shared" si="59"/>
        <v>-1.0979067282412013E-2</v>
      </c>
      <c r="CH120" s="41">
        <f t="shared" si="87"/>
        <v>3.8946856650936027E-3</v>
      </c>
      <c r="CI120" s="41">
        <f t="shared" si="88"/>
        <v>5.7619141602802317E-3</v>
      </c>
      <c r="CJ120" s="41">
        <f t="shared" si="89"/>
        <v>3.3994367014637886E-3</v>
      </c>
      <c r="CK120" s="41">
        <f t="shared" si="90"/>
        <v>-2.9213456188405207E-2</v>
      </c>
      <c r="CL120" s="41">
        <f t="shared" si="91"/>
        <v>-8.7807124528168547E-3</v>
      </c>
      <c r="CM120" s="41">
        <f t="shared" si="92"/>
        <v>3.9447464267579032E-3</v>
      </c>
      <c r="CN120" s="41">
        <f t="shared" si="93"/>
        <v>9.049846539362031E-3</v>
      </c>
      <c r="CO120" s="41">
        <f t="shared" si="94"/>
        <v>-5.3973147753978434E-3</v>
      </c>
      <c r="CP120" s="41">
        <f t="shared" si="95"/>
        <v>-2.3932766211628136E-2</v>
      </c>
      <c r="CQ120" s="41">
        <f t="shared" si="96"/>
        <v>-3.2960151942491478E-3</v>
      </c>
      <c r="CR120" s="41">
        <f t="shared" si="97"/>
        <v>3.1796527151755852E-3</v>
      </c>
      <c r="CS120" s="41">
        <f t="shared" si="98"/>
        <v>-1.3486190494845533E-2</v>
      </c>
      <c r="CT120" s="41">
        <f t="shared" si="99"/>
        <v>-1.7809443709946974E-3</v>
      </c>
      <c r="CU120" s="41">
        <f t="shared" si="100"/>
        <v>-3.325722175648247E-2</v>
      </c>
      <c r="CV120" s="41">
        <f t="shared" si="101"/>
        <v>-2.9757774914875194E-2</v>
      </c>
      <c r="CW120" s="41">
        <f t="shared" si="102"/>
        <v>2.6746332541168799E-3</v>
      </c>
      <c r="CX120" s="41">
        <f t="shared" si="103"/>
        <v>-9.1744166111191062E-3</v>
      </c>
      <c r="CY120" s="41">
        <f t="shared" si="104"/>
        <v>2.3364496610195056E-3</v>
      </c>
      <c r="CZ120" s="41">
        <f t="shared" si="105"/>
        <v>9.6618202635945644E-3</v>
      </c>
      <c r="DA120" s="41">
        <f t="shared" si="106"/>
        <v>-6.7239121867322935E-2</v>
      </c>
      <c r="DB120" s="41">
        <f t="shared" si="107"/>
        <v>4.4746487005622518E-2</v>
      </c>
      <c r="DC120" s="41">
        <f t="shared" si="108"/>
        <v>1.8465204149993295E-2</v>
      </c>
      <c r="DD120" s="41">
        <f t="shared" si="109"/>
        <v>-8.4084130929464145E-3</v>
      </c>
      <c r="DE120" s="41">
        <f t="shared" si="110"/>
        <v>-2.5779515871243486E-2</v>
      </c>
      <c r="DF120" s="41">
        <f t="shared" si="111"/>
        <v>-3.2431122746728563E-3</v>
      </c>
      <c r="DG120" s="41">
        <f t="shared" si="112"/>
        <v>-6.6154969777476895E-3</v>
      </c>
      <c r="DH120" s="47">
        <f t="shared" si="113"/>
        <v>3.5445316886789993E-3</v>
      </c>
    </row>
    <row r="121" spans="1:112">
      <c r="A121" s="43">
        <v>42025</v>
      </c>
      <c r="B121" s="34">
        <v>41.610000999999997</v>
      </c>
      <c r="C121" s="34">
        <v>4.2728679999999999</v>
      </c>
      <c r="D121" s="34"/>
      <c r="E121" s="34">
        <v>3.4</v>
      </c>
      <c r="F121" s="34">
        <v>546</v>
      </c>
      <c r="G121" s="34">
        <v>62.293635999999999</v>
      </c>
      <c r="H121" s="34">
        <v>10.802239999999999</v>
      </c>
      <c r="I121" s="34">
        <v>6.51</v>
      </c>
      <c r="J121" s="34">
        <v>532.09210199999995</v>
      </c>
      <c r="K121" s="34">
        <v>3.89</v>
      </c>
      <c r="L121" s="34">
        <v>64</v>
      </c>
      <c r="M121" s="34">
        <v>15.91</v>
      </c>
      <c r="N121" s="34">
        <v>33.496665999999998</v>
      </c>
      <c r="O121" s="34">
        <v>5.84</v>
      </c>
      <c r="P121" s="34">
        <v>33.889999000000003</v>
      </c>
      <c r="Q121" s="34">
        <v>15.94</v>
      </c>
      <c r="R121" s="34">
        <v>19.290001</v>
      </c>
      <c r="S121" s="34">
        <v>56.394852</v>
      </c>
      <c r="T121" s="34">
        <v>17.745460999999999</v>
      </c>
      <c r="U121" s="34">
        <v>18.25</v>
      </c>
      <c r="V121" s="34">
        <v>7.2482550000000003</v>
      </c>
      <c r="W121" s="34">
        <v>41.919998</v>
      </c>
      <c r="X121" s="34">
        <v>21.030000999999999</v>
      </c>
      <c r="Y121" s="34">
        <v>14.940811999999999</v>
      </c>
      <c r="Z121" s="34">
        <v>19.089673999999999</v>
      </c>
      <c r="AA121" s="34">
        <v>50.125458000000002</v>
      </c>
      <c r="AB121" s="34">
        <v>31.278473000000002</v>
      </c>
      <c r="AC121" s="34">
        <v>11.13</v>
      </c>
      <c r="AD121" s="34">
        <v>47.360000999999997</v>
      </c>
      <c r="AE121" s="34">
        <v>28.349764</v>
      </c>
      <c r="AF121" s="34">
        <v>8.68</v>
      </c>
      <c r="AG121" s="34">
        <v>250.25</v>
      </c>
      <c r="AH121" s="34">
        <v>30.968060000000001</v>
      </c>
      <c r="AI121" s="34">
        <v>62.057609999999997</v>
      </c>
      <c r="AJ121" s="34">
        <v>4.954574</v>
      </c>
      <c r="AK121" s="34">
        <v>16.98</v>
      </c>
      <c r="AL121" s="34">
        <v>2.73</v>
      </c>
      <c r="AM121" s="34">
        <v>27.426523</v>
      </c>
      <c r="AN121" s="34">
        <v>31.500001999999999</v>
      </c>
      <c r="AO121" s="34">
        <v>54.240001999999997</v>
      </c>
      <c r="AP121" s="34">
        <v>5.7</v>
      </c>
      <c r="AQ121" s="34">
        <v>14.79</v>
      </c>
      <c r="AR121" s="34">
        <v>9.24</v>
      </c>
      <c r="AS121" s="34">
        <v>28.560950999999999</v>
      </c>
      <c r="AT121" s="34">
        <v>9.9346650000000007</v>
      </c>
      <c r="AU121" s="34">
        <v>8.07</v>
      </c>
      <c r="AV121" s="34">
        <v>15.196153000000001</v>
      </c>
      <c r="AW121" s="34">
        <v>26.666924999999999</v>
      </c>
      <c r="AX121" s="34">
        <v>6.34</v>
      </c>
      <c r="AY121" s="34">
        <v>19.459999</v>
      </c>
      <c r="AZ121" s="34">
        <v>66.059997999999993</v>
      </c>
      <c r="BA121" s="34">
        <v>30.870000999999998</v>
      </c>
      <c r="BB121" s="34">
        <v>19.080517</v>
      </c>
      <c r="BC121" s="34">
        <v>27.371458000000001</v>
      </c>
      <c r="BD121" s="34">
        <v>22.629999000000002</v>
      </c>
      <c r="BE121" s="38"/>
      <c r="BF121" s="41">
        <f t="shared" si="60"/>
        <v>-0.13533217646880114</v>
      </c>
      <c r="BG121" s="41">
        <f t="shared" si="61"/>
        <v>-1.5873374955406586E-2</v>
      </c>
      <c r="BH121" s="41"/>
      <c r="BI121" s="41">
        <f t="shared" si="63"/>
        <v>0.10209787002300996</v>
      </c>
      <c r="BJ121" s="41">
        <f t="shared" si="64"/>
        <v>2.4472879041248549E-2</v>
      </c>
      <c r="BK121" s="41">
        <f t="shared" si="65"/>
        <v>-1.1562542469770329E-2</v>
      </c>
      <c r="BL121" s="41">
        <f t="shared" si="66"/>
        <v>-3.1720058011243495E-2</v>
      </c>
      <c r="BM121" s="41">
        <f t="shared" si="67"/>
        <v>-1.373019281190202E-2</v>
      </c>
      <c r="BN121" s="41">
        <f t="shared" si="68"/>
        <v>-2.1422414664435063E-2</v>
      </c>
      <c r="BO121" s="41">
        <f t="shared" si="69"/>
        <v>3.1334156170435661E-2</v>
      </c>
      <c r="BP121" s="41">
        <f t="shared" si="70"/>
        <v>6.4538521137571164E-2</v>
      </c>
      <c r="BQ121" s="41">
        <f t="shared" si="71"/>
        <v>-1.6828069280650112E-2</v>
      </c>
      <c r="BR121" s="41">
        <f t="shared" si="72"/>
        <v>-7.1562417028121902E-3</v>
      </c>
      <c r="BS121" s="41">
        <f t="shared" si="73"/>
        <v>6.8728792877620504E-3</v>
      </c>
      <c r="BT121" s="41">
        <f t="shared" si="74"/>
        <v>1.0679425457631829E-2</v>
      </c>
      <c r="BU121" s="41">
        <f t="shared" si="75"/>
        <v>3.7064945642542944E-2</v>
      </c>
      <c r="BV121" s="41">
        <f t="shared" si="76"/>
        <v>2.7327028159550622E-2</v>
      </c>
      <c r="BW121" s="41">
        <f t="shared" si="77"/>
        <v>-2.1329950575509123E-2</v>
      </c>
      <c r="BX121" s="47">
        <f t="shared" si="78"/>
        <v>-1.6560096281369094E-3</v>
      </c>
      <c r="BY121" s="47">
        <f t="shared" si="79"/>
        <v>4.3931976204205532E-3</v>
      </c>
      <c r="BZ121" s="41">
        <f t="shared" si="80"/>
        <v>-1.2270006784782692E-2</v>
      </c>
      <c r="CA121" s="41">
        <f t="shared" si="81"/>
        <v>-8.0409687468449995E-2</v>
      </c>
      <c r="CB121" s="41">
        <f t="shared" si="82"/>
        <v>-7.5793822065535841E-3</v>
      </c>
      <c r="CC121" s="41">
        <f t="shared" si="83"/>
        <v>-6.5473642030509899E-2</v>
      </c>
      <c r="CD121" s="41">
        <f t="shared" si="84"/>
        <v>-5.6729748353896289E-3</v>
      </c>
      <c r="CE121" s="41">
        <f t="shared" si="85"/>
        <v>0</v>
      </c>
      <c r="CF121" s="41">
        <f t="shared" si="86"/>
        <v>1.8016138946579494E-3</v>
      </c>
      <c r="CG121" s="41">
        <f t="shared" si="59"/>
        <v>2.0938407185170406E-2</v>
      </c>
      <c r="CH121" s="41">
        <f t="shared" si="87"/>
        <v>-3.1590323630990048E-2</v>
      </c>
      <c r="CI121" s="41">
        <f t="shared" si="88"/>
        <v>-8.9772600274521473E-3</v>
      </c>
      <c r="CJ121" s="41">
        <f t="shared" si="89"/>
        <v>-1.8265347977293313E-2</v>
      </c>
      <c r="CK121" s="41">
        <f t="shared" si="90"/>
        <v>0.34574592422528999</v>
      </c>
      <c r="CL121" s="41">
        <f t="shared" si="91"/>
        <v>-3.2088250648646052E-2</v>
      </c>
      <c r="CM121" s="41">
        <f t="shared" si="92"/>
        <v>6.592301981102602E-3</v>
      </c>
      <c r="CN121" s="41">
        <f t="shared" si="93"/>
        <v>9.3815930185318073E-4</v>
      </c>
      <c r="CO121" s="41">
        <f t="shared" si="94"/>
        <v>2.0827947810657665E-2</v>
      </c>
      <c r="CP121" s="41">
        <f t="shared" si="95"/>
        <v>-5.6954892927472502E-2</v>
      </c>
      <c r="CQ121" s="41">
        <f t="shared" si="96"/>
        <v>7.5646758821504342E-3</v>
      </c>
      <c r="CR121" s="41">
        <f t="shared" si="97"/>
        <v>0</v>
      </c>
      <c r="CS121" s="41">
        <f t="shared" si="98"/>
        <v>-9.4767025273184398E-4</v>
      </c>
      <c r="CT121" s="41">
        <f t="shared" si="99"/>
        <v>1.5915455305899582E-2</v>
      </c>
      <c r="CU121" s="41">
        <f t="shared" si="100"/>
        <v>2.0492520390117386E-2</v>
      </c>
      <c r="CV121" s="41">
        <f t="shared" si="101"/>
        <v>-3.2414939241709557E-3</v>
      </c>
      <c r="CW121" s="41">
        <f t="shared" si="102"/>
        <v>-9.055941929782001E-3</v>
      </c>
      <c r="CX121" s="41">
        <f t="shared" si="103"/>
        <v>-2.7686778933265744E-3</v>
      </c>
      <c r="CY121" s="41">
        <f t="shared" si="104"/>
        <v>-6.0114250327830993E-2</v>
      </c>
      <c r="CZ121" s="41">
        <f t="shared" si="105"/>
        <v>-7.8431286205384483E-3</v>
      </c>
      <c r="DA121" s="41">
        <f t="shared" si="106"/>
        <v>3.1237772922947521E-2</v>
      </c>
      <c r="DB121" s="41">
        <f t="shared" si="107"/>
        <v>2.7179930531838196E-2</v>
      </c>
      <c r="DC121" s="41">
        <f t="shared" si="108"/>
        <v>1.7103294192151255E-2</v>
      </c>
      <c r="DD121" s="41">
        <f t="shared" si="109"/>
        <v>-3.928121139903467E-3</v>
      </c>
      <c r="DE121" s="41">
        <f t="shared" si="110"/>
        <v>-1.7023022006230324E-2</v>
      </c>
      <c r="DF121" s="41">
        <f t="shared" si="111"/>
        <v>-6.5176874151049715E-3</v>
      </c>
      <c r="DG121" s="41">
        <f t="shared" si="112"/>
        <v>-1.748432185297103E-3</v>
      </c>
      <c r="DH121" s="47">
        <f t="shared" si="113"/>
        <v>8.8408493822059175E-4</v>
      </c>
    </row>
    <row r="122" spans="1:112">
      <c r="A122" s="43">
        <v>42026</v>
      </c>
      <c r="B122" s="34">
        <v>43.290000999999997</v>
      </c>
      <c r="C122" s="34">
        <v>4.2329879999999998</v>
      </c>
      <c r="D122" s="34"/>
      <c r="E122" s="34">
        <v>3.31</v>
      </c>
      <c r="F122" s="34">
        <v>540.40002400000003</v>
      </c>
      <c r="G122" s="34">
        <v>62.165241000000002</v>
      </c>
      <c r="H122" s="34">
        <v>12.781658</v>
      </c>
      <c r="I122" s="34">
        <v>6.84</v>
      </c>
      <c r="J122" s="34">
        <v>533.13952600000005</v>
      </c>
      <c r="K122" s="34">
        <v>3.7</v>
      </c>
      <c r="L122" s="34">
        <v>65.129997000000003</v>
      </c>
      <c r="M122" s="34">
        <v>15.75</v>
      </c>
      <c r="N122" s="34">
        <v>33.626201999999999</v>
      </c>
      <c r="O122" s="34">
        <v>5.59</v>
      </c>
      <c r="P122" s="34">
        <v>32.869999</v>
      </c>
      <c r="Q122" s="34">
        <v>15.78</v>
      </c>
      <c r="R122" s="34">
        <v>19.620000999999998</v>
      </c>
      <c r="S122" s="34">
        <v>56.797012000000002</v>
      </c>
      <c r="T122" s="34">
        <v>17.774871999999998</v>
      </c>
      <c r="U122" s="34">
        <v>18.5</v>
      </c>
      <c r="V122" s="34">
        <v>7.2035119999999999</v>
      </c>
      <c r="W122" s="34">
        <v>41.709999000000003</v>
      </c>
      <c r="X122" s="34">
        <v>21.24</v>
      </c>
      <c r="Y122" s="34">
        <v>14.921371000000001</v>
      </c>
      <c r="Z122" s="34">
        <v>18.872458999999999</v>
      </c>
      <c r="AA122" s="34">
        <v>50.882950000000001</v>
      </c>
      <c r="AB122" s="34">
        <v>30.264948</v>
      </c>
      <c r="AC122" s="34">
        <v>10.88</v>
      </c>
      <c r="AD122" s="34">
        <v>47.740001999999997</v>
      </c>
      <c r="AE122" s="34">
        <v>28.431933999999998</v>
      </c>
      <c r="AF122" s="34">
        <v>8.4700000000000006</v>
      </c>
      <c r="AG122" s="34">
        <v>238.34999099999999</v>
      </c>
      <c r="AH122" s="34">
        <v>30.931671000000001</v>
      </c>
      <c r="AI122" s="34">
        <v>62.135283999999999</v>
      </c>
      <c r="AJ122" s="34">
        <v>4.9517860000000002</v>
      </c>
      <c r="AK122" s="34">
        <v>18</v>
      </c>
      <c r="AL122" s="34">
        <v>2.7650000000000001</v>
      </c>
      <c r="AM122" s="34">
        <v>25.215868</v>
      </c>
      <c r="AN122" s="34">
        <v>31.500001999999999</v>
      </c>
      <c r="AO122" s="34">
        <v>55.388573000000001</v>
      </c>
      <c r="AP122" s="34">
        <v>5.73</v>
      </c>
      <c r="AQ122" s="34">
        <v>14.62</v>
      </c>
      <c r="AR122" s="34">
        <v>9.57</v>
      </c>
      <c r="AS122" s="34">
        <v>28.724543000000001</v>
      </c>
      <c r="AT122" s="34">
        <v>9.8887529999999995</v>
      </c>
      <c r="AU122" s="34">
        <v>8.2799999999999994</v>
      </c>
      <c r="AV122" s="34">
        <v>15.2974</v>
      </c>
      <c r="AW122" s="34">
        <v>26.592366999999999</v>
      </c>
      <c r="AX122" s="34">
        <v>6.25</v>
      </c>
      <c r="AY122" s="34">
        <v>19.280000999999999</v>
      </c>
      <c r="AZ122" s="34">
        <v>66.830001999999993</v>
      </c>
      <c r="BA122" s="34">
        <v>31.25</v>
      </c>
      <c r="BB122" s="34">
        <v>18.929013999999999</v>
      </c>
      <c r="BC122" s="34">
        <v>27.682772</v>
      </c>
      <c r="BD122" s="34">
        <v>23.07</v>
      </c>
      <c r="BE122" s="38"/>
      <c r="BF122" s="41">
        <f t="shared" si="60"/>
        <v>3.9581137526378013E-2</v>
      </c>
      <c r="BG122" s="41">
        <f t="shared" si="61"/>
        <v>-9.3771378736360409E-3</v>
      </c>
      <c r="BH122" s="41"/>
      <c r="BI122" s="41">
        <f t="shared" si="63"/>
        <v>-2.6827242233144075E-2</v>
      </c>
      <c r="BJ122" s="41">
        <f t="shared" si="64"/>
        <v>-1.0309325247315126E-2</v>
      </c>
      <c r="BK122" s="41">
        <f t="shared" si="65"/>
        <v>-2.0632525159010656E-3</v>
      </c>
      <c r="BL122" s="41">
        <f t="shared" si="66"/>
        <v>0.16825765446233926</v>
      </c>
      <c r="BM122" s="41">
        <f t="shared" si="67"/>
        <v>4.9448275413981328E-2</v>
      </c>
      <c r="BN122" s="41">
        <f t="shared" si="68"/>
        <v>1.9665663505175636E-3</v>
      </c>
      <c r="BO122" s="41">
        <f t="shared" si="69"/>
        <v>-5.0076337980176203E-2</v>
      </c>
      <c r="BP122" s="41">
        <f t="shared" si="70"/>
        <v>1.7502143136914589E-2</v>
      </c>
      <c r="BQ122" s="41">
        <f t="shared" si="71"/>
        <v>-1.0107477078053474E-2</v>
      </c>
      <c r="BR122" s="41">
        <f t="shared" si="72"/>
        <v>3.8596730047031733E-3</v>
      </c>
      <c r="BS122" s="41">
        <f t="shared" si="73"/>
        <v>-4.3751509673127902E-2</v>
      </c>
      <c r="BT122" s="41">
        <f t="shared" si="74"/>
        <v>-3.055959885848079E-2</v>
      </c>
      <c r="BU122" s="41">
        <f t="shared" si="75"/>
        <v>-1.0088357944340766E-2</v>
      </c>
      <c r="BV122" s="41">
        <f t="shared" si="76"/>
        <v>1.6962626347647048E-2</v>
      </c>
      <c r="BW122" s="41">
        <f t="shared" si="77"/>
        <v>7.1058409672714483E-3</v>
      </c>
      <c r="BX122" s="47">
        <f t="shared" si="78"/>
        <v>1.656009628136986E-3</v>
      </c>
      <c r="BY122" s="47">
        <f t="shared" si="79"/>
        <v>1.3605652055778678E-2</v>
      </c>
      <c r="BZ122" s="41">
        <f t="shared" si="80"/>
        <v>-6.1920653661291306E-3</v>
      </c>
      <c r="CA122" s="41">
        <f t="shared" si="81"/>
        <v>-5.0221080690741431E-3</v>
      </c>
      <c r="CB122" s="41">
        <f t="shared" si="82"/>
        <v>9.9361591080133413E-3</v>
      </c>
      <c r="CC122" s="41">
        <f t="shared" si="83"/>
        <v>-1.302048329592919E-3</v>
      </c>
      <c r="CD122" s="41">
        <f t="shared" si="84"/>
        <v>-1.1443897032067864E-2</v>
      </c>
      <c r="CE122" s="41">
        <f t="shared" si="85"/>
        <v>1.4998874168768418E-2</v>
      </c>
      <c r="CF122" s="41">
        <f t="shared" si="86"/>
        <v>-3.2939886164076913E-2</v>
      </c>
      <c r="CG122" s="41">
        <f t="shared" si="59"/>
        <v>-1.1780834031149453E-2</v>
      </c>
      <c r="CH122" s="41">
        <f t="shared" si="87"/>
        <v>7.9916511136584704E-3</v>
      </c>
      <c r="CI122" s="41">
        <f t="shared" si="88"/>
        <v>2.8942444573992463E-3</v>
      </c>
      <c r="CJ122" s="41">
        <f t="shared" si="89"/>
        <v>-2.4491020008295641E-2</v>
      </c>
      <c r="CK122" s="41">
        <f t="shared" si="90"/>
        <v>-4.8720274304093272E-2</v>
      </c>
      <c r="CL122" s="41">
        <f t="shared" si="91"/>
        <v>-1.1757403014209329E-3</v>
      </c>
      <c r="CM122" s="41">
        <f t="shared" si="92"/>
        <v>1.2508607799691718E-3</v>
      </c>
      <c r="CN122" s="41">
        <f t="shared" si="93"/>
        <v>-5.6287073629636474E-4</v>
      </c>
      <c r="CO122" s="41">
        <f t="shared" si="94"/>
        <v>5.8335577012963422E-2</v>
      </c>
      <c r="CP122" s="41">
        <f t="shared" si="95"/>
        <v>1.2739025777429712E-2</v>
      </c>
      <c r="CQ122" s="41">
        <f t="shared" si="96"/>
        <v>-8.4037059001746794E-2</v>
      </c>
      <c r="CR122" s="41">
        <f t="shared" si="97"/>
        <v>0</v>
      </c>
      <c r="CS122" s="41">
        <f t="shared" si="98"/>
        <v>2.0954628434787244E-2</v>
      </c>
      <c r="CT122" s="41">
        <f t="shared" si="99"/>
        <v>5.249355886143745E-3</v>
      </c>
      <c r="CU122" s="41">
        <f t="shared" si="100"/>
        <v>-1.1560822401075971E-2</v>
      </c>
      <c r="CV122" s="41">
        <f t="shared" si="101"/>
        <v>3.5091319811270193E-2</v>
      </c>
      <c r="CW122" s="41">
        <f t="shared" si="102"/>
        <v>5.7114788854175282E-3</v>
      </c>
      <c r="CX122" s="41">
        <f t="shared" si="103"/>
        <v>-4.6321055321705985E-3</v>
      </c>
      <c r="CY122" s="41">
        <f t="shared" si="104"/>
        <v>2.5689486115310869E-2</v>
      </c>
      <c r="CZ122" s="41">
        <f t="shared" si="105"/>
        <v>6.6405756035841637E-3</v>
      </c>
      <c r="DA122" s="41">
        <f t="shared" si="106"/>
        <v>-2.7998137378445836E-3</v>
      </c>
      <c r="DB122" s="41">
        <f t="shared" si="107"/>
        <v>-1.4297304700824449E-2</v>
      </c>
      <c r="DC122" s="41">
        <f t="shared" si="108"/>
        <v>-9.292684320778186E-3</v>
      </c>
      <c r="DD122" s="41">
        <f t="shared" si="109"/>
        <v>1.1588721762521974E-2</v>
      </c>
      <c r="DE122" s="41">
        <f t="shared" si="110"/>
        <v>1.2234505274433096E-2</v>
      </c>
      <c r="DF122" s="41">
        <f t="shared" si="111"/>
        <v>-7.971884859392854E-3</v>
      </c>
      <c r="DG122" s="41">
        <f t="shared" si="112"/>
        <v>1.1309478606567752E-2</v>
      </c>
      <c r="DH122" s="47">
        <f t="shared" si="113"/>
        <v>1.925665672934675E-2</v>
      </c>
    </row>
    <row r="123" spans="1:112">
      <c r="A123" s="43">
        <v>42027</v>
      </c>
      <c r="B123" s="34">
        <v>39.919998</v>
      </c>
      <c r="C123" s="34">
        <v>4.2728679999999999</v>
      </c>
      <c r="D123" s="34"/>
      <c r="E123" s="34">
        <v>3.77</v>
      </c>
      <c r="F123" s="34">
        <v>519.20001200000002</v>
      </c>
      <c r="G123" s="34">
        <v>64.430328000000003</v>
      </c>
      <c r="H123" s="34">
        <v>13.239210999999999</v>
      </c>
      <c r="I123" s="34">
        <v>6.67</v>
      </c>
      <c r="J123" s="34">
        <v>523.71264599999995</v>
      </c>
      <c r="K123" s="34">
        <v>3.96</v>
      </c>
      <c r="L123" s="34">
        <v>64</v>
      </c>
      <c r="M123" s="34">
        <v>16.149999999999999</v>
      </c>
      <c r="N123" s="34">
        <v>33.542918999999998</v>
      </c>
      <c r="O123" s="34">
        <v>5.69</v>
      </c>
      <c r="P123" s="34">
        <v>33.040000999999997</v>
      </c>
      <c r="Q123" s="34">
        <v>14.9</v>
      </c>
      <c r="R123" s="34">
        <v>19.610001</v>
      </c>
      <c r="S123" s="34">
        <v>58.508502999999997</v>
      </c>
      <c r="T123" s="34">
        <v>17.716047</v>
      </c>
      <c r="U123" s="34">
        <v>19.049999</v>
      </c>
      <c r="V123" s="34">
        <v>7.1050789999999999</v>
      </c>
      <c r="W123" s="34">
        <v>42.220001000000003</v>
      </c>
      <c r="X123" s="34">
        <v>20.98</v>
      </c>
      <c r="Y123" s="34">
        <v>15.378246000000001</v>
      </c>
      <c r="Z123" s="34">
        <v>19.081320000000002</v>
      </c>
      <c r="AA123" s="34">
        <v>51.667983999999997</v>
      </c>
      <c r="AB123" s="34">
        <v>30.724798</v>
      </c>
      <c r="AC123" s="34">
        <v>11.02</v>
      </c>
      <c r="AD123" s="34">
        <v>47.380001</v>
      </c>
      <c r="AE123" s="34">
        <v>28.897580999999999</v>
      </c>
      <c r="AF123" s="34">
        <v>8.2799999999999994</v>
      </c>
      <c r="AG123" s="34">
        <v>234.85000600000001</v>
      </c>
      <c r="AH123" s="34">
        <v>31.395638999999999</v>
      </c>
      <c r="AI123" s="34">
        <v>63.358561999999999</v>
      </c>
      <c r="AJ123" s="34">
        <v>4.9517860000000002</v>
      </c>
      <c r="AK123" s="34">
        <v>17.040001</v>
      </c>
      <c r="AL123" s="34">
        <v>2.82</v>
      </c>
      <c r="AM123" s="34">
        <v>25.332691000000001</v>
      </c>
      <c r="AN123" s="34">
        <v>31.500001999999999</v>
      </c>
      <c r="AO123" s="34">
        <v>55.560001</v>
      </c>
      <c r="AP123" s="34">
        <v>5.77</v>
      </c>
      <c r="AQ123" s="34">
        <v>15.45</v>
      </c>
      <c r="AR123" s="34">
        <v>9.31</v>
      </c>
      <c r="AS123" s="34">
        <v>28.78228</v>
      </c>
      <c r="AT123" s="34">
        <v>9.9622089999999996</v>
      </c>
      <c r="AU123" s="34">
        <v>8.18</v>
      </c>
      <c r="AV123" s="34">
        <v>15.251376</v>
      </c>
      <c r="AW123" s="34">
        <v>26.542662</v>
      </c>
      <c r="AX123" s="34">
        <v>6.21</v>
      </c>
      <c r="AY123" s="34">
        <v>19.07</v>
      </c>
      <c r="AZ123" s="34">
        <v>66.790001000000004</v>
      </c>
      <c r="BA123" s="34">
        <v>32.330002</v>
      </c>
      <c r="BB123" s="34">
        <v>19.08943</v>
      </c>
      <c r="BC123" s="34">
        <v>27.543873000000001</v>
      </c>
      <c r="BD123" s="34">
        <v>22.879999000000002</v>
      </c>
      <c r="BE123" s="38"/>
      <c r="BF123" s="41">
        <f t="shared" si="60"/>
        <v>-8.1044283210850429E-2</v>
      </c>
      <c r="BG123" s="41">
        <f t="shared" si="61"/>
        <v>9.3771378736360548E-3</v>
      </c>
      <c r="BH123" s="41"/>
      <c r="BI123" s="41">
        <f t="shared" si="63"/>
        <v>0.13012681207094781</v>
      </c>
      <c r="BJ123" s="41">
        <f t="shared" si="64"/>
        <v>-4.002046199522917E-2</v>
      </c>
      <c r="BK123" s="41">
        <f t="shared" si="65"/>
        <v>3.5788436756881398E-2</v>
      </c>
      <c r="BL123" s="41">
        <f t="shared" si="66"/>
        <v>3.5171782094186803E-2</v>
      </c>
      <c r="BM123" s="41">
        <f t="shared" si="67"/>
        <v>-2.5167871706926786E-2</v>
      </c>
      <c r="BN123" s="41">
        <f t="shared" si="68"/>
        <v>-1.7840016361532901E-2</v>
      </c>
      <c r="BO123" s="41">
        <f t="shared" si="69"/>
        <v>6.7911205616210363E-2</v>
      </c>
      <c r="BP123" s="41">
        <f t="shared" si="70"/>
        <v>-1.7502143136914554E-2</v>
      </c>
      <c r="BQ123" s="41">
        <f t="shared" si="71"/>
        <v>2.5079684397023391E-2</v>
      </c>
      <c r="BR123" s="41">
        <f t="shared" si="72"/>
        <v>-2.4798014753974907E-3</v>
      </c>
      <c r="BS123" s="41">
        <f t="shared" si="73"/>
        <v>1.7730960971231877E-2</v>
      </c>
      <c r="BT123" s="41">
        <f t="shared" si="74"/>
        <v>5.1586216658710913E-3</v>
      </c>
      <c r="BU123" s="41">
        <f t="shared" si="75"/>
        <v>-5.7382102466314602E-2</v>
      </c>
      <c r="BV123" s="41">
        <f t="shared" si="76"/>
        <v>-5.0981390297100192E-4</v>
      </c>
      <c r="BW123" s="41">
        <f t="shared" si="77"/>
        <v>2.9688375393233345E-2</v>
      </c>
      <c r="BX123" s="47">
        <f t="shared" si="78"/>
        <v>-3.3149355117003433E-3</v>
      </c>
      <c r="BY123" s="47">
        <f t="shared" si="79"/>
        <v>2.929631699499121E-2</v>
      </c>
      <c r="BZ123" s="41">
        <f t="shared" si="80"/>
        <v>-1.3758804457298318E-2</v>
      </c>
      <c r="CA123" s="41">
        <f t="shared" si="81"/>
        <v>1.2153181871843641E-2</v>
      </c>
      <c r="CB123" s="41">
        <f t="shared" si="82"/>
        <v>-1.2316593405586872E-2</v>
      </c>
      <c r="CC123" s="41">
        <f t="shared" si="83"/>
        <v>3.0159432726289293E-2</v>
      </c>
      <c r="CD123" s="41">
        <f t="shared" si="84"/>
        <v>1.100618246097864E-2</v>
      </c>
      <c r="CE123" s="41">
        <f t="shared" si="85"/>
        <v>1.5310427789427684E-2</v>
      </c>
      <c r="CF123" s="41">
        <f t="shared" si="86"/>
        <v>1.5079869793825267E-2</v>
      </c>
      <c r="CG123" s="41">
        <f t="shared" si="59"/>
        <v>9.9774070319987532E-3</v>
      </c>
      <c r="CH123" s="41">
        <f t="shared" si="87"/>
        <v>-7.5694429676823197E-3</v>
      </c>
      <c r="CI123" s="41">
        <f t="shared" si="88"/>
        <v>1.6244939111477806E-2</v>
      </c>
      <c r="CJ123" s="41">
        <f t="shared" si="89"/>
        <v>-2.2687540266794884E-2</v>
      </c>
      <c r="CK123" s="41">
        <f t="shared" si="90"/>
        <v>-1.4793105870010578E-2</v>
      </c>
      <c r="CL123" s="41">
        <f t="shared" si="91"/>
        <v>1.4888387462522372E-2</v>
      </c>
      <c r="CM123" s="41">
        <f t="shared" si="92"/>
        <v>1.9496043601189689E-2</v>
      </c>
      <c r="CN123" s="41">
        <f t="shared" si="93"/>
        <v>0</v>
      </c>
      <c r="CO123" s="41">
        <f t="shared" si="94"/>
        <v>-5.4808177809550697E-2</v>
      </c>
      <c r="CP123" s="41">
        <f t="shared" si="95"/>
        <v>1.969624997572389E-2</v>
      </c>
      <c r="CQ123" s="41">
        <f t="shared" si="96"/>
        <v>4.6222171434199223E-3</v>
      </c>
      <c r="CR123" s="41">
        <f t="shared" si="97"/>
        <v>0</v>
      </c>
      <c r="CS123" s="41">
        <f t="shared" si="98"/>
        <v>3.0902269446200139E-3</v>
      </c>
      <c r="CT123" s="41">
        <f t="shared" si="99"/>
        <v>6.9565497933599309E-3</v>
      </c>
      <c r="CU123" s="41">
        <f t="shared" si="100"/>
        <v>5.5218549022122081E-2</v>
      </c>
      <c r="CV123" s="41">
        <f t="shared" si="101"/>
        <v>-2.7544114175887147E-2</v>
      </c>
      <c r="CW123" s="41">
        <f t="shared" si="102"/>
        <v>2.0080058813213785E-3</v>
      </c>
      <c r="CX123" s="41">
        <f t="shared" si="103"/>
        <v>7.4007834254969989E-3</v>
      </c>
      <c r="CY123" s="41">
        <f t="shared" si="104"/>
        <v>-1.2150817782512579E-2</v>
      </c>
      <c r="CZ123" s="41">
        <f t="shared" si="105"/>
        <v>-3.0131508261596815E-3</v>
      </c>
      <c r="DA123" s="41">
        <f t="shared" si="106"/>
        <v>-1.8708944149934731E-3</v>
      </c>
      <c r="DB123" s="41">
        <f t="shared" si="107"/>
        <v>-6.4205678029226948E-3</v>
      </c>
      <c r="DC123" s="41">
        <f t="shared" si="108"/>
        <v>-1.0951921437290348E-2</v>
      </c>
      <c r="DD123" s="41">
        <f t="shared" si="109"/>
        <v>-5.9872773981210661E-4</v>
      </c>
      <c r="DE123" s="41">
        <f t="shared" si="110"/>
        <v>3.3976277416977042E-2</v>
      </c>
      <c r="DF123" s="41">
        <f t="shared" si="111"/>
        <v>8.438901497482356E-3</v>
      </c>
      <c r="DG123" s="41">
        <f t="shared" si="112"/>
        <v>-5.0301550229508388E-3</v>
      </c>
      <c r="DH123" s="47">
        <f t="shared" si="113"/>
        <v>-8.2699493803597684E-3</v>
      </c>
    </row>
    <row r="124" spans="1:112">
      <c r="A124" s="43">
        <v>42030</v>
      </c>
      <c r="B124" s="34">
        <v>43.950001</v>
      </c>
      <c r="C124" s="34">
        <v>4.2500799999999996</v>
      </c>
      <c r="D124" s="34"/>
      <c r="E124" s="34">
        <v>4.03</v>
      </c>
      <c r="F124" s="34">
        <v>535.59997599999997</v>
      </c>
      <c r="G124" s="34">
        <v>66.227683999999996</v>
      </c>
      <c r="H124" s="34">
        <v>12.731923999999999</v>
      </c>
      <c r="I124" s="34">
        <v>6.74</v>
      </c>
      <c r="J124" s="34">
        <v>532.09210199999995</v>
      </c>
      <c r="K124" s="34">
        <v>3.94</v>
      </c>
      <c r="L124" s="34">
        <v>64.449996999999996</v>
      </c>
      <c r="M124" s="34">
        <v>16.09</v>
      </c>
      <c r="N124" s="34">
        <v>34.38496</v>
      </c>
      <c r="O124" s="34">
        <v>5.71</v>
      </c>
      <c r="P124" s="34">
        <v>33.909999999999997</v>
      </c>
      <c r="Q124" s="34">
        <v>15.26</v>
      </c>
      <c r="R124" s="34">
        <v>19.09</v>
      </c>
      <c r="S124" s="34">
        <v>60.8279</v>
      </c>
      <c r="T124" s="34">
        <v>17.784676000000001</v>
      </c>
      <c r="U124" s="34">
        <v>18.84</v>
      </c>
      <c r="V124" s="34">
        <v>6.9082119999999998</v>
      </c>
      <c r="W124" s="34">
        <v>42.810001</v>
      </c>
      <c r="X124" s="34">
        <v>21.82</v>
      </c>
      <c r="Y124" s="34">
        <v>15.592105</v>
      </c>
      <c r="Z124" s="34">
        <v>19.649414</v>
      </c>
      <c r="AA124" s="34">
        <v>51.433857000000003</v>
      </c>
      <c r="AB124" s="34">
        <v>30.921862000000001</v>
      </c>
      <c r="AC124" s="34">
        <v>10.81</v>
      </c>
      <c r="AD124" s="34">
        <v>49.02</v>
      </c>
      <c r="AE124" s="34">
        <v>29.134974</v>
      </c>
      <c r="AF124" s="34">
        <v>8.6</v>
      </c>
      <c r="AG124" s="34">
        <v>213.15000900000001</v>
      </c>
      <c r="AH124" s="34">
        <v>32.132553000000001</v>
      </c>
      <c r="AI124" s="34">
        <v>63.484783</v>
      </c>
      <c r="AJ124" s="34">
        <v>4.9629339999999997</v>
      </c>
      <c r="AK124" s="34">
        <v>16.98</v>
      </c>
      <c r="AL124" s="34">
        <v>2.64</v>
      </c>
      <c r="AM124" s="34">
        <v>25.494441999999999</v>
      </c>
      <c r="AN124" s="34">
        <v>33.5</v>
      </c>
      <c r="AO124" s="34">
        <v>54.102856000000003</v>
      </c>
      <c r="AP124" s="34">
        <v>5.86</v>
      </c>
      <c r="AQ124" s="34">
        <v>16.379999000000002</v>
      </c>
      <c r="AR124" s="34">
        <v>9.4499999999999993</v>
      </c>
      <c r="AS124" s="34">
        <v>28.455099000000001</v>
      </c>
      <c r="AT124" s="34">
        <v>10.248426</v>
      </c>
      <c r="AU124" s="34">
        <v>8.5399999999999991</v>
      </c>
      <c r="AV124" s="34">
        <v>15.463075999999999</v>
      </c>
      <c r="AW124" s="34">
        <v>26.608934000000001</v>
      </c>
      <c r="AX124" s="34">
        <v>6.03</v>
      </c>
      <c r="AY124" s="34">
        <v>19.469999000000001</v>
      </c>
      <c r="AZ124" s="34">
        <v>67.370002999999997</v>
      </c>
      <c r="BA124" s="34">
        <v>33.459999000000003</v>
      </c>
      <c r="BB124" s="34">
        <v>18.982486999999999</v>
      </c>
      <c r="BC124" s="34">
        <v>27.850403</v>
      </c>
      <c r="BD124" s="34">
        <v>23.129999000000002</v>
      </c>
      <c r="BE124" s="38"/>
      <c r="BF124" s="41">
        <f t="shared" si="60"/>
        <v>9.6175245541252813E-2</v>
      </c>
      <c r="BG124" s="41">
        <f t="shared" si="61"/>
        <v>-5.3474582509403113E-3</v>
      </c>
      <c r="BH124" s="41"/>
      <c r="BI124" s="41">
        <f t="shared" si="63"/>
        <v>6.6691374498672351E-2</v>
      </c>
      <c r="BJ124" s="41">
        <f t="shared" si="64"/>
        <v>3.1098380505096251E-2</v>
      </c>
      <c r="BK124" s="41">
        <f t="shared" si="65"/>
        <v>2.7514108904391085E-2</v>
      </c>
      <c r="BL124" s="41">
        <f t="shared" si="66"/>
        <v>-3.9070416397569828E-2</v>
      </c>
      <c r="BM124" s="41">
        <f t="shared" si="67"/>
        <v>1.0440064996683422E-2</v>
      </c>
      <c r="BN124" s="41">
        <f t="shared" si="68"/>
        <v>1.5873450011015373E-2</v>
      </c>
      <c r="BO124" s="41">
        <f t="shared" si="69"/>
        <v>-5.063301956546762E-3</v>
      </c>
      <c r="BP124" s="41">
        <f t="shared" si="70"/>
        <v>7.006599477811991E-3</v>
      </c>
      <c r="BQ124" s="41">
        <f t="shared" si="71"/>
        <v>-3.7220886643735927E-3</v>
      </c>
      <c r="BR124" s="41">
        <f t="shared" si="72"/>
        <v>2.4793476453588009E-2</v>
      </c>
      <c r="BS124" s="41">
        <f t="shared" si="73"/>
        <v>3.5087755296792705E-3</v>
      </c>
      <c r="BT124" s="41">
        <f t="shared" si="74"/>
        <v>2.5990977218426522E-2</v>
      </c>
      <c r="BU124" s="41">
        <f t="shared" si="75"/>
        <v>2.3873812904897498E-2</v>
      </c>
      <c r="BV124" s="41">
        <f t="shared" si="76"/>
        <v>-2.6875053464988051E-2</v>
      </c>
      <c r="BW124" s="41">
        <f t="shared" si="77"/>
        <v>3.887647119430377E-2</v>
      </c>
      <c r="BX124" s="47">
        <f t="shared" si="78"/>
        <v>3.8663486088757132E-3</v>
      </c>
      <c r="BY124" s="47">
        <f t="shared" si="79"/>
        <v>-1.1084779931053307E-2</v>
      </c>
      <c r="BZ124" s="41">
        <f t="shared" si="80"/>
        <v>-2.8099031547880397E-2</v>
      </c>
      <c r="CA124" s="41">
        <f t="shared" si="81"/>
        <v>1.3877677410251256E-2</v>
      </c>
      <c r="CB124" s="41">
        <f t="shared" si="82"/>
        <v>3.9257377436773537E-2</v>
      </c>
      <c r="CC124" s="41">
        <f t="shared" si="83"/>
        <v>1.3810783044564897E-2</v>
      </c>
      <c r="CD124" s="41">
        <f t="shared" si="84"/>
        <v>2.9337669970550852E-2</v>
      </c>
      <c r="CE124" s="41">
        <f t="shared" si="85"/>
        <v>-4.5416725864392722E-3</v>
      </c>
      <c r="CF124" s="41">
        <f t="shared" si="86"/>
        <v>6.3933608487410712E-3</v>
      </c>
      <c r="CG124" s="41">
        <f t="shared" ref="CG124:CG187" si="114">LN(AC132/AC131)</f>
        <v>-6.3377305845491345E-3</v>
      </c>
      <c r="CH124" s="41">
        <f t="shared" si="87"/>
        <v>3.4028158263375546E-2</v>
      </c>
      <c r="CI124" s="41">
        <f t="shared" si="88"/>
        <v>8.1814190041812843E-3</v>
      </c>
      <c r="CJ124" s="41">
        <f t="shared" si="89"/>
        <v>3.7919234862293677E-2</v>
      </c>
      <c r="CK124" s="41">
        <f t="shared" si="90"/>
        <v>-9.6950852586221561E-2</v>
      </c>
      <c r="CL124" s="41">
        <f t="shared" si="91"/>
        <v>2.320063050273246E-2</v>
      </c>
      <c r="CM124" s="41">
        <f t="shared" si="92"/>
        <v>1.9901878440976494E-3</v>
      </c>
      <c r="CN124" s="41">
        <f t="shared" si="93"/>
        <v>2.2487785228340758E-3</v>
      </c>
      <c r="CO124" s="41">
        <f t="shared" si="94"/>
        <v>-3.5273992034127034E-3</v>
      </c>
      <c r="CP124" s="41">
        <f t="shared" si="95"/>
        <v>-6.5957967791797287E-2</v>
      </c>
      <c r="CQ124" s="41">
        <f t="shared" si="96"/>
        <v>6.3647715895493876E-3</v>
      </c>
      <c r="CR124" s="41">
        <f t="shared" si="97"/>
        <v>6.1557829507372042E-2</v>
      </c>
      <c r="CS124" s="41">
        <f t="shared" si="98"/>
        <v>-2.6576560298127997E-2</v>
      </c>
      <c r="CT124" s="41">
        <f t="shared" si="99"/>
        <v>1.5477523068913143E-2</v>
      </c>
      <c r="CU124" s="41">
        <f t="shared" si="100"/>
        <v>5.8452014031106149E-2</v>
      </c>
      <c r="CV124" s="41">
        <f t="shared" si="101"/>
        <v>1.4925650216675574E-2</v>
      </c>
      <c r="CW124" s="41">
        <f t="shared" si="102"/>
        <v>-1.1432548776389658E-2</v>
      </c>
      <c r="CX124" s="41">
        <f t="shared" si="103"/>
        <v>2.83252986631462E-2</v>
      </c>
      <c r="CY124" s="41">
        <f t="shared" si="104"/>
        <v>4.3068857185822686E-2</v>
      </c>
      <c r="CZ124" s="41">
        <f t="shared" si="105"/>
        <v>1.3785259948322392E-2</v>
      </c>
      <c r="DA124" s="41">
        <f t="shared" si="106"/>
        <v>2.4936987533878113E-3</v>
      </c>
      <c r="DB124" s="41">
        <f t="shared" si="107"/>
        <v>-2.9413885206293226E-2</v>
      </c>
      <c r="DC124" s="41">
        <f t="shared" si="108"/>
        <v>2.0758348410711079E-2</v>
      </c>
      <c r="DD124" s="41">
        <f t="shared" si="109"/>
        <v>8.646475792927974E-3</v>
      </c>
      <c r="DE124" s="41">
        <f t="shared" si="110"/>
        <v>3.4355012072858508E-2</v>
      </c>
      <c r="DF124" s="41">
        <f t="shared" si="111"/>
        <v>-5.6179614634709173E-3</v>
      </c>
      <c r="DG124" s="41">
        <f t="shared" si="112"/>
        <v>1.1067321424556022E-2</v>
      </c>
      <c r="DH124" s="47">
        <f t="shared" si="113"/>
        <v>1.0867310204149081E-2</v>
      </c>
    </row>
    <row r="125" spans="1:112">
      <c r="A125" s="43">
        <v>42031</v>
      </c>
      <c r="B125" s="34">
        <v>42.049999</v>
      </c>
      <c r="C125" s="34">
        <v>4.2329879999999998</v>
      </c>
      <c r="D125" s="34"/>
      <c r="E125" s="34">
        <v>4.13</v>
      </c>
      <c r="F125" s="34">
        <v>546</v>
      </c>
      <c r="G125" s="34">
        <v>66.493628999999999</v>
      </c>
      <c r="H125" s="34">
        <v>12.065488</v>
      </c>
      <c r="I125" s="34">
        <v>7.32</v>
      </c>
      <c r="J125" s="34">
        <v>529.99719200000004</v>
      </c>
      <c r="K125" s="34">
        <v>3.7</v>
      </c>
      <c r="L125" s="34">
        <v>64.199996999999996</v>
      </c>
      <c r="M125" s="34">
        <v>16.620000999999998</v>
      </c>
      <c r="N125" s="34">
        <v>34.329453000000001</v>
      </c>
      <c r="O125" s="34">
        <v>5.78</v>
      </c>
      <c r="P125" s="34">
        <v>34.389999000000003</v>
      </c>
      <c r="Q125" s="34">
        <v>15.04</v>
      </c>
      <c r="R125" s="34">
        <v>19.129999000000002</v>
      </c>
      <c r="S125" s="34">
        <v>62.22139</v>
      </c>
      <c r="T125" s="34">
        <v>17.814088999999999</v>
      </c>
      <c r="U125" s="34">
        <v>19.09</v>
      </c>
      <c r="V125" s="34">
        <v>6.6576560000000002</v>
      </c>
      <c r="W125" s="34">
        <v>43</v>
      </c>
      <c r="X125" s="34">
        <v>22.559999000000001</v>
      </c>
      <c r="Y125" s="34">
        <v>15.553219</v>
      </c>
      <c r="Z125" s="34">
        <v>19.808147000000002</v>
      </c>
      <c r="AA125" s="34">
        <v>51.550919</v>
      </c>
      <c r="AB125" s="34">
        <v>30.640329000000001</v>
      </c>
      <c r="AC125" s="34">
        <v>10.94</v>
      </c>
      <c r="AD125" s="34">
        <v>46.59</v>
      </c>
      <c r="AE125" s="34">
        <v>29.198889000000001</v>
      </c>
      <c r="AF125" s="34">
        <v>8.74</v>
      </c>
      <c r="AG125" s="34">
        <v>225.04998800000001</v>
      </c>
      <c r="AH125" s="34">
        <v>31.786840000000002</v>
      </c>
      <c r="AI125" s="34">
        <v>64.504188999999997</v>
      </c>
      <c r="AJ125" s="34">
        <v>5.088355</v>
      </c>
      <c r="AK125" s="34">
        <v>17.700001</v>
      </c>
      <c r="AL125" s="34">
        <v>2.5499999999999998</v>
      </c>
      <c r="AM125" s="34">
        <v>25.341674999999999</v>
      </c>
      <c r="AN125" s="34">
        <v>32.599997999999999</v>
      </c>
      <c r="AO125" s="34">
        <v>54.268569999999997</v>
      </c>
      <c r="AP125" s="34">
        <v>5.83</v>
      </c>
      <c r="AQ125" s="34">
        <v>17.209999</v>
      </c>
      <c r="AR125" s="34">
        <v>9.44</v>
      </c>
      <c r="AS125" s="34">
        <v>28.349246999999998</v>
      </c>
      <c r="AT125" s="34">
        <v>10.257661000000001</v>
      </c>
      <c r="AU125" s="34">
        <v>8.33</v>
      </c>
      <c r="AV125" s="34">
        <v>15.435461</v>
      </c>
      <c r="AW125" s="34">
        <v>26.625505</v>
      </c>
      <c r="AX125" s="34">
        <v>6.07</v>
      </c>
      <c r="AY125" s="34">
        <v>19.170000000000002</v>
      </c>
      <c r="AZ125" s="34">
        <v>67.830001999999993</v>
      </c>
      <c r="BA125" s="34">
        <v>32.119999</v>
      </c>
      <c r="BB125" s="34">
        <v>18.839893</v>
      </c>
      <c r="BC125" s="34">
        <v>27.927033999999999</v>
      </c>
      <c r="BD125" s="34">
        <v>23.91</v>
      </c>
      <c r="BE125" s="38"/>
      <c r="BF125" s="41">
        <f t="shared" si="60"/>
        <v>-4.4193284246570368E-2</v>
      </c>
      <c r="BG125" s="41">
        <f t="shared" si="61"/>
        <v>-4.0296796226957331E-3</v>
      </c>
      <c r="BH125" s="41"/>
      <c r="BI125" s="41">
        <f t="shared" si="63"/>
        <v>2.4511031014349784E-2</v>
      </c>
      <c r="BJ125" s="41">
        <f t="shared" si="64"/>
        <v>1.9231406737448078E-2</v>
      </c>
      <c r="BK125" s="41">
        <f t="shared" si="65"/>
        <v>4.0075757227879261E-3</v>
      </c>
      <c r="BL125" s="41">
        <f t="shared" si="66"/>
        <v>-5.3763394355948874E-2</v>
      </c>
      <c r="BM125" s="41">
        <f t="shared" si="67"/>
        <v>8.2550403049004503E-2</v>
      </c>
      <c r="BN125" s="41">
        <f t="shared" si="68"/>
        <v>-3.9448899986289357E-3</v>
      </c>
      <c r="BO125" s="41">
        <f t="shared" si="69"/>
        <v>-6.284790365966364E-2</v>
      </c>
      <c r="BP125" s="41">
        <f t="shared" si="70"/>
        <v>-3.886518870541499E-3</v>
      </c>
      <c r="BQ125" s="41">
        <f t="shared" si="71"/>
        <v>3.2408888591480021E-2</v>
      </c>
      <c r="BR125" s="41">
        <f t="shared" si="72"/>
        <v>-1.615585716298348E-3</v>
      </c>
      <c r="BS125" s="41">
        <f t="shared" si="73"/>
        <v>1.2184659016367219E-2</v>
      </c>
      <c r="BT125" s="41">
        <f t="shared" si="74"/>
        <v>1.4055839228406936E-2</v>
      </c>
      <c r="BU125" s="41">
        <f t="shared" si="75"/>
        <v>-1.4521707334617223E-2</v>
      </c>
      <c r="BV125" s="41">
        <f t="shared" si="76"/>
        <v>2.0930934405886761E-3</v>
      </c>
      <c r="BW125" s="41">
        <f t="shared" si="77"/>
        <v>2.2650266006414323E-2</v>
      </c>
      <c r="BX125" s="47">
        <f t="shared" si="78"/>
        <v>1.6524734323279313E-3</v>
      </c>
      <c r="BY125" s="47">
        <f t="shared" si="79"/>
        <v>1.3182368589439188E-2</v>
      </c>
      <c r="BZ125" s="41">
        <f t="shared" si="80"/>
        <v>-3.6943378218977828E-2</v>
      </c>
      <c r="CA125" s="41">
        <f t="shared" si="81"/>
        <v>4.4283721776796755E-3</v>
      </c>
      <c r="CB125" s="41">
        <f t="shared" si="82"/>
        <v>3.3351401898691339E-2</v>
      </c>
      <c r="CC125" s="41">
        <f t="shared" si="83"/>
        <v>-2.4970695572581114E-3</v>
      </c>
      <c r="CD125" s="41">
        <f t="shared" si="84"/>
        <v>8.0458017309528295E-3</v>
      </c>
      <c r="CE125" s="41">
        <f t="shared" si="85"/>
        <v>2.2733855422950272E-3</v>
      </c>
      <c r="CF125" s="41">
        <f t="shared" si="86"/>
        <v>-9.1463594158006419E-3</v>
      </c>
      <c r="CG125" s="41">
        <f t="shared" si="114"/>
        <v>-2.728514653203951E-3</v>
      </c>
      <c r="CH125" s="41">
        <f t="shared" si="87"/>
        <v>-5.0842452271261135E-2</v>
      </c>
      <c r="CI125" s="41">
        <f t="shared" si="88"/>
        <v>2.1913524080100048E-3</v>
      </c>
      <c r="CJ125" s="41">
        <f t="shared" si="89"/>
        <v>1.6147986407982158E-2</v>
      </c>
      <c r="CK125" s="41">
        <f t="shared" si="90"/>
        <v>5.4326360982451659E-2</v>
      </c>
      <c r="CL125" s="41">
        <f t="shared" si="91"/>
        <v>-1.0817260766961797E-2</v>
      </c>
      <c r="CM125" s="41">
        <f t="shared" si="92"/>
        <v>1.5929928043631893E-2</v>
      </c>
      <c r="CN125" s="41">
        <f t="shared" si="93"/>
        <v>2.495749750778762E-2</v>
      </c>
      <c r="CO125" s="41">
        <f t="shared" si="94"/>
        <v>4.1528515193755812E-2</v>
      </c>
      <c r="CP125" s="41">
        <f t="shared" si="95"/>
        <v>-3.4685557987890102E-2</v>
      </c>
      <c r="CQ125" s="41">
        <f t="shared" si="96"/>
        <v>-6.010193888700689E-3</v>
      </c>
      <c r="CR125" s="41">
        <f t="shared" si="97"/>
        <v>-2.7233211808053971E-2</v>
      </c>
      <c r="CS125" s="41">
        <f t="shared" si="98"/>
        <v>3.0582624087606642E-3</v>
      </c>
      <c r="CT125" s="41">
        <f t="shared" si="99"/>
        <v>-5.1326032265203141E-3</v>
      </c>
      <c r="CU125" s="41">
        <f t="shared" si="100"/>
        <v>4.9429534742833271E-2</v>
      </c>
      <c r="CV125" s="41">
        <f t="shared" si="101"/>
        <v>-1.0587613482419878E-3</v>
      </c>
      <c r="CW125" s="41">
        <f t="shared" si="102"/>
        <v>-3.7269022522291957E-3</v>
      </c>
      <c r="CX125" s="41">
        <f t="shared" si="103"/>
        <v>9.0070822623003509E-4</v>
      </c>
      <c r="CY125" s="41">
        <f t="shared" si="104"/>
        <v>-2.4897551621727087E-2</v>
      </c>
      <c r="CZ125" s="41">
        <f t="shared" si="105"/>
        <v>-1.7874637464262149E-3</v>
      </c>
      <c r="DA125" s="41">
        <f t="shared" si="106"/>
        <v>6.2256692646752267E-4</v>
      </c>
      <c r="DB125" s="41">
        <f t="shared" si="107"/>
        <v>6.6115943323127894E-3</v>
      </c>
      <c r="DC125" s="41">
        <f t="shared" si="108"/>
        <v>-1.552821096548559E-2</v>
      </c>
      <c r="DD125" s="41">
        <f t="shared" si="109"/>
        <v>6.8047449406922955E-3</v>
      </c>
      <c r="DE125" s="41">
        <f t="shared" si="110"/>
        <v>-4.0871807726935931E-2</v>
      </c>
      <c r="DF125" s="41">
        <f t="shared" si="111"/>
        <v>-7.540227537147102E-3</v>
      </c>
      <c r="DG125" s="41">
        <f t="shared" si="112"/>
        <v>2.7477436159095087E-3</v>
      </c>
      <c r="DH125" s="47">
        <f t="shared" si="113"/>
        <v>3.3166348460781835E-2</v>
      </c>
    </row>
    <row r="126" spans="1:112">
      <c r="A126" s="43">
        <v>42032</v>
      </c>
      <c r="B126" s="34">
        <v>41.009998000000003</v>
      </c>
      <c r="C126" s="34">
        <v>4.1646229999999997</v>
      </c>
      <c r="D126" s="34"/>
      <c r="E126" s="34">
        <v>4.21</v>
      </c>
      <c r="F126" s="34">
        <v>575.20001200000002</v>
      </c>
      <c r="G126" s="34">
        <v>66.383590999999996</v>
      </c>
      <c r="H126" s="34">
        <v>12.135115000000001</v>
      </c>
      <c r="I126" s="34">
        <v>7.3</v>
      </c>
      <c r="J126" s="34">
        <v>545.70855700000004</v>
      </c>
      <c r="K126" s="34">
        <v>4.01</v>
      </c>
      <c r="L126" s="34">
        <v>63.799999</v>
      </c>
      <c r="M126" s="34">
        <v>16.41</v>
      </c>
      <c r="N126" s="34">
        <v>34.403469000000001</v>
      </c>
      <c r="O126" s="34">
        <v>5.72</v>
      </c>
      <c r="P126" s="34">
        <v>34.729999999999997</v>
      </c>
      <c r="Q126" s="34">
        <v>15.1</v>
      </c>
      <c r="R126" s="34">
        <v>21.389999</v>
      </c>
      <c r="S126" s="34">
        <v>62.380383000000002</v>
      </c>
      <c r="T126" s="34">
        <v>17.902327</v>
      </c>
      <c r="U126" s="34">
        <v>19.620000999999998</v>
      </c>
      <c r="V126" s="34">
        <v>6.5771189999999997</v>
      </c>
      <c r="W126" s="34">
        <v>42.970001000000003</v>
      </c>
      <c r="X126" s="34">
        <v>22.450001</v>
      </c>
      <c r="Y126" s="34">
        <v>15.66015</v>
      </c>
      <c r="Z126" s="34">
        <v>19.732959999999999</v>
      </c>
      <c r="AA126" s="34">
        <v>50.820976000000002</v>
      </c>
      <c r="AB126" s="34">
        <v>30.311871</v>
      </c>
      <c r="AC126" s="34">
        <v>11.5</v>
      </c>
      <c r="AD126" s="34">
        <v>46.970001000000003</v>
      </c>
      <c r="AE126" s="34">
        <v>29.180624000000002</v>
      </c>
      <c r="AF126" s="34">
        <v>8.81</v>
      </c>
      <c r="AG126" s="34">
        <v>236.60000600000001</v>
      </c>
      <c r="AH126" s="34">
        <v>32.059769000000003</v>
      </c>
      <c r="AI126" s="34">
        <v>64.766318999999996</v>
      </c>
      <c r="AJ126" s="34">
        <v>5.1152980000000001</v>
      </c>
      <c r="AK126" s="34">
        <v>18.239999999999998</v>
      </c>
      <c r="AL126" s="34">
        <v>2.52</v>
      </c>
      <c r="AM126" s="34">
        <v>25.233839</v>
      </c>
      <c r="AN126" s="34">
        <v>31.199998999999998</v>
      </c>
      <c r="AO126" s="34">
        <v>53.177143000000001</v>
      </c>
      <c r="AP126" s="34">
        <v>5.95</v>
      </c>
      <c r="AQ126" s="34">
        <v>17.110001</v>
      </c>
      <c r="AR126" s="34">
        <v>9.5</v>
      </c>
      <c r="AS126" s="34">
        <v>29.504004999999999</v>
      </c>
      <c r="AT126" s="34">
        <v>10.340755</v>
      </c>
      <c r="AU126" s="34">
        <v>8.4499999999999993</v>
      </c>
      <c r="AV126" s="34">
        <v>15.251376</v>
      </c>
      <c r="AW126" s="34">
        <v>27.017057000000001</v>
      </c>
      <c r="AX126" s="34">
        <v>6.12</v>
      </c>
      <c r="AY126" s="34">
        <v>18.34</v>
      </c>
      <c r="AZ126" s="34">
        <v>68.290001000000004</v>
      </c>
      <c r="BA126" s="34">
        <v>31.360001</v>
      </c>
      <c r="BB126" s="34">
        <v>18.501239999999999</v>
      </c>
      <c r="BC126" s="34">
        <v>28.204813000000001</v>
      </c>
      <c r="BD126" s="34">
        <v>24.950001</v>
      </c>
      <c r="BE126" s="38"/>
      <c r="BF126" s="41">
        <f t="shared" si="60"/>
        <v>-2.5043472002370164E-2</v>
      </c>
      <c r="BG126" s="41">
        <f t="shared" si="61"/>
        <v>-1.6282371350396663E-2</v>
      </c>
      <c r="BH126" s="41"/>
      <c r="BI126" s="41">
        <f t="shared" si="63"/>
        <v>1.9185240721348643E-2</v>
      </c>
      <c r="BJ126" s="41">
        <f t="shared" si="64"/>
        <v>5.2098851524240555E-2</v>
      </c>
      <c r="BK126" s="41">
        <f t="shared" si="65"/>
        <v>-1.6562361126149052E-3</v>
      </c>
      <c r="BL126" s="41">
        <f t="shared" si="66"/>
        <v>5.7541700192457971E-3</v>
      </c>
      <c r="BM126" s="41">
        <f t="shared" si="67"/>
        <v>-2.7359798188748602E-3</v>
      </c>
      <c r="BN126" s="41">
        <f t="shared" si="68"/>
        <v>2.9213346427302906E-2</v>
      </c>
      <c r="BO126" s="41">
        <f t="shared" si="69"/>
        <v>8.0458421668298877E-2</v>
      </c>
      <c r="BP126" s="41">
        <f t="shared" si="70"/>
        <v>-6.2499892901794864E-3</v>
      </c>
      <c r="BQ126" s="41">
        <f t="shared" si="71"/>
        <v>-1.2715944493772452E-2</v>
      </c>
      <c r="BR126" s="41">
        <f t="shared" si="72"/>
        <v>2.1537285614179132E-3</v>
      </c>
      <c r="BS126" s="41">
        <f t="shared" si="73"/>
        <v>-1.0434877292579619E-2</v>
      </c>
      <c r="BT126" s="41">
        <f t="shared" si="74"/>
        <v>9.8380713900284751E-3</v>
      </c>
      <c r="BU126" s="41">
        <f t="shared" si="75"/>
        <v>3.9814252991848221E-3</v>
      </c>
      <c r="BV126" s="41">
        <f t="shared" si="76"/>
        <v>0.11166574516525007</v>
      </c>
      <c r="BW126" s="41">
        <f t="shared" si="77"/>
        <v>2.5520196456731165E-3</v>
      </c>
      <c r="BX126" s="47">
        <f t="shared" si="78"/>
        <v>4.9410433297377848E-3</v>
      </c>
      <c r="BY126" s="47">
        <f t="shared" si="79"/>
        <v>2.7384867367959104E-2</v>
      </c>
      <c r="BZ126" s="41">
        <f t="shared" si="80"/>
        <v>-1.2170663139557246E-2</v>
      </c>
      <c r="CA126" s="41">
        <f t="shared" si="81"/>
        <v>-6.9789463460862445E-4</v>
      </c>
      <c r="CB126" s="41">
        <f t="shared" si="82"/>
        <v>-4.8877235719239284E-3</v>
      </c>
      <c r="CC126" s="41">
        <f t="shared" si="83"/>
        <v>6.8516422128393397E-3</v>
      </c>
      <c r="CD126" s="41">
        <f t="shared" si="84"/>
        <v>-3.8029835946239306E-3</v>
      </c>
      <c r="CE126" s="41">
        <f t="shared" si="85"/>
        <v>-1.426085491115844E-2</v>
      </c>
      <c r="CF126" s="41">
        <f t="shared" si="86"/>
        <v>-1.0777664445711153E-2</v>
      </c>
      <c r="CG126" s="41">
        <f t="shared" si="114"/>
        <v>-9.1491946535879765E-3</v>
      </c>
      <c r="CH126" s="41">
        <f t="shared" si="87"/>
        <v>8.1231955003833387E-3</v>
      </c>
      <c r="CI126" s="41">
        <f t="shared" si="88"/>
        <v>-6.25733229256595E-4</v>
      </c>
      <c r="CJ126" s="41">
        <f t="shared" si="89"/>
        <v>7.9772502806441884E-3</v>
      </c>
      <c r="CK126" s="41">
        <f t="shared" si="90"/>
        <v>5.0048430486086079E-2</v>
      </c>
      <c r="CL126" s="41">
        <f t="shared" si="91"/>
        <v>8.5495742610779205E-3</v>
      </c>
      <c r="CM126" s="41">
        <f t="shared" si="92"/>
        <v>4.0555322839512112E-3</v>
      </c>
      <c r="CN126" s="41">
        <f t="shared" si="93"/>
        <v>5.2810621096451666E-3</v>
      </c>
      <c r="CO126" s="41">
        <f t="shared" si="94"/>
        <v>3.0052288569228165E-2</v>
      </c>
      <c r="CP126" s="41">
        <f t="shared" si="95"/>
        <v>-1.1834457647002796E-2</v>
      </c>
      <c r="CQ126" s="41">
        <f t="shared" si="96"/>
        <v>-4.2643625298405948E-3</v>
      </c>
      <c r="CR126" s="41">
        <f t="shared" si="97"/>
        <v>-4.3894164258812811E-2</v>
      </c>
      <c r="CS126" s="41">
        <f t="shared" si="98"/>
        <v>-2.0316576827817068E-2</v>
      </c>
      <c r="CT126" s="41">
        <f t="shared" si="99"/>
        <v>2.0374219195137298E-2</v>
      </c>
      <c r="CU126" s="41">
        <f t="shared" si="100"/>
        <v>-5.8274057682398414E-3</v>
      </c>
      <c r="CV126" s="41">
        <f t="shared" si="101"/>
        <v>6.3358184490859238E-3</v>
      </c>
      <c r="CW126" s="41">
        <f t="shared" si="102"/>
        <v>3.9925547868260962E-2</v>
      </c>
      <c r="CX126" s="41">
        <f t="shared" si="103"/>
        <v>8.0680427794220556E-3</v>
      </c>
      <c r="CY126" s="41">
        <f t="shared" si="104"/>
        <v>1.4302985190331043E-2</v>
      </c>
      <c r="CZ126" s="41">
        <f t="shared" si="105"/>
        <v>-1.1997796201896239E-2</v>
      </c>
      <c r="DA126" s="41">
        <f t="shared" si="106"/>
        <v>1.4598816295024452E-2</v>
      </c>
      <c r="DB126" s="41">
        <f t="shared" si="107"/>
        <v>8.2034914528279004E-3</v>
      </c>
      <c r="DC126" s="41">
        <f t="shared" si="108"/>
        <v>-4.4262090229234489E-2</v>
      </c>
      <c r="DD126" s="41">
        <f t="shared" si="109"/>
        <v>6.7587531729641796E-3</v>
      </c>
      <c r="DE126" s="41">
        <f t="shared" si="110"/>
        <v>-2.3945630575348383E-2</v>
      </c>
      <c r="DF126" s="41">
        <f t="shared" si="111"/>
        <v>-1.8138832861473581E-2</v>
      </c>
      <c r="DG126" s="41">
        <f t="shared" si="112"/>
        <v>9.8974568782968612E-3</v>
      </c>
      <c r="DH126" s="47">
        <f t="shared" si="113"/>
        <v>4.2577080807453878E-2</v>
      </c>
    </row>
    <row r="127" spans="1:112">
      <c r="A127" s="43">
        <v>42033</v>
      </c>
      <c r="B127" s="34">
        <v>39.490001999999997</v>
      </c>
      <c r="C127" s="34">
        <v>4.1532280000000004</v>
      </c>
      <c r="D127" s="34"/>
      <c r="E127" s="34">
        <v>4.3899999999999997</v>
      </c>
      <c r="F127" s="34">
        <v>608.40002400000003</v>
      </c>
      <c r="G127" s="34">
        <v>66.282684000000003</v>
      </c>
      <c r="H127" s="34">
        <v>11.936178999999999</v>
      </c>
      <c r="I127" s="34">
        <v>7.2</v>
      </c>
      <c r="J127" s="34">
        <v>553.04058799999996</v>
      </c>
      <c r="K127" s="34">
        <v>3.9</v>
      </c>
      <c r="L127" s="34">
        <v>65.230002999999996</v>
      </c>
      <c r="M127" s="34">
        <v>16.670000000000002</v>
      </c>
      <c r="N127" s="34">
        <v>34.125881</v>
      </c>
      <c r="O127" s="34">
        <v>5.65</v>
      </c>
      <c r="P127" s="34">
        <v>35.540000999999997</v>
      </c>
      <c r="Q127" s="34">
        <v>15.04</v>
      </c>
      <c r="R127" s="34">
        <v>22.42</v>
      </c>
      <c r="S127" s="34">
        <v>61.304870999999999</v>
      </c>
      <c r="T127" s="34">
        <v>17.8337</v>
      </c>
      <c r="U127" s="34">
        <v>20.5</v>
      </c>
      <c r="V127" s="34">
        <v>6.3534079999999999</v>
      </c>
      <c r="W127" s="34">
        <v>42.810001</v>
      </c>
      <c r="X127" s="34">
        <v>22.200001</v>
      </c>
      <c r="Y127" s="34">
        <v>15.796238000000001</v>
      </c>
      <c r="Z127" s="34">
        <v>19.081320000000002</v>
      </c>
      <c r="AA127" s="34">
        <v>51.303004999999999</v>
      </c>
      <c r="AB127" s="34">
        <v>29.842648000000001</v>
      </c>
      <c r="AC127" s="34">
        <v>10.99</v>
      </c>
      <c r="AD127" s="34">
        <v>45.23</v>
      </c>
      <c r="AE127" s="34">
        <v>27.181073999999999</v>
      </c>
      <c r="AF127" s="34">
        <v>8.66</v>
      </c>
      <c r="AG127" s="34">
        <v>231.699997</v>
      </c>
      <c r="AH127" s="34">
        <v>31.377451000000001</v>
      </c>
      <c r="AI127" s="34">
        <v>65.368262999999999</v>
      </c>
      <c r="AJ127" s="34">
        <v>5.3559190000000001</v>
      </c>
      <c r="AK127" s="34">
        <v>18.209999</v>
      </c>
      <c r="AL127" s="34">
        <v>2.64</v>
      </c>
      <c r="AM127" s="34">
        <v>25.134986999999999</v>
      </c>
      <c r="AN127" s="34">
        <v>32</v>
      </c>
      <c r="AO127" s="34">
        <v>52.245716000000002</v>
      </c>
      <c r="AP127" s="34">
        <v>5.93</v>
      </c>
      <c r="AQ127" s="34">
        <v>17.299999</v>
      </c>
      <c r="AR127" s="34">
        <v>9.35</v>
      </c>
      <c r="AS127" s="34">
        <v>28.243395</v>
      </c>
      <c r="AT127" s="34">
        <v>10.266892</v>
      </c>
      <c r="AU127" s="34">
        <v>8.5500000000000007</v>
      </c>
      <c r="AV127" s="34">
        <v>14.92923</v>
      </c>
      <c r="AW127" s="34">
        <v>26.767132</v>
      </c>
      <c r="AX127" s="34">
        <v>6.15</v>
      </c>
      <c r="AY127" s="34">
        <v>18.57</v>
      </c>
      <c r="AZ127" s="34">
        <v>67.290001000000004</v>
      </c>
      <c r="BA127" s="34">
        <v>30.809999000000001</v>
      </c>
      <c r="BB127" s="34">
        <v>18.830981999999999</v>
      </c>
      <c r="BC127" s="34">
        <v>27.950975</v>
      </c>
      <c r="BD127" s="34">
        <v>24.389999</v>
      </c>
      <c r="BE127" s="38"/>
      <c r="BF127" s="41">
        <f t="shared" si="60"/>
        <v>-3.7768364691083987E-2</v>
      </c>
      <c r="BG127" s="41">
        <f t="shared" si="61"/>
        <v>-2.7398921015846143E-3</v>
      </c>
      <c r="BH127" s="41"/>
      <c r="BI127" s="41">
        <f t="shared" si="63"/>
        <v>4.1866579392789857E-2</v>
      </c>
      <c r="BJ127" s="41">
        <f t="shared" si="64"/>
        <v>5.6114772563723395E-2</v>
      </c>
      <c r="BK127" s="41">
        <f t="shared" si="65"/>
        <v>-1.5212158396554968E-3</v>
      </c>
      <c r="BL127" s="41">
        <f t="shared" si="66"/>
        <v>-1.6529275856141713E-2</v>
      </c>
      <c r="BM127" s="41">
        <f t="shared" si="67"/>
        <v>-1.3793322132335761E-2</v>
      </c>
      <c r="BN127" s="41">
        <f t="shared" si="68"/>
        <v>1.3346340004450443E-2</v>
      </c>
      <c r="BO127" s="41">
        <f t="shared" si="69"/>
        <v>-2.781468818287703E-2</v>
      </c>
      <c r="BP127" s="41">
        <f t="shared" si="70"/>
        <v>2.2166357122348927E-2</v>
      </c>
      <c r="BQ127" s="41">
        <f t="shared" si="71"/>
        <v>1.5719791660703211E-2</v>
      </c>
      <c r="BR127" s="41">
        <f t="shared" si="72"/>
        <v>-8.1013322966011058E-3</v>
      </c>
      <c r="BS127" s="41">
        <f t="shared" si="73"/>
        <v>-1.2313260233356901E-2</v>
      </c>
      <c r="BT127" s="41">
        <f t="shared" si="74"/>
        <v>2.3054984107832376E-2</v>
      </c>
      <c r="BU127" s="41">
        <f t="shared" si="75"/>
        <v>-3.9814252991849219E-3</v>
      </c>
      <c r="BV127" s="41">
        <f t="shared" si="76"/>
        <v>4.7029941300518942E-2</v>
      </c>
      <c r="BW127" s="41">
        <f t="shared" si="77"/>
        <v>-1.7391549499999787E-2</v>
      </c>
      <c r="BX127" s="47">
        <f t="shared" si="78"/>
        <v>-3.8407786272961321E-3</v>
      </c>
      <c r="BY127" s="47">
        <f t="shared" si="79"/>
        <v>4.3875381038747302E-2</v>
      </c>
      <c r="BZ127" s="41">
        <f t="shared" si="80"/>
        <v>-3.460544566131115E-2</v>
      </c>
      <c r="CA127" s="41">
        <f t="shared" si="81"/>
        <v>-3.7304775430710463E-3</v>
      </c>
      <c r="CB127" s="41">
        <f t="shared" si="82"/>
        <v>-1.1198324808414319E-2</v>
      </c>
      <c r="CC127" s="41">
        <f t="shared" si="83"/>
        <v>8.6525413556473394E-3</v>
      </c>
      <c r="CD127" s="41">
        <f t="shared" si="84"/>
        <v>-3.3580488106879858E-2</v>
      </c>
      <c r="CE127" s="41">
        <f t="shared" si="85"/>
        <v>9.4401447142186887E-3</v>
      </c>
      <c r="CF127" s="41">
        <f t="shared" si="86"/>
        <v>-1.5600906622158401E-2</v>
      </c>
      <c r="CG127" s="41">
        <f t="shared" si="114"/>
        <v>-6.6501230305419989E-2</v>
      </c>
      <c r="CH127" s="41">
        <f t="shared" si="87"/>
        <v>-3.7748537839337112E-2</v>
      </c>
      <c r="CI127" s="41">
        <f t="shared" si="88"/>
        <v>-7.0984005084820431E-2</v>
      </c>
      <c r="CJ127" s="41">
        <f t="shared" si="89"/>
        <v>-1.7172717373744435E-2</v>
      </c>
      <c r="CK127" s="41">
        <f t="shared" si="90"/>
        <v>-2.0927558412989117E-2</v>
      </c>
      <c r="CL127" s="41">
        <f t="shared" si="91"/>
        <v>-2.1512427992585091E-2</v>
      </c>
      <c r="CM127" s="41">
        <f t="shared" si="92"/>
        <v>9.251165736435446E-3</v>
      </c>
      <c r="CN127" s="41">
        <f t="shared" si="93"/>
        <v>4.596664676218961E-2</v>
      </c>
      <c r="CO127" s="41">
        <f t="shared" si="94"/>
        <v>-1.6461458215521641E-3</v>
      </c>
      <c r="CP127" s="41">
        <f t="shared" si="95"/>
        <v>4.6520015634892907E-2</v>
      </c>
      <c r="CQ127" s="41">
        <f t="shared" si="96"/>
        <v>-3.925131267298528E-3</v>
      </c>
      <c r="CR127" s="41">
        <f t="shared" si="97"/>
        <v>2.53178400355724E-2</v>
      </c>
      <c r="CS127" s="41">
        <f t="shared" si="98"/>
        <v>-1.7670764114619288E-2</v>
      </c>
      <c r="CT127" s="41">
        <f t="shared" si="99"/>
        <v>-3.3670065479044068E-3</v>
      </c>
      <c r="CU127" s="41">
        <f t="shared" si="100"/>
        <v>1.1043297350809384E-2</v>
      </c>
      <c r="CV127" s="41">
        <f t="shared" si="101"/>
        <v>-1.5915455305899568E-2</v>
      </c>
      <c r="CW127" s="41">
        <f t="shared" si="102"/>
        <v>-4.3666391896722646E-2</v>
      </c>
      <c r="CX127" s="41">
        <f t="shared" si="103"/>
        <v>-7.1685347002534002E-3</v>
      </c>
      <c r="CY127" s="41">
        <f t="shared" si="104"/>
        <v>1.1764841579586431E-2</v>
      </c>
      <c r="CZ127" s="41">
        <f t="shared" si="105"/>
        <v>-2.1348692282122477E-2</v>
      </c>
      <c r="DA127" s="41">
        <f t="shared" si="106"/>
        <v>-9.2936903404240087E-3</v>
      </c>
      <c r="DB127" s="41">
        <f t="shared" si="107"/>
        <v>4.8899852941917702E-3</v>
      </c>
      <c r="DC127" s="41">
        <f t="shared" si="108"/>
        <v>1.2462908536295695E-2</v>
      </c>
      <c r="DD127" s="41">
        <f t="shared" si="109"/>
        <v>-1.4751705555154504E-2</v>
      </c>
      <c r="DE127" s="41">
        <f t="shared" si="110"/>
        <v>-1.7693947218380111E-2</v>
      </c>
      <c r="DF127" s="41">
        <f t="shared" si="111"/>
        <v>1.7665735267313399E-2</v>
      </c>
      <c r="DG127" s="41">
        <f t="shared" si="112"/>
        <v>-9.0405544262087342E-3</v>
      </c>
      <c r="DH127" s="47">
        <f t="shared" si="113"/>
        <v>-2.2700691050269131E-2</v>
      </c>
    </row>
    <row r="128" spans="1:112">
      <c r="A128" s="43">
        <v>42034</v>
      </c>
      <c r="B128" s="34">
        <v>39.68</v>
      </c>
      <c r="C128" s="34">
        <v>4.1418340000000002</v>
      </c>
      <c r="D128" s="34"/>
      <c r="E128" s="34">
        <v>4.34</v>
      </c>
      <c r="F128" s="34">
        <v>648.40002400000003</v>
      </c>
      <c r="G128" s="34">
        <v>66.172652999999997</v>
      </c>
      <c r="H128" s="34">
        <v>11.846657</v>
      </c>
      <c r="I128" s="34">
        <v>7.2</v>
      </c>
      <c r="J128" s="34">
        <v>535.23431400000004</v>
      </c>
      <c r="K128" s="34">
        <v>3.65</v>
      </c>
      <c r="L128" s="34">
        <v>65.569999999999993</v>
      </c>
      <c r="M128" s="34">
        <v>16.100000000000001</v>
      </c>
      <c r="N128" s="34">
        <v>34.005585000000004</v>
      </c>
      <c r="O128" s="34">
        <v>5.56</v>
      </c>
      <c r="P128" s="34">
        <v>34.369999</v>
      </c>
      <c r="Q128" s="34">
        <v>15.02</v>
      </c>
      <c r="R128" s="34">
        <v>24.75</v>
      </c>
      <c r="S128" s="34">
        <v>60.986870000000003</v>
      </c>
      <c r="T128" s="34">
        <v>17.794481000000001</v>
      </c>
      <c r="U128" s="34">
        <v>20.02</v>
      </c>
      <c r="V128" s="34">
        <v>6.2728710000000003</v>
      </c>
      <c r="W128" s="34">
        <v>42.07</v>
      </c>
      <c r="X128" s="34">
        <v>22.52</v>
      </c>
      <c r="Y128" s="34">
        <v>15.669869</v>
      </c>
      <c r="Z128" s="34">
        <v>18.596765999999999</v>
      </c>
      <c r="AA128" s="34">
        <v>51.509605000000001</v>
      </c>
      <c r="AB128" s="34">
        <v>29.974031</v>
      </c>
      <c r="AC128" s="34">
        <v>10.87</v>
      </c>
      <c r="AD128" s="34">
        <v>44.209999000000003</v>
      </c>
      <c r="AE128" s="34">
        <v>25.619789000000001</v>
      </c>
      <c r="AF128" s="34">
        <v>8.51</v>
      </c>
      <c r="AG128" s="34">
        <v>248.85000600000001</v>
      </c>
      <c r="AH128" s="34">
        <v>31.013552000000001</v>
      </c>
      <c r="AI128" s="34">
        <v>62.513911999999998</v>
      </c>
      <c r="AJ128" s="34">
        <v>5.6764380000000001</v>
      </c>
      <c r="AK128" s="34">
        <v>19.969999000000001</v>
      </c>
      <c r="AL128" s="34">
        <v>2.68</v>
      </c>
      <c r="AM128" s="34">
        <v>24.919312999999999</v>
      </c>
      <c r="AN128" s="34">
        <v>32.900002000000001</v>
      </c>
      <c r="AO128" s="34">
        <v>51.485714000000002</v>
      </c>
      <c r="AP128" s="34">
        <v>5.93</v>
      </c>
      <c r="AQ128" s="34">
        <v>16.889999</v>
      </c>
      <c r="AR128" s="34">
        <v>9.41</v>
      </c>
      <c r="AS128" s="34">
        <v>28.416606999999999</v>
      </c>
      <c r="AT128" s="34">
        <v>10.1561</v>
      </c>
      <c r="AU128" s="34">
        <v>8.6</v>
      </c>
      <c r="AV128" s="34">
        <v>14.515040000000001</v>
      </c>
      <c r="AW128" s="34">
        <v>26.717144000000001</v>
      </c>
      <c r="AX128" s="34">
        <v>5.99</v>
      </c>
      <c r="AY128" s="34">
        <v>18.52</v>
      </c>
      <c r="AZ128" s="34">
        <v>66.150002000000001</v>
      </c>
      <c r="BA128" s="34">
        <v>31.559999000000001</v>
      </c>
      <c r="BB128" s="34">
        <v>20.078657</v>
      </c>
      <c r="BC128" s="34">
        <v>27.706717999999999</v>
      </c>
      <c r="BD128" s="34">
        <v>24.190000999999999</v>
      </c>
      <c r="BE128" s="38"/>
      <c r="BF128" s="41">
        <f t="shared" si="60"/>
        <v>4.7997564723823161E-3</v>
      </c>
      <c r="BG128" s="41">
        <f t="shared" si="61"/>
        <v>-2.7471783009855163E-3</v>
      </c>
      <c r="BH128" s="41"/>
      <c r="BI128" s="41">
        <f t="shared" si="63"/>
        <v>-1.1454878974766478E-2</v>
      </c>
      <c r="BJ128" s="41">
        <f t="shared" si="64"/>
        <v>6.3675227042840371E-2</v>
      </c>
      <c r="BK128" s="41">
        <f t="shared" si="65"/>
        <v>-1.6614056904267795E-3</v>
      </c>
      <c r="BL128" s="41">
        <f t="shared" si="66"/>
        <v>-7.5283219216793476E-3</v>
      </c>
      <c r="BM128" s="41">
        <f t="shared" si="67"/>
        <v>0</v>
      </c>
      <c r="BN128" s="41">
        <f t="shared" si="68"/>
        <v>-3.2726773742120879E-2</v>
      </c>
      <c r="BO128" s="41">
        <f t="shared" si="69"/>
        <v>-6.6249385541200606E-2</v>
      </c>
      <c r="BP128" s="41">
        <f t="shared" si="70"/>
        <v>5.1987424764159901E-3</v>
      </c>
      <c r="BQ128" s="41">
        <f t="shared" si="71"/>
        <v>-3.47914247722853E-2</v>
      </c>
      <c r="BR128" s="41">
        <f t="shared" si="72"/>
        <v>-3.5312941896171583E-3</v>
      </c>
      <c r="BS128" s="41">
        <f t="shared" si="73"/>
        <v>-1.605743689585875E-2</v>
      </c>
      <c r="BT128" s="41">
        <f t="shared" si="74"/>
        <v>-3.3474789097213867E-2</v>
      </c>
      <c r="BU128" s="41">
        <f t="shared" si="75"/>
        <v>-1.3306721857050613E-3</v>
      </c>
      <c r="BV128" s="41">
        <f t="shared" si="76"/>
        <v>9.8872071370685446E-2</v>
      </c>
      <c r="BW128" s="41">
        <f t="shared" si="77"/>
        <v>-5.2007063462545331E-3</v>
      </c>
      <c r="BX128" s="47">
        <f t="shared" si="78"/>
        <v>-2.2015727292366053E-3</v>
      </c>
      <c r="BY128" s="47">
        <f t="shared" si="79"/>
        <v>-2.3693112257287988E-2</v>
      </c>
      <c r="BZ128" s="41">
        <f t="shared" si="80"/>
        <v>-1.2757217269985913E-2</v>
      </c>
      <c r="CA128" s="41">
        <f t="shared" si="81"/>
        <v>-1.743684591345316E-2</v>
      </c>
      <c r="CB128" s="41">
        <f t="shared" si="82"/>
        <v>1.4311469348211871E-2</v>
      </c>
      <c r="CC128" s="41">
        <f t="shared" si="83"/>
        <v>-8.032114006927089E-3</v>
      </c>
      <c r="CD128" s="41">
        <f t="shared" si="84"/>
        <v>-2.5722151382981926E-2</v>
      </c>
      <c r="CE128" s="41">
        <f t="shared" si="85"/>
        <v>4.0189676749820815E-3</v>
      </c>
      <c r="CF128" s="41">
        <f t="shared" si="86"/>
        <v>4.3928621071505965E-3</v>
      </c>
      <c r="CG128" s="41">
        <f t="shared" si="114"/>
        <v>4.4195472791121751E-2</v>
      </c>
      <c r="CH128" s="41">
        <f t="shared" si="87"/>
        <v>-2.28095982709169E-2</v>
      </c>
      <c r="CI128" s="41">
        <f t="shared" si="88"/>
        <v>-5.9155861609755694E-2</v>
      </c>
      <c r="CJ128" s="41">
        <f t="shared" si="89"/>
        <v>-1.7472779989061056E-2</v>
      </c>
      <c r="CK128" s="41">
        <f t="shared" si="90"/>
        <v>7.140691092492002E-2</v>
      </c>
      <c r="CL128" s="41">
        <f t="shared" si="91"/>
        <v>-1.1665243674377879E-2</v>
      </c>
      <c r="CM128" s="41">
        <f t="shared" si="92"/>
        <v>-4.4647741477232196E-2</v>
      </c>
      <c r="CN128" s="41">
        <f t="shared" si="93"/>
        <v>5.8121618851321839E-2</v>
      </c>
      <c r="CO128" s="41">
        <f t="shared" si="94"/>
        <v>9.2260258527976827E-2</v>
      </c>
      <c r="CP128" s="41">
        <f t="shared" si="95"/>
        <v>1.5037877364540502E-2</v>
      </c>
      <c r="CQ128" s="41">
        <f t="shared" si="96"/>
        <v>-8.6176546163795418E-3</v>
      </c>
      <c r="CR128" s="41">
        <f t="shared" si="97"/>
        <v>2.7736815761871387E-2</v>
      </c>
      <c r="CS128" s="41">
        <f t="shared" si="98"/>
        <v>-1.4653525923419364E-2</v>
      </c>
      <c r="CT128" s="41">
        <f t="shared" si="99"/>
        <v>0</v>
      </c>
      <c r="CU128" s="41">
        <f t="shared" si="100"/>
        <v>-2.3984772087187581E-2</v>
      </c>
      <c r="CV128" s="41">
        <f t="shared" si="101"/>
        <v>6.3966102966927941E-3</v>
      </c>
      <c r="CW128" s="41">
        <f t="shared" si="102"/>
        <v>6.1141028405743668E-3</v>
      </c>
      <c r="CX128" s="41">
        <f t="shared" si="103"/>
        <v>-1.0849838932336655E-2</v>
      </c>
      <c r="CY128" s="41">
        <f t="shared" si="104"/>
        <v>5.8309203107931437E-3</v>
      </c>
      <c r="CZ128" s="41">
        <f t="shared" si="105"/>
        <v>-2.8135682966368314E-2</v>
      </c>
      <c r="DA128" s="41">
        <f t="shared" si="106"/>
        <v>-1.8692602123059308E-3</v>
      </c>
      <c r="DB128" s="41">
        <f t="shared" si="107"/>
        <v>-2.6360669691068508E-2</v>
      </c>
      <c r="DC128" s="41">
        <f t="shared" si="108"/>
        <v>-2.696146146581133E-3</v>
      </c>
      <c r="DD128" s="41">
        <f t="shared" si="109"/>
        <v>-1.7086731265995605E-2</v>
      </c>
      <c r="DE128" s="41">
        <f t="shared" si="110"/>
        <v>2.405118414041334E-2</v>
      </c>
      <c r="DF128" s="41">
        <f t="shared" si="111"/>
        <v>6.4153917984268186E-2</v>
      </c>
      <c r="DG128" s="41">
        <f t="shared" si="112"/>
        <v>-8.7771718494475248E-3</v>
      </c>
      <c r="DH128" s="47">
        <f t="shared" si="113"/>
        <v>-8.233805266086601E-3</v>
      </c>
    </row>
    <row r="129" spans="1:112">
      <c r="A129" s="43">
        <v>42037</v>
      </c>
      <c r="B129" s="34">
        <v>37.610000999999997</v>
      </c>
      <c r="C129" s="34">
        <v>4.1247429999999996</v>
      </c>
      <c r="D129" s="34"/>
      <c r="E129" s="34">
        <v>4.5</v>
      </c>
      <c r="F129" s="34">
        <v>649.59997599999997</v>
      </c>
      <c r="G129" s="34">
        <v>65.833365999999998</v>
      </c>
      <c r="H129" s="34">
        <v>12.125166999999999</v>
      </c>
      <c r="I129" s="34">
        <v>7.18</v>
      </c>
      <c r="J129" s="34">
        <v>533.13952600000005</v>
      </c>
      <c r="K129" s="34">
        <v>3.64</v>
      </c>
      <c r="L129" s="34">
        <v>65.290001000000004</v>
      </c>
      <c r="M129" s="34">
        <v>16.290001</v>
      </c>
      <c r="N129" s="34">
        <v>34.144390000000001</v>
      </c>
      <c r="O129" s="34">
        <v>5.73</v>
      </c>
      <c r="P129" s="34">
        <v>34.619999</v>
      </c>
      <c r="Q129" s="34">
        <v>15.06</v>
      </c>
      <c r="R129" s="34">
        <v>25</v>
      </c>
      <c r="S129" s="34">
        <v>61.763126</v>
      </c>
      <c r="T129" s="34">
        <v>17.784676000000001</v>
      </c>
      <c r="U129" s="34">
        <v>19.860001</v>
      </c>
      <c r="V129" s="34">
        <v>6.5514659999999996</v>
      </c>
      <c r="W129" s="34">
        <v>42.549999</v>
      </c>
      <c r="X129" s="34">
        <v>22.790001</v>
      </c>
      <c r="Y129" s="34">
        <v>15.047739999999999</v>
      </c>
      <c r="Z129" s="34">
        <v>18.855751000000001</v>
      </c>
      <c r="AA129" s="34">
        <v>51.137745000000002</v>
      </c>
      <c r="AB129" s="34">
        <v>30.358795000000001</v>
      </c>
      <c r="AC129" s="34">
        <v>11.1</v>
      </c>
      <c r="AD129" s="34">
        <v>42.810001</v>
      </c>
      <c r="AE129" s="34">
        <v>25.48283</v>
      </c>
      <c r="AF129" s="34">
        <v>8.91</v>
      </c>
      <c r="AG129" s="34">
        <v>238.34999099999999</v>
      </c>
      <c r="AH129" s="34">
        <v>31.195505000000001</v>
      </c>
      <c r="AI129" s="34">
        <v>59.067340999999999</v>
      </c>
      <c r="AJ129" s="34">
        <v>5.542656</v>
      </c>
      <c r="AK129" s="34">
        <v>19.969999000000001</v>
      </c>
      <c r="AL129" s="34">
        <v>2.65</v>
      </c>
      <c r="AM129" s="34">
        <v>25.000603000000002</v>
      </c>
      <c r="AN129" s="34">
        <v>32.799999</v>
      </c>
      <c r="AO129" s="34">
        <v>52.799999</v>
      </c>
      <c r="AP129" s="34">
        <v>5.95</v>
      </c>
      <c r="AQ129" s="34">
        <v>17</v>
      </c>
      <c r="AR129" s="34">
        <v>9.39</v>
      </c>
      <c r="AS129" s="34">
        <v>28.628315000000001</v>
      </c>
      <c r="AT129" s="34">
        <v>10.442318</v>
      </c>
      <c r="AU129" s="34">
        <v>8.3699999999999992</v>
      </c>
      <c r="AV129" s="34">
        <v>14.211302</v>
      </c>
      <c r="AW129" s="34">
        <v>26.700485</v>
      </c>
      <c r="AX129" s="34">
        <v>6.03</v>
      </c>
      <c r="AY129" s="34">
        <v>19.950001</v>
      </c>
      <c r="AZ129" s="34">
        <v>66.120002999999997</v>
      </c>
      <c r="BA129" s="34">
        <v>31.74</v>
      </c>
      <c r="BB129" s="34">
        <v>20.060835000000001</v>
      </c>
      <c r="BC129" s="34">
        <v>27.323566</v>
      </c>
      <c r="BD129" s="34">
        <v>24.15</v>
      </c>
      <c r="BE129" s="38"/>
      <c r="BF129" s="41">
        <f t="shared" si="60"/>
        <v>-5.357728334575422E-2</v>
      </c>
      <c r="BG129" s="41">
        <f t="shared" si="61"/>
        <v>-4.1349700974874001E-3</v>
      </c>
      <c r="BH129" s="41"/>
      <c r="BI129" s="41">
        <f t="shared" si="63"/>
        <v>3.6203048663960638E-2</v>
      </c>
      <c r="BJ129" s="41">
        <f t="shared" si="64"/>
        <v>1.8489250259454348E-3</v>
      </c>
      <c r="BK129" s="41">
        <f t="shared" si="65"/>
        <v>-5.1404890428123828E-3</v>
      </c>
      <c r="BL129" s="41">
        <f t="shared" si="66"/>
        <v>2.323749184850292E-2</v>
      </c>
      <c r="BM129" s="41">
        <f t="shared" si="67"/>
        <v>-2.781642961876914E-3</v>
      </c>
      <c r="BN129" s="41">
        <f t="shared" si="68"/>
        <v>-3.9214563404859955E-3</v>
      </c>
      <c r="BO129" s="41">
        <f t="shared" si="69"/>
        <v>-2.7434859457508326E-3</v>
      </c>
      <c r="BP129" s="41">
        <f t="shared" si="70"/>
        <v>-4.2793737607046351E-3</v>
      </c>
      <c r="BQ129" s="41">
        <f t="shared" si="71"/>
        <v>1.1732212010888688E-2</v>
      </c>
      <c r="BR129" s="41">
        <f t="shared" si="72"/>
        <v>4.0735214338444665E-3</v>
      </c>
      <c r="BS129" s="41">
        <f t="shared" si="73"/>
        <v>3.0117422464157436E-2</v>
      </c>
      <c r="BT129" s="41">
        <f t="shared" si="74"/>
        <v>7.2474590964242578E-3</v>
      </c>
      <c r="BU129" s="41">
        <f t="shared" si="75"/>
        <v>2.659576035758796E-3</v>
      </c>
      <c r="BV129" s="41">
        <f t="shared" si="76"/>
        <v>1.0050335853501506E-2</v>
      </c>
      <c r="BW129" s="41">
        <f t="shared" si="77"/>
        <v>1.2647924617636251E-2</v>
      </c>
      <c r="BX129" s="47">
        <f t="shared" si="78"/>
        <v>-5.5116540553316147E-4</v>
      </c>
      <c r="BY129" s="47">
        <f t="shared" si="79"/>
        <v>-8.0240649175819054E-3</v>
      </c>
      <c r="BZ129" s="41">
        <f t="shared" si="80"/>
        <v>4.3454696817944338E-2</v>
      </c>
      <c r="CA129" s="41">
        <f t="shared" si="81"/>
        <v>1.1344933915190692E-2</v>
      </c>
      <c r="CB129" s="41">
        <f t="shared" si="82"/>
        <v>1.1918083864996536E-2</v>
      </c>
      <c r="CC129" s="41">
        <f t="shared" si="83"/>
        <v>-4.0511882603696342E-2</v>
      </c>
      <c r="CD129" s="41">
        <f t="shared" si="84"/>
        <v>1.3830265566755781E-2</v>
      </c>
      <c r="CE129" s="41">
        <f t="shared" si="85"/>
        <v>-7.2454208855067537E-3</v>
      </c>
      <c r="CF129" s="41">
        <f t="shared" si="86"/>
        <v>1.275488790572823E-2</v>
      </c>
      <c r="CG129" s="41">
        <f t="shared" si="114"/>
        <v>4.5921750585639701E-2</v>
      </c>
      <c r="CH129" s="41">
        <f t="shared" si="87"/>
        <v>-3.2179241702952055E-2</v>
      </c>
      <c r="CI129" s="41">
        <f t="shared" si="88"/>
        <v>-5.3601686410077514E-3</v>
      </c>
      <c r="CJ129" s="41">
        <f t="shared" si="89"/>
        <v>4.5932298897435123E-2</v>
      </c>
      <c r="CK129" s="41">
        <f t="shared" si="90"/>
        <v>-4.3110185524236407E-2</v>
      </c>
      <c r="CL129" s="41">
        <f t="shared" si="91"/>
        <v>5.8497436751513794E-3</v>
      </c>
      <c r="CM129" s="41">
        <f t="shared" si="92"/>
        <v>-5.6710958056173481E-2</v>
      </c>
      <c r="CN129" s="41">
        <f t="shared" si="93"/>
        <v>-2.3850115083931128E-2</v>
      </c>
      <c r="CO129" s="41">
        <f t="shared" si="94"/>
        <v>0</v>
      </c>
      <c r="CP129" s="41">
        <f t="shared" si="95"/>
        <v>-1.1257154524634558E-2</v>
      </c>
      <c r="CQ129" s="41">
        <f t="shared" si="96"/>
        <v>3.2568192563748027E-3</v>
      </c>
      <c r="CR129" s="41">
        <f t="shared" si="97"/>
        <v>-3.0442336593052796E-3</v>
      </c>
      <c r="CS129" s="41">
        <f t="shared" si="98"/>
        <v>2.5206800643341756E-2</v>
      </c>
      <c r="CT129" s="41">
        <f t="shared" si="99"/>
        <v>3.3670065479044697E-3</v>
      </c>
      <c r="CU129" s="41">
        <f t="shared" si="100"/>
        <v>6.4916724431402202E-3</v>
      </c>
      <c r="CV129" s="41">
        <f t="shared" si="101"/>
        <v>-2.1276603771167293E-3</v>
      </c>
      <c r="CW129" s="41">
        <f t="shared" si="102"/>
        <v>7.4225352428859128E-3</v>
      </c>
      <c r="CX129" s="41">
        <f t="shared" si="103"/>
        <v>2.7792078270500929E-2</v>
      </c>
      <c r="CY129" s="41">
        <f t="shared" si="104"/>
        <v>-2.71083187580781E-2</v>
      </c>
      <c r="CZ129" s="41">
        <f t="shared" si="105"/>
        <v>-2.1147789715286931E-2</v>
      </c>
      <c r="DA129" s="41">
        <f t="shared" si="106"/>
        <v>-6.237266929267609E-4</v>
      </c>
      <c r="DB129" s="41">
        <f t="shared" si="107"/>
        <v>6.6555986117360667E-3</v>
      </c>
      <c r="DC129" s="41">
        <f t="shared" si="108"/>
        <v>7.4377964243151282E-2</v>
      </c>
      <c r="DD129" s="41">
        <f t="shared" si="109"/>
        <v>-4.5360247040699639E-4</v>
      </c>
      <c r="DE129" s="41">
        <f t="shared" si="110"/>
        <v>5.6872508062679565E-3</v>
      </c>
      <c r="DF129" s="41">
        <f t="shared" si="111"/>
        <v>-8.8800332456256926E-4</v>
      </c>
      <c r="DG129" s="41">
        <f t="shared" si="112"/>
        <v>-1.3925357593114071E-2</v>
      </c>
      <c r="DH129" s="47">
        <f t="shared" si="113"/>
        <v>-1.6549858627497836E-3</v>
      </c>
    </row>
    <row r="130" spans="1:112">
      <c r="A130" s="43">
        <v>42038</v>
      </c>
      <c r="B130" s="34">
        <v>35.979999999999997</v>
      </c>
      <c r="C130" s="34">
        <v>4.033588</v>
      </c>
      <c r="D130" s="34"/>
      <c r="E130" s="34">
        <v>4.4400000000000004</v>
      </c>
      <c r="F130" s="34">
        <v>636</v>
      </c>
      <c r="G130" s="34">
        <v>64.265251000000006</v>
      </c>
      <c r="H130" s="34">
        <v>12.135115000000001</v>
      </c>
      <c r="I130" s="34">
        <v>7.23</v>
      </c>
      <c r="J130" s="34">
        <v>526.85497999999995</v>
      </c>
      <c r="K130" s="34">
        <v>3.61</v>
      </c>
      <c r="L130" s="34">
        <v>61.73</v>
      </c>
      <c r="M130" s="34">
        <v>16.079999999999998</v>
      </c>
      <c r="N130" s="34">
        <v>34.107368000000001</v>
      </c>
      <c r="O130" s="34">
        <v>5.7</v>
      </c>
      <c r="P130" s="34">
        <v>35.060001</v>
      </c>
      <c r="Q130" s="34">
        <v>14.945</v>
      </c>
      <c r="R130" s="34">
        <v>23.59</v>
      </c>
      <c r="S130" s="34">
        <v>61.707008000000002</v>
      </c>
      <c r="T130" s="34">
        <v>17.882717</v>
      </c>
      <c r="U130" s="34">
        <v>19.66</v>
      </c>
      <c r="V130" s="34">
        <v>6.4346360000000002</v>
      </c>
      <c r="W130" s="34">
        <v>42.060001</v>
      </c>
      <c r="X130" s="34">
        <v>22.9</v>
      </c>
      <c r="Y130" s="34">
        <v>14.610308</v>
      </c>
      <c r="Z130" s="34">
        <v>18.571702999999999</v>
      </c>
      <c r="AA130" s="34">
        <v>50.786544999999997</v>
      </c>
      <c r="AB130" s="34">
        <v>30.349411</v>
      </c>
      <c r="AC130" s="34">
        <v>10.97</v>
      </c>
      <c r="AD130" s="34">
        <v>42.639999000000003</v>
      </c>
      <c r="AE130" s="34">
        <v>25.355003</v>
      </c>
      <c r="AF130" s="34">
        <v>7.96</v>
      </c>
      <c r="AG130" s="34">
        <v>233.449997</v>
      </c>
      <c r="AH130" s="34">
        <v>29.303204999999998</v>
      </c>
      <c r="AI130" s="34">
        <v>57.077083999999999</v>
      </c>
      <c r="AJ130" s="34">
        <v>5.5742440000000002</v>
      </c>
      <c r="AK130" s="34">
        <v>21.59</v>
      </c>
      <c r="AL130" s="34">
        <v>2.64</v>
      </c>
      <c r="AM130" s="34">
        <v>24.765771999999998</v>
      </c>
      <c r="AN130" s="34">
        <v>33</v>
      </c>
      <c r="AO130" s="34">
        <v>53.262855999999999</v>
      </c>
      <c r="AP130" s="34">
        <v>5.96</v>
      </c>
      <c r="AQ130" s="34">
        <v>17.25</v>
      </c>
      <c r="AR130" s="34">
        <v>9.32</v>
      </c>
      <c r="AS130" s="34">
        <v>28.358868000000001</v>
      </c>
      <c r="AT130" s="34">
        <v>10.386919000000001</v>
      </c>
      <c r="AU130" s="34">
        <v>7.99</v>
      </c>
      <c r="AV130" s="34">
        <v>14.533448999999999</v>
      </c>
      <c r="AW130" s="34">
        <v>26.483881</v>
      </c>
      <c r="AX130" s="34">
        <v>5.86</v>
      </c>
      <c r="AY130" s="34">
        <v>19.379999000000002</v>
      </c>
      <c r="AZ130" s="34">
        <v>67.290001000000004</v>
      </c>
      <c r="BA130" s="34">
        <v>32.919998</v>
      </c>
      <c r="BB130" s="34">
        <v>19.499378</v>
      </c>
      <c r="BC130" s="34">
        <v>27.376249000000001</v>
      </c>
      <c r="BD130" s="34">
        <v>24.290001</v>
      </c>
      <c r="BE130" s="38"/>
      <c r="BF130" s="41">
        <f t="shared" si="60"/>
        <v>-4.4306770548530883E-2</v>
      </c>
      <c r="BG130" s="41">
        <f t="shared" si="61"/>
        <v>-2.2347412378250511E-2</v>
      </c>
      <c r="BH130" s="41"/>
      <c r="BI130" s="41">
        <f t="shared" si="63"/>
        <v>-1.3423020332140548E-2</v>
      </c>
      <c r="BJ130" s="41">
        <f t="shared" si="64"/>
        <v>-2.1158188561532485E-2</v>
      </c>
      <c r="BK130" s="41">
        <f t="shared" si="65"/>
        <v>-2.4107726618058604E-2</v>
      </c>
      <c r="BL130" s="41">
        <f t="shared" si="66"/>
        <v>8.201059293180405E-4</v>
      </c>
      <c r="BM130" s="41">
        <f t="shared" si="67"/>
        <v>6.9396531105406205E-3</v>
      </c>
      <c r="BN130" s="41">
        <f t="shared" si="68"/>
        <v>-1.1857834361400626E-2</v>
      </c>
      <c r="BO130" s="41">
        <f t="shared" si="69"/>
        <v>-8.2759093038598224E-3</v>
      </c>
      <c r="BP130" s="41">
        <f t="shared" si="70"/>
        <v>-5.6068864109018735E-2</v>
      </c>
      <c r="BQ130" s="41">
        <f t="shared" si="71"/>
        <v>-1.2975220250485897E-2</v>
      </c>
      <c r="BR130" s="41">
        <f t="shared" si="72"/>
        <v>-1.0848659350587515E-3</v>
      </c>
      <c r="BS130" s="41">
        <f t="shared" si="73"/>
        <v>-5.2493558861437901E-3</v>
      </c>
      <c r="BT130" s="41">
        <f t="shared" si="74"/>
        <v>1.2629387152595661E-2</v>
      </c>
      <c r="BU130" s="41">
        <f t="shared" si="75"/>
        <v>-7.6654266358463308E-3</v>
      </c>
      <c r="BV130" s="41">
        <f t="shared" si="76"/>
        <v>-5.8052931448617097E-2</v>
      </c>
      <c r="BW130" s="41">
        <f t="shared" si="77"/>
        <v>-9.0901341152203907E-4</v>
      </c>
      <c r="BX130" s="47">
        <f t="shared" si="78"/>
        <v>5.4975280600289261E-3</v>
      </c>
      <c r="BY130" s="47">
        <f t="shared" si="79"/>
        <v>-1.0121594250472019E-2</v>
      </c>
      <c r="BZ130" s="41">
        <f t="shared" si="80"/>
        <v>-1.7993567606184337E-2</v>
      </c>
      <c r="CA130" s="41">
        <f t="shared" si="81"/>
        <v>-1.1582637467508011E-2</v>
      </c>
      <c r="CB130" s="41">
        <f t="shared" si="82"/>
        <v>4.8150234237076244E-3</v>
      </c>
      <c r="CC130" s="41">
        <f t="shared" si="83"/>
        <v>-2.9500506814409931E-2</v>
      </c>
      <c r="CD130" s="41">
        <f t="shared" si="84"/>
        <v>-1.5178881986691787E-2</v>
      </c>
      <c r="CE130" s="41">
        <f t="shared" si="85"/>
        <v>-6.8914169511613155E-3</v>
      </c>
      <c r="CF130" s="41">
        <f t="shared" si="86"/>
        <v>-3.0915095974805805E-4</v>
      </c>
      <c r="CG130" s="41">
        <f t="shared" si="114"/>
        <v>-8.1118065353761818E-3</v>
      </c>
      <c r="CH130" s="41">
        <f t="shared" si="87"/>
        <v>-3.9789871104514013E-3</v>
      </c>
      <c r="CI130" s="41">
        <f t="shared" si="88"/>
        <v>-5.0288244735153254E-3</v>
      </c>
      <c r="CJ130" s="41">
        <f t="shared" si="89"/>
        <v>-0.11274524162642638</v>
      </c>
      <c r="CK130" s="41">
        <f t="shared" si="90"/>
        <v>-2.0772235325008253E-2</v>
      </c>
      <c r="CL130" s="41">
        <f t="shared" si="91"/>
        <v>-6.2577118217088001E-2</v>
      </c>
      <c r="CM130" s="41">
        <f t="shared" si="92"/>
        <v>-3.4275460807381357E-2</v>
      </c>
      <c r="CN130" s="41">
        <f t="shared" si="93"/>
        <v>5.6828945141042019E-3</v>
      </c>
      <c r="CO130" s="41">
        <f t="shared" si="94"/>
        <v>7.7999147174105971E-2</v>
      </c>
      <c r="CP130" s="41">
        <f t="shared" si="95"/>
        <v>-3.7807228399059328E-3</v>
      </c>
      <c r="CQ130" s="41">
        <f t="shared" si="96"/>
        <v>-9.4374059965373711E-3</v>
      </c>
      <c r="CR130" s="41">
        <f t="shared" si="97"/>
        <v>6.0790765641876021E-3</v>
      </c>
      <c r="CS130" s="41">
        <f t="shared" si="98"/>
        <v>8.7280309078959749E-3</v>
      </c>
      <c r="CT130" s="41">
        <f t="shared" si="99"/>
        <v>1.6792615197199939E-3</v>
      </c>
      <c r="CU130" s="41">
        <f t="shared" si="100"/>
        <v>1.4598799421152631E-2</v>
      </c>
      <c r="CV130" s="41">
        <f t="shared" si="101"/>
        <v>-7.482664522671747E-3</v>
      </c>
      <c r="CW130" s="41">
        <f t="shared" si="102"/>
        <v>-9.4564775359319425E-3</v>
      </c>
      <c r="CX130" s="41">
        <f t="shared" si="103"/>
        <v>-5.3193624547084152E-3</v>
      </c>
      <c r="CY130" s="41">
        <f t="shared" si="104"/>
        <v>-4.646312472320048E-2</v>
      </c>
      <c r="CZ130" s="41">
        <f t="shared" si="105"/>
        <v>2.2415256843402433E-2</v>
      </c>
      <c r="DA130" s="41">
        <f t="shared" si="106"/>
        <v>-8.1454462616895196E-3</v>
      </c>
      <c r="DB130" s="41">
        <f t="shared" si="107"/>
        <v>-2.859740715017281E-2</v>
      </c>
      <c r="DC130" s="41">
        <f t="shared" si="108"/>
        <v>-2.8987638598152794E-2</v>
      </c>
      <c r="DD130" s="41">
        <f t="shared" si="109"/>
        <v>1.7540333736402649E-2</v>
      </c>
      <c r="DE130" s="41">
        <f t="shared" si="110"/>
        <v>3.6502599957262793E-2</v>
      </c>
      <c r="DF130" s="41">
        <f t="shared" si="111"/>
        <v>-2.8386839167044511E-2</v>
      </c>
      <c r="DG130" s="41">
        <f t="shared" si="112"/>
        <v>1.9262593955724956E-3</v>
      </c>
      <c r="DH130" s="47">
        <f t="shared" si="113"/>
        <v>5.7804040847039993E-3</v>
      </c>
    </row>
    <row r="131" spans="1:112">
      <c r="A131" s="43">
        <v>42039</v>
      </c>
      <c r="B131" s="34">
        <v>33.560001</v>
      </c>
      <c r="C131" s="34">
        <v>4.158925</v>
      </c>
      <c r="D131" s="34"/>
      <c r="E131" s="34">
        <v>4.38</v>
      </c>
      <c r="F131" s="34">
        <v>635.20001200000002</v>
      </c>
      <c r="G131" s="34">
        <v>65.209784999999997</v>
      </c>
      <c r="H131" s="34">
        <v>12.005806</v>
      </c>
      <c r="I131" s="34">
        <v>7.24</v>
      </c>
      <c r="J131" s="34">
        <v>532.09210199999995</v>
      </c>
      <c r="K131" s="34">
        <v>3.3570000000000002</v>
      </c>
      <c r="L131" s="34">
        <v>60.709999000000003</v>
      </c>
      <c r="M131" s="34">
        <v>16.030000999999999</v>
      </c>
      <c r="N131" s="34">
        <v>34.468254000000002</v>
      </c>
      <c r="O131" s="34">
        <v>5.68</v>
      </c>
      <c r="P131" s="34">
        <v>34.330002</v>
      </c>
      <c r="Q131" s="34">
        <v>14.98</v>
      </c>
      <c r="R131" s="34">
        <v>22.950001</v>
      </c>
      <c r="S131" s="34">
        <v>61.304870999999999</v>
      </c>
      <c r="T131" s="34">
        <v>18.735678</v>
      </c>
      <c r="U131" s="34">
        <v>19.799999</v>
      </c>
      <c r="V131" s="34">
        <v>6.8839819999999996</v>
      </c>
      <c r="W131" s="34">
        <v>42.349997999999999</v>
      </c>
      <c r="X131" s="34">
        <v>23.48</v>
      </c>
      <c r="Y131" s="34">
        <v>15.144945999999999</v>
      </c>
      <c r="Z131" s="34">
        <v>18.847397000000001</v>
      </c>
      <c r="AA131" s="34">
        <v>51.647334999999998</v>
      </c>
      <c r="AB131" s="34">
        <v>31.034483000000002</v>
      </c>
      <c r="AC131" s="34">
        <v>11.08</v>
      </c>
      <c r="AD131" s="34">
        <v>43.709999000000003</v>
      </c>
      <c r="AE131" s="34">
        <v>25.48283</v>
      </c>
      <c r="AF131" s="34">
        <v>7.99</v>
      </c>
      <c r="AG131" s="34">
        <v>223.300003</v>
      </c>
      <c r="AH131" s="34">
        <v>29.394186000000001</v>
      </c>
      <c r="AI131" s="34">
        <v>59.834335000000003</v>
      </c>
      <c r="AJ131" s="34">
        <v>5.5742440000000002</v>
      </c>
      <c r="AK131" s="34">
        <v>21.75</v>
      </c>
      <c r="AL131" s="34">
        <v>2.5</v>
      </c>
      <c r="AM131" s="34">
        <v>25.217372999999998</v>
      </c>
      <c r="AN131" s="34">
        <v>30.9</v>
      </c>
      <c r="AO131" s="34">
        <v>52.759998000000003</v>
      </c>
      <c r="AP131" s="34">
        <v>5.92</v>
      </c>
      <c r="AQ131" s="34">
        <v>17.110001</v>
      </c>
      <c r="AR131" s="34">
        <v>9.4700000000000006</v>
      </c>
      <c r="AS131" s="34">
        <v>29.013233</v>
      </c>
      <c r="AT131" s="34">
        <v>10.359221</v>
      </c>
      <c r="AU131" s="34">
        <v>8.25</v>
      </c>
      <c r="AV131" s="34">
        <v>14.340159999999999</v>
      </c>
      <c r="AW131" s="34">
        <v>26.658830999999999</v>
      </c>
      <c r="AX131" s="34">
        <v>5.92</v>
      </c>
      <c r="AY131" s="34">
        <v>20.809999000000001</v>
      </c>
      <c r="AZ131" s="34">
        <v>67.290001000000004</v>
      </c>
      <c r="BA131" s="34">
        <v>32.779998999999997</v>
      </c>
      <c r="BB131" s="34">
        <v>20.141043</v>
      </c>
      <c r="BC131" s="34">
        <v>27.443306</v>
      </c>
      <c r="BD131" s="34">
        <v>24.040001</v>
      </c>
      <c r="BE131" s="38"/>
      <c r="BF131" s="41">
        <f t="shared" si="60"/>
        <v>-6.9628317126004161E-2</v>
      </c>
      <c r="BG131" s="41">
        <f t="shared" si="61"/>
        <v>3.0600324979945519E-2</v>
      </c>
      <c r="BH131" s="41"/>
      <c r="BI131" s="41">
        <f t="shared" si="63"/>
        <v>-1.3605652055778709E-2</v>
      </c>
      <c r="BJ131" s="41">
        <f t="shared" si="64"/>
        <v>-1.2586345155086705E-3</v>
      </c>
      <c r="BK131" s="41">
        <f t="shared" si="65"/>
        <v>1.4590469101927545E-2</v>
      </c>
      <c r="BL131" s="41">
        <f t="shared" si="66"/>
        <v>-1.0712949742164647E-2</v>
      </c>
      <c r="BM131" s="41">
        <f t="shared" si="67"/>
        <v>1.3821702269516739E-3</v>
      </c>
      <c r="BN131" s="41">
        <f t="shared" si="68"/>
        <v>9.8912680108831329E-3</v>
      </c>
      <c r="BO131" s="41">
        <f t="shared" si="69"/>
        <v>-7.2660054346891587E-2</v>
      </c>
      <c r="BP131" s="41">
        <f t="shared" si="70"/>
        <v>-1.6661623735212863E-2</v>
      </c>
      <c r="BQ131" s="41">
        <f t="shared" si="71"/>
        <v>-3.1142347463288429E-3</v>
      </c>
      <c r="BR131" s="41">
        <f t="shared" si="72"/>
        <v>1.0525295173506258E-2</v>
      </c>
      <c r="BS131" s="41">
        <f t="shared" si="73"/>
        <v>-3.5149421074446084E-3</v>
      </c>
      <c r="BT131" s="41">
        <f t="shared" si="74"/>
        <v>-2.1041242287938484E-2</v>
      </c>
      <c r="BU131" s="41">
        <f t="shared" si="75"/>
        <v>2.339182353172241E-3</v>
      </c>
      <c r="BV131" s="41">
        <f t="shared" si="76"/>
        <v>-2.7504913340045713E-2</v>
      </c>
      <c r="BW131" s="41">
        <f t="shared" si="77"/>
        <v>-6.538204859859665E-3</v>
      </c>
      <c r="BX131" s="47">
        <f t="shared" si="78"/>
        <v>4.65949048466026E-2</v>
      </c>
      <c r="BY131" s="47">
        <f t="shared" si="79"/>
        <v>7.0957724764171915E-3</v>
      </c>
      <c r="BZ131" s="41">
        <f t="shared" si="80"/>
        <v>6.7501989795385992E-2</v>
      </c>
      <c r="CA131" s="41">
        <f t="shared" si="81"/>
        <v>6.871179822448413E-3</v>
      </c>
      <c r="CB131" s="41">
        <f t="shared" si="82"/>
        <v>2.5012084399701727E-2</v>
      </c>
      <c r="CC131" s="41">
        <f t="shared" si="83"/>
        <v>3.5939571948206316E-2</v>
      </c>
      <c r="CD131" s="41">
        <f t="shared" si="84"/>
        <v>1.4735735958847461E-2</v>
      </c>
      <c r="CE131" s="41">
        <f t="shared" si="85"/>
        <v>1.6807139647490189E-2</v>
      </c>
      <c r="CF131" s="41">
        <f t="shared" si="86"/>
        <v>2.2321830717699075E-2</v>
      </c>
      <c r="CG131" s="41">
        <f t="shared" si="114"/>
        <v>1.5267472130788381E-2</v>
      </c>
      <c r="CH131" s="41">
        <f t="shared" si="87"/>
        <v>2.4784129591731686E-2</v>
      </c>
      <c r="CI131" s="41">
        <f t="shared" si="88"/>
        <v>5.0288244735152993E-3</v>
      </c>
      <c r="CJ131" s="41">
        <f t="shared" si="89"/>
        <v>3.761759921891586E-3</v>
      </c>
      <c r="CK131" s="41">
        <f t="shared" si="90"/>
        <v>-4.4451736285275295E-2</v>
      </c>
      <c r="CL131" s="41">
        <f t="shared" si="91"/>
        <v>3.1000039801016908E-3</v>
      </c>
      <c r="CM131" s="41">
        <f t="shared" si="92"/>
        <v>4.7176954958293785E-2</v>
      </c>
      <c r="CN131" s="41">
        <f t="shared" si="93"/>
        <v>0</v>
      </c>
      <c r="CO131" s="41">
        <f t="shared" si="94"/>
        <v>7.3835130079771142E-3</v>
      </c>
      <c r="CP131" s="41">
        <f t="shared" si="95"/>
        <v>-5.4488185284069797E-2</v>
      </c>
      <c r="CQ131" s="41">
        <f t="shared" si="96"/>
        <v>1.8070623168201957E-2</v>
      </c>
      <c r="CR131" s="41">
        <f t="shared" si="97"/>
        <v>-6.5751377562780544E-2</v>
      </c>
      <c r="CS131" s="41">
        <f t="shared" si="98"/>
        <v>-9.4859127391100986E-3</v>
      </c>
      <c r="CT131" s="41">
        <f t="shared" si="99"/>
        <v>-6.7340321813440683E-3</v>
      </c>
      <c r="CU131" s="41">
        <f t="shared" si="100"/>
        <v>-8.148997127914788E-3</v>
      </c>
      <c r="CV131" s="41">
        <f t="shared" si="101"/>
        <v>1.5966278500487107E-2</v>
      </c>
      <c r="CW131" s="41">
        <f t="shared" si="102"/>
        <v>2.2812250759875016E-2</v>
      </c>
      <c r="CX131" s="41">
        <f t="shared" si="103"/>
        <v>-2.6701850519633774E-3</v>
      </c>
      <c r="CY131" s="41">
        <f t="shared" si="104"/>
        <v>3.2022440568406224E-2</v>
      </c>
      <c r="CZ131" s="41">
        <f t="shared" si="105"/>
        <v>-1.3388827660460347E-2</v>
      </c>
      <c r="DA131" s="41">
        <f t="shared" si="106"/>
        <v>6.584181553531185E-3</v>
      </c>
      <c r="DB131" s="41">
        <f t="shared" si="107"/>
        <v>1.0186845306992997E-2</v>
      </c>
      <c r="DC131" s="41">
        <f t="shared" si="108"/>
        <v>7.1192037488689977E-2</v>
      </c>
      <c r="DD131" s="41">
        <f t="shared" si="109"/>
        <v>0</v>
      </c>
      <c r="DE131" s="41">
        <f t="shared" si="110"/>
        <v>-4.2617722462490858E-3</v>
      </c>
      <c r="DF131" s="41">
        <f t="shared" si="111"/>
        <v>3.2377105812007916E-2</v>
      </c>
      <c r="DG131" s="41">
        <f t="shared" si="112"/>
        <v>2.4464639833617972E-3</v>
      </c>
      <c r="DH131" s="47">
        <f t="shared" si="113"/>
        <v>-1.0345632918941942E-2</v>
      </c>
    </row>
    <row r="132" spans="1:112">
      <c r="A132" s="43">
        <v>42040</v>
      </c>
      <c r="B132" s="34">
        <v>33.279998999999997</v>
      </c>
      <c r="C132" s="34">
        <v>4.158925</v>
      </c>
      <c r="D132" s="34"/>
      <c r="E132" s="34">
        <v>4.0999999999999996</v>
      </c>
      <c r="F132" s="34">
        <v>648</v>
      </c>
      <c r="G132" s="34">
        <v>65.081389999999999</v>
      </c>
      <c r="H132" s="34">
        <v>12.035647000000001</v>
      </c>
      <c r="I132" s="34">
        <v>7.48</v>
      </c>
      <c r="J132" s="34">
        <v>519.52294900000004</v>
      </c>
      <c r="K132" s="34">
        <v>3.71</v>
      </c>
      <c r="L132" s="34">
        <v>60.779998999999997</v>
      </c>
      <c r="M132" s="34">
        <v>16.209999</v>
      </c>
      <c r="N132" s="34">
        <v>34.412723999999997</v>
      </c>
      <c r="O132" s="34">
        <v>5.75</v>
      </c>
      <c r="P132" s="34">
        <v>33.880001</v>
      </c>
      <c r="Q132" s="34">
        <v>14.89</v>
      </c>
      <c r="R132" s="34">
        <v>22.75</v>
      </c>
      <c r="S132" s="34">
        <v>61.548034999999999</v>
      </c>
      <c r="T132" s="34">
        <v>19.618048000000002</v>
      </c>
      <c r="U132" s="34">
        <v>19.510000000000002</v>
      </c>
      <c r="V132" s="34">
        <v>6.9558780000000002</v>
      </c>
      <c r="W132" s="34">
        <v>42.150002000000001</v>
      </c>
      <c r="X132" s="34">
        <v>24.25</v>
      </c>
      <c r="Y132" s="34">
        <v>15.504614</v>
      </c>
      <c r="Z132" s="34">
        <v>19.006128</v>
      </c>
      <c r="AA132" s="34">
        <v>53.864735000000003</v>
      </c>
      <c r="AB132" s="34">
        <v>30.593401</v>
      </c>
      <c r="AC132" s="34">
        <v>11.01</v>
      </c>
      <c r="AD132" s="34">
        <v>43.75</v>
      </c>
      <c r="AE132" s="34">
        <v>25.455435000000001</v>
      </c>
      <c r="AF132" s="34">
        <v>7.93</v>
      </c>
      <c r="AG132" s="34">
        <v>223.64999399999999</v>
      </c>
      <c r="AH132" s="34">
        <v>29.030284999999999</v>
      </c>
      <c r="AI132" s="34">
        <v>61.329459999999997</v>
      </c>
      <c r="AJ132" s="34">
        <v>5.6727210000000001</v>
      </c>
      <c r="AK132" s="34">
        <v>22.040001</v>
      </c>
      <c r="AL132" s="34">
        <v>2.38</v>
      </c>
      <c r="AM132" s="34">
        <v>25.407045</v>
      </c>
      <c r="AN132" s="34">
        <v>30.4</v>
      </c>
      <c r="AO132" s="34">
        <v>52.78857</v>
      </c>
      <c r="AP132" s="34">
        <v>5.82</v>
      </c>
      <c r="AQ132" s="34">
        <v>17.43</v>
      </c>
      <c r="AR132" s="34">
        <v>9.19</v>
      </c>
      <c r="AS132" s="34">
        <v>28.820772000000002</v>
      </c>
      <c r="AT132" s="34">
        <v>10.396151</v>
      </c>
      <c r="AU132" s="34">
        <v>8.32</v>
      </c>
      <c r="AV132" s="34">
        <v>14.192894000000001</v>
      </c>
      <c r="AW132" s="34">
        <v>26.733809000000001</v>
      </c>
      <c r="AX132" s="34">
        <v>5.84</v>
      </c>
      <c r="AY132" s="34">
        <v>20.98</v>
      </c>
      <c r="AZ132" s="34">
        <v>68.489998</v>
      </c>
      <c r="BA132" s="34">
        <v>33.720001000000003</v>
      </c>
      <c r="BB132" s="34">
        <v>20.372751000000001</v>
      </c>
      <c r="BC132" s="34">
        <v>27.491194</v>
      </c>
      <c r="BD132" s="34">
        <v>24.040001</v>
      </c>
      <c r="BE132" s="38"/>
      <c r="BF132" s="41">
        <f t="shared" ref="BF132:BF195" si="115">LN(B132/B131)</f>
        <v>-8.3783254914524437E-3</v>
      </c>
      <c r="BG132" s="41">
        <f t="shared" ref="BG132:BG195" si="116">LN(C132/C131)</f>
        <v>0</v>
      </c>
      <c r="BH132" s="41"/>
      <c r="BI132" s="41">
        <f t="shared" ref="BI132:BI195" si="117">LN(E132/E131)</f>
        <v>-6.6061750678092751E-2</v>
      </c>
      <c r="BJ132" s="41">
        <f t="shared" ref="BJ132:BJ195" si="118">LN(F132/F131)</f>
        <v>1.9950767527661287E-2</v>
      </c>
      <c r="BK132" s="41">
        <f t="shared" ref="BK132:BK195" si="119">LN(G132/G131)</f>
        <v>-1.9708939083817648E-3</v>
      </c>
      <c r="BL132" s="41">
        <f t="shared" ref="BL132:BL195" si="120">LN(H132/H131)</f>
        <v>2.4824635453529901E-3</v>
      </c>
      <c r="BM132" s="41">
        <f t="shared" ref="BM132:BM195" si="121">LN(I132/I131)</f>
        <v>3.2611585588761011E-2</v>
      </c>
      <c r="BN132" s="41">
        <f t="shared" ref="BN132:BN195" si="122">LN(J132/J131)</f>
        <v>-2.390561368553467E-2</v>
      </c>
      <c r="BO132" s="41">
        <f t="shared" ref="BO132:BO195" si="123">LN(K132/K131)</f>
        <v>9.9984158621445857E-2</v>
      </c>
      <c r="BP132" s="41">
        <f t="shared" ref="BP132:BP195" si="124">LN(L132/L131)</f>
        <v>1.1523583652745934E-3</v>
      </c>
      <c r="BQ132" s="41">
        <f t="shared" ref="BQ132:BQ195" si="125">LN(M132/M131)</f>
        <v>1.1166245052776799E-2</v>
      </c>
      <c r="BR132" s="41">
        <f t="shared" ref="BR132:BR195" si="126">LN(N132/N131)</f>
        <v>-1.6123467942032311E-3</v>
      </c>
      <c r="BS132" s="41">
        <f t="shared" ref="BS132:BS195" si="127">LN(O132/O131)</f>
        <v>1.2248622076199239E-2</v>
      </c>
      <c r="BT132" s="41">
        <f t="shared" ref="BT132:BT195" si="128">LN(P132/P131)</f>
        <v>-1.3194766427890468E-2</v>
      </c>
      <c r="BU132" s="41">
        <f t="shared" ref="BU132:BU195" si="129">LN(Q132/Q131)</f>
        <v>-6.0261313931557637E-3</v>
      </c>
      <c r="BV132" s="41">
        <f t="shared" ref="BV132:BV195" si="130">LN(R132/R131)</f>
        <v>-8.7528346825785329E-3</v>
      </c>
      <c r="BW132" s="41">
        <f t="shared" ref="BW132:BW195" si="131">LN(S132/S131)</f>
        <v>3.9586254076247381E-3</v>
      </c>
      <c r="BX132" s="47">
        <f t="shared" ref="BX132:BX195" si="132">LN(T132/T131)</f>
        <v>4.6020338329715901E-2</v>
      </c>
      <c r="BY132" s="47">
        <f t="shared" ref="BY132:BY195" si="133">LN(U132/U131)</f>
        <v>-1.4754732560417804E-2</v>
      </c>
      <c r="BZ132" s="41">
        <f t="shared" ref="BZ132:BZ195" si="134">LN(V132/V131)</f>
        <v>1.0389793935805448E-2</v>
      </c>
      <c r="CA132" s="41">
        <f t="shared" ref="CA132:CA195" si="135">LN(W132/W131)</f>
        <v>-4.7336419751122768E-3</v>
      </c>
      <c r="CB132" s="41">
        <f t="shared" ref="CB132:CB195" si="136">LN(X132/X131)</f>
        <v>3.2267622423596501E-2</v>
      </c>
      <c r="CC132" s="41">
        <f t="shared" ref="CC132:CC195" si="137">LN(Y132/Y131)</f>
        <v>2.3470778107758654E-2</v>
      </c>
      <c r="CD132" s="41">
        <f t="shared" ref="CD132:CD195" si="138">LN(Z132/Z131)</f>
        <v>8.3866393087826223E-3</v>
      </c>
      <c r="CE132" s="41">
        <f t="shared" ref="CE132:CE195" si="139">LN(AA132/AA131)</f>
        <v>4.2037399682366632E-2</v>
      </c>
      <c r="CF132" s="41">
        <f t="shared" ref="CF132:CF195" si="140">LN(AB132/AB131)</f>
        <v>-1.4314609008630777E-2</v>
      </c>
      <c r="CG132" s="41">
        <f t="shared" si="114"/>
        <v>-1.5267472130788421E-2</v>
      </c>
      <c r="CH132" s="41">
        <f t="shared" ref="CH132:CH195" si="141">LN(AD132/AD131)</f>
        <v>9.1472680646051375E-4</v>
      </c>
      <c r="CI132" s="41">
        <f t="shared" ref="CI132:CI195" si="142">LN(AE132/AE131)</f>
        <v>-1.0756158515103191E-3</v>
      </c>
      <c r="CJ132" s="41">
        <f t="shared" ref="CJ132:CJ195" si="143">LN(AF132/AF131)</f>
        <v>-7.5377241314267462E-3</v>
      </c>
      <c r="CK132" s="41">
        <f t="shared" ref="CK132:CK195" si="144">LN(AG132/AG131)</f>
        <v>1.5661307702711815E-3</v>
      </c>
      <c r="CL132" s="41">
        <f t="shared" ref="CL132:CL195" si="145">LN(AH132/AH131)</f>
        <v>-1.2457304267884267E-2</v>
      </c>
      <c r="CM132" s="41">
        <f t="shared" ref="CM132:CM195" si="146">LN(AI132/AI131)</f>
        <v>2.4680654705609359E-2</v>
      </c>
      <c r="CN132" s="41">
        <f t="shared" ref="CN132:CN195" si="147">LN(AJ132/AJ131)</f>
        <v>1.7512194037393836E-2</v>
      </c>
      <c r="CO132" s="41">
        <f t="shared" ref="CO132:CO195" si="148">LN(AK132/AK131)</f>
        <v>1.3245272122070328E-2</v>
      </c>
      <c r="CP132" s="41">
        <f t="shared" ref="CP132:CP195" si="149">LN(AL132/AL131)</f>
        <v>-4.9190244190771781E-2</v>
      </c>
      <c r="CQ132" s="41">
        <f t="shared" ref="CQ132:CQ195" si="150">LN(AM132/AM131)</f>
        <v>7.49333602244722E-3</v>
      </c>
      <c r="CR132" s="41">
        <f t="shared" ref="CR132:CR195" si="151">LN(AN132/AN131)</f>
        <v>-1.6313575491523794E-2</v>
      </c>
      <c r="CS132" s="41">
        <f t="shared" ref="CS132:CS195" si="152">LN(AO132/AO131)</f>
        <v>5.4140006329414232E-4</v>
      </c>
      <c r="CT132" s="41">
        <f t="shared" ref="CT132:CT195" si="153">LN(AP132/AP131)</f>
        <v>-1.7036187152567852E-2</v>
      </c>
      <c r="CU132" s="41">
        <f t="shared" ref="CU132:CU195" si="154">LN(AQ132/AQ131)</f>
        <v>1.8529713182475573E-2</v>
      </c>
      <c r="CV132" s="41">
        <f t="shared" ref="CV132:CV195" si="155">LN(AR132/AR131)</f>
        <v>-3.0012970830391363E-2</v>
      </c>
      <c r="CW132" s="41">
        <f t="shared" ref="CW132:CW195" si="156">LN(AS132/AS131)</f>
        <v>-6.655659087279598E-3</v>
      </c>
      <c r="CX132" s="41">
        <f t="shared" ref="CX132:CX195" si="157">LN(AT132/AT131)</f>
        <v>3.5586005369921949E-3</v>
      </c>
      <c r="CY132" s="41">
        <f t="shared" ref="CY132:CY195" si="158">LN(AU132/AU131)</f>
        <v>8.4490544865276629E-3</v>
      </c>
      <c r="CZ132" s="41">
        <f t="shared" ref="CZ132:CZ195" si="159">LN(AV132/AV131)</f>
        <v>-1.0322575891485596E-2</v>
      </c>
      <c r="DA132" s="41">
        <f t="shared" ref="DA132:DA195" si="160">LN(AW132/AW131)</f>
        <v>2.8085537364464486E-3</v>
      </c>
      <c r="DB132" s="41">
        <f t="shared" ref="DB132:DB195" si="161">LN(AX132/AX131)</f>
        <v>-1.3605652055778598E-2</v>
      </c>
      <c r="DC132" s="41">
        <f t="shared" ref="DC132:DC195" si="162">LN(AY132/AY131)</f>
        <v>8.136010616429561E-3</v>
      </c>
      <c r="DD132" s="41">
        <f t="shared" ref="DD132:DD195" si="163">LN(AZ132/AZ131)</f>
        <v>1.7676067947194469E-2</v>
      </c>
      <c r="DE132" s="41">
        <f t="shared" ref="DE132:DE195" si="164">LN(BA132/BA131)</f>
        <v>2.8272619980368181E-2</v>
      </c>
      <c r="DF132" s="41">
        <f t="shared" ref="DF132:DF195" si="165">LN(BB132/BB131)</f>
        <v>1.1438599229389728E-2</v>
      </c>
      <c r="DG132" s="41">
        <f t="shared" ref="DG132:DG195" si="166">LN(BC132/BC131)</f>
        <v>1.7434585599293616E-3</v>
      </c>
      <c r="DH132" s="47">
        <f t="shared" ref="DH132:DH195" si="167">LN(BD132/BD131)</f>
        <v>0</v>
      </c>
    </row>
    <row r="133" spans="1:112">
      <c r="A133" s="43">
        <v>42041</v>
      </c>
      <c r="B133" s="34">
        <v>33.270000000000003</v>
      </c>
      <c r="C133" s="34">
        <v>4.1704460000000001</v>
      </c>
      <c r="D133" s="34"/>
      <c r="E133" s="34">
        <v>3.97</v>
      </c>
      <c r="F133" s="34">
        <v>637.59997599999997</v>
      </c>
      <c r="G133" s="34">
        <v>64.100189</v>
      </c>
      <c r="H133" s="34">
        <v>12.015753</v>
      </c>
      <c r="I133" s="34">
        <v>7.44</v>
      </c>
      <c r="J133" s="34">
        <v>523.71264599999995</v>
      </c>
      <c r="K133" s="34">
        <v>3.88</v>
      </c>
      <c r="L133" s="34">
        <v>62.02</v>
      </c>
      <c r="M133" s="34">
        <v>15.8</v>
      </c>
      <c r="N133" s="34">
        <v>34.384875999999998</v>
      </c>
      <c r="O133" s="34">
        <v>5.77</v>
      </c>
      <c r="P133" s="34">
        <v>34.259998000000003</v>
      </c>
      <c r="Q133" s="34">
        <v>14.35</v>
      </c>
      <c r="R133" s="34">
        <v>23.290001</v>
      </c>
      <c r="S133" s="34">
        <v>62.127865</v>
      </c>
      <c r="T133" s="34">
        <v>19.451376</v>
      </c>
      <c r="U133" s="34">
        <v>19.489999999999998</v>
      </c>
      <c r="V133" s="34">
        <v>7.3153569999999997</v>
      </c>
      <c r="W133" s="34">
        <v>41.139999000000003</v>
      </c>
      <c r="X133" s="34">
        <v>23.559999000000001</v>
      </c>
      <c r="Y133" s="34">
        <v>15.387968000000001</v>
      </c>
      <c r="Z133" s="34">
        <v>19.064609999999998</v>
      </c>
      <c r="AA133" s="34">
        <v>53.577793</v>
      </c>
      <c r="AB133" s="34">
        <v>30.471411</v>
      </c>
      <c r="AC133" s="34">
        <v>10.98</v>
      </c>
      <c r="AD133" s="34">
        <v>43.889999000000003</v>
      </c>
      <c r="AE133" s="34">
        <v>25.48283</v>
      </c>
      <c r="AF133" s="34">
        <v>7.59</v>
      </c>
      <c r="AG133" s="34">
        <v>215.25</v>
      </c>
      <c r="AH133" s="34">
        <v>28.839234999999999</v>
      </c>
      <c r="AI133" s="34">
        <v>60.193558000000003</v>
      </c>
      <c r="AJ133" s="34">
        <v>5.6810830000000001</v>
      </c>
      <c r="AK133" s="34">
        <v>18.799999</v>
      </c>
      <c r="AL133" s="34">
        <v>2.37</v>
      </c>
      <c r="AM133" s="34">
        <v>25.280594000000001</v>
      </c>
      <c r="AN133" s="34">
        <v>29.200001</v>
      </c>
      <c r="AO133" s="34">
        <v>52.194285999999998</v>
      </c>
      <c r="AP133" s="34">
        <v>5.88</v>
      </c>
      <c r="AQ133" s="34">
        <v>17.73</v>
      </c>
      <c r="AR133" s="34">
        <v>9.07</v>
      </c>
      <c r="AS133" s="34">
        <v>28.820772000000002</v>
      </c>
      <c r="AT133" s="34">
        <v>10.349987</v>
      </c>
      <c r="AU133" s="34">
        <v>8.32</v>
      </c>
      <c r="AV133" s="34">
        <v>14.450611</v>
      </c>
      <c r="AW133" s="34">
        <v>26.633838999999998</v>
      </c>
      <c r="AX133" s="34">
        <v>5.72</v>
      </c>
      <c r="AY133" s="34">
        <v>21.540001</v>
      </c>
      <c r="AZ133" s="34">
        <v>68.519997000000004</v>
      </c>
      <c r="BA133" s="34">
        <v>34.150002000000001</v>
      </c>
      <c r="BB133" s="34">
        <v>19.980626999999998</v>
      </c>
      <c r="BC133" s="34">
        <v>27.294832</v>
      </c>
      <c r="BD133" s="34">
        <v>23.879999000000002</v>
      </c>
      <c r="BE133" s="38"/>
      <c r="BF133" s="41">
        <f t="shared" si="115"/>
        <v>-3.0049587454488721E-4</v>
      </c>
      <c r="BG133" s="41">
        <f t="shared" si="116"/>
        <v>2.7663571108212993E-3</v>
      </c>
      <c r="BH133" s="41"/>
      <c r="BI133" s="41">
        <f t="shared" si="117"/>
        <v>-3.2220879011162988E-2</v>
      </c>
      <c r="BJ133" s="41">
        <f t="shared" si="118"/>
        <v>-1.6179606517424519E-2</v>
      </c>
      <c r="BK133" s="41">
        <f t="shared" si="119"/>
        <v>-1.519132801074443E-2</v>
      </c>
      <c r="BL133" s="41">
        <f t="shared" si="120"/>
        <v>-1.6542907720096857E-3</v>
      </c>
      <c r="BM133" s="41">
        <f t="shared" si="121"/>
        <v>-5.3619431413853991E-3</v>
      </c>
      <c r="BN133" s="41">
        <f t="shared" si="122"/>
        <v>8.0321636745192843E-3</v>
      </c>
      <c r="BO133" s="41">
        <f t="shared" si="123"/>
        <v>4.4803277015838319E-2</v>
      </c>
      <c r="BP133" s="41">
        <f t="shared" si="124"/>
        <v>2.0196142636436629E-2</v>
      </c>
      <c r="BQ133" s="41">
        <f t="shared" si="125"/>
        <v>-2.5618334024347048E-2</v>
      </c>
      <c r="BR133" s="41">
        <f t="shared" si="126"/>
        <v>-8.0956316851011668E-4</v>
      </c>
      <c r="BS133" s="41">
        <f t="shared" si="127"/>
        <v>3.4722257107490571E-3</v>
      </c>
      <c r="BT133" s="41">
        <f t="shared" si="128"/>
        <v>1.1153535219064176E-2</v>
      </c>
      <c r="BU133" s="41">
        <f t="shared" si="129"/>
        <v>-3.6939904490287605E-2</v>
      </c>
      <c r="BV133" s="41">
        <f t="shared" si="130"/>
        <v>2.3458981436171988E-2</v>
      </c>
      <c r="BW133" s="41">
        <f t="shared" si="131"/>
        <v>9.3766731968243054E-3</v>
      </c>
      <c r="BX133" s="47">
        <f t="shared" si="132"/>
        <v>-8.5321458083275261E-3</v>
      </c>
      <c r="BY133" s="47">
        <f t="shared" si="133"/>
        <v>-1.0256411155505083E-3</v>
      </c>
      <c r="BZ133" s="41">
        <f t="shared" si="134"/>
        <v>5.0388779586152128E-2</v>
      </c>
      <c r="CA133" s="41">
        <f t="shared" si="135"/>
        <v>-2.4253871979880874E-2</v>
      </c>
      <c r="CB133" s="41">
        <f t="shared" si="136"/>
        <v>-2.8866301044928787E-2</v>
      </c>
      <c r="CC133" s="41">
        <f t="shared" si="137"/>
        <v>-7.5517517020376075E-3</v>
      </c>
      <c r="CD133" s="41">
        <f t="shared" si="138"/>
        <v>3.0722832848993731E-3</v>
      </c>
      <c r="CE133" s="41">
        <f t="shared" si="139"/>
        <v>-5.3413241020938019E-3</v>
      </c>
      <c r="CF133" s="41">
        <f t="shared" si="140"/>
        <v>-3.9954323377604066E-3</v>
      </c>
      <c r="CG133" s="41">
        <f t="shared" si="114"/>
        <v>-9.0909717012520753E-3</v>
      </c>
      <c r="CH133" s="41">
        <f t="shared" si="141"/>
        <v>3.1948681122857302E-3</v>
      </c>
      <c r="CI133" s="41">
        <f t="shared" si="142"/>
        <v>1.0756158515103447E-3</v>
      </c>
      <c r="CJ133" s="41">
        <f t="shared" si="143"/>
        <v>-4.3821444239218049E-2</v>
      </c>
      <c r="CK133" s="41">
        <f t="shared" si="144"/>
        <v>-3.828215974338408E-2</v>
      </c>
      <c r="CL133" s="41">
        <f t="shared" si="145"/>
        <v>-6.6028090124628722E-3</v>
      </c>
      <c r="CM133" s="41">
        <f t="shared" si="146"/>
        <v>-1.8694978150757307E-2</v>
      </c>
      <c r="CN133" s="41">
        <f t="shared" si="147"/>
        <v>1.4729867649489756E-3</v>
      </c>
      <c r="CO133" s="41">
        <f t="shared" si="148"/>
        <v>-0.15900221301235076</v>
      </c>
      <c r="CP133" s="41">
        <f t="shared" si="149"/>
        <v>-4.2105325363433824E-3</v>
      </c>
      <c r="CQ133" s="41">
        <f t="shared" si="150"/>
        <v>-4.9894319333765348E-3</v>
      </c>
      <c r="CR133" s="41">
        <f t="shared" si="151"/>
        <v>-4.0273864891365113E-2</v>
      </c>
      <c r="CS133" s="41">
        <f t="shared" si="152"/>
        <v>-1.1321664709418497E-2</v>
      </c>
      <c r="CT133" s="41">
        <f t="shared" si="153"/>
        <v>1.0256500167189061E-2</v>
      </c>
      <c r="CU133" s="41">
        <f t="shared" si="154"/>
        <v>1.7065260554186931E-2</v>
      </c>
      <c r="CV133" s="41">
        <f t="shared" si="155"/>
        <v>-1.3143672240550366E-2</v>
      </c>
      <c r="CW133" s="41">
        <f t="shared" si="156"/>
        <v>0</v>
      </c>
      <c r="CX133" s="41">
        <f t="shared" si="157"/>
        <v>-4.450377819055139E-3</v>
      </c>
      <c r="CY133" s="41">
        <f t="shared" si="158"/>
        <v>0</v>
      </c>
      <c r="CZ133" s="41">
        <f t="shared" si="159"/>
        <v>1.7995280582674512E-2</v>
      </c>
      <c r="DA133" s="41">
        <f t="shared" si="160"/>
        <v>-3.7464689068476636E-3</v>
      </c>
      <c r="DB133" s="41">
        <f t="shared" si="161"/>
        <v>-2.0761991448429128E-2</v>
      </c>
      <c r="DC133" s="41">
        <f t="shared" si="162"/>
        <v>2.6342115185345644E-2</v>
      </c>
      <c r="DD133" s="41">
        <f t="shared" si="163"/>
        <v>4.3790966461090163E-4</v>
      </c>
      <c r="DE133" s="41">
        <f t="shared" si="164"/>
        <v>1.2671481792306162E-2</v>
      </c>
      <c r="DF133" s="41">
        <f t="shared" si="165"/>
        <v>-1.9435118557063605E-2</v>
      </c>
      <c r="DG133" s="41">
        <f t="shared" si="166"/>
        <v>-7.1683549685772124E-3</v>
      </c>
      <c r="DH133" s="47">
        <f t="shared" si="167"/>
        <v>-6.6779046159900733E-3</v>
      </c>
    </row>
    <row r="134" spans="1:112">
      <c r="A134" s="43">
        <v>42044</v>
      </c>
      <c r="B134" s="34">
        <v>36.240001999999997</v>
      </c>
      <c r="C134" s="34">
        <v>3.8881929999999998</v>
      </c>
      <c r="D134" s="34"/>
      <c r="E134" s="34">
        <v>3.8</v>
      </c>
      <c r="F134" s="34">
        <v>638</v>
      </c>
      <c r="G134" s="34">
        <v>61.816772</v>
      </c>
      <c r="H134" s="34">
        <v>11.856604000000001</v>
      </c>
      <c r="I134" s="34">
        <v>7.31</v>
      </c>
      <c r="J134" s="34">
        <v>508.001282</v>
      </c>
      <c r="K134" s="34">
        <v>3.72</v>
      </c>
      <c r="L134" s="34">
        <v>63.630001</v>
      </c>
      <c r="M134" s="34">
        <v>16.079999999999998</v>
      </c>
      <c r="N134" s="34">
        <v>33.679152999999999</v>
      </c>
      <c r="O134" s="34">
        <v>5.59</v>
      </c>
      <c r="P134" s="34">
        <v>34.520000000000003</v>
      </c>
      <c r="Q134" s="34">
        <v>13.45</v>
      </c>
      <c r="R134" s="34">
        <v>23.01</v>
      </c>
      <c r="S134" s="34">
        <v>61.678963000000003</v>
      </c>
      <c r="T134" s="34">
        <v>19.569025</v>
      </c>
      <c r="U134" s="34">
        <v>19.34</v>
      </c>
      <c r="V134" s="34">
        <v>7.6478739999999998</v>
      </c>
      <c r="W134" s="34">
        <v>40.630001</v>
      </c>
      <c r="X134" s="34">
        <v>23.120000999999998</v>
      </c>
      <c r="Y134" s="34">
        <v>14.396449</v>
      </c>
      <c r="Z134" s="34">
        <v>18.513224000000001</v>
      </c>
      <c r="AA134" s="34">
        <v>52.612057</v>
      </c>
      <c r="AB134" s="34">
        <v>30.321259999999999</v>
      </c>
      <c r="AC134" s="34">
        <v>10.88</v>
      </c>
      <c r="AD134" s="34">
        <v>41.66</v>
      </c>
      <c r="AE134" s="34">
        <v>25.355003</v>
      </c>
      <c r="AF134" s="34">
        <v>7.46</v>
      </c>
      <c r="AG134" s="34">
        <v>204.40000900000001</v>
      </c>
      <c r="AH134" s="34">
        <v>28.429846000000001</v>
      </c>
      <c r="AI134" s="34">
        <v>60.125594999999997</v>
      </c>
      <c r="AJ134" s="34">
        <v>5.6987350000000001</v>
      </c>
      <c r="AK134" s="34">
        <v>21.4</v>
      </c>
      <c r="AL134" s="34">
        <v>2.423</v>
      </c>
      <c r="AM134" s="34">
        <v>25.244468999999999</v>
      </c>
      <c r="AN134" s="34">
        <v>30.200001</v>
      </c>
      <c r="AO134" s="34">
        <v>51.634284999999998</v>
      </c>
      <c r="AP134" s="34">
        <v>5.41</v>
      </c>
      <c r="AQ134" s="34">
        <v>17.540001</v>
      </c>
      <c r="AR134" s="34">
        <v>8.73</v>
      </c>
      <c r="AS134" s="34">
        <v>29.350037</v>
      </c>
      <c r="AT134" s="34">
        <v>10.146864000000001</v>
      </c>
      <c r="AU134" s="34">
        <v>8.24</v>
      </c>
      <c r="AV134" s="34">
        <v>14.367773</v>
      </c>
      <c r="AW134" s="34">
        <v>25.975698000000001</v>
      </c>
      <c r="AX134" s="34">
        <v>5.73</v>
      </c>
      <c r="AY134" s="34">
        <v>20.5</v>
      </c>
      <c r="AZ134" s="34">
        <v>67.010002</v>
      </c>
      <c r="BA134" s="34">
        <v>34.060001</v>
      </c>
      <c r="BB134" s="34">
        <v>19.971713999999999</v>
      </c>
      <c r="BC134" s="34">
        <v>26.724892000000001</v>
      </c>
      <c r="BD134" s="34">
        <v>23.700001</v>
      </c>
      <c r="BE134" s="38"/>
      <c r="BF134" s="41">
        <f t="shared" si="115"/>
        <v>8.5507446332029446E-2</v>
      </c>
      <c r="BG134" s="41">
        <f t="shared" si="116"/>
        <v>-7.0078459244074909E-2</v>
      </c>
      <c r="BH134" s="41"/>
      <c r="BI134" s="41">
        <f t="shared" si="117"/>
        <v>-4.3765027966759087E-2</v>
      </c>
      <c r="BJ134" s="41">
        <f t="shared" si="118"/>
        <v>6.2719350993967063E-4</v>
      </c>
      <c r="BK134" s="41">
        <f t="shared" si="119"/>
        <v>-3.6272593210847422E-2</v>
      </c>
      <c r="BL134" s="41">
        <f t="shared" si="120"/>
        <v>-1.3333526959609003E-2</v>
      </c>
      <c r="BM134" s="41">
        <f t="shared" si="121"/>
        <v>-1.762757508331346E-2</v>
      </c>
      <c r="BN134" s="41">
        <f t="shared" si="122"/>
        <v>-3.0459177209193833E-2</v>
      </c>
      <c r="BO134" s="41">
        <f t="shared" si="123"/>
        <v>-4.2111485350126848E-2</v>
      </c>
      <c r="BP134" s="41">
        <f t="shared" si="124"/>
        <v>2.5628159288254928E-2</v>
      </c>
      <c r="BQ134" s="41">
        <f t="shared" si="125"/>
        <v>1.7566323717899065E-2</v>
      </c>
      <c r="BR134" s="41">
        <f t="shared" si="126"/>
        <v>-2.0737775939811683E-2</v>
      </c>
      <c r="BS134" s="41">
        <f t="shared" si="127"/>
        <v>-3.1692793353000362E-2</v>
      </c>
      <c r="BT134" s="41">
        <f t="shared" si="128"/>
        <v>7.5604316963712144E-3</v>
      </c>
      <c r="BU134" s="41">
        <f t="shared" si="129"/>
        <v>-6.477083615778205E-2</v>
      </c>
      <c r="BV134" s="41">
        <f t="shared" si="130"/>
        <v>-1.2095222785856936E-2</v>
      </c>
      <c r="BW134" s="41">
        <f t="shared" si="131"/>
        <v>-7.2516835209741433E-3</v>
      </c>
      <c r="BX134" s="47">
        <f t="shared" si="132"/>
        <v>6.0301459486454146E-3</v>
      </c>
      <c r="BY134" s="47">
        <f t="shared" si="133"/>
        <v>-7.7260234943211364E-3</v>
      </c>
      <c r="BZ134" s="41">
        <f t="shared" si="134"/>
        <v>4.4451863609019301E-2</v>
      </c>
      <c r="CA134" s="41">
        <f t="shared" si="135"/>
        <v>-1.2474125305576867E-2</v>
      </c>
      <c r="CB134" s="41">
        <f t="shared" si="136"/>
        <v>-1.8852229281792525E-2</v>
      </c>
      <c r="CC134" s="41">
        <f t="shared" si="137"/>
        <v>-6.6604326395747565E-2</v>
      </c>
      <c r="CD134" s="41">
        <f t="shared" si="138"/>
        <v>-2.9348449227175284E-2</v>
      </c>
      <c r="CE134" s="41">
        <f t="shared" si="139"/>
        <v>-1.8189358516315014E-2</v>
      </c>
      <c r="CF134" s="41">
        <f t="shared" si="140"/>
        <v>-4.9397831302771585E-3</v>
      </c>
      <c r="CG134" s="41">
        <f t="shared" si="114"/>
        <v>1.720277823662832E-2</v>
      </c>
      <c r="CH134" s="41">
        <f t="shared" si="141"/>
        <v>-5.2145045083083319E-2</v>
      </c>
      <c r="CI134" s="41">
        <f t="shared" si="142"/>
        <v>-5.0288244735153254E-3</v>
      </c>
      <c r="CJ134" s="41">
        <f t="shared" si="143"/>
        <v>-1.7276177191869049E-2</v>
      </c>
      <c r="CK134" s="41">
        <f t="shared" si="144"/>
        <v>-5.1721240946980558E-2</v>
      </c>
      <c r="CL134" s="41">
        <f t="shared" si="145"/>
        <v>-1.4297277571117576E-2</v>
      </c>
      <c r="CM134" s="41">
        <f t="shared" si="146"/>
        <v>-1.1297121951673033E-3</v>
      </c>
      <c r="CN134" s="41">
        <f t="shared" si="147"/>
        <v>3.1023368137570464E-3</v>
      </c>
      <c r="CO134" s="41">
        <f t="shared" si="148"/>
        <v>0.12953410538339305</v>
      </c>
      <c r="CP134" s="41">
        <f t="shared" si="149"/>
        <v>2.2116486687348835E-2</v>
      </c>
      <c r="CQ134" s="41">
        <f t="shared" si="150"/>
        <v>-1.429983616482079E-3</v>
      </c>
      <c r="CR134" s="41">
        <f t="shared" si="151"/>
        <v>3.3673213972595331E-2</v>
      </c>
      <c r="CS134" s="41">
        <f t="shared" si="152"/>
        <v>-1.0787135464658088E-2</v>
      </c>
      <c r="CT134" s="41">
        <f t="shared" si="153"/>
        <v>-8.3307669052145317E-2</v>
      </c>
      <c r="CU134" s="41">
        <f t="shared" si="154"/>
        <v>-1.0774076129538448E-2</v>
      </c>
      <c r="CV134" s="41">
        <f t="shared" si="155"/>
        <v>-3.820689427553433E-2</v>
      </c>
      <c r="CW134" s="41">
        <f t="shared" si="156"/>
        <v>1.8197429754553848E-2</v>
      </c>
      <c r="CX134" s="41">
        <f t="shared" si="157"/>
        <v>-1.9820571441065908E-2</v>
      </c>
      <c r="CY134" s="41">
        <f t="shared" si="158"/>
        <v>-9.6619109117368589E-3</v>
      </c>
      <c r="CZ134" s="41">
        <f t="shared" si="159"/>
        <v>-5.7489849642679792E-3</v>
      </c>
      <c r="DA134" s="41">
        <f t="shared" si="160"/>
        <v>-2.5021141540128012E-2</v>
      </c>
      <c r="DB134" s="41">
        <f t="shared" si="161"/>
        <v>1.7467253349418002E-3</v>
      </c>
      <c r="DC134" s="41">
        <f t="shared" si="162"/>
        <v>-4.9486832009134243E-2</v>
      </c>
      <c r="DD134" s="41">
        <f t="shared" si="163"/>
        <v>-2.2283737841710657E-2</v>
      </c>
      <c r="DE134" s="41">
        <f t="shared" si="164"/>
        <v>-2.6389399874562659E-3</v>
      </c>
      <c r="DF134" s="41">
        <f t="shared" si="165"/>
        <v>-4.4618162164093038E-4</v>
      </c>
      <c r="DG134" s="41">
        <f t="shared" si="166"/>
        <v>-2.1101964498359809E-2</v>
      </c>
      <c r="DH134" s="47">
        <f t="shared" si="167"/>
        <v>-7.5661563131761613E-3</v>
      </c>
    </row>
    <row r="135" spans="1:112">
      <c r="A135" s="43">
        <v>42045</v>
      </c>
      <c r="B135" s="34">
        <v>38.880001</v>
      </c>
      <c r="C135" s="34">
        <v>4.0552409999999997</v>
      </c>
      <c r="D135" s="34"/>
      <c r="E135" s="34">
        <v>4</v>
      </c>
      <c r="F135" s="34">
        <v>658</v>
      </c>
      <c r="G135" s="34">
        <v>61.972667999999999</v>
      </c>
      <c r="H135" s="34">
        <v>11.568146</v>
      </c>
      <c r="I135" s="34">
        <v>7.14</v>
      </c>
      <c r="J135" s="34">
        <v>506.95385700000003</v>
      </c>
      <c r="K135" s="34">
        <v>3.74</v>
      </c>
      <c r="L135" s="34">
        <v>62.52</v>
      </c>
      <c r="M135" s="34">
        <v>16.139999</v>
      </c>
      <c r="N135" s="34">
        <v>33.344887</v>
      </c>
      <c r="O135" s="34">
        <v>5.5</v>
      </c>
      <c r="P135" s="34">
        <v>36.25</v>
      </c>
      <c r="Q135" s="34">
        <v>13.93</v>
      </c>
      <c r="R135" s="34">
        <v>22.92</v>
      </c>
      <c r="S135" s="34">
        <v>61.903407999999999</v>
      </c>
      <c r="T135" s="34">
        <v>19.412161000000001</v>
      </c>
      <c r="U135" s="34">
        <v>19.129999000000002</v>
      </c>
      <c r="V135" s="34">
        <v>7.6568579999999997</v>
      </c>
      <c r="W135" s="34">
        <v>40.470001000000003</v>
      </c>
      <c r="X135" s="34">
        <v>23.49</v>
      </c>
      <c r="Y135" s="34">
        <v>14.5131</v>
      </c>
      <c r="Z135" s="34">
        <v>18.713728</v>
      </c>
      <c r="AA135" s="34">
        <v>52.122180999999998</v>
      </c>
      <c r="AB135" s="34">
        <v>30.368175999999998</v>
      </c>
      <c r="AC135" s="34">
        <v>10.18</v>
      </c>
      <c r="AD135" s="34">
        <v>43.060001</v>
      </c>
      <c r="AE135" s="34">
        <v>25.336748</v>
      </c>
      <c r="AF135" s="34">
        <v>6.98</v>
      </c>
      <c r="AG135" s="34">
        <v>201.60000600000001</v>
      </c>
      <c r="AH135" s="34">
        <v>28.211501999999999</v>
      </c>
      <c r="AI135" s="34">
        <v>61.814892</v>
      </c>
      <c r="AJ135" s="34">
        <v>5.6987350000000001</v>
      </c>
      <c r="AK135" s="34">
        <v>21.84</v>
      </c>
      <c r="AL135" s="34">
        <v>2.38</v>
      </c>
      <c r="AM135" s="34">
        <v>25.298658</v>
      </c>
      <c r="AN135" s="34">
        <v>30.9</v>
      </c>
      <c r="AO135" s="34">
        <v>51.874287000000002</v>
      </c>
      <c r="AP135" s="34">
        <v>5.42</v>
      </c>
      <c r="AQ135" s="34">
        <v>17.09</v>
      </c>
      <c r="AR135" s="34">
        <v>8.9499999999999993</v>
      </c>
      <c r="AS135" s="34">
        <v>28.772655</v>
      </c>
      <c r="AT135" s="34">
        <v>10.211496</v>
      </c>
      <c r="AU135" s="34">
        <v>7.85</v>
      </c>
      <c r="AV135" s="34">
        <v>14.975251999999999</v>
      </c>
      <c r="AW135" s="34">
        <v>26.00902</v>
      </c>
      <c r="AX135" s="34">
        <v>5.67</v>
      </c>
      <c r="AY135" s="34">
        <v>20.860001</v>
      </c>
      <c r="AZ135" s="34">
        <v>66.730002999999996</v>
      </c>
      <c r="BA135" s="34">
        <v>33.790000999999997</v>
      </c>
      <c r="BB135" s="34">
        <v>19.552852999999999</v>
      </c>
      <c r="BC135" s="34">
        <v>26.590788</v>
      </c>
      <c r="BD135" s="34">
        <v>24.639999</v>
      </c>
      <c r="BE135" s="38"/>
      <c r="BF135" s="41">
        <f t="shared" si="115"/>
        <v>7.0316468949987596E-2</v>
      </c>
      <c r="BG135" s="41">
        <f t="shared" si="116"/>
        <v>4.2065593316462702E-2</v>
      </c>
      <c r="BH135" s="41"/>
      <c r="BI135" s="41">
        <f t="shared" si="117"/>
        <v>5.1293294387550481E-2</v>
      </c>
      <c r="BJ135" s="41">
        <f t="shared" si="118"/>
        <v>3.0866647980527264E-2</v>
      </c>
      <c r="BK135" s="41">
        <f t="shared" si="119"/>
        <v>2.5187299080924618E-3</v>
      </c>
      <c r="BL135" s="41">
        <f t="shared" si="120"/>
        <v>-2.4629725565183634E-2</v>
      </c>
      <c r="BM135" s="41">
        <f t="shared" si="121"/>
        <v>-2.3530497410194161E-2</v>
      </c>
      <c r="BN135" s="41">
        <f t="shared" si="122"/>
        <v>-2.0639835823094066E-3</v>
      </c>
      <c r="BO135" s="41">
        <f t="shared" si="123"/>
        <v>5.3619431413853731E-3</v>
      </c>
      <c r="BP135" s="41">
        <f t="shared" si="124"/>
        <v>-1.7598567407282013E-2</v>
      </c>
      <c r="BQ135" s="41">
        <f t="shared" si="125"/>
        <v>3.7243371331118569E-3</v>
      </c>
      <c r="BR135" s="41">
        <f t="shared" si="126"/>
        <v>-9.9745933372287748E-3</v>
      </c>
      <c r="BS135" s="41">
        <f t="shared" si="127"/>
        <v>-1.6231194928582552E-2</v>
      </c>
      <c r="BT135" s="41">
        <f t="shared" si="128"/>
        <v>4.8900515085456391E-2</v>
      </c>
      <c r="BU135" s="41">
        <f t="shared" si="129"/>
        <v>3.5065681743866289E-2</v>
      </c>
      <c r="BV135" s="41">
        <f t="shared" si="130"/>
        <v>-3.9190122007357192E-3</v>
      </c>
      <c r="BW135" s="41">
        <f t="shared" si="131"/>
        <v>3.6323181851281028E-3</v>
      </c>
      <c r="BX135" s="47">
        <f t="shared" si="132"/>
        <v>-8.048233664602434E-3</v>
      </c>
      <c r="BY135" s="47">
        <f t="shared" si="133"/>
        <v>-1.0917758846903412E-2</v>
      </c>
      <c r="BZ135" s="41">
        <f t="shared" si="134"/>
        <v>1.174016118922793E-3</v>
      </c>
      <c r="CA135" s="41">
        <f t="shared" si="135"/>
        <v>-3.945751014555055E-3</v>
      </c>
      <c r="CB135" s="41">
        <f t="shared" si="136"/>
        <v>1.5876711614050441E-2</v>
      </c>
      <c r="CC135" s="41">
        <f t="shared" si="137"/>
        <v>8.0701108889963541E-3</v>
      </c>
      <c r="CD135" s="41">
        <f t="shared" si="138"/>
        <v>1.0772084635523841E-2</v>
      </c>
      <c r="CE135" s="41">
        <f t="shared" si="139"/>
        <v>-9.3547168872368178E-3</v>
      </c>
      <c r="CF135" s="41">
        <f t="shared" si="140"/>
        <v>1.5461013460656738E-3</v>
      </c>
      <c r="CG135" s="41">
        <f t="shared" si="114"/>
        <v>-9.9234012337269979E-3</v>
      </c>
      <c r="CH135" s="41">
        <f t="shared" si="141"/>
        <v>3.3053079326800128E-2</v>
      </c>
      <c r="CI135" s="41">
        <f t="shared" si="142"/>
        <v>-7.2023555821264988E-4</v>
      </c>
      <c r="CJ135" s="41">
        <f t="shared" si="143"/>
        <v>-6.6506497441388299E-2</v>
      </c>
      <c r="CK135" s="41">
        <f t="shared" si="144"/>
        <v>-1.3793336401741749E-2</v>
      </c>
      <c r="CL135" s="41">
        <f t="shared" si="145"/>
        <v>-7.7097417078307168E-3</v>
      </c>
      <c r="CM135" s="41">
        <f t="shared" si="146"/>
        <v>2.7708681881758134E-2</v>
      </c>
      <c r="CN135" s="41">
        <f t="shared" si="147"/>
        <v>0</v>
      </c>
      <c r="CO135" s="41">
        <f t="shared" si="148"/>
        <v>2.0352228848898517E-2</v>
      </c>
      <c r="CP135" s="41">
        <f t="shared" si="149"/>
        <v>-1.7905954151005432E-2</v>
      </c>
      <c r="CQ135" s="41">
        <f t="shared" si="150"/>
        <v>2.1442686267871868E-3</v>
      </c>
      <c r="CR135" s="41">
        <f t="shared" si="151"/>
        <v>2.2914226410293611E-2</v>
      </c>
      <c r="CS135" s="41">
        <f t="shared" si="152"/>
        <v>4.6373440472665135E-3</v>
      </c>
      <c r="CT135" s="41">
        <f t="shared" si="153"/>
        <v>1.8467225931647112E-3</v>
      </c>
      <c r="CU135" s="41">
        <f t="shared" si="154"/>
        <v>-2.5990546829078556E-2</v>
      </c>
      <c r="CV135" s="41">
        <f t="shared" si="155"/>
        <v>2.4888162435253079E-2</v>
      </c>
      <c r="CW135" s="41">
        <f t="shared" si="156"/>
        <v>-1.9868349986305916E-2</v>
      </c>
      <c r="CX135" s="41">
        <f t="shared" si="157"/>
        <v>6.3494522288997995E-3</v>
      </c>
      <c r="CY135" s="41">
        <f t="shared" si="158"/>
        <v>-4.8486812127063302E-2</v>
      </c>
      <c r="CZ135" s="41">
        <f t="shared" si="159"/>
        <v>4.1411259469402148E-2</v>
      </c>
      <c r="DA135" s="41">
        <f t="shared" si="160"/>
        <v>1.281992317963009E-3</v>
      </c>
      <c r="DB135" s="41">
        <f t="shared" si="161"/>
        <v>-1.0526412986987617E-2</v>
      </c>
      <c r="DC135" s="41">
        <f t="shared" si="162"/>
        <v>1.7408611366901368E-2</v>
      </c>
      <c r="DD135" s="41">
        <f t="shared" si="163"/>
        <v>-4.1872199585658168E-3</v>
      </c>
      <c r="DE135" s="41">
        <f t="shared" si="164"/>
        <v>-7.958774273742121E-3</v>
      </c>
      <c r="DF135" s="41">
        <f t="shared" si="165"/>
        <v>-2.1195763199809477E-2</v>
      </c>
      <c r="DG135" s="41">
        <f t="shared" si="166"/>
        <v>-5.0305757259629068E-3</v>
      </c>
      <c r="DH135" s="47">
        <f t="shared" si="167"/>
        <v>3.8896007745725221E-2</v>
      </c>
    </row>
    <row r="136" spans="1:112">
      <c r="A136" s="43">
        <v>42046</v>
      </c>
      <c r="B136" s="34">
        <v>36.150002000000001</v>
      </c>
      <c r="C136" s="34">
        <v>4.0840420000000002</v>
      </c>
      <c r="D136" s="34"/>
      <c r="E136" s="34">
        <v>3.86</v>
      </c>
      <c r="F136" s="34">
        <v>16.309999000000001</v>
      </c>
      <c r="G136" s="34">
        <v>61.349086999999997</v>
      </c>
      <c r="H136" s="34">
        <v>11.478624</v>
      </c>
      <c r="I136" s="34">
        <v>6.97</v>
      </c>
      <c r="J136" s="34">
        <v>500.66931199999999</v>
      </c>
      <c r="K136" s="34">
        <v>3.6</v>
      </c>
      <c r="L136" s="34">
        <v>64.480002999999996</v>
      </c>
      <c r="M136" s="34">
        <v>15.98</v>
      </c>
      <c r="N136" s="34">
        <v>33.372734000000001</v>
      </c>
      <c r="O136" s="34">
        <v>5.49</v>
      </c>
      <c r="P136" s="34">
        <v>36.709999000000003</v>
      </c>
      <c r="Q136" s="34">
        <v>14.34</v>
      </c>
      <c r="R136" s="34">
        <v>23.709999</v>
      </c>
      <c r="S136" s="34">
        <v>60.846603000000002</v>
      </c>
      <c r="T136" s="34">
        <v>19.265098999999999</v>
      </c>
      <c r="U136" s="34">
        <v>19.91</v>
      </c>
      <c r="V136" s="34">
        <v>7.4142130000000002</v>
      </c>
      <c r="W136" s="34">
        <v>40.450001</v>
      </c>
      <c r="X136" s="34">
        <v>23.040001</v>
      </c>
      <c r="Y136" s="34">
        <v>14.425610000000001</v>
      </c>
      <c r="Z136" s="34">
        <v>18.538285999999999</v>
      </c>
      <c r="AA136" s="34">
        <v>51.555328000000003</v>
      </c>
      <c r="AB136" s="34">
        <v>30.124182000000001</v>
      </c>
      <c r="AC136" s="34">
        <v>10.64</v>
      </c>
      <c r="AD136" s="34">
        <v>42.790000999999997</v>
      </c>
      <c r="AE136" s="34">
        <v>24.932677999999999</v>
      </c>
      <c r="AF136" s="34">
        <v>6.96</v>
      </c>
      <c r="AG136" s="34">
        <v>198.79998800000001</v>
      </c>
      <c r="AH136" s="34">
        <v>28.211501999999999</v>
      </c>
      <c r="AI136" s="34">
        <v>63.737206</v>
      </c>
      <c r="AJ136" s="34">
        <v>5.6281280000000002</v>
      </c>
      <c r="AK136" s="34">
        <v>21.809999000000001</v>
      </c>
      <c r="AL136" s="34">
        <v>2.35</v>
      </c>
      <c r="AM136" s="34">
        <v>25.163183</v>
      </c>
      <c r="AN136" s="34">
        <v>30.5</v>
      </c>
      <c r="AO136" s="34">
        <v>51.348571999999997</v>
      </c>
      <c r="AP136" s="34">
        <v>5.23</v>
      </c>
      <c r="AQ136" s="34">
        <v>17.059999000000001</v>
      </c>
      <c r="AR136" s="34">
        <v>8.76</v>
      </c>
      <c r="AS136" s="34">
        <v>28.406987999999998</v>
      </c>
      <c r="AT136" s="34">
        <v>9.9991420000000009</v>
      </c>
      <c r="AU136" s="34">
        <v>7.77</v>
      </c>
      <c r="AV136" s="34">
        <v>15.067292999999999</v>
      </c>
      <c r="AW136" s="34">
        <v>25.584143000000001</v>
      </c>
      <c r="AX136" s="34">
        <v>5.71</v>
      </c>
      <c r="AY136" s="34">
        <v>21.030000999999999</v>
      </c>
      <c r="AZ136" s="34">
        <v>66.430000000000007</v>
      </c>
      <c r="BA136" s="34">
        <v>34.529998999999997</v>
      </c>
      <c r="BB136" s="34">
        <v>20.096481000000001</v>
      </c>
      <c r="BC136" s="34">
        <v>26.729676999999999</v>
      </c>
      <c r="BD136" s="34">
        <v>25.33</v>
      </c>
      <c r="BE136" s="38"/>
      <c r="BF136" s="41">
        <f t="shared" si="115"/>
        <v>-7.2803001382595892E-2</v>
      </c>
      <c r="BG136" s="41">
        <f t="shared" si="116"/>
        <v>7.0770656844675612E-3</v>
      </c>
      <c r="BH136" s="41"/>
      <c r="BI136" s="41">
        <f t="shared" si="117"/>
        <v>-3.562717764315116E-2</v>
      </c>
      <c r="BJ136" s="41">
        <f t="shared" si="118"/>
        <v>-3.6974265760044749</v>
      </c>
      <c r="BK136" s="41">
        <f t="shared" si="119"/>
        <v>-1.0113159916869278E-2</v>
      </c>
      <c r="BL136" s="41">
        <f t="shared" si="120"/>
        <v>-7.7687632798939844E-3</v>
      </c>
      <c r="BM136" s="41">
        <f t="shared" si="121"/>
        <v>-2.409755157906053E-2</v>
      </c>
      <c r="BN136" s="41">
        <f t="shared" si="122"/>
        <v>-1.2474160351185749E-2</v>
      </c>
      <c r="BO136" s="41">
        <f t="shared" si="123"/>
        <v>-3.8151765964376291E-2</v>
      </c>
      <c r="BP136" s="41">
        <f t="shared" si="124"/>
        <v>3.0868639171150493E-2</v>
      </c>
      <c r="BQ136" s="41">
        <f t="shared" si="125"/>
        <v>-9.9626605458034631E-3</v>
      </c>
      <c r="BR136" s="41">
        <f t="shared" si="126"/>
        <v>8.3477201973640978E-4</v>
      </c>
      <c r="BS136" s="41">
        <f t="shared" si="127"/>
        <v>-1.8198367169859828E-3</v>
      </c>
      <c r="BT136" s="41">
        <f t="shared" si="128"/>
        <v>1.2609788967524913E-2</v>
      </c>
      <c r="BU136" s="41">
        <f t="shared" si="129"/>
        <v>2.9008047379759951E-2</v>
      </c>
      <c r="BV136" s="41">
        <f t="shared" si="130"/>
        <v>3.388696605447751E-2</v>
      </c>
      <c r="BW136" s="41">
        <f t="shared" si="131"/>
        <v>-1.7219242643737778E-2</v>
      </c>
      <c r="BX136" s="47">
        <f t="shared" si="132"/>
        <v>-7.6046084296797515E-3</v>
      </c>
      <c r="BY136" s="47">
        <f t="shared" si="133"/>
        <v>3.9964386897860027E-2</v>
      </c>
      <c r="BZ136" s="41">
        <f t="shared" si="134"/>
        <v>-3.2202883090247998E-2</v>
      </c>
      <c r="CA136" s="41">
        <f t="shared" si="135"/>
        <v>-4.9431537105617011E-4</v>
      </c>
      <c r="CB136" s="41">
        <f t="shared" si="136"/>
        <v>-1.9342919440354052E-2</v>
      </c>
      <c r="CC136" s="41">
        <f t="shared" si="137"/>
        <v>-6.0465906435966709E-3</v>
      </c>
      <c r="CD136" s="41">
        <f t="shared" si="138"/>
        <v>-9.4192650704263015E-3</v>
      </c>
      <c r="CE136" s="41">
        <f t="shared" si="139"/>
        <v>-1.0935036034542656E-2</v>
      </c>
      <c r="CF136" s="41">
        <f t="shared" si="140"/>
        <v>-8.0669800698272599E-3</v>
      </c>
      <c r="CG136" s="41">
        <f t="shared" si="114"/>
        <v>6.8327796943859889E-2</v>
      </c>
      <c r="CH136" s="41">
        <f t="shared" si="141"/>
        <v>-6.2900613609545609E-3</v>
      </c>
      <c r="CI136" s="41">
        <f t="shared" si="142"/>
        <v>-1.607651946417395E-2</v>
      </c>
      <c r="CJ136" s="41">
        <f t="shared" si="143"/>
        <v>-2.8694424279529316E-3</v>
      </c>
      <c r="CK136" s="41">
        <f t="shared" si="144"/>
        <v>-1.3986332098819089E-2</v>
      </c>
      <c r="CL136" s="41">
        <f t="shared" si="145"/>
        <v>0</v>
      </c>
      <c r="CM136" s="41">
        <f t="shared" si="146"/>
        <v>3.062416739287108E-2</v>
      </c>
      <c r="CN136" s="41">
        <f t="shared" si="147"/>
        <v>-1.2467337966632051E-2</v>
      </c>
      <c r="CO136" s="41">
        <f t="shared" si="148"/>
        <v>-1.3746165136948982E-3</v>
      </c>
      <c r="CP136" s="41">
        <f t="shared" si="149"/>
        <v>-1.2685159527315687E-2</v>
      </c>
      <c r="CQ136" s="41">
        <f t="shared" si="150"/>
        <v>-5.3694166840129905E-3</v>
      </c>
      <c r="CR136" s="41">
        <f t="shared" si="151"/>
        <v>-1.3029500290333796E-2</v>
      </c>
      <c r="CS136" s="41">
        <f t="shared" si="152"/>
        <v>-1.0186107043078478E-2</v>
      </c>
      <c r="CT136" s="41">
        <f t="shared" si="153"/>
        <v>-3.5684537374723165E-2</v>
      </c>
      <c r="CU136" s="41">
        <f t="shared" si="154"/>
        <v>-1.75701368061521E-3</v>
      </c>
      <c r="CV136" s="41">
        <f t="shared" si="155"/>
        <v>-2.1457627338463851E-2</v>
      </c>
      <c r="CW136" s="41">
        <f t="shared" si="156"/>
        <v>-1.2790285696071867E-2</v>
      </c>
      <c r="CX136" s="41">
        <f t="shared" si="157"/>
        <v>-2.1014855146760568E-2</v>
      </c>
      <c r="CY136" s="41">
        <f t="shared" si="158"/>
        <v>-1.0243367414760989E-2</v>
      </c>
      <c r="CZ136" s="41">
        <f t="shared" si="159"/>
        <v>6.1273961958266511E-3</v>
      </c>
      <c r="DA136" s="41">
        <f t="shared" si="160"/>
        <v>-1.6470655427636923E-2</v>
      </c>
      <c r="DB136" s="41">
        <f t="shared" si="161"/>
        <v>7.0299059282581461E-3</v>
      </c>
      <c r="DC136" s="41">
        <f t="shared" si="162"/>
        <v>8.1165397544607915E-3</v>
      </c>
      <c r="DD136" s="41">
        <f t="shared" si="163"/>
        <v>-4.5059101956547512E-3</v>
      </c>
      <c r="DE136" s="41">
        <f t="shared" si="164"/>
        <v>2.1663552120823406E-2</v>
      </c>
      <c r="DF136" s="41">
        <f t="shared" si="165"/>
        <v>2.7423515822859863E-2</v>
      </c>
      <c r="DG136" s="41">
        <f t="shared" si="166"/>
        <v>5.209606259827233E-3</v>
      </c>
      <c r="DH136" s="47">
        <f t="shared" si="167"/>
        <v>2.7618365932681247E-2</v>
      </c>
    </row>
    <row r="137" spans="1:112">
      <c r="A137" s="43">
        <v>42047</v>
      </c>
      <c r="B137" s="34">
        <v>36.279998999999997</v>
      </c>
      <c r="C137" s="34">
        <v>4.1186040000000004</v>
      </c>
      <c r="D137" s="34"/>
      <c r="E137" s="34">
        <v>3.87</v>
      </c>
      <c r="F137" s="34">
        <v>16.010000000000002</v>
      </c>
      <c r="G137" s="34">
        <v>62.146926999999998</v>
      </c>
      <c r="H137" s="34">
        <v>11.677562</v>
      </c>
      <c r="I137" s="34">
        <v>7.12</v>
      </c>
      <c r="J137" s="34">
        <v>498.574432</v>
      </c>
      <c r="K137" s="34">
        <v>3.875</v>
      </c>
      <c r="L137" s="34">
        <v>65.889999000000003</v>
      </c>
      <c r="M137" s="34">
        <v>15.95</v>
      </c>
      <c r="N137" s="34">
        <v>33.419159000000001</v>
      </c>
      <c r="O137" s="34">
        <v>5.67</v>
      </c>
      <c r="P137" s="34">
        <v>36.310001</v>
      </c>
      <c r="Q137" s="34">
        <v>14.78</v>
      </c>
      <c r="R137" s="34">
        <v>23.27</v>
      </c>
      <c r="S137" s="34">
        <v>60.837242000000003</v>
      </c>
      <c r="T137" s="34">
        <v>19.196470000000001</v>
      </c>
      <c r="U137" s="34">
        <v>20.290001</v>
      </c>
      <c r="V137" s="34">
        <v>7.6748289999999999</v>
      </c>
      <c r="W137" s="34">
        <v>40.880001</v>
      </c>
      <c r="X137" s="34">
        <v>22.85</v>
      </c>
      <c r="Y137" s="34">
        <v>14.483935000000001</v>
      </c>
      <c r="Z137" s="34">
        <v>18.914231999999998</v>
      </c>
      <c r="AA137" s="34">
        <v>51.954227000000003</v>
      </c>
      <c r="AB137" s="34">
        <v>30.114798</v>
      </c>
      <c r="AC137" s="34">
        <v>11.14</v>
      </c>
      <c r="AD137" s="34">
        <v>43.650002000000001</v>
      </c>
      <c r="AE137" s="34">
        <v>25.272459000000001</v>
      </c>
      <c r="AF137" s="34">
        <v>7.01</v>
      </c>
      <c r="AG137" s="34">
        <v>200.89999399999999</v>
      </c>
      <c r="AH137" s="34">
        <v>28.757355</v>
      </c>
      <c r="AI137" s="34">
        <v>64.708091999999994</v>
      </c>
      <c r="AJ137" s="34">
        <v>5.6457800000000002</v>
      </c>
      <c r="AK137" s="34">
        <v>21.639999</v>
      </c>
      <c r="AL137" s="34">
        <v>2.19</v>
      </c>
      <c r="AM137" s="34">
        <v>25.533488999999999</v>
      </c>
      <c r="AN137" s="34">
        <v>30.999998000000001</v>
      </c>
      <c r="AO137" s="34">
        <v>51.154285000000002</v>
      </c>
      <c r="AP137" s="34">
        <v>5.42</v>
      </c>
      <c r="AQ137" s="34">
        <v>17.420000000000002</v>
      </c>
      <c r="AR137" s="34">
        <v>9.19</v>
      </c>
      <c r="AS137" s="34">
        <v>28.801527</v>
      </c>
      <c r="AT137" s="34">
        <v>10.193031</v>
      </c>
      <c r="AU137" s="34">
        <v>7.6</v>
      </c>
      <c r="AV137" s="34">
        <v>15.094906999999999</v>
      </c>
      <c r="AW137" s="34">
        <v>25.859062000000002</v>
      </c>
      <c r="AX137" s="34">
        <v>5.75</v>
      </c>
      <c r="AY137" s="34">
        <v>21.290001</v>
      </c>
      <c r="AZ137" s="34">
        <v>67.489998</v>
      </c>
      <c r="BA137" s="34">
        <v>32.07</v>
      </c>
      <c r="BB137" s="34">
        <v>19.85586</v>
      </c>
      <c r="BC137" s="34">
        <v>26.777570999999998</v>
      </c>
      <c r="BD137" s="34">
        <v>25.209999</v>
      </c>
      <c r="BE137" s="38"/>
      <c r="BF137" s="41">
        <f t="shared" si="115"/>
        <v>3.5895937537327978E-3</v>
      </c>
      <c r="BG137" s="41">
        <f t="shared" si="116"/>
        <v>8.4270867076479284E-3</v>
      </c>
      <c r="BH137" s="41"/>
      <c r="BI137" s="41">
        <f t="shared" si="117"/>
        <v>2.5873235649509544E-3</v>
      </c>
      <c r="BJ137" s="41">
        <f t="shared" si="118"/>
        <v>-1.8564828312218826E-2</v>
      </c>
      <c r="BK137" s="41">
        <f t="shared" si="119"/>
        <v>1.2921082622295285E-2</v>
      </c>
      <c r="BL137" s="41">
        <f t="shared" si="120"/>
        <v>1.7182699655246218E-2</v>
      </c>
      <c r="BM137" s="41">
        <f t="shared" si="121"/>
        <v>2.129250065145185E-2</v>
      </c>
      <c r="BN137" s="41">
        <f t="shared" si="122"/>
        <v>-4.1929370720667344E-3</v>
      </c>
      <c r="BO137" s="41">
        <f t="shared" si="123"/>
        <v>7.3611817343245955E-2</v>
      </c>
      <c r="BP137" s="41">
        <f t="shared" si="124"/>
        <v>2.1631525024492237E-2</v>
      </c>
      <c r="BQ137" s="41">
        <f t="shared" si="125"/>
        <v>-1.8791111072751021E-3</v>
      </c>
      <c r="BR137" s="41">
        <f t="shared" si="126"/>
        <v>1.390138994153163E-3</v>
      </c>
      <c r="BS137" s="41">
        <f t="shared" si="127"/>
        <v>3.2260862218221477E-2</v>
      </c>
      <c r="BT137" s="41">
        <f t="shared" si="128"/>
        <v>-1.0955957301342245E-2</v>
      </c>
      <c r="BU137" s="41">
        <f t="shared" si="129"/>
        <v>3.0222080348581384E-2</v>
      </c>
      <c r="BV137" s="41">
        <f t="shared" si="130"/>
        <v>-1.8731880586815949E-2</v>
      </c>
      <c r="BW137" s="41">
        <f t="shared" si="131"/>
        <v>-1.5385772891164068E-4</v>
      </c>
      <c r="BX137" s="47">
        <f t="shared" si="132"/>
        <v>-3.5687089539388856E-3</v>
      </c>
      <c r="BY137" s="47">
        <f t="shared" si="133"/>
        <v>1.8906085046979521E-2</v>
      </c>
      <c r="BZ137" s="41">
        <f t="shared" si="134"/>
        <v>3.4547179348096903E-2</v>
      </c>
      <c r="CA137" s="41">
        <f t="shared" si="135"/>
        <v>1.0574302130908946E-2</v>
      </c>
      <c r="CB137" s="41">
        <f t="shared" si="136"/>
        <v>-8.2807618902536167E-3</v>
      </c>
      <c r="CC137" s="41">
        <f t="shared" si="137"/>
        <v>4.035004987709913E-3</v>
      </c>
      <c r="CD137" s="41">
        <f t="shared" si="138"/>
        <v>2.0076547459787843E-2</v>
      </c>
      <c r="CE137" s="41">
        <f t="shared" si="139"/>
        <v>7.7075198467031923E-3</v>
      </c>
      <c r="CF137" s="41">
        <f t="shared" si="140"/>
        <v>-3.1155906278321248E-4</v>
      </c>
      <c r="CG137" s="41">
        <f t="shared" si="114"/>
        <v>-8.4709873765188664E-4</v>
      </c>
      <c r="CH137" s="41">
        <f t="shared" si="141"/>
        <v>1.989887430595377E-2</v>
      </c>
      <c r="CI137" s="41">
        <f t="shared" si="142"/>
        <v>1.3535913183565595E-2</v>
      </c>
      <c r="CJ137" s="41">
        <f t="shared" si="143"/>
        <v>7.1582267001704487E-3</v>
      </c>
      <c r="CK137" s="41">
        <f t="shared" si="144"/>
        <v>1.0508008094984525E-2</v>
      </c>
      <c r="CL137" s="41">
        <f t="shared" si="145"/>
        <v>1.916379348522133E-2</v>
      </c>
      <c r="CM137" s="41">
        <f t="shared" si="146"/>
        <v>1.5117789536602883E-2</v>
      </c>
      <c r="CN137" s="41">
        <f t="shared" si="147"/>
        <v>3.1314810134832663E-3</v>
      </c>
      <c r="CO137" s="41">
        <f t="shared" si="148"/>
        <v>-7.8251265954506679E-3</v>
      </c>
      <c r="CP137" s="41">
        <f t="shared" si="149"/>
        <v>-7.0513784327658244E-2</v>
      </c>
      <c r="CQ137" s="41">
        <f t="shared" si="150"/>
        <v>1.4608950501250127E-2</v>
      </c>
      <c r="CR137" s="41">
        <f t="shared" si="151"/>
        <v>1.6260456355649287E-2</v>
      </c>
      <c r="CS137" s="41">
        <f t="shared" si="152"/>
        <v>-3.7908647301262092E-3</v>
      </c>
      <c r="CT137" s="41">
        <f t="shared" si="153"/>
        <v>3.5684537374723213E-2</v>
      </c>
      <c r="CU137" s="41">
        <f t="shared" si="154"/>
        <v>2.0882487977472573E-2</v>
      </c>
      <c r="CV137" s="41">
        <f t="shared" si="155"/>
        <v>4.7920031419295621E-2</v>
      </c>
      <c r="CW137" s="41">
        <f t="shared" si="156"/>
        <v>1.3793235331386393E-2</v>
      </c>
      <c r="CX137" s="41">
        <f t="shared" si="157"/>
        <v>1.9204962171490592E-2</v>
      </c>
      <c r="CY137" s="41">
        <f t="shared" si="158"/>
        <v>-2.2121917087270709E-2</v>
      </c>
      <c r="CZ137" s="41">
        <f t="shared" si="159"/>
        <v>1.8310340568716524E-3</v>
      </c>
      <c r="DA137" s="41">
        <f t="shared" si="160"/>
        <v>1.0688354943874054E-2</v>
      </c>
      <c r="DB137" s="41">
        <f t="shared" si="161"/>
        <v>6.9808311413401408E-3</v>
      </c>
      <c r="DC137" s="41">
        <f t="shared" si="162"/>
        <v>1.2287488610071003E-2</v>
      </c>
      <c r="DD137" s="41">
        <f t="shared" si="163"/>
        <v>1.5830647444144856E-2</v>
      </c>
      <c r="DE137" s="41">
        <f t="shared" si="164"/>
        <v>-7.3907468736512508E-2</v>
      </c>
      <c r="DF137" s="41">
        <f t="shared" si="165"/>
        <v>-1.2045547438929993E-2</v>
      </c>
      <c r="DG137" s="41">
        <f t="shared" si="166"/>
        <v>1.7901878560743934E-3</v>
      </c>
      <c r="DH137" s="47">
        <f t="shared" si="167"/>
        <v>-4.7487624805550264E-3</v>
      </c>
    </row>
    <row r="138" spans="1:112">
      <c r="A138" s="43">
        <v>42048</v>
      </c>
      <c r="B138" s="34">
        <v>36.290000999999997</v>
      </c>
      <c r="C138" s="34">
        <v>4.1070820000000001</v>
      </c>
      <c r="D138" s="34"/>
      <c r="E138" s="34">
        <v>4.05</v>
      </c>
      <c r="F138" s="34">
        <v>618.40002400000003</v>
      </c>
      <c r="G138" s="34">
        <v>60.594147</v>
      </c>
      <c r="H138" s="34">
        <v>11.418943000000001</v>
      </c>
      <c r="I138" s="34">
        <v>7.39</v>
      </c>
      <c r="J138" s="34">
        <v>486.00537100000003</v>
      </c>
      <c r="K138" s="34">
        <v>3.87</v>
      </c>
      <c r="L138" s="34">
        <v>65.540001000000004</v>
      </c>
      <c r="M138" s="34">
        <v>15.81</v>
      </c>
      <c r="N138" s="34">
        <v>33.437725</v>
      </c>
      <c r="O138" s="34">
        <v>5.61</v>
      </c>
      <c r="P138" s="34">
        <v>36.959999000000003</v>
      </c>
      <c r="Q138" s="34">
        <v>14.81</v>
      </c>
      <c r="R138" s="34">
        <v>22.74</v>
      </c>
      <c r="S138" s="34">
        <v>61.024281000000002</v>
      </c>
      <c r="T138" s="34">
        <v>19.314121</v>
      </c>
      <c r="U138" s="34">
        <v>20.280000999999999</v>
      </c>
      <c r="V138" s="34">
        <v>7.2973800000000004</v>
      </c>
      <c r="W138" s="34">
        <v>40.619999</v>
      </c>
      <c r="X138" s="34">
        <v>22.860001</v>
      </c>
      <c r="Y138" s="34">
        <v>14.367286999999999</v>
      </c>
      <c r="Z138" s="34">
        <v>18.981065999999998</v>
      </c>
      <c r="AA138" s="34">
        <v>52.458083999999999</v>
      </c>
      <c r="AB138" s="34">
        <v>29.711266999999999</v>
      </c>
      <c r="AC138" s="34">
        <v>11.05</v>
      </c>
      <c r="AD138" s="34">
        <v>43.73</v>
      </c>
      <c r="AE138" s="34">
        <v>24.868400999999999</v>
      </c>
      <c r="AF138" s="34">
        <v>6.97</v>
      </c>
      <c r="AG138" s="34">
        <v>205.10000600000001</v>
      </c>
      <c r="AH138" s="34">
        <v>28.520823</v>
      </c>
      <c r="AI138" s="34">
        <v>64.436240999999995</v>
      </c>
      <c r="AJ138" s="34">
        <v>5.475765</v>
      </c>
      <c r="AK138" s="34">
        <v>20.309999000000001</v>
      </c>
      <c r="AL138" s="34">
        <v>2.39</v>
      </c>
      <c r="AM138" s="34">
        <v>25.334785</v>
      </c>
      <c r="AN138" s="34">
        <v>30</v>
      </c>
      <c r="AO138" s="34">
        <v>51.668571</v>
      </c>
      <c r="AP138" s="34">
        <v>5.17</v>
      </c>
      <c r="AQ138" s="34">
        <v>17.709999</v>
      </c>
      <c r="AR138" s="34">
        <v>9.0500000000000007</v>
      </c>
      <c r="AS138" s="34">
        <v>29.080590999999998</v>
      </c>
      <c r="AT138" s="34">
        <v>10.008374</v>
      </c>
      <c r="AU138" s="34">
        <v>7.95</v>
      </c>
      <c r="AV138" s="34">
        <v>14.910823000000001</v>
      </c>
      <c r="AW138" s="34">
        <v>25.484175</v>
      </c>
      <c r="AX138" s="34">
        <v>5.64</v>
      </c>
      <c r="AY138" s="34">
        <v>20.950001</v>
      </c>
      <c r="AZ138" s="34">
        <v>66.370002999999997</v>
      </c>
      <c r="BA138" s="34">
        <v>32.150002000000001</v>
      </c>
      <c r="BB138" s="34">
        <v>20.105394</v>
      </c>
      <c r="BC138" s="34">
        <v>26.815891000000001</v>
      </c>
      <c r="BD138" s="34">
        <v>25.65</v>
      </c>
      <c r="BE138" s="38"/>
      <c r="BF138" s="41">
        <f t="shared" si="115"/>
        <v>2.7565109723943338E-4</v>
      </c>
      <c r="BG138" s="41">
        <f t="shared" si="116"/>
        <v>-2.801470305483022E-3</v>
      </c>
      <c r="BH138" s="41"/>
      <c r="BI138" s="41">
        <f t="shared" si="117"/>
        <v>4.5462374076757198E-2</v>
      </c>
      <c r="BJ138" s="41">
        <f t="shared" si="118"/>
        <v>3.65392200907442</v>
      </c>
      <c r="BK138" s="41">
        <f t="shared" si="119"/>
        <v>-2.5303067590586627E-2</v>
      </c>
      <c r="BL138" s="41">
        <f t="shared" si="120"/>
        <v>-2.2395579709109721E-2</v>
      </c>
      <c r="BM138" s="41">
        <f t="shared" si="121"/>
        <v>3.7220009536225854E-2</v>
      </c>
      <c r="BN138" s="41">
        <f t="shared" si="122"/>
        <v>-2.5533214912026553E-2</v>
      </c>
      <c r="BO138" s="41">
        <f t="shared" si="123"/>
        <v>-1.291155763619816E-3</v>
      </c>
      <c r="BP138" s="41">
        <f t="shared" si="124"/>
        <v>-5.3260112203923392E-3</v>
      </c>
      <c r="BQ138" s="41">
        <f t="shared" si="125"/>
        <v>-8.8161780094728852E-3</v>
      </c>
      <c r="BR138" s="41">
        <f t="shared" si="126"/>
        <v>5.5539532704655214E-4</v>
      </c>
      <c r="BS138" s="41">
        <f t="shared" si="127"/>
        <v>-1.0638398205055643E-2</v>
      </c>
      <c r="BT138" s="41">
        <f t="shared" si="128"/>
        <v>1.7743006750339529E-2</v>
      </c>
      <c r="BU138" s="41">
        <f t="shared" si="129"/>
        <v>2.0277127596518346E-3</v>
      </c>
      <c r="BV138" s="41">
        <f t="shared" si="130"/>
        <v>-2.3039488991810426E-2</v>
      </c>
      <c r="BW138" s="41">
        <f t="shared" si="131"/>
        <v>3.0696998079244382E-3</v>
      </c>
      <c r="BX138" s="47">
        <f t="shared" si="132"/>
        <v>6.110078446856914E-3</v>
      </c>
      <c r="BY138" s="47">
        <f t="shared" si="133"/>
        <v>-4.9297509043859801E-4</v>
      </c>
      <c r="BZ138" s="41">
        <f t="shared" si="134"/>
        <v>-5.0430633471499904E-2</v>
      </c>
      <c r="CA138" s="41">
        <f t="shared" si="135"/>
        <v>-6.3804388234644238E-3</v>
      </c>
      <c r="CB138" s="41">
        <f t="shared" si="136"/>
        <v>4.3758477098177368E-4</v>
      </c>
      <c r="CC138" s="41">
        <f t="shared" si="137"/>
        <v>-8.0862180190344104E-3</v>
      </c>
      <c r="CD138" s="41">
        <f t="shared" si="138"/>
        <v>3.5273014237754284E-3</v>
      </c>
      <c r="CE138" s="41">
        <f t="shared" si="139"/>
        <v>9.6513697726566348E-3</v>
      </c>
      <c r="CF138" s="41">
        <f t="shared" si="140"/>
        <v>-1.3490344713300731E-2</v>
      </c>
      <c r="CG138" s="41">
        <f t="shared" si="114"/>
        <v>8.4709873765190311E-4</v>
      </c>
      <c r="CH138" s="41">
        <f t="shared" si="141"/>
        <v>1.8310373202041648E-3</v>
      </c>
      <c r="CI138" s="41">
        <f t="shared" si="142"/>
        <v>-1.6117264310186761E-2</v>
      </c>
      <c r="CJ138" s="41">
        <f t="shared" si="143"/>
        <v>-5.7224762740662105E-3</v>
      </c>
      <c r="CK138" s="41">
        <f t="shared" si="144"/>
        <v>2.0690452377073489E-2</v>
      </c>
      <c r="CL138" s="41">
        <f t="shared" si="145"/>
        <v>-8.2591085401643952E-3</v>
      </c>
      <c r="CM138" s="41">
        <f t="shared" si="146"/>
        <v>-4.2100399641027131E-3</v>
      </c>
      <c r="CN138" s="41">
        <f t="shared" si="147"/>
        <v>-3.0576371463537092E-2</v>
      </c>
      <c r="CO138" s="41">
        <f t="shared" si="148"/>
        <v>-6.3430081412095829E-2</v>
      </c>
      <c r="CP138" s="41">
        <f t="shared" si="149"/>
        <v>8.7391822115009843E-2</v>
      </c>
      <c r="CQ138" s="41">
        <f t="shared" si="150"/>
        <v>-7.8125320575285866E-3</v>
      </c>
      <c r="CR138" s="41">
        <f t="shared" si="151"/>
        <v>-3.2789758306859811E-2</v>
      </c>
      <c r="CS138" s="41">
        <f t="shared" si="152"/>
        <v>1.0003423531524488E-2</v>
      </c>
      <c r="CT138" s="41">
        <f t="shared" si="153"/>
        <v>-4.7223126931217121E-2</v>
      </c>
      <c r="CU138" s="41">
        <f t="shared" si="154"/>
        <v>1.651042390510981E-2</v>
      </c>
      <c r="CV138" s="41">
        <f t="shared" si="155"/>
        <v>-1.5351178655760796E-2</v>
      </c>
      <c r="CW138" s="41">
        <f t="shared" si="156"/>
        <v>9.642569135342555E-3</v>
      </c>
      <c r="CX138" s="41">
        <f t="shared" si="157"/>
        <v>-1.8282108914223886E-2</v>
      </c>
      <c r="CY138" s="41">
        <f t="shared" si="158"/>
        <v>4.5023681373955113E-2</v>
      </c>
      <c r="CZ138" s="41">
        <f t="shared" si="159"/>
        <v>-1.2270077052274989E-2</v>
      </c>
      <c r="DA138" s="41">
        <f t="shared" si="160"/>
        <v>-1.4603429166244585E-2</v>
      </c>
      <c r="DB138" s="41">
        <f t="shared" si="161"/>
        <v>-1.9315789299291633E-2</v>
      </c>
      <c r="DC138" s="41">
        <f t="shared" si="162"/>
        <v>-1.6098831774953141E-2</v>
      </c>
      <c r="DD138" s="41">
        <f t="shared" si="163"/>
        <v>-1.6734216762317157E-2</v>
      </c>
      <c r="DE138" s="41">
        <f t="shared" si="164"/>
        <v>2.4914991869609731E-3</v>
      </c>
      <c r="DF138" s="41">
        <f t="shared" si="165"/>
        <v>1.2488959600478931E-2</v>
      </c>
      <c r="DG138" s="41">
        <f t="shared" si="166"/>
        <v>1.43002542102173E-3</v>
      </c>
      <c r="DH138" s="47">
        <f t="shared" si="167"/>
        <v>1.7302870083749648E-2</v>
      </c>
    </row>
    <row r="139" spans="1:112">
      <c r="A139" s="43">
        <v>42052</v>
      </c>
      <c r="B139" s="34">
        <v>36.830002</v>
      </c>
      <c r="C139" s="34">
        <v>4.1992479999999999</v>
      </c>
      <c r="D139" s="34"/>
      <c r="E139" s="34">
        <v>4.2</v>
      </c>
      <c r="F139" s="34">
        <v>15.45</v>
      </c>
      <c r="G139" s="34">
        <v>61.310817999999998</v>
      </c>
      <c r="H139" s="34">
        <v>11.617881000000001</v>
      </c>
      <c r="I139" s="34">
        <v>7.49</v>
      </c>
      <c r="J139" s="34">
        <v>503.811554</v>
      </c>
      <c r="K139" s="34">
        <v>3.83</v>
      </c>
      <c r="L139" s="34">
        <v>64.239998</v>
      </c>
      <c r="M139" s="34">
        <v>15.83</v>
      </c>
      <c r="N139" s="34">
        <v>33.874156999999997</v>
      </c>
      <c r="O139" s="34">
        <v>5.73</v>
      </c>
      <c r="P139" s="34">
        <v>35.340000000000003</v>
      </c>
      <c r="Q139" s="34">
        <v>14.54</v>
      </c>
      <c r="R139" s="34">
        <v>21.84</v>
      </c>
      <c r="S139" s="34">
        <v>61.987583000000001</v>
      </c>
      <c r="T139" s="34">
        <v>18.490573999999999</v>
      </c>
      <c r="U139" s="34">
        <v>20.549999</v>
      </c>
      <c r="V139" s="34">
        <v>7.5490149999999998</v>
      </c>
      <c r="W139" s="34">
        <v>40.759998000000003</v>
      </c>
      <c r="X139" s="34">
        <v>23.25</v>
      </c>
      <c r="Y139" s="34">
        <v>14.620025999999999</v>
      </c>
      <c r="Z139" s="34">
        <v>19.749666000000001</v>
      </c>
      <c r="AA139" s="34">
        <v>52.248150000000003</v>
      </c>
      <c r="AB139" s="34">
        <v>30.302488</v>
      </c>
      <c r="AC139" s="34">
        <v>11.22</v>
      </c>
      <c r="AD139" s="34">
        <v>43.720001000000003</v>
      </c>
      <c r="AE139" s="34">
        <v>25.070430999999999</v>
      </c>
      <c r="AF139" s="34">
        <v>6.95</v>
      </c>
      <c r="AG139" s="34">
        <v>202.300003</v>
      </c>
      <c r="AH139" s="34">
        <v>29.13945</v>
      </c>
      <c r="AI139" s="34">
        <v>64.407088999999999</v>
      </c>
      <c r="AJ139" s="34">
        <v>5.458113</v>
      </c>
      <c r="AK139" s="34">
        <v>19.799999</v>
      </c>
      <c r="AL139" s="34">
        <v>2.3639999999999999</v>
      </c>
      <c r="AM139" s="34">
        <v>25.623809999999999</v>
      </c>
      <c r="AN139" s="34">
        <v>30.799999</v>
      </c>
      <c r="AO139" s="34">
        <v>51.119999</v>
      </c>
      <c r="AP139" s="34">
        <v>5.48</v>
      </c>
      <c r="AQ139" s="34">
        <v>18.190000999999999</v>
      </c>
      <c r="AR139" s="34">
        <v>9.3000000000000007</v>
      </c>
      <c r="AS139" s="34">
        <v>29.802316999999999</v>
      </c>
      <c r="AT139" s="34">
        <v>10.146864000000001</v>
      </c>
      <c r="AU139" s="34">
        <v>8.14</v>
      </c>
      <c r="AV139" s="34">
        <v>15.012069</v>
      </c>
      <c r="AW139" s="34">
        <v>25.792418999999999</v>
      </c>
      <c r="AX139" s="34">
        <v>5.59</v>
      </c>
      <c r="AY139" s="34">
        <v>21.120000999999998</v>
      </c>
      <c r="AZ139" s="34">
        <v>68.230002999999996</v>
      </c>
      <c r="BA139" s="34">
        <v>32.599997999999999</v>
      </c>
      <c r="BB139" s="34">
        <v>19.953887999999999</v>
      </c>
      <c r="BC139" s="34">
        <v>26.945201999999998</v>
      </c>
      <c r="BD139" s="34">
        <v>26.23</v>
      </c>
      <c r="BE139" s="38"/>
      <c r="BF139" s="41">
        <f t="shared" si="115"/>
        <v>1.4770535979750404E-2</v>
      </c>
      <c r="BG139" s="41">
        <f t="shared" si="116"/>
        <v>2.2192660952373298E-2</v>
      </c>
      <c r="BH139" s="41"/>
      <c r="BI139" s="41">
        <f t="shared" si="117"/>
        <v>3.6367644170875006E-2</v>
      </c>
      <c r="BJ139" s="41">
        <f t="shared" si="118"/>
        <v>-3.689526532739289</v>
      </c>
      <c r="BK139" s="41">
        <f t="shared" si="119"/>
        <v>1.1757999465584605E-2</v>
      </c>
      <c r="BL139" s="41">
        <f t="shared" si="120"/>
        <v>1.7271733764560336E-2</v>
      </c>
      <c r="BM139" s="41">
        <f t="shared" si="121"/>
        <v>1.3441062569017724E-2</v>
      </c>
      <c r="BN139" s="41">
        <f t="shared" si="122"/>
        <v>3.5982622079630974E-2</v>
      </c>
      <c r="BO139" s="41">
        <f t="shared" si="123"/>
        <v>-1.0389703849135798E-2</v>
      </c>
      <c r="BP139" s="41">
        <f t="shared" si="124"/>
        <v>-2.0034620023270847E-2</v>
      </c>
      <c r="BQ139" s="41">
        <f t="shared" si="125"/>
        <v>1.2642226715400904E-3</v>
      </c>
      <c r="BR139" s="41">
        <f t="shared" si="126"/>
        <v>1.2967639675808268E-2</v>
      </c>
      <c r="BS139" s="41">
        <f t="shared" si="127"/>
        <v>2.1164811192043331E-2</v>
      </c>
      <c r="BT139" s="41">
        <f t="shared" si="128"/>
        <v>-4.4820752825655584E-2</v>
      </c>
      <c r="BU139" s="41">
        <f t="shared" si="129"/>
        <v>-1.8399156174334151E-2</v>
      </c>
      <c r="BV139" s="41">
        <f t="shared" si="130"/>
        <v>-4.0382337445685576E-2</v>
      </c>
      <c r="BW139" s="41">
        <f t="shared" si="131"/>
        <v>1.5662256640908267E-2</v>
      </c>
      <c r="BX139" s="47">
        <f t="shared" si="132"/>
        <v>-4.357539768602909E-2</v>
      </c>
      <c r="BY139" s="47">
        <f t="shared" si="133"/>
        <v>1.3225664247796049E-2</v>
      </c>
      <c r="BZ139" s="41">
        <f t="shared" si="134"/>
        <v>3.3901711550399775E-2</v>
      </c>
      <c r="CA139" s="41">
        <f t="shared" si="135"/>
        <v>3.4406277529858051E-3</v>
      </c>
      <c r="CB139" s="41">
        <f t="shared" si="136"/>
        <v>1.691642992216973E-2</v>
      </c>
      <c r="CC139" s="41">
        <f t="shared" si="137"/>
        <v>1.7438346542110642E-2</v>
      </c>
      <c r="CD139" s="41">
        <f t="shared" si="138"/>
        <v>3.9694623823543232E-2</v>
      </c>
      <c r="CE139" s="41">
        <f t="shared" si="139"/>
        <v>-4.0099671870278426E-3</v>
      </c>
      <c r="CF139" s="41">
        <f t="shared" si="140"/>
        <v>1.9703487216420932E-2</v>
      </c>
      <c r="CG139" s="41">
        <f t="shared" si="114"/>
        <v>4.5518821820273746E-2</v>
      </c>
      <c r="CH139" s="41">
        <f t="shared" si="141"/>
        <v>-2.2867924366449532E-4</v>
      </c>
      <c r="CI139" s="41">
        <f t="shared" si="142"/>
        <v>8.091142467382316E-3</v>
      </c>
      <c r="CJ139" s="41">
        <f t="shared" si="143"/>
        <v>-2.8735651957316958E-3</v>
      </c>
      <c r="CK139" s="41">
        <f t="shared" si="144"/>
        <v>-1.3745935329196074E-2</v>
      </c>
      <c r="CL139" s="41">
        <f t="shared" si="145"/>
        <v>2.1458474117245992E-2</v>
      </c>
      <c r="CM139" s="41">
        <f t="shared" si="146"/>
        <v>-4.5251858202452027E-4</v>
      </c>
      <c r="CN139" s="41">
        <f t="shared" si="147"/>
        <v>-3.2288663429430307E-3</v>
      </c>
      <c r="CO139" s="41">
        <f t="shared" si="148"/>
        <v>-2.5431439160025226E-2</v>
      </c>
      <c r="CP139" s="41">
        <f t="shared" si="149"/>
        <v>-1.0938266399567596E-2</v>
      </c>
      <c r="CQ139" s="41">
        <f t="shared" si="150"/>
        <v>1.1343644747789809E-2</v>
      </c>
      <c r="CR139" s="41">
        <f t="shared" si="151"/>
        <v>2.6317275849840491E-2</v>
      </c>
      <c r="CS139" s="41">
        <f t="shared" si="152"/>
        <v>-1.067389512894744E-2</v>
      </c>
      <c r="CT139" s="41">
        <f t="shared" si="153"/>
        <v>5.823241243958651E-2</v>
      </c>
      <c r="CU139" s="41">
        <f t="shared" si="154"/>
        <v>2.6742652175823712E-2</v>
      </c>
      <c r="CV139" s="41">
        <f t="shared" si="155"/>
        <v>2.724964244737554E-2</v>
      </c>
      <c r="CW139" s="41">
        <f t="shared" si="156"/>
        <v>2.4515166461684491E-2</v>
      </c>
      <c r="CX139" s="41">
        <f t="shared" si="157"/>
        <v>1.3742549660594164E-2</v>
      </c>
      <c r="CY139" s="41">
        <f t="shared" si="158"/>
        <v>2.3618251348208393E-2</v>
      </c>
      <c r="CZ139" s="41">
        <f t="shared" si="159"/>
        <v>6.7671524780620555E-3</v>
      </c>
      <c r="DA139" s="41">
        <f t="shared" si="160"/>
        <v>1.202294025515673E-2</v>
      </c>
      <c r="DB139" s="41">
        <f t="shared" si="161"/>
        <v>-8.9047783429597217E-3</v>
      </c>
      <c r="DC139" s="41">
        <f t="shared" si="162"/>
        <v>8.0818120857017658E-3</v>
      </c>
      <c r="DD139" s="41">
        <f t="shared" si="163"/>
        <v>2.7639202437282209E-2</v>
      </c>
      <c r="DE139" s="41">
        <f t="shared" si="164"/>
        <v>1.3899714130942152E-2</v>
      </c>
      <c r="DF139" s="41">
        <f t="shared" si="165"/>
        <v>-7.5641257064912332E-3</v>
      </c>
      <c r="DG139" s="41">
        <f t="shared" si="166"/>
        <v>4.8105885560623743E-3</v>
      </c>
      <c r="DH139" s="47">
        <f t="shared" si="167"/>
        <v>2.2360222262003782E-2</v>
      </c>
    </row>
    <row r="140" spans="1:112">
      <c r="A140" s="43">
        <v>42053</v>
      </c>
      <c r="B140" s="34">
        <v>39.740001999999997</v>
      </c>
      <c r="C140" s="34">
        <v>4.1877259999999996</v>
      </c>
      <c r="D140" s="34"/>
      <c r="E140" s="34">
        <v>4.33</v>
      </c>
      <c r="F140" s="34">
        <v>620</v>
      </c>
      <c r="G140" s="34">
        <v>61.081119999999999</v>
      </c>
      <c r="H140" s="34">
        <v>11.876497000000001</v>
      </c>
      <c r="I140" s="34">
        <v>7.52</v>
      </c>
      <c r="J140" s="34">
        <v>509.04870599999998</v>
      </c>
      <c r="K140" s="34">
        <v>3.9380000000000002</v>
      </c>
      <c r="L140" s="34">
        <v>65.610000999999997</v>
      </c>
      <c r="M140" s="34">
        <v>16</v>
      </c>
      <c r="N140" s="34">
        <v>33.920582000000003</v>
      </c>
      <c r="O140" s="34">
        <v>5.68</v>
      </c>
      <c r="P140" s="34">
        <v>35.82</v>
      </c>
      <c r="Q140" s="34">
        <v>14.65</v>
      </c>
      <c r="R140" s="34">
        <v>21.66</v>
      </c>
      <c r="S140" s="34">
        <v>61.800533000000001</v>
      </c>
      <c r="T140" s="34">
        <v>18.608222999999999</v>
      </c>
      <c r="U140" s="34">
        <v>20.98</v>
      </c>
      <c r="V140" s="34">
        <v>7.9983610000000001</v>
      </c>
      <c r="W140" s="34">
        <v>40.529998999999997</v>
      </c>
      <c r="X140" s="34">
        <v>23.209999</v>
      </c>
      <c r="Y140" s="34">
        <v>14.386727</v>
      </c>
      <c r="Z140" s="34">
        <v>19.524097000000001</v>
      </c>
      <c r="AA140" s="34">
        <v>53.262881999999998</v>
      </c>
      <c r="AB140" s="34">
        <v>30.002184</v>
      </c>
      <c r="AC140" s="34">
        <v>11.05</v>
      </c>
      <c r="AD140" s="34">
        <v>44.360000999999997</v>
      </c>
      <c r="AE140" s="34">
        <v>24.951046000000002</v>
      </c>
      <c r="AF140" s="34">
        <v>6.9</v>
      </c>
      <c r="AG140" s="34">
        <v>202.64999399999999</v>
      </c>
      <c r="AH140" s="34">
        <v>28.9757</v>
      </c>
      <c r="AI140" s="34">
        <v>63.280909999999999</v>
      </c>
      <c r="AJ140" s="34">
        <v>5.520359</v>
      </c>
      <c r="AK140" s="34">
        <v>20.92</v>
      </c>
      <c r="AL140" s="34">
        <v>2.36</v>
      </c>
      <c r="AM140" s="34">
        <v>25.777355</v>
      </c>
      <c r="AN140" s="34">
        <v>30.5</v>
      </c>
      <c r="AO140" s="34">
        <v>51.84</v>
      </c>
      <c r="AP140" s="34">
        <v>5.52</v>
      </c>
      <c r="AQ140" s="34">
        <v>17.75</v>
      </c>
      <c r="AR140" s="34">
        <v>9.23</v>
      </c>
      <c r="AS140" s="34">
        <v>29.956282000000002</v>
      </c>
      <c r="AT140" s="34">
        <v>10.100702</v>
      </c>
      <c r="AU140" s="34">
        <v>8.14</v>
      </c>
      <c r="AV140" s="34">
        <v>15.094906999999999</v>
      </c>
      <c r="AW140" s="34">
        <v>25.992360999999999</v>
      </c>
      <c r="AX140" s="34">
        <v>5.7</v>
      </c>
      <c r="AY140" s="34">
        <v>21.389999</v>
      </c>
      <c r="AZ140" s="34">
        <v>68.690002000000007</v>
      </c>
      <c r="BA140" s="34">
        <v>32.32</v>
      </c>
      <c r="BB140" s="34">
        <v>20.452960999999998</v>
      </c>
      <c r="BC140" s="34">
        <v>27.385824</v>
      </c>
      <c r="BD140" s="34">
        <v>26.17</v>
      </c>
      <c r="BE140" s="38"/>
      <c r="BF140" s="41">
        <f t="shared" si="115"/>
        <v>7.6045502690266331E-2</v>
      </c>
      <c r="BG140" s="41">
        <f t="shared" si="116"/>
        <v>-2.7475957952341422E-3</v>
      </c>
      <c r="BH140" s="41"/>
      <c r="BI140" s="41">
        <f t="shared" si="117"/>
        <v>3.0483016725075751E-2</v>
      </c>
      <c r="BJ140" s="41">
        <f t="shared" si="118"/>
        <v>3.692110474695383</v>
      </c>
      <c r="BK140" s="41">
        <f t="shared" si="119"/>
        <v>-3.7534869278416016E-3</v>
      </c>
      <c r="BL140" s="41">
        <f t="shared" si="120"/>
        <v>2.2016028342227087E-2</v>
      </c>
      <c r="BM140" s="41">
        <f t="shared" si="121"/>
        <v>3.9973404326201726E-3</v>
      </c>
      <c r="BN140" s="41">
        <f t="shared" si="122"/>
        <v>1.0341404200605352E-2</v>
      </c>
      <c r="BO140" s="41">
        <f t="shared" si="123"/>
        <v>2.7808177024379183E-2</v>
      </c>
      <c r="BP140" s="41">
        <f t="shared" si="124"/>
        <v>2.1102100093109612E-2</v>
      </c>
      <c r="BQ140" s="41">
        <f t="shared" si="125"/>
        <v>1.0681848346860354E-2</v>
      </c>
      <c r="BR140" s="41">
        <f t="shared" si="126"/>
        <v>1.3695755140164117E-3</v>
      </c>
      <c r="BS140" s="41">
        <f t="shared" si="127"/>
        <v>-8.7642979935883547E-3</v>
      </c>
      <c r="BT140" s="41">
        <f t="shared" si="128"/>
        <v>1.3490929741015288E-2</v>
      </c>
      <c r="BU140" s="41">
        <f t="shared" si="129"/>
        <v>7.5368633577030057E-3</v>
      </c>
      <c r="BV140" s="41">
        <f t="shared" si="130"/>
        <v>-8.2759093038597097E-3</v>
      </c>
      <c r="BW140" s="41">
        <f t="shared" si="131"/>
        <v>-3.0221017720660206E-3</v>
      </c>
      <c r="BX140" s="47">
        <f t="shared" si="132"/>
        <v>6.3424910727152041E-3</v>
      </c>
      <c r="BY140" s="47">
        <f t="shared" si="133"/>
        <v>2.0708710687709256E-2</v>
      </c>
      <c r="BZ140" s="41">
        <f t="shared" si="134"/>
        <v>5.7819554516424385E-2</v>
      </c>
      <c r="CA140" s="41">
        <f t="shared" si="135"/>
        <v>-5.6587433196743633E-3</v>
      </c>
      <c r="CB140" s="41">
        <f t="shared" si="136"/>
        <v>-1.7219548318978216E-3</v>
      </c>
      <c r="CC140" s="41">
        <f t="shared" si="137"/>
        <v>-1.6086187294924816E-2</v>
      </c>
      <c r="CD140" s="41">
        <f t="shared" si="138"/>
        <v>-1.1487133554955004E-2</v>
      </c>
      <c r="CE140" s="41">
        <f t="shared" si="139"/>
        <v>1.9235207306133741E-2</v>
      </c>
      <c r="CF140" s="41">
        <f t="shared" si="140"/>
        <v>-9.95964234315754E-3</v>
      </c>
      <c r="CG140" s="41">
        <f t="shared" si="114"/>
        <v>-2.8725815937652565E-2</v>
      </c>
      <c r="CH140" s="41">
        <f t="shared" si="141"/>
        <v>1.4532498843832677E-2</v>
      </c>
      <c r="CI140" s="41">
        <f t="shared" si="142"/>
        <v>-4.7733587187646113E-3</v>
      </c>
      <c r="CJ140" s="41">
        <f t="shared" si="143"/>
        <v>-7.2202479734870201E-3</v>
      </c>
      <c r="CK140" s="41">
        <f t="shared" si="144"/>
        <v>1.7285644634582552E-3</v>
      </c>
      <c r="CL140" s="41">
        <f t="shared" si="145"/>
        <v>-5.6353784979371819E-3</v>
      </c>
      <c r="CM140" s="41">
        <f t="shared" si="146"/>
        <v>-1.7640000804987649E-2</v>
      </c>
      <c r="CN140" s="41">
        <f t="shared" si="147"/>
        <v>1.1339768779877428E-2</v>
      </c>
      <c r="CO140" s="41">
        <f t="shared" si="148"/>
        <v>5.5023752001284426E-2</v>
      </c>
      <c r="CP140" s="41">
        <f t="shared" si="149"/>
        <v>-1.6934805063330315E-3</v>
      </c>
      <c r="CQ140" s="41">
        <f t="shared" si="150"/>
        <v>5.9743959776689167E-3</v>
      </c>
      <c r="CR140" s="41">
        <f t="shared" si="151"/>
        <v>-9.7879738986298408E-3</v>
      </c>
      <c r="CS140" s="41">
        <f t="shared" si="152"/>
        <v>1.3986261536555588E-2</v>
      </c>
      <c r="CT140" s="41">
        <f t="shared" si="153"/>
        <v>7.2727593290796569E-3</v>
      </c>
      <c r="CU140" s="41">
        <f t="shared" si="154"/>
        <v>-2.4486531583865632E-2</v>
      </c>
      <c r="CV140" s="41">
        <f t="shared" si="155"/>
        <v>-7.5553516444495017E-3</v>
      </c>
      <c r="CW140" s="41">
        <f t="shared" si="156"/>
        <v>5.1529099830217914E-3</v>
      </c>
      <c r="CX140" s="41">
        <f t="shared" si="157"/>
        <v>-4.5597658485243917E-3</v>
      </c>
      <c r="CY140" s="41">
        <f t="shared" si="158"/>
        <v>0</v>
      </c>
      <c r="CZ140" s="41">
        <f t="shared" si="159"/>
        <v>5.5029245742129786E-3</v>
      </c>
      <c r="DA140" s="41">
        <f t="shared" si="160"/>
        <v>7.7220756195802067E-3</v>
      </c>
      <c r="DB140" s="41">
        <f t="shared" si="161"/>
        <v>1.9486887673496694E-2</v>
      </c>
      <c r="DC140" s="41">
        <f t="shared" si="162"/>
        <v>1.2702970156950717E-2</v>
      </c>
      <c r="DD140" s="41">
        <f t="shared" si="163"/>
        <v>6.719262545849744E-3</v>
      </c>
      <c r="DE140" s="41">
        <f t="shared" si="164"/>
        <v>-8.625993370072204E-3</v>
      </c>
      <c r="DF140" s="41">
        <f t="shared" si="165"/>
        <v>2.4703652617603822E-2</v>
      </c>
      <c r="DG140" s="41">
        <f t="shared" si="166"/>
        <v>1.6220259138037697E-2</v>
      </c>
      <c r="DH140" s="47">
        <f t="shared" si="167"/>
        <v>-2.2900773367277114E-3</v>
      </c>
    </row>
    <row r="141" spans="1:112">
      <c r="A141" s="43">
        <v>42054</v>
      </c>
      <c r="B141" s="34">
        <v>39.950001</v>
      </c>
      <c r="C141" s="34">
        <v>4.0725210000000001</v>
      </c>
      <c r="D141" s="34"/>
      <c r="E141" s="34">
        <v>4.37</v>
      </c>
      <c r="F141" s="34">
        <v>616.40002400000003</v>
      </c>
      <c r="G141" s="34">
        <v>58.876026000000003</v>
      </c>
      <c r="H141" s="34">
        <v>12.294264</v>
      </c>
      <c r="I141" s="34">
        <v>7.65</v>
      </c>
      <c r="J141" s="34">
        <v>515.33325200000002</v>
      </c>
      <c r="K141" s="34">
        <v>3.77</v>
      </c>
      <c r="L141" s="34">
        <v>66.519997000000004</v>
      </c>
      <c r="M141" s="34">
        <v>16.010000000000002</v>
      </c>
      <c r="N141" s="34">
        <v>34.273440999999998</v>
      </c>
      <c r="O141" s="34">
        <v>5.68</v>
      </c>
      <c r="P141" s="34">
        <v>36.159999999999997</v>
      </c>
      <c r="Q141" s="34">
        <v>14.22</v>
      </c>
      <c r="R141" s="34">
        <v>20.9</v>
      </c>
      <c r="S141" s="34">
        <v>62.174629000000003</v>
      </c>
      <c r="T141" s="34">
        <v>18.431747000000001</v>
      </c>
      <c r="U141" s="34">
        <v>20.959999</v>
      </c>
      <c r="V141" s="34">
        <v>8.1241769999999995</v>
      </c>
      <c r="W141" s="34">
        <v>40.939999</v>
      </c>
      <c r="X141" s="34">
        <v>22.950001</v>
      </c>
      <c r="Y141" s="34">
        <v>14.522819</v>
      </c>
      <c r="Z141" s="34">
        <v>19.891689</v>
      </c>
      <c r="AA141" s="34">
        <v>52.877974999999999</v>
      </c>
      <c r="AB141" s="34">
        <v>29.814491</v>
      </c>
      <c r="AC141" s="34">
        <v>10.95</v>
      </c>
      <c r="AD141" s="34">
        <v>45.900002000000001</v>
      </c>
      <c r="AE141" s="34">
        <v>24.749012</v>
      </c>
      <c r="AF141" s="34">
        <v>7.02</v>
      </c>
      <c r="AG141" s="34">
        <v>206.84999099999999</v>
      </c>
      <c r="AH141" s="34">
        <v>29.021183000000001</v>
      </c>
      <c r="AI141" s="34">
        <v>62.688679</v>
      </c>
      <c r="AJ141" s="34">
        <v>5.6011850000000001</v>
      </c>
      <c r="AK141" s="34">
        <v>20.82</v>
      </c>
      <c r="AL141" s="34">
        <v>2.33</v>
      </c>
      <c r="AM141" s="34">
        <v>25.678004999999999</v>
      </c>
      <c r="AN141" s="34">
        <v>29.300001000000002</v>
      </c>
      <c r="AO141" s="34">
        <v>52.331429</v>
      </c>
      <c r="AP141" s="34">
        <v>5.4</v>
      </c>
      <c r="AQ141" s="34">
        <v>17.760000000000002</v>
      </c>
      <c r="AR141" s="34">
        <v>9.19</v>
      </c>
      <c r="AS141" s="34">
        <v>30.139118</v>
      </c>
      <c r="AT141" s="34">
        <v>9.9899059999999995</v>
      </c>
      <c r="AU141" s="34">
        <v>7.85</v>
      </c>
      <c r="AV141" s="34">
        <v>14.809576</v>
      </c>
      <c r="AW141" s="34">
        <v>25.825738999999999</v>
      </c>
      <c r="AX141" s="34">
        <v>5.81</v>
      </c>
      <c r="AY141" s="34">
        <v>20.85</v>
      </c>
      <c r="AZ141" s="34">
        <v>67.389999000000003</v>
      </c>
      <c r="BA141" s="34">
        <v>33.07</v>
      </c>
      <c r="BB141" s="34">
        <v>20.577728</v>
      </c>
      <c r="BC141" s="34">
        <v>27.404985</v>
      </c>
      <c r="BD141" s="34">
        <v>25.91</v>
      </c>
      <c r="BE141" s="38"/>
      <c r="BF141" s="41">
        <f t="shared" si="115"/>
        <v>5.2704097927767516E-3</v>
      </c>
      <c r="BG141" s="41">
        <f t="shared" si="116"/>
        <v>-2.7895647825580842E-2</v>
      </c>
      <c r="BH141" s="41"/>
      <c r="BI141" s="41">
        <f t="shared" si="117"/>
        <v>9.1954670931003943E-3</v>
      </c>
      <c r="BJ141" s="41">
        <f t="shared" si="118"/>
        <v>-5.8233356574213134E-3</v>
      </c>
      <c r="BK141" s="41">
        <f t="shared" si="119"/>
        <v>-3.6768837853715569E-2</v>
      </c>
      <c r="BL141" s="41">
        <f t="shared" si="120"/>
        <v>3.457140701065186E-2</v>
      </c>
      <c r="BM141" s="41">
        <f t="shared" si="121"/>
        <v>1.7139509876696209E-2</v>
      </c>
      <c r="BN141" s="41">
        <f t="shared" si="122"/>
        <v>1.2270081092603215E-2</v>
      </c>
      <c r="BO141" s="41">
        <f t="shared" si="123"/>
        <v>-4.3597978757014454E-2</v>
      </c>
      <c r="BP141" s="41">
        <f t="shared" si="124"/>
        <v>1.3774470627142663E-2</v>
      </c>
      <c r="BQ141" s="41">
        <f t="shared" si="125"/>
        <v>6.2480476884217804E-4</v>
      </c>
      <c r="BR141" s="41">
        <f t="shared" si="126"/>
        <v>1.0348770571118096E-2</v>
      </c>
      <c r="BS141" s="41">
        <f t="shared" si="127"/>
        <v>0</v>
      </c>
      <c r="BT141" s="41">
        <f t="shared" si="128"/>
        <v>9.4471388914098373E-3</v>
      </c>
      <c r="BU141" s="41">
        <f t="shared" si="129"/>
        <v>-2.9790911087981462E-2</v>
      </c>
      <c r="BV141" s="41">
        <f t="shared" si="130"/>
        <v>-3.5718082602079343E-2</v>
      </c>
      <c r="BW141" s="41">
        <f t="shared" si="131"/>
        <v>6.0350336211944132E-3</v>
      </c>
      <c r="BX141" s="47">
        <f t="shared" si="132"/>
        <v>-9.5290215065587311E-3</v>
      </c>
      <c r="BY141" s="47">
        <f t="shared" si="133"/>
        <v>-9.5379122523453768E-4</v>
      </c>
      <c r="BZ141" s="41">
        <f t="shared" si="134"/>
        <v>1.5607785087610354E-2</v>
      </c>
      <c r="CA141" s="41">
        <f t="shared" si="135"/>
        <v>1.0065139840018736E-2</v>
      </c>
      <c r="CB141" s="41">
        <f t="shared" si="136"/>
        <v>-1.1265197121929518E-2</v>
      </c>
      <c r="CC141" s="41">
        <f t="shared" si="137"/>
        <v>9.4150911473637102E-3</v>
      </c>
      <c r="CD141" s="41">
        <f t="shared" si="138"/>
        <v>1.8652560047601682E-2</v>
      </c>
      <c r="CE141" s="41">
        <f t="shared" si="139"/>
        <v>-7.2527902666050612E-3</v>
      </c>
      <c r="CF141" s="41">
        <f t="shared" si="140"/>
        <v>-6.2756285266745834E-3</v>
      </c>
      <c r="CG141" s="41">
        <f t="shared" si="114"/>
        <v>3.3250238447719159E-3</v>
      </c>
      <c r="CH141" s="41">
        <f t="shared" si="141"/>
        <v>3.4126975614485952E-2</v>
      </c>
      <c r="CI141" s="41">
        <f t="shared" si="142"/>
        <v>-8.1301761404551903E-3</v>
      </c>
      <c r="CJ141" s="41">
        <f t="shared" si="143"/>
        <v>1.7241806434505954E-2</v>
      </c>
      <c r="CK141" s="41">
        <f t="shared" si="144"/>
        <v>2.0513525931010641E-2</v>
      </c>
      <c r="CL141" s="41">
        <f t="shared" si="145"/>
        <v>1.5684639232876156E-3</v>
      </c>
      <c r="CM141" s="41">
        <f t="shared" si="146"/>
        <v>-9.4028307644108342E-3</v>
      </c>
      <c r="CN141" s="41">
        <f t="shared" si="147"/>
        <v>1.4535288092203185E-2</v>
      </c>
      <c r="CO141" s="41">
        <f t="shared" si="148"/>
        <v>-4.7915760098993952E-3</v>
      </c>
      <c r="CP141" s="41">
        <f t="shared" si="149"/>
        <v>-1.279335145990947E-2</v>
      </c>
      <c r="CQ141" s="41">
        <f t="shared" si="150"/>
        <v>-3.8616044454381796E-3</v>
      </c>
      <c r="CR141" s="41">
        <f t="shared" si="151"/>
        <v>-4.0139133460652059E-2</v>
      </c>
      <c r="CS141" s="41">
        <f t="shared" si="152"/>
        <v>9.43507543906838E-3</v>
      </c>
      <c r="CT141" s="41">
        <f t="shared" si="153"/>
        <v>-2.1978906718775115E-2</v>
      </c>
      <c r="CU141" s="41">
        <f t="shared" si="154"/>
        <v>5.6322164259929087E-4</v>
      </c>
      <c r="CV141" s="41">
        <f t="shared" si="155"/>
        <v>-4.3431121471652475E-3</v>
      </c>
      <c r="CW141" s="41">
        <f t="shared" si="156"/>
        <v>6.0848771831461586E-3</v>
      </c>
      <c r="CX141" s="41">
        <f t="shared" si="157"/>
        <v>-1.1029743175567767E-2</v>
      </c>
      <c r="CY141" s="41">
        <f t="shared" si="158"/>
        <v>-3.627664822013197E-2</v>
      </c>
      <c r="CZ141" s="41">
        <f t="shared" si="159"/>
        <v>-1.9083403594009007E-2</v>
      </c>
      <c r="DA141" s="41">
        <f t="shared" si="160"/>
        <v>-6.4310568804787074E-3</v>
      </c>
      <c r="DB141" s="41">
        <f t="shared" si="161"/>
        <v>1.9114396023315234E-2</v>
      </c>
      <c r="DC141" s="41">
        <f t="shared" si="162"/>
        <v>-2.5569528098684523E-2</v>
      </c>
      <c r="DD141" s="41">
        <f t="shared" si="163"/>
        <v>-1.9107033222980987E-2</v>
      </c>
      <c r="DE141" s="41">
        <f t="shared" si="164"/>
        <v>2.2940293340806831E-2</v>
      </c>
      <c r="DF141" s="41">
        <f t="shared" si="165"/>
        <v>6.0816616829798492E-3</v>
      </c>
      <c r="DG141" s="41">
        <f t="shared" si="166"/>
        <v>6.9942390451367058E-4</v>
      </c>
      <c r="DH141" s="47">
        <f t="shared" si="167"/>
        <v>-9.9847219680359971E-3</v>
      </c>
    </row>
    <row r="142" spans="1:112">
      <c r="A142" s="43">
        <v>42055</v>
      </c>
      <c r="B142" s="34">
        <v>40.060001</v>
      </c>
      <c r="C142" s="34">
        <v>4.0379589999999999</v>
      </c>
      <c r="D142" s="34"/>
      <c r="E142" s="34">
        <v>4.3</v>
      </c>
      <c r="F142" s="34">
        <v>599.59997599999997</v>
      </c>
      <c r="G142" s="34">
        <v>56.009396000000002</v>
      </c>
      <c r="H142" s="34">
        <v>11.876497000000001</v>
      </c>
      <c r="I142" s="34">
        <v>7.34</v>
      </c>
      <c r="J142" s="34">
        <v>499.62188700000002</v>
      </c>
      <c r="K142" s="34">
        <v>3.73</v>
      </c>
      <c r="L142" s="34">
        <v>66.639999000000003</v>
      </c>
      <c r="M142" s="34">
        <v>15.86</v>
      </c>
      <c r="N142" s="34">
        <v>33.530594000000001</v>
      </c>
      <c r="O142" s="34">
        <v>5.48</v>
      </c>
      <c r="P142" s="34">
        <v>36.439999</v>
      </c>
      <c r="Q142" s="34">
        <v>14.27</v>
      </c>
      <c r="R142" s="34">
        <v>20.559999000000001</v>
      </c>
      <c r="S142" s="34">
        <v>60.537959999999998</v>
      </c>
      <c r="T142" s="34">
        <v>18.382729000000001</v>
      </c>
      <c r="U142" s="34">
        <v>20.76</v>
      </c>
      <c r="V142" s="34">
        <v>7.7377399999999996</v>
      </c>
      <c r="W142" s="34">
        <v>40.119999</v>
      </c>
      <c r="X142" s="34">
        <v>22.799999</v>
      </c>
      <c r="Y142" s="34">
        <v>13.725718000000001</v>
      </c>
      <c r="Z142" s="34">
        <v>19.632708000000001</v>
      </c>
      <c r="AA142" s="34">
        <v>51.702292999999997</v>
      </c>
      <c r="AB142" s="34">
        <v>28.772815999999999</v>
      </c>
      <c r="AC142" s="34">
        <v>11.14</v>
      </c>
      <c r="AD142" s="34">
        <v>45.150002000000001</v>
      </c>
      <c r="AE142" s="34">
        <v>24.427599000000001</v>
      </c>
      <c r="AF142" s="34">
        <v>6.75</v>
      </c>
      <c r="AG142" s="34">
        <v>203.70001199999999</v>
      </c>
      <c r="AH142" s="34">
        <v>27.956772000000001</v>
      </c>
      <c r="AI142" s="34">
        <v>62.824596</v>
      </c>
      <c r="AJ142" s="34">
        <v>5.4897</v>
      </c>
      <c r="AK142" s="34">
        <v>21.02</v>
      </c>
      <c r="AL142" s="34">
        <v>2.33</v>
      </c>
      <c r="AM142" s="34">
        <v>25.262526999999999</v>
      </c>
      <c r="AN142" s="34">
        <v>29.6</v>
      </c>
      <c r="AO142" s="34">
        <v>51.571429999999999</v>
      </c>
      <c r="AP142" s="34">
        <v>5.39</v>
      </c>
      <c r="AQ142" s="34">
        <v>17.68</v>
      </c>
      <c r="AR142" s="34">
        <v>8.7799999999999994</v>
      </c>
      <c r="AS142" s="34">
        <v>30.244973999999999</v>
      </c>
      <c r="AT142" s="34">
        <v>9.5836649999999999</v>
      </c>
      <c r="AU142" s="34">
        <v>7.61</v>
      </c>
      <c r="AV142" s="34">
        <v>14.671512</v>
      </c>
      <c r="AW142" s="34">
        <v>25.650791000000002</v>
      </c>
      <c r="AX142" s="34">
        <v>5.69</v>
      </c>
      <c r="AY142" s="34">
        <v>19.510000000000002</v>
      </c>
      <c r="AZ142" s="34">
        <v>64.610000999999997</v>
      </c>
      <c r="BA142" s="34">
        <v>32.740001999999997</v>
      </c>
      <c r="BB142" s="34">
        <v>20.328192000000001</v>
      </c>
      <c r="BC142" s="34">
        <v>27.002680000000002</v>
      </c>
      <c r="BD142" s="34">
        <v>25.809999000000001</v>
      </c>
      <c r="BE142" s="38"/>
      <c r="BF142" s="41">
        <f t="shared" si="115"/>
        <v>2.7496579566555434E-3</v>
      </c>
      <c r="BG142" s="41">
        <f t="shared" si="116"/>
        <v>-8.5228517207804107E-3</v>
      </c>
      <c r="BH142" s="41"/>
      <c r="BI142" s="41">
        <f t="shared" si="117"/>
        <v>-1.6147986407982103E-2</v>
      </c>
      <c r="BJ142" s="41">
        <f t="shared" si="118"/>
        <v>-2.7633416179958695E-2</v>
      </c>
      <c r="BK142" s="41">
        <f t="shared" si="119"/>
        <v>-4.991451656134388E-2</v>
      </c>
      <c r="BL142" s="41">
        <f t="shared" si="120"/>
        <v>-3.457140701065177E-2</v>
      </c>
      <c r="BM142" s="41">
        <f t="shared" si="121"/>
        <v>-4.1366805212020338E-2</v>
      </c>
      <c r="BN142" s="41">
        <f t="shared" si="122"/>
        <v>-3.0962196313523625E-2</v>
      </c>
      <c r="BO142" s="41">
        <f t="shared" si="123"/>
        <v>-1.0666767804195192E-2</v>
      </c>
      <c r="BP142" s="41">
        <f t="shared" si="124"/>
        <v>1.8023736270770651E-3</v>
      </c>
      <c r="BQ142" s="41">
        <f t="shared" si="125"/>
        <v>-9.4133108019215685E-3</v>
      </c>
      <c r="BR142" s="41">
        <f t="shared" si="126"/>
        <v>-2.1912463566595455E-2</v>
      </c>
      <c r="BS142" s="41">
        <f t="shared" si="127"/>
        <v>-3.5846131773135649E-2</v>
      </c>
      <c r="BT142" s="41">
        <f t="shared" si="128"/>
        <v>7.7135094254106029E-3</v>
      </c>
      <c r="BU142" s="41">
        <f t="shared" si="129"/>
        <v>3.5100071136501508E-3</v>
      </c>
      <c r="BV142" s="41">
        <f t="shared" si="130"/>
        <v>-1.640176702193431E-2</v>
      </c>
      <c r="BW142" s="41">
        <f t="shared" si="131"/>
        <v>-2.667641634672719E-2</v>
      </c>
      <c r="BX142" s="47">
        <f t="shared" si="132"/>
        <v>-2.66297577981811E-3</v>
      </c>
      <c r="BY142" s="47">
        <f t="shared" si="133"/>
        <v>-9.58775344522865E-3</v>
      </c>
      <c r="BZ142" s="41">
        <f t="shared" si="134"/>
        <v>-4.8734775477425468E-2</v>
      </c>
      <c r="CA142" s="41">
        <f t="shared" si="135"/>
        <v>-2.0232617638643757E-2</v>
      </c>
      <c r="CB142" s="41">
        <f t="shared" si="136"/>
        <v>-6.5574879787930031E-3</v>
      </c>
      <c r="CC142" s="41">
        <f t="shared" si="137"/>
        <v>-5.6449837234057859E-2</v>
      </c>
      <c r="CD142" s="41">
        <f t="shared" si="138"/>
        <v>-1.3105055416410357E-2</v>
      </c>
      <c r="CE142" s="41">
        <f t="shared" si="139"/>
        <v>-2.2484767997243707E-2</v>
      </c>
      <c r="CF142" s="41">
        <f t="shared" si="140"/>
        <v>-3.55634979763058E-2</v>
      </c>
      <c r="CG142" s="41">
        <f t="shared" si="114"/>
        <v>-2.776787578779746E-2</v>
      </c>
      <c r="CH142" s="41">
        <f t="shared" si="141"/>
        <v>-1.6474836479701317E-2</v>
      </c>
      <c r="CI142" s="41">
        <f t="shared" si="142"/>
        <v>-1.3071969388505593E-2</v>
      </c>
      <c r="CJ142" s="41">
        <f t="shared" si="143"/>
        <v>-3.9220713153281267E-2</v>
      </c>
      <c r="CK142" s="41">
        <f t="shared" si="144"/>
        <v>-1.5345467254709425E-2</v>
      </c>
      <c r="CL142" s="41">
        <f t="shared" si="145"/>
        <v>-3.7366551557940379E-2</v>
      </c>
      <c r="CM142" s="41">
        <f t="shared" si="146"/>
        <v>2.1657797253351219E-3</v>
      </c>
      <c r="CN142" s="41">
        <f t="shared" si="147"/>
        <v>-2.010457327871298E-2</v>
      </c>
      <c r="CO142" s="41">
        <f t="shared" si="148"/>
        <v>9.5603022619821162E-3</v>
      </c>
      <c r="CP142" s="41">
        <f t="shared" si="149"/>
        <v>0</v>
      </c>
      <c r="CQ142" s="41">
        <f t="shared" si="150"/>
        <v>-1.6312637381086837E-2</v>
      </c>
      <c r="CR142" s="41">
        <f t="shared" si="151"/>
        <v>1.0186811177300753E-2</v>
      </c>
      <c r="CS142" s="41">
        <f t="shared" si="152"/>
        <v>-1.4629290504689503E-2</v>
      </c>
      <c r="CT142" s="41">
        <f t="shared" si="153"/>
        <v>-1.8535686493230551E-3</v>
      </c>
      <c r="CU142" s="41">
        <f t="shared" si="154"/>
        <v>-4.5146803545266945E-3</v>
      </c>
      <c r="CV142" s="41">
        <f t="shared" si="155"/>
        <v>-4.5639528720570359E-2</v>
      </c>
      <c r="CW142" s="41">
        <f t="shared" si="156"/>
        <v>3.5060925794115952E-3</v>
      </c>
      <c r="CX142" s="41">
        <f t="shared" si="157"/>
        <v>-4.1515096534749114E-2</v>
      </c>
      <c r="CY142" s="41">
        <f t="shared" si="158"/>
        <v>-3.1050359920722474E-2</v>
      </c>
      <c r="CZ142" s="41">
        <f t="shared" si="159"/>
        <v>-9.3663442368924019E-3</v>
      </c>
      <c r="DA142" s="41">
        <f t="shared" si="160"/>
        <v>-6.797220930840989E-3</v>
      </c>
      <c r="DB142" s="41">
        <f t="shared" si="161"/>
        <v>-2.0870322725580214E-2</v>
      </c>
      <c r="DC142" s="41">
        <f t="shared" si="162"/>
        <v>-6.6426793609790619E-2</v>
      </c>
      <c r="DD142" s="41">
        <f t="shared" si="163"/>
        <v>-4.2127411071574493E-2</v>
      </c>
      <c r="DE142" s="41">
        <f t="shared" si="164"/>
        <v>-1.0028893963359587E-2</v>
      </c>
      <c r="DF142" s="41">
        <f t="shared" si="165"/>
        <v>-1.2200634792841844E-2</v>
      </c>
      <c r="DG142" s="41">
        <f t="shared" si="166"/>
        <v>-1.478881081484097E-2</v>
      </c>
      <c r="DH142" s="47">
        <f t="shared" si="167"/>
        <v>-3.8670195881694742E-3</v>
      </c>
    </row>
    <row r="143" spans="1:112">
      <c r="A143" s="43">
        <v>42058</v>
      </c>
      <c r="B143" s="34">
        <v>36.880001</v>
      </c>
      <c r="C143" s="34">
        <v>4.1243629999999998</v>
      </c>
      <c r="D143" s="34"/>
      <c r="E143" s="34">
        <v>4.16</v>
      </c>
      <c r="F143" s="34">
        <v>569.20001200000002</v>
      </c>
      <c r="G143" s="34">
        <v>58.333939000000001</v>
      </c>
      <c r="H143" s="34">
        <v>11.886443999999999</v>
      </c>
      <c r="I143" s="34">
        <v>7.42</v>
      </c>
      <c r="J143" s="34">
        <v>524.76007100000004</v>
      </c>
      <c r="K143" s="34">
        <v>3.8</v>
      </c>
      <c r="L143" s="34">
        <v>66.290001000000004</v>
      </c>
      <c r="M143" s="34">
        <v>15.75</v>
      </c>
      <c r="N143" s="34">
        <v>33.057014000000002</v>
      </c>
      <c r="O143" s="34">
        <v>5.57</v>
      </c>
      <c r="P143" s="34">
        <v>34.900002000000001</v>
      </c>
      <c r="Q143" s="34">
        <v>14.02</v>
      </c>
      <c r="R143" s="34">
        <v>20.92</v>
      </c>
      <c r="S143" s="34">
        <v>60.145161000000002</v>
      </c>
      <c r="T143" s="34">
        <v>18.284687000000002</v>
      </c>
      <c r="U143" s="34">
        <v>20.549999</v>
      </c>
      <c r="V143" s="34">
        <v>7.423197</v>
      </c>
      <c r="W143" s="34">
        <v>40.080002</v>
      </c>
      <c r="X143" s="34">
        <v>22.83</v>
      </c>
      <c r="Y143" s="34">
        <v>13.628371</v>
      </c>
      <c r="Z143" s="34">
        <v>19.816497999999999</v>
      </c>
      <c r="AA143" s="34">
        <v>52.332127</v>
      </c>
      <c r="AB143" s="34">
        <v>29.101272999999999</v>
      </c>
      <c r="AC143" s="34">
        <v>11.03</v>
      </c>
      <c r="AD143" s="34">
        <v>46.360000999999997</v>
      </c>
      <c r="AE143" s="34">
        <v>24.657178999999999</v>
      </c>
      <c r="AF143" s="34">
        <v>6.73</v>
      </c>
      <c r="AG143" s="34">
        <v>205.800003</v>
      </c>
      <c r="AH143" s="34">
        <v>27.893089</v>
      </c>
      <c r="AI143" s="34">
        <v>63.447291999999997</v>
      </c>
      <c r="AJ143" s="34">
        <v>5.3828610000000001</v>
      </c>
      <c r="AK143" s="34">
        <v>20.18</v>
      </c>
      <c r="AL143" s="34">
        <v>2.39</v>
      </c>
      <c r="AM143" s="34">
        <v>25.515429999999999</v>
      </c>
      <c r="AN143" s="34">
        <v>29.200001</v>
      </c>
      <c r="AO143" s="34">
        <v>52.428570000000001</v>
      </c>
      <c r="AP143" s="34">
        <v>5.23</v>
      </c>
      <c r="AQ143" s="34">
        <v>17.48</v>
      </c>
      <c r="AR143" s="34">
        <v>8.76</v>
      </c>
      <c r="AS143" s="34">
        <v>30.110250000000001</v>
      </c>
      <c r="AT143" s="34">
        <v>9.6113630000000008</v>
      </c>
      <c r="AU143" s="34">
        <v>7.65</v>
      </c>
      <c r="AV143" s="34">
        <v>14.524245000000001</v>
      </c>
      <c r="AW143" s="34">
        <v>26.034009999999999</v>
      </c>
      <c r="AX143" s="34">
        <v>5.64</v>
      </c>
      <c r="AY143" s="34">
        <v>19.440000999999999</v>
      </c>
      <c r="AZ143" s="34">
        <v>64.709998999999996</v>
      </c>
      <c r="BA143" s="34">
        <v>33.840000000000003</v>
      </c>
      <c r="BB143" s="34">
        <v>20.221250999999999</v>
      </c>
      <c r="BC143" s="34">
        <v>27.251726000000001</v>
      </c>
      <c r="BD143" s="34">
        <v>26.379999000000002</v>
      </c>
      <c r="BE143" s="38"/>
      <c r="BF143" s="41">
        <f t="shared" si="115"/>
        <v>-8.2708929396867872E-2</v>
      </c>
      <c r="BG143" s="41">
        <f t="shared" si="116"/>
        <v>2.1172217321827943E-2</v>
      </c>
      <c r="BH143" s="41"/>
      <c r="BI143" s="41">
        <f t="shared" si="117"/>
        <v>-3.3099948426344721E-2</v>
      </c>
      <c r="BJ143" s="41">
        <f t="shared" si="118"/>
        <v>-5.2030838903839582E-2</v>
      </c>
      <c r="BK143" s="41">
        <f t="shared" si="119"/>
        <v>4.0664605683659406E-2</v>
      </c>
      <c r="BL143" s="41">
        <f t="shared" si="120"/>
        <v>8.3718598476264236E-4</v>
      </c>
      <c r="BM143" s="41">
        <f t="shared" si="121"/>
        <v>1.0840214552864807E-2</v>
      </c>
      <c r="BN143" s="41">
        <f t="shared" si="122"/>
        <v>4.9089564173695005E-2</v>
      </c>
      <c r="BO143" s="41">
        <f t="shared" si="123"/>
        <v>1.8592833076615925E-2</v>
      </c>
      <c r="BP143" s="41">
        <f t="shared" si="124"/>
        <v>-5.2659115140530474E-3</v>
      </c>
      <c r="BQ143" s="41">
        <f t="shared" si="125"/>
        <v>-6.9598509350598308E-3</v>
      </c>
      <c r="BR143" s="41">
        <f t="shared" si="126"/>
        <v>-1.4224508115330353E-2</v>
      </c>
      <c r="BS143" s="41">
        <f t="shared" si="127"/>
        <v>1.6289952979268552E-2</v>
      </c>
      <c r="BT143" s="41">
        <f t="shared" si="128"/>
        <v>-4.3180158434416048E-2</v>
      </c>
      <c r="BU143" s="41">
        <f t="shared" si="129"/>
        <v>-1.7674549882301067E-2</v>
      </c>
      <c r="BV143" s="41">
        <f t="shared" si="130"/>
        <v>1.7358247247891225E-2</v>
      </c>
      <c r="BW143" s="41">
        <f t="shared" si="131"/>
        <v>-6.5096159896921007E-3</v>
      </c>
      <c r="BX143" s="47">
        <f t="shared" si="132"/>
        <v>-5.3476489123200814E-3</v>
      </c>
      <c r="BY143" s="47">
        <f t="shared" si="133"/>
        <v>-1.0167166017246043E-2</v>
      </c>
      <c r="BZ143" s="41">
        <f t="shared" si="134"/>
        <v>-4.1499828381897204E-2</v>
      </c>
      <c r="CA143" s="41">
        <f t="shared" si="135"/>
        <v>-9.9743149170239496E-4</v>
      </c>
      <c r="CB143" s="41">
        <f t="shared" si="136"/>
        <v>1.3149684409590743E-3</v>
      </c>
      <c r="CC143" s="41">
        <f t="shared" si="137"/>
        <v>-7.1175765323709369E-3</v>
      </c>
      <c r="CD143" s="41">
        <f t="shared" si="138"/>
        <v>9.3178721904173534E-3</v>
      </c>
      <c r="CE143" s="41">
        <f t="shared" si="139"/>
        <v>1.2108332897297982E-2</v>
      </c>
      <c r="CF143" s="41">
        <f t="shared" si="140"/>
        <v>1.1350866415715056E-2</v>
      </c>
      <c r="CG143" s="41">
        <f t="shared" si="114"/>
        <v>3.7677122850569213E-2</v>
      </c>
      <c r="CH143" s="41">
        <f t="shared" si="141"/>
        <v>2.6446715882087992E-2</v>
      </c>
      <c r="CI143" s="41">
        <f t="shared" si="142"/>
        <v>9.3544957723752289E-3</v>
      </c>
      <c r="CJ143" s="41">
        <f t="shared" si="143"/>
        <v>-2.9673612278020007E-3</v>
      </c>
      <c r="CK143" s="41">
        <f t="shared" si="144"/>
        <v>1.0256455834288303E-2</v>
      </c>
      <c r="CL143" s="41">
        <f t="shared" si="145"/>
        <v>-2.2805080069856669E-3</v>
      </c>
      <c r="CM143" s="41">
        <f t="shared" si="146"/>
        <v>9.8628611266933404E-3</v>
      </c>
      <c r="CN143" s="41">
        <f t="shared" si="147"/>
        <v>-1.9653592006512292E-2</v>
      </c>
      <c r="CO143" s="41">
        <f t="shared" si="148"/>
        <v>-4.0782350523342219E-2</v>
      </c>
      <c r="CP143" s="41">
        <f t="shared" si="149"/>
        <v>2.5425098365810177E-2</v>
      </c>
      <c r="CQ143" s="41">
        <f t="shared" si="150"/>
        <v>9.9612156985940045E-3</v>
      </c>
      <c r="CR143" s="41">
        <f t="shared" si="151"/>
        <v>-1.3605617809203855E-2</v>
      </c>
      <c r="CS143" s="41">
        <f t="shared" si="152"/>
        <v>1.6483834772902037E-2</v>
      </c>
      <c r="CT143" s="41">
        <f t="shared" si="153"/>
        <v>-3.01341068440741E-2</v>
      </c>
      <c r="CU143" s="41">
        <f t="shared" si="154"/>
        <v>-1.1376686982107934E-2</v>
      </c>
      <c r="CV143" s="41">
        <f t="shared" si="155"/>
        <v>-2.2805026987252177E-3</v>
      </c>
      <c r="CW143" s="41">
        <f t="shared" si="156"/>
        <v>-4.4643765637063411E-3</v>
      </c>
      <c r="CX143" s="41">
        <f t="shared" si="157"/>
        <v>2.8859576786389972E-3</v>
      </c>
      <c r="CY143" s="41">
        <f t="shared" si="158"/>
        <v>5.2424759648500444E-3</v>
      </c>
      <c r="CZ143" s="41">
        <f t="shared" si="159"/>
        <v>-1.0088332287417959E-2</v>
      </c>
      <c r="DA143" s="41">
        <f t="shared" si="160"/>
        <v>1.4829350809359156E-2</v>
      </c>
      <c r="DB143" s="41">
        <f t="shared" si="161"/>
        <v>-8.8261826282721844E-3</v>
      </c>
      <c r="DC143" s="41">
        <f t="shared" si="162"/>
        <v>-3.5943041623991193E-3</v>
      </c>
      <c r="DD143" s="41">
        <f t="shared" si="163"/>
        <v>1.5465205680583885E-3</v>
      </c>
      <c r="DE143" s="41">
        <f t="shared" si="164"/>
        <v>3.3045901707680729E-2</v>
      </c>
      <c r="DF143" s="41">
        <f t="shared" si="165"/>
        <v>-5.2746099589200896E-3</v>
      </c>
      <c r="DG143" s="41">
        <f t="shared" si="166"/>
        <v>9.1807382152221655E-3</v>
      </c>
      <c r="DH143" s="47">
        <f t="shared" si="167"/>
        <v>2.1844134395813043E-2</v>
      </c>
    </row>
    <row r="144" spans="1:112">
      <c r="A144" s="43">
        <v>42059</v>
      </c>
      <c r="B144" s="34">
        <v>36.689999</v>
      </c>
      <c r="C144" s="34">
        <v>4.1301240000000004</v>
      </c>
      <c r="D144" s="34"/>
      <c r="E144" s="34">
        <v>4.3099999999999996</v>
      </c>
      <c r="F144" s="34">
        <v>550.79998799999998</v>
      </c>
      <c r="G144" s="34">
        <v>59.059775999999999</v>
      </c>
      <c r="H144" s="34">
        <v>12.095326999999999</v>
      </c>
      <c r="I144" s="34">
        <v>7.64</v>
      </c>
      <c r="J144" s="34">
        <v>539.42401099999995</v>
      </c>
      <c r="K144" s="34">
        <v>3.84</v>
      </c>
      <c r="L144" s="34">
        <v>65.709998999999996</v>
      </c>
      <c r="M144" s="34">
        <v>15.75</v>
      </c>
      <c r="N144" s="34">
        <v>33.344887</v>
      </c>
      <c r="O144" s="34">
        <v>5.66</v>
      </c>
      <c r="P144" s="34">
        <v>34.529998999999997</v>
      </c>
      <c r="Q144" s="34">
        <v>14.06</v>
      </c>
      <c r="R144" s="34">
        <v>20.620000999999998</v>
      </c>
      <c r="S144" s="34">
        <v>59.910778000000001</v>
      </c>
      <c r="T144" s="34">
        <v>18.304295</v>
      </c>
      <c r="U144" s="34">
        <v>21.049999</v>
      </c>
      <c r="V144" s="34">
        <v>7.7916600000000003</v>
      </c>
      <c r="W144" s="34">
        <v>40.18</v>
      </c>
      <c r="X144" s="34">
        <v>23.139999</v>
      </c>
      <c r="Y144" s="34">
        <v>14.43634</v>
      </c>
      <c r="Z144" s="34">
        <v>20.192446</v>
      </c>
      <c r="AA144" s="34">
        <v>52.381115000000001</v>
      </c>
      <c r="AB144" s="34">
        <v>29.645578</v>
      </c>
      <c r="AC144" s="34">
        <v>11.81</v>
      </c>
      <c r="AD144" s="34">
        <v>48.990001999999997</v>
      </c>
      <c r="AE144" s="34">
        <v>24.822476999999999</v>
      </c>
      <c r="AF144" s="34">
        <v>6.88</v>
      </c>
      <c r="AG144" s="34">
        <v>208.25</v>
      </c>
      <c r="AH144" s="34">
        <v>28.120525000000001</v>
      </c>
      <c r="AI144" s="34">
        <v>64.468902999999997</v>
      </c>
      <c r="AJ144" s="34">
        <v>5.3419829999999999</v>
      </c>
      <c r="AK144" s="34">
        <v>20.9</v>
      </c>
      <c r="AL144" s="34">
        <v>2.39</v>
      </c>
      <c r="AM144" s="34">
        <v>25.479303000000002</v>
      </c>
      <c r="AN144" s="34">
        <v>31.500001999999999</v>
      </c>
      <c r="AO144" s="34">
        <v>51.685715000000002</v>
      </c>
      <c r="AP144" s="34">
        <v>5.25</v>
      </c>
      <c r="AQ144" s="34">
        <v>17.639999</v>
      </c>
      <c r="AR144" s="34">
        <v>9.1</v>
      </c>
      <c r="AS144" s="34">
        <v>30.629888999999999</v>
      </c>
      <c r="AT144" s="34">
        <v>9.6021289999999997</v>
      </c>
      <c r="AU144" s="34">
        <v>7.53</v>
      </c>
      <c r="AV144" s="34">
        <v>14.496632999999999</v>
      </c>
      <c r="AW144" s="34">
        <v>26.667164</v>
      </c>
      <c r="AX144" s="34">
        <v>5.61</v>
      </c>
      <c r="AY144" s="34">
        <v>19.780000999999999</v>
      </c>
      <c r="AZ144" s="34">
        <v>65.580001999999993</v>
      </c>
      <c r="BA144" s="34">
        <v>32.959999000000003</v>
      </c>
      <c r="BB144" s="34">
        <v>20.36384</v>
      </c>
      <c r="BC144" s="34">
        <v>27.199041000000001</v>
      </c>
      <c r="BD144" s="34">
        <v>26.379999000000002</v>
      </c>
      <c r="BE144" s="38"/>
      <c r="BF144" s="41">
        <f t="shared" si="115"/>
        <v>-5.1652146915528406E-3</v>
      </c>
      <c r="BG144" s="41">
        <f t="shared" si="116"/>
        <v>1.3958471157297461E-3</v>
      </c>
      <c r="BH144" s="41"/>
      <c r="BI144" s="41">
        <f t="shared" si="117"/>
        <v>3.5422829842484273E-2</v>
      </c>
      <c r="BJ144" s="41">
        <f t="shared" si="118"/>
        <v>-3.2860142229910606E-2</v>
      </c>
      <c r="BK144" s="41">
        <f t="shared" si="119"/>
        <v>1.2366015496805867E-2</v>
      </c>
      <c r="BL144" s="41">
        <f t="shared" si="120"/>
        <v>1.7420588543730187E-2</v>
      </c>
      <c r="BM144" s="41">
        <f t="shared" si="121"/>
        <v>2.9218545999140005E-2</v>
      </c>
      <c r="BN144" s="41">
        <f t="shared" si="122"/>
        <v>2.7560773477251999E-2</v>
      </c>
      <c r="BO144" s="41">
        <f t="shared" si="123"/>
        <v>1.0471299867295437E-2</v>
      </c>
      <c r="BP144" s="41">
        <f t="shared" si="124"/>
        <v>-8.787965647139134E-3</v>
      </c>
      <c r="BQ144" s="41">
        <f t="shared" si="125"/>
        <v>0</v>
      </c>
      <c r="BR144" s="41">
        <f t="shared" si="126"/>
        <v>8.6706795800470735E-3</v>
      </c>
      <c r="BS144" s="41">
        <f t="shared" si="127"/>
        <v>1.6028838275898991E-2</v>
      </c>
      <c r="BT144" s="41">
        <f t="shared" si="128"/>
        <v>-1.0658404073394056E-2</v>
      </c>
      <c r="BU144" s="41">
        <f t="shared" si="129"/>
        <v>2.8490047760748711E-3</v>
      </c>
      <c r="BV144" s="41">
        <f t="shared" si="130"/>
        <v>-1.4444112111304397E-2</v>
      </c>
      <c r="BW144" s="41">
        <f t="shared" si="131"/>
        <v>-3.9045681492981561E-3</v>
      </c>
      <c r="BX144" s="47">
        <f t="shared" si="132"/>
        <v>1.0717981646529119E-3</v>
      </c>
      <c r="BY144" s="47">
        <f t="shared" si="133"/>
        <v>2.4039620342009186E-2</v>
      </c>
      <c r="BZ144" s="41">
        <f t="shared" si="134"/>
        <v>4.844410397292781E-2</v>
      </c>
      <c r="CA144" s="41">
        <f t="shared" si="135"/>
        <v>2.4918527099805354E-3</v>
      </c>
      <c r="CB144" s="41">
        <f t="shared" si="136"/>
        <v>1.3487218008613713E-2</v>
      </c>
      <c r="CC144" s="41">
        <f t="shared" si="137"/>
        <v>5.7594915941893414E-2</v>
      </c>
      <c r="CD144" s="41">
        <f t="shared" si="138"/>
        <v>1.879375099211315E-2</v>
      </c>
      <c r="CE144" s="41">
        <f t="shared" si="139"/>
        <v>9.3566014456747393E-4</v>
      </c>
      <c r="CF144" s="41">
        <f t="shared" si="140"/>
        <v>1.8531055429891995E-2</v>
      </c>
      <c r="CG144" s="41">
        <f t="shared" si="114"/>
        <v>1.30614101768172E-2</v>
      </c>
      <c r="CH144" s="41">
        <f t="shared" si="141"/>
        <v>5.5179196433270662E-2</v>
      </c>
      <c r="CI144" s="41">
        <f t="shared" si="142"/>
        <v>6.6814779366163946E-3</v>
      </c>
      <c r="CJ144" s="41">
        <f t="shared" si="143"/>
        <v>2.204350828861578E-2</v>
      </c>
      <c r="CK144" s="41">
        <f t="shared" si="144"/>
        <v>1.1834443069743355E-2</v>
      </c>
      <c r="CL144" s="41">
        <f t="shared" si="145"/>
        <v>8.1207847040489327E-3</v>
      </c>
      <c r="CM144" s="41">
        <f t="shared" si="146"/>
        <v>1.5973469536968564E-2</v>
      </c>
      <c r="CN144" s="41">
        <f t="shared" si="147"/>
        <v>-7.6230848591121898E-3</v>
      </c>
      <c r="CO144" s="41">
        <f t="shared" si="148"/>
        <v>3.5057144045302288E-2</v>
      </c>
      <c r="CP144" s="41">
        <f t="shared" si="149"/>
        <v>0</v>
      </c>
      <c r="CQ144" s="41">
        <f t="shared" si="150"/>
        <v>-1.4168916638504828E-3</v>
      </c>
      <c r="CR144" s="41">
        <f t="shared" si="151"/>
        <v>7.5818865802838004E-2</v>
      </c>
      <c r="CS144" s="41">
        <f t="shared" si="152"/>
        <v>-1.4270234025628895E-2</v>
      </c>
      <c r="CT144" s="41">
        <f t="shared" si="153"/>
        <v>3.8167985267008112E-3</v>
      </c>
      <c r="CU144" s="41">
        <f t="shared" si="154"/>
        <v>9.1116236619118631E-3</v>
      </c>
      <c r="CV144" s="41">
        <f t="shared" si="155"/>
        <v>3.8078508574504365E-2</v>
      </c>
      <c r="CW144" s="41">
        <f t="shared" si="156"/>
        <v>1.7110651591399264E-2</v>
      </c>
      <c r="CX144" s="41">
        <f t="shared" si="157"/>
        <v>-9.6119963106606652E-4</v>
      </c>
      <c r="CY144" s="41">
        <f t="shared" si="158"/>
        <v>-1.5810606026642315E-2</v>
      </c>
      <c r="CZ144" s="41">
        <f t="shared" si="159"/>
        <v>-1.9029064752653928E-3</v>
      </c>
      <c r="DA144" s="41">
        <f t="shared" si="160"/>
        <v>2.4029235674585134E-2</v>
      </c>
      <c r="DB144" s="41">
        <f t="shared" si="161"/>
        <v>-5.3333459753625049E-3</v>
      </c>
      <c r="DC144" s="41">
        <f t="shared" si="162"/>
        <v>1.7338526278061098E-2</v>
      </c>
      <c r="DD144" s="41">
        <f t="shared" si="163"/>
        <v>1.3355068297991912E-2</v>
      </c>
      <c r="DE144" s="41">
        <f t="shared" si="164"/>
        <v>-2.6348860036557821E-2</v>
      </c>
      <c r="DF144" s="41">
        <f t="shared" si="165"/>
        <v>7.0266978919771399E-3</v>
      </c>
      <c r="DG144" s="41">
        <f t="shared" si="166"/>
        <v>-1.9351432254807732E-3</v>
      </c>
      <c r="DH144" s="47">
        <f t="shared" si="167"/>
        <v>0</v>
      </c>
    </row>
    <row r="145" spans="1:112">
      <c r="A145" s="43">
        <v>42060</v>
      </c>
      <c r="B145" s="34">
        <v>36.959999000000003</v>
      </c>
      <c r="C145" s="34">
        <v>4.1704460000000001</v>
      </c>
      <c r="D145" s="34"/>
      <c r="E145" s="34">
        <v>4.1500000000000004</v>
      </c>
      <c r="F145" s="34">
        <v>573.20001200000002</v>
      </c>
      <c r="G145" s="34">
        <v>59.050593999999997</v>
      </c>
      <c r="H145" s="34">
        <v>12.055540000000001</v>
      </c>
      <c r="I145" s="34">
        <v>7.69</v>
      </c>
      <c r="J145" s="34">
        <v>536.28173800000002</v>
      </c>
      <c r="K145" s="34">
        <v>3.7</v>
      </c>
      <c r="L145" s="34">
        <v>66.25</v>
      </c>
      <c r="M145" s="34">
        <v>16.09</v>
      </c>
      <c r="N145" s="34">
        <v>32.722735999999998</v>
      </c>
      <c r="O145" s="34">
        <v>5.62</v>
      </c>
      <c r="P145" s="34">
        <v>35.209999000000003</v>
      </c>
      <c r="Q145" s="34">
        <v>14.08</v>
      </c>
      <c r="R145" s="34">
        <v>19.5</v>
      </c>
      <c r="S145" s="34">
        <v>59.470115999999997</v>
      </c>
      <c r="T145" s="34">
        <v>18.294492999999999</v>
      </c>
      <c r="U145" s="34">
        <v>20.82</v>
      </c>
      <c r="V145" s="34">
        <v>7.5400289999999996</v>
      </c>
      <c r="W145" s="34">
        <v>39.849997999999999</v>
      </c>
      <c r="X145" s="34">
        <v>23.280000999999999</v>
      </c>
      <c r="Y145" s="34">
        <v>14.105366</v>
      </c>
      <c r="Z145" s="34">
        <v>20.117258</v>
      </c>
      <c r="AA145" s="34">
        <v>51.842255000000002</v>
      </c>
      <c r="AB145" s="34">
        <v>29.157578999999998</v>
      </c>
      <c r="AC145" s="34">
        <v>11.8</v>
      </c>
      <c r="AD145" s="34">
        <v>48.09</v>
      </c>
      <c r="AE145" s="34">
        <v>24.703092999999999</v>
      </c>
      <c r="AF145" s="34">
        <v>6.96</v>
      </c>
      <c r="AG145" s="34">
        <v>206.5</v>
      </c>
      <c r="AH145" s="34">
        <v>27.638355000000001</v>
      </c>
      <c r="AI145" s="34">
        <v>63.301349999999999</v>
      </c>
      <c r="AJ145" s="34">
        <v>5.3865769999999999</v>
      </c>
      <c r="AK145" s="34">
        <v>21</v>
      </c>
      <c r="AL145" s="34">
        <v>2.31</v>
      </c>
      <c r="AM145" s="34">
        <v>25.063828000000001</v>
      </c>
      <c r="AN145" s="34">
        <v>31.500001999999999</v>
      </c>
      <c r="AO145" s="34">
        <v>50.982857000000003</v>
      </c>
      <c r="AP145" s="34">
        <v>5.2</v>
      </c>
      <c r="AQ145" s="34">
        <v>17.620000999999998</v>
      </c>
      <c r="AR145" s="34">
        <v>8.7100000000000009</v>
      </c>
      <c r="AS145" s="34">
        <v>30.966691999999998</v>
      </c>
      <c r="AT145" s="34">
        <v>9.3990080000000003</v>
      </c>
      <c r="AU145" s="34">
        <v>7.76</v>
      </c>
      <c r="AV145" s="34">
        <v>14.386182</v>
      </c>
      <c r="AW145" s="34">
        <v>26.292273000000002</v>
      </c>
      <c r="AX145" s="34">
        <v>5.44</v>
      </c>
      <c r="AY145" s="34">
        <v>19.350000000000001</v>
      </c>
      <c r="AZ145" s="34">
        <v>63.73</v>
      </c>
      <c r="BA145" s="34">
        <v>33.099997999999999</v>
      </c>
      <c r="BB145" s="34">
        <v>20.577728</v>
      </c>
      <c r="BC145" s="34">
        <v>26.940412999999999</v>
      </c>
      <c r="BD145" s="34">
        <v>26.469999000000001</v>
      </c>
      <c r="BE145" s="38"/>
      <c r="BF145" s="41">
        <f t="shared" si="115"/>
        <v>7.3320086053986358E-3</v>
      </c>
      <c r="BG145" s="41">
        <f t="shared" si="116"/>
        <v>9.7155537926441691E-3</v>
      </c>
      <c r="BH145" s="41"/>
      <c r="BI145" s="41">
        <f t="shared" si="117"/>
        <v>-3.7829569873049258E-2</v>
      </c>
      <c r="BJ145" s="41">
        <f t="shared" si="118"/>
        <v>3.986297182111067E-2</v>
      </c>
      <c r="BK145" s="41">
        <f t="shared" si="119"/>
        <v>-1.5548169087097714E-4</v>
      </c>
      <c r="BL145" s="41">
        <f t="shared" si="120"/>
        <v>-3.2948743409185561E-3</v>
      </c>
      <c r="BM145" s="41">
        <f t="shared" si="121"/>
        <v>6.5231803391234758E-3</v>
      </c>
      <c r="BN145" s="41">
        <f t="shared" si="122"/>
        <v>-5.8422704175750267E-3</v>
      </c>
      <c r="BO145" s="41">
        <f t="shared" si="123"/>
        <v>-3.7139546949456655E-2</v>
      </c>
      <c r="BP145" s="41">
        <f t="shared" si="124"/>
        <v>8.1843591749389839E-3</v>
      </c>
      <c r="BQ145" s="41">
        <f t="shared" si="125"/>
        <v>2.1357595732649785E-2</v>
      </c>
      <c r="BR145" s="41">
        <f t="shared" si="126"/>
        <v>-1.8834320443997861E-2</v>
      </c>
      <c r="BS145" s="41">
        <f t="shared" si="127"/>
        <v>-7.0922283094919103E-3</v>
      </c>
      <c r="BT145" s="41">
        <f t="shared" si="128"/>
        <v>1.9501622324362415E-2</v>
      </c>
      <c r="BU145" s="41">
        <f t="shared" si="129"/>
        <v>1.4214643473774466E-3</v>
      </c>
      <c r="BV145" s="41">
        <f t="shared" si="130"/>
        <v>-5.5847061515716737E-2</v>
      </c>
      <c r="BW145" s="41">
        <f t="shared" si="131"/>
        <v>-7.3824878774906792E-3</v>
      </c>
      <c r="BX145" s="47">
        <f t="shared" si="132"/>
        <v>-5.3564616589840219E-4</v>
      </c>
      <c r="BY145" s="47">
        <f t="shared" si="133"/>
        <v>-1.0986449435628176E-2</v>
      </c>
      <c r="BZ145" s="41">
        <f t="shared" si="134"/>
        <v>-3.2827902724987312E-2</v>
      </c>
      <c r="CA145" s="41">
        <f t="shared" si="135"/>
        <v>-8.2470043387713708E-3</v>
      </c>
      <c r="CB145" s="41">
        <f t="shared" si="136"/>
        <v>6.0319872682446408E-3</v>
      </c>
      <c r="CC145" s="41">
        <f t="shared" si="137"/>
        <v>-2.3193346371114667E-2</v>
      </c>
      <c r="CD145" s="41">
        <f t="shared" si="138"/>
        <v>-3.7305204323951771E-3</v>
      </c>
      <c r="CE145" s="41">
        <f t="shared" si="139"/>
        <v>-1.0340575277324087E-2</v>
      </c>
      <c r="CF145" s="41">
        <f t="shared" si="140"/>
        <v>-1.6598095352631796E-2</v>
      </c>
      <c r="CG145" s="41">
        <f t="shared" si="114"/>
        <v>-8.1135907087924735E-4</v>
      </c>
      <c r="CH145" s="41">
        <f t="shared" si="141"/>
        <v>-1.8541981185569229E-2</v>
      </c>
      <c r="CI145" s="41">
        <f t="shared" si="142"/>
        <v>-4.8211148801820475E-3</v>
      </c>
      <c r="CJ145" s="41">
        <f t="shared" si="143"/>
        <v>1.1560822401076006E-2</v>
      </c>
      <c r="CK145" s="41">
        <f t="shared" si="144"/>
        <v>-8.4388686458645949E-3</v>
      </c>
      <c r="CL145" s="41">
        <f t="shared" si="145"/>
        <v>-1.729525482095676E-2</v>
      </c>
      <c r="CM145" s="41">
        <f t="shared" si="146"/>
        <v>-1.8276327574628326E-2</v>
      </c>
      <c r="CN145" s="41">
        <f t="shared" si="147"/>
        <v>8.3131858926991219E-3</v>
      </c>
      <c r="CO145" s="41">
        <f t="shared" si="148"/>
        <v>4.7732787526578117E-3</v>
      </c>
      <c r="CP145" s="41">
        <f t="shared" si="149"/>
        <v>-3.4045841409717101E-2</v>
      </c>
      <c r="CQ145" s="41">
        <f t="shared" si="150"/>
        <v>-1.6440784347574101E-2</v>
      </c>
      <c r="CR145" s="41">
        <f t="shared" si="151"/>
        <v>0</v>
      </c>
      <c r="CS145" s="41">
        <f t="shared" si="152"/>
        <v>-1.3691998763037528E-2</v>
      </c>
      <c r="CT145" s="41">
        <f t="shared" si="153"/>
        <v>-9.5694510161506725E-3</v>
      </c>
      <c r="CU145" s="41">
        <f t="shared" si="154"/>
        <v>-1.1343166275804529E-3</v>
      </c>
      <c r="CV145" s="41">
        <f t="shared" si="155"/>
        <v>-4.380262265839277E-2</v>
      </c>
      <c r="CW145" s="41">
        <f t="shared" si="156"/>
        <v>1.0935878295331389E-2</v>
      </c>
      <c r="CX145" s="41">
        <f t="shared" si="157"/>
        <v>-2.1380692927427419E-2</v>
      </c>
      <c r="CY145" s="41">
        <f t="shared" si="158"/>
        <v>3.0087292383325148E-2</v>
      </c>
      <c r="CZ145" s="41">
        <f t="shared" si="159"/>
        <v>-7.64825301198675E-3</v>
      </c>
      <c r="DA145" s="41">
        <f t="shared" si="160"/>
        <v>-1.4157902097858461E-2</v>
      </c>
      <c r="DB145" s="41">
        <f t="shared" si="161"/>
        <v>-3.077165866675366E-2</v>
      </c>
      <c r="DC145" s="41">
        <f t="shared" si="162"/>
        <v>-2.1978957274891138E-2</v>
      </c>
      <c r="DD145" s="41">
        <f t="shared" si="163"/>
        <v>-2.8615392587401662E-2</v>
      </c>
      <c r="DE145" s="41">
        <f t="shared" si="164"/>
        <v>4.2385472585898167E-3</v>
      </c>
      <c r="DF145" s="41">
        <f t="shared" si="165"/>
        <v>1.0448546859784788E-2</v>
      </c>
      <c r="DG145" s="41">
        <f t="shared" si="166"/>
        <v>-9.5542140989749516E-3</v>
      </c>
      <c r="DH145" s="47">
        <f t="shared" si="167"/>
        <v>3.4058690787296679E-3</v>
      </c>
    </row>
    <row r="146" spans="1:112">
      <c r="A146" s="43">
        <v>42061</v>
      </c>
      <c r="B146" s="34">
        <v>36.75</v>
      </c>
      <c r="C146" s="34">
        <v>4.1243629999999998</v>
      </c>
      <c r="D146" s="34"/>
      <c r="E146" s="34">
        <v>4.28</v>
      </c>
      <c r="F146" s="34">
        <v>565.20001200000002</v>
      </c>
      <c r="G146" s="34">
        <v>59.17004</v>
      </c>
      <c r="H146" s="34">
        <v>11.836709000000001</v>
      </c>
      <c r="I146" s="34">
        <v>8.24</v>
      </c>
      <c r="J146" s="34">
        <v>546.75598100000002</v>
      </c>
      <c r="K146" s="34">
        <v>3.9</v>
      </c>
      <c r="L146" s="34">
        <v>65.440002000000007</v>
      </c>
      <c r="M146" s="34">
        <v>16.09</v>
      </c>
      <c r="N146" s="34">
        <v>32.639167999999998</v>
      </c>
      <c r="O146" s="34">
        <v>5.61</v>
      </c>
      <c r="P146" s="34">
        <v>36.080002</v>
      </c>
      <c r="Q146" s="34">
        <v>14.55</v>
      </c>
      <c r="R146" s="34">
        <v>19.610001</v>
      </c>
      <c r="S146" s="34">
        <v>59.573245999999997</v>
      </c>
      <c r="T146" s="34">
        <v>18.569006000000002</v>
      </c>
      <c r="U146" s="34">
        <v>21.1</v>
      </c>
      <c r="V146" s="34">
        <v>7.6658419999999996</v>
      </c>
      <c r="W146" s="34">
        <v>40.009998000000003</v>
      </c>
      <c r="X146" s="34">
        <v>23.23</v>
      </c>
      <c r="Y146" s="34">
        <v>14.154038</v>
      </c>
      <c r="Z146" s="34">
        <v>20.150675</v>
      </c>
      <c r="AA146" s="34">
        <v>52.227150000000002</v>
      </c>
      <c r="AB146" s="34">
        <v>30.124182000000001</v>
      </c>
      <c r="AC146" s="34">
        <v>11.81</v>
      </c>
      <c r="AD146" s="34">
        <v>48.439999</v>
      </c>
      <c r="AE146" s="34">
        <v>24.850028999999999</v>
      </c>
      <c r="AF146" s="34">
        <v>7.15</v>
      </c>
      <c r="AG146" s="34">
        <v>219.10000600000001</v>
      </c>
      <c r="AH146" s="34">
        <v>27.629261</v>
      </c>
      <c r="AI146" s="34">
        <v>63.778106999999999</v>
      </c>
      <c r="AJ146" s="34">
        <v>5.498062</v>
      </c>
      <c r="AK146" s="34">
        <v>20.950001</v>
      </c>
      <c r="AL146" s="34">
        <v>2.33</v>
      </c>
      <c r="AM146" s="34">
        <v>24.729641000000001</v>
      </c>
      <c r="AN146" s="34">
        <v>30.999998000000001</v>
      </c>
      <c r="AO146" s="34">
        <v>51.78857</v>
      </c>
      <c r="AP146" s="34">
        <v>5.28</v>
      </c>
      <c r="AQ146" s="34">
        <v>17.75</v>
      </c>
      <c r="AR146" s="34">
        <v>9.0500000000000007</v>
      </c>
      <c r="AS146" s="34">
        <v>31.755773999999999</v>
      </c>
      <c r="AT146" s="34">
        <v>9.4267059999999994</v>
      </c>
      <c r="AU146" s="34">
        <v>7.68</v>
      </c>
      <c r="AV146" s="34">
        <v>14.726737999999999</v>
      </c>
      <c r="AW146" s="34">
        <v>26.825447</v>
      </c>
      <c r="AX146" s="34">
        <v>5.41</v>
      </c>
      <c r="AY146" s="34">
        <v>19.790001</v>
      </c>
      <c r="AZ146" s="34">
        <v>64.040001000000004</v>
      </c>
      <c r="BA146" s="34">
        <v>32.119999</v>
      </c>
      <c r="BB146" s="34">
        <v>19.606323</v>
      </c>
      <c r="BC146" s="34">
        <v>27.419357000000002</v>
      </c>
      <c r="BD146" s="34">
        <v>26.09</v>
      </c>
      <c r="BE146" s="38"/>
      <c r="BF146" s="41">
        <f t="shared" si="115"/>
        <v>-5.6979940583604385E-3</v>
      </c>
      <c r="BG146" s="41">
        <f t="shared" si="116"/>
        <v>-1.1111400908373948E-2</v>
      </c>
      <c r="BH146" s="41"/>
      <c r="BI146" s="41">
        <f t="shared" si="117"/>
        <v>3.0844675351098569E-2</v>
      </c>
      <c r="BJ146" s="41">
        <f t="shared" si="118"/>
        <v>-1.4055044847323133E-2</v>
      </c>
      <c r="BK146" s="41">
        <f t="shared" si="119"/>
        <v>2.0207308420460228E-3</v>
      </c>
      <c r="BL146" s="41">
        <f t="shared" si="120"/>
        <v>-1.8318670583054385E-2</v>
      </c>
      <c r="BM146" s="41">
        <f t="shared" si="121"/>
        <v>6.9079560403827733E-2</v>
      </c>
      <c r="BN146" s="41">
        <f t="shared" si="122"/>
        <v>1.934294511070038E-2</v>
      </c>
      <c r="BO146" s="41">
        <f t="shared" si="123"/>
        <v>5.2643733485421881E-2</v>
      </c>
      <c r="BP146" s="41">
        <f t="shared" si="124"/>
        <v>-1.2301742009493178E-2</v>
      </c>
      <c r="BQ146" s="41">
        <f t="shared" si="125"/>
        <v>0</v>
      </c>
      <c r="BR146" s="41">
        <f t="shared" si="126"/>
        <v>-2.5570872456673324E-3</v>
      </c>
      <c r="BS146" s="41">
        <f t="shared" si="127"/>
        <v>-1.7809443709946974E-3</v>
      </c>
      <c r="BT146" s="41">
        <f t="shared" si="128"/>
        <v>2.4408645860855553E-2</v>
      </c>
      <c r="BU146" s="41">
        <f t="shared" si="129"/>
        <v>3.2835642887605238E-2</v>
      </c>
      <c r="BV146" s="41">
        <f t="shared" si="130"/>
        <v>5.6252256329432119E-3</v>
      </c>
      <c r="BW146" s="41">
        <f t="shared" si="131"/>
        <v>1.7326463914927018E-3</v>
      </c>
      <c r="BX146" s="47">
        <f t="shared" si="132"/>
        <v>1.4893761140162791E-2</v>
      </c>
      <c r="BY146" s="47">
        <f t="shared" si="133"/>
        <v>1.3358977295198074E-2</v>
      </c>
      <c r="BZ146" s="41">
        <f t="shared" si="134"/>
        <v>1.6548328091781306E-2</v>
      </c>
      <c r="CA146" s="41">
        <f t="shared" si="135"/>
        <v>4.0070178336222683E-3</v>
      </c>
      <c r="CB146" s="41">
        <f t="shared" si="136"/>
        <v>-2.1501190362447548E-3</v>
      </c>
      <c r="CC146" s="41">
        <f t="shared" si="137"/>
        <v>3.4446620408027716E-3</v>
      </c>
      <c r="CD146" s="41">
        <f t="shared" si="138"/>
        <v>1.6597329528280514E-3</v>
      </c>
      <c r="CE146" s="41">
        <f t="shared" si="139"/>
        <v>7.3969242918768986E-3</v>
      </c>
      <c r="CF146" s="41">
        <f t="shared" si="140"/>
        <v>3.2613358912825637E-2</v>
      </c>
      <c r="CG146" s="41">
        <f t="shared" si="114"/>
        <v>1.6103407566578673E-2</v>
      </c>
      <c r="CH146" s="41">
        <f t="shared" si="141"/>
        <v>7.2516427512241194E-3</v>
      </c>
      <c r="CI146" s="41">
        <f t="shared" si="142"/>
        <v>5.930461077676817E-3</v>
      </c>
      <c r="CJ146" s="41">
        <f t="shared" si="143"/>
        <v>2.6932882359588069E-2</v>
      </c>
      <c r="CK146" s="41">
        <f t="shared" si="144"/>
        <v>5.9227861585088769E-2</v>
      </c>
      <c r="CL146" s="41">
        <f t="shared" si="145"/>
        <v>-3.2908964562811349E-4</v>
      </c>
      <c r="CM146" s="41">
        <f t="shared" si="146"/>
        <v>7.5033250539988236E-3</v>
      </c>
      <c r="CN146" s="41">
        <f t="shared" si="147"/>
        <v>2.0485548260719737E-2</v>
      </c>
      <c r="CO146" s="41">
        <f t="shared" si="148"/>
        <v>-2.3837436225805173E-3</v>
      </c>
      <c r="CP146" s="41">
        <f t="shared" si="149"/>
        <v>8.6207430439069546E-3</v>
      </c>
      <c r="CQ146" s="41">
        <f t="shared" si="150"/>
        <v>-1.3423126547452447E-2</v>
      </c>
      <c r="CR146" s="41">
        <f t="shared" si="151"/>
        <v>-1.6000469354633597E-2</v>
      </c>
      <c r="CS146" s="41">
        <f t="shared" si="152"/>
        <v>1.5680029583948429E-2</v>
      </c>
      <c r="CT146" s="41">
        <f t="shared" si="153"/>
        <v>1.5267472130788381E-2</v>
      </c>
      <c r="CU146" s="41">
        <f t="shared" si="154"/>
        <v>7.350838659703986E-3</v>
      </c>
      <c r="CV146" s="41">
        <f t="shared" si="155"/>
        <v>3.8292966847423233E-2</v>
      </c>
      <c r="CW146" s="41">
        <f t="shared" si="156"/>
        <v>2.5162391836897287E-2</v>
      </c>
      <c r="CX146" s="41">
        <f t="shared" si="157"/>
        <v>2.94257311948997E-3</v>
      </c>
      <c r="CY146" s="41">
        <f t="shared" si="158"/>
        <v>-1.0362787035546547E-2</v>
      </c>
      <c r="CZ146" s="41">
        <f t="shared" si="159"/>
        <v>2.3396590579069041E-2</v>
      </c>
      <c r="DA146" s="41">
        <f t="shared" si="160"/>
        <v>2.0075858204034142E-2</v>
      </c>
      <c r="DB146" s="41">
        <f t="shared" si="161"/>
        <v>-5.529968009461198E-3</v>
      </c>
      <c r="DC146" s="41">
        <f t="shared" si="162"/>
        <v>2.2484390669253292E-2</v>
      </c>
      <c r="DD146" s="41">
        <f t="shared" si="163"/>
        <v>4.8524944175516805E-3</v>
      </c>
      <c r="DE146" s="41">
        <f t="shared" si="164"/>
        <v>-3.0054364014744556E-2</v>
      </c>
      <c r="DF146" s="41">
        <f t="shared" si="165"/>
        <v>-4.8357209614016287E-2</v>
      </c>
      <c r="DG146" s="41">
        <f t="shared" si="166"/>
        <v>1.7621722594261913E-2</v>
      </c>
      <c r="DH146" s="47">
        <f t="shared" si="167"/>
        <v>-1.4459879311754921E-2</v>
      </c>
    </row>
    <row r="147" spans="1:112">
      <c r="A147" s="43">
        <v>42062</v>
      </c>
      <c r="B147" s="34">
        <v>36.18</v>
      </c>
      <c r="C147" s="34">
        <v>4.1762059999999996</v>
      </c>
      <c r="D147" s="34"/>
      <c r="E147" s="34">
        <v>4.2</v>
      </c>
      <c r="F147" s="34">
        <v>567.59997599999997</v>
      </c>
      <c r="G147" s="34">
        <v>58.876026000000003</v>
      </c>
      <c r="H147" s="34">
        <v>12.085380000000001</v>
      </c>
      <c r="I147" s="34">
        <v>8.4</v>
      </c>
      <c r="J147" s="34">
        <v>555.13543700000002</v>
      </c>
      <c r="K147" s="34">
        <v>3.89</v>
      </c>
      <c r="L147" s="34">
        <v>65.580001999999993</v>
      </c>
      <c r="M147" s="34">
        <v>16.040001</v>
      </c>
      <c r="N147" s="34">
        <v>33.344887</v>
      </c>
      <c r="O147" s="34">
        <v>5.61</v>
      </c>
      <c r="P147" s="34">
        <v>36.110000999999997</v>
      </c>
      <c r="Q147" s="34">
        <v>14.43</v>
      </c>
      <c r="R147" s="34">
        <v>20.809999000000001</v>
      </c>
      <c r="S147" s="34">
        <v>60.126410999999997</v>
      </c>
      <c r="T147" s="34">
        <v>18.382729000000001</v>
      </c>
      <c r="U147" s="34">
        <v>21.23</v>
      </c>
      <c r="V147" s="34">
        <v>7.7467269999999999</v>
      </c>
      <c r="W147" s="34">
        <v>39.880001</v>
      </c>
      <c r="X147" s="34">
        <v>23.48</v>
      </c>
      <c r="Y147" s="34">
        <v>14.261118</v>
      </c>
      <c r="Z147" s="34">
        <v>20.209154000000002</v>
      </c>
      <c r="AA147" s="34">
        <v>52.794002999999996</v>
      </c>
      <c r="AB147" s="34">
        <v>30.443251</v>
      </c>
      <c r="AC147" s="34">
        <v>12.36</v>
      </c>
      <c r="AD147" s="34">
        <v>47.630001</v>
      </c>
      <c r="AE147" s="34">
        <v>25.162261999999998</v>
      </c>
      <c r="AF147" s="34">
        <v>7.33</v>
      </c>
      <c r="AG147" s="34">
        <v>228.199997</v>
      </c>
      <c r="AH147" s="34">
        <v>27.70204</v>
      </c>
      <c r="AI147" s="34">
        <v>63.573771999999998</v>
      </c>
      <c r="AJ147" s="34">
        <v>5.4943460000000002</v>
      </c>
      <c r="AK147" s="34">
        <v>21.51</v>
      </c>
      <c r="AL147" s="34">
        <v>2.4700000000000002</v>
      </c>
      <c r="AM147" s="34">
        <v>25.470268000000001</v>
      </c>
      <c r="AN147" s="34">
        <v>32.299999</v>
      </c>
      <c r="AO147" s="34">
        <v>53.720001000000003</v>
      </c>
      <c r="AP147" s="34">
        <v>5.18</v>
      </c>
      <c r="AQ147" s="34">
        <v>17.969999000000001</v>
      </c>
      <c r="AR147" s="34">
        <v>9.1999999999999993</v>
      </c>
      <c r="AS147" s="34">
        <v>32.410141000000003</v>
      </c>
      <c r="AT147" s="34">
        <v>9.4174740000000003</v>
      </c>
      <c r="AU147" s="34">
        <v>7.95</v>
      </c>
      <c r="AV147" s="34">
        <v>14.413795</v>
      </c>
      <c r="AW147" s="34">
        <v>26.825447</v>
      </c>
      <c r="AX147" s="34">
        <v>5.45</v>
      </c>
      <c r="AY147" s="34">
        <v>20.530000999999999</v>
      </c>
      <c r="AZ147" s="34">
        <v>64.819999999999993</v>
      </c>
      <c r="BA147" s="34">
        <v>30.030000999999999</v>
      </c>
      <c r="BB147" s="34">
        <v>19.624147000000001</v>
      </c>
      <c r="BC147" s="34">
        <v>27.596561000000001</v>
      </c>
      <c r="BD147" s="34">
        <v>25.940000999999999</v>
      </c>
      <c r="BE147" s="38"/>
      <c r="BF147" s="41">
        <f t="shared" si="115"/>
        <v>-1.5631745691696571E-2</v>
      </c>
      <c r="BG147" s="41">
        <f t="shared" si="116"/>
        <v>1.2491595246024291E-2</v>
      </c>
      <c r="BH147" s="41"/>
      <c r="BI147" s="41">
        <f t="shared" si="117"/>
        <v>-1.8868484304382805E-2</v>
      </c>
      <c r="BJ147" s="41">
        <f t="shared" si="118"/>
        <v>4.237230960793913E-3</v>
      </c>
      <c r="BK147" s="41">
        <f t="shared" si="119"/>
        <v>-4.9813537702964933E-3</v>
      </c>
      <c r="BL147" s="41">
        <f t="shared" si="120"/>
        <v>2.0790822862035832E-2</v>
      </c>
      <c r="BM147" s="41">
        <f t="shared" si="121"/>
        <v>1.9231361927887592E-2</v>
      </c>
      <c r="BN147" s="41">
        <f t="shared" si="122"/>
        <v>1.5209515923289653E-2</v>
      </c>
      <c r="BO147" s="41">
        <f t="shared" si="123"/>
        <v>-2.5673955052458097E-3</v>
      </c>
      <c r="BP147" s="41">
        <f t="shared" si="124"/>
        <v>2.1370790567659371E-3</v>
      </c>
      <c r="BQ147" s="41">
        <f t="shared" si="125"/>
        <v>-3.1122962217857227E-3</v>
      </c>
      <c r="BR147" s="41">
        <f t="shared" si="126"/>
        <v>2.1391407689665125E-2</v>
      </c>
      <c r="BS147" s="41">
        <f t="shared" si="127"/>
        <v>0</v>
      </c>
      <c r="BT147" s="41">
        <f t="shared" si="128"/>
        <v>8.3111235573171802E-4</v>
      </c>
      <c r="BU147" s="41">
        <f t="shared" si="129"/>
        <v>-8.2816208317220991E-3</v>
      </c>
      <c r="BV147" s="41">
        <f t="shared" si="130"/>
        <v>5.9393901149077513E-2</v>
      </c>
      <c r="BW147" s="41">
        <f t="shared" si="131"/>
        <v>9.2426152546271206E-3</v>
      </c>
      <c r="BX147" s="47">
        <f t="shared" si="132"/>
        <v>-1.0082264226597252E-2</v>
      </c>
      <c r="BY147" s="47">
        <f t="shared" si="133"/>
        <v>6.1422352331438135E-3</v>
      </c>
      <c r="BZ147" s="41">
        <f t="shared" si="134"/>
        <v>1.0496075323217781E-2</v>
      </c>
      <c r="CA147" s="41">
        <f t="shared" si="135"/>
        <v>-3.2544027127764412E-3</v>
      </c>
      <c r="CB147" s="41">
        <f t="shared" si="136"/>
        <v>1.0704448177577944E-2</v>
      </c>
      <c r="CC147" s="41">
        <f t="shared" si="137"/>
        <v>7.5368586315464293E-3</v>
      </c>
      <c r="CD147" s="41">
        <f t="shared" si="138"/>
        <v>2.8978834833133572E-3</v>
      </c>
      <c r="CE147" s="41">
        <f t="shared" si="139"/>
        <v>1.0795130097889051E-2</v>
      </c>
      <c r="CF147" s="41">
        <f t="shared" si="140"/>
        <v>1.0536089638370629E-2</v>
      </c>
      <c r="CG147" s="41">
        <f t="shared" si="114"/>
        <v>1.8987912244691381E-2</v>
      </c>
      <c r="CH147" s="41">
        <f t="shared" si="141"/>
        <v>-1.6863062232855604E-2</v>
      </c>
      <c r="CI147" s="41">
        <f t="shared" si="142"/>
        <v>1.2486412857586468E-2</v>
      </c>
      <c r="CJ147" s="41">
        <f t="shared" si="143"/>
        <v>2.4863159192643831E-2</v>
      </c>
      <c r="CK147" s="41">
        <f t="shared" si="144"/>
        <v>4.0694150295436091E-2</v>
      </c>
      <c r="CL147" s="41">
        <f t="shared" si="145"/>
        <v>2.6306644035576443E-3</v>
      </c>
      <c r="CM147" s="41">
        <f t="shared" si="146"/>
        <v>-3.2089856380753158E-3</v>
      </c>
      <c r="CN147" s="41">
        <f t="shared" si="147"/>
        <v>-6.7610302338725519E-4</v>
      </c>
      <c r="CO147" s="41">
        <f t="shared" si="148"/>
        <v>2.6379249178796232E-2</v>
      </c>
      <c r="CP147" s="41">
        <f t="shared" si="149"/>
        <v>5.8349883062276731E-2</v>
      </c>
      <c r="CQ147" s="41">
        <f t="shared" si="150"/>
        <v>2.9509246472250211E-2</v>
      </c>
      <c r="CR147" s="41">
        <f t="shared" si="151"/>
        <v>4.1080059299842923E-2</v>
      </c>
      <c r="CS147" s="41">
        <f t="shared" si="152"/>
        <v>3.6615921723495516E-2</v>
      </c>
      <c r="CT147" s="41">
        <f t="shared" si="153"/>
        <v>-1.9121041446778512E-2</v>
      </c>
      <c r="CU147" s="41">
        <f t="shared" si="154"/>
        <v>1.2318129225738682E-2</v>
      </c>
      <c r="CV147" s="41">
        <f t="shared" si="155"/>
        <v>1.643872634315972E-2</v>
      </c>
      <c r="CW147" s="41">
        <f t="shared" si="156"/>
        <v>2.0396800580887754E-2</v>
      </c>
      <c r="CX147" s="41">
        <f t="shared" si="157"/>
        <v>-9.7982514904898315E-4</v>
      </c>
      <c r="CY147" s="41">
        <f t="shared" si="158"/>
        <v>3.4552381506659735E-2</v>
      </c>
      <c r="CZ147" s="41">
        <f t="shared" si="159"/>
        <v>-2.1479019015642468E-2</v>
      </c>
      <c r="DA147" s="41">
        <f t="shared" si="160"/>
        <v>0</v>
      </c>
      <c r="DB147" s="41">
        <f t="shared" si="161"/>
        <v>7.3665158167626459E-3</v>
      </c>
      <c r="DC147" s="41">
        <f t="shared" si="162"/>
        <v>3.6710469595002987E-2</v>
      </c>
      <c r="DD147" s="41">
        <f t="shared" si="163"/>
        <v>1.2106293969646811E-2</v>
      </c>
      <c r="DE147" s="41">
        <f t="shared" si="164"/>
        <v>-6.7281942650038576E-2</v>
      </c>
      <c r="DF147" s="41">
        <f t="shared" si="165"/>
        <v>9.086815032520886E-4</v>
      </c>
      <c r="DG147" s="41">
        <f t="shared" si="166"/>
        <v>6.4419396876813804E-3</v>
      </c>
      <c r="DH147" s="47">
        <f t="shared" si="167"/>
        <v>-5.7658817098388358E-3</v>
      </c>
    </row>
    <row r="148" spans="1:112">
      <c r="A148" s="43">
        <v>42065</v>
      </c>
      <c r="B148" s="34">
        <v>36.799999</v>
      </c>
      <c r="C148" s="34">
        <v>4.2050070000000002</v>
      </c>
      <c r="D148" s="34"/>
      <c r="E148" s="34">
        <v>4.2350000000000003</v>
      </c>
      <c r="F148" s="34">
        <v>598.40002400000003</v>
      </c>
      <c r="G148" s="34">
        <v>59.666182999999997</v>
      </c>
      <c r="H148" s="34">
        <v>11.906338</v>
      </c>
      <c r="I148" s="34">
        <v>8.3699999999999992</v>
      </c>
      <c r="J148" s="34">
        <v>566.657104</v>
      </c>
      <c r="K148" s="34">
        <v>3.81</v>
      </c>
      <c r="L148" s="34">
        <v>65.290001000000004</v>
      </c>
      <c r="M148" s="34">
        <v>15.85</v>
      </c>
      <c r="N148" s="34">
        <v>33.465580000000003</v>
      </c>
      <c r="O148" s="34">
        <v>5.72</v>
      </c>
      <c r="P148" s="34">
        <v>33.270000000000003</v>
      </c>
      <c r="Q148" s="34">
        <v>14.23</v>
      </c>
      <c r="R148" s="34">
        <v>20.66</v>
      </c>
      <c r="S148" s="34">
        <v>60.942104</v>
      </c>
      <c r="T148" s="34">
        <v>18.747817999999999</v>
      </c>
      <c r="U148" s="34">
        <v>20.93</v>
      </c>
      <c r="V148" s="34">
        <v>7.2883930000000001</v>
      </c>
      <c r="W148" s="34">
        <v>39.889999000000003</v>
      </c>
      <c r="X148" s="34">
        <v>23.4</v>
      </c>
      <c r="Y148" s="34">
        <v>14.124834</v>
      </c>
      <c r="Z148" s="34">
        <v>20.493206000000001</v>
      </c>
      <c r="AA148" s="34">
        <v>53.073925000000003</v>
      </c>
      <c r="AB148" s="34">
        <v>30.724798</v>
      </c>
      <c r="AC148" s="34">
        <v>12.01</v>
      </c>
      <c r="AD148" s="34">
        <v>46.41</v>
      </c>
      <c r="AE148" s="34">
        <v>25.042878999999999</v>
      </c>
      <c r="AF148" s="34">
        <v>7.24</v>
      </c>
      <c r="AG148" s="34">
        <v>225.04998800000001</v>
      </c>
      <c r="AH148" s="34">
        <v>28.020454000000001</v>
      </c>
      <c r="AI148" s="34">
        <v>64.644051000000005</v>
      </c>
      <c r="AJ148" s="34">
        <v>5.5742440000000002</v>
      </c>
      <c r="AK148" s="34">
        <v>21.93</v>
      </c>
      <c r="AL148" s="34">
        <v>2.7</v>
      </c>
      <c r="AM148" s="34">
        <v>25.497361999999999</v>
      </c>
      <c r="AN148" s="34">
        <v>32.5</v>
      </c>
      <c r="AO148" s="34">
        <v>53.508572000000001</v>
      </c>
      <c r="AP148" s="34">
        <v>5.0599999999999996</v>
      </c>
      <c r="AQ148" s="34">
        <v>17.540001</v>
      </c>
      <c r="AR148" s="34">
        <v>9.17</v>
      </c>
      <c r="AS148" s="34">
        <v>33.228088</v>
      </c>
      <c r="AT148" s="34">
        <v>9.4728709999999996</v>
      </c>
      <c r="AU148" s="34">
        <v>8.02</v>
      </c>
      <c r="AV148" s="34">
        <v>14.92923</v>
      </c>
      <c r="AW148" s="34">
        <v>26.833781999999999</v>
      </c>
      <c r="AX148" s="34">
        <v>5.58</v>
      </c>
      <c r="AY148" s="34">
        <v>20.25</v>
      </c>
      <c r="AZ148" s="34">
        <v>65.25</v>
      </c>
      <c r="BA148" s="34">
        <v>29.559999000000001</v>
      </c>
      <c r="BB148" s="34">
        <v>19.561765999999999</v>
      </c>
      <c r="BC148" s="34">
        <v>27.534300000000002</v>
      </c>
      <c r="BD148" s="34">
        <v>25.74</v>
      </c>
      <c r="BE148" s="38"/>
      <c r="BF148" s="41">
        <f t="shared" si="115"/>
        <v>1.699133803382271E-2</v>
      </c>
      <c r="BG148" s="41">
        <f t="shared" si="116"/>
        <v>6.872779242831399E-3</v>
      </c>
      <c r="BH148" s="41"/>
      <c r="BI148" s="41">
        <f t="shared" si="117"/>
        <v>8.2988028146950641E-3</v>
      </c>
      <c r="BJ148" s="41">
        <f t="shared" si="118"/>
        <v>5.2842563764630007E-2</v>
      </c>
      <c r="BK148" s="41">
        <f t="shared" si="119"/>
        <v>1.3331432058208716E-2</v>
      </c>
      <c r="BL148" s="41">
        <f t="shared" si="120"/>
        <v>-1.4925594224087197E-2</v>
      </c>
      <c r="BM148" s="41">
        <f t="shared" si="121"/>
        <v>-3.577821347884078E-3</v>
      </c>
      <c r="BN148" s="41">
        <f t="shared" si="122"/>
        <v>2.0542251333256784E-2</v>
      </c>
      <c r="BO148" s="41">
        <f t="shared" si="123"/>
        <v>-2.077996849174531E-2</v>
      </c>
      <c r="BP148" s="41">
        <f t="shared" si="124"/>
        <v>-4.4319013987810883E-3</v>
      </c>
      <c r="BQ148" s="41">
        <f t="shared" si="125"/>
        <v>-1.1916164459216521E-2</v>
      </c>
      <c r="BR148" s="41">
        <f t="shared" si="126"/>
        <v>3.6130006782190984E-3</v>
      </c>
      <c r="BS148" s="41">
        <f t="shared" si="127"/>
        <v>1.9418085857101516E-2</v>
      </c>
      <c r="BT148" s="41">
        <f t="shared" si="128"/>
        <v>-8.191377295214021E-2</v>
      </c>
      <c r="BU148" s="41">
        <f t="shared" si="129"/>
        <v>-1.3956960684018428E-2</v>
      </c>
      <c r="BV148" s="41">
        <f t="shared" si="130"/>
        <v>-7.2341286602291503E-3</v>
      </c>
      <c r="BW148" s="41">
        <f t="shared" si="131"/>
        <v>1.3475102798579115E-2</v>
      </c>
      <c r="BX148" s="47">
        <f t="shared" si="132"/>
        <v>1.9665789800198365E-2</v>
      </c>
      <c r="BY148" s="47">
        <f t="shared" si="133"/>
        <v>-1.4231739257256395E-2</v>
      </c>
      <c r="BZ148" s="41">
        <f t="shared" si="134"/>
        <v>-6.0987348818460817E-2</v>
      </c>
      <c r="CA148" s="41">
        <f t="shared" si="135"/>
        <v>2.5067067951251053E-4</v>
      </c>
      <c r="CB148" s="41">
        <f t="shared" si="136"/>
        <v>-3.4129725962400688E-3</v>
      </c>
      <c r="CC148" s="41">
        <f t="shared" si="137"/>
        <v>-9.6022882839047075E-3</v>
      </c>
      <c r="CD148" s="41">
        <f t="shared" si="138"/>
        <v>1.3957746506009946E-2</v>
      </c>
      <c r="CE148" s="41">
        <f t="shared" si="139"/>
        <v>5.2881483110395981E-3</v>
      </c>
      <c r="CF148" s="41">
        <f t="shared" si="140"/>
        <v>9.2057534261585933E-3</v>
      </c>
      <c r="CG148" s="41">
        <f t="shared" si="114"/>
        <v>1.5661710327448761E-3</v>
      </c>
      <c r="CH148" s="41">
        <f t="shared" si="141"/>
        <v>-2.5947882554855514E-2</v>
      </c>
      <c r="CI148" s="41">
        <f t="shared" si="142"/>
        <v>-4.7558167405569191E-3</v>
      </c>
      <c r="CJ148" s="41">
        <f t="shared" si="143"/>
        <v>-1.2354309500935124E-2</v>
      </c>
      <c r="CK148" s="41">
        <f t="shared" si="144"/>
        <v>-1.3899877864156137E-2</v>
      </c>
      <c r="CL148" s="41">
        <f t="shared" si="145"/>
        <v>1.1428686799016497E-2</v>
      </c>
      <c r="CM148" s="41">
        <f t="shared" si="146"/>
        <v>1.6695087069559581E-2</v>
      </c>
      <c r="CN148" s="41">
        <f t="shared" si="147"/>
        <v>1.4437139285754311E-2</v>
      </c>
      <c r="CO148" s="41">
        <f t="shared" si="148"/>
        <v>1.9337619150158088E-2</v>
      </c>
      <c r="CP148" s="41">
        <f t="shared" si="149"/>
        <v>8.9033622370397456E-2</v>
      </c>
      <c r="CQ148" s="41">
        <f t="shared" si="150"/>
        <v>1.0631847135982122E-3</v>
      </c>
      <c r="CR148" s="41">
        <f t="shared" si="151"/>
        <v>6.1728900668338053E-3</v>
      </c>
      <c r="CS148" s="41">
        <f t="shared" si="152"/>
        <v>-3.9435249035934261E-3</v>
      </c>
      <c r="CT148" s="41">
        <f t="shared" si="153"/>
        <v>-2.3438572972017582E-2</v>
      </c>
      <c r="CU148" s="41">
        <f t="shared" si="154"/>
        <v>-2.4219601190585294E-2</v>
      </c>
      <c r="CV148" s="41">
        <f t="shared" si="155"/>
        <v>-3.2661977866210697E-3</v>
      </c>
      <c r="CW148" s="41">
        <f t="shared" si="156"/>
        <v>2.492417468906883E-2</v>
      </c>
      <c r="CX148" s="41">
        <f t="shared" si="157"/>
        <v>5.865129387891385E-3</v>
      </c>
      <c r="CY148" s="41">
        <f t="shared" si="158"/>
        <v>8.7664932121825929E-3</v>
      </c>
      <c r="CZ148" s="41">
        <f t="shared" si="159"/>
        <v>3.5135302091836615E-2</v>
      </c>
      <c r="DA148" s="41">
        <f t="shared" si="160"/>
        <v>3.1066417547792168E-4</v>
      </c>
      <c r="DB148" s="41">
        <f t="shared" si="161"/>
        <v>2.357316771806681E-2</v>
      </c>
      <c r="DC148" s="41">
        <f t="shared" si="162"/>
        <v>-1.3732486187498871E-2</v>
      </c>
      <c r="DD148" s="41">
        <f t="shared" si="163"/>
        <v>6.6118484894015011E-3</v>
      </c>
      <c r="DE148" s="41">
        <f t="shared" si="164"/>
        <v>-1.5774853044770411E-2</v>
      </c>
      <c r="DF148" s="41">
        <f t="shared" si="165"/>
        <v>-3.1838509260130078E-3</v>
      </c>
      <c r="DG148" s="41">
        <f t="shared" si="166"/>
        <v>-2.2586633090680422E-3</v>
      </c>
      <c r="DH148" s="47">
        <f t="shared" si="167"/>
        <v>-7.7400152708176411E-3</v>
      </c>
    </row>
    <row r="149" spans="1:112">
      <c r="A149" s="43">
        <v>42066</v>
      </c>
      <c r="B149" s="34">
        <v>34.689999</v>
      </c>
      <c r="C149" s="34">
        <v>4.2453289999999999</v>
      </c>
      <c r="D149" s="34"/>
      <c r="E149" s="34">
        <v>4.33</v>
      </c>
      <c r="F149" s="34">
        <v>577.59997599999997</v>
      </c>
      <c r="G149" s="34">
        <v>59.601868000000003</v>
      </c>
      <c r="H149" s="34">
        <v>11.697455</v>
      </c>
      <c r="I149" s="34">
        <v>8.39</v>
      </c>
      <c r="J149" s="34">
        <v>569.79937700000005</v>
      </c>
      <c r="K149" s="34">
        <v>3.74</v>
      </c>
      <c r="L149" s="34">
        <v>64.709998999999996</v>
      </c>
      <c r="M149" s="34">
        <v>16.110001</v>
      </c>
      <c r="N149" s="34">
        <v>34.310589</v>
      </c>
      <c r="O149" s="34">
        <v>5.74</v>
      </c>
      <c r="P149" s="34">
        <v>33.840000000000003</v>
      </c>
      <c r="Q149" s="34">
        <v>13.78</v>
      </c>
      <c r="R149" s="34">
        <v>20.299999</v>
      </c>
      <c r="S149" s="34">
        <v>60.548321000000001</v>
      </c>
      <c r="T149" s="34">
        <v>18.797152000000001</v>
      </c>
      <c r="U149" s="34">
        <v>20.790001</v>
      </c>
      <c r="V149" s="34">
        <v>7.3692739999999999</v>
      </c>
      <c r="W149" s="34">
        <v>39.630001</v>
      </c>
      <c r="X149" s="34">
        <v>23.26</v>
      </c>
      <c r="Y149" s="34">
        <v>14.173506</v>
      </c>
      <c r="Z149" s="34">
        <v>20.426366999999999</v>
      </c>
      <c r="AA149" s="34">
        <v>52.975955999999996</v>
      </c>
      <c r="AB149" s="34">
        <v>30.828016000000002</v>
      </c>
      <c r="AC149" s="34">
        <v>12.05</v>
      </c>
      <c r="AD149" s="34">
        <v>45.68</v>
      </c>
      <c r="AE149" s="34">
        <v>25.162261999999998</v>
      </c>
      <c r="AF149" s="34">
        <v>7.23</v>
      </c>
      <c r="AG149" s="34">
        <v>228.550003</v>
      </c>
      <c r="AH149" s="34">
        <v>27.965869999999999</v>
      </c>
      <c r="AI149" s="34">
        <v>63.097026999999997</v>
      </c>
      <c r="AJ149" s="34">
        <v>5.8418070000000002</v>
      </c>
      <c r="AK149" s="34">
        <v>22</v>
      </c>
      <c r="AL149" s="34">
        <v>2.88</v>
      </c>
      <c r="AM149" s="34">
        <v>25.587685</v>
      </c>
      <c r="AN149" s="34">
        <v>32.200001</v>
      </c>
      <c r="AO149" s="34">
        <v>54.445712999999998</v>
      </c>
      <c r="AP149" s="34">
        <v>5.0199999999999996</v>
      </c>
      <c r="AQ149" s="34">
        <v>17.879999000000002</v>
      </c>
      <c r="AR149" s="34">
        <v>9.2200000000000006</v>
      </c>
      <c r="AS149" s="34">
        <v>32.467880000000001</v>
      </c>
      <c r="AT149" s="34">
        <v>9.4451699999999992</v>
      </c>
      <c r="AU149" s="34">
        <v>8.17</v>
      </c>
      <c r="AV149" s="34">
        <v>14.99366</v>
      </c>
      <c r="AW149" s="34">
        <v>26.950406999999998</v>
      </c>
      <c r="AX149" s="34">
        <v>5.51</v>
      </c>
      <c r="AY149" s="34">
        <v>19.739999999999998</v>
      </c>
      <c r="AZ149" s="34">
        <v>63.900002000000001</v>
      </c>
      <c r="BA149" s="34">
        <v>29.33</v>
      </c>
      <c r="BB149" s="34">
        <v>20.346015999999999</v>
      </c>
      <c r="BC149" s="34">
        <v>27.227777</v>
      </c>
      <c r="BD149" s="34">
        <v>25.58</v>
      </c>
      <c r="BE149" s="38"/>
      <c r="BF149" s="41">
        <f t="shared" si="115"/>
        <v>-5.9046385846065141E-2</v>
      </c>
      <c r="BG149" s="41">
        <f t="shared" si="116"/>
        <v>9.5433615963284851E-3</v>
      </c>
      <c r="BH149" s="41"/>
      <c r="BI149" s="41">
        <f t="shared" si="117"/>
        <v>2.218421391038072E-2</v>
      </c>
      <c r="BJ149" s="41">
        <f t="shared" si="118"/>
        <v>-3.5377920739849633E-2</v>
      </c>
      <c r="BK149" s="41">
        <f t="shared" si="119"/>
        <v>-1.0784951325145608E-3</v>
      </c>
      <c r="BL149" s="41">
        <f t="shared" si="120"/>
        <v>-1.7699566600790903E-2</v>
      </c>
      <c r="BM149" s="41">
        <f t="shared" si="121"/>
        <v>2.3866359777309533E-3</v>
      </c>
      <c r="BN149" s="41">
        <f t="shared" si="122"/>
        <v>5.5299627574261351E-3</v>
      </c>
      <c r="BO149" s="41">
        <f t="shared" si="123"/>
        <v>-1.8543577712168961E-2</v>
      </c>
      <c r="BP149" s="41">
        <f t="shared" si="124"/>
        <v>-8.9231668992108028E-3</v>
      </c>
      <c r="BQ149" s="41">
        <f t="shared" si="125"/>
        <v>1.6270758938837893E-2</v>
      </c>
      <c r="BR149" s="41">
        <f t="shared" si="126"/>
        <v>2.4936575786879033E-2</v>
      </c>
      <c r="BS149" s="41">
        <f t="shared" si="127"/>
        <v>3.4904049397685676E-3</v>
      </c>
      <c r="BT149" s="41">
        <f t="shared" si="128"/>
        <v>1.6987444707637144E-2</v>
      </c>
      <c r="BU149" s="41">
        <f t="shared" si="129"/>
        <v>-3.2134146516248574E-2</v>
      </c>
      <c r="BV149" s="41">
        <f t="shared" si="130"/>
        <v>-1.7578626904835797E-2</v>
      </c>
      <c r="BW149" s="41">
        <f t="shared" si="131"/>
        <v>-6.4825582594300679E-3</v>
      </c>
      <c r="BX149" s="47">
        <f t="shared" si="132"/>
        <v>2.6279966873443512E-3</v>
      </c>
      <c r="BY149" s="47">
        <f t="shared" si="133"/>
        <v>-6.7113864879398662E-3</v>
      </c>
      <c r="BZ149" s="41">
        <f t="shared" si="134"/>
        <v>1.1036111123527355E-2</v>
      </c>
      <c r="CA149" s="41">
        <f t="shared" si="135"/>
        <v>-6.5392084126230541E-3</v>
      </c>
      <c r="CB149" s="41">
        <f t="shared" si="136"/>
        <v>-6.0008752731372447E-3</v>
      </c>
      <c r="CC149" s="41">
        <f t="shared" si="137"/>
        <v>3.4399224827257185E-3</v>
      </c>
      <c r="CD149" s="41">
        <f t="shared" si="138"/>
        <v>-3.2668502891695685E-3</v>
      </c>
      <c r="CE149" s="41">
        <f t="shared" si="139"/>
        <v>-1.8476027873942135E-3</v>
      </c>
      <c r="CF149" s="41">
        <f t="shared" si="140"/>
        <v>3.3538059445918137E-3</v>
      </c>
      <c r="CG149" s="41">
        <f t="shared" si="114"/>
        <v>-1.0224233775859428E-2</v>
      </c>
      <c r="CH149" s="41">
        <f t="shared" si="141"/>
        <v>-1.5854387905329611E-2</v>
      </c>
      <c r="CI149" s="41">
        <f t="shared" si="142"/>
        <v>4.7558167405570275E-3</v>
      </c>
      <c r="CJ149" s="41">
        <f t="shared" si="143"/>
        <v>-1.3821702269516474E-3</v>
      </c>
      <c r="CK149" s="41">
        <f t="shared" si="144"/>
        <v>1.5432471486527566E-2</v>
      </c>
      <c r="CL149" s="41">
        <f t="shared" si="145"/>
        <v>-1.949905383844394E-3</v>
      </c>
      <c r="CM149" s="41">
        <f t="shared" si="146"/>
        <v>-2.4222429674607564E-2</v>
      </c>
      <c r="CN149" s="41">
        <f t="shared" si="147"/>
        <v>4.688346401876152E-2</v>
      </c>
      <c r="CO149" s="41">
        <f t="shared" si="148"/>
        <v>3.1868909285191231E-3</v>
      </c>
      <c r="CP149" s="41">
        <f t="shared" si="149"/>
        <v>6.4538521137571164E-2</v>
      </c>
      <c r="CQ149" s="41">
        <f t="shared" si="150"/>
        <v>3.5361852215232076E-3</v>
      </c>
      <c r="CR149" s="41">
        <f t="shared" si="151"/>
        <v>-9.2736057294290145E-3</v>
      </c>
      <c r="CS149" s="41">
        <f t="shared" si="152"/>
        <v>1.7362248130527801E-2</v>
      </c>
      <c r="CT149" s="41">
        <f t="shared" si="153"/>
        <v>-7.9365495957363034E-3</v>
      </c>
      <c r="CU149" s="41">
        <f t="shared" si="154"/>
        <v>1.9198669860376924E-2</v>
      </c>
      <c r="CV149" s="41">
        <f t="shared" si="155"/>
        <v>5.4377513001291292E-3</v>
      </c>
      <c r="CW149" s="41">
        <f t="shared" si="156"/>
        <v>-2.3144249396842859E-2</v>
      </c>
      <c r="CX149" s="41">
        <f t="shared" si="157"/>
        <v>-2.9285294177802132E-3</v>
      </c>
      <c r="CY149" s="41">
        <f t="shared" si="158"/>
        <v>1.8530486993488499E-2</v>
      </c>
      <c r="CZ149" s="41">
        <f t="shared" si="159"/>
        <v>4.3064088777526833E-3</v>
      </c>
      <c r="DA149" s="41">
        <f t="shared" si="160"/>
        <v>4.3367831682714275E-3</v>
      </c>
      <c r="DB149" s="41">
        <f t="shared" si="161"/>
        <v>-1.2624153228396514E-2</v>
      </c>
      <c r="DC149" s="41">
        <f t="shared" si="162"/>
        <v>-2.5507759547212749E-2</v>
      </c>
      <c r="DD149" s="41">
        <f t="shared" si="163"/>
        <v>-2.090665352040964E-2</v>
      </c>
      <c r="DE149" s="41">
        <f t="shared" si="164"/>
        <v>-7.8111792611415213E-3</v>
      </c>
      <c r="DF149" s="41">
        <f t="shared" si="165"/>
        <v>3.9308171936930411E-2</v>
      </c>
      <c r="DG149" s="41">
        <f t="shared" si="166"/>
        <v>-1.1194834747617644E-2</v>
      </c>
      <c r="DH149" s="47">
        <f t="shared" si="167"/>
        <v>-6.2354060172840221E-3</v>
      </c>
    </row>
    <row r="150" spans="1:112">
      <c r="A150" s="43">
        <v>42067</v>
      </c>
      <c r="B150" s="34">
        <v>36.610000999999997</v>
      </c>
      <c r="C150" s="34">
        <v>4.3144530000000003</v>
      </c>
      <c r="D150" s="34"/>
      <c r="E150" s="34">
        <v>4.75</v>
      </c>
      <c r="F150" s="34">
        <v>14.79</v>
      </c>
      <c r="G150" s="34">
        <v>61.172989000000001</v>
      </c>
      <c r="H150" s="34">
        <v>12.135115000000001</v>
      </c>
      <c r="I150" s="34">
        <v>8.39</v>
      </c>
      <c r="J150" s="34">
        <v>587.605591</v>
      </c>
      <c r="K150" s="34">
        <v>3.47</v>
      </c>
      <c r="L150" s="34">
        <v>65.519997000000004</v>
      </c>
      <c r="M150" s="34">
        <v>16</v>
      </c>
      <c r="N150" s="34">
        <v>34.384875999999998</v>
      </c>
      <c r="O150" s="34">
        <v>5.81</v>
      </c>
      <c r="P150" s="34">
        <v>34.700001</v>
      </c>
      <c r="Q150" s="34">
        <v>14.31</v>
      </c>
      <c r="R150" s="34">
        <v>19.989999999999998</v>
      </c>
      <c r="S150" s="34">
        <v>61.776553999999997</v>
      </c>
      <c r="T150" s="34">
        <v>18.678747000000001</v>
      </c>
      <c r="U150" s="34">
        <v>20.59</v>
      </c>
      <c r="V150" s="34">
        <v>7.7030149999999997</v>
      </c>
      <c r="W150" s="34">
        <v>40.060001</v>
      </c>
      <c r="X150" s="34">
        <v>22.860001</v>
      </c>
      <c r="Y150" s="34">
        <v>14.241649000000001</v>
      </c>
      <c r="Z150" s="34">
        <v>20.860792</v>
      </c>
      <c r="AA150" s="34">
        <v>54.144641999999997</v>
      </c>
      <c r="AB150" s="34">
        <v>31.100166000000002</v>
      </c>
      <c r="AC150" s="34">
        <v>11.72</v>
      </c>
      <c r="AD150" s="34">
        <v>48.169998</v>
      </c>
      <c r="AE150" s="34">
        <v>25.749995999999999</v>
      </c>
      <c r="AF150" s="34">
        <v>7.72</v>
      </c>
      <c r="AG150" s="34">
        <v>233.09999099999999</v>
      </c>
      <c r="AH150" s="34">
        <v>28.102331</v>
      </c>
      <c r="AI150" s="34">
        <v>64.215941999999998</v>
      </c>
      <c r="AJ150" s="34">
        <v>6.0248280000000003</v>
      </c>
      <c r="AK150" s="34">
        <v>21.9</v>
      </c>
      <c r="AL150" s="34">
        <v>2.9750000000000001</v>
      </c>
      <c r="AM150" s="34">
        <v>26.373470000000001</v>
      </c>
      <c r="AN150" s="34">
        <v>32</v>
      </c>
      <c r="AO150" s="34">
        <v>55.040000999999997</v>
      </c>
      <c r="AP150" s="34">
        <v>4.87</v>
      </c>
      <c r="AQ150" s="34">
        <v>18.149999999999999</v>
      </c>
      <c r="AR150" s="34">
        <v>9.43</v>
      </c>
      <c r="AS150" s="34">
        <v>32.997138999999997</v>
      </c>
      <c r="AT150" s="34">
        <v>9.5559659999999997</v>
      </c>
      <c r="AU150" s="34">
        <v>8.07</v>
      </c>
      <c r="AV150" s="34">
        <v>14.966048000000001</v>
      </c>
      <c r="AW150" s="34">
        <v>27.008724000000001</v>
      </c>
      <c r="AX150" s="34">
        <v>5.61</v>
      </c>
      <c r="AY150" s="34">
        <v>20.469999000000001</v>
      </c>
      <c r="AZ150" s="34">
        <v>64.389999000000003</v>
      </c>
      <c r="BA150" s="34">
        <v>27.76</v>
      </c>
      <c r="BB150" s="34">
        <v>20.346015999999999</v>
      </c>
      <c r="BC150" s="34">
        <v>27.328355999999999</v>
      </c>
      <c r="BD150" s="34">
        <v>25.620000999999998</v>
      </c>
      <c r="BE150" s="38"/>
      <c r="BF150" s="41">
        <f t="shared" si="115"/>
        <v>5.3870022292178847E-2</v>
      </c>
      <c r="BG150" s="41">
        <f t="shared" si="116"/>
        <v>1.615122970346998E-2</v>
      </c>
      <c r="BH150" s="41"/>
      <c r="BI150" s="41">
        <f t="shared" si="117"/>
        <v>9.2577076032151331E-2</v>
      </c>
      <c r="BJ150" s="41">
        <f t="shared" si="118"/>
        <v>-3.6649302693046608</v>
      </c>
      <c r="BK150" s="41">
        <f t="shared" si="119"/>
        <v>2.6018820020786516E-2</v>
      </c>
      <c r="BL150" s="41">
        <f t="shared" si="120"/>
        <v>3.6732019078906643E-2</v>
      </c>
      <c r="BM150" s="41">
        <f t="shared" si="121"/>
        <v>0</v>
      </c>
      <c r="BN150" s="41">
        <f t="shared" si="122"/>
        <v>3.0771630533512586E-2</v>
      </c>
      <c r="BO150" s="41">
        <f t="shared" si="123"/>
        <v>-7.4931017467672695E-2</v>
      </c>
      <c r="BP150" s="41">
        <f t="shared" si="124"/>
        <v>1.2439660141654646E-2</v>
      </c>
      <c r="BQ150" s="41">
        <f t="shared" si="125"/>
        <v>-6.8515370223463093E-3</v>
      </c>
      <c r="BR150" s="41">
        <f t="shared" si="126"/>
        <v>2.1627928119423274E-3</v>
      </c>
      <c r="BS150" s="41">
        <f t="shared" si="127"/>
        <v>1.2121360532344602E-2</v>
      </c>
      <c r="BT150" s="41">
        <f t="shared" si="128"/>
        <v>2.5096181033234296E-2</v>
      </c>
      <c r="BU150" s="41">
        <f t="shared" si="129"/>
        <v>3.7740327982847113E-2</v>
      </c>
      <c r="BV150" s="41">
        <f t="shared" si="130"/>
        <v>-1.538868827434811E-2</v>
      </c>
      <c r="BW150" s="41">
        <f t="shared" si="131"/>
        <v>2.0082166900459147E-2</v>
      </c>
      <c r="BX150" s="47">
        <f t="shared" si="132"/>
        <v>-6.3190155353953659E-3</v>
      </c>
      <c r="BY150" s="47">
        <f t="shared" si="133"/>
        <v>-9.666628930270418E-3</v>
      </c>
      <c r="BZ150" s="41">
        <f t="shared" si="134"/>
        <v>4.4292616775815308E-2</v>
      </c>
      <c r="CA150" s="41">
        <f t="shared" si="135"/>
        <v>1.0791922764475763E-2</v>
      </c>
      <c r="CB150" s="41">
        <f t="shared" si="136"/>
        <v>-1.7346444979322875E-2</v>
      </c>
      <c r="CC150" s="41">
        <f t="shared" si="137"/>
        <v>4.7962526074768752E-3</v>
      </c>
      <c r="CD150" s="41">
        <f t="shared" si="138"/>
        <v>2.1044849962528665E-2</v>
      </c>
      <c r="CE150" s="41">
        <f t="shared" si="139"/>
        <v>2.1820870943203331E-2</v>
      </c>
      <c r="CF150" s="41">
        <f t="shared" si="140"/>
        <v>8.7892698672166238E-3</v>
      </c>
      <c r="CG150" s="41">
        <f t="shared" si="114"/>
        <v>2.3687338355506101E-3</v>
      </c>
      <c r="CH150" s="41">
        <f t="shared" si="141"/>
        <v>5.3075813774755683E-2</v>
      </c>
      <c r="CI150" s="41">
        <f t="shared" si="142"/>
        <v>2.3089139368371925E-2</v>
      </c>
      <c r="CJ150" s="41">
        <f t="shared" si="143"/>
        <v>6.557532786601146E-2</v>
      </c>
      <c r="CK150" s="41">
        <f t="shared" si="144"/>
        <v>1.9712489527688115E-2</v>
      </c>
      <c r="CL150" s="41">
        <f t="shared" si="145"/>
        <v>4.8676885297814559E-3</v>
      </c>
      <c r="CM150" s="41">
        <f t="shared" si="146"/>
        <v>1.7577844879366998E-2</v>
      </c>
      <c r="CN150" s="41">
        <f t="shared" si="147"/>
        <v>3.0848764462845464E-2</v>
      </c>
      <c r="CO150" s="41">
        <f t="shared" si="148"/>
        <v>-4.5558165358608018E-3</v>
      </c>
      <c r="CP150" s="41">
        <f t="shared" si="149"/>
        <v>3.2453744849738571E-2</v>
      </c>
      <c r="CQ150" s="41">
        <f t="shared" si="150"/>
        <v>3.024739958085311E-2</v>
      </c>
      <c r="CR150" s="41">
        <f t="shared" si="151"/>
        <v>-6.2305808065361724E-3</v>
      </c>
      <c r="CS150" s="41">
        <f t="shared" si="152"/>
        <v>1.0856098296680557E-2</v>
      </c>
      <c r="CT150" s="41">
        <f t="shared" si="153"/>
        <v>-3.0335996609139264E-2</v>
      </c>
      <c r="CU150" s="41">
        <f t="shared" si="154"/>
        <v>1.4987846893904762E-2</v>
      </c>
      <c r="CV150" s="41">
        <f t="shared" si="155"/>
        <v>2.2521059076863487E-2</v>
      </c>
      <c r="CW150" s="41">
        <f t="shared" si="156"/>
        <v>1.6169567793062813E-2</v>
      </c>
      <c r="CX150" s="41">
        <f t="shared" si="157"/>
        <v>1.1662171750453216E-2</v>
      </c>
      <c r="CY150" s="41">
        <f t="shared" si="158"/>
        <v>-1.2315426590054026E-2</v>
      </c>
      <c r="CZ150" s="41">
        <f t="shared" si="159"/>
        <v>-1.8432761639753494E-3</v>
      </c>
      <c r="DA150" s="41">
        <f t="shared" si="160"/>
        <v>2.1615256444990068E-3</v>
      </c>
      <c r="DB150" s="41">
        <f t="shared" si="161"/>
        <v>1.798609636978192E-2</v>
      </c>
      <c r="DC150" s="41">
        <f t="shared" si="162"/>
        <v>3.6313316815883089E-2</v>
      </c>
      <c r="DD150" s="41">
        <f t="shared" si="163"/>
        <v>7.6389333373371041E-3</v>
      </c>
      <c r="DE150" s="41">
        <f t="shared" si="164"/>
        <v>-5.5014747350755781E-2</v>
      </c>
      <c r="DF150" s="41">
        <f t="shared" si="165"/>
        <v>0</v>
      </c>
      <c r="DG150" s="41">
        <f t="shared" si="166"/>
        <v>3.687178999656164E-3</v>
      </c>
      <c r="DH150" s="47">
        <f t="shared" si="167"/>
        <v>1.5625393498971498E-3</v>
      </c>
    </row>
    <row r="151" spans="1:112">
      <c r="A151" s="43">
        <v>42068</v>
      </c>
      <c r="B151" s="34">
        <v>37.939999</v>
      </c>
      <c r="C151" s="34">
        <v>4.320214</v>
      </c>
      <c r="D151" s="34"/>
      <c r="E151" s="34">
        <v>4.8</v>
      </c>
      <c r="F151" s="34">
        <v>14.83</v>
      </c>
      <c r="G151" s="34">
        <v>61.733448000000003</v>
      </c>
      <c r="H151" s="34">
        <v>12.552880999999999</v>
      </c>
      <c r="I151" s="34">
        <v>8.34</v>
      </c>
      <c r="J151" s="34">
        <v>599.12725799999998</v>
      </c>
      <c r="K151" s="34">
        <v>3.5190000000000001</v>
      </c>
      <c r="L151" s="34">
        <v>65.300003000000004</v>
      </c>
      <c r="M151" s="34">
        <v>16.190000999999999</v>
      </c>
      <c r="N151" s="34">
        <v>34.997729999999997</v>
      </c>
      <c r="O151" s="34">
        <v>5.94</v>
      </c>
      <c r="P151" s="34">
        <v>35.060001</v>
      </c>
      <c r="Q151" s="34">
        <v>13.74</v>
      </c>
      <c r="R151" s="34">
        <v>20.329999999999998</v>
      </c>
      <c r="S151" s="34">
        <v>62.554729000000002</v>
      </c>
      <c r="T151" s="34">
        <v>18.757683</v>
      </c>
      <c r="U151" s="34">
        <v>20.389999</v>
      </c>
      <c r="V151" s="34">
        <v>7.4955530000000001</v>
      </c>
      <c r="W151" s="34">
        <v>40.599997999999999</v>
      </c>
      <c r="X151" s="34">
        <v>22.389999</v>
      </c>
      <c r="Y151" s="34">
        <v>14.30979</v>
      </c>
      <c r="Z151" s="34">
        <v>21.044589999999999</v>
      </c>
      <c r="AA151" s="34">
        <v>54.165638000000001</v>
      </c>
      <c r="AB151" s="34">
        <v>31.212778</v>
      </c>
      <c r="AC151" s="34">
        <v>12.17</v>
      </c>
      <c r="AD151" s="34">
        <v>47.049999</v>
      </c>
      <c r="AE151" s="34">
        <v>25.933661000000001</v>
      </c>
      <c r="AF151" s="34">
        <v>7.7</v>
      </c>
      <c r="AG151" s="34">
        <v>226.449997</v>
      </c>
      <c r="AH151" s="34">
        <v>28.275188</v>
      </c>
      <c r="AI151" s="34">
        <v>64.050551999999996</v>
      </c>
      <c r="AJ151" s="34">
        <v>6.4484700000000004</v>
      </c>
      <c r="AK151" s="34">
        <v>20.43</v>
      </c>
      <c r="AL151" s="34">
        <v>2.91</v>
      </c>
      <c r="AM151" s="34">
        <v>27.014738000000001</v>
      </c>
      <c r="AN151" s="34">
        <v>31.099997999999999</v>
      </c>
      <c r="AO151" s="34">
        <v>55.422854999999998</v>
      </c>
      <c r="AP151" s="34">
        <v>5.0199999999999996</v>
      </c>
      <c r="AQ151" s="34">
        <v>18.18</v>
      </c>
      <c r="AR151" s="34">
        <v>9.4499999999999993</v>
      </c>
      <c r="AS151" s="34">
        <v>32.949024000000001</v>
      </c>
      <c r="AT151" s="34">
        <v>9.6390609999999999</v>
      </c>
      <c r="AU151" s="34">
        <v>7.95</v>
      </c>
      <c r="AV151" s="34">
        <v>15.048886</v>
      </c>
      <c r="AW151" s="34">
        <v>26.933744000000001</v>
      </c>
      <c r="AX151" s="34">
        <v>5.69</v>
      </c>
      <c r="AY151" s="34">
        <v>20.52</v>
      </c>
      <c r="AZ151" s="34">
        <v>65.260002</v>
      </c>
      <c r="BA151" s="34">
        <v>28.549999</v>
      </c>
      <c r="BB151" s="34">
        <v>21.290683999999999</v>
      </c>
      <c r="BC151" s="34">
        <v>27.539083000000002</v>
      </c>
      <c r="BD151" s="34">
        <v>25.58</v>
      </c>
      <c r="BE151" s="38"/>
      <c r="BF151" s="41">
        <f t="shared" si="115"/>
        <v>3.568448370237582E-2</v>
      </c>
      <c r="BG151" s="41">
        <f t="shared" si="116"/>
        <v>1.3343886579142157E-3</v>
      </c>
      <c r="BH151" s="41"/>
      <c r="BI151" s="41">
        <f t="shared" si="117"/>
        <v>1.0471299867295437E-2</v>
      </c>
      <c r="BJ151" s="41">
        <f t="shared" si="118"/>
        <v>2.7008794271324624E-3</v>
      </c>
      <c r="BK151" s="41">
        <f t="shared" si="119"/>
        <v>9.1201551108372834E-3</v>
      </c>
      <c r="BL151" s="41">
        <f t="shared" si="120"/>
        <v>3.3846885131621825E-2</v>
      </c>
      <c r="BM151" s="41">
        <f t="shared" si="121"/>
        <v>-5.9773041084595262E-3</v>
      </c>
      <c r="BN151" s="41">
        <f t="shared" si="122"/>
        <v>1.9418067071606961E-2</v>
      </c>
      <c r="BO151" s="41">
        <f t="shared" si="123"/>
        <v>1.4022264380680194E-2</v>
      </c>
      <c r="BP151" s="41">
        <f t="shared" si="124"/>
        <v>-3.3633115330757571E-3</v>
      </c>
      <c r="BQ151" s="41">
        <f t="shared" si="125"/>
        <v>1.1805107216283086E-2</v>
      </c>
      <c r="BR151" s="41">
        <f t="shared" si="126"/>
        <v>1.7666385701588145E-2</v>
      </c>
      <c r="BS151" s="41">
        <f t="shared" si="127"/>
        <v>2.2128562510733907E-2</v>
      </c>
      <c r="BT151" s="41">
        <f t="shared" si="128"/>
        <v>1.032119224436402E-2</v>
      </c>
      <c r="BU151" s="41">
        <f t="shared" si="129"/>
        <v>-4.0647306774156289E-2</v>
      </c>
      <c r="BV151" s="41">
        <f t="shared" si="130"/>
        <v>1.6865479127946476E-2</v>
      </c>
      <c r="BW151" s="41">
        <f t="shared" si="131"/>
        <v>1.2517930206667341E-2</v>
      </c>
      <c r="BX151" s="47">
        <f t="shared" si="132"/>
        <v>4.2170750245835546E-3</v>
      </c>
      <c r="BY151" s="47">
        <f t="shared" si="133"/>
        <v>-9.7609854969843233E-3</v>
      </c>
      <c r="BZ151" s="41">
        <f t="shared" si="134"/>
        <v>-2.7301899307749351E-2</v>
      </c>
      <c r="CA151" s="41">
        <f t="shared" si="135"/>
        <v>1.3389662146373842E-2</v>
      </c>
      <c r="CB151" s="41">
        <f t="shared" si="136"/>
        <v>-2.077431616332908E-2</v>
      </c>
      <c r="CC151" s="41">
        <f t="shared" si="137"/>
        <v>4.7732185670090448E-3</v>
      </c>
      <c r="CD151" s="41">
        <f t="shared" si="138"/>
        <v>8.7721037168998553E-3</v>
      </c>
      <c r="CE151" s="41">
        <f t="shared" si="139"/>
        <v>3.8770096916011814E-4</v>
      </c>
      <c r="CF151" s="41">
        <f t="shared" si="140"/>
        <v>3.6144054627307788E-3</v>
      </c>
      <c r="CG151" s="41">
        <f t="shared" si="114"/>
        <v>-3.7770660886466433E-2</v>
      </c>
      <c r="CH151" s="41">
        <f t="shared" si="141"/>
        <v>-2.3525534345107204E-2</v>
      </c>
      <c r="CI151" s="41">
        <f t="shared" si="142"/>
        <v>7.1073056279280867E-3</v>
      </c>
      <c r="CJ151" s="41">
        <f t="shared" si="143"/>
        <v>-2.5940351770465356E-3</v>
      </c>
      <c r="CK151" s="41">
        <f t="shared" si="144"/>
        <v>-2.8943350677406884E-2</v>
      </c>
      <c r="CL151" s="41">
        <f t="shared" si="145"/>
        <v>6.1321443273965916E-3</v>
      </c>
      <c r="CM151" s="41">
        <f t="shared" si="146"/>
        <v>-2.5788510545885004E-3</v>
      </c>
      <c r="CN151" s="41">
        <f t="shared" si="147"/>
        <v>6.7953962115396629E-2</v>
      </c>
      <c r="CO151" s="41">
        <f t="shared" si="148"/>
        <v>-6.9482227992924445E-2</v>
      </c>
      <c r="CP151" s="41">
        <f t="shared" si="149"/>
        <v>-2.2090957814191972E-2</v>
      </c>
      <c r="CQ151" s="41">
        <f t="shared" si="150"/>
        <v>2.4023988298306955E-2</v>
      </c>
      <c r="CR151" s="41">
        <f t="shared" si="151"/>
        <v>-2.8528147923221857E-2</v>
      </c>
      <c r="CS151" s="41">
        <f t="shared" si="152"/>
        <v>6.9318420125554329E-3</v>
      </c>
      <c r="CT151" s="41">
        <f t="shared" si="153"/>
        <v>3.0335996609139257E-2</v>
      </c>
      <c r="CU151" s="41">
        <f t="shared" si="154"/>
        <v>1.6515280384731608E-3</v>
      </c>
      <c r="CV151" s="41">
        <f t="shared" si="155"/>
        <v>2.118644860285155E-3</v>
      </c>
      <c r="CW151" s="41">
        <f t="shared" si="156"/>
        <v>-1.4592208658964075E-3</v>
      </c>
      <c r="CX151" s="41">
        <f t="shared" si="157"/>
        <v>8.6580257559294976E-3</v>
      </c>
      <c r="CY151" s="41">
        <f t="shared" si="158"/>
        <v>-1.4981553615616946E-2</v>
      </c>
      <c r="CZ151" s="41">
        <f t="shared" si="159"/>
        <v>5.5197995988843888E-3</v>
      </c>
      <c r="DA151" s="41">
        <f t="shared" si="160"/>
        <v>-2.7800006588366332E-3</v>
      </c>
      <c r="DB151" s="41">
        <f t="shared" si="161"/>
        <v>1.4159528603634515E-2</v>
      </c>
      <c r="DC151" s="41">
        <f t="shared" si="162"/>
        <v>2.4396694813502832E-3</v>
      </c>
      <c r="DD151" s="41">
        <f t="shared" si="163"/>
        <v>1.3420995792088003E-2</v>
      </c>
      <c r="DE151" s="41">
        <f t="shared" si="164"/>
        <v>2.806076543714512E-2</v>
      </c>
      <c r="DF151" s="41">
        <f t="shared" si="165"/>
        <v>4.5384487382206545E-2</v>
      </c>
      <c r="DG151" s="41">
        <f t="shared" si="166"/>
        <v>7.6813512702440861E-3</v>
      </c>
      <c r="DH151" s="47">
        <f t="shared" si="167"/>
        <v>-1.5625393498970364E-3</v>
      </c>
    </row>
    <row r="152" spans="1:112">
      <c r="A152" s="43">
        <v>42069</v>
      </c>
      <c r="B152" s="34">
        <v>35.959999000000003</v>
      </c>
      <c r="C152" s="34">
        <v>4.2914120000000002</v>
      </c>
      <c r="D152" s="34"/>
      <c r="E152" s="34">
        <v>4.79</v>
      </c>
      <c r="F152" s="34">
        <v>14.805</v>
      </c>
      <c r="G152" s="34">
        <v>60.410397000000003</v>
      </c>
      <c r="H152" s="34">
        <v>12.841339</v>
      </c>
      <c r="I152" s="34">
        <v>8.48</v>
      </c>
      <c r="J152" s="34">
        <v>594.93762200000003</v>
      </c>
      <c r="K152" s="34">
        <v>3.44</v>
      </c>
      <c r="L152" s="34">
        <v>65.139999000000003</v>
      </c>
      <c r="M152" s="34">
        <v>16.209999</v>
      </c>
      <c r="N152" s="34">
        <v>35.267009999999999</v>
      </c>
      <c r="O152" s="34">
        <v>5.9</v>
      </c>
      <c r="P152" s="34">
        <v>35.68</v>
      </c>
      <c r="Q152" s="34">
        <v>13.63</v>
      </c>
      <c r="R152" s="34">
        <v>20.940000999999999</v>
      </c>
      <c r="S152" s="34">
        <v>62.957873999999997</v>
      </c>
      <c r="T152" s="34">
        <v>18.747817999999999</v>
      </c>
      <c r="U152" s="34">
        <v>20.57</v>
      </c>
      <c r="V152" s="34">
        <v>7.3061369999999997</v>
      </c>
      <c r="W152" s="34">
        <v>40.880001</v>
      </c>
      <c r="X152" s="34">
        <v>22.77</v>
      </c>
      <c r="Y152" s="34">
        <v>14.290324</v>
      </c>
      <c r="Z152" s="34">
        <v>21.111422999999998</v>
      </c>
      <c r="AA152" s="34">
        <v>53.941699999999997</v>
      </c>
      <c r="AB152" s="34">
        <v>31.128319000000001</v>
      </c>
      <c r="AC152" s="34">
        <v>12.33</v>
      </c>
      <c r="AD152" s="34">
        <v>47.040000999999997</v>
      </c>
      <c r="AE152" s="34">
        <v>26.337724999999999</v>
      </c>
      <c r="AF152" s="34">
        <v>7.9</v>
      </c>
      <c r="AG152" s="34">
        <v>235.89999399999999</v>
      </c>
      <c r="AH152" s="34">
        <v>28.056847000000001</v>
      </c>
      <c r="AI152" s="34">
        <v>64.313239999999993</v>
      </c>
      <c r="AJ152" s="34">
        <v>6.4215289999999996</v>
      </c>
      <c r="AK152" s="34">
        <v>21</v>
      </c>
      <c r="AL152" s="34">
        <v>2.92</v>
      </c>
      <c r="AM152" s="34">
        <v>27.096024</v>
      </c>
      <c r="AN152" s="34">
        <v>30.9</v>
      </c>
      <c r="AO152" s="34">
        <v>55.645713999999998</v>
      </c>
      <c r="AP152" s="34">
        <v>5.3</v>
      </c>
      <c r="AQ152" s="34">
        <v>18.139999</v>
      </c>
      <c r="AR152" s="34">
        <v>9.35</v>
      </c>
      <c r="AS152" s="34">
        <v>32.958717</v>
      </c>
      <c r="AT152" s="34">
        <v>9.6944569999999999</v>
      </c>
      <c r="AU152" s="34">
        <v>8.24</v>
      </c>
      <c r="AV152" s="34">
        <v>15.058090999999999</v>
      </c>
      <c r="AW152" s="34">
        <v>26.825447</v>
      </c>
      <c r="AX152" s="34">
        <v>5.7</v>
      </c>
      <c r="AY152" s="34">
        <v>20.700001</v>
      </c>
      <c r="AZ152" s="34">
        <v>66.050003000000004</v>
      </c>
      <c r="BA152" s="34">
        <v>30.780000999999999</v>
      </c>
      <c r="BB152" s="34">
        <v>21.647165000000001</v>
      </c>
      <c r="BC152" s="34">
        <v>27.103249000000002</v>
      </c>
      <c r="BD152" s="34">
        <v>26.290001</v>
      </c>
      <c r="BE152" s="38"/>
      <c r="BF152" s="41">
        <f t="shared" si="115"/>
        <v>-5.3598756354718502E-2</v>
      </c>
      <c r="BG152" s="41">
        <f t="shared" si="116"/>
        <v>-6.6891217509484936E-3</v>
      </c>
      <c r="BH152" s="41"/>
      <c r="BI152" s="41">
        <f t="shared" si="117"/>
        <v>-2.0855064910213707E-3</v>
      </c>
      <c r="BJ152" s="41">
        <f t="shared" si="118"/>
        <v>-1.6871945962861467E-3</v>
      </c>
      <c r="BK152" s="41">
        <f t="shared" si="119"/>
        <v>-2.1664665104949767E-2</v>
      </c>
      <c r="BL152" s="41">
        <f t="shared" si="120"/>
        <v>2.2719375328253067E-2</v>
      </c>
      <c r="BM152" s="41">
        <f t="shared" si="121"/>
        <v>1.6647233433156428E-2</v>
      </c>
      <c r="BN152" s="41">
        <f t="shared" si="122"/>
        <v>-7.0174632271761996E-3</v>
      </c>
      <c r="BO152" s="41">
        <f t="shared" si="123"/>
        <v>-2.2705386954141159E-2</v>
      </c>
      <c r="BP152" s="41">
        <f t="shared" si="124"/>
        <v>-2.45329772765456E-3</v>
      </c>
      <c r="BQ152" s="41">
        <f t="shared" si="125"/>
        <v>1.2344446012039201E-3</v>
      </c>
      <c r="BR152" s="41">
        <f t="shared" si="126"/>
        <v>7.6647638151764123E-3</v>
      </c>
      <c r="BS152" s="41">
        <f t="shared" si="127"/>
        <v>-6.7567824628797625E-3</v>
      </c>
      <c r="BT152" s="41">
        <f t="shared" si="128"/>
        <v>1.7529399696187851E-2</v>
      </c>
      <c r="BU152" s="41">
        <f t="shared" si="129"/>
        <v>-8.0380410857620356E-3</v>
      </c>
      <c r="BV152" s="41">
        <f t="shared" si="130"/>
        <v>2.9563625557626368E-2</v>
      </c>
      <c r="BW152" s="41">
        <f t="shared" si="131"/>
        <v>6.4239984952988516E-3</v>
      </c>
      <c r="BX152" s="47">
        <f t="shared" si="132"/>
        <v>-5.2605617653266317E-4</v>
      </c>
      <c r="BY152" s="47">
        <f t="shared" si="133"/>
        <v>8.7891681221520732E-3</v>
      </c>
      <c r="BZ152" s="41">
        <f t="shared" si="134"/>
        <v>-2.5595231446243708E-2</v>
      </c>
      <c r="CA152" s="41">
        <f t="shared" si="135"/>
        <v>6.8729530106861909E-3</v>
      </c>
      <c r="CB152" s="41">
        <f t="shared" si="136"/>
        <v>1.6829494127781779E-2</v>
      </c>
      <c r="CC152" s="41">
        <f t="shared" si="137"/>
        <v>-1.3612535254853672E-3</v>
      </c>
      <c r="CD152" s="41">
        <f t="shared" si="138"/>
        <v>3.1707484288388292E-3</v>
      </c>
      <c r="CE152" s="41">
        <f t="shared" si="139"/>
        <v>-4.142888437360783E-3</v>
      </c>
      <c r="CF152" s="41">
        <f t="shared" si="140"/>
        <v>-2.7095786162868083E-3</v>
      </c>
      <c r="CG152" s="41">
        <f t="shared" si="114"/>
        <v>3.1441525834818879E-2</v>
      </c>
      <c r="CH152" s="41">
        <f t="shared" si="141"/>
        <v>-2.1251992852865437E-4</v>
      </c>
      <c r="CI152" s="41">
        <f t="shared" si="142"/>
        <v>1.5460544648025822E-2</v>
      </c>
      <c r="CJ152" s="41">
        <f t="shared" si="143"/>
        <v>2.5642430613337652E-2</v>
      </c>
      <c r="CK152" s="41">
        <f t="shared" si="144"/>
        <v>4.0883804224857663E-2</v>
      </c>
      <c r="CL152" s="41">
        <f t="shared" si="145"/>
        <v>-7.7519689603423609E-3</v>
      </c>
      <c r="CM152" s="41">
        <f t="shared" si="146"/>
        <v>4.092873272298389E-3</v>
      </c>
      <c r="CN152" s="41">
        <f t="shared" si="147"/>
        <v>-4.1866420272053829E-3</v>
      </c>
      <c r="CO152" s="41">
        <f t="shared" si="148"/>
        <v>2.75180288938923E-2</v>
      </c>
      <c r="CP152" s="41">
        <f t="shared" si="149"/>
        <v>3.4305350967892222E-3</v>
      </c>
      <c r="CQ152" s="41">
        <f t="shared" si="150"/>
        <v>3.0044323214212429E-3</v>
      </c>
      <c r="CR152" s="41">
        <f t="shared" si="151"/>
        <v>-6.451570972804915E-3</v>
      </c>
      <c r="CS152" s="41">
        <f t="shared" si="152"/>
        <v>4.0130038783593933E-3</v>
      </c>
      <c r="CT152" s="41">
        <f t="shared" si="153"/>
        <v>5.4276886854438273E-2</v>
      </c>
      <c r="CU152" s="41">
        <f t="shared" si="154"/>
        <v>-2.2026991891353721E-3</v>
      </c>
      <c r="CV152" s="41">
        <f t="shared" si="155"/>
        <v>-1.0638398205055754E-2</v>
      </c>
      <c r="CW152" s="41">
        <f t="shared" si="156"/>
        <v>2.9413844027468427E-4</v>
      </c>
      <c r="CX152" s="41">
        <f t="shared" si="157"/>
        <v>5.7305816353029424E-3</v>
      </c>
      <c r="CY152" s="41">
        <f t="shared" si="158"/>
        <v>3.5828415255139794E-2</v>
      </c>
      <c r="CZ152" s="41">
        <f t="shared" si="159"/>
        <v>6.114861871933144E-4</v>
      </c>
      <c r="DA152" s="41">
        <f t="shared" si="160"/>
        <v>-4.0289723294117284E-3</v>
      </c>
      <c r="DB152" s="41">
        <f t="shared" si="161"/>
        <v>1.7559267022647909E-3</v>
      </c>
      <c r="DC152" s="41">
        <f t="shared" si="162"/>
        <v>8.7337282779321977E-3</v>
      </c>
      <c r="DD152" s="41">
        <f t="shared" si="163"/>
        <v>1.203275457665127E-2</v>
      </c>
      <c r="DE152" s="41">
        <f t="shared" si="164"/>
        <v>7.520825982361258E-2</v>
      </c>
      <c r="DF152" s="41">
        <f t="shared" si="165"/>
        <v>1.6604892843176219E-2</v>
      </c>
      <c r="DG152" s="41">
        <f t="shared" si="166"/>
        <v>-1.5952585725237358E-2</v>
      </c>
      <c r="DH152" s="47">
        <f t="shared" si="167"/>
        <v>2.7377880628369069E-2</v>
      </c>
    </row>
    <row r="153" spans="1:112">
      <c r="A153" s="43">
        <v>42072</v>
      </c>
      <c r="B153" s="34">
        <v>37.080002</v>
      </c>
      <c r="C153" s="34">
        <v>4.2280499999999996</v>
      </c>
      <c r="D153" s="34"/>
      <c r="E153" s="34">
        <v>4.67</v>
      </c>
      <c r="F153" s="34">
        <v>592.40002400000003</v>
      </c>
      <c r="G153" s="34">
        <v>59.500801000000003</v>
      </c>
      <c r="H153" s="34">
        <v>12.582722</v>
      </c>
      <c r="I153" s="34">
        <v>8.73</v>
      </c>
      <c r="J153" s="34">
        <v>597.03241000000003</v>
      </c>
      <c r="K153" s="34">
        <v>3.21</v>
      </c>
      <c r="L153" s="34">
        <v>66.099997999999999</v>
      </c>
      <c r="M153" s="34">
        <v>15.99</v>
      </c>
      <c r="N153" s="34">
        <v>35.536296999999998</v>
      </c>
      <c r="O153" s="34">
        <v>6.12</v>
      </c>
      <c r="P153" s="34">
        <v>36.880001</v>
      </c>
      <c r="Q153" s="34">
        <v>13.8</v>
      </c>
      <c r="R153" s="34">
        <v>20.18</v>
      </c>
      <c r="S153" s="34">
        <v>63.492279000000003</v>
      </c>
      <c r="T153" s="34">
        <v>18.757683</v>
      </c>
      <c r="U153" s="34">
        <v>20.51</v>
      </c>
      <c r="V153" s="34">
        <v>6.9724009999999996</v>
      </c>
      <c r="W153" s="34">
        <v>40.549999</v>
      </c>
      <c r="X153" s="34">
        <v>22.780000999999999</v>
      </c>
      <c r="Y153" s="34">
        <v>14.280586</v>
      </c>
      <c r="Z153" s="34">
        <v>20.994463</v>
      </c>
      <c r="AA153" s="34">
        <v>54.445568000000002</v>
      </c>
      <c r="AB153" s="34">
        <v>31.081398</v>
      </c>
      <c r="AC153" s="34">
        <v>12.32</v>
      </c>
      <c r="AD153" s="34">
        <v>46.560001</v>
      </c>
      <c r="AE153" s="34">
        <v>26.016310000000001</v>
      </c>
      <c r="AF153" s="34">
        <v>7.97</v>
      </c>
      <c r="AG153" s="34">
        <v>229.59999099999999</v>
      </c>
      <c r="AH153" s="34">
        <v>29.103059999999999</v>
      </c>
      <c r="AI153" s="34">
        <v>64.167289999999994</v>
      </c>
      <c r="AJ153" s="34">
        <v>6.3992310000000003</v>
      </c>
      <c r="AK153" s="34">
        <v>20.809999000000001</v>
      </c>
      <c r="AL153" s="34">
        <v>2.64</v>
      </c>
      <c r="AM153" s="34">
        <v>27.258602</v>
      </c>
      <c r="AN153" s="34">
        <v>30.1</v>
      </c>
      <c r="AO153" s="34">
        <v>55.662857000000002</v>
      </c>
      <c r="AP153" s="34">
        <v>5.1100000000000003</v>
      </c>
      <c r="AQ153" s="34">
        <v>18.149999999999999</v>
      </c>
      <c r="AR153" s="34">
        <v>9.4</v>
      </c>
      <c r="AS153" s="34">
        <v>32.919944999999998</v>
      </c>
      <c r="AT153" s="34">
        <v>9.546735</v>
      </c>
      <c r="AU153" s="34">
        <v>8.16</v>
      </c>
      <c r="AV153" s="34">
        <v>14.781962999999999</v>
      </c>
      <c r="AW153" s="34">
        <v>26.817112000000002</v>
      </c>
      <c r="AX153" s="34">
        <v>5.87</v>
      </c>
      <c r="AY153" s="34">
        <v>20.41</v>
      </c>
      <c r="AZ153" s="34">
        <v>65.330001999999993</v>
      </c>
      <c r="BA153" s="34">
        <v>30.01</v>
      </c>
      <c r="BB153" s="34">
        <v>21.878874</v>
      </c>
      <c r="BC153" s="34">
        <v>26.906884999999999</v>
      </c>
      <c r="BD153" s="34">
        <v>25.719999000000001</v>
      </c>
      <c r="BE153" s="38"/>
      <c r="BF153" s="41">
        <f t="shared" si="115"/>
        <v>3.067061284034266E-2</v>
      </c>
      <c r="BG153" s="41">
        <f t="shared" si="116"/>
        <v>-1.4874922454701645E-2</v>
      </c>
      <c r="BH153" s="41"/>
      <c r="BI153" s="41">
        <f t="shared" si="117"/>
        <v>-2.5371339742017947E-2</v>
      </c>
      <c r="BJ153" s="41">
        <f t="shared" si="118"/>
        <v>3.6892171613532549</v>
      </c>
      <c r="BK153" s="41">
        <f t="shared" si="119"/>
        <v>-1.5171451242854775E-2</v>
      </c>
      <c r="BL153" s="41">
        <f t="shared" si="120"/>
        <v>-2.034497324848103E-2</v>
      </c>
      <c r="BM153" s="41">
        <f t="shared" si="121"/>
        <v>2.9054920047699193E-2</v>
      </c>
      <c r="BN153" s="41">
        <f t="shared" si="122"/>
        <v>3.5148369511986506E-3</v>
      </c>
      <c r="BO153" s="41">
        <f t="shared" si="123"/>
        <v>-6.9200534243382489E-2</v>
      </c>
      <c r="BP153" s="41">
        <f t="shared" si="124"/>
        <v>1.4629932103917281E-2</v>
      </c>
      <c r="BQ153" s="41">
        <f t="shared" si="125"/>
        <v>-1.3664747211405332E-2</v>
      </c>
      <c r="BR153" s="41">
        <f t="shared" si="126"/>
        <v>7.6066587804754539E-3</v>
      </c>
      <c r="BS153" s="41">
        <f t="shared" si="127"/>
        <v>3.6609745612560807E-2</v>
      </c>
      <c r="BT153" s="41">
        <f t="shared" si="128"/>
        <v>3.3079118091551604E-2</v>
      </c>
      <c r="BU153" s="41">
        <f t="shared" si="129"/>
        <v>1.239534645471773E-2</v>
      </c>
      <c r="BV153" s="41">
        <f t="shared" si="130"/>
        <v>-3.6969238272418541E-2</v>
      </c>
      <c r="BW153" s="41">
        <f t="shared" si="131"/>
        <v>8.4524718871310869E-3</v>
      </c>
      <c r="BX153" s="47">
        <f t="shared" si="132"/>
        <v>5.2605617653257622E-4</v>
      </c>
      <c r="BY153" s="47">
        <f t="shared" si="133"/>
        <v>-2.9211315805765083E-3</v>
      </c>
      <c r="BZ153" s="41">
        <f t="shared" si="134"/>
        <v>-4.6755038127001276E-2</v>
      </c>
      <c r="CA153" s="41">
        <f t="shared" si="135"/>
        <v>-8.1052144567790602E-3</v>
      </c>
      <c r="CB153" s="41">
        <f t="shared" si="136"/>
        <v>4.3912184154318995E-4</v>
      </c>
      <c r="CC153" s="41">
        <f t="shared" si="137"/>
        <v>-6.8167239875004647E-4</v>
      </c>
      <c r="CD153" s="41">
        <f t="shared" si="138"/>
        <v>-5.5555321087579499E-3</v>
      </c>
      <c r="CE153" s="41">
        <f t="shared" si="139"/>
        <v>9.2976165754482219E-3</v>
      </c>
      <c r="CF153" s="41">
        <f t="shared" si="140"/>
        <v>-1.5084784551397984E-3</v>
      </c>
      <c r="CG153" s="41">
        <f t="shared" si="114"/>
        <v>3.2021478566981697E-2</v>
      </c>
      <c r="CH153" s="41">
        <f t="shared" si="141"/>
        <v>-1.0256499948029194E-2</v>
      </c>
      <c r="CI153" s="41">
        <f t="shared" si="142"/>
        <v>-1.227867300731543E-2</v>
      </c>
      <c r="CJ153" s="41">
        <f t="shared" si="143"/>
        <v>8.8217333291476883E-3</v>
      </c>
      <c r="CK153" s="41">
        <f t="shared" si="144"/>
        <v>-2.7069335732318608E-2</v>
      </c>
      <c r="CL153" s="41">
        <f t="shared" si="145"/>
        <v>3.6610621285322477E-2</v>
      </c>
      <c r="CM153" s="41">
        <f t="shared" si="146"/>
        <v>-2.2719405466234796E-3</v>
      </c>
      <c r="CN153" s="41">
        <f t="shared" si="147"/>
        <v>-3.4784244432880312E-3</v>
      </c>
      <c r="CO153" s="41">
        <f t="shared" si="148"/>
        <v>-9.0888453717012704E-3</v>
      </c>
      <c r="CP153" s="41">
        <f t="shared" si="149"/>
        <v>-0.10080469912196552</v>
      </c>
      <c r="CQ153" s="41">
        <f t="shared" si="150"/>
        <v>5.9821397661479429E-3</v>
      </c>
      <c r="CR153" s="41">
        <f t="shared" si="151"/>
        <v>-2.6231012148869647E-2</v>
      </c>
      <c r="CS153" s="41">
        <f t="shared" si="152"/>
        <v>3.0802659636249886E-4</v>
      </c>
      <c r="CT153" s="41">
        <f t="shared" si="153"/>
        <v>-3.6507416342462962E-2</v>
      </c>
      <c r="CU153" s="41">
        <f t="shared" si="154"/>
        <v>5.5117115066237541E-4</v>
      </c>
      <c r="CV153" s="41">
        <f t="shared" si="155"/>
        <v>5.3333459753626029E-3</v>
      </c>
      <c r="CW153" s="41">
        <f t="shared" si="156"/>
        <v>-1.1770732221779634E-3</v>
      </c>
      <c r="CX153" s="41">
        <f t="shared" si="157"/>
        <v>-1.5355067654471177E-2</v>
      </c>
      <c r="CY153" s="41">
        <f t="shared" si="158"/>
        <v>-9.7561749453646852E-3</v>
      </c>
      <c r="CZ153" s="41">
        <f t="shared" si="159"/>
        <v>-1.8507733393593403E-2</v>
      </c>
      <c r="DA153" s="41">
        <f t="shared" si="160"/>
        <v>-3.1076071770094494E-4</v>
      </c>
      <c r="DB153" s="41">
        <f t="shared" si="161"/>
        <v>2.9388458999500704E-2</v>
      </c>
      <c r="DC153" s="41">
        <f t="shared" si="162"/>
        <v>-1.4108771758747524E-2</v>
      </c>
      <c r="DD153" s="41">
        <f t="shared" si="163"/>
        <v>-1.0960696922004357E-2</v>
      </c>
      <c r="DE153" s="41">
        <f t="shared" si="164"/>
        <v>-2.5334501447085728E-2</v>
      </c>
      <c r="DF153" s="41">
        <f t="shared" si="165"/>
        <v>1.0647014714697142E-2</v>
      </c>
      <c r="DG153" s="41">
        <f t="shared" si="166"/>
        <v>-7.2714081843069196E-3</v>
      </c>
      <c r="DH153" s="47">
        <f t="shared" si="167"/>
        <v>-2.1919816289896574E-2</v>
      </c>
    </row>
    <row r="154" spans="1:112">
      <c r="A154" s="43">
        <v>42073</v>
      </c>
      <c r="B154" s="34">
        <v>37.909999999999997</v>
      </c>
      <c r="C154" s="34">
        <v>4.2798910000000001</v>
      </c>
      <c r="D154" s="34"/>
      <c r="E154" s="34">
        <v>4.76</v>
      </c>
      <c r="F154" s="34">
        <v>637.20001200000002</v>
      </c>
      <c r="G154" s="34">
        <v>61.035178999999999</v>
      </c>
      <c r="H154" s="34">
        <v>13.199424</v>
      </c>
      <c r="I154" s="34">
        <v>8.81</v>
      </c>
      <c r="J154" s="34">
        <v>595.98504600000001</v>
      </c>
      <c r="K154" s="34">
        <v>3.14</v>
      </c>
      <c r="L154" s="34">
        <v>67.930000000000007</v>
      </c>
      <c r="M154" s="34">
        <v>16.040001</v>
      </c>
      <c r="N154" s="34">
        <v>35.471310000000003</v>
      </c>
      <c r="O154" s="34">
        <v>6.14</v>
      </c>
      <c r="P154" s="34">
        <v>37.130001</v>
      </c>
      <c r="Q154" s="34">
        <v>14.38</v>
      </c>
      <c r="R154" s="34">
        <v>20</v>
      </c>
      <c r="S154" s="34">
        <v>63.014122</v>
      </c>
      <c r="T154" s="34">
        <v>18.718216000000002</v>
      </c>
      <c r="U154" s="34">
        <v>20.83</v>
      </c>
      <c r="V154" s="34">
        <v>7.4865349999999999</v>
      </c>
      <c r="W154" s="34">
        <v>40.150002000000001</v>
      </c>
      <c r="X154" s="34">
        <v>22.65</v>
      </c>
      <c r="Y154" s="34">
        <v>14.270851</v>
      </c>
      <c r="Z154" s="34">
        <v>21.044589999999999</v>
      </c>
      <c r="AA154" s="34">
        <v>54.970435999999999</v>
      </c>
      <c r="AB154" s="34">
        <v>31.081398</v>
      </c>
      <c r="AC154" s="34">
        <v>12.52</v>
      </c>
      <c r="AD154" s="34">
        <v>47.009998000000003</v>
      </c>
      <c r="AE154" s="34">
        <v>26.007121999999999</v>
      </c>
      <c r="AF154" s="34">
        <v>8.26</v>
      </c>
      <c r="AG154" s="34">
        <v>235.199997</v>
      </c>
      <c r="AH154" s="34">
        <v>29.348696</v>
      </c>
      <c r="AI154" s="34">
        <v>64.760802999999996</v>
      </c>
      <c r="AJ154" s="34">
        <v>6.2784560000000003</v>
      </c>
      <c r="AK154" s="34">
        <v>21.389999</v>
      </c>
      <c r="AL154" s="34">
        <v>2.54</v>
      </c>
      <c r="AM154" s="34">
        <v>27.240539999999999</v>
      </c>
      <c r="AN154" s="34">
        <v>30.5</v>
      </c>
      <c r="AO154" s="34">
        <v>56.091427000000003</v>
      </c>
      <c r="AP154" s="34">
        <v>5.27</v>
      </c>
      <c r="AQ154" s="34">
        <v>18.07</v>
      </c>
      <c r="AR154" s="34">
        <v>9.4</v>
      </c>
      <c r="AS154" s="34">
        <v>33.065350000000002</v>
      </c>
      <c r="AT154" s="34">
        <v>9.5928959999999996</v>
      </c>
      <c r="AU154" s="34">
        <v>8.09</v>
      </c>
      <c r="AV154" s="34">
        <v>14.745146999999999</v>
      </c>
      <c r="AW154" s="34">
        <v>26.767132</v>
      </c>
      <c r="AX154" s="34">
        <v>5.81</v>
      </c>
      <c r="AY154" s="34">
        <v>20.459999</v>
      </c>
      <c r="AZ154" s="34">
        <v>65.300003000000004</v>
      </c>
      <c r="BA154" s="34">
        <v>29.99</v>
      </c>
      <c r="BB154" s="34">
        <v>21.504572</v>
      </c>
      <c r="BC154" s="34">
        <v>26.854208</v>
      </c>
      <c r="BD154" s="34">
        <v>26.120000999999998</v>
      </c>
      <c r="BE154" s="38"/>
      <c r="BF154" s="41">
        <f t="shared" si="115"/>
        <v>2.2137134893157929E-2</v>
      </c>
      <c r="BG154" s="41">
        <f t="shared" si="116"/>
        <v>1.2186648119201405E-2</v>
      </c>
      <c r="BH154" s="41"/>
      <c r="BI154" s="41">
        <f t="shared" si="117"/>
        <v>1.9088596562522618E-2</v>
      </c>
      <c r="BJ154" s="41">
        <f t="shared" si="118"/>
        <v>7.290147396147538E-2</v>
      </c>
      <c r="BK154" s="41">
        <f t="shared" si="119"/>
        <v>2.5460628215126561E-2</v>
      </c>
      <c r="BL154" s="41">
        <f t="shared" si="120"/>
        <v>4.7848589211309564E-2</v>
      </c>
      <c r="BM154" s="41">
        <f t="shared" si="121"/>
        <v>9.1220700965772717E-3</v>
      </c>
      <c r="BN154" s="41">
        <f t="shared" si="122"/>
        <v>-1.7558238797104309E-3</v>
      </c>
      <c r="BO154" s="41">
        <f t="shared" si="123"/>
        <v>-2.20481372217625E-2</v>
      </c>
      <c r="BP154" s="41">
        <f t="shared" si="124"/>
        <v>2.7309046602756609E-2</v>
      </c>
      <c r="BQ154" s="41">
        <f t="shared" si="125"/>
        <v>3.1221379366433116E-3</v>
      </c>
      <c r="BR154" s="41">
        <f t="shared" si="126"/>
        <v>-1.8304241162400885E-3</v>
      </c>
      <c r="BS154" s="41">
        <f t="shared" si="127"/>
        <v>3.2626456348163694E-3</v>
      </c>
      <c r="BT154" s="41">
        <f t="shared" si="128"/>
        <v>6.7558693180279003E-3</v>
      </c>
      <c r="BU154" s="41">
        <f t="shared" si="129"/>
        <v>4.1169760129741675E-2</v>
      </c>
      <c r="BV154" s="41">
        <f t="shared" si="130"/>
        <v>-8.9597413714718691E-3</v>
      </c>
      <c r="BW154" s="41">
        <f t="shared" si="131"/>
        <v>-7.5594479528575042E-3</v>
      </c>
      <c r="BX154" s="47">
        <f t="shared" si="132"/>
        <v>-2.1062611248224348E-3</v>
      </c>
      <c r="BY154" s="47">
        <f t="shared" si="133"/>
        <v>1.5481683188591267E-2</v>
      </c>
      <c r="BZ154" s="41">
        <f t="shared" si="134"/>
        <v>7.1146431885321507E-2</v>
      </c>
      <c r="CA154" s="41">
        <f t="shared" si="135"/>
        <v>-9.9132656945392222E-3</v>
      </c>
      <c r="CB154" s="41">
        <f t="shared" si="136"/>
        <v>-5.7231499881483586E-3</v>
      </c>
      <c r="CC154" s="41">
        <f t="shared" si="137"/>
        <v>-6.8192717426099054E-4</v>
      </c>
      <c r="CD154" s="41">
        <f t="shared" si="138"/>
        <v>2.3847836799190361E-3</v>
      </c>
      <c r="CE154" s="41">
        <f t="shared" si="139"/>
        <v>9.5940631499557803E-3</v>
      </c>
      <c r="CF154" s="41">
        <f t="shared" si="140"/>
        <v>0</v>
      </c>
      <c r="CG154" s="41">
        <f t="shared" si="114"/>
        <v>1.5360986123398375E-3</v>
      </c>
      <c r="CH154" s="41">
        <f t="shared" si="141"/>
        <v>9.6184775910534183E-3</v>
      </c>
      <c r="CI154" s="41">
        <f t="shared" si="142"/>
        <v>-3.532254502368847E-4</v>
      </c>
      <c r="CJ154" s="41">
        <f t="shared" si="143"/>
        <v>3.574009473076304E-2</v>
      </c>
      <c r="CK154" s="41">
        <f t="shared" si="144"/>
        <v>2.4097578022565434E-2</v>
      </c>
      <c r="CL154" s="41">
        <f t="shared" si="145"/>
        <v>8.4047926973010532E-3</v>
      </c>
      <c r="CM154" s="41">
        <f t="shared" si="146"/>
        <v>9.2069490637004519E-3</v>
      </c>
      <c r="CN154" s="41">
        <f t="shared" si="147"/>
        <v>-1.905373651728301E-2</v>
      </c>
      <c r="CO154" s="41">
        <f t="shared" si="148"/>
        <v>2.7489883991773299E-2</v>
      </c>
      <c r="CP154" s="41">
        <f t="shared" si="149"/>
        <v>-3.8614836127779661E-2</v>
      </c>
      <c r="CQ154" s="41">
        <f t="shared" si="150"/>
        <v>-6.628361474497669E-4</v>
      </c>
      <c r="CR154" s="41">
        <f t="shared" si="151"/>
        <v>1.3201511858535761E-2</v>
      </c>
      <c r="CS154" s="41">
        <f t="shared" si="152"/>
        <v>7.6699001707779381E-3</v>
      </c>
      <c r="CT154" s="41">
        <f t="shared" si="153"/>
        <v>3.0830958337657675E-2</v>
      </c>
      <c r="CU154" s="41">
        <f t="shared" si="154"/>
        <v>-4.4174561067225268E-3</v>
      </c>
      <c r="CV154" s="41">
        <f t="shared" si="155"/>
        <v>0</v>
      </c>
      <c r="CW154" s="41">
        <f t="shared" si="156"/>
        <v>4.4072011909670264E-3</v>
      </c>
      <c r="CX154" s="41">
        <f t="shared" si="157"/>
        <v>4.8236133186935898E-3</v>
      </c>
      <c r="CY154" s="41">
        <f t="shared" si="158"/>
        <v>-8.6154379056154005E-3</v>
      </c>
      <c r="CZ154" s="41">
        <f t="shared" si="159"/>
        <v>-2.4937096165946904E-3</v>
      </c>
      <c r="DA154" s="41">
        <f t="shared" si="160"/>
        <v>-1.865474279871352E-3</v>
      </c>
      <c r="DB154" s="41">
        <f t="shared" si="161"/>
        <v>-1.027406297618534E-2</v>
      </c>
      <c r="DC154" s="41">
        <f t="shared" si="162"/>
        <v>2.4467348258704496E-3</v>
      </c>
      <c r="DD154" s="41">
        <f t="shared" si="163"/>
        <v>-4.5929724227385344E-4</v>
      </c>
      <c r="DE154" s="41">
        <f t="shared" si="164"/>
        <v>-6.6666669135814923E-4</v>
      </c>
      <c r="DF154" s="41">
        <f t="shared" si="165"/>
        <v>-1.7255950017333255E-2</v>
      </c>
      <c r="DG154" s="41">
        <f t="shared" si="166"/>
        <v>-1.9596706063247284E-3</v>
      </c>
      <c r="DH154" s="47">
        <f t="shared" si="167"/>
        <v>1.5432482203899697E-2</v>
      </c>
    </row>
    <row r="155" spans="1:112">
      <c r="A155" s="43">
        <v>42074</v>
      </c>
      <c r="B155" s="34">
        <v>38.580002</v>
      </c>
      <c r="C155" s="34">
        <v>4.2741309999999997</v>
      </c>
      <c r="D155" s="34"/>
      <c r="E155" s="34">
        <v>4.6500000000000004</v>
      </c>
      <c r="F155" s="34">
        <v>580.79998799999998</v>
      </c>
      <c r="G155" s="34">
        <v>63.157581</v>
      </c>
      <c r="H155" s="34">
        <v>13.090009</v>
      </c>
      <c r="I155" s="34">
        <v>8.86</v>
      </c>
      <c r="J155" s="34">
        <v>588.65301499999998</v>
      </c>
      <c r="K155" s="34">
        <v>2.9</v>
      </c>
      <c r="L155" s="34">
        <v>68.610000999999997</v>
      </c>
      <c r="M155" s="34">
        <v>16.23</v>
      </c>
      <c r="N155" s="34">
        <v>35.601292000000001</v>
      </c>
      <c r="O155" s="34">
        <v>6.14</v>
      </c>
      <c r="P155" s="34">
        <v>38.200001</v>
      </c>
      <c r="Q155" s="34">
        <v>13.97</v>
      </c>
      <c r="R155" s="34">
        <v>19.879999000000002</v>
      </c>
      <c r="S155" s="34">
        <v>63.623550000000002</v>
      </c>
      <c r="T155" s="34">
        <v>18.935296999999998</v>
      </c>
      <c r="U155" s="34">
        <v>20.329999999999998</v>
      </c>
      <c r="V155" s="34">
        <v>7.3422169999999998</v>
      </c>
      <c r="W155" s="34">
        <v>40.25</v>
      </c>
      <c r="X155" s="34">
        <v>22.389999</v>
      </c>
      <c r="Y155" s="34">
        <v>14.280586</v>
      </c>
      <c r="Z155" s="34">
        <v>21.161549000000001</v>
      </c>
      <c r="AA155" s="34">
        <v>54.592522000000002</v>
      </c>
      <c r="AB155" s="34">
        <v>31.194016999999999</v>
      </c>
      <c r="AC155" s="34">
        <v>12.76</v>
      </c>
      <c r="AD155" s="34">
        <v>46.77</v>
      </c>
      <c r="AE155" s="34">
        <v>26.365269000000001</v>
      </c>
      <c r="AF155" s="34">
        <v>8.4600000000000009</v>
      </c>
      <c r="AG155" s="34">
        <v>239.75</v>
      </c>
      <c r="AH155" s="34">
        <v>29.949134999999998</v>
      </c>
      <c r="AI155" s="34">
        <v>64.644051000000005</v>
      </c>
      <c r="AJ155" s="34">
        <v>6.3592820000000003</v>
      </c>
      <c r="AK155" s="34">
        <v>21.620000999999998</v>
      </c>
      <c r="AL155" s="34">
        <v>2.54</v>
      </c>
      <c r="AM155" s="34">
        <v>27.303766</v>
      </c>
      <c r="AN155" s="34">
        <v>31.300001000000002</v>
      </c>
      <c r="AO155" s="34">
        <v>57.691428999999999</v>
      </c>
      <c r="AP155" s="34">
        <v>5.09</v>
      </c>
      <c r="AQ155" s="34">
        <v>18.030000999999999</v>
      </c>
      <c r="AR155" s="34">
        <v>9.36</v>
      </c>
      <c r="AS155" s="34">
        <v>32.72607</v>
      </c>
      <c r="AT155" s="34">
        <v>9.6482930000000007</v>
      </c>
      <c r="AU155" s="34">
        <v>8.48</v>
      </c>
      <c r="AV155" s="34">
        <v>14.404590000000001</v>
      </c>
      <c r="AW155" s="34">
        <v>26.800453000000001</v>
      </c>
      <c r="AX155" s="34">
        <v>5.78</v>
      </c>
      <c r="AY155" s="34">
        <v>19.799999</v>
      </c>
      <c r="AZ155" s="34">
        <v>64.819999999999993</v>
      </c>
      <c r="BA155" s="34">
        <v>28.799999</v>
      </c>
      <c r="BB155" s="34">
        <v>22.76116</v>
      </c>
      <c r="BC155" s="34">
        <v>26.835046999999999</v>
      </c>
      <c r="BD155" s="34">
        <v>25.799999</v>
      </c>
      <c r="BE155" s="38"/>
      <c r="BF155" s="41">
        <f t="shared" si="115"/>
        <v>1.7519129789670192E-2</v>
      </c>
      <c r="BG155" s="41">
        <f t="shared" si="116"/>
        <v>-1.3467351078999591E-3</v>
      </c>
      <c r="BH155" s="41"/>
      <c r="BI155" s="41">
        <f t="shared" si="117"/>
        <v>-2.338044864406361E-2</v>
      </c>
      <c r="BJ155" s="41">
        <f t="shared" si="118"/>
        <v>-9.2677154018855942E-2</v>
      </c>
      <c r="BK155" s="41">
        <f t="shared" si="119"/>
        <v>3.4182486236342777E-2</v>
      </c>
      <c r="BL155" s="41">
        <f t="shared" si="120"/>
        <v>-8.3239248072764591E-3</v>
      </c>
      <c r="BM155" s="41">
        <f t="shared" si="121"/>
        <v>5.6593246689013565E-3</v>
      </c>
      <c r="BN155" s="41">
        <f t="shared" si="122"/>
        <v>-1.2378674746391304E-2</v>
      </c>
      <c r="BO155" s="41">
        <f t="shared" si="123"/>
        <v>-7.9512062927733759E-2</v>
      </c>
      <c r="BP155" s="41">
        <f t="shared" si="124"/>
        <v>9.9605480747234736E-3</v>
      </c>
      <c r="BQ155" s="41">
        <f t="shared" si="125"/>
        <v>1.1775716743993629E-2</v>
      </c>
      <c r="BR155" s="41">
        <f t="shared" si="126"/>
        <v>3.6577286116198779E-3</v>
      </c>
      <c r="BS155" s="41">
        <f t="shared" si="127"/>
        <v>0</v>
      </c>
      <c r="BT155" s="41">
        <f t="shared" si="128"/>
        <v>2.8410246669151623E-2</v>
      </c>
      <c r="BU155" s="41">
        <f t="shared" si="129"/>
        <v>-2.8926179024030222E-2</v>
      </c>
      <c r="BV155" s="41">
        <f t="shared" si="130"/>
        <v>-6.0181226273750693E-3</v>
      </c>
      <c r="BW155" s="41">
        <f t="shared" si="131"/>
        <v>9.6248248252287748E-3</v>
      </c>
      <c r="BX155" s="47">
        <f t="shared" si="132"/>
        <v>1.1530579106826618E-2</v>
      </c>
      <c r="BY155" s="47">
        <f t="shared" si="133"/>
        <v>-2.429662763262538E-2</v>
      </c>
      <c r="BZ155" s="41">
        <f t="shared" si="134"/>
        <v>-1.9465233049352021E-2</v>
      </c>
      <c r="CA155" s="41">
        <f t="shared" si="135"/>
        <v>2.48751365860233E-3</v>
      </c>
      <c r="CB155" s="41">
        <f t="shared" si="136"/>
        <v>-1.1545465981176463E-2</v>
      </c>
      <c r="CC155" s="41">
        <f t="shared" si="137"/>
        <v>6.819271742610634E-4</v>
      </c>
      <c r="CD155" s="41">
        <f t="shared" si="138"/>
        <v>5.5422884990867166E-3</v>
      </c>
      <c r="CE155" s="41">
        <f t="shared" si="139"/>
        <v>-6.8985997761054595E-3</v>
      </c>
      <c r="CF155" s="41">
        <f t="shared" si="140"/>
        <v>3.6168084232569763E-3</v>
      </c>
      <c r="CG155" s="41">
        <f t="shared" si="114"/>
        <v>3.829954892299022E-3</v>
      </c>
      <c r="CH155" s="41">
        <f t="shared" si="141"/>
        <v>-5.1183307541038817E-3</v>
      </c>
      <c r="CI155" s="41">
        <f t="shared" si="142"/>
        <v>1.3677152262593539E-2</v>
      </c>
      <c r="CJ155" s="41">
        <f t="shared" si="143"/>
        <v>2.3924586085245243E-2</v>
      </c>
      <c r="CK155" s="41">
        <f t="shared" si="144"/>
        <v>1.9160510494177923E-2</v>
      </c>
      <c r="CL155" s="41">
        <f t="shared" si="145"/>
        <v>2.0252326689703795E-2</v>
      </c>
      <c r="CM155" s="41">
        <f t="shared" si="146"/>
        <v>-1.8044459395463494E-3</v>
      </c>
      <c r="CN155" s="41">
        <f t="shared" si="147"/>
        <v>1.2791387518363593E-2</v>
      </c>
      <c r="CO155" s="41">
        <f t="shared" si="148"/>
        <v>1.0695382121035126E-2</v>
      </c>
      <c r="CP155" s="41">
        <f t="shared" si="149"/>
        <v>0</v>
      </c>
      <c r="CQ155" s="41">
        <f t="shared" si="150"/>
        <v>2.3183365214441112E-3</v>
      </c>
      <c r="CR155" s="41">
        <f t="shared" si="151"/>
        <v>2.5891445881622947E-2</v>
      </c>
      <c r="CS155" s="41">
        <f t="shared" si="152"/>
        <v>2.8125633834416866E-2</v>
      </c>
      <c r="CT155" s="41">
        <f t="shared" si="153"/>
        <v>-3.475253199083949E-2</v>
      </c>
      <c r="CU155" s="41">
        <f t="shared" si="154"/>
        <v>-2.2160119257958722E-3</v>
      </c>
      <c r="CV155" s="41">
        <f t="shared" si="155"/>
        <v>-4.2643987864576507E-3</v>
      </c>
      <c r="CW155" s="41">
        <f t="shared" si="156"/>
        <v>-1.031389830506358E-2</v>
      </c>
      <c r="CX155" s="41">
        <f t="shared" si="157"/>
        <v>5.7581839734517732E-3</v>
      </c>
      <c r="CY155" s="41">
        <f t="shared" si="158"/>
        <v>4.7081718733411472E-2</v>
      </c>
      <c r="CZ155" s="41">
        <f t="shared" si="159"/>
        <v>-2.3367105906758341E-2</v>
      </c>
      <c r="DA155" s="41">
        <f t="shared" si="160"/>
        <v>1.2440734185656882E-3</v>
      </c>
      <c r="DB155" s="41">
        <f t="shared" si="161"/>
        <v>-5.1768881795336797E-3</v>
      </c>
      <c r="DC155" s="41">
        <f t="shared" si="162"/>
        <v>-3.2789824452186124E-2</v>
      </c>
      <c r="DD155" s="41">
        <f t="shared" si="163"/>
        <v>-7.377884510790216E-3</v>
      </c>
      <c r="DE155" s="41">
        <f t="shared" si="164"/>
        <v>-4.0488640341240202E-2</v>
      </c>
      <c r="DF155" s="41">
        <f t="shared" si="165"/>
        <v>5.6790010878106978E-2</v>
      </c>
      <c r="DG155" s="41">
        <f t="shared" si="166"/>
        <v>-7.1377413650098589E-4</v>
      </c>
      <c r="DH155" s="47">
        <f t="shared" si="167"/>
        <v>-1.2326889525187656E-2</v>
      </c>
    </row>
    <row r="156" spans="1:112">
      <c r="A156" s="43">
        <v>42075</v>
      </c>
      <c r="B156" s="34">
        <v>40.509998000000003</v>
      </c>
      <c r="C156" s="34">
        <v>4.3144530000000003</v>
      </c>
      <c r="D156" s="34"/>
      <c r="E156" s="34">
        <v>4.49</v>
      </c>
      <c r="F156" s="34">
        <v>14.45</v>
      </c>
      <c r="G156" s="34">
        <v>65.178925000000007</v>
      </c>
      <c r="H156" s="34">
        <v>13.249157</v>
      </c>
      <c r="I156" s="34">
        <v>9</v>
      </c>
      <c r="J156" s="34">
        <v>578.17877199999998</v>
      </c>
      <c r="K156" s="34">
        <v>2.64</v>
      </c>
      <c r="L156" s="34">
        <v>67.699996999999996</v>
      </c>
      <c r="M156" s="34">
        <v>16.149999999999999</v>
      </c>
      <c r="N156" s="34">
        <v>35.508429999999997</v>
      </c>
      <c r="O156" s="34">
        <v>6.22</v>
      </c>
      <c r="P156" s="34">
        <v>38.959999000000003</v>
      </c>
      <c r="Q156" s="34">
        <v>14.55</v>
      </c>
      <c r="R156" s="34">
        <v>19.98</v>
      </c>
      <c r="S156" s="34">
        <v>63.792304999999999</v>
      </c>
      <c r="T156" s="34">
        <v>19.112907</v>
      </c>
      <c r="U156" s="34">
        <v>20.6</v>
      </c>
      <c r="V156" s="34">
        <v>6.5304250000000001</v>
      </c>
      <c r="W156" s="34">
        <v>40.409999999999997</v>
      </c>
      <c r="X156" s="34">
        <v>22.360001</v>
      </c>
      <c r="Y156" s="34">
        <v>14.845191</v>
      </c>
      <c r="Z156" s="34">
        <v>21.746352999999999</v>
      </c>
      <c r="AA156" s="34">
        <v>55.572268999999999</v>
      </c>
      <c r="AB156" s="34">
        <v>31.297239000000001</v>
      </c>
      <c r="AC156" s="34">
        <v>12.78</v>
      </c>
      <c r="AD156" s="34">
        <v>47</v>
      </c>
      <c r="AE156" s="34">
        <v>26.365269000000001</v>
      </c>
      <c r="AF156" s="34">
        <v>8.39</v>
      </c>
      <c r="AG156" s="34">
        <v>242.54998800000001</v>
      </c>
      <c r="AH156" s="34">
        <v>30.713329000000002</v>
      </c>
      <c r="AI156" s="34">
        <v>64.790001000000004</v>
      </c>
      <c r="AJ156" s="34">
        <v>6.4884190000000004</v>
      </c>
      <c r="AK156" s="34">
        <v>23.280000999999999</v>
      </c>
      <c r="AL156" s="34">
        <v>2.67</v>
      </c>
      <c r="AM156" s="34">
        <v>27.493437</v>
      </c>
      <c r="AN156" s="34">
        <v>30.699998999999998</v>
      </c>
      <c r="AO156" s="34">
        <v>58.634284999999998</v>
      </c>
      <c r="AP156" s="34">
        <v>5.0199999999999996</v>
      </c>
      <c r="AQ156" s="34">
        <v>17.329999999999998</v>
      </c>
      <c r="AR156" s="34">
        <v>9.4</v>
      </c>
      <c r="AS156" s="34">
        <v>33.530647000000002</v>
      </c>
      <c r="AT156" s="34">
        <v>9.777552</v>
      </c>
      <c r="AU156" s="34">
        <v>8.2899999999999991</v>
      </c>
      <c r="AV156" s="34">
        <v>15.196153000000001</v>
      </c>
      <c r="AW156" s="34">
        <v>26.808782999999998</v>
      </c>
      <c r="AX156" s="34">
        <v>5.71</v>
      </c>
      <c r="AY156" s="34">
        <v>20.079999999999998</v>
      </c>
      <c r="AZ156" s="34">
        <v>65.879997000000003</v>
      </c>
      <c r="BA156" s="34">
        <v>28.51</v>
      </c>
      <c r="BB156" s="34">
        <v>22.903751</v>
      </c>
      <c r="BC156" s="34">
        <v>26.542887</v>
      </c>
      <c r="BD156" s="34">
        <v>26.41</v>
      </c>
      <c r="BE156" s="38"/>
      <c r="BF156" s="41">
        <f t="shared" si="115"/>
        <v>4.8814748526158774E-2</v>
      </c>
      <c r="BG156" s="41">
        <f t="shared" si="116"/>
        <v>9.389742536434393E-3</v>
      </c>
      <c r="BH156" s="41"/>
      <c r="BI156" s="41">
        <f t="shared" si="117"/>
        <v>-3.5014517845102032E-2</v>
      </c>
      <c r="BJ156" s="41">
        <f t="shared" si="118"/>
        <v>-3.6937120282909879</v>
      </c>
      <c r="BK156" s="41">
        <f t="shared" si="119"/>
        <v>3.1503291386895844E-2</v>
      </c>
      <c r="BL156" s="41">
        <f t="shared" si="120"/>
        <v>1.2084660297397192E-2</v>
      </c>
      <c r="BM156" s="41">
        <f t="shared" si="121"/>
        <v>1.567781271922979E-2</v>
      </c>
      <c r="BN156" s="41">
        <f t="shared" si="122"/>
        <v>-1.7953786431697868E-2</v>
      </c>
      <c r="BO156" s="41">
        <f t="shared" si="123"/>
        <v>-9.3931819834203498E-2</v>
      </c>
      <c r="BP156" s="41">
        <f t="shared" si="124"/>
        <v>-1.3352175672852041E-2</v>
      </c>
      <c r="BQ156" s="41">
        <f t="shared" si="125"/>
        <v>-4.9413318578344348E-3</v>
      </c>
      <c r="BR156" s="41">
        <f t="shared" si="126"/>
        <v>-2.6117962544704373E-3</v>
      </c>
      <c r="BS156" s="41">
        <f t="shared" si="127"/>
        <v>1.2945164592036986E-2</v>
      </c>
      <c r="BT156" s="41">
        <f t="shared" si="128"/>
        <v>1.9699911316443358E-2</v>
      </c>
      <c r="BU156" s="41">
        <f t="shared" si="129"/>
        <v>4.0678820348631038E-2</v>
      </c>
      <c r="BV156" s="41">
        <f t="shared" si="130"/>
        <v>5.0176222937916119E-3</v>
      </c>
      <c r="BW156" s="41">
        <f t="shared" si="131"/>
        <v>2.6488869642460199E-3</v>
      </c>
      <c r="BX156" s="47">
        <f t="shared" si="132"/>
        <v>9.3361195227534746E-3</v>
      </c>
      <c r="BY156" s="47">
        <f t="shared" si="133"/>
        <v>1.3193448155280346E-2</v>
      </c>
      <c r="BZ156" s="41">
        <f t="shared" si="134"/>
        <v>-0.11716881522007075</v>
      </c>
      <c r="CA156" s="41">
        <f t="shared" si="135"/>
        <v>3.9672752258099204E-3</v>
      </c>
      <c r="CB156" s="41">
        <f t="shared" si="136"/>
        <v>-1.3406929382500292E-3</v>
      </c>
      <c r="CC156" s="41">
        <f t="shared" si="137"/>
        <v>3.877498193386409E-2</v>
      </c>
      <c r="CD156" s="41">
        <f t="shared" si="138"/>
        <v>2.7260256844623892E-2</v>
      </c>
      <c r="CE156" s="41">
        <f t="shared" si="139"/>
        <v>1.7787404178029199E-2</v>
      </c>
      <c r="CF156" s="41">
        <f t="shared" si="140"/>
        <v>3.3035691865976719E-3</v>
      </c>
      <c r="CG156" s="41">
        <f t="shared" si="114"/>
        <v>2.6406664506093643E-2</v>
      </c>
      <c r="CH156" s="41">
        <f t="shared" si="141"/>
        <v>4.9056299722637486E-3</v>
      </c>
      <c r="CI156" s="41">
        <f t="shared" si="142"/>
        <v>0</v>
      </c>
      <c r="CJ156" s="41">
        <f t="shared" si="143"/>
        <v>-8.3086531390171702E-3</v>
      </c>
      <c r="CK156" s="41">
        <f t="shared" si="144"/>
        <v>1.1611111453341524E-2</v>
      </c>
      <c r="CL156" s="41">
        <f t="shared" si="145"/>
        <v>2.5196287074739719E-2</v>
      </c>
      <c r="CM156" s="41">
        <f t="shared" si="146"/>
        <v>2.2552034739324414E-3</v>
      </c>
      <c r="CN156" s="41">
        <f t="shared" si="147"/>
        <v>2.0103417594986159E-2</v>
      </c>
      <c r="CO156" s="41">
        <f t="shared" si="148"/>
        <v>7.3975807354032461E-2</v>
      </c>
      <c r="CP156" s="41">
        <f t="shared" si="149"/>
        <v>4.9914391381712858E-2</v>
      </c>
      <c r="CQ156" s="41">
        <f t="shared" si="150"/>
        <v>6.9226802497299638E-3</v>
      </c>
      <c r="CR156" s="41">
        <f t="shared" si="151"/>
        <v>-1.9355507475127858E-2</v>
      </c>
      <c r="CS156" s="41">
        <f t="shared" si="152"/>
        <v>1.62109754704815E-2</v>
      </c>
      <c r="CT156" s="41">
        <f t="shared" si="153"/>
        <v>-1.3847896858793602E-2</v>
      </c>
      <c r="CU156" s="41">
        <f t="shared" si="154"/>
        <v>-3.9597988950826737E-2</v>
      </c>
      <c r="CV156" s="41">
        <f t="shared" si="155"/>
        <v>4.2643987864577392E-3</v>
      </c>
      <c r="CW156" s="41">
        <f t="shared" si="156"/>
        <v>2.4287848468180682E-2</v>
      </c>
      <c r="CX156" s="41">
        <f t="shared" si="157"/>
        <v>1.3308137454204325E-2</v>
      </c>
      <c r="CY156" s="41">
        <f t="shared" si="158"/>
        <v>-2.2660480656608306E-2</v>
      </c>
      <c r="CZ156" s="41">
        <f t="shared" si="159"/>
        <v>5.3495397921789437E-2</v>
      </c>
      <c r="DA156" s="41">
        <f t="shared" si="160"/>
        <v>3.1076734863511827E-4</v>
      </c>
      <c r="DB156" s="41">
        <f t="shared" si="161"/>
        <v>-1.2184659016367328E-2</v>
      </c>
      <c r="DC156" s="41">
        <f t="shared" si="162"/>
        <v>1.4042407628090557E-2</v>
      </c>
      <c r="DD156" s="41">
        <f t="shared" si="163"/>
        <v>1.6220662058696687E-2</v>
      </c>
      <c r="DE156" s="41">
        <f t="shared" si="164"/>
        <v>-1.0120449495096747E-2</v>
      </c>
      <c r="DF156" s="41">
        <f t="shared" si="165"/>
        <v>6.2451217057582645E-3</v>
      </c>
      <c r="DG156" s="41">
        <f t="shared" si="166"/>
        <v>-1.0946954882029137E-2</v>
      </c>
      <c r="DH156" s="47">
        <f t="shared" si="167"/>
        <v>2.3368273141159763E-2</v>
      </c>
    </row>
    <row r="157" spans="1:112">
      <c r="A157" s="43">
        <v>42076</v>
      </c>
      <c r="B157" s="34">
        <v>43.240001999999997</v>
      </c>
      <c r="C157" s="34">
        <v>4.3720559999999997</v>
      </c>
      <c r="D157" s="34"/>
      <c r="E157" s="34">
        <v>4.6500000000000004</v>
      </c>
      <c r="F157" s="34">
        <v>14.57</v>
      </c>
      <c r="G157" s="34">
        <v>66.189598000000004</v>
      </c>
      <c r="H157" s="34">
        <v>13.537615000000001</v>
      </c>
      <c r="I157" s="34">
        <v>8.98</v>
      </c>
      <c r="J157" s="34">
        <v>575.03649900000005</v>
      </c>
      <c r="K157" s="34">
        <v>2.5499999999999998</v>
      </c>
      <c r="L157" s="34">
        <v>67.599997999999999</v>
      </c>
      <c r="M157" s="34">
        <v>16.219999000000001</v>
      </c>
      <c r="N157" s="34">
        <v>35.963436000000002</v>
      </c>
      <c r="O157" s="34">
        <v>6.34</v>
      </c>
      <c r="P157" s="34">
        <v>39.07</v>
      </c>
      <c r="Q157" s="34">
        <v>14.6</v>
      </c>
      <c r="R157" s="34">
        <v>19.93</v>
      </c>
      <c r="S157" s="34">
        <v>65.545563000000001</v>
      </c>
      <c r="T157" s="34">
        <v>19.014233000000001</v>
      </c>
      <c r="U157" s="34">
        <v>20.139999</v>
      </c>
      <c r="V157" s="34">
        <v>6.7378830000000001</v>
      </c>
      <c r="W157" s="34">
        <v>40.790000999999997</v>
      </c>
      <c r="X157" s="34">
        <v>22.5</v>
      </c>
      <c r="Y157" s="34">
        <v>14.669968000000001</v>
      </c>
      <c r="Z157" s="34">
        <v>22.038754000000001</v>
      </c>
      <c r="AA157" s="34">
        <v>55.894176000000002</v>
      </c>
      <c r="AB157" s="34">
        <v>31.738312000000001</v>
      </c>
      <c r="AC157" s="34">
        <v>12.65</v>
      </c>
      <c r="AD157" s="34">
        <v>46.900002000000001</v>
      </c>
      <c r="AE157" s="34">
        <v>26.888725000000001</v>
      </c>
      <c r="AF157" s="34">
        <v>8.26</v>
      </c>
      <c r="AG157" s="34">
        <v>240.800003</v>
      </c>
      <c r="AH157" s="34">
        <v>30.158379</v>
      </c>
      <c r="AI157" s="34">
        <v>65.548927000000006</v>
      </c>
      <c r="AJ157" s="34">
        <v>6.6621499999999996</v>
      </c>
      <c r="AK157" s="34">
        <v>24.690000999999999</v>
      </c>
      <c r="AL157" s="34">
        <v>2.57</v>
      </c>
      <c r="AM157" s="34">
        <v>27.854717000000001</v>
      </c>
      <c r="AN157" s="34">
        <v>30.200001</v>
      </c>
      <c r="AO157" s="34">
        <v>60</v>
      </c>
      <c r="AP157" s="34">
        <v>5.04</v>
      </c>
      <c r="AQ157" s="34">
        <v>17.649999999999999</v>
      </c>
      <c r="AR157" s="34">
        <v>9.44</v>
      </c>
      <c r="AS157" s="34">
        <v>33.075046999999998</v>
      </c>
      <c r="AT157" s="34">
        <v>9.7406229999999994</v>
      </c>
      <c r="AU157" s="34">
        <v>8.19</v>
      </c>
      <c r="AV157" s="34">
        <v>15.094906999999999</v>
      </c>
      <c r="AW157" s="34">
        <v>26.875430999999999</v>
      </c>
      <c r="AX157" s="34">
        <v>5.82</v>
      </c>
      <c r="AY157" s="34">
        <v>20.540001</v>
      </c>
      <c r="AZ157" s="34">
        <v>66.279999000000004</v>
      </c>
      <c r="BA157" s="34">
        <v>29.049999</v>
      </c>
      <c r="BB157" s="34">
        <v>22.003640999999998</v>
      </c>
      <c r="BC157" s="34">
        <v>26.767992</v>
      </c>
      <c r="BD157" s="34">
        <v>26.719999000000001</v>
      </c>
      <c r="BE157" s="38"/>
      <c r="BF157" s="41">
        <f t="shared" si="115"/>
        <v>6.521723118040311E-2</v>
      </c>
      <c r="BG157" s="41">
        <f t="shared" si="116"/>
        <v>1.326282960720261E-2</v>
      </c>
      <c r="BH157" s="41"/>
      <c r="BI157" s="41">
        <f t="shared" si="117"/>
        <v>3.5014517845102053E-2</v>
      </c>
      <c r="BJ157" s="41">
        <f t="shared" si="118"/>
        <v>8.270205648672424E-3</v>
      </c>
      <c r="BK157" s="41">
        <f t="shared" si="119"/>
        <v>1.538714020319054E-2</v>
      </c>
      <c r="BL157" s="41">
        <f t="shared" si="120"/>
        <v>2.1538179445825985E-2</v>
      </c>
      <c r="BM157" s="41">
        <f t="shared" si="121"/>
        <v>-2.2246950221110513E-3</v>
      </c>
      <c r="BN157" s="41">
        <f t="shared" si="122"/>
        <v>-5.449599663918705E-3</v>
      </c>
      <c r="BO157" s="41">
        <f t="shared" si="123"/>
        <v>-3.4685557987890102E-2</v>
      </c>
      <c r="BP157" s="41">
        <f t="shared" si="124"/>
        <v>-1.4781821419628674E-3</v>
      </c>
      <c r="BQ157" s="41">
        <f t="shared" si="125"/>
        <v>4.3249373663184721E-3</v>
      </c>
      <c r="BR157" s="41">
        <f t="shared" si="126"/>
        <v>1.2732622570739279E-2</v>
      </c>
      <c r="BS157" s="41">
        <f t="shared" si="127"/>
        <v>1.9108861698046507E-2</v>
      </c>
      <c r="BT157" s="41">
        <f t="shared" si="128"/>
        <v>2.8194559599963266E-3</v>
      </c>
      <c r="BU157" s="41">
        <f t="shared" si="129"/>
        <v>3.4305350967892222E-3</v>
      </c>
      <c r="BV157" s="41">
        <f t="shared" si="130"/>
        <v>-2.5056389957041083E-3</v>
      </c>
      <c r="BW157" s="41">
        <f t="shared" si="131"/>
        <v>2.7112947340182325E-2</v>
      </c>
      <c r="BX157" s="47">
        <f t="shared" si="132"/>
        <v>-5.1760620021805096E-3</v>
      </c>
      <c r="BY157" s="47">
        <f t="shared" si="133"/>
        <v>-2.2583238157553458E-2</v>
      </c>
      <c r="BZ157" s="41">
        <f t="shared" si="134"/>
        <v>3.1273755233474365E-2</v>
      </c>
      <c r="CA157" s="41">
        <f t="shared" si="135"/>
        <v>9.3596987548971271E-3</v>
      </c>
      <c r="CB157" s="41">
        <f t="shared" si="136"/>
        <v>6.2416162007579408E-3</v>
      </c>
      <c r="CC157" s="41">
        <f t="shared" si="137"/>
        <v>-1.1873563587813021E-2</v>
      </c>
      <c r="CD157" s="41">
        <f t="shared" si="138"/>
        <v>1.3356383797094248E-2</v>
      </c>
      <c r="CE157" s="41">
        <f t="shared" si="139"/>
        <v>5.7758708447070064E-3</v>
      </c>
      <c r="CF157" s="41">
        <f t="shared" si="140"/>
        <v>1.3994648786764012E-2</v>
      </c>
      <c r="CG157" s="41">
        <f t="shared" si="114"/>
        <v>-8.2243454229030937E-3</v>
      </c>
      <c r="CH157" s="41">
        <f t="shared" si="141"/>
        <v>-2.1298836139025962E-3</v>
      </c>
      <c r="CI157" s="41">
        <f t="shared" si="142"/>
        <v>1.9659477909647612E-2</v>
      </c>
      <c r="CJ157" s="41">
        <f t="shared" si="143"/>
        <v>-1.5615932946228213E-2</v>
      </c>
      <c r="CK157" s="41">
        <f t="shared" si="144"/>
        <v>-7.2410993237515126E-3</v>
      </c>
      <c r="CL157" s="41">
        <f t="shared" si="145"/>
        <v>-1.8233934739004733E-2</v>
      </c>
      <c r="CM157" s="41">
        <f t="shared" si="146"/>
        <v>1.1645554995556799E-2</v>
      </c>
      <c r="CN157" s="41">
        <f t="shared" si="147"/>
        <v>2.6423359786692215E-2</v>
      </c>
      <c r="CO157" s="41">
        <f t="shared" si="148"/>
        <v>5.8803678040752379E-2</v>
      </c>
      <c r="CP157" s="41">
        <f t="shared" si="149"/>
        <v>-3.8172573505029714E-2</v>
      </c>
      <c r="CQ157" s="41">
        <f t="shared" si="150"/>
        <v>1.3055002020746208E-2</v>
      </c>
      <c r="CR157" s="41">
        <f t="shared" si="151"/>
        <v>-1.6420664526454777E-2</v>
      </c>
      <c r="CS157" s="41">
        <f t="shared" si="152"/>
        <v>2.3024968465454244E-2</v>
      </c>
      <c r="CT157" s="41">
        <f t="shared" si="153"/>
        <v>3.9761483796394168E-3</v>
      </c>
      <c r="CU157" s="41">
        <f t="shared" si="154"/>
        <v>1.8296679651791003E-2</v>
      </c>
      <c r="CV157" s="41">
        <f t="shared" si="155"/>
        <v>4.246290881451004E-3</v>
      </c>
      <c r="CW157" s="41">
        <f t="shared" si="156"/>
        <v>-1.368072543180871E-2</v>
      </c>
      <c r="CX157" s="41">
        <f t="shared" si="157"/>
        <v>-3.7840673183869916E-3</v>
      </c>
      <c r="CY157" s="41">
        <f t="shared" si="158"/>
        <v>-1.2136071282225561E-2</v>
      </c>
      <c r="CZ157" s="41">
        <f t="shared" si="159"/>
        <v>-6.6849015543896341E-3</v>
      </c>
      <c r="DA157" s="41">
        <f t="shared" si="160"/>
        <v>2.4829658208675928E-3</v>
      </c>
      <c r="DB157" s="41">
        <f t="shared" si="161"/>
        <v>1.908123807542771E-2</v>
      </c>
      <c r="DC157" s="41">
        <f t="shared" si="162"/>
        <v>2.264995836237425E-2</v>
      </c>
      <c r="DD157" s="41">
        <f t="shared" si="163"/>
        <v>6.0533176987565707E-3</v>
      </c>
      <c r="DE157" s="41">
        <f t="shared" si="164"/>
        <v>1.8763545949930991E-2</v>
      </c>
      <c r="DF157" s="41">
        <f t="shared" si="165"/>
        <v>-4.0092756608517653E-2</v>
      </c>
      <c r="DG157" s="41">
        <f t="shared" si="166"/>
        <v>8.4450431908690785E-3</v>
      </c>
      <c r="DH157" s="47">
        <f t="shared" si="167"/>
        <v>1.1669584934253676E-2</v>
      </c>
    </row>
    <row r="158" spans="1:112">
      <c r="A158" s="43">
        <v>42079</v>
      </c>
      <c r="B158" s="34">
        <v>41.75</v>
      </c>
      <c r="C158" s="34">
        <v>4.3778160000000002</v>
      </c>
      <c r="D158" s="34"/>
      <c r="E158" s="34">
        <v>4.75</v>
      </c>
      <c r="F158" s="34">
        <v>13.87</v>
      </c>
      <c r="G158" s="34">
        <v>66.593849000000006</v>
      </c>
      <c r="H158" s="34">
        <v>13.647031</v>
      </c>
      <c r="I158" s="34">
        <v>9.1</v>
      </c>
      <c r="J158" s="34">
        <v>577.131348</v>
      </c>
      <c r="K158" s="34">
        <v>2.4900000000000002</v>
      </c>
      <c r="L158" s="34">
        <v>67.650002000000001</v>
      </c>
      <c r="M158" s="34">
        <v>16.139999</v>
      </c>
      <c r="N158" s="34">
        <v>35.833443000000003</v>
      </c>
      <c r="O158" s="34">
        <v>6.35</v>
      </c>
      <c r="P158" s="34">
        <v>38.520000000000003</v>
      </c>
      <c r="Q158" s="34">
        <v>14.09</v>
      </c>
      <c r="R158" s="34">
        <v>19.959999</v>
      </c>
      <c r="S158" s="34">
        <v>66.989418000000001</v>
      </c>
      <c r="T158" s="34">
        <v>18.974764</v>
      </c>
      <c r="U158" s="34">
        <v>20.559999000000001</v>
      </c>
      <c r="V158" s="34">
        <v>6.5123829999999998</v>
      </c>
      <c r="W158" s="34">
        <v>40.900002000000001</v>
      </c>
      <c r="X158" s="34">
        <v>22.790001</v>
      </c>
      <c r="Y158" s="34">
        <v>15.127492</v>
      </c>
      <c r="Z158" s="34">
        <v>21.554203000000001</v>
      </c>
      <c r="AA158" s="34">
        <v>55.845199999999998</v>
      </c>
      <c r="AB158" s="34">
        <v>32.226303000000001</v>
      </c>
      <c r="AC158" s="34">
        <v>12.68</v>
      </c>
      <c r="AD158" s="34">
        <v>46.369999</v>
      </c>
      <c r="AE158" s="34">
        <v>26.962187</v>
      </c>
      <c r="AF158" s="34">
        <v>8.2799999999999994</v>
      </c>
      <c r="AG158" s="34">
        <v>238.70001199999999</v>
      </c>
      <c r="AH158" s="34">
        <v>30.049206000000002</v>
      </c>
      <c r="AI158" s="34">
        <v>65.578102000000001</v>
      </c>
      <c r="AJ158" s="34">
        <v>6.5107160000000004</v>
      </c>
      <c r="AK158" s="34">
        <v>24.799999</v>
      </c>
      <c r="AL158" s="34">
        <v>2.73</v>
      </c>
      <c r="AM158" s="34">
        <v>28.161804</v>
      </c>
      <c r="AN158" s="34">
        <v>29.9</v>
      </c>
      <c r="AO158" s="34">
        <v>60.331429</v>
      </c>
      <c r="AP158" s="34">
        <v>4.9000000000000004</v>
      </c>
      <c r="AQ158" s="34">
        <v>17.16</v>
      </c>
      <c r="AR158" s="34">
        <v>9.4</v>
      </c>
      <c r="AS158" s="34">
        <v>33.075046999999998</v>
      </c>
      <c r="AT158" s="34">
        <v>9.7498559999999994</v>
      </c>
      <c r="AU158" s="34">
        <v>8.27</v>
      </c>
      <c r="AV158" s="34">
        <v>14.99366</v>
      </c>
      <c r="AW158" s="34">
        <v>26.708817</v>
      </c>
      <c r="AX158" s="34">
        <v>6.05</v>
      </c>
      <c r="AY158" s="34">
        <v>20.68</v>
      </c>
      <c r="AZ158" s="34">
        <v>66.860000999999997</v>
      </c>
      <c r="BA158" s="34">
        <v>28.32</v>
      </c>
      <c r="BB158" s="34">
        <v>22.181881000000001</v>
      </c>
      <c r="BC158" s="34">
        <v>26.820681</v>
      </c>
      <c r="BD158" s="34">
        <v>27.780000999999999</v>
      </c>
      <c r="BE158" s="38"/>
      <c r="BF158" s="41">
        <f t="shared" si="115"/>
        <v>-3.5066587727610961E-2</v>
      </c>
      <c r="BG158" s="41">
        <f t="shared" si="116"/>
        <v>1.3165908785952715E-3</v>
      </c>
      <c r="BH158" s="41"/>
      <c r="BI158" s="41">
        <f t="shared" si="117"/>
        <v>2.1277398447284879E-2</v>
      </c>
      <c r="BJ158" s="41">
        <f t="shared" si="118"/>
        <v>-4.9236385880373337E-2</v>
      </c>
      <c r="BK158" s="41">
        <f t="shared" si="119"/>
        <v>6.0888952363833586E-3</v>
      </c>
      <c r="BL158" s="41">
        <f t="shared" si="120"/>
        <v>8.0498816023703377E-3</v>
      </c>
      <c r="BM158" s="41">
        <f t="shared" si="121"/>
        <v>1.3274531208696108E-2</v>
      </c>
      <c r="BN158" s="41">
        <f t="shared" si="122"/>
        <v>3.6363648123475369E-3</v>
      </c>
      <c r="BO158" s="41">
        <f t="shared" si="123"/>
        <v>-2.3810648693718333E-2</v>
      </c>
      <c r="BP158" s="41">
        <f t="shared" si="124"/>
        <v>7.394307176094569E-4</v>
      </c>
      <c r="BQ158" s="41">
        <f t="shared" si="125"/>
        <v>-4.94438615105172E-3</v>
      </c>
      <c r="BR158" s="41">
        <f t="shared" si="126"/>
        <v>-3.6211362905005525E-3</v>
      </c>
      <c r="BS158" s="41">
        <f t="shared" si="127"/>
        <v>1.5760444554657142E-3</v>
      </c>
      <c r="BT158" s="41">
        <f t="shared" si="128"/>
        <v>-1.4177322137054384E-2</v>
      </c>
      <c r="BU158" s="41">
        <f t="shared" si="129"/>
        <v>-3.5556202803701843E-2</v>
      </c>
      <c r="BV158" s="41">
        <f t="shared" si="130"/>
        <v>1.5040865584128676E-3</v>
      </c>
      <c r="BW158" s="41">
        <f t="shared" si="131"/>
        <v>2.1789147487041978E-2</v>
      </c>
      <c r="BX158" s="47">
        <f t="shared" si="132"/>
        <v>-2.077918203600889E-3</v>
      </c>
      <c r="BY158" s="47">
        <f t="shared" si="133"/>
        <v>2.0639554310848945E-2</v>
      </c>
      <c r="BZ158" s="41">
        <f t="shared" si="134"/>
        <v>-3.4040339163525064E-2</v>
      </c>
      <c r="CA158" s="41">
        <f t="shared" si="135"/>
        <v>2.6931341032309735E-3</v>
      </c>
      <c r="CB158" s="41">
        <f t="shared" si="136"/>
        <v>1.2806577926111694E-2</v>
      </c>
      <c r="CC158" s="41">
        <f t="shared" si="137"/>
        <v>3.0711339845906446E-2</v>
      </c>
      <c r="CD158" s="41">
        <f t="shared" si="138"/>
        <v>-2.223161677558683E-2</v>
      </c>
      <c r="CE158" s="41">
        <f t="shared" si="139"/>
        <v>-8.7661135920959166E-4</v>
      </c>
      <c r="CF158" s="41">
        <f t="shared" si="140"/>
        <v>1.5258450873662437E-2</v>
      </c>
      <c r="CG158" s="41">
        <f t="shared" si="114"/>
        <v>-6.0241146033809022E-3</v>
      </c>
      <c r="CH158" s="41">
        <f t="shared" si="141"/>
        <v>-1.1365041258454245E-2</v>
      </c>
      <c r="CI158" s="41">
        <f t="shared" si="142"/>
        <v>2.7283491715141472E-3</v>
      </c>
      <c r="CJ158" s="41">
        <f t="shared" si="143"/>
        <v>2.4183808642816527E-3</v>
      </c>
      <c r="CK158" s="41">
        <f t="shared" si="144"/>
        <v>-8.7591422760462806E-3</v>
      </c>
      <c r="CL158" s="41">
        <f t="shared" si="145"/>
        <v>-3.626557007819344E-3</v>
      </c>
      <c r="CM158" s="41">
        <f t="shared" si="146"/>
        <v>4.4498835524464393E-4</v>
      </c>
      <c r="CN158" s="41">
        <f t="shared" si="147"/>
        <v>-2.2992820467416714E-2</v>
      </c>
      <c r="CO158" s="41">
        <f t="shared" si="148"/>
        <v>4.4452689890401983E-3</v>
      </c>
      <c r="CP158" s="41">
        <f t="shared" si="149"/>
        <v>6.0395710289739932E-2</v>
      </c>
      <c r="CQ158" s="41">
        <f t="shared" si="150"/>
        <v>1.0964268072637891E-2</v>
      </c>
      <c r="CR158" s="41">
        <f t="shared" si="151"/>
        <v>-9.9834770967655376E-3</v>
      </c>
      <c r="CS158" s="41">
        <f t="shared" si="152"/>
        <v>5.5086163415649014E-3</v>
      </c>
      <c r="CT158" s="41">
        <f t="shared" si="153"/>
        <v>-2.8170876966696221E-2</v>
      </c>
      <c r="CU158" s="41">
        <f t="shared" si="154"/>
        <v>-2.8154689319489418E-2</v>
      </c>
      <c r="CV158" s="41">
        <f t="shared" si="155"/>
        <v>-4.2462908814509849E-3</v>
      </c>
      <c r="CW158" s="41">
        <f t="shared" si="156"/>
        <v>0</v>
      </c>
      <c r="CX158" s="41">
        <f t="shared" si="157"/>
        <v>9.4743702201027888E-4</v>
      </c>
      <c r="CY158" s="41">
        <f t="shared" si="158"/>
        <v>9.7206111706218557E-3</v>
      </c>
      <c r="CZ158" s="41">
        <f t="shared" si="159"/>
        <v>-6.729957072555531E-3</v>
      </c>
      <c r="DA158" s="41">
        <f t="shared" si="160"/>
        <v>-6.2187879154115182E-3</v>
      </c>
      <c r="DB158" s="41">
        <f t="shared" si="161"/>
        <v>3.8758010299403504E-2</v>
      </c>
      <c r="DC158" s="41">
        <f t="shared" si="162"/>
        <v>6.7927964543257457E-3</v>
      </c>
      <c r="DD158" s="41">
        <f t="shared" si="163"/>
        <v>8.7127184777236587E-3</v>
      </c>
      <c r="DE158" s="41">
        <f t="shared" si="164"/>
        <v>-2.5450180048992712E-2</v>
      </c>
      <c r="DF158" s="41">
        <f t="shared" si="165"/>
        <v>8.0678447933328484E-3</v>
      </c>
      <c r="DG158" s="41">
        <f t="shared" si="166"/>
        <v>1.9664236499473985E-3</v>
      </c>
      <c r="DH158" s="47">
        <f t="shared" si="167"/>
        <v>3.8904062080022693E-2</v>
      </c>
    </row>
    <row r="159" spans="1:112">
      <c r="A159" s="43">
        <v>42080</v>
      </c>
      <c r="B159" s="34">
        <v>42.099997999999999</v>
      </c>
      <c r="C159" s="34">
        <v>4.452699</v>
      </c>
      <c r="D159" s="34"/>
      <c r="E159" s="34">
        <v>4.75</v>
      </c>
      <c r="F159" s="34">
        <v>562.79998799999998</v>
      </c>
      <c r="G159" s="34">
        <v>65.500488000000004</v>
      </c>
      <c r="H159" s="34">
        <v>14.174212000000001</v>
      </c>
      <c r="I159" s="34">
        <v>8.99</v>
      </c>
      <c r="J159" s="34">
        <v>572.94164999999998</v>
      </c>
      <c r="K159" s="34">
        <v>2.34</v>
      </c>
      <c r="L159" s="34">
        <v>68.930000000000007</v>
      </c>
      <c r="M159" s="34">
        <v>16.27</v>
      </c>
      <c r="N159" s="34">
        <v>35.657009000000002</v>
      </c>
      <c r="O159" s="34">
        <v>6.22</v>
      </c>
      <c r="P159" s="34">
        <v>37.82</v>
      </c>
      <c r="Q159" s="34">
        <v>13.65</v>
      </c>
      <c r="R159" s="34">
        <v>20.149999999999999</v>
      </c>
      <c r="S159" s="34">
        <v>67.514472999999995</v>
      </c>
      <c r="T159" s="34">
        <v>18.787286999999999</v>
      </c>
      <c r="U159" s="34">
        <v>20.809999000000001</v>
      </c>
      <c r="V159" s="34">
        <v>6.1966859999999997</v>
      </c>
      <c r="W159" s="34">
        <v>40.900002000000001</v>
      </c>
      <c r="X159" s="34">
        <v>22.360001</v>
      </c>
      <c r="Y159" s="34">
        <v>15.50714</v>
      </c>
      <c r="Z159" s="34">
        <v>21.270157000000001</v>
      </c>
      <c r="AA159" s="34">
        <v>57.335799999999999</v>
      </c>
      <c r="AB159" s="34">
        <v>31.803999000000001</v>
      </c>
      <c r="AC159" s="34">
        <v>12.21</v>
      </c>
      <c r="AD159" s="34">
        <v>45.650002000000001</v>
      </c>
      <c r="AE159" s="34">
        <v>26.796892</v>
      </c>
      <c r="AF159" s="34">
        <v>8.2799999999999994</v>
      </c>
      <c r="AG159" s="34">
        <v>233.449997</v>
      </c>
      <c r="AH159" s="34">
        <v>30.13109</v>
      </c>
      <c r="AI159" s="34">
        <v>67.864563000000004</v>
      </c>
      <c r="AJ159" s="34">
        <v>6.5107160000000004</v>
      </c>
      <c r="AK159" s="34">
        <v>24.75</v>
      </c>
      <c r="AL159" s="34">
        <v>2.73</v>
      </c>
      <c r="AM159" s="34">
        <v>28.071482</v>
      </c>
      <c r="AN159" s="34">
        <v>29.700001</v>
      </c>
      <c r="AO159" s="34">
        <v>58.577145000000002</v>
      </c>
      <c r="AP159" s="34">
        <v>4.8499999999999996</v>
      </c>
      <c r="AQ159" s="34">
        <v>16.68</v>
      </c>
      <c r="AR159" s="34">
        <v>9.32</v>
      </c>
      <c r="AS159" s="34">
        <v>33.002338000000002</v>
      </c>
      <c r="AT159" s="34">
        <v>9.8144860000000005</v>
      </c>
      <c r="AU159" s="34">
        <v>8.35</v>
      </c>
      <c r="AV159" s="34">
        <v>14.754351</v>
      </c>
      <c r="AW159" s="34">
        <v>26.683820999999998</v>
      </c>
      <c r="AX159" s="34">
        <v>6.06</v>
      </c>
      <c r="AY159" s="34">
        <v>20.549999</v>
      </c>
      <c r="AZ159" s="34">
        <v>65.910004000000001</v>
      </c>
      <c r="BA159" s="34">
        <v>28.65</v>
      </c>
      <c r="BB159" s="34">
        <v>21.094619999999999</v>
      </c>
      <c r="BC159" s="34">
        <v>26.787154999999998</v>
      </c>
      <c r="BD159" s="34">
        <v>27.639999</v>
      </c>
      <c r="BE159" s="38"/>
      <c r="BF159" s="41">
        <f t="shared" si="115"/>
        <v>8.348241885531767E-3</v>
      </c>
      <c r="BG159" s="41">
        <f t="shared" si="116"/>
        <v>1.696045928105102E-2</v>
      </c>
      <c r="BH159" s="41"/>
      <c r="BI159" s="41">
        <f t="shared" si="117"/>
        <v>0</v>
      </c>
      <c r="BJ159" s="41">
        <f t="shared" si="118"/>
        <v>3.7031960695915318</v>
      </c>
      <c r="BK159" s="41">
        <f t="shared" si="119"/>
        <v>-1.655462292865106E-2</v>
      </c>
      <c r="BL159" s="41">
        <f t="shared" si="120"/>
        <v>3.7902268424752264E-2</v>
      </c>
      <c r="BM159" s="41">
        <f t="shared" si="121"/>
        <v>-1.2161565039275408E-2</v>
      </c>
      <c r="BN159" s="41">
        <f t="shared" si="122"/>
        <v>-7.2860010481584879E-3</v>
      </c>
      <c r="BO159" s="41">
        <f t="shared" si="123"/>
        <v>-6.2131781107006276E-2</v>
      </c>
      <c r="BP159" s="41">
        <f t="shared" si="124"/>
        <v>1.87441127168319E-2</v>
      </c>
      <c r="BQ159" s="41">
        <f t="shared" si="125"/>
        <v>8.0223203470142414E-3</v>
      </c>
      <c r="BR159" s="41">
        <f t="shared" si="126"/>
        <v>-4.9358859335381323E-3</v>
      </c>
      <c r="BS159" s="41">
        <f t="shared" si="127"/>
        <v>-2.0684906153512189E-2</v>
      </c>
      <c r="BT159" s="41">
        <f t="shared" si="128"/>
        <v>-1.8339523699613391E-2</v>
      </c>
      <c r="BU159" s="41">
        <f t="shared" si="129"/>
        <v>-3.1725804279620046E-2</v>
      </c>
      <c r="BV159" s="41">
        <f t="shared" si="130"/>
        <v>9.4740676095755628E-3</v>
      </c>
      <c r="BW159" s="41">
        <f t="shared" si="131"/>
        <v>7.8073230911516467E-3</v>
      </c>
      <c r="BX159" s="47">
        <f t="shared" si="132"/>
        <v>-9.9294680972179354E-3</v>
      </c>
      <c r="BY159" s="47">
        <f t="shared" si="133"/>
        <v>1.208620040289083E-2</v>
      </c>
      <c r="BZ159" s="41">
        <f t="shared" si="134"/>
        <v>-4.9690808449706962E-2</v>
      </c>
      <c r="CA159" s="41">
        <f t="shared" si="135"/>
        <v>0</v>
      </c>
      <c r="CB159" s="41">
        <f t="shared" si="136"/>
        <v>-1.9048194126869616E-2</v>
      </c>
      <c r="CC159" s="41">
        <f t="shared" si="137"/>
        <v>2.4786812346088538E-2</v>
      </c>
      <c r="CD159" s="41">
        <f t="shared" si="138"/>
        <v>-1.3265821862622842E-2</v>
      </c>
      <c r="CE159" s="41">
        <f t="shared" si="139"/>
        <v>2.634163314809438E-2</v>
      </c>
      <c r="CF159" s="41">
        <f t="shared" si="140"/>
        <v>-1.3190945856456729E-2</v>
      </c>
      <c r="CG159" s="41">
        <f t="shared" si="114"/>
        <v>1.5094342488543404E-3</v>
      </c>
      <c r="CH159" s="41">
        <f t="shared" si="141"/>
        <v>-1.5649025985115153E-2</v>
      </c>
      <c r="CI159" s="41">
        <f t="shared" si="142"/>
        <v>-6.1494922895845346E-3</v>
      </c>
      <c r="CJ159" s="41">
        <f t="shared" si="143"/>
        <v>0</v>
      </c>
      <c r="CK159" s="41">
        <f t="shared" si="144"/>
        <v>-2.2239675050862991E-2</v>
      </c>
      <c r="CL159" s="41">
        <f t="shared" si="145"/>
        <v>2.7212910528769032E-3</v>
      </c>
      <c r="CM159" s="41">
        <f t="shared" si="146"/>
        <v>3.4272169227646219E-2</v>
      </c>
      <c r="CN159" s="41">
        <f t="shared" si="147"/>
        <v>0</v>
      </c>
      <c r="CO159" s="41">
        <f t="shared" si="148"/>
        <v>-2.0181238336556616E-3</v>
      </c>
      <c r="CP159" s="41">
        <f t="shared" si="149"/>
        <v>0</v>
      </c>
      <c r="CQ159" s="41">
        <f t="shared" si="150"/>
        <v>-3.2124061778479518E-3</v>
      </c>
      <c r="CR159" s="41">
        <f t="shared" si="151"/>
        <v>-6.7114009179536152E-3</v>
      </c>
      <c r="CS159" s="41">
        <f t="shared" si="152"/>
        <v>-2.9508575121981854E-2</v>
      </c>
      <c r="CT159" s="41">
        <f t="shared" si="153"/>
        <v>-1.0256500167189221E-2</v>
      </c>
      <c r="CU159" s="41">
        <f t="shared" si="154"/>
        <v>-2.8370697129215576E-2</v>
      </c>
      <c r="CV159" s="41">
        <f t="shared" si="155"/>
        <v>-8.5470605784584083E-3</v>
      </c>
      <c r="CW159" s="41">
        <f t="shared" si="156"/>
        <v>-2.2007235711659075E-3</v>
      </c>
      <c r="CX159" s="41">
        <f t="shared" si="157"/>
        <v>6.6069418639796377E-3</v>
      </c>
      <c r="CY159" s="41">
        <f t="shared" si="158"/>
        <v>9.6270298271642022E-3</v>
      </c>
      <c r="CZ159" s="41">
        <f t="shared" si="159"/>
        <v>-1.6089422749080259E-2</v>
      </c>
      <c r="DA159" s="41">
        <f t="shared" si="160"/>
        <v>-9.3630892806284907E-4</v>
      </c>
      <c r="DB159" s="41">
        <f t="shared" si="161"/>
        <v>1.6515280384729392E-3</v>
      </c>
      <c r="DC159" s="41">
        <f t="shared" si="162"/>
        <v>-6.3061573597864165E-3</v>
      </c>
      <c r="DD159" s="41">
        <f t="shared" si="163"/>
        <v>-1.4310660195133352E-2</v>
      </c>
      <c r="DE159" s="41">
        <f t="shared" si="164"/>
        <v>1.1585174335229473E-2</v>
      </c>
      <c r="DF159" s="41">
        <f t="shared" si="165"/>
        <v>-5.0257752791315467E-2</v>
      </c>
      <c r="DG159" s="41">
        <f t="shared" si="166"/>
        <v>-1.2507874546873847E-3</v>
      </c>
      <c r="DH159" s="47">
        <f t="shared" si="167"/>
        <v>-5.052410603298866E-3</v>
      </c>
    </row>
    <row r="160" spans="1:112">
      <c r="A160" s="43">
        <v>42081</v>
      </c>
      <c r="B160" s="34">
        <v>41.419998</v>
      </c>
      <c r="C160" s="34">
        <v>4.4757410000000002</v>
      </c>
      <c r="D160" s="34"/>
      <c r="E160" s="34">
        <v>4.8</v>
      </c>
      <c r="F160" s="34">
        <v>13.76</v>
      </c>
      <c r="G160" s="34">
        <v>65.123772000000002</v>
      </c>
      <c r="H160" s="34">
        <v>13.955380999999999</v>
      </c>
      <c r="I160" s="34">
        <v>9.06</v>
      </c>
      <c r="J160" s="34">
        <v>580.27362100000005</v>
      </c>
      <c r="K160" s="34">
        <v>2.2799999999999998</v>
      </c>
      <c r="L160" s="34">
        <v>68.440002000000007</v>
      </c>
      <c r="M160" s="34">
        <v>16.579999999999998</v>
      </c>
      <c r="N160" s="34">
        <v>35.202007000000002</v>
      </c>
      <c r="O160" s="34">
        <v>6.21</v>
      </c>
      <c r="P160" s="34">
        <v>38.650002000000001</v>
      </c>
      <c r="Q160" s="34">
        <v>13.54</v>
      </c>
      <c r="R160" s="34">
        <v>19.780000999999999</v>
      </c>
      <c r="S160" s="34">
        <v>66.492515999999995</v>
      </c>
      <c r="T160" s="34">
        <v>18.777418000000001</v>
      </c>
      <c r="U160" s="34">
        <v>21.6</v>
      </c>
      <c r="V160" s="34">
        <v>6.0162899999999997</v>
      </c>
      <c r="W160" s="34">
        <v>40.909999999999997</v>
      </c>
      <c r="X160" s="34">
        <v>22.540001</v>
      </c>
      <c r="Y160" s="34">
        <v>15.516873</v>
      </c>
      <c r="Z160" s="34">
        <v>22.214196999999999</v>
      </c>
      <c r="AA160" s="34">
        <v>55.992153000000002</v>
      </c>
      <c r="AB160" s="34">
        <v>31.869696000000001</v>
      </c>
      <c r="AC160" s="34">
        <v>12.6</v>
      </c>
      <c r="AD160" s="34">
        <v>44.130001</v>
      </c>
      <c r="AE160" s="34">
        <v>26.870358</v>
      </c>
      <c r="AF160" s="34">
        <v>8.33</v>
      </c>
      <c r="AG160" s="34">
        <v>229.95001199999999</v>
      </c>
      <c r="AH160" s="34">
        <v>30.176575</v>
      </c>
      <c r="AI160" s="34">
        <v>67.884003000000007</v>
      </c>
      <c r="AJ160" s="34">
        <v>6.4791290000000004</v>
      </c>
      <c r="AK160" s="34">
        <v>24.33</v>
      </c>
      <c r="AL160" s="34">
        <v>2.74</v>
      </c>
      <c r="AM160" s="34">
        <v>27.710201000000001</v>
      </c>
      <c r="AN160" s="34">
        <v>29.9</v>
      </c>
      <c r="AO160" s="34">
        <v>58.651428000000003</v>
      </c>
      <c r="AP160" s="34">
        <v>4.84</v>
      </c>
      <c r="AQ160" s="34">
        <v>16.700001</v>
      </c>
      <c r="AR160" s="34">
        <v>9.41</v>
      </c>
      <c r="AS160" s="34">
        <v>33.171978000000003</v>
      </c>
      <c r="AT160" s="34">
        <v>9.971444</v>
      </c>
      <c r="AU160" s="34">
        <v>7.87</v>
      </c>
      <c r="AV160" s="34">
        <v>14.717534000000001</v>
      </c>
      <c r="AW160" s="34">
        <v>26.950406999999998</v>
      </c>
      <c r="AX160" s="34">
        <v>6.19</v>
      </c>
      <c r="AY160" s="34">
        <v>20.639999</v>
      </c>
      <c r="AZ160" s="34">
        <v>66.620002999999997</v>
      </c>
      <c r="BA160" s="34">
        <v>28.34</v>
      </c>
      <c r="BB160" s="34">
        <v>21.611512999999999</v>
      </c>
      <c r="BC160" s="34">
        <v>26.676998000000001</v>
      </c>
      <c r="BD160" s="34">
        <v>27.549999</v>
      </c>
      <c r="BE160" s="38"/>
      <c r="BF160" s="41">
        <f t="shared" si="115"/>
        <v>-1.6283885500811682E-2</v>
      </c>
      <c r="BG160" s="41">
        <f t="shared" si="116"/>
        <v>5.161495435978671E-3</v>
      </c>
      <c r="BH160" s="41"/>
      <c r="BI160" s="41">
        <f t="shared" si="117"/>
        <v>1.0471299867295437E-2</v>
      </c>
      <c r="BJ160" s="41">
        <f t="shared" si="118"/>
        <v>-3.7111584714130745</v>
      </c>
      <c r="BK160" s="41">
        <f t="shared" si="119"/>
        <v>-5.7679491454434486E-3</v>
      </c>
      <c r="BL160" s="41">
        <f t="shared" si="120"/>
        <v>-1.5559088581794089E-2</v>
      </c>
      <c r="BM160" s="41">
        <f t="shared" si="121"/>
        <v>7.7562715713590646E-3</v>
      </c>
      <c r="BN160" s="41">
        <f t="shared" si="122"/>
        <v>1.2715873572637299E-2</v>
      </c>
      <c r="BO160" s="41">
        <f t="shared" si="123"/>
        <v>-2.5975486403260677E-2</v>
      </c>
      <c r="BP160" s="41">
        <f t="shared" si="124"/>
        <v>-7.1340186508913024E-3</v>
      </c>
      <c r="BQ160" s="41">
        <f t="shared" si="125"/>
        <v>1.8874228476202383E-2</v>
      </c>
      <c r="BR160" s="41">
        <f t="shared" si="126"/>
        <v>-1.2842635402406757E-2</v>
      </c>
      <c r="BS160" s="41">
        <f t="shared" si="127"/>
        <v>-1.6090108057006626E-3</v>
      </c>
      <c r="BT160" s="41">
        <f t="shared" si="128"/>
        <v>2.1708763549560625E-2</v>
      </c>
      <c r="BU160" s="41">
        <f t="shared" si="129"/>
        <v>-8.0912541468398883E-3</v>
      </c>
      <c r="BV160" s="41">
        <f t="shared" si="130"/>
        <v>-1.8532911642009937E-2</v>
      </c>
      <c r="BW160" s="41">
        <f t="shared" si="131"/>
        <v>-1.5252589734556087E-2</v>
      </c>
      <c r="BX160" s="47">
        <f t="shared" si="132"/>
        <v>-5.2544004948562801E-4</v>
      </c>
      <c r="BY160" s="47">
        <f t="shared" si="133"/>
        <v>3.7259722338397763E-2</v>
      </c>
      <c r="BZ160" s="41">
        <f t="shared" si="134"/>
        <v>-2.954384274438266E-2</v>
      </c>
      <c r="CA160" s="41">
        <f t="shared" si="135"/>
        <v>2.4441999279672694E-4</v>
      </c>
      <c r="CB160" s="41">
        <f t="shared" si="136"/>
        <v>8.0178599675851028E-3</v>
      </c>
      <c r="CC160" s="41">
        <f t="shared" si="137"/>
        <v>6.2744947401342701E-4</v>
      </c>
      <c r="CD160" s="41">
        <f t="shared" si="138"/>
        <v>4.3426578513765718E-2</v>
      </c>
      <c r="CE160" s="41">
        <f t="shared" si="139"/>
        <v>-2.3713654558959345E-2</v>
      </c>
      <c r="CF160" s="41">
        <f t="shared" si="140"/>
        <v>2.0635530359234613E-3</v>
      </c>
      <c r="CG160" s="41">
        <f t="shared" si="114"/>
        <v>-9.8522964430115944E-3</v>
      </c>
      <c r="CH160" s="41">
        <f t="shared" si="141"/>
        <v>-3.3863804910809203E-2</v>
      </c>
      <c r="CI160" s="41">
        <f t="shared" si="142"/>
        <v>2.7378353051508496E-3</v>
      </c>
      <c r="CJ160" s="41">
        <f t="shared" si="143"/>
        <v>6.0204877815830246E-3</v>
      </c>
      <c r="CK160" s="41">
        <f t="shared" si="144"/>
        <v>-1.5105962395039368E-2</v>
      </c>
      <c r="CL160" s="41">
        <f t="shared" si="145"/>
        <v>1.5084320914957306E-3</v>
      </c>
      <c r="CM160" s="41">
        <f t="shared" si="146"/>
        <v>2.8641186725892215E-4</v>
      </c>
      <c r="CN160" s="41">
        <f t="shared" si="147"/>
        <v>-4.8633470620062583E-3</v>
      </c>
      <c r="CO160" s="41">
        <f t="shared" si="148"/>
        <v>-1.7115332219268174E-2</v>
      </c>
      <c r="CP160" s="41">
        <f t="shared" si="149"/>
        <v>3.6563112031104792E-3</v>
      </c>
      <c r="CQ160" s="41">
        <f t="shared" si="150"/>
        <v>-1.2953573012474563E-2</v>
      </c>
      <c r="CR160" s="41">
        <f t="shared" si="151"/>
        <v>6.7114009179537098E-3</v>
      </c>
      <c r="CS160" s="41">
        <f t="shared" si="152"/>
        <v>1.2673191874843408E-3</v>
      </c>
      <c r="CT160" s="41">
        <f t="shared" si="153"/>
        <v>-2.0639842208514825E-3</v>
      </c>
      <c r="CU160" s="41">
        <f t="shared" si="154"/>
        <v>1.1983823723465199E-3</v>
      </c>
      <c r="CV160" s="41">
        <f t="shared" si="155"/>
        <v>9.6103248997884798E-3</v>
      </c>
      <c r="CW160" s="41">
        <f t="shared" si="156"/>
        <v>5.1270759371080292E-3</v>
      </c>
      <c r="CX160" s="41">
        <f t="shared" si="157"/>
        <v>1.586595045585347E-2</v>
      </c>
      <c r="CY160" s="41">
        <f t="shared" si="158"/>
        <v>-5.9203476433452216E-2</v>
      </c>
      <c r="CZ160" s="41">
        <f t="shared" si="159"/>
        <v>-2.4984502451574956E-3</v>
      </c>
      <c r="DA160" s="41">
        <f t="shared" si="160"/>
        <v>9.9409725967276423E-3</v>
      </c>
      <c r="DB160" s="41">
        <f t="shared" si="161"/>
        <v>2.1225286615281742E-2</v>
      </c>
      <c r="DC160" s="41">
        <f t="shared" si="162"/>
        <v>4.3699998833063988E-3</v>
      </c>
      <c r="DD160" s="41">
        <f t="shared" si="163"/>
        <v>1.0714642043609758E-2</v>
      </c>
      <c r="DE160" s="41">
        <f t="shared" si="164"/>
        <v>-1.0879208898214155E-2</v>
      </c>
      <c r="DF160" s="41">
        <f t="shared" si="165"/>
        <v>2.420815028367997E-2</v>
      </c>
      <c r="DG160" s="41">
        <f t="shared" si="166"/>
        <v>-4.1207855992829645E-3</v>
      </c>
      <c r="DH160" s="47">
        <f t="shared" si="167"/>
        <v>-3.261463418736254E-3</v>
      </c>
    </row>
    <row r="161" spans="1:112">
      <c r="A161" s="43">
        <v>42082</v>
      </c>
      <c r="B161" s="34">
        <v>44.25</v>
      </c>
      <c r="C161" s="34">
        <v>4.539104</v>
      </c>
      <c r="D161" s="34"/>
      <c r="E161" s="34">
        <v>5.23</v>
      </c>
      <c r="F161" s="34">
        <v>558</v>
      </c>
      <c r="G161" s="34">
        <v>65.068648999999994</v>
      </c>
      <c r="H161" s="34">
        <v>14.164265</v>
      </c>
      <c r="I161" s="34">
        <v>9.09</v>
      </c>
      <c r="J161" s="34">
        <v>562.46734600000002</v>
      </c>
      <c r="K161" s="34">
        <v>2.31</v>
      </c>
      <c r="L161" s="34">
        <v>68.610000999999997</v>
      </c>
      <c r="M161" s="34">
        <v>16.68</v>
      </c>
      <c r="N161" s="34">
        <v>35.322727</v>
      </c>
      <c r="O161" s="34">
        <v>6.16</v>
      </c>
      <c r="P161" s="34">
        <v>38.110000999999997</v>
      </c>
      <c r="Q161" s="34">
        <v>13.7</v>
      </c>
      <c r="R161" s="34">
        <v>18.940000999999999</v>
      </c>
      <c r="S161" s="34">
        <v>66.876914999999997</v>
      </c>
      <c r="T161" s="34">
        <v>19.547066000000001</v>
      </c>
      <c r="U161" s="34">
        <v>21.48</v>
      </c>
      <c r="V161" s="34">
        <v>6.0613869999999999</v>
      </c>
      <c r="W161" s="34">
        <v>40.860000999999997</v>
      </c>
      <c r="X161" s="34">
        <v>22.25</v>
      </c>
      <c r="Y161" s="34">
        <v>15.400058</v>
      </c>
      <c r="Z161" s="34">
        <v>22.197489000000001</v>
      </c>
      <c r="AA161" s="34">
        <v>55.404311999999997</v>
      </c>
      <c r="AB161" s="34">
        <v>32.188763000000002</v>
      </c>
      <c r="AC161" s="34">
        <v>13.01</v>
      </c>
      <c r="AD161" s="34">
        <v>44.02</v>
      </c>
      <c r="AE161" s="34">
        <v>26.787704000000002</v>
      </c>
      <c r="AF161" s="34">
        <v>8.4700000000000006</v>
      </c>
      <c r="AG161" s="34">
        <v>220.5</v>
      </c>
      <c r="AH161" s="34">
        <v>30.385824</v>
      </c>
      <c r="AI161" s="34">
        <v>69.119690000000006</v>
      </c>
      <c r="AJ161" s="34">
        <v>6.3862249999999996</v>
      </c>
      <c r="AK161" s="34">
        <v>22.889999</v>
      </c>
      <c r="AL161" s="34">
        <v>2.64</v>
      </c>
      <c r="AM161" s="34">
        <v>27.809555</v>
      </c>
      <c r="AN161" s="34">
        <v>30</v>
      </c>
      <c r="AO161" s="34">
        <v>58.799999</v>
      </c>
      <c r="AP161" s="34">
        <v>4.71</v>
      </c>
      <c r="AQ161" s="34">
        <v>16.98</v>
      </c>
      <c r="AR161" s="34">
        <v>9.33</v>
      </c>
      <c r="AS161" s="34">
        <v>33.016876000000003</v>
      </c>
      <c r="AT161" s="34">
        <v>10.054539999999999</v>
      </c>
      <c r="AU161" s="34">
        <v>8</v>
      </c>
      <c r="AV161" s="34">
        <v>14.561062</v>
      </c>
      <c r="AW161" s="34">
        <v>27.875139000000001</v>
      </c>
      <c r="AX161" s="34">
        <v>6.37</v>
      </c>
      <c r="AY161" s="34">
        <v>20.190000999999999</v>
      </c>
      <c r="AZ161" s="34">
        <v>65.889999000000003</v>
      </c>
      <c r="BA161" s="34">
        <v>29.950001</v>
      </c>
      <c r="BB161" s="34">
        <v>21.620428</v>
      </c>
      <c r="BC161" s="34">
        <v>26.978731</v>
      </c>
      <c r="BD161" s="34">
        <v>26.530000999999999</v>
      </c>
      <c r="BE161" s="38"/>
      <c r="BF161" s="41">
        <f t="shared" si="115"/>
        <v>6.6091563772353895E-2</v>
      </c>
      <c r="BG161" s="41">
        <f t="shared" si="116"/>
        <v>1.4057711136590323E-2</v>
      </c>
      <c r="BH161" s="41"/>
      <c r="BI161" s="41">
        <f t="shared" si="117"/>
        <v>8.57953601629865E-2</v>
      </c>
      <c r="BJ161" s="41">
        <f t="shared" si="118"/>
        <v>3.7025931298761132</v>
      </c>
      <c r="BK161" s="41">
        <f t="shared" si="119"/>
        <v>-8.4679281436626807E-4</v>
      </c>
      <c r="BL161" s="41">
        <f t="shared" si="120"/>
        <v>1.4857074820891441E-2</v>
      </c>
      <c r="BM161" s="41">
        <f t="shared" si="121"/>
        <v>3.3057881344994103E-3</v>
      </c>
      <c r="BN161" s="41">
        <f t="shared" si="122"/>
        <v>-3.1166671803403941E-2</v>
      </c>
      <c r="BO161" s="41">
        <f t="shared" si="123"/>
        <v>1.3072081567352921E-2</v>
      </c>
      <c r="BP161" s="41">
        <f t="shared" si="124"/>
        <v>2.4808330312648275E-3</v>
      </c>
      <c r="BQ161" s="41">
        <f t="shared" si="125"/>
        <v>6.0132472234518432E-3</v>
      </c>
      <c r="BR161" s="41">
        <f t="shared" si="126"/>
        <v>3.4234831117706355E-3</v>
      </c>
      <c r="BS161" s="41">
        <f t="shared" si="127"/>
        <v>-8.084118399958911E-3</v>
      </c>
      <c r="BT161" s="41">
        <f t="shared" si="128"/>
        <v>-1.4070085654271539E-2</v>
      </c>
      <c r="BU161" s="41">
        <f t="shared" si="129"/>
        <v>1.1747565349950235E-2</v>
      </c>
      <c r="BV161" s="41">
        <f t="shared" si="130"/>
        <v>-4.339523619444087E-2</v>
      </c>
      <c r="BW161" s="41">
        <f t="shared" si="131"/>
        <v>5.7644403450291988E-3</v>
      </c>
      <c r="BX161" s="47">
        <f t="shared" si="132"/>
        <v>4.0170220802403553E-2</v>
      </c>
      <c r="BY161" s="47">
        <f t="shared" si="133"/>
        <v>-5.571045049455472E-3</v>
      </c>
      <c r="BZ161" s="41">
        <f t="shared" si="134"/>
        <v>7.4678615075047632E-3</v>
      </c>
      <c r="CA161" s="41">
        <f t="shared" si="135"/>
        <v>-1.2229180780184384E-3</v>
      </c>
      <c r="CB161" s="41">
        <f t="shared" si="136"/>
        <v>-1.2949544364952341E-2</v>
      </c>
      <c r="CC161" s="41">
        <f t="shared" si="137"/>
        <v>-7.5567368498357596E-3</v>
      </c>
      <c r="CD161" s="41">
        <f t="shared" si="138"/>
        <v>-7.5241461394811519E-4</v>
      </c>
      <c r="CE161" s="41">
        <f t="shared" si="139"/>
        <v>-1.0554131257371695E-2</v>
      </c>
      <c r="CF161" s="41">
        <f t="shared" si="140"/>
        <v>9.9618268565092975E-3</v>
      </c>
      <c r="CG161" s="41">
        <f t="shared" si="114"/>
        <v>2.0355018642160851E-2</v>
      </c>
      <c r="CH161" s="41">
        <f t="shared" si="141"/>
        <v>-2.4957698434616995E-3</v>
      </c>
      <c r="CI161" s="41">
        <f t="shared" si="142"/>
        <v>-3.0807696846520678E-3</v>
      </c>
      <c r="CJ161" s="41">
        <f t="shared" si="143"/>
        <v>1.6667052485211862E-2</v>
      </c>
      <c r="CK161" s="41">
        <f t="shared" si="144"/>
        <v>-4.1964251284288358E-2</v>
      </c>
      <c r="CL161" s="41">
        <f t="shared" si="145"/>
        <v>6.9102227161287359E-3</v>
      </c>
      <c r="CM161" s="41">
        <f t="shared" si="146"/>
        <v>1.8039229189985857E-2</v>
      </c>
      <c r="CN161" s="41">
        <f t="shared" si="147"/>
        <v>-1.4442760754816493E-2</v>
      </c>
      <c r="CO161" s="41">
        <f t="shared" si="148"/>
        <v>-6.1010066518156519E-2</v>
      </c>
      <c r="CP161" s="41">
        <f t="shared" si="149"/>
        <v>-3.7179003241754133E-2</v>
      </c>
      <c r="CQ161" s="41">
        <f t="shared" si="150"/>
        <v>3.5790541319127467E-3</v>
      </c>
      <c r="CR161" s="41">
        <f t="shared" si="151"/>
        <v>3.3389012655146303E-3</v>
      </c>
      <c r="CS161" s="41">
        <f t="shared" si="152"/>
        <v>2.5299152686103945E-3</v>
      </c>
      <c r="CT161" s="41">
        <f t="shared" si="153"/>
        <v>-2.7226812700213925E-2</v>
      </c>
      <c r="CU161" s="41">
        <f t="shared" si="154"/>
        <v>1.6627401580254154E-2</v>
      </c>
      <c r="CV161" s="41">
        <f t="shared" si="155"/>
        <v>-8.5379387380358201E-3</v>
      </c>
      <c r="CW161" s="41">
        <f t="shared" si="156"/>
        <v>-4.6866586902442392E-3</v>
      </c>
      <c r="CX161" s="41">
        <f t="shared" si="157"/>
        <v>8.2988658044840947E-3</v>
      </c>
      <c r="CY161" s="41">
        <f t="shared" si="158"/>
        <v>1.6383479250524125E-2</v>
      </c>
      <c r="CZ161" s="41">
        <f t="shared" si="159"/>
        <v>-1.068859242355363E-2</v>
      </c>
      <c r="DA161" s="41">
        <f t="shared" si="160"/>
        <v>3.3736817033147522E-2</v>
      </c>
      <c r="DB161" s="41">
        <f t="shared" si="161"/>
        <v>2.8664382887567282E-2</v>
      </c>
      <c r="DC161" s="41">
        <f t="shared" si="162"/>
        <v>-2.2043410309533464E-2</v>
      </c>
      <c r="DD161" s="41">
        <f t="shared" si="163"/>
        <v>-1.101820804813603E-2</v>
      </c>
      <c r="DE161" s="41">
        <f t="shared" si="164"/>
        <v>5.5255123687905083E-2</v>
      </c>
      <c r="DF161" s="41">
        <f t="shared" si="165"/>
        <v>4.1242654945182895E-4</v>
      </c>
      <c r="DG161" s="41">
        <f t="shared" si="166"/>
        <v>1.1247118856729353E-2</v>
      </c>
      <c r="DH161" s="47">
        <f t="shared" si="167"/>
        <v>-3.7726293458457121E-2</v>
      </c>
    </row>
    <row r="162" spans="1:112">
      <c r="A162" s="43">
        <v>42083</v>
      </c>
      <c r="B162" s="34">
        <v>44.610000999999997</v>
      </c>
      <c r="C162" s="34">
        <v>4.5103020000000003</v>
      </c>
      <c r="D162" s="34"/>
      <c r="E162" s="34">
        <v>5.42</v>
      </c>
      <c r="F162" s="34">
        <v>566</v>
      </c>
      <c r="G162" s="34">
        <v>66.382523000000006</v>
      </c>
      <c r="H162" s="34">
        <v>14.194106</v>
      </c>
      <c r="I162" s="34">
        <v>9.27</v>
      </c>
      <c r="J162" s="34">
        <v>547.80346699999996</v>
      </c>
      <c r="K162" s="34">
        <v>2.2200000000000002</v>
      </c>
      <c r="L162" s="34">
        <v>68.540001000000004</v>
      </c>
      <c r="M162" s="34">
        <v>16.57</v>
      </c>
      <c r="N162" s="34">
        <v>34.979152999999997</v>
      </c>
      <c r="O162" s="34">
        <v>6.13</v>
      </c>
      <c r="P162" s="34">
        <v>38.450001</v>
      </c>
      <c r="Q162" s="34">
        <v>13.64</v>
      </c>
      <c r="R162" s="34">
        <v>19.5</v>
      </c>
      <c r="S162" s="34">
        <v>67.411338999999998</v>
      </c>
      <c r="T162" s="34">
        <v>18.915562000000001</v>
      </c>
      <c r="U162" s="34">
        <v>21.42</v>
      </c>
      <c r="V162" s="34">
        <v>6.0523680000000004</v>
      </c>
      <c r="W162" s="34">
        <v>40.529998999999997</v>
      </c>
      <c r="X162" s="34">
        <v>22.35</v>
      </c>
      <c r="Y162" s="34">
        <v>15.302714999999999</v>
      </c>
      <c r="Z162" s="34">
        <v>22.155716000000002</v>
      </c>
      <c r="AA162" s="34">
        <v>55.880187999999997</v>
      </c>
      <c r="AB162" s="34">
        <v>31.419239000000001</v>
      </c>
      <c r="AC162" s="34">
        <v>13.03</v>
      </c>
      <c r="AD162" s="34">
        <v>41.759998000000003</v>
      </c>
      <c r="AE162" s="34">
        <v>26.346905</v>
      </c>
      <c r="AF162" s="34">
        <v>8.41</v>
      </c>
      <c r="AG162" s="34">
        <v>214.550003</v>
      </c>
      <c r="AH162" s="34">
        <v>30.358519000000001</v>
      </c>
      <c r="AI162" s="34">
        <v>69.392135999999994</v>
      </c>
      <c r="AJ162" s="34">
        <v>6.6937369999999996</v>
      </c>
      <c r="AK162" s="34">
        <v>22.99</v>
      </c>
      <c r="AL162" s="34">
        <v>2.54</v>
      </c>
      <c r="AM162" s="34">
        <v>27.926971000000002</v>
      </c>
      <c r="AN162" s="34">
        <v>31.300001000000002</v>
      </c>
      <c r="AO162" s="34">
        <v>59.200001</v>
      </c>
      <c r="AP162" s="34">
        <v>4.72</v>
      </c>
      <c r="AQ162" s="34">
        <v>16.989999999999998</v>
      </c>
      <c r="AR162" s="34">
        <v>9.43</v>
      </c>
      <c r="AS162" s="34">
        <v>33.268920999999999</v>
      </c>
      <c r="AT162" s="34">
        <v>10.109935999999999</v>
      </c>
      <c r="AU162" s="34">
        <v>7.69</v>
      </c>
      <c r="AV162" s="34">
        <v>15.186947999999999</v>
      </c>
      <c r="AW162" s="34">
        <v>27.916789999999999</v>
      </c>
      <c r="AX162" s="34">
        <v>6.46</v>
      </c>
      <c r="AY162" s="34">
        <v>20.52</v>
      </c>
      <c r="AZ162" s="34">
        <v>64.620002999999997</v>
      </c>
      <c r="BA162" s="34">
        <v>30.889999</v>
      </c>
      <c r="BB162" s="34">
        <v>21.344158</v>
      </c>
      <c r="BC162" s="34">
        <v>27.342721999999998</v>
      </c>
      <c r="BD162" s="34">
        <v>26.950001</v>
      </c>
      <c r="BE162" s="38"/>
      <c r="BF162" s="41">
        <f t="shared" si="115"/>
        <v>8.1027001027330903E-3</v>
      </c>
      <c r="BG162" s="41">
        <f t="shared" si="116"/>
        <v>-6.3655221689426257E-3</v>
      </c>
      <c r="BH162" s="41"/>
      <c r="BI162" s="41">
        <f t="shared" si="117"/>
        <v>3.5684537374723213E-2</v>
      </c>
      <c r="BJ162" s="41">
        <f t="shared" si="118"/>
        <v>1.423511582187191E-2</v>
      </c>
      <c r="BK162" s="41">
        <f t="shared" si="119"/>
        <v>1.9990962970480333E-2</v>
      </c>
      <c r="BL162" s="41">
        <f t="shared" si="120"/>
        <v>2.1045645403462185E-3</v>
      </c>
      <c r="BM162" s="41">
        <f t="shared" si="121"/>
        <v>1.9608471388376337E-2</v>
      </c>
      <c r="BN162" s="41">
        <f t="shared" si="122"/>
        <v>-2.6416495076840584E-2</v>
      </c>
      <c r="BO162" s="41">
        <f t="shared" si="123"/>
        <v>-3.9740328649513997E-2</v>
      </c>
      <c r="BP162" s="41">
        <f t="shared" si="124"/>
        <v>-1.0207802414509636E-3</v>
      </c>
      <c r="BQ162" s="41">
        <f t="shared" si="125"/>
        <v>-6.616565492129114E-3</v>
      </c>
      <c r="BR162" s="41">
        <f t="shared" si="126"/>
        <v>-9.7743256750483752E-3</v>
      </c>
      <c r="BS162" s="41">
        <f t="shared" si="127"/>
        <v>-4.8820275973084212E-3</v>
      </c>
      <c r="BT162" s="41">
        <f t="shared" si="128"/>
        <v>8.8819808338545751E-3</v>
      </c>
      <c r="BU162" s="41">
        <f t="shared" si="129"/>
        <v>-4.3891804187630957E-3</v>
      </c>
      <c r="BV162" s="41">
        <f t="shared" si="130"/>
        <v>2.9138325013459903E-2</v>
      </c>
      <c r="BW162" s="41">
        <f t="shared" si="131"/>
        <v>7.9593978696022791E-3</v>
      </c>
      <c r="BX162" s="47">
        <f t="shared" si="132"/>
        <v>-3.2840228929902453E-2</v>
      </c>
      <c r="BY162" s="47">
        <f t="shared" si="133"/>
        <v>-2.7972046210611424E-3</v>
      </c>
      <c r="BZ162" s="41">
        <f t="shared" si="134"/>
        <v>-1.4890513579753795E-3</v>
      </c>
      <c r="CA162" s="41">
        <f t="shared" si="135"/>
        <v>-8.1091978961535197E-3</v>
      </c>
      <c r="CB162" s="41">
        <f t="shared" si="136"/>
        <v>4.4843124473285863E-3</v>
      </c>
      <c r="CC162" s="41">
        <f t="shared" si="137"/>
        <v>-6.3410120100385013E-3</v>
      </c>
      <c r="CD162" s="41">
        <f t="shared" si="138"/>
        <v>-1.8836524824482012E-3</v>
      </c>
      <c r="CE162" s="41">
        <f t="shared" si="139"/>
        <v>8.5524740759321816E-3</v>
      </c>
      <c r="CF162" s="41">
        <f t="shared" si="140"/>
        <v>-2.4197004196807242E-2</v>
      </c>
      <c r="CG162" s="41">
        <f t="shared" si="114"/>
        <v>3.1585438719801233E-2</v>
      </c>
      <c r="CH162" s="41">
        <f t="shared" si="141"/>
        <v>-5.2705180416653792E-2</v>
      </c>
      <c r="CI162" s="41">
        <f t="shared" si="142"/>
        <v>-1.659216547977925E-2</v>
      </c>
      <c r="CJ162" s="41">
        <f t="shared" si="143"/>
        <v>-7.1090346791064431E-3</v>
      </c>
      <c r="CK162" s="41">
        <f t="shared" si="144"/>
        <v>-2.735486946661244E-2</v>
      </c>
      <c r="CL162" s="41">
        <f t="shared" si="145"/>
        <v>-8.9901381727178187E-4</v>
      </c>
      <c r="CM162" s="41">
        <f t="shared" si="146"/>
        <v>3.9339074391521942E-3</v>
      </c>
      <c r="CN162" s="41">
        <f t="shared" si="147"/>
        <v>4.7028986107053326E-2</v>
      </c>
      <c r="CO162" s="41">
        <f t="shared" si="148"/>
        <v>4.3592484978154213E-3</v>
      </c>
      <c r="CP162" s="41">
        <f t="shared" si="149"/>
        <v>-3.8614836127779661E-2</v>
      </c>
      <c r="CQ162" s="41">
        <f t="shared" si="150"/>
        <v>4.2132577008068186E-3</v>
      </c>
      <c r="CR162" s="41">
        <f t="shared" si="151"/>
        <v>4.2420747832833422E-2</v>
      </c>
      <c r="CS162" s="41">
        <f t="shared" si="152"/>
        <v>6.7797208840733245E-3</v>
      </c>
      <c r="CT162" s="41">
        <f t="shared" si="153"/>
        <v>2.1208915691376296E-3</v>
      </c>
      <c r="CU162" s="41">
        <f t="shared" si="154"/>
        <v>5.8875480063918042E-4</v>
      </c>
      <c r="CV162" s="41">
        <f t="shared" si="155"/>
        <v>1.0661081786113637E-2</v>
      </c>
      <c r="CW162" s="41">
        <f t="shared" si="156"/>
        <v>7.6048331958336306E-3</v>
      </c>
      <c r="CX162" s="41">
        <f t="shared" si="157"/>
        <v>5.4944288521312865E-3</v>
      </c>
      <c r="CY162" s="41">
        <f t="shared" si="158"/>
        <v>-3.9520758162283273E-2</v>
      </c>
      <c r="CZ162" s="41">
        <f t="shared" si="159"/>
        <v>4.2085395092215538E-2</v>
      </c>
      <c r="DA162" s="41">
        <f t="shared" si="160"/>
        <v>1.4930836228195751E-3</v>
      </c>
      <c r="DB162" s="41">
        <f t="shared" si="161"/>
        <v>1.4029848210438485E-2</v>
      </c>
      <c r="DC162" s="41">
        <f t="shared" si="162"/>
        <v>1.6212538448353946E-2</v>
      </c>
      <c r="DD162" s="41">
        <f t="shared" si="163"/>
        <v>-1.9462662927312181E-2</v>
      </c>
      <c r="DE162" s="41">
        <f t="shared" si="164"/>
        <v>3.0903116607114207E-2</v>
      </c>
      <c r="DF162" s="41">
        <f t="shared" si="165"/>
        <v>-1.286053624531063E-2</v>
      </c>
      <c r="DG162" s="41">
        <f t="shared" si="166"/>
        <v>1.3401572589776192E-2</v>
      </c>
      <c r="DH162" s="47">
        <f t="shared" si="167"/>
        <v>1.570712861793172E-2</v>
      </c>
    </row>
    <row r="163" spans="1:112">
      <c r="A163" s="43">
        <v>42086</v>
      </c>
      <c r="B163" s="34">
        <v>43.07</v>
      </c>
      <c r="C163" s="34">
        <v>4.5448649999999997</v>
      </c>
      <c r="D163" s="34"/>
      <c r="E163" s="34">
        <v>5.79</v>
      </c>
      <c r="F163" s="34">
        <v>14.3</v>
      </c>
      <c r="G163" s="34">
        <v>65.757758999999993</v>
      </c>
      <c r="H163" s="34">
        <v>14.194106</v>
      </c>
      <c r="I163" s="34">
        <v>9.15</v>
      </c>
      <c r="J163" s="34">
        <v>559.32513400000005</v>
      </c>
      <c r="K163" s="34">
        <v>1.94</v>
      </c>
      <c r="L163" s="34">
        <v>71.150002000000001</v>
      </c>
      <c r="M163" s="34">
        <v>16.48</v>
      </c>
      <c r="N163" s="34">
        <v>35.313431000000001</v>
      </c>
      <c r="O163" s="34">
        <v>6.11</v>
      </c>
      <c r="P163" s="34">
        <v>39.240001999999997</v>
      </c>
      <c r="Q163" s="34">
        <v>13.18</v>
      </c>
      <c r="R163" s="34">
        <v>19.940000999999999</v>
      </c>
      <c r="S163" s="34">
        <v>67.533218000000005</v>
      </c>
      <c r="T163" s="34">
        <v>18.895826</v>
      </c>
      <c r="U163" s="34">
        <v>20.719999000000001</v>
      </c>
      <c r="V163" s="34">
        <v>6.1064879999999997</v>
      </c>
      <c r="W163" s="34">
        <v>40.400002000000001</v>
      </c>
      <c r="X163" s="34">
        <v>22.5</v>
      </c>
      <c r="Y163" s="34">
        <v>15.292979000000001</v>
      </c>
      <c r="Z163" s="34">
        <v>22.230903999999999</v>
      </c>
      <c r="AA163" s="34">
        <v>57.237822999999999</v>
      </c>
      <c r="AB163" s="34">
        <v>31.522462999999998</v>
      </c>
      <c r="AC163" s="34">
        <v>13.08</v>
      </c>
      <c r="AD163" s="34">
        <v>41.02</v>
      </c>
      <c r="AE163" s="34">
        <v>26.429554</v>
      </c>
      <c r="AF163" s="34">
        <v>8.43</v>
      </c>
      <c r="AG163" s="34">
        <v>228.550003</v>
      </c>
      <c r="AH163" s="34">
        <v>30.958960000000001</v>
      </c>
      <c r="AI163" s="34">
        <v>67.144561999999993</v>
      </c>
      <c r="AJ163" s="34">
        <v>6.7383309999999996</v>
      </c>
      <c r="AK163" s="34">
        <v>22.530000999999999</v>
      </c>
      <c r="AL163" s="34">
        <v>2.5</v>
      </c>
      <c r="AM163" s="34">
        <v>28.04439</v>
      </c>
      <c r="AN163" s="34">
        <v>31.099997999999999</v>
      </c>
      <c r="AO163" s="34">
        <v>59.382857999999999</v>
      </c>
      <c r="AP163" s="34">
        <v>4.67</v>
      </c>
      <c r="AQ163" s="34">
        <v>14.07</v>
      </c>
      <c r="AR163" s="34">
        <v>9.44</v>
      </c>
      <c r="AS163" s="34">
        <v>33.113818999999999</v>
      </c>
      <c r="AT163" s="34">
        <v>10.054539999999999</v>
      </c>
      <c r="AU163" s="34">
        <v>7.72</v>
      </c>
      <c r="AV163" s="34">
        <v>15.269787000000001</v>
      </c>
      <c r="AW163" s="34">
        <v>27.908460999999999</v>
      </c>
      <c r="AX163" s="34">
        <v>8.8000000000000007</v>
      </c>
      <c r="AY163" s="34">
        <v>20.620000999999998</v>
      </c>
      <c r="AZ163" s="34">
        <v>63.919998</v>
      </c>
      <c r="BA163" s="34">
        <v>29.65</v>
      </c>
      <c r="BB163" s="34">
        <v>21.468924999999999</v>
      </c>
      <c r="BC163" s="34">
        <v>27.701929</v>
      </c>
      <c r="BD163" s="34">
        <v>27.459999</v>
      </c>
      <c r="BE163" s="38"/>
      <c r="BF163" s="41">
        <f t="shared" si="115"/>
        <v>-3.513137249065236E-2</v>
      </c>
      <c r="BG163" s="41">
        <f t="shared" si="116"/>
        <v>7.6339106393046065E-3</v>
      </c>
      <c r="BH163" s="41"/>
      <c r="BI163" s="41">
        <f t="shared" si="117"/>
        <v>6.6036476133349106E-2</v>
      </c>
      <c r="BJ163" s="41">
        <f t="shared" si="118"/>
        <v>-3.6783345409373212</v>
      </c>
      <c r="BK163" s="41">
        <f t="shared" si="119"/>
        <v>-9.45614230571536E-3</v>
      </c>
      <c r="BL163" s="41">
        <f t="shared" si="120"/>
        <v>0</v>
      </c>
      <c r="BM163" s="41">
        <f t="shared" si="121"/>
        <v>-1.3029500290333796E-2</v>
      </c>
      <c r="BN163" s="41">
        <f t="shared" si="122"/>
        <v>2.0814353372476158E-2</v>
      </c>
      <c r="BO163" s="41">
        <f t="shared" si="123"/>
        <v>-0.13481922280895148</v>
      </c>
      <c r="BP163" s="41">
        <f t="shared" si="124"/>
        <v>3.7372821609005305E-2</v>
      </c>
      <c r="BQ163" s="41">
        <f t="shared" si="125"/>
        <v>-5.4463069571458692E-3</v>
      </c>
      <c r="BR163" s="41">
        <f t="shared" si="126"/>
        <v>9.5111177000713979E-3</v>
      </c>
      <c r="BS163" s="41">
        <f t="shared" si="127"/>
        <v>-3.2679767646159995E-3</v>
      </c>
      <c r="BT163" s="41">
        <f t="shared" si="128"/>
        <v>2.0337963706105563E-2</v>
      </c>
      <c r="BU163" s="41">
        <f t="shared" si="129"/>
        <v>-3.4306123340954967E-2</v>
      </c>
      <c r="BV163" s="41">
        <f t="shared" si="130"/>
        <v>2.2313349114441248E-2</v>
      </c>
      <c r="BW163" s="41">
        <f t="shared" si="131"/>
        <v>1.8063571565940537E-3</v>
      </c>
      <c r="BX163" s="47">
        <f t="shared" si="132"/>
        <v>-1.0439183979336225E-3</v>
      </c>
      <c r="BY163" s="47">
        <f t="shared" si="133"/>
        <v>-3.3225695890869836E-2</v>
      </c>
      <c r="BZ163" s="41">
        <f t="shared" si="134"/>
        <v>8.9022120854514129E-3</v>
      </c>
      <c r="CA163" s="41">
        <f t="shared" si="135"/>
        <v>-3.2125814950814415E-3</v>
      </c>
      <c r="CB163" s="41">
        <f t="shared" si="136"/>
        <v>6.6889881507964889E-3</v>
      </c>
      <c r="CC163" s="41">
        <f t="shared" si="137"/>
        <v>-6.3642944844605599E-4</v>
      </c>
      <c r="CD163" s="41">
        <f t="shared" si="138"/>
        <v>3.3878710257838908E-3</v>
      </c>
      <c r="CE163" s="41">
        <f t="shared" si="139"/>
        <v>2.4005022385533439E-2</v>
      </c>
      <c r="CF163" s="41">
        <f t="shared" si="140"/>
        <v>3.2799905075080278E-3</v>
      </c>
      <c r="CG163" s="41">
        <f t="shared" si="114"/>
        <v>-9.4443128425877026E-3</v>
      </c>
      <c r="CH163" s="41">
        <f t="shared" si="141"/>
        <v>-1.7879143037427252E-2</v>
      </c>
      <c r="CI163" s="41">
        <f t="shared" si="142"/>
        <v>3.13204292707206E-3</v>
      </c>
      <c r="CJ163" s="41">
        <f t="shared" si="143"/>
        <v>2.3752980289072616E-3</v>
      </c>
      <c r="CK163" s="41">
        <f t="shared" si="144"/>
        <v>6.3212192483695723E-2</v>
      </c>
      <c r="CL163" s="41">
        <f t="shared" si="145"/>
        <v>1.9585286379634588E-2</v>
      </c>
      <c r="CM163" s="41">
        <f t="shared" si="146"/>
        <v>-3.2925610155397078E-2</v>
      </c>
      <c r="CN163" s="41">
        <f t="shared" si="147"/>
        <v>6.6399550451892277E-3</v>
      </c>
      <c r="CO163" s="41">
        <f t="shared" si="148"/>
        <v>-2.0211539945674054E-2</v>
      </c>
      <c r="CP163" s="41">
        <f t="shared" si="149"/>
        <v>-1.5873349156290122E-2</v>
      </c>
      <c r="CQ163" s="41">
        <f t="shared" si="150"/>
        <v>4.1956875857139322E-3</v>
      </c>
      <c r="CR163" s="41">
        <f t="shared" si="151"/>
        <v>-6.4103746184842282E-3</v>
      </c>
      <c r="CS163" s="41">
        <f t="shared" si="152"/>
        <v>3.0840400792496309E-3</v>
      </c>
      <c r="CT163" s="41">
        <f t="shared" si="153"/>
        <v>-1.0649727916658039E-2</v>
      </c>
      <c r="CU163" s="41">
        <f t="shared" si="154"/>
        <v>-0.18858006455754281</v>
      </c>
      <c r="CV163" s="41">
        <f t="shared" si="155"/>
        <v>1.0598835120432524E-3</v>
      </c>
      <c r="CW163" s="41">
        <f t="shared" si="156"/>
        <v>-4.672970179966744E-3</v>
      </c>
      <c r="CX163" s="41">
        <f t="shared" si="157"/>
        <v>-5.4944288521314166E-3</v>
      </c>
      <c r="CY163" s="41">
        <f t="shared" si="158"/>
        <v>3.8935805191320197E-3</v>
      </c>
      <c r="CZ163" s="41">
        <f t="shared" si="159"/>
        <v>5.4397954525694072E-3</v>
      </c>
      <c r="DA163" s="41">
        <f t="shared" si="160"/>
        <v>-2.9839543620860739E-4</v>
      </c>
      <c r="DB163" s="41">
        <f t="shared" si="161"/>
        <v>0.30912240368965044</v>
      </c>
      <c r="DC163" s="41">
        <f t="shared" si="162"/>
        <v>4.8615067828490493E-3</v>
      </c>
      <c r="DD163" s="41">
        <f t="shared" si="163"/>
        <v>-1.089173665269904E-2</v>
      </c>
      <c r="DE163" s="41">
        <f t="shared" si="164"/>
        <v>-4.0970349113819124E-2</v>
      </c>
      <c r="DF163" s="41">
        <f t="shared" si="165"/>
        <v>5.8284685176842226E-3</v>
      </c>
      <c r="DG163" s="41">
        <f t="shared" si="166"/>
        <v>1.3051662335190041E-2</v>
      </c>
      <c r="DH163" s="47">
        <f t="shared" si="167"/>
        <v>1.8747029462461533E-2</v>
      </c>
    </row>
    <row r="164" spans="1:112">
      <c r="A164" s="43">
        <v>42087</v>
      </c>
      <c r="B164" s="34">
        <v>43.669998</v>
      </c>
      <c r="C164" s="34">
        <v>4.5045419999999998</v>
      </c>
      <c r="D164" s="34"/>
      <c r="E164" s="34">
        <v>6.05</v>
      </c>
      <c r="F164" s="34">
        <v>558.79998799999998</v>
      </c>
      <c r="G164" s="34">
        <v>63.203513999999998</v>
      </c>
      <c r="H164" s="34">
        <v>14.054850999999999</v>
      </c>
      <c r="I164" s="34">
        <v>9.1199999999999992</v>
      </c>
      <c r="J164" s="34">
        <v>551.99310300000002</v>
      </c>
      <c r="K164" s="34">
        <v>2.39</v>
      </c>
      <c r="L164" s="34">
        <v>70.760002</v>
      </c>
      <c r="M164" s="34">
        <v>16.379999000000002</v>
      </c>
      <c r="N164" s="34">
        <v>35.332008000000002</v>
      </c>
      <c r="O164" s="34">
        <v>6.19</v>
      </c>
      <c r="P164" s="34">
        <v>39.479999999999997</v>
      </c>
      <c r="Q164" s="34">
        <v>13.02</v>
      </c>
      <c r="R164" s="34">
        <v>20.010000000000002</v>
      </c>
      <c r="S164" s="34">
        <v>66.614410000000007</v>
      </c>
      <c r="T164" s="34">
        <v>19.033968000000002</v>
      </c>
      <c r="U164" s="34">
        <v>21.120000999999998</v>
      </c>
      <c r="V164" s="34">
        <v>6.0704089999999997</v>
      </c>
      <c r="W164" s="34">
        <v>39.950001</v>
      </c>
      <c r="X164" s="34">
        <v>22.4</v>
      </c>
      <c r="Y164" s="34">
        <v>15.215104</v>
      </c>
      <c r="Z164" s="34">
        <v>22.347866</v>
      </c>
      <c r="AA164" s="34">
        <v>56.845931999999998</v>
      </c>
      <c r="AB164" s="34">
        <v>31.212778</v>
      </c>
      <c r="AC164" s="34">
        <v>13.43</v>
      </c>
      <c r="AD164" s="34">
        <v>42.549999</v>
      </c>
      <c r="AE164" s="34">
        <v>26.576487</v>
      </c>
      <c r="AF164" s="34">
        <v>8.32</v>
      </c>
      <c r="AG164" s="34">
        <v>233.79998800000001</v>
      </c>
      <c r="AH164" s="34">
        <v>30.740621999999998</v>
      </c>
      <c r="AI164" s="34">
        <v>67.329453000000001</v>
      </c>
      <c r="AJ164" s="34">
        <v>6.5460200000000004</v>
      </c>
      <c r="AK164" s="34">
        <v>20.99</v>
      </c>
      <c r="AL164" s="34">
        <v>2.5499999999999998</v>
      </c>
      <c r="AM164" s="34">
        <v>28.270191000000001</v>
      </c>
      <c r="AN164" s="34">
        <v>30</v>
      </c>
      <c r="AO164" s="34">
        <v>59.748573</v>
      </c>
      <c r="AP164" s="34">
        <v>4.59</v>
      </c>
      <c r="AQ164" s="34">
        <v>14.25</v>
      </c>
      <c r="AR164" s="34">
        <v>9.43</v>
      </c>
      <c r="AS164" s="34">
        <v>33.084735999999999</v>
      </c>
      <c r="AT164" s="34">
        <v>9.971444</v>
      </c>
      <c r="AU164" s="34">
        <v>7.71</v>
      </c>
      <c r="AV164" s="34">
        <v>14.975251999999999</v>
      </c>
      <c r="AW164" s="34">
        <v>27.833480999999999</v>
      </c>
      <c r="AX164" s="34">
        <v>8.59</v>
      </c>
      <c r="AY164" s="34">
        <v>20.399999999999999</v>
      </c>
      <c r="AZ164" s="34">
        <v>62.91</v>
      </c>
      <c r="BA164" s="34">
        <v>29.52</v>
      </c>
      <c r="BB164" s="34">
        <v>21.584778</v>
      </c>
      <c r="BC164" s="34">
        <v>27.788316999999999</v>
      </c>
      <c r="BD164" s="34">
        <v>28.01</v>
      </c>
      <c r="BE164" s="38"/>
      <c r="BF164" s="41">
        <f t="shared" si="115"/>
        <v>1.383462263341864E-2</v>
      </c>
      <c r="BG164" s="41">
        <f t="shared" si="116"/>
        <v>-8.9118031427898071E-3</v>
      </c>
      <c r="BH164" s="41"/>
      <c r="BI164" s="41">
        <f t="shared" si="117"/>
        <v>4.3925980457846091E-2</v>
      </c>
      <c r="BJ164" s="41">
        <f t="shared" si="118"/>
        <v>3.6655320686423565</v>
      </c>
      <c r="BK164" s="41">
        <f t="shared" si="119"/>
        <v>-3.9617770827145488E-2</v>
      </c>
      <c r="BL164" s="41">
        <f t="shared" si="120"/>
        <v>-9.8592049263399682E-3</v>
      </c>
      <c r="BM164" s="41">
        <f t="shared" si="121"/>
        <v>-3.2840752011899961E-3</v>
      </c>
      <c r="BN164" s="41">
        <f t="shared" si="122"/>
        <v>-1.3195387499778119E-2</v>
      </c>
      <c r="BO164" s="41">
        <f t="shared" si="123"/>
        <v>0.20860539286818258</v>
      </c>
      <c r="BP164" s="41">
        <f t="shared" si="124"/>
        <v>-5.4964550893481937E-3</v>
      </c>
      <c r="BQ164" s="41">
        <f t="shared" si="125"/>
        <v>-6.086507106465148E-3</v>
      </c>
      <c r="BR164" s="41">
        <f t="shared" si="126"/>
        <v>5.2592214560909256E-4</v>
      </c>
      <c r="BS164" s="41">
        <f t="shared" si="127"/>
        <v>1.3008313513000747E-2</v>
      </c>
      <c r="BT164" s="41">
        <f t="shared" si="128"/>
        <v>6.0975288997201895E-3</v>
      </c>
      <c r="BU164" s="41">
        <f t="shared" si="129"/>
        <v>-1.2213892293937963E-2</v>
      </c>
      <c r="BV164" s="41">
        <f t="shared" si="130"/>
        <v>3.5043339114998011E-3</v>
      </c>
      <c r="BW164" s="41">
        <f t="shared" si="131"/>
        <v>-1.3698674837513605E-2</v>
      </c>
      <c r="BX164" s="47">
        <f t="shared" si="132"/>
        <v>7.2841213321217391E-3</v>
      </c>
      <c r="BY164" s="47">
        <f t="shared" si="133"/>
        <v>1.9121137057811498E-2</v>
      </c>
      <c r="BZ164" s="41">
        <f t="shared" si="134"/>
        <v>-5.9258291463691933E-3</v>
      </c>
      <c r="CA164" s="41">
        <f t="shared" si="135"/>
        <v>-1.1201137228481163E-2</v>
      </c>
      <c r="CB164" s="41">
        <f t="shared" si="136"/>
        <v>-4.4543503493803087E-3</v>
      </c>
      <c r="CC164" s="41">
        <f t="shared" si="137"/>
        <v>-5.1052155023571652E-3</v>
      </c>
      <c r="CD164" s="41">
        <f t="shared" si="138"/>
        <v>5.2474426003815463E-3</v>
      </c>
      <c r="CE164" s="41">
        <f t="shared" si="139"/>
        <v>-6.8702602128102412E-3</v>
      </c>
      <c r="CF164" s="41">
        <f t="shared" si="140"/>
        <v>-9.8728405455313084E-3</v>
      </c>
      <c r="CG164" s="41">
        <f t="shared" si="114"/>
        <v>-1.8416726786231151E-2</v>
      </c>
      <c r="CH164" s="41">
        <f t="shared" si="141"/>
        <v>3.6620078873385607E-2</v>
      </c>
      <c r="CI164" s="41">
        <f t="shared" si="142"/>
        <v>5.5440237970854579E-3</v>
      </c>
      <c r="CJ164" s="41">
        <f t="shared" si="143"/>
        <v>-1.3134517180646822E-2</v>
      </c>
      <c r="CK164" s="41">
        <f t="shared" si="144"/>
        <v>2.2710979808063372E-2</v>
      </c>
      <c r="CL164" s="41">
        <f t="shared" si="145"/>
        <v>-7.0774842977934134E-3</v>
      </c>
      <c r="CM164" s="41">
        <f t="shared" si="146"/>
        <v>2.7498415438315894E-3</v>
      </c>
      <c r="CN164" s="41">
        <f t="shared" si="147"/>
        <v>-2.8955036771779196E-2</v>
      </c>
      <c r="CO164" s="41">
        <f t="shared" si="148"/>
        <v>-7.0801664996874514E-2</v>
      </c>
      <c r="CP164" s="41">
        <f t="shared" si="149"/>
        <v>1.980262729617973E-2</v>
      </c>
      <c r="CQ164" s="41">
        <f t="shared" si="150"/>
        <v>8.019315995377977E-3</v>
      </c>
      <c r="CR164" s="41">
        <f t="shared" si="151"/>
        <v>-3.60103732143493E-2</v>
      </c>
      <c r="CS164" s="41">
        <f t="shared" si="152"/>
        <v>6.1397088201306134E-3</v>
      </c>
      <c r="CT164" s="41">
        <f t="shared" si="153"/>
        <v>-1.7279047608352176E-2</v>
      </c>
      <c r="CU164" s="41">
        <f t="shared" si="154"/>
        <v>1.2712035588361724E-2</v>
      </c>
      <c r="CV164" s="41">
        <f t="shared" si="155"/>
        <v>-1.0598835120431353E-3</v>
      </c>
      <c r="CW164" s="41">
        <f t="shared" si="156"/>
        <v>-8.7865971911648799E-4</v>
      </c>
      <c r="CX164" s="41">
        <f t="shared" si="157"/>
        <v>-8.2988658044840513E-3</v>
      </c>
      <c r="CY164" s="41">
        <f t="shared" si="158"/>
        <v>-1.2961764614466856E-3</v>
      </c>
      <c r="CZ164" s="41">
        <f t="shared" si="159"/>
        <v>-1.947719830713654E-2</v>
      </c>
      <c r="DA164" s="41">
        <f t="shared" si="160"/>
        <v>-2.6902559376981374E-3</v>
      </c>
      <c r="DB164" s="41">
        <f t="shared" si="161"/>
        <v>-2.4152985487996843E-2</v>
      </c>
      <c r="DC164" s="41">
        <f t="shared" si="162"/>
        <v>-1.0726626235247226E-2</v>
      </c>
      <c r="DD164" s="41">
        <f t="shared" si="163"/>
        <v>-1.5927136586969159E-2</v>
      </c>
      <c r="DE164" s="41">
        <f t="shared" si="164"/>
        <v>-4.3941257114626575E-3</v>
      </c>
      <c r="DF164" s="41">
        <f t="shared" si="165"/>
        <v>5.3818032622429297E-3</v>
      </c>
      <c r="DG164" s="41">
        <f t="shared" si="166"/>
        <v>3.1136308097142809E-3</v>
      </c>
      <c r="DH164" s="47">
        <f t="shared" si="167"/>
        <v>1.9831225348798793E-2</v>
      </c>
    </row>
    <row r="165" spans="1:112">
      <c r="A165" s="43">
        <v>42088</v>
      </c>
      <c r="B165" s="34">
        <v>41.040000999999997</v>
      </c>
      <c r="C165" s="34">
        <v>4.5218239999999996</v>
      </c>
      <c r="D165" s="34"/>
      <c r="E165" s="34">
        <v>5.69</v>
      </c>
      <c r="F165" s="34">
        <v>580.40002400000003</v>
      </c>
      <c r="G165" s="34">
        <v>61.843699999999998</v>
      </c>
      <c r="H165" s="34">
        <v>14.074743</v>
      </c>
      <c r="I165" s="34">
        <v>9.17</v>
      </c>
      <c r="J165" s="34">
        <v>556.182861</v>
      </c>
      <c r="K165" s="34">
        <v>2.29</v>
      </c>
      <c r="L165" s="34">
        <v>68.599997999999999</v>
      </c>
      <c r="M165" s="34">
        <v>16.09</v>
      </c>
      <c r="N165" s="34">
        <v>35.406295999999998</v>
      </c>
      <c r="O165" s="34">
        <v>6.11</v>
      </c>
      <c r="P165" s="34">
        <v>39.259998000000003</v>
      </c>
      <c r="Q165" s="34">
        <v>12.97</v>
      </c>
      <c r="R165" s="34">
        <v>20</v>
      </c>
      <c r="S165" s="34">
        <v>66.530013999999994</v>
      </c>
      <c r="T165" s="34">
        <v>19.290516</v>
      </c>
      <c r="U165" s="34">
        <v>21.59</v>
      </c>
      <c r="V165" s="34">
        <v>5.9711889999999999</v>
      </c>
      <c r="W165" s="34">
        <v>39.880001</v>
      </c>
      <c r="X165" s="34">
        <v>23.42</v>
      </c>
      <c r="Y165" s="34">
        <v>15.039883</v>
      </c>
      <c r="Z165" s="34">
        <v>22.189135</v>
      </c>
      <c r="AA165" s="34">
        <v>58.273555999999999</v>
      </c>
      <c r="AB165" s="34">
        <v>31.522462999999998</v>
      </c>
      <c r="AC165" s="34">
        <v>13.32</v>
      </c>
      <c r="AD165" s="34">
        <v>43.279998999999997</v>
      </c>
      <c r="AE165" s="34">
        <v>26.475473000000001</v>
      </c>
      <c r="AF165" s="34">
        <v>8.32</v>
      </c>
      <c r="AG165" s="34">
        <v>220.84999099999999</v>
      </c>
      <c r="AH165" s="34">
        <v>30.986265</v>
      </c>
      <c r="AI165" s="34">
        <v>65.782402000000005</v>
      </c>
      <c r="AJ165" s="34">
        <v>6.4391800000000003</v>
      </c>
      <c r="AK165" s="34">
        <v>21</v>
      </c>
      <c r="AL165" s="34">
        <v>2.4500000000000002</v>
      </c>
      <c r="AM165" s="34">
        <v>27.936005000000002</v>
      </c>
      <c r="AN165" s="34">
        <v>30</v>
      </c>
      <c r="AO165" s="34">
        <v>59.119999</v>
      </c>
      <c r="AP165" s="34">
        <v>4.62</v>
      </c>
      <c r="AQ165" s="34">
        <v>14.06</v>
      </c>
      <c r="AR165" s="34">
        <v>9.44</v>
      </c>
      <c r="AS165" s="34">
        <v>33.918399999999998</v>
      </c>
      <c r="AT165" s="34">
        <v>10.054539999999999</v>
      </c>
      <c r="AU165" s="34">
        <v>7.9</v>
      </c>
      <c r="AV165" s="34">
        <v>15.076497</v>
      </c>
      <c r="AW165" s="34">
        <v>28.075077</v>
      </c>
      <c r="AX165" s="34">
        <v>8.9600000000000009</v>
      </c>
      <c r="AY165" s="34">
        <v>20.399999999999999</v>
      </c>
      <c r="AZ165" s="34">
        <v>63.639999000000003</v>
      </c>
      <c r="BA165" s="34">
        <v>29.18</v>
      </c>
      <c r="BB165" s="34">
        <v>21.620428</v>
      </c>
      <c r="BC165" s="34">
        <v>27.946697</v>
      </c>
      <c r="BD165" s="34">
        <v>27.639999</v>
      </c>
      <c r="BE165" s="38"/>
      <c r="BF165" s="41">
        <f t="shared" si="115"/>
        <v>-6.2114096470452455E-2</v>
      </c>
      <c r="BG165" s="41">
        <f t="shared" si="116"/>
        <v>3.8292311916389935E-3</v>
      </c>
      <c r="BH165" s="41"/>
      <c r="BI165" s="41">
        <f t="shared" si="117"/>
        <v>-6.1348023904510399E-2</v>
      </c>
      <c r="BJ165" s="41">
        <f t="shared" si="118"/>
        <v>3.7925956452606428E-2</v>
      </c>
      <c r="BK165" s="41">
        <f t="shared" si="119"/>
        <v>-2.1749666559565058E-2</v>
      </c>
      <c r="BL165" s="41">
        <f t="shared" si="120"/>
        <v>1.4143114412382529E-3</v>
      </c>
      <c r="BM165" s="41">
        <f t="shared" si="121"/>
        <v>5.4674821821336156E-3</v>
      </c>
      <c r="BN165" s="41">
        <f t="shared" si="122"/>
        <v>7.5615752360372228E-3</v>
      </c>
      <c r="BO165" s="41">
        <f t="shared" si="123"/>
        <v>-4.2741548377271017E-2</v>
      </c>
      <c r="BP165" s="41">
        <f t="shared" si="124"/>
        <v>-3.1001391978820275E-2</v>
      </c>
      <c r="BQ165" s="41">
        <f t="shared" si="125"/>
        <v>-1.7863056370568658E-2</v>
      </c>
      <c r="BR165" s="41">
        <f t="shared" si="126"/>
        <v>2.100362126585713E-3</v>
      </c>
      <c r="BS165" s="41">
        <f t="shared" si="127"/>
        <v>-1.3008313513000734E-2</v>
      </c>
      <c r="BT165" s="41">
        <f t="shared" si="128"/>
        <v>-5.5880766594019679E-3</v>
      </c>
      <c r="BU165" s="41">
        <f t="shared" si="129"/>
        <v>-3.8476384520706344E-3</v>
      </c>
      <c r="BV165" s="41">
        <f t="shared" si="130"/>
        <v>-4.9987504165115355E-4</v>
      </c>
      <c r="BW165" s="41">
        <f t="shared" si="131"/>
        <v>-1.2677363237252649E-3</v>
      </c>
      <c r="BX165" s="47">
        <f t="shared" si="132"/>
        <v>1.3388403724391765E-2</v>
      </c>
      <c r="BY165" s="47">
        <f t="shared" si="133"/>
        <v>2.2009738340171586E-2</v>
      </c>
      <c r="BZ165" s="41">
        <f t="shared" si="134"/>
        <v>-1.6479913308211604E-2</v>
      </c>
      <c r="CA165" s="41">
        <f t="shared" si="135"/>
        <v>-1.753727074709547E-3</v>
      </c>
      <c r="CB165" s="41">
        <f t="shared" si="136"/>
        <v>4.4529399308577279E-2</v>
      </c>
      <c r="CC165" s="41">
        <f t="shared" si="137"/>
        <v>-1.1583079449299729E-2</v>
      </c>
      <c r="CD165" s="41">
        <f t="shared" si="138"/>
        <v>-7.1280808551438049E-3</v>
      </c>
      <c r="CE165" s="41">
        <f t="shared" si="139"/>
        <v>2.480374464202767E-2</v>
      </c>
      <c r="CF165" s="41">
        <f t="shared" si="140"/>
        <v>9.8728405455312512E-3</v>
      </c>
      <c r="CG165" s="41">
        <f t="shared" si="114"/>
        <v>1.485884374424553E-3</v>
      </c>
      <c r="CH165" s="41">
        <f t="shared" si="141"/>
        <v>1.7010779915245109E-2</v>
      </c>
      <c r="CI165" s="41">
        <f t="shared" si="142"/>
        <v>-3.8081202682628584E-3</v>
      </c>
      <c r="CJ165" s="41">
        <f t="shared" si="143"/>
        <v>0</v>
      </c>
      <c r="CK165" s="41">
        <f t="shared" si="144"/>
        <v>-5.6982300421154007E-2</v>
      </c>
      <c r="CL165" s="41">
        <f t="shared" si="145"/>
        <v>7.9590696586806526E-3</v>
      </c>
      <c r="CM165" s="41">
        <f t="shared" si="146"/>
        <v>-2.3245422607140409E-2</v>
      </c>
      <c r="CN165" s="41">
        <f t="shared" si="147"/>
        <v>-1.6456028558602665E-2</v>
      </c>
      <c r="CO165" s="41">
        <f t="shared" si="148"/>
        <v>4.7630389088134897E-4</v>
      </c>
      <c r="CP165" s="41">
        <f t="shared" si="149"/>
        <v>-4.0005334613699019E-2</v>
      </c>
      <c r="CQ165" s="41">
        <f t="shared" si="150"/>
        <v>-1.1891569323713548E-2</v>
      </c>
      <c r="CR165" s="41">
        <f t="shared" si="151"/>
        <v>0</v>
      </c>
      <c r="CS165" s="41">
        <f t="shared" si="152"/>
        <v>-1.0576047956035553E-2</v>
      </c>
      <c r="CT165" s="41">
        <f t="shared" si="153"/>
        <v>6.5146810211936723E-3</v>
      </c>
      <c r="CU165" s="41">
        <f t="shared" si="154"/>
        <v>-1.3423020332140661E-2</v>
      </c>
      <c r="CV165" s="41">
        <f t="shared" si="155"/>
        <v>1.0598835120432524E-3</v>
      </c>
      <c r="CW165" s="41">
        <f t="shared" si="156"/>
        <v>2.4885612014543396E-2</v>
      </c>
      <c r="CX165" s="41">
        <f t="shared" si="157"/>
        <v>8.2988658044840947E-3</v>
      </c>
      <c r="CY165" s="41">
        <f t="shared" si="158"/>
        <v>2.434457189773782E-2</v>
      </c>
      <c r="CZ165" s="41">
        <f t="shared" si="159"/>
        <v>6.7380692589042055E-3</v>
      </c>
      <c r="DA165" s="41">
        <f t="shared" si="160"/>
        <v>8.642594710504211E-3</v>
      </c>
      <c r="DB165" s="41">
        <f t="shared" si="161"/>
        <v>4.2171490990675235E-2</v>
      </c>
      <c r="DC165" s="41">
        <f t="shared" si="162"/>
        <v>0</v>
      </c>
      <c r="DD165" s="41">
        <f t="shared" si="163"/>
        <v>1.1537054174259974E-2</v>
      </c>
      <c r="DE165" s="41">
        <f t="shared" si="164"/>
        <v>-1.1584456637632195E-2</v>
      </c>
      <c r="DF165" s="41">
        <f t="shared" si="165"/>
        <v>1.6502644653835176E-3</v>
      </c>
      <c r="DG165" s="41">
        <f t="shared" si="166"/>
        <v>5.6833367373018738E-3</v>
      </c>
      <c r="DH165" s="47">
        <f t="shared" si="167"/>
        <v>-1.3297626551998841E-2</v>
      </c>
    </row>
    <row r="166" spans="1:112">
      <c r="A166" s="43">
        <v>42089</v>
      </c>
      <c r="B166" s="34">
        <v>38.400002000000001</v>
      </c>
      <c r="C166" s="34">
        <v>4.5506250000000001</v>
      </c>
      <c r="D166" s="34"/>
      <c r="E166" s="34">
        <v>6.05</v>
      </c>
      <c r="F166" s="34">
        <v>599.59997599999997</v>
      </c>
      <c r="G166" s="34">
        <v>64.039603999999997</v>
      </c>
      <c r="H166" s="34">
        <v>14.273680000000001</v>
      </c>
      <c r="I166" s="34">
        <v>9.19</v>
      </c>
      <c r="J166" s="34">
        <v>580.27362100000005</v>
      </c>
      <c r="K166" s="34">
        <v>2.4</v>
      </c>
      <c r="L166" s="34">
        <v>70.720000999999996</v>
      </c>
      <c r="M166" s="34">
        <v>16.200001</v>
      </c>
      <c r="N166" s="34">
        <v>36.186298000000001</v>
      </c>
      <c r="O166" s="34">
        <v>6.19</v>
      </c>
      <c r="P166" s="34">
        <v>39.340000000000003</v>
      </c>
      <c r="Q166" s="34">
        <v>13.32</v>
      </c>
      <c r="R166" s="34">
        <v>20.610001</v>
      </c>
      <c r="S166" s="34">
        <v>67.439460999999994</v>
      </c>
      <c r="T166" s="34">
        <v>19.359589</v>
      </c>
      <c r="U166" s="34">
        <v>21.93</v>
      </c>
      <c r="V166" s="34">
        <v>5.3397940000000004</v>
      </c>
      <c r="W166" s="34">
        <v>39.950001</v>
      </c>
      <c r="X166" s="34">
        <v>23.32</v>
      </c>
      <c r="Y166" s="34">
        <v>15.117759</v>
      </c>
      <c r="Z166" s="34">
        <v>21.420529999999999</v>
      </c>
      <c r="AA166" s="34">
        <v>60.254035999999999</v>
      </c>
      <c r="AB166" s="34">
        <v>31.447388</v>
      </c>
      <c r="AC166" s="34">
        <v>13.24</v>
      </c>
      <c r="AD166" s="34">
        <v>45.48</v>
      </c>
      <c r="AE166" s="34">
        <v>26.457108000000002</v>
      </c>
      <c r="AF166" s="34">
        <v>8.25</v>
      </c>
      <c r="AG166" s="34">
        <v>224</v>
      </c>
      <c r="AH166" s="34">
        <v>30.649640999999999</v>
      </c>
      <c r="AI166" s="34">
        <v>67.086212000000003</v>
      </c>
      <c r="AJ166" s="34">
        <v>6.3639279999999996</v>
      </c>
      <c r="AK166" s="34">
        <v>20.76</v>
      </c>
      <c r="AL166" s="34">
        <v>2.4700000000000002</v>
      </c>
      <c r="AM166" s="34">
        <v>28.468893000000001</v>
      </c>
      <c r="AN166" s="34">
        <v>30.999998000000001</v>
      </c>
      <c r="AO166" s="34">
        <v>60.799999</v>
      </c>
      <c r="AP166" s="34">
        <v>4.74</v>
      </c>
      <c r="AQ166" s="34">
        <v>13.99</v>
      </c>
      <c r="AR166" s="34">
        <v>9.4499999999999993</v>
      </c>
      <c r="AS166" s="34">
        <v>35.779591000000003</v>
      </c>
      <c r="AT166" s="34">
        <v>10.109935999999999</v>
      </c>
      <c r="AU166" s="34">
        <v>7.91</v>
      </c>
      <c r="AV166" s="34">
        <v>15.094906999999999</v>
      </c>
      <c r="AW166" s="34">
        <v>29.158093999999998</v>
      </c>
      <c r="AX166" s="34">
        <v>8.98</v>
      </c>
      <c r="AY166" s="34">
        <v>20.48</v>
      </c>
      <c r="AZ166" s="34">
        <v>64.019997000000004</v>
      </c>
      <c r="BA166" s="34">
        <v>29.889999</v>
      </c>
      <c r="BB166" s="34">
        <v>20.818352000000001</v>
      </c>
      <c r="BC166" s="34">
        <v>27.821916999999999</v>
      </c>
      <c r="BD166" s="34">
        <v>31.41</v>
      </c>
      <c r="BE166" s="38"/>
      <c r="BF166" s="41">
        <f t="shared" si="115"/>
        <v>-6.6489713551972252E-2</v>
      </c>
      <c r="BG166" s="41">
        <f t="shared" si="116"/>
        <v>6.3491338999861228E-3</v>
      </c>
      <c r="BH166" s="41"/>
      <c r="BI166" s="41">
        <f t="shared" si="117"/>
        <v>6.1348023904510531E-2</v>
      </c>
      <c r="BJ166" s="41">
        <f t="shared" si="118"/>
        <v>3.2545163840932742E-2</v>
      </c>
      <c r="BK166" s="41">
        <f t="shared" si="119"/>
        <v>3.4891470160790743E-2</v>
      </c>
      <c r="BL166" s="41">
        <f t="shared" si="120"/>
        <v>1.4035367380499772E-2</v>
      </c>
      <c r="BM166" s="41">
        <f t="shared" si="121"/>
        <v>2.1786500992221724E-3</v>
      </c>
      <c r="BN166" s="41">
        <f t="shared" si="122"/>
        <v>4.2402625771509446E-2</v>
      </c>
      <c r="BO166" s="41">
        <f t="shared" si="123"/>
        <v>4.6916919787751657E-2</v>
      </c>
      <c r="BP166" s="41">
        <f t="shared" si="124"/>
        <v>3.0435926892339201E-2</v>
      </c>
      <c r="BQ166" s="41">
        <f t="shared" si="125"/>
        <v>6.813342962439713E-3</v>
      </c>
      <c r="BR166" s="41">
        <f t="shared" si="126"/>
        <v>2.1790881459005065E-2</v>
      </c>
      <c r="BS166" s="41">
        <f t="shared" si="127"/>
        <v>1.3008313513000747E-2</v>
      </c>
      <c r="BT166" s="41">
        <f t="shared" si="128"/>
        <v>2.0356750550344555E-3</v>
      </c>
      <c r="BU166" s="41">
        <f t="shared" si="129"/>
        <v>2.6627666783890589E-2</v>
      </c>
      <c r="BV166" s="41">
        <f t="shared" si="130"/>
        <v>3.0044169868511456E-2</v>
      </c>
      <c r="BW166" s="41">
        <f t="shared" si="131"/>
        <v>1.3577137187060669E-2</v>
      </c>
      <c r="BX166" s="47">
        <f t="shared" si="132"/>
        <v>3.5742761131715892E-3</v>
      </c>
      <c r="BY166" s="47">
        <f t="shared" si="133"/>
        <v>1.5625317903080815E-2</v>
      </c>
      <c r="BZ166" s="41">
        <f t="shared" si="134"/>
        <v>-0.11175899460438476</v>
      </c>
      <c r="CA166" s="41">
        <f t="shared" si="135"/>
        <v>1.7537270747096238E-3</v>
      </c>
      <c r="CB166" s="41">
        <f t="shared" si="136"/>
        <v>-4.2789966872797281E-3</v>
      </c>
      <c r="CC166" s="41">
        <f t="shared" si="137"/>
        <v>5.164606244733921E-3</v>
      </c>
      <c r="CD166" s="41">
        <f t="shared" si="138"/>
        <v>-3.5252946717375035E-2</v>
      </c>
      <c r="CE166" s="41">
        <f t="shared" si="139"/>
        <v>3.342115212902997E-2</v>
      </c>
      <c r="CF166" s="41">
        <f t="shared" si="140"/>
        <v>-2.3844755666106057E-3</v>
      </c>
      <c r="CG166" s="41">
        <f t="shared" si="114"/>
        <v>-1.4858843744245515E-3</v>
      </c>
      <c r="CH166" s="41">
        <f t="shared" si="141"/>
        <v>4.9582057449470009E-2</v>
      </c>
      <c r="CI166" s="41">
        <f t="shared" si="142"/>
        <v>-6.939015778162764E-4</v>
      </c>
      <c r="CJ166" s="41">
        <f t="shared" si="143"/>
        <v>-8.4490544865276334E-3</v>
      </c>
      <c r="CK166" s="41">
        <f t="shared" si="144"/>
        <v>1.4162354564146761E-2</v>
      </c>
      <c r="CL166" s="41">
        <f t="shared" si="145"/>
        <v>-1.0923092360747552E-2</v>
      </c>
      <c r="CM166" s="41">
        <f t="shared" si="146"/>
        <v>1.9626182758634963E-2</v>
      </c>
      <c r="CN166" s="41">
        <f t="shared" si="147"/>
        <v>-1.1755406044345815E-2</v>
      </c>
      <c r="CO166" s="41">
        <f t="shared" si="148"/>
        <v>-1.1494379425735021E-2</v>
      </c>
      <c r="CP166" s="41">
        <f t="shared" si="149"/>
        <v>8.1301260832503091E-3</v>
      </c>
      <c r="CQ166" s="41">
        <f t="shared" si="150"/>
        <v>1.8895658861505307E-2</v>
      </c>
      <c r="CR166" s="41">
        <f t="shared" si="151"/>
        <v>3.2789758306859894E-2</v>
      </c>
      <c r="CS166" s="41">
        <f t="shared" si="152"/>
        <v>2.8020512799556269E-2</v>
      </c>
      <c r="CT166" s="41">
        <f t="shared" si="153"/>
        <v>2.5642430613337652E-2</v>
      </c>
      <c r="CU166" s="41">
        <f t="shared" si="154"/>
        <v>-4.991097705129087E-3</v>
      </c>
      <c r="CV166" s="41">
        <f t="shared" si="155"/>
        <v>1.0587613482421182E-3</v>
      </c>
      <c r="CW166" s="41">
        <f t="shared" si="156"/>
        <v>5.3420007048367538E-2</v>
      </c>
      <c r="CX166" s="41">
        <f t="shared" si="157"/>
        <v>5.4944288521312865E-3</v>
      </c>
      <c r="CY166" s="41">
        <f t="shared" si="158"/>
        <v>1.2650223065867022E-3</v>
      </c>
      <c r="CZ166" s="41">
        <f t="shared" si="159"/>
        <v>1.2203609937943356E-3</v>
      </c>
      <c r="DA166" s="41">
        <f t="shared" si="160"/>
        <v>3.7850298218157885E-2</v>
      </c>
      <c r="DB166" s="41">
        <f t="shared" si="161"/>
        <v>2.2296553272690683E-3</v>
      </c>
      <c r="DC166" s="41">
        <f t="shared" si="162"/>
        <v>3.9138993211363148E-3</v>
      </c>
      <c r="DD166" s="41">
        <f t="shared" si="163"/>
        <v>5.9532999251614861E-3</v>
      </c>
      <c r="DE166" s="41">
        <f t="shared" si="164"/>
        <v>2.4040399745200936E-2</v>
      </c>
      <c r="DF166" s="41">
        <f t="shared" si="165"/>
        <v>-3.7803703104904954E-2</v>
      </c>
      <c r="DG166" s="41">
        <f t="shared" si="166"/>
        <v>-4.4749259225327206E-3</v>
      </c>
      <c r="DH166" s="47">
        <f t="shared" si="167"/>
        <v>0.12786235083053685</v>
      </c>
    </row>
    <row r="167" spans="1:112">
      <c r="A167" s="43">
        <v>42090</v>
      </c>
      <c r="B167" s="34">
        <v>38.599997999999999</v>
      </c>
      <c r="C167" s="34">
        <v>4.452699</v>
      </c>
      <c r="D167" s="34"/>
      <c r="E167" s="34">
        <v>6.08</v>
      </c>
      <c r="F167" s="34">
        <v>606.79998799999998</v>
      </c>
      <c r="G167" s="34">
        <v>64.306061</v>
      </c>
      <c r="H167" s="34">
        <v>14.383096</v>
      </c>
      <c r="I167" s="34">
        <v>9.15</v>
      </c>
      <c r="J167" s="34">
        <v>599.12725799999998</v>
      </c>
      <c r="K167" s="34">
        <v>2.34</v>
      </c>
      <c r="L167" s="34">
        <v>68.379997000000003</v>
      </c>
      <c r="M167" s="34">
        <v>15.85</v>
      </c>
      <c r="N167" s="34">
        <v>35.703442000000003</v>
      </c>
      <c r="O167" s="34">
        <v>6.22</v>
      </c>
      <c r="P167" s="34">
        <v>39.25</v>
      </c>
      <c r="Q167" s="34">
        <v>12.81</v>
      </c>
      <c r="R167" s="34">
        <v>20.379999000000002</v>
      </c>
      <c r="S167" s="34">
        <v>68.630179999999996</v>
      </c>
      <c r="T167" s="34">
        <v>19.359589</v>
      </c>
      <c r="U167" s="34">
        <v>21.73</v>
      </c>
      <c r="V167" s="34">
        <v>5.1052759999999999</v>
      </c>
      <c r="W167" s="34">
        <v>39.93</v>
      </c>
      <c r="X167" s="34">
        <v>23.440000999999999</v>
      </c>
      <c r="Y167" s="34">
        <v>14.952271</v>
      </c>
      <c r="Z167" s="34">
        <v>21.186616999999998</v>
      </c>
      <c r="AA167" s="34">
        <v>59.253287999999998</v>
      </c>
      <c r="AB167" s="34">
        <v>31.400469000000001</v>
      </c>
      <c r="AC167" s="34">
        <v>13.26</v>
      </c>
      <c r="AD167" s="34">
        <v>44.860000999999997</v>
      </c>
      <c r="AE167" s="34">
        <v>26.071411000000001</v>
      </c>
      <c r="AF167" s="34">
        <v>8.1300000000000008</v>
      </c>
      <c r="AG167" s="34">
        <v>232.39999399999999</v>
      </c>
      <c r="AH167" s="34">
        <v>30.494986000000001</v>
      </c>
      <c r="AI167" s="34">
        <v>66.405113</v>
      </c>
      <c r="AJ167" s="34">
        <v>6.4837740000000004</v>
      </c>
      <c r="AK167" s="34">
        <v>20.91</v>
      </c>
      <c r="AL167" s="34">
        <v>2.4</v>
      </c>
      <c r="AM167" s="34">
        <v>28.351479000000001</v>
      </c>
      <c r="AN167" s="34">
        <v>30.599997999999999</v>
      </c>
      <c r="AO167" s="34">
        <v>61.222858000000002</v>
      </c>
      <c r="AP167" s="34">
        <v>4.97</v>
      </c>
      <c r="AQ167" s="34">
        <v>13.62</v>
      </c>
      <c r="AR167" s="34">
        <v>9.4499999999999993</v>
      </c>
      <c r="AS167" s="34">
        <v>34.655124999999998</v>
      </c>
      <c r="AT167" s="34">
        <v>9.971444</v>
      </c>
      <c r="AU167" s="34">
        <v>7.65</v>
      </c>
      <c r="AV167" s="34">
        <v>15.177744000000001</v>
      </c>
      <c r="AW167" s="34">
        <v>28.658237</v>
      </c>
      <c r="AX167" s="34">
        <v>8.93</v>
      </c>
      <c r="AY167" s="34">
        <v>20.280000999999999</v>
      </c>
      <c r="AZ167" s="34">
        <v>64.419998000000007</v>
      </c>
      <c r="BA167" s="34">
        <v>28.809999000000001</v>
      </c>
      <c r="BB167" s="34">
        <v>19.829121000000001</v>
      </c>
      <c r="BC167" s="34">
        <v>28.31625</v>
      </c>
      <c r="BD167" s="34">
        <v>32.950001</v>
      </c>
      <c r="BE167" s="38"/>
      <c r="BF167" s="41">
        <f t="shared" si="115"/>
        <v>5.1947129802991689E-3</v>
      </c>
      <c r="BG167" s="41">
        <f t="shared" si="116"/>
        <v>-2.1754156991766357E-2</v>
      </c>
      <c r="BH167" s="41"/>
      <c r="BI167" s="41">
        <f t="shared" si="117"/>
        <v>4.9464239353256166E-3</v>
      </c>
      <c r="BJ167" s="41">
        <f t="shared" si="118"/>
        <v>1.1936501496746235E-2</v>
      </c>
      <c r="BK167" s="41">
        <f t="shared" si="119"/>
        <v>4.1521836023638743E-3</v>
      </c>
      <c r="BL167" s="41">
        <f t="shared" si="120"/>
        <v>7.6363462313111035E-3</v>
      </c>
      <c r="BM167" s="41">
        <f t="shared" si="121"/>
        <v>-4.3620570801656336E-3</v>
      </c>
      <c r="BN167" s="41">
        <f t="shared" si="122"/>
        <v>3.1974273660869572E-2</v>
      </c>
      <c r="BO167" s="41">
        <f t="shared" si="123"/>
        <v>-2.5317807984289897E-2</v>
      </c>
      <c r="BP167" s="41">
        <f t="shared" si="124"/>
        <v>-3.3648092130982306E-2</v>
      </c>
      <c r="BQ167" s="41">
        <f t="shared" si="125"/>
        <v>-2.1841803643441942E-2</v>
      </c>
      <c r="BR167" s="41">
        <f t="shared" si="126"/>
        <v>-1.3433440188255296E-2</v>
      </c>
      <c r="BS167" s="41">
        <f t="shared" si="127"/>
        <v>4.8348200545833111E-3</v>
      </c>
      <c r="BT167" s="41">
        <f t="shared" si="128"/>
        <v>-2.2903687324956849E-3</v>
      </c>
      <c r="BU167" s="41">
        <f t="shared" si="129"/>
        <v>-3.9040549203600138E-2</v>
      </c>
      <c r="BV167" s="41">
        <f t="shared" si="130"/>
        <v>-1.1222464695638215E-2</v>
      </c>
      <c r="BW167" s="41">
        <f t="shared" si="131"/>
        <v>1.7502058304610921E-2</v>
      </c>
      <c r="BX167" s="47">
        <f t="shared" si="132"/>
        <v>0</v>
      </c>
      <c r="BY167" s="47">
        <f t="shared" si="133"/>
        <v>-9.1617681614585018E-3</v>
      </c>
      <c r="BZ167" s="41">
        <f t="shared" si="134"/>
        <v>-4.4912560651278147E-2</v>
      </c>
      <c r="CA167" s="41">
        <f t="shared" si="135"/>
        <v>-5.0077616844249138E-4</v>
      </c>
      <c r="CB167" s="41">
        <f t="shared" si="136"/>
        <v>5.1326458886353692E-3</v>
      </c>
      <c r="CC167" s="41">
        <f t="shared" si="137"/>
        <v>-1.1006950826241476E-2</v>
      </c>
      <c r="CD167" s="41">
        <f t="shared" si="138"/>
        <v>-1.0980099188123312E-2</v>
      </c>
      <c r="CE167" s="41">
        <f t="shared" si="139"/>
        <v>-1.6748285532655859E-2</v>
      </c>
      <c r="CF167" s="41">
        <f t="shared" si="140"/>
        <v>-1.49309812477901E-3</v>
      </c>
      <c r="CG167" s="41">
        <f t="shared" si="114"/>
        <v>7.4074412778618176E-3</v>
      </c>
      <c r="CH167" s="41">
        <f t="shared" si="141"/>
        <v>-1.3726117498699522E-2</v>
      </c>
      <c r="CI167" s="41">
        <f t="shared" si="142"/>
        <v>-1.4685505666894373E-2</v>
      </c>
      <c r="CJ167" s="41">
        <f t="shared" si="143"/>
        <v>-1.4652276786870262E-2</v>
      </c>
      <c r="CK167" s="41">
        <f t="shared" si="144"/>
        <v>3.6813947305160098E-2</v>
      </c>
      <c r="CL167" s="41">
        <f t="shared" si="145"/>
        <v>-5.0586727695252198E-3</v>
      </c>
      <c r="CM167" s="41">
        <f t="shared" si="146"/>
        <v>-1.0204481981263686E-2</v>
      </c>
      <c r="CN167" s="41">
        <f t="shared" si="147"/>
        <v>1.8656951465898429E-2</v>
      </c>
      <c r="CO167" s="41">
        <f t="shared" si="148"/>
        <v>7.1994551428543286E-3</v>
      </c>
      <c r="CP167" s="41">
        <f t="shared" si="149"/>
        <v>-2.8749413285986052E-2</v>
      </c>
      <c r="CQ167" s="41">
        <f t="shared" si="150"/>
        <v>-4.1328193740488E-3</v>
      </c>
      <c r="CR167" s="41">
        <f t="shared" si="151"/>
        <v>-1.2987196370159422E-2</v>
      </c>
      <c r="CS167" s="41">
        <f t="shared" si="152"/>
        <v>6.9308439930121707E-3</v>
      </c>
      <c r="CT167" s="41">
        <f t="shared" si="153"/>
        <v>4.7382704401552199E-2</v>
      </c>
      <c r="CU167" s="41">
        <f t="shared" si="154"/>
        <v>-2.6803487956023542E-2</v>
      </c>
      <c r="CV167" s="41">
        <f t="shared" si="155"/>
        <v>0</v>
      </c>
      <c r="CW167" s="41">
        <f t="shared" si="156"/>
        <v>-3.1932024701656382E-2</v>
      </c>
      <c r="CX167" s="41">
        <f t="shared" si="157"/>
        <v>-1.3793294656615409E-2</v>
      </c>
      <c r="CY167" s="41">
        <f t="shared" si="158"/>
        <v>-3.3422133941117989E-2</v>
      </c>
      <c r="CZ167" s="41">
        <f t="shared" si="159"/>
        <v>5.472742162786144E-3</v>
      </c>
      <c r="DA167" s="41">
        <f t="shared" si="160"/>
        <v>-1.7291635290219261E-2</v>
      </c>
      <c r="DB167" s="41">
        <f t="shared" si="161"/>
        <v>-5.5834874257006794E-3</v>
      </c>
      <c r="DC167" s="41">
        <f t="shared" si="162"/>
        <v>-9.8135721386612678E-3</v>
      </c>
      <c r="DD167" s="41">
        <f t="shared" si="163"/>
        <v>6.2286251754336821E-3</v>
      </c>
      <c r="DE167" s="41">
        <f t="shared" si="164"/>
        <v>-3.6801428453574085E-2</v>
      </c>
      <c r="DF167" s="41">
        <f t="shared" si="165"/>
        <v>-4.8683290623311469E-2</v>
      </c>
      <c r="DG167" s="41">
        <f t="shared" si="166"/>
        <v>1.7611753421344096E-2</v>
      </c>
      <c r="DH167" s="47">
        <f t="shared" si="167"/>
        <v>4.7864977746974346E-2</v>
      </c>
    </row>
    <row r="168" spans="1:112">
      <c r="A168" s="43">
        <v>42093</v>
      </c>
      <c r="B168" s="34">
        <v>39.409999999999997</v>
      </c>
      <c r="C168" s="34">
        <v>4.3778160000000002</v>
      </c>
      <c r="D168" s="34"/>
      <c r="E168" s="34">
        <v>6.02</v>
      </c>
      <c r="F168" s="34">
        <v>558.79998799999998</v>
      </c>
      <c r="G168" s="34">
        <v>62.312302000000003</v>
      </c>
      <c r="H168" s="34">
        <v>14.204052000000001</v>
      </c>
      <c r="I168" s="34">
        <v>8.9</v>
      </c>
      <c r="J168" s="34">
        <v>588.65301499999998</v>
      </c>
      <c r="K168" s="34">
        <v>2.2200000000000002</v>
      </c>
      <c r="L168" s="34">
        <v>69.319999999999993</v>
      </c>
      <c r="M168" s="34">
        <v>16.120000999999998</v>
      </c>
      <c r="N168" s="34">
        <v>35.285583000000003</v>
      </c>
      <c r="O168" s="34">
        <v>6.13</v>
      </c>
      <c r="P168" s="34">
        <v>39.009998000000003</v>
      </c>
      <c r="Q168" s="34">
        <v>12.9</v>
      </c>
      <c r="R168" s="34">
        <v>20.09</v>
      </c>
      <c r="S168" s="34">
        <v>67.401961999999997</v>
      </c>
      <c r="T168" s="34">
        <v>19.626003000000001</v>
      </c>
      <c r="U168" s="34">
        <v>24.790001</v>
      </c>
      <c r="V168" s="34">
        <v>5.0872339999999996</v>
      </c>
      <c r="W168" s="34">
        <v>39.68</v>
      </c>
      <c r="X168" s="34">
        <v>23.76</v>
      </c>
      <c r="Y168" s="34">
        <v>14.368197</v>
      </c>
      <c r="Z168" s="34">
        <v>20.927627999999999</v>
      </c>
      <c r="AA168" s="34">
        <v>58.504477999999999</v>
      </c>
      <c r="AB168" s="34">
        <v>30.293098000000001</v>
      </c>
      <c r="AC168" s="34">
        <v>13.13</v>
      </c>
      <c r="AD168" s="34">
        <v>47.990001999999997</v>
      </c>
      <c r="AE168" s="34">
        <v>26.016310000000001</v>
      </c>
      <c r="AF168" s="34">
        <v>8.01</v>
      </c>
      <c r="AG168" s="34">
        <v>222.949997</v>
      </c>
      <c r="AH168" s="34">
        <v>30.158379</v>
      </c>
      <c r="AI168" s="34">
        <v>65.986732000000003</v>
      </c>
      <c r="AJ168" s="34">
        <v>6.4484700000000004</v>
      </c>
      <c r="AK168" s="34">
        <v>21.09</v>
      </c>
      <c r="AL168" s="34">
        <v>2.39</v>
      </c>
      <c r="AM168" s="34">
        <v>27.881817000000002</v>
      </c>
      <c r="AN168" s="34">
        <v>30.9</v>
      </c>
      <c r="AO168" s="34">
        <v>61.034286000000002</v>
      </c>
      <c r="AP168" s="34">
        <v>4.68</v>
      </c>
      <c r="AQ168" s="34">
        <v>13.55</v>
      </c>
      <c r="AR168" s="34">
        <v>9.19</v>
      </c>
      <c r="AS168" s="34">
        <v>35.159199000000001</v>
      </c>
      <c r="AT168" s="34">
        <v>9.971444</v>
      </c>
      <c r="AU168" s="34">
        <v>7.36</v>
      </c>
      <c r="AV168" s="34">
        <v>15.140927</v>
      </c>
      <c r="AW168" s="34">
        <v>28.225034999999998</v>
      </c>
      <c r="AX168" s="34">
        <v>8.9700000000000006</v>
      </c>
      <c r="AY168" s="34">
        <v>19.48</v>
      </c>
      <c r="AZ168" s="34">
        <v>63.93</v>
      </c>
      <c r="BA168" s="34">
        <v>29.26</v>
      </c>
      <c r="BB168" s="34">
        <v>18.937925</v>
      </c>
      <c r="BC168" s="34">
        <v>28.258656999999999</v>
      </c>
      <c r="BD168" s="34">
        <v>31.809999000000001</v>
      </c>
      <c r="BE168" s="38"/>
      <c r="BF168" s="41">
        <f t="shared" si="115"/>
        <v>2.0767366549599823E-2</v>
      </c>
      <c r="BG168" s="41">
        <f t="shared" si="116"/>
        <v>-1.6960459281051072E-2</v>
      </c>
      <c r="BH168" s="41"/>
      <c r="BI168" s="41">
        <f t="shared" si="117"/>
        <v>-9.9174366573460283E-3</v>
      </c>
      <c r="BJ168" s="41">
        <f t="shared" si="118"/>
        <v>-8.2407621790285449E-2</v>
      </c>
      <c r="BK168" s="41">
        <f t="shared" si="119"/>
        <v>-3.1495017892120093E-2</v>
      </c>
      <c r="BL168" s="41">
        <f t="shared" si="120"/>
        <v>-1.2526352131096541E-2</v>
      </c>
      <c r="BM168" s="41">
        <f t="shared" si="121"/>
        <v>-2.7702602549335823E-2</v>
      </c>
      <c r="BN168" s="41">
        <f t="shared" si="122"/>
        <v>-1.7637124902079242E-2</v>
      </c>
      <c r="BO168" s="41">
        <f t="shared" si="123"/>
        <v>-5.2643733485421791E-2</v>
      </c>
      <c r="BP168" s="41">
        <f t="shared" si="124"/>
        <v>1.3653124508728172E-2</v>
      </c>
      <c r="BQ168" s="41">
        <f t="shared" si="125"/>
        <v>1.6891298789929961E-2</v>
      </c>
      <c r="BR168" s="41">
        <f t="shared" si="126"/>
        <v>-1.1772631785865212E-2</v>
      </c>
      <c r="BS168" s="41">
        <f t="shared" si="127"/>
        <v>-1.457515680296801E-2</v>
      </c>
      <c r="BT168" s="41">
        <f t="shared" si="128"/>
        <v>-6.1334719787589824E-3</v>
      </c>
      <c r="BU168" s="41">
        <f t="shared" si="129"/>
        <v>7.0011954589835612E-3</v>
      </c>
      <c r="BV168" s="41">
        <f t="shared" si="130"/>
        <v>-1.433179990002109E-2</v>
      </c>
      <c r="BW168" s="41">
        <f t="shared" si="131"/>
        <v>-1.8058252389965473E-2</v>
      </c>
      <c r="BX168" s="47">
        <f t="shared" si="132"/>
        <v>1.3667518358500929E-2</v>
      </c>
      <c r="BY168" s="47">
        <f t="shared" si="133"/>
        <v>0.13174659211760625</v>
      </c>
      <c r="BZ168" s="41">
        <f t="shared" si="134"/>
        <v>-3.5402504081766656E-3</v>
      </c>
      <c r="CA168" s="41">
        <f t="shared" si="135"/>
        <v>-6.2806386584579044E-3</v>
      </c>
      <c r="CB168" s="41">
        <f t="shared" si="136"/>
        <v>1.3559487123517367E-2</v>
      </c>
      <c r="CC168" s="41">
        <f t="shared" si="137"/>
        <v>-3.9845972164261077E-2</v>
      </c>
      <c r="CD168" s="41">
        <f t="shared" si="138"/>
        <v>-1.2299508868547209E-2</v>
      </c>
      <c r="CE168" s="41">
        <f t="shared" si="139"/>
        <v>-1.2717973829624822E-2</v>
      </c>
      <c r="CF168" s="41">
        <f t="shared" si="140"/>
        <v>-3.5902931319753542E-2</v>
      </c>
      <c r="CG168" s="41">
        <f t="shared" si="114"/>
        <v>4.2621113142716861E-2</v>
      </c>
      <c r="CH168" s="41">
        <f t="shared" si="141"/>
        <v>6.7446146161866435E-2</v>
      </c>
      <c r="CI168" s="41">
        <f t="shared" si="142"/>
        <v>-2.1157009558374342E-3</v>
      </c>
      <c r="CJ168" s="41">
        <f t="shared" si="143"/>
        <v>-1.4870162479451506E-2</v>
      </c>
      <c r="CK168" s="41">
        <f t="shared" si="144"/>
        <v>-4.1512481542646085E-2</v>
      </c>
      <c r="CL168" s="41">
        <f t="shared" si="145"/>
        <v>-1.1099481645659569E-2</v>
      </c>
      <c r="CM168" s="41">
        <f t="shared" si="146"/>
        <v>-6.3203650157612071E-3</v>
      </c>
      <c r="CN168" s="41">
        <f t="shared" si="147"/>
        <v>-5.45985487143936E-3</v>
      </c>
      <c r="CO168" s="41">
        <f t="shared" si="148"/>
        <v>8.5714810501409631E-3</v>
      </c>
      <c r="CP168" s="41">
        <f t="shared" si="149"/>
        <v>-4.1753714104805105E-3</v>
      </c>
      <c r="CQ168" s="41">
        <f t="shared" si="150"/>
        <v>-1.6704442190021842E-2</v>
      </c>
      <c r="CR168" s="41">
        <f t="shared" si="151"/>
        <v>9.7562403048438804E-3</v>
      </c>
      <c r="CS168" s="41">
        <f t="shared" si="152"/>
        <v>-3.08484467037383E-3</v>
      </c>
      <c r="CT168" s="41">
        <f t="shared" si="153"/>
        <v>-6.0121730178982043E-2</v>
      </c>
      <c r="CU168" s="41">
        <f t="shared" si="154"/>
        <v>-5.1527533956563292E-3</v>
      </c>
      <c r="CV168" s="41">
        <f t="shared" si="155"/>
        <v>-2.789880513805568E-2</v>
      </c>
      <c r="CW168" s="41">
        <f t="shared" si="156"/>
        <v>1.4440668640944385E-2</v>
      </c>
      <c r="CX168" s="41">
        <f t="shared" si="157"/>
        <v>0</v>
      </c>
      <c r="CY168" s="41">
        <f t="shared" si="158"/>
        <v>-3.8645715097659572E-2</v>
      </c>
      <c r="CZ168" s="41">
        <f t="shared" si="159"/>
        <v>-2.4286696535539931E-3</v>
      </c>
      <c r="DA168" s="41">
        <f t="shared" si="160"/>
        <v>-1.5231556131904368E-2</v>
      </c>
      <c r="DB168" s="41">
        <f t="shared" si="161"/>
        <v>4.4692811822972644E-3</v>
      </c>
      <c r="DC168" s="41">
        <f t="shared" si="162"/>
        <v>-4.0246929818256769E-2</v>
      </c>
      <c r="DD168" s="41">
        <f t="shared" si="163"/>
        <v>-7.6353780781579688E-3</v>
      </c>
      <c r="DE168" s="41">
        <f t="shared" si="164"/>
        <v>1.5498881205711879E-2</v>
      </c>
      <c r="DF168" s="41">
        <f t="shared" si="165"/>
        <v>-4.5985089509645374E-2</v>
      </c>
      <c r="DG168" s="41">
        <f t="shared" si="166"/>
        <v>-2.0359916771879242E-3</v>
      </c>
      <c r="DH168" s="47">
        <f t="shared" si="167"/>
        <v>-3.5210616973132325E-2</v>
      </c>
    </row>
    <row r="169" spans="1:112">
      <c r="A169" s="43">
        <v>42094</v>
      </c>
      <c r="B169" s="34">
        <v>40.520000000000003</v>
      </c>
      <c r="C169" s="34">
        <v>4.4699819999999999</v>
      </c>
      <c r="D169" s="34"/>
      <c r="E169" s="34">
        <v>6.04</v>
      </c>
      <c r="F169" s="34">
        <v>575.59997599999997</v>
      </c>
      <c r="G169" s="34">
        <v>62.927872000000001</v>
      </c>
      <c r="H169" s="34">
        <v>14.02501</v>
      </c>
      <c r="I169" s="34">
        <v>8.9</v>
      </c>
      <c r="J169" s="34">
        <v>600.17474400000003</v>
      </c>
      <c r="K169" s="34">
        <v>2.23</v>
      </c>
      <c r="L169" s="34">
        <v>71.180000000000007</v>
      </c>
      <c r="M169" s="34">
        <v>16.399999999999999</v>
      </c>
      <c r="N169" s="34">
        <v>35.536296999999998</v>
      </c>
      <c r="O169" s="34">
        <v>6.23</v>
      </c>
      <c r="P169" s="34">
        <v>39.07</v>
      </c>
      <c r="Q169" s="34">
        <v>13</v>
      </c>
      <c r="R169" s="34">
        <v>20.25</v>
      </c>
      <c r="S169" s="34">
        <v>67.383208999999994</v>
      </c>
      <c r="T169" s="34">
        <v>19.734545000000001</v>
      </c>
      <c r="U169" s="34">
        <v>26</v>
      </c>
      <c r="V169" s="34">
        <v>4.9609579999999998</v>
      </c>
      <c r="W169" s="34">
        <v>39.700001</v>
      </c>
      <c r="X169" s="34">
        <v>23.620000999999998</v>
      </c>
      <c r="Y169" s="34">
        <v>14.514217</v>
      </c>
      <c r="Z169" s="34">
        <v>20.860792</v>
      </c>
      <c r="AA169" s="34">
        <v>59.939117000000003</v>
      </c>
      <c r="AB169" s="34">
        <v>30.255568</v>
      </c>
      <c r="AC169" s="34">
        <v>13.4</v>
      </c>
      <c r="AD169" s="34">
        <v>48.669998</v>
      </c>
      <c r="AE169" s="34">
        <v>26.365269000000001</v>
      </c>
      <c r="AF169" s="34">
        <v>7.95</v>
      </c>
      <c r="AG169" s="34">
        <v>227.14999399999999</v>
      </c>
      <c r="AH169" s="34">
        <v>30.504086000000001</v>
      </c>
      <c r="AI169" s="34">
        <v>66.570518000000007</v>
      </c>
      <c r="AJ169" s="34">
        <v>6.4754120000000004</v>
      </c>
      <c r="AK169" s="34">
        <v>21</v>
      </c>
      <c r="AL169" s="34">
        <v>2.2799999999999998</v>
      </c>
      <c r="AM169" s="34">
        <v>28.134712</v>
      </c>
      <c r="AN169" s="34">
        <v>31.700001</v>
      </c>
      <c r="AO169" s="34">
        <v>62.028571999999997</v>
      </c>
      <c r="AP169" s="34">
        <v>4.93</v>
      </c>
      <c r="AQ169" s="34">
        <v>13.77</v>
      </c>
      <c r="AR169" s="34">
        <v>9.31</v>
      </c>
      <c r="AS169" s="34">
        <v>35.401539</v>
      </c>
      <c r="AT169" s="34">
        <v>10.109935999999999</v>
      </c>
      <c r="AU169" s="34">
        <v>7.2</v>
      </c>
      <c r="AV169" s="34">
        <v>14.956842999999999</v>
      </c>
      <c r="AW169" s="34">
        <v>28.358332000000001</v>
      </c>
      <c r="AX169" s="34">
        <v>9</v>
      </c>
      <c r="AY169" s="34">
        <v>19.620000999999998</v>
      </c>
      <c r="AZ169" s="34">
        <v>64.569999999999993</v>
      </c>
      <c r="BA169" s="34">
        <v>30.74</v>
      </c>
      <c r="BB169" s="34">
        <v>19.267669999999999</v>
      </c>
      <c r="BC169" s="34">
        <v>28.119475999999999</v>
      </c>
      <c r="BD169" s="34">
        <v>31</v>
      </c>
      <c r="BE169" s="38"/>
      <c r="BF169" s="41">
        <f t="shared" si="115"/>
        <v>2.7776088173570444E-2</v>
      </c>
      <c r="BG169" s="41">
        <f t="shared" si="116"/>
        <v>2.0834411877710894E-2</v>
      </c>
      <c r="BH169" s="41"/>
      <c r="BI169" s="41">
        <f t="shared" si="117"/>
        <v>3.3167526259940418E-3</v>
      </c>
      <c r="BJ169" s="41">
        <f t="shared" si="118"/>
        <v>2.9621327409371716E-2</v>
      </c>
      <c r="BK169" s="41">
        <f t="shared" si="119"/>
        <v>9.8303114322899707E-3</v>
      </c>
      <c r="BL169" s="41">
        <f t="shared" si="120"/>
        <v>-1.268511159373685E-2</v>
      </c>
      <c r="BM169" s="41">
        <f t="shared" si="121"/>
        <v>0</v>
      </c>
      <c r="BN169" s="41">
        <f t="shared" si="122"/>
        <v>1.9383951413853094E-2</v>
      </c>
      <c r="BO169" s="41">
        <f t="shared" si="123"/>
        <v>4.4943895878392674E-3</v>
      </c>
      <c r="BP169" s="41">
        <f t="shared" si="124"/>
        <v>2.6478415234641544E-2</v>
      </c>
      <c r="BQ169" s="41">
        <f t="shared" si="125"/>
        <v>1.7220535716932977E-2</v>
      </c>
      <c r="BR169" s="41">
        <f t="shared" si="126"/>
        <v>7.0801579209238295E-3</v>
      </c>
      <c r="BS169" s="41">
        <f t="shared" si="127"/>
        <v>1.6181582851241914E-2</v>
      </c>
      <c r="BT169" s="41">
        <f t="shared" si="128"/>
        <v>1.5369368173208137E-3</v>
      </c>
      <c r="BU169" s="41">
        <f t="shared" si="129"/>
        <v>7.7220460939103185E-3</v>
      </c>
      <c r="BV169" s="41">
        <f t="shared" si="130"/>
        <v>7.9326147257050995E-3</v>
      </c>
      <c r="BW169" s="41">
        <f t="shared" si="131"/>
        <v>-2.782650343784565E-4</v>
      </c>
      <c r="BX169" s="47">
        <f t="shared" si="132"/>
        <v>5.5152827211067479E-3</v>
      </c>
      <c r="BY169" s="47">
        <f t="shared" si="133"/>
        <v>4.7656151635537491E-2</v>
      </c>
      <c r="BZ169" s="41">
        <f t="shared" si="134"/>
        <v>-2.5135397141518197E-2</v>
      </c>
      <c r="CA169" s="41">
        <f t="shared" si="135"/>
        <v>5.0393046538934564E-4</v>
      </c>
      <c r="CB169" s="41">
        <f t="shared" si="136"/>
        <v>-5.909641388226426E-3</v>
      </c>
      <c r="CC169" s="41">
        <f t="shared" si="137"/>
        <v>1.011142933554565E-2</v>
      </c>
      <c r="CD169" s="41">
        <f t="shared" si="138"/>
        <v>-3.1987836338404356E-3</v>
      </c>
      <c r="CE169" s="41">
        <f t="shared" si="139"/>
        <v>2.4226032065159265E-2</v>
      </c>
      <c r="CF169" s="41">
        <f t="shared" si="140"/>
        <v>-1.2396641341772812E-3</v>
      </c>
      <c r="CG169" s="41">
        <f t="shared" si="114"/>
        <v>9.8522964430116395E-3</v>
      </c>
      <c r="CH169" s="41">
        <f t="shared" si="141"/>
        <v>1.4070085206783977E-2</v>
      </c>
      <c r="CI169" s="41">
        <f t="shared" si="142"/>
        <v>1.3323926812356711E-2</v>
      </c>
      <c r="CJ169" s="41">
        <f t="shared" si="143"/>
        <v>-7.5188324140272279E-3</v>
      </c>
      <c r="CK169" s="41">
        <f t="shared" si="144"/>
        <v>1.8663048173594557E-2</v>
      </c>
      <c r="CL169" s="41">
        <f t="shared" si="145"/>
        <v>1.1397846842674616E-2</v>
      </c>
      <c r="CM169" s="41">
        <f t="shared" si="146"/>
        <v>8.808115351102987E-3</v>
      </c>
      <c r="CN169" s="41">
        <f t="shared" si="147"/>
        <v>4.1693415381908868E-3</v>
      </c>
      <c r="CO169" s="41">
        <f t="shared" si="148"/>
        <v>-4.2765567672601937E-3</v>
      </c>
      <c r="CP169" s="41">
        <f t="shared" si="149"/>
        <v>-4.7117922977070084E-2</v>
      </c>
      <c r="CQ169" s="41">
        <f t="shared" si="150"/>
        <v>9.0293605373078008E-3</v>
      </c>
      <c r="CR169" s="41">
        <f t="shared" si="151"/>
        <v>2.556052852527595E-2</v>
      </c>
      <c r="CS169" s="41">
        <f t="shared" si="152"/>
        <v>1.6159345753831586E-2</v>
      </c>
      <c r="CT169" s="41">
        <f t="shared" si="153"/>
        <v>5.2040878125043398E-2</v>
      </c>
      <c r="CU169" s="41">
        <f t="shared" si="154"/>
        <v>1.6105765414853573E-2</v>
      </c>
      <c r="CV169" s="41">
        <f t="shared" si="155"/>
        <v>1.2973154921380162E-2</v>
      </c>
      <c r="CW169" s="41">
        <f t="shared" si="156"/>
        <v>6.8690027835013835E-3</v>
      </c>
      <c r="CX169" s="41">
        <f t="shared" si="157"/>
        <v>1.3793294656615501E-2</v>
      </c>
      <c r="CY169" s="41">
        <f t="shared" si="158"/>
        <v>-2.197890671877523E-2</v>
      </c>
      <c r="CZ169" s="41">
        <f t="shared" si="159"/>
        <v>-1.223255380387119E-2</v>
      </c>
      <c r="DA169" s="41">
        <f t="shared" si="160"/>
        <v>4.711534631134562E-3</v>
      </c>
      <c r="DB169" s="41">
        <f t="shared" si="161"/>
        <v>3.3389012655146303E-3</v>
      </c>
      <c r="DC169" s="41">
        <f t="shared" si="162"/>
        <v>7.1612068912260867E-3</v>
      </c>
      <c r="DD169" s="41">
        <f t="shared" si="163"/>
        <v>9.9611718597400391E-3</v>
      </c>
      <c r="DE169" s="41">
        <f t="shared" si="164"/>
        <v>4.93433425184715E-2</v>
      </c>
      <c r="DF169" s="41">
        <f t="shared" si="165"/>
        <v>1.7262036516886334E-2</v>
      </c>
      <c r="DG169" s="41">
        <f t="shared" si="166"/>
        <v>-4.9374207814765715E-3</v>
      </c>
      <c r="DH169" s="47">
        <f t="shared" si="167"/>
        <v>-2.5793469839250894E-2</v>
      </c>
    </row>
    <row r="170" spans="1:112">
      <c r="A170" s="43">
        <v>42095</v>
      </c>
      <c r="B170" s="34">
        <v>39.060001</v>
      </c>
      <c r="C170" s="34">
        <v>4.3547739999999999</v>
      </c>
      <c r="D170" s="34"/>
      <c r="E170" s="34">
        <v>5.86</v>
      </c>
      <c r="F170" s="34">
        <v>588.40002400000003</v>
      </c>
      <c r="G170" s="34">
        <v>61.025978000000002</v>
      </c>
      <c r="H170" s="34">
        <v>13.796232</v>
      </c>
      <c r="I170" s="34">
        <v>8.9</v>
      </c>
      <c r="J170" s="34">
        <v>569.79937700000005</v>
      </c>
      <c r="K170" s="34">
        <v>2.4</v>
      </c>
      <c r="L170" s="34">
        <v>73.569999999999993</v>
      </c>
      <c r="M170" s="34">
        <v>16.059999000000001</v>
      </c>
      <c r="N170" s="34">
        <v>35.378433000000001</v>
      </c>
      <c r="O170" s="34">
        <v>6.11</v>
      </c>
      <c r="P170" s="34">
        <v>38.990001999999997</v>
      </c>
      <c r="Q170" s="34">
        <v>12.73</v>
      </c>
      <c r="R170" s="34">
        <v>21</v>
      </c>
      <c r="S170" s="34">
        <v>66.839423999999994</v>
      </c>
      <c r="T170" s="34">
        <v>19.576668000000002</v>
      </c>
      <c r="U170" s="34">
        <v>24.98</v>
      </c>
      <c r="V170" s="34">
        <v>5.2044949999999996</v>
      </c>
      <c r="W170" s="34">
        <v>39.349997999999999</v>
      </c>
      <c r="X170" s="34">
        <v>23.190000999999999</v>
      </c>
      <c r="Y170" s="34">
        <v>14.105366</v>
      </c>
      <c r="Z170" s="34">
        <v>20.309408000000001</v>
      </c>
      <c r="AA170" s="34">
        <v>58.784419999999997</v>
      </c>
      <c r="AB170" s="34">
        <v>29.983419000000001</v>
      </c>
      <c r="AC170" s="34">
        <v>13.83</v>
      </c>
      <c r="AD170" s="34">
        <v>47.759998000000003</v>
      </c>
      <c r="AE170" s="34">
        <v>26.374455999999999</v>
      </c>
      <c r="AF170" s="34">
        <v>7.8</v>
      </c>
      <c r="AG170" s="34">
        <v>225.04998800000001</v>
      </c>
      <c r="AH170" s="34">
        <v>30.485887999999999</v>
      </c>
      <c r="AI170" s="34">
        <v>66.239716000000001</v>
      </c>
      <c r="AJ170" s="34">
        <v>6.5906130000000003</v>
      </c>
      <c r="AK170" s="34">
        <v>21.620000999999998</v>
      </c>
      <c r="AL170" s="34">
        <v>2.5249999999999999</v>
      </c>
      <c r="AM170" s="34">
        <v>27.610852999999999</v>
      </c>
      <c r="AN170" s="34">
        <v>31.199998999999998</v>
      </c>
      <c r="AO170" s="34">
        <v>61.897143999999997</v>
      </c>
      <c r="AP170" s="34">
        <v>4.83</v>
      </c>
      <c r="AQ170" s="34">
        <v>13.53</v>
      </c>
      <c r="AR170" s="34">
        <v>9.0399999999999991</v>
      </c>
      <c r="AS170" s="34">
        <v>36.448462999999997</v>
      </c>
      <c r="AT170" s="34">
        <v>9.9806760000000008</v>
      </c>
      <c r="AU170" s="34">
        <v>7.49</v>
      </c>
      <c r="AV170" s="34">
        <v>15.094906999999999</v>
      </c>
      <c r="AW170" s="34">
        <v>28.399984</v>
      </c>
      <c r="AX170" s="34">
        <v>8.94</v>
      </c>
      <c r="AY170" s="34">
        <v>18.850000000000001</v>
      </c>
      <c r="AZ170" s="34">
        <v>64.769997000000004</v>
      </c>
      <c r="BA170" s="34">
        <v>30.639999</v>
      </c>
      <c r="BB170" s="34">
        <v>19.641973</v>
      </c>
      <c r="BC170" s="34">
        <v>27.764316999999998</v>
      </c>
      <c r="BD170" s="34">
        <v>30.82</v>
      </c>
      <c r="BE170" s="38"/>
      <c r="BF170" s="41">
        <f t="shared" si="115"/>
        <v>-3.6696728330311609E-2</v>
      </c>
      <c r="BG170" s="41">
        <f t="shared" si="116"/>
        <v>-2.6111667188108006E-2</v>
      </c>
      <c r="BH170" s="41"/>
      <c r="BI170" s="41">
        <f t="shared" si="117"/>
        <v>-3.025440835780226E-2</v>
      </c>
      <c r="BJ170" s="41">
        <f t="shared" si="118"/>
        <v>2.1994096198270915E-2</v>
      </c>
      <c r="BK170" s="41">
        <f t="shared" si="119"/>
        <v>-3.0689539247332923E-2</v>
      </c>
      <c r="BL170" s="41">
        <f t="shared" si="120"/>
        <v>-1.6446653019242658E-2</v>
      </c>
      <c r="BM170" s="41">
        <f t="shared" si="121"/>
        <v>0</v>
      </c>
      <c r="BN170" s="41">
        <f t="shared" si="122"/>
        <v>-5.1936524116893354E-2</v>
      </c>
      <c r="BO170" s="41">
        <f t="shared" si="123"/>
        <v>7.3467151881872542E-2</v>
      </c>
      <c r="BP170" s="41">
        <f t="shared" si="124"/>
        <v>3.3025453862126325E-2</v>
      </c>
      <c r="BQ170" s="41">
        <f t="shared" si="125"/>
        <v>-2.0949688578039506E-2</v>
      </c>
      <c r="BR170" s="41">
        <f t="shared" si="126"/>
        <v>-4.4522276477476962E-3</v>
      </c>
      <c r="BS170" s="41">
        <f t="shared" si="127"/>
        <v>-1.9449559615857787E-2</v>
      </c>
      <c r="BT170" s="41">
        <f t="shared" si="128"/>
        <v>-2.0496547772707679E-3</v>
      </c>
      <c r="BU170" s="41">
        <f t="shared" si="129"/>
        <v>-2.0987944892221576E-2</v>
      </c>
      <c r="BV170" s="41">
        <f t="shared" si="130"/>
        <v>3.6367644170874791E-2</v>
      </c>
      <c r="BW170" s="41">
        <f t="shared" si="131"/>
        <v>-8.1027761566797151E-3</v>
      </c>
      <c r="BX170" s="47">
        <f t="shared" si="132"/>
        <v>-8.0322043892417268E-3</v>
      </c>
      <c r="BY170" s="47">
        <f t="shared" si="133"/>
        <v>-4.0021033324050374E-2</v>
      </c>
      <c r="BZ170" s="41">
        <f t="shared" si="134"/>
        <v>4.7923808017842871E-2</v>
      </c>
      <c r="CA170" s="41">
        <f t="shared" si="135"/>
        <v>-8.8552888445715874E-3</v>
      </c>
      <c r="CB170" s="41">
        <f t="shared" si="136"/>
        <v>-1.8372658716743203E-2</v>
      </c>
      <c r="CC170" s="41">
        <f t="shared" si="137"/>
        <v>-2.8573359463280372E-2</v>
      </c>
      <c r="CD170" s="41">
        <f t="shared" si="138"/>
        <v>-2.6787189288988093E-2</v>
      </c>
      <c r="CE170" s="41">
        <f t="shared" si="139"/>
        <v>-1.9452476573446762E-2</v>
      </c>
      <c r="CF170" s="41">
        <f t="shared" si="140"/>
        <v>-9.0357047872559153E-3</v>
      </c>
      <c r="CG170" s="41">
        <f t="shared" si="114"/>
        <v>-1.2685159527315687E-2</v>
      </c>
      <c r="CH170" s="41">
        <f t="shared" si="141"/>
        <v>-1.8874355543987299E-2</v>
      </c>
      <c r="CI170" s="41">
        <f t="shared" si="142"/>
        <v>3.4839014018077087E-4</v>
      </c>
      <c r="CJ170" s="41">
        <f t="shared" si="143"/>
        <v>-1.9048194970694474E-2</v>
      </c>
      <c r="CK170" s="41">
        <f t="shared" si="144"/>
        <v>-9.2880193736920077E-3</v>
      </c>
      <c r="CL170" s="41">
        <f t="shared" si="145"/>
        <v>-5.9675383826368275E-4</v>
      </c>
      <c r="CM170" s="41">
        <f t="shared" si="146"/>
        <v>-4.9815842369987998E-3</v>
      </c>
      <c r="CN170" s="41">
        <f t="shared" si="147"/>
        <v>1.7634129010238316E-2</v>
      </c>
      <c r="CO170" s="41">
        <f t="shared" si="148"/>
        <v>2.9096420741107121E-2</v>
      </c>
      <c r="CP170" s="41">
        <f t="shared" si="149"/>
        <v>0.1020656197609737</v>
      </c>
      <c r="CQ170" s="41">
        <f t="shared" si="150"/>
        <v>-1.8795196404206117E-2</v>
      </c>
      <c r="CR170" s="41">
        <f t="shared" si="151"/>
        <v>-1.5898649664821716E-2</v>
      </c>
      <c r="CS170" s="41">
        <f t="shared" si="152"/>
        <v>-2.1210779088697506E-3</v>
      </c>
      <c r="CT170" s="41">
        <f t="shared" si="153"/>
        <v>-2.0492520390117334E-2</v>
      </c>
      <c r="CU170" s="41">
        <f t="shared" si="154"/>
        <v>-1.7582870557866819E-2</v>
      </c>
      <c r="CV170" s="41">
        <f t="shared" si="155"/>
        <v>-2.9429916884890727E-2</v>
      </c>
      <c r="CW170" s="41">
        <f t="shared" si="156"/>
        <v>2.9143996442053583E-2</v>
      </c>
      <c r="CX170" s="41">
        <f t="shared" si="157"/>
        <v>-1.2867879145997735E-2</v>
      </c>
      <c r="CY170" s="41">
        <f t="shared" si="158"/>
        <v>3.948777150711856E-2</v>
      </c>
      <c r="CZ170" s="41">
        <f t="shared" si="159"/>
        <v>9.1884812946390667E-3</v>
      </c>
      <c r="DA170" s="41">
        <f t="shared" si="160"/>
        <v>1.4676970851989631E-3</v>
      </c>
      <c r="DB170" s="41">
        <f t="shared" si="161"/>
        <v>-6.688988150796652E-3</v>
      </c>
      <c r="DC170" s="41">
        <f t="shared" si="162"/>
        <v>-4.0036591211595446E-2</v>
      </c>
      <c r="DD170" s="41">
        <f t="shared" si="163"/>
        <v>3.0925802387095397E-3</v>
      </c>
      <c r="DE170" s="41">
        <f t="shared" si="164"/>
        <v>-3.2584258751354811E-3</v>
      </c>
      <c r="DF170" s="41">
        <f t="shared" si="165"/>
        <v>1.9240194350325302E-2</v>
      </c>
      <c r="DG170" s="41">
        <f t="shared" si="166"/>
        <v>-1.2710797269626392E-2</v>
      </c>
      <c r="DH170" s="47">
        <f t="shared" si="167"/>
        <v>-5.8233745931764907E-3</v>
      </c>
    </row>
    <row r="171" spans="1:112">
      <c r="A171" s="43">
        <v>42096</v>
      </c>
      <c r="B171" s="34">
        <v>38</v>
      </c>
      <c r="C171" s="34">
        <v>4.2798910000000001</v>
      </c>
      <c r="D171" s="34"/>
      <c r="E171" s="34">
        <v>6.82</v>
      </c>
      <c r="F171" s="34">
        <v>14.67</v>
      </c>
      <c r="G171" s="34">
        <v>62.404162999999997</v>
      </c>
      <c r="H171" s="34">
        <v>13.368518999999999</v>
      </c>
      <c r="I171" s="34">
        <v>8.6</v>
      </c>
      <c r="J171" s="34">
        <v>535.23431400000004</v>
      </c>
      <c r="K171" s="34">
        <v>2.54</v>
      </c>
      <c r="L171" s="34">
        <v>72.569999999999993</v>
      </c>
      <c r="M171" s="34">
        <v>16.139999</v>
      </c>
      <c r="N171" s="34">
        <v>35.183436999999998</v>
      </c>
      <c r="O171" s="34">
        <v>6.07</v>
      </c>
      <c r="P171" s="34">
        <v>41.09</v>
      </c>
      <c r="Q171" s="34">
        <v>12.49</v>
      </c>
      <c r="R171" s="34">
        <v>21.6</v>
      </c>
      <c r="S171" s="34">
        <v>65.339309999999998</v>
      </c>
      <c r="T171" s="34">
        <v>19.626003000000001</v>
      </c>
      <c r="U171" s="34">
        <v>24.33</v>
      </c>
      <c r="V171" s="34">
        <v>4.951937</v>
      </c>
      <c r="W171" s="34">
        <v>39.209999000000003</v>
      </c>
      <c r="X171" s="34">
        <v>23.790001</v>
      </c>
      <c r="Y171" s="34">
        <v>14.115098</v>
      </c>
      <c r="Z171" s="34">
        <v>19.724606000000001</v>
      </c>
      <c r="AA171" s="34">
        <v>56.684978000000001</v>
      </c>
      <c r="AB171" s="34">
        <v>29.827963</v>
      </c>
      <c r="AC171" s="34">
        <v>13.7</v>
      </c>
      <c r="AD171" s="34">
        <v>45.810001</v>
      </c>
      <c r="AE171" s="34">
        <v>26.135688999999999</v>
      </c>
      <c r="AF171" s="34">
        <v>7.3</v>
      </c>
      <c r="AG171" s="34">
        <v>215.25</v>
      </c>
      <c r="AH171" s="34">
        <v>29.867258</v>
      </c>
      <c r="AI171" s="34">
        <v>65.967285000000004</v>
      </c>
      <c r="AJ171" s="34">
        <v>6.4930640000000004</v>
      </c>
      <c r="AK171" s="34">
        <v>21.02</v>
      </c>
      <c r="AL171" s="34">
        <v>2.5</v>
      </c>
      <c r="AM171" s="34">
        <v>27.312798000000001</v>
      </c>
      <c r="AN171" s="34">
        <v>29.700001</v>
      </c>
      <c r="AO171" s="34">
        <v>60.234287000000002</v>
      </c>
      <c r="AP171" s="34">
        <v>4.8899999999999997</v>
      </c>
      <c r="AQ171" s="34">
        <v>13.37</v>
      </c>
      <c r="AR171" s="34">
        <v>8.85</v>
      </c>
      <c r="AS171" s="34">
        <v>36.719890999999997</v>
      </c>
      <c r="AT171" s="34">
        <v>9.971444</v>
      </c>
      <c r="AU171" s="34">
        <v>7.3</v>
      </c>
      <c r="AV171" s="34">
        <v>14.791167</v>
      </c>
      <c r="AW171" s="34">
        <v>28.233366</v>
      </c>
      <c r="AX171" s="34">
        <v>8.99</v>
      </c>
      <c r="AY171" s="34">
        <v>18.07</v>
      </c>
      <c r="AZ171" s="34">
        <v>63.09</v>
      </c>
      <c r="BA171" s="34">
        <v>33.060001</v>
      </c>
      <c r="BB171" s="34">
        <v>19.864768999999999</v>
      </c>
      <c r="BC171" s="34">
        <v>28.292249999999999</v>
      </c>
      <c r="BD171" s="34">
        <v>31.959999</v>
      </c>
      <c r="BE171" s="38"/>
      <c r="BF171" s="41">
        <f t="shared" si="115"/>
        <v>-2.7512791323785309E-2</v>
      </c>
      <c r="BG171" s="41">
        <f t="shared" si="116"/>
        <v>-1.7345172603935175E-2</v>
      </c>
      <c r="BH171" s="41"/>
      <c r="BI171" s="41">
        <f t="shared" si="117"/>
        <v>0.15170986826644947</v>
      </c>
      <c r="BJ171" s="41">
        <f t="shared" si="118"/>
        <v>-3.6916024373609706</v>
      </c>
      <c r="BK171" s="41">
        <f t="shared" si="119"/>
        <v>2.2332345524273964E-2</v>
      </c>
      <c r="BL171" s="41">
        <f t="shared" si="120"/>
        <v>-3.1492896804831853E-2</v>
      </c>
      <c r="BM171" s="41">
        <f t="shared" si="121"/>
        <v>-3.4289073478632193E-2</v>
      </c>
      <c r="BN171" s="41">
        <f t="shared" si="122"/>
        <v>-6.2579707588559477E-2</v>
      </c>
      <c r="BO171" s="41">
        <f t="shared" si="123"/>
        <v>5.6695343676545294E-2</v>
      </c>
      <c r="BP171" s="41">
        <f t="shared" si="124"/>
        <v>-1.3685720654127478E-2</v>
      </c>
      <c r="BQ171" s="41">
        <f t="shared" si="125"/>
        <v>4.9689546318189741E-3</v>
      </c>
      <c r="BR171" s="41">
        <f t="shared" si="126"/>
        <v>-5.5269650983993434E-3</v>
      </c>
      <c r="BS171" s="41">
        <f t="shared" si="127"/>
        <v>-6.5681681120970444E-3</v>
      </c>
      <c r="BT171" s="41">
        <f t="shared" si="128"/>
        <v>5.2459528605610005E-2</v>
      </c>
      <c r="BU171" s="41">
        <f t="shared" si="129"/>
        <v>-1.9033088431828906E-2</v>
      </c>
      <c r="BV171" s="41">
        <f t="shared" si="130"/>
        <v>2.8170876966696439E-2</v>
      </c>
      <c r="BW171" s="41">
        <f t="shared" si="131"/>
        <v>-2.2699240125564731E-2</v>
      </c>
      <c r="BX171" s="47">
        <f t="shared" si="132"/>
        <v>2.5169216681350244E-3</v>
      </c>
      <c r="BY171" s="47">
        <f t="shared" si="133"/>
        <v>-2.6365347902000506E-2</v>
      </c>
      <c r="BZ171" s="41">
        <f t="shared" si="134"/>
        <v>-4.9743862096947783E-2</v>
      </c>
      <c r="CA171" s="41">
        <f t="shared" si="135"/>
        <v>-3.5641332369477424E-3</v>
      </c>
      <c r="CB171" s="41">
        <f t="shared" si="136"/>
        <v>2.5544171959859033E-2</v>
      </c>
      <c r="CC171" s="41">
        <f t="shared" si="137"/>
        <v>6.8971228721073912E-4</v>
      </c>
      <c r="CD171" s="41">
        <f t="shared" si="138"/>
        <v>-2.9217335083636015E-2</v>
      </c>
      <c r="CE171" s="41">
        <f t="shared" si="139"/>
        <v>-3.6367616448740175E-2</v>
      </c>
      <c r="CF171" s="41">
        <f t="shared" si="140"/>
        <v>-5.1982196316481353E-3</v>
      </c>
      <c r="CG171" s="41">
        <f t="shared" si="114"/>
        <v>-3.8313323537344818E-2</v>
      </c>
      <c r="CH171" s="41">
        <f t="shared" si="141"/>
        <v>-4.1685997480353454E-2</v>
      </c>
      <c r="CI171" s="41">
        <f t="shared" si="142"/>
        <v>-9.0941910591213239E-3</v>
      </c>
      <c r="CJ171" s="41">
        <f t="shared" si="143"/>
        <v>-6.6249385541200606E-2</v>
      </c>
      <c r="CK171" s="41">
        <f t="shared" si="144"/>
        <v>-4.4522403109616089E-2</v>
      </c>
      <c r="CL171" s="41">
        <f t="shared" si="145"/>
        <v>-2.0501057791493128E-2</v>
      </c>
      <c r="CM171" s="41">
        <f t="shared" si="146"/>
        <v>-4.1212853107997841E-3</v>
      </c>
      <c r="CN171" s="41">
        <f t="shared" si="147"/>
        <v>-1.4911833668608094E-2</v>
      </c>
      <c r="CO171" s="41">
        <f t="shared" si="148"/>
        <v>-2.8144493015725004E-2</v>
      </c>
      <c r="CP171" s="41">
        <f t="shared" si="149"/>
        <v>-9.950330853168092E-3</v>
      </c>
      <c r="CQ171" s="41">
        <f t="shared" si="150"/>
        <v>-1.0853536516803302E-2</v>
      </c>
      <c r="CR171" s="41">
        <f t="shared" si="151"/>
        <v>-4.9270983285467002E-2</v>
      </c>
      <c r="CS171" s="41">
        <f t="shared" si="152"/>
        <v>-2.7232298015454567E-2</v>
      </c>
      <c r="CT171" s="41">
        <f t="shared" si="153"/>
        <v>1.2345835822299362E-2</v>
      </c>
      <c r="CU171" s="41">
        <f t="shared" si="154"/>
        <v>-1.1896051068844875E-2</v>
      </c>
      <c r="CV171" s="41">
        <f t="shared" si="155"/>
        <v>-2.1241715384246872E-2</v>
      </c>
      <c r="CW171" s="41">
        <f t="shared" si="156"/>
        <v>7.4193071252362155E-3</v>
      </c>
      <c r="CX171" s="41">
        <f t="shared" si="157"/>
        <v>-9.2541551061771506E-4</v>
      </c>
      <c r="CY171" s="41">
        <f t="shared" si="158"/>
        <v>-2.5694449374782751E-2</v>
      </c>
      <c r="CZ171" s="41">
        <f t="shared" si="159"/>
        <v>-2.0327223884152576E-2</v>
      </c>
      <c r="DA171" s="41">
        <f t="shared" si="160"/>
        <v>-5.8841117726968484E-3</v>
      </c>
      <c r="DB171" s="41">
        <f t="shared" si="161"/>
        <v>5.5772592981062153E-3</v>
      </c>
      <c r="DC171" s="41">
        <f t="shared" si="162"/>
        <v>-4.2259809289882731E-2</v>
      </c>
      <c r="DD171" s="41">
        <f t="shared" si="163"/>
        <v>-2.6280208494366783E-2</v>
      </c>
      <c r="DE171" s="41">
        <f t="shared" si="164"/>
        <v>7.6017810405597297E-2</v>
      </c>
      <c r="DF171" s="41">
        <f t="shared" si="165"/>
        <v>1.1279004577427098E-2</v>
      </c>
      <c r="DG171" s="41">
        <f t="shared" si="166"/>
        <v>1.8836280479574783E-2</v>
      </c>
      <c r="DH171" s="47">
        <f t="shared" si="167"/>
        <v>3.6321259716992238E-2</v>
      </c>
    </row>
    <row r="172" spans="1:112">
      <c r="A172" s="43">
        <v>42100</v>
      </c>
      <c r="B172" s="34">
        <v>38.5</v>
      </c>
      <c r="C172" s="34">
        <v>4.3720559999999997</v>
      </c>
      <c r="D172" s="34"/>
      <c r="E172" s="34">
        <v>7.23</v>
      </c>
      <c r="F172" s="34">
        <v>15.58</v>
      </c>
      <c r="G172" s="34">
        <v>62.716568000000002</v>
      </c>
      <c r="H172" s="34">
        <v>13.099957</v>
      </c>
      <c r="I172" s="34">
        <v>9.92</v>
      </c>
      <c r="J172" s="34">
        <v>549.89831500000003</v>
      </c>
      <c r="K172" s="34">
        <v>2.5</v>
      </c>
      <c r="L172" s="34">
        <v>75.339995999999999</v>
      </c>
      <c r="M172" s="34">
        <v>16.239999999999998</v>
      </c>
      <c r="N172" s="34">
        <v>35.202007000000002</v>
      </c>
      <c r="O172" s="34">
        <v>6.05</v>
      </c>
      <c r="P172" s="34">
        <v>40.5</v>
      </c>
      <c r="Q172" s="34">
        <v>13.72</v>
      </c>
      <c r="R172" s="34">
        <v>21.32</v>
      </c>
      <c r="S172" s="34">
        <v>65.254913000000002</v>
      </c>
      <c r="T172" s="34">
        <v>19.704943</v>
      </c>
      <c r="U172" s="34">
        <v>24.110001</v>
      </c>
      <c r="V172" s="34">
        <v>5.0698420000000004</v>
      </c>
      <c r="W172" s="34">
        <v>39.349997999999999</v>
      </c>
      <c r="X172" s="34">
        <v>23.6</v>
      </c>
      <c r="Y172" s="34">
        <v>14.115098</v>
      </c>
      <c r="Z172" s="34">
        <v>19.732959999999999</v>
      </c>
      <c r="AA172" s="34">
        <v>57.125858000000001</v>
      </c>
      <c r="AB172" s="34">
        <v>30.430928999999999</v>
      </c>
      <c r="AC172" s="34">
        <v>13.45</v>
      </c>
      <c r="AD172" s="34">
        <v>44.869999</v>
      </c>
      <c r="AE172" s="34">
        <v>26.319357</v>
      </c>
      <c r="AF172" s="34">
        <v>7.4</v>
      </c>
      <c r="AG172" s="34">
        <v>214.199997</v>
      </c>
      <c r="AH172" s="34">
        <v>29.485157000000001</v>
      </c>
      <c r="AI172" s="34">
        <v>67.465644999999995</v>
      </c>
      <c r="AJ172" s="34">
        <v>6.3769349999999996</v>
      </c>
      <c r="AK172" s="34">
        <v>21.34</v>
      </c>
      <c r="AL172" s="34">
        <v>2.41</v>
      </c>
      <c r="AM172" s="34">
        <v>26.807006999999999</v>
      </c>
      <c r="AN172" s="34">
        <v>30</v>
      </c>
      <c r="AO172" s="34">
        <v>59.942855999999999</v>
      </c>
      <c r="AP172" s="34">
        <v>4.9800000000000004</v>
      </c>
      <c r="AQ172" s="34">
        <v>13.5</v>
      </c>
      <c r="AR172" s="34">
        <v>9.01</v>
      </c>
      <c r="AS172" s="34">
        <v>36.622951999999998</v>
      </c>
      <c r="AT172" s="34">
        <v>9.9899059999999995</v>
      </c>
      <c r="AU172" s="34">
        <v>7.5</v>
      </c>
      <c r="AV172" s="34">
        <v>14.864801</v>
      </c>
      <c r="AW172" s="34">
        <v>28.658237</v>
      </c>
      <c r="AX172" s="34">
        <v>8.92</v>
      </c>
      <c r="AY172" s="34">
        <v>18.120000999999998</v>
      </c>
      <c r="AZ172" s="34">
        <v>63</v>
      </c>
      <c r="BA172" s="34">
        <v>33.549999</v>
      </c>
      <c r="BB172" s="34">
        <v>19.820211</v>
      </c>
      <c r="BC172" s="34">
        <v>27.821916999999999</v>
      </c>
      <c r="BD172" s="34">
        <v>33.669998</v>
      </c>
      <c r="BE172" s="38"/>
      <c r="BF172" s="41">
        <f t="shared" si="115"/>
        <v>1.3072081567352701E-2</v>
      </c>
      <c r="BG172" s="41">
        <f t="shared" si="116"/>
        <v>2.1305837035736994E-2</v>
      </c>
      <c r="BH172" s="41"/>
      <c r="BI172" s="41">
        <f t="shared" si="117"/>
        <v>5.8379564315302536E-2</v>
      </c>
      <c r="BJ172" s="41">
        <f t="shared" si="118"/>
        <v>6.0183448287711959E-2</v>
      </c>
      <c r="BK172" s="41">
        <f t="shared" si="119"/>
        <v>4.9936672635948988E-3</v>
      </c>
      <c r="BL172" s="41">
        <f t="shared" si="120"/>
        <v>-2.0293666837938432E-2</v>
      </c>
      <c r="BM172" s="41">
        <f t="shared" si="121"/>
        <v>0.14279071803731946</v>
      </c>
      <c r="BN172" s="41">
        <f t="shared" si="122"/>
        <v>2.7028758207027138E-2</v>
      </c>
      <c r="BO172" s="41">
        <f t="shared" si="123"/>
        <v>-1.5873349156290122E-2</v>
      </c>
      <c r="BP172" s="41">
        <f t="shared" si="124"/>
        <v>3.745953588120142E-2</v>
      </c>
      <c r="BQ172" s="41">
        <f t="shared" si="125"/>
        <v>6.1767338495996513E-3</v>
      </c>
      <c r="BR172" s="41">
        <f t="shared" si="126"/>
        <v>5.2766593135017241E-4</v>
      </c>
      <c r="BS172" s="41">
        <f t="shared" si="127"/>
        <v>-3.3003330286568541E-3</v>
      </c>
      <c r="BT172" s="41">
        <f t="shared" si="128"/>
        <v>-1.4462808782825021E-2</v>
      </c>
      <c r="BU172" s="41">
        <f t="shared" si="129"/>
        <v>9.392629816025283E-2</v>
      </c>
      <c r="BV172" s="41">
        <f t="shared" si="130"/>
        <v>-1.3047715392475632E-2</v>
      </c>
      <c r="BW172" s="41">
        <f t="shared" si="131"/>
        <v>-1.2925075828093247E-3</v>
      </c>
      <c r="BX172" s="47">
        <f t="shared" si="132"/>
        <v>4.0141473332042012E-3</v>
      </c>
      <c r="BY172" s="47">
        <f t="shared" si="133"/>
        <v>-9.0834231257865567E-3</v>
      </c>
      <c r="BZ172" s="41">
        <f t="shared" si="134"/>
        <v>2.3530840240510397E-2</v>
      </c>
      <c r="CA172" s="41">
        <f t="shared" si="135"/>
        <v>3.5641332369476283E-3</v>
      </c>
      <c r="CB172" s="41">
        <f t="shared" si="136"/>
        <v>-8.018654317769212E-3</v>
      </c>
      <c r="CC172" s="41">
        <f t="shared" si="137"/>
        <v>0</v>
      </c>
      <c r="CD172" s="41">
        <f t="shared" si="138"/>
        <v>4.2344224298180883E-4</v>
      </c>
      <c r="CE172" s="41">
        <f t="shared" si="139"/>
        <v>7.7476314354710477E-3</v>
      </c>
      <c r="CF172" s="41">
        <f t="shared" si="140"/>
        <v>2.0013183290458505E-2</v>
      </c>
      <c r="CG172" s="41">
        <f t="shared" si="114"/>
        <v>-9.6261387517743505E-3</v>
      </c>
      <c r="CH172" s="41">
        <f t="shared" si="141"/>
        <v>-2.0733032026659434E-2</v>
      </c>
      <c r="CI172" s="41">
        <f t="shared" si="142"/>
        <v>7.0029011355298111E-3</v>
      </c>
      <c r="CJ172" s="41">
        <f t="shared" si="143"/>
        <v>1.3605652055778678E-2</v>
      </c>
      <c r="CK172" s="41">
        <f t="shared" si="144"/>
        <v>-4.8899992997941183E-3</v>
      </c>
      <c r="CL172" s="41">
        <f t="shared" si="145"/>
        <v>-1.2875846044233219E-2</v>
      </c>
      <c r="CM172" s="41">
        <f t="shared" si="146"/>
        <v>2.2459568032507825E-2</v>
      </c>
      <c r="CN172" s="41">
        <f t="shared" si="147"/>
        <v>-1.8046955846078239E-2</v>
      </c>
      <c r="CO172" s="41">
        <f t="shared" si="148"/>
        <v>1.5108880424802216E-2</v>
      </c>
      <c r="CP172" s="41">
        <f t="shared" si="149"/>
        <v>-3.6663984371591359E-2</v>
      </c>
      <c r="CQ172" s="41">
        <f t="shared" si="150"/>
        <v>-1.8692074984204853E-2</v>
      </c>
      <c r="CR172" s="41">
        <f t="shared" si="151"/>
        <v>1.0050302183468236E-2</v>
      </c>
      <c r="CS172" s="41">
        <f t="shared" si="152"/>
        <v>-4.8500332758466417E-3</v>
      </c>
      <c r="CT172" s="41">
        <f t="shared" si="153"/>
        <v>1.8237587549781012E-2</v>
      </c>
      <c r="CU172" s="41">
        <f t="shared" si="154"/>
        <v>9.6762943305319891E-3</v>
      </c>
      <c r="CV172" s="41">
        <f t="shared" si="155"/>
        <v>1.791761260040841E-2</v>
      </c>
      <c r="CW172" s="41">
        <f t="shared" si="156"/>
        <v>-2.6434496532783177E-3</v>
      </c>
      <c r="CX172" s="41">
        <f t="shared" si="157"/>
        <v>1.8497752170305653E-3</v>
      </c>
      <c r="CY172" s="41">
        <f t="shared" si="158"/>
        <v>2.7028672387919419E-2</v>
      </c>
      <c r="CZ172" s="41">
        <f t="shared" si="159"/>
        <v>4.9658909342129914E-3</v>
      </c>
      <c r="DA172" s="41">
        <f t="shared" si="160"/>
        <v>1.4936436188267658E-2</v>
      </c>
      <c r="DB172" s="41">
        <f t="shared" si="161"/>
        <v>-7.8169018916109043E-3</v>
      </c>
      <c r="DC172" s="41">
        <f t="shared" si="162"/>
        <v>2.763251198332406E-3</v>
      </c>
      <c r="DD172" s="41">
        <f t="shared" si="163"/>
        <v>-1.427551991185446E-3</v>
      </c>
      <c r="DE172" s="41">
        <f t="shared" si="164"/>
        <v>1.4712710970519535E-2</v>
      </c>
      <c r="DF172" s="41">
        <f t="shared" si="165"/>
        <v>-2.2455860491410618E-3</v>
      </c>
      <c r="DG172" s="41">
        <f t="shared" si="166"/>
        <v>-1.6763824172628051E-2</v>
      </c>
      <c r="DH172" s="47">
        <f t="shared" si="167"/>
        <v>5.2122084163960011E-2</v>
      </c>
    </row>
    <row r="173" spans="1:112">
      <c r="A173" s="43">
        <v>42101</v>
      </c>
      <c r="B173" s="34">
        <v>38.849997999999999</v>
      </c>
      <c r="C173" s="34">
        <v>4.613988</v>
      </c>
      <c r="D173" s="34"/>
      <c r="E173" s="34">
        <v>8.01</v>
      </c>
      <c r="F173" s="34">
        <v>15.34</v>
      </c>
      <c r="G173" s="34">
        <v>64.324455</v>
      </c>
      <c r="H173" s="34">
        <v>13.676871</v>
      </c>
      <c r="I173" s="34">
        <v>10.06</v>
      </c>
      <c r="J173" s="34">
        <v>543.61377000000005</v>
      </c>
      <c r="K173" s="34">
        <v>2.5099999999999998</v>
      </c>
      <c r="L173" s="34">
        <v>77.580001999999993</v>
      </c>
      <c r="M173" s="34">
        <v>16.100000000000001</v>
      </c>
      <c r="N173" s="34">
        <v>36.047009000000003</v>
      </c>
      <c r="O173" s="34">
        <v>6.23</v>
      </c>
      <c r="P173" s="34">
        <v>40.82</v>
      </c>
      <c r="Q173" s="34">
        <v>14.05</v>
      </c>
      <c r="R173" s="34">
        <v>22.379999000000002</v>
      </c>
      <c r="S173" s="34">
        <v>67.261322000000007</v>
      </c>
      <c r="T173" s="34">
        <v>19.596402999999999</v>
      </c>
      <c r="U173" s="34">
        <v>25.059999000000001</v>
      </c>
      <c r="V173" s="34">
        <v>4.942869</v>
      </c>
      <c r="W173" s="34">
        <v>39.689999</v>
      </c>
      <c r="X173" s="34">
        <v>24.620000999999998</v>
      </c>
      <c r="Y173" s="34">
        <v>14.611563</v>
      </c>
      <c r="Z173" s="34">
        <v>20.493206000000001</v>
      </c>
      <c r="AA173" s="34">
        <v>58.644450999999997</v>
      </c>
      <c r="AB173" s="34">
        <v>31.552074000000001</v>
      </c>
      <c r="AC173" s="34">
        <v>13.47</v>
      </c>
      <c r="AD173" s="34">
        <v>46.91</v>
      </c>
      <c r="AE173" s="34">
        <v>26.640774</v>
      </c>
      <c r="AF173" s="34">
        <v>7.56</v>
      </c>
      <c r="AG173" s="34">
        <v>225.04998800000001</v>
      </c>
      <c r="AH173" s="34">
        <v>29.885452000000001</v>
      </c>
      <c r="AI173" s="34">
        <v>68.487267000000003</v>
      </c>
      <c r="AJ173" s="34">
        <v>6.3815790000000003</v>
      </c>
      <c r="AK173" s="34">
        <v>21.27</v>
      </c>
      <c r="AL173" s="34">
        <v>2.21</v>
      </c>
      <c r="AM173" s="34">
        <v>27.403117999999999</v>
      </c>
      <c r="AN173" s="34">
        <v>29.400002000000001</v>
      </c>
      <c r="AO173" s="34">
        <v>61.491427999999999</v>
      </c>
      <c r="AP173" s="34">
        <v>5.08</v>
      </c>
      <c r="AQ173" s="34">
        <v>13.5</v>
      </c>
      <c r="AR173" s="34">
        <v>9.39</v>
      </c>
      <c r="AS173" s="34">
        <v>36.874985000000002</v>
      </c>
      <c r="AT173" s="34">
        <v>10.194160999999999</v>
      </c>
      <c r="AU173" s="34">
        <v>7.31</v>
      </c>
      <c r="AV173" s="34">
        <v>15.177744000000001</v>
      </c>
      <c r="AW173" s="34">
        <v>29.283058</v>
      </c>
      <c r="AX173" s="34">
        <v>8.9700000000000006</v>
      </c>
      <c r="AY173" s="34">
        <v>18.77</v>
      </c>
      <c r="AZ173" s="34">
        <v>65.059997999999993</v>
      </c>
      <c r="BA173" s="34">
        <v>33.709999000000003</v>
      </c>
      <c r="BB173" s="34">
        <v>20.221250999999999</v>
      </c>
      <c r="BC173" s="34">
        <v>28.628209999999999</v>
      </c>
      <c r="BD173" s="34">
        <v>34.330002</v>
      </c>
      <c r="BE173" s="38"/>
      <c r="BF173" s="41">
        <f t="shared" si="115"/>
        <v>9.0497840398651372E-3</v>
      </c>
      <c r="BG173" s="41">
        <f t="shared" si="116"/>
        <v>5.3859179952519855E-2</v>
      </c>
      <c r="BH173" s="41"/>
      <c r="BI173" s="41">
        <f t="shared" si="117"/>
        <v>0.10245172490959439</v>
      </c>
      <c r="BJ173" s="41">
        <f t="shared" si="118"/>
        <v>-1.5524244503492116E-2</v>
      </c>
      <c r="BK173" s="41">
        <f t="shared" si="119"/>
        <v>2.5314230374600465E-2</v>
      </c>
      <c r="BL173" s="41">
        <f t="shared" si="120"/>
        <v>4.3097210203004027E-2</v>
      </c>
      <c r="BM173" s="41">
        <f t="shared" si="121"/>
        <v>1.4014243374811766E-2</v>
      </c>
      <c r="BN173" s="41">
        <f t="shared" si="122"/>
        <v>-1.1494366233595708E-2</v>
      </c>
      <c r="BO173" s="41">
        <f t="shared" si="123"/>
        <v>3.9920212695374567E-3</v>
      </c>
      <c r="BP173" s="41">
        <f t="shared" si="124"/>
        <v>2.9298538620413907E-2</v>
      </c>
      <c r="BQ173" s="41">
        <f t="shared" si="125"/>
        <v>-8.6580627431144305E-3</v>
      </c>
      <c r="BR173" s="41">
        <f t="shared" si="126"/>
        <v>2.3720794164957721E-2</v>
      </c>
      <c r="BS173" s="41">
        <f t="shared" si="127"/>
        <v>2.9318060756611669E-2</v>
      </c>
      <c r="BT173" s="41">
        <f t="shared" si="128"/>
        <v>7.870183269205305E-3</v>
      </c>
      <c r="BU173" s="41">
        <f t="shared" si="129"/>
        <v>2.3767773482015531E-2</v>
      </c>
      <c r="BV173" s="41">
        <f t="shared" si="130"/>
        <v>4.852205890338198E-2</v>
      </c>
      <c r="BW173" s="41">
        <f t="shared" si="131"/>
        <v>3.0284022801411101E-2</v>
      </c>
      <c r="BX173" s="47">
        <f t="shared" si="132"/>
        <v>-5.523488989569946E-3</v>
      </c>
      <c r="BY173" s="47">
        <f t="shared" si="133"/>
        <v>3.8646175894046973E-2</v>
      </c>
      <c r="BZ173" s="41">
        <f t="shared" si="134"/>
        <v>-2.536372155998803E-2</v>
      </c>
      <c r="CA173" s="41">
        <f t="shared" si="135"/>
        <v>8.6033175622207917E-3</v>
      </c>
      <c r="CB173" s="41">
        <f t="shared" si="136"/>
        <v>4.2312449342126267E-2</v>
      </c>
      <c r="CC173" s="41">
        <f t="shared" si="137"/>
        <v>3.4568196910177061E-2</v>
      </c>
      <c r="CD173" s="41">
        <f t="shared" si="138"/>
        <v>3.7803082456283207E-2</v>
      </c>
      <c r="CE173" s="41">
        <f t="shared" si="139"/>
        <v>2.6236089722536333E-2</v>
      </c>
      <c r="CF173" s="41">
        <f t="shared" si="140"/>
        <v>3.6179831226141858E-2</v>
      </c>
      <c r="CG173" s="41">
        <f t="shared" si="114"/>
        <v>5.19481687710393E-3</v>
      </c>
      <c r="CH173" s="41">
        <f t="shared" si="141"/>
        <v>4.4461474639080588E-2</v>
      </c>
      <c r="CI173" s="41">
        <f t="shared" si="142"/>
        <v>1.2138223236670144E-2</v>
      </c>
      <c r="CJ173" s="41">
        <f t="shared" si="143"/>
        <v>2.139118998131756E-2</v>
      </c>
      <c r="CK173" s="41">
        <f t="shared" si="144"/>
        <v>4.9412402409410264E-2</v>
      </c>
      <c r="CL173" s="41">
        <f t="shared" si="145"/>
        <v>1.3484822626626652E-2</v>
      </c>
      <c r="CM173" s="41">
        <f t="shared" si="146"/>
        <v>1.5029339428167761E-2</v>
      </c>
      <c r="CN173" s="41">
        <f t="shared" si="147"/>
        <v>7.2798449805301505E-4</v>
      </c>
      <c r="CO173" s="41">
        <f t="shared" si="148"/>
        <v>-3.2856166614614935E-3</v>
      </c>
      <c r="CP173" s="41">
        <f t="shared" si="149"/>
        <v>-8.6634231972902223E-2</v>
      </c>
      <c r="CQ173" s="41">
        <f t="shared" si="150"/>
        <v>2.1993493973001176E-2</v>
      </c>
      <c r="CR173" s="41">
        <f t="shared" si="151"/>
        <v>-2.0202639290310818E-2</v>
      </c>
      <c r="CS173" s="41">
        <f t="shared" si="152"/>
        <v>2.5506074583009759E-2</v>
      </c>
      <c r="CT173" s="41">
        <f t="shared" si="153"/>
        <v>1.9881370553828995E-2</v>
      </c>
      <c r="CU173" s="41">
        <f t="shared" si="154"/>
        <v>0</v>
      </c>
      <c r="CV173" s="41">
        <f t="shared" si="155"/>
        <v>4.1310221599925034E-2</v>
      </c>
      <c r="CW173" s="41">
        <f t="shared" si="156"/>
        <v>6.858260195220677E-3</v>
      </c>
      <c r="CX173" s="41">
        <f t="shared" si="157"/>
        <v>2.0239922190429069E-2</v>
      </c>
      <c r="CY173" s="41">
        <f t="shared" si="158"/>
        <v>-2.5659746780577721E-2</v>
      </c>
      <c r="CZ173" s="41">
        <f t="shared" si="159"/>
        <v>2.0834075112725732E-2</v>
      </c>
      <c r="DA173" s="41">
        <f t="shared" si="160"/>
        <v>2.1568217328064649E-2</v>
      </c>
      <c r="DB173" s="41">
        <f t="shared" si="161"/>
        <v>5.5897294787868122E-3</v>
      </c>
      <c r="DC173" s="41">
        <f t="shared" si="162"/>
        <v>3.5243494795947801E-2</v>
      </c>
      <c r="DD173" s="41">
        <f t="shared" si="163"/>
        <v>3.2175163912817557E-2</v>
      </c>
      <c r="DE173" s="41">
        <f t="shared" si="164"/>
        <v>4.757665969749995E-3</v>
      </c>
      <c r="DF173" s="41">
        <f t="shared" si="165"/>
        <v>2.0031906457206053E-2</v>
      </c>
      <c r="DG173" s="41">
        <f t="shared" si="166"/>
        <v>2.8568503942940745E-2</v>
      </c>
      <c r="DH173" s="47">
        <f t="shared" si="167"/>
        <v>1.9412491954760382E-2</v>
      </c>
    </row>
    <row r="174" spans="1:112">
      <c r="A174" s="43">
        <v>42102</v>
      </c>
      <c r="B174" s="34">
        <v>40.479999999999997</v>
      </c>
      <c r="C174" s="34">
        <v>4.8098380000000001</v>
      </c>
      <c r="D174" s="34"/>
      <c r="E174" s="34">
        <v>8.0500000000000007</v>
      </c>
      <c r="F174" s="34">
        <v>15.31</v>
      </c>
      <c r="G174" s="34">
        <v>65.647484000000006</v>
      </c>
      <c r="H174" s="34">
        <v>13.935489</v>
      </c>
      <c r="I174" s="34">
        <v>10.38</v>
      </c>
      <c r="J174" s="34">
        <v>538.37664800000005</v>
      </c>
      <c r="K174" s="34">
        <v>2.5099999999999998</v>
      </c>
      <c r="L174" s="34">
        <v>78.529999000000004</v>
      </c>
      <c r="M174" s="34">
        <v>16.309999000000001</v>
      </c>
      <c r="N174" s="34">
        <v>36.529857999999997</v>
      </c>
      <c r="O174" s="34">
        <v>6.32</v>
      </c>
      <c r="P174" s="34">
        <v>42.060001</v>
      </c>
      <c r="Q174" s="34">
        <v>13.21</v>
      </c>
      <c r="R174" s="34">
        <v>23.4</v>
      </c>
      <c r="S174" s="34">
        <v>68.423912000000001</v>
      </c>
      <c r="T174" s="34">
        <v>19.635871999999999</v>
      </c>
      <c r="U174" s="34">
        <v>26.379999000000002</v>
      </c>
      <c r="V174" s="34">
        <v>4.4893919999999996</v>
      </c>
      <c r="W174" s="34">
        <v>40.520000000000003</v>
      </c>
      <c r="X174" s="34">
        <v>25.83</v>
      </c>
      <c r="Y174" s="34">
        <v>14.660233</v>
      </c>
      <c r="Z174" s="34">
        <v>20.610163</v>
      </c>
      <c r="AA174" s="34">
        <v>59.393256999999998</v>
      </c>
      <c r="AB174" s="34">
        <v>32.465938999999999</v>
      </c>
      <c r="AC174" s="34">
        <v>13.45</v>
      </c>
      <c r="AD174" s="34">
        <v>47.52</v>
      </c>
      <c r="AE174" s="34">
        <v>27.155037</v>
      </c>
      <c r="AF174" s="34">
        <v>7.64</v>
      </c>
      <c r="AG174" s="34">
        <v>225.75</v>
      </c>
      <c r="AH174" s="34">
        <v>30.476790999999999</v>
      </c>
      <c r="AI174" s="34">
        <v>70.773758000000001</v>
      </c>
      <c r="AJ174" s="34">
        <v>6.3815790000000003</v>
      </c>
      <c r="AK174" s="34">
        <v>21.299999</v>
      </c>
      <c r="AL174" s="34">
        <v>2.19</v>
      </c>
      <c r="AM174" s="34">
        <v>27.764396999999999</v>
      </c>
      <c r="AN174" s="34">
        <v>29.799999</v>
      </c>
      <c r="AO174" s="34">
        <v>61.599997999999999</v>
      </c>
      <c r="AP174" s="34">
        <v>5.57</v>
      </c>
      <c r="AQ174" s="34">
        <v>13.44</v>
      </c>
      <c r="AR174" s="34">
        <v>9.4499999999999993</v>
      </c>
      <c r="AS174" s="34">
        <v>36.564788999999998</v>
      </c>
      <c r="AT174" s="34">
        <v>10.287005000000001</v>
      </c>
      <c r="AU174" s="34">
        <v>7.36</v>
      </c>
      <c r="AV174" s="34">
        <v>15.104111</v>
      </c>
      <c r="AW174" s="34">
        <v>30.474377</v>
      </c>
      <c r="AX174" s="34">
        <v>9.02</v>
      </c>
      <c r="AY174" s="34">
        <v>19.079999999999998</v>
      </c>
      <c r="AZ174" s="34">
        <v>65.959998999999996</v>
      </c>
      <c r="BA174" s="34">
        <v>34.07</v>
      </c>
      <c r="BB174" s="34">
        <v>20.274721</v>
      </c>
      <c r="BC174" s="34">
        <v>28.618607999999998</v>
      </c>
      <c r="BD174" s="34">
        <v>34.360000999999997</v>
      </c>
      <c r="BE174" s="38"/>
      <c r="BF174" s="41">
        <f t="shared" si="115"/>
        <v>4.1099999645606386E-2</v>
      </c>
      <c r="BG174" s="41">
        <f t="shared" si="116"/>
        <v>4.1570844748865805E-2</v>
      </c>
      <c r="BH174" s="41"/>
      <c r="BI174" s="41">
        <f t="shared" si="117"/>
        <v>4.9813303502041616E-3</v>
      </c>
      <c r="BJ174" s="41">
        <f t="shared" si="118"/>
        <v>-1.9575862695177539E-3</v>
      </c>
      <c r="BK174" s="41">
        <f t="shared" si="119"/>
        <v>2.0359390034737947E-2</v>
      </c>
      <c r="BL174" s="41">
        <f t="shared" si="120"/>
        <v>1.8732593852477445E-2</v>
      </c>
      <c r="BM174" s="41">
        <f t="shared" si="121"/>
        <v>3.1313713066149398E-2</v>
      </c>
      <c r="BN174" s="41">
        <f t="shared" si="122"/>
        <v>-9.6806086490140719E-3</v>
      </c>
      <c r="BO174" s="41">
        <f t="shared" si="123"/>
        <v>0</v>
      </c>
      <c r="BP174" s="41">
        <f t="shared" si="124"/>
        <v>1.2171016861135328E-2</v>
      </c>
      <c r="BQ174" s="41">
        <f t="shared" si="125"/>
        <v>1.2959083330424741E-2</v>
      </c>
      <c r="BR174" s="41">
        <f t="shared" si="126"/>
        <v>1.3306061394595206E-2</v>
      </c>
      <c r="BS174" s="41">
        <f t="shared" si="127"/>
        <v>1.4342875359404282E-2</v>
      </c>
      <c r="BT174" s="41">
        <f t="shared" si="128"/>
        <v>2.9925036668413455E-2</v>
      </c>
      <c r="BU174" s="41">
        <f t="shared" si="129"/>
        <v>-6.1648277245520806E-2</v>
      </c>
      <c r="BV174" s="41">
        <f t="shared" si="130"/>
        <v>4.4568364162629992E-2</v>
      </c>
      <c r="BW174" s="41">
        <f t="shared" si="131"/>
        <v>1.7136992990365189E-2</v>
      </c>
      <c r="BX174" s="47">
        <f t="shared" si="132"/>
        <v>2.0120685489480755E-3</v>
      </c>
      <c r="BY174" s="47">
        <f t="shared" si="133"/>
        <v>5.1333199817970576E-2</v>
      </c>
      <c r="BZ174" s="41">
        <f t="shared" si="134"/>
        <v>-9.6228651291018125E-2</v>
      </c>
      <c r="CA174" s="41">
        <f t="shared" si="135"/>
        <v>2.0696437780772303E-2</v>
      </c>
      <c r="CB174" s="41">
        <f t="shared" si="136"/>
        <v>4.7977445734058301E-2</v>
      </c>
      <c r="CC174" s="41">
        <f t="shared" si="137"/>
        <v>3.3253883601975327E-3</v>
      </c>
      <c r="CD174" s="41">
        <f t="shared" si="138"/>
        <v>5.6908870729884941E-3</v>
      </c>
      <c r="CE174" s="41">
        <f t="shared" si="139"/>
        <v>1.2687742888601132E-2</v>
      </c>
      <c r="CF174" s="41">
        <f t="shared" si="140"/>
        <v>2.8552185246044356E-2</v>
      </c>
      <c r="CG174" s="41">
        <f t="shared" si="114"/>
        <v>-3.8480794510570709E-2</v>
      </c>
      <c r="CH174" s="41">
        <f t="shared" si="141"/>
        <v>1.2919802714022906E-2</v>
      </c>
      <c r="CI174" s="41">
        <f t="shared" si="142"/>
        <v>1.9119654730032361E-2</v>
      </c>
      <c r="CJ174" s="41">
        <f t="shared" si="143"/>
        <v>1.0526412986987603E-2</v>
      </c>
      <c r="CK174" s="41">
        <f t="shared" si="144"/>
        <v>3.1056458796386551E-3</v>
      </c>
      <c r="CL174" s="41">
        <f t="shared" si="145"/>
        <v>1.9593636317348055E-2</v>
      </c>
      <c r="CM174" s="41">
        <f t="shared" si="146"/>
        <v>3.2840437496499918E-2</v>
      </c>
      <c r="CN174" s="41">
        <f t="shared" si="147"/>
        <v>0</v>
      </c>
      <c r="CO174" s="41">
        <f t="shared" si="148"/>
        <v>1.4093965548757567E-3</v>
      </c>
      <c r="CP174" s="41">
        <f t="shared" si="149"/>
        <v>-9.0909717012519625E-3</v>
      </c>
      <c r="CQ174" s="41">
        <f t="shared" si="150"/>
        <v>1.3097713927224062E-2</v>
      </c>
      <c r="CR174" s="41">
        <f t="shared" si="151"/>
        <v>1.3513617582466679E-2</v>
      </c>
      <c r="CS174" s="41">
        <f t="shared" si="152"/>
        <v>1.764055087879696E-3</v>
      </c>
      <c r="CT174" s="41">
        <f t="shared" si="153"/>
        <v>9.2083792348802179E-2</v>
      </c>
      <c r="CU174" s="41">
        <f t="shared" si="154"/>
        <v>-4.4543503493803087E-3</v>
      </c>
      <c r="CV174" s="41">
        <f t="shared" si="155"/>
        <v>6.3694482854797074E-3</v>
      </c>
      <c r="CW174" s="41">
        <f t="shared" si="156"/>
        <v>-8.4476797195791285E-3</v>
      </c>
      <c r="CX174" s="41">
        <f t="shared" si="157"/>
        <v>9.066342801916585E-3</v>
      </c>
      <c r="CY174" s="41">
        <f t="shared" si="158"/>
        <v>6.8166589790979405E-3</v>
      </c>
      <c r="CZ174" s="41">
        <f t="shared" si="159"/>
        <v>-4.8631858994011949E-3</v>
      </c>
      <c r="DA174" s="41">
        <f t="shared" si="160"/>
        <v>3.9877108641964844E-2</v>
      </c>
      <c r="DB174" s="41">
        <f t="shared" si="161"/>
        <v>5.558658003827462E-3</v>
      </c>
      <c r="DC174" s="41">
        <f t="shared" si="162"/>
        <v>1.6380815421723031E-2</v>
      </c>
      <c r="DD174" s="41">
        <f t="shared" si="163"/>
        <v>1.3738592226344203E-2</v>
      </c>
      <c r="DE174" s="41">
        <f t="shared" si="164"/>
        <v>1.062273209169408E-2</v>
      </c>
      <c r="DF174" s="41">
        <f t="shared" si="165"/>
        <v>2.6407580029544978E-3</v>
      </c>
      <c r="DG174" s="41">
        <f t="shared" si="166"/>
        <v>-3.3545969629420559E-4</v>
      </c>
      <c r="DH174" s="47">
        <f t="shared" si="167"/>
        <v>8.7346049198053796E-4</v>
      </c>
    </row>
    <row r="175" spans="1:112">
      <c r="A175" s="43">
        <v>42103</v>
      </c>
      <c r="B175" s="34">
        <v>39.419998</v>
      </c>
      <c r="C175" s="34">
        <v>4.8443990000000001</v>
      </c>
      <c r="D175" s="34"/>
      <c r="E175" s="34">
        <v>8.19</v>
      </c>
      <c r="F175" s="34">
        <v>15.34</v>
      </c>
      <c r="G175" s="34">
        <v>65.362671000000006</v>
      </c>
      <c r="H175" s="34">
        <v>13.965329000000001</v>
      </c>
      <c r="I175" s="34">
        <v>10.41</v>
      </c>
      <c r="J175" s="34">
        <v>544.66119400000002</v>
      </c>
      <c r="K175" s="34">
        <v>2.39</v>
      </c>
      <c r="L175" s="34">
        <v>74.930000000000007</v>
      </c>
      <c r="M175" s="34">
        <v>16.489999999999998</v>
      </c>
      <c r="N175" s="34">
        <v>36.845576999999999</v>
      </c>
      <c r="O175" s="34">
        <v>6.42</v>
      </c>
      <c r="P175" s="34">
        <v>44.389999000000003</v>
      </c>
      <c r="Q175" s="34">
        <v>12.55</v>
      </c>
      <c r="R175" s="34">
        <v>24.84</v>
      </c>
      <c r="S175" s="34">
        <v>69.136466999999996</v>
      </c>
      <c r="T175" s="34">
        <v>19.556933999999998</v>
      </c>
      <c r="U175" s="34">
        <v>26.799999</v>
      </c>
      <c r="V175" s="34">
        <v>4.2173090000000002</v>
      </c>
      <c r="W175" s="34">
        <v>40.740001999999997</v>
      </c>
      <c r="X175" s="34">
        <v>25.75</v>
      </c>
      <c r="Y175" s="34">
        <v>14.806252000000001</v>
      </c>
      <c r="Z175" s="34">
        <v>20.902569</v>
      </c>
      <c r="AA175" s="34">
        <v>59.631186999999997</v>
      </c>
      <c r="AB175" s="34">
        <v>32.833365999999998</v>
      </c>
      <c r="AC175" s="34">
        <v>13.55</v>
      </c>
      <c r="AD175" s="34">
        <v>47.689999</v>
      </c>
      <c r="AE175" s="34">
        <v>26.943821</v>
      </c>
      <c r="AF175" s="34">
        <v>7.56</v>
      </c>
      <c r="AG175" s="34">
        <v>241.5</v>
      </c>
      <c r="AH175" s="34">
        <v>31.004456000000001</v>
      </c>
      <c r="AI175" s="34">
        <v>70.394272000000001</v>
      </c>
      <c r="AJ175" s="34">
        <v>6.2654500000000004</v>
      </c>
      <c r="AK175" s="34">
        <v>20.389999</v>
      </c>
      <c r="AL175" s="34">
        <v>2.14</v>
      </c>
      <c r="AM175" s="34">
        <v>28.053421</v>
      </c>
      <c r="AN175" s="34">
        <v>30</v>
      </c>
      <c r="AO175" s="34">
        <v>61.982857000000003</v>
      </c>
      <c r="AP175" s="34">
        <v>5.73</v>
      </c>
      <c r="AQ175" s="34">
        <v>13.6</v>
      </c>
      <c r="AR175" s="34">
        <v>9.4499999999999993</v>
      </c>
      <c r="AS175" s="34">
        <v>36.836212000000003</v>
      </c>
      <c r="AT175" s="34">
        <v>10.333429000000001</v>
      </c>
      <c r="AU175" s="34">
        <v>7.38</v>
      </c>
      <c r="AV175" s="34">
        <v>15.131724</v>
      </c>
      <c r="AW175" s="34">
        <v>30.824272000000001</v>
      </c>
      <c r="AX175" s="34">
        <v>9</v>
      </c>
      <c r="AY175" s="34">
        <v>19.370000999999998</v>
      </c>
      <c r="AZ175" s="34">
        <v>66.330001999999993</v>
      </c>
      <c r="BA175" s="34">
        <v>34.090000000000003</v>
      </c>
      <c r="BB175" s="34">
        <v>20.479696000000001</v>
      </c>
      <c r="BC175" s="34">
        <v>29.170534</v>
      </c>
      <c r="BD175" s="34">
        <v>34.419998</v>
      </c>
      <c r="BE175" s="38"/>
      <c r="BF175" s="41">
        <f t="shared" si="115"/>
        <v>-2.6534773990304319E-2</v>
      </c>
      <c r="BG175" s="41">
        <f t="shared" si="116"/>
        <v>7.1597885240133703E-3</v>
      </c>
      <c r="BH175" s="41"/>
      <c r="BI175" s="41">
        <f t="shared" si="117"/>
        <v>1.7241806434505954E-2</v>
      </c>
      <c r="BJ175" s="41">
        <f t="shared" si="118"/>
        <v>1.957586269517629E-3</v>
      </c>
      <c r="BK175" s="41">
        <f t="shared" si="119"/>
        <v>-4.3479598767468012E-3</v>
      </c>
      <c r="BL175" s="41">
        <f t="shared" si="120"/>
        <v>2.1390062024247941E-3</v>
      </c>
      <c r="BM175" s="41">
        <f t="shared" si="121"/>
        <v>2.8860048891348514E-3</v>
      </c>
      <c r="BN175" s="41">
        <f t="shared" si="122"/>
        <v>1.1605534532766667E-2</v>
      </c>
      <c r="BO175" s="41">
        <f t="shared" si="123"/>
        <v>-4.8989387200273057E-2</v>
      </c>
      <c r="BP175" s="41">
        <f t="shared" si="124"/>
        <v>-4.6926360276576748E-2</v>
      </c>
      <c r="BQ175" s="41">
        <f t="shared" si="125"/>
        <v>1.0975781250665248E-2</v>
      </c>
      <c r="BR175" s="41">
        <f t="shared" si="126"/>
        <v>8.6056307108211931E-3</v>
      </c>
      <c r="BS175" s="41">
        <f t="shared" si="127"/>
        <v>1.5698909543103615E-2</v>
      </c>
      <c r="BT175" s="41">
        <f t="shared" si="128"/>
        <v>5.391700226823521E-2</v>
      </c>
      <c r="BU175" s="41">
        <f t="shared" si="129"/>
        <v>-5.1253452956441042E-2</v>
      </c>
      <c r="BV175" s="41">
        <f t="shared" si="130"/>
        <v>5.9719234701622277E-2</v>
      </c>
      <c r="BW175" s="41">
        <f t="shared" si="131"/>
        <v>1.0359979789684264E-2</v>
      </c>
      <c r="BX175" s="47">
        <f t="shared" si="132"/>
        <v>-4.0281936812367547E-3</v>
      </c>
      <c r="BY175" s="47">
        <f t="shared" si="133"/>
        <v>1.5795740821715316E-2</v>
      </c>
      <c r="BZ175" s="41">
        <f t="shared" si="134"/>
        <v>-6.2520033638514091E-2</v>
      </c>
      <c r="CA175" s="41">
        <f t="shared" si="135"/>
        <v>5.4147805099775247E-3</v>
      </c>
      <c r="CB175" s="41">
        <f t="shared" si="136"/>
        <v>-3.101979998003909E-3</v>
      </c>
      <c r="CC175" s="41">
        <f t="shared" si="137"/>
        <v>9.9109340828433048E-3</v>
      </c>
      <c r="CD175" s="41">
        <f t="shared" si="138"/>
        <v>1.4087766423934939E-2</v>
      </c>
      <c r="CE175" s="41">
        <f t="shared" si="139"/>
        <v>3.9980076180647301E-3</v>
      </c>
      <c r="CF175" s="41">
        <f t="shared" si="140"/>
        <v>1.1253745435091814E-2</v>
      </c>
      <c r="CG175" s="41">
        <f t="shared" si="114"/>
        <v>2.5817683025940962E-2</v>
      </c>
      <c r="CH175" s="41">
        <f t="shared" si="141"/>
        <v>3.5710362869866932E-3</v>
      </c>
      <c r="CI175" s="41">
        <f t="shared" si="142"/>
        <v>-7.8085594049164195E-3</v>
      </c>
      <c r="CJ175" s="41">
        <f t="shared" si="143"/>
        <v>-1.0526412986987504E-2</v>
      </c>
      <c r="CK175" s="41">
        <f t="shared" si="144"/>
        <v>6.7441280795532479E-2</v>
      </c>
      <c r="CL175" s="41">
        <f t="shared" si="145"/>
        <v>1.7165492967088313E-2</v>
      </c>
      <c r="CM175" s="41">
        <f t="shared" si="146"/>
        <v>-5.3763860571423945E-3</v>
      </c>
      <c r="CN175" s="41">
        <f t="shared" si="147"/>
        <v>-1.836514551629561E-2</v>
      </c>
      <c r="CO175" s="41">
        <f t="shared" si="148"/>
        <v>-4.3662490224307807E-2</v>
      </c>
      <c r="CP175" s="41">
        <f t="shared" si="149"/>
        <v>-2.309571479464928E-2</v>
      </c>
      <c r="CQ175" s="41">
        <f t="shared" si="150"/>
        <v>1.0356068848951253E-2</v>
      </c>
      <c r="CR175" s="41">
        <f t="shared" si="151"/>
        <v>6.6890217078442674E-3</v>
      </c>
      <c r="CS175" s="41">
        <f t="shared" si="152"/>
        <v>6.1960087399777E-3</v>
      </c>
      <c r="CT175" s="41">
        <f t="shared" si="153"/>
        <v>2.8320476787455515E-2</v>
      </c>
      <c r="CU175" s="41">
        <f t="shared" si="154"/>
        <v>1.1834457647002798E-2</v>
      </c>
      <c r="CV175" s="41">
        <f t="shared" si="155"/>
        <v>0</v>
      </c>
      <c r="CW175" s="41">
        <f t="shared" si="156"/>
        <v>7.3956549213379259E-3</v>
      </c>
      <c r="CX175" s="41">
        <f t="shared" si="157"/>
        <v>4.5027256395674857E-3</v>
      </c>
      <c r="CY175" s="41">
        <f t="shared" si="158"/>
        <v>2.7137058715961042E-3</v>
      </c>
      <c r="CZ175" s="41">
        <f t="shared" si="159"/>
        <v>1.8265086892240803E-3</v>
      </c>
      <c r="DA175" s="41">
        <f t="shared" si="160"/>
        <v>1.1416199405361109E-2</v>
      </c>
      <c r="DB175" s="41">
        <f t="shared" si="161"/>
        <v>-2.2197567383128881E-3</v>
      </c>
      <c r="DC175" s="41">
        <f t="shared" si="162"/>
        <v>1.5084863024988886E-2</v>
      </c>
      <c r="DD175" s="41">
        <f t="shared" si="163"/>
        <v>5.5938311590385901E-3</v>
      </c>
      <c r="DE175" s="41">
        <f t="shared" si="164"/>
        <v>5.8685447693668192E-4</v>
      </c>
      <c r="DF175" s="41">
        <f t="shared" si="165"/>
        <v>1.0059117193490626E-2</v>
      </c>
      <c r="DG175" s="41">
        <f t="shared" si="166"/>
        <v>1.9101954562417613E-2</v>
      </c>
      <c r="DH175" s="47">
        <f t="shared" si="167"/>
        <v>1.7446064579762245E-3</v>
      </c>
    </row>
    <row r="176" spans="1:112">
      <c r="A176" s="43">
        <v>42104</v>
      </c>
      <c r="B176" s="34">
        <v>40.689999</v>
      </c>
      <c r="C176" s="34">
        <v>4.8155979999999996</v>
      </c>
      <c r="D176" s="34"/>
      <c r="E176" s="34">
        <v>8.08</v>
      </c>
      <c r="F176" s="34">
        <v>16</v>
      </c>
      <c r="G176" s="34">
        <v>64.057991000000001</v>
      </c>
      <c r="H176" s="34">
        <v>13.686818000000001</v>
      </c>
      <c r="I176" s="34">
        <v>10.3</v>
      </c>
      <c r="J176" s="34">
        <v>518.47552499999995</v>
      </c>
      <c r="K176" s="34">
        <v>2.2999999999999998</v>
      </c>
      <c r="L176" s="34">
        <v>73.5</v>
      </c>
      <c r="M176" s="34">
        <v>16.489999999999998</v>
      </c>
      <c r="N176" s="34">
        <v>36.455578000000003</v>
      </c>
      <c r="O176" s="34">
        <v>6.32</v>
      </c>
      <c r="P176" s="34">
        <v>47.040000999999997</v>
      </c>
      <c r="Q176" s="34">
        <v>12.46</v>
      </c>
      <c r="R176" s="34">
        <v>25.4</v>
      </c>
      <c r="S176" s="34">
        <v>68.208267000000006</v>
      </c>
      <c r="T176" s="34">
        <v>18.945163999999998</v>
      </c>
      <c r="U176" s="34">
        <v>26.790001</v>
      </c>
      <c r="V176" s="34">
        <v>4.298934</v>
      </c>
      <c r="W176" s="34">
        <v>40.380001</v>
      </c>
      <c r="X176" s="34">
        <v>25.040001</v>
      </c>
      <c r="Y176" s="34">
        <v>14.387665</v>
      </c>
      <c r="Z176" s="34">
        <v>20.827373999999999</v>
      </c>
      <c r="AA176" s="34">
        <v>59.344265</v>
      </c>
      <c r="AB176" s="34">
        <v>32.343468000000001</v>
      </c>
      <c r="AC176" s="34">
        <v>14.14</v>
      </c>
      <c r="AD176" s="34">
        <v>48.060001</v>
      </c>
      <c r="AE176" s="34">
        <v>26.815253999999999</v>
      </c>
      <c r="AF176" s="34">
        <v>7.43</v>
      </c>
      <c r="AG176" s="34">
        <v>225.75</v>
      </c>
      <c r="AH176" s="34">
        <v>30.185673000000001</v>
      </c>
      <c r="AI176" s="34">
        <v>68.759704999999997</v>
      </c>
      <c r="AJ176" s="34">
        <v>6.2477970000000003</v>
      </c>
      <c r="AK176" s="34">
        <v>18.329999999999998</v>
      </c>
      <c r="AL176" s="34">
        <v>2.0299999999999998</v>
      </c>
      <c r="AM176" s="34">
        <v>27.547628</v>
      </c>
      <c r="AN176" s="34">
        <v>29.9</v>
      </c>
      <c r="AO176" s="34">
        <v>61.257140999999997</v>
      </c>
      <c r="AP176" s="34">
        <v>5.7</v>
      </c>
      <c r="AQ176" s="34">
        <v>13.26</v>
      </c>
      <c r="AR176" s="34">
        <v>9.4499999999999993</v>
      </c>
      <c r="AS176" s="34">
        <v>37.543854000000003</v>
      </c>
      <c r="AT176" s="34">
        <v>10.259153</v>
      </c>
      <c r="AU176" s="34">
        <v>7.32</v>
      </c>
      <c r="AV176" s="34">
        <v>15.168540999999999</v>
      </c>
      <c r="AW176" s="34">
        <v>30.890919</v>
      </c>
      <c r="AX176" s="34">
        <v>9.02</v>
      </c>
      <c r="AY176" s="34">
        <v>18.950001</v>
      </c>
      <c r="AZ176" s="34">
        <v>65.739998</v>
      </c>
      <c r="BA176" s="34">
        <v>34.18</v>
      </c>
      <c r="BB176" s="34">
        <v>20.265809999999998</v>
      </c>
      <c r="BC176" s="34">
        <v>28.330641</v>
      </c>
      <c r="BD176" s="34">
        <v>34.580002</v>
      </c>
      <c r="BE176" s="38"/>
      <c r="BF176" s="41">
        <f t="shared" si="115"/>
        <v>3.1709086448629763E-2</v>
      </c>
      <c r="BG176" s="41">
        <f t="shared" si="116"/>
        <v>-5.9629594790637525E-3</v>
      </c>
      <c r="BH176" s="41"/>
      <c r="BI176" s="41">
        <f t="shared" si="117"/>
        <v>-1.3522025331973997E-2</v>
      </c>
      <c r="BJ176" s="41">
        <f t="shared" si="118"/>
        <v>4.2124926300671148E-2</v>
      </c>
      <c r="BK176" s="41">
        <f t="shared" si="119"/>
        <v>-2.0162533224442596E-2</v>
      </c>
      <c r="BL176" s="41">
        <f t="shared" si="120"/>
        <v>-2.0144578165555951E-2</v>
      </c>
      <c r="BM176" s="41">
        <f t="shared" si="121"/>
        <v>-1.0622987391287354E-2</v>
      </c>
      <c r="BN176" s="41">
        <f t="shared" si="122"/>
        <v>-4.9271115881831161E-2</v>
      </c>
      <c r="BO176" s="41">
        <f t="shared" si="123"/>
        <v>-3.8384243008315451E-2</v>
      </c>
      <c r="BP176" s="41">
        <f t="shared" si="124"/>
        <v>-1.9268938157428448E-2</v>
      </c>
      <c r="BQ176" s="41">
        <f t="shared" si="125"/>
        <v>0</v>
      </c>
      <c r="BR176" s="41">
        <f t="shared" si="126"/>
        <v>-1.0641105997867611E-2</v>
      </c>
      <c r="BS176" s="41">
        <f t="shared" si="127"/>
        <v>-1.5698909543103642E-2</v>
      </c>
      <c r="BT176" s="41">
        <f t="shared" si="128"/>
        <v>5.7984128530527125E-2</v>
      </c>
      <c r="BU176" s="41">
        <f t="shared" si="129"/>
        <v>-7.197152218485779E-3</v>
      </c>
      <c r="BV176" s="41">
        <f t="shared" si="130"/>
        <v>2.2293916959212762E-2</v>
      </c>
      <c r="BW176" s="41">
        <f t="shared" si="131"/>
        <v>-1.3516559456866636E-2</v>
      </c>
      <c r="BX176" s="47">
        <f t="shared" si="132"/>
        <v>-3.1781202783357942E-2</v>
      </c>
      <c r="BY176" s="47">
        <f t="shared" si="133"/>
        <v>-3.7312931949983993E-4</v>
      </c>
      <c r="BZ176" s="41">
        <f t="shared" si="134"/>
        <v>1.916983806887184E-2</v>
      </c>
      <c r="CA176" s="41">
        <f t="shared" si="135"/>
        <v>-8.8758222410340541E-3</v>
      </c>
      <c r="CB176" s="41">
        <f t="shared" si="136"/>
        <v>-2.7960040941745944E-2</v>
      </c>
      <c r="CC176" s="41">
        <f t="shared" si="137"/>
        <v>-2.867828173235595E-2</v>
      </c>
      <c r="CD176" s="41">
        <f t="shared" si="138"/>
        <v>-3.6038909224594077E-3</v>
      </c>
      <c r="CE176" s="41">
        <f t="shared" si="139"/>
        <v>-4.8232227978157937E-3</v>
      </c>
      <c r="CF176" s="41">
        <f t="shared" si="140"/>
        <v>-1.5033170412142463E-2</v>
      </c>
      <c r="CG176" s="41">
        <f t="shared" si="114"/>
        <v>4.4876664693879768E-3</v>
      </c>
      <c r="CH176" s="41">
        <f t="shared" si="141"/>
        <v>7.7285397742704962E-3</v>
      </c>
      <c r="CI176" s="41">
        <f t="shared" si="142"/>
        <v>-4.7830899289970624E-3</v>
      </c>
      <c r="CJ176" s="41">
        <f t="shared" si="143"/>
        <v>-1.7345331461773847E-2</v>
      </c>
      <c r="CK176" s="41">
        <f t="shared" si="144"/>
        <v>-6.7441280795532535E-2</v>
      </c>
      <c r="CL176" s="41">
        <f t="shared" si="145"/>
        <v>-2.676352824860137E-2</v>
      </c>
      <c r="CM176" s="41">
        <f t="shared" si="146"/>
        <v>-2.3494005997037135E-2</v>
      </c>
      <c r="CN176" s="41">
        <f t="shared" si="147"/>
        <v>-2.8214917696457523E-3</v>
      </c>
      <c r="CO176" s="41">
        <f t="shared" si="148"/>
        <v>-0.10650547369110019</v>
      </c>
      <c r="CP176" s="41">
        <f t="shared" si="149"/>
        <v>-5.2770035980064335E-2</v>
      </c>
      <c r="CQ176" s="41">
        <f t="shared" si="150"/>
        <v>-1.819415142775941E-2</v>
      </c>
      <c r="CR176" s="41">
        <f t="shared" si="151"/>
        <v>-3.3389012655147096E-3</v>
      </c>
      <c r="CS176" s="41">
        <f t="shared" si="152"/>
        <v>-1.1777416427804546E-2</v>
      </c>
      <c r="CT176" s="41">
        <f t="shared" si="153"/>
        <v>-5.2493558861437901E-3</v>
      </c>
      <c r="CU176" s="41">
        <f t="shared" si="154"/>
        <v>-2.5317807984289897E-2</v>
      </c>
      <c r="CV176" s="41">
        <f t="shared" si="155"/>
        <v>0</v>
      </c>
      <c r="CW176" s="41">
        <f t="shared" si="156"/>
        <v>1.9028306632046996E-2</v>
      </c>
      <c r="CX176" s="41">
        <f t="shared" si="157"/>
        <v>-7.2138911100479942E-3</v>
      </c>
      <c r="CY176" s="41">
        <f t="shared" si="158"/>
        <v>-8.1633106391608701E-3</v>
      </c>
      <c r="CZ176" s="41">
        <f t="shared" si="159"/>
        <v>2.430144958724568E-3</v>
      </c>
      <c r="DA176" s="41">
        <f t="shared" si="160"/>
        <v>2.159825638655753E-3</v>
      </c>
      <c r="DB176" s="41">
        <f t="shared" si="161"/>
        <v>2.21975673831281E-3</v>
      </c>
      <c r="DC176" s="41">
        <f t="shared" si="162"/>
        <v>-2.1921544746246677E-2</v>
      </c>
      <c r="DD176" s="41">
        <f t="shared" si="163"/>
        <v>-8.9347758765381084E-3</v>
      </c>
      <c r="DE176" s="41">
        <f t="shared" si="164"/>
        <v>2.6365915376329128E-3</v>
      </c>
      <c r="DF176" s="41">
        <f t="shared" si="165"/>
        <v>-1.0498726637358565E-2</v>
      </c>
      <c r="DG176" s="41">
        <f t="shared" si="166"/>
        <v>-2.9215150413554655E-2</v>
      </c>
      <c r="DH176" s="47">
        <f t="shared" si="167"/>
        <v>4.6378054144034777E-3</v>
      </c>
    </row>
    <row r="177" spans="1:112">
      <c r="A177" s="43">
        <v>42107</v>
      </c>
      <c r="B177" s="34">
        <v>39.209999000000003</v>
      </c>
      <c r="C177" s="34">
        <v>4.8213590000000002</v>
      </c>
      <c r="D177" s="34"/>
      <c r="E177" s="34">
        <v>8.11</v>
      </c>
      <c r="F177" s="34">
        <v>16.549999</v>
      </c>
      <c r="G177" s="34">
        <v>64.958397000000005</v>
      </c>
      <c r="H177" s="34">
        <v>13.955380999999999</v>
      </c>
      <c r="I177" s="34">
        <v>10.44</v>
      </c>
      <c r="J177" s="34">
        <v>551.99310300000002</v>
      </c>
      <c r="K177" s="34">
        <v>2.4</v>
      </c>
      <c r="L177" s="34">
        <v>75.599997999999999</v>
      </c>
      <c r="M177" s="34">
        <v>16.48</v>
      </c>
      <c r="N177" s="34">
        <v>36.864147000000003</v>
      </c>
      <c r="O177" s="34">
        <v>6.35</v>
      </c>
      <c r="P177" s="34">
        <v>45.959999000000003</v>
      </c>
      <c r="Q177" s="34">
        <v>12.2</v>
      </c>
      <c r="R177" s="34">
        <v>26.98</v>
      </c>
      <c r="S177" s="34">
        <v>69.520882</v>
      </c>
      <c r="T177" s="34">
        <v>19.17211</v>
      </c>
      <c r="U177" s="34">
        <v>27.07</v>
      </c>
      <c r="V177" s="34">
        <v>4.3896300000000004</v>
      </c>
      <c r="W177" s="34">
        <v>40.650002000000001</v>
      </c>
      <c r="X177" s="34">
        <v>25.66</v>
      </c>
      <c r="Y177" s="34">
        <v>14.348727999999999</v>
      </c>
      <c r="Z177" s="34">
        <v>20.944337999999998</v>
      </c>
      <c r="AA177" s="34">
        <v>59.855128999999998</v>
      </c>
      <c r="AB177" s="34">
        <v>32.352885999999998</v>
      </c>
      <c r="AC177" s="34">
        <v>14.28</v>
      </c>
      <c r="AD177" s="34">
        <v>49.049999</v>
      </c>
      <c r="AE177" s="34">
        <v>26.879538</v>
      </c>
      <c r="AF177" s="34">
        <v>7.37</v>
      </c>
      <c r="AG177" s="34">
        <v>231.35000600000001</v>
      </c>
      <c r="AH177" s="34">
        <v>30.795203999999998</v>
      </c>
      <c r="AI177" s="34">
        <v>70.005095999999995</v>
      </c>
      <c r="AJ177" s="34">
        <v>6.2923910000000003</v>
      </c>
      <c r="AK177" s="34">
        <v>18.629999000000002</v>
      </c>
      <c r="AL177" s="34">
        <v>2.11</v>
      </c>
      <c r="AM177" s="34">
        <v>27.764396999999999</v>
      </c>
      <c r="AN177" s="34">
        <v>29.300001000000002</v>
      </c>
      <c r="AO177" s="34">
        <v>62.005713999999998</v>
      </c>
      <c r="AP177" s="34">
        <v>5.82</v>
      </c>
      <c r="AQ177" s="34">
        <v>12.91</v>
      </c>
      <c r="AR177" s="34">
        <v>9.4499999999999993</v>
      </c>
      <c r="AS177" s="34">
        <v>37.543854000000003</v>
      </c>
      <c r="AT177" s="34">
        <v>10.231299999999999</v>
      </c>
      <c r="AU177" s="34">
        <v>7.16</v>
      </c>
      <c r="AV177" s="34">
        <v>15.058090999999999</v>
      </c>
      <c r="AW177" s="34">
        <v>31.782316000000002</v>
      </c>
      <c r="AX177" s="34">
        <v>9.0500000000000007</v>
      </c>
      <c r="AY177" s="34">
        <v>18.889999</v>
      </c>
      <c r="AZ177" s="34">
        <v>65.199996999999996</v>
      </c>
      <c r="BA177" s="34">
        <v>33.159999999999997</v>
      </c>
      <c r="BB177" s="34">
        <v>20.381664000000001</v>
      </c>
      <c r="BC177" s="34">
        <v>27.677931000000001</v>
      </c>
      <c r="BD177" s="34">
        <v>35.209999000000003</v>
      </c>
      <c r="BE177" s="38"/>
      <c r="BF177" s="41">
        <f t="shared" si="115"/>
        <v>-3.7050546636993406E-2</v>
      </c>
      <c r="BG177" s="41">
        <f t="shared" si="116"/>
        <v>1.1956057677265756E-3</v>
      </c>
      <c r="BH177" s="41"/>
      <c r="BI177" s="41">
        <f t="shared" si="117"/>
        <v>3.7059955943174348E-3</v>
      </c>
      <c r="BJ177" s="41">
        <f t="shared" si="118"/>
        <v>3.3797319160328097E-2</v>
      </c>
      <c r="BK177" s="41">
        <f t="shared" si="119"/>
        <v>1.3958236359423363E-2</v>
      </c>
      <c r="BL177" s="41">
        <f t="shared" si="120"/>
        <v>1.9431988806549415E-2</v>
      </c>
      <c r="BM177" s="41">
        <f t="shared" si="121"/>
        <v>1.3500687218902524E-2</v>
      </c>
      <c r="BN177" s="41">
        <f t="shared" si="122"/>
        <v>6.264272854990971E-2</v>
      </c>
      <c r="BO177" s="41">
        <f t="shared" si="123"/>
        <v>4.2559614418795903E-2</v>
      </c>
      <c r="BP177" s="41">
        <f t="shared" si="124"/>
        <v>2.8170850511669555E-2</v>
      </c>
      <c r="BQ177" s="41">
        <f t="shared" si="125"/>
        <v>-6.0661209018178063E-4</v>
      </c>
      <c r="BR177" s="41">
        <f t="shared" si="126"/>
        <v>1.114497439908136E-2</v>
      </c>
      <c r="BS177" s="41">
        <f t="shared" si="127"/>
        <v>4.7356047458340291E-3</v>
      </c>
      <c r="BT177" s="41">
        <f t="shared" si="128"/>
        <v>-2.3226893626370301E-2</v>
      </c>
      <c r="BU177" s="41">
        <f t="shared" si="129"/>
        <v>-2.1087561620096392E-2</v>
      </c>
      <c r="BV177" s="41">
        <f t="shared" si="130"/>
        <v>6.0346676755118907E-2</v>
      </c>
      <c r="BW177" s="41">
        <f t="shared" si="131"/>
        <v>1.9061393361178815E-2</v>
      </c>
      <c r="BX177" s="47">
        <f t="shared" si="132"/>
        <v>1.1907917744098131E-2</v>
      </c>
      <c r="BY177" s="47">
        <f t="shared" si="133"/>
        <v>1.039738274233213E-2</v>
      </c>
      <c r="BZ177" s="41">
        <f t="shared" si="134"/>
        <v>2.0877856086218768E-2</v>
      </c>
      <c r="CA177" s="41">
        <f t="shared" si="135"/>
        <v>6.6642475448842886E-3</v>
      </c>
      <c r="CB177" s="41">
        <f t="shared" si="136"/>
        <v>2.4458773019491089E-2</v>
      </c>
      <c r="CC177" s="41">
        <f t="shared" si="137"/>
        <v>-2.7099451088938718E-3</v>
      </c>
      <c r="CD177" s="41">
        <f t="shared" si="138"/>
        <v>5.6001681561012508E-3</v>
      </c>
      <c r="CE177" s="41">
        <f t="shared" si="139"/>
        <v>8.571639682816096E-3</v>
      </c>
      <c r="CF177" s="41">
        <f t="shared" si="140"/>
        <v>2.9114469314688924E-4</v>
      </c>
      <c r="CG177" s="41">
        <f t="shared" si="114"/>
        <v>-4.4876664693880167E-3</v>
      </c>
      <c r="CH177" s="41">
        <f t="shared" si="141"/>
        <v>2.0389914508365293E-2</v>
      </c>
      <c r="CI177" s="41">
        <f t="shared" si="142"/>
        <v>2.3944233069415487E-3</v>
      </c>
      <c r="CJ177" s="41">
        <f t="shared" si="143"/>
        <v>-8.1081525284224746E-3</v>
      </c>
      <c r="CK177" s="41">
        <f t="shared" si="144"/>
        <v>2.4503548990644372E-2</v>
      </c>
      <c r="CL177" s="41">
        <f t="shared" si="145"/>
        <v>1.9991555726939707E-2</v>
      </c>
      <c r="CM177" s="41">
        <f t="shared" si="146"/>
        <v>1.7950149179171884E-2</v>
      </c>
      <c r="CN177" s="41">
        <f t="shared" si="147"/>
        <v>7.1122040556903512E-3</v>
      </c>
      <c r="CO177" s="41">
        <f t="shared" si="148"/>
        <v>1.6234069085017004E-2</v>
      </c>
      <c r="CP177" s="41">
        <f t="shared" si="149"/>
        <v>3.8652154434279114E-2</v>
      </c>
      <c r="CQ177" s="41">
        <f t="shared" si="150"/>
        <v>7.8380825788081209E-3</v>
      </c>
      <c r="CR177" s="41">
        <f t="shared" si="151"/>
        <v>-2.0270930243926771E-2</v>
      </c>
      <c r="CS177" s="41">
        <f t="shared" si="152"/>
        <v>1.2146111704709106E-2</v>
      </c>
      <c r="CT177" s="41">
        <f t="shared" si="153"/>
        <v>2.0834086902842053E-2</v>
      </c>
      <c r="CU177" s="41">
        <f t="shared" si="154"/>
        <v>-2.6749779899165334E-2</v>
      </c>
      <c r="CV177" s="41">
        <f t="shared" si="155"/>
        <v>0</v>
      </c>
      <c r="CW177" s="41">
        <f t="shared" si="156"/>
        <v>0</v>
      </c>
      <c r="CX177" s="41">
        <f t="shared" si="157"/>
        <v>-2.7186336148891039E-3</v>
      </c>
      <c r="CY177" s="41">
        <f t="shared" si="158"/>
        <v>-2.210034700066597E-2</v>
      </c>
      <c r="CZ177" s="41">
        <f t="shared" si="159"/>
        <v>-7.3081573617867941E-3</v>
      </c>
      <c r="DA177" s="41">
        <f t="shared" si="160"/>
        <v>2.8447777259560051E-2</v>
      </c>
      <c r="DB177" s="41">
        <f t="shared" si="161"/>
        <v>3.3204236373025474E-3</v>
      </c>
      <c r="DC177" s="41">
        <f t="shared" si="162"/>
        <v>-3.1713557235282406E-3</v>
      </c>
      <c r="DD177" s="41">
        <f t="shared" si="163"/>
        <v>-8.2481148928586975E-3</v>
      </c>
      <c r="DE177" s="41">
        <f t="shared" si="164"/>
        <v>-3.0296347420350683E-2</v>
      </c>
      <c r="DF177" s="41">
        <f t="shared" si="165"/>
        <v>5.7004434629000207E-3</v>
      </c>
      <c r="DG177" s="41">
        <f t="shared" si="166"/>
        <v>-2.3308558931835564E-2</v>
      </c>
      <c r="DH177" s="47">
        <f t="shared" si="167"/>
        <v>1.805456667389577E-2</v>
      </c>
    </row>
    <row r="178" spans="1:112">
      <c r="A178" s="43">
        <v>42108</v>
      </c>
      <c r="B178" s="34">
        <v>40.049999</v>
      </c>
      <c r="C178" s="34">
        <v>4.8386380000000004</v>
      </c>
      <c r="D178" s="34"/>
      <c r="E178" s="34">
        <v>8.16</v>
      </c>
      <c r="F178" s="34">
        <v>16.059999000000001</v>
      </c>
      <c r="G178" s="34">
        <v>66.87867</v>
      </c>
      <c r="H178" s="34">
        <v>14.034955999999999</v>
      </c>
      <c r="I178" s="34">
        <v>10.53</v>
      </c>
      <c r="J178" s="34">
        <v>553.04058799999996</v>
      </c>
      <c r="K178" s="34">
        <v>2.25</v>
      </c>
      <c r="L178" s="34">
        <v>75.269997000000004</v>
      </c>
      <c r="M178" s="34">
        <v>16.84</v>
      </c>
      <c r="N178" s="34">
        <v>37.458438999999998</v>
      </c>
      <c r="O178" s="34">
        <v>6.39</v>
      </c>
      <c r="P178" s="34">
        <v>43.080002</v>
      </c>
      <c r="Q178" s="34">
        <v>11.61</v>
      </c>
      <c r="R178" s="34">
        <v>27.030000999999999</v>
      </c>
      <c r="S178" s="34">
        <v>70.833457999999993</v>
      </c>
      <c r="T178" s="34">
        <v>19.320119999999999</v>
      </c>
      <c r="U178" s="34">
        <v>27.48</v>
      </c>
      <c r="V178" s="34">
        <v>4.5438099999999997</v>
      </c>
      <c r="W178" s="34">
        <v>40.909999999999997</v>
      </c>
      <c r="X178" s="34">
        <v>25.190000999999999</v>
      </c>
      <c r="Y178" s="34">
        <v>14.621297999999999</v>
      </c>
      <c r="Z178" s="34">
        <v>21.044589999999999</v>
      </c>
      <c r="AA178" s="34">
        <v>61.310749000000001</v>
      </c>
      <c r="AB178" s="34">
        <v>32.663780000000003</v>
      </c>
      <c r="AC178" s="34">
        <v>14.1</v>
      </c>
      <c r="AD178" s="34">
        <v>54.450001</v>
      </c>
      <c r="AE178" s="34">
        <v>27.292788000000002</v>
      </c>
      <c r="AF178" s="34">
        <v>7.38</v>
      </c>
      <c r="AG178" s="34">
        <v>234.15000900000001</v>
      </c>
      <c r="AH178" s="34">
        <v>31.441133000000001</v>
      </c>
      <c r="AI178" s="34">
        <v>70.121864000000002</v>
      </c>
      <c r="AJ178" s="34">
        <v>6.1716170000000004</v>
      </c>
      <c r="AK178" s="34">
        <v>18.280000999999999</v>
      </c>
      <c r="AL178" s="34">
        <v>2.12</v>
      </c>
      <c r="AM178" s="34">
        <v>27.511500999999999</v>
      </c>
      <c r="AN178" s="34">
        <v>29.9</v>
      </c>
      <c r="AO178" s="34">
        <v>61.834285999999999</v>
      </c>
      <c r="AP178" s="34">
        <v>5.98</v>
      </c>
      <c r="AQ178" s="34">
        <v>12.91</v>
      </c>
      <c r="AR178" s="34">
        <v>9.4499999999999993</v>
      </c>
      <c r="AS178" s="34">
        <v>37.912211999999997</v>
      </c>
      <c r="AT178" s="34">
        <v>10.249867</v>
      </c>
      <c r="AU178" s="34">
        <v>6.94</v>
      </c>
      <c r="AV178" s="34">
        <v>15.269787000000001</v>
      </c>
      <c r="AW178" s="34">
        <v>31.657357999999999</v>
      </c>
      <c r="AX178" s="34">
        <v>9.67</v>
      </c>
      <c r="AY178" s="34">
        <v>19.079999999999998</v>
      </c>
      <c r="AZ178" s="34">
        <v>65.319999999999993</v>
      </c>
      <c r="BA178" s="34">
        <v>34.279998999999997</v>
      </c>
      <c r="BB178" s="34">
        <v>20.221250999999999</v>
      </c>
      <c r="BC178" s="34">
        <v>27.514755000000001</v>
      </c>
      <c r="BD178" s="34">
        <v>34.150002000000001</v>
      </c>
      <c r="BE178" s="38"/>
      <c r="BF178" s="41">
        <f t="shared" si="115"/>
        <v>2.1196857745036903E-2</v>
      </c>
      <c r="BG178" s="41">
        <f t="shared" si="116"/>
        <v>3.5774376385699688E-3</v>
      </c>
      <c r="BH178" s="41"/>
      <c r="BI178" s="41">
        <f t="shared" si="117"/>
        <v>6.1463008486942255E-3</v>
      </c>
      <c r="BJ178" s="41">
        <f t="shared" si="118"/>
        <v>-3.0054395147996224E-2</v>
      </c>
      <c r="BK178" s="41">
        <f t="shared" si="119"/>
        <v>2.9133063390264252E-2</v>
      </c>
      <c r="BL178" s="41">
        <f t="shared" si="120"/>
        <v>5.6859061314676043E-3</v>
      </c>
      <c r="BM178" s="41">
        <f t="shared" si="121"/>
        <v>8.583743691391435E-3</v>
      </c>
      <c r="BN178" s="41">
        <f t="shared" si="122"/>
        <v>1.8958432168580911E-3</v>
      </c>
      <c r="BO178" s="41">
        <f t="shared" si="123"/>
        <v>-6.4538521137571178E-2</v>
      </c>
      <c r="BP178" s="41">
        <f t="shared" si="124"/>
        <v>-4.3746475405371686E-3</v>
      </c>
      <c r="BQ178" s="41">
        <f t="shared" si="125"/>
        <v>2.1609484332854909E-2</v>
      </c>
      <c r="BR178" s="41">
        <f t="shared" si="126"/>
        <v>1.5992572336136584E-2</v>
      </c>
      <c r="BS178" s="41">
        <f t="shared" si="127"/>
        <v>6.2794554848431012E-3</v>
      </c>
      <c r="BT178" s="41">
        <f t="shared" si="128"/>
        <v>-6.4712532509062157E-2</v>
      </c>
      <c r="BU178" s="41">
        <f t="shared" si="129"/>
        <v>-4.9569156029410699E-2</v>
      </c>
      <c r="BV178" s="41">
        <f t="shared" si="130"/>
        <v>1.8515465046762068E-3</v>
      </c>
      <c r="BW178" s="41">
        <f t="shared" si="131"/>
        <v>1.8704291821607783E-2</v>
      </c>
      <c r="BX178" s="47">
        <f t="shared" si="132"/>
        <v>7.6904211303780523E-3</v>
      </c>
      <c r="BY178" s="47">
        <f t="shared" si="133"/>
        <v>1.5032363727938723E-2</v>
      </c>
      <c r="BZ178" s="41">
        <f t="shared" si="134"/>
        <v>3.4520926089387442E-2</v>
      </c>
      <c r="CA178" s="41">
        <f t="shared" si="135"/>
        <v>6.3756467469967132E-3</v>
      </c>
      <c r="CB178" s="41">
        <f t="shared" si="136"/>
        <v>-1.8486229124679402E-2</v>
      </c>
      <c r="CC178" s="41">
        <f t="shared" si="137"/>
        <v>1.8817935708648714E-2</v>
      </c>
      <c r="CD178" s="41">
        <f t="shared" si="138"/>
        <v>4.7751726596938484E-3</v>
      </c>
      <c r="CE178" s="41">
        <f t="shared" si="139"/>
        <v>2.4028052394686406E-2</v>
      </c>
      <c r="CF178" s="41">
        <f t="shared" si="140"/>
        <v>9.5635900365988648E-3</v>
      </c>
      <c r="CG178" s="41">
        <f t="shared" si="114"/>
        <v>-2.197890671877523E-2</v>
      </c>
      <c r="CH178" s="41">
        <f t="shared" si="141"/>
        <v>0.10444270212043029</v>
      </c>
      <c r="CI178" s="41">
        <f t="shared" si="142"/>
        <v>1.5257163458916399E-2</v>
      </c>
      <c r="CJ178" s="41">
        <f t="shared" si="143"/>
        <v>1.3559324111357754E-3</v>
      </c>
      <c r="CK178" s="41">
        <f t="shared" si="144"/>
        <v>1.2030232778710296E-2</v>
      </c>
      <c r="CL178" s="41">
        <f t="shared" si="145"/>
        <v>2.0758040238280422E-2</v>
      </c>
      <c r="CM178" s="41">
        <f t="shared" si="146"/>
        <v>1.6666033007150505E-3</v>
      </c>
      <c r="CN178" s="41">
        <f t="shared" si="147"/>
        <v>-1.9380247532269444E-2</v>
      </c>
      <c r="CO178" s="41">
        <f t="shared" si="148"/>
        <v>-1.8965510206032911E-2</v>
      </c>
      <c r="CP178" s="41">
        <f t="shared" si="149"/>
        <v>4.728141195946116E-3</v>
      </c>
      <c r="CQ178" s="41">
        <f t="shared" si="150"/>
        <v>-9.1503810419607031E-3</v>
      </c>
      <c r="CR178" s="41">
        <f t="shared" si="151"/>
        <v>2.0270930243926816E-2</v>
      </c>
      <c r="CS178" s="41">
        <f t="shared" si="152"/>
        <v>-2.7685418200436391E-3</v>
      </c>
      <c r="CT178" s="41">
        <f t="shared" si="153"/>
        <v>2.7120306219194035E-2</v>
      </c>
      <c r="CU178" s="41">
        <f t="shared" si="154"/>
        <v>0</v>
      </c>
      <c r="CV178" s="41">
        <f t="shared" si="155"/>
        <v>0</v>
      </c>
      <c r="CW178" s="41">
        <f t="shared" si="156"/>
        <v>9.7635868326311406E-3</v>
      </c>
      <c r="CX178" s="41">
        <f t="shared" si="157"/>
        <v>1.8130807767171172E-3</v>
      </c>
      <c r="CY178" s="41">
        <f t="shared" si="158"/>
        <v>-3.120820645384105E-2</v>
      </c>
      <c r="CZ178" s="41">
        <f t="shared" si="159"/>
        <v>1.3960715504891332E-2</v>
      </c>
      <c r="DA178" s="41">
        <f t="shared" si="160"/>
        <v>-3.9394326522939815E-3</v>
      </c>
      <c r="DB178" s="41">
        <f t="shared" si="161"/>
        <v>6.626355175336808E-2</v>
      </c>
      <c r="DC178" s="41">
        <f t="shared" si="162"/>
        <v>1.0008037444786077E-2</v>
      </c>
      <c r="DD178" s="41">
        <f t="shared" si="163"/>
        <v>1.8388451819280019E-3</v>
      </c>
      <c r="DE178" s="41">
        <f t="shared" si="164"/>
        <v>3.3217734290955779E-2</v>
      </c>
      <c r="DF178" s="41">
        <f t="shared" si="165"/>
        <v>-7.9015920219863891E-3</v>
      </c>
      <c r="DG178" s="41">
        <f t="shared" si="166"/>
        <v>-5.9129746079127805E-3</v>
      </c>
      <c r="DH178" s="47">
        <f t="shared" si="167"/>
        <v>-3.0567460183987274E-2</v>
      </c>
    </row>
    <row r="179" spans="1:112">
      <c r="A179" s="43">
        <v>42109</v>
      </c>
      <c r="B179" s="34">
        <v>41.459999000000003</v>
      </c>
      <c r="C179" s="34">
        <v>4.9423240000000002</v>
      </c>
      <c r="D179" s="34"/>
      <c r="E179" s="34">
        <v>7.87</v>
      </c>
      <c r="F179" s="34">
        <v>15.89</v>
      </c>
      <c r="G179" s="34">
        <v>69.846359000000007</v>
      </c>
      <c r="H179" s="34">
        <v>13.965329000000001</v>
      </c>
      <c r="I179" s="34">
        <v>10.57</v>
      </c>
      <c r="J179" s="34">
        <v>553.04058799999996</v>
      </c>
      <c r="K179" s="34">
        <v>2.39</v>
      </c>
      <c r="L179" s="34">
        <v>79.819999999999993</v>
      </c>
      <c r="M179" s="34">
        <v>16.989999999999998</v>
      </c>
      <c r="N179" s="34">
        <v>37.811287</v>
      </c>
      <c r="O179" s="34">
        <v>6.44</v>
      </c>
      <c r="P179" s="34">
        <v>44.259998000000003</v>
      </c>
      <c r="Q179" s="34">
        <v>11.37</v>
      </c>
      <c r="R179" s="34">
        <v>27.6</v>
      </c>
      <c r="S179" s="34">
        <v>72.371093999999999</v>
      </c>
      <c r="T179" s="34">
        <v>19.329986999999999</v>
      </c>
      <c r="U179" s="34">
        <v>26.75</v>
      </c>
      <c r="V179" s="34">
        <v>4.525671</v>
      </c>
      <c r="W179" s="34">
        <v>40.959999000000003</v>
      </c>
      <c r="X179" s="34">
        <v>25.26</v>
      </c>
      <c r="Y179" s="34">
        <v>14.884126999999999</v>
      </c>
      <c r="Z179" s="34">
        <v>21.996983</v>
      </c>
      <c r="AA179" s="34">
        <v>62.773356999999997</v>
      </c>
      <c r="AB179" s="34">
        <v>32.955844999999997</v>
      </c>
      <c r="AC179" s="34">
        <v>13.57</v>
      </c>
      <c r="AD179" s="34">
        <v>54.68</v>
      </c>
      <c r="AE179" s="34">
        <v>27.246872</v>
      </c>
      <c r="AF179" s="34">
        <v>7.49</v>
      </c>
      <c r="AG179" s="34">
        <v>237.300003</v>
      </c>
      <c r="AH179" s="34">
        <v>32.041575999999999</v>
      </c>
      <c r="AI179" s="34">
        <v>71.610512</v>
      </c>
      <c r="AJ179" s="34">
        <v>6.2162100000000002</v>
      </c>
      <c r="AK179" s="34">
        <v>19.139999</v>
      </c>
      <c r="AL179" s="34">
        <v>2.2000000000000002</v>
      </c>
      <c r="AM179" s="34">
        <v>27.538599000000001</v>
      </c>
      <c r="AN179" s="34">
        <v>29.9</v>
      </c>
      <c r="AO179" s="34">
        <v>62.240001999999997</v>
      </c>
      <c r="AP179" s="34">
        <v>6.39</v>
      </c>
      <c r="AQ179" s="34">
        <v>12.93</v>
      </c>
      <c r="AR179" s="34">
        <v>9.4499999999999993</v>
      </c>
      <c r="AS179" s="34">
        <v>37.708652000000001</v>
      </c>
      <c r="AT179" s="34">
        <v>10.333429000000001</v>
      </c>
      <c r="AU179" s="34">
        <v>6.74</v>
      </c>
      <c r="AV179" s="34">
        <v>15.150131</v>
      </c>
      <c r="AW179" s="34">
        <v>32.732036999999998</v>
      </c>
      <c r="AX179" s="34">
        <v>11.03</v>
      </c>
      <c r="AY179" s="34">
        <v>19.389999</v>
      </c>
      <c r="AZ179" s="34">
        <v>66.660004000000001</v>
      </c>
      <c r="BA179" s="34">
        <v>34.810001</v>
      </c>
      <c r="BB179" s="34">
        <v>20.577728</v>
      </c>
      <c r="BC179" s="34">
        <v>27.586743999999999</v>
      </c>
      <c r="BD179" s="34">
        <v>33.490001999999997</v>
      </c>
      <c r="BE179" s="38"/>
      <c r="BF179" s="41">
        <f t="shared" si="115"/>
        <v>3.4600434342420987E-2</v>
      </c>
      <c r="BG179" s="41">
        <f t="shared" si="116"/>
        <v>2.1202389751186039E-2</v>
      </c>
      <c r="BH179" s="41"/>
      <c r="BI179" s="41">
        <f t="shared" si="117"/>
        <v>-3.6186106546703768E-2</v>
      </c>
      <c r="BJ179" s="41">
        <f t="shared" si="118"/>
        <v>-1.0641665703488517E-2</v>
      </c>
      <c r="BK179" s="41">
        <f t="shared" si="119"/>
        <v>4.3417876145039197E-2</v>
      </c>
      <c r="BL179" s="41">
        <f t="shared" si="120"/>
        <v>-4.9733167724609149E-3</v>
      </c>
      <c r="BM179" s="41">
        <f t="shared" si="121"/>
        <v>3.7914737362622171E-3</v>
      </c>
      <c r="BN179" s="41">
        <f t="shared" si="122"/>
        <v>0</v>
      </c>
      <c r="BO179" s="41">
        <f t="shared" si="123"/>
        <v>6.0363149727090497E-2</v>
      </c>
      <c r="BP179" s="41">
        <f t="shared" si="124"/>
        <v>5.8692490430664331E-2</v>
      </c>
      <c r="BQ179" s="41">
        <f t="shared" si="125"/>
        <v>8.867926869659962E-3</v>
      </c>
      <c r="BR179" s="41">
        <f t="shared" si="126"/>
        <v>9.3756309058437362E-3</v>
      </c>
      <c r="BS179" s="41">
        <f t="shared" si="127"/>
        <v>7.7942717268189229E-3</v>
      </c>
      <c r="BT179" s="41">
        <f t="shared" si="128"/>
        <v>2.7022390721932219E-2</v>
      </c>
      <c r="BU179" s="41">
        <f t="shared" si="129"/>
        <v>-2.0888487947355535E-2</v>
      </c>
      <c r="BV179" s="41">
        <f t="shared" si="130"/>
        <v>2.0868375438818372E-2</v>
      </c>
      <c r="BW179" s="41">
        <f t="shared" si="131"/>
        <v>2.1475505830055048E-2</v>
      </c>
      <c r="BX179" s="47">
        <f t="shared" si="132"/>
        <v>5.1058074506001743E-4</v>
      </c>
      <c r="BY179" s="47">
        <f t="shared" si="133"/>
        <v>-2.6923994012133051E-2</v>
      </c>
      <c r="BZ179" s="41">
        <f t="shared" si="134"/>
        <v>-4.0000137131313571E-3</v>
      </c>
      <c r="CA179" s="41">
        <f t="shared" si="135"/>
        <v>1.2214243758824216E-3</v>
      </c>
      <c r="CB179" s="41">
        <f t="shared" si="136"/>
        <v>2.774986859534256E-3</v>
      </c>
      <c r="CC179" s="41">
        <f t="shared" si="137"/>
        <v>1.7816110230045513E-2</v>
      </c>
      <c r="CD179" s="41">
        <f t="shared" si="138"/>
        <v>4.4261787620120167E-2</v>
      </c>
      <c r="CE179" s="41">
        <f t="shared" si="139"/>
        <v>2.3575553557510454E-2</v>
      </c>
      <c r="CF179" s="41">
        <f t="shared" si="140"/>
        <v>8.9018164506991116E-3</v>
      </c>
      <c r="CG179" s="41">
        <f t="shared" si="114"/>
        <v>-1.5444322427473744E-2</v>
      </c>
      <c r="CH179" s="41">
        <f t="shared" si="141"/>
        <v>4.2151441113066372E-3</v>
      </c>
      <c r="CI179" s="41">
        <f t="shared" si="142"/>
        <v>-1.6837659364916076E-3</v>
      </c>
      <c r="CJ179" s="41">
        <f t="shared" si="143"/>
        <v>1.4795158916747117E-2</v>
      </c>
      <c r="CK179" s="41">
        <f t="shared" si="144"/>
        <v>1.3363202017493333E-2</v>
      </c>
      <c r="CL179" s="41">
        <f t="shared" si="145"/>
        <v>1.8917305697433502E-2</v>
      </c>
      <c r="CM179" s="41">
        <f t="shared" si="146"/>
        <v>2.1007236132413811E-2</v>
      </c>
      <c r="CN179" s="41">
        <f t="shared" si="147"/>
        <v>7.1995181424166239E-3</v>
      </c>
      <c r="CO179" s="41">
        <f t="shared" si="148"/>
        <v>4.5972713047605272E-2</v>
      </c>
      <c r="CP179" s="41">
        <f t="shared" si="149"/>
        <v>3.7041271680349076E-2</v>
      </c>
      <c r="CQ179" s="41">
        <f t="shared" si="150"/>
        <v>9.8448512132188765E-4</v>
      </c>
      <c r="CR179" s="41">
        <f t="shared" si="151"/>
        <v>0</v>
      </c>
      <c r="CS179" s="41">
        <f t="shared" si="152"/>
        <v>6.5399117350320437E-3</v>
      </c>
      <c r="CT179" s="41">
        <f t="shared" si="153"/>
        <v>6.6313700426902919E-2</v>
      </c>
      <c r="CU179" s="41">
        <f t="shared" si="154"/>
        <v>1.5479879252149533E-3</v>
      </c>
      <c r="CV179" s="41">
        <f t="shared" si="155"/>
        <v>0</v>
      </c>
      <c r="CW179" s="41">
        <f t="shared" si="156"/>
        <v>-5.3837124016754808E-3</v>
      </c>
      <c r="CX179" s="41">
        <f t="shared" si="157"/>
        <v>8.119443948219951E-3</v>
      </c>
      <c r="CY179" s="41">
        <f t="shared" si="158"/>
        <v>-2.9241849594497531E-2</v>
      </c>
      <c r="CZ179" s="41">
        <f t="shared" si="159"/>
        <v>-7.8669914311234272E-3</v>
      </c>
      <c r="DA179" s="41">
        <f t="shared" si="160"/>
        <v>3.3383721233169669E-2</v>
      </c>
      <c r="DB179" s="41">
        <f t="shared" si="161"/>
        <v>0.13159052380020811</v>
      </c>
      <c r="DC179" s="41">
        <f t="shared" si="162"/>
        <v>1.6116751661443034E-2</v>
      </c>
      <c r="DD179" s="41">
        <f t="shared" si="163"/>
        <v>2.0306864783328247E-2</v>
      </c>
      <c r="DE179" s="41">
        <f t="shared" si="164"/>
        <v>1.5342665992674486E-2</v>
      </c>
      <c r="DF179" s="41">
        <f t="shared" si="165"/>
        <v>1.7475244751761942E-2</v>
      </c>
      <c r="DG179" s="41">
        <f t="shared" si="166"/>
        <v>2.6129612538901095E-3</v>
      </c>
      <c r="DH179" s="47">
        <f t="shared" si="167"/>
        <v>-1.9515698056520616E-2</v>
      </c>
    </row>
    <row r="180" spans="1:112">
      <c r="A180" s="43">
        <v>42110</v>
      </c>
      <c r="B180" s="34">
        <v>42.09</v>
      </c>
      <c r="C180" s="34">
        <v>4.7810360000000003</v>
      </c>
      <c r="D180" s="34"/>
      <c r="E180" s="34">
        <v>8.85</v>
      </c>
      <c r="F180" s="34">
        <v>15.48</v>
      </c>
      <c r="G180" s="34">
        <v>69.974991000000003</v>
      </c>
      <c r="H180" s="34">
        <v>13.647031</v>
      </c>
      <c r="I180" s="34">
        <v>10.73</v>
      </c>
      <c r="J180" s="34">
        <v>536.28173800000002</v>
      </c>
      <c r="K180" s="34">
        <v>2.39</v>
      </c>
      <c r="L180" s="34">
        <v>80.819999999999993</v>
      </c>
      <c r="M180" s="34">
        <v>17.309999000000001</v>
      </c>
      <c r="N180" s="34">
        <v>37.941279999999999</v>
      </c>
      <c r="O180" s="34">
        <v>6.37</v>
      </c>
      <c r="P180" s="34">
        <v>44.490001999999997</v>
      </c>
      <c r="Q180" s="34">
        <v>10.31</v>
      </c>
      <c r="R180" s="34">
        <v>27.68</v>
      </c>
      <c r="S180" s="34">
        <v>71.911681999999999</v>
      </c>
      <c r="T180" s="34">
        <v>19.379321999999998</v>
      </c>
      <c r="U180" s="34">
        <v>26.120000999999998</v>
      </c>
      <c r="V180" s="34">
        <v>4.634506</v>
      </c>
      <c r="W180" s="34">
        <v>41.009998000000003</v>
      </c>
      <c r="X180" s="34">
        <v>25.030000999999999</v>
      </c>
      <c r="Y180" s="34">
        <v>14.854924</v>
      </c>
      <c r="Z180" s="34">
        <v>21.604334000000001</v>
      </c>
      <c r="AA180" s="34">
        <v>65.194732999999999</v>
      </c>
      <c r="AB180" s="34">
        <v>34.067565999999999</v>
      </c>
      <c r="AC180" s="34">
        <v>13.44</v>
      </c>
      <c r="AD180" s="34">
        <v>54.259998000000003</v>
      </c>
      <c r="AE180" s="34">
        <v>27.035654000000001</v>
      </c>
      <c r="AF180" s="34">
        <v>7.3</v>
      </c>
      <c r="AG180" s="34">
        <v>238.70001199999999</v>
      </c>
      <c r="AH180" s="34">
        <v>31.704965999999999</v>
      </c>
      <c r="AI180" s="34">
        <v>70.968345999999997</v>
      </c>
      <c r="AJ180" s="34">
        <v>6.2162100000000002</v>
      </c>
      <c r="AK180" s="34">
        <v>19.010000000000002</v>
      </c>
      <c r="AL180" s="34">
        <v>2.0590000000000002</v>
      </c>
      <c r="AM180" s="34">
        <v>27.737299</v>
      </c>
      <c r="AN180" s="34">
        <v>29.400002000000001</v>
      </c>
      <c r="AO180" s="34">
        <v>61.697144000000002</v>
      </c>
      <c r="AP180" s="34">
        <v>6.74</v>
      </c>
      <c r="AQ180" s="34">
        <v>13.42</v>
      </c>
      <c r="AR180" s="34">
        <v>9.39</v>
      </c>
      <c r="AS180" s="34">
        <v>37.824973999999997</v>
      </c>
      <c r="AT180" s="34">
        <v>10.407702</v>
      </c>
      <c r="AU180" s="34">
        <v>6.8</v>
      </c>
      <c r="AV180" s="34">
        <v>13.576211000000001</v>
      </c>
      <c r="AW180" s="34">
        <v>32.015586999999996</v>
      </c>
      <c r="AX180" s="34">
        <v>11.91</v>
      </c>
      <c r="AY180" s="34">
        <v>20.709999</v>
      </c>
      <c r="AZ180" s="34">
        <v>66.199996999999996</v>
      </c>
      <c r="BA180" s="34">
        <v>37.529998999999997</v>
      </c>
      <c r="BB180" s="34">
        <v>20.435137000000001</v>
      </c>
      <c r="BC180" s="34">
        <v>27.961099999999998</v>
      </c>
      <c r="BD180" s="34">
        <v>34.290000999999997</v>
      </c>
      <c r="BE180" s="38"/>
      <c r="BF180" s="41">
        <f t="shared" si="115"/>
        <v>1.5081099894479396E-2</v>
      </c>
      <c r="BG180" s="41">
        <f t="shared" si="116"/>
        <v>-3.3178406498146122E-2</v>
      </c>
      <c r="BH180" s="41"/>
      <c r="BI180" s="41">
        <f t="shared" si="117"/>
        <v>0.1173593965905263</v>
      </c>
      <c r="BJ180" s="41">
        <f t="shared" si="118"/>
        <v>-2.6141112387043516E-2</v>
      </c>
      <c r="BK180" s="41">
        <f t="shared" si="119"/>
        <v>1.8399484240329738E-3</v>
      </c>
      <c r="BL180" s="41">
        <f t="shared" si="120"/>
        <v>-2.3055769201964688E-2</v>
      </c>
      <c r="BM180" s="41">
        <f t="shared" si="121"/>
        <v>1.5023756760460851E-2</v>
      </c>
      <c r="BN180" s="41">
        <f t="shared" si="122"/>
        <v>-3.0771741278234326E-2</v>
      </c>
      <c r="BO180" s="41">
        <f t="shared" si="123"/>
        <v>0</v>
      </c>
      <c r="BP180" s="41">
        <f t="shared" si="124"/>
        <v>1.2450360029739758E-2</v>
      </c>
      <c r="BQ180" s="41">
        <f t="shared" si="125"/>
        <v>1.8659375734200678E-2</v>
      </c>
      <c r="BR180" s="41">
        <f t="shared" si="126"/>
        <v>3.4320454803397904E-3</v>
      </c>
      <c r="BS180" s="41">
        <f t="shared" si="127"/>
        <v>-1.0929070532190317E-2</v>
      </c>
      <c r="BT180" s="41">
        <f t="shared" si="128"/>
        <v>5.1832003364970895E-3</v>
      </c>
      <c r="BU180" s="41">
        <f t="shared" si="129"/>
        <v>-9.7864009733575966E-2</v>
      </c>
      <c r="BV180" s="41">
        <f t="shared" si="130"/>
        <v>2.8943580263643353E-3</v>
      </c>
      <c r="BW180" s="41">
        <f t="shared" si="131"/>
        <v>-6.3682383349679041E-3</v>
      </c>
      <c r="BX180" s="47">
        <f t="shared" si="132"/>
        <v>2.5490006402568871E-3</v>
      </c>
      <c r="BY180" s="47">
        <f t="shared" si="133"/>
        <v>-2.3833130648946849E-2</v>
      </c>
      <c r="BZ180" s="41">
        <f t="shared" si="134"/>
        <v>2.3763759519719853E-2</v>
      </c>
      <c r="CA180" s="41">
        <f t="shared" si="135"/>
        <v>1.2199343181840618E-3</v>
      </c>
      <c r="CB180" s="41">
        <f t="shared" si="136"/>
        <v>-9.146971526605532E-3</v>
      </c>
      <c r="CC180" s="41">
        <f t="shared" si="137"/>
        <v>-1.9639503215200136E-3</v>
      </c>
      <c r="CD180" s="41">
        <f t="shared" si="138"/>
        <v>-1.8011364879508537E-2</v>
      </c>
      <c r="CE180" s="41">
        <f t="shared" si="139"/>
        <v>3.7847951599332103E-2</v>
      </c>
      <c r="CF180" s="41">
        <f t="shared" si="140"/>
        <v>3.3177152768663516E-2</v>
      </c>
      <c r="CG180" s="41">
        <f t="shared" si="114"/>
        <v>1.3142825439194332E-2</v>
      </c>
      <c r="CH180" s="41">
        <f t="shared" si="141"/>
        <v>-7.7107414845287844E-3</v>
      </c>
      <c r="CI180" s="41">
        <f t="shared" si="142"/>
        <v>-7.7822121245977611E-3</v>
      </c>
      <c r="CJ180" s="41">
        <f t="shared" si="143"/>
        <v>-2.5694449374782751E-2</v>
      </c>
      <c r="CK180" s="41">
        <f t="shared" si="144"/>
        <v>5.8824075331485358E-3</v>
      </c>
      <c r="CL180" s="41">
        <f t="shared" si="145"/>
        <v>-1.0560984739439221E-2</v>
      </c>
      <c r="CM180" s="41">
        <f t="shared" si="146"/>
        <v>-9.0079321894789531E-3</v>
      </c>
      <c r="CN180" s="41">
        <f t="shared" si="147"/>
        <v>0</v>
      </c>
      <c r="CO180" s="41">
        <f t="shared" si="148"/>
        <v>-6.8151772778649918E-3</v>
      </c>
      <c r="CP180" s="41">
        <f t="shared" si="149"/>
        <v>-6.6236932318617769E-2</v>
      </c>
      <c r="CQ180" s="41">
        <f t="shared" si="150"/>
        <v>7.1894211782032105E-3</v>
      </c>
      <c r="CR180" s="41">
        <f t="shared" si="151"/>
        <v>-1.6863738024796175E-2</v>
      </c>
      <c r="CS180" s="41">
        <f t="shared" si="152"/>
        <v>-8.7602706565214784E-3</v>
      </c>
      <c r="CT180" s="41">
        <f t="shared" si="153"/>
        <v>5.332565653477235E-2</v>
      </c>
      <c r="CU180" s="41">
        <f t="shared" si="154"/>
        <v>3.7195938759769683E-2</v>
      </c>
      <c r="CV180" s="41">
        <f t="shared" si="155"/>
        <v>-6.3694482854797117E-3</v>
      </c>
      <c r="CW180" s="41">
        <f t="shared" si="156"/>
        <v>3.0800081531075132E-3</v>
      </c>
      <c r="CX180" s="41">
        <f t="shared" si="157"/>
        <v>7.1619351399329319E-3</v>
      </c>
      <c r="CY180" s="41">
        <f t="shared" si="158"/>
        <v>8.8626872578453243E-3</v>
      </c>
      <c r="CZ180" s="41">
        <f t="shared" si="159"/>
        <v>-0.10969010883835696</v>
      </c>
      <c r="DA180" s="41">
        <f t="shared" si="160"/>
        <v>-2.2131445098698611E-2</v>
      </c>
      <c r="DB180" s="41">
        <f t="shared" si="161"/>
        <v>7.6759550101797761E-2</v>
      </c>
      <c r="DC180" s="41">
        <f t="shared" si="162"/>
        <v>6.5859209440055994E-2</v>
      </c>
      <c r="DD180" s="41">
        <f t="shared" si="163"/>
        <v>-6.9247152598515401E-3</v>
      </c>
      <c r="DE180" s="41">
        <f t="shared" si="164"/>
        <v>7.5235855950854372E-2</v>
      </c>
      <c r="DF180" s="41">
        <f t="shared" si="165"/>
        <v>-6.9535046886885958E-3</v>
      </c>
      <c r="DG180" s="41">
        <f t="shared" si="166"/>
        <v>1.3478891016845497E-2</v>
      </c>
      <c r="DH180" s="47">
        <f t="shared" si="167"/>
        <v>2.3606849112419143E-2</v>
      </c>
    </row>
    <row r="181" spans="1:112">
      <c r="A181" s="43">
        <v>42111</v>
      </c>
      <c r="B181" s="34">
        <v>40.330002</v>
      </c>
      <c r="C181" s="34">
        <v>4.8386380000000004</v>
      </c>
      <c r="D181" s="34"/>
      <c r="E181" s="34">
        <v>7.99</v>
      </c>
      <c r="F181" s="34">
        <v>15.58</v>
      </c>
      <c r="G181" s="34">
        <v>70.939712999999998</v>
      </c>
      <c r="H181" s="34">
        <v>13.766393000000001</v>
      </c>
      <c r="I181" s="34">
        <v>10.79</v>
      </c>
      <c r="J181" s="34">
        <v>541.51886000000002</v>
      </c>
      <c r="K181" s="34">
        <v>2.2000000000000002</v>
      </c>
      <c r="L181" s="34">
        <v>78.949996999999996</v>
      </c>
      <c r="M181" s="34">
        <v>17.77</v>
      </c>
      <c r="N181" s="34">
        <v>38.219849000000004</v>
      </c>
      <c r="O181" s="34">
        <v>6.54</v>
      </c>
      <c r="P181" s="34">
        <v>44.009998000000003</v>
      </c>
      <c r="Q181" s="34">
        <v>9.99</v>
      </c>
      <c r="R181" s="34">
        <v>28.059999000000001</v>
      </c>
      <c r="S181" s="34">
        <v>72.239822000000004</v>
      </c>
      <c r="T181" s="34">
        <v>19.971357000000001</v>
      </c>
      <c r="U181" s="34">
        <v>26.67</v>
      </c>
      <c r="V181" s="34">
        <v>4.8158960000000004</v>
      </c>
      <c r="W181" s="34">
        <v>41.290000999999997</v>
      </c>
      <c r="X181" s="34">
        <v>25.18</v>
      </c>
      <c r="Y181" s="34">
        <v>15.117759</v>
      </c>
      <c r="Z181" s="34">
        <v>21.470661</v>
      </c>
      <c r="AA181" s="34">
        <v>66.020499999999998</v>
      </c>
      <c r="AB181" s="34">
        <v>34.632838999999997</v>
      </c>
      <c r="AC181" s="34">
        <v>13.51</v>
      </c>
      <c r="AD181" s="34">
        <v>54.470001000000003</v>
      </c>
      <c r="AE181" s="34">
        <v>27.155037</v>
      </c>
      <c r="AF181" s="34">
        <v>7.32</v>
      </c>
      <c r="AG181" s="34">
        <v>236.60000600000001</v>
      </c>
      <c r="AH181" s="34">
        <v>32.187134</v>
      </c>
      <c r="AI181" s="34">
        <v>70.871055999999996</v>
      </c>
      <c r="AJ181" s="34">
        <v>6.5999040000000004</v>
      </c>
      <c r="AK181" s="34">
        <v>19.07</v>
      </c>
      <c r="AL181" s="34">
        <v>2.0499999999999998</v>
      </c>
      <c r="AM181" s="34">
        <v>27.520527000000001</v>
      </c>
      <c r="AN181" s="34">
        <v>29.9</v>
      </c>
      <c r="AO181" s="34">
        <v>61.754283999999998</v>
      </c>
      <c r="AP181" s="34">
        <v>6.68</v>
      </c>
      <c r="AQ181" s="34">
        <v>13.07</v>
      </c>
      <c r="AR181" s="34">
        <v>9.4700000000000006</v>
      </c>
      <c r="AS181" s="34">
        <v>37.728034999999998</v>
      </c>
      <c r="AT181" s="34">
        <v>10.509829</v>
      </c>
      <c r="AU181" s="34">
        <v>6.87</v>
      </c>
      <c r="AV181" s="34">
        <v>14.027218</v>
      </c>
      <c r="AW181" s="34">
        <v>31.840637000000001</v>
      </c>
      <c r="AX181" s="34">
        <v>12.26</v>
      </c>
      <c r="AY181" s="34">
        <v>21.190000999999999</v>
      </c>
      <c r="AZ181" s="34">
        <v>66.580001999999993</v>
      </c>
      <c r="BA181" s="34">
        <v>37.970001000000003</v>
      </c>
      <c r="BB181" s="34">
        <v>21.228301999999999</v>
      </c>
      <c r="BC181" s="34">
        <v>27.802717000000001</v>
      </c>
      <c r="BD181" s="34">
        <v>34.810001</v>
      </c>
      <c r="BE181" s="38"/>
      <c r="BF181" s="41">
        <f t="shared" si="115"/>
        <v>-4.2714524306328487E-2</v>
      </c>
      <c r="BG181" s="41">
        <f t="shared" si="116"/>
        <v>1.197601674696026E-2</v>
      </c>
      <c r="BH181" s="41"/>
      <c r="BI181" s="41">
        <f t="shared" si="117"/>
        <v>-0.1022266992416548</v>
      </c>
      <c r="BJ181" s="41">
        <f t="shared" si="118"/>
        <v>6.4391722810212331E-3</v>
      </c>
      <c r="BK181" s="41">
        <f t="shared" si="119"/>
        <v>1.3692496880747128E-2</v>
      </c>
      <c r="BL181" s="41">
        <f t="shared" si="120"/>
        <v>8.7083433517519491E-3</v>
      </c>
      <c r="BM181" s="41">
        <f t="shared" si="121"/>
        <v>5.5762226274361695E-3</v>
      </c>
      <c r="BN181" s="41">
        <f t="shared" si="122"/>
        <v>9.7182414402882267E-3</v>
      </c>
      <c r="BO181" s="41">
        <f t="shared" si="123"/>
        <v>-8.2836005579149052E-2</v>
      </c>
      <c r="BP181" s="41">
        <f t="shared" si="124"/>
        <v>-2.3409756947410591E-2</v>
      </c>
      <c r="BQ181" s="41">
        <f t="shared" si="125"/>
        <v>2.6227330748518678E-2</v>
      </c>
      <c r="BR181" s="41">
        <f t="shared" si="126"/>
        <v>7.315286575224904E-3</v>
      </c>
      <c r="BS181" s="41">
        <f t="shared" si="127"/>
        <v>2.6337695885035418E-2</v>
      </c>
      <c r="BT181" s="41">
        <f t="shared" si="128"/>
        <v>-1.0847654393089708E-2</v>
      </c>
      <c r="BU181" s="41">
        <f t="shared" si="129"/>
        <v>-3.1529705368406435E-2</v>
      </c>
      <c r="BV181" s="41">
        <f t="shared" si="130"/>
        <v>1.3634908286926763E-2</v>
      </c>
      <c r="BW181" s="41">
        <f t="shared" si="131"/>
        <v>4.5527179069347959E-3</v>
      </c>
      <c r="BX181" s="47">
        <f t="shared" si="132"/>
        <v>3.0092475716464371E-2</v>
      </c>
      <c r="BY181" s="47">
        <f t="shared" si="133"/>
        <v>2.083799550085419E-2</v>
      </c>
      <c r="BZ181" s="41">
        <f t="shared" si="134"/>
        <v>3.8392500118013088E-2</v>
      </c>
      <c r="CA181" s="41">
        <f t="shared" si="135"/>
        <v>6.8044734815639538E-3</v>
      </c>
      <c r="CB181" s="41">
        <f t="shared" si="136"/>
        <v>5.9748832204616041E-3</v>
      </c>
      <c r="CC181" s="41">
        <f t="shared" si="137"/>
        <v>1.7538752701884024E-2</v>
      </c>
      <c r="CD181" s="41">
        <f t="shared" si="138"/>
        <v>-6.2065441494915828E-3</v>
      </c>
      <c r="CE181" s="41">
        <f t="shared" si="139"/>
        <v>1.2586616397995571E-2</v>
      </c>
      <c r="CF181" s="41">
        <f t="shared" si="140"/>
        <v>1.6456548025194789E-2</v>
      </c>
      <c r="CG181" s="41">
        <f t="shared" si="114"/>
        <v>7.6847249602095685E-2</v>
      </c>
      <c r="CH181" s="41">
        <f t="shared" si="141"/>
        <v>3.8628393830925411E-3</v>
      </c>
      <c r="CI181" s="41">
        <f t="shared" si="142"/>
        <v>4.406040629144725E-3</v>
      </c>
      <c r="CJ181" s="41">
        <f t="shared" si="143"/>
        <v>2.7359798188748455E-3</v>
      </c>
      <c r="CK181" s="41">
        <f t="shared" si="144"/>
        <v>-8.8366067135492131E-3</v>
      </c>
      <c r="CL181" s="41">
        <f t="shared" si="145"/>
        <v>1.5093482720158709E-2</v>
      </c>
      <c r="CM181" s="41">
        <f t="shared" si="146"/>
        <v>-1.3718334099818974E-3</v>
      </c>
      <c r="CN181" s="41">
        <f t="shared" si="147"/>
        <v>5.9894707193577333E-2</v>
      </c>
      <c r="CO181" s="41">
        <f t="shared" si="148"/>
        <v>3.1512631119897318E-3</v>
      </c>
      <c r="CP181" s="41">
        <f t="shared" si="149"/>
        <v>-4.3806348953357799E-3</v>
      </c>
      <c r="CQ181" s="41">
        <f t="shared" si="150"/>
        <v>-7.8458791339285575E-3</v>
      </c>
      <c r="CR181" s="41">
        <f t="shared" si="151"/>
        <v>1.6863738024796154E-2</v>
      </c>
      <c r="CS181" s="41">
        <f t="shared" si="152"/>
        <v>9.2570827257570671E-4</v>
      </c>
      <c r="CT181" s="41">
        <f t="shared" si="153"/>
        <v>-8.9419373756613931E-3</v>
      </c>
      <c r="CU181" s="41">
        <f t="shared" si="154"/>
        <v>-2.6426603907405154E-2</v>
      </c>
      <c r="CV181" s="41">
        <f t="shared" si="155"/>
        <v>8.4836139778152984E-3</v>
      </c>
      <c r="CW181" s="41">
        <f t="shared" si="156"/>
        <v>-2.5661202506190961E-3</v>
      </c>
      <c r="CX181" s="41">
        <f t="shared" si="157"/>
        <v>9.7648055590288992E-3</v>
      </c>
      <c r="CY181" s="41">
        <f t="shared" si="158"/>
        <v>1.0241494052196921E-2</v>
      </c>
      <c r="CZ181" s="41">
        <f t="shared" si="159"/>
        <v>3.2680515128207327E-2</v>
      </c>
      <c r="DA181" s="41">
        <f t="shared" si="160"/>
        <v>-5.4795109006080134E-3</v>
      </c>
      <c r="DB181" s="41">
        <f t="shared" si="161"/>
        <v>2.8963547140856492E-2</v>
      </c>
      <c r="DC181" s="41">
        <f t="shared" si="162"/>
        <v>2.2912792350638977E-2</v>
      </c>
      <c r="DD181" s="41">
        <f t="shared" si="163"/>
        <v>5.7238445601883034E-3</v>
      </c>
      <c r="DE181" s="41">
        <f t="shared" si="164"/>
        <v>1.1655814078713678E-2</v>
      </c>
      <c r="DF181" s="41">
        <f t="shared" si="165"/>
        <v>3.8079470179997854E-2</v>
      </c>
      <c r="DG181" s="41">
        <f t="shared" si="166"/>
        <v>-5.6805087748577681E-3</v>
      </c>
      <c r="DH181" s="47">
        <f t="shared" si="167"/>
        <v>1.5050934912874568E-2</v>
      </c>
    </row>
    <row r="182" spans="1:112">
      <c r="A182" s="43">
        <v>42114</v>
      </c>
      <c r="B182" s="34">
        <v>39.520000000000003</v>
      </c>
      <c r="C182" s="34">
        <v>4.786797</v>
      </c>
      <c r="D182" s="34"/>
      <c r="E182" s="34">
        <v>7.98</v>
      </c>
      <c r="F182" s="34">
        <v>16.370000999999998</v>
      </c>
      <c r="G182" s="34">
        <v>69.047034999999994</v>
      </c>
      <c r="H182" s="34">
        <v>13.567456</v>
      </c>
      <c r="I182" s="34">
        <v>10.92</v>
      </c>
      <c r="J182" s="34">
        <v>546.75598100000002</v>
      </c>
      <c r="K182" s="34">
        <v>2.25</v>
      </c>
      <c r="L182" s="34">
        <v>79.430000000000007</v>
      </c>
      <c r="M182" s="34">
        <v>18.649999999999999</v>
      </c>
      <c r="N182" s="34">
        <v>37.486289999999997</v>
      </c>
      <c r="O182" s="34">
        <v>6.4</v>
      </c>
      <c r="P182" s="34">
        <v>44.75</v>
      </c>
      <c r="Q182" s="34">
        <v>9.74</v>
      </c>
      <c r="R182" s="34">
        <v>27.58</v>
      </c>
      <c r="S182" s="34">
        <v>71.696044999999998</v>
      </c>
      <c r="T182" s="34">
        <v>20.070032000000001</v>
      </c>
      <c r="U182" s="34">
        <v>26.879999000000002</v>
      </c>
      <c r="V182" s="34">
        <v>4.7433389999999997</v>
      </c>
      <c r="W182" s="34">
        <v>41.66</v>
      </c>
      <c r="X182" s="34">
        <v>25.1</v>
      </c>
      <c r="Y182" s="34">
        <v>15.05935</v>
      </c>
      <c r="Z182" s="34">
        <v>21.111422999999998</v>
      </c>
      <c r="AA182" s="34">
        <v>67.805031</v>
      </c>
      <c r="AB182" s="34">
        <v>34.453842000000002</v>
      </c>
      <c r="AC182" s="34">
        <v>13</v>
      </c>
      <c r="AD182" s="34">
        <v>55.450001</v>
      </c>
      <c r="AE182" s="34">
        <v>27.155037</v>
      </c>
      <c r="AF182" s="34">
        <v>7.26</v>
      </c>
      <c r="AG182" s="34">
        <v>233.09999099999999</v>
      </c>
      <c r="AH182" s="34">
        <v>32.241717999999999</v>
      </c>
      <c r="AI182" s="34">
        <v>69.849441999999996</v>
      </c>
      <c r="AJ182" s="34">
        <v>7.328271</v>
      </c>
      <c r="AK182" s="34">
        <v>19.5</v>
      </c>
      <c r="AL182" s="34">
        <v>2.0499999999999998</v>
      </c>
      <c r="AM182" s="34">
        <v>26.897326</v>
      </c>
      <c r="AN182" s="34">
        <v>29.1</v>
      </c>
      <c r="AO182" s="34">
        <v>60.588569999999997</v>
      </c>
      <c r="AP182" s="34">
        <v>6.7</v>
      </c>
      <c r="AQ182" s="34">
        <v>13.02</v>
      </c>
      <c r="AR182" s="34">
        <v>9.51</v>
      </c>
      <c r="AS182" s="34">
        <v>37.369365999999999</v>
      </c>
      <c r="AT182" s="34">
        <v>10.519114</v>
      </c>
      <c r="AU182" s="34">
        <v>6.55</v>
      </c>
      <c r="AV182" s="34">
        <v>14.183688999999999</v>
      </c>
      <c r="AW182" s="34">
        <v>31.157511</v>
      </c>
      <c r="AX182" s="34">
        <v>12.44</v>
      </c>
      <c r="AY182" s="34">
        <v>20.99</v>
      </c>
      <c r="AZ182" s="34">
        <v>66.199996999999996</v>
      </c>
      <c r="BA182" s="34">
        <v>38.790000999999997</v>
      </c>
      <c r="BB182" s="34">
        <v>21.852139000000001</v>
      </c>
      <c r="BC182" s="34">
        <v>27.850714</v>
      </c>
      <c r="BD182" s="34">
        <v>34.599997999999999</v>
      </c>
      <c r="BE182" s="38"/>
      <c r="BF182" s="41">
        <f t="shared" si="115"/>
        <v>-2.0288785596483644E-2</v>
      </c>
      <c r="BG182" s="41">
        <f t="shared" si="116"/>
        <v>-1.0771773174519517E-2</v>
      </c>
      <c r="BH182" s="41"/>
      <c r="BI182" s="41">
        <f t="shared" si="117"/>
        <v>-1.2523483164658376E-3</v>
      </c>
      <c r="BJ182" s="41">
        <f t="shared" si="118"/>
        <v>4.9462412027794216E-2</v>
      </c>
      <c r="BK182" s="41">
        <f t="shared" si="119"/>
        <v>-2.7042464630159711E-2</v>
      </c>
      <c r="BL182" s="41">
        <f t="shared" si="120"/>
        <v>-1.4556348260539054E-2</v>
      </c>
      <c r="BM182" s="41">
        <f t="shared" si="121"/>
        <v>1.197619104671584E-2</v>
      </c>
      <c r="BN182" s="41">
        <f t="shared" si="122"/>
        <v>9.6247036704121217E-3</v>
      </c>
      <c r="BO182" s="41">
        <f t="shared" si="123"/>
        <v>2.2472855852058576E-2</v>
      </c>
      <c r="BP182" s="41">
        <f t="shared" si="124"/>
        <v>6.0614279421237474E-3</v>
      </c>
      <c r="BQ182" s="41">
        <f t="shared" si="125"/>
        <v>4.8334503923264528E-2</v>
      </c>
      <c r="BR182" s="41">
        <f t="shared" si="126"/>
        <v>-1.9379721864837447E-2</v>
      </c>
      <c r="BS182" s="41">
        <f t="shared" si="127"/>
        <v>-2.1639175103481068E-2</v>
      </c>
      <c r="BT182" s="41">
        <f t="shared" si="128"/>
        <v>1.667460934208246E-2</v>
      </c>
      <c r="BU182" s="41">
        <f t="shared" si="129"/>
        <v>-2.5343475006018409E-2</v>
      </c>
      <c r="BV182" s="41">
        <f t="shared" si="130"/>
        <v>-1.7254166671239881E-2</v>
      </c>
      <c r="BW182" s="41">
        <f t="shared" si="131"/>
        <v>-7.5558594031666891E-3</v>
      </c>
      <c r="BX182" s="47">
        <f t="shared" si="132"/>
        <v>4.9286601795193547E-3</v>
      </c>
      <c r="BY182" s="47">
        <f t="shared" si="133"/>
        <v>7.8431402586442434E-3</v>
      </c>
      <c r="BZ182" s="41">
        <f t="shared" si="134"/>
        <v>-1.5180794996857667E-2</v>
      </c>
      <c r="CA182" s="41">
        <f t="shared" si="135"/>
        <v>8.9210717158881136E-3</v>
      </c>
      <c r="CB182" s="41">
        <f t="shared" si="136"/>
        <v>-3.182182478462831E-3</v>
      </c>
      <c r="CC182" s="41">
        <f t="shared" si="137"/>
        <v>-3.8710847311228913E-3</v>
      </c>
      <c r="CD182" s="41">
        <f t="shared" si="138"/>
        <v>-1.6873130162281105E-2</v>
      </c>
      <c r="CE182" s="41">
        <f t="shared" si="139"/>
        <v>2.6671095874270863E-2</v>
      </c>
      <c r="CF182" s="41">
        <f t="shared" si="140"/>
        <v>-5.1818208063721845E-3</v>
      </c>
      <c r="CG182" s="41">
        <f t="shared" si="114"/>
        <v>7.7931673200702829E-3</v>
      </c>
      <c r="CH182" s="41">
        <f t="shared" si="141"/>
        <v>1.7831622076328449E-2</v>
      </c>
      <c r="CI182" s="41">
        <f t="shared" si="142"/>
        <v>0</v>
      </c>
      <c r="CJ182" s="41">
        <f t="shared" si="143"/>
        <v>-8.230499136515591E-3</v>
      </c>
      <c r="CK182" s="41">
        <f t="shared" si="144"/>
        <v>-1.4903469471870212E-2</v>
      </c>
      <c r="CL182" s="41">
        <f t="shared" si="145"/>
        <v>1.6943965743522939E-3</v>
      </c>
      <c r="CM182" s="41">
        <f t="shared" si="146"/>
        <v>-1.4520016109059602E-2</v>
      </c>
      <c r="CN182" s="41">
        <f t="shared" si="147"/>
        <v>0.10468450465703216</v>
      </c>
      <c r="CO182" s="41">
        <f t="shared" si="148"/>
        <v>2.2298045957373388E-2</v>
      </c>
      <c r="CP182" s="41">
        <f t="shared" si="149"/>
        <v>0</v>
      </c>
      <c r="CQ182" s="41">
        <f t="shared" si="150"/>
        <v>-2.2905286128784234E-2</v>
      </c>
      <c r="CR182" s="41">
        <f t="shared" si="151"/>
        <v>-2.7120306219193781E-2</v>
      </c>
      <c r="CS182" s="41">
        <f t="shared" si="152"/>
        <v>-1.9057088195814607E-2</v>
      </c>
      <c r="CT182" s="41">
        <f t="shared" si="153"/>
        <v>2.9895388483659859E-3</v>
      </c>
      <c r="CU182" s="41">
        <f t="shared" si="154"/>
        <v>-3.8328908557074405E-3</v>
      </c>
      <c r="CV182" s="41">
        <f t="shared" si="155"/>
        <v>4.2149693593119108E-3</v>
      </c>
      <c r="CW182" s="41">
        <f t="shared" si="156"/>
        <v>-9.5521741743449587E-3</v>
      </c>
      <c r="CX182" s="41">
        <f t="shared" si="157"/>
        <v>8.8306869283722865E-4</v>
      </c>
      <c r="CY182" s="41">
        <f t="shared" si="158"/>
        <v>-4.7699056587097499E-2</v>
      </c>
      <c r="CZ182" s="41">
        <f t="shared" si="159"/>
        <v>1.1093057345063799E-2</v>
      </c>
      <c r="DA182" s="41">
        <f t="shared" si="160"/>
        <v>-2.1688027294120553E-2</v>
      </c>
      <c r="DB182" s="41">
        <f t="shared" si="161"/>
        <v>1.4575156802968087E-2</v>
      </c>
      <c r="DC182" s="41">
        <f t="shared" si="162"/>
        <v>-9.4832856397367229E-3</v>
      </c>
      <c r="DD182" s="41">
        <f t="shared" si="163"/>
        <v>-5.723844560188221E-3</v>
      </c>
      <c r="DE182" s="41">
        <f t="shared" si="164"/>
        <v>2.1366106651423421E-2</v>
      </c>
      <c r="DF182" s="41">
        <f t="shared" si="165"/>
        <v>2.8963520129300566E-2</v>
      </c>
      <c r="DG182" s="41">
        <f t="shared" si="166"/>
        <v>1.7248536536673658E-3</v>
      </c>
      <c r="DH182" s="47">
        <f t="shared" si="167"/>
        <v>-6.0511062905155939E-3</v>
      </c>
    </row>
    <row r="183" spans="1:112">
      <c r="A183" s="43">
        <v>42115</v>
      </c>
      <c r="B183" s="34">
        <v>39.349997999999999</v>
      </c>
      <c r="C183" s="34">
        <v>4.786797</v>
      </c>
      <c r="D183" s="34"/>
      <c r="E183" s="34">
        <v>8.01</v>
      </c>
      <c r="F183" s="34">
        <v>18.549999</v>
      </c>
      <c r="G183" s="34">
        <v>69.166472999999996</v>
      </c>
      <c r="H183" s="34">
        <v>13.855914</v>
      </c>
      <c r="I183" s="34">
        <v>10.77</v>
      </c>
      <c r="J183" s="34">
        <v>553.04058799999996</v>
      </c>
      <c r="K183" s="34">
        <v>2.21</v>
      </c>
      <c r="L183" s="34">
        <v>89.610000999999997</v>
      </c>
      <c r="M183" s="34">
        <v>18.48</v>
      </c>
      <c r="N183" s="34">
        <v>37.477004999999998</v>
      </c>
      <c r="O183" s="34">
        <v>6.46</v>
      </c>
      <c r="P183" s="34">
        <v>45</v>
      </c>
      <c r="Q183" s="34">
        <v>9.6</v>
      </c>
      <c r="R183" s="34">
        <v>27.719999000000001</v>
      </c>
      <c r="S183" s="34">
        <v>72.080428999999995</v>
      </c>
      <c r="T183" s="34">
        <v>19.566799</v>
      </c>
      <c r="U183" s="34">
        <v>27.209999</v>
      </c>
      <c r="V183" s="34">
        <v>4.7524100000000002</v>
      </c>
      <c r="W183" s="34">
        <v>41.259998000000003</v>
      </c>
      <c r="X183" s="34">
        <v>25.6</v>
      </c>
      <c r="Y183" s="34">
        <v>15.156694</v>
      </c>
      <c r="Z183" s="34">
        <v>21.512429999999998</v>
      </c>
      <c r="AA183" s="34">
        <v>73.109627000000003</v>
      </c>
      <c r="AB183" s="34">
        <v>34.642277</v>
      </c>
      <c r="AC183" s="34">
        <v>13.34</v>
      </c>
      <c r="AD183" s="34">
        <v>56.540000999999997</v>
      </c>
      <c r="AE183" s="34">
        <v>27.237687999999999</v>
      </c>
      <c r="AF183" s="34">
        <v>7.36</v>
      </c>
      <c r="AG183" s="34">
        <v>239.40000900000001</v>
      </c>
      <c r="AH183" s="34">
        <v>32.460056000000002</v>
      </c>
      <c r="AI183" s="34">
        <v>69.236457999999999</v>
      </c>
      <c r="AJ183" s="34">
        <v>6.7336859999999996</v>
      </c>
      <c r="AK183" s="34">
        <v>19.16</v>
      </c>
      <c r="AL183" s="34">
        <v>2.0499999999999998</v>
      </c>
      <c r="AM183" s="34">
        <v>26.707654999999999</v>
      </c>
      <c r="AN183" s="34">
        <v>25.999998000000001</v>
      </c>
      <c r="AO183" s="34">
        <v>61.279998999999997</v>
      </c>
      <c r="AP183" s="34">
        <v>6.88</v>
      </c>
      <c r="AQ183" s="34">
        <v>13.02</v>
      </c>
      <c r="AR183" s="34">
        <v>9.5299999999999994</v>
      </c>
      <c r="AS183" s="34">
        <v>37.466312000000002</v>
      </c>
      <c r="AT183" s="34">
        <v>10.546967</v>
      </c>
      <c r="AU183" s="34">
        <v>6.49</v>
      </c>
      <c r="AV183" s="34">
        <v>14.772758</v>
      </c>
      <c r="AW183" s="34">
        <v>31.107519</v>
      </c>
      <c r="AX183" s="34">
        <v>12.65</v>
      </c>
      <c r="AY183" s="34">
        <v>22.08</v>
      </c>
      <c r="AZ183" s="34">
        <v>66.959998999999996</v>
      </c>
      <c r="BA183" s="34">
        <v>37.939999</v>
      </c>
      <c r="BB183" s="34">
        <v>22.369032000000001</v>
      </c>
      <c r="BC183" s="34">
        <v>27.850714</v>
      </c>
      <c r="BD183" s="34">
        <v>34.82</v>
      </c>
      <c r="BE183" s="38"/>
      <c r="BF183" s="41">
        <f t="shared" si="115"/>
        <v>-4.3109488421773862E-3</v>
      </c>
      <c r="BG183" s="41">
        <f t="shared" si="116"/>
        <v>0</v>
      </c>
      <c r="BH183" s="41"/>
      <c r="BI183" s="41">
        <f t="shared" si="117"/>
        <v>3.7523496185503718E-3</v>
      </c>
      <c r="BJ183" s="41">
        <f t="shared" si="118"/>
        <v>0.12501928267469034</v>
      </c>
      <c r="BK183" s="41">
        <f t="shared" si="119"/>
        <v>1.7283119639901151E-3</v>
      </c>
      <c r="BL183" s="41">
        <f t="shared" si="120"/>
        <v>2.1038161197233129E-2</v>
      </c>
      <c r="BM183" s="41">
        <f t="shared" si="121"/>
        <v>-1.3831479148461849E-2</v>
      </c>
      <c r="BN183" s="41">
        <f t="shared" si="122"/>
        <v>1.1428796167533816E-2</v>
      </c>
      <c r="BO183" s="41">
        <f t="shared" si="123"/>
        <v>-1.7937700686667318E-2</v>
      </c>
      <c r="BP183" s="41">
        <f t="shared" si="124"/>
        <v>0.12059080141055604</v>
      </c>
      <c r="BQ183" s="41">
        <f t="shared" si="125"/>
        <v>-9.1570798762862955E-3</v>
      </c>
      <c r="BR183" s="41">
        <f t="shared" si="126"/>
        <v>-2.4772123603903739E-4</v>
      </c>
      <c r="BS183" s="41">
        <f t="shared" si="127"/>
        <v>9.3313274288842219E-3</v>
      </c>
      <c r="BT183" s="41">
        <f t="shared" si="128"/>
        <v>5.5710450494554295E-3</v>
      </c>
      <c r="BU183" s="41">
        <f t="shared" si="129"/>
        <v>-1.4478019180653225E-2</v>
      </c>
      <c r="BV183" s="41">
        <f t="shared" si="130"/>
        <v>5.0632658815101834E-3</v>
      </c>
      <c r="BW183" s="41">
        <f t="shared" si="131"/>
        <v>5.3469793090135422E-3</v>
      </c>
      <c r="BX183" s="47">
        <f t="shared" si="132"/>
        <v>-2.5393555880710968E-2</v>
      </c>
      <c r="BY183" s="47">
        <f t="shared" si="133"/>
        <v>1.2202037591392653E-2</v>
      </c>
      <c r="BZ183" s="41">
        <f t="shared" si="134"/>
        <v>1.9105397076562684E-3</v>
      </c>
      <c r="CA183" s="41">
        <f t="shared" si="135"/>
        <v>-9.647976662818674E-3</v>
      </c>
      <c r="CB183" s="41">
        <f t="shared" si="136"/>
        <v>1.9724505347778573E-2</v>
      </c>
      <c r="CC183" s="41">
        <f t="shared" si="137"/>
        <v>6.4432218043047424E-3</v>
      </c>
      <c r="CD183" s="41">
        <f t="shared" si="138"/>
        <v>1.881663921087803E-2</v>
      </c>
      <c r="CE183" s="41">
        <f t="shared" si="139"/>
        <v>7.5323658657738643E-2</v>
      </c>
      <c r="CF183" s="41">
        <f t="shared" si="140"/>
        <v>5.4542996011648004E-3</v>
      </c>
      <c r="CG183" s="41">
        <f t="shared" si="114"/>
        <v>-7.0821825762913803E-3</v>
      </c>
      <c r="CH183" s="41">
        <f t="shared" si="141"/>
        <v>1.9466638121396648E-2</v>
      </c>
      <c r="CI183" s="41">
        <f t="shared" si="142"/>
        <v>3.0390484614418339E-3</v>
      </c>
      <c r="CJ183" s="41">
        <f t="shared" si="143"/>
        <v>1.3680103904080176E-2</v>
      </c>
      <c r="CK183" s="41">
        <f t="shared" si="144"/>
        <v>2.6668323286185021E-2</v>
      </c>
      <c r="CL183" s="41">
        <f t="shared" si="145"/>
        <v>6.7490832253314552E-3</v>
      </c>
      <c r="CM183" s="41">
        <f t="shared" si="146"/>
        <v>-8.8145235261516824E-3</v>
      </c>
      <c r="CN183" s="41">
        <f t="shared" si="147"/>
        <v>-8.461691752399475E-2</v>
      </c>
      <c r="CO183" s="41">
        <f t="shared" si="148"/>
        <v>-1.7589693026986659E-2</v>
      </c>
      <c r="CP183" s="41">
        <f t="shared" si="149"/>
        <v>0</v>
      </c>
      <c r="CQ183" s="41">
        <f t="shared" si="150"/>
        <v>-7.0766480280259518E-3</v>
      </c>
      <c r="CR183" s="41">
        <f t="shared" si="151"/>
        <v>-0.11264171307904472</v>
      </c>
      <c r="CS183" s="41">
        <f t="shared" si="152"/>
        <v>1.1347247689746527E-2</v>
      </c>
      <c r="CT183" s="41">
        <f t="shared" si="153"/>
        <v>2.6511125548331863E-2</v>
      </c>
      <c r="CU183" s="41">
        <f t="shared" si="154"/>
        <v>0</v>
      </c>
      <c r="CV183" s="41">
        <f t="shared" si="155"/>
        <v>2.1008411088117938E-3</v>
      </c>
      <c r="CW183" s="41">
        <f t="shared" si="156"/>
        <v>2.5909046813601885E-3</v>
      </c>
      <c r="CX183" s="41">
        <f t="shared" si="157"/>
        <v>2.6443472072800122E-3</v>
      </c>
      <c r="CY183" s="41">
        <f t="shared" si="158"/>
        <v>-9.2025189311618939E-3</v>
      </c>
      <c r="CZ183" s="41">
        <f t="shared" si="159"/>
        <v>4.0692166551663522E-2</v>
      </c>
      <c r="DA183" s="41">
        <f t="shared" si="160"/>
        <v>-1.605781310702659E-3</v>
      </c>
      <c r="DB183" s="41">
        <f t="shared" si="161"/>
        <v>1.6740127862495853E-2</v>
      </c>
      <c r="DC183" s="41">
        <f t="shared" si="162"/>
        <v>5.0626087576352848E-2</v>
      </c>
      <c r="DD183" s="41">
        <f t="shared" si="163"/>
        <v>1.1414993621189688E-2</v>
      </c>
      <c r="DE183" s="41">
        <f t="shared" si="164"/>
        <v>-2.2156569082254201E-2</v>
      </c>
      <c r="DF183" s="41">
        <f t="shared" si="165"/>
        <v>2.3378690839097008E-2</v>
      </c>
      <c r="DG183" s="41">
        <f t="shared" si="166"/>
        <v>0</v>
      </c>
      <c r="DH183" s="47">
        <f t="shared" si="167"/>
        <v>6.3383100798343065E-3</v>
      </c>
    </row>
    <row r="184" spans="1:112">
      <c r="A184" s="43">
        <v>42116</v>
      </c>
      <c r="B184" s="34">
        <v>38.93</v>
      </c>
      <c r="C184" s="34">
        <v>4.7637559999999999</v>
      </c>
      <c r="D184" s="34"/>
      <c r="E184" s="34">
        <v>7.99</v>
      </c>
      <c r="F184" s="34">
        <v>17.957999999999998</v>
      </c>
      <c r="G184" s="34">
        <v>68.780570999999995</v>
      </c>
      <c r="H184" s="34">
        <v>13.786284999999999</v>
      </c>
      <c r="I184" s="34">
        <v>11.09</v>
      </c>
      <c r="J184" s="34">
        <v>554.08801300000005</v>
      </c>
      <c r="K184" s="34">
        <v>2.35</v>
      </c>
      <c r="L184" s="34">
        <v>88.589995999999999</v>
      </c>
      <c r="M184" s="34">
        <v>18.739999999999998</v>
      </c>
      <c r="N184" s="34">
        <v>37.718429999999998</v>
      </c>
      <c r="O184" s="34">
        <v>6.47</v>
      </c>
      <c r="P184" s="34">
        <v>45.189999</v>
      </c>
      <c r="Q184" s="34">
        <v>9.49</v>
      </c>
      <c r="R184" s="34">
        <v>29.66</v>
      </c>
      <c r="S184" s="34">
        <v>71.546013000000002</v>
      </c>
      <c r="T184" s="34">
        <v>18.511002999999999</v>
      </c>
      <c r="U184" s="34">
        <v>27.41</v>
      </c>
      <c r="V184" s="34">
        <v>4.8431040000000003</v>
      </c>
      <c r="W184" s="34">
        <v>40.740001999999997</v>
      </c>
      <c r="X184" s="34">
        <v>25.57</v>
      </c>
      <c r="Y184" s="34">
        <v>15.098288999999999</v>
      </c>
      <c r="Z184" s="34">
        <v>21.228380000000001</v>
      </c>
      <c r="AA184" s="34">
        <v>69.302627999999999</v>
      </c>
      <c r="AB184" s="34">
        <v>34.887222000000001</v>
      </c>
      <c r="AC184" s="34">
        <v>13.4</v>
      </c>
      <c r="AD184" s="34">
        <v>57</v>
      </c>
      <c r="AE184" s="34">
        <v>27.182592</v>
      </c>
      <c r="AF184" s="34">
        <v>7.32</v>
      </c>
      <c r="AG184" s="34">
        <v>224</v>
      </c>
      <c r="AH184" s="34">
        <v>32.523746000000003</v>
      </c>
      <c r="AI184" s="34">
        <v>69.071053000000006</v>
      </c>
      <c r="AJ184" s="34">
        <v>6.6537889999999997</v>
      </c>
      <c r="AK184" s="34">
        <v>19.100000000000001</v>
      </c>
      <c r="AL184" s="34">
        <v>1.89</v>
      </c>
      <c r="AM184" s="34">
        <v>26.816032</v>
      </c>
      <c r="AN184" s="34">
        <v>28.099997999999999</v>
      </c>
      <c r="AO184" s="34">
        <v>61.691428999999999</v>
      </c>
      <c r="AP184" s="34">
        <v>6.98</v>
      </c>
      <c r="AQ184" s="34">
        <v>12.9</v>
      </c>
      <c r="AR184" s="34">
        <v>9.4600000000000009</v>
      </c>
      <c r="AS184" s="34">
        <v>37.611713000000002</v>
      </c>
      <c r="AT184" s="34">
        <v>10.695516</v>
      </c>
      <c r="AU184" s="34">
        <v>6.43</v>
      </c>
      <c r="AV184" s="34">
        <v>14.772758</v>
      </c>
      <c r="AW184" s="34">
        <v>28.691562999999999</v>
      </c>
      <c r="AX184" s="34">
        <v>12.59</v>
      </c>
      <c r="AY184" s="34">
        <v>22.610001</v>
      </c>
      <c r="AZ184" s="34">
        <v>66.910004000000001</v>
      </c>
      <c r="BA184" s="34">
        <v>37.360000999999997</v>
      </c>
      <c r="BB184" s="34">
        <v>22.422502999999999</v>
      </c>
      <c r="BC184" s="34">
        <v>28.033085</v>
      </c>
      <c r="BD184" s="34">
        <v>35.040000999999997</v>
      </c>
      <c r="BE184" s="38"/>
      <c r="BF184" s="41">
        <f t="shared" si="115"/>
        <v>-1.0730762415125317E-2</v>
      </c>
      <c r="BG184" s="41">
        <f t="shared" si="116"/>
        <v>-4.8250702764593457E-3</v>
      </c>
      <c r="BH184" s="41"/>
      <c r="BI184" s="41">
        <f t="shared" si="117"/>
        <v>-2.500001302084449E-3</v>
      </c>
      <c r="BJ184" s="41">
        <f t="shared" si="118"/>
        <v>-3.2434037046470056E-2</v>
      </c>
      <c r="BK184" s="41">
        <f t="shared" si="119"/>
        <v>-5.5949441971352874E-3</v>
      </c>
      <c r="BL184" s="41">
        <f t="shared" si="120"/>
        <v>-5.0378877069141041E-3</v>
      </c>
      <c r="BM184" s="41">
        <f t="shared" si="121"/>
        <v>2.9279310193978537E-2</v>
      </c>
      <c r="BN184" s="41">
        <f t="shared" si="122"/>
        <v>1.8921475094315805E-3</v>
      </c>
      <c r="BO184" s="41">
        <f t="shared" si="123"/>
        <v>6.1422812626406142E-2</v>
      </c>
      <c r="BP184" s="41">
        <f t="shared" si="124"/>
        <v>-1.1447992783479894E-2</v>
      </c>
      <c r="BQ184" s="41">
        <f t="shared" si="125"/>
        <v>1.397121059673786E-2</v>
      </c>
      <c r="BR184" s="41">
        <f t="shared" si="126"/>
        <v>6.4212895252226208E-3</v>
      </c>
      <c r="BS184" s="41">
        <f t="shared" si="127"/>
        <v>1.5467907182987329E-3</v>
      </c>
      <c r="BT184" s="41">
        <f t="shared" si="128"/>
        <v>4.213311524078822E-3</v>
      </c>
      <c r="BU184" s="41">
        <f t="shared" si="129"/>
        <v>-1.152448585195396E-2</v>
      </c>
      <c r="BV184" s="41">
        <f t="shared" si="130"/>
        <v>6.7645198463120282E-2</v>
      </c>
      <c r="BW184" s="41">
        <f t="shared" si="131"/>
        <v>-7.4417838232611489E-3</v>
      </c>
      <c r="BX184" s="47">
        <f t="shared" si="132"/>
        <v>-5.5468889302462784E-2</v>
      </c>
      <c r="BY184" s="47">
        <f t="shared" si="133"/>
        <v>7.3233942707346062E-3</v>
      </c>
      <c r="BZ184" s="41">
        <f t="shared" si="134"/>
        <v>1.8903979683551848E-2</v>
      </c>
      <c r="CA184" s="41">
        <f t="shared" si="135"/>
        <v>-1.268299927954703E-2</v>
      </c>
      <c r="CB184" s="41">
        <f t="shared" si="136"/>
        <v>-1.1725621824215844E-3</v>
      </c>
      <c r="CC184" s="41">
        <f t="shared" si="137"/>
        <v>-3.8608564116370744E-3</v>
      </c>
      <c r="CD184" s="41">
        <f t="shared" si="138"/>
        <v>-1.3291941919172967E-2</v>
      </c>
      <c r="CE184" s="41">
        <f t="shared" si="139"/>
        <v>-5.3477226836209389E-2</v>
      </c>
      <c r="CF184" s="41">
        <f t="shared" si="140"/>
        <v>7.0458155703601172E-3</v>
      </c>
      <c r="CG184" s="41">
        <f t="shared" si="114"/>
        <v>-7.1326978574271583E-3</v>
      </c>
      <c r="CH184" s="41">
        <f t="shared" si="141"/>
        <v>8.1028978825124932E-3</v>
      </c>
      <c r="CI184" s="41">
        <f t="shared" si="142"/>
        <v>-2.0248340811273805E-3</v>
      </c>
      <c r="CJ184" s="41">
        <f t="shared" si="143"/>
        <v>-5.449604767564703E-3</v>
      </c>
      <c r="CK184" s="41">
        <f t="shared" si="144"/>
        <v>-6.6489778862817275E-2</v>
      </c>
      <c r="CL184" s="41">
        <f t="shared" si="145"/>
        <v>1.96018141237917E-3</v>
      </c>
      <c r="CM184" s="41">
        <f t="shared" si="146"/>
        <v>-2.3918452101384679E-3</v>
      </c>
      <c r="CN184" s="41">
        <f t="shared" si="147"/>
        <v>-1.1936223761055527E-2</v>
      </c>
      <c r="CO184" s="41">
        <f t="shared" si="148"/>
        <v>-3.136437490130272E-3</v>
      </c>
      <c r="CP184" s="41">
        <f t="shared" si="149"/>
        <v>-8.1262964078765751E-2</v>
      </c>
      <c r="CQ184" s="41">
        <f t="shared" si="150"/>
        <v>4.0496891821012095E-3</v>
      </c>
      <c r="CR184" s="41">
        <f t="shared" si="151"/>
        <v>7.7673044066917982E-2</v>
      </c>
      <c r="CS184" s="41">
        <f t="shared" si="152"/>
        <v>6.6914980476007451E-3</v>
      </c>
      <c r="CT184" s="41">
        <f t="shared" si="153"/>
        <v>1.4430264829028837E-2</v>
      </c>
      <c r="CU184" s="41">
        <f t="shared" si="154"/>
        <v>-9.2593254127967123E-3</v>
      </c>
      <c r="CV184" s="41">
        <f t="shared" si="155"/>
        <v>-7.3723346023237251E-3</v>
      </c>
      <c r="CW184" s="41">
        <f t="shared" si="156"/>
        <v>3.8733352877685268E-3</v>
      </c>
      <c r="CX184" s="41">
        <f t="shared" si="157"/>
        <v>1.3986257777070887E-2</v>
      </c>
      <c r="CY184" s="41">
        <f t="shared" si="158"/>
        <v>-9.2879924664707146E-3</v>
      </c>
      <c r="CZ184" s="41">
        <f t="shared" si="159"/>
        <v>0</v>
      </c>
      <c r="DA184" s="41">
        <f t="shared" si="160"/>
        <v>-8.0846451030778768E-2</v>
      </c>
      <c r="DB184" s="41">
        <f t="shared" si="161"/>
        <v>-4.7543671172735266E-3</v>
      </c>
      <c r="DC184" s="41">
        <f t="shared" si="162"/>
        <v>2.3720109109200634E-2</v>
      </c>
      <c r="DD184" s="41">
        <f t="shared" si="163"/>
        <v>-7.4691867041032042E-4</v>
      </c>
      <c r="DE184" s="41">
        <f t="shared" si="164"/>
        <v>-1.5405298022224704E-2</v>
      </c>
      <c r="DF184" s="41">
        <f t="shared" si="165"/>
        <v>2.3875504780308584E-3</v>
      </c>
      <c r="DG184" s="41">
        <f t="shared" si="166"/>
        <v>6.526816382201866E-3</v>
      </c>
      <c r="DH184" s="47">
        <f t="shared" si="167"/>
        <v>6.2983602669599362E-3</v>
      </c>
    </row>
    <row r="185" spans="1:112">
      <c r="A185" s="43">
        <v>42117</v>
      </c>
      <c r="B185" s="34">
        <v>38.490001999999997</v>
      </c>
      <c r="C185" s="34">
        <v>4.7637559999999999</v>
      </c>
      <c r="D185" s="34"/>
      <c r="E185" s="34">
        <v>7.66</v>
      </c>
      <c r="F185" s="34">
        <v>17.950001</v>
      </c>
      <c r="G185" s="34">
        <v>69.175651999999999</v>
      </c>
      <c r="H185" s="34">
        <v>13.17953</v>
      </c>
      <c r="I185" s="34">
        <v>10.39</v>
      </c>
      <c r="J185" s="34">
        <v>549.89831500000003</v>
      </c>
      <c r="K185" s="34">
        <v>2.57</v>
      </c>
      <c r="L185" s="34">
        <v>89.970000999999996</v>
      </c>
      <c r="M185" s="34">
        <v>19.010000000000002</v>
      </c>
      <c r="N185" s="34">
        <v>37.514144999999999</v>
      </c>
      <c r="O185" s="34">
        <v>6.6</v>
      </c>
      <c r="P185" s="34">
        <v>45.330002</v>
      </c>
      <c r="Q185" s="34">
        <v>9.42</v>
      </c>
      <c r="R185" s="34">
        <v>38.139999000000003</v>
      </c>
      <c r="S185" s="34">
        <v>71.789794999999998</v>
      </c>
      <c r="T185" s="34">
        <v>18.471533000000001</v>
      </c>
      <c r="U185" s="34">
        <v>27.6</v>
      </c>
      <c r="V185" s="34">
        <v>5.0063510000000004</v>
      </c>
      <c r="W185" s="34">
        <v>40.880001</v>
      </c>
      <c r="X185" s="34">
        <v>26.66</v>
      </c>
      <c r="Y185" s="34">
        <v>14.884126999999999</v>
      </c>
      <c r="Z185" s="34">
        <v>21.228380000000001</v>
      </c>
      <c r="AA185" s="34">
        <v>71.584029999999998</v>
      </c>
      <c r="AB185" s="34">
        <v>34.444426999999997</v>
      </c>
      <c r="AC185" s="34">
        <v>13.34</v>
      </c>
      <c r="AD185" s="34">
        <v>56.5</v>
      </c>
      <c r="AE185" s="34">
        <v>27.549921000000001</v>
      </c>
      <c r="AF185" s="34">
        <v>7.35</v>
      </c>
      <c r="AG185" s="34">
        <v>178.5</v>
      </c>
      <c r="AH185" s="34">
        <v>32.751179</v>
      </c>
      <c r="AI185" s="34">
        <v>67.504577999999995</v>
      </c>
      <c r="AJ185" s="34">
        <v>6.3323410000000004</v>
      </c>
      <c r="AK185" s="34">
        <v>18.079999999999998</v>
      </c>
      <c r="AL185" s="34">
        <v>1.89</v>
      </c>
      <c r="AM185" s="34">
        <v>26.680553</v>
      </c>
      <c r="AN185" s="34">
        <v>26.900002000000001</v>
      </c>
      <c r="AO185" s="34">
        <v>61</v>
      </c>
      <c r="AP185" s="34">
        <v>6.98</v>
      </c>
      <c r="AQ185" s="34">
        <v>12.88</v>
      </c>
      <c r="AR185" s="34">
        <v>9.24</v>
      </c>
      <c r="AS185" s="34">
        <v>37.805588</v>
      </c>
      <c r="AT185" s="34">
        <v>10.714081999999999</v>
      </c>
      <c r="AU185" s="34">
        <v>6.49</v>
      </c>
      <c r="AV185" s="34">
        <v>14.367773</v>
      </c>
      <c r="AW185" s="34">
        <v>28.416644999999999</v>
      </c>
      <c r="AX185" s="34">
        <v>13.16</v>
      </c>
      <c r="AY185" s="34">
        <v>22.65</v>
      </c>
      <c r="AZ185" s="34">
        <v>66.5</v>
      </c>
      <c r="BA185" s="34">
        <v>37.240001999999997</v>
      </c>
      <c r="BB185" s="34">
        <v>23.313701999999999</v>
      </c>
      <c r="BC185" s="34">
        <v>27.740328000000002</v>
      </c>
      <c r="BD185" s="34">
        <v>34.68</v>
      </c>
      <c r="BE185" s="38"/>
      <c r="BF185" s="41">
        <f t="shared" si="115"/>
        <v>-1.1366642365162554E-2</v>
      </c>
      <c r="BG185" s="41">
        <f t="shared" si="116"/>
        <v>0</v>
      </c>
      <c r="BH185" s="41"/>
      <c r="BI185" s="41">
        <f t="shared" si="117"/>
        <v>-4.217877602568338E-2</v>
      </c>
      <c r="BJ185" s="41">
        <f t="shared" si="118"/>
        <v>-4.4552745402400945E-4</v>
      </c>
      <c r="BK185" s="41">
        <f t="shared" si="119"/>
        <v>5.7276441974203739E-3</v>
      </c>
      <c r="BL185" s="41">
        <f t="shared" si="120"/>
        <v>-4.5009389048966029E-2</v>
      </c>
      <c r="BM185" s="41">
        <f t="shared" si="121"/>
        <v>-6.5199996251139564E-2</v>
      </c>
      <c r="BN185" s="41">
        <f t="shared" si="122"/>
        <v>-7.5901630445251228E-3</v>
      </c>
      <c r="BO185" s="41">
        <f t="shared" si="123"/>
        <v>8.9490570751060761E-2</v>
      </c>
      <c r="BP185" s="41">
        <f t="shared" si="124"/>
        <v>1.5457353271726358E-2</v>
      </c>
      <c r="BQ185" s="41">
        <f t="shared" si="125"/>
        <v>1.4304879690061898E-2</v>
      </c>
      <c r="BR185" s="41">
        <f t="shared" si="126"/>
        <v>-5.4307725632456189E-3</v>
      </c>
      <c r="BS185" s="41">
        <f t="shared" si="127"/>
        <v>1.9893540519570572E-2</v>
      </c>
      <c r="BT185" s="41">
        <f t="shared" si="128"/>
        <v>3.0933077792495442E-3</v>
      </c>
      <c r="BU185" s="41">
        <f t="shared" si="129"/>
        <v>-7.4035240335648279E-3</v>
      </c>
      <c r="BV185" s="41">
        <f t="shared" si="130"/>
        <v>0.2514642372432942</v>
      </c>
      <c r="BW185" s="41">
        <f t="shared" si="131"/>
        <v>3.4015538539815442E-3</v>
      </c>
      <c r="BX185" s="47">
        <f t="shared" si="132"/>
        <v>-2.1345218178679725E-3</v>
      </c>
      <c r="BY185" s="47">
        <f t="shared" si="133"/>
        <v>6.9078624084099724E-3</v>
      </c>
      <c r="BZ185" s="41">
        <f t="shared" si="134"/>
        <v>3.3151468929230828E-2</v>
      </c>
      <c r="CA185" s="41">
        <f t="shared" si="135"/>
        <v>3.4305104668280375E-3</v>
      </c>
      <c r="CB185" s="41">
        <f t="shared" si="136"/>
        <v>4.1744525447467269E-2</v>
      </c>
      <c r="CC185" s="41">
        <f t="shared" si="137"/>
        <v>-1.4286083041908938E-2</v>
      </c>
      <c r="CD185" s="41">
        <f t="shared" si="138"/>
        <v>0</v>
      </c>
      <c r="CE185" s="41">
        <f t="shared" si="139"/>
        <v>3.2389176840939775E-2</v>
      </c>
      <c r="CF185" s="41">
        <f t="shared" si="140"/>
        <v>-1.2773416669378488E-2</v>
      </c>
      <c r="CG185" s="41">
        <f t="shared" si="114"/>
        <v>-2.1708522533012291E-2</v>
      </c>
      <c r="CH185" s="41">
        <f t="shared" si="141"/>
        <v>-8.8106296821549197E-3</v>
      </c>
      <c r="CI185" s="41">
        <f t="shared" si="142"/>
        <v>1.3422899666672341E-2</v>
      </c>
      <c r="CJ185" s="41">
        <f t="shared" si="143"/>
        <v>4.0899852515250664E-3</v>
      </c>
      <c r="CK185" s="41">
        <f t="shared" si="144"/>
        <v>-0.22705745063534608</v>
      </c>
      <c r="CL185" s="41">
        <f t="shared" si="145"/>
        <v>6.9684927356938181E-3</v>
      </c>
      <c r="CM185" s="41">
        <f t="shared" si="146"/>
        <v>-2.2940310587002452E-2</v>
      </c>
      <c r="CN185" s="41">
        <f t="shared" si="147"/>
        <v>-4.9516472832479064E-2</v>
      </c>
      <c r="CO185" s="41">
        <f t="shared" si="148"/>
        <v>-5.488198008855389E-2</v>
      </c>
      <c r="CP185" s="41">
        <f t="shared" si="149"/>
        <v>0</v>
      </c>
      <c r="CQ185" s="41">
        <f t="shared" si="150"/>
        <v>-5.0649696473323126E-3</v>
      </c>
      <c r="CR185" s="41">
        <f t="shared" si="151"/>
        <v>-4.3643144208087223E-2</v>
      </c>
      <c r="CS185" s="41">
        <f t="shared" si="152"/>
        <v>-1.1271142988087395E-2</v>
      </c>
      <c r="CT185" s="41">
        <f t="shared" si="153"/>
        <v>0</v>
      </c>
      <c r="CU185" s="41">
        <f t="shared" si="154"/>
        <v>-1.551590691418833E-3</v>
      </c>
      <c r="CV185" s="41">
        <f t="shared" si="155"/>
        <v>-2.3530497410194161E-2</v>
      </c>
      <c r="CW185" s="41">
        <f t="shared" si="156"/>
        <v>5.1414045452191784E-3</v>
      </c>
      <c r="CX185" s="41">
        <f t="shared" si="157"/>
        <v>1.7343627520608309E-3</v>
      </c>
      <c r="CY185" s="41">
        <f t="shared" si="158"/>
        <v>9.2879924664707215E-3</v>
      </c>
      <c r="CZ185" s="41">
        <f t="shared" si="159"/>
        <v>-2.7797096531992933E-2</v>
      </c>
      <c r="DA185" s="41">
        <f t="shared" si="160"/>
        <v>-9.6280423899817325E-3</v>
      </c>
      <c r="DB185" s="41">
        <f t="shared" si="161"/>
        <v>4.4279077840915421E-2</v>
      </c>
      <c r="DC185" s="41">
        <f t="shared" si="162"/>
        <v>1.767521410947863E-3</v>
      </c>
      <c r="DD185" s="41">
        <f t="shared" si="163"/>
        <v>-6.1465449147118144E-3</v>
      </c>
      <c r="DE185" s="41">
        <f t="shared" si="164"/>
        <v>-3.2171340126790652E-3</v>
      </c>
      <c r="DF185" s="41">
        <f t="shared" si="165"/>
        <v>3.89762035923703E-2</v>
      </c>
      <c r="DG185" s="41">
        <f t="shared" si="166"/>
        <v>-1.0498180872240779E-2</v>
      </c>
      <c r="DH185" s="47">
        <f t="shared" si="167"/>
        <v>-1.0327142694661862E-2</v>
      </c>
    </row>
    <row r="186" spans="1:112">
      <c r="A186" s="43">
        <v>42118</v>
      </c>
      <c r="B186" s="34">
        <v>37.57</v>
      </c>
      <c r="C186" s="34">
        <v>4.8271189999999997</v>
      </c>
      <c r="D186" s="34"/>
      <c r="E186" s="34">
        <v>7.65</v>
      </c>
      <c r="F186" s="34">
        <v>16.739999999999998</v>
      </c>
      <c r="G186" s="34">
        <v>63.571044999999998</v>
      </c>
      <c r="H186" s="34">
        <v>13.139742999999999</v>
      </c>
      <c r="I186" s="34">
        <v>10.61</v>
      </c>
      <c r="J186" s="34">
        <v>548.85089100000005</v>
      </c>
      <c r="K186" s="34">
        <v>2.5299999999999998</v>
      </c>
      <c r="L186" s="34">
        <v>89.489998</v>
      </c>
      <c r="M186" s="34">
        <v>18.139999</v>
      </c>
      <c r="N186" s="34">
        <v>37.606997999999997</v>
      </c>
      <c r="O186" s="34">
        <v>6.35</v>
      </c>
      <c r="P186" s="34">
        <v>45.099997999999999</v>
      </c>
      <c r="Q186" s="34">
        <v>9.4</v>
      </c>
      <c r="R186" s="34">
        <v>36.25</v>
      </c>
      <c r="S186" s="34">
        <v>72.080428999999995</v>
      </c>
      <c r="T186" s="34">
        <v>18.481401000000002</v>
      </c>
      <c r="U186" s="34">
        <v>27.129999000000002</v>
      </c>
      <c r="V186" s="34">
        <v>4.806826</v>
      </c>
      <c r="W186" s="34">
        <v>41.360000999999997</v>
      </c>
      <c r="X186" s="34">
        <v>28.450001</v>
      </c>
      <c r="Y186" s="34">
        <v>14.923067</v>
      </c>
      <c r="Z186" s="34">
        <v>21.362053</v>
      </c>
      <c r="AA186" s="34">
        <v>71.304107999999999</v>
      </c>
      <c r="AB186" s="34">
        <v>34.764747999999997</v>
      </c>
      <c r="AC186" s="34">
        <v>13.05</v>
      </c>
      <c r="AD186" s="34">
        <v>57.950001</v>
      </c>
      <c r="AE186" s="34">
        <v>27.898887999999999</v>
      </c>
      <c r="AF186" s="34">
        <v>7.29</v>
      </c>
      <c r="AG186" s="34">
        <v>170.449997</v>
      </c>
      <c r="AH186" s="34">
        <v>32.778477000000002</v>
      </c>
      <c r="AI186" s="34">
        <v>67.533760000000001</v>
      </c>
      <c r="AJ186" s="34">
        <v>6.2431530000000004</v>
      </c>
      <c r="AK186" s="34">
        <v>18.52</v>
      </c>
      <c r="AL186" s="34">
        <v>1.95</v>
      </c>
      <c r="AM186" s="34">
        <v>26.861193</v>
      </c>
      <c r="AN186" s="34">
        <v>25.999998000000001</v>
      </c>
      <c r="AO186" s="34">
        <v>61.365715000000002</v>
      </c>
      <c r="AP186" s="34">
        <v>7.17</v>
      </c>
      <c r="AQ186" s="34">
        <v>13.13</v>
      </c>
      <c r="AR186" s="34">
        <v>9.3699999999999992</v>
      </c>
      <c r="AS186" s="34">
        <v>38.280579000000003</v>
      </c>
      <c r="AT186" s="34">
        <v>10.649095000000001</v>
      </c>
      <c r="AU186" s="34">
        <v>6.3</v>
      </c>
      <c r="AV186" s="34">
        <v>14.275731</v>
      </c>
      <c r="AW186" s="34">
        <v>29.966190000000001</v>
      </c>
      <c r="AX186" s="34">
        <v>13.37</v>
      </c>
      <c r="AY186" s="34">
        <v>22.35</v>
      </c>
      <c r="AZ186" s="34">
        <v>67.610000999999997</v>
      </c>
      <c r="BA186" s="34">
        <v>38.18</v>
      </c>
      <c r="BB186" s="34">
        <v>22.475974999999998</v>
      </c>
      <c r="BC186" s="34">
        <v>27.658733000000002</v>
      </c>
      <c r="BD186" s="34">
        <v>35.82</v>
      </c>
      <c r="BE186" s="38"/>
      <c r="BF186" s="41">
        <f t="shared" si="115"/>
        <v>-2.419265967132429E-2</v>
      </c>
      <c r="BG186" s="41">
        <f t="shared" si="116"/>
        <v>1.3213376650974792E-2</v>
      </c>
      <c r="BH186" s="41"/>
      <c r="BI186" s="41">
        <f t="shared" si="117"/>
        <v>-1.3063359140554128E-3</v>
      </c>
      <c r="BJ186" s="41">
        <f t="shared" si="118"/>
        <v>-6.9789105583263622E-2</v>
      </c>
      <c r="BK186" s="41">
        <f t="shared" si="119"/>
        <v>-8.4490851614149529E-2</v>
      </c>
      <c r="BL186" s="41">
        <f t="shared" si="120"/>
        <v>-3.0234140819809766E-3</v>
      </c>
      <c r="BM186" s="41">
        <f t="shared" si="121"/>
        <v>2.0953147514755667E-2</v>
      </c>
      <c r="BN186" s="41">
        <f t="shared" si="122"/>
        <v>-1.9065757892067756E-3</v>
      </c>
      <c r="BO186" s="41">
        <f t="shared" si="123"/>
        <v>-1.5686596167699619E-2</v>
      </c>
      <c r="BP186" s="41">
        <f t="shared" si="124"/>
        <v>-5.3494276979426094E-3</v>
      </c>
      <c r="BQ186" s="41">
        <f t="shared" si="125"/>
        <v>-4.6845766940140539E-2</v>
      </c>
      <c r="BR186" s="41">
        <f t="shared" si="126"/>
        <v>2.4720882451719117E-3</v>
      </c>
      <c r="BS186" s="41">
        <f t="shared" si="127"/>
        <v>-3.8614836127779543E-2</v>
      </c>
      <c r="BT186" s="41">
        <f t="shared" si="128"/>
        <v>-5.0869069109144936E-3</v>
      </c>
      <c r="BU186" s="41">
        <f t="shared" si="129"/>
        <v>-2.1253993123134776E-3</v>
      </c>
      <c r="BV186" s="41">
        <f t="shared" si="130"/>
        <v>-5.0824192652396495E-2</v>
      </c>
      <c r="BW186" s="41">
        <f t="shared" si="131"/>
        <v>4.0402299692797235E-3</v>
      </c>
      <c r="BX186" s="47">
        <f t="shared" si="132"/>
        <v>5.3408480282343749E-4</v>
      </c>
      <c r="BY186" s="47">
        <f t="shared" si="133"/>
        <v>-1.71756829118297E-2</v>
      </c>
      <c r="BZ186" s="41">
        <f t="shared" si="134"/>
        <v>-4.0670315368257152E-2</v>
      </c>
      <c r="CA186" s="41">
        <f t="shared" si="135"/>
        <v>1.1673284020834796E-2</v>
      </c>
      <c r="CB186" s="41">
        <f t="shared" si="136"/>
        <v>6.4983880971161645E-2</v>
      </c>
      <c r="CC186" s="41">
        <f t="shared" si="137"/>
        <v>2.6127935526306548E-3</v>
      </c>
      <c r="CD186" s="41">
        <f t="shared" si="138"/>
        <v>6.2771580144745575E-3</v>
      </c>
      <c r="CE186" s="41">
        <f t="shared" si="139"/>
        <v>-3.9180629268916883E-3</v>
      </c>
      <c r="CF186" s="41">
        <f t="shared" si="140"/>
        <v>9.2566711638389053E-3</v>
      </c>
      <c r="CG186" s="41">
        <f t="shared" si="114"/>
        <v>-1.8457519192322486E-2</v>
      </c>
      <c r="CH186" s="41">
        <f t="shared" si="141"/>
        <v>2.5339948889620777E-2</v>
      </c>
      <c r="CI186" s="41">
        <f t="shared" si="142"/>
        <v>1.2587163320998362E-2</v>
      </c>
      <c r="CJ186" s="41">
        <f t="shared" si="143"/>
        <v>-8.196767204178515E-3</v>
      </c>
      <c r="CK186" s="41">
        <f t="shared" si="144"/>
        <v>-4.6146620236251219E-2</v>
      </c>
      <c r="CL186" s="41">
        <f t="shared" si="145"/>
        <v>8.3314954618560145E-4</v>
      </c>
      <c r="CM186" s="41">
        <f t="shared" si="146"/>
        <v>4.322031933519604E-4</v>
      </c>
      <c r="CN186" s="41">
        <f t="shared" si="147"/>
        <v>-1.4184650783904565E-2</v>
      </c>
      <c r="CO186" s="41">
        <f t="shared" si="148"/>
        <v>2.4044874254002868E-2</v>
      </c>
      <c r="CP186" s="41">
        <f t="shared" si="149"/>
        <v>3.125254350410453E-2</v>
      </c>
      <c r="CQ186" s="41">
        <f t="shared" si="150"/>
        <v>6.7476576274165126E-3</v>
      </c>
      <c r="CR186" s="41">
        <f t="shared" si="151"/>
        <v>-3.4029899858830821E-2</v>
      </c>
      <c r="CS186" s="41">
        <f t="shared" si="152"/>
        <v>5.9774274012086388E-3</v>
      </c>
      <c r="CT186" s="41">
        <f t="shared" si="153"/>
        <v>2.6856737837247725E-2</v>
      </c>
      <c r="CU186" s="41">
        <f t="shared" si="154"/>
        <v>1.9223967638497177E-2</v>
      </c>
      <c r="CV186" s="41">
        <f t="shared" si="155"/>
        <v>1.397121059673786E-2</v>
      </c>
      <c r="CW186" s="41">
        <f t="shared" si="156"/>
        <v>1.2485769474722304E-2</v>
      </c>
      <c r="CX186" s="41">
        <f t="shared" si="157"/>
        <v>-6.0840389480049193E-3</v>
      </c>
      <c r="CY186" s="41">
        <f t="shared" si="158"/>
        <v>-2.9712897318511646E-2</v>
      </c>
      <c r="CZ186" s="41">
        <f t="shared" si="159"/>
        <v>-6.4267497999924749E-3</v>
      </c>
      <c r="DA186" s="41">
        <f t="shared" si="160"/>
        <v>5.3094681088223995E-2</v>
      </c>
      <c r="DB186" s="41">
        <f t="shared" si="161"/>
        <v>1.5831465216680662E-2</v>
      </c>
      <c r="DC186" s="41">
        <f t="shared" si="162"/>
        <v>-1.3333530869465031E-2</v>
      </c>
      <c r="DD186" s="41">
        <f t="shared" si="163"/>
        <v>1.6553968231489399E-2</v>
      </c>
      <c r="DE186" s="41">
        <f t="shared" si="164"/>
        <v>2.4928312183043897E-2</v>
      </c>
      <c r="DF186" s="41">
        <f t="shared" si="165"/>
        <v>-3.6594295444791168E-2</v>
      </c>
      <c r="DG186" s="41">
        <f t="shared" si="166"/>
        <v>-2.9457199284220908E-3</v>
      </c>
      <c r="DH186" s="47">
        <f t="shared" si="167"/>
        <v>3.2343244720224568E-2</v>
      </c>
    </row>
    <row r="187" spans="1:112">
      <c r="A187" s="43">
        <v>42121</v>
      </c>
      <c r="B187" s="34">
        <v>35.360000999999997</v>
      </c>
      <c r="C187" s="34">
        <v>4.6773509999999998</v>
      </c>
      <c r="D187" s="34"/>
      <c r="E187" s="34">
        <v>6.95</v>
      </c>
      <c r="F187" s="34">
        <v>16.649999999999999</v>
      </c>
      <c r="G187" s="34">
        <v>78.969948000000002</v>
      </c>
      <c r="H187" s="34">
        <v>12.910966</v>
      </c>
      <c r="I187" s="34">
        <v>10.050000000000001</v>
      </c>
      <c r="J187" s="34">
        <v>516.38073699999995</v>
      </c>
      <c r="K187" s="34">
        <v>2.5409999999999999</v>
      </c>
      <c r="L187" s="34">
        <v>94.589995999999999</v>
      </c>
      <c r="M187" s="34">
        <v>18.190000999999999</v>
      </c>
      <c r="N187" s="34">
        <v>37.179862999999997</v>
      </c>
      <c r="O187" s="34">
        <v>6.39</v>
      </c>
      <c r="P187" s="34">
        <v>44.549999</v>
      </c>
      <c r="Q187" s="34">
        <v>9.59</v>
      </c>
      <c r="R187" s="34">
        <v>36.779998999999997</v>
      </c>
      <c r="S187" s="34">
        <v>71.264754999999994</v>
      </c>
      <c r="T187" s="34">
        <v>18.698483</v>
      </c>
      <c r="U187" s="34">
        <v>27.879999000000002</v>
      </c>
      <c r="V187" s="34">
        <v>4.9156599999999999</v>
      </c>
      <c r="W187" s="34">
        <v>40.810001</v>
      </c>
      <c r="X187" s="34">
        <v>28.48</v>
      </c>
      <c r="Y187" s="34">
        <v>14.796517</v>
      </c>
      <c r="Z187" s="34">
        <v>20.885859</v>
      </c>
      <c r="AA187" s="34">
        <v>71.856949</v>
      </c>
      <c r="AB187" s="34">
        <v>33.992207000000001</v>
      </c>
      <c r="AC187" s="34">
        <v>12.85</v>
      </c>
      <c r="AD187" s="34">
        <v>54.610000999999997</v>
      </c>
      <c r="AE187" s="34">
        <v>27.852965999999999</v>
      </c>
      <c r="AF187" s="34">
        <v>7.2</v>
      </c>
      <c r="AG187" s="34">
        <v>155.04998800000001</v>
      </c>
      <c r="AH187" s="34">
        <v>32.760272999999998</v>
      </c>
      <c r="AI187" s="34">
        <v>66.638633999999996</v>
      </c>
      <c r="AJ187" s="34">
        <v>6.3592820000000003</v>
      </c>
      <c r="AK187" s="34">
        <v>18.709999</v>
      </c>
      <c r="AL187" s="34">
        <v>1.99</v>
      </c>
      <c r="AM187" s="34">
        <v>26.463788999999998</v>
      </c>
      <c r="AN187" s="34">
        <v>26.500001999999999</v>
      </c>
      <c r="AO187" s="34">
        <v>60.845714999999998</v>
      </c>
      <c r="AP187" s="34">
        <v>6.7</v>
      </c>
      <c r="AQ187" s="34">
        <v>13.25</v>
      </c>
      <c r="AR187" s="34">
        <v>9.17</v>
      </c>
      <c r="AS187" s="34">
        <v>38.319355000000002</v>
      </c>
      <c r="AT187" s="34">
        <v>10.732654</v>
      </c>
      <c r="AU187" s="34">
        <v>6.27</v>
      </c>
      <c r="AV187" s="34">
        <v>14.607082</v>
      </c>
      <c r="AW187" s="34">
        <v>29.782913000000001</v>
      </c>
      <c r="AX187" s="34">
        <v>13.35</v>
      </c>
      <c r="AY187" s="34">
        <v>21.74</v>
      </c>
      <c r="AZ187" s="34">
        <v>66.410004000000001</v>
      </c>
      <c r="BA187" s="34">
        <v>36.790000999999997</v>
      </c>
      <c r="BB187" s="34">
        <v>21.611512999999999</v>
      </c>
      <c r="BC187" s="34">
        <v>27.620342000000001</v>
      </c>
      <c r="BD187" s="34">
        <v>36.110000999999997</v>
      </c>
      <c r="BE187" s="38"/>
      <c r="BF187" s="41">
        <f t="shared" si="115"/>
        <v>-6.0624593535892404E-2</v>
      </c>
      <c r="BG187" s="41">
        <f t="shared" si="116"/>
        <v>-3.1517885332511375E-2</v>
      </c>
      <c r="BH187" s="41"/>
      <c r="BI187" s="41">
        <f t="shared" si="117"/>
        <v>-9.596398826174371E-2</v>
      </c>
      <c r="BJ187" s="41">
        <f t="shared" si="118"/>
        <v>-5.3908486348764233E-3</v>
      </c>
      <c r="BK187" s="41">
        <f t="shared" si="119"/>
        <v>0.216909275646511</v>
      </c>
      <c r="BL187" s="41">
        <f t="shared" si="120"/>
        <v>-1.7564426489751161E-2</v>
      </c>
      <c r="BM187" s="41">
        <f t="shared" si="121"/>
        <v>-5.4224318120806893E-2</v>
      </c>
      <c r="BN187" s="41">
        <f t="shared" si="122"/>
        <v>-6.0982447728344095E-2</v>
      </c>
      <c r="BO187" s="41">
        <f t="shared" si="123"/>
        <v>4.3384015985981411E-3</v>
      </c>
      <c r="BP187" s="41">
        <f t="shared" si="124"/>
        <v>5.5424855091409181E-2</v>
      </c>
      <c r="BQ187" s="41">
        <f t="shared" si="125"/>
        <v>2.7526579450929951E-3</v>
      </c>
      <c r="BR187" s="41">
        <f t="shared" si="126"/>
        <v>-1.1422852589753859E-2</v>
      </c>
      <c r="BS187" s="41">
        <f t="shared" si="127"/>
        <v>6.2794554848431012E-3</v>
      </c>
      <c r="BT187" s="41">
        <f t="shared" si="128"/>
        <v>-1.2270070692604768E-2</v>
      </c>
      <c r="BU187" s="41">
        <f t="shared" si="129"/>
        <v>2.0011199619388534E-2</v>
      </c>
      <c r="BV187" s="41">
        <f t="shared" si="130"/>
        <v>1.4514810686801364E-2</v>
      </c>
      <c r="BW187" s="41">
        <f t="shared" si="131"/>
        <v>-1.1380679574325507E-2</v>
      </c>
      <c r="BX187" s="47">
        <f t="shared" si="132"/>
        <v>1.1677522546951254E-2</v>
      </c>
      <c r="BY187" s="47">
        <f t="shared" si="133"/>
        <v>2.7269460213042159E-2</v>
      </c>
      <c r="BZ187" s="41">
        <f t="shared" si="134"/>
        <v>2.2389036347441871E-2</v>
      </c>
      <c r="CA187" s="41">
        <f t="shared" si="135"/>
        <v>-1.3387080456610948E-2</v>
      </c>
      <c r="CB187" s="41">
        <f t="shared" si="136"/>
        <v>1.0538908220508855E-3</v>
      </c>
      <c r="CC187" s="41">
        <f t="shared" si="137"/>
        <v>-8.5163214171795829E-3</v>
      </c>
      <c r="CD187" s="41">
        <f t="shared" si="138"/>
        <v>-2.2543796604597488E-2</v>
      </c>
      <c r="CE187" s="41">
        <f t="shared" si="139"/>
        <v>7.7233817588615635E-3</v>
      </c>
      <c r="CF187" s="41">
        <f t="shared" si="140"/>
        <v>-2.2472592392944631E-2</v>
      </c>
      <c r="CG187" s="41">
        <f t="shared" si="114"/>
        <v>-2.6426603907405154E-2</v>
      </c>
      <c r="CH187" s="41">
        <f t="shared" si="141"/>
        <v>-5.936355256628937E-2</v>
      </c>
      <c r="CI187" s="41">
        <f t="shared" si="142"/>
        <v>-1.6473715971988723E-3</v>
      </c>
      <c r="CJ187" s="41">
        <f t="shared" si="143"/>
        <v>-1.2422519998557096E-2</v>
      </c>
      <c r="CK187" s="41">
        <f t="shared" si="144"/>
        <v>-9.4694412831376418E-2</v>
      </c>
      <c r="CL187" s="41">
        <f t="shared" si="145"/>
        <v>-5.5551869598218255E-4</v>
      </c>
      <c r="CM187" s="41">
        <f t="shared" si="146"/>
        <v>-1.334312154501878E-2</v>
      </c>
      <c r="CN187" s="41">
        <f t="shared" si="147"/>
        <v>1.843013466971951E-2</v>
      </c>
      <c r="CO187" s="41">
        <f t="shared" si="148"/>
        <v>1.0206857620609145E-2</v>
      </c>
      <c r="CP187" s="41">
        <f t="shared" si="149"/>
        <v>2.0305266160745523E-2</v>
      </c>
      <c r="CQ187" s="41">
        <f t="shared" si="150"/>
        <v>-1.490525988249753E-2</v>
      </c>
      <c r="CR187" s="41">
        <f t="shared" si="151"/>
        <v>1.9048347365469436E-2</v>
      </c>
      <c r="CS187" s="41">
        <f t="shared" si="152"/>
        <v>-8.5098936837927613E-3</v>
      </c>
      <c r="CT187" s="41">
        <f t="shared" si="153"/>
        <v>-6.7798128214608622E-2</v>
      </c>
      <c r="CU187" s="41">
        <f t="shared" si="154"/>
        <v>9.0978641175264389E-3</v>
      </c>
      <c r="CV187" s="41">
        <f t="shared" si="155"/>
        <v>-2.1575809981957315E-2</v>
      </c>
      <c r="CW187" s="41">
        <f t="shared" si="156"/>
        <v>1.0124291572406582E-3</v>
      </c>
      <c r="CX187" s="41">
        <f t="shared" si="157"/>
        <v>7.8159579348656989E-3</v>
      </c>
      <c r="CY187" s="41">
        <f t="shared" si="158"/>
        <v>-4.7732787526577709E-3</v>
      </c>
      <c r="CZ187" s="41">
        <f t="shared" si="159"/>
        <v>2.2945516962477347E-2</v>
      </c>
      <c r="DA187" s="41">
        <f t="shared" si="160"/>
        <v>-6.1349063209813178E-3</v>
      </c>
      <c r="DB187" s="41">
        <f t="shared" si="161"/>
        <v>-1.4970062675932275E-3</v>
      </c>
      <c r="DC187" s="41">
        <f t="shared" si="162"/>
        <v>-2.7672439366514558E-2</v>
      </c>
      <c r="DD187" s="41">
        <f t="shared" si="163"/>
        <v>-1.790820810878449E-2</v>
      </c>
      <c r="DE187" s="41">
        <f t="shared" si="164"/>
        <v>-3.7085721999619771E-2</v>
      </c>
      <c r="DF187" s="41">
        <f t="shared" si="165"/>
        <v>-3.922077900137233E-2</v>
      </c>
      <c r="DG187" s="41">
        <f t="shared" si="166"/>
        <v>-1.3889887329801274E-3</v>
      </c>
      <c r="DH187" s="47">
        <f t="shared" si="167"/>
        <v>8.0634663499599898E-3</v>
      </c>
    </row>
    <row r="188" spans="1:112">
      <c r="A188" s="43">
        <v>42122</v>
      </c>
      <c r="B188" s="34">
        <v>36.32</v>
      </c>
      <c r="C188" s="34">
        <v>4.6312680000000004</v>
      </c>
      <c r="D188" s="34"/>
      <c r="E188" s="34">
        <v>7</v>
      </c>
      <c r="F188" s="34">
        <v>670.40002400000003</v>
      </c>
      <c r="G188" s="34">
        <v>76.507576</v>
      </c>
      <c r="H188" s="34">
        <v>10.503838</v>
      </c>
      <c r="I188" s="34">
        <v>10.35</v>
      </c>
      <c r="J188" s="34">
        <v>497.527039</v>
      </c>
      <c r="K188" s="34">
        <v>2.5</v>
      </c>
      <c r="L188" s="34">
        <v>92.459998999999996</v>
      </c>
      <c r="M188" s="34">
        <v>18.049999</v>
      </c>
      <c r="N188" s="34">
        <v>36.780579000000003</v>
      </c>
      <c r="O188" s="34">
        <v>6.35</v>
      </c>
      <c r="P188" s="34">
        <v>46.790000999999997</v>
      </c>
      <c r="Q188" s="34">
        <v>9.6999999999999993</v>
      </c>
      <c r="R188" s="34">
        <v>37.159999999999997</v>
      </c>
      <c r="S188" s="34">
        <v>69.586478999999997</v>
      </c>
      <c r="T188" s="34">
        <v>18.254453999999999</v>
      </c>
      <c r="U188" s="34">
        <v>28.059999000000001</v>
      </c>
      <c r="V188" s="34">
        <v>4.7070610000000004</v>
      </c>
      <c r="W188" s="34">
        <v>40.560001</v>
      </c>
      <c r="X188" s="34">
        <v>28.049999</v>
      </c>
      <c r="Y188" s="34">
        <v>14.397402</v>
      </c>
      <c r="Z188" s="34">
        <v>20.910919</v>
      </c>
      <c r="AA188" s="34">
        <v>71.171135000000007</v>
      </c>
      <c r="AB188" s="34">
        <v>33.728394000000002</v>
      </c>
      <c r="AC188" s="34">
        <v>13.02</v>
      </c>
      <c r="AD188" s="34">
        <v>51.75</v>
      </c>
      <c r="AE188" s="34">
        <v>27.549921000000001</v>
      </c>
      <c r="AF188" s="34">
        <v>7.16</v>
      </c>
      <c r="AG188" s="34">
        <v>158.89999399999999</v>
      </c>
      <c r="AH188" s="34">
        <v>32.860348000000002</v>
      </c>
      <c r="AI188" s="34">
        <v>67.747810000000001</v>
      </c>
      <c r="AJ188" s="34">
        <v>6.5999040000000004</v>
      </c>
      <c r="AK188" s="34">
        <v>18.920000000000002</v>
      </c>
      <c r="AL188" s="34">
        <v>2.0099999999999998</v>
      </c>
      <c r="AM188" s="34">
        <v>26.237988999999999</v>
      </c>
      <c r="AN188" s="34">
        <v>26.199998999999998</v>
      </c>
      <c r="AO188" s="34">
        <v>62.074286999999998</v>
      </c>
      <c r="AP188" s="34">
        <v>6.68</v>
      </c>
      <c r="AQ188" s="34">
        <v>12.87</v>
      </c>
      <c r="AR188" s="34">
        <v>8.89</v>
      </c>
      <c r="AS188" s="34">
        <v>36.884689000000002</v>
      </c>
      <c r="AT188" s="34">
        <v>10.881202</v>
      </c>
      <c r="AU188" s="34">
        <v>6.56</v>
      </c>
      <c r="AV188" s="34">
        <v>14.809576</v>
      </c>
      <c r="AW188" s="34">
        <v>29.516328999999999</v>
      </c>
      <c r="AX188" s="34">
        <v>13.28</v>
      </c>
      <c r="AY188" s="34">
        <v>21.74</v>
      </c>
      <c r="AZ188" s="34">
        <v>66.120002999999997</v>
      </c>
      <c r="BA188" s="34">
        <v>37.639999000000003</v>
      </c>
      <c r="BB188" s="34">
        <v>21.861049999999999</v>
      </c>
      <c r="BC188" s="34">
        <v>27.711527</v>
      </c>
      <c r="BD188" s="34">
        <v>36.360000999999997</v>
      </c>
      <c r="BE188" s="38"/>
      <c r="BF188" s="41">
        <f t="shared" si="115"/>
        <v>2.6787287683107373E-2</v>
      </c>
      <c r="BG188" s="41">
        <f t="shared" si="116"/>
        <v>-9.9012273411589954E-3</v>
      </c>
      <c r="BH188" s="41"/>
      <c r="BI188" s="41">
        <f t="shared" si="117"/>
        <v>7.168489478612497E-3</v>
      </c>
      <c r="BJ188" s="41">
        <f t="shared" si="118"/>
        <v>3.6954643685409425</v>
      </c>
      <c r="BK188" s="41">
        <f t="shared" si="119"/>
        <v>-3.1677606422553191E-2</v>
      </c>
      <c r="BL188" s="41">
        <f t="shared" si="120"/>
        <v>-0.20633631359029736</v>
      </c>
      <c r="BM188" s="41">
        <f t="shared" si="121"/>
        <v>2.9413885206293192E-2</v>
      </c>
      <c r="BN188" s="41">
        <f t="shared" si="122"/>
        <v>-3.7194450927536801E-2</v>
      </c>
      <c r="BO188" s="41">
        <f t="shared" si="123"/>
        <v>-1.6266972463871956E-2</v>
      </c>
      <c r="BP188" s="41">
        <f t="shared" si="124"/>
        <v>-2.2775612192718429E-2</v>
      </c>
      <c r="BQ188" s="41">
        <f t="shared" si="125"/>
        <v>-7.7264181280641544E-3</v>
      </c>
      <c r="BR188" s="41">
        <f t="shared" si="126"/>
        <v>-1.0797336206256695E-2</v>
      </c>
      <c r="BS188" s="41">
        <f t="shared" si="127"/>
        <v>-6.2794554848431359E-3</v>
      </c>
      <c r="BT188" s="41">
        <f t="shared" si="128"/>
        <v>4.9057394780083786E-2</v>
      </c>
      <c r="BU188" s="41">
        <f t="shared" si="129"/>
        <v>1.1404996613990161E-2</v>
      </c>
      <c r="BV188" s="41">
        <f t="shared" si="130"/>
        <v>1.0278721958152701E-2</v>
      </c>
      <c r="BW188" s="41">
        <f t="shared" si="131"/>
        <v>-2.383160420168633E-2</v>
      </c>
      <c r="BX188" s="47">
        <f t="shared" si="132"/>
        <v>-2.4033292528746118E-2</v>
      </c>
      <c r="BY188" s="47">
        <f t="shared" si="133"/>
        <v>6.4354890120786896E-3</v>
      </c>
      <c r="BZ188" s="41">
        <f t="shared" si="134"/>
        <v>-4.3362305634562087E-2</v>
      </c>
      <c r="CA188" s="41">
        <f t="shared" si="135"/>
        <v>-6.144789983752323E-3</v>
      </c>
      <c r="CB188" s="41">
        <f t="shared" si="136"/>
        <v>-1.5213490225694272E-2</v>
      </c>
      <c r="CC188" s="41">
        <f t="shared" si="137"/>
        <v>-2.7344041597693488E-2</v>
      </c>
      <c r="CD188" s="41">
        <f t="shared" si="138"/>
        <v>1.1991356368602532E-3</v>
      </c>
      <c r="CE188" s="41">
        <f t="shared" si="139"/>
        <v>-9.5899943128639753E-3</v>
      </c>
      <c r="CF188" s="41">
        <f t="shared" si="140"/>
        <v>-7.7912579226544253E-3</v>
      </c>
      <c r="CG188" s="41">
        <f t="shared" ref="CG188:CG251" si="168">LN(AC196/AC195)</f>
        <v>9.8973019561944195E-3</v>
      </c>
      <c r="CH188" s="41">
        <f t="shared" si="141"/>
        <v>-5.3792602330248199E-2</v>
      </c>
      <c r="CI188" s="41">
        <f t="shared" si="142"/>
        <v>-1.0939791723799538E-2</v>
      </c>
      <c r="CJ188" s="41">
        <f t="shared" si="143"/>
        <v>-5.5710450494553601E-3</v>
      </c>
      <c r="CK188" s="41">
        <f t="shared" si="144"/>
        <v>2.4527467631006151E-2</v>
      </c>
      <c r="CL188" s="41">
        <f t="shared" si="145"/>
        <v>3.0501106530093844E-3</v>
      </c>
      <c r="CM188" s="41">
        <f t="shared" si="146"/>
        <v>1.6507635064891481E-2</v>
      </c>
      <c r="CN188" s="41">
        <f t="shared" si="147"/>
        <v>3.7139625574682061E-2</v>
      </c>
      <c r="CO188" s="41">
        <f t="shared" si="148"/>
        <v>1.1161476785089747E-2</v>
      </c>
      <c r="CP188" s="41">
        <f t="shared" si="149"/>
        <v>1.0000083334583179E-2</v>
      </c>
      <c r="CQ188" s="41">
        <f t="shared" si="150"/>
        <v>-8.5690232944901565E-3</v>
      </c>
      <c r="CR188" s="41">
        <f t="shared" si="151"/>
        <v>-1.1385435864760292E-2</v>
      </c>
      <c r="CS188" s="41">
        <f t="shared" si="152"/>
        <v>1.9990447332019858E-2</v>
      </c>
      <c r="CT188" s="41">
        <f t="shared" si="153"/>
        <v>-2.9895388483660483E-3</v>
      </c>
      <c r="CU188" s="41">
        <f t="shared" si="154"/>
        <v>-2.9098530824195959E-2</v>
      </c>
      <c r="CV188" s="41">
        <f t="shared" si="155"/>
        <v>-3.1010236742560208E-2</v>
      </c>
      <c r="CW188" s="41">
        <f t="shared" si="156"/>
        <v>-3.8158588330503174E-2</v>
      </c>
      <c r="CX188" s="41">
        <f t="shared" si="157"/>
        <v>1.3745843312966074E-2</v>
      </c>
      <c r="CY188" s="41">
        <f t="shared" si="158"/>
        <v>4.5214248311168326E-2</v>
      </c>
      <c r="CZ188" s="41">
        <f t="shared" si="159"/>
        <v>1.3767518965606799E-2</v>
      </c>
      <c r="DA188" s="41">
        <f t="shared" si="160"/>
        <v>-8.9912041683115635E-3</v>
      </c>
      <c r="DB188" s="41">
        <f t="shared" si="161"/>
        <v>-5.2572407979707787E-3</v>
      </c>
      <c r="DC188" s="41">
        <f t="shared" si="162"/>
        <v>0</v>
      </c>
      <c r="DD188" s="41">
        <f t="shared" si="163"/>
        <v>-4.3763894596400652E-3</v>
      </c>
      <c r="DE188" s="41">
        <f t="shared" si="164"/>
        <v>2.2841191851715407E-2</v>
      </c>
      <c r="DF188" s="41">
        <f t="shared" si="165"/>
        <v>1.1480332581319898E-2</v>
      </c>
      <c r="DG188" s="41">
        <f t="shared" si="166"/>
        <v>3.2959335802143037E-3</v>
      </c>
      <c r="DH188" s="47">
        <f t="shared" si="167"/>
        <v>6.8994338295022273E-3</v>
      </c>
    </row>
    <row r="189" spans="1:112">
      <c r="A189" s="43">
        <v>42123</v>
      </c>
      <c r="B189" s="34">
        <v>35.040000999999997</v>
      </c>
      <c r="C189" s="34">
        <v>4.539104</v>
      </c>
      <c r="D189" s="34"/>
      <c r="E189" s="34">
        <v>7.1</v>
      </c>
      <c r="F189" s="34">
        <v>727.20001200000002</v>
      </c>
      <c r="G189" s="34">
        <v>81.946831000000003</v>
      </c>
      <c r="H189" s="34">
        <v>10.265112999999999</v>
      </c>
      <c r="I189" s="34">
        <v>10.69</v>
      </c>
      <c r="J189" s="34">
        <v>502.76416</v>
      </c>
      <c r="K189" s="34">
        <v>2.5299999999999998</v>
      </c>
      <c r="L189" s="34">
        <v>97.57</v>
      </c>
      <c r="M189" s="34">
        <v>18.41</v>
      </c>
      <c r="N189" s="34">
        <v>37.198428999999997</v>
      </c>
      <c r="O189" s="34">
        <v>6.38</v>
      </c>
      <c r="P189" s="34">
        <v>48.639999000000003</v>
      </c>
      <c r="Q189" s="34">
        <v>9.51</v>
      </c>
      <c r="R189" s="34">
        <v>36.360000999999997</v>
      </c>
      <c r="S189" s="34">
        <v>70.224045000000004</v>
      </c>
      <c r="T189" s="34">
        <v>18.333393000000001</v>
      </c>
      <c r="U189" s="34">
        <v>28.26</v>
      </c>
      <c r="V189" s="34">
        <v>5.0789099999999996</v>
      </c>
      <c r="W189" s="34">
        <v>39.400002000000001</v>
      </c>
      <c r="X189" s="34">
        <v>28.23</v>
      </c>
      <c r="Y189" s="34">
        <v>14.407135999999999</v>
      </c>
      <c r="Z189" s="34">
        <v>24.002026000000001</v>
      </c>
      <c r="AA189" s="34">
        <v>71.451065</v>
      </c>
      <c r="AB189" s="34">
        <v>33.671878999999997</v>
      </c>
      <c r="AC189" s="34">
        <v>14.06</v>
      </c>
      <c r="AD189" s="34">
        <v>52.09</v>
      </c>
      <c r="AE189" s="34">
        <v>27.044837999999999</v>
      </c>
      <c r="AF189" s="34">
        <v>7.1</v>
      </c>
      <c r="AG189" s="34">
        <v>149.449997</v>
      </c>
      <c r="AH189" s="34">
        <v>32.851261000000001</v>
      </c>
      <c r="AI189" s="34">
        <v>67.601860000000002</v>
      </c>
      <c r="AJ189" s="34">
        <v>6.7689899999999996</v>
      </c>
      <c r="AK189" s="34">
        <v>18.850000000000001</v>
      </c>
      <c r="AL189" s="34">
        <v>1.94</v>
      </c>
      <c r="AM189" s="34">
        <v>29.046944</v>
      </c>
      <c r="AN189" s="34">
        <v>27.9</v>
      </c>
      <c r="AO189" s="34">
        <v>61.68</v>
      </c>
      <c r="AP189" s="34">
        <v>6.44</v>
      </c>
      <c r="AQ189" s="34">
        <v>12.51</v>
      </c>
      <c r="AR189" s="34">
        <v>9.06</v>
      </c>
      <c r="AS189" s="34">
        <v>36.971924000000001</v>
      </c>
      <c r="AT189" s="34">
        <v>10.927623000000001</v>
      </c>
      <c r="AU189" s="34">
        <v>6.54</v>
      </c>
      <c r="AV189" s="34">
        <v>14.46902</v>
      </c>
      <c r="AW189" s="34">
        <v>29.77458</v>
      </c>
      <c r="AX189" s="34">
        <v>13.64</v>
      </c>
      <c r="AY189" s="34">
        <v>21.690000999999999</v>
      </c>
      <c r="AZ189" s="34">
        <v>65.669998000000007</v>
      </c>
      <c r="BA189" s="34">
        <v>37.979999999999997</v>
      </c>
      <c r="BB189" s="34">
        <v>21.165915999999999</v>
      </c>
      <c r="BC189" s="34">
        <v>28.124275000000001</v>
      </c>
      <c r="BD189" s="34">
        <v>36.439999</v>
      </c>
      <c r="BE189" s="38"/>
      <c r="BF189" s="41">
        <f t="shared" si="115"/>
        <v>-3.5878259126089551E-2</v>
      </c>
      <c r="BG189" s="41">
        <f t="shared" si="116"/>
        <v>-2.0101060946741963E-2</v>
      </c>
      <c r="BH189" s="41"/>
      <c r="BI189" s="41">
        <f t="shared" si="117"/>
        <v>1.4184634991956381E-2</v>
      </c>
      <c r="BJ189" s="41">
        <f t="shared" si="118"/>
        <v>8.1326974397523677E-2</v>
      </c>
      <c r="BK189" s="41">
        <f t="shared" si="119"/>
        <v>6.8680865912638125E-2</v>
      </c>
      <c r="BL189" s="41">
        <f t="shared" si="120"/>
        <v>-2.2989655494577141E-2</v>
      </c>
      <c r="BM189" s="41">
        <f t="shared" si="121"/>
        <v>3.232220532557583E-2</v>
      </c>
      <c r="BN189" s="41">
        <f t="shared" si="122"/>
        <v>1.0471288477629506E-2</v>
      </c>
      <c r="BO189" s="41">
        <f t="shared" si="123"/>
        <v>1.1928570865273812E-2</v>
      </c>
      <c r="BP189" s="41">
        <f t="shared" si="124"/>
        <v>5.3793961375267034E-2</v>
      </c>
      <c r="BQ189" s="41">
        <f t="shared" si="125"/>
        <v>1.9748365867760121E-2</v>
      </c>
      <c r="BR189" s="41">
        <f t="shared" si="126"/>
        <v>1.1296567901052936E-2</v>
      </c>
      <c r="BS189" s="41">
        <f t="shared" si="127"/>
        <v>4.7132844520983569E-3</v>
      </c>
      <c r="BT189" s="41">
        <f t="shared" si="128"/>
        <v>3.8776690848488247E-2</v>
      </c>
      <c r="BU189" s="41">
        <f t="shared" si="129"/>
        <v>-1.9782008952038129E-2</v>
      </c>
      <c r="BV189" s="41">
        <f t="shared" si="130"/>
        <v>-2.1763617133609824E-2</v>
      </c>
      <c r="BW189" s="41">
        <f t="shared" si="131"/>
        <v>9.1204925255648824E-3</v>
      </c>
      <c r="BX189" s="47">
        <f t="shared" si="132"/>
        <v>4.3150460580255422E-3</v>
      </c>
      <c r="BY189" s="47">
        <f t="shared" si="133"/>
        <v>7.1023382199858045E-3</v>
      </c>
      <c r="BZ189" s="41">
        <f t="shared" si="134"/>
        <v>7.6032949881309833E-2</v>
      </c>
      <c r="CA189" s="41">
        <f t="shared" si="135"/>
        <v>-2.9016516872451589E-2</v>
      </c>
      <c r="CB189" s="41">
        <f t="shared" si="136"/>
        <v>6.3966459473171018E-3</v>
      </c>
      <c r="CC189" s="41">
        <f t="shared" si="137"/>
        <v>6.7586575216286172E-4</v>
      </c>
      <c r="CD189" s="41">
        <f t="shared" si="138"/>
        <v>0.13786678071393627</v>
      </c>
      <c r="CE189" s="41">
        <f t="shared" si="139"/>
        <v>3.9254808783301259E-3</v>
      </c>
      <c r="CF189" s="41">
        <f t="shared" si="140"/>
        <v>-1.6769965677987466E-3</v>
      </c>
      <c r="CG189" s="41">
        <f t="shared" si="168"/>
        <v>-3.1553214001573911E-2</v>
      </c>
      <c r="CH189" s="41">
        <f t="shared" si="141"/>
        <v>6.5485596116218164E-3</v>
      </c>
      <c r="CI189" s="41">
        <f t="shared" si="142"/>
        <v>-1.8503512792389567E-2</v>
      </c>
      <c r="CJ189" s="41">
        <f t="shared" si="143"/>
        <v>-8.4151969252845849E-3</v>
      </c>
      <c r="CK189" s="41">
        <f t="shared" si="144"/>
        <v>-6.1313167126728872E-2</v>
      </c>
      <c r="CL189" s="41">
        <f t="shared" si="145"/>
        <v>-2.7657213683280528E-4</v>
      </c>
      <c r="CM189" s="41">
        <f t="shared" si="146"/>
        <v>-2.1566370508150131E-3</v>
      </c>
      <c r="CN189" s="41">
        <f t="shared" si="147"/>
        <v>2.5296784730240319E-2</v>
      </c>
      <c r="CO189" s="41">
        <f t="shared" si="148"/>
        <v>-3.7066497297124348E-3</v>
      </c>
      <c r="CP189" s="41">
        <f t="shared" si="149"/>
        <v>-3.5446748995747568E-2</v>
      </c>
      <c r="CQ189" s="41">
        <f t="shared" si="150"/>
        <v>0.10170495741015456</v>
      </c>
      <c r="CR189" s="41">
        <f t="shared" si="151"/>
        <v>6.2867316228208348E-2</v>
      </c>
      <c r="CS189" s="41">
        <f t="shared" si="152"/>
        <v>-6.3721159676729143E-3</v>
      </c>
      <c r="CT189" s="41">
        <f t="shared" si="153"/>
        <v>-3.658944743229206E-2</v>
      </c>
      <c r="CU189" s="41">
        <f t="shared" si="154"/>
        <v>-2.8370697129215462E-2</v>
      </c>
      <c r="CV189" s="41">
        <f t="shared" si="155"/>
        <v>1.8942070529074841E-2</v>
      </c>
      <c r="CW189" s="41">
        <f t="shared" si="156"/>
        <v>2.3622811018148473E-3</v>
      </c>
      <c r="CX189" s="41">
        <f t="shared" si="157"/>
        <v>4.2570904307402211E-3</v>
      </c>
      <c r="CY189" s="41">
        <f t="shared" si="158"/>
        <v>-3.0534374868902317E-3</v>
      </c>
      <c r="CZ189" s="41">
        <f t="shared" si="159"/>
        <v>-2.3264186545834682E-2</v>
      </c>
      <c r="DA189" s="41">
        <f t="shared" si="160"/>
        <v>8.7113737176116087E-3</v>
      </c>
      <c r="DB189" s="41">
        <f t="shared" si="161"/>
        <v>2.6747508367028359E-2</v>
      </c>
      <c r="DC189" s="41">
        <f t="shared" si="162"/>
        <v>-2.3025107500859688E-3</v>
      </c>
      <c r="DD189" s="41">
        <f t="shared" si="163"/>
        <v>-6.8291485772991401E-3</v>
      </c>
      <c r="DE189" s="41">
        <f t="shared" si="164"/>
        <v>8.992417234442468E-3</v>
      </c>
      <c r="DF189" s="41">
        <f t="shared" si="165"/>
        <v>-3.2314362496994382E-2</v>
      </c>
      <c r="DG189" s="41">
        <f t="shared" si="166"/>
        <v>1.4784618598210076E-2</v>
      </c>
      <c r="DH189" s="47">
        <f t="shared" si="167"/>
        <v>2.1977481373581988E-3</v>
      </c>
    </row>
    <row r="190" spans="1:112">
      <c r="A190" s="43">
        <v>42124</v>
      </c>
      <c r="B190" s="34">
        <v>31.860001</v>
      </c>
      <c r="C190" s="34">
        <v>4.4238989999999996</v>
      </c>
      <c r="D190" s="34"/>
      <c r="E190" s="34">
        <v>7.36</v>
      </c>
      <c r="F190" s="34">
        <v>724.79998799999998</v>
      </c>
      <c r="G190" s="34">
        <v>82.452147999999994</v>
      </c>
      <c r="H190" s="34">
        <v>10.155699</v>
      </c>
      <c r="I190" s="34">
        <v>10.98</v>
      </c>
      <c r="J190" s="34">
        <v>489.14764400000001</v>
      </c>
      <c r="K190" s="34">
        <v>2.36</v>
      </c>
      <c r="L190" s="34">
        <v>97.93</v>
      </c>
      <c r="M190" s="34">
        <v>18.670000000000002</v>
      </c>
      <c r="N190" s="34">
        <v>36.947719999999997</v>
      </c>
      <c r="O190" s="34">
        <v>6.33</v>
      </c>
      <c r="P190" s="34">
        <v>49.830002</v>
      </c>
      <c r="Q190" s="34">
        <v>9.9</v>
      </c>
      <c r="R190" s="34">
        <v>35.610000999999997</v>
      </c>
      <c r="S190" s="34">
        <v>71.077240000000003</v>
      </c>
      <c r="T190" s="34">
        <v>18.224851999999998</v>
      </c>
      <c r="U190" s="34">
        <v>28.27</v>
      </c>
      <c r="V190" s="34">
        <v>4.9610079999999996</v>
      </c>
      <c r="W190" s="34">
        <v>38.869999</v>
      </c>
      <c r="X190" s="34">
        <v>28.65</v>
      </c>
      <c r="Y190" s="34">
        <v>14.475277</v>
      </c>
      <c r="Z190" s="34">
        <v>25.739729000000001</v>
      </c>
      <c r="AA190" s="34">
        <v>76.125816</v>
      </c>
      <c r="AB190" s="34">
        <v>34.340789999999998</v>
      </c>
      <c r="AC190" s="34">
        <v>14.17</v>
      </c>
      <c r="AD190" s="34">
        <v>54.93</v>
      </c>
      <c r="AE190" s="34">
        <v>27.292788000000002</v>
      </c>
      <c r="AF190" s="34">
        <v>7.1</v>
      </c>
      <c r="AG190" s="34">
        <v>143.85000600000001</v>
      </c>
      <c r="AH190" s="34">
        <v>33.742817000000002</v>
      </c>
      <c r="AI190" s="34">
        <v>66.045119999999997</v>
      </c>
      <c r="AJ190" s="34">
        <v>6.6537889999999997</v>
      </c>
      <c r="AK190" s="34">
        <v>18.110001</v>
      </c>
      <c r="AL190" s="34">
        <v>1.83</v>
      </c>
      <c r="AM190" s="34">
        <v>29.146296</v>
      </c>
      <c r="AN190" s="34">
        <v>28.099997999999999</v>
      </c>
      <c r="AO190" s="34">
        <v>62.582858999999999</v>
      </c>
      <c r="AP190" s="34">
        <v>6.47</v>
      </c>
      <c r="AQ190" s="34">
        <v>12.81</v>
      </c>
      <c r="AR190" s="34">
        <v>9</v>
      </c>
      <c r="AS190" s="34">
        <v>35.876533999999999</v>
      </c>
      <c r="AT190" s="34">
        <v>10.955476000000001</v>
      </c>
      <c r="AU190" s="34">
        <v>6.34</v>
      </c>
      <c r="AV190" s="34">
        <v>14.680717</v>
      </c>
      <c r="AW190" s="34">
        <v>29.849938999999999</v>
      </c>
      <c r="AX190" s="34">
        <v>13.53</v>
      </c>
      <c r="AY190" s="34">
        <v>21.52</v>
      </c>
      <c r="AZ190" s="34">
        <v>66.870002999999997</v>
      </c>
      <c r="BA190" s="34">
        <v>37.700001</v>
      </c>
      <c r="BB190" s="34">
        <v>21.183743</v>
      </c>
      <c r="BC190" s="34">
        <v>28.450634000000001</v>
      </c>
      <c r="BD190" s="34">
        <v>35.549999</v>
      </c>
      <c r="BE190" s="38"/>
      <c r="BF190" s="41">
        <f t="shared" si="115"/>
        <v>-9.5138958737781457E-2</v>
      </c>
      <c r="BG190" s="41">
        <f t="shared" si="116"/>
        <v>-2.5708201806299746E-2</v>
      </c>
      <c r="BH190" s="41"/>
      <c r="BI190" s="41">
        <f t="shared" si="117"/>
        <v>3.5965148693515303E-2</v>
      </c>
      <c r="BJ190" s="41">
        <f t="shared" si="118"/>
        <v>-3.3058211924410857E-3</v>
      </c>
      <c r="BK190" s="41">
        <f t="shared" si="119"/>
        <v>6.1474662976216173E-3</v>
      </c>
      <c r="BL190" s="41">
        <f t="shared" si="120"/>
        <v>-1.0716032940262226E-2</v>
      </c>
      <c r="BM190" s="41">
        <f t="shared" si="121"/>
        <v>2.6766711044430694E-2</v>
      </c>
      <c r="BN190" s="41">
        <f t="shared" si="122"/>
        <v>-2.7456818974738662E-2</v>
      </c>
      <c r="BO190" s="41">
        <f t="shared" si="123"/>
        <v>-6.9557683701910109E-2</v>
      </c>
      <c r="BP190" s="41">
        <f t="shared" si="124"/>
        <v>3.6828686128445903E-3</v>
      </c>
      <c r="BQ190" s="41">
        <f t="shared" si="125"/>
        <v>1.4023962308644907E-2</v>
      </c>
      <c r="BR190" s="41">
        <f t="shared" si="126"/>
        <v>-6.7625887209310336E-3</v>
      </c>
      <c r="BS190" s="41">
        <f t="shared" si="127"/>
        <v>-7.8678612006136787E-3</v>
      </c>
      <c r="BT190" s="41">
        <f t="shared" si="128"/>
        <v>2.4171035331075584E-2</v>
      </c>
      <c r="BU190" s="41">
        <f t="shared" si="129"/>
        <v>4.0190880583245277E-2</v>
      </c>
      <c r="BV190" s="41">
        <f t="shared" si="130"/>
        <v>-2.0842771440342588E-2</v>
      </c>
      <c r="BW190" s="41">
        <f t="shared" si="131"/>
        <v>1.2076399292430895E-2</v>
      </c>
      <c r="BX190" s="47">
        <f t="shared" si="132"/>
        <v>-5.9379939560771254E-3</v>
      </c>
      <c r="BY190" s="47">
        <f t="shared" si="133"/>
        <v>3.5379444911762969E-4</v>
      </c>
      <c r="BZ190" s="41">
        <f t="shared" si="134"/>
        <v>-2.3487725742758866E-2</v>
      </c>
      <c r="CA190" s="41">
        <f t="shared" si="135"/>
        <v>-1.3543147927958334E-2</v>
      </c>
      <c r="CB190" s="41">
        <f t="shared" si="136"/>
        <v>1.476820089535052E-2</v>
      </c>
      <c r="CC190" s="41">
        <f t="shared" si="137"/>
        <v>4.718520327694777E-3</v>
      </c>
      <c r="CD190" s="41">
        <f t="shared" si="138"/>
        <v>6.9897430300302613E-2</v>
      </c>
      <c r="CE190" s="41">
        <f t="shared" si="139"/>
        <v>6.3374635391301865E-2</v>
      </c>
      <c r="CF190" s="41">
        <f t="shared" si="140"/>
        <v>1.9670822474740824E-2</v>
      </c>
      <c r="CG190" s="41">
        <f t="shared" si="168"/>
        <v>-2.774652827971788E-2</v>
      </c>
      <c r="CH190" s="41">
        <f t="shared" si="141"/>
        <v>5.3086655597428839E-2</v>
      </c>
      <c r="CI190" s="41">
        <f t="shared" si="142"/>
        <v>9.1263361773475295E-3</v>
      </c>
      <c r="CJ190" s="41">
        <f t="shared" si="143"/>
        <v>0</v>
      </c>
      <c r="CK190" s="41">
        <f t="shared" si="144"/>
        <v>-3.8190736948672623E-2</v>
      </c>
      <c r="CL190" s="41">
        <f t="shared" si="145"/>
        <v>2.6777434237813109E-2</v>
      </c>
      <c r="CM190" s="41">
        <f t="shared" si="146"/>
        <v>-2.3297352646123301E-2</v>
      </c>
      <c r="CN190" s="41">
        <f t="shared" si="147"/>
        <v>-1.7165421358258381E-2</v>
      </c>
      <c r="CO190" s="41">
        <f t="shared" si="148"/>
        <v>-4.0048586780587814E-2</v>
      </c>
      <c r="CP190" s="41">
        <f t="shared" si="149"/>
        <v>-5.8372006221907094E-2</v>
      </c>
      <c r="CQ190" s="41">
        <f t="shared" si="150"/>
        <v>3.4145579978167736E-3</v>
      </c>
      <c r="CR190" s="41">
        <f t="shared" si="151"/>
        <v>7.142816338000439E-3</v>
      </c>
      <c r="CS190" s="41">
        <f t="shared" si="152"/>
        <v>1.4531693464641371E-2</v>
      </c>
      <c r="CT190" s="41">
        <f t="shared" si="153"/>
        <v>4.6475683965468756E-3</v>
      </c>
      <c r="CU190" s="41">
        <f t="shared" si="154"/>
        <v>2.3697791429823176E-2</v>
      </c>
      <c r="CV190" s="41">
        <f t="shared" si="155"/>
        <v>-6.6445427186686131E-3</v>
      </c>
      <c r="CW190" s="41">
        <f t="shared" si="156"/>
        <v>-3.0075381043266021E-2</v>
      </c>
      <c r="CX190" s="41">
        <f t="shared" si="157"/>
        <v>2.5456188852435121E-3</v>
      </c>
      <c r="CY190" s="41">
        <f t="shared" si="158"/>
        <v>-3.1058397019972855E-2</v>
      </c>
      <c r="CZ190" s="41">
        <f t="shared" si="159"/>
        <v>1.4525051935970179E-2</v>
      </c>
      <c r="DA190" s="41">
        <f t="shared" si="160"/>
        <v>2.5277869370088956E-3</v>
      </c>
      <c r="DB190" s="41">
        <f t="shared" si="161"/>
        <v>-8.0972102326194745E-3</v>
      </c>
      <c r="DC190" s="41">
        <f t="shared" si="162"/>
        <v>-7.8686356493936713E-3</v>
      </c>
      <c r="DD190" s="41">
        <f t="shared" si="163"/>
        <v>1.810831118147942E-2</v>
      </c>
      <c r="DE190" s="41">
        <f t="shared" si="164"/>
        <v>-7.3995844049760482E-3</v>
      </c>
      <c r="DF190" s="41">
        <f t="shared" si="165"/>
        <v>8.4189584869919887E-4</v>
      </c>
      <c r="DG190" s="41">
        <f t="shared" si="166"/>
        <v>1.1537362619503225E-2</v>
      </c>
      <c r="DH190" s="47">
        <f t="shared" si="167"/>
        <v>-2.472691682953192E-2</v>
      </c>
    </row>
    <row r="191" spans="1:112">
      <c r="A191" s="43">
        <v>42125</v>
      </c>
      <c r="B191" s="34">
        <v>33.169998</v>
      </c>
      <c r="C191" s="34">
        <v>4.5506250000000001</v>
      </c>
      <c r="D191" s="34"/>
      <c r="E191" s="34">
        <v>7.13</v>
      </c>
      <c r="F191" s="34">
        <v>708.79998799999998</v>
      </c>
      <c r="G191" s="34">
        <v>80.035736</v>
      </c>
      <c r="H191" s="34">
        <v>10.096017</v>
      </c>
      <c r="I191" s="34">
        <v>10.88</v>
      </c>
      <c r="J191" s="34">
        <v>503.811554</v>
      </c>
      <c r="K191" s="34">
        <v>2.3439999999999999</v>
      </c>
      <c r="L191" s="34">
        <v>96.589995999999999</v>
      </c>
      <c r="M191" s="34">
        <v>19.18</v>
      </c>
      <c r="N191" s="34">
        <v>37.049869999999999</v>
      </c>
      <c r="O191" s="34">
        <v>6.54</v>
      </c>
      <c r="P191" s="34">
        <v>51.310001</v>
      </c>
      <c r="Q191" s="34">
        <v>9.48</v>
      </c>
      <c r="R191" s="34">
        <v>27.73</v>
      </c>
      <c r="S191" s="34">
        <v>71.452263000000002</v>
      </c>
      <c r="T191" s="34">
        <v>18.432064</v>
      </c>
      <c r="U191" s="34">
        <v>27.719999000000001</v>
      </c>
      <c r="V191" s="34">
        <v>4.9972849999999998</v>
      </c>
      <c r="W191" s="34">
        <v>38.889999000000003</v>
      </c>
      <c r="X191" s="34">
        <v>28.040001</v>
      </c>
      <c r="Y191" s="34">
        <v>14.572623</v>
      </c>
      <c r="Z191" s="34">
        <v>25.647835000000001</v>
      </c>
      <c r="AA191" s="34">
        <v>80.996544</v>
      </c>
      <c r="AB191" s="34">
        <v>34.802428999999997</v>
      </c>
      <c r="AC191" s="34">
        <v>14.07</v>
      </c>
      <c r="AD191" s="34">
        <v>52.560001</v>
      </c>
      <c r="AE191" s="34">
        <v>27.301970000000001</v>
      </c>
      <c r="AF191" s="34">
        <v>7.16</v>
      </c>
      <c r="AG191" s="34">
        <v>150.84999099999999</v>
      </c>
      <c r="AH191" s="34">
        <v>34.152199000000003</v>
      </c>
      <c r="AI191" s="34">
        <v>63.962971000000003</v>
      </c>
      <c r="AJ191" s="34">
        <v>7.5586729999999998</v>
      </c>
      <c r="AK191" s="34">
        <v>18.120000999999998</v>
      </c>
      <c r="AL191" s="34">
        <v>1.9</v>
      </c>
      <c r="AM191" s="34">
        <v>29.119195999999999</v>
      </c>
      <c r="AN191" s="34">
        <v>26.700001</v>
      </c>
      <c r="AO191" s="34">
        <v>62.222858000000002</v>
      </c>
      <c r="AP191" s="34">
        <v>6.19</v>
      </c>
      <c r="AQ191" s="34">
        <v>12.71</v>
      </c>
      <c r="AR191" s="34">
        <v>8.9700000000000006</v>
      </c>
      <c r="AS191" s="34">
        <v>36.448462999999997</v>
      </c>
      <c r="AT191" s="34">
        <v>11.020466000000001</v>
      </c>
      <c r="AU191" s="34">
        <v>6.23</v>
      </c>
      <c r="AV191" s="34">
        <v>14.561062</v>
      </c>
      <c r="AW191" s="34">
        <v>29.741088999999999</v>
      </c>
      <c r="AX191" s="34">
        <v>13.25</v>
      </c>
      <c r="AY191" s="34">
        <v>20.889999</v>
      </c>
      <c r="AZ191" s="34">
        <v>67.370002999999997</v>
      </c>
      <c r="BA191" s="34">
        <v>36.900002000000001</v>
      </c>
      <c r="BB191" s="34">
        <v>21.566956999999999</v>
      </c>
      <c r="BC191" s="34">
        <v>28.824987</v>
      </c>
      <c r="BD191" s="34">
        <v>35.189999</v>
      </c>
      <c r="BE191" s="38"/>
      <c r="BF191" s="41">
        <f t="shared" si="115"/>
        <v>4.0294456794289994E-2</v>
      </c>
      <c r="BG191" s="41">
        <f t="shared" si="116"/>
        <v>2.8243152225496983E-2</v>
      </c>
      <c r="BH191" s="41"/>
      <c r="BI191" s="41">
        <f t="shared" si="117"/>
        <v>-3.1748698314580416E-2</v>
      </c>
      <c r="BJ191" s="41">
        <f t="shared" si="118"/>
        <v>-2.2322355811629613E-2</v>
      </c>
      <c r="BK191" s="41">
        <f t="shared" si="119"/>
        <v>-2.974486588593794E-2</v>
      </c>
      <c r="BL191" s="41">
        <f t="shared" si="120"/>
        <v>-5.8940361179870698E-3</v>
      </c>
      <c r="BM191" s="41">
        <f t="shared" si="121"/>
        <v>-9.1491946535879765E-3</v>
      </c>
      <c r="BN191" s="41">
        <f t="shared" si="122"/>
        <v>2.953792298599927E-2</v>
      </c>
      <c r="BO191" s="41">
        <f t="shared" si="123"/>
        <v>-6.8027473227525231E-3</v>
      </c>
      <c r="BP191" s="41">
        <f t="shared" si="124"/>
        <v>-1.3777762953653967E-2</v>
      </c>
      <c r="BQ191" s="41">
        <f t="shared" si="125"/>
        <v>2.695011190166087E-2</v>
      </c>
      <c r="BR191" s="41">
        <f t="shared" si="126"/>
        <v>2.7609024803977016E-3</v>
      </c>
      <c r="BS191" s="41">
        <f t="shared" si="127"/>
        <v>3.2636929313022527E-2</v>
      </c>
      <c r="BT191" s="41">
        <f t="shared" si="128"/>
        <v>2.9268432013475249E-2</v>
      </c>
      <c r="BU191" s="41">
        <f t="shared" si="129"/>
        <v>-4.3350440873613741E-2</v>
      </c>
      <c r="BV191" s="41">
        <f t="shared" si="130"/>
        <v>-0.25011166574399868</v>
      </c>
      <c r="BW191" s="41">
        <f t="shared" si="131"/>
        <v>5.262403327898426E-3</v>
      </c>
      <c r="BX191" s="47">
        <f t="shared" si="132"/>
        <v>1.1305599581232124E-2</v>
      </c>
      <c r="BY191" s="47">
        <f t="shared" si="133"/>
        <v>-1.9647033458833181E-2</v>
      </c>
      <c r="BZ191" s="41">
        <f t="shared" si="134"/>
        <v>7.2858190604901535E-3</v>
      </c>
      <c r="CA191" s="41">
        <f t="shared" si="135"/>
        <v>5.1440331675477809E-4</v>
      </c>
      <c r="CB191" s="41">
        <f t="shared" si="136"/>
        <v>-2.15213453310217E-2</v>
      </c>
      <c r="CC191" s="41">
        <f t="shared" si="137"/>
        <v>6.7024717396867205E-3</v>
      </c>
      <c r="CD191" s="41">
        <f t="shared" si="138"/>
        <v>-3.5765111556809374E-3</v>
      </c>
      <c r="CE191" s="41">
        <f t="shared" si="139"/>
        <v>6.2019041911090499E-2</v>
      </c>
      <c r="CF191" s="41">
        <f t="shared" si="140"/>
        <v>1.3353322748763363E-2</v>
      </c>
      <c r="CG191" s="41">
        <f t="shared" si="168"/>
        <v>2.2258470600942697E-2</v>
      </c>
      <c r="CH191" s="41">
        <f t="shared" si="141"/>
        <v>-4.4104254152298975E-2</v>
      </c>
      <c r="CI191" s="41">
        <f t="shared" si="142"/>
        <v>3.3636929342459727E-4</v>
      </c>
      <c r="CJ191" s="41">
        <f t="shared" si="143"/>
        <v>8.4151969252844981E-3</v>
      </c>
      <c r="CK191" s="41">
        <f t="shared" si="144"/>
        <v>4.7514774235481595E-2</v>
      </c>
      <c r="CL191" s="41">
        <f t="shared" si="145"/>
        <v>1.2059411292758849E-2</v>
      </c>
      <c r="CM191" s="41">
        <f t="shared" si="146"/>
        <v>-3.2033807023409258E-2</v>
      </c>
      <c r="CN191" s="41">
        <f t="shared" si="147"/>
        <v>0.12750917883984672</v>
      </c>
      <c r="CO191" s="41">
        <f t="shared" si="148"/>
        <v>5.5202868903762381E-4</v>
      </c>
      <c r="CP191" s="41">
        <f t="shared" si="149"/>
        <v>3.7537919319065034E-2</v>
      </c>
      <c r="CQ191" s="41">
        <f t="shared" si="150"/>
        <v>-9.3022477023547989E-4</v>
      </c>
      <c r="CR191" s="41">
        <f t="shared" si="151"/>
        <v>-5.1105902305933613E-2</v>
      </c>
      <c r="CS191" s="41">
        <f t="shared" si="152"/>
        <v>-5.7689985217989903E-3</v>
      </c>
      <c r="CT191" s="41">
        <f t="shared" si="153"/>
        <v>-4.4241021816304314E-2</v>
      </c>
      <c r="CU191" s="41">
        <f t="shared" si="154"/>
        <v>-7.8370307072802049E-3</v>
      </c>
      <c r="CV191" s="41">
        <f t="shared" si="155"/>
        <v>-3.3389012655145986E-3</v>
      </c>
      <c r="CW191" s="41">
        <f t="shared" si="156"/>
        <v>1.5815857465559788E-2</v>
      </c>
      <c r="CX191" s="41">
        <f t="shared" si="157"/>
        <v>5.9146669993517731E-3</v>
      </c>
      <c r="CY191" s="41">
        <f t="shared" si="158"/>
        <v>-1.750243564977267E-2</v>
      </c>
      <c r="CZ191" s="41">
        <f t="shared" si="159"/>
        <v>-8.1838842864735539E-3</v>
      </c>
      <c r="DA191" s="41">
        <f t="shared" si="160"/>
        <v>-3.6532385734542438E-3</v>
      </c>
      <c r="DB191" s="41">
        <f t="shared" si="161"/>
        <v>-2.0911889750465394E-2</v>
      </c>
      <c r="DC191" s="41">
        <f t="shared" si="162"/>
        <v>-2.9712207594904522E-2</v>
      </c>
      <c r="DD191" s="41">
        <f t="shared" si="163"/>
        <v>7.4493785737203338E-3</v>
      </c>
      <c r="DE191" s="41">
        <f t="shared" si="164"/>
        <v>-2.1448515732141609E-2</v>
      </c>
      <c r="DF191" s="41">
        <f t="shared" si="165"/>
        <v>1.79283269976288E-2</v>
      </c>
      <c r="DG191" s="41">
        <f t="shared" si="166"/>
        <v>1.3072170123565903E-2</v>
      </c>
      <c r="DH191" s="47">
        <f t="shared" si="167"/>
        <v>-1.0178205203524851E-2</v>
      </c>
    </row>
    <row r="192" spans="1:112">
      <c r="A192" s="43">
        <v>42128</v>
      </c>
      <c r="B192" s="34">
        <v>31</v>
      </c>
      <c r="C192" s="34">
        <v>4.3778160000000002</v>
      </c>
      <c r="D192" s="34"/>
      <c r="E192" s="34">
        <v>7</v>
      </c>
      <c r="F192" s="34">
        <v>16.959999</v>
      </c>
      <c r="G192" s="34">
        <v>76.415717999999998</v>
      </c>
      <c r="H192" s="34">
        <v>10.195485</v>
      </c>
      <c r="I192" s="34">
        <v>10.67</v>
      </c>
      <c r="J192" s="34">
        <v>481.81564300000002</v>
      </c>
      <c r="K192" s="34">
        <v>2.36</v>
      </c>
      <c r="L192" s="34">
        <v>94.379997000000003</v>
      </c>
      <c r="M192" s="34">
        <v>19.360001</v>
      </c>
      <c r="N192" s="34">
        <v>37.365574000000002</v>
      </c>
      <c r="O192" s="34">
        <v>6.51</v>
      </c>
      <c r="P192" s="34">
        <v>50.59</v>
      </c>
      <c r="Q192" s="34">
        <v>9.7200000000000006</v>
      </c>
      <c r="R192" s="34">
        <v>27.57</v>
      </c>
      <c r="S192" s="34">
        <v>71.874167999999997</v>
      </c>
      <c r="T192" s="34">
        <v>18.333393000000001</v>
      </c>
      <c r="U192" s="34">
        <v>27.58</v>
      </c>
      <c r="V192" s="34">
        <v>5.0519990000000004</v>
      </c>
      <c r="W192" s="34">
        <v>39.5</v>
      </c>
      <c r="X192" s="34">
        <v>27.76</v>
      </c>
      <c r="Y192" s="34">
        <v>14.533685999999999</v>
      </c>
      <c r="Z192" s="34">
        <v>24.545057</v>
      </c>
      <c r="AA192" s="34">
        <v>86.077163999999996</v>
      </c>
      <c r="AB192" s="34">
        <v>34.830696000000003</v>
      </c>
      <c r="AC192" s="34">
        <v>13.97</v>
      </c>
      <c r="AD192" s="34">
        <v>49</v>
      </c>
      <c r="AE192" s="34">
        <v>27.329521</v>
      </c>
      <c r="AF192" s="34">
        <v>7.2</v>
      </c>
      <c r="AG192" s="34">
        <v>141.050003</v>
      </c>
      <c r="AH192" s="34">
        <v>34.516109</v>
      </c>
      <c r="AI192" s="34">
        <v>65.977005000000005</v>
      </c>
      <c r="AJ192" s="34">
        <v>7.7723529999999998</v>
      </c>
      <c r="AK192" s="34">
        <v>16.799999</v>
      </c>
      <c r="AL192" s="34">
        <v>1.88</v>
      </c>
      <c r="AM192" s="34">
        <v>29.028879</v>
      </c>
      <c r="AN192" s="34">
        <v>27.4</v>
      </c>
      <c r="AO192" s="34">
        <v>61.622855999999999</v>
      </c>
      <c r="AP192" s="34">
        <v>6.21</v>
      </c>
      <c r="AQ192" s="34">
        <v>12.56</v>
      </c>
      <c r="AR192" s="34">
        <v>8.5399999999999991</v>
      </c>
      <c r="AS192" s="34">
        <v>36.681109999999997</v>
      </c>
      <c r="AT192" s="34">
        <v>11.113308</v>
      </c>
      <c r="AU192" s="34">
        <v>6.1</v>
      </c>
      <c r="AV192" s="34">
        <v>14.616288000000001</v>
      </c>
      <c r="AW192" s="34">
        <v>30.059260999999999</v>
      </c>
      <c r="AX192" s="34">
        <v>12.99</v>
      </c>
      <c r="AY192" s="34">
        <v>20.799999</v>
      </c>
      <c r="AZ192" s="34">
        <v>67.800003000000004</v>
      </c>
      <c r="BA192" s="34">
        <v>37.009998000000003</v>
      </c>
      <c r="BB192" s="34">
        <v>20.550991</v>
      </c>
      <c r="BC192" s="34">
        <v>29.045748</v>
      </c>
      <c r="BD192" s="34">
        <v>34.310001</v>
      </c>
      <c r="BE192" s="38"/>
      <c r="BF192" s="41">
        <f t="shared" si="115"/>
        <v>-6.7658588178365328E-2</v>
      </c>
      <c r="BG192" s="41">
        <f t="shared" si="116"/>
        <v>-3.8714616272817408E-2</v>
      </c>
      <c r="BH192" s="41"/>
      <c r="BI192" s="41">
        <f t="shared" si="117"/>
        <v>-1.8401085370891291E-2</v>
      </c>
      <c r="BJ192" s="41">
        <f t="shared" si="118"/>
        <v>-3.7327158109593572</v>
      </c>
      <c r="BK192" s="41">
        <f t="shared" si="119"/>
        <v>-4.6284826936498595E-2</v>
      </c>
      <c r="BL192" s="41">
        <f t="shared" si="120"/>
        <v>9.8039856016506593E-3</v>
      </c>
      <c r="BM192" s="41">
        <f t="shared" si="121"/>
        <v>-1.9490176114134672E-2</v>
      </c>
      <c r="BN192" s="41">
        <f t="shared" si="122"/>
        <v>-4.4640739876710002E-2</v>
      </c>
      <c r="BO192" s="41">
        <f t="shared" si="123"/>
        <v>6.8027473227526203E-3</v>
      </c>
      <c r="BP192" s="41">
        <f t="shared" si="124"/>
        <v>-2.3146020267203696E-2</v>
      </c>
      <c r="BQ192" s="41">
        <f t="shared" si="125"/>
        <v>9.3410640460300579E-3</v>
      </c>
      <c r="BR192" s="41">
        <f t="shared" si="126"/>
        <v>8.4849562700070741E-3</v>
      </c>
      <c r="BS192" s="41">
        <f t="shared" si="127"/>
        <v>-4.5977092486295425E-3</v>
      </c>
      <c r="BT192" s="41">
        <f t="shared" si="128"/>
        <v>-1.4131756139406756E-2</v>
      </c>
      <c r="BU192" s="41">
        <f t="shared" si="129"/>
        <v>2.5001302205417186E-2</v>
      </c>
      <c r="BV192" s="41">
        <f t="shared" si="130"/>
        <v>-5.7866345919813239E-3</v>
      </c>
      <c r="BW192" s="41">
        <f t="shared" si="131"/>
        <v>5.8873470257783016E-3</v>
      </c>
      <c r="BX192" s="47">
        <f t="shared" si="132"/>
        <v>-5.3676056251550208E-3</v>
      </c>
      <c r="BY192" s="47">
        <f t="shared" si="133"/>
        <v>-5.0632658815101105E-3</v>
      </c>
      <c r="BZ192" s="41">
        <f t="shared" si="134"/>
        <v>1.0889241590604976E-2</v>
      </c>
      <c r="CA192" s="41">
        <f t="shared" si="135"/>
        <v>1.5563549452971646E-2</v>
      </c>
      <c r="CB192" s="41">
        <f t="shared" si="136"/>
        <v>-1.0035962191122976E-2</v>
      </c>
      <c r="CC192" s="41">
        <f t="shared" si="137"/>
        <v>-2.6755040102791829E-3</v>
      </c>
      <c r="CD192" s="41">
        <f t="shared" si="138"/>
        <v>-4.3948672823801271E-2</v>
      </c>
      <c r="CE192" s="41">
        <f t="shared" si="139"/>
        <v>6.0837662678561312E-2</v>
      </c>
      <c r="CF192" s="41">
        <f t="shared" si="140"/>
        <v>8.118837565513616E-4</v>
      </c>
      <c r="CG192" s="41">
        <f t="shared" si="168"/>
        <v>-8.6854079351480328E-3</v>
      </c>
      <c r="CH192" s="41">
        <f t="shared" si="141"/>
        <v>-7.0135095091603455E-2</v>
      </c>
      <c r="CI192" s="41">
        <f t="shared" si="142"/>
        <v>1.0086124991769093E-3</v>
      </c>
      <c r="CJ192" s="41">
        <f t="shared" si="143"/>
        <v>5.5710450494554295E-3</v>
      </c>
      <c r="CK192" s="41">
        <f t="shared" si="144"/>
        <v>-6.7171447226093778E-2</v>
      </c>
      <c r="CL192" s="41">
        <f t="shared" si="145"/>
        <v>1.0599166266576979E-2</v>
      </c>
      <c r="CM192" s="41">
        <f t="shared" si="146"/>
        <v>3.1001934433207628E-2</v>
      </c>
      <c r="CN192" s="41">
        <f t="shared" si="147"/>
        <v>2.7877304254336332E-2</v>
      </c>
      <c r="CO192" s="41">
        <f t="shared" si="148"/>
        <v>-7.5637528917067737E-2</v>
      </c>
      <c r="CP192" s="41">
        <f t="shared" si="149"/>
        <v>-1.0582109330536972E-2</v>
      </c>
      <c r="CQ192" s="41">
        <f t="shared" si="150"/>
        <v>-3.1064509918924334E-3</v>
      </c>
      <c r="CR192" s="41">
        <f t="shared" si="151"/>
        <v>2.5879410534637812E-2</v>
      </c>
      <c r="CS192" s="41">
        <f t="shared" si="152"/>
        <v>-9.6895835153364678E-3</v>
      </c>
      <c r="CT192" s="41">
        <f t="shared" si="153"/>
        <v>3.2258092488825687E-3</v>
      </c>
      <c r="CU192" s="41">
        <f t="shared" si="154"/>
        <v>-1.18719241613101E-2</v>
      </c>
      <c r="CV192" s="41">
        <f t="shared" si="155"/>
        <v>-4.9124668270226414E-2</v>
      </c>
      <c r="CW192" s="41">
        <f t="shared" si="156"/>
        <v>6.3626184403354838E-3</v>
      </c>
      <c r="CX192" s="41">
        <f t="shared" si="157"/>
        <v>8.389219525778752E-3</v>
      </c>
      <c r="CY192" s="41">
        <f t="shared" si="158"/>
        <v>-2.1087561620096392E-2</v>
      </c>
      <c r="CZ192" s="41">
        <f t="shared" si="159"/>
        <v>3.7855436460544145E-3</v>
      </c>
      <c r="DA192" s="41">
        <f t="shared" si="160"/>
        <v>1.0641242145649583E-2</v>
      </c>
      <c r="DB192" s="41">
        <f t="shared" si="161"/>
        <v>-1.981772174972302E-2</v>
      </c>
      <c r="DC192" s="41">
        <f t="shared" si="162"/>
        <v>-4.3175890683310849E-3</v>
      </c>
      <c r="DD192" s="41">
        <f t="shared" si="163"/>
        <v>6.3623796913626993E-3</v>
      </c>
      <c r="DE192" s="41">
        <f t="shared" si="164"/>
        <v>2.9764871115923607E-3</v>
      </c>
      <c r="DF192" s="41">
        <f t="shared" si="165"/>
        <v>-4.8253211257258934E-2</v>
      </c>
      <c r="DG192" s="41">
        <f t="shared" si="166"/>
        <v>7.6294890969430904E-3</v>
      </c>
      <c r="DH192" s="47">
        <f t="shared" si="167"/>
        <v>-2.5325036899949978E-2</v>
      </c>
    </row>
    <row r="193" spans="1:112">
      <c r="A193" s="43">
        <v>42129</v>
      </c>
      <c r="B193" s="34">
        <v>29.440000999999999</v>
      </c>
      <c r="C193" s="34">
        <v>4.2568510000000002</v>
      </c>
      <c r="D193" s="34"/>
      <c r="E193" s="34">
        <v>7.03</v>
      </c>
      <c r="F193" s="34">
        <v>16.510000000000002</v>
      </c>
      <c r="G193" s="34">
        <v>73.567443999999995</v>
      </c>
      <c r="H193" s="34">
        <v>9.8075600000000005</v>
      </c>
      <c r="I193" s="34">
        <v>10.220000000000001</v>
      </c>
      <c r="J193" s="34">
        <v>476.57852200000002</v>
      </c>
      <c r="K193" s="34">
        <v>2.33</v>
      </c>
      <c r="L193" s="34">
        <v>97.129997000000003</v>
      </c>
      <c r="M193" s="34">
        <v>20.049999</v>
      </c>
      <c r="N193" s="34">
        <v>36.752715999999999</v>
      </c>
      <c r="O193" s="34">
        <v>6.5</v>
      </c>
      <c r="P193" s="34">
        <v>49.439999</v>
      </c>
      <c r="Q193" s="34">
        <v>9.3699999999999992</v>
      </c>
      <c r="R193" s="34">
        <v>27.450001</v>
      </c>
      <c r="S193" s="34">
        <v>70.945969000000005</v>
      </c>
      <c r="T193" s="34">
        <v>18.027505999999999</v>
      </c>
      <c r="U193" s="34">
        <v>26.450001</v>
      </c>
      <c r="V193" s="34">
        <v>4.9881650000000004</v>
      </c>
      <c r="W193" s="34">
        <v>39.43</v>
      </c>
      <c r="X193" s="34">
        <v>27.799999</v>
      </c>
      <c r="Y193" s="34">
        <v>13.823060999999999</v>
      </c>
      <c r="Z193" s="34">
        <v>23.684563000000001</v>
      </c>
      <c r="AA193" s="34">
        <v>77.168532999999996</v>
      </c>
      <c r="AB193" s="34">
        <v>34.190041000000001</v>
      </c>
      <c r="AC193" s="34">
        <v>13.67</v>
      </c>
      <c r="AD193" s="34">
        <v>45.639999000000003</v>
      </c>
      <c r="AE193" s="34">
        <v>24.804110999999999</v>
      </c>
      <c r="AF193" s="34">
        <v>7.19</v>
      </c>
      <c r="AG193" s="34">
        <v>140</v>
      </c>
      <c r="AH193" s="34">
        <v>33.761012999999998</v>
      </c>
      <c r="AI193" s="34">
        <v>67.864563000000004</v>
      </c>
      <c r="AJ193" s="34">
        <v>7.5540289999999999</v>
      </c>
      <c r="AK193" s="34">
        <v>18.790001</v>
      </c>
      <c r="AL193" s="34">
        <v>1.91</v>
      </c>
      <c r="AM193" s="34">
        <v>28.266870000000001</v>
      </c>
      <c r="AN193" s="34">
        <v>25.4</v>
      </c>
      <c r="AO193" s="34">
        <v>60.114285000000002</v>
      </c>
      <c r="AP193" s="34">
        <v>6</v>
      </c>
      <c r="AQ193" s="34">
        <v>12.98</v>
      </c>
      <c r="AR193" s="34">
        <v>8.4</v>
      </c>
      <c r="AS193" s="34">
        <v>36.419384000000001</v>
      </c>
      <c r="AT193" s="34">
        <v>11.1783</v>
      </c>
      <c r="AU193" s="34">
        <v>6.01</v>
      </c>
      <c r="AV193" s="34">
        <v>14.846393000000001</v>
      </c>
      <c r="AW193" s="34">
        <v>29.347555</v>
      </c>
      <c r="AX193" s="34">
        <v>12.84</v>
      </c>
      <c r="AY193" s="34">
        <v>19.639999</v>
      </c>
      <c r="AZ193" s="34">
        <v>64.970000999999996</v>
      </c>
      <c r="BA193" s="34">
        <v>35.450001</v>
      </c>
      <c r="BB193" s="34">
        <v>20.256895</v>
      </c>
      <c r="BC193" s="34">
        <v>28.297042999999999</v>
      </c>
      <c r="BD193" s="34">
        <v>35.509998000000003</v>
      </c>
      <c r="BE193" s="38"/>
      <c r="BF193" s="41">
        <f t="shared" si="115"/>
        <v>-5.1632876657080079E-2</v>
      </c>
      <c r="BG193" s="41">
        <f t="shared" si="116"/>
        <v>-2.8020284835097314E-2</v>
      </c>
      <c r="BH193" s="41"/>
      <c r="BI193" s="41">
        <f t="shared" si="117"/>
        <v>4.276556767260172E-3</v>
      </c>
      <c r="BJ193" s="41">
        <f t="shared" si="118"/>
        <v>-2.6891313469454375E-2</v>
      </c>
      <c r="BK193" s="41">
        <f t="shared" si="119"/>
        <v>-3.7985817078181605E-2</v>
      </c>
      <c r="BL193" s="41">
        <f t="shared" si="120"/>
        <v>-3.8791458384400464E-2</v>
      </c>
      <c r="BM193" s="41">
        <f t="shared" si="121"/>
        <v>-4.3089480538103568E-2</v>
      </c>
      <c r="BN193" s="41">
        <f t="shared" si="122"/>
        <v>-1.0929058877557107E-2</v>
      </c>
      <c r="BO193" s="41">
        <f t="shared" si="123"/>
        <v>-1.279335145990947E-2</v>
      </c>
      <c r="BP193" s="41">
        <f t="shared" si="124"/>
        <v>2.872110201595237E-2</v>
      </c>
      <c r="BQ193" s="41">
        <f t="shared" si="125"/>
        <v>3.501997037594292E-2</v>
      </c>
      <c r="BR193" s="41">
        <f t="shared" si="126"/>
        <v>-1.653767154408942E-2</v>
      </c>
      <c r="BS193" s="41">
        <f t="shared" si="127"/>
        <v>-1.5372793188863669E-3</v>
      </c>
      <c r="BT193" s="41">
        <f t="shared" si="128"/>
        <v>-2.2994135380946842E-2</v>
      </c>
      <c r="BU193" s="41">
        <f t="shared" si="129"/>
        <v>-3.6672522222017091E-2</v>
      </c>
      <c r="BV193" s="41">
        <f t="shared" si="130"/>
        <v>-4.3620206502939076E-3</v>
      </c>
      <c r="BW193" s="41">
        <f t="shared" si="131"/>
        <v>-1.2998336064514275E-2</v>
      </c>
      <c r="BX193" s="47">
        <f t="shared" si="132"/>
        <v>-1.6825448470946809E-2</v>
      </c>
      <c r="BY193" s="47">
        <f t="shared" si="133"/>
        <v>-4.1834676253664646E-2</v>
      </c>
      <c r="BZ193" s="41">
        <f t="shared" si="134"/>
        <v>-1.2715899885599362E-2</v>
      </c>
      <c r="CA193" s="41">
        <f t="shared" si="135"/>
        <v>-1.77372401754034E-3</v>
      </c>
      <c r="CB193" s="41">
        <f t="shared" si="136"/>
        <v>1.4398490867638695E-3</v>
      </c>
      <c r="CC193" s="41">
        <f t="shared" si="137"/>
        <v>-5.0130843040062149E-2</v>
      </c>
      <c r="CD193" s="41">
        <f t="shared" si="138"/>
        <v>-3.568700406313844E-2</v>
      </c>
      <c r="CE193" s="41">
        <f t="shared" si="139"/>
        <v>-0.10925237946323639</v>
      </c>
      <c r="CF193" s="41">
        <f t="shared" si="140"/>
        <v>-1.8564664120190137E-2</v>
      </c>
      <c r="CG193" s="41">
        <f t="shared" si="168"/>
        <v>1.4955020948743458E-2</v>
      </c>
      <c r="CH193" s="41">
        <f t="shared" si="141"/>
        <v>-7.103579502735663E-2</v>
      </c>
      <c r="CI193" s="41">
        <f t="shared" si="142"/>
        <v>-9.6958067696477884E-2</v>
      </c>
      <c r="CJ193" s="41">
        <f t="shared" si="143"/>
        <v>-1.3898542890543016E-3</v>
      </c>
      <c r="CK193" s="41">
        <f t="shared" si="144"/>
        <v>-7.4720361077543259E-3</v>
      </c>
      <c r="CL193" s="41">
        <f t="shared" si="145"/>
        <v>-2.2119467395047245E-2</v>
      </c>
      <c r="CM193" s="41">
        <f t="shared" si="146"/>
        <v>2.8207726247826328E-2</v>
      </c>
      <c r="CN193" s="41">
        <f t="shared" si="147"/>
        <v>-2.8491886629635452E-2</v>
      </c>
      <c r="CO193" s="41">
        <f t="shared" si="148"/>
        <v>0.11194603975976838</v>
      </c>
      <c r="CP193" s="41">
        <f t="shared" si="149"/>
        <v>1.5831465216680662E-2</v>
      </c>
      <c r="CQ193" s="41">
        <f t="shared" si="150"/>
        <v>-2.6600714565221104E-2</v>
      </c>
      <c r="CR193" s="41">
        <f t="shared" si="151"/>
        <v>-7.5793839369533669E-2</v>
      </c>
      <c r="CS193" s="41">
        <f t="shared" si="152"/>
        <v>-2.4785340196522419E-2</v>
      </c>
      <c r="CT193" s="41">
        <f t="shared" si="153"/>
        <v>-3.4401426717332435E-2</v>
      </c>
      <c r="CU193" s="41">
        <f t="shared" si="154"/>
        <v>3.2892550235891362E-2</v>
      </c>
      <c r="CV193" s="41">
        <f t="shared" si="155"/>
        <v>-1.6529301951210471E-2</v>
      </c>
      <c r="CW193" s="41">
        <f t="shared" si="156"/>
        <v>-7.1607482806102041E-3</v>
      </c>
      <c r="CX193" s="41">
        <f t="shared" si="157"/>
        <v>5.8310898121487304E-3</v>
      </c>
      <c r="CY193" s="41">
        <f t="shared" si="158"/>
        <v>-1.486402263214928E-2</v>
      </c>
      <c r="CZ193" s="41">
        <f t="shared" si="159"/>
        <v>1.5620416806820265E-2</v>
      </c>
      <c r="DA193" s="41">
        <f t="shared" si="160"/>
        <v>-2.396156199394818E-2</v>
      </c>
      <c r="DB193" s="41">
        <f t="shared" si="161"/>
        <v>-1.1614532420693114E-2</v>
      </c>
      <c r="DC193" s="41">
        <f t="shared" si="162"/>
        <v>-5.7384686620526489E-2</v>
      </c>
      <c r="DD193" s="41">
        <f t="shared" si="163"/>
        <v>-4.2636598909977889E-2</v>
      </c>
      <c r="DE193" s="41">
        <f t="shared" si="164"/>
        <v>-4.3064811171733552E-2</v>
      </c>
      <c r="DF193" s="41">
        <f t="shared" si="165"/>
        <v>-1.4413934198952996E-2</v>
      </c>
      <c r="DG193" s="41">
        <f t="shared" si="166"/>
        <v>-2.6114792697095907E-2</v>
      </c>
      <c r="DH193" s="47">
        <f t="shared" si="167"/>
        <v>3.4377404616452764E-2</v>
      </c>
    </row>
    <row r="194" spans="1:112">
      <c r="A194" s="43">
        <v>42130</v>
      </c>
      <c r="B194" s="34">
        <v>33.389999000000003</v>
      </c>
      <c r="C194" s="34">
        <v>4.4066179999999999</v>
      </c>
      <c r="D194" s="34"/>
      <c r="E194" s="34">
        <v>7.36</v>
      </c>
      <c r="F194" s="34">
        <v>16.989999999999998</v>
      </c>
      <c r="G194" s="34">
        <v>75.616378999999995</v>
      </c>
      <c r="H194" s="34">
        <v>10.016442</v>
      </c>
      <c r="I194" s="34">
        <v>10.48</v>
      </c>
      <c r="J194" s="34">
        <v>491.24249300000002</v>
      </c>
      <c r="K194" s="34">
        <v>2.4</v>
      </c>
      <c r="L194" s="34">
        <v>100.050003</v>
      </c>
      <c r="M194" s="34">
        <v>20.18</v>
      </c>
      <c r="N194" s="34">
        <v>37.059147000000003</v>
      </c>
      <c r="O194" s="34">
        <v>6.66</v>
      </c>
      <c r="P194" s="34">
        <v>50.389999000000003</v>
      </c>
      <c r="Q194" s="34">
        <v>9.24</v>
      </c>
      <c r="R194" s="34">
        <v>28.040001</v>
      </c>
      <c r="S194" s="34">
        <v>73.055519000000004</v>
      </c>
      <c r="T194" s="34">
        <v>18.057107999999999</v>
      </c>
      <c r="U194" s="34">
        <v>27.610001</v>
      </c>
      <c r="V194" s="34">
        <v>4.878736</v>
      </c>
      <c r="W194" s="34">
        <v>39.849997999999999</v>
      </c>
      <c r="X194" s="34">
        <v>28.370000999999998</v>
      </c>
      <c r="Y194" s="34">
        <v>13.803595</v>
      </c>
      <c r="Z194" s="34">
        <v>23.592661</v>
      </c>
      <c r="AA194" s="34">
        <v>84.152694999999994</v>
      </c>
      <c r="AB194" s="34">
        <v>35.433658999999999</v>
      </c>
      <c r="AC194" s="34">
        <v>13.42</v>
      </c>
      <c r="AD194" s="34">
        <v>48.330002</v>
      </c>
      <c r="AE194" s="34">
        <v>25.474491</v>
      </c>
      <c r="AF194" s="34">
        <v>7.28</v>
      </c>
      <c r="AG194" s="34">
        <v>140</v>
      </c>
      <c r="AH194" s="34">
        <v>33.870173999999999</v>
      </c>
      <c r="AI194" s="34">
        <v>69.781318999999996</v>
      </c>
      <c r="AJ194" s="34">
        <v>7.474132</v>
      </c>
      <c r="AK194" s="34">
        <v>19.100000000000001</v>
      </c>
      <c r="AL194" s="34">
        <v>1.9</v>
      </c>
      <c r="AM194" s="34">
        <v>28.720448000000001</v>
      </c>
      <c r="AN194" s="34">
        <v>26.500001999999999</v>
      </c>
      <c r="AO194" s="34">
        <v>60.971428000000003</v>
      </c>
      <c r="AP194" s="34">
        <v>6.2</v>
      </c>
      <c r="AQ194" s="34">
        <v>13.1</v>
      </c>
      <c r="AR194" s="34">
        <v>8.56</v>
      </c>
      <c r="AS194" s="34">
        <v>37.495384000000001</v>
      </c>
      <c r="AT194" s="34">
        <v>11.531102000000001</v>
      </c>
      <c r="AU194" s="34">
        <v>6</v>
      </c>
      <c r="AV194" s="34">
        <v>14.597878</v>
      </c>
      <c r="AW194" s="34">
        <v>29.448027</v>
      </c>
      <c r="AX194" s="34">
        <v>12.84</v>
      </c>
      <c r="AY194" s="34">
        <v>20.719999000000001</v>
      </c>
      <c r="AZ194" s="34">
        <v>64.919998000000007</v>
      </c>
      <c r="BA194" s="34">
        <v>36.32</v>
      </c>
      <c r="BB194" s="34">
        <v>20.470783000000001</v>
      </c>
      <c r="BC194" s="34">
        <v>28.556215000000002</v>
      </c>
      <c r="BD194" s="34">
        <v>35.229999999999997</v>
      </c>
      <c r="BE194" s="38"/>
      <c r="BF194" s="41">
        <f t="shared" si="115"/>
        <v>0.12590209617841014</v>
      </c>
      <c r="BG194" s="41">
        <f t="shared" si="116"/>
        <v>3.4577816762602881E-2</v>
      </c>
      <c r="BH194" s="41"/>
      <c r="BI194" s="41">
        <f t="shared" si="117"/>
        <v>4.5873226918211253E-2</v>
      </c>
      <c r="BJ194" s="41">
        <f t="shared" si="118"/>
        <v>2.8658677751803932E-2</v>
      </c>
      <c r="BK194" s="41">
        <f t="shared" si="119"/>
        <v>2.7470322240215568E-2</v>
      </c>
      <c r="BL194" s="41">
        <f t="shared" si="120"/>
        <v>2.1074425927168634E-2</v>
      </c>
      <c r="BM194" s="41">
        <f t="shared" si="121"/>
        <v>2.5122094117337672E-2</v>
      </c>
      <c r="BN194" s="41">
        <f t="shared" si="122"/>
        <v>3.0305383036652377E-2</v>
      </c>
      <c r="BO194" s="41">
        <f t="shared" si="123"/>
        <v>2.9600469776290682E-2</v>
      </c>
      <c r="BP194" s="41">
        <f t="shared" si="124"/>
        <v>2.9619834486951511E-2</v>
      </c>
      <c r="BQ194" s="41">
        <f t="shared" si="125"/>
        <v>6.4629110481977678E-3</v>
      </c>
      <c r="BR194" s="41">
        <f t="shared" si="126"/>
        <v>8.3030761727690399E-3</v>
      </c>
      <c r="BS194" s="41">
        <f t="shared" si="127"/>
        <v>2.431730765070643E-2</v>
      </c>
      <c r="BT194" s="41">
        <f t="shared" si="128"/>
        <v>1.9032929924401386E-2</v>
      </c>
      <c r="BU194" s="41">
        <f t="shared" si="129"/>
        <v>-1.397121059673795E-2</v>
      </c>
      <c r="BV194" s="41">
        <f t="shared" si="130"/>
        <v>2.1265893444315332E-2</v>
      </c>
      <c r="BW194" s="41">
        <f t="shared" si="131"/>
        <v>2.930109900151899E-2</v>
      </c>
      <c r="BX194" s="47">
        <f t="shared" si="132"/>
        <v>1.6406996422606694E-3</v>
      </c>
      <c r="BY194" s="47">
        <f t="shared" si="133"/>
        <v>4.2921866049332631E-2</v>
      </c>
      <c r="BZ194" s="41">
        <f t="shared" si="134"/>
        <v>-2.2181936740142856E-2</v>
      </c>
      <c r="CA194" s="41">
        <f t="shared" si="135"/>
        <v>1.05954071584812E-2</v>
      </c>
      <c r="CB194" s="41">
        <f t="shared" si="136"/>
        <v>2.0296299343893539E-2</v>
      </c>
      <c r="CC194" s="41">
        <f t="shared" si="137"/>
        <v>-1.4092189240317047E-3</v>
      </c>
      <c r="CD194" s="41">
        <f t="shared" si="138"/>
        <v>-3.8877966167350266E-3</v>
      </c>
      <c r="CE194" s="41">
        <f t="shared" si="139"/>
        <v>8.6641175956930744E-2</v>
      </c>
      <c r="CF194" s="41">
        <f t="shared" si="140"/>
        <v>3.5727784774973591E-2</v>
      </c>
      <c r="CG194" s="41">
        <f t="shared" si="168"/>
        <v>-2.3465008811236481E-3</v>
      </c>
      <c r="CH194" s="41">
        <f t="shared" si="141"/>
        <v>5.7268024155886242E-2</v>
      </c>
      <c r="CI194" s="41">
        <f t="shared" si="142"/>
        <v>2.6668192973981521E-2</v>
      </c>
      <c r="CJ194" s="41">
        <f t="shared" si="143"/>
        <v>1.2439690475639201E-2</v>
      </c>
      <c r="CK194" s="41">
        <f t="shared" si="144"/>
        <v>0</v>
      </c>
      <c r="CL194" s="41">
        <f t="shared" si="145"/>
        <v>3.2281289043632304E-3</v>
      </c>
      <c r="CM194" s="41">
        <f t="shared" si="146"/>
        <v>2.7852339369447213E-2</v>
      </c>
      <c r="CN194" s="41">
        <f t="shared" si="147"/>
        <v>-1.0633071175661254E-2</v>
      </c>
      <c r="CO194" s="41">
        <f t="shared" si="148"/>
        <v>1.6363468407413907E-2</v>
      </c>
      <c r="CP194" s="41">
        <f t="shared" si="149"/>
        <v>-5.2493558861436782E-3</v>
      </c>
      <c r="CQ194" s="41">
        <f t="shared" si="150"/>
        <v>1.5918895444054254E-2</v>
      </c>
      <c r="CR194" s="41">
        <f t="shared" si="151"/>
        <v>4.2395634439380839E-2</v>
      </c>
      <c r="CS194" s="41">
        <f t="shared" si="152"/>
        <v>1.4157860514156351E-2</v>
      </c>
      <c r="CT194" s="41">
        <f t="shared" si="153"/>
        <v>3.278982282299097E-2</v>
      </c>
      <c r="CU194" s="41">
        <f t="shared" si="154"/>
        <v>9.2025189311619199E-3</v>
      </c>
      <c r="CV194" s="41">
        <f t="shared" si="155"/>
        <v>1.8868484304382736E-2</v>
      </c>
      <c r="CW194" s="41">
        <f t="shared" si="156"/>
        <v>2.9116671693638716E-2</v>
      </c>
      <c r="CX194" s="41">
        <f t="shared" si="157"/>
        <v>3.1073507550090723E-2</v>
      </c>
      <c r="CY194" s="41">
        <f t="shared" si="158"/>
        <v>-1.6652793190612089E-3</v>
      </c>
      <c r="CZ194" s="41">
        <f t="shared" si="159"/>
        <v>-1.6880764436596009E-2</v>
      </c>
      <c r="DA194" s="41">
        <f t="shared" si="160"/>
        <v>3.4176750830339766E-3</v>
      </c>
      <c r="DB194" s="41">
        <f t="shared" si="161"/>
        <v>0</v>
      </c>
      <c r="DC194" s="41">
        <f t="shared" si="162"/>
        <v>5.3531117118911398E-2</v>
      </c>
      <c r="DD194" s="41">
        <f t="shared" si="163"/>
        <v>-7.69928444915897E-4</v>
      </c>
      <c r="DE194" s="41">
        <f t="shared" si="164"/>
        <v>2.4245272546211658E-2</v>
      </c>
      <c r="DF194" s="41">
        <f t="shared" si="165"/>
        <v>1.0503420615972429E-2</v>
      </c>
      <c r="DG194" s="41">
        <f t="shared" si="166"/>
        <v>9.1172891200961819E-3</v>
      </c>
      <c r="DH194" s="47">
        <f t="shared" si="167"/>
        <v>-7.9162982796860595E-3</v>
      </c>
    </row>
    <row r="195" spans="1:112">
      <c r="A195" s="43">
        <v>42131</v>
      </c>
      <c r="B195" s="34">
        <v>33.040000999999997</v>
      </c>
      <c r="C195" s="34">
        <v>4.3374940000000004</v>
      </c>
      <c r="D195" s="34"/>
      <c r="E195" s="34">
        <v>7.56</v>
      </c>
      <c r="F195" s="34">
        <v>700</v>
      </c>
      <c r="G195" s="34">
        <v>76.691338000000002</v>
      </c>
      <c r="H195" s="34">
        <v>10.016442</v>
      </c>
      <c r="I195" s="34">
        <v>10.58</v>
      </c>
      <c r="J195" s="34">
        <v>498.574432</v>
      </c>
      <c r="K195" s="34">
        <v>2.39</v>
      </c>
      <c r="L195" s="34">
        <v>98.730002999999996</v>
      </c>
      <c r="M195" s="34">
        <v>20.48</v>
      </c>
      <c r="N195" s="34">
        <v>36.957005000000002</v>
      </c>
      <c r="O195" s="34">
        <v>6.72</v>
      </c>
      <c r="P195" s="34">
        <v>48.549999</v>
      </c>
      <c r="Q195" s="34">
        <v>8.8000000000000007</v>
      </c>
      <c r="R195" s="34">
        <v>28.309999000000001</v>
      </c>
      <c r="S195" s="34">
        <v>72.989891</v>
      </c>
      <c r="T195" s="34">
        <v>17.366398</v>
      </c>
      <c r="U195" s="34">
        <v>27.360001</v>
      </c>
      <c r="V195" s="34">
        <v>4.951689</v>
      </c>
      <c r="W195" s="34">
        <v>39.840000000000003</v>
      </c>
      <c r="X195" s="34">
        <v>27.780000999999999</v>
      </c>
      <c r="Y195" s="34">
        <v>14.553153999999999</v>
      </c>
      <c r="Z195" s="34">
        <v>23.734684000000001</v>
      </c>
      <c r="AA195" s="34">
        <v>80.422675999999996</v>
      </c>
      <c r="AB195" s="34">
        <v>35.499614999999999</v>
      </c>
      <c r="AC195" s="34">
        <v>13.07</v>
      </c>
      <c r="AD195" s="34">
        <v>48.939999</v>
      </c>
      <c r="AE195" s="34">
        <v>25.097975000000002</v>
      </c>
      <c r="AF195" s="34">
        <v>7.25</v>
      </c>
      <c r="AG195" s="34">
        <v>141.75</v>
      </c>
      <c r="AH195" s="34">
        <v>35.298496</v>
      </c>
      <c r="AI195" s="34">
        <v>69.654831000000001</v>
      </c>
      <c r="AJ195" s="34">
        <v>7.3533559999999998</v>
      </c>
      <c r="AK195" s="34">
        <v>19.16</v>
      </c>
      <c r="AL195" s="34">
        <v>2.0299999999999998</v>
      </c>
      <c r="AM195" s="34">
        <v>28.829305999999999</v>
      </c>
      <c r="AN195" s="34">
        <v>26.500001999999999</v>
      </c>
      <c r="AO195" s="34">
        <v>61.48</v>
      </c>
      <c r="AP195" s="34">
        <v>6.13</v>
      </c>
      <c r="AQ195" s="34">
        <v>12.81</v>
      </c>
      <c r="AR195" s="34">
        <v>8.56</v>
      </c>
      <c r="AS195" s="34">
        <v>37.815280999999999</v>
      </c>
      <c r="AT195" s="34">
        <v>11.336130000000001</v>
      </c>
      <c r="AU195" s="34">
        <v>7</v>
      </c>
      <c r="AV195" s="34">
        <v>14.607082</v>
      </c>
      <c r="AW195" s="34">
        <v>29.866682000000001</v>
      </c>
      <c r="AX195" s="34">
        <v>13.26</v>
      </c>
      <c r="AY195" s="34">
        <v>21</v>
      </c>
      <c r="AZ195" s="34">
        <v>64.400002000000001</v>
      </c>
      <c r="BA195" s="34">
        <v>37.349997999999999</v>
      </c>
      <c r="BB195" s="34">
        <v>20.542078</v>
      </c>
      <c r="BC195" s="34">
        <v>28.412233000000001</v>
      </c>
      <c r="BD195" s="34">
        <v>35.68</v>
      </c>
      <c r="BE195" s="38"/>
      <c r="BF195" s="41">
        <f t="shared" si="115"/>
        <v>-1.0537445087355612E-2</v>
      </c>
      <c r="BG195" s="41">
        <f t="shared" si="116"/>
        <v>-1.5810739834808293E-2</v>
      </c>
      <c r="BH195" s="41"/>
      <c r="BI195" s="41">
        <f t="shared" si="117"/>
        <v>2.681125745065677E-2</v>
      </c>
      <c r="BJ195" s="41">
        <f t="shared" si="118"/>
        <v>3.7184553993595642</v>
      </c>
      <c r="BK195" s="41">
        <f t="shared" si="119"/>
        <v>1.4115855329897417E-2</v>
      </c>
      <c r="BL195" s="41">
        <f t="shared" si="120"/>
        <v>0</v>
      </c>
      <c r="BM195" s="41">
        <f t="shared" si="121"/>
        <v>9.4967475372572073E-3</v>
      </c>
      <c r="BN195" s="41">
        <f t="shared" si="122"/>
        <v>1.4815008550010392E-2</v>
      </c>
      <c r="BO195" s="41">
        <f t="shared" si="123"/>
        <v>-4.1753714104805105E-3</v>
      </c>
      <c r="BP195" s="41">
        <f t="shared" si="124"/>
        <v>-1.3281209005490803E-2</v>
      </c>
      <c r="BQ195" s="41">
        <f t="shared" si="125"/>
        <v>1.4756785245844117E-2</v>
      </c>
      <c r="BR195" s="41">
        <f t="shared" si="126"/>
        <v>-2.7599939223927178E-3</v>
      </c>
      <c r="BS195" s="41">
        <f t="shared" si="127"/>
        <v>8.9686699827603161E-3</v>
      </c>
      <c r="BT195" s="41">
        <f t="shared" si="128"/>
        <v>-3.7198548707287851E-2</v>
      </c>
      <c r="BU195" s="41">
        <f t="shared" si="129"/>
        <v>-4.8790164169431945E-2</v>
      </c>
      <c r="BV195" s="41">
        <f t="shared" si="130"/>
        <v>9.5829659708734447E-3</v>
      </c>
      <c r="BW195" s="41">
        <f t="shared" si="131"/>
        <v>-8.9873422817517341E-4</v>
      </c>
      <c r="BX195" s="47">
        <f t="shared" si="132"/>
        <v>-3.9002212553807786E-2</v>
      </c>
      <c r="BY195" s="47">
        <f t="shared" si="133"/>
        <v>-9.0959328567670576E-3</v>
      </c>
      <c r="BZ195" s="41">
        <f t="shared" si="134"/>
        <v>1.4842560581120221E-2</v>
      </c>
      <c r="CA195" s="41">
        <f t="shared" si="135"/>
        <v>-2.5092233161946745E-4</v>
      </c>
      <c r="CB195" s="41">
        <f t="shared" si="136"/>
        <v>-2.1015910745944045E-2</v>
      </c>
      <c r="CC195" s="41">
        <f t="shared" si="137"/>
        <v>5.2878674402367064E-2</v>
      </c>
      <c r="CD195" s="41">
        <f t="shared" si="138"/>
        <v>6.0017491501880319E-3</v>
      </c>
      <c r="CE195" s="41">
        <f t="shared" si="139"/>
        <v>-4.5336770047611961E-2</v>
      </c>
      <c r="CF195" s="41">
        <f t="shared" si="140"/>
        <v>1.8596637456277983E-3</v>
      </c>
      <c r="CG195" s="41">
        <f t="shared" si="168"/>
        <v>3.4632164379092438E-2</v>
      </c>
      <c r="CH195" s="41">
        <f t="shared" si="141"/>
        <v>1.2542510342185684E-2</v>
      </c>
      <c r="CI195" s="41">
        <f t="shared" si="142"/>
        <v>-1.4890432943949639E-2</v>
      </c>
      <c r="CJ195" s="41">
        <f t="shared" si="143"/>
        <v>-4.1293933420111784E-3</v>
      </c>
      <c r="CK195" s="41">
        <f t="shared" si="144"/>
        <v>1.242251999855711E-2</v>
      </c>
      <c r="CL195" s="41">
        <f t="shared" si="145"/>
        <v>4.13055526931638E-2</v>
      </c>
      <c r="CM195" s="41">
        <f t="shared" si="146"/>
        <v>-1.8142789326259937E-3</v>
      </c>
      <c r="CN195" s="41">
        <f t="shared" si="147"/>
        <v>-1.6291184478154218E-2</v>
      </c>
      <c r="CO195" s="41">
        <f t="shared" si="148"/>
        <v>3.1364374901303115E-3</v>
      </c>
      <c r="CP195" s="41">
        <f t="shared" si="149"/>
        <v>6.6181906881301183E-2</v>
      </c>
      <c r="CQ195" s="41">
        <f t="shared" si="150"/>
        <v>3.7830962693468978E-3</v>
      </c>
      <c r="CR195" s="41">
        <f t="shared" si="151"/>
        <v>0</v>
      </c>
      <c r="CS195" s="41">
        <f t="shared" si="152"/>
        <v>8.306557670181184E-3</v>
      </c>
      <c r="CT195" s="41">
        <f t="shared" si="153"/>
        <v>-1.1354542102925897E-2</v>
      </c>
      <c r="CU195" s="41">
        <f t="shared" si="154"/>
        <v>-2.2386114298462875E-2</v>
      </c>
      <c r="CV195" s="41">
        <f t="shared" si="155"/>
        <v>0</v>
      </c>
      <c r="CW195" s="41">
        <f t="shared" si="156"/>
        <v>8.4954481276166231E-3</v>
      </c>
      <c r="CX195" s="41">
        <f t="shared" si="157"/>
        <v>-1.7052936257556592E-2</v>
      </c>
      <c r="CY195" s="41">
        <f t="shared" si="158"/>
        <v>0.15415067982725836</v>
      </c>
      <c r="CZ195" s="41">
        <f t="shared" si="159"/>
        <v>6.303039144525454E-4</v>
      </c>
      <c r="DA195" s="41">
        <f t="shared" si="160"/>
        <v>1.4116631758785268E-2</v>
      </c>
      <c r="DB195" s="41">
        <f t="shared" si="161"/>
        <v>3.2186686495901284E-2</v>
      </c>
      <c r="DC195" s="41">
        <f t="shared" si="162"/>
        <v>1.3423068594690118E-2</v>
      </c>
      <c r="DD195" s="41">
        <f t="shared" si="163"/>
        <v>-8.0420476730347148E-3</v>
      </c>
      <c r="DE195" s="41">
        <f t="shared" si="164"/>
        <v>2.7964304298208852E-2</v>
      </c>
      <c r="DF195" s="41">
        <f t="shared" si="165"/>
        <v>3.4767177942177396E-3</v>
      </c>
      <c r="DG195" s="41">
        <f t="shared" si="166"/>
        <v>-5.0548088153867278E-3</v>
      </c>
      <c r="DH195" s="47">
        <f t="shared" si="167"/>
        <v>1.2692315358662543E-2</v>
      </c>
    </row>
    <row r="196" spans="1:112">
      <c r="A196" s="43">
        <v>42132</v>
      </c>
      <c r="B196" s="34">
        <v>32.470001000000003</v>
      </c>
      <c r="C196" s="34">
        <v>4.2971719999999998</v>
      </c>
      <c r="D196" s="34"/>
      <c r="E196" s="34">
        <v>7.14</v>
      </c>
      <c r="F196" s="34">
        <v>16.649999999999999</v>
      </c>
      <c r="G196" s="34">
        <v>78.326774999999998</v>
      </c>
      <c r="H196" s="34">
        <v>10.056231</v>
      </c>
      <c r="I196" s="34">
        <v>10.58</v>
      </c>
      <c r="J196" s="34">
        <v>482.863068</v>
      </c>
      <c r="K196" s="34">
        <v>2.3969999999999998</v>
      </c>
      <c r="L196" s="34">
        <v>100.279999</v>
      </c>
      <c r="M196" s="34">
        <v>20.399999999999999</v>
      </c>
      <c r="N196" s="34">
        <v>36.641292999999997</v>
      </c>
      <c r="O196" s="34">
        <v>6.7</v>
      </c>
      <c r="P196" s="34">
        <v>48.720001000000003</v>
      </c>
      <c r="Q196" s="34">
        <v>8.59</v>
      </c>
      <c r="R196" s="34">
        <v>28.440000999999999</v>
      </c>
      <c r="S196" s="34">
        <v>72.642982000000003</v>
      </c>
      <c r="T196" s="34">
        <v>16.93224</v>
      </c>
      <c r="U196" s="34">
        <v>27.860001</v>
      </c>
      <c r="V196" s="34">
        <v>4.8422580000000002</v>
      </c>
      <c r="W196" s="34">
        <v>39.720001000000003</v>
      </c>
      <c r="X196" s="34">
        <v>26.83</v>
      </c>
      <c r="Y196" s="34">
        <v>14.183242</v>
      </c>
      <c r="Z196" s="34">
        <v>23.45899</v>
      </c>
      <c r="AA196" s="34">
        <v>79.488776999999999</v>
      </c>
      <c r="AB196" s="34">
        <v>36.102581000000001</v>
      </c>
      <c r="AC196" s="34">
        <v>13.2</v>
      </c>
      <c r="AD196" s="34">
        <v>48.41</v>
      </c>
      <c r="AE196" s="34">
        <v>25.483675000000002</v>
      </c>
      <c r="AF196" s="34">
        <v>7.17</v>
      </c>
      <c r="AG196" s="34">
        <v>149.10000600000001</v>
      </c>
      <c r="AH196" s="34">
        <v>35.080151000000001</v>
      </c>
      <c r="AI196" s="34">
        <v>69.022407999999999</v>
      </c>
      <c r="AJ196" s="34">
        <v>7.45648</v>
      </c>
      <c r="AK196" s="34">
        <v>19.670000000000002</v>
      </c>
      <c r="AL196" s="34">
        <v>2.1</v>
      </c>
      <c r="AM196" s="34">
        <v>28.793018</v>
      </c>
      <c r="AN196" s="34">
        <v>26.800001000000002</v>
      </c>
      <c r="AO196" s="34">
        <v>60.634284999999998</v>
      </c>
      <c r="AP196" s="34">
        <v>6.19</v>
      </c>
      <c r="AQ196" s="34">
        <v>12.82</v>
      </c>
      <c r="AR196" s="34">
        <v>8.6</v>
      </c>
      <c r="AS196" s="34">
        <v>38.648941000000001</v>
      </c>
      <c r="AT196" s="34">
        <v>11.363985</v>
      </c>
      <c r="AU196" s="34">
        <v>7.02</v>
      </c>
      <c r="AV196" s="34">
        <v>15.085702</v>
      </c>
      <c r="AW196" s="34">
        <v>30.117878000000001</v>
      </c>
      <c r="AX196" s="34">
        <v>13.3</v>
      </c>
      <c r="AY196" s="34">
        <v>20.969999000000001</v>
      </c>
      <c r="AZ196" s="34">
        <v>60.66</v>
      </c>
      <c r="BA196" s="34">
        <v>38.150002000000001</v>
      </c>
      <c r="BB196" s="34">
        <v>20.524258</v>
      </c>
      <c r="BC196" s="34">
        <v>28.489023</v>
      </c>
      <c r="BD196" s="34">
        <v>37.25</v>
      </c>
      <c r="BE196" s="38"/>
      <c r="BF196" s="41">
        <f t="shared" ref="BF196:BF259" si="169">LN(B196/B195)</f>
        <v>-1.7402362006707011E-2</v>
      </c>
      <c r="BG196" s="41">
        <f t="shared" ref="BG196:BG259" si="170">LN(C196/C195)</f>
        <v>-9.339630068496101E-3</v>
      </c>
      <c r="BH196" s="41"/>
      <c r="BI196" s="41">
        <f t="shared" ref="BI196:BI259" si="171">LN(E196/E195)</f>
        <v>-5.7158413839948637E-2</v>
      </c>
      <c r="BJ196" s="41">
        <f t="shared" ref="BJ196:BJ259" si="172">LN(F196/F195)</f>
        <v>-3.7386701186169518</v>
      </c>
      <c r="BK196" s="41">
        <f t="shared" ref="BK196:BK259" si="173">LN(G196/G195)</f>
        <v>2.1100730078222985E-2</v>
      </c>
      <c r="BL196" s="41">
        <f t="shared" ref="BL196:BL259" si="174">LN(H196/H195)</f>
        <v>3.9644996074495488E-3</v>
      </c>
      <c r="BM196" s="41">
        <f t="shared" ref="BM196:BM259" si="175">LN(I196/I195)</f>
        <v>0</v>
      </c>
      <c r="BN196" s="41">
        <f t="shared" ref="BN196:BN259" si="176">LN(J196/J195)</f>
        <v>-3.201977983940274E-2</v>
      </c>
      <c r="BO196" s="41">
        <f t="shared" ref="BO196:BO259" si="177">LN(K196/K195)</f>
        <v>2.9245895088278878E-3</v>
      </c>
      <c r="BP196" s="41">
        <f t="shared" ref="BP196:BP259" si="178">LN(L196/L195)</f>
        <v>1.5577381308755665E-2</v>
      </c>
      <c r="BQ196" s="41">
        <f t="shared" ref="BQ196:BQ259" si="179">LN(M196/M195)</f>
        <v>-3.9138993211364406E-3</v>
      </c>
      <c r="BR196" s="41">
        <f t="shared" ref="BR196:BR259" si="180">LN(N196/N195)</f>
        <v>-8.5793814557176846E-3</v>
      </c>
      <c r="BS196" s="41">
        <f t="shared" ref="BS196:BS259" si="181">LN(O196/O195)</f>
        <v>-2.9806281381377893E-3</v>
      </c>
      <c r="BT196" s="41">
        <f t="shared" ref="BT196:BT259" si="182">LN(P196/P195)</f>
        <v>3.4954697870816704E-3</v>
      </c>
      <c r="BU196" s="41">
        <f t="shared" ref="BU196:BU259" si="183">LN(Q196/Q195)</f>
        <v>-2.4152985487996843E-2</v>
      </c>
      <c r="BV196" s="41">
        <f t="shared" ref="BV196:BV259" si="184">LN(R196/R195)</f>
        <v>4.5815762961830811E-3</v>
      </c>
      <c r="BW196" s="41">
        <f t="shared" ref="BW196:BW259" si="185">LN(S196/S195)</f>
        <v>-4.764166894619835E-3</v>
      </c>
      <c r="BX196" s="47">
        <f t="shared" ref="BX196:BX259" si="186">LN(T196/T195)</f>
        <v>-2.5317692819367084E-2</v>
      </c>
      <c r="BY196" s="47">
        <f t="shared" ref="BY196:BY226" si="187">LN(U196/U195)</f>
        <v>1.8109874941356859E-2</v>
      </c>
      <c r="BZ196" s="41">
        <f t="shared" ref="BZ196:BZ259" si="188">LN(V196/V195)</f>
        <v>-2.2347589638818117E-2</v>
      </c>
      <c r="CA196" s="41">
        <f t="shared" ref="CA196:CA259" si="189">LN(W196/W195)</f>
        <v>-3.0165683631923207E-3</v>
      </c>
      <c r="CB196" s="41">
        <f t="shared" ref="CB196:CB259" si="190">LN(X196/X195)</f>
        <v>-3.4795708885784558E-2</v>
      </c>
      <c r="CC196" s="41">
        <f t="shared" ref="CC196:CC259" si="191">LN(Y196/Y195)</f>
        <v>-2.5746613038203362E-2</v>
      </c>
      <c r="CD196" s="41">
        <f t="shared" ref="CD196:CD259" si="192">LN(Z196/Z195)</f>
        <v>-1.168364794770573E-2</v>
      </c>
      <c r="CE196" s="41">
        <f t="shared" ref="CE196:CE259" si="193">LN(AA196/AA195)</f>
        <v>-1.1680334336598021E-2</v>
      </c>
      <c r="CF196" s="41">
        <f t="shared" ref="CF196:CF259" si="194">LN(AB196/AB195)</f>
        <v>1.684250727586507E-2</v>
      </c>
      <c r="CG196" s="41">
        <f t="shared" si="168"/>
        <v>-2.6831812815505084E-2</v>
      </c>
      <c r="CH196" s="41">
        <f t="shared" ref="CH196:CH259" si="195">LN(AD196/AD195)</f>
        <v>-1.0888633629738961E-2</v>
      </c>
      <c r="CI196" s="41">
        <f t="shared" ref="CI196:CI259" si="196">LN(AE196/AE195)</f>
        <v>1.5250885480622004E-2</v>
      </c>
      <c r="CJ196" s="41">
        <f t="shared" ref="CJ196:CJ259" si="197">LN(AF196/AF195)</f>
        <v>-1.1095814255054463E-2</v>
      </c>
      <c r="CK196" s="41">
        <f t="shared" ref="CK196:CK259" si="198">LN(AG196/AG195)</f>
        <v>5.0552319404279206E-2</v>
      </c>
      <c r="CL196" s="41">
        <f t="shared" ref="CL196:CL259" si="199">LN(AH196/AH195)</f>
        <v>-6.204884857588645E-3</v>
      </c>
      <c r="CM196" s="41">
        <f t="shared" ref="CM196:CM259" si="200">LN(AI196/AI195)</f>
        <v>-9.1208534122118011E-3</v>
      </c>
      <c r="CN196" s="41">
        <f t="shared" ref="CN196:CN259" si="201">LN(AJ196/AJ195)</f>
        <v>1.3926645338777122E-2</v>
      </c>
      <c r="CO196" s="41">
        <f t="shared" ref="CO196:CO259" si="202">LN(AK196/AK195)</f>
        <v>2.6269859858253225E-2</v>
      </c>
      <c r="CP196" s="41">
        <f t="shared" ref="CP196:CP259" si="203">LN(AL196/AL195)</f>
        <v>3.3901551675681416E-2</v>
      </c>
      <c r="CQ196" s="41">
        <f t="shared" ref="CQ196:CQ259" si="204">LN(AM196/AM195)</f>
        <v>-1.2595120181956711E-3</v>
      </c>
      <c r="CR196" s="41">
        <f t="shared" ref="CR196:CR259" si="205">LN(AN196/AN195)</f>
        <v>1.1257116366371509E-2</v>
      </c>
      <c r="CS196" s="41">
        <f t="shared" ref="CS196:CS259" si="206">LN(AO196/AO195)</f>
        <v>-1.3851426500546953E-2</v>
      </c>
      <c r="CT196" s="41">
        <f t="shared" ref="CT196:CT259" si="207">LN(AP196/AP195)</f>
        <v>9.7403367483848043E-3</v>
      </c>
      <c r="CU196" s="41">
        <f t="shared" ref="CU196:CU259" si="208">LN(AQ196/AQ195)</f>
        <v>7.8033558388110487E-4</v>
      </c>
      <c r="CV196" s="41">
        <f t="shared" ref="CV196:CV259" si="209">LN(AR196/AR195)</f>
        <v>4.6620131058111502E-3</v>
      </c>
      <c r="CW196" s="41">
        <f t="shared" ref="CW196:CW259" si="210">LN(AS196/AS195)</f>
        <v>2.1806094722741129E-2</v>
      </c>
      <c r="CX196" s="41">
        <f t="shared" ref="CX196:CX259" si="211">LN(AT196/AT195)</f>
        <v>2.4541738207771724E-3</v>
      </c>
      <c r="CY196" s="41">
        <f t="shared" ref="CY196:CY259" si="212">LN(AU196/AU195)</f>
        <v>2.8530689824064807E-3</v>
      </c>
      <c r="CZ196" s="41">
        <f t="shared" ref="CZ196:CZ259" si="213">LN(AV196/AV195)</f>
        <v>3.2240928222826599E-2</v>
      </c>
      <c r="DA196" s="41">
        <f t="shared" ref="DA196:DA259" si="214">LN(AW196/AW195)</f>
        <v>8.3754042171425829E-3</v>
      </c>
      <c r="DB196" s="41">
        <f t="shared" ref="DB196:DB259" si="215">LN(AX196/AX195)</f>
        <v>3.0120504699916212E-3</v>
      </c>
      <c r="DC196" s="41">
        <f t="shared" ref="DC196:DC259" si="216">LN(AY196/AY195)</f>
        <v>-1.429640496767585E-3</v>
      </c>
      <c r="DD196" s="41">
        <f t="shared" ref="DD196:DD259" si="217">LN(AZ196/AZ195)</f>
        <v>-5.9829161905773143E-2</v>
      </c>
      <c r="DE196" s="41">
        <f t="shared" ref="DE196:DE259" si="218">LN(BA196/BA195)</f>
        <v>2.1192952123802847E-2</v>
      </c>
      <c r="DF196" s="41">
        <f t="shared" ref="DF196:DF259" si="219">LN(BB196/BB195)</f>
        <v>-8.6786418532610481E-4</v>
      </c>
      <c r="DG196" s="41">
        <f t="shared" ref="DG196:DG259" si="220">LN(BC196/BC195)</f>
        <v>2.6990633253353062E-3</v>
      </c>
      <c r="DH196" s="47">
        <f t="shared" ref="DH196:DH225" si="221">LN(BD196/BD195)</f>
        <v>4.3061637113759925E-2</v>
      </c>
    </row>
    <row r="197" spans="1:112">
      <c r="A197" s="43">
        <v>42135</v>
      </c>
      <c r="B197" s="34">
        <v>34.849997999999999</v>
      </c>
      <c r="C197" s="34">
        <v>4.2680579999999999</v>
      </c>
      <c r="D197" s="34"/>
      <c r="E197" s="34">
        <v>7.12</v>
      </c>
      <c r="F197" s="34">
        <v>16.450001</v>
      </c>
      <c r="G197" s="34">
        <v>80.798339999999996</v>
      </c>
      <c r="H197" s="34">
        <v>10.24522</v>
      </c>
      <c r="I197" s="34">
        <v>10.7</v>
      </c>
      <c r="J197" s="34">
        <v>495.43215900000001</v>
      </c>
      <c r="K197" s="34">
        <v>2.52</v>
      </c>
      <c r="L197" s="34">
        <v>98.260002</v>
      </c>
      <c r="M197" s="34">
        <v>20</v>
      </c>
      <c r="N197" s="34">
        <v>37.040576999999999</v>
      </c>
      <c r="O197" s="34">
        <v>6.83</v>
      </c>
      <c r="P197" s="34">
        <v>51.060001</v>
      </c>
      <c r="Q197" s="34">
        <v>8.14</v>
      </c>
      <c r="R197" s="34">
        <v>28.059999000000001</v>
      </c>
      <c r="S197" s="34">
        <v>74.143105000000006</v>
      </c>
      <c r="T197" s="34">
        <v>16.853300000000001</v>
      </c>
      <c r="U197" s="34">
        <v>29.309999000000001</v>
      </c>
      <c r="V197" s="34">
        <v>4.8057829999999999</v>
      </c>
      <c r="W197" s="34">
        <v>39.799999</v>
      </c>
      <c r="X197" s="34">
        <v>26.870000999999998</v>
      </c>
      <c r="Y197" s="34">
        <v>14.280586</v>
      </c>
      <c r="Z197" s="34">
        <v>23.676207000000002</v>
      </c>
      <c r="AA197" s="34">
        <v>79.715179000000006</v>
      </c>
      <c r="AB197" s="34">
        <v>35.980103</v>
      </c>
      <c r="AC197" s="34">
        <v>12.79</v>
      </c>
      <c r="AD197" s="34">
        <v>49.07</v>
      </c>
      <c r="AE197" s="34">
        <v>25.492858999999999</v>
      </c>
      <c r="AF197" s="34">
        <v>7.18</v>
      </c>
      <c r="AG197" s="34">
        <v>132.300003</v>
      </c>
      <c r="AH197" s="34">
        <v>34.516109</v>
      </c>
      <c r="AI197" s="34">
        <v>69.450500000000005</v>
      </c>
      <c r="AJ197" s="34">
        <v>7.5363769999999999</v>
      </c>
      <c r="AK197" s="34">
        <v>19.07</v>
      </c>
      <c r="AL197" s="34">
        <v>2.15</v>
      </c>
      <c r="AM197" s="34">
        <v>28.838379</v>
      </c>
      <c r="AN197" s="34">
        <v>26.300001000000002</v>
      </c>
      <c r="AO197" s="34">
        <v>61.040000999999997</v>
      </c>
      <c r="AP197" s="34">
        <v>6.2</v>
      </c>
      <c r="AQ197" s="34">
        <v>13.06</v>
      </c>
      <c r="AR197" s="34">
        <v>8.68</v>
      </c>
      <c r="AS197" s="34">
        <v>38.571392000000003</v>
      </c>
      <c r="AT197" s="34">
        <v>11.549671</v>
      </c>
      <c r="AU197" s="34">
        <v>7.24</v>
      </c>
      <c r="AV197" s="34">
        <v>14.892414</v>
      </c>
      <c r="AW197" s="34">
        <v>31.072412</v>
      </c>
      <c r="AX197" s="34">
        <v>13.32</v>
      </c>
      <c r="AY197" s="34">
        <v>21.190000999999999</v>
      </c>
      <c r="AZ197" s="34">
        <v>61.849997999999999</v>
      </c>
      <c r="BA197" s="34">
        <v>38.130001</v>
      </c>
      <c r="BB197" s="34">
        <v>20.051922000000001</v>
      </c>
      <c r="BC197" s="34">
        <v>29.285724999999999</v>
      </c>
      <c r="BD197" s="34">
        <v>37.759998000000003</v>
      </c>
      <c r="BE197" s="38"/>
      <c r="BF197" s="41">
        <f t="shared" si="169"/>
        <v>7.0736462905308523E-2</v>
      </c>
      <c r="BG197" s="41">
        <f t="shared" si="170"/>
        <v>-6.7982090677715414E-3</v>
      </c>
      <c r="BH197" s="41"/>
      <c r="BI197" s="41">
        <f t="shared" si="171"/>
        <v>-2.8050509276086096E-3</v>
      </c>
      <c r="BJ197" s="41">
        <f t="shared" si="172"/>
        <v>-1.2084678424800089E-2</v>
      </c>
      <c r="BK197" s="41">
        <f t="shared" si="173"/>
        <v>3.1066922194757887E-2</v>
      </c>
      <c r="BL197" s="41">
        <f t="shared" si="174"/>
        <v>1.8618812965514087E-2</v>
      </c>
      <c r="BM197" s="41">
        <f t="shared" si="175"/>
        <v>1.1278315037707053E-2</v>
      </c>
      <c r="BN197" s="41">
        <f t="shared" si="176"/>
        <v>2.5697319816001516E-2</v>
      </c>
      <c r="BO197" s="41">
        <f t="shared" si="177"/>
        <v>5.0040946071084794E-2</v>
      </c>
      <c r="BP197" s="41">
        <f t="shared" si="178"/>
        <v>-2.0349216223350074E-2</v>
      </c>
      <c r="BQ197" s="41">
        <f t="shared" si="179"/>
        <v>-1.9802627296179643E-2</v>
      </c>
      <c r="BR197" s="41">
        <f t="shared" si="180"/>
        <v>1.0838158925839654E-2</v>
      </c>
      <c r="BS197" s="41">
        <f t="shared" si="181"/>
        <v>1.9217147185778351E-2</v>
      </c>
      <c r="BT197" s="41">
        <f t="shared" si="182"/>
        <v>4.6911787471046761E-2</v>
      </c>
      <c r="BU197" s="41">
        <f t="shared" si="183"/>
        <v>-5.3808555981715023E-2</v>
      </c>
      <c r="BV197" s="41">
        <f t="shared" si="184"/>
        <v>-1.3451601060387938E-2</v>
      </c>
      <c r="BW197" s="41">
        <f t="shared" si="185"/>
        <v>2.0440291859680486E-2</v>
      </c>
      <c r="BX197" s="47">
        <f t="shared" si="186"/>
        <v>-4.6730135822236393E-3</v>
      </c>
      <c r="BY197" s="47">
        <f t="shared" si="187"/>
        <v>5.0736716359338539E-2</v>
      </c>
      <c r="BZ197" s="41">
        <f t="shared" si="188"/>
        <v>-7.5611564619424681E-3</v>
      </c>
      <c r="CA197" s="41">
        <f t="shared" si="189"/>
        <v>2.0120228115582468E-3</v>
      </c>
      <c r="CB197" s="41">
        <f t="shared" si="190"/>
        <v>1.4897954060927414E-3</v>
      </c>
      <c r="CC197" s="41">
        <f t="shared" si="191"/>
        <v>6.8398656364548772E-3</v>
      </c>
      <c r="CD197" s="41">
        <f t="shared" si="192"/>
        <v>9.2168295260206656E-3</v>
      </c>
      <c r="CE197" s="41">
        <f t="shared" si="193"/>
        <v>2.8441774728300609E-3</v>
      </c>
      <c r="CF197" s="41">
        <f t="shared" si="194"/>
        <v>-3.3982674082141087E-3</v>
      </c>
      <c r="CG197" s="41">
        <f t="shared" si="168"/>
        <v>3.2865013619672943E-2</v>
      </c>
      <c r="CH197" s="41">
        <f t="shared" si="195"/>
        <v>1.3541446150209177E-2</v>
      </c>
      <c r="CI197" s="41">
        <f t="shared" si="196"/>
        <v>3.6032265745491852E-4</v>
      </c>
      <c r="CJ197" s="41">
        <f t="shared" si="197"/>
        <v>1.3937284486038831E-3</v>
      </c>
      <c r="CK197" s="41">
        <f t="shared" si="198"/>
        <v>-0.11954516821549389</v>
      </c>
      <c r="CL197" s="41">
        <f t="shared" si="199"/>
        <v>-1.6209329344891166E-2</v>
      </c>
      <c r="CM197" s="41">
        <f t="shared" si="200"/>
        <v>6.1830630990793592E-3</v>
      </c>
      <c r="CN197" s="41">
        <f t="shared" si="201"/>
        <v>1.0658109568515053E-2</v>
      </c>
      <c r="CO197" s="41">
        <f t="shared" si="202"/>
        <v>-3.0978212788640051E-2</v>
      </c>
      <c r="CP197" s="41">
        <f t="shared" si="203"/>
        <v>2.3530497410194036E-2</v>
      </c>
      <c r="CQ197" s="41">
        <f t="shared" si="204"/>
        <v>1.5741769843673912E-3</v>
      </c>
      <c r="CR197" s="41">
        <f t="shared" si="205"/>
        <v>-1.8832947623711269E-2</v>
      </c>
      <c r="CS197" s="41">
        <f t="shared" si="206"/>
        <v>6.6689111890532405E-3</v>
      </c>
      <c r="CT197" s="41">
        <f t="shared" si="207"/>
        <v>1.6142053545412009E-3</v>
      </c>
      <c r="CU197" s="41">
        <f t="shared" si="208"/>
        <v>1.854767235576105E-2</v>
      </c>
      <c r="CV197" s="41">
        <f t="shared" si="209"/>
        <v>9.2593254127967262E-3</v>
      </c>
      <c r="CW197" s="41">
        <f t="shared" si="210"/>
        <v>-2.0085131223195065E-3</v>
      </c>
      <c r="CX197" s="41">
        <f t="shared" si="211"/>
        <v>1.6207807680307832E-2</v>
      </c>
      <c r="CY197" s="41">
        <f t="shared" si="212"/>
        <v>3.0857988359905282E-2</v>
      </c>
      <c r="CZ197" s="41">
        <f t="shared" si="213"/>
        <v>-1.2895452037363172E-2</v>
      </c>
      <c r="DA197" s="41">
        <f t="shared" si="214"/>
        <v>3.1201402624626274E-2</v>
      </c>
      <c r="DB197" s="41">
        <f t="shared" si="215"/>
        <v>1.5026298845348749E-3</v>
      </c>
      <c r="DC197" s="41">
        <f t="shared" si="216"/>
        <v>1.0436622245622999E-2</v>
      </c>
      <c r="DD197" s="41">
        <f t="shared" si="217"/>
        <v>1.942756424176395E-2</v>
      </c>
      <c r="DE197" s="41">
        <f t="shared" si="218"/>
        <v>-5.2441005956348642E-4</v>
      </c>
      <c r="DF197" s="41">
        <f t="shared" si="219"/>
        <v>-2.3282494142308936E-2</v>
      </c>
      <c r="DG197" s="41">
        <f t="shared" si="220"/>
        <v>2.7581340749171464E-2</v>
      </c>
      <c r="DH197" s="47">
        <f t="shared" si="221"/>
        <v>1.3598343485628392E-2</v>
      </c>
    </row>
    <row r="198" spans="1:112">
      <c r="A198" s="43">
        <v>42136</v>
      </c>
      <c r="B198" s="34">
        <v>33.880001</v>
      </c>
      <c r="C198" s="34">
        <v>4.2040090000000001</v>
      </c>
      <c r="D198" s="34"/>
      <c r="E198" s="34">
        <v>7.11</v>
      </c>
      <c r="F198" s="34">
        <v>15.135</v>
      </c>
      <c r="G198" s="34">
        <v>80.008178999999998</v>
      </c>
      <c r="H198" s="34">
        <v>10.205432999999999</v>
      </c>
      <c r="I198" s="34">
        <v>10.199999999999999</v>
      </c>
      <c r="J198" s="34">
        <v>490.19503800000001</v>
      </c>
      <c r="K198" s="34">
        <v>2.3809999999999998</v>
      </c>
      <c r="L198" s="34">
        <v>97</v>
      </c>
      <c r="M198" s="34">
        <v>19.889999</v>
      </c>
      <c r="N198" s="34">
        <v>36.984859</v>
      </c>
      <c r="O198" s="34">
        <v>6.87</v>
      </c>
      <c r="P198" s="34">
        <v>49.330002</v>
      </c>
      <c r="Q198" s="34">
        <v>9.11</v>
      </c>
      <c r="R198" s="34">
        <v>27.66</v>
      </c>
      <c r="S198" s="34">
        <v>74.396232999999995</v>
      </c>
      <c r="T198" s="34">
        <v>16.813831</v>
      </c>
      <c r="U198" s="34">
        <v>29.709999</v>
      </c>
      <c r="V198" s="34">
        <v>5.0155219999999998</v>
      </c>
      <c r="W198" s="34">
        <v>39.650002000000001</v>
      </c>
      <c r="X198" s="34">
        <v>26.33</v>
      </c>
      <c r="Y198" s="34">
        <v>14.027487000000001</v>
      </c>
      <c r="Z198" s="34">
        <v>23.634439</v>
      </c>
      <c r="AA198" s="34">
        <v>81.639579999999995</v>
      </c>
      <c r="AB198" s="34">
        <v>35.980103</v>
      </c>
      <c r="AC198" s="34">
        <v>12.44</v>
      </c>
      <c r="AD198" s="34">
        <v>48.900002000000001</v>
      </c>
      <c r="AE198" s="34">
        <v>25.364296</v>
      </c>
      <c r="AF198" s="34">
        <v>6.61</v>
      </c>
      <c r="AG198" s="34">
        <v>138.949997</v>
      </c>
      <c r="AH198" s="34">
        <v>34.497909999999997</v>
      </c>
      <c r="AI198" s="34">
        <v>69.606185999999994</v>
      </c>
      <c r="AJ198" s="34">
        <v>7.835528</v>
      </c>
      <c r="AK198" s="34">
        <v>19.32</v>
      </c>
      <c r="AL198" s="34">
        <v>2.2599999999999998</v>
      </c>
      <c r="AM198" s="34">
        <v>28.566224999999999</v>
      </c>
      <c r="AN198" s="34">
        <v>28</v>
      </c>
      <c r="AO198" s="34">
        <v>62.360000999999997</v>
      </c>
      <c r="AP198" s="34">
        <v>6.38</v>
      </c>
      <c r="AQ198" s="34">
        <v>13.13</v>
      </c>
      <c r="AR198" s="34">
        <v>8.59</v>
      </c>
      <c r="AS198" s="34">
        <v>39.16272</v>
      </c>
      <c r="AT198" s="34">
        <v>11.475396</v>
      </c>
      <c r="AU198" s="34">
        <v>7.15</v>
      </c>
      <c r="AV198" s="34">
        <v>15.201112999999999</v>
      </c>
      <c r="AW198" s="34">
        <v>31.005410999999999</v>
      </c>
      <c r="AX198" s="34">
        <v>13.97</v>
      </c>
      <c r="AY198" s="34">
        <v>20.959999</v>
      </c>
      <c r="AZ198" s="34">
        <v>60.91</v>
      </c>
      <c r="BA198" s="34">
        <v>37.139999000000003</v>
      </c>
      <c r="BB198" s="34">
        <v>19.962800999999999</v>
      </c>
      <c r="BC198" s="34">
        <v>29.208926999999999</v>
      </c>
      <c r="BD198" s="34">
        <v>39.200001</v>
      </c>
      <c r="BE198" s="38"/>
      <c r="BF198" s="41">
        <f t="shared" si="169"/>
        <v>-2.8228180517930222E-2</v>
      </c>
      <c r="BG198" s="41">
        <f t="shared" si="170"/>
        <v>-1.5120329019769223E-2</v>
      </c>
      <c r="BH198" s="41"/>
      <c r="BI198" s="41">
        <f t="shared" si="171"/>
        <v>-1.4054816087348096E-3</v>
      </c>
      <c r="BJ198" s="41">
        <f t="shared" si="172"/>
        <v>-8.3315595527970701E-2</v>
      </c>
      <c r="BK198" s="41">
        <f t="shared" si="173"/>
        <v>-9.8275538135673603E-3</v>
      </c>
      <c r="BL198" s="41">
        <f t="shared" si="174"/>
        <v>-3.891029807047679E-3</v>
      </c>
      <c r="BM198" s="41">
        <f t="shared" si="175"/>
        <v>-4.78560211776351E-2</v>
      </c>
      <c r="BN198" s="41">
        <f t="shared" si="176"/>
        <v>-1.0627081524622177E-2</v>
      </c>
      <c r="BO198" s="41">
        <f t="shared" si="177"/>
        <v>-5.6738334018606354E-2</v>
      </c>
      <c r="BP198" s="41">
        <f t="shared" si="178"/>
        <v>-1.2906068591281555E-2</v>
      </c>
      <c r="BQ198" s="41">
        <f t="shared" si="179"/>
        <v>-5.5152309646322693E-3</v>
      </c>
      <c r="BR198" s="41">
        <f t="shared" si="180"/>
        <v>-1.5053747342231567E-3</v>
      </c>
      <c r="BS198" s="41">
        <f t="shared" si="181"/>
        <v>5.8394326515593866E-3</v>
      </c>
      <c r="BT198" s="41">
        <f t="shared" si="182"/>
        <v>-3.4468975609213699E-2</v>
      </c>
      <c r="BU198" s="41">
        <f t="shared" si="183"/>
        <v>0.11258253125741784</v>
      </c>
      <c r="BV198" s="41">
        <f t="shared" si="184"/>
        <v>-1.4357712799783396E-2</v>
      </c>
      <c r="BW198" s="41">
        <f t="shared" si="185"/>
        <v>3.4082317645548295E-3</v>
      </c>
      <c r="BX198" s="47">
        <f t="shared" si="186"/>
        <v>-2.3446618056961349E-3</v>
      </c>
      <c r="BY198" s="47">
        <f t="shared" si="187"/>
        <v>1.3554935211062864E-2</v>
      </c>
      <c r="BZ198" s="41">
        <f t="shared" si="188"/>
        <v>4.2717519332502688E-2</v>
      </c>
      <c r="CA198" s="41">
        <f t="shared" si="189"/>
        <v>-3.7758886425458939E-3</v>
      </c>
      <c r="CB198" s="41">
        <f t="shared" si="190"/>
        <v>-2.0301486335407435E-2</v>
      </c>
      <c r="CC198" s="41">
        <f t="shared" si="191"/>
        <v>-1.7882230592497685E-2</v>
      </c>
      <c r="CD198" s="41">
        <f t="shared" si="192"/>
        <v>-1.7656918424475659E-3</v>
      </c>
      <c r="CE198" s="41">
        <f t="shared" si="193"/>
        <v>2.3854174035019229E-2</v>
      </c>
      <c r="CF198" s="41">
        <f t="shared" si="194"/>
        <v>0</v>
      </c>
      <c r="CG198" s="41">
        <f t="shared" si="168"/>
        <v>-4.5214847188460071E-3</v>
      </c>
      <c r="CH198" s="41">
        <f t="shared" si="195"/>
        <v>-3.47041272119106E-3</v>
      </c>
      <c r="CI198" s="41">
        <f t="shared" si="196"/>
        <v>-5.0558578771177252E-3</v>
      </c>
      <c r="CJ198" s="41">
        <f t="shared" si="197"/>
        <v>-8.2715729196537802E-2</v>
      </c>
      <c r="CK198" s="41">
        <f t="shared" si="198"/>
        <v>4.9042040801365545E-2</v>
      </c>
      <c r="CL198" s="41">
        <f t="shared" si="199"/>
        <v>-5.2740010466113417E-4</v>
      </c>
      <c r="CM198" s="41">
        <f t="shared" si="200"/>
        <v>2.2391741027036022E-3</v>
      </c>
      <c r="CN198" s="41">
        <f t="shared" si="201"/>
        <v>3.8926700892370214E-2</v>
      </c>
      <c r="CO198" s="41">
        <f t="shared" si="202"/>
        <v>1.3024409172044256E-2</v>
      </c>
      <c r="CP198" s="41">
        <f t="shared" si="203"/>
        <v>4.9896971144623041E-2</v>
      </c>
      <c r="CQ198" s="41">
        <f t="shared" si="204"/>
        <v>-9.4820282737231032E-3</v>
      </c>
      <c r="CR198" s="41">
        <f t="shared" si="205"/>
        <v>6.2635532968671984E-2</v>
      </c>
      <c r="CS198" s="41">
        <f t="shared" si="206"/>
        <v>2.1394656866594711E-2</v>
      </c>
      <c r="CT198" s="41">
        <f t="shared" si="207"/>
        <v>2.861880530565266E-2</v>
      </c>
      <c r="CU198" s="41">
        <f t="shared" si="208"/>
        <v>5.3455644664198981E-3</v>
      </c>
      <c r="CV198" s="41">
        <f t="shared" si="209"/>
        <v>-1.0422792676094837E-2</v>
      </c>
      <c r="CW198" s="41">
        <f t="shared" si="210"/>
        <v>1.5214412086963169E-2</v>
      </c>
      <c r="CX198" s="41">
        <f t="shared" si="211"/>
        <v>-6.451686558535898E-3</v>
      </c>
      <c r="CY198" s="41">
        <f t="shared" si="212"/>
        <v>-1.2508849691708651E-2</v>
      </c>
      <c r="CZ198" s="41">
        <f t="shared" si="213"/>
        <v>2.0516693070504476E-2</v>
      </c>
      <c r="DA198" s="41">
        <f t="shared" si="214"/>
        <v>-2.1586139068235132E-3</v>
      </c>
      <c r="DB198" s="41">
        <f t="shared" si="215"/>
        <v>4.7645508156627353E-2</v>
      </c>
      <c r="DC198" s="41">
        <f t="shared" si="216"/>
        <v>-1.0913607729361686E-2</v>
      </c>
      <c r="DD198" s="41">
        <f t="shared" si="217"/>
        <v>-1.5314701653805666E-2</v>
      </c>
      <c r="DE198" s="41">
        <f t="shared" si="218"/>
        <v>-2.6306871096129357E-2</v>
      </c>
      <c r="DF198" s="41">
        <f t="shared" si="219"/>
        <v>-4.454417808181399E-3</v>
      </c>
      <c r="DG198" s="41">
        <f t="shared" si="220"/>
        <v>-2.6258142069537837E-3</v>
      </c>
      <c r="DH198" s="47">
        <f t="shared" si="221"/>
        <v>3.7426483995423719E-2</v>
      </c>
    </row>
    <row r="199" spans="1:112">
      <c r="A199" s="43">
        <v>42137</v>
      </c>
      <c r="B199" s="34">
        <v>35.650002000000001</v>
      </c>
      <c r="C199" s="34">
        <v>4.1923630000000003</v>
      </c>
      <c r="D199" s="34"/>
      <c r="E199" s="34">
        <v>7.42</v>
      </c>
      <c r="F199" s="34">
        <v>15.78</v>
      </c>
      <c r="G199" s="34">
        <v>77.518265</v>
      </c>
      <c r="H199" s="34">
        <v>10.294953</v>
      </c>
      <c r="I199" s="34">
        <v>10.74</v>
      </c>
      <c r="J199" s="34">
        <v>513.23840299999995</v>
      </c>
      <c r="K199" s="34">
        <v>2.4</v>
      </c>
      <c r="L199" s="34">
        <v>94.339995999999999</v>
      </c>
      <c r="M199" s="34">
        <v>20.82</v>
      </c>
      <c r="N199" s="34">
        <v>36.947719999999997</v>
      </c>
      <c r="O199" s="34">
        <v>6.91</v>
      </c>
      <c r="P199" s="34">
        <v>47.389999000000003</v>
      </c>
      <c r="Q199" s="34">
        <v>9.2799999999999994</v>
      </c>
      <c r="R199" s="34">
        <v>27.280000999999999</v>
      </c>
      <c r="S199" s="34">
        <v>74.405624000000003</v>
      </c>
      <c r="T199" s="34">
        <v>15.383077999999999</v>
      </c>
      <c r="U199" s="34">
        <v>30.73</v>
      </c>
      <c r="V199" s="34">
        <v>4.942571</v>
      </c>
      <c r="W199" s="34">
        <v>39.549999</v>
      </c>
      <c r="X199" s="34">
        <v>26.299999</v>
      </c>
      <c r="Y199" s="34">
        <v>13.900938</v>
      </c>
      <c r="Z199" s="34">
        <v>24.177467</v>
      </c>
      <c r="AA199" s="34">
        <v>83.854095000000001</v>
      </c>
      <c r="AB199" s="34">
        <v>36.517113000000002</v>
      </c>
      <c r="AC199" s="34">
        <v>12.72</v>
      </c>
      <c r="AD199" s="34">
        <v>52.540000999999997</v>
      </c>
      <c r="AE199" s="34">
        <v>25.161085</v>
      </c>
      <c r="AF199" s="34">
        <v>6.83</v>
      </c>
      <c r="AG199" s="34">
        <v>148.050003</v>
      </c>
      <c r="AH199" s="34">
        <v>35.507736000000001</v>
      </c>
      <c r="AI199" s="34">
        <v>69.645088000000001</v>
      </c>
      <c r="AJ199" s="34">
        <v>7.8931279999999999</v>
      </c>
      <c r="AK199" s="34">
        <v>18.91</v>
      </c>
      <c r="AL199" s="34">
        <v>2.17</v>
      </c>
      <c r="AM199" s="34">
        <v>28.892807000000001</v>
      </c>
      <c r="AN199" s="34">
        <v>33.200001</v>
      </c>
      <c r="AO199" s="34">
        <v>61.531429000000003</v>
      </c>
      <c r="AP199" s="34">
        <v>6.47</v>
      </c>
      <c r="AQ199" s="34">
        <v>13.09</v>
      </c>
      <c r="AR199" s="34">
        <v>8.66</v>
      </c>
      <c r="AS199" s="34">
        <v>39.017302999999998</v>
      </c>
      <c r="AT199" s="34">
        <v>11.438257</v>
      </c>
      <c r="AU199" s="34">
        <v>6.95</v>
      </c>
      <c r="AV199" s="34">
        <v>15.285303000000001</v>
      </c>
      <c r="AW199" s="34">
        <v>31.197996</v>
      </c>
      <c r="AX199" s="34">
        <v>15.48</v>
      </c>
      <c r="AY199" s="34">
        <v>20.98</v>
      </c>
      <c r="AZ199" s="34">
        <v>60.02</v>
      </c>
      <c r="BA199" s="34">
        <v>37.229999999999997</v>
      </c>
      <c r="BB199" s="34">
        <v>19.606323</v>
      </c>
      <c r="BC199" s="34">
        <v>29.852045</v>
      </c>
      <c r="BD199" s="34">
        <v>39.759998000000003</v>
      </c>
      <c r="BE199" s="38"/>
      <c r="BF199" s="41">
        <f t="shared" si="169"/>
        <v>5.0924303661493281E-2</v>
      </c>
      <c r="BG199" s="41">
        <f t="shared" si="170"/>
        <v>-2.7740570494916615E-3</v>
      </c>
      <c r="BH199" s="41"/>
      <c r="BI199" s="41">
        <f t="shared" si="171"/>
        <v>4.267681336413956E-2</v>
      </c>
      <c r="BJ199" s="41">
        <f t="shared" si="172"/>
        <v>4.173337294404611E-2</v>
      </c>
      <c r="BK199" s="41">
        <f t="shared" si="173"/>
        <v>-3.1615280936888666E-2</v>
      </c>
      <c r="BL199" s="41">
        <f t="shared" si="174"/>
        <v>8.7335496034022346E-3</v>
      </c>
      <c r="BM199" s="41">
        <f t="shared" si="175"/>
        <v>5.1587368790493263E-2</v>
      </c>
      <c r="BN199" s="41">
        <f t="shared" si="176"/>
        <v>4.5937111773509447E-2</v>
      </c>
      <c r="BO199" s="41">
        <f t="shared" si="177"/>
        <v>7.9481698491741561E-3</v>
      </c>
      <c r="BP199" s="41">
        <f t="shared" si="178"/>
        <v>-2.7805743047098534E-2</v>
      </c>
      <c r="BQ199" s="41">
        <f t="shared" si="179"/>
        <v>4.5697020597464069E-2</v>
      </c>
      <c r="BR199" s="41">
        <f t="shared" si="180"/>
        <v>-1.0046721925907117E-3</v>
      </c>
      <c r="BS199" s="41">
        <f t="shared" si="181"/>
        <v>5.8055315453204963E-3</v>
      </c>
      <c r="BT199" s="41">
        <f t="shared" si="182"/>
        <v>-4.0121240910927496E-2</v>
      </c>
      <c r="BU199" s="41">
        <f t="shared" si="183"/>
        <v>1.8488835526242295E-2</v>
      </c>
      <c r="BV199" s="41">
        <f t="shared" si="184"/>
        <v>-1.3833456604460025E-2</v>
      </c>
      <c r="BW199" s="41">
        <f t="shared" si="185"/>
        <v>1.2622154322265629E-4</v>
      </c>
      <c r="BX199" s="47">
        <f t="shared" si="186"/>
        <v>-8.8933747421574214E-2</v>
      </c>
      <c r="BY199" s="47">
        <f t="shared" si="187"/>
        <v>3.3755720326578406E-2</v>
      </c>
      <c r="BZ199" s="41">
        <f t="shared" si="188"/>
        <v>-1.4651862574681779E-2</v>
      </c>
      <c r="CA199" s="41">
        <f t="shared" si="189"/>
        <v>-2.5253295930052024E-3</v>
      </c>
      <c r="CB199" s="41">
        <f t="shared" si="190"/>
        <v>-1.1400723473135312E-3</v>
      </c>
      <c r="CC199" s="41">
        <f t="shared" si="191"/>
        <v>-9.062442017309956E-3</v>
      </c>
      <c r="CD199" s="41">
        <f t="shared" si="192"/>
        <v>2.2716155723934005E-2</v>
      </c>
      <c r="CE199" s="41">
        <f t="shared" si="193"/>
        <v>2.6764130894603479E-2</v>
      </c>
      <c r="CF199" s="41">
        <f t="shared" si="194"/>
        <v>1.4814908808225967E-2</v>
      </c>
      <c r="CG199" s="41">
        <f t="shared" si="168"/>
        <v>2.1666891673834478E-2</v>
      </c>
      <c r="CH199" s="41">
        <f t="shared" si="195"/>
        <v>7.1797365909890221E-2</v>
      </c>
      <c r="CI199" s="41">
        <f t="shared" si="196"/>
        <v>-8.0439609444874199E-3</v>
      </c>
      <c r="CJ199" s="41">
        <f t="shared" si="197"/>
        <v>3.2741019719103662E-2</v>
      </c>
      <c r="CK199" s="41">
        <f t="shared" si="198"/>
        <v>6.3435940213012396E-2</v>
      </c>
      <c r="CL199" s="41">
        <f t="shared" si="199"/>
        <v>2.8851845742051446E-2</v>
      </c>
      <c r="CM199" s="41">
        <f t="shared" si="200"/>
        <v>5.5873098887475694E-4</v>
      </c>
      <c r="CN199" s="41">
        <f t="shared" si="201"/>
        <v>7.3242440413997193E-3</v>
      </c>
      <c r="CO199" s="41">
        <f t="shared" si="202"/>
        <v>-2.1449946114005844E-2</v>
      </c>
      <c r="CP199" s="41">
        <f t="shared" si="203"/>
        <v>-4.0637645731826273E-2</v>
      </c>
      <c r="CQ199" s="41">
        <f t="shared" si="204"/>
        <v>1.1367595499934159E-2</v>
      </c>
      <c r="CR199" s="41">
        <f t="shared" si="205"/>
        <v>0.17034539586772043</v>
      </c>
      <c r="CS199" s="41">
        <f t="shared" si="206"/>
        <v>-1.3375975299419364E-2</v>
      </c>
      <c r="CT199" s="41">
        <f t="shared" si="207"/>
        <v>1.4008011156110702E-2</v>
      </c>
      <c r="CU199" s="41">
        <f t="shared" si="208"/>
        <v>-3.051108392896346E-3</v>
      </c>
      <c r="CV199" s="41">
        <f t="shared" si="209"/>
        <v>8.1159865781798117E-3</v>
      </c>
      <c r="CW199" s="41">
        <f t="shared" si="210"/>
        <v>-3.7200594760687447E-3</v>
      </c>
      <c r="CX199" s="41">
        <f t="shared" si="211"/>
        <v>-3.241650951274292E-3</v>
      </c>
      <c r="CY199" s="41">
        <f t="shared" si="212"/>
        <v>-2.8370697129215576E-2</v>
      </c>
      <c r="CZ199" s="41">
        <f t="shared" si="213"/>
        <v>5.5231296468313158E-3</v>
      </c>
      <c r="DA199" s="41">
        <f t="shared" si="214"/>
        <v>6.1921243428760221E-3</v>
      </c>
      <c r="DB199" s="41">
        <f t="shared" si="215"/>
        <v>0.1026366948927106</v>
      </c>
      <c r="DC199" s="41">
        <f t="shared" si="216"/>
        <v>9.537912252344633E-4</v>
      </c>
      <c r="DD199" s="41">
        <f t="shared" si="217"/>
        <v>-1.4719524836172041E-2</v>
      </c>
      <c r="DE199" s="41">
        <f t="shared" si="218"/>
        <v>2.4203588852140579E-3</v>
      </c>
      <c r="DF199" s="41">
        <f t="shared" si="219"/>
        <v>-1.8018475446776289E-2</v>
      </c>
      <c r="DG199" s="41">
        <f t="shared" si="220"/>
        <v>2.1778964974959805E-2</v>
      </c>
      <c r="DH199" s="47">
        <f t="shared" si="221"/>
        <v>1.4184559179940597E-2</v>
      </c>
    </row>
    <row r="200" spans="1:112">
      <c r="A200" s="43">
        <v>42138</v>
      </c>
      <c r="B200" s="34">
        <v>35.950001</v>
      </c>
      <c r="C200" s="34">
        <v>4.2505899999999999</v>
      </c>
      <c r="D200" s="34"/>
      <c r="E200" s="34">
        <v>7.14</v>
      </c>
      <c r="F200" s="34">
        <v>15.35</v>
      </c>
      <c r="G200" s="34">
        <v>78.005218999999997</v>
      </c>
      <c r="H200" s="34">
        <v>9.9965489999999999</v>
      </c>
      <c r="I200" s="34">
        <v>10.68</v>
      </c>
      <c r="J200" s="34">
        <v>519.52294900000004</v>
      </c>
      <c r="K200" s="34">
        <v>2.65</v>
      </c>
      <c r="L200" s="34">
        <v>95.57</v>
      </c>
      <c r="M200" s="34">
        <v>20.5</v>
      </c>
      <c r="N200" s="34">
        <v>36.762000999999998</v>
      </c>
      <c r="O200" s="34">
        <v>6.96</v>
      </c>
      <c r="P200" s="34">
        <v>45.650002000000001</v>
      </c>
      <c r="Q200" s="34">
        <v>9.4700000000000006</v>
      </c>
      <c r="R200" s="34">
        <v>28.280000999999999</v>
      </c>
      <c r="S200" s="34">
        <v>73.168036999999998</v>
      </c>
      <c r="T200" s="34">
        <v>15.738298</v>
      </c>
      <c r="U200" s="34">
        <v>31</v>
      </c>
      <c r="V200" s="34">
        <v>4.6963540000000004</v>
      </c>
      <c r="W200" s="34">
        <v>39.700001</v>
      </c>
      <c r="X200" s="34">
        <v>26.309999000000001</v>
      </c>
      <c r="Y200" s="34">
        <v>13.784125</v>
      </c>
      <c r="Z200" s="34">
        <v>24.428099</v>
      </c>
      <c r="AA200" s="34">
        <v>81.851860000000002</v>
      </c>
      <c r="AB200" s="34">
        <v>36.620753999999998</v>
      </c>
      <c r="AC200" s="34">
        <v>12.61</v>
      </c>
      <c r="AD200" s="34">
        <v>51.91</v>
      </c>
      <c r="AE200" s="34">
        <v>25.696821</v>
      </c>
      <c r="AF200" s="34">
        <v>6.75</v>
      </c>
      <c r="AG200" s="34">
        <v>170.449997</v>
      </c>
      <c r="AH200" s="34">
        <v>35.362178999999998</v>
      </c>
      <c r="AI200" s="34">
        <v>71.231032999999996</v>
      </c>
      <c r="AJ200" s="34">
        <v>7.781644</v>
      </c>
      <c r="AK200" s="34">
        <v>19.010000000000002</v>
      </c>
      <c r="AL200" s="34">
        <v>2.16</v>
      </c>
      <c r="AM200" s="34">
        <v>28.874659999999999</v>
      </c>
      <c r="AN200" s="34">
        <v>30.1</v>
      </c>
      <c r="AO200" s="34">
        <v>59.508572000000001</v>
      </c>
      <c r="AP200" s="34">
        <v>6.57</v>
      </c>
      <c r="AQ200" s="34">
        <v>13.11</v>
      </c>
      <c r="AR200" s="34">
        <v>8.6199999999999992</v>
      </c>
      <c r="AS200" s="34">
        <v>38.707104000000001</v>
      </c>
      <c r="AT200" s="34">
        <v>11.493964</v>
      </c>
      <c r="AU200" s="34">
        <v>7.26</v>
      </c>
      <c r="AV200" s="34">
        <v>15.341431</v>
      </c>
      <c r="AW200" s="34">
        <v>30.645378000000001</v>
      </c>
      <c r="AX200" s="34">
        <v>16.07</v>
      </c>
      <c r="AY200" s="34">
        <v>20.120000999999998</v>
      </c>
      <c r="AZ200" s="34">
        <v>59.779998999999997</v>
      </c>
      <c r="BA200" s="34">
        <v>38.979999999999997</v>
      </c>
      <c r="BB200" s="34">
        <v>19.677620000000001</v>
      </c>
      <c r="BC200" s="34">
        <v>29.468095999999999</v>
      </c>
      <c r="BD200" s="34">
        <v>39.709999000000003</v>
      </c>
      <c r="BE200" s="38"/>
      <c r="BF200" s="41">
        <f t="shared" si="169"/>
        <v>8.3799090221819243E-3</v>
      </c>
      <c r="BG200" s="41">
        <f t="shared" si="170"/>
        <v>1.3793260049452978E-2</v>
      </c>
      <c r="BH200" s="41"/>
      <c r="BI200" s="41">
        <f t="shared" si="171"/>
        <v>-3.8466280827796052E-2</v>
      </c>
      <c r="BJ200" s="41">
        <f t="shared" si="172"/>
        <v>-2.7627841384522053E-2</v>
      </c>
      <c r="BK200" s="41">
        <f t="shared" si="173"/>
        <v>6.2621486965147022E-3</v>
      </c>
      <c r="BL200" s="41">
        <f t="shared" si="174"/>
        <v>-2.9413841713021974E-2</v>
      </c>
      <c r="BM200" s="41">
        <f t="shared" si="175"/>
        <v>-5.6022555486698981E-3</v>
      </c>
      <c r="BN200" s="41">
        <f t="shared" si="176"/>
        <v>1.217052431475023E-2</v>
      </c>
      <c r="BO200" s="41">
        <f t="shared" si="177"/>
        <v>9.9090902644230969E-2</v>
      </c>
      <c r="BP200" s="41">
        <f t="shared" si="178"/>
        <v>1.2953727821803932E-2</v>
      </c>
      <c r="BQ200" s="41">
        <f t="shared" si="179"/>
        <v>-1.5489177042460304E-2</v>
      </c>
      <c r="BR200" s="41">
        <f t="shared" si="180"/>
        <v>-5.0392103100384078E-3</v>
      </c>
      <c r="BS200" s="41">
        <f t="shared" si="181"/>
        <v>7.2098365667497503E-3</v>
      </c>
      <c r="BT200" s="41">
        <f t="shared" si="182"/>
        <v>-3.7407564025411906E-2</v>
      </c>
      <c r="BU200" s="41">
        <f t="shared" si="183"/>
        <v>2.0267360399877879E-2</v>
      </c>
      <c r="BV200" s="41">
        <f t="shared" si="184"/>
        <v>3.6001006756898171E-2</v>
      </c>
      <c r="BW200" s="41">
        <f t="shared" si="185"/>
        <v>-1.6772857778892838E-2</v>
      </c>
      <c r="BX200" s="47">
        <f t="shared" si="186"/>
        <v>2.2829030901995045E-2</v>
      </c>
      <c r="BY200" s="47">
        <f t="shared" si="187"/>
        <v>8.7478283427529346E-3</v>
      </c>
      <c r="BZ200" s="41">
        <f t="shared" si="188"/>
        <v>-5.1099178169696891E-2</v>
      </c>
      <c r="CA200" s="41">
        <f t="shared" si="189"/>
        <v>3.7855439528487115E-3</v>
      </c>
      <c r="CB200" s="41">
        <f t="shared" si="190"/>
        <v>3.8015588293429569E-4</v>
      </c>
      <c r="CC200" s="41">
        <f t="shared" si="191"/>
        <v>-8.4387522045156448E-3</v>
      </c>
      <c r="CD200" s="41">
        <f t="shared" si="192"/>
        <v>1.0312984376393159E-2</v>
      </c>
      <c r="CE200" s="41">
        <f t="shared" si="193"/>
        <v>-2.41672962310467E-2</v>
      </c>
      <c r="CF200" s="41">
        <f t="shared" si="194"/>
        <v>2.8341288479970714E-3</v>
      </c>
      <c r="CG200" s="41">
        <f t="shared" si="168"/>
        <v>6.9239207243832118E-2</v>
      </c>
      <c r="CH200" s="41">
        <f t="shared" si="195"/>
        <v>-1.2063353451373559E-2</v>
      </c>
      <c r="CI200" s="41">
        <f t="shared" si="196"/>
        <v>2.1068732843291086E-2</v>
      </c>
      <c r="CJ200" s="41">
        <f t="shared" si="197"/>
        <v>-1.178216869826024E-2</v>
      </c>
      <c r="CK200" s="41">
        <f t="shared" si="198"/>
        <v>0.14089190617241787</v>
      </c>
      <c r="CL200" s="41">
        <f t="shared" si="199"/>
        <v>-4.10772906022344E-3</v>
      </c>
      <c r="CM200" s="41">
        <f t="shared" si="200"/>
        <v>2.2516406511482963E-2</v>
      </c>
      <c r="CN200" s="41">
        <f t="shared" si="201"/>
        <v>-1.4224880574575641E-2</v>
      </c>
      <c r="CO200" s="41">
        <f t="shared" si="202"/>
        <v>5.2742738299716516E-3</v>
      </c>
      <c r="CP200" s="41">
        <f t="shared" si="203"/>
        <v>-4.6189458562944166E-3</v>
      </c>
      <c r="CQ200" s="41">
        <f t="shared" si="204"/>
        <v>-6.2827752502757773E-4</v>
      </c>
      <c r="CR200" s="41">
        <f t="shared" si="205"/>
        <v>-9.8024734288094259E-2</v>
      </c>
      <c r="CS200" s="41">
        <f t="shared" si="206"/>
        <v>-3.3427715524288186E-2</v>
      </c>
      <c r="CT200" s="41">
        <f t="shared" si="207"/>
        <v>1.5337723983710062E-2</v>
      </c>
      <c r="CU200" s="41">
        <f t="shared" si="208"/>
        <v>1.5267178537998873E-3</v>
      </c>
      <c r="CV200" s="41">
        <f t="shared" si="209"/>
        <v>-4.6296378987422167E-3</v>
      </c>
      <c r="CW200" s="41">
        <f t="shared" si="210"/>
        <v>-7.982065324305997E-3</v>
      </c>
      <c r="CX200" s="41">
        <f t="shared" si="211"/>
        <v>4.8584138079327361E-3</v>
      </c>
      <c r="CY200" s="41">
        <f t="shared" si="212"/>
        <v>4.3638169260003822E-2</v>
      </c>
      <c r="CZ200" s="41">
        <f t="shared" si="213"/>
        <v>3.6652986137678555E-3</v>
      </c>
      <c r="DA200" s="41">
        <f t="shared" si="214"/>
        <v>-1.7872010319937553E-2</v>
      </c>
      <c r="DB200" s="41">
        <f t="shared" si="215"/>
        <v>3.7405311587840155E-2</v>
      </c>
      <c r="DC200" s="41">
        <f t="shared" si="216"/>
        <v>-4.1855208034824759E-2</v>
      </c>
      <c r="DD200" s="41">
        <f t="shared" si="217"/>
        <v>-4.0066998844322261E-3</v>
      </c>
      <c r="DE200" s="41">
        <f t="shared" si="218"/>
        <v>4.5933806194789255E-2</v>
      </c>
      <c r="DF200" s="41">
        <f t="shared" si="219"/>
        <v>3.6298330990978951E-3</v>
      </c>
      <c r="DG200" s="41">
        <f t="shared" si="220"/>
        <v>-1.2945160118290311E-2</v>
      </c>
      <c r="DH200" s="47">
        <f t="shared" si="221"/>
        <v>-1.2583115259749912E-3</v>
      </c>
    </row>
    <row r="201" spans="1:112">
      <c r="A201" s="43">
        <v>42139</v>
      </c>
      <c r="B201" s="34">
        <v>35.099997999999999</v>
      </c>
      <c r="C201" s="34">
        <v>4.0875539999999999</v>
      </c>
      <c r="D201" s="34"/>
      <c r="E201" s="34">
        <v>7.15</v>
      </c>
      <c r="F201" s="34">
        <v>15.16</v>
      </c>
      <c r="G201" s="34">
        <v>78.565674000000001</v>
      </c>
      <c r="H201" s="34">
        <v>9.8274539999999995</v>
      </c>
      <c r="I201" s="34">
        <v>10.72</v>
      </c>
      <c r="J201" s="34">
        <v>518.47552499999995</v>
      </c>
      <c r="K201" s="34">
        <v>3.8</v>
      </c>
      <c r="L201" s="34">
        <v>97.239998</v>
      </c>
      <c r="M201" s="34">
        <v>20.5</v>
      </c>
      <c r="N201" s="34">
        <v>36.567000999999998</v>
      </c>
      <c r="O201" s="34">
        <v>6.97</v>
      </c>
      <c r="P201" s="34">
        <v>46</v>
      </c>
      <c r="Q201" s="34">
        <v>9.5299999999999994</v>
      </c>
      <c r="R201" s="34">
        <v>28.860001</v>
      </c>
      <c r="S201" s="34">
        <v>72.230446000000001</v>
      </c>
      <c r="T201" s="34">
        <v>15.994847</v>
      </c>
      <c r="U201" s="34">
        <v>31.629999000000002</v>
      </c>
      <c r="V201" s="34">
        <v>4.6872340000000001</v>
      </c>
      <c r="W201" s="34">
        <v>39.799999</v>
      </c>
      <c r="X201" s="34">
        <v>25.299999</v>
      </c>
      <c r="Y201" s="34">
        <v>13.813326999999999</v>
      </c>
      <c r="Z201" s="34">
        <v>24.428099</v>
      </c>
      <c r="AA201" s="34">
        <v>79.269454999999994</v>
      </c>
      <c r="AB201" s="34">
        <v>35.499614999999999</v>
      </c>
      <c r="AC201" s="34">
        <v>12.8</v>
      </c>
      <c r="AD201" s="34">
        <v>52.900002000000001</v>
      </c>
      <c r="AE201" s="34">
        <v>25.318107999999999</v>
      </c>
      <c r="AF201" s="34">
        <v>6.74</v>
      </c>
      <c r="AG201" s="34">
        <v>183.75</v>
      </c>
      <c r="AH201" s="34">
        <v>35.698794999999997</v>
      </c>
      <c r="AI201" s="34">
        <v>71.318611000000004</v>
      </c>
      <c r="AJ201" s="34">
        <v>8.4152489999999993</v>
      </c>
      <c r="AK201" s="34">
        <v>18.91</v>
      </c>
      <c r="AL201" s="34">
        <v>2.11</v>
      </c>
      <c r="AM201" s="34">
        <v>28.502731000000001</v>
      </c>
      <c r="AN201" s="34">
        <v>29.1</v>
      </c>
      <c r="AO201" s="34">
        <v>59.422854999999998</v>
      </c>
      <c r="AP201" s="34">
        <v>6.49</v>
      </c>
      <c r="AQ201" s="34">
        <v>13.19</v>
      </c>
      <c r="AR201" s="34">
        <v>8.64</v>
      </c>
      <c r="AS201" s="34">
        <v>38.842818999999999</v>
      </c>
      <c r="AT201" s="34">
        <v>11.438257</v>
      </c>
      <c r="AU201" s="34">
        <v>7.33</v>
      </c>
      <c r="AV201" s="34">
        <v>15.182404</v>
      </c>
      <c r="AW201" s="34">
        <v>31.064032000000001</v>
      </c>
      <c r="AX201" s="34">
        <v>15.24</v>
      </c>
      <c r="AY201" s="34">
        <v>19.299999</v>
      </c>
      <c r="AZ201" s="34">
        <v>58.080002</v>
      </c>
      <c r="BA201" s="34">
        <v>39.639999000000003</v>
      </c>
      <c r="BB201" s="34">
        <v>20.684671000000002</v>
      </c>
      <c r="BC201" s="34">
        <v>29.679268</v>
      </c>
      <c r="BD201" s="34">
        <v>39.779998999999997</v>
      </c>
      <c r="BE201" s="38"/>
      <c r="BF201" s="41">
        <f t="shared" si="169"/>
        <v>-2.3928038491705481E-2</v>
      </c>
      <c r="BG201" s="41">
        <f t="shared" si="170"/>
        <v>-3.9111049685361318E-2</v>
      </c>
      <c r="BH201" s="41"/>
      <c r="BI201" s="41">
        <f t="shared" si="171"/>
        <v>1.3995803544232636E-3</v>
      </c>
      <c r="BJ201" s="41">
        <f t="shared" si="172"/>
        <v>-1.2455093818980523E-2</v>
      </c>
      <c r="BK201" s="41">
        <f t="shared" si="173"/>
        <v>7.1591517814130496E-3</v>
      </c>
      <c r="BL201" s="41">
        <f t="shared" si="174"/>
        <v>-1.7060035873227259E-2</v>
      </c>
      <c r="BM201" s="41">
        <f t="shared" si="175"/>
        <v>3.7383221106071581E-3</v>
      </c>
      <c r="BN201" s="41">
        <f t="shared" si="176"/>
        <v>-2.01816164810889E-3</v>
      </c>
      <c r="BO201" s="41">
        <f t="shared" si="177"/>
        <v>0.3604414267342092</v>
      </c>
      <c r="BP201" s="41">
        <f t="shared" si="178"/>
        <v>1.7323165602166492E-2</v>
      </c>
      <c r="BQ201" s="41">
        <f t="shared" si="179"/>
        <v>0</v>
      </c>
      <c r="BR201" s="41">
        <f t="shared" si="180"/>
        <v>-5.3185084847039753E-3</v>
      </c>
      <c r="BS201" s="41">
        <f t="shared" si="181"/>
        <v>1.435750426104194E-3</v>
      </c>
      <c r="BT201" s="41">
        <f t="shared" si="182"/>
        <v>7.6377456365083717E-3</v>
      </c>
      <c r="BU201" s="41">
        <f t="shared" si="183"/>
        <v>6.3158104681237531E-3</v>
      </c>
      <c r="BV201" s="41">
        <f t="shared" si="184"/>
        <v>2.0301711606708538E-2</v>
      </c>
      <c r="BW201" s="41">
        <f t="shared" si="185"/>
        <v>-1.2897025837779503E-2</v>
      </c>
      <c r="BX201" s="47">
        <f t="shared" si="186"/>
        <v>1.6169502871356555E-2</v>
      </c>
      <c r="BY201" s="47">
        <f t="shared" si="187"/>
        <v>2.0118801216855893E-2</v>
      </c>
      <c r="BZ201" s="41">
        <f t="shared" si="188"/>
        <v>-1.9438199698476356E-3</v>
      </c>
      <c r="CA201" s="41">
        <f t="shared" si="189"/>
        <v>2.5156742827022829E-3</v>
      </c>
      <c r="CB201" s="41">
        <f t="shared" si="190"/>
        <v>-3.9144700836056756E-2</v>
      </c>
      <c r="CC201" s="41">
        <f t="shared" si="191"/>
        <v>2.1162831190940324E-3</v>
      </c>
      <c r="CD201" s="41">
        <f t="shared" si="192"/>
        <v>0</v>
      </c>
      <c r="CE201" s="41">
        <f t="shared" si="193"/>
        <v>-3.2058156466079339E-2</v>
      </c>
      <c r="CF201" s="41">
        <f t="shared" si="194"/>
        <v>-3.1093277523873995E-2</v>
      </c>
      <c r="CG201" s="41">
        <f t="shared" si="168"/>
        <v>8.2691715845113409E-2</v>
      </c>
      <c r="CH201" s="41">
        <f t="shared" si="195"/>
        <v>1.8891926832298671E-2</v>
      </c>
      <c r="CI201" s="41">
        <f t="shared" si="196"/>
        <v>-1.4847416806748755E-2</v>
      </c>
      <c r="CJ201" s="41">
        <f t="shared" si="197"/>
        <v>-1.4825799602227248E-3</v>
      </c>
      <c r="CK201" s="41">
        <f t="shared" si="198"/>
        <v>7.5134157109503441E-2</v>
      </c>
      <c r="CL201" s="41">
        <f t="shared" si="199"/>
        <v>9.4740755405581731E-3</v>
      </c>
      <c r="CM201" s="41">
        <f t="shared" si="200"/>
        <v>1.2287370008268368E-3</v>
      </c>
      <c r="CN201" s="41">
        <f t="shared" si="201"/>
        <v>7.8277790301569963E-2</v>
      </c>
      <c r="CO201" s="41">
        <f t="shared" si="202"/>
        <v>-5.2742738299717852E-3</v>
      </c>
      <c r="CP201" s="41">
        <f t="shared" si="203"/>
        <v>-2.3420274208098613E-2</v>
      </c>
      <c r="CQ201" s="41">
        <f t="shared" si="204"/>
        <v>-1.2964486635729744E-2</v>
      </c>
      <c r="CR201" s="41">
        <f t="shared" si="205"/>
        <v>-3.378699757738321E-2</v>
      </c>
      <c r="CS201" s="41">
        <f t="shared" si="206"/>
        <v>-1.4414527262301719E-3</v>
      </c>
      <c r="CT201" s="41">
        <f t="shared" si="207"/>
        <v>-1.2251301780520517E-2</v>
      </c>
      <c r="CU201" s="41">
        <f t="shared" si="208"/>
        <v>6.0836689536147371E-3</v>
      </c>
      <c r="CV201" s="41">
        <f t="shared" si="209"/>
        <v>2.317498140362704E-3</v>
      </c>
      <c r="CW201" s="41">
        <f t="shared" si="210"/>
        <v>3.5000715229086261E-3</v>
      </c>
      <c r="CX201" s="41">
        <f t="shared" si="211"/>
        <v>-4.8584138079327994E-3</v>
      </c>
      <c r="CY201" s="41">
        <f t="shared" si="212"/>
        <v>9.5956870618553354E-3</v>
      </c>
      <c r="CZ201" s="41">
        <f t="shared" si="213"/>
        <v>-1.0419951416037668E-2</v>
      </c>
      <c r="DA201" s="41">
        <f t="shared" si="214"/>
        <v>1.3568770896793116E-2</v>
      </c>
      <c r="DB201" s="41">
        <f t="shared" si="215"/>
        <v>-5.303062949092105E-2</v>
      </c>
      <c r="DC201" s="41">
        <f t="shared" si="216"/>
        <v>-4.1609350835959354E-2</v>
      </c>
      <c r="DD201" s="41">
        <f t="shared" si="217"/>
        <v>-2.8849735175987202E-2</v>
      </c>
      <c r="DE201" s="41">
        <f t="shared" si="218"/>
        <v>1.6789990155328942E-2</v>
      </c>
      <c r="DF201" s="41">
        <f t="shared" si="219"/>
        <v>4.991094519000229E-2</v>
      </c>
      <c r="DG201" s="41">
        <f t="shared" si="220"/>
        <v>7.1405683358626969E-3</v>
      </c>
      <c r="DH201" s="47">
        <f t="shared" si="221"/>
        <v>1.761228326979091E-3</v>
      </c>
    </row>
    <row r="202" spans="1:112">
      <c r="A202" s="43">
        <v>42142</v>
      </c>
      <c r="B202" s="34">
        <v>36.669998</v>
      </c>
      <c r="C202" s="34">
        <v>4.1108450000000003</v>
      </c>
      <c r="D202" s="34"/>
      <c r="E202" s="34">
        <v>7.21</v>
      </c>
      <c r="F202" s="34">
        <v>16.299999</v>
      </c>
      <c r="G202" s="34">
        <v>76.411170999999996</v>
      </c>
      <c r="H202" s="34">
        <v>9.7180400000000002</v>
      </c>
      <c r="I202" s="34">
        <v>10.68</v>
      </c>
      <c r="J202" s="34">
        <v>521.61785899999995</v>
      </c>
      <c r="K202" s="34">
        <v>3.59</v>
      </c>
      <c r="L202" s="34">
        <v>94.349997999999999</v>
      </c>
      <c r="M202" s="34">
        <v>19.899999999999999</v>
      </c>
      <c r="N202" s="34">
        <v>36.372005000000001</v>
      </c>
      <c r="O202" s="34">
        <v>7.01</v>
      </c>
      <c r="P202" s="34">
        <v>44.98</v>
      </c>
      <c r="Q202" s="34">
        <v>9.24</v>
      </c>
      <c r="R202" s="34">
        <v>28.68</v>
      </c>
      <c r="S202" s="34">
        <v>71.461631999999994</v>
      </c>
      <c r="T202" s="34">
        <v>15.945512000000001</v>
      </c>
      <c r="U202" s="34">
        <v>31.559999000000001</v>
      </c>
      <c r="V202" s="34">
        <v>4.5504470000000001</v>
      </c>
      <c r="W202" s="34">
        <v>39.779998999999997</v>
      </c>
      <c r="X202" s="34">
        <v>25.559999000000001</v>
      </c>
      <c r="Y202" s="34">
        <v>13.900938</v>
      </c>
      <c r="Z202" s="34">
        <v>23.642787999999999</v>
      </c>
      <c r="AA202" s="34">
        <v>80.224579000000006</v>
      </c>
      <c r="AB202" s="34">
        <v>34.906070999999997</v>
      </c>
      <c r="AC202" s="34">
        <v>12.77</v>
      </c>
      <c r="AD202" s="34">
        <v>53.509998000000003</v>
      </c>
      <c r="AE202" s="34">
        <v>25.262689999999999</v>
      </c>
      <c r="AF202" s="34">
        <v>5.58</v>
      </c>
      <c r="AG202" s="34">
        <v>170.449997</v>
      </c>
      <c r="AH202" s="34">
        <v>36.244647999999998</v>
      </c>
      <c r="AI202" s="34">
        <v>70.929428000000001</v>
      </c>
      <c r="AJ202" s="34">
        <v>7.73705</v>
      </c>
      <c r="AK202" s="34">
        <v>18.84</v>
      </c>
      <c r="AL202" s="34">
        <v>2.17</v>
      </c>
      <c r="AM202" s="34">
        <v>28.230582999999999</v>
      </c>
      <c r="AN202" s="34">
        <v>27.5</v>
      </c>
      <c r="AO202" s="34">
        <v>58.759998000000003</v>
      </c>
      <c r="AP202" s="34">
        <v>6.64</v>
      </c>
      <c r="AQ202" s="34">
        <v>12.35</v>
      </c>
      <c r="AR202" s="34">
        <v>8.59</v>
      </c>
      <c r="AS202" s="34">
        <v>37.892834000000001</v>
      </c>
      <c r="AT202" s="34">
        <v>11.456827000000001</v>
      </c>
      <c r="AU202" s="34">
        <v>7.83</v>
      </c>
      <c r="AV202" s="34">
        <v>14.98596</v>
      </c>
      <c r="AW202" s="34">
        <v>31.273351999999999</v>
      </c>
      <c r="AX202" s="34">
        <v>15.41</v>
      </c>
      <c r="AY202" s="34">
        <v>19.32</v>
      </c>
      <c r="AZ202" s="34">
        <v>57.709999000000003</v>
      </c>
      <c r="BA202" s="34">
        <v>38.869999</v>
      </c>
      <c r="BB202" s="34">
        <v>21.148094</v>
      </c>
      <c r="BC202" s="34">
        <v>29.631273</v>
      </c>
      <c r="BD202" s="34">
        <v>41.200001</v>
      </c>
      <c r="BE202" s="38"/>
      <c r="BF202" s="41">
        <f t="shared" si="169"/>
        <v>4.3757854050975299E-2</v>
      </c>
      <c r="BG202" s="41">
        <f t="shared" si="170"/>
        <v>5.681856337934478E-3</v>
      </c>
      <c r="BH202" s="41"/>
      <c r="BI202" s="41">
        <f t="shared" si="171"/>
        <v>8.3565945909412718E-3</v>
      </c>
      <c r="BJ202" s="41">
        <f t="shared" si="172"/>
        <v>7.2504666248795924E-2</v>
      </c>
      <c r="BK202" s="41">
        <f t="shared" si="173"/>
        <v>-2.7805983727766066E-2</v>
      </c>
      <c r="BL202" s="41">
        <f t="shared" si="174"/>
        <v>-1.119594551160371E-2</v>
      </c>
      <c r="BM202" s="41">
        <f t="shared" si="175"/>
        <v>-3.7383221106072153E-3</v>
      </c>
      <c r="BN202" s="41">
        <f t="shared" si="176"/>
        <v>6.0424258227637622E-3</v>
      </c>
      <c r="BO202" s="41">
        <f t="shared" si="177"/>
        <v>-5.6848864232152525E-2</v>
      </c>
      <c r="BP202" s="41">
        <f t="shared" si="178"/>
        <v>-3.0170878263364068E-2</v>
      </c>
      <c r="BQ202" s="41">
        <f t="shared" si="179"/>
        <v>-2.9705154413915809E-2</v>
      </c>
      <c r="BR202" s="41">
        <f t="shared" si="180"/>
        <v>-5.3468363568308797E-3</v>
      </c>
      <c r="BS202" s="41">
        <f t="shared" si="181"/>
        <v>5.7224762740663154E-3</v>
      </c>
      <c r="BT202" s="41">
        <f t="shared" si="182"/>
        <v>-2.2423449957925494E-2</v>
      </c>
      <c r="BU202" s="41">
        <f t="shared" si="183"/>
        <v>-3.090283201251786E-2</v>
      </c>
      <c r="BV202" s="41">
        <f t="shared" si="184"/>
        <v>-6.256572264339272E-3</v>
      </c>
      <c r="BW202" s="41">
        <f t="shared" si="185"/>
        <v>-1.07009564775545E-2</v>
      </c>
      <c r="BX202" s="47">
        <f t="shared" si="186"/>
        <v>-3.0891975405932339E-3</v>
      </c>
      <c r="BY202" s="47">
        <f t="shared" si="187"/>
        <v>-2.2155414100072279E-3</v>
      </c>
      <c r="BZ202" s="41">
        <f t="shared" si="188"/>
        <v>-2.9617173124014247E-2</v>
      </c>
      <c r="CA202" s="41">
        <f t="shared" si="189"/>
        <v>-5.0263887719825286E-4</v>
      </c>
      <c r="CB202" s="41">
        <f t="shared" si="190"/>
        <v>1.022423417792067E-2</v>
      </c>
      <c r="CC202" s="41">
        <f t="shared" si="191"/>
        <v>6.3224690854216401E-3</v>
      </c>
      <c r="CD202" s="41">
        <f t="shared" si="192"/>
        <v>-3.2675946792826718E-2</v>
      </c>
      <c r="CE202" s="41">
        <f t="shared" si="193"/>
        <v>1.1977067652525394E-2</v>
      </c>
      <c r="CF202" s="41">
        <f t="shared" si="194"/>
        <v>-1.6861083117299697E-2</v>
      </c>
      <c r="CG202" s="41">
        <f t="shared" si="168"/>
        <v>-2.8334155602049674E-2</v>
      </c>
      <c r="CH202" s="41">
        <f t="shared" si="195"/>
        <v>1.146513827558482E-2</v>
      </c>
      <c r="CI202" s="41">
        <f t="shared" si="196"/>
        <v>-2.1912672146780997E-3</v>
      </c>
      <c r="CJ202" s="41">
        <f t="shared" si="197"/>
        <v>-0.18887114853099615</v>
      </c>
      <c r="CK202" s="41">
        <f t="shared" si="198"/>
        <v>-7.5134157109503469E-2</v>
      </c>
      <c r="CL202" s="41">
        <f t="shared" si="199"/>
        <v>1.5174794306781534E-2</v>
      </c>
      <c r="CM202" s="41">
        <f t="shared" si="200"/>
        <v>-5.4719063096277804E-3</v>
      </c>
      <c r="CN202" s="41">
        <f t="shared" si="201"/>
        <v>-8.4024939223235603E-2</v>
      </c>
      <c r="CO202" s="41">
        <f t="shared" si="202"/>
        <v>-3.7086135221491385E-3</v>
      </c>
      <c r="CP202" s="41">
        <f t="shared" si="203"/>
        <v>2.8039220064393126E-2</v>
      </c>
      <c r="CQ202" s="41">
        <f t="shared" si="204"/>
        <v>-9.5940134040985673E-3</v>
      </c>
      <c r="CR202" s="41">
        <f t="shared" si="205"/>
        <v>-5.655216950492125E-2</v>
      </c>
      <c r="CS202" s="41">
        <f t="shared" si="206"/>
        <v>-1.1217599406642006E-2</v>
      </c>
      <c r="CT202" s="41">
        <f t="shared" si="207"/>
        <v>2.2849432772343737E-2</v>
      </c>
      <c r="CU202" s="41">
        <f t="shared" si="208"/>
        <v>-6.5802903655236986E-2</v>
      </c>
      <c r="CV202" s="41">
        <f t="shared" si="209"/>
        <v>-5.8038468198003037E-3</v>
      </c>
      <c r="CW202" s="41">
        <f t="shared" si="210"/>
        <v>-2.4761202909948814E-2</v>
      </c>
      <c r="CX202" s="41">
        <f t="shared" si="211"/>
        <v>1.6221826547752397E-3</v>
      </c>
      <c r="CY202" s="41">
        <f t="shared" si="212"/>
        <v>6.5986994104151667E-2</v>
      </c>
      <c r="CZ202" s="41">
        <f t="shared" si="213"/>
        <v>-1.3023362919603295E-2</v>
      </c>
      <c r="DA202" s="41">
        <f t="shared" si="214"/>
        <v>6.7157385595039854E-3</v>
      </c>
      <c r="DB202" s="41">
        <f t="shared" si="215"/>
        <v>1.1093099073524074E-2</v>
      </c>
      <c r="DC202" s="41">
        <f t="shared" si="216"/>
        <v>1.0357846870048405E-3</v>
      </c>
      <c r="DD202" s="41">
        <f t="shared" si="217"/>
        <v>-6.3909535569462569E-3</v>
      </c>
      <c r="DE202" s="41">
        <f t="shared" si="218"/>
        <v>-1.9615965097393703E-2</v>
      </c>
      <c r="DF202" s="41">
        <f t="shared" si="219"/>
        <v>2.2156888686549709E-2</v>
      </c>
      <c r="DG202" s="41">
        <f t="shared" si="220"/>
        <v>-1.6184310467235088E-3</v>
      </c>
      <c r="DH202" s="47">
        <f t="shared" si="221"/>
        <v>3.5074032339759795E-2</v>
      </c>
    </row>
    <row r="203" spans="1:112">
      <c r="A203" s="43">
        <v>42143</v>
      </c>
      <c r="B203" s="34">
        <v>38.240001999999997</v>
      </c>
      <c r="C203" s="34">
        <v>4.2389460000000003</v>
      </c>
      <c r="D203" s="34"/>
      <c r="E203" s="34">
        <v>7.36</v>
      </c>
      <c r="F203" s="34">
        <v>15.81</v>
      </c>
      <c r="G203" s="34">
        <v>77.856712000000002</v>
      </c>
      <c r="H203" s="34">
        <v>10.006496</v>
      </c>
      <c r="I203" s="34">
        <v>10.89</v>
      </c>
      <c r="J203" s="34">
        <v>542.56634499999996</v>
      </c>
      <c r="K203" s="34">
        <v>3.83</v>
      </c>
      <c r="L203" s="34">
        <v>94.330001999999993</v>
      </c>
      <c r="M203" s="34">
        <v>20.379999000000002</v>
      </c>
      <c r="N203" s="34">
        <v>37.978431999999998</v>
      </c>
      <c r="O203" s="34">
        <v>7.15</v>
      </c>
      <c r="P203" s="34">
        <v>45.619999</v>
      </c>
      <c r="Q203" s="34">
        <v>9.27</v>
      </c>
      <c r="R203" s="34">
        <v>30.040001</v>
      </c>
      <c r="S203" s="34">
        <v>73.130516</v>
      </c>
      <c r="T203" s="34">
        <v>15.817238</v>
      </c>
      <c r="U203" s="34">
        <v>31.799999</v>
      </c>
      <c r="V203" s="34">
        <v>4.6416389999999996</v>
      </c>
      <c r="W203" s="34">
        <v>40.349997999999999</v>
      </c>
      <c r="X203" s="34">
        <v>25.59</v>
      </c>
      <c r="Y203" s="34">
        <v>14.222178</v>
      </c>
      <c r="Z203" s="34">
        <v>22.982796</v>
      </c>
      <c r="AA203" s="34">
        <v>80.125525999999994</v>
      </c>
      <c r="AB203" s="34">
        <v>36.413482999999999</v>
      </c>
      <c r="AC203" s="34">
        <v>13.22</v>
      </c>
      <c r="AD203" s="34">
        <v>51.990001999999997</v>
      </c>
      <c r="AE203" s="34">
        <v>25.890789000000002</v>
      </c>
      <c r="AF203" s="34">
        <v>5.64</v>
      </c>
      <c r="AG203" s="34">
        <v>168.70001199999999</v>
      </c>
      <c r="AH203" s="34">
        <v>36.590342999999997</v>
      </c>
      <c r="AI203" s="34">
        <v>73.449402000000006</v>
      </c>
      <c r="AJ203" s="34">
        <v>7.674804</v>
      </c>
      <c r="AK203" s="34">
        <v>18.43</v>
      </c>
      <c r="AL203" s="34">
        <v>2.14</v>
      </c>
      <c r="AM203" s="34">
        <v>28.448298999999999</v>
      </c>
      <c r="AN203" s="34">
        <v>28</v>
      </c>
      <c r="AO203" s="34">
        <v>59.605713000000002</v>
      </c>
      <c r="AP203" s="34">
        <v>6.64</v>
      </c>
      <c r="AQ203" s="34">
        <v>12.44</v>
      </c>
      <c r="AR203" s="34">
        <v>8.83</v>
      </c>
      <c r="AS203" s="34">
        <v>36.778046000000003</v>
      </c>
      <c r="AT203" s="34">
        <v>11.568237999999999</v>
      </c>
      <c r="AU203" s="34">
        <v>8.02</v>
      </c>
      <c r="AV203" s="34">
        <v>15.182404</v>
      </c>
      <c r="AW203" s="34">
        <v>31.834351000000002</v>
      </c>
      <c r="AX203" s="34">
        <v>15.17</v>
      </c>
      <c r="AY203" s="34">
        <v>19.969999000000001</v>
      </c>
      <c r="AZ203" s="34">
        <v>58.369999</v>
      </c>
      <c r="BA203" s="34">
        <v>38.020000000000003</v>
      </c>
      <c r="BB203" s="34">
        <v>20.212337000000002</v>
      </c>
      <c r="BC203" s="34">
        <v>29.861644999999999</v>
      </c>
      <c r="BD203" s="34">
        <v>42</v>
      </c>
      <c r="BE203" s="38"/>
      <c r="BF203" s="41">
        <f t="shared" si="169"/>
        <v>4.1923212941717442E-2</v>
      </c>
      <c r="BG203" s="41">
        <f t="shared" si="170"/>
        <v>3.0686049952641053E-2</v>
      </c>
      <c r="BH203" s="41"/>
      <c r="BI203" s="41">
        <f t="shared" si="171"/>
        <v>2.0590981443927153E-2</v>
      </c>
      <c r="BJ203" s="41">
        <f t="shared" si="172"/>
        <v>-3.0522395241640771E-2</v>
      </c>
      <c r="BK203" s="41">
        <f t="shared" si="173"/>
        <v>1.8741208886406936E-2</v>
      </c>
      <c r="BL203" s="41">
        <f t="shared" si="174"/>
        <v>2.9250530046787543E-2</v>
      </c>
      <c r="BM203" s="41">
        <f t="shared" si="175"/>
        <v>1.9472103412820314E-2</v>
      </c>
      <c r="BN203" s="41">
        <f t="shared" si="176"/>
        <v>3.9375123961400658E-2</v>
      </c>
      <c r="BO203" s="41">
        <f t="shared" si="177"/>
        <v>6.4712600692367214E-2</v>
      </c>
      <c r="BP203" s="41">
        <f t="shared" si="178"/>
        <v>-2.1195675296654837E-4</v>
      </c>
      <c r="BQ203" s="41">
        <f t="shared" si="179"/>
        <v>2.3834246996417598E-2</v>
      </c>
      <c r="BR203" s="41">
        <f t="shared" si="180"/>
        <v>4.3219034313073584E-2</v>
      </c>
      <c r="BS203" s="41">
        <f t="shared" si="181"/>
        <v>1.9774655659417741E-2</v>
      </c>
      <c r="BT203" s="41">
        <f t="shared" si="182"/>
        <v>1.4128248404861673E-2</v>
      </c>
      <c r="BU203" s="41">
        <f t="shared" si="183"/>
        <v>3.2414939241710229E-3</v>
      </c>
      <c r="BV203" s="41">
        <f t="shared" si="184"/>
        <v>4.6329844453461971E-2</v>
      </c>
      <c r="BW203" s="41">
        <f t="shared" si="185"/>
        <v>2.3085044899983538E-2</v>
      </c>
      <c r="BX203" s="47">
        <f t="shared" si="186"/>
        <v>-8.0770523565576648E-3</v>
      </c>
      <c r="BY203" s="47">
        <f t="shared" si="187"/>
        <v>7.5757940475948884E-3</v>
      </c>
      <c r="BZ203" s="41">
        <f t="shared" si="188"/>
        <v>1.9842066729085835E-2</v>
      </c>
      <c r="CA203" s="41">
        <f t="shared" si="189"/>
        <v>1.4227096862096346E-2</v>
      </c>
      <c r="CB203" s="41">
        <f t="shared" si="190"/>
        <v>1.1730597859948727E-3</v>
      </c>
      <c r="CC203" s="41">
        <f t="shared" si="191"/>
        <v>2.2846257329337736E-2</v>
      </c>
      <c r="CD203" s="41">
        <f t="shared" si="192"/>
        <v>-2.831218524866053E-2</v>
      </c>
      <c r="CE203" s="41">
        <f t="shared" si="193"/>
        <v>-1.2354592795460473E-3</v>
      </c>
      <c r="CF203" s="41">
        <f t="shared" si="194"/>
        <v>4.2278349910146014E-2</v>
      </c>
      <c r="CG203" s="41">
        <f t="shared" si="168"/>
        <v>0</v>
      </c>
      <c r="CH203" s="41">
        <f t="shared" si="195"/>
        <v>-2.881708408246135E-2</v>
      </c>
      <c r="CI203" s="41">
        <f t="shared" si="196"/>
        <v>2.4558664655346497E-2</v>
      </c>
      <c r="CJ203" s="41">
        <f t="shared" si="197"/>
        <v>1.069528911674795E-2</v>
      </c>
      <c r="CK203" s="41">
        <f t="shared" si="198"/>
        <v>-1.0319920299335201E-2</v>
      </c>
      <c r="CL203" s="41">
        <f t="shared" si="199"/>
        <v>9.4926241118078961E-3</v>
      </c>
      <c r="CM203" s="41">
        <f t="shared" si="200"/>
        <v>3.4911350101079597E-2</v>
      </c>
      <c r="CN203" s="41">
        <f t="shared" si="201"/>
        <v>-8.0777223116920652E-3</v>
      </c>
      <c r="CO203" s="41">
        <f t="shared" si="202"/>
        <v>-2.2002497466485138E-2</v>
      </c>
      <c r="CP203" s="41">
        <f t="shared" si="203"/>
        <v>-1.3921338518608007E-2</v>
      </c>
      <c r="CQ203" s="41">
        <f t="shared" si="204"/>
        <v>7.6824758401797888E-3</v>
      </c>
      <c r="CR203" s="41">
        <f t="shared" si="205"/>
        <v>1.8018505502678212E-2</v>
      </c>
      <c r="CS203" s="41">
        <f t="shared" si="206"/>
        <v>1.4290107913221247E-2</v>
      </c>
      <c r="CT203" s="41">
        <f t="shared" si="207"/>
        <v>0</v>
      </c>
      <c r="CU203" s="41">
        <f t="shared" si="208"/>
        <v>7.2610242370472729E-3</v>
      </c>
      <c r="CV203" s="41">
        <f t="shared" si="209"/>
        <v>2.7556278619704732E-2</v>
      </c>
      <c r="CW203" s="41">
        <f t="shared" si="210"/>
        <v>-2.9860926628403138E-2</v>
      </c>
      <c r="CX203" s="41">
        <f t="shared" si="211"/>
        <v>9.6774423434190689E-3</v>
      </c>
      <c r="CY203" s="41">
        <f t="shared" si="212"/>
        <v>2.3975911875711305E-2</v>
      </c>
      <c r="CZ203" s="41">
        <f t="shared" si="213"/>
        <v>1.3023362919603303E-2</v>
      </c>
      <c r="DA203" s="41">
        <f t="shared" si="214"/>
        <v>1.7779565774296766E-2</v>
      </c>
      <c r="DB203" s="41">
        <f t="shared" si="215"/>
        <v>-1.5696855971583514E-2</v>
      </c>
      <c r="DC203" s="41">
        <f t="shared" si="216"/>
        <v>3.309026856823799E-2</v>
      </c>
      <c r="DD203" s="41">
        <f t="shared" si="217"/>
        <v>1.1371590688755534E-2</v>
      </c>
      <c r="DE203" s="41">
        <f t="shared" si="218"/>
        <v>-2.2110382077066691E-2</v>
      </c>
      <c r="DF203" s="41">
        <f t="shared" si="219"/>
        <v>-4.5256622674015257E-2</v>
      </c>
      <c r="DG203" s="41">
        <f t="shared" si="220"/>
        <v>7.7445571400505406E-3</v>
      </c>
      <c r="DH203" s="47">
        <f t="shared" si="221"/>
        <v>1.9231337656043259E-2</v>
      </c>
    </row>
    <row r="204" spans="1:112">
      <c r="A204" s="43">
        <v>42144</v>
      </c>
      <c r="B204" s="34">
        <v>39.049999</v>
      </c>
      <c r="C204" s="34">
        <v>4.2564130000000002</v>
      </c>
      <c r="D204" s="34"/>
      <c r="E204" s="34">
        <v>7.44</v>
      </c>
      <c r="F204" s="34">
        <v>16.280000999999999</v>
      </c>
      <c r="G204" s="34">
        <v>76.954407000000003</v>
      </c>
      <c r="H204" s="34">
        <v>10.046284999999999</v>
      </c>
      <c r="I204" s="34">
        <v>11.15</v>
      </c>
      <c r="J204" s="34">
        <v>555.13543700000002</v>
      </c>
      <c r="K204" s="34">
        <v>3.9889999999999999</v>
      </c>
      <c r="L204" s="34">
        <v>90.839995999999999</v>
      </c>
      <c r="M204" s="34">
        <v>20.52</v>
      </c>
      <c r="N204" s="34">
        <v>38.544853000000003</v>
      </c>
      <c r="O204" s="34">
        <v>7.22</v>
      </c>
      <c r="P204" s="34">
        <v>46.18</v>
      </c>
      <c r="Q204" s="34">
        <v>9.5</v>
      </c>
      <c r="R204" s="34">
        <v>31.49</v>
      </c>
      <c r="S204" s="34">
        <v>73.721176</v>
      </c>
      <c r="T204" s="34">
        <v>16.221796000000001</v>
      </c>
      <c r="U204" s="34">
        <v>32.869999</v>
      </c>
      <c r="V204" s="34">
        <v>4.6234010000000003</v>
      </c>
      <c r="W204" s="34">
        <v>41.009998000000003</v>
      </c>
      <c r="X204" s="34">
        <v>25.809999000000001</v>
      </c>
      <c r="Y204" s="34">
        <v>14.377933000000001</v>
      </c>
      <c r="Z204" s="34">
        <v>23.500762999999999</v>
      </c>
      <c r="AA204" s="34">
        <v>80.670303000000004</v>
      </c>
      <c r="AB204" s="34">
        <v>37.487510999999998</v>
      </c>
      <c r="AC204" s="34">
        <v>12.87</v>
      </c>
      <c r="AD204" s="34">
        <v>53.540000999999997</v>
      </c>
      <c r="AE204" s="34">
        <v>25.946213</v>
      </c>
      <c r="AF204" s="34">
        <v>5.39</v>
      </c>
      <c r="AG204" s="34">
        <v>168.70001199999999</v>
      </c>
      <c r="AH204" s="34">
        <v>36.362915000000001</v>
      </c>
      <c r="AI204" s="34">
        <v>78.061278999999999</v>
      </c>
      <c r="AJ204" s="34">
        <v>7.6608689999999999</v>
      </c>
      <c r="AK204" s="34">
        <v>18.200001</v>
      </c>
      <c r="AL204" s="34">
        <v>2.04</v>
      </c>
      <c r="AM204" s="34">
        <v>28.375730999999998</v>
      </c>
      <c r="AN204" s="34">
        <v>27.5</v>
      </c>
      <c r="AO204" s="34">
        <v>59.599997999999999</v>
      </c>
      <c r="AP204" s="34">
        <v>6.25</v>
      </c>
      <c r="AQ204" s="34">
        <v>12.03</v>
      </c>
      <c r="AR204" s="34">
        <v>8.8000000000000007</v>
      </c>
      <c r="AS204" s="34">
        <v>37.262732999999997</v>
      </c>
      <c r="AT204" s="34">
        <v>11.670366</v>
      </c>
      <c r="AU204" s="34">
        <v>8.0500000000000007</v>
      </c>
      <c r="AV204" s="34">
        <v>15.051441000000001</v>
      </c>
      <c r="AW204" s="34">
        <v>32.144150000000003</v>
      </c>
      <c r="AX204" s="34">
        <v>14.43</v>
      </c>
      <c r="AY204" s="34">
        <v>19.25</v>
      </c>
      <c r="AZ204" s="34">
        <v>58.799999</v>
      </c>
      <c r="BA204" s="34">
        <v>38.810001</v>
      </c>
      <c r="BB204" s="34">
        <v>21.638252000000001</v>
      </c>
      <c r="BC204" s="34">
        <v>31.215067000000001</v>
      </c>
      <c r="BD204" s="34">
        <v>41.450001</v>
      </c>
      <c r="BE204" s="38"/>
      <c r="BF204" s="41">
        <f t="shared" si="169"/>
        <v>2.0960710193045785E-2</v>
      </c>
      <c r="BG204" s="41">
        <f t="shared" si="170"/>
        <v>4.1121333691451741E-3</v>
      </c>
      <c r="BH204" s="41"/>
      <c r="BI204" s="41">
        <f t="shared" si="171"/>
        <v>1.0810916104215676E-2</v>
      </c>
      <c r="BJ204" s="41">
        <f t="shared" si="172"/>
        <v>2.9294770778073083E-2</v>
      </c>
      <c r="BK204" s="41">
        <f t="shared" si="173"/>
        <v>-1.1656982047528951E-2</v>
      </c>
      <c r="BL204" s="41">
        <f t="shared" si="174"/>
        <v>3.9684323304509566E-3</v>
      </c>
      <c r="BM204" s="41">
        <f t="shared" si="175"/>
        <v>2.3594560961258535E-2</v>
      </c>
      <c r="BN204" s="41">
        <f t="shared" si="176"/>
        <v>2.2901741738359363E-2</v>
      </c>
      <c r="BO204" s="41">
        <f t="shared" si="177"/>
        <v>4.0675769730714927E-2</v>
      </c>
      <c r="BP204" s="41">
        <f t="shared" si="178"/>
        <v>-3.7699620660032816E-2</v>
      </c>
      <c r="BQ204" s="41">
        <f t="shared" si="179"/>
        <v>6.8460415757045437E-3</v>
      </c>
      <c r="BR204" s="41">
        <f t="shared" si="180"/>
        <v>1.4804156534622115E-2</v>
      </c>
      <c r="BS204" s="41">
        <f t="shared" si="181"/>
        <v>9.7425961988184002E-3</v>
      </c>
      <c r="BT204" s="41">
        <f t="shared" si="182"/>
        <v>1.2200608990317892E-2</v>
      </c>
      <c r="BU204" s="41">
        <f t="shared" si="183"/>
        <v>2.4508419028731476E-2</v>
      </c>
      <c r="BV204" s="41">
        <f t="shared" si="184"/>
        <v>4.7140174928051809E-2</v>
      </c>
      <c r="BW204" s="41">
        <f t="shared" si="185"/>
        <v>8.0443497403835558E-3</v>
      </c>
      <c r="BX204" s="47">
        <f t="shared" si="186"/>
        <v>2.5255412084982148E-2</v>
      </c>
      <c r="BY204" s="47">
        <f t="shared" si="187"/>
        <v>3.3094098913659865E-2</v>
      </c>
      <c r="BZ204" s="41">
        <f t="shared" si="188"/>
        <v>-3.936955168423766E-3</v>
      </c>
      <c r="CA204" s="41">
        <f t="shared" si="189"/>
        <v>1.6224545485712172E-2</v>
      </c>
      <c r="CB204" s="41">
        <f t="shared" si="190"/>
        <v>8.5603248141516656E-3</v>
      </c>
      <c r="CC204" s="41">
        <f t="shared" si="191"/>
        <v>1.0892023450193949E-2</v>
      </c>
      <c r="CD204" s="41">
        <f t="shared" si="192"/>
        <v>2.2286952670574262E-2</v>
      </c>
      <c r="CE204" s="41">
        <f t="shared" si="193"/>
        <v>6.7760350230920375E-3</v>
      </c>
      <c r="CF204" s="41">
        <f t="shared" si="194"/>
        <v>2.9068719361242459E-2</v>
      </c>
      <c r="CG204" s="41">
        <f t="shared" si="168"/>
        <v>2.6092643636136236E-3</v>
      </c>
      <c r="CH204" s="41">
        <f t="shared" si="195"/>
        <v>2.9377625905270485E-2</v>
      </c>
      <c r="CI204" s="41">
        <f t="shared" si="196"/>
        <v>2.1383960870247761E-3</v>
      </c>
      <c r="CJ204" s="41">
        <f t="shared" si="197"/>
        <v>-4.5338680589061778E-2</v>
      </c>
      <c r="CK204" s="41">
        <f t="shared" si="198"/>
        <v>0</v>
      </c>
      <c r="CL204" s="41">
        <f t="shared" si="199"/>
        <v>-6.2349165202742066E-3</v>
      </c>
      <c r="CM204" s="41">
        <f t="shared" si="200"/>
        <v>6.0897385456596252E-2</v>
      </c>
      <c r="CN204" s="41">
        <f t="shared" si="201"/>
        <v>-1.8173318947599891E-3</v>
      </c>
      <c r="CO204" s="41">
        <f t="shared" si="202"/>
        <v>-1.2558122653928758E-2</v>
      </c>
      <c r="CP204" s="41">
        <f t="shared" si="203"/>
        <v>-4.78560211776351E-2</v>
      </c>
      <c r="CQ204" s="41">
        <f t="shared" si="204"/>
        <v>-2.554132096942884E-3</v>
      </c>
      <c r="CR204" s="41">
        <f t="shared" si="205"/>
        <v>-1.8018505502678365E-2</v>
      </c>
      <c r="CS204" s="41">
        <f t="shared" si="206"/>
        <v>-9.5884667881025189E-5</v>
      </c>
      <c r="CT204" s="41">
        <f t="shared" si="207"/>
        <v>-6.0530499740032301E-2</v>
      </c>
      <c r="CU204" s="41">
        <f t="shared" si="208"/>
        <v>-3.3513557324445935E-2</v>
      </c>
      <c r="CV204" s="41">
        <f t="shared" si="209"/>
        <v>-3.4032931317078069E-3</v>
      </c>
      <c r="CW204" s="41">
        <f t="shared" si="210"/>
        <v>1.3092620854287969E-2</v>
      </c>
      <c r="CX204" s="41">
        <f t="shared" si="211"/>
        <v>8.7895690725382555E-3</v>
      </c>
      <c r="CY204" s="41">
        <f t="shared" si="212"/>
        <v>3.7336695520490304E-3</v>
      </c>
      <c r="CZ204" s="41">
        <f t="shared" si="213"/>
        <v>-8.6633915805891387E-3</v>
      </c>
      <c r="DA204" s="41">
        <f t="shared" si="214"/>
        <v>9.6845476684591786E-3</v>
      </c>
      <c r="DB204" s="41">
        <f t="shared" si="215"/>
        <v>-5.0010420574661422E-2</v>
      </c>
      <c r="DC204" s="41">
        <f t="shared" si="216"/>
        <v>-3.6720036618816808E-2</v>
      </c>
      <c r="DD204" s="41">
        <f t="shared" si="217"/>
        <v>7.3397958141671752E-3</v>
      </c>
      <c r="DE204" s="41">
        <f t="shared" si="218"/>
        <v>2.0565634087086355E-2</v>
      </c>
      <c r="DF204" s="41">
        <f t="shared" si="219"/>
        <v>6.8169513821512942E-2</v>
      </c>
      <c r="DG204" s="41">
        <f t="shared" si="220"/>
        <v>4.4326013899784467E-2</v>
      </c>
      <c r="DH204" s="47">
        <f t="shared" si="221"/>
        <v>-1.3181712576612228E-2</v>
      </c>
    </row>
    <row r="205" spans="1:112">
      <c r="A205" s="43">
        <v>42145</v>
      </c>
      <c r="B205" s="34">
        <v>38.830002</v>
      </c>
      <c r="C205" s="34">
        <v>4.3262850000000004</v>
      </c>
      <c r="D205" s="34"/>
      <c r="E205" s="34">
        <v>7.42</v>
      </c>
      <c r="F205" s="34">
        <v>16.399999999999999</v>
      </c>
      <c r="G205" s="34">
        <v>77.543671000000003</v>
      </c>
      <c r="H205" s="34">
        <v>9.9965489999999999</v>
      </c>
      <c r="I205" s="34">
        <v>10.79</v>
      </c>
      <c r="J205" s="34">
        <v>564.56225600000005</v>
      </c>
      <c r="K205" s="34">
        <v>4.1150000000000002</v>
      </c>
      <c r="L205" s="34">
        <v>90.879997000000003</v>
      </c>
      <c r="M205" s="34">
        <v>20.469999000000001</v>
      </c>
      <c r="N205" s="34">
        <v>38.739857000000001</v>
      </c>
      <c r="O205" s="34">
        <v>7.3</v>
      </c>
      <c r="P205" s="34">
        <v>47.5</v>
      </c>
      <c r="Q205" s="34">
        <v>9.9600000000000009</v>
      </c>
      <c r="R205" s="34">
        <v>32.060001</v>
      </c>
      <c r="S205" s="34">
        <v>73.402428</v>
      </c>
      <c r="T205" s="34">
        <v>16.655954000000001</v>
      </c>
      <c r="U205" s="34">
        <v>33.599997999999999</v>
      </c>
      <c r="V205" s="34">
        <v>4.5960419999999997</v>
      </c>
      <c r="W205" s="34">
        <v>41.349997999999999</v>
      </c>
      <c r="X205" s="34">
        <v>26.190000999999999</v>
      </c>
      <c r="Y205" s="34">
        <v>14.679703999999999</v>
      </c>
      <c r="Z205" s="34">
        <v>23.383804000000001</v>
      </c>
      <c r="AA205" s="34">
        <v>80.231658999999993</v>
      </c>
      <c r="AB205" s="34">
        <v>37.280242999999999</v>
      </c>
      <c r="AC205" s="34">
        <v>13.3</v>
      </c>
      <c r="AD205" s="34">
        <v>54.75</v>
      </c>
      <c r="AE205" s="34">
        <v>25.909264</v>
      </c>
      <c r="AF205" s="34">
        <v>5.59</v>
      </c>
      <c r="AG205" s="34">
        <v>174.64999399999999</v>
      </c>
      <c r="AH205" s="34">
        <v>36.390197999999998</v>
      </c>
      <c r="AI205" s="34">
        <v>76.027786000000006</v>
      </c>
      <c r="AJ205" s="34">
        <v>7.8067270000000004</v>
      </c>
      <c r="AK205" s="34">
        <v>17.989999999999998</v>
      </c>
      <c r="AL205" s="34">
        <v>2.15</v>
      </c>
      <c r="AM205" s="34">
        <v>28.457374999999999</v>
      </c>
      <c r="AN205" s="34">
        <v>28.4</v>
      </c>
      <c r="AO205" s="34">
        <v>58.417141000000001</v>
      </c>
      <c r="AP205" s="34">
        <v>6.34</v>
      </c>
      <c r="AQ205" s="34">
        <v>11.55</v>
      </c>
      <c r="AR205" s="34">
        <v>8.75</v>
      </c>
      <c r="AS205" s="34">
        <v>37.204571000000001</v>
      </c>
      <c r="AT205" s="34">
        <v>11.800348</v>
      </c>
      <c r="AU205" s="34">
        <v>8.99</v>
      </c>
      <c r="AV205" s="34">
        <v>15.060796</v>
      </c>
      <c r="AW205" s="34">
        <v>32.470694999999999</v>
      </c>
      <c r="AX205" s="34">
        <v>14.34</v>
      </c>
      <c r="AY205" s="34">
        <v>18.989999999999998</v>
      </c>
      <c r="AZ205" s="34">
        <v>59.82</v>
      </c>
      <c r="BA205" s="34">
        <v>39.279998999999997</v>
      </c>
      <c r="BB205" s="34">
        <v>21.183743</v>
      </c>
      <c r="BC205" s="34">
        <v>31.512625</v>
      </c>
      <c r="BD205" s="34">
        <v>40.950001</v>
      </c>
      <c r="BE205" s="38"/>
      <c r="BF205" s="41">
        <f t="shared" si="169"/>
        <v>-5.6496554273583006E-3</v>
      </c>
      <c r="BG205" s="41">
        <f t="shared" si="170"/>
        <v>1.6282419277045927E-2</v>
      </c>
      <c r="BH205" s="41"/>
      <c r="BI205" s="41">
        <f t="shared" si="171"/>
        <v>-2.6917916657115256E-3</v>
      </c>
      <c r="BJ205" s="41">
        <f t="shared" si="172"/>
        <v>7.3439128306989716E-3</v>
      </c>
      <c r="BK205" s="41">
        <f t="shared" si="173"/>
        <v>7.6281448286692087E-3</v>
      </c>
      <c r="BL205" s="41">
        <f t="shared" si="174"/>
        <v>-4.9629809924075256E-3</v>
      </c>
      <c r="BM205" s="41">
        <f t="shared" si="175"/>
        <v>-3.2819718636084544E-2</v>
      </c>
      <c r="BN205" s="41">
        <f t="shared" si="176"/>
        <v>1.6838548110465135E-2</v>
      </c>
      <c r="BO205" s="41">
        <f t="shared" si="177"/>
        <v>3.1098261205763731E-2</v>
      </c>
      <c r="BP205" s="41">
        <f t="shared" si="178"/>
        <v>4.4024875838599015E-4</v>
      </c>
      <c r="BQ205" s="41">
        <f t="shared" si="179"/>
        <v>-2.4396694813502689E-3</v>
      </c>
      <c r="BR205" s="41">
        <f t="shared" si="180"/>
        <v>5.0463905171344798E-3</v>
      </c>
      <c r="BS205" s="41">
        <f t="shared" si="181"/>
        <v>1.1019395249610698E-2</v>
      </c>
      <c r="BT205" s="41">
        <f t="shared" si="182"/>
        <v>2.8182907114246151E-2</v>
      </c>
      <c r="BU205" s="41">
        <f t="shared" si="183"/>
        <v>4.7285272990011902E-2</v>
      </c>
      <c r="BV205" s="41">
        <f t="shared" si="184"/>
        <v>1.7939143259989038E-2</v>
      </c>
      <c r="BW205" s="41">
        <f t="shared" si="185"/>
        <v>-4.3330708337054056E-3</v>
      </c>
      <c r="BX205" s="47">
        <f t="shared" si="186"/>
        <v>2.6411980046920646E-2</v>
      </c>
      <c r="BY205" s="47">
        <f t="shared" si="187"/>
        <v>2.1965650192097654E-2</v>
      </c>
      <c r="BZ205" s="41">
        <f t="shared" si="188"/>
        <v>-5.9350831304019261E-3</v>
      </c>
      <c r="CA205" s="41">
        <f t="shared" si="189"/>
        <v>8.2564824667315951E-3</v>
      </c>
      <c r="CB205" s="41">
        <f t="shared" si="190"/>
        <v>1.4615721716283009E-2</v>
      </c>
      <c r="CC205" s="41">
        <f t="shared" si="191"/>
        <v>2.0771258841587655E-2</v>
      </c>
      <c r="CD205" s="41">
        <f t="shared" si="192"/>
        <v>-4.989242733846439E-3</v>
      </c>
      <c r="CE205" s="41">
        <f t="shared" si="193"/>
        <v>-5.4523273825867018E-3</v>
      </c>
      <c r="CF205" s="41">
        <f t="shared" si="194"/>
        <v>-5.5443294697379896E-3</v>
      </c>
      <c r="CG205" s="41">
        <f t="shared" si="168"/>
        <v>-1.1795680672765308E-2</v>
      </c>
      <c r="CH205" s="41">
        <f t="shared" si="195"/>
        <v>2.234831192677968E-2</v>
      </c>
      <c r="CI205" s="41">
        <f t="shared" si="196"/>
        <v>-1.4250763233026168E-3</v>
      </c>
      <c r="CJ205" s="41">
        <f t="shared" si="197"/>
        <v>3.6433902246101983E-2</v>
      </c>
      <c r="CK205" s="41">
        <f t="shared" si="198"/>
        <v>3.4661876214309814E-2</v>
      </c>
      <c r="CL205" s="41">
        <f t="shared" si="199"/>
        <v>7.5001605165525163E-4</v>
      </c>
      <c r="CM205" s="41">
        <f t="shared" si="200"/>
        <v>-2.6395267718249162E-2</v>
      </c>
      <c r="CN205" s="41">
        <f t="shared" si="201"/>
        <v>1.8860374115699522E-2</v>
      </c>
      <c r="CO205" s="41">
        <f t="shared" si="202"/>
        <v>-1.1605601065361522E-2</v>
      </c>
      <c r="CP205" s="41">
        <f t="shared" si="203"/>
        <v>5.2518034283446438E-2</v>
      </c>
      <c r="CQ205" s="41">
        <f t="shared" si="204"/>
        <v>2.8731161081668459E-3</v>
      </c>
      <c r="CR205" s="41">
        <f t="shared" si="205"/>
        <v>3.2203140494634734E-2</v>
      </c>
      <c r="CS205" s="41">
        <f t="shared" si="206"/>
        <v>-2.0046183471816331E-2</v>
      </c>
      <c r="CT205" s="41">
        <f t="shared" si="207"/>
        <v>1.4297304700824394E-2</v>
      </c>
      <c r="CU205" s="41">
        <f t="shared" si="208"/>
        <v>-4.0718093018784804E-2</v>
      </c>
      <c r="CV205" s="41">
        <f t="shared" si="209"/>
        <v>-5.6980211146377786E-3</v>
      </c>
      <c r="CW205" s="41">
        <f t="shared" si="210"/>
        <v>-1.5620818453895853E-3</v>
      </c>
      <c r="CX205" s="41">
        <f t="shared" si="211"/>
        <v>1.1076214287637219E-2</v>
      </c>
      <c r="CY205" s="41">
        <f t="shared" si="212"/>
        <v>0.11044075705305678</v>
      </c>
      <c r="CZ205" s="41">
        <f t="shared" si="213"/>
        <v>6.2134210095188302E-4</v>
      </c>
      <c r="DA205" s="41">
        <f t="shared" si="214"/>
        <v>1.0107515696514635E-2</v>
      </c>
      <c r="DB205" s="41">
        <f t="shared" si="215"/>
        <v>-6.2565376143051488E-3</v>
      </c>
      <c r="DC205" s="41">
        <f t="shared" si="216"/>
        <v>-1.3598535909598792E-2</v>
      </c>
      <c r="DD205" s="41">
        <f t="shared" si="217"/>
        <v>1.7198215304023576E-2</v>
      </c>
      <c r="DE205" s="41">
        <f t="shared" si="218"/>
        <v>1.2037486880646571E-2</v>
      </c>
      <c r="DF205" s="41">
        <f t="shared" si="219"/>
        <v>-2.1228626492161905E-2</v>
      </c>
      <c r="DG205" s="41">
        <f t="shared" si="220"/>
        <v>9.487364270683446E-3</v>
      </c>
      <c r="DH205" s="47">
        <f t="shared" si="221"/>
        <v>-1.2136070987653454E-2</v>
      </c>
    </row>
    <row r="206" spans="1:112">
      <c r="A206" s="43">
        <v>42146</v>
      </c>
      <c r="B206" s="34">
        <v>38.029998999999997</v>
      </c>
      <c r="C206" s="34">
        <v>4.3554000000000004</v>
      </c>
      <c r="D206" s="34"/>
      <c r="E206" s="34">
        <v>7.52</v>
      </c>
      <c r="F206" s="34">
        <v>16.549999</v>
      </c>
      <c r="G206" s="34">
        <v>79.182556000000005</v>
      </c>
      <c r="H206" s="34">
        <v>10.404369000000001</v>
      </c>
      <c r="I206" s="34">
        <v>10.99</v>
      </c>
      <c r="J206" s="34">
        <v>567.70452899999998</v>
      </c>
      <c r="K206" s="34">
        <v>4.4000000000000004</v>
      </c>
      <c r="L206" s="34">
        <v>91.050003000000004</v>
      </c>
      <c r="M206" s="34">
        <v>20.27</v>
      </c>
      <c r="N206" s="34">
        <v>38.554146000000003</v>
      </c>
      <c r="O206" s="34">
        <v>7.5</v>
      </c>
      <c r="P206" s="34">
        <v>49.73</v>
      </c>
      <c r="Q206" s="34">
        <v>9.9700000000000006</v>
      </c>
      <c r="R206" s="34">
        <v>32.299999</v>
      </c>
      <c r="S206" s="34">
        <v>73.946197999999995</v>
      </c>
      <c r="T206" s="34">
        <v>16.300733999999999</v>
      </c>
      <c r="U206" s="34">
        <v>33.43</v>
      </c>
      <c r="V206" s="34">
        <v>4.5230889999999997</v>
      </c>
      <c r="W206" s="34">
        <v>41.630001</v>
      </c>
      <c r="X206" s="34">
        <v>26.41</v>
      </c>
      <c r="Y206" s="34">
        <v>14.708945</v>
      </c>
      <c r="Z206" s="34">
        <v>23.367094000000002</v>
      </c>
      <c r="AA206" s="34">
        <v>82.071174999999997</v>
      </c>
      <c r="AB206" s="34">
        <v>38.194118000000003</v>
      </c>
      <c r="AC206" s="34">
        <v>13.24</v>
      </c>
      <c r="AD206" s="34">
        <v>57.75</v>
      </c>
      <c r="AE206" s="34">
        <v>26.380341999999999</v>
      </c>
      <c r="AF206" s="34">
        <v>5.69</v>
      </c>
      <c r="AG206" s="34">
        <v>183.050003</v>
      </c>
      <c r="AH206" s="34">
        <v>36.845073999999997</v>
      </c>
      <c r="AI206" s="34">
        <v>76.758910999999998</v>
      </c>
      <c r="AJ206" s="34">
        <v>7.741695</v>
      </c>
      <c r="AK206" s="34">
        <v>18</v>
      </c>
      <c r="AL206" s="34">
        <v>2.13</v>
      </c>
      <c r="AM206" s="34">
        <v>28.502731000000001</v>
      </c>
      <c r="AN206" s="34">
        <v>29.300001000000002</v>
      </c>
      <c r="AO206" s="34">
        <v>58.782856000000002</v>
      </c>
      <c r="AP206" s="34">
        <v>6.57</v>
      </c>
      <c r="AQ206" s="34">
        <v>11.58</v>
      </c>
      <c r="AR206" s="34">
        <v>8.65</v>
      </c>
      <c r="AS206" s="34">
        <v>37.446917999999997</v>
      </c>
      <c r="AT206" s="34">
        <v>12.013885</v>
      </c>
      <c r="AU206" s="34">
        <v>8.89</v>
      </c>
      <c r="AV206" s="34">
        <v>15.07015</v>
      </c>
      <c r="AW206" s="34">
        <v>32.705146999999997</v>
      </c>
      <c r="AX206" s="34">
        <v>14.86</v>
      </c>
      <c r="AY206" s="34">
        <v>18.93</v>
      </c>
      <c r="AZ206" s="34">
        <v>60.669998</v>
      </c>
      <c r="BA206" s="34">
        <v>37.159999999999997</v>
      </c>
      <c r="BB206" s="34">
        <v>21.139178999999999</v>
      </c>
      <c r="BC206" s="34">
        <v>31.666208000000001</v>
      </c>
      <c r="BD206" s="34">
        <v>41.43</v>
      </c>
      <c r="BE206" s="38"/>
      <c r="BF206" s="41">
        <f t="shared" si="169"/>
        <v>-2.0817899605004107E-2</v>
      </c>
      <c r="BG206" s="41">
        <f t="shared" si="170"/>
        <v>6.7072484546647666E-3</v>
      </c>
      <c r="BH206" s="41"/>
      <c r="BI206" s="41">
        <f t="shared" si="171"/>
        <v>1.3387080782459279E-2</v>
      </c>
      <c r="BJ206" s="41">
        <f t="shared" si="172"/>
        <v>9.1047065699565981E-3</v>
      </c>
      <c r="BK206" s="41">
        <f t="shared" si="173"/>
        <v>2.0914747607173542E-2</v>
      </c>
      <c r="BL206" s="41">
        <f t="shared" si="174"/>
        <v>3.998588065215182E-2</v>
      </c>
      <c r="BM206" s="41">
        <f t="shared" si="175"/>
        <v>1.8365989145486896E-2</v>
      </c>
      <c r="BN206" s="41">
        <f t="shared" si="176"/>
        <v>5.5504252331376267E-3</v>
      </c>
      <c r="BO206" s="41">
        <f t="shared" si="177"/>
        <v>6.6965706795182336E-2</v>
      </c>
      <c r="BP206" s="41">
        <f t="shared" si="178"/>
        <v>1.8689171602682896E-3</v>
      </c>
      <c r="BQ206" s="41">
        <f t="shared" si="179"/>
        <v>-9.8183903573099054E-3</v>
      </c>
      <c r="BR206" s="41">
        <f t="shared" si="180"/>
        <v>-4.8053238323385117E-3</v>
      </c>
      <c r="BS206" s="41">
        <f t="shared" si="181"/>
        <v>2.7028672387919419E-2</v>
      </c>
      <c r="BT206" s="41">
        <f t="shared" si="182"/>
        <v>4.5878661686051647E-2</v>
      </c>
      <c r="BU206" s="41">
        <f t="shared" si="183"/>
        <v>1.003512377240109E-3</v>
      </c>
      <c r="BV206" s="41">
        <f t="shared" si="184"/>
        <v>7.4580208959357077E-3</v>
      </c>
      <c r="BW206" s="41">
        <f t="shared" si="185"/>
        <v>7.3807606256934546E-3</v>
      </c>
      <c r="BX206" s="47">
        <f t="shared" si="186"/>
        <v>-2.1557612627555425E-2</v>
      </c>
      <c r="BY206" s="47">
        <f t="shared" si="187"/>
        <v>-5.0723070133400182E-3</v>
      </c>
      <c r="BZ206" s="41">
        <f t="shared" si="188"/>
        <v>-1.6000330818448427E-2</v>
      </c>
      <c r="CA206" s="41">
        <f t="shared" si="189"/>
        <v>6.7487121259170247E-3</v>
      </c>
      <c r="CB206" s="41">
        <f t="shared" si="190"/>
        <v>8.3650296069086374E-3</v>
      </c>
      <c r="CC206" s="41">
        <f t="shared" si="191"/>
        <v>1.9899526275818881E-3</v>
      </c>
      <c r="CD206" s="41">
        <f t="shared" si="192"/>
        <v>-7.1485260931619297E-4</v>
      </c>
      <c r="CE206" s="41">
        <f t="shared" si="193"/>
        <v>2.2668670983174898E-2</v>
      </c>
      <c r="CF206" s="41">
        <f t="shared" si="194"/>
        <v>2.4218016662455606E-2</v>
      </c>
      <c r="CG206" s="41">
        <f t="shared" si="168"/>
        <v>-6.6137807220367105E-3</v>
      </c>
      <c r="CH206" s="41">
        <f t="shared" si="195"/>
        <v>5.3345980705292714E-2</v>
      </c>
      <c r="CI206" s="41">
        <f t="shared" si="196"/>
        <v>1.8018523422357918E-2</v>
      </c>
      <c r="CJ206" s="41">
        <f t="shared" si="197"/>
        <v>1.7730960971231877E-2</v>
      </c>
      <c r="CK206" s="41">
        <f t="shared" si="198"/>
        <v>4.6975419056792631E-2</v>
      </c>
      <c r="CL206" s="41">
        <f t="shared" si="199"/>
        <v>1.2422479966069353E-2</v>
      </c>
      <c r="CM206" s="41">
        <f t="shared" si="200"/>
        <v>9.5706052300890115E-3</v>
      </c>
      <c r="CN206" s="41">
        <f t="shared" si="201"/>
        <v>-8.3651420344349661E-3</v>
      </c>
      <c r="CO206" s="41">
        <f t="shared" si="202"/>
        <v>5.5570993372295479E-4</v>
      </c>
      <c r="CP206" s="41">
        <f t="shared" si="203"/>
        <v>-9.345862418237658E-3</v>
      </c>
      <c r="CQ206" s="41">
        <f t="shared" si="204"/>
        <v>1.5925535526950328E-3</v>
      </c>
      <c r="CR206" s="41">
        <f t="shared" si="205"/>
        <v>3.1198404985553655E-2</v>
      </c>
      <c r="CS206" s="41">
        <f t="shared" si="206"/>
        <v>6.2408907230614352E-3</v>
      </c>
      <c r="CT206" s="41">
        <f t="shared" si="207"/>
        <v>3.5635064047384583E-2</v>
      </c>
      <c r="CU206" s="41">
        <f t="shared" si="208"/>
        <v>2.5940351770465278E-3</v>
      </c>
      <c r="CV206" s="41">
        <f t="shared" si="209"/>
        <v>-1.1494379425735021E-2</v>
      </c>
      <c r="CW206" s="41">
        <f t="shared" si="210"/>
        <v>6.4927801069933448E-3</v>
      </c>
      <c r="CX206" s="41">
        <f t="shared" si="211"/>
        <v>1.7934041654173394E-2</v>
      </c>
      <c r="CY206" s="41">
        <f t="shared" si="212"/>
        <v>-1.1185798957715628E-2</v>
      </c>
      <c r="CZ206" s="41">
        <f t="shared" si="213"/>
        <v>6.2088991832527174E-4</v>
      </c>
      <c r="DA206" s="41">
        <f t="shared" si="214"/>
        <v>7.1944758696998821E-3</v>
      </c>
      <c r="DB206" s="41">
        <f t="shared" si="215"/>
        <v>3.5620204118138793E-2</v>
      </c>
      <c r="DC206" s="41">
        <f t="shared" si="216"/>
        <v>-3.1645596029629139E-3</v>
      </c>
      <c r="DD206" s="41">
        <f t="shared" si="217"/>
        <v>1.4109255787182196E-2</v>
      </c>
      <c r="DE206" s="41">
        <f t="shared" si="218"/>
        <v>-5.548254408237855E-2</v>
      </c>
      <c r="DF206" s="41">
        <f t="shared" si="219"/>
        <v>-2.105904524715701E-3</v>
      </c>
      <c r="DG206" s="41">
        <f t="shared" si="220"/>
        <v>4.8618594309477927E-3</v>
      </c>
      <c r="DH206" s="47">
        <f t="shared" si="221"/>
        <v>1.1653421370207789E-2</v>
      </c>
    </row>
    <row r="207" spans="1:112">
      <c r="A207" s="43">
        <v>42150</v>
      </c>
      <c r="B207" s="34">
        <v>37.020000000000003</v>
      </c>
      <c r="C207" s="34">
        <v>4.5067909999999998</v>
      </c>
      <c r="D207" s="34"/>
      <c r="E207" s="34">
        <v>7.69</v>
      </c>
      <c r="F207" s="34">
        <v>16.850000000000001</v>
      </c>
      <c r="G207" s="34">
        <v>78.427574000000007</v>
      </c>
      <c r="H207" s="34">
        <v>11.438838000000001</v>
      </c>
      <c r="I207" s="34">
        <v>10.91</v>
      </c>
      <c r="J207" s="34">
        <v>586.55816700000003</v>
      </c>
      <c r="K207" s="34">
        <v>4.1500000000000004</v>
      </c>
      <c r="L207" s="34">
        <v>90.650002000000001</v>
      </c>
      <c r="M207" s="34">
        <v>19.629999000000002</v>
      </c>
      <c r="N207" s="34">
        <v>39.018416999999999</v>
      </c>
      <c r="O207" s="34">
        <v>7.26</v>
      </c>
      <c r="P207" s="34">
        <v>47.75</v>
      </c>
      <c r="Q207" s="34">
        <v>10.73</v>
      </c>
      <c r="R207" s="34">
        <v>31.629999000000002</v>
      </c>
      <c r="S207" s="34">
        <v>73.438880999999995</v>
      </c>
      <c r="T207" s="34">
        <v>16.231663000000001</v>
      </c>
      <c r="U207" s="34">
        <v>33.009998000000003</v>
      </c>
      <c r="V207" s="34">
        <v>4.5686869999999997</v>
      </c>
      <c r="W207" s="34">
        <v>42.150002000000001</v>
      </c>
      <c r="X207" s="34">
        <v>26.719999000000001</v>
      </c>
      <c r="Y207" s="34">
        <v>14.884402</v>
      </c>
      <c r="Z207" s="34">
        <v>23.550894</v>
      </c>
      <c r="AA207" s="34">
        <v>83.677222999999998</v>
      </c>
      <c r="AB207" s="34">
        <v>38.561554000000001</v>
      </c>
      <c r="AC207" s="34">
        <v>13.53</v>
      </c>
      <c r="AD207" s="34">
        <v>56.970001000000003</v>
      </c>
      <c r="AE207" s="34">
        <v>26.694389000000001</v>
      </c>
      <c r="AF207" s="34">
        <v>5.87</v>
      </c>
      <c r="AG207" s="34">
        <v>181.29998800000001</v>
      </c>
      <c r="AH207" s="34">
        <v>37.017929000000002</v>
      </c>
      <c r="AI207" s="34">
        <v>77.441292000000004</v>
      </c>
      <c r="AJ207" s="34">
        <v>7.7500559999999998</v>
      </c>
      <c r="AK207" s="34">
        <v>17.690000999999999</v>
      </c>
      <c r="AL207" s="34">
        <v>2.09</v>
      </c>
      <c r="AM207" s="34">
        <v>28.548089999999998</v>
      </c>
      <c r="AN207" s="34">
        <v>30</v>
      </c>
      <c r="AO207" s="34">
        <v>58.571429999999999</v>
      </c>
      <c r="AP207" s="34">
        <v>7.04</v>
      </c>
      <c r="AQ207" s="34">
        <v>12.09</v>
      </c>
      <c r="AR207" s="34">
        <v>8.6999999999999993</v>
      </c>
      <c r="AS207" s="34">
        <v>36.913769000000002</v>
      </c>
      <c r="AT207" s="34">
        <v>12.236712000000001</v>
      </c>
      <c r="AU207" s="34">
        <v>9.18</v>
      </c>
      <c r="AV207" s="34">
        <v>15.257239999999999</v>
      </c>
      <c r="AW207" s="34">
        <v>32.688400000000001</v>
      </c>
      <c r="AX207" s="34">
        <v>14.2</v>
      </c>
      <c r="AY207" s="34">
        <v>19.84</v>
      </c>
      <c r="AZ207" s="34">
        <v>60.639999000000003</v>
      </c>
      <c r="BA207" s="34">
        <v>37.860000999999997</v>
      </c>
      <c r="BB207" s="34">
        <v>21.40654</v>
      </c>
      <c r="BC207" s="34">
        <v>31.714196999999999</v>
      </c>
      <c r="BD207" s="34">
        <v>41.060001</v>
      </c>
      <c r="BE207" s="38"/>
      <c r="BF207" s="41">
        <f t="shared" si="169"/>
        <v>-2.6916988499786111E-2</v>
      </c>
      <c r="BG207" s="41">
        <f t="shared" si="170"/>
        <v>3.4168915786829082E-2</v>
      </c>
      <c r="BH207" s="41"/>
      <c r="BI207" s="41">
        <f t="shared" si="171"/>
        <v>2.235464555580427E-2</v>
      </c>
      <c r="BJ207" s="41">
        <f t="shared" si="172"/>
        <v>1.7964615398261469E-2</v>
      </c>
      <c r="BK207" s="41">
        <f t="shared" si="173"/>
        <v>-9.5804473311190564E-3</v>
      </c>
      <c r="BL207" s="41">
        <f t="shared" si="174"/>
        <v>9.4788593280659375E-2</v>
      </c>
      <c r="BM207" s="41">
        <f t="shared" si="175"/>
        <v>-7.3059685705506063E-3</v>
      </c>
      <c r="BN207" s="41">
        <f t="shared" si="176"/>
        <v>3.2670751696420634E-2</v>
      </c>
      <c r="BO207" s="41">
        <f t="shared" si="177"/>
        <v>-5.8496206681608494E-2</v>
      </c>
      <c r="BP207" s="41">
        <f t="shared" si="178"/>
        <v>-4.4028798588066171E-3</v>
      </c>
      <c r="BQ207" s="41">
        <f t="shared" si="179"/>
        <v>-3.208300311797524E-2</v>
      </c>
      <c r="BR207" s="41">
        <f t="shared" si="180"/>
        <v>1.1970122568487037E-2</v>
      </c>
      <c r="BS207" s="41">
        <f t="shared" si="181"/>
        <v>-3.2523191705560062E-2</v>
      </c>
      <c r="BT207" s="41">
        <f t="shared" si="182"/>
        <v>-4.0629305799907832E-2</v>
      </c>
      <c r="BU207" s="41">
        <f t="shared" si="183"/>
        <v>7.346297266886008E-2</v>
      </c>
      <c r="BV207" s="41">
        <f t="shared" si="184"/>
        <v>-2.0961193566855874E-2</v>
      </c>
      <c r="BW207" s="41">
        <f t="shared" si="185"/>
        <v>-6.8842654500910119E-3</v>
      </c>
      <c r="BX207" s="47">
        <f t="shared" si="186"/>
        <v>-4.2462966245679131E-3</v>
      </c>
      <c r="BY207" s="47">
        <f t="shared" si="187"/>
        <v>-1.2643215154608036E-2</v>
      </c>
      <c r="BZ207" s="41">
        <f t="shared" si="188"/>
        <v>1.0030687583685539E-2</v>
      </c>
      <c r="CA207" s="41">
        <f t="shared" si="189"/>
        <v>1.2413646669425819E-2</v>
      </c>
      <c r="CB207" s="41">
        <f t="shared" si="190"/>
        <v>1.1669584934253676E-2</v>
      </c>
      <c r="CC207" s="41">
        <f t="shared" si="191"/>
        <v>1.1858006865299791E-2</v>
      </c>
      <c r="CD207" s="41">
        <f t="shared" si="192"/>
        <v>7.8349881603557922E-3</v>
      </c>
      <c r="CE207" s="41">
        <f t="shared" si="193"/>
        <v>1.9379955233928169E-2</v>
      </c>
      <c r="CF207" s="41">
        <f t="shared" si="194"/>
        <v>9.5742450612179546E-3</v>
      </c>
      <c r="CG207" s="41">
        <f t="shared" si="168"/>
        <v>1.121753762009608E-2</v>
      </c>
      <c r="CH207" s="41">
        <f t="shared" si="195"/>
        <v>-1.3598518356500741E-2</v>
      </c>
      <c r="CI207" s="41">
        <f t="shared" si="196"/>
        <v>1.1834281936827369E-2</v>
      </c>
      <c r="CJ207" s="41">
        <f t="shared" si="197"/>
        <v>3.1144385701765521E-2</v>
      </c>
      <c r="CK207" s="41">
        <f t="shared" si="198"/>
        <v>-9.60630438304424E-3</v>
      </c>
      <c r="CL207" s="41">
        <f t="shared" si="199"/>
        <v>4.6804302162706379E-3</v>
      </c>
      <c r="CM207" s="41">
        <f t="shared" si="200"/>
        <v>8.8506427511855952E-3</v>
      </c>
      <c r="CN207" s="41">
        <f t="shared" si="201"/>
        <v>1.079413271205687E-3</v>
      </c>
      <c r="CO207" s="41">
        <f t="shared" si="202"/>
        <v>-1.7372193195359986E-2</v>
      </c>
      <c r="CP207" s="41">
        <f t="shared" si="203"/>
        <v>-1.8957913744614158E-2</v>
      </c>
      <c r="CQ207" s="41">
        <f t="shared" si="204"/>
        <v>1.590126443842902E-3</v>
      </c>
      <c r="CR207" s="41">
        <f t="shared" si="205"/>
        <v>2.3609831509441379E-2</v>
      </c>
      <c r="CS207" s="41">
        <f t="shared" si="206"/>
        <v>-3.6032127322178724E-3</v>
      </c>
      <c r="CT207" s="41">
        <f t="shared" si="207"/>
        <v>6.909433767343183E-2</v>
      </c>
      <c r="CU207" s="41">
        <f t="shared" si="208"/>
        <v>4.309919248185206E-2</v>
      </c>
      <c r="CV207" s="41">
        <f t="shared" si="209"/>
        <v>5.7637047167499126E-3</v>
      </c>
      <c r="CW207" s="41">
        <f t="shared" si="210"/>
        <v>-1.4339785104354165E-2</v>
      </c>
      <c r="CX207" s="41">
        <f t="shared" si="211"/>
        <v>1.8377549330033497E-2</v>
      </c>
      <c r="CY207" s="41">
        <f t="shared" si="212"/>
        <v>3.2100155106585801E-2</v>
      </c>
      <c r="CZ207" s="41">
        <f t="shared" si="213"/>
        <v>1.2338178352742804E-2</v>
      </c>
      <c r="DA207" s="41">
        <f t="shared" si="214"/>
        <v>-5.1219122174588321E-4</v>
      </c>
      <c r="DB207" s="41">
        <f t="shared" si="215"/>
        <v>-4.5431074682398029E-2</v>
      </c>
      <c r="DC207" s="41">
        <f t="shared" si="216"/>
        <v>4.6952136635495294E-2</v>
      </c>
      <c r="DD207" s="41">
        <f t="shared" si="217"/>
        <v>-4.9458414563327449E-4</v>
      </c>
      <c r="DE207" s="41">
        <f t="shared" si="218"/>
        <v>1.8662258248639537E-2</v>
      </c>
      <c r="DF207" s="41">
        <f t="shared" si="219"/>
        <v>1.2568339457280288E-2</v>
      </c>
      <c r="DG207" s="41">
        <f t="shared" si="220"/>
        <v>1.5143168987486431E-3</v>
      </c>
      <c r="DH207" s="47">
        <f t="shared" si="221"/>
        <v>-8.970820143920151E-3</v>
      </c>
    </row>
    <row r="208" spans="1:112">
      <c r="A208" s="43">
        <v>42151</v>
      </c>
      <c r="B208" s="34">
        <v>39.130001</v>
      </c>
      <c r="C208" s="34">
        <v>4.5067909999999998</v>
      </c>
      <c r="D208" s="34"/>
      <c r="E208" s="34">
        <v>8.23</v>
      </c>
      <c r="F208" s="34">
        <v>17.52</v>
      </c>
      <c r="G208" s="34">
        <v>77.819884999999999</v>
      </c>
      <c r="H208" s="34">
        <v>11.389104</v>
      </c>
      <c r="I208" s="34">
        <v>10.92</v>
      </c>
      <c r="J208" s="34">
        <v>602.26953100000003</v>
      </c>
      <c r="K208" s="34">
        <v>4.0599999999999996</v>
      </c>
      <c r="L208" s="34">
        <v>89.150002000000001</v>
      </c>
      <c r="M208" s="34">
        <v>20.07</v>
      </c>
      <c r="N208" s="34">
        <v>38.749138000000002</v>
      </c>
      <c r="O208" s="34">
        <v>7.2</v>
      </c>
      <c r="P208" s="34">
        <v>47.330002</v>
      </c>
      <c r="Q208" s="34">
        <v>11.12</v>
      </c>
      <c r="R208" s="34">
        <v>33.020000000000003</v>
      </c>
      <c r="S208" s="34">
        <v>73.100669999999994</v>
      </c>
      <c r="T208" s="34">
        <v>16.350069000000001</v>
      </c>
      <c r="U208" s="34">
        <v>33.209999000000003</v>
      </c>
      <c r="V208" s="34">
        <v>4.7054729999999996</v>
      </c>
      <c r="W208" s="34">
        <v>42.259998000000003</v>
      </c>
      <c r="X208" s="34">
        <v>26.709999</v>
      </c>
      <c r="Y208" s="34">
        <v>15.098844</v>
      </c>
      <c r="Z208" s="34">
        <v>23.834935999999999</v>
      </c>
      <c r="AA208" s="34">
        <v>85.658248999999998</v>
      </c>
      <c r="AB208" s="34">
        <v>39.02319</v>
      </c>
      <c r="AC208" s="34">
        <v>14.5</v>
      </c>
      <c r="AD208" s="34">
        <v>55.68</v>
      </c>
      <c r="AE208" s="34">
        <v>26.611263000000001</v>
      </c>
      <c r="AF208" s="34">
        <v>5.6</v>
      </c>
      <c r="AG208" s="34">
        <v>177.45001199999999</v>
      </c>
      <c r="AH208" s="34">
        <v>36.754105000000003</v>
      </c>
      <c r="AI208" s="34">
        <v>80.677773000000002</v>
      </c>
      <c r="AJ208" s="34">
        <v>8.1160979999999991</v>
      </c>
      <c r="AK208" s="34">
        <v>17.32</v>
      </c>
      <c r="AL208" s="34">
        <v>2.09</v>
      </c>
      <c r="AM208" s="34">
        <v>28.357586000000001</v>
      </c>
      <c r="AN208" s="34">
        <v>29.799999</v>
      </c>
      <c r="AO208" s="34">
        <v>58.485714000000002</v>
      </c>
      <c r="AP208" s="34">
        <v>7.06</v>
      </c>
      <c r="AQ208" s="34">
        <v>11.97</v>
      </c>
      <c r="AR208" s="34">
        <v>8.75</v>
      </c>
      <c r="AS208" s="34">
        <v>35.517864000000003</v>
      </c>
      <c r="AT208" s="34">
        <v>12.199572</v>
      </c>
      <c r="AU208" s="34">
        <v>9.5399999999999991</v>
      </c>
      <c r="AV208" s="34">
        <v>15.07015</v>
      </c>
      <c r="AW208" s="34">
        <v>32.998202999999997</v>
      </c>
      <c r="AX208" s="34">
        <v>14.13</v>
      </c>
      <c r="AY208" s="34">
        <v>20.02</v>
      </c>
      <c r="AZ208" s="34">
        <v>60.169998</v>
      </c>
      <c r="BA208" s="34">
        <v>37.740001999999997</v>
      </c>
      <c r="BB208" s="34">
        <v>21.326332000000001</v>
      </c>
      <c r="BC208" s="34">
        <v>31.589413</v>
      </c>
      <c r="BD208" s="34">
        <v>41.040000999999997</v>
      </c>
      <c r="BE208" s="38"/>
      <c r="BF208" s="41">
        <f t="shared" si="169"/>
        <v>5.5431154632808767E-2</v>
      </c>
      <c r="BG208" s="41">
        <f t="shared" si="170"/>
        <v>0</v>
      </c>
      <c r="BH208" s="41"/>
      <c r="BI208" s="41">
        <f t="shared" si="171"/>
        <v>6.7865231171425761E-2</v>
      </c>
      <c r="BJ208" s="41">
        <f t="shared" si="172"/>
        <v>3.8992428709874627E-2</v>
      </c>
      <c r="BK208" s="41">
        <f t="shared" si="173"/>
        <v>-7.7785849187543667E-3</v>
      </c>
      <c r="BL208" s="41">
        <f t="shared" si="174"/>
        <v>-4.3572984973995043E-3</v>
      </c>
      <c r="BM208" s="41">
        <f t="shared" si="175"/>
        <v>9.1617047177958209E-4</v>
      </c>
      <c r="BN208" s="41">
        <f t="shared" si="176"/>
        <v>2.6433231376644779E-2</v>
      </c>
      <c r="BO208" s="41">
        <f t="shared" si="177"/>
        <v>-2.1925360628965888E-2</v>
      </c>
      <c r="BP208" s="41">
        <f t="shared" si="178"/>
        <v>-1.6685592520490063E-2</v>
      </c>
      <c r="BQ208" s="41">
        <f t="shared" si="179"/>
        <v>2.2167205462313436E-2</v>
      </c>
      <c r="BR208" s="41">
        <f t="shared" si="180"/>
        <v>-6.9252550423793647E-3</v>
      </c>
      <c r="BS208" s="41">
        <f t="shared" si="181"/>
        <v>-8.2988028146950658E-3</v>
      </c>
      <c r="BT208" s="41">
        <f t="shared" si="182"/>
        <v>-8.8346807520865503E-3</v>
      </c>
      <c r="BU208" s="41">
        <f t="shared" si="183"/>
        <v>3.57017321798292E-2</v>
      </c>
      <c r="BV208" s="41">
        <f t="shared" si="184"/>
        <v>4.3007432789979934E-2</v>
      </c>
      <c r="BW208" s="41">
        <f t="shared" si="185"/>
        <v>-4.6159770276419003E-3</v>
      </c>
      <c r="BX208" s="47">
        <f t="shared" si="186"/>
        <v>7.2682766686988478E-3</v>
      </c>
      <c r="BY208" s="47">
        <f t="shared" si="187"/>
        <v>6.0405199998434444E-3</v>
      </c>
      <c r="BZ208" s="41">
        <f t="shared" si="188"/>
        <v>2.9500444242840936E-2</v>
      </c>
      <c r="CA208" s="41">
        <f t="shared" si="189"/>
        <v>2.6062329643847899E-3</v>
      </c>
      <c r="CB208" s="41">
        <f t="shared" si="190"/>
        <v>-3.7432156058717889E-4</v>
      </c>
      <c r="CC208" s="41">
        <f t="shared" si="191"/>
        <v>1.4304365610678561E-2</v>
      </c>
      <c r="CD208" s="41">
        <f t="shared" si="192"/>
        <v>1.1988622000933867E-2</v>
      </c>
      <c r="CE208" s="41">
        <f t="shared" si="193"/>
        <v>2.3398716879337839E-2</v>
      </c>
      <c r="CF208" s="41">
        <f t="shared" si="194"/>
        <v>1.190031504041786E-2</v>
      </c>
      <c r="CG208" s="41">
        <f t="shared" si="168"/>
        <v>1.3685453085254229E-2</v>
      </c>
      <c r="CH208" s="41">
        <f t="shared" si="195"/>
        <v>-2.2903815019238081E-2</v>
      </c>
      <c r="CI208" s="41">
        <f t="shared" si="196"/>
        <v>-3.1188462860163848E-3</v>
      </c>
      <c r="CJ208" s="41">
        <f t="shared" si="197"/>
        <v>-4.7088036098901567E-2</v>
      </c>
      <c r="CK208" s="41">
        <f t="shared" si="198"/>
        <v>-2.146410485497955E-2</v>
      </c>
      <c r="CL208" s="41">
        <f t="shared" si="199"/>
        <v>-7.1524427457795451E-3</v>
      </c>
      <c r="CM208" s="41">
        <f t="shared" si="200"/>
        <v>4.0942983116042261E-2</v>
      </c>
      <c r="CN208" s="41">
        <f t="shared" si="201"/>
        <v>4.6149427658816418E-2</v>
      </c>
      <c r="CO208" s="41">
        <f t="shared" si="202"/>
        <v>-2.1137661566515666E-2</v>
      </c>
      <c r="CP208" s="41">
        <f t="shared" si="203"/>
        <v>0</v>
      </c>
      <c r="CQ208" s="41">
        <f t="shared" si="204"/>
        <v>-6.6954555351126733E-3</v>
      </c>
      <c r="CR208" s="41">
        <f t="shared" si="205"/>
        <v>-6.6890217078441772E-3</v>
      </c>
      <c r="CS208" s="41">
        <f t="shared" si="206"/>
        <v>-1.464515746605769E-3</v>
      </c>
      <c r="CT208" s="41">
        <f t="shared" si="207"/>
        <v>2.8368813351995355E-3</v>
      </c>
      <c r="CU208" s="41">
        <f t="shared" si="208"/>
        <v>-9.9751450568195087E-3</v>
      </c>
      <c r="CV208" s="41">
        <f t="shared" si="209"/>
        <v>5.7306747089850745E-3</v>
      </c>
      <c r="CW208" s="41">
        <f t="shared" si="210"/>
        <v>-3.8548843896502073E-2</v>
      </c>
      <c r="CX208" s="41">
        <f t="shared" si="211"/>
        <v>-3.0397443897721053E-3</v>
      </c>
      <c r="CY208" s="41">
        <f t="shared" si="212"/>
        <v>3.8466280827795928E-2</v>
      </c>
      <c r="CZ208" s="41">
        <f t="shared" si="213"/>
        <v>-1.2338178352742727E-2</v>
      </c>
      <c r="DA208" s="41">
        <f t="shared" si="214"/>
        <v>9.4328305314169535E-3</v>
      </c>
      <c r="DB208" s="41">
        <f t="shared" si="215"/>
        <v>-4.9417679107788565E-3</v>
      </c>
      <c r="DC208" s="41">
        <f t="shared" si="216"/>
        <v>9.0316720303477566E-3</v>
      </c>
      <c r="DD208" s="41">
        <f t="shared" si="217"/>
        <v>-7.7808688502468762E-3</v>
      </c>
      <c r="DE208" s="41">
        <f t="shared" si="218"/>
        <v>-3.174579259703986E-3</v>
      </c>
      <c r="DF208" s="41">
        <f t="shared" si="219"/>
        <v>-3.7539294897293877E-3</v>
      </c>
      <c r="DG208" s="41">
        <f t="shared" si="220"/>
        <v>-3.9424027040997778E-3</v>
      </c>
      <c r="DH208" s="47">
        <f t="shared" si="221"/>
        <v>-4.8721071640480768E-4</v>
      </c>
    </row>
    <row r="209" spans="1:112">
      <c r="A209" s="43">
        <v>42152</v>
      </c>
      <c r="B209" s="34">
        <v>37.259998000000003</v>
      </c>
      <c r="C209" s="34">
        <v>4.378692</v>
      </c>
      <c r="D209" s="34"/>
      <c r="E209" s="34">
        <v>9.01</v>
      </c>
      <c r="F209" s="34">
        <v>16.950001</v>
      </c>
      <c r="G209" s="34">
        <v>77.460792999999995</v>
      </c>
      <c r="H209" s="34">
        <v>11.080752</v>
      </c>
      <c r="I209" s="34">
        <v>10.8</v>
      </c>
      <c r="J209" s="34">
        <v>582.368469</v>
      </c>
      <c r="K209" s="34">
        <v>4.09</v>
      </c>
      <c r="L209" s="34">
        <v>90.309997999999993</v>
      </c>
      <c r="M209" s="34">
        <v>20.040001</v>
      </c>
      <c r="N209" s="34">
        <v>38.860560999999997</v>
      </c>
      <c r="O209" s="34">
        <v>7.3</v>
      </c>
      <c r="P209" s="34">
        <v>47.540000999999997</v>
      </c>
      <c r="Q209" s="34">
        <v>11.72</v>
      </c>
      <c r="R209" s="34">
        <v>33.639999000000003</v>
      </c>
      <c r="S209" s="34">
        <v>73.204002000000003</v>
      </c>
      <c r="T209" s="34">
        <v>16.606618999999998</v>
      </c>
      <c r="U209" s="34">
        <v>32.740001999999997</v>
      </c>
      <c r="V209" s="34">
        <v>4.5048519999999996</v>
      </c>
      <c r="W209" s="34">
        <v>42.029998999999997</v>
      </c>
      <c r="X209" s="34">
        <v>26.74</v>
      </c>
      <c r="Y209" s="34">
        <v>14.621218000000001</v>
      </c>
      <c r="Z209" s="34">
        <v>23.709620999999999</v>
      </c>
      <c r="AA209" s="34">
        <v>88.113319000000004</v>
      </c>
      <c r="AB209" s="34">
        <v>38.391953000000001</v>
      </c>
      <c r="AC209" s="34">
        <v>15.75</v>
      </c>
      <c r="AD209" s="34">
        <v>56.610000999999997</v>
      </c>
      <c r="AE209" s="34">
        <v>26.075529</v>
      </c>
      <c r="AF209" s="34">
        <v>5.64</v>
      </c>
      <c r="AG209" s="34">
        <v>175.699997</v>
      </c>
      <c r="AH209" s="34">
        <v>35.780662999999997</v>
      </c>
      <c r="AI209" s="34">
        <v>76.524940000000001</v>
      </c>
      <c r="AJ209" s="34">
        <v>8.1736979999999999</v>
      </c>
      <c r="AK209" s="34">
        <v>16.23</v>
      </c>
      <c r="AL209" s="34">
        <v>2</v>
      </c>
      <c r="AM209" s="34">
        <v>28.203372999999999</v>
      </c>
      <c r="AN209" s="34">
        <v>29.400002000000001</v>
      </c>
      <c r="AO209" s="34">
        <v>58.371428999999999</v>
      </c>
      <c r="AP209" s="34">
        <v>6.76</v>
      </c>
      <c r="AQ209" s="34">
        <v>11.62</v>
      </c>
      <c r="AR209" s="34">
        <v>8.57</v>
      </c>
      <c r="AS209" s="34">
        <v>37.059173999999999</v>
      </c>
      <c r="AT209" s="34">
        <v>12.116013000000001</v>
      </c>
      <c r="AU209" s="34">
        <v>8.9600000000000009</v>
      </c>
      <c r="AV209" s="34">
        <v>14.96725</v>
      </c>
      <c r="AW209" s="34">
        <v>32.420470999999999</v>
      </c>
      <c r="AX209" s="34">
        <v>14.47</v>
      </c>
      <c r="AY209" s="34">
        <v>19.549999</v>
      </c>
      <c r="AZ209" s="34">
        <v>59.169998</v>
      </c>
      <c r="BA209" s="34">
        <v>37.090000000000003</v>
      </c>
      <c r="BB209" s="34">
        <v>21.611512999999999</v>
      </c>
      <c r="BC209" s="34">
        <v>31.339848</v>
      </c>
      <c r="BD209" s="34">
        <v>40.409999999999997</v>
      </c>
      <c r="BE209" s="38"/>
      <c r="BF209" s="41">
        <f t="shared" si="169"/>
        <v>-4.8969150281584543E-2</v>
      </c>
      <c r="BG209" s="41">
        <f t="shared" si="170"/>
        <v>-2.8835320671032106E-2</v>
      </c>
      <c r="BH209" s="41"/>
      <c r="BI209" s="41">
        <f t="shared" si="171"/>
        <v>9.0549056931268065E-2</v>
      </c>
      <c r="BJ209" s="41">
        <f t="shared" si="172"/>
        <v>-3.307519268473761E-2</v>
      </c>
      <c r="BK209" s="41">
        <f t="shared" si="173"/>
        <v>-4.6250782099446722E-3</v>
      </c>
      <c r="BL209" s="41">
        <f t="shared" si="174"/>
        <v>-2.7447559816577E-2</v>
      </c>
      <c r="BM209" s="41">
        <f t="shared" si="175"/>
        <v>-1.1049836186584935E-2</v>
      </c>
      <c r="BN209" s="41">
        <f t="shared" si="176"/>
        <v>-3.3601715372719589E-2</v>
      </c>
      <c r="BO209" s="41">
        <f t="shared" si="177"/>
        <v>7.3619964410692601E-3</v>
      </c>
      <c r="BP209" s="41">
        <f t="shared" si="178"/>
        <v>1.2927807373516294E-2</v>
      </c>
      <c r="BQ209" s="41">
        <f t="shared" si="179"/>
        <v>-1.495836691384395E-3</v>
      </c>
      <c r="BR209" s="41">
        <f t="shared" si="180"/>
        <v>2.8713698929482816E-3</v>
      </c>
      <c r="BS209" s="41">
        <f t="shared" si="181"/>
        <v>1.3793322132335769E-2</v>
      </c>
      <c r="BT209" s="41">
        <f t="shared" si="182"/>
        <v>4.4270967923127728E-3</v>
      </c>
      <c r="BU209" s="41">
        <f t="shared" si="183"/>
        <v>5.2551495326430345E-2</v>
      </c>
      <c r="BV209" s="41">
        <f t="shared" si="184"/>
        <v>1.8602366886248833E-2</v>
      </c>
      <c r="BW209" s="41">
        <f t="shared" si="185"/>
        <v>1.4125593635415229E-3</v>
      </c>
      <c r="BX209" s="47">
        <f t="shared" si="186"/>
        <v>1.5569233310761771E-2</v>
      </c>
      <c r="BY209" s="47">
        <f t="shared" si="187"/>
        <v>-1.4253372246900854E-2</v>
      </c>
      <c r="BZ209" s="41">
        <f t="shared" si="188"/>
        <v>-4.3571261199621278E-2</v>
      </c>
      <c r="CA209" s="41">
        <f t="shared" si="189"/>
        <v>-5.457339637337074E-3</v>
      </c>
      <c r="CB209" s="41">
        <f t="shared" si="190"/>
        <v>1.1225819910896284E-3</v>
      </c>
      <c r="CC209" s="41">
        <f t="shared" si="191"/>
        <v>-3.2144423213886941E-2</v>
      </c>
      <c r="CD209" s="41">
        <f t="shared" si="192"/>
        <v>-5.2714883932474099E-3</v>
      </c>
      <c r="CE209" s="41">
        <f t="shared" si="193"/>
        <v>2.8258171293426206E-2</v>
      </c>
      <c r="CF209" s="41">
        <f t="shared" si="194"/>
        <v>-1.6308204458764394E-2</v>
      </c>
      <c r="CG209" s="41">
        <f t="shared" si="168"/>
        <v>8.3790370988477483E-3</v>
      </c>
      <c r="CH209" s="41">
        <f t="shared" si="195"/>
        <v>1.6564649687127748E-2</v>
      </c>
      <c r="CI209" s="41">
        <f t="shared" si="196"/>
        <v>-2.0337258910011272E-2</v>
      </c>
      <c r="CJ209" s="41">
        <f t="shared" si="197"/>
        <v>7.1174677688639549E-3</v>
      </c>
      <c r="CK209" s="41">
        <f t="shared" si="198"/>
        <v>-9.910968598693698E-3</v>
      </c>
      <c r="CL209" s="41">
        <f t="shared" si="199"/>
        <v>-2.6842312287190136E-2</v>
      </c>
      <c r="CM209" s="41">
        <f t="shared" si="200"/>
        <v>-5.2846409055815634E-2</v>
      </c>
      <c r="CN209" s="41">
        <f t="shared" si="201"/>
        <v>7.0719412396687024E-3</v>
      </c>
      <c r="CO209" s="41">
        <f t="shared" si="202"/>
        <v>-6.5000521607789227E-2</v>
      </c>
      <c r="CP209" s="41">
        <f t="shared" si="203"/>
        <v>-4.4016885416774211E-2</v>
      </c>
      <c r="CQ209" s="41">
        <f t="shared" si="204"/>
        <v>-5.4529974334098742E-3</v>
      </c>
      <c r="CR209" s="41">
        <f t="shared" si="205"/>
        <v>-1.3513617582466676E-2</v>
      </c>
      <c r="CS209" s="41">
        <f t="shared" si="206"/>
        <v>-1.9559786163257675E-3</v>
      </c>
      <c r="CT209" s="41">
        <f t="shared" si="207"/>
        <v>-4.3422161450277955E-2</v>
      </c>
      <c r="CU209" s="41">
        <f t="shared" si="208"/>
        <v>-2.967576814611678E-2</v>
      </c>
      <c r="CV209" s="41">
        <f t="shared" si="209"/>
        <v>-2.0785967759834642E-2</v>
      </c>
      <c r="CW209" s="41">
        <f t="shared" si="210"/>
        <v>4.2480151246856411E-2</v>
      </c>
      <c r="CX209" s="41">
        <f t="shared" si="211"/>
        <v>-6.8729030308224267E-3</v>
      </c>
      <c r="CY209" s="41">
        <f t="shared" si="212"/>
        <v>-6.2723258473355886E-2</v>
      </c>
      <c r="CZ209" s="41">
        <f t="shared" si="213"/>
        <v>-6.8514853172800001E-3</v>
      </c>
      <c r="DA209" s="41">
        <f t="shared" si="214"/>
        <v>-1.7663061167231164E-2</v>
      </c>
      <c r="DB209" s="41">
        <f t="shared" si="215"/>
        <v>2.3777343946956488E-2</v>
      </c>
      <c r="DC209" s="41">
        <f t="shared" si="216"/>
        <v>-2.3756538606596159E-2</v>
      </c>
      <c r="DD209" s="41">
        <f t="shared" si="217"/>
        <v>-1.6759233105414609E-2</v>
      </c>
      <c r="DE209" s="41">
        <f t="shared" si="218"/>
        <v>-1.7373201433073734E-2</v>
      </c>
      <c r="DF209" s="41">
        <f t="shared" si="219"/>
        <v>1.3283628624139813E-2</v>
      </c>
      <c r="DG209" s="41">
        <f t="shared" si="220"/>
        <v>-7.9316459274512991E-3</v>
      </c>
      <c r="DH209" s="47">
        <f t="shared" si="221"/>
        <v>-1.5469946138603275E-2</v>
      </c>
    </row>
    <row r="210" spans="1:112">
      <c r="A210" s="43">
        <v>42153</v>
      </c>
      <c r="B210" s="34">
        <v>37.279998999999997</v>
      </c>
      <c r="C210" s="34">
        <v>4.4660320000000002</v>
      </c>
      <c r="D210" s="34"/>
      <c r="E210" s="34">
        <v>9.08</v>
      </c>
      <c r="F210" s="34">
        <v>17.57</v>
      </c>
      <c r="G210" s="34">
        <v>76.991234000000006</v>
      </c>
      <c r="H210" s="34">
        <v>10.981284</v>
      </c>
      <c r="I210" s="34">
        <v>10.67</v>
      </c>
      <c r="J210" s="34">
        <v>565.60968000000003</v>
      </c>
      <c r="K210" s="34">
        <v>4.0199999999999996</v>
      </c>
      <c r="L210" s="34">
        <v>90.459998999999996</v>
      </c>
      <c r="M210" s="34">
        <v>19.870000999999998</v>
      </c>
      <c r="N210" s="34">
        <v>38.684139000000002</v>
      </c>
      <c r="O210" s="34">
        <v>7.35</v>
      </c>
      <c r="P210" s="34">
        <v>47.119999</v>
      </c>
      <c r="Q210" s="34">
        <v>11.57</v>
      </c>
      <c r="R210" s="34">
        <v>33.959999000000003</v>
      </c>
      <c r="S210" s="34">
        <v>72.583968999999996</v>
      </c>
      <c r="T210" s="34">
        <v>16.695425</v>
      </c>
      <c r="U210" s="34">
        <v>32.759998000000003</v>
      </c>
      <c r="V210" s="34">
        <v>4.4683739999999998</v>
      </c>
      <c r="W210" s="34">
        <v>42.060001</v>
      </c>
      <c r="X210" s="34">
        <v>26.42</v>
      </c>
      <c r="Y210" s="34">
        <v>14.387278999999999</v>
      </c>
      <c r="Z210" s="34">
        <v>23.642787999999999</v>
      </c>
      <c r="AA210" s="34">
        <v>91.565963999999994</v>
      </c>
      <c r="AB210" s="34">
        <v>38.655762000000003</v>
      </c>
      <c r="AC210" s="34">
        <v>15.31</v>
      </c>
      <c r="AD210" s="34">
        <v>53.57</v>
      </c>
      <c r="AE210" s="34">
        <v>25.872316000000001</v>
      </c>
      <c r="AF210" s="34">
        <v>5.69</v>
      </c>
      <c r="AG210" s="34">
        <v>178.85000600000001</v>
      </c>
      <c r="AH210" s="34">
        <v>35.107444999999998</v>
      </c>
      <c r="AI210" s="34">
        <v>76.290970000000002</v>
      </c>
      <c r="AJ210" s="34">
        <v>8.1337510000000002</v>
      </c>
      <c r="AK210" s="34">
        <v>16.350000000000001</v>
      </c>
      <c r="AL210" s="34">
        <v>2.0299999999999998</v>
      </c>
      <c r="AM210" s="34">
        <v>27.622790999999999</v>
      </c>
      <c r="AN210" s="34">
        <v>31.199998999999998</v>
      </c>
      <c r="AO210" s="34">
        <v>58.508572000000001</v>
      </c>
      <c r="AP210" s="34">
        <v>6.83</v>
      </c>
      <c r="AQ210" s="34">
        <v>11.57</v>
      </c>
      <c r="AR210" s="34">
        <v>8.5500000000000007</v>
      </c>
      <c r="AS210" s="34">
        <v>36.235207000000003</v>
      </c>
      <c r="AT210" s="34">
        <v>12.032456</v>
      </c>
      <c r="AU210" s="34">
        <v>9.36</v>
      </c>
      <c r="AV210" s="34">
        <v>15.154342</v>
      </c>
      <c r="AW210" s="34">
        <v>32.546059</v>
      </c>
      <c r="AX210" s="34">
        <v>13.97</v>
      </c>
      <c r="AY210" s="34">
        <v>19.510000000000002</v>
      </c>
      <c r="AZ210" s="34">
        <v>60.310001</v>
      </c>
      <c r="BA210" s="34">
        <v>37.310001</v>
      </c>
      <c r="BB210" s="34">
        <v>21.157005000000002</v>
      </c>
      <c r="BC210" s="34">
        <v>31.195865999999999</v>
      </c>
      <c r="BD210" s="34">
        <v>41</v>
      </c>
      <c r="BE210" s="38"/>
      <c r="BF210" s="41">
        <f t="shared" si="169"/>
        <v>5.3665149677990397E-4</v>
      </c>
      <c r="BG210" s="41">
        <f t="shared" si="170"/>
        <v>1.9750268988330627E-2</v>
      </c>
      <c r="BH210" s="41"/>
      <c r="BI210" s="41">
        <f t="shared" si="171"/>
        <v>7.7391209929554682E-3</v>
      </c>
      <c r="BJ210" s="41">
        <f t="shared" si="172"/>
        <v>3.5925009375498113E-2</v>
      </c>
      <c r="BK210" s="41">
        <f t="shared" si="173"/>
        <v>-6.0803403590579674E-3</v>
      </c>
      <c r="BL210" s="41">
        <f t="shared" si="174"/>
        <v>-9.0171799170132398E-3</v>
      </c>
      <c r="BM210" s="41">
        <f t="shared" si="175"/>
        <v>-1.2110068816512042E-2</v>
      </c>
      <c r="BN210" s="41">
        <f t="shared" si="176"/>
        <v>-2.9199126645872452E-2</v>
      </c>
      <c r="BO210" s="41">
        <f t="shared" si="177"/>
        <v>-1.7263067423780708E-2</v>
      </c>
      <c r="BP210" s="41">
        <f t="shared" si="178"/>
        <v>1.6595788783219274E-3</v>
      </c>
      <c r="BQ210" s="41">
        <f t="shared" si="179"/>
        <v>-8.5192192260119363E-3</v>
      </c>
      <c r="BR210" s="41">
        <f t="shared" si="180"/>
        <v>-4.5502092184916652E-3</v>
      </c>
      <c r="BS210" s="41">
        <f t="shared" si="181"/>
        <v>6.8259650703998906E-3</v>
      </c>
      <c r="BT210" s="41">
        <f t="shared" si="182"/>
        <v>-8.8739648460453534E-3</v>
      </c>
      <c r="BU210" s="41">
        <f t="shared" si="183"/>
        <v>-1.2881242943281374E-2</v>
      </c>
      <c r="BV210" s="41">
        <f t="shared" si="184"/>
        <v>9.4675266185077524E-3</v>
      </c>
      <c r="BW210" s="41">
        <f t="shared" si="185"/>
        <v>-8.5060068280803734E-3</v>
      </c>
      <c r="BX210" s="47">
        <f t="shared" si="186"/>
        <v>5.3333789665651575E-3</v>
      </c>
      <c r="BY210" s="47">
        <f t="shared" si="187"/>
        <v>6.1056490446405255E-4</v>
      </c>
      <c r="BZ210" s="41">
        <f t="shared" si="188"/>
        <v>-8.1304540743279332E-3</v>
      </c>
      <c r="CA210" s="41">
        <f t="shared" si="189"/>
        <v>7.1356882561632849E-4</v>
      </c>
      <c r="CB210" s="41">
        <f t="shared" si="190"/>
        <v>-1.2039272579617712E-2</v>
      </c>
      <c r="CC210" s="41">
        <f t="shared" si="191"/>
        <v>-1.6129348011030269E-2</v>
      </c>
      <c r="CD210" s="41">
        <f t="shared" si="192"/>
        <v>-2.8227938467934666E-3</v>
      </c>
      <c r="CE210" s="41">
        <f t="shared" si="193"/>
        <v>3.8435928585434237E-2</v>
      </c>
      <c r="CF210" s="41">
        <f t="shared" si="194"/>
        <v>6.8479650807181094E-3</v>
      </c>
      <c r="CG210" s="41">
        <f t="shared" si="168"/>
        <v>1.9236940847385505E-3</v>
      </c>
      <c r="CH210" s="41">
        <f t="shared" si="195"/>
        <v>-5.5196455820422909E-2</v>
      </c>
      <c r="CI210" s="41">
        <f t="shared" si="196"/>
        <v>-7.8237715762153968E-3</v>
      </c>
      <c r="CJ210" s="41">
        <f t="shared" si="197"/>
        <v>8.8261826282721185E-3</v>
      </c>
      <c r="CK210" s="41">
        <f t="shared" si="198"/>
        <v>1.7769521134199481E-2</v>
      </c>
      <c r="CL210" s="41">
        <f t="shared" si="199"/>
        <v>-1.8994391571719942E-2</v>
      </c>
      <c r="CM210" s="41">
        <f t="shared" si="200"/>
        <v>-3.0621181108641624E-3</v>
      </c>
      <c r="CN210" s="41">
        <f t="shared" si="201"/>
        <v>-4.8992432725157081E-3</v>
      </c>
      <c r="CO210" s="41">
        <f t="shared" si="202"/>
        <v>7.3665158167626459E-3</v>
      </c>
      <c r="CP210" s="41">
        <f t="shared" si="203"/>
        <v>1.4888612493750559E-2</v>
      </c>
      <c r="CQ210" s="41">
        <f t="shared" si="204"/>
        <v>-2.0800387880711941E-2</v>
      </c>
      <c r="CR210" s="41">
        <f t="shared" si="205"/>
        <v>5.9423320392309631E-2</v>
      </c>
      <c r="CS210" s="41">
        <f t="shared" si="206"/>
        <v>2.3467327475292137E-3</v>
      </c>
      <c r="CT210" s="41">
        <f t="shared" si="207"/>
        <v>1.0301783527825971E-2</v>
      </c>
      <c r="CU210" s="41">
        <f t="shared" si="208"/>
        <v>-4.3122102181798417E-3</v>
      </c>
      <c r="CV210" s="41">
        <f t="shared" si="209"/>
        <v>-2.3364496610194874E-3</v>
      </c>
      <c r="CW210" s="41">
        <f t="shared" si="210"/>
        <v>-2.2484717173866551E-2</v>
      </c>
      <c r="CX210" s="41">
        <f t="shared" si="211"/>
        <v>-6.9203007002809798E-3</v>
      </c>
      <c r="CY210" s="41">
        <f t="shared" si="212"/>
        <v>4.3675063502661426E-2</v>
      </c>
      <c r="CZ210" s="41">
        <f t="shared" si="213"/>
        <v>1.2422610731633083E-2</v>
      </c>
      <c r="DA210" s="41">
        <f t="shared" si="214"/>
        <v>3.8662417844671135E-3</v>
      </c>
      <c r="DB210" s="41">
        <f t="shared" si="215"/>
        <v>-3.5165367374522041E-2</v>
      </c>
      <c r="DC210" s="41">
        <f t="shared" si="216"/>
        <v>-2.0480806454584088E-3</v>
      </c>
      <c r="DD210" s="41">
        <f t="shared" si="217"/>
        <v>1.9083321156203984E-2</v>
      </c>
      <c r="DE210" s="41">
        <f t="shared" si="218"/>
        <v>5.9140225340323033E-3</v>
      </c>
      <c r="DF210" s="41">
        <f t="shared" si="219"/>
        <v>-2.1255125620844379E-2</v>
      </c>
      <c r="DG210" s="41">
        <f t="shared" si="220"/>
        <v>-4.6048008476691164E-3</v>
      </c>
      <c r="DH210" s="47">
        <f t="shared" si="221"/>
        <v>1.4494787613925557E-2</v>
      </c>
    </row>
    <row r="211" spans="1:112">
      <c r="A211" s="43">
        <v>42156</v>
      </c>
      <c r="B211" s="34">
        <v>37.240001999999997</v>
      </c>
      <c r="C211" s="34">
        <v>4.4369180000000004</v>
      </c>
      <c r="D211" s="34"/>
      <c r="E211" s="34">
        <v>8.98</v>
      </c>
      <c r="F211" s="34">
        <v>17.790001</v>
      </c>
      <c r="G211" s="34">
        <v>75.812697999999997</v>
      </c>
      <c r="H211" s="34">
        <v>11.279688999999999</v>
      </c>
      <c r="I211" s="34">
        <v>11.55</v>
      </c>
      <c r="J211" s="34">
        <v>539.42401099999995</v>
      </c>
      <c r="K211" s="34">
        <v>4.0199999999999996</v>
      </c>
      <c r="L211" s="34">
        <v>92.040001000000004</v>
      </c>
      <c r="M211" s="34">
        <v>19.73</v>
      </c>
      <c r="N211" s="34">
        <v>38.786288999999996</v>
      </c>
      <c r="O211" s="34">
        <v>7.28</v>
      </c>
      <c r="P211" s="34">
        <v>47.200001</v>
      </c>
      <c r="Q211" s="34">
        <v>11.93</v>
      </c>
      <c r="R211" s="34">
        <v>33.409999999999997</v>
      </c>
      <c r="S211" s="34">
        <v>72.170592999999997</v>
      </c>
      <c r="T211" s="34">
        <v>16.53755</v>
      </c>
      <c r="U211" s="34">
        <v>32.380001</v>
      </c>
      <c r="V211" s="34">
        <v>4.5504470000000001</v>
      </c>
      <c r="W211" s="34">
        <v>42.209999000000003</v>
      </c>
      <c r="X211" s="34">
        <v>26.26</v>
      </c>
      <c r="Y211" s="34">
        <v>13.948644</v>
      </c>
      <c r="Z211" s="34">
        <v>23.626085</v>
      </c>
      <c r="AA211" s="34">
        <v>95.096435999999997</v>
      </c>
      <c r="AB211" s="34">
        <v>38.326008000000002</v>
      </c>
      <c r="AC211" s="34">
        <v>15.31</v>
      </c>
      <c r="AD211" s="34">
        <v>55.130001</v>
      </c>
      <c r="AE211" s="34">
        <v>25.539793</v>
      </c>
      <c r="AF211" s="34">
        <v>5.7</v>
      </c>
      <c r="AG211" s="34">
        <v>179.199997</v>
      </c>
      <c r="AH211" s="34">
        <v>34.479720999999998</v>
      </c>
      <c r="AI211" s="34">
        <v>77.295074</v>
      </c>
      <c r="AJ211" s="34">
        <v>7.8884840000000001</v>
      </c>
      <c r="AK211" s="34">
        <v>16.77</v>
      </c>
      <c r="AL211" s="34">
        <v>2.0350000000000001</v>
      </c>
      <c r="AM211" s="34">
        <v>27.323435</v>
      </c>
      <c r="AN211" s="34">
        <v>31.900002000000001</v>
      </c>
      <c r="AO211" s="34">
        <v>58.948569999999997</v>
      </c>
      <c r="AP211" s="34">
        <v>6.62</v>
      </c>
      <c r="AQ211" s="34">
        <v>12.07</v>
      </c>
      <c r="AR211" s="34">
        <v>8.59</v>
      </c>
      <c r="AS211" s="34">
        <v>36.613255000000002</v>
      </c>
      <c r="AT211" s="34">
        <v>11.948896</v>
      </c>
      <c r="AU211" s="34">
        <v>9.32</v>
      </c>
      <c r="AV211" s="34">
        <v>15.341431</v>
      </c>
      <c r="AW211" s="34">
        <v>32.428832999999997</v>
      </c>
      <c r="AX211" s="34">
        <v>14.36</v>
      </c>
      <c r="AY211" s="34">
        <v>19.510000000000002</v>
      </c>
      <c r="AZ211" s="34">
        <v>59.5</v>
      </c>
      <c r="BA211" s="34">
        <v>36.759998000000003</v>
      </c>
      <c r="BB211" s="34">
        <v>21.192654000000001</v>
      </c>
      <c r="BC211" s="34">
        <v>31.339848</v>
      </c>
      <c r="BD211" s="34">
        <v>39.580002</v>
      </c>
      <c r="BE211" s="38"/>
      <c r="BF211" s="41">
        <f t="shared" si="169"/>
        <v>-1.0734568787980315E-3</v>
      </c>
      <c r="BG211" s="41">
        <f t="shared" si="170"/>
        <v>-6.5403273704435451E-3</v>
      </c>
      <c r="BH211" s="41"/>
      <c r="BI211" s="41">
        <f t="shared" si="171"/>
        <v>-1.1074310299093665E-2</v>
      </c>
      <c r="BJ211" s="41">
        <f t="shared" si="172"/>
        <v>1.244365569009097E-2</v>
      </c>
      <c r="BK211" s="41">
        <f t="shared" si="173"/>
        <v>-1.5425772809730818E-2</v>
      </c>
      <c r="BL211" s="41">
        <f t="shared" si="174"/>
        <v>2.681130563268309E-2</v>
      </c>
      <c r="BM211" s="41">
        <f t="shared" si="175"/>
        <v>7.9249371654140685E-2</v>
      </c>
      <c r="BN211" s="41">
        <f t="shared" si="176"/>
        <v>-4.7402305014491102E-2</v>
      </c>
      <c r="BO211" s="41">
        <f t="shared" si="177"/>
        <v>0</v>
      </c>
      <c r="BP211" s="41">
        <f t="shared" si="178"/>
        <v>1.7315523036919182E-2</v>
      </c>
      <c r="BQ211" s="41">
        <f t="shared" si="179"/>
        <v>-7.0707868563264853E-3</v>
      </c>
      <c r="BR211" s="41">
        <f t="shared" si="180"/>
        <v>2.6371368233589335E-3</v>
      </c>
      <c r="BS211" s="41">
        <f t="shared" si="181"/>
        <v>-9.5694510161506725E-3</v>
      </c>
      <c r="BT211" s="41">
        <f t="shared" si="182"/>
        <v>1.6963956570299329E-3</v>
      </c>
      <c r="BU211" s="41">
        <f t="shared" si="183"/>
        <v>3.0640694904239481E-2</v>
      </c>
      <c r="BV211" s="41">
        <f t="shared" si="184"/>
        <v>-1.6328075628073587E-2</v>
      </c>
      <c r="BW211" s="41">
        <f t="shared" si="185"/>
        <v>-5.7114210148971082E-3</v>
      </c>
      <c r="BX211" s="47">
        <f t="shared" si="186"/>
        <v>-9.5011769270725663E-3</v>
      </c>
      <c r="BY211" s="47">
        <f t="shared" si="187"/>
        <v>-1.1667218802056007E-2</v>
      </c>
      <c r="BZ211" s="41">
        <f t="shared" si="188"/>
        <v>1.8200885835611084E-2</v>
      </c>
      <c r="CA211" s="41">
        <f t="shared" si="189"/>
        <v>3.5599420532264944E-3</v>
      </c>
      <c r="CB211" s="41">
        <f t="shared" si="190"/>
        <v>-6.0744302195290829E-3</v>
      </c>
      <c r="CC211" s="41">
        <f t="shared" si="191"/>
        <v>-3.0962114132333067E-2</v>
      </c>
      <c r="CD211" s="41">
        <f t="shared" si="192"/>
        <v>-7.0672303505957897E-4</v>
      </c>
      <c r="CE211" s="41">
        <f t="shared" si="193"/>
        <v>3.7831861930712446E-2</v>
      </c>
      <c r="CF211" s="41">
        <f t="shared" si="194"/>
        <v>-8.5671196406693993E-3</v>
      </c>
      <c r="CG211" s="41">
        <f t="shared" si="168"/>
        <v>7.6579825428457196E-3</v>
      </c>
      <c r="CH211" s="41">
        <f t="shared" si="195"/>
        <v>2.870484084766731E-2</v>
      </c>
      <c r="CI211" s="41">
        <f t="shared" si="196"/>
        <v>-1.2935771098550399E-2</v>
      </c>
      <c r="CJ211" s="41">
        <f t="shared" si="197"/>
        <v>1.7559267022647909E-3</v>
      </c>
      <c r="CK211" s="41">
        <f t="shared" si="198"/>
        <v>1.954984547066641E-3</v>
      </c>
      <c r="CL211" s="41">
        <f t="shared" si="199"/>
        <v>-1.8041862126728377E-2</v>
      </c>
      <c r="CM211" s="41">
        <f t="shared" si="200"/>
        <v>1.3075645156142493E-2</v>
      </c>
      <c r="CN211" s="41">
        <f t="shared" si="201"/>
        <v>-3.06182203272551E-2</v>
      </c>
      <c r="CO211" s="41">
        <f t="shared" si="202"/>
        <v>2.5363678491854977E-2</v>
      </c>
      <c r="CP211" s="41">
        <f t="shared" si="203"/>
        <v>2.4600258408626207E-3</v>
      </c>
      <c r="CQ211" s="41">
        <f t="shared" si="204"/>
        <v>-1.0896433976339208E-2</v>
      </c>
      <c r="CR211" s="41">
        <f t="shared" si="205"/>
        <v>2.2188009722567736E-2</v>
      </c>
      <c r="CS211" s="41">
        <f t="shared" si="206"/>
        <v>7.4920954256402711E-3</v>
      </c>
      <c r="CT211" s="41">
        <f t="shared" si="207"/>
        <v>-3.1229303633781881E-2</v>
      </c>
      <c r="CU211" s="41">
        <f t="shared" si="208"/>
        <v>4.2307493903855013E-2</v>
      </c>
      <c r="CV211" s="41">
        <f t="shared" si="209"/>
        <v>4.6674530474950212E-3</v>
      </c>
      <c r="CW211" s="41">
        <f t="shared" si="210"/>
        <v>1.03791180600821E-2</v>
      </c>
      <c r="CX211" s="41">
        <f t="shared" si="211"/>
        <v>-6.9687762529777424E-3</v>
      </c>
      <c r="CY211" s="41">
        <f t="shared" si="212"/>
        <v>-4.2826617920007359E-3</v>
      </c>
      <c r="CZ211" s="41">
        <f t="shared" si="213"/>
        <v>1.2269985562996738E-2</v>
      </c>
      <c r="DA211" s="41">
        <f t="shared" si="214"/>
        <v>-3.6083515827051499E-3</v>
      </c>
      <c r="DB211" s="41">
        <f t="shared" si="215"/>
        <v>2.7534390351207489E-2</v>
      </c>
      <c r="DC211" s="41">
        <f t="shared" si="216"/>
        <v>0</v>
      </c>
      <c r="DD211" s="41">
        <f t="shared" si="217"/>
        <v>-1.3521631492309347E-2</v>
      </c>
      <c r="DE211" s="41">
        <f t="shared" si="218"/>
        <v>-1.48511709550111E-2</v>
      </c>
      <c r="DF211" s="41">
        <f t="shared" si="219"/>
        <v>1.6835558661842669E-3</v>
      </c>
      <c r="DG211" s="41">
        <f t="shared" si="220"/>
        <v>4.6048008476691172E-3</v>
      </c>
      <c r="DH211" s="47">
        <f t="shared" si="221"/>
        <v>-3.5248075999318382E-2</v>
      </c>
    </row>
    <row r="212" spans="1:112">
      <c r="A212" s="43">
        <v>42157</v>
      </c>
      <c r="B212" s="34">
        <v>37.520000000000003</v>
      </c>
      <c r="C212" s="34">
        <v>4.3670450000000001</v>
      </c>
      <c r="D212" s="34"/>
      <c r="E212" s="34">
        <v>8.6999999999999993</v>
      </c>
      <c r="F212" s="34">
        <v>17.989999999999998</v>
      </c>
      <c r="G212" s="34">
        <v>76.576897000000002</v>
      </c>
      <c r="H212" s="34">
        <v>11.229955</v>
      </c>
      <c r="I212" s="34">
        <v>11.85</v>
      </c>
      <c r="J212" s="34">
        <v>538.37664800000005</v>
      </c>
      <c r="K212" s="34">
        <v>4.01</v>
      </c>
      <c r="L212" s="34">
        <v>89.220000999999996</v>
      </c>
      <c r="M212" s="34">
        <v>19.690000999999999</v>
      </c>
      <c r="N212" s="34">
        <v>38.702435000000001</v>
      </c>
      <c r="O212" s="34">
        <v>7.3</v>
      </c>
      <c r="P212" s="34">
        <v>43.900002000000001</v>
      </c>
      <c r="Q212" s="34">
        <v>11.82</v>
      </c>
      <c r="R212" s="34">
        <v>32.209999000000003</v>
      </c>
      <c r="S212" s="34">
        <v>71.550545</v>
      </c>
      <c r="T212" s="34">
        <v>16.269210999999999</v>
      </c>
      <c r="U212" s="34">
        <v>31.83</v>
      </c>
      <c r="V212" s="34">
        <v>4.4227790000000002</v>
      </c>
      <c r="W212" s="34">
        <v>42.240001999999997</v>
      </c>
      <c r="X212" s="34">
        <v>28.08</v>
      </c>
      <c r="Y212" s="34">
        <v>13.851167999999999</v>
      </c>
      <c r="Z212" s="34">
        <v>23.809875000000002</v>
      </c>
      <c r="AA212" s="34">
        <v>98.867485000000002</v>
      </c>
      <c r="AB212" s="34">
        <v>37.770161000000002</v>
      </c>
      <c r="AC212" s="34">
        <v>15.35</v>
      </c>
      <c r="AD212" s="34">
        <v>56.52</v>
      </c>
      <c r="AE212" s="34">
        <v>25.826136000000002</v>
      </c>
      <c r="AF212" s="34">
        <v>5.63</v>
      </c>
      <c r="AG212" s="34">
        <v>174.300003</v>
      </c>
      <c r="AH212" s="34">
        <v>34.343243000000001</v>
      </c>
      <c r="AI212" s="34">
        <v>75.355125000000001</v>
      </c>
      <c r="AJ212" s="34">
        <v>7.9200710000000001</v>
      </c>
      <c r="AK212" s="34">
        <v>17.200001</v>
      </c>
      <c r="AL212" s="34">
        <v>1.9350000000000001</v>
      </c>
      <c r="AM212" s="34">
        <v>27.486719000000001</v>
      </c>
      <c r="AN212" s="34">
        <v>30.999998000000001</v>
      </c>
      <c r="AO212" s="34">
        <v>59.262855999999999</v>
      </c>
      <c r="AP212" s="34">
        <v>6.05</v>
      </c>
      <c r="AQ212" s="34">
        <v>12.3</v>
      </c>
      <c r="AR212" s="34">
        <v>8.61</v>
      </c>
      <c r="AS212" s="34">
        <v>36.370913999999999</v>
      </c>
      <c r="AT212" s="34">
        <v>11.837483000000001</v>
      </c>
      <c r="AU212" s="34">
        <v>9.61</v>
      </c>
      <c r="AV212" s="34">
        <v>15.032731999999999</v>
      </c>
      <c r="AW212" s="34">
        <v>32.068798000000001</v>
      </c>
      <c r="AX212" s="34">
        <v>14.3</v>
      </c>
      <c r="AY212" s="34">
        <v>19.209999</v>
      </c>
      <c r="AZ212" s="34">
        <v>59.470001000000003</v>
      </c>
      <c r="BA212" s="34">
        <v>38.779998999999997</v>
      </c>
      <c r="BB212" s="34">
        <v>21.754107999999999</v>
      </c>
      <c r="BC212" s="34">
        <v>31.301455000000001</v>
      </c>
      <c r="BD212" s="34">
        <v>40.529998999999997</v>
      </c>
      <c r="BE212" s="38"/>
      <c r="BF212" s="41">
        <f t="shared" si="169"/>
        <v>7.4906180234663973E-3</v>
      </c>
      <c r="BG212" s="41">
        <f t="shared" si="170"/>
        <v>-1.5873412263160538E-2</v>
      </c>
      <c r="BH212" s="41"/>
      <c r="BI212" s="41">
        <f t="shared" si="171"/>
        <v>-3.1676856653570319E-2</v>
      </c>
      <c r="BJ212" s="41">
        <f t="shared" si="172"/>
        <v>1.117949007334469E-2</v>
      </c>
      <c r="BK212" s="41">
        <f t="shared" si="173"/>
        <v>1.0029627102889438E-2</v>
      </c>
      <c r="BL212" s="41">
        <f t="shared" si="174"/>
        <v>-4.4189131492944587E-3</v>
      </c>
      <c r="BM212" s="41">
        <f t="shared" si="175"/>
        <v>2.5642430613337652E-2</v>
      </c>
      <c r="BN212" s="41">
        <f t="shared" si="176"/>
        <v>-1.9435195570441891E-3</v>
      </c>
      <c r="BO212" s="41">
        <f t="shared" si="177"/>
        <v>-2.4906613124518078E-3</v>
      </c>
      <c r="BP212" s="41">
        <f t="shared" si="178"/>
        <v>-3.1118035123638563E-2</v>
      </c>
      <c r="BQ212" s="41">
        <f t="shared" si="179"/>
        <v>-2.0293765962895649E-3</v>
      </c>
      <c r="BR212" s="41">
        <f t="shared" si="180"/>
        <v>-2.1642899354506764E-3</v>
      </c>
      <c r="BS212" s="41">
        <f t="shared" si="181"/>
        <v>2.7434859457508339E-3</v>
      </c>
      <c r="BT212" s="41">
        <f t="shared" si="182"/>
        <v>-7.247954813873897E-2</v>
      </c>
      <c r="BU212" s="41">
        <f t="shared" si="183"/>
        <v>-9.2632241318725342E-3</v>
      </c>
      <c r="BV212" s="41">
        <f t="shared" si="184"/>
        <v>-3.657832407181686E-2</v>
      </c>
      <c r="BW212" s="41">
        <f t="shared" si="185"/>
        <v>-8.6285407365057527E-3</v>
      </c>
      <c r="BX212" s="47">
        <f t="shared" si="186"/>
        <v>-1.6359126974064393E-2</v>
      </c>
      <c r="BY212" s="47">
        <f t="shared" si="187"/>
        <v>-1.7131737838748433E-2</v>
      </c>
      <c r="BZ212" s="41">
        <f t="shared" si="188"/>
        <v>-2.845723834421876E-2</v>
      </c>
      <c r="CA212" s="41">
        <f t="shared" si="189"/>
        <v>7.1055064315098451E-4</v>
      </c>
      <c r="CB212" s="41">
        <f t="shared" si="190"/>
        <v>6.7010710282960087E-2</v>
      </c>
      <c r="CC212" s="41">
        <f t="shared" si="191"/>
        <v>-7.01273803409788E-3</v>
      </c>
      <c r="CD212" s="41">
        <f t="shared" si="192"/>
        <v>7.749012338819407E-3</v>
      </c>
      <c r="CE212" s="41">
        <f t="shared" si="193"/>
        <v>3.888892563400221E-2</v>
      </c>
      <c r="CF212" s="41">
        <f t="shared" si="194"/>
        <v>-1.4609326424276666E-2</v>
      </c>
      <c r="CG212" s="41">
        <f t="shared" si="168"/>
        <v>3.9269675229107001E-2</v>
      </c>
      <c r="CH212" s="41">
        <f t="shared" si="195"/>
        <v>2.4900507075790383E-2</v>
      </c>
      <c r="CI212" s="41">
        <f t="shared" si="196"/>
        <v>1.1149256783480973E-2</v>
      </c>
      <c r="CJ212" s="41">
        <f t="shared" si="197"/>
        <v>-1.2356732688905492E-2</v>
      </c>
      <c r="CK212" s="41">
        <f t="shared" si="198"/>
        <v>-2.7724514062079431E-2</v>
      </c>
      <c r="CL212" s="41">
        <f t="shared" si="199"/>
        <v>-3.9660651318690196E-3</v>
      </c>
      <c r="CM212" s="41">
        <f t="shared" si="200"/>
        <v>-2.541828913374319E-2</v>
      </c>
      <c r="CN212" s="41">
        <f t="shared" si="201"/>
        <v>3.9961959883015822E-3</v>
      </c>
      <c r="CO212" s="41">
        <f t="shared" si="202"/>
        <v>2.531786612382305E-2</v>
      </c>
      <c r="CP212" s="41">
        <f t="shared" si="203"/>
        <v>-5.0388492412813263E-2</v>
      </c>
      <c r="CQ212" s="41">
        <f t="shared" si="204"/>
        <v>5.9581836988663118E-3</v>
      </c>
      <c r="CR212" s="41">
        <f t="shared" si="205"/>
        <v>-2.861893251770653E-2</v>
      </c>
      <c r="CS212" s="41">
        <f t="shared" si="206"/>
        <v>5.3173665381548163E-3</v>
      </c>
      <c r="CT212" s="41">
        <f t="shared" si="207"/>
        <v>-9.0037097906166749E-2</v>
      </c>
      <c r="CU212" s="41">
        <f t="shared" si="208"/>
        <v>1.8876227268931615E-2</v>
      </c>
      <c r="CV212" s="41">
        <f t="shared" si="209"/>
        <v>2.3255824434754366E-3</v>
      </c>
      <c r="CW212" s="41">
        <f t="shared" si="210"/>
        <v>-6.6409440284424829E-3</v>
      </c>
      <c r="CX212" s="41">
        <f t="shared" si="211"/>
        <v>-9.3678667754088438E-3</v>
      </c>
      <c r="CY212" s="41">
        <f t="shared" si="212"/>
        <v>3.0641594284701326E-2</v>
      </c>
      <c r="CZ212" s="41">
        <f t="shared" si="213"/>
        <v>-2.0327120075815525E-2</v>
      </c>
      <c r="DA212" s="41">
        <f t="shared" si="214"/>
        <v>-1.1164401981583451E-2</v>
      </c>
      <c r="DB212" s="41">
        <f t="shared" si="215"/>
        <v>-4.1870263542164643E-3</v>
      </c>
      <c r="DC212" s="41">
        <f t="shared" si="216"/>
        <v>-1.549622991077673E-2</v>
      </c>
      <c r="DD212" s="41">
        <f t="shared" si="217"/>
        <v>-5.0431201788092963E-4</v>
      </c>
      <c r="DE212" s="41">
        <f t="shared" si="218"/>
        <v>5.3494380947496652E-2</v>
      </c>
      <c r="DF212" s="41">
        <f t="shared" si="219"/>
        <v>2.6148001067806955E-2</v>
      </c>
      <c r="DG212" s="41">
        <f t="shared" si="220"/>
        <v>-1.2258047955175256E-3</v>
      </c>
      <c r="DH212" s="47">
        <f t="shared" si="221"/>
        <v>2.3718425262145695E-2</v>
      </c>
    </row>
    <row r="213" spans="1:112">
      <c r="A213" s="43">
        <v>42158</v>
      </c>
      <c r="B213" s="34">
        <v>37.509998000000003</v>
      </c>
      <c r="C213" s="34">
        <v>4.4776769999999999</v>
      </c>
      <c r="D213" s="34"/>
      <c r="E213" s="34">
        <v>8.16</v>
      </c>
      <c r="F213" s="34">
        <v>17.920000000000002</v>
      </c>
      <c r="G213" s="34">
        <v>79.421951000000007</v>
      </c>
      <c r="H213" s="34">
        <v>11.408998</v>
      </c>
      <c r="I213" s="34">
        <v>12.08</v>
      </c>
      <c r="J213" s="34">
        <v>576.08392300000003</v>
      </c>
      <c r="K213" s="34">
        <v>4.0469999999999997</v>
      </c>
      <c r="L213" s="34">
        <v>90.019997000000004</v>
      </c>
      <c r="M213" s="34">
        <v>19.18</v>
      </c>
      <c r="N213" s="34">
        <v>39.177585999999998</v>
      </c>
      <c r="O213" s="34">
        <v>7.31</v>
      </c>
      <c r="P213" s="34">
        <v>43.82</v>
      </c>
      <c r="Q213" s="34">
        <v>11.02</v>
      </c>
      <c r="R213" s="34">
        <v>31.59</v>
      </c>
      <c r="S213" s="34">
        <v>72.724884000000003</v>
      </c>
      <c r="T213" s="34">
        <v>16.338778999999999</v>
      </c>
      <c r="U213" s="34">
        <v>32.599997999999999</v>
      </c>
      <c r="V213" s="34">
        <v>4.4683739999999998</v>
      </c>
      <c r="W213" s="34">
        <v>43.040000999999997</v>
      </c>
      <c r="X213" s="34">
        <v>22.41</v>
      </c>
      <c r="Y213" s="34">
        <v>14.543239</v>
      </c>
      <c r="Z213" s="34">
        <v>24.018737999999999</v>
      </c>
      <c r="AA213" s="34">
        <v>102.157394</v>
      </c>
      <c r="AB213" s="34">
        <v>37.657097</v>
      </c>
      <c r="AC213" s="34">
        <v>15.17</v>
      </c>
      <c r="AD213" s="34">
        <v>54.040000999999997</v>
      </c>
      <c r="AE213" s="34">
        <v>26.029344999999999</v>
      </c>
      <c r="AF213" s="34">
        <v>5.52</v>
      </c>
      <c r="AG213" s="34">
        <v>174.300003</v>
      </c>
      <c r="AH213" s="34">
        <v>34.325054000000002</v>
      </c>
      <c r="AI213" s="34">
        <v>74.653244000000001</v>
      </c>
      <c r="AJ213" s="34">
        <v>8.1253890000000002</v>
      </c>
      <c r="AK213" s="34">
        <v>17.100000000000001</v>
      </c>
      <c r="AL213" s="34">
        <v>1.93</v>
      </c>
      <c r="AM213" s="34">
        <v>27.704435</v>
      </c>
      <c r="AN213" s="34">
        <v>32.400002000000001</v>
      </c>
      <c r="AO213" s="34">
        <v>58.594284000000002</v>
      </c>
      <c r="AP213" s="34">
        <v>6.53</v>
      </c>
      <c r="AQ213" s="34">
        <v>12.09</v>
      </c>
      <c r="AR213" s="34">
        <v>8.7100000000000009</v>
      </c>
      <c r="AS213" s="34">
        <v>36.865288</v>
      </c>
      <c r="AT213" s="34">
        <v>12.190289</v>
      </c>
      <c r="AU213" s="34">
        <v>9.5</v>
      </c>
      <c r="AV213" s="34">
        <v>15.332076000000001</v>
      </c>
      <c r="AW213" s="34">
        <v>32.562801</v>
      </c>
      <c r="AX213" s="34">
        <v>14.52</v>
      </c>
      <c r="AY213" s="34">
        <v>19.149999999999999</v>
      </c>
      <c r="AZ213" s="34">
        <v>59.939999</v>
      </c>
      <c r="BA213" s="34">
        <v>39.57</v>
      </c>
      <c r="BB213" s="34">
        <v>21.638252000000001</v>
      </c>
      <c r="BC213" s="34">
        <v>31.042287999999999</v>
      </c>
      <c r="BD213" s="34">
        <v>40.790000999999997</v>
      </c>
      <c r="BE213" s="38"/>
      <c r="BF213" s="41">
        <f t="shared" si="169"/>
        <v>-2.6661336334429889E-4</v>
      </c>
      <c r="BG213" s="41">
        <f t="shared" si="170"/>
        <v>2.5017806152439155E-2</v>
      </c>
      <c r="BH213" s="41"/>
      <c r="BI213" s="41">
        <f t="shared" si="171"/>
        <v>-6.407885668452229E-2</v>
      </c>
      <c r="BJ213" s="41">
        <f t="shared" si="172"/>
        <v>-3.8986404156570861E-3</v>
      </c>
      <c r="BK213" s="41">
        <f t="shared" si="173"/>
        <v>3.6479365491719935E-2</v>
      </c>
      <c r="BL213" s="41">
        <f t="shared" si="174"/>
        <v>1.5817580695467719E-2</v>
      </c>
      <c r="BM213" s="41">
        <f t="shared" si="175"/>
        <v>1.9223324925528727E-2</v>
      </c>
      <c r="BN213" s="41">
        <f t="shared" si="176"/>
        <v>6.7694945302530715E-2</v>
      </c>
      <c r="BO213" s="41">
        <f t="shared" si="177"/>
        <v>9.1846245752507157E-3</v>
      </c>
      <c r="BP213" s="41">
        <f t="shared" si="178"/>
        <v>8.9265936304905782E-3</v>
      </c>
      <c r="BQ213" s="41">
        <f t="shared" si="179"/>
        <v>-2.6242873982942269E-2</v>
      </c>
      <c r="BR213" s="41">
        <f t="shared" si="180"/>
        <v>1.2202279597336449E-2</v>
      </c>
      <c r="BS213" s="41">
        <f t="shared" si="181"/>
        <v>1.3689256073417405E-3</v>
      </c>
      <c r="BT213" s="41">
        <f t="shared" si="182"/>
        <v>-1.8240314718907871E-3</v>
      </c>
      <c r="BU213" s="41">
        <f t="shared" si="183"/>
        <v>-7.0081208253183772E-2</v>
      </c>
      <c r="BV213" s="41">
        <f t="shared" si="184"/>
        <v>-1.9436317482854307E-2</v>
      </c>
      <c r="BW213" s="41">
        <f t="shared" si="185"/>
        <v>1.6279486305684404E-2</v>
      </c>
      <c r="BX213" s="47">
        <f t="shared" si="186"/>
        <v>4.2669361435974046E-3</v>
      </c>
      <c r="BY213" s="47">
        <f t="shared" si="187"/>
        <v>2.3902985728965369E-2</v>
      </c>
      <c r="BZ213" s="41">
        <f t="shared" si="188"/>
        <v>1.0256352508607769E-2</v>
      </c>
      <c r="CA213" s="41">
        <f t="shared" si="189"/>
        <v>1.8762252341239634E-2</v>
      </c>
      <c r="CB213" s="41">
        <f t="shared" si="190"/>
        <v>-0.22555029134477467</v>
      </c>
      <c r="CC213" s="41">
        <f t="shared" si="191"/>
        <v>4.8756650876220164E-2</v>
      </c>
      <c r="CD213" s="41">
        <f t="shared" si="192"/>
        <v>8.7338651312236903E-3</v>
      </c>
      <c r="CE213" s="41">
        <f t="shared" si="193"/>
        <v>3.2734284251044854E-2</v>
      </c>
      <c r="CF213" s="41">
        <f t="shared" si="194"/>
        <v>-2.9979635394647673E-3</v>
      </c>
      <c r="CG213" s="41">
        <f t="shared" si="168"/>
        <v>1.3960711903059565E-2</v>
      </c>
      <c r="CH213" s="41">
        <f t="shared" si="195"/>
        <v>-4.4870026219517661E-2</v>
      </c>
      <c r="CI213" s="41">
        <f t="shared" si="196"/>
        <v>7.8375529951359695E-3</v>
      </c>
      <c r="CJ213" s="41">
        <f t="shared" si="197"/>
        <v>-1.9731581862595125E-2</v>
      </c>
      <c r="CK213" s="41">
        <f t="shared" si="198"/>
        <v>0</v>
      </c>
      <c r="CL213" s="41">
        <f t="shared" si="199"/>
        <v>-5.2976413337855143E-4</v>
      </c>
      <c r="CM213" s="41">
        <f t="shared" si="200"/>
        <v>-9.3579595155971231E-3</v>
      </c>
      <c r="CN213" s="41">
        <f t="shared" si="201"/>
        <v>2.5593433560197876E-2</v>
      </c>
      <c r="CO213" s="41">
        <f t="shared" si="202"/>
        <v>-5.8309784503263427E-3</v>
      </c>
      <c r="CP213" s="41">
        <f t="shared" si="203"/>
        <v>-2.5873235649510238E-3</v>
      </c>
      <c r="CQ213" s="41">
        <f t="shared" si="204"/>
        <v>7.8895661183117187E-3</v>
      </c>
      <c r="CR213" s="41">
        <f t="shared" si="205"/>
        <v>4.4171344557661724E-2</v>
      </c>
      <c r="CS213" s="41">
        <f t="shared" si="206"/>
        <v>-1.1345586218420441E-2</v>
      </c>
      <c r="CT213" s="41">
        <f t="shared" si="207"/>
        <v>7.6348671245589639E-2</v>
      </c>
      <c r="CU213" s="41">
        <f t="shared" si="208"/>
        <v>-1.7220597751670522E-2</v>
      </c>
      <c r="CV213" s="41">
        <f t="shared" si="209"/>
        <v>1.154747242477212E-2</v>
      </c>
      <c r="CW213" s="41">
        <f t="shared" si="210"/>
        <v>1.3501014413902274E-2</v>
      </c>
      <c r="CX213" s="41">
        <f t="shared" si="211"/>
        <v>2.9368628772371941E-2</v>
      </c>
      <c r="CY213" s="41">
        <f t="shared" si="212"/>
        <v>-1.151242437570592E-2</v>
      </c>
      <c r="CZ213" s="41">
        <f t="shared" si="213"/>
        <v>1.9717147418299909E-2</v>
      </c>
      <c r="DA213" s="41">
        <f t="shared" si="214"/>
        <v>1.5287030741588291E-2</v>
      </c>
      <c r="DB213" s="41">
        <f t="shared" si="215"/>
        <v>1.5267472130788381E-2</v>
      </c>
      <c r="DC213" s="41">
        <f t="shared" si="216"/>
        <v>-3.1282090975883162E-3</v>
      </c>
      <c r="DD213" s="41">
        <f t="shared" si="217"/>
        <v>7.8720446714638081E-3</v>
      </c>
      <c r="DE213" s="41">
        <f t="shared" si="218"/>
        <v>2.0166631369315402E-2</v>
      </c>
      <c r="DF213" s="41">
        <f t="shared" si="219"/>
        <v>-5.3399388879598816E-3</v>
      </c>
      <c r="DG213" s="41">
        <f t="shared" si="220"/>
        <v>-8.3141781500108147E-3</v>
      </c>
      <c r="DH213" s="47">
        <f t="shared" si="221"/>
        <v>6.3945618781442361E-3</v>
      </c>
    </row>
    <row r="214" spans="1:112">
      <c r="A214" s="43">
        <v>42159</v>
      </c>
      <c r="B214" s="34">
        <v>38.82</v>
      </c>
      <c r="C214" s="34">
        <v>4.3961589999999999</v>
      </c>
      <c r="D214" s="34"/>
      <c r="E214" s="34">
        <v>8.2799999999999994</v>
      </c>
      <c r="F214" s="34">
        <v>17.77</v>
      </c>
      <c r="G214" s="34">
        <v>78.114509999999996</v>
      </c>
      <c r="H214" s="34">
        <v>11.597986000000001</v>
      </c>
      <c r="I214" s="34">
        <v>11.9</v>
      </c>
      <c r="J214" s="34">
        <v>583.41589399999998</v>
      </c>
      <c r="K214" s="34">
        <v>3.77</v>
      </c>
      <c r="L214" s="34">
        <v>83.290001000000004</v>
      </c>
      <c r="M214" s="34">
        <v>19.41</v>
      </c>
      <c r="N214" s="34">
        <v>39.196227999999998</v>
      </c>
      <c r="O214" s="34">
        <v>7.29</v>
      </c>
      <c r="P214" s="34">
        <v>44.610000999999997</v>
      </c>
      <c r="Q214" s="34">
        <v>11.2</v>
      </c>
      <c r="R214" s="34">
        <v>31.01</v>
      </c>
      <c r="S214" s="34">
        <v>72.208160000000007</v>
      </c>
      <c r="T214" s="34">
        <v>16.259271999999999</v>
      </c>
      <c r="U214" s="34">
        <v>32.790000999999997</v>
      </c>
      <c r="V214" s="34">
        <v>4.5968299999999997</v>
      </c>
      <c r="W214" s="34">
        <v>43.830002</v>
      </c>
      <c r="X214" s="34">
        <v>23.040001</v>
      </c>
      <c r="Y214" s="34">
        <v>14.523743</v>
      </c>
      <c r="Z214" s="34">
        <v>23.926836000000002</v>
      </c>
      <c r="AA214" s="34">
        <v>105.086494</v>
      </c>
      <c r="AB214" s="34">
        <v>37.270828000000002</v>
      </c>
      <c r="AC214" s="34">
        <v>15.07</v>
      </c>
      <c r="AD214" s="34">
        <v>53.849997999999999</v>
      </c>
      <c r="AE214" s="34">
        <v>26.25103</v>
      </c>
      <c r="AF214" s="34">
        <v>5.55</v>
      </c>
      <c r="AG214" s="34">
        <v>167.64999399999999</v>
      </c>
      <c r="AH214" s="34">
        <v>33.915661</v>
      </c>
      <c r="AI214" s="34">
        <v>71.446037000000004</v>
      </c>
      <c r="AJ214" s="34">
        <v>8.1560469999999992</v>
      </c>
      <c r="AK214" s="34">
        <v>16.870000999999998</v>
      </c>
      <c r="AL214" s="34">
        <v>1.9650000000000001</v>
      </c>
      <c r="AM214" s="34">
        <v>27.513935</v>
      </c>
      <c r="AN214" s="34">
        <v>30.599997999999999</v>
      </c>
      <c r="AO214" s="34">
        <v>58.634284999999998</v>
      </c>
      <c r="AP214" s="34">
        <v>6.36</v>
      </c>
      <c r="AQ214" s="34">
        <v>12.11</v>
      </c>
      <c r="AR214" s="34">
        <v>8.5500000000000007</v>
      </c>
      <c r="AS214" s="34">
        <v>36.845900999999998</v>
      </c>
      <c r="AT214" s="34">
        <v>12.069592</v>
      </c>
      <c r="AU214" s="34">
        <v>9.66</v>
      </c>
      <c r="AV214" s="34">
        <v>15.098212999999999</v>
      </c>
      <c r="AW214" s="34">
        <v>32.169272999999997</v>
      </c>
      <c r="AX214" s="34">
        <v>14.6</v>
      </c>
      <c r="AY214" s="34">
        <v>19.09</v>
      </c>
      <c r="AZ214" s="34">
        <v>60.669998</v>
      </c>
      <c r="BA214" s="34">
        <v>37.150002000000001</v>
      </c>
      <c r="BB214" s="34">
        <v>22.048203000000001</v>
      </c>
      <c r="BC214" s="34">
        <v>31.666208000000001</v>
      </c>
      <c r="BD214" s="34">
        <v>40.75</v>
      </c>
      <c r="BE214" s="38"/>
      <c r="BF214" s="41">
        <f t="shared" si="169"/>
        <v>3.4328066966184512E-2</v>
      </c>
      <c r="BG214" s="41">
        <f t="shared" si="170"/>
        <v>-1.837318002762401E-2</v>
      </c>
      <c r="BH214" s="41"/>
      <c r="BI214" s="41">
        <f t="shared" si="171"/>
        <v>1.4598799421152631E-2</v>
      </c>
      <c r="BJ214" s="41">
        <f t="shared" si="172"/>
        <v>-8.4057653802245436E-3</v>
      </c>
      <c r="BK214" s="41">
        <f t="shared" si="173"/>
        <v>-1.6598963960706991E-2</v>
      </c>
      <c r="BL214" s="41">
        <f t="shared" si="174"/>
        <v>1.642912003483173E-2</v>
      </c>
      <c r="BM214" s="41">
        <f t="shared" si="175"/>
        <v>-1.5012792389185209E-2</v>
      </c>
      <c r="BN214" s="41">
        <f t="shared" si="176"/>
        <v>1.2646951070583628E-2</v>
      </c>
      <c r="BO214" s="41">
        <f t="shared" si="177"/>
        <v>-7.090086443380908E-2</v>
      </c>
      <c r="BP214" s="41">
        <f t="shared" si="178"/>
        <v>-7.7703328585366258E-2</v>
      </c>
      <c r="BQ214" s="41">
        <f t="shared" si="179"/>
        <v>1.1920327725626657E-2</v>
      </c>
      <c r="BR214" s="41">
        <f t="shared" si="180"/>
        <v>4.7572012640774615E-4</v>
      </c>
      <c r="BS214" s="41">
        <f t="shared" si="181"/>
        <v>-2.7397277411203274E-3</v>
      </c>
      <c r="BT214" s="41">
        <f t="shared" si="182"/>
        <v>1.786773738935107E-2</v>
      </c>
      <c r="BU214" s="41">
        <f t="shared" si="183"/>
        <v>1.6201974576280406E-2</v>
      </c>
      <c r="BV214" s="41">
        <f t="shared" si="184"/>
        <v>-1.8530881701636217E-2</v>
      </c>
      <c r="BW214" s="41">
        <f t="shared" si="185"/>
        <v>-7.1305504269957255E-3</v>
      </c>
      <c r="BX214" s="47">
        <f t="shared" si="186"/>
        <v>-4.8780313680073292E-3</v>
      </c>
      <c r="BY214" s="47">
        <f t="shared" si="187"/>
        <v>5.8113943306921942E-3</v>
      </c>
      <c r="BZ214" s="41">
        <f t="shared" si="188"/>
        <v>2.8342351440658428E-2</v>
      </c>
      <c r="CA214" s="41">
        <f t="shared" si="189"/>
        <v>1.8188620973833947E-2</v>
      </c>
      <c r="CB214" s="41">
        <f t="shared" si="190"/>
        <v>2.7724591417631648E-2</v>
      </c>
      <c r="CC214" s="41">
        <f t="shared" si="191"/>
        <v>-1.3414535381474353E-3</v>
      </c>
      <c r="CD214" s="41">
        <f t="shared" si="192"/>
        <v>-3.8336015146307528E-3</v>
      </c>
      <c r="CE214" s="41">
        <f t="shared" si="193"/>
        <v>2.8269061047250126E-2</v>
      </c>
      <c r="CF214" s="41">
        <f t="shared" si="194"/>
        <v>-1.0310506314008486E-2</v>
      </c>
      <c r="CG214" s="41">
        <f t="shared" si="168"/>
        <v>-1.0909199100353621E-2</v>
      </c>
      <c r="CH214" s="41">
        <f t="shared" si="195"/>
        <v>-3.5221651346165231E-3</v>
      </c>
      <c r="CI214" s="41">
        <f t="shared" si="196"/>
        <v>8.4806709463497616E-3</v>
      </c>
      <c r="CJ214" s="41">
        <f t="shared" si="197"/>
        <v>5.4200674693393345E-3</v>
      </c>
      <c r="CK214" s="41">
        <f t="shared" si="198"/>
        <v>-3.8899532614288003E-2</v>
      </c>
      <c r="CL214" s="41">
        <f t="shared" si="199"/>
        <v>-1.1998640740834451E-2</v>
      </c>
      <c r="CM214" s="41">
        <f t="shared" si="200"/>
        <v>-4.3911541692384766E-2</v>
      </c>
      <c r="CN214" s="41">
        <f t="shared" si="201"/>
        <v>3.766011331529488E-3</v>
      </c>
      <c r="CO214" s="41">
        <f t="shared" si="202"/>
        <v>-1.3541507673916398E-2</v>
      </c>
      <c r="CP214" s="41">
        <f t="shared" si="203"/>
        <v>1.7972242404430436E-2</v>
      </c>
      <c r="CQ214" s="41">
        <f t="shared" si="204"/>
        <v>-6.8999050782323308E-3</v>
      </c>
      <c r="CR214" s="41">
        <f t="shared" si="205"/>
        <v>-5.7158540927821064E-2</v>
      </c>
      <c r="CS214" s="41">
        <f t="shared" si="206"/>
        <v>6.8244459339037334E-4</v>
      </c>
      <c r="CT214" s="41">
        <f t="shared" si="207"/>
        <v>-2.6378565936308936E-2</v>
      </c>
      <c r="CU214" s="41">
        <f t="shared" si="208"/>
        <v>1.6528929382995943E-3</v>
      </c>
      <c r="CV214" s="41">
        <f t="shared" si="209"/>
        <v>-1.8540507915742552E-2</v>
      </c>
      <c r="CW214" s="41">
        <f t="shared" si="210"/>
        <v>-5.2602598628652636E-4</v>
      </c>
      <c r="CX214" s="41">
        <f t="shared" si="211"/>
        <v>-9.9504194482824687E-3</v>
      </c>
      <c r="CY214" s="41">
        <f t="shared" si="212"/>
        <v>1.6701849617931572E-2</v>
      </c>
      <c r="CZ214" s="41">
        <f t="shared" si="213"/>
        <v>-1.5370712012031473E-2</v>
      </c>
      <c r="DA214" s="41">
        <f t="shared" si="214"/>
        <v>-1.2158820931713782E-2</v>
      </c>
      <c r="DB214" s="41">
        <f t="shared" si="215"/>
        <v>5.4945193176407798E-3</v>
      </c>
      <c r="DC214" s="41">
        <f t="shared" si="216"/>
        <v>-3.1380778889986767E-3</v>
      </c>
      <c r="DD214" s="41">
        <f t="shared" si="217"/>
        <v>1.2105263783817143E-2</v>
      </c>
      <c r="DE214" s="41">
        <f t="shared" si="218"/>
        <v>-6.310743039776541E-2</v>
      </c>
      <c r="DF214" s="41">
        <f t="shared" si="219"/>
        <v>1.8768427597601767E-2</v>
      </c>
      <c r="DG214" s="41">
        <f t="shared" si="220"/>
        <v>1.9899714678330779E-2</v>
      </c>
      <c r="DH214" s="47">
        <f t="shared" si="221"/>
        <v>-9.8113815840773799E-4</v>
      </c>
    </row>
    <row r="215" spans="1:112">
      <c r="A215" s="43">
        <v>42160</v>
      </c>
      <c r="B215" s="34">
        <v>40.279998999999997</v>
      </c>
      <c r="C215" s="34">
        <v>4.40198</v>
      </c>
      <c r="D215" s="34"/>
      <c r="E215" s="34">
        <v>7.6</v>
      </c>
      <c r="F215" s="34">
        <v>17.450001</v>
      </c>
      <c r="G215" s="34">
        <v>78.492019999999997</v>
      </c>
      <c r="H215" s="34">
        <v>11.458733000000001</v>
      </c>
      <c r="I215" s="34">
        <v>11.58</v>
      </c>
      <c r="J215" s="34">
        <v>562.46734600000002</v>
      </c>
      <c r="K215" s="34">
        <v>4.07</v>
      </c>
      <c r="L215" s="34">
        <v>79.419998000000007</v>
      </c>
      <c r="M215" s="34">
        <v>19.030000999999999</v>
      </c>
      <c r="N215" s="34">
        <v>39.149639000000001</v>
      </c>
      <c r="O215" s="34">
        <v>7.14</v>
      </c>
      <c r="P215" s="34">
        <v>45.23</v>
      </c>
      <c r="Q215" s="34">
        <v>11.06</v>
      </c>
      <c r="R215" s="34">
        <v>30.030000999999999</v>
      </c>
      <c r="S215" s="34">
        <v>72.950348000000005</v>
      </c>
      <c r="T215" s="34">
        <v>15.951180000000001</v>
      </c>
      <c r="U215" s="34">
        <v>32.610000999999997</v>
      </c>
      <c r="V215" s="34">
        <v>4.6702320000000004</v>
      </c>
      <c r="W215" s="34">
        <v>43.599997999999999</v>
      </c>
      <c r="X215" s="34">
        <v>23.77</v>
      </c>
      <c r="Y215" s="34">
        <v>14.406772999999999</v>
      </c>
      <c r="Z215" s="34">
        <v>23.692917000000001</v>
      </c>
      <c r="AA215" s="34">
        <v>93.865371999999994</v>
      </c>
      <c r="AB215" s="34">
        <v>36.997608</v>
      </c>
      <c r="AC215" s="34">
        <v>15.24</v>
      </c>
      <c r="AD215" s="34">
        <v>53.790000999999997</v>
      </c>
      <c r="AE215" s="34">
        <v>25.622927000000001</v>
      </c>
      <c r="AF215" s="34">
        <v>5.56</v>
      </c>
      <c r="AG215" s="34">
        <v>168</v>
      </c>
      <c r="AH215" s="34">
        <v>34.152199000000003</v>
      </c>
      <c r="AI215" s="34">
        <v>71.660492000000005</v>
      </c>
      <c r="AJ215" s="34">
        <v>8.1253890000000002</v>
      </c>
      <c r="AK215" s="34">
        <v>17.02</v>
      </c>
      <c r="AL215" s="34">
        <v>1.905</v>
      </c>
      <c r="AM215" s="34">
        <v>27.532076</v>
      </c>
      <c r="AN215" s="34">
        <v>30</v>
      </c>
      <c r="AO215" s="34">
        <v>58.194285999999998</v>
      </c>
      <c r="AP215" s="34">
        <v>6.12</v>
      </c>
      <c r="AQ215" s="34">
        <v>12.29</v>
      </c>
      <c r="AR215" s="34">
        <v>8.3800000000000008</v>
      </c>
      <c r="AS215" s="34">
        <v>36.690804</v>
      </c>
      <c r="AT215" s="34">
        <v>11.828199</v>
      </c>
      <c r="AU215" s="34">
        <v>9.6</v>
      </c>
      <c r="AV215" s="34">
        <v>15.378849000000001</v>
      </c>
      <c r="AW215" s="34">
        <v>32.119038000000003</v>
      </c>
      <c r="AX215" s="34">
        <v>13.77</v>
      </c>
      <c r="AY215" s="34">
        <v>18.73</v>
      </c>
      <c r="AZ215" s="34">
        <v>60.369999</v>
      </c>
      <c r="BA215" s="34">
        <v>36.520000000000003</v>
      </c>
      <c r="BB215" s="34">
        <v>21.638252000000001</v>
      </c>
      <c r="BC215" s="34">
        <v>31.368646999999999</v>
      </c>
      <c r="BD215" s="34">
        <v>41.279998999999997</v>
      </c>
      <c r="BE215" s="38"/>
      <c r="BF215" s="41">
        <f t="shared" si="169"/>
        <v>3.6919465283280356E-2</v>
      </c>
      <c r="BG215" s="41">
        <f t="shared" si="170"/>
        <v>1.3232345725286919E-3</v>
      </c>
      <c r="BH215" s="41"/>
      <c r="BI215" s="41">
        <f t="shared" si="171"/>
        <v>-8.569472110488284E-2</v>
      </c>
      <c r="BJ215" s="41">
        <f t="shared" si="172"/>
        <v>-1.8171936211535157E-2</v>
      </c>
      <c r="BK215" s="41">
        <f t="shared" si="173"/>
        <v>4.821136528807177E-3</v>
      </c>
      <c r="BL215" s="41">
        <f t="shared" si="174"/>
        <v>-1.207931563851445E-2</v>
      </c>
      <c r="BM215" s="41">
        <f t="shared" si="175"/>
        <v>-2.7258927972634534E-2</v>
      </c>
      <c r="BN215" s="41">
        <f t="shared" si="176"/>
        <v>-3.6567219968126272E-2</v>
      </c>
      <c r="BO215" s="41">
        <f t="shared" si="177"/>
        <v>7.656799799458433E-2</v>
      </c>
      <c r="BP215" s="41">
        <f t="shared" si="178"/>
        <v>-4.7578305432960884E-2</v>
      </c>
      <c r="BQ215" s="41">
        <f t="shared" si="179"/>
        <v>-1.9771663324254788E-2</v>
      </c>
      <c r="BR215" s="41">
        <f t="shared" si="180"/>
        <v>-1.1893162275317521E-3</v>
      </c>
      <c r="BS215" s="41">
        <f t="shared" si="181"/>
        <v>-2.079076966907378E-2</v>
      </c>
      <c r="BT215" s="41">
        <f t="shared" si="182"/>
        <v>1.3802511933080188E-2</v>
      </c>
      <c r="BU215" s="41">
        <f t="shared" si="183"/>
        <v>-1.257878220685996E-2</v>
      </c>
      <c r="BV215" s="41">
        <f t="shared" si="184"/>
        <v>-3.2112817817086067E-2</v>
      </c>
      <c r="BW215" s="41">
        <f t="shared" si="185"/>
        <v>1.0225986444942851E-2</v>
      </c>
      <c r="BX215" s="47">
        <f t="shared" si="186"/>
        <v>-1.9130522984021212E-2</v>
      </c>
      <c r="BY215" s="47">
        <f t="shared" si="187"/>
        <v>-5.5046008869918065E-3</v>
      </c>
      <c r="BZ215" s="41">
        <f t="shared" si="188"/>
        <v>1.5841813746969198E-2</v>
      </c>
      <c r="CA215" s="41">
        <f t="shared" si="189"/>
        <v>-5.2614555781352618E-3</v>
      </c>
      <c r="CB215" s="41">
        <f t="shared" si="190"/>
        <v>3.1192402141635104E-2</v>
      </c>
      <c r="CC215" s="41">
        <f t="shared" si="191"/>
        <v>-8.0863153200354254E-3</v>
      </c>
      <c r="CD215" s="41">
        <f t="shared" si="192"/>
        <v>-9.8245314927662957E-3</v>
      </c>
      <c r="CE215" s="41">
        <f t="shared" si="193"/>
        <v>-0.11292222053366988</v>
      </c>
      <c r="CF215" s="41">
        <f t="shared" si="194"/>
        <v>-7.3576675983541857E-3</v>
      </c>
      <c r="CG215" s="41">
        <f t="shared" si="168"/>
        <v>-3.5352518715719719E-2</v>
      </c>
      <c r="CH215" s="41">
        <f t="shared" si="195"/>
        <v>-1.1147715862255237E-3</v>
      </c>
      <c r="CI215" s="41">
        <f t="shared" si="196"/>
        <v>-2.4217689737864385E-2</v>
      </c>
      <c r="CJ215" s="41">
        <f t="shared" si="197"/>
        <v>1.8001805041478473E-3</v>
      </c>
      <c r="CK215" s="41">
        <f t="shared" si="198"/>
        <v>2.0855422798679727E-3</v>
      </c>
      <c r="CL215" s="41">
        <f t="shared" si="199"/>
        <v>6.950092220887538E-3</v>
      </c>
      <c r="CM215" s="41">
        <f t="shared" si="200"/>
        <v>2.9971401309679194E-3</v>
      </c>
      <c r="CN215" s="41">
        <f t="shared" si="201"/>
        <v>-3.7660113315295097E-3</v>
      </c>
      <c r="CO215" s="41">
        <f t="shared" si="202"/>
        <v>8.8521673105302883E-3</v>
      </c>
      <c r="CP215" s="41">
        <f t="shared" si="203"/>
        <v>-3.1010236742560322E-2</v>
      </c>
      <c r="CQ215" s="41">
        <f t="shared" si="204"/>
        <v>6.5912135419821257E-4</v>
      </c>
      <c r="CR215" s="41">
        <f t="shared" si="205"/>
        <v>-1.9802561936700463E-2</v>
      </c>
      <c r="CS215" s="41">
        <f t="shared" si="206"/>
        <v>-7.5324225332558774E-3</v>
      </c>
      <c r="CT215" s="41">
        <f t="shared" si="207"/>
        <v>-3.8466280827796052E-2</v>
      </c>
      <c r="CU215" s="41">
        <f t="shared" si="208"/>
        <v>1.4754366012942546E-2</v>
      </c>
      <c r="CV215" s="41">
        <f t="shared" si="209"/>
        <v>-2.0083368454677165E-2</v>
      </c>
      <c r="CW215" s="41">
        <f t="shared" si="210"/>
        <v>-4.2182262579102611E-3</v>
      </c>
      <c r="CX215" s="41">
        <f t="shared" si="211"/>
        <v>-2.0202805388235351E-2</v>
      </c>
      <c r="CY215" s="41">
        <f t="shared" si="212"/>
        <v>-6.2305497506360864E-3</v>
      </c>
      <c r="CZ215" s="41">
        <f t="shared" si="213"/>
        <v>1.8416731379030667E-2</v>
      </c>
      <c r="DA215" s="41">
        <f t="shared" si="214"/>
        <v>-1.5628038578990497E-3</v>
      </c>
      <c r="DB215" s="41">
        <f t="shared" si="215"/>
        <v>-5.8529215973727233E-2</v>
      </c>
      <c r="DC215" s="41">
        <f t="shared" si="216"/>
        <v>-1.9038121281659059E-2</v>
      </c>
      <c r="DD215" s="41">
        <f t="shared" si="217"/>
        <v>-4.9570327451683863E-3</v>
      </c>
      <c r="DE215" s="41">
        <f t="shared" si="218"/>
        <v>-1.7103769272799732E-2</v>
      </c>
      <c r="DF215" s="41">
        <f t="shared" si="219"/>
        <v>-1.8768427597601691E-2</v>
      </c>
      <c r="DG215" s="41">
        <f t="shared" si="220"/>
        <v>-9.4412277239057391E-3</v>
      </c>
      <c r="DH215" s="47">
        <f t="shared" si="221"/>
        <v>1.2922257261628893E-2</v>
      </c>
    </row>
    <row r="216" spans="1:112">
      <c r="A216" s="43">
        <v>42163</v>
      </c>
      <c r="B216" s="34">
        <v>37.700001</v>
      </c>
      <c r="C216" s="34">
        <v>4.3204630000000002</v>
      </c>
      <c r="D216" s="34"/>
      <c r="E216" s="34">
        <v>7.67</v>
      </c>
      <c r="F216" s="34">
        <v>16.120000999999998</v>
      </c>
      <c r="G216" s="34">
        <v>76.144157000000007</v>
      </c>
      <c r="H216" s="34">
        <v>11.210061</v>
      </c>
      <c r="I216" s="34">
        <v>11.24</v>
      </c>
      <c r="J216" s="34">
        <v>541.51886000000002</v>
      </c>
      <c r="K216" s="34">
        <v>4.0599999999999996</v>
      </c>
      <c r="L216" s="34">
        <v>74.879997000000003</v>
      </c>
      <c r="M216" s="34">
        <v>19.190000999999999</v>
      </c>
      <c r="N216" s="34">
        <v>38.981937000000002</v>
      </c>
      <c r="O216" s="34">
        <v>7.12</v>
      </c>
      <c r="P216" s="34">
        <v>45.5</v>
      </c>
      <c r="Q216" s="34">
        <v>10.91</v>
      </c>
      <c r="R216" s="34">
        <v>29.93</v>
      </c>
      <c r="S216" s="34">
        <v>71.015045000000001</v>
      </c>
      <c r="T216" s="34">
        <v>16.149947999999998</v>
      </c>
      <c r="U216" s="34">
        <v>33.150002000000001</v>
      </c>
      <c r="V216" s="34">
        <v>4.5968299999999997</v>
      </c>
      <c r="W216" s="34">
        <v>43.630001</v>
      </c>
      <c r="X216" s="34">
        <v>24.059999000000001</v>
      </c>
      <c r="Y216" s="34">
        <v>14.085107000000001</v>
      </c>
      <c r="Z216" s="34">
        <v>23.141535000000001</v>
      </c>
      <c r="AA216" s="34">
        <v>79.552443999999994</v>
      </c>
      <c r="AB216" s="34">
        <v>36.385212000000003</v>
      </c>
      <c r="AC216" s="34">
        <v>15.45</v>
      </c>
      <c r="AD216" s="34">
        <v>52.169998</v>
      </c>
      <c r="AE216" s="34">
        <v>25.539793</v>
      </c>
      <c r="AF216" s="34">
        <v>5.45</v>
      </c>
      <c r="AG216" s="34">
        <v>162.75</v>
      </c>
      <c r="AH216" s="34">
        <v>33.842891999999999</v>
      </c>
      <c r="AI216" s="34">
        <v>70.519927999999993</v>
      </c>
      <c r="AJ216" s="34">
        <v>8.1514019999999991</v>
      </c>
      <c r="AK216" s="34">
        <v>16.959999</v>
      </c>
      <c r="AL216" s="34">
        <v>2.0299999999999998</v>
      </c>
      <c r="AM216" s="34">
        <v>27.033142000000002</v>
      </c>
      <c r="AN216" s="34">
        <v>29.9</v>
      </c>
      <c r="AO216" s="34">
        <v>57.028571999999997</v>
      </c>
      <c r="AP216" s="34">
        <v>5.99</v>
      </c>
      <c r="AQ216" s="34">
        <v>12.63</v>
      </c>
      <c r="AR216" s="34">
        <v>8.25</v>
      </c>
      <c r="AS216" s="34">
        <v>36.30048</v>
      </c>
      <c r="AT216" s="34">
        <v>11.670366</v>
      </c>
      <c r="AU216" s="34">
        <v>9.4700000000000006</v>
      </c>
      <c r="AV216" s="34">
        <v>15.238533</v>
      </c>
      <c r="AW216" s="34">
        <v>31.156130000000001</v>
      </c>
      <c r="AX216" s="34">
        <v>14.38</v>
      </c>
      <c r="AY216" s="34">
        <v>17.68</v>
      </c>
      <c r="AZ216" s="34">
        <v>60.470001000000003</v>
      </c>
      <c r="BA216" s="34">
        <v>38.130001</v>
      </c>
      <c r="BB216" s="34">
        <v>22.066026999999998</v>
      </c>
      <c r="BC216" s="34">
        <v>30.879103000000001</v>
      </c>
      <c r="BD216" s="34">
        <v>43.75</v>
      </c>
      <c r="BE216" s="38"/>
      <c r="BF216" s="41">
        <f t="shared" si="169"/>
        <v>-6.6194922044980981E-2</v>
      </c>
      <c r="BG216" s="41">
        <f t="shared" si="170"/>
        <v>-1.8691867265564557E-2</v>
      </c>
      <c r="BH216" s="41"/>
      <c r="BI216" s="41">
        <f t="shared" si="171"/>
        <v>9.1683680868795067E-3</v>
      </c>
      <c r="BJ216" s="41">
        <f t="shared" si="172"/>
        <v>-7.9278906841805094E-2</v>
      </c>
      <c r="BK216" s="41">
        <f t="shared" si="173"/>
        <v>-3.0368617310703255E-2</v>
      </c>
      <c r="BL216" s="41">
        <f t="shared" si="174"/>
        <v>-2.1940468071042708E-2</v>
      </c>
      <c r="BM216" s="41">
        <f t="shared" si="175"/>
        <v>-2.9800627679304199E-2</v>
      </c>
      <c r="BN216" s="41">
        <f t="shared" si="176"/>
        <v>-3.7955185825230602E-2</v>
      </c>
      <c r="BO216" s="41">
        <f t="shared" si="177"/>
        <v>-2.4600258408625339E-3</v>
      </c>
      <c r="BP216" s="41">
        <f t="shared" si="178"/>
        <v>-5.8863408415298198E-2</v>
      </c>
      <c r="BQ216" s="41">
        <f t="shared" si="179"/>
        <v>8.3726282734171553E-3</v>
      </c>
      <c r="BR216" s="41">
        <f t="shared" si="180"/>
        <v>-4.2928164545946472E-3</v>
      </c>
      <c r="BS216" s="41">
        <f t="shared" si="181"/>
        <v>-2.8050509276086096E-3</v>
      </c>
      <c r="BT216" s="41">
        <f t="shared" si="182"/>
        <v>5.951742467152985E-3</v>
      </c>
      <c r="BU216" s="41">
        <f t="shared" si="183"/>
        <v>-1.3655196249209267E-2</v>
      </c>
      <c r="BV216" s="41">
        <f t="shared" si="184"/>
        <v>-3.3355934306641037E-3</v>
      </c>
      <c r="BW216" s="41">
        <f t="shared" si="185"/>
        <v>-2.6887289346261212E-2</v>
      </c>
      <c r="BX216" s="47">
        <f t="shared" si="186"/>
        <v>1.2384022163637621E-2</v>
      </c>
      <c r="BY216" s="47">
        <f t="shared" si="187"/>
        <v>1.6423756497027608E-2</v>
      </c>
      <c r="BZ216" s="41">
        <f t="shared" si="188"/>
        <v>-1.5841813746969174E-2</v>
      </c>
      <c r="CA216" s="41">
        <f t="shared" si="189"/>
        <v>6.8790557209925127E-4</v>
      </c>
      <c r="CB216" s="41">
        <f t="shared" si="190"/>
        <v>1.2126387611669613E-2</v>
      </c>
      <c r="CC216" s="41">
        <f t="shared" si="191"/>
        <v>-2.2580445191999317E-2</v>
      </c>
      <c r="CD216" s="41">
        <f t="shared" si="192"/>
        <v>-2.3547087798333546E-2</v>
      </c>
      <c r="CE216" s="41">
        <f t="shared" si="193"/>
        <v>-0.16544506577932339</v>
      </c>
      <c r="CF216" s="41">
        <f t="shared" si="194"/>
        <v>-1.669083354680035E-2</v>
      </c>
      <c r="CG216" s="41">
        <f t="shared" si="168"/>
        <v>-1.2634240467719062E-3</v>
      </c>
      <c r="CH216" s="41">
        <f t="shared" si="195"/>
        <v>-3.0580016177875063E-2</v>
      </c>
      <c r="CI216" s="41">
        <f t="shared" si="196"/>
        <v>-3.2497909871022149E-3</v>
      </c>
      <c r="CJ216" s="41">
        <f t="shared" si="197"/>
        <v>-1.9982499587338175E-2</v>
      </c>
      <c r="CK216" s="41">
        <f t="shared" si="198"/>
        <v>-3.1748698314580298E-2</v>
      </c>
      <c r="CL216" s="41">
        <f t="shared" si="199"/>
        <v>-9.0979842508807154E-3</v>
      </c>
      <c r="CM216" s="41">
        <f t="shared" si="200"/>
        <v>-1.6044241065998485E-2</v>
      </c>
      <c r="CN216" s="41">
        <f t="shared" si="201"/>
        <v>3.1963330053092383E-3</v>
      </c>
      <c r="CO216" s="41">
        <f t="shared" si="202"/>
        <v>-3.531551743736908E-3</v>
      </c>
      <c r="CP216" s="41">
        <f t="shared" si="203"/>
        <v>6.3553784475031641E-2</v>
      </c>
      <c r="CQ216" s="41">
        <f t="shared" si="204"/>
        <v>-1.8288130210204923E-2</v>
      </c>
      <c r="CR216" s="41">
        <f t="shared" si="205"/>
        <v>-3.3389012655147096E-3</v>
      </c>
      <c r="CS216" s="41">
        <f t="shared" si="206"/>
        <v>-2.0234765821354982E-2</v>
      </c>
      <c r="CT216" s="41">
        <f t="shared" si="207"/>
        <v>-2.1470684396876768E-2</v>
      </c>
      <c r="CU216" s="41">
        <f t="shared" si="208"/>
        <v>2.7289012784456321E-2</v>
      </c>
      <c r="CV216" s="41">
        <f t="shared" si="209"/>
        <v>-1.5634714147402102E-2</v>
      </c>
      <c r="CW216" s="41">
        <f t="shared" si="210"/>
        <v>-1.0695187131103489E-2</v>
      </c>
      <c r="CX216" s="41">
        <f t="shared" si="211"/>
        <v>-1.3433618058436346E-2</v>
      </c>
      <c r="CY216" s="41">
        <f t="shared" si="212"/>
        <v>-1.3634191275803573E-2</v>
      </c>
      <c r="CZ216" s="41">
        <f t="shared" si="213"/>
        <v>-9.1658380430962288E-3</v>
      </c>
      <c r="DA216" s="41">
        <f t="shared" si="214"/>
        <v>-3.0437922843215143E-2</v>
      </c>
      <c r="DB216" s="41">
        <f t="shared" si="215"/>
        <v>4.3346039552337193E-2</v>
      </c>
      <c r="DC216" s="41">
        <f t="shared" si="216"/>
        <v>-5.7692459246499822E-2</v>
      </c>
      <c r="DD216" s="41">
        <f t="shared" si="217"/>
        <v>1.6551145784314953E-3</v>
      </c>
      <c r="DE216" s="41">
        <f t="shared" si="218"/>
        <v>4.3141344368772837E-2</v>
      </c>
      <c r="DF216" s="41">
        <f t="shared" si="219"/>
        <v>1.9576511563701569E-2</v>
      </c>
      <c r="DG216" s="41">
        <f t="shared" si="220"/>
        <v>-1.5729214085886754E-2</v>
      </c>
      <c r="DH216" s="47">
        <f t="shared" si="221"/>
        <v>5.8113515855122796E-2</v>
      </c>
    </row>
    <row r="217" spans="1:112">
      <c r="A217" s="43">
        <v>42164</v>
      </c>
      <c r="B217" s="34">
        <v>37.029998999999997</v>
      </c>
      <c r="C217" s="34">
        <v>4.3554000000000004</v>
      </c>
      <c r="D217" s="34"/>
      <c r="E217" s="34">
        <v>7.92</v>
      </c>
      <c r="F217" s="34">
        <v>15.68</v>
      </c>
      <c r="G217" s="34">
        <v>78.878715999999997</v>
      </c>
      <c r="H217" s="34">
        <v>11.031017</v>
      </c>
      <c r="I217" s="34">
        <v>11.33</v>
      </c>
      <c r="J217" s="34">
        <v>559.32513400000005</v>
      </c>
      <c r="K217" s="34">
        <v>4.13</v>
      </c>
      <c r="L217" s="34">
        <v>74.239998</v>
      </c>
      <c r="M217" s="34">
        <v>18.93</v>
      </c>
      <c r="N217" s="34">
        <v>38.916721000000003</v>
      </c>
      <c r="O217" s="34">
        <v>7.11</v>
      </c>
      <c r="P217" s="34">
        <v>45.43</v>
      </c>
      <c r="Q217" s="34">
        <v>11.02</v>
      </c>
      <c r="R217" s="34">
        <v>33.270000000000003</v>
      </c>
      <c r="S217" s="34">
        <v>70.310432000000006</v>
      </c>
      <c r="T217" s="34">
        <v>16.547485000000002</v>
      </c>
      <c r="U217" s="34">
        <v>35.229999999999997</v>
      </c>
      <c r="V217" s="34">
        <v>4.3674460000000002</v>
      </c>
      <c r="W217" s="34">
        <v>43.59</v>
      </c>
      <c r="X217" s="34">
        <v>24.16</v>
      </c>
      <c r="Y217" s="34">
        <v>14.426270000000001</v>
      </c>
      <c r="Z217" s="34">
        <v>22.982796</v>
      </c>
      <c r="AA217" s="34">
        <v>85.021491999999995</v>
      </c>
      <c r="AB217" s="34">
        <v>37.402714000000003</v>
      </c>
      <c r="AC217" s="34">
        <v>15.58</v>
      </c>
      <c r="AD217" s="34">
        <v>53.029998999999997</v>
      </c>
      <c r="AE217" s="34">
        <v>24.994824999999999</v>
      </c>
      <c r="AF217" s="34">
        <v>5.45</v>
      </c>
      <c r="AG217" s="34">
        <v>167.64999399999999</v>
      </c>
      <c r="AH217" s="34">
        <v>34.643470999999998</v>
      </c>
      <c r="AI217" s="34">
        <v>67.868362000000005</v>
      </c>
      <c r="AJ217" s="34">
        <v>8.0046130000000009</v>
      </c>
      <c r="AK217" s="34">
        <v>17.41</v>
      </c>
      <c r="AL217" s="34">
        <v>2.08</v>
      </c>
      <c r="AM217" s="34">
        <v>27.078505</v>
      </c>
      <c r="AN217" s="34">
        <v>30.599997999999999</v>
      </c>
      <c r="AO217" s="34">
        <v>57.68</v>
      </c>
      <c r="AP217" s="34">
        <v>6.05</v>
      </c>
      <c r="AQ217" s="34">
        <v>12.66</v>
      </c>
      <c r="AR217" s="34">
        <v>8.1999999999999993</v>
      </c>
      <c r="AS217" s="34">
        <v>35.519824999999997</v>
      </c>
      <c r="AT217" s="34">
        <v>11.791062</v>
      </c>
      <c r="AU217" s="34">
        <v>9.1</v>
      </c>
      <c r="AV217" s="34">
        <v>15.219823</v>
      </c>
      <c r="AW217" s="34">
        <v>31.507797</v>
      </c>
      <c r="AX217" s="34">
        <v>14.31</v>
      </c>
      <c r="AY217" s="34">
        <v>17.41</v>
      </c>
      <c r="AZ217" s="34">
        <v>60.049999</v>
      </c>
      <c r="BA217" s="34">
        <v>38.169998</v>
      </c>
      <c r="BB217" s="34">
        <v>22.190794</v>
      </c>
      <c r="BC217" s="34">
        <v>30.879103000000001</v>
      </c>
      <c r="BD217" s="34">
        <v>43.27</v>
      </c>
      <c r="BE217" s="38"/>
      <c r="BF217" s="41">
        <f t="shared" si="169"/>
        <v>-1.7931753058773814E-2</v>
      </c>
      <c r="BG217" s="41">
        <f t="shared" si="170"/>
        <v>8.0538820976973138E-3</v>
      </c>
      <c r="BH217" s="41"/>
      <c r="BI217" s="41">
        <f t="shared" si="171"/>
        <v>3.2074590447169718E-2</v>
      </c>
      <c r="BJ217" s="41">
        <f t="shared" si="172"/>
        <v>-2.7674784190957914E-2</v>
      </c>
      <c r="BK217" s="41">
        <f t="shared" si="173"/>
        <v>3.5283086012049485E-2</v>
      </c>
      <c r="BL217" s="41">
        <f t="shared" si="174"/>
        <v>-1.6100646541819488E-2</v>
      </c>
      <c r="BM217" s="41">
        <f t="shared" si="175"/>
        <v>7.9752305743698224E-3</v>
      </c>
      <c r="BN217" s="41">
        <f t="shared" si="176"/>
        <v>3.2353044120866113E-2</v>
      </c>
      <c r="BO217" s="41">
        <f t="shared" si="177"/>
        <v>1.7094433359300255E-2</v>
      </c>
      <c r="BP217" s="41">
        <f t="shared" si="178"/>
        <v>-8.5837305669437241E-3</v>
      </c>
      <c r="BQ217" s="41">
        <f t="shared" si="179"/>
        <v>-1.3641396908849815E-2</v>
      </c>
      <c r="BR217" s="41">
        <f t="shared" si="180"/>
        <v>-1.6743809690885297E-3</v>
      </c>
      <c r="BS217" s="41">
        <f t="shared" si="181"/>
        <v>-1.4054816087348096E-3</v>
      </c>
      <c r="BT217" s="41">
        <f t="shared" si="182"/>
        <v>-1.5396461855928612E-3</v>
      </c>
      <c r="BU217" s="41">
        <f t="shared" si="183"/>
        <v>1.0032003879788856E-2</v>
      </c>
      <c r="BV217" s="41">
        <f t="shared" si="184"/>
        <v>0.1057947681657779</v>
      </c>
      <c r="BW217" s="41">
        <f t="shared" si="185"/>
        <v>-9.9715755911782243E-3</v>
      </c>
      <c r="BX217" s="47">
        <f t="shared" si="186"/>
        <v>2.4317296679948183E-2</v>
      </c>
      <c r="BY217" s="47">
        <f t="shared" si="187"/>
        <v>6.0855215389451343E-2</v>
      </c>
      <c r="BZ217" s="41">
        <f t="shared" si="188"/>
        <v>-5.1188536603765274E-2</v>
      </c>
      <c r="CA217" s="41">
        <f t="shared" si="189"/>
        <v>-9.1724380522582535E-4</v>
      </c>
      <c r="CB217" s="41">
        <f t="shared" si="190"/>
        <v>4.1477040828419263E-3</v>
      </c>
      <c r="CC217" s="41">
        <f t="shared" si="191"/>
        <v>2.3932852079588389E-2</v>
      </c>
      <c r="CD217" s="41">
        <f t="shared" si="192"/>
        <v>-6.8831188779132808E-3</v>
      </c>
      <c r="CE217" s="41">
        <f t="shared" si="193"/>
        <v>6.6487594461010699E-2</v>
      </c>
      <c r="CF217" s="41">
        <f t="shared" si="194"/>
        <v>2.7580840273598521E-2</v>
      </c>
      <c r="CG217" s="41">
        <f t="shared" si="168"/>
        <v>8.8106296821549059E-3</v>
      </c>
      <c r="CH217" s="41">
        <f t="shared" si="195"/>
        <v>1.6350193593695651E-2</v>
      </c>
      <c r="CI217" s="41">
        <f t="shared" si="196"/>
        <v>-2.1568942197366638E-2</v>
      </c>
      <c r="CJ217" s="41">
        <f t="shared" si="197"/>
        <v>0</v>
      </c>
      <c r="CK217" s="41">
        <f t="shared" si="198"/>
        <v>2.9663156034712333E-2</v>
      </c>
      <c r="CL217" s="41">
        <f t="shared" si="199"/>
        <v>2.3380288673515739E-2</v>
      </c>
      <c r="CM217" s="41">
        <f t="shared" si="200"/>
        <v>-3.8325360492305303E-2</v>
      </c>
      <c r="CN217" s="41">
        <f t="shared" si="201"/>
        <v>-1.8171936502602341E-2</v>
      </c>
      <c r="CO217" s="41">
        <f t="shared" si="202"/>
        <v>2.6187182378606656E-2</v>
      </c>
      <c r="CP217" s="41">
        <f t="shared" si="203"/>
        <v>2.4332100659530721E-2</v>
      </c>
      <c r="CQ217" s="41">
        <f t="shared" si="204"/>
        <v>1.6766449791042225E-3</v>
      </c>
      <c r="CR217" s="41">
        <f t="shared" si="205"/>
        <v>2.3141463202215121E-2</v>
      </c>
      <c r="CS217" s="41">
        <f t="shared" si="206"/>
        <v>1.1358087574658088E-2</v>
      </c>
      <c r="CT217" s="41">
        <f t="shared" si="207"/>
        <v>9.9668599153920744E-3</v>
      </c>
      <c r="CU217" s="41">
        <f t="shared" si="208"/>
        <v>2.3724803536303955E-3</v>
      </c>
      <c r="CV217" s="41">
        <f t="shared" si="209"/>
        <v>-6.0790460763822263E-3</v>
      </c>
      <c r="CW217" s="41">
        <f t="shared" si="210"/>
        <v>-2.1739973013845365E-2</v>
      </c>
      <c r="CX217" s="41">
        <f t="shared" si="211"/>
        <v>1.0288978553988833E-2</v>
      </c>
      <c r="CY217" s="41">
        <f t="shared" si="212"/>
        <v>-3.9854493675182623E-2</v>
      </c>
      <c r="CZ217" s="41">
        <f t="shared" si="213"/>
        <v>-1.2285628517411907E-3</v>
      </c>
      <c r="DA217" s="41">
        <f t="shared" si="214"/>
        <v>1.1224023412116561E-2</v>
      </c>
      <c r="DB217" s="41">
        <f t="shared" si="215"/>
        <v>-4.8797587245410579E-3</v>
      </c>
      <c r="DC217" s="41">
        <f t="shared" si="216"/>
        <v>-1.5389303429399648E-2</v>
      </c>
      <c r="DD217" s="41">
        <f t="shared" si="217"/>
        <v>-6.9698589490442726E-3</v>
      </c>
      <c r="DE217" s="41">
        <f t="shared" si="218"/>
        <v>1.0484142644255868E-3</v>
      </c>
      <c r="DF217" s="41">
        <f t="shared" si="219"/>
        <v>5.6383322487904165E-3</v>
      </c>
      <c r="DG217" s="41">
        <f t="shared" si="220"/>
        <v>0</v>
      </c>
      <c r="DH217" s="47">
        <f t="shared" si="221"/>
        <v>-1.1032058566829964E-2</v>
      </c>
    </row>
    <row r="218" spans="1:112">
      <c r="A218" s="43">
        <v>42165</v>
      </c>
      <c r="B218" s="34">
        <v>39.729999999999997</v>
      </c>
      <c r="C218" s="34">
        <v>4.349577</v>
      </c>
      <c r="D218" s="34"/>
      <c r="E218" s="34">
        <v>8.1</v>
      </c>
      <c r="F218" s="34">
        <v>16.91</v>
      </c>
      <c r="G218" s="34">
        <v>78.611701999999994</v>
      </c>
      <c r="H218" s="34">
        <v>11.080752</v>
      </c>
      <c r="I218" s="34">
        <v>11.6</v>
      </c>
      <c r="J218" s="34">
        <v>571.894226</v>
      </c>
      <c r="K218" s="34">
        <v>4.01</v>
      </c>
      <c r="L218" s="34">
        <v>73.860000999999997</v>
      </c>
      <c r="M218" s="34">
        <v>19.510000000000002</v>
      </c>
      <c r="N218" s="34">
        <v>39.196227999999998</v>
      </c>
      <c r="O218" s="34">
        <v>7.07</v>
      </c>
      <c r="P218" s="34">
        <v>41.360000999999997</v>
      </c>
      <c r="Q218" s="34">
        <v>10.8</v>
      </c>
      <c r="R218" s="34">
        <v>32.43</v>
      </c>
      <c r="S218" s="34">
        <v>70.263451000000003</v>
      </c>
      <c r="T218" s="34">
        <v>16.368593000000001</v>
      </c>
      <c r="U218" s="34">
        <v>35.060001</v>
      </c>
      <c r="V218" s="34">
        <v>4.4500260000000003</v>
      </c>
      <c r="W218" s="34">
        <v>43.27</v>
      </c>
      <c r="X218" s="34">
        <v>24.85</v>
      </c>
      <c r="Y218" s="34">
        <v>14.45551</v>
      </c>
      <c r="Z218" s="34">
        <v>23.542535999999998</v>
      </c>
      <c r="AA218" s="34">
        <v>87.313843000000006</v>
      </c>
      <c r="AB218" s="34">
        <v>37.741897999999999</v>
      </c>
      <c r="AC218" s="34">
        <v>15.61</v>
      </c>
      <c r="AD218" s="34">
        <v>52.439999</v>
      </c>
      <c r="AE218" s="34">
        <v>25.031766999999999</v>
      </c>
      <c r="AF218" s="34">
        <v>5.54</v>
      </c>
      <c r="AG218" s="34">
        <v>163.79998800000001</v>
      </c>
      <c r="AH218" s="34">
        <v>34.761741999999998</v>
      </c>
      <c r="AI218" s="34">
        <v>69.194153</v>
      </c>
      <c r="AJ218" s="34">
        <v>7.9330769999999999</v>
      </c>
      <c r="AK218" s="34">
        <v>17.77</v>
      </c>
      <c r="AL218" s="34">
        <v>2.08</v>
      </c>
      <c r="AM218" s="34">
        <v>27.096647000000001</v>
      </c>
      <c r="AN218" s="34">
        <v>29.700001</v>
      </c>
      <c r="AO218" s="34">
        <v>57.228572999999997</v>
      </c>
      <c r="AP218" s="34">
        <v>6.07</v>
      </c>
      <c r="AQ218" s="34">
        <v>13.18</v>
      </c>
      <c r="AR218" s="34">
        <v>8.23</v>
      </c>
      <c r="AS218" s="34">
        <v>35.344177000000002</v>
      </c>
      <c r="AT218" s="34">
        <v>11.818915000000001</v>
      </c>
      <c r="AU218" s="34">
        <v>9.02</v>
      </c>
      <c r="AV218" s="34">
        <v>15.247885999999999</v>
      </c>
      <c r="AW218" s="34">
        <v>31.775742999999999</v>
      </c>
      <c r="AX218" s="34">
        <v>14.09</v>
      </c>
      <c r="AY218" s="34">
        <v>18.559999000000001</v>
      </c>
      <c r="AZ218" s="34">
        <v>60</v>
      </c>
      <c r="BA218" s="34">
        <v>48.950001</v>
      </c>
      <c r="BB218" s="34">
        <v>21.620428</v>
      </c>
      <c r="BC218" s="34">
        <v>30.936700999999999</v>
      </c>
      <c r="BD218" s="34">
        <v>43.669998</v>
      </c>
      <c r="BE218" s="38"/>
      <c r="BF218" s="41">
        <f t="shared" si="169"/>
        <v>7.0378201906117557E-2</v>
      </c>
      <c r="BG218" s="41">
        <f t="shared" si="170"/>
        <v>-1.3378555436801005E-3</v>
      </c>
      <c r="BH218" s="41"/>
      <c r="BI218" s="41">
        <f t="shared" si="171"/>
        <v>2.2472855852058576E-2</v>
      </c>
      <c r="BJ218" s="41">
        <f t="shared" si="172"/>
        <v>7.5519147988227078E-2</v>
      </c>
      <c r="BK218" s="41">
        <f t="shared" si="173"/>
        <v>-3.3908635107296023E-3</v>
      </c>
      <c r="BL218" s="41">
        <f t="shared" si="174"/>
        <v>4.4985169547018256E-3</v>
      </c>
      <c r="BM218" s="41">
        <f t="shared" si="175"/>
        <v>2.3551023072404063E-2</v>
      </c>
      <c r="BN218" s="41">
        <f t="shared" si="176"/>
        <v>2.2223115566046305E-2</v>
      </c>
      <c r="BO218" s="41">
        <f t="shared" si="177"/>
        <v>-2.9486165654463655E-2</v>
      </c>
      <c r="BP218" s="41">
        <f t="shared" si="178"/>
        <v>-5.131638574744528E-3</v>
      </c>
      <c r="BQ218" s="41">
        <f t="shared" si="179"/>
        <v>3.017918941378845E-2</v>
      </c>
      <c r="BR218" s="41">
        <f t="shared" si="180"/>
        <v>7.1565136512148145E-3</v>
      </c>
      <c r="BS218" s="41">
        <f t="shared" si="181"/>
        <v>-5.6417639066681262E-3</v>
      </c>
      <c r="BT218" s="41">
        <f t="shared" si="182"/>
        <v>-9.3858425393188866E-2</v>
      </c>
      <c r="BU218" s="41">
        <f t="shared" si="183"/>
        <v>-2.0165669594594298E-2</v>
      </c>
      <c r="BV218" s="41">
        <f t="shared" si="184"/>
        <v>-2.5572169711158887E-2</v>
      </c>
      <c r="BW218" s="41">
        <f t="shared" si="185"/>
        <v>-6.6841721586631455E-4</v>
      </c>
      <c r="BX218" s="47">
        <f t="shared" si="186"/>
        <v>-1.0869688748418933E-2</v>
      </c>
      <c r="BY218" s="47">
        <f t="shared" si="187"/>
        <v>-4.8370843375252987E-3</v>
      </c>
      <c r="BZ218" s="41">
        <f t="shared" si="188"/>
        <v>1.8731539960732204E-2</v>
      </c>
      <c r="CA218" s="41">
        <f t="shared" si="189"/>
        <v>-7.368212013507785E-3</v>
      </c>
      <c r="CB218" s="41">
        <f t="shared" si="190"/>
        <v>2.8159379476023608E-2</v>
      </c>
      <c r="CC218" s="41">
        <f t="shared" si="191"/>
        <v>2.0248066421077807E-3</v>
      </c>
      <c r="CD218" s="41">
        <f t="shared" si="192"/>
        <v>2.4062891512754252E-2</v>
      </c>
      <c r="CE218" s="41">
        <f t="shared" si="193"/>
        <v>2.660494684203047E-2</v>
      </c>
      <c r="CF218" s="41">
        <f t="shared" si="194"/>
        <v>9.0275615112091982E-3</v>
      </c>
      <c r="CG218" s="41">
        <f t="shared" si="168"/>
        <v>-2.1533447610122883E-2</v>
      </c>
      <c r="CH218" s="41">
        <f t="shared" si="195"/>
        <v>-1.1188132465701476E-2</v>
      </c>
      <c r="CI218" s="41">
        <f t="shared" si="196"/>
        <v>1.4768947968664514E-3</v>
      </c>
      <c r="CJ218" s="41">
        <f t="shared" si="197"/>
        <v>1.6378892084039681E-2</v>
      </c>
      <c r="CK218" s="41">
        <f t="shared" si="198"/>
        <v>-2.3232338964497855E-2</v>
      </c>
      <c r="CL218" s="41">
        <f t="shared" si="199"/>
        <v>3.4081334634081081E-3</v>
      </c>
      <c r="CM218" s="41">
        <f t="shared" si="200"/>
        <v>1.9346388784244183E-2</v>
      </c>
      <c r="CN218" s="41">
        <f t="shared" si="201"/>
        <v>-8.9770199325812337E-3</v>
      </c>
      <c r="CO218" s="41">
        <f t="shared" si="202"/>
        <v>2.0466888386462278E-2</v>
      </c>
      <c r="CP218" s="41">
        <f t="shared" si="203"/>
        <v>0</v>
      </c>
      <c r="CQ218" s="41">
        <f t="shared" si="204"/>
        <v>6.697535681363324E-4</v>
      </c>
      <c r="CR218" s="41">
        <f t="shared" si="205"/>
        <v>-2.985286412016875E-2</v>
      </c>
      <c r="CS218" s="41">
        <f t="shared" si="206"/>
        <v>-7.8571913414776685E-3</v>
      </c>
      <c r="CT218" s="41">
        <f t="shared" si="207"/>
        <v>3.3003330286569214E-3</v>
      </c>
      <c r="CU218" s="41">
        <f t="shared" si="208"/>
        <v>4.0253112358331081E-2</v>
      </c>
      <c r="CV218" s="41">
        <f t="shared" si="209"/>
        <v>3.6518604187712389E-3</v>
      </c>
      <c r="CW218" s="41">
        <f t="shared" si="210"/>
        <v>-4.9573367226721605E-3</v>
      </c>
      <c r="CX218" s="41">
        <f t="shared" si="211"/>
        <v>2.359427365916671E-3</v>
      </c>
      <c r="CY218" s="41">
        <f t="shared" si="212"/>
        <v>-8.8300794482720369E-3</v>
      </c>
      <c r="CZ218" s="41">
        <f t="shared" si="213"/>
        <v>1.8421475625881973E-3</v>
      </c>
      <c r="DA218" s="41">
        <f t="shared" si="214"/>
        <v>8.4681609528524902E-3</v>
      </c>
      <c r="DB218" s="41">
        <f t="shared" si="215"/>
        <v>-1.5493267657770775E-2</v>
      </c>
      <c r="DC218" s="41">
        <f t="shared" si="216"/>
        <v>6.3963919698645011E-2</v>
      </c>
      <c r="DD218" s="41">
        <f t="shared" si="217"/>
        <v>-8.3296965110234795E-4</v>
      </c>
      <c r="DE218" s="41">
        <f t="shared" si="218"/>
        <v>0.248749575045562</v>
      </c>
      <c r="DF218" s="41">
        <f t="shared" si="219"/>
        <v>-2.6038909688226849E-2</v>
      </c>
      <c r="DG218" s="41">
        <f t="shared" si="220"/>
        <v>1.863536925564061E-3</v>
      </c>
      <c r="DH218" s="47">
        <f t="shared" si="221"/>
        <v>9.2017674626443634E-3</v>
      </c>
    </row>
    <row r="219" spans="1:112">
      <c r="A219" s="43">
        <v>42166</v>
      </c>
      <c r="B219" s="34">
        <v>40.790000999999997</v>
      </c>
      <c r="C219" s="34">
        <v>4.40198</v>
      </c>
      <c r="D219" s="34"/>
      <c r="E219" s="34">
        <v>8.74</v>
      </c>
      <c r="F219" s="34">
        <v>15.99</v>
      </c>
      <c r="G219" s="34">
        <v>79.283828999999997</v>
      </c>
      <c r="H219" s="34">
        <v>11.130485999999999</v>
      </c>
      <c r="I219" s="34">
        <v>11.78</v>
      </c>
      <c r="J219" s="34">
        <v>623.21807899999999</v>
      </c>
      <c r="K219" s="34">
        <v>4.38</v>
      </c>
      <c r="L219" s="34">
        <v>76.199996999999996</v>
      </c>
      <c r="M219" s="34">
        <v>19.75</v>
      </c>
      <c r="N219" s="34">
        <v>39.447772999999998</v>
      </c>
      <c r="O219" s="34">
        <v>7.15</v>
      </c>
      <c r="P219" s="34">
        <v>40.299999</v>
      </c>
      <c r="Q219" s="34">
        <v>11.04</v>
      </c>
      <c r="R219" s="34">
        <v>32.270000000000003</v>
      </c>
      <c r="S219" s="34">
        <v>71.343872000000005</v>
      </c>
      <c r="T219" s="34">
        <v>16.358656</v>
      </c>
      <c r="U219" s="34">
        <v>35.330002</v>
      </c>
      <c r="V219" s="34">
        <v>4.394971</v>
      </c>
      <c r="W219" s="34">
        <v>43.740001999999997</v>
      </c>
      <c r="X219" s="34">
        <v>24.780000999999999</v>
      </c>
      <c r="Y219" s="34">
        <v>14.211823000000001</v>
      </c>
      <c r="Z219" s="34">
        <v>23.834935999999999</v>
      </c>
      <c r="AA219" s="34">
        <v>86.705368000000007</v>
      </c>
      <c r="AB219" s="34">
        <v>38.250636999999998</v>
      </c>
      <c r="AC219" s="34">
        <v>15.73</v>
      </c>
      <c r="AD219" s="34">
        <v>51.700001</v>
      </c>
      <c r="AE219" s="34">
        <v>25.73377</v>
      </c>
      <c r="AF219" s="34">
        <v>5.74</v>
      </c>
      <c r="AG219" s="34">
        <v>157.14999399999999</v>
      </c>
      <c r="AH219" s="34">
        <v>35.007370000000002</v>
      </c>
      <c r="AI219" s="34">
        <v>71.485022999999998</v>
      </c>
      <c r="AJ219" s="34">
        <v>8.1867059999999992</v>
      </c>
      <c r="AK219" s="34">
        <v>17.950001</v>
      </c>
      <c r="AL219" s="34">
        <v>2.04</v>
      </c>
      <c r="AM219" s="34">
        <v>27.078505</v>
      </c>
      <c r="AN219" s="34">
        <v>28.699998999999998</v>
      </c>
      <c r="AO219" s="34">
        <v>58.182858000000003</v>
      </c>
      <c r="AP219" s="34">
        <v>5.67</v>
      </c>
      <c r="AQ219" s="34">
        <v>13</v>
      </c>
      <c r="AR219" s="34">
        <v>8.23</v>
      </c>
      <c r="AS219" s="34">
        <v>35.422241</v>
      </c>
      <c r="AT219" s="34">
        <v>12.013885</v>
      </c>
      <c r="AU219" s="34">
        <v>9.17</v>
      </c>
      <c r="AV219" s="34">
        <v>14.976604</v>
      </c>
      <c r="AW219" s="34">
        <v>32.688400000000001</v>
      </c>
      <c r="AX219" s="34">
        <v>14.24</v>
      </c>
      <c r="AY219" s="34">
        <v>19.43</v>
      </c>
      <c r="AZ219" s="34">
        <v>60.34</v>
      </c>
      <c r="BA219" s="34">
        <v>53.580002</v>
      </c>
      <c r="BB219" s="34">
        <v>21.896698000000001</v>
      </c>
      <c r="BC219" s="34">
        <v>30.965496000000002</v>
      </c>
      <c r="BD219" s="34">
        <v>43.75</v>
      </c>
      <c r="BE219" s="38"/>
      <c r="BF219" s="41">
        <f t="shared" si="169"/>
        <v>2.6330408018771907E-2</v>
      </c>
      <c r="BG219" s="41">
        <f t="shared" si="170"/>
        <v>1.1975840711547274E-2</v>
      </c>
      <c r="BH219" s="41"/>
      <c r="BI219" s="41">
        <f t="shared" si="171"/>
        <v>7.6046127989051054E-2</v>
      </c>
      <c r="BJ219" s="41">
        <f t="shared" si="172"/>
        <v>-5.5941636064626106E-2</v>
      </c>
      <c r="BK219" s="41">
        <f t="shared" si="173"/>
        <v>8.5136172693351386E-3</v>
      </c>
      <c r="BL219" s="41">
        <f t="shared" si="174"/>
        <v>4.4782810501535078E-3</v>
      </c>
      <c r="BM219" s="41">
        <f t="shared" si="175"/>
        <v>1.5398080111121662E-2</v>
      </c>
      <c r="BN219" s="41">
        <f t="shared" si="176"/>
        <v>8.594244938476546E-2</v>
      </c>
      <c r="BO219" s="41">
        <f t="shared" si="177"/>
        <v>8.8257483069877074E-2</v>
      </c>
      <c r="BP219" s="41">
        <f t="shared" si="178"/>
        <v>3.1190000358976042E-2</v>
      </c>
      <c r="BQ219" s="41">
        <f t="shared" si="179"/>
        <v>1.2226336712110998E-2</v>
      </c>
      <c r="BR219" s="41">
        <f t="shared" si="180"/>
        <v>6.3970768176505053E-3</v>
      </c>
      <c r="BS219" s="41">
        <f t="shared" si="181"/>
        <v>1.1251876797434847E-2</v>
      </c>
      <c r="BT219" s="41">
        <f t="shared" si="182"/>
        <v>-2.5962810239381889E-2</v>
      </c>
      <c r="BU219" s="41">
        <f t="shared" si="183"/>
        <v>2.1978906718775167E-2</v>
      </c>
      <c r="BV219" s="41">
        <f t="shared" si="184"/>
        <v>-4.9459142553560705E-3</v>
      </c>
      <c r="BW219" s="41">
        <f t="shared" si="185"/>
        <v>1.525969056447923E-2</v>
      </c>
      <c r="BX219" s="47">
        <f t="shared" si="186"/>
        <v>-6.0726157003721415E-4</v>
      </c>
      <c r="BY219" s="47">
        <f t="shared" si="187"/>
        <v>7.671609964545416E-3</v>
      </c>
      <c r="BZ219" s="41">
        <f t="shared" si="188"/>
        <v>-1.2449006149619888E-2</v>
      </c>
      <c r="CA219" s="41">
        <f t="shared" si="189"/>
        <v>1.0803506736564363E-2</v>
      </c>
      <c r="CB219" s="41">
        <f t="shared" si="190"/>
        <v>-2.8208359865171287E-3</v>
      </c>
      <c r="CC219" s="41">
        <f t="shared" si="191"/>
        <v>-1.7001432938067901E-2</v>
      </c>
      <c r="CD219" s="41">
        <f t="shared" si="192"/>
        <v>1.2343575975947122E-2</v>
      </c>
      <c r="CE219" s="41">
        <f t="shared" si="193"/>
        <v>-6.9932219126642671E-3</v>
      </c>
      <c r="CF219" s="41">
        <f t="shared" si="194"/>
        <v>1.3389383584877301E-2</v>
      </c>
      <c r="CG219" s="41">
        <f t="shared" si="168"/>
        <v>1.9187725746224146E-3</v>
      </c>
      <c r="CH219" s="41">
        <f t="shared" si="195"/>
        <v>-1.4211838969343256E-2</v>
      </c>
      <c r="CI219" s="41">
        <f t="shared" si="196"/>
        <v>2.7658438892957542E-2</v>
      </c>
      <c r="CJ219" s="41">
        <f t="shared" si="197"/>
        <v>3.5464709572282677E-2</v>
      </c>
      <c r="CK219" s="41">
        <f t="shared" si="198"/>
        <v>-4.144537309540014E-2</v>
      </c>
      <c r="CL219" s="41">
        <f t="shared" si="199"/>
        <v>7.0411965346622142E-3</v>
      </c>
      <c r="CM219" s="41">
        <f t="shared" si="200"/>
        <v>3.2571594392763463E-2</v>
      </c>
      <c r="CN219" s="41">
        <f t="shared" si="201"/>
        <v>3.1470638596610326E-2</v>
      </c>
      <c r="CO219" s="41">
        <f t="shared" si="202"/>
        <v>1.0078528478032901E-2</v>
      </c>
      <c r="CP219" s="41">
        <f t="shared" si="203"/>
        <v>-1.9418085857101627E-2</v>
      </c>
      <c r="CQ219" s="41">
        <f t="shared" si="204"/>
        <v>-6.6975356813631863E-4</v>
      </c>
      <c r="CR219" s="41">
        <f t="shared" si="205"/>
        <v>-3.4249991556317846E-2</v>
      </c>
      <c r="CS219" s="41">
        <f t="shared" si="206"/>
        <v>1.6537473635431017E-2</v>
      </c>
      <c r="CT219" s="41">
        <f t="shared" si="207"/>
        <v>-6.8169487331746298E-2</v>
      </c>
      <c r="CU219" s="41">
        <f t="shared" si="208"/>
        <v>-1.3751171612824409E-2</v>
      </c>
      <c r="CV219" s="41">
        <f t="shared" si="209"/>
        <v>0</v>
      </c>
      <c r="CW219" s="41">
        <f t="shared" si="210"/>
        <v>2.2062451052649664E-3</v>
      </c>
      <c r="CX219" s="41">
        <f t="shared" si="211"/>
        <v>1.6361850021905055E-2</v>
      </c>
      <c r="CY219" s="41">
        <f t="shared" si="212"/>
        <v>1.6492952193841167E-2</v>
      </c>
      <c r="CZ219" s="41">
        <f t="shared" si="213"/>
        <v>-1.795162037501501E-2</v>
      </c>
      <c r="DA219" s="41">
        <f t="shared" si="214"/>
        <v>2.8317074941906391E-2</v>
      </c>
      <c r="DB219" s="41">
        <f t="shared" si="215"/>
        <v>1.0589580073240885E-2</v>
      </c>
      <c r="DC219" s="41">
        <f t="shared" si="216"/>
        <v>4.5809589910606019E-2</v>
      </c>
      <c r="DD219" s="41">
        <f t="shared" si="217"/>
        <v>5.6506715088143911E-3</v>
      </c>
      <c r="DE219" s="41">
        <f t="shared" si="218"/>
        <v>9.0376512038294554E-2</v>
      </c>
      <c r="DF219" s="41">
        <f t="shared" si="219"/>
        <v>1.2697240699014395E-2</v>
      </c>
      <c r="DG219" s="41">
        <f t="shared" si="220"/>
        <v>9.3033861389160591E-4</v>
      </c>
      <c r="DH219" s="47">
        <f t="shared" si="221"/>
        <v>1.8302911041855091E-3</v>
      </c>
    </row>
    <row r="220" spans="1:112">
      <c r="A220" s="43">
        <v>42167</v>
      </c>
      <c r="B220" s="34">
        <v>41.400002000000001</v>
      </c>
      <c r="C220" s="34">
        <v>4.378692</v>
      </c>
      <c r="D220" s="34"/>
      <c r="E220" s="34">
        <v>8.75</v>
      </c>
      <c r="F220" s="34">
        <v>16.329999999999998</v>
      </c>
      <c r="G220" s="34">
        <v>78.979996</v>
      </c>
      <c r="H220" s="34">
        <v>10.891762999999999</v>
      </c>
      <c r="I220" s="34">
        <v>11.95</v>
      </c>
      <c r="J220" s="34">
        <v>409.543274</v>
      </c>
      <c r="K220" s="34">
        <v>4.0069999999999997</v>
      </c>
      <c r="L220" s="34">
        <v>76.080001999999993</v>
      </c>
      <c r="M220" s="34">
        <v>19.510000000000002</v>
      </c>
      <c r="N220" s="34">
        <v>39.419829999999997</v>
      </c>
      <c r="O220" s="34">
        <v>7.04</v>
      </c>
      <c r="P220" s="34">
        <v>37.810001</v>
      </c>
      <c r="Q220" s="34">
        <v>11.79</v>
      </c>
      <c r="R220" s="34">
        <v>36.580002</v>
      </c>
      <c r="S220" s="34">
        <v>71.212326000000004</v>
      </c>
      <c r="T220" s="34">
        <v>16.905270000000002</v>
      </c>
      <c r="U220" s="34">
        <v>35.560001</v>
      </c>
      <c r="V220" s="34">
        <v>4.4591979999999998</v>
      </c>
      <c r="W220" s="34">
        <v>42.150002000000001</v>
      </c>
      <c r="X220" s="34">
        <v>24.719999000000001</v>
      </c>
      <c r="Y220" s="34">
        <v>14.211823000000001</v>
      </c>
      <c r="Z220" s="34">
        <v>23.734684000000001</v>
      </c>
      <c r="AA220" s="34">
        <v>85.615814</v>
      </c>
      <c r="AB220" s="34">
        <v>37.091819999999998</v>
      </c>
      <c r="AC220" s="34">
        <v>16.360001</v>
      </c>
      <c r="AD220" s="34">
        <v>51.57</v>
      </c>
      <c r="AE220" s="34">
        <v>25.512084999999999</v>
      </c>
      <c r="AF220" s="34">
        <v>5.89</v>
      </c>
      <c r="AG220" s="34">
        <v>150.5</v>
      </c>
      <c r="AH220" s="34">
        <v>34.488818999999999</v>
      </c>
      <c r="AI220" s="34">
        <v>70.432190000000006</v>
      </c>
      <c r="AJ220" s="34">
        <v>7.9823170000000001</v>
      </c>
      <c r="AK220" s="34">
        <v>19.190000999999999</v>
      </c>
      <c r="AL220" s="34">
        <v>1.986</v>
      </c>
      <c r="AM220" s="34">
        <v>27.450434000000001</v>
      </c>
      <c r="AN220" s="34">
        <v>28.199998999999998</v>
      </c>
      <c r="AO220" s="34">
        <v>57.822856999999999</v>
      </c>
      <c r="AP220" s="34">
        <v>5.97</v>
      </c>
      <c r="AQ220" s="34">
        <v>12.81</v>
      </c>
      <c r="AR220" s="34">
        <v>8.18</v>
      </c>
      <c r="AS220" s="34">
        <v>35.422241</v>
      </c>
      <c r="AT220" s="34">
        <v>11.986034</v>
      </c>
      <c r="AU220" s="34">
        <v>9.18</v>
      </c>
      <c r="AV220" s="34">
        <v>14.218887</v>
      </c>
      <c r="AW220" s="34">
        <v>32.721896999999998</v>
      </c>
      <c r="AX220" s="34">
        <v>14.01</v>
      </c>
      <c r="AY220" s="34">
        <v>19.010000000000002</v>
      </c>
      <c r="AZ220" s="34">
        <v>60.57</v>
      </c>
      <c r="BA220" s="34">
        <v>49.529998999999997</v>
      </c>
      <c r="BB220" s="34">
        <v>21.905608999999998</v>
      </c>
      <c r="BC220" s="34">
        <v>31.051888000000002</v>
      </c>
      <c r="BD220" s="34">
        <v>42.990001999999997</v>
      </c>
      <c r="BE220" s="38"/>
      <c r="BF220" s="41">
        <f t="shared" si="169"/>
        <v>1.4843951295166975E-2</v>
      </c>
      <c r="BG220" s="41">
        <f t="shared" si="170"/>
        <v>-5.30439005207042E-3</v>
      </c>
      <c r="BH220" s="41"/>
      <c r="BI220" s="41">
        <f t="shared" si="171"/>
        <v>1.1435107020790205E-3</v>
      </c>
      <c r="BJ220" s="41">
        <f t="shared" si="172"/>
        <v>2.1040380136510745E-2</v>
      </c>
      <c r="BK220" s="41">
        <f t="shared" si="173"/>
        <v>-3.8395808172637341E-3</v>
      </c>
      <c r="BL220" s="41">
        <f t="shared" si="174"/>
        <v>-2.1681014616784761E-2</v>
      </c>
      <c r="BM220" s="41">
        <f t="shared" si="175"/>
        <v>1.4328100154079105E-2</v>
      </c>
      <c r="BN220" s="41">
        <f t="shared" si="176"/>
        <v>-0.41985393116084302</v>
      </c>
      <c r="BO220" s="41">
        <f t="shared" si="177"/>
        <v>-8.9005892734347378E-2</v>
      </c>
      <c r="BP220" s="41">
        <f t="shared" si="178"/>
        <v>-1.5759787972688165E-3</v>
      </c>
      <c r="BQ220" s="41">
        <f t="shared" si="179"/>
        <v>-1.2226336712110918E-2</v>
      </c>
      <c r="BR220" s="41">
        <f t="shared" si="180"/>
        <v>-7.0860531083299233E-4</v>
      </c>
      <c r="BS220" s="41">
        <f t="shared" si="181"/>
        <v>-1.5504186535965312E-2</v>
      </c>
      <c r="BT220" s="41">
        <f t="shared" si="182"/>
        <v>-6.3777799787870459E-2</v>
      </c>
      <c r="BU220" s="41">
        <f t="shared" si="183"/>
        <v>6.5726673700330224E-2</v>
      </c>
      <c r="BV220" s="41">
        <f t="shared" si="184"/>
        <v>0.12536369157353316</v>
      </c>
      <c r="BW220" s="41">
        <f t="shared" si="185"/>
        <v>-1.8455323469979722E-3</v>
      </c>
      <c r="BX220" s="47">
        <f t="shared" si="186"/>
        <v>3.2868231427606073E-2</v>
      </c>
      <c r="BY220" s="47">
        <f t="shared" si="187"/>
        <v>6.4889207870218934E-3</v>
      </c>
      <c r="BZ220" s="41">
        <f t="shared" si="188"/>
        <v>1.4507996526412683E-2</v>
      </c>
      <c r="CA220" s="41">
        <f t="shared" si="189"/>
        <v>-3.7028329075909527E-2</v>
      </c>
      <c r="CB220" s="41">
        <f t="shared" si="190"/>
        <v>-2.424324419705796E-3</v>
      </c>
      <c r="CC220" s="41">
        <f t="shared" si="191"/>
        <v>0</v>
      </c>
      <c r="CD220" s="41">
        <f t="shared" si="192"/>
        <v>-4.2149652834088409E-3</v>
      </c>
      <c r="CE220" s="41">
        <f t="shared" si="193"/>
        <v>-1.2645787442609914E-2</v>
      </c>
      <c r="CF220" s="41">
        <f t="shared" si="194"/>
        <v>-3.0763753600888944E-2</v>
      </c>
      <c r="CG220" s="41">
        <f t="shared" si="168"/>
        <v>-1.2214873826886323E-2</v>
      </c>
      <c r="CH220" s="41">
        <f t="shared" si="195"/>
        <v>-2.5176927938754799E-3</v>
      </c>
      <c r="CI220" s="41">
        <f t="shared" si="196"/>
        <v>-8.6518756629176598E-3</v>
      </c>
      <c r="CJ220" s="41">
        <f t="shared" si="197"/>
        <v>2.5796787332020187E-2</v>
      </c>
      <c r="CK220" s="41">
        <f t="shared" si="198"/>
        <v>-4.3237640874562715E-2</v>
      </c>
      <c r="CL220" s="41">
        <f t="shared" si="199"/>
        <v>-1.4923426197668324E-2</v>
      </c>
      <c r="CM220" s="41">
        <f t="shared" si="200"/>
        <v>-1.4837556249046363E-2</v>
      </c>
      <c r="CN220" s="41">
        <f t="shared" si="201"/>
        <v>-2.5282898964298708E-2</v>
      </c>
      <c r="CO220" s="41">
        <f t="shared" si="202"/>
        <v>6.6799191485488518E-2</v>
      </c>
      <c r="CP220" s="41">
        <f t="shared" si="203"/>
        <v>-2.6827242233144189E-2</v>
      </c>
      <c r="CQ220" s="41">
        <f t="shared" si="204"/>
        <v>1.364173866977646E-2</v>
      </c>
      <c r="CR220" s="41">
        <f t="shared" si="205"/>
        <v>-1.7575145439294879E-2</v>
      </c>
      <c r="CS220" s="41">
        <f t="shared" si="206"/>
        <v>-6.2066279350009926E-3</v>
      </c>
      <c r="CT220" s="41">
        <f t="shared" si="207"/>
        <v>5.1557809664849907E-2</v>
      </c>
      <c r="CU220" s="41">
        <f t="shared" si="208"/>
        <v>-1.4723241552893829E-2</v>
      </c>
      <c r="CV220" s="41">
        <f t="shared" si="209"/>
        <v>-6.0938640743228916E-3</v>
      </c>
      <c r="CW220" s="41">
        <f t="shared" si="210"/>
        <v>0</v>
      </c>
      <c r="CX220" s="41">
        <f t="shared" si="211"/>
        <v>-2.3209255416295122E-3</v>
      </c>
      <c r="CY220" s="41">
        <f t="shared" si="212"/>
        <v>1.0899183640256005E-3</v>
      </c>
      <c r="CZ220" s="41">
        <f t="shared" si="213"/>
        <v>-5.1918098848895387E-2</v>
      </c>
      <c r="DA220" s="41">
        <f t="shared" si="214"/>
        <v>1.0242119196683713E-3</v>
      </c>
      <c r="DB220" s="41">
        <f t="shared" si="215"/>
        <v>-1.6283545634914156E-2</v>
      </c>
      <c r="DC220" s="41">
        <f t="shared" si="216"/>
        <v>-2.1853106889010807E-2</v>
      </c>
      <c r="DD220" s="41">
        <f t="shared" si="217"/>
        <v>3.8044872619407326E-3</v>
      </c>
      <c r="DE220" s="41">
        <f t="shared" si="218"/>
        <v>-7.8597375033460801E-2</v>
      </c>
      <c r="DF220" s="41">
        <f t="shared" si="219"/>
        <v>4.0687355225047916E-4</v>
      </c>
      <c r="DG220" s="41">
        <f t="shared" si="220"/>
        <v>2.7860593372377291E-3</v>
      </c>
      <c r="DH220" s="47">
        <f t="shared" si="221"/>
        <v>-1.752403577298731E-2</v>
      </c>
    </row>
    <row r="221" spans="1:112">
      <c r="A221" s="43">
        <v>42170</v>
      </c>
      <c r="B221" s="34">
        <v>38.880001</v>
      </c>
      <c r="C221" s="34">
        <v>4.4194500000000003</v>
      </c>
      <c r="D221" s="34"/>
      <c r="E221" s="34">
        <v>9.14</v>
      </c>
      <c r="F221" s="34">
        <v>15.97</v>
      </c>
      <c r="G221" s="34">
        <v>79.449569999999994</v>
      </c>
      <c r="H221" s="34">
        <v>11.001177999999999</v>
      </c>
      <c r="I221" s="34">
        <v>11.99</v>
      </c>
      <c r="J221" s="34">
        <v>403.258759</v>
      </c>
      <c r="K221" s="34">
        <v>4.08</v>
      </c>
      <c r="L221" s="34">
        <v>81.180000000000007</v>
      </c>
      <c r="M221" s="34">
        <v>19.399999999999999</v>
      </c>
      <c r="N221" s="34">
        <v>39.932254999999998</v>
      </c>
      <c r="O221" s="34">
        <v>7.18</v>
      </c>
      <c r="P221" s="34">
        <v>38.900002000000001</v>
      </c>
      <c r="Q221" s="34">
        <v>11.69</v>
      </c>
      <c r="R221" s="34">
        <v>36.840000000000003</v>
      </c>
      <c r="S221" s="34">
        <v>73.222801000000004</v>
      </c>
      <c r="T221" s="34">
        <v>17.123915</v>
      </c>
      <c r="U221" s="34">
        <v>34.849997999999999</v>
      </c>
      <c r="V221" s="34">
        <v>4.4133230000000001</v>
      </c>
      <c r="W221" s="34">
        <v>43.060001</v>
      </c>
      <c r="X221" s="34">
        <v>24.700001</v>
      </c>
      <c r="Y221" s="34">
        <v>14.358036999999999</v>
      </c>
      <c r="Z221" s="34">
        <v>23.901775000000001</v>
      </c>
      <c r="AA221" s="34">
        <v>83.769195999999994</v>
      </c>
      <c r="AB221" s="34">
        <v>37.440407</v>
      </c>
      <c r="AC221" s="34">
        <v>16.59</v>
      </c>
      <c r="AD221" s="34">
        <v>52.130001</v>
      </c>
      <c r="AE221" s="34">
        <v>26.149425999999998</v>
      </c>
      <c r="AF221" s="34">
        <v>5.92</v>
      </c>
      <c r="AG221" s="34">
        <v>151.90000900000001</v>
      </c>
      <c r="AH221" s="34">
        <v>35.253005999999999</v>
      </c>
      <c r="AI221" s="34">
        <v>71.436286999999993</v>
      </c>
      <c r="AJ221" s="34">
        <v>8.1253890000000002</v>
      </c>
      <c r="AK221" s="34">
        <v>20.420000000000002</v>
      </c>
      <c r="AL221" s="34">
        <v>2.0699999999999998</v>
      </c>
      <c r="AM221" s="34">
        <v>27.713508999999998</v>
      </c>
      <c r="AN221" s="34">
        <v>28.599997999999999</v>
      </c>
      <c r="AO221" s="34">
        <v>57.48</v>
      </c>
      <c r="AP221" s="34">
        <v>5.81</v>
      </c>
      <c r="AQ221" s="34">
        <v>12.33</v>
      </c>
      <c r="AR221" s="34">
        <v>8.15</v>
      </c>
      <c r="AS221" s="34">
        <v>35.227080999999998</v>
      </c>
      <c r="AT221" s="34">
        <v>12.245995000000001</v>
      </c>
      <c r="AU221" s="34">
        <v>9.4700000000000006</v>
      </c>
      <c r="AV221" s="34">
        <v>14.443396999999999</v>
      </c>
      <c r="AW221" s="34">
        <v>33.483848999999999</v>
      </c>
      <c r="AX221" s="34">
        <v>13.95</v>
      </c>
      <c r="AY221" s="34">
        <v>19.450001</v>
      </c>
      <c r="AZ221" s="34">
        <v>61.279998999999997</v>
      </c>
      <c r="BA221" s="34">
        <v>50.389999000000003</v>
      </c>
      <c r="BB221" s="34">
        <v>21.967994999999998</v>
      </c>
      <c r="BC221" s="34">
        <v>31.685402</v>
      </c>
      <c r="BD221" s="34">
        <v>43.110000999999997</v>
      </c>
      <c r="BE221" s="38"/>
      <c r="BF221" s="41">
        <f t="shared" si="169"/>
        <v>-6.2800923828043656E-2</v>
      </c>
      <c r="BG221" s="41">
        <f t="shared" si="170"/>
        <v>9.2652043053558283E-3</v>
      </c>
      <c r="BH221" s="41"/>
      <c r="BI221" s="41">
        <f t="shared" si="171"/>
        <v>4.3606685096535709E-2</v>
      </c>
      <c r="BJ221" s="41">
        <f t="shared" si="172"/>
        <v>-2.22919447554525E-2</v>
      </c>
      <c r="BK221" s="41">
        <f t="shared" si="173"/>
        <v>5.9278755463735211E-3</v>
      </c>
      <c r="BL221" s="41">
        <f t="shared" si="174"/>
        <v>9.9955424880984103E-3</v>
      </c>
      <c r="BM221" s="41">
        <f t="shared" si="175"/>
        <v>3.3416906619032558E-3</v>
      </c>
      <c r="BN221" s="41">
        <f t="shared" si="176"/>
        <v>-1.546413513740791E-2</v>
      </c>
      <c r="BO221" s="41">
        <f t="shared" si="177"/>
        <v>1.8054156762063026E-2</v>
      </c>
      <c r="BP221" s="41">
        <f t="shared" si="178"/>
        <v>6.4883466885499577E-2</v>
      </c>
      <c r="BQ221" s="41">
        <f t="shared" si="179"/>
        <v>-5.6540885657376033E-3</v>
      </c>
      <c r="BR221" s="41">
        <f t="shared" si="180"/>
        <v>1.2915404126179151E-2</v>
      </c>
      <c r="BS221" s="41">
        <f t="shared" si="181"/>
        <v>1.9691212890181681E-2</v>
      </c>
      <c r="BT221" s="41">
        <f t="shared" si="182"/>
        <v>2.842065768741037E-2</v>
      </c>
      <c r="BU221" s="41">
        <f t="shared" si="183"/>
        <v>-8.5179390653024791E-3</v>
      </c>
      <c r="BV221" s="41">
        <f t="shared" si="184"/>
        <v>7.0825137497024376E-3</v>
      </c>
      <c r="BW221" s="41">
        <f t="shared" si="185"/>
        <v>2.7840940123384891E-2</v>
      </c>
      <c r="BX221" s="47">
        <f t="shared" si="186"/>
        <v>1.285061683853545E-2</v>
      </c>
      <c r="BY221" s="47">
        <f t="shared" si="187"/>
        <v>-2.0168358949466166E-2</v>
      </c>
      <c r="BZ221" s="41">
        <f t="shared" si="188"/>
        <v>-1.034100878621909E-2</v>
      </c>
      <c r="CA221" s="41">
        <f t="shared" si="189"/>
        <v>2.1359783262177693E-2</v>
      </c>
      <c r="CB221" s="41">
        <f t="shared" si="190"/>
        <v>-8.093080166541259E-4</v>
      </c>
      <c r="CC221" s="41">
        <f t="shared" si="191"/>
        <v>1.0235631294326798E-2</v>
      </c>
      <c r="CD221" s="41">
        <f t="shared" si="192"/>
        <v>7.0152857193155642E-3</v>
      </c>
      <c r="CE221" s="41">
        <f t="shared" si="193"/>
        <v>-2.1804658663816031E-2</v>
      </c>
      <c r="CF221" s="41">
        <f t="shared" si="194"/>
        <v>9.3540621490436661E-3</v>
      </c>
      <c r="CG221" s="41">
        <f t="shared" si="168"/>
        <v>8.3736399104091391E-3</v>
      </c>
      <c r="CH221" s="41">
        <f t="shared" si="195"/>
        <v>1.0800509899959026E-2</v>
      </c>
      <c r="CI221" s="41">
        <f t="shared" si="196"/>
        <v>2.4674978515563929E-2</v>
      </c>
      <c r="CJ221" s="41">
        <f t="shared" si="197"/>
        <v>5.0804512324189137E-3</v>
      </c>
      <c r="CK221" s="41">
        <f t="shared" si="198"/>
        <v>9.2593846623014123E-3</v>
      </c>
      <c r="CL221" s="41">
        <f t="shared" si="199"/>
        <v>2.1915617664914715E-2</v>
      </c>
      <c r="CM221" s="41">
        <f t="shared" si="200"/>
        <v>1.4155558555504143E-2</v>
      </c>
      <c r="CN221" s="41">
        <f t="shared" si="201"/>
        <v>1.7764883797563039E-2</v>
      </c>
      <c r="CO221" s="41">
        <f t="shared" si="202"/>
        <v>6.212545060643835E-2</v>
      </c>
      <c r="CP221" s="41">
        <f t="shared" si="203"/>
        <v>4.1426041654296732E-2</v>
      </c>
      <c r="CQ221" s="41">
        <f t="shared" si="204"/>
        <v>9.5380054468726157E-3</v>
      </c>
      <c r="CR221" s="41">
        <f t="shared" si="205"/>
        <v>1.4084705412660142E-2</v>
      </c>
      <c r="CS221" s="41">
        <f t="shared" si="206"/>
        <v>-5.9470861248218428E-3</v>
      </c>
      <c r="CT221" s="41">
        <f t="shared" si="207"/>
        <v>-2.7166356540690901E-2</v>
      </c>
      <c r="CU221" s="41">
        <f t="shared" si="208"/>
        <v>-3.8190798732389987E-2</v>
      </c>
      <c r="CV221" s="41">
        <f t="shared" si="209"/>
        <v>-3.6742233618842243E-3</v>
      </c>
      <c r="CW221" s="41">
        <f t="shared" si="210"/>
        <v>-5.5247662930484453E-3</v>
      </c>
      <c r="CX221" s="41">
        <f t="shared" si="211"/>
        <v>2.1456806084372726E-2</v>
      </c>
      <c r="CY221" s="41">
        <f t="shared" si="212"/>
        <v>3.1101702565587815E-2</v>
      </c>
      <c r="CZ221" s="41">
        <f t="shared" si="213"/>
        <v>1.5666203835738898E-2</v>
      </c>
      <c r="DA221" s="41">
        <f t="shared" si="214"/>
        <v>2.3018716344534024E-2</v>
      </c>
      <c r="DB221" s="41">
        <f t="shared" si="215"/>
        <v>-4.2918520815410323E-3</v>
      </c>
      <c r="DC221" s="41">
        <f t="shared" si="216"/>
        <v>2.2881964977997809E-2</v>
      </c>
      <c r="DD221" s="41">
        <f t="shared" si="217"/>
        <v>1.1653788120942065E-2</v>
      </c>
      <c r="DE221" s="41">
        <f t="shared" si="218"/>
        <v>1.7214196436937078E-2</v>
      </c>
      <c r="DF221" s="41">
        <f t="shared" si="219"/>
        <v>2.8438986706863993E-3</v>
      </c>
      <c r="DG221" s="41">
        <f t="shared" si="220"/>
        <v>2.0196458402597629E-2</v>
      </c>
      <c r="DH221" s="47">
        <f t="shared" si="221"/>
        <v>2.787434924880902E-3</v>
      </c>
    </row>
    <row r="222" spans="1:112">
      <c r="A222" s="43">
        <v>42171</v>
      </c>
      <c r="B222" s="34">
        <v>17.049999</v>
      </c>
      <c r="C222" s="34">
        <v>4.3612219999999997</v>
      </c>
      <c r="D222" s="34"/>
      <c r="E222" s="34">
        <v>9.39</v>
      </c>
      <c r="F222" s="34">
        <v>641.59997599999997</v>
      </c>
      <c r="G222" s="34">
        <v>79.514015000000001</v>
      </c>
      <c r="H222" s="34">
        <v>10.951444</v>
      </c>
      <c r="I222" s="34">
        <v>12.13</v>
      </c>
      <c r="J222" s="34">
        <v>403.258759</v>
      </c>
      <c r="K222" s="34">
        <v>3.96</v>
      </c>
      <c r="L222" s="34">
        <v>77.739998</v>
      </c>
      <c r="M222" s="34">
        <v>19.450001</v>
      </c>
      <c r="N222" s="34">
        <v>39.466414999999998</v>
      </c>
      <c r="O222" s="34">
        <v>7.12</v>
      </c>
      <c r="P222" s="34">
        <v>38.32</v>
      </c>
      <c r="Q222" s="34">
        <v>12.88</v>
      </c>
      <c r="R222" s="34">
        <v>39.029998999999997</v>
      </c>
      <c r="S222" s="34">
        <v>74.058952000000005</v>
      </c>
      <c r="T222" s="34">
        <v>16.925148</v>
      </c>
      <c r="U222" s="34">
        <v>35</v>
      </c>
      <c r="V222" s="34">
        <v>4.2481679999999997</v>
      </c>
      <c r="W222" s="34">
        <v>42.759998000000003</v>
      </c>
      <c r="X222" s="34">
        <v>25.059999000000001</v>
      </c>
      <c r="Y222" s="34">
        <v>14.250814</v>
      </c>
      <c r="Z222" s="34">
        <v>23.567598</v>
      </c>
      <c r="AA222" s="34">
        <v>82.778701999999996</v>
      </c>
      <c r="AB222" s="34">
        <v>37.609993000000003</v>
      </c>
      <c r="AC222" s="34">
        <v>16.41</v>
      </c>
      <c r="AD222" s="34">
        <v>53.400002000000001</v>
      </c>
      <c r="AE222" s="34">
        <v>25.687580000000001</v>
      </c>
      <c r="AF222" s="34">
        <v>6.06</v>
      </c>
      <c r="AG222" s="34">
        <v>155.75</v>
      </c>
      <c r="AH222" s="34">
        <v>35.207512000000001</v>
      </c>
      <c r="AI222" s="34">
        <v>70.042252000000005</v>
      </c>
      <c r="AJ222" s="34">
        <v>8.1959949999999999</v>
      </c>
      <c r="AK222" s="34">
        <v>21.540001</v>
      </c>
      <c r="AL222" s="34">
        <v>2.0699999999999998</v>
      </c>
      <c r="AM222" s="34">
        <v>27.650010999999999</v>
      </c>
      <c r="AN222" s="34">
        <v>28.4</v>
      </c>
      <c r="AO222" s="34">
        <v>56.565716000000002</v>
      </c>
      <c r="AP222" s="34">
        <v>5.81</v>
      </c>
      <c r="AQ222" s="34">
        <v>12.34</v>
      </c>
      <c r="AR222" s="34">
        <v>8.1300000000000008</v>
      </c>
      <c r="AS222" s="34">
        <v>34.300049000000001</v>
      </c>
      <c r="AT222" s="34">
        <v>12.143867</v>
      </c>
      <c r="AU222" s="34">
        <v>9.9700000000000006</v>
      </c>
      <c r="AV222" s="34">
        <v>14.172114000000001</v>
      </c>
      <c r="AW222" s="34">
        <v>34.103447000000003</v>
      </c>
      <c r="AX222" s="34">
        <v>13.85</v>
      </c>
      <c r="AY222" s="34">
        <v>19.66</v>
      </c>
      <c r="AZ222" s="34">
        <v>60.700001</v>
      </c>
      <c r="BA222" s="34">
        <v>45.110000999999997</v>
      </c>
      <c r="BB222" s="34">
        <v>21.558043000000001</v>
      </c>
      <c r="BC222" s="34">
        <v>31.051888000000002</v>
      </c>
      <c r="BD222" s="34">
        <v>44.259998000000003</v>
      </c>
      <c r="BE222" s="38"/>
      <c r="BF222" s="41">
        <f t="shared" si="169"/>
        <v>-0.82432986023390487</v>
      </c>
      <c r="BG222" s="41">
        <f t="shared" si="170"/>
        <v>-1.326296063732966E-2</v>
      </c>
      <c r="BH222" s="41"/>
      <c r="BI222" s="41">
        <f t="shared" si="171"/>
        <v>2.6984907754112931E-2</v>
      </c>
      <c r="BJ222" s="41">
        <f t="shared" si="172"/>
        <v>3.6932530569188993</v>
      </c>
      <c r="BK222" s="41">
        <f t="shared" si="173"/>
        <v>8.1081467218586153E-4</v>
      </c>
      <c r="BL222" s="41">
        <f t="shared" si="174"/>
        <v>-4.5310382593778675E-3</v>
      </c>
      <c r="BM222" s="41">
        <f t="shared" si="175"/>
        <v>1.1608753916535977E-2</v>
      </c>
      <c r="BN222" s="41">
        <f t="shared" si="176"/>
        <v>0</v>
      </c>
      <c r="BO222" s="41">
        <f t="shared" si="177"/>
        <v>-2.985296314968116E-2</v>
      </c>
      <c r="BP222" s="41">
        <f t="shared" si="178"/>
        <v>-4.3299011713456508E-2</v>
      </c>
      <c r="BQ222" s="41">
        <f t="shared" si="179"/>
        <v>2.5740554090533381E-3</v>
      </c>
      <c r="BR222" s="41">
        <f t="shared" si="180"/>
        <v>-1.1734336237469199E-2</v>
      </c>
      <c r="BS222" s="41">
        <f t="shared" si="181"/>
        <v>-8.3916576362484015E-3</v>
      </c>
      <c r="BT222" s="41">
        <f t="shared" si="182"/>
        <v>-1.5022348935621209E-2</v>
      </c>
      <c r="BU222" s="41">
        <f t="shared" si="183"/>
        <v>9.6941945192230539E-2</v>
      </c>
      <c r="BV222" s="41">
        <f t="shared" si="184"/>
        <v>5.7746344184100136E-2</v>
      </c>
      <c r="BW222" s="41">
        <f t="shared" si="185"/>
        <v>1.1354563161058656E-2</v>
      </c>
      <c r="BX222" s="47">
        <f t="shared" si="186"/>
        <v>-1.1675461255911032E-2</v>
      </c>
      <c r="BY222" s="47">
        <f t="shared" si="187"/>
        <v>4.2949816716915572E-3</v>
      </c>
      <c r="BZ222" s="41">
        <f t="shared" si="188"/>
        <v>-3.81400892680493E-2</v>
      </c>
      <c r="CA222" s="41">
        <f t="shared" si="189"/>
        <v>-6.9914757754672135E-3</v>
      </c>
      <c r="CB222" s="41">
        <f t="shared" si="190"/>
        <v>1.4469625443931029E-2</v>
      </c>
      <c r="CC222" s="41">
        <f t="shared" si="191"/>
        <v>-7.495827221318677E-3</v>
      </c>
      <c r="CD222" s="41">
        <f t="shared" si="192"/>
        <v>-1.4079921413851408E-2</v>
      </c>
      <c r="CE222" s="41">
        <f t="shared" si="193"/>
        <v>-1.1894544329967789E-2</v>
      </c>
      <c r="CF222" s="41">
        <f t="shared" si="194"/>
        <v>4.5192640847140832E-3</v>
      </c>
      <c r="CG222" s="41">
        <f t="shared" si="168"/>
        <v>1.9224613418546896E-3</v>
      </c>
      <c r="CH222" s="41">
        <f t="shared" si="195"/>
        <v>2.4070165456505345E-2</v>
      </c>
      <c r="CI222" s="41">
        <f t="shared" si="196"/>
        <v>-1.7819633376378957E-2</v>
      </c>
      <c r="CJ222" s="41">
        <f t="shared" si="197"/>
        <v>2.3373351185308804E-2</v>
      </c>
      <c r="CK222" s="41">
        <f t="shared" si="198"/>
        <v>2.5029688816330775E-2</v>
      </c>
      <c r="CL222" s="41">
        <f t="shared" si="199"/>
        <v>-1.2913332917003071E-3</v>
      </c>
      <c r="CM222" s="41">
        <f t="shared" si="200"/>
        <v>-1.9707301577204555E-2</v>
      </c>
      <c r="CN222" s="41">
        <f t="shared" si="201"/>
        <v>8.652016329967753E-3</v>
      </c>
      <c r="CO222" s="41">
        <f t="shared" si="202"/>
        <v>5.3396905416977281E-2</v>
      </c>
      <c r="CP222" s="41">
        <f t="shared" si="203"/>
        <v>0</v>
      </c>
      <c r="CQ222" s="41">
        <f t="shared" si="204"/>
        <v>-2.293858043806806E-3</v>
      </c>
      <c r="CR222" s="41">
        <f t="shared" si="205"/>
        <v>-7.0175027285742366E-3</v>
      </c>
      <c r="CS222" s="41">
        <f t="shared" si="206"/>
        <v>-1.6033983908439686E-2</v>
      </c>
      <c r="CT222" s="41">
        <f t="shared" si="207"/>
        <v>0</v>
      </c>
      <c r="CU222" s="41">
        <f t="shared" si="208"/>
        <v>8.1070130098886127E-4</v>
      </c>
      <c r="CV222" s="41">
        <f t="shared" si="209"/>
        <v>-2.4570036930521028E-3</v>
      </c>
      <c r="CW222" s="41">
        <f t="shared" si="210"/>
        <v>-2.6668350657272581E-2</v>
      </c>
      <c r="CX222" s="41">
        <f t="shared" si="211"/>
        <v>-8.3746760761997472E-3</v>
      </c>
      <c r="CY222" s="41">
        <f t="shared" si="212"/>
        <v>5.1451676775760083E-2</v>
      </c>
      <c r="CZ222" s="41">
        <f t="shared" si="213"/>
        <v>-1.8961124104024778E-2</v>
      </c>
      <c r="DA222" s="41">
        <f t="shared" si="214"/>
        <v>1.833526105360235E-2</v>
      </c>
      <c r="DB222" s="41">
        <f t="shared" si="215"/>
        <v>-7.1942756340270851E-3</v>
      </c>
      <c r="DC222" s="41">
        <f t="shared" si="216"/>
        <v>1.0738993240684848E-2</v>
      </c>
      <c r="DD222" s="41">
        <f t="shared" si="217"/>
        <v>-9.5097945738807626E-3</v>
      </c>
      <c r="DE222" s="41">
        <f t="shared" si="218"/>
        <v>-0.1106887492589613</v>
      </c>
      <c r="DF222" s="41">
        <f t="shared" si="219"/>
        <v>-1.8837649445187593E-2</v>
      </c>
      <c r="DG222" s="41">
        <f t="shared" si="220"/>
        <v>-2.0196458402597664E-2</v>
      </c>
      <c r="DH222" s="47">
        <f t="shared" si="221"/>
        <v>2.6326277479857468E-2</v>
      </c>
    </row>
    <row r="223" spans="1:112">
      <c r="A223" s="43">
        <v>42172</v>
      </c>
      <c r="B223" s="34">
        <v>16.920000000000002</v>
      </c>
      <c r="C223" s="34">
        <v>4.5009680000000003</v>
      </c>
      <c r="D223" s="34"/>
      <c r="E223" s="34">
        <v>9.93</v>
      </c>
      <c r="F223" s="34">
        <v>17.969999000000001</v>
      </c>
      <c r="G223" s="34">
        <v>86.124840000000006</v>
      </c>
      <c r="H223" s="34">
        <v>11.279688999999999</v>
      </c>
      <c r="I223" s="34">
        <v>12.62</v>
      </c>
      <c r="J223" s="34">
        <v>429.444366</v>
      </c>
      <c r="K223" s="34">
        <v>4.09</v>
      </c>
      <c r="L223" s="34">
        <v>71.809997999999993</v>
      </c>
      <c r="M223" s="34">
        <v>19</v>
      </c>
      <c r="N223" s="34">
        <v>40.183819</v>
      </c>
      <c r="O223" s="34">
        <v>7.2</v>
      </c>
      <c r="P223" s="34">
        <v>40.560001</v>
      </c>
      <c r="Q223" s="34">
        <v>13.08</v>
      </c>
      <c r="R223" s="34">
        <v>35.330002</v>
      </c>
      <c r="S223" s="34">
        <v>74.566269000000005</v>
      </c>
      <c r="T223" s="34">
        <v>16.756193</v>
      </c>
      <c r="U223" s="34">
        <v>35.939999</v>
      </c>
      <c r="V223" s="34">
        <v>4.2756949999999998</v>
      </c>
      <c r="W223" s="34">
        <v>42.900002000000001</v>
      </c>
      <c r="X223" s="34">
        <v>25.129999000000002</v>
      </c>
      <c r="Y223" s="34">
        <v>14.270308999999999</v>
      </c>
      <c r="Z223" s="34">
        <v>24.536702999999999</v>
      </c>
      <c r="AA223" s="34">
        <v>81.575928000000005</v>
      </c>
      <c r="AB223" s="34">
        <v>39.02319</v>
      </c>
      <c r="AC223" s="34">
        <v>15.84</v>
      </c>
      <c r="AD223" s="34">
        <v>55.259998000000003</v>
      </c>
      <c r="AE223" s="34">
        <v>25.881556</v>
      </c>
      <c r="AF223" s="34">
        <v>6.17</v>
      </c>
      <c r="AG223" s="34">
        <v>170.449997</v>
      </c>
      <c r="AH223" s="34">
        <v>35.962615999999997</v>
      </c>
      <c r="AI223" s="34">
        <v>70.997612000000004</v>
      </c>
      <c r="AJ223" s="34">
        <v>8.1829889999999992</v>
      </c>
      <c r="AK223" s="34">
        <v>21.389999</v>
      </c>
      <c r="AL223" s="34">
        <v>2.06</v>
      </c>
      <c r="AM223" s="34">
        <v>28.040081000000001</v>
      </c>
      <c r="AN223" s="34">
        <v>29.1</v>
      </c>
      <c r="AO223" s="34">
        <v>57.914287999999999</v>
      </c>
      <c r="AP223" s="34">
        <v>5.9349999999999996</v>
      </c>
      <c r="AQ223" s="34">
        <v>12.49</v>
      </c>
      <c r="AR223" s="34">
        <v>8.26</v>
      </c>
      <c r="AS223" s="34">
        <v>34.153675</v>
      </c>
      <c r="AT223" s="34">
        <v>12.320268</v>
      </c>
      <c r="AU223" s="34">
        <v>10.09</v>
      </c>
      <c r="AV223" s="34">
        <v>14.424687</v>
      </c>
      <c r="AW223" s="34">
        <v>33.249389999999998</v>
      </c>
      <c r="AX223" s="34">
        <v>14.03</v>
      </c>
      <c r="AY223" s="34">
        <v>20.309999000000001</v>
      </c>
      <c r="AZ223" s="34">
        <v>61.93</v>
      </c>
      <c r="BA223" s="34">
        <v>43.889999000000003</v>
      </c>
      <c r="BB223" s="34">
        <v>21.68281</v>
      </c>
      <c r="BC223" s="34">
        <v>31.282254999999999</v>
      </c>
      <c r="BD223" s="34">
        <v>43.799999</v>
      </c>
      <c r="BE223" s="38"/>
      <c r="BF223" s="41">
        <f t="shared" si="169"/>
        <v>-7.6537909004203361E-3</v>
      </c>
      <c r="BG223" s="41">
        <f t="shared" si="170"/>
        <v>3.1540191433771528E-2</v>
      </c>
      <c r="BH223" s="41"/>
      <c r="BI223" s="41">
        <f t="shared" si="171"/>
        <v>5.5915184836909548E-2</v>
      </c>
      <c r="BJ223" s="41">
        <f t="shared" si="172"/>
        <v>-3.5752613739986567</v>
      </c>
      <c r="BK223" s="41">
        <f t="shared" si="173"/>
        <v>7.9864576135892165E-2</v>
      </c>
      <c r="BL223" s="41">
        <f t="shared" si="174"/>
        <v>2.9532355053580654E-2</v>
      </c>
      <c r="BM223" s="41">
        <f t="shared" si="175"/>
        <v>3.9601134157108246E-2</v>
      </c>
      <c r="BN223" s="41">
        <f t="shared" si="176"/>
        <v>6.2913763234185113E-2</v>
      </c>
      <c r="BO223" s="41">
        <f t="shared" si="177"/>
        <v>3.2300944788321247E-2</v>
      </c>
      <c r="BP223" s="41">
        <f t="shared" si="178"/>
        <v>-7.9346185426343765E-2</v>
      </c>
      <c r="BQ223" s="41">
        <f t="shared" si="179"/>
        <v>-2.3408142311895259E-2</v>
      </c>
      <c r="BR223" s="41">
        <f t="shared" si="180"/>
        <v>1.8014345085013567E-2</v>
      </c>
      <c r="BS223" s="41">
        <f t="shared" si="181"/>
        <v>1.1173300598125255E-2</v>
      </c>
      <c r="BT223" s="41">
        <f t="shared" si="182"/>
        <v>5.6810430835099887E-2</v>
      </c>
      <c r="BU223" s="41">
        <f t="shared" si="183"/>
        <v>1.5408625352845061E-2</v>
      </c>
      <c r="BV223" s="41">
        <f t="shared" si="184"/>
        <v>-9.9598037591039953E-2</v>
      </c>
      <c r="BW223" s="41">
        <f t="shared" si="185"/>
        <v>6.8268220817245939E-3</v>
      </c>
      <c r="BX223" s="47">
        <f t="shared" si="186"/>
        <v>-1.0032641940394046E-2</v>
      </c>
      <c r="BY223" s="47">
        <f t="shared" si="187"/>
        <v>2.650279204184762E-2</v>
      </c>
      <c r="BZ223" s="41">
        <f t="shared" si="188"/>
        <v>6.4588310943303169E-3</v>
      </c>
      <c r="CA223" s="41">
        <f t="shared" si="189"/>
        <v>3.2688331698580886E-3</v>
      </c>
      <c r="CB223" s="41">
        <f t="shared" si="190"/>
        <v>2.7894021987324995E-3</v>
      </c>
      <c r="CC223" s="41">
        <f t="shared" si="191"/>
        <v>1.3670571832738296E-3</v>
      </c>
      <c r="CD223" s="41">
        <f t="shared" si="192"/>
        <v>4.0297275630151584E-2</v>
      </c>
      <c r="CE223" s="41">
        <f t="shared" si="193"/>
        <v>-1.4636587632679875E-2</v>
      </c>
      <c r="CF223" s="41">
        <f t="shared" si="194"/>
        <v>3.6886298439066399E-2</v>
      </c>
      <c r="CG223" s="41">
        <f t="shared" si="168"/>
        <v>8.2882208601022921E-3</v>
      </c>
      <c r="CH223" s="41">
        <f t="shared" si="195"/>
        <v>3.4238499883393454E-2</v>
      </c>
      <c r="CI223" s="41">
        <f t="shared" si="196"/>
        <v>7.522984866115078E-3</v>
      </c>
      <c r="CJ223" s="41">
        <f t="shared" si="197"/>
        <v>1.7989037836073522E-2</v>
      </c>
      <c r="CK223" s="41">
        <f t="shared" si="198"/>
        <v>9.0189823315880102E-2</v>
      </c>
      <c r="CL223" s="41">
        <f t="shared" si="199"/>
        <v>2.1220485528187887E-2</v>
      </c>
      <c r="CM223" s="41">
        <f t="shared" si="200"/>
        <v>1.3547582716719806E-2</v>
      </c>
      <c r="CN223" s="41">
        <f t="shared" si="201"/>
        <v>-1.5881330287164379E-3</v>
      </c>
      <c r="CO223" s="41">
        <f t="shared" si="202"/>
        <v>-6.9882418100017949E-3</v>
      </c>
      <c r="CP223" s="41">
        <f t="shared" si="203"/>
        <v>-4.8426244757879032E-3</v>
      </c>
      <c r="CQ223" s="41">
        <f t="shared" si="204"/>
        <v>1.4008825094319385E-2</v>
      </c>
      <c r="CR223" s="41">
        <f t="shared" si="205"/>
        <v>2.4349029010286551E-2</v>
      </c>
      <c r="CS223" s="41">
        <f t="shared" si="206"/>
        <v>2.3561047127394062E-2</v>
      </c>
      <c r="CT223" s="41">
        <f t="shared" si="207"/>
        <v>2.1286457197811449E-2</v>
      </c>
      <c r="CU223" s="41">
        <f t="shared" si="208"/>
        <v>1.2082305660244579E-2</v>
      </c>
      <c r="CV223" s="41">
        <f t="shared" si="209"/>
        <v>1.5863663973167262E-2</v>
      </c>
      <c r="CW223" s="41">
        <f t="shared" si="210"/>
        <v>-4.276589045432053E-3</v>
      </c>
      <c r="CX223" s="41">
        <f t="shared" si="211"/>
        <v>1.4421442432635373E-2</v>
      </c>
      <c r="CY223" s="41">
        <f t="shared" si="212"/>
        <v>1.1964250391770627E-2</v>
      </c>
      <c r="CZ223" s="41">
        <f t="shared" si="213"/>
        <v>1.7664882717185654E-2</v>
      </c>
      <c r="DA223" s="41">
        <f t="shared" si="214"/>
        <v>-2.5362043155796644E-2</v>
      </c>
      <c r="DB223" s="41">
        <f t="shared" si="215"/>
        <v>1.2912661481022028E-2</v>
      </c>
      <c r="DC223" s="41">
        <f t="shared" si="216"/>
        <v>3.2527211636442503E-2</v>
      </c>
      <c r="DD223" s="41">
        <f t="shared" si="217"/>
        <v>2.0061000410052425E-2</v>
      </c>
      <c r="DE223" s="41">
        <f t="shared" si="218"/>
        <v>-2.7417492672428864E-2</v>
      </c>
      <c r="DF223" s="41">
        <f t="shared" si="219"/>
        <v>5.7708087419763012E-3</v>
      </c>
      <c r="DG223" s="41">
        <f t="shared" si="220"/>
        <v>7.3913921876243762E-3</v>
      </c>
      <c r="DH223" s="47">
        <f t="shared" si="221"/>
        <v>-1.0447494884024505E-2</v>
      </c>
    </row>
    <row r="224" spans="1:112">
      <c r="A224" s="43">
        <v>42173</v>
      </c>
      <c r="B224" s="34">
        <v>16.110001</v>
      </c>
      <c r="C224" s="34">
        <v>4.5184360000000003</v>
      </c>
      <c r="D224" s="34"/>
      <c r="E224" s="34">
        <v>10.71</v>
      </c>
      <c r="F224" s="34">
        <v>17.940000999999999</v>
      </c>
      <c r="G224" s="34">
        <v>88.518737999999999</v>
      </c>
      <c r="H224" s="34">
        <v>11.299581999999999</v>
      </c>
      <c r="I224" s="34">
        <v>12.78</v>
      </c>
      <c r="J224" s="34">
        <v>430.49179099999998</v>
      </c>
      <c r="K224" s="34">
        <v>4</v>
      </c>
      <c r="L224" s="34">
        <v>71.120002999999997</v>
      </c>
      <c r="M224" s="34">
        <v>19.299999</v>
      </c>
      <c r="N224" s="34">
        <v>40.351523999999998</v>
      </c>
      <c r="O224" s="34">
        <v>7.3</v>
      </c>
      <c r="P224" s="34">
        <v>40.020000000000003</v>
      </c>
      <c r="Q224" s="34">
        <v>13.45</v>
      </c>
      <c r="R224" s="34">
        <v>35</v>
      </c>
      <c r="S224" s="34">
        <v>74.237442000000001</v>
      </c>
      <c r="T224" s="34">
        <v>16.686624999999999</v>
      </c>
      <c r="U224" s="34">
        <v>35.720001000000003</v>
      </c>
      <c r="V224" s="34">
        <v>4.394971</v>
      </c>
      <c r="W224" s="34">
        <v>42.889999000000003</v>
      </c>
      <c r="X224" s="34">
        <v>27.530000999999999</v>
      </c>
      <c r="Y224" s="34">
        <v>14.34829</v>
      </c>
      <c r="Z224" s="34">
        <v>24.519992999999999</v>
      </c>
      <c r="AA224" s="34">
        <v>82.382491999999999</v>
      </c>
      <c r="AB224" s="34">
        <v>39.013770999999998</v>
      </c>
      <c r="AC224" s="34">
        <v>15.82</v>
      </c>
      <c r="AD224" s="34">
        <v>55.900002000000001</v>
      </c>
      <c r="AE224" s="34">
        <v>26.55584</v>
      </c>
      <c r="AF224" s="34">
        <v>6.38</v>
      </c>
      <c r="AG224" s="34">
        <v>174.64999399999999</v>
      </c>
      <c r="AH224" s="34">
        <v>36.472079999999998</v>
      </c>
      <c r="AI224" s="34">
        <v>72.635345000000001</v>
      </c>
      <c r="AJ224" s="34">
        <v>8.1207440000000002</v>
      </c>
      <c r="AK224" s="34">
        <v>20.120000999999998</v>
      </c>
      <c r="AL224" s="34">
        <v>2.0499999999999998</v>
      </c>
      <c r="AM224" s="34">
        <v>28.475511999999998</v>
      </c>
      <c r="AN224" s="34">
        <v>29.5</v>
      </c>
      <c r="AO224" s="34">
        <v>57.720001000000003</v>
      </c>
      <c r="AP224" s="34">
        <v>6.22</v>
      </c>
      <c r="AQ224" s="34">
        <v>12.54</v>
      </c>
      <c r="AR224" s="34">
        <v>8.84</v>
      </c>
      <c r="AS224" s="34">
        <v>33.519390000000001</v>
      </c>
      <c r="AT224" s="34">
        <v>12.366688999999999</v>
      </c>
      <c r="AU224" s="34">
        <v>9.84</v>
      </c>
      <c r="AV224" s="34">
        <v>14.312433</v>
      </c>
      <c r="AW224" s="34">
        <v>34.421627000000001</v>
      </c>
      <c r="AX224" s="34">
        <v>14.32</v>
      </c>
      <c r="AY224" s="34">
        <v>20.059999000000001</v>
      </c>
      <c r="AZ224" s="34">
        <v>62.75</v>
      </c>
      <c r="BA224" s="34">
        <v>43.220001000000003</v>
      </c>
      <c r="BB224" s="34">
        <v>22.226441999999999</v>
      </c>
      <c r="BC224" s="34">
        <v>31.656607000000001</v>
      </c>
      <c r="BD224" s="34">
        <v>44.5</v>
      </c>
      <c r="BE224" s="38"/>
      <c r="BF224" s="41">
        <f t="shared" si="169"/>
        <v>-4.9056094915949748E-2</v>
      </c>
      <c r="BG224" s="41">
        <f t="shared" si="170"/>
        <v>3.8734315127801882E-3</v>
      </c>
      <c r="BH224" s="41"/>
      <c r="BI224" s="41">
        <f t="shared" si="171"/>
        <v>7.5617406402576193E-2</v>
      </c>
      <c r="BJ224" s="41">
        <f t="shared" si="172"/>
        <v>-1.6707327751549663E-3</v>
      </c>
      <c r="BK224" s="41">
        <f t="shared" si="173"/>
        <v>2.7416386848840908E-2</v>
      </c>
      <c r="BL224" s="41">
        <f t="shared" si="174"/>
        <v>1.7620591158207799E-3</v>
      </c>
      <c r="BM224" s="41">
        <f t="shared" si="175"/>
        <v>1.259859183632173E-2</v>
      </c>
      <c r="BN224" s="41">
        <f t="shared" si="176"/>
        <v>2.4360541406633152E-3</v>
      </c>
      <c r="BO224" s="41">
        <f t="shared" si="177"/>
        <v>-2.2250608934819692E-2</v>
      </c>
      <c r="BP224" s="41">
        <f t="shared" si="178"/>
        <v>-9.6550808830760323E-3</v>
      </c>
      <c r="BQ224" s="41">
        <f t="shared" si="179"/>
        <v>1.5666064930926465E-2</v>
      </c>
      <c r="BR224" s="41">
        <f t="shared" si="180"/>
        <v>4.1647613621475042E-3</v>
      </c>
      <c r="BS224" s="41">
        <f t="shared" si="181"/>
        <v>1.3793322132335769E-2</v>
      </c>
      <c r="BT224" s="41">
        <f t="shared" si="182"/>
        <v>-1.3403054782172345E-2</v>
      </c>
      <c r="BU224" s="41">
        <f t="shared" si="183"/>
        <v>2.7894760018795504E-2</v>
      </c>
      <c r="BV224" s="41">
        <f t="shared" si="184"/>
        <v>-9.384456490752615E-3</v>
      </c>
      <c r="BW224" s="41">
        <f t="shared" si="185"/>
        <v>-4.419614713074194E-3</v>
      </c>
      <c r="BX224" s="47">
        <f t="shared" si="186"/>
        <v>-4.1604209517636034E-3</v>
      </c>
      <c r="BY224" s="47">
        <f t="shared" si="187"/>
        <v>-6.140069527442559E-3</v>
      </c>
      <c r="BZ224" s="41">
        <f t="shared" si="188"/>
        <v>2.7514270433525348E-2</v>
      </c>
      <c r="CA224" s="41">
        <f t="shared" si="189"/>
        <v>-2.3319734068612383E-4</v>
      </c>
      <c r="CB224" s="41">
        <f t="shared" si="190"/>
        <v>9.1214043716101326E-2</v>
      </c>
      <c r="CC224" s="41">
        <f t="shared" si="191"/>
        <v>5.4496862684930555E-3</v>
      </c>
      <c r="CD224" s="41">
        <f t="shared" si="192"/>
        <v>-6.812525917467379E-4</v>
      </c>
      <c r="CE224" s="41">
        <f t="shared" si="193"/>
        <v>9.8387201621030484E-3</v>
      </c>
      <c r="CF224" s="41">
        <f t="shared" si="194"/>
        <v>-2.4139843287184127E-4</v>
      </c>
      <c r="CG224" s="41">
        <f t="shared" si="168"/>
        <v>-3.1796529173797957E-3</v>
      </c>
      <c r="CH224" s="41">
        <f t="shared" si="195"/>
        <v>1.1515132636502563E-2</v>
      </c>
      <c r="CI224" s="41">
        <f t="shared" si="196"/>
        <v>2.5719094362046748E-2</v>
      </c>
      <c r="CJ224" s="41">
        <f t="shared" si="197"/>
        <v>3.3469259439402009E-2</v>
      </c>
      <c r="CK224" s="41">
        <f t="shared" si="198"/>
        <v>2.4341955914974654E-2</v>
      </c>
      <c r="CL224" s="41">
        <f t="shared" si="199"/>
        <v>1.406708191754572E-2</v>
      </c>
      <c r="CM224" s="41">
        <f t="shared" si="200"/>
        <v>2.2805406416975819E-2</v>
      </c>
      <c r="CN224" s="41">
        <f t="shared" si="201"/>
        <v>-7.6357117020863048E-3</v>
      </c>
      <c r="CO224" s="41">
        <f t="shared" si="202"/>
        <v>-6.1209081410168571E-2</v>
      </c>
      <c r="CP224" s="41">
        <f t="shared" si="203"/>
        <v>-4.8661896511730113E-3</v>
      </c>
      <c r="CQ224" s="41">
        <f t="shared" si="204"/>
        <v>1.5409538963804177E-2</v>
      </c>
      <c r="CR224" s="41">
        <f t="shared" si="205"/>
        <v>1.3652089168327263E-2</v>
      </c>
      <c r="CS224" s="41">
        <f t="shared" si="206"/>
        <v>-3.3603731990910469E-3</v>
      </c>
      <c r="CT224" s="41">
        <f t="shared" si="207"/>
        <v>4.6902878689456834E-2</v>
      </c>
      <c r="CU224" s="41">
        <f t="shared" si="208"/>
        <v>3.9952110672882473E-3</v>
      </c>
      <c r="CV224" s="41">
        <f t="shared" si="209"/>
        <v>6.7862289116665434E-2</v>
      </c>
      <c r="CW224" s="41">
        <f t="shared" si="210"/>
        <v>-1.8746116339267444E-2</v>
      </c>
      <c r="CX224" s="41">
        <f t="shared" si="211"/>
        <v>3.7607757580394928E-3</v>
      </c>
      <c r="CY224" s="41">
        <f t="shared" si="212"/>
        <v>-2.5089123301355497E-2</v>
      </c>
      <c r="CZ224" s="41">
        <f t="shared" si="213"/>
        <v>-7.8125136377467028E-3</v>
      </c>
      <c r="DA224" s="41">
        <f t="shared" si="214"/>
        <v>3.4648637626967925E-2</v>
      </c>
      <c r="DB224" s="41">
        <f t="shared" si="215"/>
        <v>2.0459267418130065E-2</v>
      </c>
      <c r="DC224" s="41">
        <f t="shared" si="216"/>
        <v>-1.2385593672123369E-2</v>
      </c>
      <c r="DD224" s="41">
        <f t="shared" si="217"/>
        <v>1.3153863061923787E-2</v>
      </c>
      <c r="DE224" s="41">
        <f t="shared" si="218"/>
        <v>-1.5383106699733074E-2</v>
      </c>
      <c r="DF224" s="41">
        <f t="shared" si="219"/>
        <v>2.4762880466402664E-2</v>
      </c>
      <c r="DG224" s="41">
        <f t="shared" si="220"/>
        <v>1.1895874907714288E-2</v>
      </c>
      <c r="DH224" s="47">
        <f t="shared" si="221"/>
        <v>1.5855394620844662E-2</v>
      </c>
    </row>
    <row r="225" spans="1:112">
      <c r="A225" s="43">
        <v>42174</v>
      </c>
      <c r="B225" s="34">
        <v>15.65</v>
      </c>
      <c r="C225" s="34">
        <v>4.5184360000000003</v>
      </c>
      <c r="D225" s="34"/>
      <c r="E225" s="34">
        <v>10.84</v>
      </c>
      <c r="F225" s="34">
        <v>19.610001</v>
      </c>
      <c r="G225" s="34">
        <v>89.236915999999994</v>
      </c>
      <c r="H225" s="34">
        <v>11.339369</v>
      </c>
      <c r="I225" s="34">
        <v>12.94</v>
      </c>
      <c r="J225" s="34">
        <v>434.68151899999998</v>
      </c>
      <c r="K225" s="34">
        <v>3.82</v>
      </c>
      <c r="L225" s="34">
        <v>69.519997000000004</v>
      </c>
      <c r="M225" s="34">
        <v>19.309999000000001</v>
      </c>
      <c r="N225" s="34">
        <v>40.500594999999997</v>
      </c>
      <c r="O225" s="34">
        <v>7.4</v>
      </c>
      <c r="P225" s="34">
        <v>39.490001999999997</v>
      </c>
      <c r="Q225" s="34">
        <v>14.04</v>
      </c>
      <c r="R225" s="34">
        <v>36.610000999999997</v>
      </c>
      <c r="S225" s="34">
        <v>74.472320999999994</v>
      </c>
      <c r="T225" s="34">
        <v>16.875454000000001</v>
      </c>
      <c r="U225" s="34">
        <v>35.799999</v>
      </c>
      <c r="V225" s="34">
        <v>4.4591979999999998</v>
      </c>
      <c r="W225" s="34">
        <v>42.919998</v>
      </c>
      <c r="X225" s="34">
        <v>28</v>
      </c>
      <c r="Y225" s="34">
        <v>14.513996000000001</v>
      </c>
      <c r="Z225" s="34">
        <v>24.261012999999998</v>
      </c>
      <c r="AA225" s="34">
        <v>81.858902</v>
      </c>
      <c r="AB225" s="34">
        <v>39.070301000000001</v>
      </c>
      <c r="AC225" s="34">
        <v>15.96</v>
      </c>
      <c r="AD225" s="34">
        <v>54.939999</v>
      </c>
      <c r="AE225" s="34">
        <v>26.454239000000001</v>
      </c>
      <c r="AF225" s="34">
        <v>6.46</v>
      </c>
      <c r="AG225" s="34">
        <v>171.14999399999999</v>
      </c>
      <c r="AH225" s="34">
        <v>36.735905000000002</v>
      </c>
      <c r="AI225" s="34">
        <v>77.402313000000007</v>
      </c>
      <c r="AJ225" s="34">
        <v>8.1207440000000002</v>
      </c>
      <c r="AK225" s="34">
        <v>20.139999</v>
      </c>
      <c r="AL225" s="34">
        <v>2</v>
      </c>
      <c r="AM225" s="34">
        <v>28.457374999999999</v>
      </c>
      <c r="AN225" s="34">
        <v>28.800001000000002</v>
      </c>
      <c r="AO225" s="34">
        <v>58.434283999999998</v>
      </c>
      <c r="AP225" s="34">
        <v>6.21</v>
      </c>
      <c r="AQ225" s="34">
        <v>12.54</v>
      </c>
      <c r="AR225" s="34">
        <v>9.0399999999999991</v>
      </c>
      <c r="AS225" s="34">
        <v>34.251258999999997</v>
      </c>
      <c r="AT225" s="34">
        <v>12.505957</v>
      </c>
      <c r="AU225" s="34">
        <v>9.26</v>
      </c>
      <c r="AV225" s="34">
        <v>14.36856</v>
      </c>
      <c r="AW225" s="34">
        <v>34.781661999999997</v>
      </c>
      <c r="AX225" s="34">
        <v>14.26</v>
      </c>
      <c r="AY225" s="34">
        <v>19.43</v>
      </c>
      <c r="AZ225" s="34">
        <v>63.09</v>
      </c>
      <c r="BA225" s="34">
        <v>43.830002</v>
      </c>
      <c r="BB225" s="34">
        <v>22.288824000000002</v>
      </c>
      <c r="BC225" s="34">
        <v>31.858179</v>
      </c>
      <c r="BD225" s="34">
        <v>44.740001999999997</v>
      </c>
      <c r="BE225" s="38"/>
      <c r="BF225" s="41">
        <f t="shared" si="169"/>
        <v>-2.8969342275965242E-2</v>
      </c>
      <c r="BG225" s="41">
        <f t="shared" si="170"/>
        <v>0</v>
      </c>
      <c r="BH225" s="41"/>
      <c r="BI225" s="41">
        <f t="shared" si="171"/>
        <v>1.2065111551842709E-2</v>
      </c>
      <c r="BJ225" s="41">
        <f t="shared" si="172"/>
        <v>8.9006778830635805E-2</v>
      </c>
      <c r="BK225" s="41">
        <f t="shared" si="173"/>
        <v>8.0805520571629215E-3</v>
      </c>
      <c r="BL225" s="41">
        <f t="shared" si="174"/>
        <v>3.5149191287956894E-3</v>
      </c>
      <c r="BM225" s="41">
        <f t="shared" si="175"/>
        <v>1.244184012336572E-2</v>
      </c>
      <c r="BN225" s="41">
        <f t="shared" si="176"/>
        <v>9.6853675522449237E-3</v>
      </c>
      <c r="BO225" s="41">
        <f t="shared" si="177"/>
        <v>-4.6043938501406846E-2</v>
      </c>
      <c r="BP225" s="41">
        <f t="shared" si="178"/>
        <v>-2.275419558378915E-2</v>
      </c>
      <c r="BQ225" s="41">
        <f t="shared" si="179"/>
        <v>5.1800055641574108E-4</v>
      </c>
      <c r="BR225" s="41">
        <f t="shared" si="180"/>
        <v>3.6875018431649191E-3</v>
      </c>
      <c r="BS225" s="41">
        <f t="shared" si="181"/>
        <v>1.3605652055778678E-2</v>
      </c>
      <c r="BT225" s="41">
        <f t="shared" si="182"/>
        <v>-1.3331803211297599E-2</v>
      </c>
      <c r="BU225" s="41">
        <f t="shared" si="183"/>
        <v>4.2931292549816848E-2</v>
      </c>
      <c r="BV225" s="41">
        <f t="shared" si="184"/>
        <v>4.4973392957671873E-2</v>
      </c>
      <c r="BW225" s="41">
        <f t="shared" si="185"/>
        <v>3.1588940843624166E-3</v>
      </c>
      <c r="BX225" s="47">
        <f t="shared" si="186"/>
        <v>1.1252639771593825E-2</v>
      </c>
      <c r="BY225" s="47">
        <f t="shared" si="187"/>
        <v>2.237081469874517E-3</v>
      </c>
      <c r="BZ225" s="41">
        <f t="shared" si="188"/>
        <v>1.4507996526412683E-2</v>
      </c>
      <c r="CA225" s="41">
        <f t="shared" si="189"/>
        <v>6.991959508435287E-4</v>
      </c>
      <c r="CB225" s="41">
        <f t="shared" si="190"/>
        <v>1.6928154696678577E-2</v>
      </c>
      <c r="CC225" s="41">
        <f t="shared" si="191"/>
        <v>1.1482653917932273E-2</v>
      </c>
      <c r="CD225" s="41">
        <f t="shared" si="192"/>
        <v>-1.0618166965665891E-2</v>
      </c>
      <c r="CE225" s="41">
        <f t="shared" si="193"/>
        <v>-6.3758807811980468E-3</v>
      </c>
      <c r="CF225" s="41">
        <f t="shared" si="194"/>
        <v>1.4479267904015892E-3</v>
      </c>
      <c r="CG225" s="41">
        <f t="shared" si="168"/>
        <v>1.9090047159241931E-3</v>
      </c>
      <c r="CH225" s="41">
        <f t="shared" si="195"/>
        <v>-1.7322753473775109E-2</v>
      </c>
      <c r="CI225" s="41">
        <f t="shared" si="196"/>
        <v>-3.8332757214120166E-3</v>
      </c>
      <c r="CJ225" s="41">
        <f t="shared" si="197"/>
        <v>1.2461220437812033E-2</v>
      </c>
      <c r="CK225" s="41">
        <f t="shared" si="198"/>
        <v>-2.0243606979191104E-2</v>
      </c>
      <c r="CL225" s="41">
        <f t="shared" si="199"/>
        <v>7.2075783023804419E-3</v>
      </c>
      <c r="CM225" s="41">
        <f t="shared" si="200"/>
        <v>6.3565014780256876E-2</v>
      </c>
      <c r="CN225" s="41">
        <f t="shared" si="201"/>
        <v>0</v>
      </c>
      <c r="CO225" s="41">
        <f t="shared" si="202"/>
        <v>9.9344270465570594E-4</v>
      </c>
      <c r="CP225" s="41">
        <f t="shared" si="203"/>
        <v>-2.4692612590371411E-2</v>
      </c>
      <c r="CQ225" s="41">
        <f t="shared" si="204"/>
        <v>-6.3713616397317679E-4</v>
      </c>
      <c r="CR225" s="41">
        <f t="shared" si="205"/>
        <v>-2.4014841481652269E-2</v>
      </c>
      <c r="CS225" s="41">
        <f t="shared" si="206"/>
        <v>1.2299021148758431E-2</v>
      </c>
      <c r="CT225" s="41">
        <f t="shared" si="207"/>
        <v>-1.6090108057006626E-3</v>
      </c>
      <c r="CU225" s="41">
        <f t="shared" si="208"/>
        <v>0</v>
      </c>
      <c r="CV225" s="41">
        <f t="shared" si="209"/>
        <v>2.2372297754532984E-2</v>
      </c>
      <c r="CW225" s="41">
        <f t="shared" si="210"/>
        <v>2.1599245799118781E-2</v>
      </c>
      <c r="CX225" s="41">
        <f t="shared" si="211"/>
        <v>1.1198603916034694E-2</v>
      </c>
      <c r="CY225" s="41">
        <f t="shared" si="212"/>
        <v>-6.0751662406074054E-2</v>
      </c>
      <c r="CZ225" s="41">
        <f t="shared" si="213"/>
        <v>3.9138862206382517E-3</v>
      </c>
      <c r="DA225" s="41">
        <f t="shared" si="214"/>
        <v>1.0405235172492758E-2</v>
      </c>
      <c r="DB225" s="41">
        <f t="shared" si="215"/>
        <v>-4.1987465463497161E-3</v>
      </c>
      <c r="DC225" s="41">
        <f t="shared" si="216"/>
        <v>-3.1909469293990883E-2</v>
      </c>
      <c r="DD225" s="41">
        <f t="shared" si="217"/>
        <v>5.4037003708248066E-3</v>
      </c>
      <c r="DE225" s="41">
        <f t="shared" si="218"/>
        <v>1.4015185845387098E-2</v>
      </c>
      <c r="DF225" s="41">
        <f t="shared" si="219"/>
        <v>2.8027257361834595E-3</v>
      </c>
      <c r="DG225" s="41">
        <f t="shared" si="220"/>
        <v>6.3472677603201447E-3</v>
      </c>
      <c r="DH225" s="47">
        <f t="shared" si="221"/>
        <v>5.3788115925148443E-3</v>
      </c>
    </row>
    <row r="226" spans="1:112">
      <c r="A226" s="43">
        <v>42177</v>
      </c>
      <c r="B226" s="34">
        <v>16.239999999999998</v>
      </c>
      <c r="C226" s="34">
        <v>4.4252719999999997</v>
      </c>
      <c r="D226" s="34"/>
      <c r="E226" s="34">
        <v>11.07</v>
      </c>
      <c r="F226" s="34">
        <v>19.260000000000002</v>
      </c>
      <c r="G226" s="34">
        <v>85.802588999999998</v>
      </c>
      <c r="H226" s="34">
        <v>11.528359</v>
      </c>
      <c r="I226" s="34">
        <v>13.1</v>
      </c>
      <c r="J226" s="34">
        <v>432.58663899999999</v>
      </c>
      <c r="K226" s="34">
        <v>3.91</v>
      </c>
      <c r="L226" s="34">
        <v>68.470000999999996</v>
      </c>
      <c r="M226" s="34">
        <v>19.360001</v>
      </c>
      <c r="N226" s="34">
        <v>40.603076999999999</v>
      </c>
      <c r="O226" s="34">
        <v>7.37</v>
      </c>
      <c r="P226" s="34">
        <v>38.099997999999999</v>
      </c>
      <c r="Q226" s="34">
        <v>15.94</v>
      </c>
      <c r="R226" s="34">
        <v>38.279998999999997</v>
      </c>
      <c r="S226" s="34">
        <v>75.139336</v>
      </c>
      <c r="T226" s="34">
        <v>16.597179000000001</v>
      </c>
      <c r="U226" s="34">
        <v>35.709999000000003</v>
      </c>
      <c r="V226" s="34">
        <v>4.1931139999999996</v>
      </c>
      <c r="W226" s="34">
        <v>42.91</v>
      </c>
      <c r="X226" s="34">
        <v>27.790001</v>
      </c>
      <c r="Y226" s="34">
        <v>14.426270000000001</v>
      </c>
      <c r="Z226" s="34">
        <v>25.296946999999999</v>
      </c>
      <c r="AA226" s="34">
        <v>80.146759000000003</v>
      </c>
      <c r="AB226" s="34">
        <v>38.495601999999998</v>
      </c>
      <c r="AC226" s="34">
        <v>15.62</v>
      </c>
      <c r="AD226" s="34">
        <v>54.470001000000003</v>
      </c>
      <c r="AE226" s="34">
        <v>26.49119</v>
      </c>
      <c r="AF226" s="34">
        <v>6.41</v>
      </c>
      <c r="AG226" s="34">
        <v>171.5</v>
      </c>
      <c r="AH226" s="34">
        <v>36.726802999999997</v>
      </c>
      <c r="AI226" s="34">
        <v>77.509551999999999</v>
      </c>
      <c r="AJ226" s="34">
        <v>8.1207440000000002</v>
      </c>
      <c r="AK226" s="34">
        <v>20.5</v>
      </c>
      <c r="AL226" s="34">
        <v>1.92</v>
      </c>
      <c r="AM226" s="34">
        <v>28.421085000000001</v>
      </c>
      <c r="AN226" s="34">
        <v>28.900002000000001</v>
      </c>
      <c r="AO226" s="34">
        <v>57.794285000000002</v>
      </c>
      <c r="AP226" s="34">
        <v>6.19</v>
      </c>
      <c r="AQ226" s="34">
        <v>12.69</v>
      </c>
      <c r="AR226" s="34">
        <v>8.9499999999999993</v>
      </c>
      <c r="AS226" s="34">
        <v>34.056094999999999</v>
      </c>
      <c r="AT226" s="34">
        <v>12.4781</v>
      </c>
      <c r="AU226" s="34">
        <v>9.1199999999999992</v>
      </c>
      <c r="AV226" s="34">
        <v>14.45275</v>
      </c>
      <c r="AW226" s="34">
        <v>34.974243000000001</v>
      </c>
      <c r="AX226" s="34">
        <v>14.15</v>
      </c>
      <c r="AY226" s="34">
        <v>19.16</v>
      </c>
      <c r="AZ226" s="34">
        <v>63.299999</v>
      </c>
      <c r="BA226" s="34">
        <v>40.970001000000003</v>
      </c>
      <c r="BB226" s="34">
        <v>21.994730000000001</v>
      </c>
      <c r="BC226" s="34">
        <v>32.222935</v>
      </c>
      <c r="BD226" s="34"/>
      <c r="BE226" s="38"/>
      <c r="BF226" s="41">
        <f t="shared" si="169"/>
        <v>3.7006417747369562E-2</v>
      </c>
      <c r="BG226" s="41">
        <f t="shared" si="170"/>
        <v>-2.0834170769778504E-2</v>
      </c>
      <c r="BH226" s="41"/>
      <c r="BI226" s="41">
        <f t="shared" si="171"/>
        <v>2.0995750709045351E-2</v>
      </c>
      <c r="BJ226" s="41">
        <f t="shared" si="172"/>
        <v>-1.8009284832664625E-2</v>
      </c>
      <c r="BK226" s="41">
        <f t="shared" si="173"/>
        <v>-3.9245629609383756E-2</v>
      </c>
      <c r="BL226" s="41">
        <f t="shared" si="174"/>
        <v>1.6529346768229106E-2</v>
      </c>
      <c r="BM226" s="41">
        <f t="shared" si="175"/>
        <v>1.2288941134351314E-2</v>
      </c>
      <c r="BN226" s="41">
        <f t="shared" si="176"/>
        <v>-4.8309950156855538E-3</v>
      </c>
      <c r="BO226" s="41">
        <f t="shared" si="177"/>
        <v>2.3286951378790693E-2</v>
      </c>
      <c r="BP226" s="41">
        <f t="shared" si="178"/>
        <v>-1.5218730066178392E-2</v>
      </c>
      <c r="BQ226" s="41">
        <f t="shared" si="179"/>
        <v>2.5860888475394083E-3</v>
      </c>
      <c r="BR226" s="41">
        <f t="shared" si="180"/>
        <v>2.5271865506468656E-3</v>
      </c>
      <c r="BS226" s="41">
        <f t="shared" si="181"/>
        <v>-4.0622940088789038E-3</v>
      </c>
      <c r="BT226" s="41">
        <f t="shared" si="182"/>
        <v>-3.5833296305074223E-2</v>
      </c>
      <c r="BU226" s="41">
        <f t="shared" si="183"/>
        <v>0.12692127476440396</v>
      </c>
      <c r="BV226" s="41">
        <f t="shared" si="184"/>
        <v>4.4606086014365352E-2</v>
      </c>
      <c r="BW226" s="41">
        <f t="shared" si="185"/>
        <v>8.9166771191484893E-3</v>
      </c>
      <c r="BX226" s="47">
        <f t="shared" si="186"/>
        <v>-1.6627398938334752E-2</v>
      </c>
      <c r="BY226" s="47">
        <f t="shared" si="187"/>
        <v>-2.5171318706969773E-3</v>
      </c>
      <c r="BZ226" s="41">
        <f t="shared" si="188"/>
        <v>-6.1525273244707766E-2</v>
      </c>
      <c r="CA226" s="41">
        <f t="shared" si="189"/>
        <v>-2.3297216074089235E-4</v>
      </c>
      <c r="CB226" s="41">
        <f t="shared" si="190"/>
        <v>-7.5282304366252805E-3</v>
      </c>
      <c r="CC226" s="41">
        <f t="shared" si="191"/>
        <v>-6.0625751467473102E-3</v>
      </c>
      <c r="CD226" s="41">
        <f t="shared" si="192"/>
        <v>4.1813057894207521E-2</v>
      </c>
      <c r="CE226" s="41">
        <f t="shared" si="193"/>
        <v>-2.113761627315244E-2</v>
      </c>
      <c r="CF226" s="41">
        <f t="shared" si="194"/>
        <v>-1.4818612155780364E-2</v>
      </c>
      <c r="CG226" s="41">
        <f t="shared" si="168"/>
        <v>-4.4600265075294245E-3</v>
      </c>
      <c r="CH226" s="41">
        <f t="shared" si="195"/>
        <v>-8.591552711140529E-3</v>
      </c>
      <c r="CI226" s="41">
        <f t="shared" si="196"/>
        <v>1.3958147737096679E-3</v>
      </c>
      <c r="CJ226" s="41">
        <f t="shared" si="197"/>
        <v>-7.7700468619317882E-3</v>
      </c>
      <c r="CK226" s="41">
        <f t="shared" si="198"/>
        <v>2.0429366867685543E-3</v>
      </c>
      <c r="CL226" s="41">
        <f t="shared" si="199"/>
        <v>-2.477991975624281E-4</v>
      </c>
      <c r="CM226" s="41">
        <f t="shared" si="200"/>
        <v>1.3845165072463429E-3</v>
      </c>
      <c r="CN226" s="41">
        <f t="shared" si="201"/>
        <v>0</v>
      </c>
      <c r="CO226" s="41">
        <f t="shared" si="202"/>
        <v>1.7717048506380544E-2</v>
      </c>
      <c r="CP226" s="41">
        <f t="shared" si="203"/>
        <v>-4.0821994520255166E-2</v>
      </c>
      <c r="CQ226" s="41">
        <f t="shared" si="204"/>
        <v>-1.2760544123132905E-3</v>
      </c>
      <c r="CR226" s="41">
        <f t="shared" si="205"/>
        <v>3.4662424584143547E-3</v>
      </c>
      <c r="CS226" s="41">
        <f t="shared" si="206"/>
        <v>-1.1012877022137872E-2</v>
      </c>
      <c r="CT226" s="41">
        <f t="shared" si="207"/>
        <v>-3.2258092488825657E-3</v>
      </c>
      <c r="CU226" s="41">
        <f t="shared" si="208"/>
        <v>1.1890746521521773E-2</v>
      </c>
      <c r="CV226" s="41">
        <f t="shared" si="209"/>
        <v>-1.0005642117321058E-2</v>
      </c>
      <c r="CW226" s="41">
        <f t="shared" si="210"/>
        <v>-5.7143051116229585E-3</v>
      </c>
      <c r="CX226" s="41">
        <f t="shared" si="211"/>
        <v>-2.2299830282965596E-3</v>
      </c>
      <c r="CY226" s="41">
        <f t="shared" si="212"/>
        <v>-1.5234244571848085E-2</v>
      </c>
      <c r="CZ226" s="41">
        <f t="shared" si="213"/>
        <v>5.8422215687733182E-3</v>
      </c>
      <c r="DA226" s="41">
        <f t="shared" si="214"/>
        <v>5.5215824174838597E-3</v>
      </c>
      <c r="DB226" s="41">
        <f t="shared" si="215"/>
        <v>-7.7437908969031771E-3</v>
      </c>
      <c r="DC226" s="41">
        <f t="shared" si="216"/>
        <v>-1.399349084663418E-2</v>
      </c>
      <c r="DD226" s="41">
        <f t="shared" si="217"/>
        <v>3.3230349696238334E-3</v>
      </c>
      <c r="DE226" s="41">
        <f t="shared" si="218"/>
        <v>-6.7478444094680276E-2</v>
      </c>
      <c r="DF226" s="41">
        <f t="shared" si="219"/>
        <v>-1.3282507713001381E-2</v>
      </c>
      <c r="DG226" s="41">
        <f t="shared" si="220"/>
        <v>1.13843195497295E-2</v>
      </c>
      <c r="DH226" s="41"/>
    </row>
    <row r="227" spans="1:112">
      <c r="A227" s="43">
        <v>42178</v>
      </c>
      <c r="B227" s="34">
        <v>16.34</v>
      </c>
      <c r="C227" s="34">
        <v>4.349577</v>
      </c>
      <c r="D227" s="34"/>
      <c r="E227" s="34">
        <v>10.92</v>
      </c>
      <c r="F227" s="34">
        <v>809.20001200000002</v>
      </c>
      <c r="G227" s="34">
        <v>86.308998000000003</v>
      </c>
      <c r="H227" s="34">
        <v>11.090698</v>
      </c>
      <c r="I227" s="34">
        <v>13.19</v>
      </c>
      <c r="J227" s="34">
        <v>432.58663899999999</v>
      </c>
      <c r="K227" s="34">
        <v>4.01</v>
      </c>
      <c r="L227" s="34">
        <v>72.870002999999997</v>
      </c>
      <c r="M227" s="34">
        <v>18.950001</v>
      </c>
      <c r="N227" s="34">
        <v>40.435378999999998</v>
      </c>
      <c r="O227" s="34">
        <v>7.41</v>
      </c>
      <c r="P227" s="34">
        <v>39.130001</v>
      </c>
      <c r="Q227" s="34">
        <v>16.790001</v>
      </c>
      <c r="R227" s="34">
        <v>38.5</v>
      </c>
      <c r="S227" s="34">
        <v>74.932648</v>
      </c>
      <c r="T227" s="34">
        <v>16.746255999999999</v>
      </c>
      <c r="U227" s="34"/>
      <c r="V227" s="34">
        <v>4.3582700000000001</v>
      </c>
      <c r="W227" s="34">
        <v>43.02</v>
      </c>
      <c r="X227" s="34">
        <v>26.73</v>
      </c>
      <c r="Y227" s="34">
        <v>14.377532</v>
      </c>
      <c r="Z227" s="34">
        <v>24.336199000000001</v>
      </c>
      <c r="AA227" s="34">
        <v>79.644417000000004</v>
      </c>
      <c r="AB227" s="34">
        <v>38.429653000000002</v>
      </c>
      <c r="AC227" s="34">
        <v>15.65</v>
      </c>
      <c r="AD227" s="34">
        <v>54.09</v>
      </c>
      <c r="AE227" s="34">
        <v>26.648213999999999</v>
      </c>
      <c r="AF227" s="34">
        <v>6.36</v>
      </c>
      <c r="AG227" s="34">
        <v>172.54998800000001</v>
      </c>
      <c r="AH227" s="34">
        <v>36.945148000000003</v>
      </c>
      <c r="AI227" s="34">
        <v>76.573668999999995</v>
      </c>
      <c r="AJ227" s="34">
        <v>8.1476860000000002</v>
      </c>
      <c r="AK227" s="34">
        <v>20.9</v>
      </c>
      <c r="AL227" s="34">
        <v>1.92</v>
      </c>
      <c r="AM227" s="34">
        <v>28.412013999999999</v>
      </c>
      <c r="AN227" s="34">
        <v>28.699998999999998</v>
      </c>
      <c r="AO227" s="34">
        <v>58.245716000000002</v>
      </c>
      <c r="AP227" s="34">
        <v>6.2</v>
      </c>
      <c r="AQ227" s="34">
        <v>12.5</v>
      </c>
      <c r="AR227" s="34">
        <v>8.76</v>
      </c>
      <c r="AS227" s="34">
        <v>34.056094999999999</v>
      </c>
      <c r="AT227" s="34">
        <v>12.431680999999999</v>
      </c>
      <c r="AU227" s="34">
        <v>9.4499999999999993</v>
      </c>
      <c r="AV227" s="34">
        <v>14.527587</v>
      </c>
      <c r="AW227" s="34">
        <v>34.128571000000001</v>
      </c>
      <c r="AX227" s="34">
        <v>14.05</v>
      </c>
      <c r="AY227" s="34">
        <v>19.530000999999999</v>
      </c>
      <c r="AZ227" s="34">
        <v>63.52</v>
      </c>
      <c r="BA227" s="34">
        <v>42.32</v>
      </c>
      <c r="BB227" s="34">
        <v>22.859192</v>
      </c>
      <c r="BC227" s="34">
        <v>32.059756999999998</v>
      </c>
      <c r="BD227" s="34"/>
      <c r="BE227" s="38"/>
      <c r="BF227" s="41">
        <f t="shared" si="169"/>
        <v>6.1387546983250624E-3</v>
      </c>
      <c r="BG227" s="41">
        <f t="shared" si="170"/>
        <v>-1.7253146504276434E-2</v>
      </c>
      <c r="BH227" s="41"/>
      <c r="BI227" s="41">
        <f t="shared" si="171"/>
        <v>-1.3642776403786602E-2</v>
      </c>
      <c r="BJ227" s="41">
        <f t="shared" si="172"/>
        <v>3.7380157137530721</v>
      </c>
      <c r="BK227" s="41">
        <f t="shared" si="173"/>
        <v>5.8846759850782592E-3</v>
      </c>
      <c r="BL227" s="41">
        <f t="shared" si="174"/>
        <v>-3.8703260813812743E-2</v>
      </c>
      <c r="BM227" s="41">
        <f t="shared" si="175"/>
        <v>6.8467365221174586E-3</v>
      </c>
      <c r="BN227" s="41">
        <f t="shared" si="176"/>
        <v>0</v>
      </c>
      <c r="BO227" s="41">
        <f t="shared" si="177"/>
        <v>2.525386732120341E-2</v>
      </c>
      <c r="BP227" s="41">
        <f t="shared" si="178"/>
        <v>6.2281365113487613E-2</v>
      </c>
      <c r="BQ227" s="41">
        <f t="shared" si="179"/>
        <v>-2.1405149202439737E-2</v>
      </c>
      <c r="BR227" s="41">
        <f t="shared" si="180"/>
        <v>-4.1387323415027861E-3</v>
      </c>
      <c r="BS227" s="41">
        <f t="shared" si="181"/>
        <v>5.4127331067502591E-3</v>
      </c>
      <c r="BT227" s="41">
        <f t="shared" si="182"/>
        <v>2.6675232138944658E-2</v>
      </c>
      <c r="BU227" s="41">
        <f t="shared" si="183"/>
        <v>5.1951857286640118E-2</v>
      </c>
      <c r="BV227" s="41">
        <f t="shared" si="184"/>
        <v>5.7307008322873476E-3</v>
      </c>
      <c r="BW227" s="41">
        <f t="shared" si="185"/>
        <v>-2.7545198667461739E-3</v>
      </c>
      <c r="BX227" s="47">
        <f t="shared" si="186"/>
        <v>8.9419697360990039E-3</v>
      </c>
      <c r="BY227" s="41"/>
      <c r="BZ227" s="41">
        <f t="shared" si="188"/>
        <v>3.8631533638741083E-2</v>
      </c>
      <c r="CA227" s="41">
        <f t="shared" si="189"/>
        <v>2.5602248361508871E-3</v>
      </c>
      <c r="CB227" s="41">
        <f t="shared" si="190"/>
        <v>-3.8889749587751023E-2</v>
      </c>
      <c r="CC227" s="41">
        <f t="shared" si="191"/>
        <v>-3.3841398100100395E-3</v>
      </c>
      <c r="CD227" s="41">
        <f t="shared" si="192"/>
        <v>-3.8718803845705793E-2</v>
      </c>
      <c r="CE227" s="41">
        <f t="shared" si="193"/>
        <v>-6.2875018193662494E-3</v>
      </c>
      <c r="CF227" s="41">
        <f t="shared" si="194"/>
        <v>-1.7146258704551496E-3</v>
      </c>
      <c r="CG227" s="41">
        <f t="shared" si="168"/>
        <v>-1.6093041230632647E-2</v>
      </c>
      <c r="CH227" s="41">
        <f t="shared" si="195"/>
        <v>-7.0007838709768601E-3</v>
      </c>
      <c r="CI227" s="41">
        <f t="shared" si="196"/>
        <v>5.9099065932736849E-3</v>
      </c>
      <c r="CJ227" s="41">
        <f t="shared" si="197"/>
        <v>-7.8308935805478323E-3</v>
      </c>
      <c r="CK227" s="41">
        <f t="shared" si="198"/>
        <v>6.1037133929559839E-3</v>
      </c>
      <c r="CL227" s="41">
        <f t="shared" si="199"/>
        <v>5.9275107103535672E-3</v>
      </c>
      <c r="CM227" s="41">
        <f t="shared" si="200"/>
        <v>-1.2147909461547477E-2</v>
      </c>
      <c r="CN227" s="41">
        <f t="shared" si="201"/>
        <v>3.3121849656975733E-3</v>
      </c>
      <c r="CO227" s="41">
        <f t="shared" si="202"/>
        <v>1.9324272826402842E-2</v>
      </c>
      <c r="CP227" s="41">
        <f t="shared" si="203"/>
        <v>0</v>
      </c>
      <c r="CQ227" s="41">
        <f t="shared" si="204"/>
        <v>-3.1921539513549211E-4</v>
      </c>
      <c r="CR227" s="41">
        <f t="shared" si="205"/>
        <v>-6.9445764001671564E-3</v>
      </c>
      <c r="CS227" s="41">
        <f t="shared" si="206"/>
        <v>7.7806493195534867E-3</v>
      </c>
      <c r="CT227" s="41">
        <f t="shared" si="207"/>
        <v>1.6142053545412009E-3</v>
      </c>
      <c r="CU227" s="41">
        <f t="shared" si="208"/>
        <v>-1.5085637418040762E-2</v>
      </c>
      <c r="CV227" s="41">
        <f t="shared" si="209"/>
        <v>-2.1457627338463851E-2</v>
      </c>
      <c r="CW227" s="41">
        <f t="shared" si="210"/>
        <v>0</v>
      </c>
      <c r="CX227" s="41">
        <f t="shared" si="211"/>
        <v>-3.7269740533871945E-3</v>
      </c>
      <c r="CY227" s="41">
        <f t="shared" si="212"/>
        <v>3.5544937419411289E-2</v>
      </c>
      <c r="CZ227" s="41">
        <f t="shared" si="213"/>
        <v>5.1646857212164421E-3</v>
      </c>
      <c r="DA227" s="41">
        <f t="shared" si="214"/>
        <v>-2.4476983566963432E-2</v>
      </c>
      <c r="DB227" s="41">
        <f t="shared" si="215"/>
        <v>-7.0922283094917984E-3</v>
      </c>
      <c r="DC227" s="41">
        <f t="shared" si="216"/>
        <v>1.9127023549148709E-2</v>
      </c>
      <c r="DD227" s="41">
        <f t="shared" si="217"/>
        <v>3.4695035865383475E-3</v>
      </c>
      <c r="DE227" s="41">
        <f t="shared" si="218"/>
        <v>3.2419671583160892E-2</v>
      </c>
      <c r="DF227" s="41">
        <f t="shared" si="219"/>
        <v>3.855043295201728E-2</v>
      </c>
      <c r="DG227" s="41">
        <f t="shared" si="220"/>
        <v>-5.0768984749801844E-3</v>
      </c>
      <c r="DH227" s="41"/>
    </row>
    <row r="228" spans="1:112">
      <c r="A228" s="43">
        <v>42179</v>
      </c>
      <c r="B228" s="34">
        <v>16.700001</v>
      </c>
      <c r="C228" s="34">
        <v>4.4776769999999999</v>
      </c>
      <c r="D228" s="34"/>
      <c r="E228" s="34">
        <v>10.7</v>
      </c>
      <c r="F228" s="34">
        <v>808.40002400000003</v>
      </c>
      <c r="G228" s="34">
        <v>84.927909999999997</v>
      </c>
      <c r="H228" s="34">
        <v>11.299581999999999</v>
      </c>
      <c r="I228" s="34">
        <v>13.35</v>
      </c>
      <c r="J228" s="34">
        <v>428.396973</v>
      </c>
      <c r="K228" s="34">
        <v>4.01</v>
      </c>
      <c r="L228" s="34">
        <v>65.519997000000004</v>
      </c>
      <c r="M228" s="34">
        <v>18.399999999999999</v>
      </c>
      <c r="N228" s="34">
        <v>40.500594999999997</v>
      </c>
      <c r="O228" s="34">
        <v>7.4</v>
      </c>
      <c r="P228" s="34">
        <v>37.520000000000003</v>
      </c>
      <c r="Q228" s="34">
        <v>16.540001</v>
      </c>
      <c r="R228" s="34">
        <v>40.020000000000003</v>
      </c>
      <c r="S228" s="34">
        <v>75.045387000000005</v>
      </c>
      <c r="T228" s="34">
        <v>16.984777000000001</v>
      </c>
      <c r="U228" s="34"/>
      <c r="V228" s="34">
        <v>4.1839409999999999</v>
      </c>
      <c r="W228" s="34">
        <v>42.540000999999997</v>
      </c>
      <c r="X228" s="34">
        <v>26.549999</v>
      </c>
      <c r="Y228" s="34">
        <v>14.104602</v>
      </c>
      <c r="Z228" s="34">
        <v>24.160762999999999</v>
      </c>
      <c r="AA228" s="34">
        <v>74.599884000000003</v>
      </c>
      <c r="AB228" s="34">
        <v>38.090485000000001</v>
      </c>
      <c r="AC228" s="34">
        <v>15.46</v>
      </c>
      <c r="AD228" s="34">
        <v>53.709999000000003</v>
      </c>
      <c r="AE228" s="34">
        <v>26.565079000000001</v>
      </c>
      <c r="AF228" s="34">
        <v>6.11</v>
      </c>
      <c r="AG228" s="34">
        <v>177.45001199999999</v>
      </c>
      <c r="AH228" s="34">
        <v>36.845073999999997</v>
      </c>
      <c r="AI228" s="34">
        <v>76.271491999999995</v>
      </c>
      <c r="AJ228" s="34">
        <v>8.5081539999999993</v>
      </c>
      <c r="AK228" s="34">
        <v>21.209999</v>
      </c>
      <c r="AL228" s="34">
        <v>2.0099999999999998</v>
      </c>
      <c r="AM228" s="34">
        <v>28.548089999999998</v>
      </c>
      <c r="AN228" s="34">
        <v>28.299999</v>
      </c>
      <c r="AO228" s="34">
        <v>57.634284999999998</v>
      </c>
      <c r="AP228" s="34">
        <v>6.23</v>
      </c>
      <c r="AQ228" s="34">
        <v>12.75</v>
      </c>
      <c r="AR228" s="34">
        <v>8.6999999999999993</v>
      </c>
      <c r="AS228" s="34">
        <v>33.519390000000001</v>
      </c>
      <c r="AT228" s="34">
        <v>12.422396000000001</v>
      </c>
      <c r="AU228" s="34">
        <v>9.98</v>
      </c>
      <c r="AV228" s="34">
        <v>14.434042</v>
      </c>
      <c r="AW228" s="34">
        <v>34.103447000000003</v>
      </c>
      <c r="AX228" s="34">
        <v>13.87</v>
      </c>
      <c r="AY228" s="34">
        <v>19.73</v>
      </c>
      <c r="AZ228" s="34">
        <v>63.59</v>
      </c>
      <c r="BA228" s="34">
        <v>43.049999</v>
      </c>
      <c r="BB228" s="34">
        <v>22.529446</v>
      </c>
      <c r="BC228" s="34">
        <v>32.579014000000001</v>
      </c>
      <c r="BD228" s="34"/>
      <c r="BE228" s="38"/>
      <c r="BF228" s="41">
        <f t="shared" si="169"/>
        <v>2.1792689871090253E-2</v>
      </c>
      <c r="BG228" s="41">
        <f t="shared" si="170"/>
        <v>2.9025786166642614E-2</v>
      </c>
      <c r="BH228" s="41"/>
      <c r="BI228" s="41">
        <f t="shared" si="171"/>
        <v>-2.0352228848898535E-2</v>
      </c>
      <c r="BJ228" s="41">
        <f t="shared" si="172"/>
        <v>-9.8910490531285049E-4</v>
      </c>
      <c r="BK228" s="41">
        <f t="shared" si="173"/>
        <v>-1.6131077860913504E-2</v>
      </c>
      <c r="BL228" s="41">
        <f t="shared" si="174"/>
        <v>1.8658994916787953E-2</v>
      </c>
      <c r="BM228" s="41">
        <f t="shared" si="175"/>
        <v>1.2057418117035298E-2</v>
      </c>
      <c r="BN228" s="41">
        <f t="shared" si="176"/>
        <v>-9.7323549752671712E-3</v>
      </c>
      <c r="BO228" s="41">
        <f t="shared" si="177"/>
        <v>0</v>
      </c>
      <c r="BP228" s="41">
        <f t="shared" si="178"/>
        <v>-0.10632167909412821</v>
      </c>
      <c r="BQ228" s="41">
        <f t="shared" si="179"/>
        <v>-2.9453319683942662E-2</v>
      </c>
      <c r="BR228" s="41">
        <f t="shared" si="180"/>
        <v>1.6115457908559398E-3</v>
      </c>
      <c r="BS228" s="41">
        <f t="shared" si="181"/>
        <v>-1.3504390978714624E-3</v>
      </c>
      <c r="BT228" s="41">
        <f t="shared" si="182"/>
        <v>-4.2015337640136236E-2</v>
      </c>
      <c r="BU228" s="41">
        <f t="shared" si="183"/>
        <v>-1.5001780593673608E-2</v>
      </c>
      <c r="BV228" s="41">
        <f t="shared" si="184"/>
        <v>3.8721087861848996E-2</v>
      </c>
      <c r="BW228" s="41">
        <f t="shared" si="185"/>
        <v>1.503407098708928E-3</v>
      </c>
      <c r="BX228" s="47">
        <f t="shared" si="186"/>
        <v>1.4142761396519758E-2</v>
      </c>
      <c r="BY228" s="41"/>
      <c r="BZ228" s="41">
        <f t="shared" si="188"/>
        <v>-4.0821564303770992E-2</v>
      </c>
      <c r="CA228" s="41">
        <f t="shared" si="189"/>
        <v>-1.1220290560205974E-2</v>
      </c>
      <c r="CB228" s="41">
        <f t="shared" si="190"/>
        <v>-6.7568201276640011E-3</v>
      </c>
      <c r="CC228" s="41">
        <f t="shared" si="191"/>
        <v>-1.9165583191665479E-2</v>
      </c>
      <c r="CD228" s="41">
        <f t="shared" si="192"/>
        <v>-7.2349589757971658E-3</v>
      </c>
      <c r="CE228" s="41">
        <f t="shared" si="193"/>
        <v>-6.543298748866766E-2</v>
      </c>
      <c r="CF228" s="41">
        <f t="shared" si="194"/>
        <v>-8.8648617216395345E-3</v>
      </c>
      <c r="CG228" s="41">
        <f t="shared" si="168"/>
        <v>-4.5528533929142532E-3</v>
      </c>
      <c r="CH228" s="41">
        <f t="shared" si="195"/>
        <v>-7.0501405844745641E-3</v>
      </c>
      <c r="CI228" s="41">
        <f t="shared" si="196"/>
        <v>-3.1245977443270954E-3</v>
      </c>
      <c r="CJ228" s="41">
        <f t="shared" si="197"/>
        <v>-4.0101604168526872E-2</v>
      </c>
      <c r="CK228" s="41">
        <f t="shared" si="198"/>
        <v>2.8001966718235422E-2</v>
      </c>
      <c r="CL228" s="41">
        <f t="shared" si="199"/>
        <v>-2.7123935568145251E-3</v>
      </c>
      <c r="CM228" s="41">
        <f t="shared" si="200"/>
        <v>-3.9540328489121226E-3</v>
      </c>
      <c r="CN228" s="41">
        <f t="shared" si="201"/>
        <v>4.3291037227688706E-2</v>
      </c>
      <c r="CO228" s="41">
        <f t="shared" si="202"/>
        <v>1.4723562458252761E-2</v>
      </c>
      <c r="CP228" s="41">
        <f t="shared" si="203"/>
        <v>4.5809536031294201E-2</v>
      </c>
      <c r="CQ228" s="41">
        <f t="shared" si="204"/>
        <v>4.777949803986649E-3</v>
      </c>
      <c r="CR228" s="41">
        <f t="shared" si="205"/>
        <v>-1.4035318608866906E-2</v>
      </c>
      <c r="CS228" s="41">
        <f t="shared" si="206"/>
        <v>-1.0552928357121556E-2</v>
      </c>
      <c r="CT228" s="41">
        <f t="shared" si="207"/>
        <v>4.8270407483159443E-3</v>
      </c>
      <c r="CU228" s="41">
        <f t="shared" si="208"/>
        <v>1.980262729617973E-2</v>
      </c>
      <c r="CV228" s="41">
        <f t="shared" si="209"/>
        <v>-6.8728792877620643E-3</v>
      </c>
      <c r="CW228" s="41">
        <f t="shared" si="210"/>
        <v>-1.5884940687495904E-2</v>
      </c>
      <c r="CX228" s="41">
        <f t="shared" si="211"/>
        <v>-7.4716115444107114E-4</v>
      </c>
      <c r="CY228" s="41">
        <f t="shared" si="212"/>
        <v>5.456834881772131E-2</v>
      </c>
      <c r="CZ228" s="41">
        <f t="shared" si="213"/>
        <v>-6.4599491492597413E-3</v>
      </c>
      <c r="DA228" s="41">
        <f t="shared" si="214"/>
        <v>-7.3642849418433919E-4</v>
      </c>
      <c r="DB228" s="41">
        <f t="shared" si="215"/>
        <v>-1.2894161453014644E-2</v>
      </c>
      <c r="DC228" s="41">
        <f t="shared" si="216"/>
        <v>1.0188523942660805E-2</v>
      </c>
      <c r="DD228" s="41">
        <f t="shared" si="217"/>
        <v>1.1014083404360709E-3</v>
      </c>
      <c r="DE228" s="41">
        <f t="shared" si="218"/>
        <v>1.7102420094891865E-2</v>
      </c>
      <c r="DF228" s="41">
        <f t="shared" si="219"/>
        <v>-1.45301474546718E-2</v>
      </c>
      <c r="DG228" s="41">
        <f t="shared" si="220"/>
        <v>1.6066771135996603E-2</v>
      </c>
      <c r="DH228" s="41"/>
    </row>
    <row r="229" spans="1:112">
      <c r="A229" s="43">
        <v>42180</v>
      </c>
      <c r="B229" s="34">
        <v>16.260000000000002</v>
      </c>
      <c r="C229" s="34">
        <v>4.349577</v>
      </c>
      <c r="D229" s="34"/>
      <c r="E229" s="34">
        <v>10.85</v>
      </c>
      <c r="F229" s="34">
        <v>22.74</v>
      </c>
      <c r="G229" s="34">
        <v>85.388267999999997</v>
      </c>
      <c r="H229" s="34">
        <v>11.200115</v>
      </c>
      <c r="I229" s="34">
        <v>13.73</v>
      </c>
      <c r="J229" s="34">
        <v>434.68151899999998</v>
      </c>
      <c r="K229" s="34">
        <v>3.86</v>
      </c>
      <c r="L229" s="34">
        <v>63.169998</v>
      </c>
      <c r="M229" s="34">
        <v>18.299999</v>
      </c>
      <c r="N229" s="34">
        <v>40.491267999999998</v>
      </c>
      <c r="O229" s="34">
        <v>7.19</v>
      </c>
      <c r="P229" s="34">
        <v>36.659999999999997</v>
      </c>
      <c r="Q229" s="34">
        <v>16.459999</v>
      </c>
      <c r="R229" s="34">
        <v>38.18</v>
      </c>
      <c r="S229" s="34">
        <v>75.430594999999997</v>
      </c>
      <c r="T229" s="34">
        <v>16.945022999999999</v>
      </c>
      <c r="U229" s="34"/>
      <c r="V229" s="34">
        <v>4.156415</v>
      </c>
      <c r="W229" s="34">
        <v>42.130001</v>
      </c>
      <c r="X229" s="34">
        <v>25.93</v>
      </c>
      <c r="Y229" s="34">
        <v>14.104602</v>
      </c>
      <c r="Z229" s="34">
        <v>24.753914000000002</v>
      </c>
      <c r="AA229" s="34">
        <v>77.408698999999999</v>
      </c>
      <c r="AB229" s="34">
        <v>38.175277999999999</v>
      </c>
      <c r="AC229" s="34">
        <v>15.59</v>
      </c>
      <c r="AD229" s="34">
        <v>52.599997999999999</v>
      </c>
      <c r="AE229" s="34">
        <v>26.472712999999999</v>
      </c>
      <c r="AF229" s="34">
        <v>6.16</v>
      </c>
      <c r="AG229" s="34">
        <v>183.39999399999999</v>
      </c>
      <c r="AH229" s="34">
        <v>37.463711000000004</v>
      </c>
      <c r="AI229" s="34">
        <v>76.602942999999996</v>
      </c>
      <c r="AJ229" s="34">
        <v>8.5081539999999993</v>
      </c>
      <c r="AK229" s="34">
        <v>22.030000999999999</v>
      </c>
      <c r="AL229" s="34">
        <v>2.25</v>
      </c>
      <c r="AM229" s="34">
        <v>29.04702</v>
      </c>
      <c r="AN229" s="34">
        <v>28.099997999999999</v>
      </c>
      <c r="AO229" s="34">
        <v>58.125712999999998</v>
      </c>
      <c r="AP229" s="34">
        <v>6.33</v>
      </c>
      <c r="AQ229" s="34">
        <v>12.88</v>
      </c>
      <c r="AR229" s="34">
        <v>8.69</v>
      </c>
      <c r="AS229" s="34">
        <v>33.714561000000003</v>
      </c>
      <c r="AT229" s="34">
        <v>12.413112</v>
      </c>
      <c r="AU229" s="34">
        <v>9.89</v>
      </c>
      <c r="AV229" s="34">
        <v>14.36856</v>
      </c>
      <c r="AW229" s="34">
        <v>33.760147000000003</v>
      </c>
      <c r="AX229" s="34">
        <v>13.38</v>
      </c>
      <c r="AY229" s="34">
        <v>19.41</v>
      </c>
      <c r="AZ229" s="34">
        <v>62.650002000000001</v>
      </c>
      <c r="BA229" s="34">
        <v>41.740001999999997</v>
      </c>
      <c r="BB229" s="34">
        <v>23.180021</v>
      </c>
      <c r="BC229" s="34">
        <v>32.655945000000003</v>
      </c>
      <c r="BD229" s="34"/>
      <c r="BE229" s="38"/>
      <c r="BF229" s="41">
        <f t="shared" si="169"/>
        <v>-2.6700675183282584E-2</v>
      </c>
      <c r="BG229" s="41">
        <f t="shared" si="170"/>
        <v>-2.9025786166642639E-2</v>
      </c>
      <c r="BH229" s="41"/>
      <c r="BI229" s="41">
        <f t="shared" si="171"/>
        <v>1.3921338518608014E-2</v>
      </c>
      <c r="BJ229" s="41">
        <f t="shared" si="172"/>
        <v>-3.5709315268953485</v>
      </c>
      <c r="BK229" s="41">
        <f t="shared" si="173"/>
        <v>5.4059353202475444E-3</v>
      </c>
      <c r="BL229" s="41">
        <f t="shared" si="174"/>
        <v>-8.8416877781851665E-3</v>
      </c>
      <c r="BM229" s="41">
        <f t="shared" si="175"/>
        <v>2.8066834933621301E-2</v>
      </c>
      <c r="BN229" s="41">
        <f t="shared" si="176"/>
        <v>1.456334999095262E-2</v>
      </c>
      <c r="BO229" s="41">
        <f t="shared" si="177"/>
        <v>-3.8124057841738328E-2</v>
      </c>
      <c r="BP229" s="41">
        <f t="shared" si="178"/>
        <v>-3.6525920507257024E-2</v>
      </c>
      <c r="BQ229" s="41">
        <f t="shared" si="179"/>
        <v>-5.4496594123748694E-3</v>
      </c>
      <c r="BR229" s="41">
        <f t="shared" si="180"/>
        <v>-2.3031943446537019E-4</v>
      </c>
      <c r="BS229" s="41">
        <f t="shared" si="181"/>
        <v>-2.8788828477168793E-2</v>
      </c>
      <c r="BT229" s="41">
        <f t="shared" si="182"/>
        <v>-2.3187881726465191E-2</v>
      </c>
      <c r="BU229" s="41">
        <f t="shared" si="183"/>
        <v>-4.8486155594551121E-3</v>
      </c>
      <c r="BV229" s="41">
        <f t="shared" si="184"/>
        <v>-4.7067510857985856E-2</v>
      </c>
      <c r="BW229" s="41">
        <f t="shared" si="185"/>
        <v>5.1198714417703588E-3</v>
      </c>
      <c r="BX229" s="47">
        <f t="shared" si="186"/>
        <v>-2.3433099040432756E-3</v>
      </c>
      <c r="BY229" s="41"/>
      <c r="BZ229" s="41">
        <f t="shared" si="188"/>
        <v>-6.6007014426116648E-3</v>
      </c>
      <c r="CA229" s="41">
        <f t="shared" si="189"/>
        <v>-9.6847335523980987E-3</v>
      </c>
      <c r="CB229" s="41">
        <f t="shared" si="190"/>
        <v>-2.3629110472590684E-2</v>
      </c>
      <c r="CC229" s="41">
        <f t="shared" si="191"/>
        <v>0</v>
      </c>
      <c r="CD229" s="41">
        <f t="shared" si="192"/>
        <v>2.4253664232036676E-2</v>
      </c>
      <c r="CE229" s="41">
        <f t="shared" si="193"/>
        <v>3.6960212212536141E-2</v>
      </c>
      <c r="CF229" s="41">
        <f t="shared" si="194"/>
        <v>2.2236199207275762E-3</v>
      </c>
      <c r="CG229" s="41">
        <f t="shared" si="168"/>
        <v>-1.8421573567362532E-2</v>
      </c>
      <c r="CH229" s="41">
        <f t="shared" si="195"/>
        <v>-2.088310357801133E-2</v>
      </c>
      <c r="CI229" s="41">
        <f t="shared" si="196"/>
        <v>-3.4830293605778153E-3</v>
      </c>
      <c r="CJ229" s="41">
        <f t="shared" si="197"/>
        <v>8.1500043619244077E-3</v>
      </c>
      <c r="CK229" s="41">
        <f t="shared" si="198"/>
        <v>3.2980580389801617E-2</v>
      </c>
      <c r="CL229" s="41">
        <f t="shared" si="199"/>
        <v>1.6650825148740812E-2</v>
      </c>
      <c r="CM229" s="41">
        <f t="shared" si="200"/>
        <v>4.336258307148442E-3</v>
      </c>
      <c r="CN229" s="41">
        <f t="shared" si="201"/>
        <v>0</v>
      </c>
      <c r="CO229" s="41">
        <f t="shared" si="202"/>
        <v>3.793248477787891E-2</v>
      </c>
      <c r="CP229" s="41">
        <f t="shared" si="203"/>
        <v>0.1127954941453445</v>
      </c>
      <c r="CQ229" s="41">
        <f t="shared" si="204"/>
        <v>1.73258625914871E-2</v>
      </c>
      <c r="CR229" s="41">
        <f t="shared" si="205"/>
        <v>-7.0922641481819034E-3</v>
      </c>
      <c r="CS229" s="41">
        <f t="shared" si="206"/>
        <v>8.4905141792121636E-3</v>
      </c>
      <c r="CT229" s="41">
        <f t="shared" si="207"/>
        <v>1.5923903356722925E-2</v>
      </c>
      <c r="CU229" s="41">
        <f t="shared" si="208"/>
        <v>1.0144449071772456E-2</v>
      </c>
      <c r="CV229" s="41">
        <f t="shared" si="209"/>
        <v>-1.1500863832373297E-3</v>
      </c>
      <c r="CW229" s="41">
        <f t="shared" si="210"/>
        <v>5.8057438335957804E-3</v>
      </c>
      <c r="CX229" s="41">
        <f t="shared" si="211"/>
        <v>-7.4763926169366048E-4</v>
      </c>
      <c r="CY229" s="41">
        <f t="shared" si="212"/>
        <v>-9.0589446887518136E-3</v>
      </c>
      <c r="CZ229" s="41">
        <f t="shared" si="213"/>
        <v>-4.5469581407299904E-3</v>
      </c>
      <c r="DA229" s="41">
        <f t="shared" si="214"/>
        <v>-1.0117440241031131E-2</v>
      </c>
      <c r="DB229" s="41">
        <f t="shared" si="215"/>
        <v>-3.5967179626657769E-2</v>
      </c>
      <c r="DC229" s="41">
        <f t="shared" si="216"/>
        <v>-1.6351922853605129E-2</v>
      </c>
      <c r="DD229" s="41">
        <f t="shared" si="217"/>
        <v>-1.489251201385574E-2</v>
      </c>
      <c r="DE229" s="41">
        <f t="shared" si="218"/>
        <v>-3.0902258080213942E-2</v>
      </c>
      <c r="DF229" s="41">
        <f t="shared" si="219"/>
        <v>2.8467579159082636E-2</v>
      </c>
      <c r="DG229" s="41">
        <f t="shared" si="220"/>
        <v>2.3585830923378861E-3</v>
      </c>
      <c r="DH229" s="41"/>
    </row>
    <row r="230" spans="1:112">
      <c r="A230" s="43">
        <v>42181</v>
      </c>
      <c r="B230" s="34">
        <v>15.85</v>
      </c>
      <c r="C230" s="34">
        <v>4.3146409999999999</v>
      </c>
      <c r="D230" s="34"/>
      <c r="E230" s="34">
        <v>10.31</v>
      </c>
      <c r="F230" s="34">
        <v>919.59997599999997</v>
      </c>
      <c r="G230" s="34">
        <v>87.192902000000004</v>
      </c>
      <c r="H230" s="34">
        <v>11.249848</v>
      </c>
      <c r="I230" s="34">
        <v>13.06</v>
      </c>
      <c r="J230" s="34">
        <v>435.72891199999998</v>
      </c>
      <c r="K230" s="34">
        <v>3.85</v>
      </c>
      <c r="L230" s="34">
        <v>64.379997000000003</v>
      </c>
      <c r="M230" s="34">
        <v>19.010000000000002</v>
      </c>
      <c r="N230" s="34">
        <v>40.127921999999998</v>
      </c>
      <c r="O230" s="34">
        <v>7.19</v>
      </c>
      <c r="P230" s="34">
        <v>38.700001</v>
      </c>
      <c r="Q230" s="34">
        <v>16.23</v>
      </c>
      <c r="R230" s="34">
        <v>38.580002</v>
      </c>
      <c r="S230" s="34">
        <v>74.096519000000001</v>
      </c>
      <c r="T230" s="34">
        <v>17.024529999999999</v>
      </c>
      <c r="U230" s="34"/>
      <c r="V230" s="34">
        <v>4.2481679999999997</v>
      </c>
      <c r="W230" s="34">
        <v>41.279998999999997</v>
      </c>
      <c r="X230" s="34">
        <v>26.389999</v>
      </c>
      <c r="Y230" s="34">
        <v>14.104602</v>
      </c>
      <c r="Z230" s="34">
        <v>24.152407</v>
      </c>
      <c r="AA230" s="34">
        <v>80.146759000000003</v>
      </c>
      <c r="AB230" s="34">
        <v>38.457904999999997</v>
      </c>
      <c r="AC230" s="34">
        <v>15.62</v>
      </c>
      <c r="AD230" s="34">
        <v>51.52</v>
      </c>
      <c r="AE230" s="34">
        <v>25.853843999999999</v>
      </c>
      <c r="AF230" s="34">
        <v>6.17</v>
      </c>
      <c r="AG230" s="34">
        <v>184.10000600000001</v>
      </c>
      <c r="AH230" s="34">
        <v>37.136200000000002</v>
      </c>
      <c r="AI230" s="34">
        <v>74.906700000000001</v>
      </c>
      <c r="AJ230" s="34">
        <v>8.5174439999999993</v>
      </c>
      <c r="AK230" s="34">
        <v>20.879999000000002</v>
      </c>
      <c r="AL230" s="34">
        <v>2.09</v>
      </c>
      <c r="AM230" s="34">
        <v>27.994726</v>
      </c>
      <c r="AN230" s="34">
        <v>28.599997999999999</v>
      </c>
      <c r="AO230" s="34">
        <v>56.971428000000003</v>
      </c>
      <c r="AP230" s="34">
        <v>6.3</v>
      </c>
      <c r="AQ230" s="34">
        <v>13.28</v>
      </c>
      <c r="AR230" s="34">
        <v>8.8000000000000007</v>
      </c>
      <c r="AS230" s="34">
        <v>34.836750000000002</v>
      </c>
      <c r="AT230" s="34">
        <v>12.208857999999999</v>
      </c>
      <c r="AU230" s="34">
        <v>10.35</v>
      </c>
      <c r="AV230" s="34">
        <v>14.396625</v>
      </c>
      <c r="AW230" s="34">
        <v>33.333126</v>
      </c>
      <c r="AX230" s="34">
        <v>12.59</v>
      </c>
      <c r="AY230" s="34">
        <v>19.129999000000002</v>
      </c>
      <c r="AZ230" s="34">
        <v>61</v>
      </c>
      <c r="BA230" s="34">
        <v>42.220001000000003</v>
      </c>
      <c r="BB230" s="34">
        <v>23.037430000000001</v>
      </c>
      <c r="BC230" s="34">
        <v>32.319381999999997</v>
      </c>
      <c r="BD230" s="34"/>
      <c r="BE230" s="38"/>
      <c r="BF230" s="41">
        <f t="shared" si="169"/>
        <v>-2.5538603796375018E-2</v>
      </c>
      <c r="BG230" s="41">
        <f t="shared" si="170"/>
        <v>-8.0644760648016962E-3</v>
      </c>
      <c r="BH230" s="41"/>
      <c r="BI230" s="41">
        <f t="shared" si="171"/>
        <v>-5.1050781957599864E-2</v>
      </c>
      <c r="BJ230" s="41">
        <f t="shared" si="172"/>
        <v>3.6998132784683326</v>
      </c>
      <c r="BK230" s="41">
        <f t="shared" si="173"/>
        <v>2.0914214211027283E-2</v>
      </c>
      <c r="BL230" s="41">
        <f t="shared" si="174"/>
        <v>4.4305713425644606E-3</v>
      </c>
      <c r="BM230" s="41">
        <f t="shared" si="175"/>
        <v>-5.0029095931594672E-2</v>
      </c>
      <c r="BN230" s="41">
        <f t="shared" si="176"/>
        <v>2.406665794071108E-3</v>
      </c>
      <c r="BO230" s="41">
        <f t="shared" si="177"/>
        <v>-2.5940351770465356E-3</v>
      </c>
      <c r="BP230" s="41">
        <f t="shared" si="178"/>
        <v>1.8973506022328508E-2</v>
      </c>
      <c r="BQ230" s="41">
        <f t="shared" si="179"/>
        <v>3.8064151297772887E-2</v>
      </c>
      <c r="BR230" s="41">
        <f t="shared" si="180"/>
        <v>-9.0139446994737596E-3</v>
      </c>
      <c r="BS230" s="41">
        <f t="shared" si="181"/>
        <v>0</v>
      </c>
      <c r="BT230" s="41">
        <f t="shared" si="182"/>
        <v>5.4153383463970278E-2</v>
      </c>
      <c r="BU230" s="41">
        <f t="shared" si="183"/>
        <v>-1.40717529690806E-2</v>
      </c>
      <c r="BV230" s="41">
        <f t="shared" si="184"/>
        <v>1.0422241020311996E-2</v>
      </c>
      <c r="BW230" s="41">
        <f t="shared" si="185"/>
        <v>-1.7844407802053295E-2</v>
      </c>
      <c r="BX230" s="47">
        <f t="shared" si="186"/>
        <v>4.6810828027841027E-3</v>
      </c>
      <c r="BY230" s="41"/>
      <c r="BZ230" s="41">
        <f t="shared" si="188"/>
        <v>2.1834907298080825E-2</v>
      </c>
      <c r="CA230" s="41">
        <f t="shared" si="189"/>
        <v>-2.0382002778479291E-2</v>
      </c>
      <c r="CB230" s="41">
        <f t="shared" si="190"/>
        <v>1.7584513071517573E-2</v>
      </c>
      <c r="CC230" s="41">
        <f t="shared" si="191"/>
        <v>0</v>
      </c>
      <c r="CD230" s="41">
        <f t="shared" si="192"/>
        <v>-2.4599574056762327E-2</v>
      </c>
      <c r="CE230" s="41">
        <f t="shared" si="193"/>
        <v>3.4760277095497935E-2</v>
      </c>
      <c r="CF230" s="41">
        <f t="shared" si="194"/>
        <v>7.3761331671195422E-3</v>
      </c>
      <c r="CG230" s="41">
        <f t="shared" si="168"/>
        <v>-2.0121403199421177E-2</v>
      </c>
      <c r="CH230" s="41">
        <f t="shared" si="195"/>
        <v>-2.0745999924751572E-2</v>
      </c>
      <c r="CI230" s="41">
        <f t="shared" si="196"/>
        <v>-2.3655210414682746E-2</v>
      </c>
      <c r="CJ230" s="41">
        <f t="shared" si="197"/>
        <v>1.6220603718680509E-3</v>
      </c>
      <c r="CK230" s="41">
        <f t="shared" si="198"/>
        <v>3.8095937230270801E-3</v>
      </c>
      <c r="CL230" s="41">
        <f t="shared" si="199"/>
        <v>-8.7805226520811536E-3</v>
      </c>
      <c r="CM230" s="41">
        <f t="shared" si="200"/>
        <v>-2.2392157248037975E-2</v>
      </c>
      <c r="CN230" s="41">
        <f t="shared" si="201"/>
        <v>1.0912980468561775E-3</v>
      </c>
      <c r="CO230" s="41">
        <f t="shared" si="202"/>
        <v>-5.3613491085180411E-2</v>
      </c>
      <c r="CP230" s="41">
        <f t="shared" si="203"/>
        <v>-7.3766150239609141E-2</v>
      </c>
      <c r="CQ230" s="41">
        <f t="shared" si="204"/>
        <v>-3.6899760989546025E-2</v>
      </c>
      <c r="CR230" s="41">
        <f t="shared" si="205"/>
        <v>1.7637142730414234E-2</v>
      </c>
      <c r="CS230" s="41">
        <f t="shared" si="206"/>
        <v>-2.0058251496672418E-2</v>
      </c>
      <c r="CT230" s="41">
        <f t="shared" si="207"/>
        <v>-4.7506027585978647E-3</v>
      </c>
      <c r="CU230" s="41">
        <f t="shared" si="208"/>
        <v>3.0583423372080185E-2</v>
      </c>
      <c r="CV230" s="41">
        <f t="shared" si="209"/>
        <v>1.2578782206860185E-2</v>
      </c>
      <c r="CW230" s="41">
        <f t="shared" si="210"/>
        <v>3.274304285982995E-2</v>
      </c>
      <c r="CX230" s="41">
        <f t="shared" si="211"/>
        <v>-1.6591579436894238E-2</v>
      </c>
      <c r="CY230" s="41">
        <f t="shared" si="212"/>
        <v>4.5462374076757198E-2</v>
      </c>
      <c r="CZ230" s="41">
        <f t="shared" si="213"/>
        <v>1.9513178104099858E-3</v>
      </c>
      <c r="DA230" s="41">
        <f t="shared" si="214"/>
        <v>-1.2729346683042136E-2</v>
      </c>
      <c r="DB230" s="41">
        <f t="shared" si="215"/>
        <v>-6.0858206643826698E-2</v>
      </c>
      <c r="DC230" s="41">
        <f t="shared" si="216"/>
        <v>-1.4530666002674018E-2</v>
      </c>
      <c r="DD230" s="41">
        <f t="shared" si="217"/>
        <v>-2.6689849092149429E-2</v>
      </c>
      <c r="DE230" s="41">
        <f t="shared" si="218"/>
        <v>1.1434116540909691E-2</v>
      </c>
      <c r="DF230" s="41">
        <f t="shared" si="219"/>
        <v>-6.1704593974234124E-3</v>
      </c>
      <c r="DG230" s="41">
        <f t="shared" si="220"/>
        <v>-1.0359809659699157E-2</v>
      </c>
      <c r="DH230" s="41"/>
    </row>
    <row r="231" spans="1:112">
      <c r="A231" s="43">
        <v>42184</v>
      </c>
      <c r="B231" s="34">
        <v>15.28</v>
      </c>
      <c r="C231" s="34">
        <v>4.3845130000000001</v>
      </c>
      <c r="D231" s="34"/>
      <c r="E231" s="34">
        <v>10.17</v>
      </c>
      <c r="F231" s="34">
        <v>990</v>
      </c>
      <c r="G231" s="34">
        <v>86.382660000000001</v>
      </c>
      <c r="H231" s="34">
        <v>11.389104</v>
      </c>
      <c r="I231" s="34">
        <v>13.1</v>
      </c>
      <c r="J231" s="34">
        <v>428.396973</v>
      </c>
      <c r="K231" s="34">
        <v>3.99</v>
      </c>
      <c r="L231" s="34">
        <v>63.48</v>
      </c>
      <c r="M231" s="34">
        <v>18.870000999999998</v>
      </c>
      <c r="N231" s="34">
        <v>40.165184000000004</v>
      </c>
      <c r="O231" s="34">
        <v>7.22</v>
      </c>
      <c r="P231" s="34">
        <v>38.849997999999999</v>
      </c>
      <c r="Q231" s="34">
        <v>16.27</v>
      </c>
      <c r="R231" s="34">
        <v>39.540000999999997</v>
      </c>
      <c r="S231" s="34">
        <v>74.359589</v>
      </c>
      <c r="T231" s="34">
        <v>17.451882999999999</v>
      </c>
      <c r="U231" s="34"/>
      <c r="V231" s="34">
        <v>4.4316740000000001</v>
      </c>
      <c r="W231" s="34">
        <v>41.470001000000003</v>
      </c>
      <c r="X231" s="34">
        <v>26.5</v>
      </c>
      <c r="Y231" s="34">
        <v>14.016873</v>
      </c>
      <c r="Z231" s="34">
        <v>24.319489999999998</v>
      </c>
      <c r="AA231" s="34">
        <v>82.948502000000005</v>
      </c>
      <c r="AB231" s="34">
        <v>38.269485000000003</v>
      </c>
      <c r="AC231" s="34">
        <v>15.75</v>
      </c>
      <c r="AD231" s="34">
        <v>52.02</v>
      </c>
      <c r="AE231" s="34">
        <v>26.269503</v>
      </c>
      <c r="AF231" s="34">
        <v>6.45</v>
      </c>
      <c r="AG231" s="34">
        <v>205.800003</v>
      </c>
      <c r="AH231" s="34">
        <v>37.481907</v>
      </c>
      <c r="AI231" s="34">
        <v>75.686577</v>
      </c>
      <c r="AJ231" s="34">
        <v>8.8388919999999995</v>
      </c>
      <c r="AK231" s="34">
        <v>21.52</v>
      </c>
      <c r="AL231" s="34">
        <v>1.98</v>
      </c>
      <c r="AM231" s="34">
        <v>27.858651999999999</v>
      </c>
      <c r="AN231" s="34">
        <v>28.699998999999998</v>
      </c>
      <c r="AO231" s="34">
        <v>57.182858000000003</v>
      </c>
      <c r="AP231" s="34">
        <v>6.47</v>
      </c>
      <c r="AQ231" s="34">
        <v>13.25</v>
      </c>
      <c r="AR231" s="34">
        <v>8.83</v>
      </c>
      <c r="AS231" s="34">
        <v>35.080703999999997</v>
      </c>
      <c r="AT231" s="34">
        <v>12.153150999999999</v>
      </c>
      <c r="AU231" s="34">
        <v>9.9600000000000009</v>
      </c>
      <c r="AV231" s="34">
        <v>14.246950999999999</v>
      </c>
      <c r="AW231" s="34">
        <v>33.416854999999998</v>
      </c>
      <c r="AX231" s="34">
        <v>13.14</v>
      </c>
      <c r="AY231" s="34">
        <v>19.5</v>
      </c>
      <c r="AZ231" s="34">
        <v>61.189999</v>
      </c>
      <c r="BA231" s="34">
        <v>37.299999</v>
      </c>
      <c r="BB231" s="34">
        <v>23.598883000000001</v>
      </c>
      <c r="BC231" s="34">
        <v>32.454006</v>
      </c>
      <c r="BD231" s="34"/>
      <c r="BE231" s="38"/>
      <c r="BF231" s="41">
        <f t="shared" si="169"/>
        <v>-3.6624716584915167E-2</v>
      </c>
      <c r="BG231" s="41">
        <f t="shared" si="170"/>
        <v>1.6064436294953223E-2</v>
      </c>
      <c r="BH231" s="41"/>
      <c r="BI231" s="41">
        <f t="shared" si="171"/>
        <v>-1.3672087968400063E-2</v>
      </c>
      <c r="BJ231" s="41">
        <f t="shared" si="172"/>
        <v>7.3766176337913089E-2</v>
      </c>
      <c r="BK231" s="41">
        <f t="shared" si="173"/>
        <v>-9.3359672955395344E-3</v>
      </c>
      <c r="BL231" s="41">
        <f t="shared" si="174"/>
        <v>1.2302491420707027E-2</v>
      </c>
      <c r="BM231" s="41">
        <f t="shared" si="175"/>
        <v>3.0581063588208724E-3</v>
      </c>
      <c r="BN231" s="41">
        <f t="shared" si="176"/>
        <v>-1.6970015785023659E-2</v>
      </c>
      <c r="BO231" s="41">
        <f t="shared" si="177"/>
        <v>3.5718082602079246E-2</v>
      </c>
      <c r="BP231" s="41">
        <f t="shared" si="178"/>
        <v>-1.40780836141303E-2</v>
      </c>
      <c r="BQ231" s="41">
        <f t="shared" si="179"/>
        <v>-7.3917441257098987E-3</v>
      </c>
      <c r="BR231" s="41">
        <f t="shared" si="180"/>
        <v>9.2814948957106703E-4</v>
      </c>
      <c r="BS231" s="41">
        <f t="shared" si="181"/>
        <v>4.1637811717795143E-3</v>
      </c>
      <c r="BT231" s="41">
        <f t="shared" si="182"/>
        <v>3.8683994580745213E-3</v>
      </c>
      <c r="BU231" s="41">
        <f t="shared" si="183"/>
        <v>2.4615397044465428E-3</v>
      </c>
      <c r="BV231" s="41">
        <f t="shared" si="184"/>
        <v>2.4578783715401658E-2</v>
      </c>
      <c r="BW231" s="41">
        <f t="shared" si="185"/>
        <v>3.5440815322709536E-3</v>
      </c>
      <c r="BX231" s="47">
        <f t="shared" si="186"/>
        <v>2.479230594278483E-2</v>
      </c>
      <c r="BY231" s="41"/>
      <c r="BZ231" s="41">
        <f t="shared" si="188"/>
        <v>4.2289559602697924E-2</v>
      </c>
      <c r="CA231" s="41">
        <f t="shared" si="189"/>
        <v>4.5922014236062904E-3</v>
      </c>
      <c r="CB231" s="41">
        <f t="shared" si="190"/>
        <v>4.1596203700858068E-3</v>
      </c>
      <c r="CC231" s="41">
        <f t="shared" si="191"/>
        <v>-6.2393088982582437E-3</v>
      </c>
      <c r="CD231" s="41">
        <f t="shared" si="192"/>
        <v>6.894042614304435E-3</v>
      </c>
      <c r="CE231" s="41">
        <f t="shared" si="193"/>
        <v>3.4360515844901886E-2</v>
      </c>
      <c r="CF231" s="41">
        <f t="shared" si="194"/>
        <v>-4.9114241669582512E-3</v>
      </c>
      <c r="CG231" s="41">
        <f t="shared" si="168"/>
        <v>-1.1584456637632195E-2</v>
      </c>
      <c r="CH231" s="41">
        <f t="shared" si="195"/>
        <v>9.6581782244072652E-3</v>
      </c>
      <c r="CI231" s="41">
        <f t="shared" si="196"/>
        <v>1.5949390638583961E-2</v>
      </c>
      <c r="CJ231" s="41">
        <f t="shared" si="197"/>
        <v>4.4381292890384741E-2</v>
      </c>
      <c r="CK231" s="41">
        <f t="shared" si="198"/>
        <v>0.11142571714719385</v>
      </c>
      <c r="CL231" s="41">
        <f t="shared" si="199"/>
        <v>9.2661014182079948E-3</v>
      </c>
      <c r="CM231" s="41">
        <f t="shared" si="200"/>
        <v>1.0357487232689174E-2</v>
      </c>
      <c r="CN231" s="41">
        <f t="shared" si="201"/>
        <v>3.7045233595179167E-2</v>
      </c>
      <c r="CO231" s="41">
        <f t="shared" si="202"/>
        <v>3.0191020171867058E-2</v>
      </c>
      <c r="CP231" s="41">
        <f t="shared" si="203"/>
        <v>-5.4067221270275703E-2</v>
      </c>
      <c r="CQ231" s="41">
        <f t="shared" si="204"/>
        <v>-4.8725528908820136E-3</v>
      </c>
      <c r="CR231" s="41">
        <f t="shared" si="205"/>
        <v>3.4904400266347652E-3</v>
      </c>
      <c r="CS231" s="41">
        <f t="shared" si="206"/>
        <v>3.7042891541695547E-3</v>
      </c>
      <c r="CT231" s="41">
        <f t="shared" si="207"/>
        <v>2.6626475115322099E-2</v>
      </c>
      <c r="CU231" s="41">
        <f t="shared" si="208"/>
        <v>-2.2615916160564947E-3</v>
      </c>
      <c r="CV231" s="41">
        <f t="shared" si="209"/>
        <v>3.403293131707865E-3</v>
      </c>
      <c r="CW231" s="41">
        <f t="shared" si="210"/>
        <v>6.9783716666369389E-3</v>
      </c>
      <c r="CX231" s="41">
        <f t="shared" si="211"/>
        <v>-4.5732761277569338E-3</v>
      </c>
      <c r="CY231" s="41">
        <f t="shared" si="212"/>
        <v>-3.8409448114871063E-2</v>
      </c>
      <c r="CZ231" s="41">
        <f t="shared" si="213"/>
        <v>-1.0450885203221117E-2</v>
      </c>
      <c r="DA231" s="41">
        <f t="shared" si="214"/>
        <v>2.5087361122742217E-3</v>
      </c>
      <c r="DB231" s="41">
        <f t="shared" si="215"/>
        <v>4.2758165000208716E-2</v>
      </c>
      <c r="DC231" s="41">
        <f t="shared" si="216"/>
        <v>1.9156734391456317E-2</v>
      </c>
      <c r="DD231" s="41">
        <f t="shared" si="217"/>
        <v>3.1098969585982112E-3</v>
      </c>
      <c r="DE231" s="41">
        <f t="shared" si="218"/>
        <v>-0.12390076626551343</v>
      </c>
      <c r="DF231" s="41">
        <f t="shared" si="219"/>
        <v>2.4079095935786034E-2</v>
      </c>
      <c r="DG231" s="41">
        <f t="shared" si="220"/>
        <v>4.1567748114328396E-3</v>
      </c>
      <c r="DH231" s="41"/>
    </row>
    <row r="232" spans="1:112">
      <c r="A232" s="43">
        <v>42185</v>
      </c>
      <c r="B232" s="34">
        <v>16.239999999999998</v>
      </c>
      <c r="C232" s="34">
        <v>4.4310960000000001</v>
      </c>
      <c r="D232" s="34"/>
      <c r="E232" s="34">
        <v>9.92</v>
      </c>
      <c r="F232" s="34">
        <v>21.15</v>
      </c>
      <c r="G232" s="34">
        <v>85.655272999999994</v>
      </c>
      <c r="H232" s="34">
        <v>11.289635000000001</v>
      </c>
      <c r="I232" s="34">
        <v>13</v>
      </c>
      <c r="J232" s="34">
        <v>427.34951799999999</v>
      </c>
      <c r="K232" s="34">
        <v>3.86</v>
      </c>
      <c r="L232" s="34">
        <v>64.010002</v>
      </c>
      <c r="M232" s="34">
        <v>19.450001</v>
      </c>
      <c r="N232" s="34">
        <v>39.801830000000002</v>
      </c>
      <c r="O232" s="34">
        <v>6.91</v>
      </c>
      <c r="P232" s="34">
        <v>39.099997999999999</v>
      </c>
      <c r="Q232" s="34">
        <v>15.95</v>
      </c>
      <c r="R232" s="34">
        <v>38.25</v>
      </c>
      <c r="S232" s="34">
        <v>73.805289999999999</v>
      </c>
      <c r="T232" s="34">
        <v>17.620836000000001</v>
      </c>
      <c r="U232" s="34"/>
      <c r="V232" s="34">
        <v>4.4041490000000003</v>
      </c>
      <c r="W232" s="34">
        <v>41.310001</v>
      </c>
      <c r="X232" s="34">
        <v>26.23</v>
      </c>
      <c r="Y232" s="34">
        <v>13.899903999999999</v>
      </c>
      <c r="Z232" s="34">
        <v>23.809875000000002</v>
      </c>
      <c r="AA232" s="34">
        <v>82.962646000000007</v>
      </c>
      <c r="AB232" s="34">
        <v>37.581726000000003</v>
      </c>
      <c r="AC232" s="34">
        <v>15.7</v>
      </c>
      <c r="AD232" s="34">
        <v>51.540000999999997</v>
      </c>
      <c r="AE232" s="34">
        <v>26.140187999999998</v>
      </c>
      <c r="AF232" s="34">
        <v>6.24</v>
      </c>
      <c r="AG232" s="34">
        <v>206.5</v>
      </c>
      <c r="AH232" s="34">
        <v>37.463711000000004</v>
      </c>
      <c r="AI232" s="34">
        <v>75.871810999999994</v>
      </c>
      <c r="AJ232" s="34">
        <v>9.745635</v>
      </c>
      <c r="AK232" s="34">
        <v>21</v>
      </c>
      <c r="AL232" s="34">
        <v>1.98</v>
      </c>
      <c r="AM232" s="34">
        <v>27.758863000000002</v>
      </c>
      <c r="AN232" s="34">
        <v>28.4</v>
      </c>
      <c r="AO232" s="34">
        <v>56.599997999999999</v>
      </c>
      <c r="AP232" s="34">
        <v>6.39</v>
      </c>
      <c r="AQ232" s="34">
        <v>12.99</v>
      </c>
      <c r="AR232" s="34">
        <v>8.76</v>
      </c>
      <c r="AS232" s="34">
        <v>35.178283999999998</v>
      </c>
      <c r="AT232" s="34">
        <v>12.106730000000001</v>
      </c>
      <c r="AU232" s="34">
        <v>10.1</v>
      </c>
      <c r="AV232" s="34">
        <v>14.583714000000001</v>
      </c>
      <c r="AW232" s="34">
        <v>33.014949999999999</v>
      </c>
      <c r="AX232" s="34">
        <v>13.07</v>
      </c>
      <c r="AY232" s="34">
        <v>19.290001</v>
      </c>
      <c r="AZ232" s="34">
        <v>60.880001</v>
      </c>
      <c r="BA232" s="34">
        <v>36.450001</v>
      </c>
      <c r="BB232" s="34">
        <v>23.197845000000001</v>
      </c>
      <c r="BC232" s="34">
        <v>32.367462000000003</v>
      </c>
      <c r="BD232" s="34"/>
      <c r="BE232" s="38"/>
      <c r="BF232" s="41">
        <f t="shared" si="169"/>
        <v>6.0932550995157313E-2</v>
      </c>
      <c r="BG232" s="41">
        <f t="shared" si="170"/>
        <v>1.0568398297726902E-2</v>
      </c>
      <c r="BH232" s="41"/>
      <c r="BI232" s="41">
        <f t="shared" si="171"/>
        <v>-2.4889288763687133E-2</v>
      </c>
      <c r="BJ232" s="41">
        <f t="shared" si="172"/>
        <v>-3.8460650376363485</v>
      </c>
      <c r="BK232" s="41">
        <f t="shared" si="173"/>
        <v>-8.4561738419147939E-3</v>
      </c>
      <c r="BL232" s="41">
        <f t="shared" si="174"/>
        <v>-8.7720607249162572E-3</v>
      </c>
      <c r="BM232" s="41">
        <f t="shared" si="175"/>
        <v>-7.6628727455691371E-3</v>
      </c>
      <c r="BN232" s="41">
        <f t="shared" si="176"/>
        <v>-2.4480509920370539E-3</v>
      </c>
      <c r="BO232" s="41">
        <f t="shared" si="177"/>
        <v>-3.3124047425032652E-2</v>
      </c>
      <c r="BP232" s="41">
        <f t="shared" si="178"/>
        <v>8.314456740821239E-3</v>
      </c>
      <c r="BQ232" s="41">
        <f t="shared" si="179"/>
        <v>3.0273709103707757E-2</v>
      </c>
      <c r="BR232" s="41">
        <f t="shared" si="180"/>
        <v>-9.0876595853866243E-3</v>
      </c>
      <c r="BS232" s="41">
        <f t="shared" si="181"/>
        <v>-4.3885315125156255E-2</v>
      </c>
      <c r="BT232" s="41">
        <f t="shared" si="182"/>
        <v>6.4143905068199192E-3</v>
      </c>
      <c r="BU232" s="41">
        <f t="shared" si="183"/>
        <v>-1.9864092000092856E-2</v>
      </c>
      <c r="BV232" s="41">
        <f t="shared" si="184"/>
        <v>-3.3169282760770316E-2</v>
      </c>
      <c r="BW232" s="41">
        <f t="shared" si="185"/>
        <v>-7.4822264185009134E-3</v>
      </c>
      <c r="BX232" s="47">
        <f t="shared" si="186"/>
        <v>9.634514330290259E-3</v>
      </c>
      <c r="BY232" s="41"/>
      <c r="BZ232" s="41">
        <f t="shared" si="188"/>
        <v>-6.2303396156166068E-3</v>
      </c>
      <c r="CA232" s="41">
        <f t="shared" si="189"/>
        <v>-3.8656727562203725E-3</v>
      </c>
      <c r="CB232" s="41">
        <f t="shared" si="190"/>
        <v>-1.0240939113394196E-2</v>
      </c>
      <c r="CC232" s="41">
        <f t="shared" si="191"/>
        <v>-8.3798845752738674E-3</v>
      </c>
      <c r="CD232" s="41">
        <f t="shared" si="192"/>
        <v>-2.1177675893358904E-2</v>
      </c>
      <c r="CE232" s="41">
        <f t="shared" si="193"/>
        <v>1.7050090008736044E-4</v>
      </c>
      <c r="CF232" s="41">
        <f t="shared" si="194"/>
        <v>-1.813492071502457E-2</v>
      </c>
      <c r="CG232" s="41">
        <f t="shared" si="168"/>
        <v>1.2261734008594103E-2</v>
      </c>
      <c r="CH232" s="41">
        <f t="shared" si="195"/>
        <v>-9.2700353938809429E-3</v>
      </c>
      <c r="CI232" s="41">
        <f t="shared" si="196"/>
        <v>-4.9347843865051441E-3</v>
      </c>
      <c r="CJ232" s="41">
        <f t="shared" si="197"/>
        <v>-3.3099948426344838E-2</v>
      </c>
      <c r="CK232" s="41">
        <f t="shared" si="198"/>
        <v>3.3955744238787777E-3</v>
      </c>
      <c r="CL232" s="41">
        <f t="shared" si="199"/>
        <v>-4.8557876612685306E-4</v>
      </c>
      <c r="CM232" s="41">
        <f t="shared" si="200"/>
        <v>2.4443924836668103E-3</v>
      </c>
      <c r="CN232" s="41">
        <f t="shared" si="201"/>
        <v>9.7657963030540862E-2</v>
      </c>
      <c r="CO232" s="41">
        <f t="shared" si="202"/>
        <v>-2.4460297570160692E-2</v>
      </c>
      <c r="CP232" s="41">
        <f t="shared" si="203"/>
        <v>0</v>
      </c>
      <c r="CQ232" s="41">
        <f t="shared" si="204"/>
        <v>-3.5884058134934404E-3</v>
      </c>
      <c r="CR232" s="41">
        <f t="shared" si="205"/>
        <v>-1.0507942755208889E-2</v>
      </c>
      <c r="CS232" s="41">
        <f t="shared" si="206"/>
        <v>-1.0245218283001789E-2</v>
      </c>
      <c r="CT232" s="41">
        <f t="shared" si="207"/>
        <v>-1.244184012336572E-2</v>
      </c>
      <c r="CU232" s="41">
        <f t="shared" si="208"/>
        <v>-1.981772174972302E-2</v>
      </c>
      <c r="CV232" s="41">
        <f t="shared" si="209"/>
        <v>-7.9591096675686052E-3</v>
      </c>
      <c r="CW232" s="41">
        <f t="shared" si="210"/>
        <v>2.7777246874645719E-3</v>
      </c>
      <c r="CX232" s="41">
        <f t="shared" si="211"/>
        <v>-3.8269813983002939E-3</v>
      </c>
      <c r="CY232" s="41">
        <f t="shared" si="212"/>
        <v>1.3958352250706855E-2</v>
      </c>
      <c r="CZ232" s="41">
        <f t="shared" si="213"/>
        <v>2.3362507743361821E-2</v>
      </c>
      <c r="DA232" s="41">
        <f t="shared" si="214"/>
        <v>-1.2099924230646516E-2</v>
      </c>
      <c r="DB232" s="41">
        <f t="shared" si="215"/>
        <v>-5.3414854203338458E-3</v>
      </c>
      <c r="DC232" s="41">
        <f t="shared" si="216"/>
        <v>-1.0827586811732967E-2</v>
      </c>
      <c r="DD232" s="41">
        <f t="shared" si="217"/>
        <v>-5.0790311527234974E-3</v>
      </c>
      <c r="DE232" s="41">
        <f t="shared" si="218"/>
        <v>-2.3051813950608992E-2</v>
      </c>
      <c r="DF232" s="41">
        <f t="shared" si="219"/>
        <v>-1.7139993976087165E-2</v>
      </c>
      <c r="DG232" s="41">
        <f t="shared" si="220"/>
        <v>-2.6702280615551991E-3</v>
      </c>
      <c r="DH232" s="41"/>
    </row>
    <row r="233" spans="1:112">
      <c r="A233" s="43">
        <v>42186</v>
      </c>
      <c r="B233" s="34">
        <v>16.07</v>
      </c>
      <c r="C233" s="34">
        <v>4.4776769999999999</v>
      </c>
      <c r="D233" s="34"/>
      <c r="E233" s="34">
        <v>10.01</v>
      </c>
      <c r="F233" s="34">
        <v>22.370000999999998</v>
      </c>
      <c r="G233" s="34">
        <v>86.787757999999997</v>
      </c>
      <c r="H233" s="34">
        <v>11.737242</v>
      </c>
      <c r="I233" s="34">
        <v>13.35</v>
      </c>
      <c r="J233" s="34">
        <v>435.72891199999998</v>
      </c>
      <c r="K233" s="34">
        <v>3.97</v>
      </c>
      <c r="L233" s="34">
        <v>64.680000000000007</v>
      </c>
      <c r="M233" s="34">
        <v>19.370000999999998</v>
      </c>
      <c r="N233" s="34">
        <v>40.025433</v>
      </c>
      <c r="O233" s="34">
        <v>6.9</v>
      </c>
      <c r="P233" s="34">
        <v>39.419998</v>
      </c>
      <c r="Q233" s="34">
        <v>16.02</v>
      </c>
      <c r="R233" s="34">
        <v>38.470001000000003</v>
      </c>
      <c r="S233" s="34">
        <v>74.575644999999994</v>
      </c>
      <c r="T233" s="34">
        <v>17.650652000000001</v>
      </c>
      <c r="U233" s="34"/>
      <c r="V233" s="34">
        <v>4.3674460000000002</v>
      </c>
      <c r="W233" s="34">
        <v>41.650002000000001</v>
      </c>
      <c r="X233" s="34">
        <v>26.59</v>
      </c>
      <c r="Y233" s="34">
        <v>13.860915</v>
      </c>
      <c r="Z233" s="34">
        <v>25.063025</v>
      </c>
      <c r="AA233" s="34">
        <v>82.516907000000003</v>
      </c>
      <c r="AB233" s="34">
        <v>37.841628999999998</v>
      </c>
      <c r="AC233" s="34">
        <v>15.73</v>
      </c>
      <c r="AD233" s="34">
        <v>53.27</v>
      </c>
      <c r="AE233" s="34">
        <v>26.389576000000002</v>
      </c>
      <c r="AF233" s="34">
        <v>6.36</v>
      </c>
      <c r="AG233" s="34">
        <v>205.10000600000001</v>
      </c>
      <c r="AH233" s="34">
        <v>37.600178</v>
      </c>
      <c r="AI233" s="34">
        <v>76.164253000000002</v>
      </c>
      <c r="AJ233" s="34">
        <v>9.0971650000000004</v>
      </c>
      <c r="AK233" s="34">
        <v>20.34</v>
      </c>
      <c r="AL233" s="34">
        <v>1.93</v>
      </c>
      <c r="AM233" s="34">
        <v>28.366657</v>
      </c>
      <c r="AN233" s="34">
        <v>28.599997999999999</v>
      </c>
      <c r="AO233" s="34">
        <v>57.508572000000001</v>
      </c>
      <c r="AP233" s="34">
        <v>6.51</v>
      </c>
      <c r="AQ233" s="34">
        <v>13.23</v>
      </c>
      <c r="AR233" s="34">
        <v>8.91</v>
      </c>
      <c r="AS233" s="34">
        <v>36.934761000000002</v>
      </c>
      <c r="AT233" s="34">
        <v>12.236712000000001</v>
      </c>
      <c r="AU233" s="34">
        <v>10.1</v>
      </c>
      <c r="AV233" s="34">
        <v>14.499523</v>
      </c>
      <c r="AW233" s="34">
        <v>33.483848999999999</v>
      </c>
      <c r="AX233" s="34">
        <v>13.72</v>
      </c>
      <c r="AY233" s="34">
        <v>19.469999000000001</v>
      </c>
      <c r="AZ233" s="34">
        <v>64.199996999999996</v>
      </c>
      <c r="BA233" s="34">
        <v>36.270000000000003</v>
      </c>
      <c r="BB233" s="34">
        <v>23.117637999999999</v>
      </c>
      <c r="BC233" s="34">
        <v>32.550175000000003</v>
      </c>
      <c r="BD233" s="34"/>
      <c r="BE233" s="38"/>
      <c r="BF233" s="41">
        <f t="shared" si="169"/>
        <v>-1.0523154984110564E-2</v>
      </c>
      <c r="BG233" s="41">
        <f t="shared" si="170"/>
        <v>1.0457427638764255E-2</v>
      </c>
      <c r="BH233" s="41"/>
      <c r="BI233" s="41">
        <f t="shared" si="171"/>
        <v>9.0316720303477566E-3</v>
      </c>
      <c r="BJ233" s="41">
        <f t="shared" si="172"/>
        <v>5.6080914712477087E-2</v>
      </c>
      <c r="BK233" s="41">
        <f t="shared" si="173"/>
        <v>1.3134787471485236E-2</v>
      </c>
      <c r="BL233" s="41">
        <f t="shared" si="174"/>
        <v>3.8881815318295515E-2</v>
      </c>
      <c r="BM233" s="41">
        <f t="shared" si="175"/>
        <v>2.6567027384721706E-2</v>
      </c>
      <c r="BN233" s="41">
        <f t="shared" si="176"/>
        <v>1.9418066777060823E-2</v>
      </c>
      <c r="BO233" s="41">
        <f t="shared" si="177"/>
        <v>2.8098911222359649E-2</v>
      </c>
      <c r="BP233" s="41">
        <f t="shared" si="178"/>
        <v>1.0412682309876653E-2</v>
      </c>
      <c r="BQ233" s="41">
        <f t="shared" si="179"/>
        <v>-4.1215924332065508E-3</v>
      </c>
      <c r="BR233" s="41">
        <f t="shared" si="180"/>
        <v>5.6021859300160303E-3</v>
      </c>
      <c r="BS233" s="41">
        <f t="shared" si="181"/>
        <v>-1.4482261763647637E-3</v>
      </c>
      <c r="BT233" s="41">
        <f t="shared" si="182"/>
        <v>8.1508351484821124E-3</v>
      </c>
      <c r="BU233" s="41">
        <f t="shared" si="183"/>
        <v>4.3791124093596739E-3</v>
      </c>
      <c r="BV233" s="41">
        <f t="shared" si="184"/>
        <v>5.7351824859399143E-3</v>
      </c>
      <c r="BW233" s="41">
        <f t="shared" si="185"/>
        <v>1.0383570120147319E-2</v>
      </c>
      <c r="BX233" s="47">
        <f t="shared" si="186"/>
        <v>1.6906577404380112E-3</v>
      </c>
      <c r="BY233" s="41"/>
      <c r="BZ233" s="41">
        <f t="shared" si="188"/>
        <v>-8.3686522703379472E-3</v>
      </c>
      <c r="CA233" s="41">
        <f t="shared" si="189"/>
        <v>8.1967910161716614E-3</v>
      </c>
      <c r="CB233" s="41">
        <f t="shared" si="190"/>
        <v>1.3631411376146187E-2</v>
      </c>
      <c r="CC233" s="41">
        <f t="shared" si="191"/>
        <v>-2.8089247392487056E-3</v>
      </c>
      <c r="CD233" s="41">
        <f t="shared" si="192"/>
        <v>5.1293241888323536E-2</v>
      </c>
      <c r="CE233" s="41">
        <f t="shared" si="193"/>
        <v>-5.3872526237423992E-3</v>
      </c>
      <c r="CF233" s="41">
        <f t="shared" si="194"/>
        <v>6.891871323841196E-3</v>
      </c>
      <c r="CG233" s="41">
        <f t="shared" si="168"/>
        <v>-2.7118660687495111E-3</v>
      </c>
      <c r="CH233" s="41">
        <f t="shared" si="195"/>
        <v>3.3015096302283178E-2</v>
      </c>
      <c r="CI233" s="41">
        <f t="shared" si="196"/>
        <v>9.4951834811739348E-3</v>
      </c>
      <c r="CJ233" s="41">
        <f t="shared" si="197"/>
        <v>1.9048194970694411E-2</v>
      </c>
      <c r="CK233" s="41">
        <f t="shared" si="198"/>
        <v>-6.8027180687305197E-3</v>
      </c>
      <c r="CL233" s="41">
        <f t="shared" si="199"/>
        <v>3.6360266478851987E-3</v>
      </c>
      <c r="CM233" s="41">
        <f t="shared" si="200"/>
        <v>3.8470130437793272E-3</v>
      </c>
      <c r="CN233" s="41">
        <f t="shared" si="201"/>
        <v>-6.8856665934864017E-2</v>
      </c>
      <c r="CO233" s="41">
        <f t="shared" si="202"/>
        <v>-3.1933047103009149E-2</v>
      </c>
      <c r="CP233" s="41">
        <f t="shared" si="203"/>
        <v>-2.5576841789649737E-2</v>
      </c>
      <c r="CQ233" s="41">
        <f t="shared" si="204"/>
        <v>2.1659229549065684E-2</v>
      </c>
      <c r="CR233" s="41">
        <f t="shared" si="205"/>
        <v>7.0175027285742392E-3</v>
      </c>
      <c r="CS233" s="41">
        <f t="shared" si="206"/>
        <v>1.5925065079667181E-2</v>
      </c>
      <c r="CT233" s="41">
        <f t="shared" si="207"/>
        <v>1.8605187831034486E-2</v>
      </c>
      <c r="CU233" s="41">
        <f t="shared" si="208"/>
        <v>1.830714744435611E-2</v>
      </c>
      <c r="CV233" s="41">
        <f t="shared" si="209"/>
        <v>1.697833653441783E-2</v>
      </c>
      <c r="CW233" s="41">
        <f t="shared" si="210"/>
        <v>4.8724179727506513E-2</v>
      </c>
      <c r="CX233" s="41">
        <f t="shared" si="211"/>
        <v>1.0679117217550296E-2</v>
      </c>
      <c r="CY233" s="41">
        <f t="shared" si="212"/>
        <v>0</v>
      </c>
      <c r="CZ233" s="41">
        <f t="shared" si="213"/>
        <v>-5.7896743182818235E-3</v>
      </c>
      <c r="DA233" s="41">
        <f t="shared" si="214"/>
        <v>1.4102713988843281E-2</v>
      </c>
      <c r="DB233" s="41">
        <f t="shared" si="215"/>
        <v>4.8535094661608609E-2</v>
      </c>
      <c r="DC233" s="41">
        <f t="shared" si="216"/>
        <v>9.2878892650706379E-3</v>
      </c>
      <c r="DD233" s="41">
        <f t="shared" si="217"/>
        <v>5.3098433987756571E-2</v>
      </c>
      <c r="DE233" s="41">
        <f t="shared" si="218"/>
        <v>-4.9505325946979381E-3</v>
      </c>
      <c r="DF233" s="41">
        <f t="shared" si="219"/>
        <v>-3.4635104714168265E-3</v>
      </c>
      <c r="DG233" s="41">
        <f t="shared" si="220"/>
        <v>5.6290860513824627E-3</v>
      </c>
      <c r="DH233" s="41"/>
    </row>
    <row r="234" spans="1:112">
      <c r="A234" s="43">
        <v>42187</v>
      </c>
      <c r="B234" s="34">
        <v>16.030000999999999</v>
      </c>
      <c r="C234" s="34">
        <v>4.4078039999999996</v>
      </c>
      <c r="D234" s="34"/>
      <c r="E234" s="34">
        <v>10.67</v>
      </c>
      <c r="F234" s="34">
        <v>908.40002400000003</v>
      </c>
      <c r="G234" s="34">
        <v>87.432281000000003</v>
      </c>
      <c r="H234" s="34">
        <v>11.856604000000001</v>
      </c>
      <c r="I234" s="34">
        <v>13.7</v>
      </c>
      <c r="J234" s="34">
        <v>451.44030800000002</v>
      </c>
      <c r="K234" s="34">
        <v>4.1399999999999997</v>
      </c>
      <c r="L234" s="34">
        <v>63.610000999999997</v>
      </c>
      <c r="M234" s="34">
        <v>19.030000999999999</v>
      </c>
      <c r="N234" s="34">
        <v>39.764552999999999</v>
      </c>
      <c r="O234" s="34">
        <v>6.96</v>
      </c>
      <c r="P234" s="34">
        <v>39.770000000000003</v>
      </c>
      <c r="Q234" s="34">
        <v>16.469999000000001</v>
      </c>
      <c r="R234" s="34">
        <v>39.950001</v>
      </c>
      <c r="S234" s="34">
        <v>74.491095999999999</v>
      </c>
      <c r="T234" s="34">
        <v>17.918990999999998</v>
      </c>
      <c r="U234" s="34"/>
      <c r="V234" s="34">
        <v>4.2848670000000002</v>
      </c>
      <c r="W234" s="34">
        <v>41.639999000000003</v>
      </c>
      <c r="X234" s="34">
        <v>27.059999000000001</v>
      </c>
      <c r="Y234" s="34">
        <v>13.919397999999999</v>
      </c>
      <c r="Z234" s="34">
        <v>26.232637</v>
      </c>
      <c r="AA234" s="34">
        <v>82.962646000000007</v>
      </c>
      <c r="AB234" s="34">
        <v>36.887084999999999</v>
      </c>
      <c r="AC234" s="34">
        <v>15.66</v>
      </c>
      <c r="AD234" s="34">
        <v>55.450001</v>
      </c>
      <c r="AE234" s="34">
        <v>25.863081000000001</v>
      </c>
      <c r="AF234" s="34">
        <v>6.28</v>
      </c>
      <c r="AG234" s="34">
        <v>205.800003</v>
      </c>
      <c r="AH234" s="34">
        <v>37.627468</v>
      </c>
      <c r="AI234" s="34">
        <v>75.111427000000006</v>
      </c>
      <c r="AJ234" s="34">
        <v>8.9457310000000003</v>
      </c>
      <c r="AK234" s="34">
        <v>19.790001</v>
      </c>
      <c r="AL234" s="34">
        <v>1.96</v>
      </c>
      <c r="AM234" s="34">
        <v>28.402940999999998</v>
      </c>
      <c r="AN234" s="34">
        <v>30.299999</v>
      </c>
      <c r="AO234" s="34">
        <v>57.062859000000003</v>
      </c>
      <c r="AP234" s="34">
        <v>6.62</v>
      </c>
      <c r="AQ234" s="34">
        <v>12.82</v>
      </c>
      <c r="AR234" s="34">
        <v>8.7200000000000006</v>
      </c>
      <c r="AS234" s="34">
        <v>37.129925</v>
      </c>
      <c r="AT234" s="34">
        <v>12.245995000000001</v>
      </c>
      <c r="AU234" s="34">
        <v>9.8000000000000007</v>
      </c>
      <c r="AV234" s="34">
        <v>14.303079</v>
      </c>
      <c r="AW234" s="34">
        <v>33.207526999999999</v>
      </c>
      <c r="AX234" s="34">
        <v>13.77</v>
      </c>
      <c r="AY234" s="34">
        <v>19.329999999999998</v>
      </c>
      <c r="AZ234" s="34">
        <v>64.010002</v>
      </c>
      <c r="BA234" s="34">
        <v>34.909999999999997</v>
      </c>
      <c r="BB234" s="34">
        <v>23.144373000000002</v>
      </c>
      <c r="BC234" s="34">
        <v>32.290534999999998</v>
      </c>
      <c r="BD234" s="34"/>
      <c r="BE234" s="38"/>
      <c r="BF234" s="41">
        <f t="shared" si="169"/>
        <v>-2.492150744929921E-3</v>
      </c>
      <c r="BG234" s="41">
        <f t="shared" si="170"/>
        <v>-1.572777890744273E-2</v>
      </c>
      <c r="BH234" s="41"/>
      <c r="BI234" s="41">
        <f t="shared" si="171"/>
        <v>6.3851471986532765E-2</v>
      </c>
      <c r="BJ234" s="41">
        <f t="shared" si="172"/>
        <v>3.7039640164467182</v>
      </c>
      <c r="BK234" s="41">
        <f t="shared" si="173"/>
        <v>7.3989874421481628E-3</v>
      </c>
      <c r="BL234" s="41">
        <f t="shared" si="174"/>
        <v>1.0118148463332859E-2</v>
      </c>
      <c r="BM234" s="41">
        <f t="shared" si="175"/>
        <v>2.5879447987820759E-2</v>
      </c>
      <c r="BN234" s="41">
        <f t="shared" si="176"/>
        <v>3.54228674145367E-2</v>
      </c>
      <c r="BO234" s="41">
        <f t="shared" si="177"/>
        <v>4.1929693138123766E-2</v>
      </c>
      <c r="BP234" s="41">
        <f t="shared" si="178"/>
        <v>-1.6681328297394885E-2</v>
      </c>
      <c r="BQ234" s="41">
        <f t="shared" si="179"/>
        <v>-1.7708795188465132E-2</v>
      </c>
      <c r="BR234" s="41">
        <f t="shared" si="180"/>
        <v>-6.5391897580615397E-3</v>
      </c>
      <c r="BS234" s="41">
        <f t="shared" si="181"/>
        <v>8.6580627431145311E-3</v>
      </c>
      <c r="BT234" s="41">
        <f t="shared" si="182"/>
        <v>8.8396082306936054E-3</v>
      </c>
      <c r="BU234" s="41">
        <f t="shared" si="183"/>
        <v>2.7702541832879801E-2</v>
      </c>
      <c r="BV234" s="41">
        <f t="shared" si="184"/>
        <v>3.7749954485087785E-2</v>
      </c>
      <c r="BW234" s="41">
        <f t="shared" si="185"/>
        <v>-1.1343779101813604E-3</v>
      </c>
      <c r="BX234" s="47">
        <f t="shared" si="186"/>
        <v>1.5088376951044532E-2</v>
      </c>
      <c r="BY234" s="41"/>
      <c r="BZ234" s="41">
        <f t="shared" si="188"/>
        <v>-1.9088885835356385E-2</v>
      </c>
      <c r="CA234" s="41">
        <f t="shared" si="189"/>
        <v>-2.4019690066016323E-4</v>
      </c>
      <c r="CB234" s="41">
        <f t="shared" si="190"/>
        <v>1.7521380532797896E-2</v>
      </c>
      <c r="CC234" s="41">
        <f t="shared" si="191"/>
        <v>4.2103979459254259E-3</v>
      </c>
      <c r="CD234" s="41">
        <f t="shared" si="192"/>
        <v>4.5610670087284831E-2</v>
      </c>
      <c r="CE234" s="41">
        <f t="shared" si="193"/>
        <v>5.3872526237424469E-3</v>
      </c>
      <c r="CF234" s="41">
        <f t="shared" si="194"/>
        <v>-2.5548303157755702E-2</v>
      </c>
      <c r="CG234" s="41">
        <f t="shared" si="168"/>
        <v>-1.9884097009858787E-2</v>
      </c>
      <c r="CH234" s="41">
        <f t="shared" si="195"/>
        <v>4.0108410901733157E-2</v>
      </c>
      <c r="CI234" s="41">
        <f t="shared" si="196"/>
        <v>-2.0152575915987903E-2</v>
      </c>
      <c r="CJ234" s="41">
        <f t="shared" si="197"/>
        <v>-1.2658396871923465E-2</v>
      </c>
      <c r="CK234" s="41">
        <f t="shared" si="198"/>
        <v>3.4071436448516296E-3</v>
      </c>
      <c r="CL234" s="41">
        <f t="shared" si="199"/>
        <v>7.2553117499154021E-4</v>
      </c>
      <c r="CM234" s="41">
        <f t="shared" si="200"/>
        <v>-1.3919527566931612E-2</v>
      </c>
      <c r="CN234" s="41">
        <f t="shared" si="201"/>
        <v>-1.6786391269229588E-2</v>
      </c>
      <c r="CO234" s="41">
        <f t="shared" si="202"/>
        <v>-2.7412580475369819E-2</v>
      </c>
      <c r="CP234" s="41">
        <f t="shared" si="203"/>
        <v>1.5424470325631731E-2</v>
      </c>
      <c r="CQ234" s="41">
        <f t="shared" si="204"/>
        <v>1.2782900079985279E-3</v>
      </c>
      <c r="CR234" s="41">
        <f t="shared" si="205"/>
        <v>5.7741031616288109E-2</v>
      </c>
      <c r="CS234" s="41">
        <f t="shared" si="206"/>
        <v>-7.780565270510873E-3</v>
      </c>
      <c r="CT234" s="41">
        <f t="shared" si="207"/>
        <v>1.6755913728439077E-2</v>
      </c>
      <c r="CU234" s="41">
        <f t="shared" si="208"/>
        <v>-3.148052663434036E-2</v>
      </c>
      <c r="CV234" s="41">
        <f t="shared" si="209"/>
        <v>-2.1555003561829583E-2</v>
      </c>
      <c r="CW234" s="41">
        <f t="shared" si="210"/>
        <v>5.2701081243364421E-3</v>
      </c>
      <c r="CX234" s="41">
        <f t="shared" si="211"/>
        <v>7.5833121270948566E-4</v>
      </c>
      <c r="CY234" s="41">
        <f t="shared" si="212"/>
        <v>-3.0153038170687443E-2</v>
      </c>
      <c r="CZ234" s="41">
        <f t="shared" si="213"/>
        <v>-1.3640923559404902E-2</v>
      </c>
      <c r="DA234" s="41">
        <f t="shared" si="214"/>
        <v>-8.2866360775808081E-3</v>
      </c>
      <c r="DB234" s="41">
        <f t="shared" si="215"/>
        <v>3.6376904428242129E-3</v>
      </c>
      <c r="DC234" s="41">
        <f t="shared" si="216"/>
        <v>-7.2164748027992824E-3</v>
      </c>
      <c r="DD234" s="41">
        <f t="shared" si="217"/>
        <v>-2.9638115679129092E-3</v>
      </c>
      <c r="DE234" s="41">
        <f t="shared" si="218"/>
        <v>-3.8217632177866466E-2</v>
      </c>
      <c r="DF234" s="41">
        <f t="shared" si="219"/>
        <v>1.1558080765774203E-3</v>
      </c>
      <c r="DG234" s="41">
        <f t="shared" si="220"/>
        <v>-8.0085917541968341E-3</v>
      </c>
      <c r="DH234" s="41"/>
    </row>
    <row r="235" spans="1:112">
      <c r="A235" s="43">
        <v>42191</v>
      </c>
      <c r="B235" s="34">
        <v>16.32</v>
      </c>
      <c r="C235" s="34">
        <v>4.3379320000000003</v>
      </c>
      <c r="D235" s="34"/>
      <c r="E235" s="34">
        <v>11.5</v>
      </c>
      <c r="F235" s="34">
        <v>818.40002400000003</v>
      </c>
      <c r="G235" s="34">
        <v>88.049171000000001</v>
      </c>
      <c r="H235" s="34">
        <v>11.786977</v>
      </c>
      <c r="I235" s="34">
        <v>13.72</v>
      </c>
      <c r="J235" s="34">
        <v>459.81973299999999</v>
      </c>
      <c r="K235" s="34">
        <v>4.5199999999999996</v>
      </c>
      <c r="L235" s="34">
        <v>67</v>
      </c>
      <c r="M235" s="34">
        <v>19.420000000000002</v>
      </c>
      <c r="N235" s="34">
        <v>39.857723</v>
      </c>
      <c r="O235" s="34">
        <v>6.9</v>
      </c>
      <c r="P235" s="34">
        <v>40.610000999999997</v>
      </c>
      <c r="Q235" s="34">
        <v>17.59</v>
      </c>
      <c r="R235" s="34">
        <v>38.650002000000001</v>
      </c>
      <c r="S235" s="34">
        <v>74.030769000000006</v>
      </c>
      <c r="T235" s="34">
        <v>17.759975000000001</v>
      </c>
      <c r="U235" s="34"/>
      <c r="V235" s="34">
        <v>4.1837249999999999</v>
      </c>
      <c r="W235" s="34">
        <v>41.82</v>
      </c>
      <c r="X235" s="34">
        <v>27</v>
      </c>
      <c r="Y235" s="34">
        <v>13.929145999999999</v>
      </c>
      <c r="Z235" s="34">
        <v>26.550101999999999</v>
      </c>
      <c r="AA235" s="34">
        <v>82.354186999999996</v>
      </c>
      <c r="AB235" s="34">
        <v>36.735874000000003</v>
      </c>
      <c r="AC235" s="34">
        <v>15.41</v>
      </c>
      <c r="AD235" s="34">
        <v>57.93</v>
      </c>
      <c r="AE235" s="34">
        <v>25.539793</v>
      </c>
      <c r="AF235" s="34">
        <v>6.31</v>
      </c>
      <c r="AG235" s="34">
        <v>203.70001199999999</v>
      </c>
      <c r="AH235" s="34">
        <v>37.591076000000001</v>
      </c>
      <c r="AI235" s="34">
        <v>76.602942999999996</v>
      </c>
      <c r="AJ235" s="34">
        <v>8.7896529999999995</v>
      </c>
      <c r="AK235" s="34">
        <v>19.690000999999999</v>
      </c>
      <c r="AL235" s="34">
        <v>1.96</v>
      </c>
      <c r="AM235" s="34">
        <v>28.774874000000001</v>
      </c>
      <c r="AN235" s="34">
        <v>30.200001</v>
      </c>
      <c r="AO235" s="34">
        <v>57.765712999999998</v>
      </c>
      <c r="AP235" s="34">
        <v>6.6</v>
      </c>
      <c r="AQ235" s="34">
        <v>12.8</v>
      </c>
      <c r="AR235" s="34">
        <v>8.7100000000000009</v>
      </c>
      <c r="AS235" s="34">
        <v>36.837181000000001</v>
      </c>
      <c r="AT235" s="34">
        <v>12.310981999999999</v>
      </c>
      <c r="AU235" s="34">
        <v>9.7799999999999994</v>
      </c>
      <c r="AV235" s="34">
        <v>14.284369</v>
      </c>
      <c r="AW235" s="34">
        <v>32.654910999999998</v>
      </c>
      <c r="AX235" s="34">
        <v>13.76</v>
      </c>
      <c r="AY235" s="34">
        <v>18.739999999999998</v>
      </c>
      <c r="AZ235" s="34">
        <v>62.639999000000003</v>
      </c>
      <c r="BA235" s="34">
        <v>35.209999000000003</v>
      </c>
      <c r="BB235" s="34">
        <v>23.090900000000001</v>
      </c>
      <c r="BC235" s="34">
        <v>32.232844999999998</v>
      </c>
      <c r="BD235" s="34"/>
      <c r="BE235" s="38"/>
      <c r="BF235" s="41">
        <f t="shared" si="169"/>
        <v>1.7929320531469704E-2</v>
      </c>
      <c r="BG235" s="41">
        <f t="shared" si="170"/>
        <v>-1.5978869396874731E-2</v>
      </c>
      <c r="BH235" s="41"/>
      <c r="BI235" s="41">
        <f t="shared" si="171"/>
        <v>7.4910970055542481E-2</v>
      </c>
      <c r="BJ235" s="41">
        <f t="shared" si="172"/>
        <v>-0.10433359268855283</v>
      </c>
      <c r="BK235" s="41">
        <f t="shared" si="173"/>
        <v>7.030857497379815E-3</v>
      </c>
      <c r="BL235" s="41">
        <f t="shared" si="174"/>
        <v>-5.889733985214864E-3</v>
      </c>
      <c r="BM235" s="41">
        <f t="shared" si="175"/>
        <v>1.4587894636600882E-3</v>
      </c>
      <c r="BN235" s="41">
        <f t="shared" si="176"/>
        <v>1.8391371971762969E-2</v>
      </c>
      <c r="BO235" s="41">
        <f t="shared" si="177"/>
        <v>8.7816206006916767E-2</v>
      </c>
      <c r="BP235" s="41">
        <f t="shared" si="178"/>
        <v>5.1921912979454733E-2</v>
      </c>
      <c r="BQ235" s="41">
        <f t="shared" si="179"/>
        <v>2.0286729006514844E-2</v>
      </c>
      <c r="BR235" s="41">
        <f t="shared" si="180"/>
        <v>2.3403009108757429E-3</v>
      </c>
      <c r="BS235" s="41">
        <f t="shared" si="181"/>
        <v>-8.6580627431145415E-3</v>
      </c>
      <c r="BT235" s="41">
        <f t="shared" si="182"/>
        <v>2.0901507103083423E-2</v>
      </c>
      <c r="BU235" s="41">
        <f t="shared" si="183"/>
        <v>6.5790075276373691E-2</v>
      </c>
      <c r="BV235" s="41">
        <f t="shared" si="184"/>
        <v>-3.3081870463700362E-2</v>
      </c>
      <c r="BW235" s="41">
        <f t="shared" si="185"/>
        <v>-6.1987973825655372E-3</v>
      </c>
      <c r="BX235" s="47">
        <f t="shared" si="186"/>
        <v>-8.9137702526059827E-3</v>
      </c>
      <c r="BY235" s="41"/>
      <c r="BZ235" s="41">
        <f t="shared" si="188"/>
        <v>-2.3887515036523262E-2</v>
      </c>
      <c r="CA235" s="41">
        <f t="shared" si="189"/>
        <v>4.3134742690895357E-3</v>
      </c>
      <c r="CB235" s="41">
        <f t="shared" si="190"/>
        <v>-2.2197197833972847E-3</v>
      </c>
      <c r="CC235" s="41">
        <f t="shared" si="191"/>
        <v>7.0007253507593239E-4</v>
      </c>
      <c r="CD235" s="41">
        <f t="shared" si="192"/>
        <v>1.2029266922880647E-2</v>
      </c>
      <c r="CE235" s="41">
        <f t="shared" si="193"/>
        <v>-7.3611590118921834E-3</v>
      </c>
      <c r="CF235" s="41">
        <f t="shared" si="194"/>
        <v>-4.1077189690156037E-3</v>
      </c>
      <c r="CG235" s="41">
        <f t="shared" si="168"/>
        <v>3.456622867910973E-3</v>
      </c>
      <c r="CH235" s="41">
        <f t="shared" si="195"/>
        <v>4.3753653277891671E-2</v>
      </c>
      <c r="CI235" s="41">
        <f t="shared" si="196"/>
        <v>-1.2578762140135058E-2</v>
      </c>
      <c r="CJ235" s="41">
        <f t="shared" si="197"/>
        <v>4.7656960730144251E-3</v>
      </c>
      <c r="CK235" s="41">
        <f t="shared" si="198"/>
        <v>-1.0256455834288329E-2</v>
      </c>
      <c r="CL235" s="41">
        <f t="shared" si="199"/>
        <v>-9.6763380156705554E-4</v>
      </c>
      <c r="CM235" s="41">
        <f t="shared" si="200"/>
        <v>1.9662792054834434E-2</v>
      </c>
      <c r="CN235" s="41">
        <f t="shared" si="201"/>
        <v>-1.7601201014030822E-2</v>
      </c>
      <c r="CO235" s="41">
        <f t="shared" si="202"/>
        <v>-5.0658667068096165E-3</v>
      </c>
      <c r="CP235" s="41">
        <f t="shared" si="203"/>
        <v>0</v>
      </c>
      <c r="CQ235" s="41">
        <f t="shared" si="204"/>
        <v>1.3009879653715731E-2</v>
      </c>
      <c r="CR235" s="41">
        <f t="shared" si="205"/>
        <v>-3.305722018616398E-3</v>
      </c>
      <c r="CS235" s="41">
        <f t="shared" si="206"/>
        <v>1.2241949290545074E-2</v>
      </c>
      <c r="CT235" s="41">
        <f t="shared" si="207"/>
        <v>-3.0257209165370676E-3</v>
      </c>
      <c r="CU235" s="41">
        <f t="shared" si="208"/>
        <v>-1.5612805669524645E-3</v>
      </c>
      <c r="CV235" s="41">
        <f t="shared" si="209"/>
        <v>-1.1474470564767983E-3</v>
      </c>
      <c r="CW235" s="41">
        <f t="shared" si="210"/>
        <v>-7.9155598845401173E-3</v>
      </c>
      <c r="CX235" s="41">
        <f t="shared" si="211"/>
        <v>5.2927647982574967E-3</v>
      </c>
      <c r="CY235" s="41">
        <f t="shared" si="212"/>
        <v>-2.0429016298004047E-3</v>
      </c>
      <c r="CZ235" s="41">
        <f t="shared" si="213"/>
        <v>-1.3089662757910273E-3</v>
      </c>
      <c r="DA235" s="41">
        <f t="shared" si="214"/>
        <v>-1.6781309205796856E-2</v>
      </c>
      <c r="DB235" s="41">
        <f t="shared" si="215"/>
        <v>-7.2648023536588504E-4</v>
      </c>
      <c r="DC235" s="41">
        <f t="shared" si="216"/>
        <v>-3.0998016409963441E-2</v>
      </c>
      <c r="DD235" s="41">
        <f t="shared" si="217"/>
        <v>-2.1635316680721998E-2</v>
      </c>
      <c r="DE235" s="41">
        <f t="shared" si="218"/>
        <v>8.5567836489938692E-3</v>
      </c>
      <c r="DF235" s="41">
        <f t="shared" si="219"/>
        <v>-2.3130835127383488E-3</v>
      </c>
      <c r="DG235" s="41">
        <f t="shared" si="220"/>
        <v>-1.7881895019313909E-3</v>
      </c>
      <c r="DH235" s="41"/>
    </row>
    <row r="236" spans="1:112">
      <c r="A236" s="43">
        <v>42192</v>
      </c>
      <c r="B236" s="34">
        <v>15.96</v>
      </c>
      <c r="C236" s="34">
        <v>4.3728680000000004</v>
      </c>
      <c r="D236" s="34"/>
      <c r="E236" s="34">
        <v>12.1</v>
      </c>
      <c r="F236" s="34">
        <v>797.59997599999997</v>
      </c>
      <c r="G236" s="34">
        <v>87.607201000000003</v>
      </c>
      <c r="H236" s="34">
        <v>12.224637</v>
      </c>
      <c r="I236" s="34">
        <v>13.88</v>
      </c>
      <c r="J236" s="34">
        <v>467.15167200000002</v>
      </c>
      <c r="K236" s="34">
        <v>4.5199999999999996</v>
      </c>
      <c r="L236" s="34">
        <v>63.330002</v>
      </c>
      <c r="M236" s="34">
        <v>19.809999000000001</v>
      </c>
      <c r="N236" s="34">
        <v>40.127921999999998</v>
      </c>
      <c r="O236" s="34">
        <v>6.93</v>
      </c>
      <c r="P236" s="34">
        <v>40.970001000000003</v>
      </c>
      <c r="Q236" s="34">
        <v>17.5</v>
      </c>
      <c r="R236" s="34">
        <v>38.990001999999997</v>
      </c>
      <c r="S236" s="34">
        <v>74.124709999999993</v>
      </c>
      <c r="T236" s="34">
        <v>17.640713000000002</v>
      </c>
      <c r="U236" s="34"/>
      <c r="V236" s="34">
        <v>4.2848670000000002</v>
      </c>
      <c r="W236" s="34">
        <v>42.25</v>
      </c>
      <c r="X236" s="34">
        <v>26.610001</v>
      </c>
      <c r="Y236" s="34">
        <v>13.831671999999999</v>
      </c>
      <c r="Z236" s="34">
        <v>26.951107</v>
      </c>
      <c r="AA236" s="34">
        <v>82.757476999999994</v>
      </c>
      <c r="AB236" s="34">
        <v>37.302920999999998</v>
      </c>
      <c r="AC236" s="34">
        <v>15.34</v>
      </c>
      <c r="AD236" s="34">
        <v>59.310001</v>
      </c>
      <c r="AE236" s="34">
        <v>25.355056999999999</v>
      </c>
      <c r="AF236" s="34">
        <v>6.2</v>
      </c>
      <c r="AG236" s="34">
        <v>225.75</v>
      </c>
      <c r="AH236" s="34">
        <v>37.481907</v>
      </c>
      <c r="AI236" s="34">
        <v>75.988776999999999</v>
      </c>
      <c r="AJ236" s="34">
        <v>8.8834870000000006</v>
      </c>
      <c r="AK236" s="34">
        <v>21.02</v>
      </c>
      <c r="AL236" s="34">
        <v>1.8</v>
      </c>
      <c r="AM236" s="34">
        <v>28.956306000000001</v>
      </c>
      <c r="AN236" s="34">
        <v>32.099997999999999</v>
      </c>
      <c r="AO236" s="34">
        <v>58.154285000000002</v>
      </c>
      <c r="AP236" s="34">
        <v>6.6</v>
      </c>
      <c r="AQ236" s="34">
        <v>12.79</v>
      </c>
      <c r="AR236" s="34">
        <v>8.74</v>
      </c>
      <c r="AS236" s="34">
        <v>38.056956999999997</v>
      </c>
      <c r="AT236" s="34">
        <v>12.134582</v>
      </c>
      <c r="AU236" s="34">
        <v>10.210000000000001</v>
      </c>
      <c r="AV236" s="34">
        <v>14.246950999999999</v>
      </c>
      <c r="AW236" s="34">
        <v>32.830737999999997</v>
      </c>
      <c r="AX236" s="34">
        <v>13.95</v>
      </c>
      <c r="AY236" s="34">
        <v>18.530000999999999</v>
      </c>
      <c r="AZ236" s="34">
        <v>62.889999000000003</v>
      </c>
      <c r="BA236" s="34">
        <v>37.590000000000003</v>
      </c>
      <c r="BB236" s="34">
        <v>22.707685000000001</v>
      </c>
      <c r="BC236" s="34">
        <v>32.232844999999998</v>
      </c>
      <c r="BD236" s="34"/>
      <c r="BE236" s="38"/>
      <c r="BF236" s="41">
        <f t="shared" si="169"/>
        <v>-2.2305757514298162E-2</v>
      </c>
      <c r="BG236" s="41">
        <f t="shared" si="170"/>
        <v>8.0213498923097214E-3</v>
      </c>
      <c r="BH236" s="41"/>
      <c r="BI236" s="41">
        <f t="shared" si="171"/>
        <v>5.0858417233490945E-2</v>
      </c>
      <c r="BJ236" s="41">
        <f t="shared" si="172"/>
        <v>-2.5744055405572213E-2</v>
      </c>
      <c r="BK236" s="41">
        <f t="shared" si="173"/>
        <v>-5.0322220326436381E-3</v>
      </c>
      <c r="BL236" s="41">
        <f t="shared" si="174"/>
        <v>3.6458063728302181E-2</v>
      </c>
      <c r="BM236" s="41">
        <f t="shared" si="175"/>
        <v>1.1594332780919227E-2</v>
      </c>
      <c r="BN236" s="41">
        <f t="shared" si="176"/>
        <v>1.5819456489101921E-2</v>
      </c>
      <c r="BO236" s="41">
        <f t="shared" si="177"/>
        <v>0</v>
      </c>
      <c r="BP236" s="41">
        <f t="shared" si="178"/>
        <v>-5.6333437282018096E-2</v>
      </c>
      <c r="BQ236" s="41">
        <f t="shared" si="179"/>
        <v>1.9883347367723736E-2</v>
      </c>
      <c r="BR236" s="41">
        <f t="shared" si="180"/>
        <v>6.756213012985221E-3</v>
      </c>
      <c r="BS236" s="41">
        <f t="shared" si="181"/>
        <v>4.3384015985981411E-3</v>
      </c>
      <c r="BT236" s="41">
        <f t="shared" si="182"/>
        <v>8.8257496442002009E-3</v>
      </c>
      <c r="BU236" s="41">
        <f t="shared" si="183"/>
        <v>-5.1296778199983904E-3</v>
      </c>
      <c r="BV236" s="41">
        <f t="shared" si="184"/>
        <v>8.7584275098363806E-3</v>
      </c>
      <c r="BW236" s="41">
        <f t="shared" si="185"/>
        <v>1.2681409182241695E-3</v>
      </c>
      <c r="BX236" s="47">
        <f t="shared" si="186"/>
        <v>-6.7378606424425532E-3</v>
      </c>
      <c r="BY236" s="41"/>
      <c r="BZ236" s="41">
        <f t="shared" si="188"/>
        <v>2.3887515036523348E-2</v>
      </c>
      <c r="CA236" s="41">
        <f t="shared" si="189"/>
        <v>1.0229659802695312E-2</v>
      </c>
      <c r="CB236" s="41">
        <f t="shared" si="190"/>
        <v>-1.4549743434874741E-2</v>
      </c>
      <c r="CC236" s="41">
        <f t="shared" si="191"/>
        <v>-7.0224444088763105E-3</v>
      </c>
      <c r="CD236" s="41">
        <f t="shared" si="192"/>
        <v>1.4990783089720404E-2</v>
      </c>
      <c r="CE236" s="41">
        <f t="shared" si="193"/>
        <v>4.8850673808864768E-3</v>
      </c>
      <c r="CF236" s="41">
        <f t="shared" si="194"/>
        <v>1.5317863762410724E-2</v>
      </c>
      <c r="CG236" s="41">
        <f t="shared" si="168"/>
        <v>-6.3388963590584754E-2</v>
      </c>
      <c r="CH236" s="41">
        <f t="shared" si="195"/>
        <v>2.3542557602665468E-2</v>
      </c>
      <c r="CI236" s="41">
        <f t="shared" si="196"/>
        <v>-7.259548316352624E-3</v>
      </c>
      <c r="CJ236" s="41">
        <f t="shared" si="197"/>
        <v>-1.7586384502075867E-2</v>
      </c>
      <c r="CK236" s="41">
        <f t="shared" si="198"/>
        <v>0.10277981015417448</v>
      </c>
      <c r="CL236" s="41">
        <f t="shared" si="199"/>
        <v>-2.9083452551828307E-3</v>
      </c>
      <c r="CM236" s="41">
        <f t="shared" si="200"/>
        <v>-8.0498380447814114E-3</v>
      </c>
      <c r="CN236" s="41">
        <f t="shared" si="201"/>
        <v>1.061892586575681E-2</v>
      </c>
      <c r="CO236" s="41">
        <f t="shared" si="202"/>
        <v>6.5363422010570604E-2</v>
      </c>
      <c r="CP236" s="41">
        <f t="shared" si="203"/>
        <v>-8.5157808340306826E-2</v>
      </c>
      <c r="CQ236" s="41">
        <f t="shared" si="204"/>
        <v>6.2854283357174408E-3</v>
      </c>
      <c r="CR236" s="41">
        <f t="shared" si="205"/>
        <v>6.1014010337266097E-2</v>
      </c>
      <c r="CS236" s="41">
        <f t="shared" si="206"/>
        <v>6.7041660126705609E-3</v>
      </c>
      <c r="CT236" s="41">
        <f t="shared" si="207"/>
        <v>0</v>
      </c>
      <c r="CU236" s="41">
        <f t="shared" si="208"/>
        <v>-7.8155533482022652E-4</v>
      </c>
      <c r="CV236" s="41">
        <f t="shared" si="209"/>
        <v>3.4383988030324874E-3</v>
      </c>
      <c r="CW236" s="41">
        <f t="shared" si="210"/>
        <v>3.2576217592929342E-2</v>
      </c>
      <c r="CX236" s="41">
        <f t="shared" si="211"/>
        <v>-1.4432316789938473E-2</v>
      </c>
      <c r="CY236" s="41">
        <f t="shared" si="212"/>
        <v>4.3028148129848329E-2</v>
      </c>
      <c r="CZ236" s="41">
        <f t="shared" si="213"/>
        <v>-2.6229435898839329E-3</v>
      </c>
      <c r="DA236" s="41">
        <f t="shared" si="214"/>
        <v>5.3699528126487173E-3</v>
      </c>
      <c r="DB236" s="41">
        <f t="shared" si="215"/>
        <v>1.3713675762177002E-2</v>
      </c>
      <c r="DC236" s="41">
        <f t="shared" si="216"/>
        <v>-1.1269182546468423E-2</v>
      </c>
      <c r="DD236" s="41">
        <f t="shared" si="217"/>
        <v>3.9831169363252518E-3</v>
      </c>
      <c r="DE236" s="41">
        <f t="shared" si="218"/>
        <v>6.5407952810148315E-2</v>
      </c>
      <c r="DF236" s="41">
        <f t="shared" si="219"/>
        <v>-1.6735187070290342E-2</v>
      </c>
      <c r="DG236" s="41">
        <f t="shared" si="220"/>
        <v>0</v>
      </c>
      <c r="DH236" s="41"/>
    </row>
    <row r="237" spans="1:112">
      <c r="A237" s="43">
        <v>42193</v>
      </c>
      <c r="B237" s="34">
        <v>15.46</v>
      </c>
      <c r="C237" s="34">
        <v>4.40198</v>
      </c>
      <c r="D237" s="34"/>
      <c r="E237" s="34">
        <v>12.32</v>
      </c>
      <c r="F237" s="34">
        <v>784</v>
      </c>
      <c r="G237" s="34">
        <v>87.054771000000002</v>
      </c>
      <c r="H237" s="34">
        <v>11.617881000000001</v>
      </c>
      <c r="I237" s="34">
        <v>13.65</v>
      </c>
      <c r="J237" s="34">
        <v>456.67742900000002</v>
      </c>
      <c r="K237" s="34">
        <v>4.25</v>
      </c>
      <c r="L237" s="34">
        <v>59.939999</v>
      </c>
      <c r="M237" s="34">
        <v>19.799999</v>
      </c>
      <c r="N237" s="34">
        <v>39.503684999999997</v>
      </c>
      <c r="O237" s="34">
        <v>6.86</v>
      </c>
      <c r="P237" s="34">
        <v>41.939999</v>
      </c>
      <c r="Q237" s="34">
        <v>17.27</v>
      </c>
      <c r="R237" s="34">
        <v>38.700001</v>
      </c>
      <c r="S237" s="34">
        <v>73.316765000000004</v>
      </c>
      <c r="T237" s="34">
        <v>17.928927999999999</v>
      </c>
      <c r="U237" s="34"/>
      <c r="V237" s="34">
        <v>4.4135989999999996</v>
      </c>
      <c r="W237" s="34">
        <v>42.439999</v>
      </c>
      <c r="X237" s="34">
        <v>26.25</v>
      </c>
      <c r="Y237" s="34">
        <v>13.753693</v>
      </c>
      <c r="Z237" s="34">
        <v>26.62529</v>
      </c>
      <c r="AA237" s="34">
        <v>79.538291999999998</v>
      </c>
      <c r="AB237" s="34">
        <v>35.923079999999999</v>
      </c>
      <c r="AC237" s="34">
        <v>15.06</v>
      </c>
      <c r="AD237" s="34">
        <v>59.380001</v>
      </c>
      <c r="AE237" s="34">
        <v>24.994824999999999</v>
      </c>
      <c r="AF237" s="34">
        <v>6.08</v>
      </c>
      <c r="AG237" s="34">
        <v>216.29998800000001</v>
      </c>
      <c r="AH237" s="34">
        <v>37.500110999999997</v>
      </c>
      <c r="AI237" s="34">
        <v>75.384392000000005</v>
      </c>
      <c r="AJ237" s="34">
        <v>8.8165940000000003</v>
      </c>
      <c r="AK237" s="34">
        <v>20.780000999999999</v>
      </c>
      <c r="AL237" s="34">
        <v>1.75</v>
      </c>
      <c r="AM237" s="34">
        <v>28.384798</v>
      </c>
      <c r="AN237" s="34">
        <v>42.5</v>
      </c>
      <c r="AO237" s="34">
        <v>56.84</v>
      </c>
      <c r="AP237" s="34">
        <v>6.18</v>
      </c>
      <c r="AQ237" s="34">
        <v>12.75</v>
      </c>
      <c r="AR237" s="34">
        <v>8.65</v>
      </c>
      <c r="AS237" s="34">
        <v>38.056956999999997</v>
      </c>
      <c r="AT237" s="34">
        <v>11.948896</v>
      </c>
      <c r="AU237" s="34">
        <v>10.199999999999999</v>
      </c>
      <c r="AV237" s="34">
        <v>14.47146</v>
      </c>
      <c r="AW237" s="34">
        <v>32.713520000000003</v>
      </c>
      <c r="AX237" s="34">
        <v>13.72</v>
      </c>
      <c r="AY237" s="34">
        <v>18.040001</v>
      </c>
      <c r="AZ237" s="34">
        <v>62.290000999999997</v>
      </c>
      <c r="BA237" s="34">
        <v>36.880001</v>
      </c>
      <c r="BB237" s="34">
        <v>22.805719</v>
      </c>
      <c r="BC237" s="34">
        <v>31.559715000000001</v>
      </c>
      <c r="BD237" s="34"/>
      <c r="BE237" s="38"/>
      <c r="BF237" s="41">
        <f t="shared" si="169"/>
        <v>-3.1829548862386772E-2</v>
      </c>
      <c r="BG237" s="41">
        <f t="shared" si="170"/>
        <v>6.6353529569124024E-3</v>
      </c>
      <c r="BH237" s="41"/>
      <c r="BI237" s="41">
        <f t="shared" si="171"/>
        <v>1.8018505502678431E-2</v>
      </c>
      <c r="BJ237" s="41">
        <f t="shared" si="172"/>
        <v>-1.7198168206949388E-2</v>
      </c>
      <c r="BK237" s="41">
        <f t="shared" si="173"/>
        <v>-6.3257254660282515E-3</v>
      </c>
      <c r="BL237" s="41">
        <f t="shared" si="174"/>
        <v>-5.0907964877468147E-2</v>
      </c>
      <c r="BM237" s="41">
        <f t="shared" si="175"/>
        <v>-1.6709433447689718E-2</v>
      </c>
      <c r="BN237" s="41">
        <f t="shared" si="176"/>
        <v>-2.2676687353080812E-2</v>
      </c>
      <c r="BO237" s="41">
        <f t="shared" si="177"/>
        <v>-6.1593010907814279E-2</v>
      </c>
      <c r="BP237" s="41">
        <f t="shared" si="178"/>
        <v>-5.5015136903780966E-2</v>
      </c>
      <c r="BQ237" s="41">
        <f t="shared" si="179"/>
        <v>-5.0492303546476915E-4</v>
      </c>
      <c r="BR237" s="41">
        <f t="shared" si="180"/>
        <v>-1.5678442533693087E-2</v>
      </c>
      <c r="BS237" s="41">
        <f t="shared" si="181"/>
        <v>-1.0152371464017962E-2</v>
      </c>
      <c r="BT237" s="41">
        <f t="shared" si="182"/>
        <v>2.3399885663304577E-2</v>
      </c>
      <c r="BU237" s="41">
        <f t="shared" si="183"/>
        <v>-1.3229988770881116E-2</v>
      </c>
      <c r="BV237" s="41">
        <f t="shared" si="184"/>
        <v>-7.4656284141793681E-3</v>
      </c>
      <c r="BW237" s="41">
        <f t="shared" si="185"/>
        <v>-1.0959644660317656E-2</v>
      </c>
      <c r="BX237" s="47">
        <f t="shared" si="186"/>
        <v>1.6206028502034751E-2</v>
      </c>
      <c r="BY237" s="41"/>
      <c r="BZ237" s="41">
        <f t="shared" si="188"/>
        <v>2.9600943342024552E-2</v>
      </c>
      <c r="CA237" s="41">
        <f t="shared" si="189"/>
        <v>4.4869363799226155E-3</v>
      </c>
      <c r="CB237" s="41">
        <f t="shared" si="190"/>
        <v>-1.3621133531821558E-2</v>
      </c>
      <c r="CC237" s="41">
        <f t="shared" si="191"/>
        <v>-5.6536651017298541E-3</v>
      </c>
      <c r="CD237" s="41">
        <f t="shared" si="192"/>
        <v>-1.2162856589147035E-2</v>
      </c>
      <c r="CE237" s="41">
        <f t="shared" si="193"/>
        <v>-3.9675800594218741E-2</v>
      </c>
      <c r="CF237" s="41">
        <f t="shared" si="194"/>
        <v>-3.7691648715119444E-2</v>
      </c>
      <c r="CG237" s="41">
        <f t="shared" si="168"/>
        <v>-2.909567420777227E-2</v>
      </c>
      <c r="CH237" s="41">
        <f t="shared" si="195"/>
        <v>1.179543465102379E-3</v>
      </c>
      <c r="CI237" s="41">
        <f t="shared" si="196"/>
        <v>-1.4309393881014102E-2</v>
      </c>
      <c r="CJ237" s="41">
        <f t="shared" si="197"/>
        <v>-1.9544596072970283E-2</v>
      </c>
      <c r="CK237" s="41">
        <f t="shared" si="198"/>
        <v>-4.2761914816585291E-2</v>
      </c>
      <c r="CL237" s="41">
        <f t="shared" si="199"/>
        <v>4.8555642654629698E-4</v>
      </c>
      <c r="CM237" s="41">
        <f t="shared" si="200"/>
        <v>-7.9854073958716808E-3</v>
      </c>
      <c r="CN237" s="41">
        <f t="shared" si="201"/>
        <v>-7.5585324693145531E-3</v>
      </c>
      <c r="CO237" s="41">
        <f t="shared" si="202"/>
        <v>-1.1483331654529506E-2</v>
      </c>
      <c r="CP237" s="41">
        <f t="shared" si="203"/>
        <v>-2.8170876966696335E-2</v>
      </c>
      <c r="CQ237" s="41">
        <f t="shared" si="204"/>
        <v>-1.9934283970403397E-2</v>
      </c>
      <c r="CR237" s="41">
        <f t="shared" si="205"/>
        <v>0.28064810809969887</v>
      </c>
      <c r="CS237" s="41">
        <f t="shared" si="206"/>
        <v>-2.2859261756919432E-2</v>
      </c>
      <c r="CT237" s="41">
        <f t="shared" si="207"/>
        <v>-6.5751377562780419E-2</v>
      </c>
      <c r="CU237" s="41">
        <f t="shared" si="208"/>
        <v>-3.1323439863161057E-3</v>
      </c>
      <c r="CV237" s="41">
        <f t="shared" si="209"/>
        <v>-1.0350868723656162E-2</v>
      </c>
      <c r="CW237" s="41">
        <f t="shared" si="210"/>
        <v>0</v>
      </c>
      <c r="CX237" s="41">
        <f t="shared" si="211"/>
        <v>-1.5420503594881708E-2</v>
      </c>
      <c r="CY237" s="41">
        <f t="shared" si="212"/>
        <v>-9.7991188634891243E-4</v>
      </c>
      <c r="CZ237" s="41">
        <f t="shared" si="213"/>
        <v>1.5635515055373441E-2</v>
      </c>
      <c r="DA237" s="41">
        <f t="shared" si="214"/>
        <v>-3.5767625889174398E-3</v>
      </c>
      <c r="DB237" s="41">
        <f t="shared" si="215"/>
        <v>-1.6624885969635423E-2</v>
      </c>
      <c r="DC237" s="41">
        <f t="shared" si="216"/>
        <v>-2.6799524196959103E-2</v>
      </c>
      <c r="DD237" s="41">
        <f t="shared" si="217"/>
        <v>-9.5862373346375755E-3</v>
      </c>
      <c r="DE237" s="41">
        <f t="shared" si="218"/>
        <v>-1.9068631772726535E-2</v>
      </c>
      <c r="DF237" s="41">
        <f t="shared" si="219"/>
        <v>4.3079243912966594E-3</v>
      </c>
      <c r="DG237" s="41">
        <f t="shared" si="220"/>
        <v>-2.1104498209435493E-2</v>
      </c>
      <c r="DH237" s="41"/>
    </row>
    <row r="238" spans="1:112">
      <c r="A238" s="43">
        <v>42194</v>
      </c>
      <c r="B238" s="34">
        <v>15.63</v>
      </c>
      <c r="C238" s="34">
        <v>4.6814720000000003</v>
      </c>
      <c r="D238" s="34"/>
      <c r="E238" s="34">
        <v>12.84</v>
      </c>
      <c r="F238" s="34">
        <v>757.20001200000002</v>
      </c>
      <c r="G238" s="34">
        <v>87.791359</v>
      </c>
      <c r="H238" s="34">
        <v>11.339369</v>
      </c>
      <c r="I238" s="34">
        <v>14.18</v>
      </c>
      <c r="J238" s="34">
        <v>481.81564300000002</v>
      </c>
      <c r="K238" s="34">
        <v>4.6100000000000003</v>
      </c>
      <c r="L238" s="34">
        <v>56.23</v>
      </c>
      <c r="M238" s="34">
        <v>19.950001</v>
      </c>
      <c r="N238" s="34">
        <v>39.894992999999999</v>
      </c>
      <c r="O238" s="34">
        <v>7.04</v>
      </c>
      <c r="P238" s="34">
        <v>40.43</v>
      </c>
      <c r="Q238" s="34">
        <v>20.530000999999999</v>
      </c>
      <c r="R238" s="34">
        <v>38.200001</v>
      </c>
      <c r="S238" s="34">
        <v>74.669608999999994</v>
      </c>
      <c r="T238" s="34">
        <v>17.909051999999999</v>
      </c>
      <c r="U238" s="34"/>
      <c r="V238" s="34">
        <v>4.4044059999999998</v>
      </c>
      <c r="W238" s="34">
        <v>43</v>
      </c>
      <c r="X238" s="34">
        <v>26.02</v>
      </c>
      <c r="Y238" s="34">
        <v>13.997379</v>
      </c>
      <c r="Z238" s="34">
        <v>27.301991999999998</v>
      </c>
      <c r="AA238" s="34">
        <v>80.380225999999993</v>
      </c>
      <c r="AB238" s="34">
        <v>36.499595999999997</v>
      </c>
      <c r="AC238" s="34">
        <v>14.76</v>
      </c>
      <c r="AD238" s="34">
        <v>61.810001</v>
      </c>
      <c r="AE238" s="34">
        <v>25.539793</v>
      </c>
      <c r="AF238" s="34">
        <v>6.12</v>
      </c>
      <c r="AG238" s="34">
        <v>224.34999099999999</v>
      </c>
      <c r="AH238" s="34">
        <v>38.437148999999998</v>
      </c>
      <c r="AI238" s="34">
        <v>76.329978999999994</v>
      </c>
      <c r="AJ238" s="34">
        <v>8.7051099999999995</v>
      </c>
      <c r="AK238" s="34">
        <v>21.370000999999998</v>
      </c>
      <c r="AL238" s="34">
        <v>1.88</v>
      </c>
      <c r="AM238" s="34">
        <v>28.920019</v>
      </c>
      <c r="AN238" s="34">
        <v>39.799999</v>
      </c>
      <c r="AO238" s="34">
        <v>57.657142999999998</v>
      </c>
      <c r="AP238" s="34">
        <v>6.25</v>
      </c>
      <c r="AQ238" s="34">
        <v>12.72</v>
      </c>
      <c r="AR238" s="34">
        <v>8.76</v>
      </c>
      <c r="AS238" s="34">
        <v>38.447285000000001</v>
      </c>
      <c r="AT238" s="34">
        <v>12.218140999999999</v>
      </c>
      <c r="AU238" s="34">
        <v>9.8699999999999992</v>
      </c>
      <c r="AV238" s="34">
        <v>14.45275</v>
      </c>
      <c r="AW238" s="34">
        <v>33.684792000000002</v>
      </c>
      <c r="AX238" s="34">
        <v>14.03</v>
      </c>
      <c r="AY238" s="34">
        <v>18.329999999999998</v>
      </c>
      <c r="AZ238" s="34">
        <v>62.630001</v>
      </c>
      <c r="BA238" s="34">
        <v>35.360000999999997</v>
      </c>
      <c r="BB238" s="34">
        <v>23.099813000000001</v>
      </c>
      <c r="BC238" s="34">
        <v>29.328810000000001</v>
      </c>
      <c r="BD238" s="34"/>
      <c r="BE238" s="38"/>
      <c r="BF238" s="41">
        <f t="shared" si="169"/>
        <v>1.0936101274109263E-2</v>
      </c>
      <c r="BG238" s="41">
        <f t="shared" si="170"/>
        <v>6.1558150685341172E-2</v>
      </c>
      <c r="BH238" s="41"/>
      <c r="BI238" s="41">
        <f t="shared" si="171"/>
        <v>4.1341340156441329E-2</v>
      </c>
      <c r="BJ238" s="41">
        <f t="shared" si="172"/>
        <v>-3.4781585167379642E-2</v>
      </c>
      <c r="BK238" s="41">
        <f t="shared" si="173"/>
        <v>8.4256066471553974E-3</v>
      </c>
      <c r="BL238" s="41">
        <f t="shared" si="174"/>
        <v>-2.426472377862187E-2</v>
      </c>
      <c r="BM238" s="41">
        <f t="shared" si="175"/>
        <v>3.8092999473012569E-2</v>
      </c>
      <c r="BN238" s="41">
        <f t="shared" si="176"/>
        <v>5.3584260453032592E-2</v>
      </c>
      <c r="BO238" s="41">
        <f t="shared" si="177"/>
        <v>8.1308874072231696E-2</v>
      </c>
      <c r="BP238" s="41">
        <f t="shared" si="178"/>
        <v>-6.3893622901056685E-2</v>
      </c>
      <c r="BQ238" s="41">
        <f t="shared" si="179"/>
        <v>7.5473062657467806E-3</v>
      </c>
      <c r="BR238" s="41">
        <f t="shared" si="180"/>
        <v>9.8568686046758714E-3</v>
      </c>
      <c r="BS238" s="41">
        <f t="shared" si="181"/>
        <v>2.5900728432157172E-2</v>
      </c>
      <c r="BT238" s="41">
        <f t="shared" si="182"/>
        <v>-3.6667917977507986E-2</v>
      </c>
      <c r="BU238" s="41">
        <f t="shared" si="183"/>
        <v>0.17291638758145977</v>
      </c>
      <c r="BV238" s="41">
        <f t="shared" si="184"/>
        <v>-1.3004084084989449E-2</v>
      </c>
      <c r="BW238" s="41">
        <f t="shared" si="185"/>
        <v>1.8283868320892235E-2</v>
      </c>
      <c r="BX238" s="47">
        <f t="shared" si="186"/>
        <v>-1.1092144165424703E-3</v>
      </c>
      <c r="BY238" s="41"/>
      <c r="BZ238" s="41">
        <f t="shared" si="188"/>
        <v>-2.0850528731850525E-3</v>
      </c>
      <c r="CA238" s="41">
        <f t="shared" si="189"/>
        <v>1.3108825510457117E-2</v>
      </c>
      <c r="CB238" s="41">
        <f t="shared" si="190"/>
        <v>-8.8005159532735227E-3</v>
      </c>
      <c r="CC238" s="41">
        <f t="shared" si="191"/>
        <v>1.7562727933640016E-2</v>
      </c>
      <c r="CD238" s="41">
        <f t="shared" si="192"/>
        <v>2.5098150572865689E-2</v>
      </c>
      <c r="CE238" s="41">
        <f t="shared" si="193"/>
        <v>1.052963458527042E-2</v>
      </c>
      <c r="CF238" s="41">
        <f t="shared" si="194"/>
        <v>1.5921206173577097E-2</v>
      </c>
      <c r="CG238" s="41">
        <f t="shared" si="168"/>
        <v>4.4418848886966768E-2</v>
      </c>
      <c r="CH238" s="41">
        <f t="shared" si="195"/>
        <v>4.0107693673492886E-2</v>
      </c>
      <c r="CI238" s="41">
        <f t="shared" si="196"/>
        <v>2.1568942197366676E-2</v>
      </c>
      <c r="CJ238" s="41">
        <f t="shared" si="197"/>
        <v>6.5574005461590396E-3</v>
      </c>
      <c r="CK238" s="41">
        <f t="shared" si="198"/>
        <v>3.654101482559155E-2</v>
      </c>
      <c r="CL238" s="41">
        <f t="shared" si="199"/>
        <v>2.4680520845741051E-2</v>
      </c>
      <c r="CM238" s="41">
        <f t="shared" si="200"/>
        <v>1.2465519755772323E-2</v>
      </c>
      <c r="CN238" s="41">
        <f t="shared" si="201"/>
        <v>-1.2725418080093608E-2</v>
      </c>
      <c r="CO238" s="41">
        <f t="shared" si="202"/>
        <v>2.7997082331351463E-2</v>
      </c>
      <c r="CP238" s="41">
        <f t="shared" si="203"/>
        <v>7.1655988906435153E-2</v>
      </c>
      <c r="CQ238" s="41">
        <f t="shared" si="204"/>
        <v>1.8680334112502705E-2</v>
      </c>
      <c r="CR238" s="41">
        <f t="shared" si="205"/>
        <v>-6.5637188765607632E-2</v>
      </c>
      <c r="CS238" s="41">
        <f t="shared" si="206"/>
        <v>1.4273838672941234E-2</v>
      </c>
      <c r="CT238" s="41">
        <f t="shared" si="207"/>
        <v>1.1263192278710869E-2</v>
      </c>
      <c r="CU238" s="41">
        <f t="shared" si="208"/>
        <v>-2.3557136924590365E-3</v>
      </c>
      <c r="CV238" s="41">
        <f t="shared" si="209"/>
        <v>1.2636584004512057E-2</v>
      </c>
      <c r="CW238" s="41">
        <f t="shared" si="210"/>
        <v>1.0204176309848918E-2</v>
      </c>
      <c r="CX238" s="41">
        <f t="shared" si="211"/>
        <v>2.2282925338758572E-2</v>
      </c>
      <c r="CY238" s="41">
        <f t="shared" si="212"/>
        <v>-3.2887866844835176E-2</v>
      </c>
      <c r="CZ238" s="41">
        <f t="shared" si="213"/>
        <v>-1.2937260937892199E-3</v>
      </c>
      <c r="DA238" s="41">
        <f t="shared" si="214"/>
        <v>2.9258011426820021E-2</v>
      </c>
      <c r="DB238" s="41">
        <f t="shared" si="215"/>
        <v>2.2343271816630282E-2</v>
      </c>
      <c r="DC238" s="41">
        <f t="shared" si="216"/>
        <v>1.594749178476506E-2</v>
      </c>
      <c r="DD238" s="41">
        <f t="shared" si="217"/>
        <v>5.4434971841153066E-3</v>
      </c>
      <c r="DE238" s="41">
        <f t="shared" si="218"/>
        <v>-4.2088159753375036E-2</v>
      </c>
      <c r="DF238" s="41">
        <f t="shared" si="219"/>
        <v>1.2813184416578551E-2</v>
      </c>
      <c r="DG238" s="41">
        <f t="shared" si="220"/>
        <v>-7.3311156144749201E-2</v>
      </c>
      <c r="DH238" s="41"/>
    </row>
    <row r="239" spans="1:112">
      <c r="A239" s="43">
        <v>42195</v>
      </c>
      <c r="B239" s="34">
        <v>16.25</v>
      </c>
      <c r="C239" s="34">
        <v>4.7513449999999997</v>
      </c>
      <c r="D239" s="34"/>
      <c r="E239" s="34">
        <v>13</v>
      </c>
      <c r="F239" s="34">
        <v>739.20001200000002</v>
      </c>
      <c r="G239" s="34">
        <v>89.761702999999997</v>
      </c>
      <c r="H239" s="34">
        <v>11.080752</v>
      </c>
      <c r="I239" s="34">
        <v>14.24</v>
      </c>
      <c r="J239" s="34">
        <v>500.66931199999999</v>
      </c>
      <c r="K239" s="34">
        <v>4.8</v>
      </c>
      <c r="L239" s="34">
        <v>55.75</v>
      </c>
      <c r="M239" s="34">
        <v>19.66</v>
      </c>
      <c r="N239" s="34">
        <v>40.342201000000003</v>
      </c>
      <c r="O239" s="34">
        <v>7.15</v>
      </c>
      <c r="P239" s="34">
        <v>38.639999000000003</v>
      </c>
      <c r="Q239" s="34">
        <v>18.489999999999998</v>
      </c>
      <c r="R239" s="34">
        <v>36.840000000000003</v>
      </c>
      <c r="S239" s="34">
        <v>75.590294</v>
      </c>
      <c r="T239" s="34">
        <v>17.869297</v>
      </c>
      <c r="U239" s="34"/>
      <c r="V239" s="34">
        <v>4.3952080000000002</v>
      </c>
      <c r="W239" s="34">
        <v>43.290000999999997</v>
      </c>
      <c r="X239" s="34">
        <v>25.629999000000002</v>
      </c>
      <c r="Y239" s="34">
        <v>13.812177999999999</v>
      </c>
      <c r="Z239" s="34">
        <v>27.769836000000002</v>
      </c>
      <c r="AA239" s="34">
        <v>81.314148000000003</v>
      </c>
      <c r="AB239" s="34">
        <v>37.312365999999997</v>
      </c>
      <c r="AC239" s="34">
        <v>14.59</v>
      </c>
      <c r="AD239" s="34">
        <v>62.98</v>
      </c>
      <c r="AE239" s="34">
        <v>25.595215</v>
      </c>
      <c r="AF239" s="34">
        <v>6.18</v>
      </c>
      <c r="AG239" s="34">
        <v>221.20001199999999</v>
      </c>
      <c r="AH239" s="34">
        <v>38.455345000000001</v>
      </c>
      <c r="AI239" s="34">
        <v>76.339729000000005</v>
      </c>
      <c r="AJ239" s="34">
        <v>8.6781659999999992</v>
      </c>
      <c r="AK239" s="34">
        <v>22.49</v>
      </c>
      <c r="AL239" s="34">
        <v>1.88</v>
      </c>
      <c r="AM239" s="34">
        <v>29.446171</v>
      </c>
      <c r="AN239" s="34">
        <v>41.199997000000003</v>
      </c>
      <c r="AO239" s="34">
        <v>57.400002000000001</v>
      </c>
      <c r="AP239" s="34">
        <v>6.08</v>
      </c>
      <c r="AQ239" s="34">
        <v>13.1</v>
      </c>
      <c r="AR239" s="34">
        <v>8.91</v>
      </c>
      <c r="AS239" s="34">
        <v>38.642440999999998</v>
      </c>
      <c r="AT239" s="34">
        <v>12.171721</v>
      </c>
      <c r="AU239" s="34">
        <v>10.17</v>
      </c>
      <c r="AV239" s="34">
        <v>14.602423</v>
      </c>
      <c r="AW239" s="34">
        <v>33.073563</v>
      </c>
      <c r="AX239" s="34">
        <v>14.03</v>
      </c>
      <c r="AY239" s="34">
        <v>18.610001</v>
      </c>
      <c r="AZ239" s="34">
        <v>63.41</v>
      </c>
      <c r="BA239" s="34">
        <v>33.049999</v>
      </c>
      <c r="BB239" s="34">
        <v>23.028518999999999</v>
      </c>
      <c r="BC239" s="34">
        <v>29.280726999999999</v>
      </c>
      <c r="BD239" s="34"/>
      <c r="BE239" s="38"/>
      <c r="BF239" s="41">
        <f t="shared" si="169"/>
        <v>3.8900764342361241E-2</v>
      </c>
      <c r="BG239" s="41">
        <f t="shared" si="170"/>
        <v>1.4815145469734725E-2</v>
      </c>
      <c r="BH239" s="41"/>
      <c r="BI239" s="41">
        <f t="shared" si="171"/>
        <v>1.2384059199721622E-2</v>
      </c>
      <c r="BJ239" s="41">
        <f t="shared" si="172"/>
        <v>-2.4058898621787724E-2</v>
      </c>
      <c r="BK239" s="41">
        <f t="shared" si="173"/>
        <v>2.2195335469481377E-2</v>
      </c>
      <c r="BL239" s="41">
        <f t="shared" si="174"/>
        <v>-2.3071103960286447E-2</v>
      </c>
      <c r="BM239" s="41">
        <f t="shared" si="175"/>
        <v>4.2223848798482611E-3</v>
      </c>
      <c r="BN239" s="41">
        <f t="shared" si="176"/>
        <v>3.8384269781172396E-2</v>
      </c>
      <c r="BO239" s="41">
        <f t="shared" si="177"/>
        <v>4.0388060905288029E-2</v>
      </c>
      <c r="BP239" s="41">
        <f t="shared" si="178"/>
        <v>-8.573011963882101E-3</v>
      </c>
      <c r="BQ239" s="41">
        <f t="shared" si="179"/>
        <v>-1.4643078742163992E-2</v>
      </c>
      <c r="BR239" s="41">
        <f t="shared" si="180"/>
        <v>1.1147264967559991E-2</v>
      </c>
      <c r="BS239" s="41">
        <f t="shared" si="181"/>
        <v>1.5504186535965254E-2</v>
      </c>
      <c r="BT239" s="41">
        <f t="shared" si="182"/>
        <v>-4.5284100188279684E-2</v>
      </c>
      <c r="BU239" s="41">
        <f t="shared" si="183"/>
        <v>-0.10465723434101361</v>
      </c>
      <c r="BV239" s="41">
        <f t="shared" si="184"/>
        <v>-3.6251330403433452E-2</v>
      </c>
      <c r="BW239" s="41">
        <f t="shared" si="185"/>
        <v>1.2254720039357677E-2</v>
      </c>
      <c r="BX239" s="47">
        <f t="shared" si="186"/>
        <v>-2.2222946263476735E-3</v>
      </c>
      <c r="BY239" s="41"/>
      <c r="BZ239" s="41">
        <f t="shared" si="188"/>
        <v>-2.0905470057893025E-3</v>
      </c>
      <c r="CA239" s="41">
        <f t="shared" si="189"/>
        <v>6.7215688603495779E-3</v>
      </c>
      <c r="CB239" s="41">
        <f t="shared" si="190"/>
        <v>-1.5101971725157426E-2</v>
      </c>
      <c r="CC239" s="41">
        <f t="shared" si="191"/>
        <v>-1.3319431013719367E-2</v>
      </c>
      <c r="CD239" s="41">
        <f t="shared" si="192"/>
        <v>1.6990729085770196E-2</v>
      </c>
      <c r="CE239" s="41">
        <f t="shared" si="193"/>
        <v>1.1551822892100211E-2</v>
      </c>
      <c r="CF239" s="41">
        <f t="shared" si="194"/>
        <v>2.202360782255091E-2</v>
      </c>
      <c r="CG239" s="41">
        <f t="shared" si="168"/>
        <v>-3.1631912721118385E-2</v>
      </c>
      <c r="CH239" s="41">
        <f t="shared" si="195"/>
        <v>1.8752035823084819E-2</v>
      </c>
      <c r="CI239" s="41">
        <f t="shared" si="196"/>
        <v>2.167674314295996E-3</v>
      </c>
      <c r="CJ239" s="41">
        <f t="shared" si="197"/>
        <v>9.7561749453646558E-3</v>
      </c>
      <c r="CK239" s="41">
        <f t="shared" si="198"/>
        <v>-1.4139968408374981E-2</v>
      </c>
      <c r="CL239" s="41">
        <f t="shared" si="199"/>
        <v>4.7328417620733727E-4</v>
      </c>
      <c r="CM239" s="41">
        <f t="shared" si="200"/>
        <v>1.2772671332119876E-4</v>
      </c>
      <c r="CN239" s="41">
        <f t="shared" si="201"/>
        <v>-3.0999935314333401E-3</v>
      </c>
      <c r="CO239" s="41">
        <f t="shared" si="202"/>
        <v>5.1082649845597315E-2</v>
      </c>
      <c r="CP239" s="41">
        <f t="shared" si="203"/>
        <v>0</v>
      </c>
      <c r="CQ239" s="41">
        <f t="shared" si="204"/>
        <v>1.8029830391593209E-2</v>
      </c>
      <c r="CR239" s="41">
        <f t="shared" si="205"/>
        <v>3.4571296375180541E-2</v>
      </c>
      <c r="CS239" s="41">
        <f t="shared" si="206"/>
        <v>-4.4698037331155679E-3</v>
      </c>
      <c r="CT239" s="41">
        <f t="shared" si="207"/>
        <v>-2.7576767770234493E-2</v>
      </c>
      <c r="CU239" s="41">
        <f t="shared" si="208"/>
        <v>2.9436672295129605E-2</v>
      </c>
      <c r="CV239" s="41">
        <f t="shared" si="209"/>
        <v>1.697833653441783E-2</v>
      </c>
      <c r="CW239" s="41">
        <f t="shared" si="210"/>
        <v>5.0630979516308287E-3</v>
      </c>
      <c r="CX239" s="41">
        <f t="shared" si="211"/>
        <v>-3.8065041983511272E-3</v>
      </c>
      <c r="CY239" s="41">
        <f t="shared" si="212"/>
        <v>2.9942356615078533E-2</v>
      </c>
      <c r="CZ239" s="41">
        <f t="shared" si="213"/>
        <v>1.030276597853942E-2</v>
      </c>
      <c r="DA239" s="41">
        <f t="shared" si="214"/>
        <v>-1.8312197193116393E-2</v>
      </c>
      <c r="DB239" s="41">
        <f t="shared" si="215"/>
        <v>0</v>
      </c>
      <c r="DC239" s="41">
        <f t="shared" si="216"/>
        <v>1.5160062537095757E-2</v>
      </c>
      <c r="DD239" s="41">
        <f t="shared" si="217"/>
        <v>1.2377165207829789E-2</v>
      </c>
      <c r="DE239" s="41">
        <f t="shared" si="218"/>
        <v>-6.7559730009476487E-2</v>
      </c>
      <c r="DF239" s="41">
        <f t="shared" si="219"/>
        <v>-3.0911179172010399E-3</v>
      </c>
      <c r="DG239" s="41">
        <f t="shared" si="220"/>
        <v>-1.6407913540557909E-3</v>
      </c>
      <c r="DH239" s="41"/>
    </row>
    <row r="240" spans="1:112">
      <c r="A240" s="43">
        <v>42198</v>
      </c>
      <c r="B240" s="34">
        <v>16.440000999999999</v>
      </c>
      <c r="C240" s="34">
        <v>4.7164089999999996</v>
      </c>
      <c r="D240" s="34"/>
      <c r="E240" s="34">
        <v>12.66</v>
      </c>
      <c r="F240" s="34">
        <v>731.59997599999997</v>
      </c>
      <c r="G240" s="34">
        <v>90.553543000000005</v>
      </c>
      <c r="H240" s="34">
        <v>10.573464</v>
      </c>
      <c r="I240" s="34">
        <v>14.27</v>
      </c>
      <c r="J240" s="34">
        <v>509.04870599999998</v>
      </c>
      <c r="K240" s="34">
        <v>4.9050000000000002</v>
      </c>
      <c r="L240" s="34">
        <v>56.650002000000001</v>
      </c>
      <c r="M240" s="34">
        <v>19.450001</v>
      </c>
      <c r="N240" s="34">
        <v>39.699333000000003</v>
      </c>
      <c r="O240" s="34">
        <v>7.1</v>
      </c>
      <c r="P240" s="34">
        <v>35.139999000000003</v>
      </c>
      <c r="Q240" s="34">
        <v>18.5</v>
      </c>
      <c r="R240" s="34">
        <v>38.43</v>
      </c>
      <c r="S240" s="34">
        <v>75.571510000000004</v>
      </c>
      <c r="T240" s="34">
        <v>17.889174000000001</v>
      </c>
      <c r="U240" s="34"/>
      <c r="V240" s="34">
        <v>4.3216479999999997</v>
      </c>
      <c r="W240" s="34">
        <v>43.369999</v>
      </c>
      <c r="X240" s="34">
        <v>24.389999</v>
      </c>
      <c r="Y240" s="34">
        <v>13.929145999999999</v>
      </c>
      <c r="Z240" s="34">
        <v>28.053882999999999</v>
      </c>
      <c r="AA240" s="34">
        <v>79.184546999999995</v>
      </c>
      <c r="AB240" s="34">
        <v>37.454140000000002</v>
      </c>
      <c r="AC240" s="34">
        <v>14.77</v>
      </c>
      <c r="AD240" s="34">
        <v>64.209998999999996</v>
      </c>
      <c r="AE240" s="34">
        <v>25.844608000000001</v>
      </c>
      <c r="AF240" s="34">
        <v>6.07</v>
      </c>
      <c r="AG240" s="34">
        <v>221.90000900000001</v>
      </c>
      <c r="AH240" s="34">
        <v>38.282496999999999</v>
      </c>
      <c r="AI240" s="34">
        <v>75.832808999999997</v>
      </c>
      <c r="AJ240" s="34">
        <v>8.6242850000000004</v>
      </c>
      <c r="AK240" s="34">
        <v>23.120000999999998</v>
      </c>
      <c r="AL240" s="34">
        <v>1.88</v>
      </c>
      <c r="AM240" s="34">
        <v>29.373598000000001</v>
      </c>
      <c r="AN240" s="34">
        <v>43.099997999999999</v>
      </c>
      <c r="AO240" s="34">
        <v>57.097141000000001</v>
      </c>
      <c r="AP240" s="34">
        <v>6.2</v>
      </c>
      <c r="AQ240" s="34">
        <v>12.88</v>
      </c>
      <c r="AR240" s="34">
        <v>8.8000000000000007</v>
      </c>
      <c r="AS240" s="34">
        <v>39.715846999999997</v>
      </c>
      <c r="AT240" s="34">
        <v>12.097443999999999</v>
      </c>
      <c r="AU240" s="34">
        <v>9.8699999999999992</v>
      </c>
      <c r="AV240" s="34">
        <v>14.639841000000001</v>
      </c>
      <c r="AW240" s="34">
        <v>33.894123</v>
      </c>
      <c r="AX240" s="34">
        <v>14.05</v>
      </c>
      <c r="AY240" s="34">
        <v>18.450001</v>
      </c>
      <c r="AZ240" s="34">
        <v>62.639999000000003</v>
      </c>
      <c r="BA240" s="34">
        <v>32.580002</v>
      </c>
      <c r="BB240" s="34">
        <v>23.001781000000001</v>
      </c>
      <c r="BC240" s="34">
        <v>28.588374999999999</v>
      </c>
      <c r="BD240" s="34"/>
      <c r="BE240" s="38"/>
      <c r="BF240" s="41">
        <f t="shared" si="169"/>
        <v>1.1624541679536001E-2</v>
      </c>
      <c r="BG240" s="41">
        <f t="shared" si="170"/>
        <v>-7.3800309060009879E-3</v>
      </c>
      <c r="BH240" s="41"/>
      <c r="BI240" s="41">
        <f t="shared" si="171"/>
        <v>-2.6501940745506648E-2</v>
      </c>
      <c r="BJ240" s="41">
        <f t="shared" si="172"/>
        <v>-1.0334652849341814E-2</v>
      </c>
      <c r="BK240" s="41">
        <f t="shared" si="173"/>
        <v>8.7828967069935125E-3</v>
      </c>
      <c r="BL240" s="41">
        <f t="shared" si="174"/>
        <v>-4.6862082896326124E-2</v>
      </c>
      <c r="BM240" s="41">
        <f t="shared" si="175"/>
        <v>2.1045255049152215E-3</v>
      </c>
      <c r="BN240" s="41">
        <f t="shared" si="176"/>
        <v>1.6597874296142859E-2</v>
      </c>
      <c r="BO240" s="41">
        <f t="shared" si="177"/>
        <v>2.1639175103481248E-2</v>
      </c>
      <c r="BP240" s="41">
        <f t="shared" si="178"/>
        <v>1.6014612438287931E-2</v>
      </c>
      <c r="BQ240" s="41">
        <f t="shared" si="179"/>
        <v>-1.0738993240684802E-2</v>
      </c>
      <c r="BR240" s="41">
        <f t="shared" si="180"/>
        <v>-1.6063705722755228E-2</v>
      </c>
      <c r="BS240" s="41">
        <f t="shared" si="181"/>
        <v>-7.0175726586466465E-3</v>
      </c>
      <c r="BT240" s="41">
        <f t="shared" si="182"/>
        <v>-9.4947929163047187E-2</v>
      </c>
      <c r="BU240" s="41">
        <f t="shared" si="183"/>
        <v>5.4068668524567766E-4</v>
      </c>
      <c r="BV240" s="41">
        <f t="shared" si="184"/>
        <v>4.2254193189646384E-2</v>
      </c>
      <c r="BW240" s="41">
        <f t="shared" si="185"/>
        <v>-2.4852839275034367E-4</v>
      </c>
      <c r="BX240" s="47">
        <f t="shared" si="186"/>
        <v>1.1117366873579036E-3</v>
      </c>
      <c r="BY240" s="41"/>
      <c r="BZ240" s="41">
        <f t="shared" si="188"/>
        <v>-1.6878045532731145E-2</v>
      </c>
      <c r="CA240" s="41">
        <f t="shared" si="189"/>
        <v>1.8462502359497433E-3</v>
      </c>
      <c r="CB240" s="41">
        <f t="shared" si="190"/>
        <v>-4.9590330131783822E-2</v>
      </c>
      <c r="CC240" s="41">
        <f t="shared" si="191"/>
        <v>8.4328125906855816E-3</v>
      </c>
      <c r="CD240" s="41">
        <f t="shared" si="192"/>
        <v>1.017665811282917E-2</v>
      </c>
      <c r="CE240" s="41">
        <f t="shared" si="193"/>
        <v>-2.653885740701549E-2</v>
      </c>
      <c r="CF240" s="41">
        <f t="shared" si="194"/>
        <v>3.7924513932542257E-3</v>
      </c>
      <c r="CG240" s="41">
        <f t="shared" si="168"/>
        <v>3.3079090976584437E-2</v>
      </c>
      <c r="CH240" s="41">
        <f t="shared" si="195"/>
        <v>1.9341730559180145E-2</v>
      </c>
      <c r="CI240" s="41">
        <f t="shared" si="196"/>
        <v>9.6965712367907617E-3</v>
      </c>
      <c r="CJ240" s="41">
        <f t="shared" si="197"/>
        <v>-1.7959666398192464E-2</v>
      </c>
      <c r="CK240" s="41">
        <f t="shared" si="198"/>
        <v>3.159546599631653E-3</v>
      </c>
      <c r="CL240" s="41">
        <f t="shared" si="199"/>
        <v>-4.5049036514979999E-3</v>
      </c>
      <c r="CM240" s="41">
        <f t="shared" si="200"/>
        <v>-6.6624619892005615E-3</v>
      </c>
      <c r="CN240" s="41">
        <f t="shared" si="201"/>
        <v>-6.2281550943090519E-3</v>
      </c>
      <c r="CO240" s="41">
        <f t="shared" si="202"/>
        <v>2.7627321085546594E-2</v>
      </c>
      <c r="CP240" s="41">
        <f t="shared" si="203"/>
        <v>0</v>
      </c>
      <c r="CQ240" s="41">
        <f t="shared" si="204"/>
        <v>-2.4676410009794548E-3</v>
      </c>
      <c r="CR240" s="41">
        <f t="shared" si="205"/>
        <v>4.5084767166044565E-2</v>
      </c>
      <c r="CS240" s="41">
        <f t="shared" si="206"/>
        <v>-5.2902928128475239E-3</v>
      </c>
      <c r="CT240" s="41">
        <f t="shared" si="207"/>
        <v>1.9544596072970346E-2</v>
      </c>
      <c r="CU240" s="41">
        <f t="shared" si="208"/>
        <v>-1.6936509530898175E-2</v>
      </c>
      <c r="CV240" s="41">
        <f t="shared" si="209"/>
        <v>-1.2422519998557096E-2</v>
      </c>
      <c r="CW240" s="41">
        <f t="shared" si="210"/>
        <v>2.7399096585388357E-2</v>
      </c>
      <c r="CX240" s="41">
        <f t="shared" si="211"/>
        <v>-6.1211196939051794E-3</v>
      </c>
      <c r="CY240" s="41">
        <f t="shared" si="212"/>
        <v>-2.9942356615078453E-2</v>
      </c>
      <c r="CZ240" s="41">
        <f t="shared" si="213"/>
        <v>2.5591739697055252E-3</v>
      </c>
      <c r="DA240" s="41">
        <f t="shared" si="214"/>
        <v>2.4507374180307916E-2</v>
      </c>
      <c r="DB240" s="41">
        <f t="shared" si="215"/>
        <v>1.424501665385221E-3</v>
      </c>
      <c r="DC240" s="41">
        <f t="shared" si="216"/>
        <v>-8.6346997016325741E-3</v>
      </c>
      <c r="DD240" s="41">
        <f t="shared" si="217"/>
        <v>-1.2217541993632732E-2</v>
      </c>
      <c r="DE240" s="41">
        <f t="shared" si="218"/>
        <v>-1.4322871479257395E-2</v>
      </c>
      <c r="DF240" s="41">
        <f t="shared" si="219"/>
        <v>-1.1617566258445456E-3</v>
      </c>
      <c r="DG240" s="41">
        <f t="shared" si="220"/>
        <v>-2.3929351356230241E-2</v>
      </c>
      <c r="DH240" s="41"/>
    </row>
    <row r="241" spans="1:112">
      <c r="A241" s="43">
        <v>42199</v>
      </c>
      <c r="B241" s="34">
        <v>16.709999</v>
      </c>
      <c r="C241" s="34">
        <v>4.6872949999999998</v>
      </c>
      <c r="D241" s="34"/>
      <c r="E241" s="34">
        <v>12.31</v>
      </c>
      <c r="F241" s="34">
        <v>18.780000999999999</v>
      </c>
      <c r="G241" s="34">
        <v>90.387816999999998</v>
      </c>
      <c r="H241" s="34">
        <v>10.712719999999999</v>
      </c>
      <c r="I241" s="34">
        <v>14.18</v>
      </c>
      <c r="J241" s="34">
        <v>503.811554</v>
      </c>
      <c r="K241" s="34">
        <v>4.76</v>
      </c>
      <c r="L241" s="34">
        <v>55.27</v>
      </c>
      <c r="M241" s="34">
        <v>19.700001</v>
      </c>
      <c r="N241" s="34">
        <v>39.494365999999999</v>
      </c>
      <c r="O241" s="34">
        <v>7.12</v>
      </c>
      <c r="P241" s="34">
        <v>36.400002000000001</v>
      </c>
      <c r="Q241" s="34">
        <v>19.850000000000001</v>
      </c>
      <c r="R241" s="34">
        <v>38.840000000000003</v>
      </c>
      <c r="S241" s="34">
        <v>77.084052999999997</v>
      </c>
      <c r="T241" s="34">
        <v>17.620836000000001</v>
      </c>
      <c r="U241" s="34"/>
      <c r="V241" s="34">
        <v>4.5515239999999997</v>
      </c>
      <c r="W241" s="34">
        <v>42.34</v>
      </c>
      <c r="X241" s="34">
        <v>23.969999000000001</v>
      </c>
      <c r="Y241" s="34">
        <v>13.860915</v>
      </c>
      <c r="Z241" s="34">
        <v>27.460723999999999</v>
      </c>
      <c r="AA241" s="34">
        <v>77.090316999999999</v>
      </c>
      <c r="AB241" s="34">
        <v>36.783118999999999</v>
      </c>
      <c r="AC241" s="34">
        <v>14.73</v>
      </c>
      <c r="AD241" s="34">
        <v>64.260002</v>
      </c>
      <c r="AE241" s="34">
        <v>26.075529</v>
      </c>
      <c r="AF241" s="34">
        <v>6.05</v>
      </c>
      <c r="AG241" s="34">
        <v>215.949997</v>
      </c>
      <c r="AH241" s="34">
        <v>38.155124999999998</v>
      </c>
      <c r="AI241" s="34">
        <v>75.637839999999997</v>
      </c>
      <c r="AJ241" s="34">
        <v>8.418965</v>
      </c>
      <c r="AK241" s="34">
        <v>22.280000999999999</v>
      </c>
      <c r="AL241" s="34">
        <v>1.9</v>
      </c>
      <c r="AM241" s="34">
        <v>29.282881</v>
      </c>
      <c r="AN241" s="34">
        <v>39.900002000000001</v>
      </c>
      <c r="AO241" s="34">
        <v>57.16</v>
      </c>
      <c r="AP241" s="34">
        <v>6.33</v>
      </c>
      <c r="AQ241" s="34">
        <v>12.34</v>
      </c>
      <c r="AR241" s="34">
        <v>8.6999999999999993</v>
      </c>
      <c r="AS241" s="34">
        <v>39.959800999999999</v>
      </c>
      <c r="AT241" s="34">
        <v>12.199572</v>
      </c>
      <c r="AU241" s="34">
        <v>9.92</v>
      </c>
      <c r="AV241" s="34">
        <v>14.499523</v>
      </c>
      <c r="AW241" s="34">
        <v>33.525714999999998</v>
      </c>
      <c r="AX241" s="34">
        <v>14</v>
      </c>
      <c r="AY241" s="34">
        <v>18.209999</v>
      </c>
      <c r="AZ241" s="34">
        <v>62.43</v>
      </c>
      <c r="BA241" s="34">
        <v>32.75</v>
      </c>
      <c r="BB241" s="34">
        <v>23.52759</v>
      </c>
      <c r="BC241" s="34">
        <v>28.088341</v>
      </c>
      <c r="BD241" s="34"/>
      <c r="BE241" s="38"/>
      <c r="BF241" s="41">
        <f t="shared" si="169"/>
        <v>1.6289832307613529E-2</v>
      </c>
      <c r="BG241" s="41">
        <f t="shared" si="170"/>
        <v>-6.1920479467893058E-3</v>
      </c>
      <c r="BH241" s="41"/>
      <c r="BI241" s="41">
        <f t="shared" si="171"/>
        <v>-2.8035476519667916E-2</v>
      </c>
      <c r="BJ241" s="41">
        <f t="shared" si="172"/>
        <v>-3.6624413566836469</v>
      </c>
      <c r="BK241" s="41">
        <f t="shared" si="173"/>
        <v>-1.8318205007639239E-3</v>
      </c>
      <c r="BL241" s="41">
        <f t="shared" si="174"/>
        <v>1.3084354313301919E-2</v>
      </c>
      <c r="BM241" s="41">
        <f t="shared" si="175"/>
        <v>-6.3269103847636348E-3</v>
      </c>
      <c r="BN241" s="41">
        <f t="shared" si="176"/>
        <v>-1.0341404200605309E-2</v>
      </c>
      <c r="BO241" s="41">
        <f t="shared" si="177"/>
        <v>-3.0007424773997919E-2</v>
      </c>
      <c r="BP241" s="41">
        <f t="shared" si="178"/>
        <v>-2.4661756933344367E-2</v>
      </c>
      <c r="BQ241" s="41">
        <f t="shared" si="179"/>
        <v>1.2771565027027207E-2</v>
      </c>
      <c r="BR241" s="41">
        <f t="shared" si="180"/>
        <v>-5.1763577218069479E-3</v>
      </c>
      <c r="BS241" s="41">
        <f t="shared" si="181"/>
        <v>2.8129413766146577E-3</v>
      </c>
      <c r="BT241" s="41">
        <f t="shared" si="182"/>
        <v>3.5228775286395703E-2</v>
      </c>
      <c r="BU241" s="41">
        <f t="shared" si="183"/>
        <v>7.0433275048920413E-2</v>
      </c>
      <c r="BV241" s="41">
        <f t="shared" si="184"/>
        <v>1.0612238846371679E-2</v>
      </c>
      <c r="BW241" s="41">
        <f t="shared" si="185"/>
        <v>1.9817063589927301E-2</v>
      </c>
      <c r="BX241" s="47">
        <f t="shared" si="186"/>
        <v>-1.5113659942936506E-2</v>
      </c>
      <c r="BY241" s="41"/>
      <c r="BZ241" s="41">
        <f t="shared" si="188"/>
        <v>5.1825310944291519E-2</v>
      </c>
      <c r="CA241" s="41">
        <f t="shared" si="189"/>
        <v>-2.4035669083142499E-2</v>
      </c>
      <c r="CB241" s="41">
        <f t="shared" si="190"/>
        <v>-1.7370164499941096E-2</v>
      </c>
      <c r="CC241" s="41">
        <f t="shared" si="191"/>
        <v>-4.9104704810012849E-3</v>
      </c>
      <c r="CD241" s="41">
        <f t="shared" si="192"/>
        <v>-2.1370288145534027E-2</v>
      </c>
      <c r="CE241" s="41">
        <f t="shared" si="193"/>
        <v>-2.6803483607365026E-2</v>
      </c>
      <c r="CF241" s="41">
        <f t="shared" si="194"/>
        <v>-1.8078234146548383E-2</v>
      </c>
      <c r="CG241" s="41">
        <f t="shared" si="168"/>
        <v>-6.5288588824635556E-3</v>
      </c>
      <c r="CH241" s="41">
        <f t="shared" si="195"/>
        <v>7.7843857921369296E-4</v>
      </c>
      <c r="CI241" s="41">
        <f t="shared" si="196"/>
        <v>8.895297123678942E-3</v>
      </c>
      <c r="CJ241" s="41">
        <f t="shared" si="197"/>
        <v>-3.3003330286568541E-3</v>
      </c>
      <c r="CK241" s="41">
        <f t="shared" si="198"/>
        <v>-2.7179984982752363E-2</v>
      </c>
      <c r="CL241" s="41">
        <f t="shared" si="199"/>
        <v>-3.3327074956030476E-3</v>
      </c>
      <c r="CM241" s="41">
        <f t="shared" si="200"/>
        <v>-2.5743483501678203E-3</v>
      </c>
      <c r="CN241" s="41">
        <f t="shared" si="201"/>
        <v>-2.409516184687149E-2</v>
      </c>
      <c r="CO241" s="41">
        <f t="shared" si="202"/>
        <v>-3.7008627114385309E-2</v>
      </c>
      <c r="CP241" s="41">
        <f t="shared" si="203"/>
        <v>1.0582109330537008E-2</v>
      </c>
      <c r="CQ241" s="41">
        <f t="shared" si="204"/>
        <v>-3.0931646043453544E-3</v>
      </c>
      <c r="CR241" s="41">
        <f t="shared" si="205"/>
        <v>-7.7146576684858859E-2</v>
      </c>
      <c r="CS241" s="41">
        <f t="shared" si="206"/>
        <v>1.1003077057884913E-3</v>
      </c>
      <c r="CT241" s="41">
        <f t="shared" si="207"/>
        <v>2.0750944105038974E-2</v>
      </c>
      <c r="CU241" s="41">
        <f t="shared" si="208"/>
        <v>-4.282970219896591E-2</v>
      </c>
      <c r="CV241" s="41">
        <f t="shared" si="209"/>
        <v>-1.1428695823622968E-2</v>
      </c>
      <c r="CW241" s="41">
        <f t="shared" si="210"/>
        <v>6.1236969757424925E-3</v>
      </c>
      <c r="CX241" s="41">
        <f t="shared" si="211"/>
        <v>8.4066785375788364E-3</v>
      </c>
      <c r="CY241" s="41">
        <f t="shared" si="212"/>
        <v>5.0530678513912011E-3</v>
      </c>
      <c r="CZ241" s="41">
        <f t="shared" si="213"/>
        <v>-9.6308954847493626E-3</v>
      </c>
      <c r="DA241" s="41">
        <f t="shared" si="214"/>
        <v>-1.0928880217520209E-2</v>
      </c>
      <c r="DB241" s="41">
        <f t="shared" si="215"/>
        <v>-3.5650661644962569E-3</v>
      </c>
      <c r="DC241" s="41">
        <f t="shared" si="216"/>
        <v>-1.3093585862443588E-2</v>
      </c>
      <c r="DD241" s="41">
        <f t="shared" si="217"/>
        <v>-3.3581066446547541E-3</v>
      </c>
      <c r="DE241" s="41">
        <f t="shared" si="218"/>
        <v>5.2042975200095208E-3</v>
      </c>
      <c r="DF241" s="41">
        <f t="shared" si="219"/>
        <v>2.2602127340455531E-2</v>
      </c>
      <c r="DG241" s="41">
        <f t="shared" si="220"/>
        <v>-1.7645587455340079E-2</v>
      </c>
      <c r="DH241" s="41"/>
    </row>
    <row r="242" spans="1:112">
      <c r="A242" s="43">
        <v>42200</v>
      </c>
      <c r="B242" s="34">
        <v>16.489999999999998</v>
      </c>
      <c r="C242" s="34">
        <v>4.7164089999999996</v>
      </c>
      <c r="D242" s="34"/>
      <c r="E242" s="34">
        <v>11.98</v>
      </c>
      <c r="F242" s="34">
        <v>18.530000999999999</v>
      </c>
      <c r="G242" s="34">
        <v>92.901398</v>
      </c>
      <c r="H242" s="34">
        <v>10.52373</v>
      </c>
      <c r="I242" s="34">
        <v>14.56</v>
      </c>
      <c r="J242" s="34">
        <v>504.85900900000001</v>
      </c>
      <c r="K242" s="34">
        <v>4.7</v>
      </c>
      <c r="L242" s="34">
        <v>58.32</v>
      </c>
      <c r="M242" s="34">
        <v>19.57</v>
      </c>
      <c r="N242" s="34">
        <v>39.419829999999997</v>
      </c>
      <c r="O242" s="34">
        <v>7.11</v>
      </c>
      <c r="P242" s="34">
        <v>33.790000999999997</v>
      </c>
      <c r="Q242" s="34">
        <v>19.66</v>
      </c>
      <c r="R242" s="34">
        <v>38.810001</v>
      </c>
      <c r="S242" s="34">
        <v>77.920197000000002</v>
      </c>
      <c r="T242" s="34">
        <v>17.620836000000001</v>
      </c>
      <c r="U242" s="34"/>
      <c r="V242" s="34">
        <v>4.8089839999999997</v>
      </c>
      <c r="W242" s="34">
        <v>42.259998000000003</v>
      </c>
      <c r="X242" s="34">
        <v>24.469999000000001</v>
      </c>
      <c r="Y242" s="34">
        <v>13.841419</v>
      </c>
      <c r="Z242" s="34">
        <v>27.168320000000001</v>
      </c>
      <c r="AA242" s="34">
        <v>76.750693999999996</v>
      </c>
      <c r="AB242" s="34">
        <v>37.709311999999997</v>
      </c>
      <c r="AC242" s="34">
        <v>14.44</v>
      </c>
      <c r="AD242" s="34">
        <v>65.470000999999996</v>
      </c>
      <c r="AE242" s="34">
        <v>26.020105000000001</v>
      </c>
      <c r="AF242" s="34">
        <v>6.08</v>
      </c>
      <c r="AG242" s="34">
        <v>221.90000900000001</v>
      </c>
      <c r="AH242" s="34">
        <v>38.264294</v>
      </c>
      <c r="AI242" s="34">
        <v>76.612671000000006</v>
      </c>
      <c r="AJ242" s="34">
        <v>8.8872020000000003</v>
      </c>
      <c r="AK242" s="34">
        <v>22.940000999999999</v>
      </c>
      <c r="AL242" s="34">
        <v>1.845</v>
      </c>
      <c r="AM242" s="34">
        <v>29.772745</v>
      </c>
      <c r="AN242" s="34">
        <v>38.599997999999999</v>
      </c>
      <c r="AO242" s="34">
        <v>57.040000999999997</v>
      </c>
      <c r="AP242" s="34">
        <v>6.54</v>
      </c>
      <c r="AQ242" s="34">
        <v>12.09</v>
      </c>
      <c r="AR242" s="34">
        <v>8.74</v>
      </c>
      <c r="AS242" s="34">
        <v>40.252547999999997</v>
      </c>
      <c r="AT242" s="34">
        <v>12.218140999999999</v>
      </c>
      <c r="AU242" s="34">
        <v>9.8000000000000007</v>
      </c>
      <c r="AV242" s="34">
        <v>14.47146</v>
      </c>
      <c r="AW242" s="34">
        <v>33.333126</v>
      </c>
      <c r="AX242" s="34">
        <v>13.88</v>
      </c>
      <c r="AY242" s="34">
        <v>17.91</v>
      </c>
      <c r="AZ242" s="34">
        <v>61.5</v>
      </c>
      <c r="BA242" s="34">
        <v>33.560001</v>
      </c>
      <c r="BB242" s="34">
        <v>23.714739000000002</v>
      </c>
      <c r="BC242" s="34">
        <v>27.790247000000001</v>
      </c>
      <c r="BD242" s="34"/>
      <c r="BE242" s="38"/>
      <c r="BF242" s="41">
        <f t="shared" si="169"/>
        <v>-1.325314619138856E-2</v>
      </c>
      <c r="BG242" s="41">
        <f t="shared" si="170"/>
        <v>6.1920479467893492E-3</v>
      </c>
      <c r="BH242" s="41"/>
      <c r="BI242" s="41">
        <f t="shared" si="171"/>
        <v>-2.7173347509058893E-2</v>
      </c>
      <c r="BJ242" s="41">
        <f t="shared" si="172"/>
        <v>-1.3401432764443996E-2</v>
      </c>
      <c r="BK242" s="41">
        <f t="shared" si="173"/>
        <v>2.7429203528714714E-2</v>
      </c>
      <c r="BL242" s="41">
        <f t="shared" si="174"/>
        <v>-1.7799113264454856E-2</v>
      </c>
      <c r="BM242" s="41">
        <f t="shared" si="175"/>
        <v>2.6445521664558429E-2</v>
      </c>
      <c r="BN242" s="41">
        <f t="shared" si="176"/>
        <v>2.0769028361516131E-3</v>
      </c>
      <c r="BO242" s="41">
        <f t="shared" si="177"/>
        <v>-1.2685159527315687E-2</v>
      </c>
      <c r="BP242" s="41">
        <f t="shared" si="178"/>
        <v>5.3714821855230986E-2</v>
      </c>
      <c r="BQ242" s="41">
        <f t="shared" si="179"/>
        <v>-6.6209050973779953E-3</v>
      </c>
      <c r="BR242" s="41">
        <f t="shared" si="180"/>
        <v>-1.8890396390773706E-3</v>
      </c>
      <c r="BS242" s="41">
        <f t="shared" si="181"/>
        <v>-1.4054816087348096E-3</v>
      </c>
      <c r="BT242" s="41">
        <f t="shared" si="182"/>
        <v>-7.4403899266995768E-2</v>
      </c>
      <c r="BU242" s="41">
        <f t="shared" si="183"/>
        <v>-9.6178924141789371E-3</v>
      </c>
      <c r="BV242" s="41">
        <f t="shared" si="184"/>
        <v>-7.7267227575464695E-4</v>
      </c>
      <c r="BW242" s="41">
        <f t="shared" si="185"/>
        <v>1.0788763668111184E-2</v>
      </c>
      <c r="BX242" s="47">
        <f t="shared" si="186"/>
        <v>0</v>
      </c>
      <c r="BY242" s="41"/>
      <c r="BZ242" s="41">
        <f t="shared" si="188"/>
        <v>5.5023713258728978E-2</v>
      </c>
      <c r="CA242" s="41">
        <f t="shared" si="189"/>
        <v>-1.8913008448861986E-3</v>
      </c>
      <c r="CB242" s="41">
        <f t="shared" si="190"/>
        <v>2.0644829860735604E-2</v>
      </c>
      <c r="CC242" s="41">
        <f t="shared" si="191"/>
        <v>-1.4075350631983865E-3</v>
      </c>
      <c r="CD242" s="41">
        <f t="shared" si="192"/>
        <v>-1.0705176992396596E-2</v>
      </c>
      <c r="CE242" s="41">
        <f t="shared" si="193"/>
        <v>-4.4152537678080351E-3</v>
      </c>
      <c r="CF242" s="41">
        <f t="shared" si="194"/>
        <v>2.4868049503056149E-2</v>
      </c>
      <c r="CG242" s="41">
        <f t="shared" si="168"/>
        <v>1.5168221473171225E-2</v>
      </c>
      <c r="CH242" s="41">
        <f t="shared" si="195"/>
        <v>1.8654652915898722E-2</v>
      </c>
      <c r="CI242" s="41">
        <f t="shared" si="196"/>
        <v>-2.1277798792415314E-3</v>
      </c>
      <c r="CJ242" s="41">
        <f t="shared" si="197"/>
        <v>4.9464239353256166E-3</v>
      </c>
      <c r="CK242" s="41">
        <f t="shared" si="198"/>
        <v>2.7179984982752283E-2</v>
      </c>
      <c r="CL242" s="41">
        <f t="shared" si="199"/>
        <v>2.8571029639086875E-3</v>
      </c>
      <c r="CM242" s="41">
        <f t="shared" si="200"/>
        <v>1.2805793757997189E-2</v>
      </c>
      <c r="CN242" s="41">
        <f t="shared" si="201"/>
        <v>5.4125365244555787E-2</v>
      </c>
      <c r="CO242" s="41">
        <f t="shared" si="202"/>
        <v>2.9192695350817189E-2</v>
      </c>
      <c r="CP242" s="41">
        <f t="shared" si="203"/>
        <v>-2.9374608679904244E-2</v>
      </c>
      <c r="CQ242" s="41">
        <f t="shared" si="204"/>
        <v>1.6590298635203792E-2</v>
      </c>
      <c r="CR242" s="41">
        <f t="shared" si="205"/>
        <v>-3.3124149363817551E-2</v>
      </c>
      <c r="CS242" s="41">
        <f t="shared" si="206"/>
        <v>-2.1015594240694721E-3</v>
      </c>
      <c r="CT242" s="41">
        <f t="shared" si="207"/>
        <v>3.2636929313022527E-2</v>
      </c>
      <c r="CU242" s="41">
        <f t="shared" si="208"/>
        <v>-2.0467353850540458E-2</v>
      </c>
      <c r="CV242" s="41">
        <f t="shared" si="209"/>
        <v>4.5871640069061401E-3</v>
      </c>
      <c r="CW242" s="41">
        <f t="shared" si="210"/>
        <v>7.299332420790128E-3</v>
      </c>
      <c r="CX242" s="41">
        <f t="shared" si="211"/>
        <v>1.5209453546776038E-3</v>
      </c>
      <c r="CY242" s="41">
        <f t="shared" si="212"/>
        <v>-1.2170535620255066E-2</v>
      </c>
      <c r="CZ242" s="41">
        <f t="shared" si="213"/>
        <v>-1.9373183697064043E-3</v>
      </c>
      <c r="DA242" s="41">
        <f t="shared" si="214"/>
        <v>-5.7610790073158325E-3</v>
      </c>
      <c r="DB242" s="41">
        <f t="shared" si="215"/>
        <v>-8.6083745366001638E-3</v>
      </c>
      <c r="DC242" s="41">
        <f t="shared" si="216"/>
        <v>-1.6611622752012757E-2</v>
      </c>
      <c r="DD242" s="41">
        <f t="shared" si="217"/>
        <v>-1.500875426118058E-2</v>
      </c>
      <c r="DE242" s="41">
        <f t="shared" si="218"/>
        <v>2.4431949315121805E-2</v>
      </c>
      <c r="DF242" s="41">
        <f t="shared" si="219"/>
        <v>7.9229785220864459E-3</v>
      </c>
      <c r="DG242" s="41">
        <f t="shared" si="220"/>
        <v>-1.0669447404118472E-2</v>
      </c>
      <c r="DH242" s="41"/>
    </row>
    <row r="243" spans="1:112">
      <c r="A243" s="43">
        <v>42201</v>
      </c>
      <c r="B243" s="34">
        <v>16.510000000000002</v>
      </c>
      <c r="C243" s="34">
        <v>4.7280540000000002</v>
      </c>
      <c r="D243" s="34"/>
      <c r="E243" s="34">
        <v>11.99</v>
      </c>
      <c r="F243" s="34">
        <v>18.299999</v>
      </c>
      <c r="G243" s="34">
        <v>80.830658</v>
      </c>
      <c r="H243" s="34">
        <v>10.633145000000001</v>
      </c>
      <c r="I243" s="34">
        <v>15.24</v>
      </c>
      <c r="J243" s="34">
        <v>501.71673600000003</v>
      </c>
      <c r="K243" s="34">
        <v>4.57</v>
      </c>
      <c r="L243" s="34">
        <v>58.459999000000003</v>
      </c>
      <c r="M243" s="34">
        <v>19.700001</v>
      </c>
      <c r="N243" s="34">
        <v>39.503684999999997</v>
      </c>
      <c r="O243" s="34">
        <v>7.11</v>
      </c>
      <c r="P243" s="34">
        <v>32.560001</v>
      </c>
      <c r="Q243" s="34">
        <v>20.149999999999999</v>
      </c>
      <c r="R243" s="34">
        <v>37.189999</v>
      </c>
      <c r="S243" s="34">
        <v>78.587219000000005</v>
      </c>
      <c r="T243" s="34">
        <v>17.600960000000001</v>
      </c>
      <c r="U243" s="34"/>
      <c r="V243" s="34">
        <v>4.7630090000000003</v>
      </c>
      <c r="W243" s="34">
        <v>41.75</v>
      </c>
      <c r="X243" s="34">
        <v>25.17</v>
      </c>
      <c r="Y243" s="34">
        <v>13.821923999999999</v>
      </c>
      <c r="Z243" s="34">
        <v>27.385534</v>
      </c>
      <c r="AA243" s="34">
        <v>79.941558999999998</v>
      </c>
      <c r="AB243" s="34">
        <v>37.227325</v>
      </c>
      <c r="AC243" s="34">
        <v>14.49</v>
      </c>
      <c r="AD243" s="34">
        <v>65.470000999999996</v>
      </c>
      <c r="AE243" s="34">
        <v>26.075529</v>
      </c>
      <c r="AF243" s="34">
        <v>6.17</v>
      </c>
      <c r="AG243" s="34">
        <v>213.5</v>
      </c>
      <c r="AH243" s="34">
        <v>38.000461999999999</v>
      </c>
      <c r="AI243" s="34">
        <v>76.144767999999999</v>
      </c>
      <c r="AJ243" s="34">
        <v>9.6062790000000007</v>
      </c>
      <c r="AK243" s="34">
        <v>21.790001</v>
      </c>
      <c r="AL243" s="34">
        <v>1.73</v>
      </c>
      <c r="AM243" s="34">
        <v>29.573163999999998</v>
      </c>
      <c r="AN243" s="34">
        <v>38.699997000000003</v>
      </c>
      <c r="AO243" s="34">
        <v>57.171429000000003</v>
      </c>
      <c r="AP243" s="34">
        <v>6.68</v>
      </c>
      <c r="AQ243" s="34">
        <v>11.91</v>
      </c>
      <c r="AR243" s="34">
        <v>8.68</v>
      </c>
      <c r="AS243" s="34">
        <v>40.935623</v>
      </c>
      <c r="AT243" s="34">
        <v>12.218140999999999</v>
      </c>
      <c r="AU243" s="34">
        <v>9.92</v>
      </c>
      <c r="AV243" s="34">
        <v>14.499523</v>
      </c>
      <c r="AW243" s="34">
        <v>33.383358000000001</v>
      </c>
      <c r="AX243" s="34">
        <v>14.03</v>
      </c>
      <c r="AY243" s="34">
        <v>18.27</v>
      </c>
      <c r="AZ243" s="34">
        <v>61.880001</v>
      </c>
      <c r="BA243" s="34">
        <v>33.799999</v>
      </c>
      <c r="BB243" s="34">
        <v>24.632670999999998</v>
      </c>
      <c r="BC243" s="34">
        <v>27.742167999999999</v>
      </c>
      <c r="BD243" s="34"/>
      <c r="BE243" s="38"/>
      <c r="BF243" s="41">
        <f t="shared" si="169"/>
        <v>1.2121213605293243E-3</v>
      </c>
      <c r="BG243" s="41">
        <f t="shared" si="170"/>
        <v>2.4659964047163761E-3</v>
      </c>
      <c r="BH243" s="41"/>
      <c r="BI243" s="41">
        <f t="shared" si="171"/>
        <v>8.343763521195829E-4</v>
      </c>
      <c r="BJ243" s="41">
        <f t="shared" si="172"/>
        <v>-1.2490089061242649E-2</v>
      </c>
      <c r="BK243" s="41">
        <f t="shared" si="173"/>
        <v>-0.1391823698912511</v>
      </c>
      <c r="BL243" s="41">
        <f t="shared" si="174"/>
        <v>1.0343302162397969E-2</v>
      </c>
      <c r="BM243" s="41">
        <f t="shared" si="175"/>
        <v>4.5645507489960359E-2</v>
      </c>
      <c r="BN243" s="41">
        <f t="shared" si="176"/>
        <v>-6.243510680891233E-3</v>
      </c>
      <c r="BO243" s="41">
        <f t="shared" si="177"/>
        <v>-2.8049303809899555E-2</v>
      </c>
      <c r="BP243" s="41">
        <f t="shared" si="178"/>
        <v>2.3976548769837152E-3</v>
      </c>
      <c r="BQ243" s="41">
        <f t="shared" si="179"/>
        <v>6.6209050973779571E-3</v>
      </c>
      <c r="BR243" s="41">
        <f t="shared" si="180"/>
        <v>2.1249695114035605E-3</v>
      </c>
      <c r="BS243" s="41">
        <f t="shared" si="181"/>
        <v>0</v>
      </c>
      <c r="BT243" s="41">
        <f t="shared" si="182"/>
        <v>-3.7080358473882871E-2</v>
      </c>
      <c r="BU243" s="41">
        <f t="shared" si="183"/>
        <v>2.4618173673671463E-2</v>
      </c>
      <c r="BV243" s="41">
        <f t="shared" si="184"/>
        <v>-4.2638090099339901E-2</v>
      </c>
      <c r="BW243" s="41">
        <f t="shared" si="185"/>
        <v>8.5238905053600031E-3</v>
      </c>
      <c r="BX243" s="47">
        <f t="shared" si="186"/>
        <v>-1.128619455396704E-3</v>
      </c>
      <c r="BY243" s="41"/>
      <c r="BZ243" s="41">
        <f t="shared" si="188"/>
        <v>-9.6062238126224334E-3</v>
      </c>
      <c r="CA243" s="41">
        <f t="shared" si="189"/>
        <v>-1.2141513564968469E-2</v>
      </c>
      <c r="CB243" s="41">
        <f t="shared" si="190"/>
        <v>2.8204972559011967E-2</v>
      </c>
      <c r="CC243" s="41">
        <f t="shared" si="191"/>
        <v>-1.4094466621261269E-3</v>
      </c>
      <c r="CD243" s="41">
        <f t="shared" si="192"/>
        <v>7.9633291491093845E-3</v>
      </c>
      <c r="CE243" s="41">
        <f t="shared" si="193"/>
        <v>4.0733426447906736E-2</v>
      </c>
      <c r="CF243" s="41">
        <f t="shared" si="194"/>
        <v>-1.2864031961180159E-2</v>
      </c>
      <c r="CG243" s="41">
        <f t="shared" si="168"/>
        <v>-3.5906681307284844E-3</v>
      </c>
      <c r="CH243" s="41">
        <f t="shared" si="195"/>
        <v>0</v>
      </c>
      <c r="CI243" s="41">
        <f t="shared" si="196"/>
        <v>2.1277798792416419E-3</v>
      </c>
      <c r="CJ243" s="41">
        <f t="shared" si="197"/>
        <v>1.4694141939220784E-2</v>
      </c>
      <c r="CK243" s="41">
        <f t="shared" si="198"/>
        <v>-3.8590037828678488E-2</v>
      </c>
      <c r="CL243" s="41">
        <f t="shared" si="199"/>
        <v>-6.918872263524261E-3</v>
      </c>
      <c r="CM243" s="41">
        <f t="shared" si="200"/>
        <v>-6.1261103406639629E-3</v>
      </c>
      <c r="CN243" s="41">
        <f t="shared" si="201"/>
        <v>7.780468284002838E-2</v>
      </c>
      <c r="CO243" s="41">
        <f t="shared" si="202"/>
        <v>-5.1430960444063971E-2</v>
      </c>
      <c r="CP243" s="41">
        <f t="shared" si="203"/>
        <v>-6.4357868982802935E-2</v>
      </c>
      <c r="CQ243" s="41">
        <f t="shared" si="204"/>
        <v>-6.7260492181676771E-3</v>
      </c>
      <c r="CR243" s="41">
        <f t="shared" si="205"/>
        <v>2.5872978590410034E-3</v>
      </c>
      <c r="CS243" s="41">
        <f t="shared" si="206"/>
        <v>2.3014869529745146E-3</v>
      </c>
      <c r="CT243" s="41">
        <f t="shared" si="207"/>
        <v>2.1180822079447045E-2</v>
      </c>
      <c r="CU243" s="41">
        <f t="shared" si="208"/>
        <v>-1.5000281259492598E-2</v>
      </c>
      <c r="CV243" s="41">
        <f t="shared" si="209"/>
        <v>-6.8886609951853799E-3</v>
      </c>
      <c r="CW243" s="41">
        <f t="shared" si="210"/>
        <v>1.6827355753867609E-2</v>
      </c>
      <c r="CX243" s="41">
        <f t="shared" si="211"/>
        <v>0</v>
      </c>
      <c r="CY243" s="41">
        <f t="shared" si="212"/>
        <v>1.2170535620255114E-2</v>
      </c>
      <c r="CZ243" s="41">
        <f t="shared" si="213"/>
        <v>1.937318369706359E-3</v>
      </c>
      <c r="DA243" s="41">
        <f t="shared" si="214"/>
        <v>1.5058350344697938E-3</v>
      </c>
      <c r="DB243" s="41">
        <f t="shared" si="215"/>
        <v>1.0748939035710931E-2</v>
      </c>
      <c r="DC243" s="41">
        <f t="shared" si="216"/>
        <v>1.9901154317294806E-2</v>
      </c>
      <c r="DD243" s="41">
        <f t="shared" si="217"/>
        <v>6.1598670527034348E-3</v>
      </c>
      <c r="DE243" s="41">
        <f t="shared" si="218"/>
        <v>7.1258615067909875E-3</v>
      </c>
      <c r="DF243" s="41">
        <f t="shared" si="219"/>
        <v>3.7976897662121437E-2</v>
      </c>
      <c r="DG243" s="41">
        <f t="shared" si="220"/>
        <v>-1.7315656815220055E-3</v>
      </c>
      <c r="DH243" s="41"/>
    </row>
    <row r="244" spans="1:112">
      <c r="A244" s="43">
        <v>42202</v>
      </c>
      <c r="B244" s="34">
        <v>16.68</v>
      </c>
      <c r="C244" s="34">
        <v>4.710585</v>
      </c>
      <c r="D244" s="34"/>
      <c r="E244" s="34">
        <v>11.7</v>
      </c>
      <c r="F244" s="34">
        <v>18.41</v>
      </c>
      <c r="G244" s="34">
        <v>77.690971000000005</v>
      </c>
      <c r="H244" s="34">
        <v>10.493891</v>
      </c>
      <c r="I244" s="34">
        <v>15.19</v>
      </c>
      <c r="J244" s="34">
        <v>496.47961400000003</v>
      </c>
      <c r="K244" s="34">
        <v>4.45</v>
      </c>
      <c r="L244" s="34">
        <v>57.990001999999997</v>
      </c>
      <c r="M244" s="34">
        <v>19.68</v>
      </c>
      <c r="N244" s="34">
        <v>39.261443999999997</v>
      </c>
      <c r="O244" s="34">
        <v>7.14</v>
      </c>
      <c r="P244" s="34">
        <v>27.98</v>
      </c>
      <c r="Q244" s="34">
        <v>19.41</v>
      </c>
      <c r="R244" s="34">
        <v>36.799999</v>
      </c>
      <c r="S244" s="34">
        <v>76.182152000000002</v>
      </c>
      <c r="T244" s="34">
        <v>17.591021999999999</v>
      </c>
      <c r="U244" s="34"/>
      <c r="V244" s="34">
        <v>4.8641529999999999</v>
      </c>
      <c r="W244" s="34">
        <v>41.099997999999999</v>
      </c>
      <c r="X244" s="34">
        <v>24.549999</v>
      </c>
      <c r="Y244" s="34">
        <v>13.851167999999999</v>
      </c>
      <c r="Z244" s="34">
        <v>27.143260999999999</v>
      </c>
      <c r="AA244" s="34">
        <v>81.307068000000001</v>
      </c>
      <c r="AB244" s="34">
        <v>36.565742</v>
      </c>
      <c r="AC244" s="34">
        <v>13.6</v>
      </c>
      <c r="AD244" s="34">
        <v>65.779999000000004</v>
      </c>
      <c r="AE244" s="34">
        <v>25.909264</v>
      </c>
      <c r="AF244" s="34">
        <v>6.03</v>
      </c>
      <c r="AG244" s="34">
        <v>221.20001199999999</v>
      </c>
      <c r="AH244" s="34">
        <v>37.409118999999997</v>
      </c>
      <c r="AI244" s="34">
        <v>76.573668999999995</v>
      </c>
      <c r="AJ244" s="34">
        <v>8.8788389999999993</v>
      </c>
      <c r="AK244" s="34">
        <v>20</v>
      </c>
      <c r="AL244" s="34">
        <v>1.78</v>
      </c>
      <c r="AM244" s="34">
        <v>29.827172999999998</v>
      </c>
      <c r="AN244" s="34">
        <v>37.5</v>
      </c>
      <c r="AO244" s="34">
        <v>56.445712999999998</v>
      </c>
      <c r="AP244" s="34">
        <v>6.44</v>
      </c>
      <c r="AQ244" s="34">
        <v>12.25</v>
      </c>
      <c r="AR244" s="34">
        <v>8.6199999999999992</v>
      </c>
      <c r="AS244" s="34">
        <v>41.081997000000001</v>
      </c>
      <c r="AT244" s="34">
        <v>12.153150999999999</v>
      </c>
      <c r="AU244" s="34">
        <v>9.83</v>
      </c>
      <c r="AV244" s="34">
        <v>14.480814000000001</v>
      </c>
      <c r="AW244" s="34">
        <v>33.241024000000003</v>
      </c>
      <c r="AX244" s="34">
        <v>13.9</v>
      </c>
      <c r="AY244" s="34">
        <v>18.360001</v>
      </c>
      <c r="AZ244" s="34">
        <v>61.75</v>
      </c>
      <c r="BA244" s="34">
        <v>34.139999000000003</v>
      </c>
      <c r="BB244" s="34">
        <v>24.882207999999999</v>
      </c>
      <c r="BC244" s="34">
        <v>27.319061000000001</v>
      </c>
      <c r="BD244" s="34"/>
      <c r="BE244" s="38"/>
      <c r="BF244" s="41">
        <f t="shared" si="169"/>
        <v>1.0244138998563855E-2</v>
      </c>
      <c r="BG244" s="41">
        <f t="shared" si="170"/>
        <v>-3.7015972210448591E-3</v>
      </c>
      <c r="BH244" s="41"/>
      <c r="BI244" s="41">
        <f t="shared" si="171"/>
        <v>-2.4484127235712489E-2</v>
      </c>
      <c r="BJ244" s="41">
        <f t="shared" si="172"/>
        <v>5.9929900424214389E-3</v>
      </c>
      <c r="BK244" s="41">
        <f t="shared" si="173"/>
        <v>-3.9617276979230426E-2</v>
      </c>
      <c r="BL244" s="41">
        <f t="shared" si="174"/>
        <v>-1.3182731044260447E-2</v>
      </c>
      <c r="BM244" s="41">
        <f t="shared" si="175"/>
        <v>-3.2862336508187582E-3</v>
      </c>
      <c r="BN244" s="41">
        <f t="shared" si="176"/>
        <v>-1.0493266288292391E-2</v>
      </c>
      <c r="BO244" s="41">
        <f t="shared" si="177"/>
        <v>-2.6609108727964535E-2</v>
      </c>
      <c r="BP244" s="41">
        <f t="shared" si="178"/>
        <v>-8.0721262003329557E-3</v>
      </c>
      <c r="BQ244" s="41">
        <f t="shared" si="179"/>
        <v>-1.0157948812555429E-3</v>
      </c>
      <c r="BR244" s="41">
        <f t="shared" si="180"/>
        <v>-6.1509900849327928E-3</v>
      </c>
      <c r="BS244" s="41">
        <f t="shared" si="181"/>
        <v>4.2105325363434578E-3</v>
      </c>
      <c r="BT244" s="41">
        <f t="shared" si="182"/>
        <v>-0.1515946026095347</v>
      </c>
      <c r="BU244" s="41">
        <f t="shared" si="183"/>
        <v>-3.7415891211772974E-2</v>
      </c>
      <c r="BV244" s="41">
        <f t="shared" si="184"/>
        <v>-1.0542063047057843E-2</v>
      </c>
      <c r="BW244" s="41">
        <f t="shared" si="185"/>
        <v>-3.1081868534842585E-2</v>
      </c>
      <c r="BX244" s="47">
        <f t="shared" si="186"/>
        <v>-5.6478775558447874E-4</v>
      </c>
      <c r="BY244" s="41"/>
      <c r="BZ244" s="41">
        <f t="shared" si="188"/>
        <v>2.1012988378916249E-2</v>
      </c>
      <c r="CA244" s="41">
        <f t="shared" si="189"/>
        <v>-1.5691378456477199E-2</v>
      </c>
      <c r="CB244" s="41">
        <f t="shared" si="190"/>
        <v>-2.4940995639893337E-2</v>
      </c>
      <c r="CC244" s="41">
        <f t="shared" si="191"/>
        <v>2.1135340341542378E-3</v>
      </c>
      <c r="CD244" s="41">
        <f t="shared" si="192"/>
        <v>-8.8861158298440927E-3</v>
      </c>
      <c r="CE244" s="41">
        <f t="shared" si="193"/>
        <v>1.6937094824703906E-2</v>
      </c>
      <c r="CF244" s="41">
        <f t="shared" si="194"/>
        <v>-1.7931243498586248E-2</v>
      </c>
      <c r="CG244" s="41">
        <f t="shared" si="168"/>
        <v>-2.6979397953949484E-2</v>
      </c>
      <c r="CH244" s="41">
        <f t="shared" si="195"/>
        <v>4.7237878315505404E-3</v>
      </c>
      <c r="CI244" s="41">
        <f t="shared" si="196"/>
        <v>-6.3967001631575491E-3</v>
      </c>
      <c r="CJ244" s="41">
        <f t="shared" si="197"/>
        <v>-2.2951827178202294E-2</v>
      </c>
      <c r="CK244" s="41">
        <f t="shared" si="198"/>
        <v>3.5430491229046839E-2</v>
      </c>
      <c r="CL244" s="41">
        <f t="shared" si="199"/>
        <v>-1.568381931744392E-2</v>
      </c>
      <c r="CM244" s="41">
        <f t="shared" si="200"/>
        <v>5.61690043535828E-3</v>
      </c>
      <c r="CN244" s="41">
        <f t="shared" si="201"/>
        <v>-7.8746141954944254E-2</v>
      </c>
      <c r="CO244" s="41">
        <f t="shared" si="202"/>
        <v>-8.5718921295147812E-2</v>
      </c>
      <c r="CP244" s="41">
        <f t="shared" si="203"/>
        <v>2.8491955794306242E-2</v>
      </c>
      <c r="CQ244" s="41">
        <f t="shared" si="204"/>
        <v>8.5524951918197027E-3</v>
      </c>
      <c r="CR244" s="41">
        <f t="shared" si="205"/>
        <v>-3.149858953998827E-2</v>
      </c>
      <c r="CS244" s="41">
        <f t="shared" si="206"/>
        <v>-1.2774936191406053E-2</v>
      </c>
      <c r="CT244" s="41">
        <f t="shared" si="207"/>
        <v>-3.658944743229206E-2</v>
      </c>
      <c r="CU244" s="41">
        <f t="shared" si="208"/>
        <v>2.8147553623527187E-2</v>
      </c>
      <c r="CV244" s="41">
        <f t="shared" si="209"/>
        <v>-6.9364439966570985E-3</v>
      </c>
      <c r="CW244" s="41">
        <f t="shared" si="210"/>
        <v>3.5693343796655147E-3</v>
      </c>
      <c r="CX244" s="41">
        <f t="shared" si="211"/>
        <v>-5.3333367841554673E-3</v>
      </c>
      <c r="CY244" s="41">
        <f t="shared" si="212"/>
        <v>-9.1139871377062046E-3</v>
      </c>
      <c r="CZ244" s="41">
        <f t="shared" si="213"/>
        <v>-1.2911514865478002E-3</v>
      </c>
      <c r="DA244" s="41">
        <f t="shared" si="214"/>
        <v>-4.272736564841546E-3</v>
      </c>
      <c r="DB244" s="41">
        <f t="shared" si="215"/>
        <v>-9.3090539777234121E-3</v>
      </c>
      <c r="DC244" s="41">
        <f t="shared" si="216"/>
        <v>4.9140692686584705E-3</v>
      </c>
      <c r="DD244" s="41">
        <f t="shared" si="217"/>
        <v>-2.1030663570889524E-3</v>
      </c>
      <c r="DE244" s="41">
        <f t="shared" si="218"/>
        <v>1.0008915171966296E-2</v>
      </c>
      <c r="DF244" s="41">
        <f t="shared" si="219"/>
        <v>1.0079358675490644E-2</v>
      </c>
      <c r="DG244" s="41">
        <f t="shared" si="220"/>
        <v>-1.5368902435316833E-2</v>
      </c>
      <c r="DH244" s="41"/>
    </row>
    <row r="245" spans="1:112">
      <c r="A245" s="43">
        <v>42205</v>
      </c>
      <c r="B245" s="34">
        <v>16.780000999999999</v>
      </c>
      <c r="C245" s="34">
        <v>4.5708409999999997</v>
      </c>
      <c r="D245" s="34"/>
      <c r="E245" s="34">
        <v>11.72</v>
      </c>
      <c r="F245" s="34">
        <v>676</v>
      </c>
      <c r="G245" s="34">
        <v>74.735450999999998</v>
      </c>
      <c r="H245" s="34">
        <v>9.6981450000000002</v>
      </c>
      <c r="I245" s="34">
        <v>14.5</v>
      </c>
      <c r="J245" s="34">
        <v>481.81564300000002</v>
      </c>
      <c r="K245" s="34">
        <v>4.2300000000000004</v>
      </c>
      <c r="L245" s="34">
        <v>58.02</v>
      </c>
      <c r="M245" s="34">
        <v>18.489999999999998</v>
      </c>
      <c r="N245" s="34">
        <v>37.761425000000003</v>
      </c>
      <c r="O245" s="34">
        <v>6.9</v>
      </c>
      <c r="P245" s="34">
        <v>27.059999000000001</v>
      </c>
      <c r="Q245" s="34">
        <v>20.23</v>
      </c>
      <c r="R245" s="34">
        <v>39.360000999999997</v>
      </c>
      <c r="S245" s="34">
        <v>72.790656999999996</v>
      </c>
      <c r="T245" s="34">
        <v>17.829543999999999</v>
      </c>
      <c r="U245" s="34"/>
      <c r="V245" s="34">
        <v>4.6618639999999996</v>
      </c>
      <c r="W245" s="34">
        <v>40.040000999999997</v>
      </c>
      <c r="X245" s="34">
        <v>24.43</v>
      </c>
      <c r="Y245" s="34">
        <v>13.656219</v>
      </c>
      <c r="Z245" s="34">
        <v>26.349598</v>
      </c>
      <c r="AA245" s="34">
        <v>78.094971000000001</v>
      </c>
      <c r="AB245" s="34">
        <v>35.365479000000001</v>
      </c>
      <c r="AC245" s="34">
        <v>13.21</v>
      </c>
      <c r="AD245" s="34">
        <v>60.259998000000003</v>
      </c>
      <c r="AE245" s="34">
        <v>25.207267999999999</v>
      </c>
      <c r="AF245" s="34">
        <v>5.93</v>
      </c>
      <c r="AG245" s="34">
        <v>213.15000900000001</v>
      </c>
      <c r="AH245" s="34">
        <v>35.698794999999997</v>
      </c>
      <c r="AI245" s="34">
        <v>75.121170000000006</v>
      </c>
      <c r="AJ245" s="34">
        <v>8.8295999999999992</v>
      </c>
      <c r="AK245" s="34">
        <v>19.93</v>
      </c>
      <c r="AL245" s="34">
        <v>1.83</v>
      </c>
      <c r="AM245" s="34">
        <v>28.910948000000001</v>
      </c>
      <c r="AN245" s="34">
        <v>37.099997999999999</v>
      </c>
      <c r="AO245" s="34">
        <v>54.102856000000003</v>
      </c>
      <c r="AP245" s="34">
        <v>6.11</v>
      </c>
      <c r="AQ245" s="34">
        <v>12.15</v>
      </c>
      <c r="AR245" s="34">
        <v>8.26</v>
      </c>
      <c r="AS245" s="34">
        <v>40.496502</v>
      </c>
      <c r="AT245" s="34">
        <v>12.013885</v>
      </c>
      <c r="AU245" s="34">
        <v>9.75</v>
      </c>
      <c r="AV245" s="34">
        <v>14.228243000000001</v>
      </c>
      <c r="AW245" s="34">
        <v>28.141833999999999</v>
      </c>
      <c r="AX245" s="34">
        <v>13.77</v>
      </c>
      <c r="AY245" s="34">
        <v>18</v>
      </c>
      <c r="AZ245" s="34">
        <v>61.790000999999997</v>
      </c>
      <c r="BA245" s="34">
        <v>33.990001999999997</v>
      </c>
      <c r="BB245" s="34">
        <v>24.864381999999999</v>
      </c>
      <c r="BC245" s="34">
        <v>27.319061000000001</v>
      </c>
      <c r="BD245" s="34"/>
      <c r="BE245" s="38"/>
      <c r="BF245" s="41">
        <f t="shared" si="169"/>
        <v>5.9773637032133429E-3</v>
      </c>
      <c r="BG245" s="41">
        <f t="shared" si="170"/>
        <v>-3.0114889903762161E-2</v>
      </c>
      <c r="BH245" s="41"/>
      <c r="BI245" s="41">
        <f t="shared" si="171"/>
        <v>1.7079423451563376E-3</v>
      </c>
      <c r="BJ245" s="41">
        <f t="shared" si="172"/>
        <v>3.6032990807979774</v>
      </c>
      <c r="BK245" s="41">
        <f t="shared" si="173"/>
        <v>-3.8784489399913392E-2</v>
      </c>
      <c r="BL245" s="41">
        <f t="shared" si="174"/>
        <v>-7.8858648215043819E-2</v>
      </c>
      <c r="BM245" s="41">
        <f t="shared" si="175"/>
        <v>-4.6488667181152681E-2</v>
      </c>
      <c r="BN245" s="41">
        <f t="shared" si="176"/>
        <v>-2.9980865743677948E-2</v>
      </c>
      <c r="BO245" s="41">
        <f t="shared" si="177"/>
        <v>-5.0702103119962205E-2</v>
      </c>
      <c r="BP245" s="41">
        <f t="shared" si="178"/>
        <v>5.1716231620439746E-4</v>
      </c>
      <c r="BQ245" s="41">
        <f t="shared" si="179"/>
        <v>-6.2372846225073962E-2</v>
      </c>
      <c r="BR245" s="41">
        <f t="shared" si="180"/>
        <v>-3.8954889697351995E-2</v>
      </c>
      <c r="BS245" s="41">
        <f t="shared" si="181"/>
        <v>-3.4191364748279197E-2</v>
      </c>
      <c r="BT245" s="41">
        <f t="shared" si="182"/>
        <v>-3.3433383449608764E-2</v>
      </c>
      <c r="BU245" s="41">
        <f t="shared" si="183"/>
        <v>4.1378253998735202E-2</v>
      </c>
      <c r="BV245" s="41">
        <f t="shared" si="184"/>
        <v>6.7252279589584615E-2</v>
      </c>
      <c r="BW245" s="41">
        <f t="shared" si="185"/>
        <v>-4.5539600481149613E-2</v>
      </c>
      <c r="BX245" s="47">
        <f t="shared" si="186"/>
        <v>1.3468198418680103E-2</v>
      </c>
      <c r="BY245" s="41"/>
      <c r="BZ245" s="41">
        <f t="shared" si="188"/>
        <v>-4.2477231602373024E-2</v>
      </c>
      <c r="CA245" s="41">
        <f t="shared" si="189"/>
        <v>-2.6129093418342877E-2</v>
      </c>
      <c r="CB245" s="41">
        <f t="shared" si="190"/>
        <v>-4.8999282376820984E-3</v>
      </c>
      <c r="CC245" s="41">
        <f t="shared" si="191"/>
        <v>-1.417453893715338E-2</v>
      </c>
      <c r="CD245" s="41">
        <f t="shared" si="192"/>
        <v>-2.967578323783884E-2</v>
      </c>
      <c r="CE245" s="41">
        <f t="shared" si="193"/>
        <v>-4.0307287077290921E-2</v>
      </c>
      <c r="CF245" s="41">
        <f t="shared" si="194"/>
        <v>-3.3375616285491516E-2</v>
      </c>
      <c r="CG245" s="41">
        <f t="shared" si="168"/>
        <v>-8.1633106391608701E-3</v>
      </c>
      <c r="CH245" s="41">
        <f t="shared" si="195"/>
        <v>-8.7647325046079166E-2</v>
      </c>
      <c r="CI245" s="41">
        <f t="shared" si="196"/>
        <v>-2.7468222516875397E-2</v>
      </c>
      <c r="CJ245" s="41">
        <f t="shared" si="197"/>
        <v>-1.6722797729460025E-2</v>
      </c>
      <c r="CK245" s="41">
        <f t="shared" si="198"/>
        <v>-3.7071138462721615E-2</v>
      </c>
      <c r="CL245" s="41">
        <f t="shared" si="199"/>
        <v>-4.6797563515241572E-2</v>
      </c>
      <c r="CM245" s="41">
        <f t="shared" si="200"/>
        <v>-1.915086105721155E-2</v>
      </c>
      <c r="CN245" s="41">
        <f t="shared" si="201"/>
        <v>-5.5610917366552947E-3</v>
      </c>
      <c r="CO245" s="41">
        <f t="shared" si="202"/>
        <v>-3.5061393292877014E-3</v>
      </c>
      <c r="CP245" s="41">
        <f t="shared" si="203"/>
        <v>2.770260254933575E-2</v>
      </c>
      <c r="CQ245" s="41">
        <f t="shared" si="204"/>
        <v>-3.1199476757977088E-2</v>
      </c>
      <c r="CR245" s="41">
        <f t="shared" si="205"/>
        <v>-1.0724017271332943E-2</v>
      </c>
      <c r="CS245" s="41">
        <f t="shared" si="206"/>
        <v>-4.2392368812590585E-2</v>
      </c>
      <c r="CT245" s="41">
        <f t="shared" si="207"/>
        <v>-5.2601766932758247E-2</v>
      </c>
      <c r="CU245" s="41">
        <f t="shared" si="208"/>
        <v>-8.196767204178515E-3</v>
      </c>
      <c r="CV245" s="41">
        <f t="shared" si="209"/>
        <v>-4.2660497142714943E-2</v>
      </c>
      <c r="CW245" s="41">
        <f t="shared" si="210"/>
        <v>-1.4354396330308073E-2</v>
      </c>
      <c r="CX245" s="41">
        <f t="shared" si="211"/>
        <v>-1.1525413510783591E-2</v>
      </c>
      <c r="CY245" s="41">
        <f t="shared" si="212"/>
        <v>-8.171649149319336E-3</v>
      </c>
      <c r="CZ245" s="41">
        <f t="shared" si="213"/>
        <v>-1.7595667907632367E-2</v>
      </c>
      <c r="DA245" s="41">
        <f t="shared" si="214"/>
        <v>-0.16652755207841063</v>
      </c>
      <c r="DB245" s="41">
        <f t="shared" si="215"/>
        <v>-9.3965273960826268E-3</v>
      </c>
      <c r="DC245" s="41">
        <f t="shared" si="216"/>
        <v>-1.9802681762409194E-2</v>
      </c>
      <c r="DD245" s="41">
        <f t="shared" si="217"/>
        <v>6.4757974864983029E-4</v>
      </c>
      <c r="DE245" s="41">
        <f t="shared" si="218"/>
        <v>-4.4032655262817647E-3</v>
      </c>
      <c r="DF245" s="41">
        <f t="shared" si="219"/>
        <v>-7.166722689125409E-4</v>
      </c>
      <c r="DG245" s="41">
        <f t="shared" si="220"/>
        <v>0</v>
      </c>
      <c r="DH245" s="41"/>
    </row>
    <row r="246" spans="1:112">
      <c r="A246" s="43">
        <v>42206</v>
      </c>
      <c r="B246" s="34">
        <v>16.620000999999998</v>
      </c>
      <c r="C246" s="34">
        <v>4.5650180000000002</v>
      </c>
      <c r="D246" s="34"/>
      <c r="E246" s="34">
        <v>12.03</v>
      </c>
      <c r="F246" s="34">
        <v>686</v>
      </c>
      <c r="G246" s="34">
        <v>72.019317999999998</v>
      </c>
      <c r="H246" s="34">
        <v>9.3997399999999995</v>
      </c>
      <c r="I246" s="34">
        <v>14.29</v>
      </c>
      <c r="J246" s="34">
        <v>456.67742900000002</v>
      </c>
      <c r="K246" s="34">
        <v>4.3099999999999996</v>
      </c>
      <c r="L246" s="34">
        <v>56.360000999999997</v>
      </c>
      <c r="M246" s="34">
        <v>17.77</v>
      </c>
      <c r="N246" s="34">
        <v>37.966392999999997</v>
      </c>
      <c r="O246" s="34">
        <v>6.93</v>
      </c>
      <c r="P246" s="34">
        <v>28.73</v>
      </c>
      <c r="Q246" s="34">
        <v>20.379999000000002</v>
      </c>
      <c r="R246" s="34">
        <v>38.830002</v>
      </c>
      <c r="S246" s="34">
        <v>72.076652999999993</v>
      </c>
      <c r="T246" s="34">
        <v>17.98856</v>
      </c>
      <c r="U246" s="34"/>
      <c r="V246" s="34">
        <v>4.2664790000000004</v>
      </c>
      <c r="W246" s="34">
        <v>38.590000000000003</v>
      </c>
      <c r="X246" s="34">
        <v>24.860001</v>
      </c>
      <c r="Y246" s="34">
        <v>13.675712000000001</v>
      </c>
      <c r="Z246" s="34">
        <v>25.948585999999999</v>
      </c>
      <c r="AA246" s="34">
        <v>78.809562999999997</v>
      </c>
      <c r="AB246" s="34">
        <v>33.522537</v>
      </c>
      <c r="AC246" s="34">
        <v>13.81</v>
      </c>
      <c r="AD246" s="34">
        <v>58.759998000000003</v>
      </c>
      <c r="AE246" s="34">
        <v>24.920926999999999</v>
      </c>
      <c r="AF246" s="34">
        <v>5.92</v>
      </c>
      <c r="AG246" s="34">
        <v>190.75</v>
      </c>
      <c r="AH246" s="34">
        <v>35.398563000000003</v>
      </c>
      <c r="AI246" s="34">
        <v>72.021179000000004</v>
      </c>
      <c r="AJ246" s="34">
        <v>8.5490300000000001</v>
      </c>
      <c r="AK246" s="34">
        <v>19.219999000000001</v>
      </c>
      <c r="AL246" s="34">
        <v>1.75</v>
      </c>
      <c r="AM246" s="34">
        <v>28.312225000000002</v>
      </c>
      <c r="AN246" s="34">
        <v>34</v>
      </c>
      <c r="AO246" s="34">
        <v>54.022857999999999</v>
      </c>
      <c r="AP246" s="34">
        <v>5.95</v>
      </c>
      <c r="AQ246" s="34">
        <v>11.68</v>
      </c>
      <c r="AR246" s="34">
        <v>8.16</v>
      </c>
      <c r="AS246" s="34">
        <v>39.423099999999998</v>
      </c>
      <c r="AT246" s="34">
        <v>11.85605</v>
      </c>
      <c r="AU246" s="34">
        <v>9.94</v>
      </c>
      <c r="AV246" s="34">
        <v>14.106631999999999</v>
      </c>
      <c r="AW246" s="34">
        <v>27.128695</v>
      </c>
      <c r="AX246" s="34">
        <v>13.71</v>
      </c>
      <c r="AY246" s="34">
        <v>17.629999000000002</v>
      </c>
      <c r="AZ246" s="34">
        <v>61.529998999999997</v>
      </c>
      <c r="BA246" s="34">
        <v>34.529998999999997</v>
      </c>
      <c r="BB246" s="34">
        <v>25.211950000000002</v>
      </c>
      <c r="BC246" s="34">
        <v>26.972887</v>
      </c>
      <c r="BD246" s="34"/>
      <c r="BE246" s="38"/>
      <c r="BF246" s="41">
        <f t="shared" si="169"/>
        <v>-9.5809110380419421E-3</v>
      </c>
      <c r="BG246" s="41">
        <f t="shared" si="170"/>
        <v>-1.2747571494991889E-3</v>
      </c>
      <c r="BH246" s="41"/>
      <c r="BI246" s="41">
        <f t="shared" si="171"/>
        <v>2.6106745837720848E-2</v>
      </c>
      <c r="BJ246" s="41">
        <f t="shared" si="172"/>
        <v>1.4684551682921099E-2</v>
      </c>
      <c r="BK246" s="41">
        <f t="shared" si="173"/>
        <v>-3.7020169291240884E-2</v>
      </c>
      <c r="BL246" s="41">
        <f t="shared" si="174"/>
        <v>-3.1252600788829743E-2</v>
      </c>
      <c r="BM246" s="41">
        <f t="shared" si="175"/>
        <v>-1.4588657484752731E-2</v>
      </c>
      <c r="BN246" s="41">
        <f t="shared" si="176"/>
        <v>-5.3584260453032544E-2</v>
      </c>
      <c r="BO246" s="41">
        <f t="shared" si="177"/>
        <v>1.8735911057469627E-2</v>
      </c>
      <c r="BP246" s="41">
        <f t="shared" si="178"/>
        <v>-2.9028073919698541E-2</v>
      </c>
      <c r="BQ246" s="41">
        <f t="shared" si="179"/>
        <v>-3.9718403232473401E-2</v>
      </c>
      <c r="BR246" s="41">
        <f t="shared" si="180"/>
        <v>5.4132947691034128E-3</v>
      </c>
      <c r="BS246" s="41">
        <f t="shared" si="181"/>
        <v>4.3384015985981411E-3</v>
      </c>
      <c r="BT246" s="41">
        <f t="shared" si="182"/>
        <v>5.9885287203471818E-2</v>
      </c>
      <c r="BU246" s="41">
        <f t="shared" si="183"/>
        <v>7.387327547210009E-3</v>
      </c>
      <c r="BV246" s="41">
        <f t="shared" si="184"/>
        <v>-1.3556902340414673E-2</v>
      </c>
      <c r="BW246" s="41">
        <f t="shared" si="185"/>
        <v>-9.8574313497740741E-3</v>
      </c>
      <c r="BX246" s="47">
        <f t="shared" si="186"/>
        <v>8.8791436153646489E-3</v>
      </c>
      <c r="BY246" s="41"/>
      <c r="BZ246" s="41">
        <f t="shared" si="188"/>
        <v>-8.8626471243760455E-2</v>
      </c>
      <c r="CA246" s="41">
        <f t="shared" si="189"/>
        <v>-3.6885803872516942E-2</v>
      </c>
      <c r="CB246" s="41">
        <f t="shared" si="190"/>
        <v>1.7448241038176587E-2</v>
      </c>
      <c r="CC246" s="41">
        <f t="shared" si="191"/>
        <v>1.4263904957920607E-3</v>
      </c>
      <c r="CD246" s="41">
        <f t="shared" si="192"/>
        <v>-1.5335899979413222E-2</v>
      </c>
      <c r="CE246" s="41">
        <f t="shared" si="193"/>
        <v>9.1086844015621209E-3</v>
      </c>
      <c r="CF246" s="41">
        <f t="shared" si="194"/>
        <v>-5.3518215953746784E-2</v>
      </c>
      <c r="CG246" s="41">
        <f t="shared" si="168"/>
        <v>1.4058685119838975E-2</v>
      </c>
      <c r="CH246" s="41">
        <f t="shared" si="195"/>
        <v>-2.5207183243726249E-2</v>
      </c>
      <c r="CI246" s="41">
        <f t="shared" si="196"/>
        <v>-1.1424473368539714E-2</v>
      </c>
      <c r="CJ246" s="41">
        <f t="shared" si="197"/>
        <v>-1.6877641137197409E-3</v>
      </c>
      <c r="CK246" s="41">
        <f t="shared" si="198"/>
        <v>-0.11103251527043823</v>
      </c>
      <c r="CL246" s="41">
        <f t="shared" si="199"/>
        <v>-8.4457086190677464E-3</v>
      </c>
      <c r="CM246" s="41">
        <f t="shared" si="200"/>
        <v>-4.2142181319202603E-2</v>
      </c>
      <c r="CN246" s="41">
        <f t="shared" si="201"/>
        <v>-3.2291887256237148E-2</v>
      </c>
      <c r="CO246" s="41">
        <f t="shared" si="202"/>
        <v>-3.6274782711694514E-2</v>
      </c>
      <c r="CP246" s="41">
        <f t="shared" si="203"/>
        <v>-4.4700178917906938E-2</v>
      </c>
      <c r="CQ246" s="41">
        <f t="shared" si="204"/>
        <v>-2.0926656740482642E-2</v>
      </c>
      <c r="CR246" s="41">
        <f t="shared" si="205"/>
        <v>-8.7256391088870747E-2</v>
      </c>
      <c r="CS246" s="41">
        <f t="shared" si="206"/>
        <v>-1.4797222906074493E-3</v>
      </c>
      <c r="CT246" s="41">
        <f t="shared" si="207"/>
        <v>-2.6535553625965609E-2</v>
      </c>
      <c r="CU246" s="41">
        <f t="shared" si="208"/>
        <v>-3.9451192386476534E-2</v>
      </c>
      <c r="CV246" s="41">
        <f t="shared" si="209"/>
        <v>-1.2180418556870959E-2</v>
      </c>
      <c r="CW246" s="41">
        <f t="shared" si="210"/>
        <v>-2.686366109527907E-2</v>
      </c>
      <c r="CX246" s="41">
        <f t="shared" si="211"/>
        <v>-1.3224778397557159E-2</v>
      </c>
      <c r="CY246" s="41">
        <f t="shared" si="212"/>
        <v>1.9299735658726749E-2</v>
      </c>
      <c r="CZ246" s="41">
        <f t="shared" si="213"/>
        <v>-8.5838915275250581E-3</v>
      </c>
      <c r="DA246" s="41">
        <f t="shared" si="214"/>
        <v>-3.6665199910339466E-2</v>
      </c>
      <c r="DB246" s="41">
        <f t="shared" si="215"/>
        <v>-4.3668191663404025E-3</v>
      </c>
      <c r="DC246" s="41">
        <f t="shared" si="216"/>
        <v>-2.0769818207884816E-2</v>
      </c>
      <c r="DD246" s="41">
        <f t="shared" si="217"/>
        <v>-4.2167107565724751E-3</v>
      </c>
      <c r="DE246" s="41">
        <f t="shared" si="218"/>
        <v>1.5762059892717822E-2</v>
      </c>
      <c r="DF246" s="41">
        <f t="shared" si="219"/>
        <v>1.3881750821203936E-2</v>
      </c>
      <c r="DG246" s="41">
        <f t="shared" si="220"/>
        <v>-1.2752487399905036E-2</v>
      </c>
      <c r="DH246" s="41"/>
    </row>
    <row r="247" spans="1:112">
      <c r="A247" s="43">
        <v>42207</v>
      </c>
      <c r="B247" s="34">
        <v>16.5</v>
      </c>
      <c r="C247" s="34">
        <v>4.6232449999999998</v>
      </c>
      <c r="D247" s="34"/>
      <c r="E247" s="34">
        <v>13.66</v>
      </c>
      <c r="F247" s="34">
        <v>678</v>
      </c>
      <c r="G247" s="34">
        <v>76.429596000000004</v>
      </c>
      <c r="H247" s="34">
        <v>9.3400599999999994</v>
      </c>
      <c r="I247" s="34">
        <v>14.57</v>
      </c>
      <c r="J247" s="34">
        <v>473.43624899999998</v>
      </c>
      <c r="K247" s="34">
        <v>4.5190000000000001</v>
      </c>
      <c r="L247" s="34">
        <v>55.209999000000003</v>
      </c>
      <c r="M247" s="34">
        <v>16.899999999999999</v>
      </c>
      <c r="N247" s="34">
        <v>38.441558999999998</v>
      </c>
      <c r="O247" s="34">
        <v>6.93</v>
      </c>
      <c r="P247" s="34">
        <v>29.5</v>
      </c>
      <c r="Q247" s="34">
        <v>20.389999</v>
      </c>
      <c r="R247" s="34">
        <v>38.25</v>
      </c>
      <c r="S247" s="34">
        <v>72.771843000000004</v>
      </c>
      <c r="T247" s="34">
        <v>17.849421</v>
      </c>
      <c r="U247" s="34"/>
      <c r="V247" s="34">
        <v>4.3492329999999999</v>
      </c>
      <c r="W247" s="34">
        <v>39</v>
      </c>
      <c r="X247" s="34">
        <v>24.790001</v>
      </c>
      <c r="Y247" s="34">
        <v>13.607481</v>
      </c>
      <c r="Z247" s="34">
        <v>25.689603999999999</v>
      </c>
      <c r="AA247" s="34">
        <v>78.597297999999995</v>
      </c>
      <c r="AB247" s="34">
        <v>34.741706999999998</v>
      </c>
      <c r="AC247" s="34">
        <v>13.38</v>
      </c>
      <c r="AD247" s="34">
        <v>61.439999</v>
      </c>
      <c r="AE247" s="34">
        <v>25.114901</v>
      </c>
      <c r="AF247" s="34">
        <v>5.89</v>
      </c>
      <c r="AG247" s="34">
        <v>193.199997</v>
      </c>
      <c r="AH247" s="34">
        <v>35.389476999999999</v>
      </c>
      <c r="AI247" s="34">
        <v>75.257644999999997</v>
      </c>
      <c r="AJ247" s="34">
        <v>8.4152489999999993</v>
      </c>
      <c r="AK247" s="34">
        <v>18.989999999999998</v>
      </c>
      <c r="AL247" s="34">
        <v>1.75</v>
      </c>
      <c r="AM247" s="34">
        <v>28.375730999999998</v>
      </c>
      <c r="AN247" s="34">
        <v>36.5</v>
      </c>
      <c r="AO247" s="34">
        <v>53.845714999999998</v>
      </c>
      <c r="AP247" s="34">
        <v>6.11</v>
      </c>
      <c r="AQ247" s="34">
        <v>11.45</v>
      </c>
      <c r="AR247" s="34">
        <v>8.4</v>
      </c>
      <c r="AS247" s="34">
        <v>39.911014999999999</v>
      </c>
      <c r="AT247" s="34">
        <v>11.883907000000001</v>
      </c>
      <c r="AU247" s="34">
        <v>9.7200000000000006</v>
      </c>
      <c r="AV247" s="34">
        <v>14.209533</v>
      </c>
      <c r="AW247" s="34">
        <v>27.656192999999998</v>
      </c>
      <c r="AX247" s="34">
        <v>13.9</v>
      </c>
      <c r="AY247" s="34">
        <v>18.16</v>
      </c>
      <c r="AZ247" s="34">
        <v>61.650002000000001</v>
      </c>
      <c r="BA247" s="34">
        <v>35.650002000000001</v>
      </c>
      <c r="BB247" s="34">
        <v>25.470396000000001</v>
      </c>
      <c r="BC247" s="34">
        <v>27.203672000000001</v>
      </c>
      <c r="BD247" s="34"/>
      <c r="BE247" s="38"/>
      <c r="BF247" s="41">
        <f t="shared" si="169"/>
        <v>-7.2464686892369842E-3</v>
      </c>
      <c r="BG247" s="41">
        <f t="shared" si="170"/>
        <v>1.2674382407905558E-2</v>
      </c>
      <c r="BH247" s="41"/>
      <c r="BI247" s="41">
        <f t="shared" si="171"/>
        <v>0.12706832415605646</v>
      </c>
      <c r="BJ247" s="41">
        <f t="shared" si="172"/>
        <v>-1.1730339785489605E-2</v>
      </c>
      <c r="BK247" s="41">
        <f t="shared" si="173"/>
        <v>5.9435614774203407E-2</v>
      </c>
      <c r="BL247" s="41">
        <f t="shared" si="174"/>
        <v>-6.3693531159700698E-3</v>
      </c>
      <c r="BM247" s="41">
        <f t="shared" si="175"/>
        <v>1.940462826533744E-2</v>
      </c>
      <c r="BN247" s="41">
        <f t="shared" si="176"/>
        <v>3.6039968728415285E-2</v>
      </c>
      <c r="BO247" s="41">
        <f t="shared" si="177"/>
        <v>4.7352826313486335E-2</v>
      </c>
      <c r="BP247" s="41">
        <f t="shared" si="178"/>
        <v>-2.0615626590267073E-2</v>
      </c>
      <c r="BQ247" s="41">
        <f t="shared" si="179"/>
        <v>-5.0198020237532247E-2</v>
      </c>
      <c r="BR247" s="41">
        <f t="shared" si="180"/>
        <v>1.2437766309661376E-2</v>
      </c>
      <c r="BS247" s="41">
        <f t="shared" si="181"/>
        <v>0</v>
      </c>
      <c r="BT247" s="41">
        <f t="shared" si="182"/>
        <v>2.6448390354576013E-2</v>
      </c>
      <c r="BU247" s="41">
        <f t="shared" si="183"/>
        <v>4.9055681584951193E-4</v>
      </c>
      <c r="BV247" s="41">
        <f t="shared" si="184"/>
        <v>-1.5049634977596912E-2</v>
      </c>
      <c r="BW247" s="41">
        <f t="shared" si="185"/>
        <v>9.5989307042814859E-3</v>
      </c>
      <c r="BX247" s="47">
        <f t="shared" si="186"/>
        <v>-7.764929564794661E-3</v>
      </c>
      <c r="BY247" s="41"/>
      <c r="BZ247" s="41">
        <f t="shared" si="188"/>
        <v>1.921061079986831E-2</v>
      </c>
      <c r="CA247" s="41">
        <f t="shared" si="189"/>
        <v>1.0568470580118903E-2</v>
      </c>
      <c r="CB247" s="41">
        <f t="shared" si="190"/>
        <v>-2.8197399218811412E-3</v>
      </c>
      <c r="CC247" s="41">
        <f t="shared" si="191"/>
        <v>-5.0016977297639926E-3</v>
      </c>
      <c r="CD247" s="41">
        <f t="shared" si="192"/>
        <v>-1.003072227980588E-2</v>
      </c>
      <c r="CE247" s="41">
        <f t="shared" si="193"/>
        <v>-2.6970251146418833E-3</v>
      </c>
      <c r="CF247" s="41">
        <f t="shared" si="194"/>
        <v>3.5722937140597606E-2</v>
      </c>
      <c r="CG247" s="41">
        <f t="shared" si="168"/>
        <v>-5.1565491792458021E-3</v>
      </c>
      <c r="CH247" s="41">
        <f t="shared" si="195"/>
        <v>4.459975529445856E-2</v>
      </c>
      <c r="CI247" s="41">
        <f t="shared" si="196"/>
        <v>7.7534430625253656E-3</v>
      </c>
      <c r="CJ247" s="41">
        <f t="shared" si="197"/>
        <v>-5.0804512324190637E-3</v>
      </c>
      <c r="CK247" s="41">
        <f t="shared" si="198"/>
        <v>1.276223608590068E-2</v>
      </c>
      <c r="CL247" s="41">
        <f t="shared" si="199"/>
        <v>-2.5671003321751273E-4</v>
      </c>
      <c r="CM247" s="41">
        <f t="shared" si="200"/>
        <v>4.3957264613593033E-2</v>
      </c>
      <c r="CN247" s="41">
        <f t="shared" si="201"/>
        <v>-1.5772408997481415E-2</v>
      </c>
      <c r="CO247" s="41">
        <f t="shared" si="202"/>
        <v>-1.203882668881443E-2</v>
      </c>
      <c r="CP247" s="41">
        <f t="shared" si="203"/>
        <v>0</v>
      </c>
      <c r="CQ247" s="41">
        <f t="shared" si="204"/>
        <v>2.2405474124680344E-3</v>
      </c>
      <c r="CR247" s="41">
        <f t="shared" si="205"/>
        <v>7.0951735972284394E-2</v>
      </c>
      <c r="CS247" s="41">
        <f t="shared" si="206"/>
        <v>-3.2844257473109966E-3</v>
      </c>
      <c r="CT247" s="41">
        <f t="shared" si="207"/>
        <v>2.6535553625965685E-2</v>
      </c>
      <c r="CU247" s="41">
        <f t="shared" si="208"/>
        <v>-1.9888247399832339E-2</v>
      </c>
      <c r="CV247" s="41">
        <f t="shared" si="209"/>
        <v>2.8987536873252406E-2</v>
      </c>
      <c r="CW247" s="41">
        <f t="shared" si="210"/>
        <v>1.2300412043040825E-2</v>
      </c>
      <c r="CX247" s="41">
        <f t="shared" si="211"/>
        <v>2.3468461030181974E-3</v>
      </c>
      <c r="CY247" s="41">
        <f t="shared" si="212"/>
        <v>-2.2381402196134881E-2</v>
      </c>
      <c r="CZ247" s="41">
        <f t="shared" si="213"/>
        <v>7.2680359768194794E-3</v>
      </c>
      <c r="DA247" s="41">
        <f t="shared" si="214"/>
        <v>1.9257657407614433E-2</v>
      </c>
      <c r="DB247" s="41">
        <f t="shared" si="215"/>
        <v>1.3763346562422916E-2</v>
      </c>
      <c r="DC247" s="41">
        <f t="shared" si="216"/>
        <v>2.9619433484867431E-2</v>
      </c>
      <c r="DD247" s="41">
        <f t="shared" si="217"/>
        <v>1.9484175513891479E-3</v>
      </c>
      <c r="DE247" s="41">
        <f t="shared" si="218"/>
        <v>3.1920720519708963E-2</v>
      </c>
      <c r="DF247" s="41">
        <f t="shared" si="219"/>
        <v>1.0198748107395855E-2</v>
      </c>
      <c r="DG247" s="41">
        <f t="shared" si="220"/>
        <v>8.5197879028613265E-3</v>
      </c>
      <c r="DH247" s="41"/>
    </row>
    <row r="248" spans="1:112">
      <c r="A248" s="43">
        <v>42208</v>
      </c>
      <c r="B248" s="34">
        <v>16.16</v>
      </c>
      <c r="C248" s="34">
        <v>4.5417269999999998</v>
      </c>
      <c r="D248" s="34"/>
      <c r="E248" s="34">
        <v>14.3</v>
      </c>
      <c r="F248" s="34">
        <v>648.40002400000003</v>
      </c>
      <c r="G248" s="34">
        <v>74.367148999999998</v>
      </c>
      <c r="H248" s="34">
        <v>9.1510700000000007</v>
      </c>
      <c r="I248" s="34">
        <v>14.52</v>
      </c>
      <c r="J248" s="34">
        <v>469.24655200000001</v>
      </c>
      <c r="K248" s="34">
        <v>4.0149999999999997</v>
      </c>
      <c r="L248" s="34">
        <v>55</v>
      </c>
      <c r="M248" s="34">
        <v>16.899999999999999</v>
      </c>
      <c r="N248" s="34">
        <v>38.199322000000002</v>
      </c>
      <c r="O248" s="34">
        <v>6.8</v>
      </c>
      <c r="P248" s="34">
        <v>27.799999</v>
      </c>
      <c r="Q248" s="34">
        <v>19.91</v>
      </c>
      <c r="R248" s="34">
        <v>38.139999000000003</v>
      </c>
      <c r="S248" s="34">
        <v>71.512962000000002</v>
      </c>
      <c r="T248" s="34">
        <v>18.197265999999999</v>
      </c>
      <c r="U248" s="34"/>
      <c r="V248" s="34">
        <v>4.3124520000000004</v>
      </c>
      <c r="W248" s="34">
        <v>38.5</v>
      </c>
      <c r="X248" s="34">
        <v>24.66</v>
      </c>
      <c r="Y248" s="34">
        <v>13.198085000000001</v>
      </c>
      <c r="Z248" s="34">
        <v>25.230115999999999</v>
      </c>
      <c r="AA248" s="34">
        <v>77.826126000000002</v>
      </c>
      <c r="AB248" s="34">
        <v>34.193553999999999</v>
      </c>
      <c r="AC248" s="34">
        <v>13.83</v>
      </c>
      <c r="AD248" s="34">
        <v>61.68</v>
      </c>
      <c r="AE248" s="34">
        <v>24.800850000000001</v>
      </c>
      <c r="AF248" s="34">
        <v>5.83</v>
      </c>
      <c r="AG248" s="34">
        <v>183.39999399999999</v>
      </c>
      <c r="AH248" s="34">
        <v>35.162028999999997</v>
      </c>
      <c r="AI248" s="34">
        <v>75.55986</v>
      </c>
      <c r="AJ248" s="34">
        <v>8.3966689999999993</v>
      </c>
      <c r="AK248" s="34">
        <v>17.709999</v>
      </c>
      <c r="AL248" s="34">
        <v>1.81</v>
      </c>
      <c r="AM248" s="34">
        <v>28.021940000000001</v>
      </c>
      <c r="AN248" s="34">
        <v>34.599997999999999</v>
      </c>
      <c r="AO248" s="34">
        <v>53.240001999999997</v>
      </c>
      <c r="AP248" s="34">
        <v>6</v>
      </c>
      <c r="AQ248" s="34">
        <v>10.89</v>
      </c>
      <c r="AR248" s="34">
        <v>8.25</v>
      </c>
      <c r="AS248" s="34">
        <v>40.203758000000001</v>
      </c>
      <c r="AT248" s="34">
        <v>11.763210000000001</v>
      </c>
      <c r="AU248" s="34">
        <v>9.68</v>
      </c>
      <c r="AV248" s="34">
        <v>14.228243000000001</v>
      </c>
      <c r="AW248" s="34">
        <v>26.936111</v>
      </c>
      <c r="AX248" s="34">
        <v>13.51</v>
      </c>
      <c r="AY248" s="34">
        <v>17.870000999999998</v>
      </c>
      <c r="AZ248" s="34">
        <v>60.049999</v>
      </c>
      <c r="BA248" s="34">
        <v>35.169998</v>
      </c>
      <c r="BB248" s="34">
        <v>25.345628999999999</v>
      </c>
      <c r="BC248" s="34">
        <v>26.722874000000001</v>
      </c>
      <c r="BD248" s="34"/>
      <c r="BE248" s="38"/>
      <c r="BF248" s="41">
        <f t="shared" si="169"/>
        <v>-2.0821327813585627E-2</v>
      </c>
      <c r="BG248" s="41">
        <f t="shared" si="170"/>
        <v>-1.7789503295339532E-2</v>
      </c>
      <c r="BH248" s="41"/>
      <c r="BI248" s="41">
        <f t="shared" si="171"/>
        <v>4.5787683123217592E-2</v>
      </c>
      <c r="BJ248" s="41">
        <f t="shared" si="172"/>
        <v>-4.463946106468638E-2</v>
      </c>
      <c r="BK248" s="41">
        <f t="shared" si="173"/>
        <v>-2.7355704728200703E-2</v>
      </c>
      <c r="BL248" s="41">
        <f t="shared" si="174"/>
        <v>-2.0441863861782532E-2</v>
      </c>
      <c r="BM248" s="41">
        <f t="shared" si="175"/>
        <v>-3.4376108104634644E-3</v>
      </c>
      <c r="BN248" s="41">
        <f t="shared" si="176"/>
        <v>-8.8889382140156827E-3</v>
      </c>
      <c r="BO248" s="41">
        <f t="shared" si="177"/>
        <v>-0.1182533830304177</v>
      </c>
      <c r="BP248" s="41">
        <f t="shared" si="178"/>
        <v>-3.8108929508215011E-3</v>
      </c>
      <c r="BQ248" s="41">
        <f t="shared" si="179"/>
        <v>0</v>
      </c>
      <c r="BR248" s="41">
        <f t="shared" si="180"/>
        <v>-6.3213732275289349E-3</v>
      </c>
      <c r="BS248" s="41">
        <f t="shared" si="181"/>
        <v>-1.8937201019750844E-2</v>
      </c>
      <c r="BT248" s="41">
        <f t="shared" si="182"/>
        <v>-5.9354278620406486E-2</v>
      </c>
      <c r="BU248" s="41">
        <f t="shared" si="183"/>
        <v>-2.3822417466608813E-2</v>
      </c>
      <c r="BV248" s="41">
        <f t="shared" si="184"/>
        <v>-2.8799863194645904E-3</v>
      </c>
      <c r="BW248" s="41">
        <f t="shared" si="185"/>
        <v>-1.7450388426247007E-2</v>
      </c>
      <c r="BX248" s="47">
        <f t="shared" si="186"/>
        <v>1.9300292293640366E-2</v>
      </c>
      <c r="BY248" s="41"/>
      <c r="BZ248" s="41">
        <f t="shared" si="188"/>
        <v>-8.4928558542373671E-3</v>
      </c>
      <c r="CA248" s="41">
        <f t="shared" si="189"/>
        <v>-1.2903404835907841E-2</v>
      </c>
      <c r="CB248" s="41">
        <f t="shared" si="190"/>
        <v>-5.2578886497463839E-3</v>
      </c>
      <c r="CC248" s="41">
        <f t="shared" si="191"/>
        <v>-3.0547971726188086E-2</v>
      </c>
      <c r="CD248" s="41">
        <f t="shared" si="192"/>
        <v>-1.8048036101246397E-2</v>
      </c>
      <c r="CE248" s="41">
        <f t="shared" si="193"/>
        <v>-9.8601376724386722E-3</v>
      </c>
      <c r="CF248" s="41">
        <f t="shared" si="194"/>
        <v>-1.5903749276048557E-2</v>
      </c>
      <c r="CG248" s="41">
        <f t="shared" si="168"/>
        <v>-1.4781968693108945E-3</v>
      </c>
      <c r="CH248" s="41">
        <f t="shared" si="195"/>
        <v>3.8986566916990035E-3</v>
      </c>
      <c r="CI248" s="41">
        <f t="shared" si="196"/>
        <v>-1.2583408549690782E-2</v>
      </c>
      <c r="CJ248" s="41">
        <f t="shared" si="197"/>
        <v>-1.0238997301094312E-2</v>
      </c>
      <c r="CK248" s="41">
        <f t="shared" si="198"/>
        <v>-5.2056379143479471E-2</v>
      </c>
      <c r="CL248" s="41">
        <f t="shared" si="199"/>
        <v>-6.4477372879919006E-3</v>
      </c>
      <c r="CM248" s="41">
        <f t="shared" si="200"/>
        <v>4.0076966464260427E-3</v>
      </c>
      <c r="CN248" s="41">
        <f t="shared" si="201"/>
        <v>-2.210337638397349E-3</v>
      </c>
      <c r="CO248" s="41">
        <f t="shared" si="202"/>
        <v>-6.9783129494727772E-2</v>
      </c>
      <c r="CP248" s="41">
        <f t="shared" si="203"/>
        <v>3.3711057342311661E-2</v>
      </c>
      <c r="CQ248" s="41">
        <f t="shared" si="204"/>
        <v>-1.254646281231033E-2</v>
      </c>
      <c r="CR248" s="41">
        <f t="shared" si="205"/>
        <v>-5.3458636328237177E-2</v>
      </c>
      <c r="CS248" s="41">
        <f t="shared" si="206"/>
        <v>-1.1312796456006302E-2</v>
      </c>
      <c r="CT248" s="41">
        <f t="shared" si="207"/>
        <v>-1.8167303955449049E-2</v>
      </c>
      <c r="CU248" s="41">
        <f t="shared" si="208"/>
        <v>-5.0144793055379389E-2</v>
      </c>
      <c r="CV248" s="41">
        <f t="shared" si="209"/>
        <v>-1.8018505502678365E-2</v>
      </c>
      <c r="CW248" s="41">
        <f t="shared" si="210"/>
        <v>7.3081228830655974E-3</v>
      </c>
      <c r="CX248" s="41">
        <f t="shared" si="211"/>
        <v>-1.020826751423656E-2</v>
      </c>
      <c r="CY248" s="41">
        <f t="shared" si="212"/>
        <v>-4.1237171838621519E-3</v>
      </c>
      <c r="CZ248" s="41">
        <f t="shared" si="213"/>
        <v>1.3158555507053942E-3</v>
      </c>
      <c r="DA248" s="41">
        <f t="shared" si="214"/>
        <v>-2.6381878459726366E-2</v>
      </c>
      <c r="DB248" s="41">
        <f t="shared" si="215"/>
        <v>-2.8458688164538681E-2</v>
      </c>
      <c r="DC248" s="41">
        <f t="shared" si="216"/>
        <v>-1.6097988042103259E-2</v>
      </c>
      <c r="DD248" s="41">
        <f t="shared" si="217"/>
        <v>-2.6295730178350071E-2</v>
      </c>
      <c r="DE248" s="41">
        <f t="shared" si="218"/>
        <v>-1.3555813342043369E-2</v>
      </c>
      <c r="DF248" s="41">
        <f t="shared" si="219"/>
        <v>-4.910547439070264E-3</v>
      </c>
      <c r="DG248" s="41">
        <f t="shared" si="220"/>
        <v>-1.7832061425736363E-2</v>
      </c>
      <c r="DH248" s="41"/>
    </row>
    <row r="249" spans="1:112">
      <c r="A249" s="43">
        <v>42209</v>
      </c>
      <c r="B249" s="34">
        <v>14.73</v>
      </c>
      <c r="C249" s="34">
        <v>4.6348909999999997</v>
      </c>
      <c r="D249" s="34"/>
      <c r="E249" s="34">
        <v>15.3</v>
      </c>
      <c r="F249" s="34">
        <v>627.59997599999997</v>
      </c>
      <c r="G249" s="34">
        <v>74.468436999999994</v>
      </c>
      <c r="H249" s="34">
        <v>9.5091560000000008</v>
      </c>
      <c r="I249" s="34">
        <v>14.63</v>
      </c>
      <c r="J249" s="34">
        <v>473.43624899999998</v>
      </c>
      <c r="K249" s="34">
        <v>4.1399999999999997</v>
      </c>
      <c r="L249" s="34">
        <v>57.849997999999999</v>
      </c>
      <c r="M249" s="34">
        <v>16.989999999999998</v>
      </c>
      <c r="N249" s="34">
        <v>38.693108000000002</v>
      </c>
      <c r="O249" s="34">
        <v>6.96</v>
      </c>
      <c r="P249" s="34">
        <v>27.719999000000001</v>
      </c>
      <c r="Q249" s="34">
        <v>19.629999000000002</v>
      </c>
      <c r="R249" s="34">
        <v>40.849997999999999</v>
      </c>
      <c r="S249" s="34">
        <v>71.729033999999999</v>
      </c>
      <c r="T249" s="34">
        <v>18.087944</v>
      </c>
      <c r="U249" s="34"/>
      <c r="V249" s="34">
        <v>4.238893</v>
      </c>
      <c r="W249" s="34">
        <v>38.360000999999997</v>
      </c>
      <c r="X249" s="34">
        <v>23.85</v>
      </c>
      <c r="Y249" s="34">
        <v>13.724449</v>
      </c>
      <c r="Z249" s="34">
        <v>25.280242999999999</v>
      </c>
      <c r="AA249" s="34">
        <v>78.936897000000002</v>
      </c>
      <c r="AB249" s="34">
        <v>34.751167000000002</v>
      </c>
      <c r="AC249" s="34">
        <v>13.74</v>
      </c>
      <c r="AD249" s="34">
        <v>62.919998</v>
      </c>
      <c r="AE249" s="34">
        <v>25.188794999999999</v>
      </c>
      <c r="AF249" s="34">
        <v>5.87</v>
      </c>
      <c r="AG249" s="34">
        <v>191.10000600000001</v>
      </c>
      <c r="AH249" s="34">
        <v>35.380375000000001</v>
      </c>
      <c r="AI249" s="34">
        <v>77.694755999999998</v>
      </c>
      <c r="AJ249" s="34">
        <v>8.4905010000000001</v>
      </c>
      <c r="AK249" s="34">
        <v>17.030000999999999</v>
      </c>
      <c r="AL249" s="34">
        <v>1.99</v>
      </c>
      <c r="AM249" s="34">
        <v>28.294084999999999</v>
      </c>
      <c r="AN249" s="34">
        <v>37.299999</v>
      </c>
      <c r="AO249" s="34">
        <v>53.880001</v>
      </c>
      <c r="AP249" s="34">
        <v>6.13</v>
      </c>
      <c r="AQ249" s="34">
        <v>10.78</v>
      </c>
      <c r="AR249" s="34">
        <v>8.35</v>
      </c>
      <c r="AS249" s="34">
        <v>40.350132000000002</v>
      </c>
      <c r="AT249" s="34">
        <v>11.865335999999999</v>
      </c>
      <c r="AU249" s="34">
        <v>9.83</v>
      </c>
      <c r="AV249" s="34">
        <v>14.218887</v>
      </c>
      <c r="AW249" s="34">
        <v>27.882269000000001</v>
      </c>
      <c r="AX249" s="34">
        <v>14.75</v>
      </c>
      <c r="AY249" s="34">
        <v>18.32</v>
      </c>
      <c r="AZ249" s="34">
        <v>60.66</v>
      </c>
      <c r="BA249" s="34">
        <v>36</v>
      </c>
      <c r="BB249" s="34">
        <v>25.292154</v>
      </c>
      <c r="BC249" s="34">
        <v>27.011353</v>
      </c>
      <c r="BD249" s="34"/>
      <c r="BE249" s="38"/>
      <c r="BF249" s="41">
        <f t="shared" si="169"/>
        <v>-9.2652822618410444E-2</v>
      </c>
      <c r="BG249" s="41">
        <f t="shared" si="170"/>
        <v>2.0305345824061103E-2</v>
      </c>
      <c r="BH249" s="41"/>
      <c r="BI249" s="41">
        <f t="shared" si="171"/>
        <v>6.7593291132528252E-2</v>
      </c>
      <c r="BJ249" s="41">
        <f t="shared" si="172"/>
        <v>-3.2604844257750162E-2</v>
      </c>
      <c r="BK249" s="41">
        <f t="shared" si="173"/>
        <v>1.3610725547380748E-3</v>
      </c>
      <c r="BL249" s="41">
        <f t="shared" si="174"/>
        <v>3.8384311592102871E-2</v>
      </c>
      <c r="BM249" s="41">
        <f t="shared" si="175"/>
        <v>7.5472056353829038E-3</v>
      </c>
      <c r="BN249" s="41">
        <f t="shared" si="176"/>
        <v>8.888938214015648E-3</v>
      </c>
      <c r="BO249" s="41">
        <f t="shared" si="177"/>
        <v>3.0658440438497924E-2</v>
      </c>
      <c r="BP249" s="41">
        <f t="shared" si="178"/>
        <v>5.0520233835044649E-2</v>
      </c>
      <c r="BQ249" s="41">
        <f t="shared" si="179"/>
        <v>5.3113137548129168E-3</v>
      </c>
      <c r="BR249" s="41">
        <f t="shared" si="180"/>
        <v>1.2843729556993758E-2</v>
      </c>
      <c r="BS249" s="41">
        <f t="shared" si="181"/>
        <v>2.3256862164267183E-2</v>
      </c>
      <c r="BT249" s="41">
        <f t="shared" si="182"/>
        <v>-2.8818464787018659E-3</v>
      </c>
      <c r="BU249" s="41">
        <f t="shared" si="183"/>
        <v>-1.4163160730171542E-2</v>
      </c>
      <c r="BV249" s="41">
        <f t="shared" si="184"/>
        <v>6.864319839332203E-2</v>
      </c>
      <c r="BW249" s="41">
        <f t="shared" si="185"/>
        <v>3.0168828963128831E-3</v>
      </c>
      <c r="BX249" s="47">
        <f t="shared" si="186"/>
        <v>-6.0257240227645503E-3</v>
      </c>
      <c r="BY249" s="41"/>
      <c r="BZ249" s="41">
        <f t="shared" si="188"/>
        <v>-1.7204501611143355E-2</v>
      </c>
      <c r="CA249" s="41">
        <f t="shared" si="189"/>
        <v>-3.6429652096797867E-3</v>
      </c>
      <c r="CB249" s="41">
        <f t="shared" si="190"/>
        <v>-3.3398280401847918E-2</v>
      </c>
      <c r="CC249" s="41">
        <f t="shared" si="191"/>
        <v>3.9107097559999443E-2</v>
      </c>
      <c r="CD249" s="41">
        <f t="shared" si="192"/>
        <v>1.9848212306840412E-3</v>
      </c>
      <c r="CE249" s="41">
        <f t="shared" si="193"/>
        <v>1.4171576545160705E-2</v>
      </c>
      <c r="CF249" s="41">
        <f t="shared" si="194"/>
        <v>1.6176007408830389E-2</v>
      </c>
      <c r="CG249" s="41">
        <f t="shared" si="168"/>
        <v>2.6278884463840434E-2</v>
      </c>
      <c r="CH249" s="41">
        <f t="shared" si="195"/>
        <v>1.9904317148607097E-2</v>
      </c>
      <c r="CI249" s="41">
        <f t="shared" si="196"/>
        <v>1.5521326000148591E-2</v>
      </c>
      <c r="CJ249" s="41">
        <f t="shared" si="197"/>
        <v>6.8376334776039686E-3</v>
      </c>
      <c r="CK249" s="41">
        <f t="shared" si="198"/>
        <v>4.1127355536413536E-2</v>
      </c>
      <c r="CL249" s="41">
        <f t="shared" si="199"/>
        <v>6.1905091098071021E-3</v>
      </c>
      <c r="CM249" s="41">
        <f t="shared" si="200"/>
        <v>2.7862574949129526E-2</v>
      </c>
      <c r="CN249" s="41">
        <f t="shared" si="201"/>
        <v>1.1112929598484523E-2</v>
      </c>
      <c r="CO249" s="41">
        <f t="shared" si="202"/>
        <v>-3.9152841934965509E-2</v>
      </c>
      <c r="CP249" s="41">
        <f t="shared" si="203"/>
        <v>9.480779345866662E-2</v>
      </c>
      <c r="CQ249" s="41">
        <f t="shared" si="204"/>
        <v>9.6649974307693905E-3</v>
      </c>
      <c r="CR249" s="41">
        <f t="shared" si="205"/>
        <v>7.5139675579909249E-2</v>
      </c>
      <c r="CS249" s="41">
        <f t="shared" si="206"/>
        <v>1.1949339009275342E-2</v>
      </c>
      <c r="CT249" s="41">
        <f t="shared" si="207"/>
        <v>2.1435280720065085E-2</v>
      </c>
      <c r="CU249" s="41">
        <f t="shared" si="208"/>
        <v>-1.0152371464018073E-2</v>
      </c>
      <c r="CV249" s="41">
        <f t="shared" si="209"/>
        <v>1.2048338516174355E-2</v>
      </c>
      <c r="CW249" s="41">
        <f t="shared" si="210"/>
        <v>3.6341922432563214E-3</v>
      </c>
      <c r="CX249" s="41">
        <f t="shared" si="211"/>
        <v>8.6443436632599752E-3</v>
      </c>
      <c r="CY249" s="41">
        <f t="shared" si="212"/>
        <v>1.5377032870589512E-2</v>
      </c>
      <c r="CZ249" s="41">
        <f t="shared" si="213"/>
        <v>-6.5778166987984742E-4</v>
      </c>
      <c r="DA249" s="41">
        <f t="shared" si="214"/>
        <v>3.4523164356402021E-2</v>
      </c>
      <c r="DB249" s="41">
        <f t="shared" si="215"/>
        <v>8.7812930813721296E-2</v>
      </c>
      <c r="DC249" s="41">
        <f t="shared" si="216"/>
        <v>2.4869974114940265E-2</v>
      </c>
      <c r="DD249" s="41">
        <f t="shared" si="217"/>
        <v>1.010697038723189E-2</v>
      </c>
      <c r="DE249" s="41">
        <f t="shared" si="218"/>
        <v>2.3325548836868264E-2</v>
      </c>
      <c r="DF249" s="41">
        <f t="shared" si="219"/>
        <v>-2.1120600749218207E-3</v>
      </c>
      <c r="DG249" s="41">
        <f t="shared" si="220"/>
        <v>1.0737356343710208E-2</v>
      </c>
      <c r="DH249" s="41"/>
    </row>
    <row r="250" spans="1:112">
      <c r="A250" s="43">
        <v>42212</v>
      </c>
      <c r="B250" s="34">
        <v>14.29</v>
      </c>
      <c r="C250" s="34">
        <v>4.6523589999999997</v>
      </c>
      <c r="D250" s="34"/>
      <c r="E250" s="34">
        <v>15.34</v>
      </c>
      <c r="F250" s="34">
        <v>650</v>
      </c>
      <c r="G250" s="34">
        <v>72.194252000000006</v>
      </c>
      <c r="H250" s="34">
        <v>10.503838</v>
      </c>
      <c r="I250" s="34">
        <v>14.67</v>
      </c>
      <c r="J250" s="34">
        <v>461.91455100000002</v>
      </c>
      <c r="K250" s="34">
        <v>4.3</v>
      </c>
      <c r="L250" s="34">
        <v>54.130001</v>
      </c>
      <c r="M250" s="34">
        <v>16.809999000000001</v>
      </c>
      <c r="N250" s="34">
        <v>38.441558999999998</v>
      </c>
      <c r="O250" s="34">
        <v>6.86</v>
      </c>
      <c r="P250" s="34">
        <v>25.360001</v>
      </c>
      <c r="Q250" s="34">
        <v>20.620000999999998</v>
      </c>
      <c r="R250" s="34">
        <v>40.25</v>
      </c>
      <c r="S250" s="34">
        <v>71.362656000000001</v>
      </c>
      <c r="T250" s="34">
        <v>18.137633999999998</v>
      </c>
      <c r="U250" s="34"/>
      <c r="V250" s="34">
        <v>4.238893</v>
      </c>
      <c r="W250" s="34">
        <v>37.889999000000003</v>
      </c>
      <c r="X250" s="34">
        <v>24.18</v>
      </c>
      <c r="Y250" s="34">
        <v>13.422278</v>
      </c>
      <c r="Z250" s="34">
        <v>25.296946999999999</v>
      </c>
      <c r="AA250" s="34">
        <v>78.130341000000001</v>
      </c>
      <c r="AB250" s="34">
        <v>33.938377000000003</v>
      </c>
      <c r="AC250" s="34">
        <v>13.95</v>
      </c>
      <c r="AD250" s="34">
        <v>61.939999</v>
      </c>
      <c r="AE250" s="34">
        <v>24.671531999999999</v>
      </c>
      <c r="AF250" s="34">
        <v>5.73</v>
      </c>
      <c r="AG250" s="34">
        <v>186.90000900000001</v>
      </c>
      <c r="AH250" s="34">
        <v>35.180222000000001</v>
      </c>
      <c r="AI250" s="34">
        <v>78.250411999999997</v>
      </c>
      <c r="AJ250" s="34">
        <v>9.5366009999999992</v>
      </c>
      <c r="AK250" s="34">
        <v>17.379999000000002</v>
      </c>
      <c r="AL250" s="34">
        <v>1.86</v>
      </c>
      <c r="AM250" s="34">
        <v>26.307424999999999</v>
      </c>
      <c r="AN250" s="34">
        <v>37.400002000000001</v>
      </c>
      <c r="AO250" s="34">
        <v>53.685715000000002</v>
      </c>
      <c r="AP250" s="34">
        <v>6.22</v>
      </c>
      <c r="AQ250" s="34">
        <v>11.83</v>
      </c>
      <c r="AR250" s="34">
        <v>8.27</v>
      </c>
      <c r="AS250" s="34">
        <v>40.301341999999998</v>
      </c>
      <c r="AT250" s="34">
        <v>11.698219</v>
      </c>
      <c r="AU250" s="34">
        <v>9.92</v>
      </c>
      <c r="AV250" s="34">
        <v>14.303079</v>
      </c>
      <c r="AW250" s="34">
        <v>27.873894</v>
      </c>
      <c r="AX250" s="34">
        <v>14.75</v>
      </c>
      <c r="AY250" s="34">
        <v>17.959999</v>
      </c>
      <c r="AZ250" s="34">
        <v>59.509998000000003</v>
      </c>
      <c r="BA250" s="34">
        <v>36.32</v>
      </c>
      <c r="BB250" s="34">
        <v>25.042622000000001</v>
      </c>
      <c r="BC250" s="34">
        <v>26.828645999999999</v>
      </c>
      <c r="BD250" s="34"/>
      <c r="BE250" s="38"/>
      <c r="BF250" s="41">
        <f t="shared" si="169"/>
        <v>-3.0326238532762971E-2</v>
      </c>
      <c r="BG250" s="41">
        <f t="shared" si="170"/>
        <v>3.761720767389547E-3</v>
      </c>
      <c r="BH250" s="41"/>
      <c r="BI250" s="41">
        <f t="shared" si="171"/>
        <v>2.6109675407203397E-3</v>
      </c>
      <c r="BJ250" s="41">
        <f t="shared" si="172"/>
        <v>3.5069380271723759E-2</v>
      </c>
      <c r="BK250" s="41">
        <f t="shared" si="173"/>
        <v>-3.1014940643656549E-2</v>
      </c>
      <c r="BL250" s="41">
        <f t="shared" si="174"/>
        <v>9.9485590252141001E-2</v>
      </c>
      <c r="BM250" s="41">
        <f t="shared" si="175"/>
        <v>2.7303771228573272E-3</v>
      </c>
      <c r="BN250" s="41">
        <f t="shared" si="176"/>
        <v>-2.4637346327976831E-2</v>
      </c>
      <c r="BO250" s="41">
        <f t="shared" si="177"/>
        <v>3.7919234862293677E-2</v>
      </c>
      <c r="BP250" s="41">
        <f t="shared" si="178"/>
        <v>-6.6464839784585214E-2</v>
      </c>
      <c r="BQ250" s="41">
        <f t="shared" si="179"/>
        <v>-1.0651047751717766E-2</v>
      </c>
      <c r="BR250" s="41">
        <f t="shared" si="180"/>
        <v>-6.522356329464872E-3</v>
      </c>
      <c r="BS250" s="41">
        <f t="shared" si="181"/>
        <v>-1.4472032608534319E-2</v>
      </c>
      <c r="BT250" s="41">
        <f t="shared" si="182"/>
        <v>-8.8980969245464697E-2</v>
      </c>
      <c r="BU250" s="41">
        <f t="shared" si="183"/>
        <v>4.9202569739484454E-2</v>
      </c>
      <c r="BV250" s="41">
        <f t="shared" si="184"/>
        <v>-1.4796768481829944E-2</v>
      </c>
      <c r="BW250" s="41">
        <f t="shared" si="185"/>
        <v>-5.1208955690524799E-3</v>
      </c>
      <c r="BX250" s="47">
        <f t="shared" si="186"/>
        <v>2.7433671956410958E-3</v>
      </c>
      <c r="BY250" s="41"/>
      <c r="BZ250" s="41">
        <f t="shared" si="188"/>
        <v>0</v>
      </c>
      <c r="CA250" s="41">
        <f t="shared" si="189"/>
        <v>-1.2328077445737506E-2</v>
      </c>
      <c r="CB250" s="41">
        <f t="shared" si="190"/>
        <v>1.3741627852296389E-2</v>
      </c>
      <c r="CC250" s="41">
        <f t="shared" si="191"/>
        <v>-2.226297708524369E-2</v>
      </c>
      <c r="CD250" s="41">
        <f t="shared" si="192"/>
        <v>6.6053494104126905E-4</v>
      </c>
      <c r="CE250" s="41">
        <f t="shared" si="193"/>
        <v>-1.0270290606864439E-2</v>
      </c>
      <c r="CF250" s="41">
        <f t="shared" si="194"/>
        <v>-2.3666715199835306E-2</v>
      </c>
      <c r="CG250" s="41">
        <f t="shared" si="168"/>
        <v>-9.410130966078253E-3</v>
      </c>
      <c r="CH250" s="41">
        <f t="shared" si="195"/>
        <v>-1.5697888003280678E-2</v>
      </c>
      <c r="CI250" s="41">
        <f t="shared" si="196"/>
        <v>-2.0749224447874377E-2</v>
      </c>
      <c r="CJ250" s="41">
        <f t="shared" si="197"/>
        <v>-2.4139103113356788E-2</v>
      </c>
      <c r="CK250" s="41">
        <f t="shared" si="198"/>
        <v>-2.2223120027792007E-2</v>
      </c>
      <c r="CL250" s="41">
        <f t="shared" si="199"/>
        <v>-5.673238190920451E-3</v>
      </c>
      <c r="CM250" s="41">
        <f t="shared" si="200"/>
        <v>7.1263298335849257E-3</v>
      </c>
      <c r="CN250" s="41">
        <f t="shared" si="201"/>
        <v>0.11618912348299773</v>
      </c>
      <c r="CO250" s="41">
        <f t="shared" si="202"/>
        <v>2.0343508905343925E-2</v>
      </c>
      <c r="CP250" s="41">
        <f t="shared" si="203"/>
        <v>-6.755815101129109E-2</v>
      </c>
      <c r="CQ250" s="41">
        <f t="shared" si="204"/>
        <v>-7.2801553471992145E-2</v>
      </c>
      <c r="CR250" s="41">
        <f t="shared" si="205"/>
        <v>2.6774580563027482E-3</v>
      </c>
      <c r="CS250" s="41">
        <f t="shared" si="206"/>
        <v>-3.6124188729244823E-3</v>
      </c>
      <c r="CT250" s="41">
        <f t="shared" si="207"/>
        <v>1.4575156802968087E-2</v>
      </c>
      <c r="CU250" s="41">
        <f t="shared" si="208"/>
        <v>9.294611250944429E-2</v>
      </c>
      <c r="CV250" s="41">
        <f t="shared" si="209"/>
        <v>-9.6270298271641987E-3</v>
      </c>
      <c r="CW250" s="41">
        <f t="shared" si="210"/>
        <v>-1.2098974397363388E-3</v>
      </c>
      <c r="CX250" s="41">
        <f t="shared" si="211"/>
        <v>-1.4184600076324232E-2</v>
      </c>
      <c r="CY250" s="41">
        <f t="shared" si="212"/>
        <v>9.1139871377061438E-3</v>
      </c>
      <c r="CZ250" s="41">
        <f t="shared" si="213"/>
        <v>5.9036775046550898E-3</v>
      </c>
      <c r="DA250" s="41">
        <f t="shared" si="214"/>
        <v>-3.004152227256366E-4</v>
      </c>
      <c r="DB250" s="41">
        <f t="shared" si="215"/>
        <v>0</v>
      </c>
      <c r="DC250" s="41">
        <f t="shared" si="216"/>
        <v>-1.9846352051219512E-2</v>
      </c>
      <c r="DD250" s="41">
        <f t="shared" si="217"/>
        <v>-1.914017021147181E-2</v>
      </c>
      <c r="DE250" s="41">
        <f t="shared" si="218"/>
        <v>8.8496152769826E-3</v>
      </c>
      <c r="DF250" s="41">
        <f t="shared" si="219"/>
        <v>-9.9149758496946804E-3</v>
      </c>
      <c r="DG250" s="41">
        <f t="shared" si="220"/>
        <v>-6.787061840543708E-3</v>
      </c>
      <c r="DH250" s="41"/>
    </row>
    <row r="251" spans="1:112">
      <c r="A251" s="43">
        <v>42213</v>
      </c>
      <c r="B251" s="34">
        <v>14.3</v>
      </c>
      <c r="C251" s="34">
        <v>4.5824860000000003</v>
      </c>
      <c r="D251" s="34"/>
      <c r="E251" s="34">
        <v>15.07</v>
      </c>
      <c r="F251" s="34">
        <v>15.18</v>
      </c>
      <c r="G251" s="34">
        <v>71.135413999999997</v>
      </c>
      <c r="H251" s="34">
        <v>9.8871350000000007</v>
      </c>
      <c r="I251" s="34">
        <v>14.15</v>
      </c>
      <c r="J251" s="34">
        <v>446.20318600000002</v>
      </c>
      <c r="K251" s="34">
        <v>4.2300000000000004</v>
      </c>
      <c r="L251" s="34">
        <v>54.779998999999997</v>
      </c>
      <c r="M251" s="34">
        <v>15.96</v>
      </c>
      <c r="N251" s="34">
        <v>36.345249000000003</v>
      </c>
      <c r="O251" s="34">
        <v>6.43</v>
      </c>
      <c r="P251" s="34">
        <v>25.469999000000001</v>
      </c>
      <c r="Q251" s="34">
        <v>21.709999</v>
      </c>
      <c r="R251" s="34">
        <v>40.380001</v>
      </c>
      <c r="S251" s="34">
        <v>69.323982000000001</v>
      </c>
      <c r="T251" s="34">
        <v>18.237020000000001</v>
      </c>
      <c r="U251" s="34"/>
      <c r="V251" s="34">
        <v>4.1837249999999999</v>
      </c>
      <c r="W251" s="34">
        <v>37.669998</v>
      </c>
      <c r="X251" s="34">
        <v>24.879999000000002</v>
      </c>
      <c r="Y251" s="34">
        <v>12.652227</v>
      </c>
      <c r="Z251" s="34">
        <v>24.595186000000002</v>
      </c>
      <c r="AA251" s="34">
        <v>72.944289999999995</v>
      </c>
      <c r="AB251" s="34">
        <v>32.889324000000002</v>
      </c>
      <c r="AC251" s="34">
        <v>13.9</v>
      </c>
      <c r="AD251" s="34">
        <v>58.970001000000003</v>
      </c>
      <c r="AE251" s="34">
        <v>23.729378000000001</v>
      </c>
      <c r="AF251" s="34">
        <v>5.81</v>
      </c>
      <c r="AG251" s="34">
        <v>174.300003</v>
      </c>
      <c r="AH251" s="34">
        <v>35.271205999999999</v>
      </c>
      <c r="AI251" s="34">
        <v>78.182158999999999</v>
      </c>
      <c r="AJ251" s="34">
        <v>8.9726739999999996</v>
      </c>
      <c r="AK251" s="34">
        <v>17.290001</v>
      </c>
      <c r="AL251" s="34">
        <v>1.84</v>
      </c>
      <c r="AM251" s="34">
        <v>25.382128000000002</v>
      </c>
      <c r="AN251" s="34">
        <v>35.5</v>
      </c>
      <c r="AO251" s="34">
        <v>52.560001</v>
      </c>
      <c r="AP251" s="34">
        <v>5.97</v>
      </c>
      <c r="AQ251" s="34">
        <v>11.25</v>
      </c>
      <c r="AR251" s="34">
        <v>7.92</v>
      </c>
      <c r="AS251" s="34">
        <v>41.179577000000002</v>
      </c>
      <c r="AT251" s="34">
        <v>11.280428000000001</v>
      </c>
      <c r="AU251" s="34">
        <v>9.9600000000000009</v>
      </c>
      <c r="AV251" s="34">
        <v>14.228243000000001</v>
      </c>
      <c r="AW251" s="34">
        <v>28.008675</v>
      </c>
      <c r="AX251" s="34">
        <v>13.9</v>
      </c>
      <c r="AY251" s="34">
        <v>17.469999000000001</v>
      </c>
      <c r="AZ251" s="34">
        <v>57.68</v>
      </c>
      <c r="BA251" s="34">
        <v>34.169998</v>
      </c>
      <c r="BB251" s="34">
        <v>24.668320000000001</v>
      </c>
      <c r="BC251" s="34">
        <v>25.357400999999999</v>
      </c>
      <c r="BD251" s="34"/>
      <c r="BE251" s="38"/>
      <c r="BF251" s="41">
        <f t="shared" si="169"/>
        <v>6.9954532408571669E-4</v>
      </c>
      <c r="BG251" s="41">
        <f t="shared" si="170"/>
        <v>-1.5132757161952627E-2</v>
      </c>
      <c r="BH251" s="41"/>
      <c r="BI251" s="41">
        <f t="shared" si="171"/>
        <v>-1.7757783300706032E-2</v>
      </c>
      <c r="BJ251" s="41">
        <f t="shared" si="172"/>
        <v>-3.7569935909221992</v>
      </c>
      <c r="BK251" s="41">
        <f t="shared" si="173"/>
        <v>-1.477513053513122E-2</v>
      </c>
      <c r="BL251" s="41">
        <f t="shared" si="174"/>
        <v>-6.0506297070154647E-2</v>
      </c>
      <c r="BM251" s="41">
        <f t="shared" si="175"/>
        <v>-3.6089968065643685E-2</v>
      </c>
      <c r="BN251" s="41">
        <f t="shared" si="176"/>
        <v>-3.4605497161311213E-2</v>
      </c>
      <c r="BO251" s="41">
        <f t="shared" si="177"/>
        <v>-1.6413029641330033E-2</v>
      </c>
      <c r="BP251" s="41">
        <f t="shared" si="178"/>
        <v>1.1936566297164056E-2</v>
      </c>
      <c r="BQ251" s="41">
        <f t="shared" si="179"/>
        <v>-5.1888295910460069E-2</v>
      </c>
      <c r="BR251" s="41">
        <f t="shared" si="180"/>
        <v>-5.6075646067175161E-2</v>
      </c>
      <c r="BS251" s="41">
        <f t="shared" si="181"/>
        <v>-6.4732903488265964E-2</v>
      </c>
      <c r="BT251" s="41">
        <f t="shared" si="182"/>
        <v>4.3280807282870988E-3</v>
      </c>
      <c r="BU251" s="41">
        <f t="shared" si="183"/>
        <v>5.151141074305892E-2</v>
      </c>
      <c r="BV251" s="41">
        <f t="shared" si="184"/>
        <v>3.2246337848537967E-3</v>
      </c>
      <c r="BW251" s="41">
        <f t="shared" si="185"/>
        <v>-2.8983800373301106E-2</v>
      </c>
      <c r="BX251" s="47">
        <f t="shared" si="186"/>
        <v>5.4645879144103252E-3</v>
      </c>
      <c r="BY251" s="41"/>
      <c r="BZ251" s="41">
        <f t="shared" si="188"/>
        <v>-1.3100152224510787E-2</v>
      </c>
      <c r="CA251" s="41">
        <f t="shared" si="189"/>
        <v>-5.8232300270196508E-3</v>
      </c>
      <c r="CB251" s="41">
        <f t="shared" si="190"/>
        <v>2.853838249140524E-2</v>
      </c>
      <c r="CC251" s="41">
        <f t="shared" si="191"/>
        <v>-5.9082616675170847E-2</v>
      </c>
      <c r="CD251" s="41">
        <f t="shared" si="192"/>
        <v>-2.8132983783858256E-2</v>
      </c>
      <c r="CE251" s="41">
        <f t="shared" si="193"/>
        <v>-6.8682471404061071E-2</v>
      </c>
      <c r="CF251" s="41">
        <f t="shared" si="194"/>
        <v>-3.1398332350832781E-2</v>
      </c>
      <c r="CG251" s="41">
        <f t="shared" si="168"/>
        <v>-3.8551845985715913E-2</v>
      </c>
      <c r="CH251" s="41">
        <f t="shared" si="195"/>
        <v>-4.9137301430212665E-2</v>
      </c>
      <c r="CI251" s="41">
        <f t="shared" si="196"/>
        <v>-3.8936169771834221E-2</v>
      </c>
      <c r="CJ251" s="41">
        <f t="shared" si="197"/>
        <v>1.3865040137171533E-2</v>
      </c>
      <c r="CK251" s="41">
        <f t="shared" si="198"/>
        <v>-6.9795792877930057E-2</v>
      </c>
      <c r="CL251" s="41">
        <f t="shared" si="199"/>
        <v>2.5828873357071911E-3</v>
      </c>
      <c r="CM251" s="41">
        <f t="shared" si="200"/>
        <v>-8.7261884011368383E-4</v>
      </c>
      <c r="CN251" s="41">
        <f t="shared" si="201"/>
        <v>-6.0953396225847126E-2</v>
      </c>
      <c r="CO251" s="41">
        <f t="shared" si="202"/>
        <v>-5.191704767747639E-3</v>
      </c>
      <c r="CP251" s="41">
        <f t="shared" si="203"/>
        <v>-1.0810916104215617E-2</v>
      </c>
      <c r="CQ251" s="41">
        <f t="shared" si="204"/>
        <v>-3.5805914411657945E-2</v>
      </c>
      <c r="CR251" s="41">
        <f t="shared" si="205"/>
        <v>-5.2138061415050591E-2</v>
      </c>
      <c r="CS251" s="41">
        <f t="shared" si="206"/>
        <v>-2.1191558026770987E-2</v>
      </c>
      <c r="CT251" s="41">
        <f t="shared" si="207"/>
        <v>-4.10229793465774E-2</v>
      </c>
      <c r="CU251" s="41">
        <f t="shared" si="208"/>
        <v>-5.0270549339866265E-2</v>
      </c>
      <c r="CV251" s="41">
        <f t="shared" si="209"/>
        <v>-4.3243303209265449E-2</v>
      </c>
      <c r="CW251" s="41">
        <f t="shared" si="210"/>
        <v>2.1557660923863443E-2</v>
      </c>
      <c r="CX251" s="41">
        <f t="shared" si="211"/>
        <v>-3.6367419382012954E-2</v>
      </c>
      <c r="CY251" s="41">
        <f t="shared" si="212"/>
        <v>4.024150299725548E-3</v>
      </c>
      <c r="CZ251" s="41">
        <f t="shared" si="213"/>
        <v>-5.2458958347752806E-3</v>
      </c>
      <c r="DA251" s="41">
        <f t="shared" si="214"/>
        <v>4.8237317559475272E-3</v>
      </c>
      <c r="DB251" s="41">
        <f t="shared" si="215"/>
        <v>-5.9354242649182737E-2</v>
      </c>
      <c r="DC251" s="41">
        <f t="shared" si="216"/>
        <v>-2.7661940289785605E-2</v>
      </c>
      <c r="DD251" s="41">
        <f t="shared" si="217"/>
        <v>-3.1233839072269551E-2</v>
      </c>
      <c r="DE251" s="41">
        <f t="shared" si="218"/>
        <v>-6.1020546136768813E-2</v>
      </c>
      <c r="DF251" s="41">
        <f t="shared" si="219"/>
        <v>-1.5059423893118378E-2</v>
      </c>
      <c r="DG251" s="41">
        <f t="shared" si="220"/>
        <v>-5.639955717767333E-2</v>
      </c>
      <c r="DH251" s="41"/>
    </row>
    <row r="252" spans="1:112">
      <c r="A252" s="43">
        <v>42214</v>
      </c>
      <c r="B252" s="34">
        <v>14.29</v>
      </c>
      <c r="C252" s="34">
        <v>4.5999540000000003</v>
      </c>
      <c r="D252" s="34"/>
      <c r="E252" s="34">
        <v>14.6</v>
      </c>
      <c r="F252" s="34">
        <v>13.05</v>
      </c>
      <c r="G252" s="34">
        <v>71.660233000000005</v>
      </c>
      <c r="H252" s="34">
        <v>9.9965489999999999</v>
      </c>
      <c r="I252" s="34">
        <v>14.7</v>
      </c>
      <c r="J252" s="34">
        <v>451.44030800000002</v>
      </c>
      <c r="K252" s="34">
        <v>4.0199999999999996</v>
      </c>
      <c r="L252" s="34">
        <v>54.389999000000003</v>
      </c>
      <c r="M252" s="34">
        <v>15.57</v>
      </c>
      <c r="N252" s="34">
        <v>36.978797999999998</v>
      </c>
      <c r="O252" s="34">
        <v>6.44</v>
      </c>
      <c r="P252" s="34">
        <v>24.719999000000001</v>
      </c>
      <c r="Q252" s="34">
        <v>20.950001</v>
      </c>
      <c r="R252" s="34">
        <v>39.720001000000003</v>
      </c>
      <c r="S252" s="34">
        <v>70.658034999999998</v>
      </c>
      <c r="T252" s="34">
        <v>18.326466</v>
      </c>
      <c r="U252" s="34"/>
      <c r="V252" s="34">
        <v>4.2113100000000001</v>
      </c>
      <c r="W252" s="34">
        <v>37.669998</v>
      </c>
      <c r="X252" s="34">
        <v>24.65</v>
      </c>
      <c r="Y252" s="34">
        <v>12.700963</v>
      </c>
      <c r="Z252" s="34">
        <v>24.636956999999999</v>
      </c>
      <c r="AA252" s="34">
        <v>74.048018999999996</v>
      </c>
      <c r="AB252" s="34">
        <v>33.031089999999999</v>
      </c>
      <c r="AC252" s="34">
        <v>13.53</v>
      </c>
      <c r="AD252" s="34">
        <v>59.330002</v>
      </c>
      <c r="AE252" s="34">
        <v>23.655484999999999</v>
      </c>
      <c r="AF252" s="34">
        <v>5.87</v>
      </c>
      <c r="AG252" s="34">
        <v>183.75</v>
      </c>
      <c r="AH252" s="34">
        <v>35.307597999999999</v>
      </c>
      <c r="AI252" s="34">
        <v>78.084686000000005</v>
      </c>
      <c r="AJ252" s="34">
        <v>8.8565439999999995</v>
      </c>
      <c r="AK252" s="34">
        <v>17.809999000000001</v>
      </c>
      <c r="AL252" s="34">
        <v>1.84</v>
      </c>
      <c r="AM252" s="34">
        <v>25.354915999999999</v>
      </c>
      <c r="AN252" s="34">
        <v>34.200001</v>
      </c>
      <c r="AO252" s="34">
        <v>54.628571000000001</v>
      </c>
      <c r="AP252" s="34">
        <v>5.88</v>
      </c>
      <c r="AQ252" s="34">
        <v>11.53</v>
      </c>
      <c r="AR252" s="34">
        <v>7.74</v>
      </c>
      <c r="AS252" s="34">
        <v>41.935833000000002</v>
      </c>
      <c r="AT252" s="34">
        <v>11.373267</v>
      </c>
      <c r="AU252" s="34">
        <v>9.9700000000000006</v>
      </c>
      <c r="AV252" s="34">
        <v>13.695035000000001</v>
      </c>
      <c r="AW252" s="34">
        <v>27.360052</v>
      </c>
      <c r="AX252" s="34">
        <v>13.58</v>
      </c>
      <c r="AY252" s="34">
        <v>17.639999</v>
      </c>
      <c r="AZ252" s="34">
        <v>57.990001999999997</v>
      </c>
      <c r="BA252" s="34">
        <v>35.060001</v>
      </c>
      <c r="BB252" s="34">
        <v>24.668320000000001</v>
      </c>
      <c r="BC252" s="34">
        <v>25.280474000000002</v>
      </c>
      <c r="BD252" s="34"/>
      <c r="BE252" s="38"/>
      <c r="BF252" s="41">
        <f t="shared" si="169"/>
        <v>-6.9954532408565619E-4</v>
      </c>
      <c r="BG252" s="41">
        <f t="shared" si="170"/>
        <v>3.8046578189201994E-3</v>
      </c>
      <c r="BH252" s="41"/>
      <c r="BI252" s="41">
        <f t="shared" si="171"/>
        <v>-3.1684483924113341E-2</v>
      </c>
      <c r="BJ252" s="41">
        <f t="shared" si="172"/>
        <v>-0.15119063819878142</v>
      </c>
      <c r="BK252" s="41">
        <f t="shared" si="173"/>
        <v>7.3506633307091843E-3</v>
      </c>
      <c r="BL252" s="41">
        <f t="shared" si="174"/>
        <v>1.100551631804365E-2</v>
      </c>
      <c r="BM252" s="41">
        <f t="shared" si="175"/>
        <v>3.8132869695443827E-2</v>
      </c>
      <c r="BN252" s="41">
        <f t="shared" si="176"/>
        <v>1.166873365308873E-2</v>
      </c>
      <c r="BO252" s="41">
        <f t="shared" si="177"/>
        <v>-5.0920090427257099E-2</v>
      </c>
      <c r="BP252" s="41">
        <f t="shared" si="178"/>
        <v>-7.1448505309577642E-3</v>
      </c>
      <c r="BQ252" s="41">
        <f t="shared" si="179"/>
        <v>-2.4739606175755758E-2</v>
      </c>
      <c r="BR252" s="41">
        <f t="shared" si="180"/>
        <v>1.7281227450189892E-2</v>
      </c>
      <c r="BS252" s="41">
        <f t="shared" si="181"/>
        <v>1.5540018667343205E-3</v>
      </c>
      <c r="BT252" s="41">
        <f t="shared" si="182"/>
        <v>-2.9888657593073409E-2</v>
      </c>
      <c r="BU252" s="41">
        <f t="shared" si="183"/>
        <v>-3.5634243727634143E-2</v>
      </c>
      <c r="BV252" s="41">
        <f t="shared" si="184"/>
        <v>-1.6479773296220933E-2</v>
      </c>
      <c r="BW252" s="41">
        <f t="shared" si="185"/>
        <v>1.9060925380272209E-2</v>
      </c>
      <c r="BX252" s="47">
        <f t="shared" si="186"/>
        <v>4.8926504671903473E-3</v>
      </c>
      <c r="BY252" s="41"/>
      <c r="BZ252" s="41">
        <f t="shared" si="188"/>
        <v>6.571765163234519E-3</v>
      </c>
      <c r="CA252" s="41">
        <f t="shared" si="189"/>
        <v>0</v>
      </c>
      <c r="CB252" s="41">
        <f t="shared" si="190"/>
        <v>-9.2873271893528179E-3</v>
      </c>
      <c r="CC252" s="41">
        <f t="shared" si="191"/>
        <v>3.8445702516659449E-3</v>
      </c>
      <c r="CD252" s="41">
        <f t="shared" si="192"/>
        <v>1.6968999307297957E-3</v>
      </c>
      <c r="CE252" s="41">
        <f t="shared" si="193"/>
        <v>1.5017789045760146E-2</v>
      </c>
      <c r="CF252" s="41">
        <f t="shared" si="194"/>
        <v>4.3011325308965785E-3</v>
      </c>
      <c r="CG252" s="41">
        <f t="shared" ref="CG252:CG315" si="222">LN(AC260/AC259)</f>
        <v>1.7235346089717545E-2</v>
      </c>
      <c r="CH252" s="41">
        <f t="shared" si="195"/>
        <v>6.0862570101224188E-3</v>
      </c>
      <c r="CI252" s="41">
        <f t="shared" si="196"/>
        <v>-3.1188466197605235E-3</v>
      </c>
      <c r="CJ252" s="41">
        <f t="shared" si="197"/>
        <v>1.0274062976185284E-2</v>
      </c>
      <c r="CK252" s="41">
        <f t="shared" si="198"/>
        <v>5.2798168355267058E-2</v>
      </c>
      <c r="CL252" s="41">
        <f t="shared" si="199"/>
        <v>1.0312445426287503E-3</v>
      </c>
      <c r="CM252" s="41">
        <f t="shared" si="200"/>
        <v>-1.2475200691673255E-3</v>
      </c>
      <c r="CN252" s="41">
        <f t="shared" si="201"/>
        <v>-1.3027115639359137E-2</v>
      </c>
      <c r="CO252" s="41">
        <f t="shared" si="202"/>
        <v>2.9631683621240024E-2</v>
      </c>
      <c r="CP252" s="41">
        <f t="shared" si="203"/>
        <v>0</v>
      </c>
      <c r="CQ252" s="41">
        <f t="shared" si="204"/>
        <v>-1.0726680336055096E-3</v>
      </c>
      <c r="CR252" s="41">
        <f t="shared" si="205"/>
        <v>-3.7307023173045017E-2</v>
      </c>
      <c r="CS252" s="41">
        <f t="shared" si="206"/>
        <v>3.8601631074514482E-2</v>
      </c>
      <c r="CT252" s="41">
        <f t="shared" si="207"/>
        <v>-1.519016549397512E-2</v>
      </c>
      <c r="CU252" s="41">
        <f t="shared" si="208"/>
        <v>2.4584205630538373E-2</v>
      </c>
      <c r="CV252" s="41">
        <f t="shared" si="209"/>
        <v>-2.2989518224698718E-2</v>
      </c>
      <c r="CW252" s="41">
        <f t="shared" si="210"/>
        <v>1.8198234744242814E-2</v>
      </c>
      <c r="CX252" s="41">
        <f t="shared" si="211"/>
        <v>8.1964129694744158E-3</v>
      </c>
      <c r="CY252" s="41">
        <f t="shared" si="212"/>
        <v>1.003512377240109E-3</v>
      </c>
      <c r="CZ252" s="41">
        <f t="shared" si="213"/>
        <v>-3.8195574550490753E-2</v>
      </c>
      <c r="DA252" s="41">
        <f t="shared" si="214"/>
        <v>-2.3430290281688537E-2</v>
      </c>
      <c r="DB252" s="41">
        <f t="shared" si="215"/>
        <v>-2.3290718006095994E-2</v>
      </c>
      <c r="DC252" s="41">
        <f t="shared" si="216"/>
        <v>9.6839269843221193E-3</v>
      </c>
      <c r="DD252" s="41">
        <f t="shared" si="217"/>
        <v>5.3601234003599237E-3</v>
      </c>
      <c r="DE252" s="41">
        <f t="shared" si="218"/>
        <v>2.5712900419297028E-2</v>
      </c>
      <c r="DF252" s="41">
        <f t="shared" si="219"/>
        <v>0</v>
      </c>
      <c r="DG252" s="41">
        <f t="shared" si="220"/>
        <v>-3.0383209871508803E-3</v>
      </c>
      <c r="DH252" s="41"/>
    </row>
    <row r="253" spans="1:112">
      <c r="A253" s="43">
        <v>42215</v>
      </c>
      <c r="B253" s="34">
        <v>14.28</v>
      </c>
      <c r="C253" s="34">
        <v>4.5533720000000004</v>
      </c>
      <c r="D253" s="34"/>
      <c r="E253" s="34">
        <v>14.46</v>
      </c>
      <c r="F253" s="34">
        <v>14.5</v>
      </c>
      <c r="G253" s="34">
        <v>65.095427999999998</v>
      </c>
      <c r="H253" s="34">
        <v>9.6782500000000002</v>
      </c>
      <c r="I253" s="34">
        <v>14.34</v>
      </c>
      <c r="J253" s="34">
        <v>447.25060999999999</v>
      </c>
      <c r="K253" s="34">
        <v>3.75</v>
      </c>
      <c r="L253" s="34">
        <v>54.610000999999997</v>
      </c>
      <c r="M253" s="34">
        <v>15.65</v>
      </c>
      <c r="N253" s="34">
        <v>37.230358000000003</v>
      </c>
      <c r="O253" s="34">
        <v>6.31</v>
      </c>
      <c r="P253" s="34">
        <v>26.65</v>
      </c>
      <c r="Q253" s="34">
        <v>21.129999000000002</v>
      </c>
      <c r="R253" s="34">
        <v>42.77</v>
      </c>
      <c r="S253" s="34">
        <v>70.329216000000002</v>
      </c>
      <c r="T253" s="34">
        <v>18.177389000000002</v>
      </c>
      <c r="U253" s="34"/>
      <c r="V253" s="34">
        <v>4.1653349999999998</v>
      </c>
      <c r="W253" s="34">
        <v>38.200001</v>
      </c>
      <c r="X253" s="34">
        <v>24.92</v>
      </c>
      <c r="Y253" s="34">
        <v>12.613235</v>
      </c>
      <c r="Z253" s="34">
        <v>24.461518999999999</v>
      </c>
      <c r="AA253" s="34">
        <v>72.958457999999993</v>
      </c>
      <c r="AB253" s="34">
        <v>32.378971</v>
      </c>
      <c r="AC253" s="34">
        <v>13.42</v>
      </c>
      <c r="AD253" s="34">
        <v>57.150002000000001</v>
      </c>
      <c r="AE253" s="34">
        <v>23.701665999999999</v>
      </c>
      <c r="AF253" s="34">
        <v>5.83</v>
      </c>
      <c r="AG253" s="34">
        <v>178.15000900000001</v>
      </c>
      <c r="AH253" s="34">
        <v>34.952778000000002</v>
      </c>
      <c r="AI253" s="34">
        <v>76.797889999999995</v>
      </c>
      <c r="AJ253" s="34">
        <v>8.7311219999999992</v>
      </c>
      <c r="AK253" s="34">
        <v>17.610001</v>
      </c>
      <c r="AL253" s="34">
        <v>1.8</v>
      </c>
      <c r="AM253" s="34">
        <v>24.601973000000001</v>
      </c>
      <c r="AN253" s="34">
        <v>31.6</v>
      </c>
      <c r="AO253" s="34">
        <v>54</v>
      </c>
      <c r="AP253" s="34">
        <v>6.03</v>
      </c>
      <c r="AQ253" s="34">
        <v>11.84</v>
      </c>
      <c r="AR253" s="34">
        <v>7.07</v>
      </c>
      <c r="AS253" s="34">
        <v>42.057816000000003</v>
      </c>
      <c r="AT253" s="34">
        <v>11.252572000000001</v>
      </c>
      <c r="AU253" s="34">
        <v>10.11</v>
      </c>
      <c r="AV253" s="34">
        <v>14.405977999999999</v>
      </c>
      <c r="AW253" s="34">
        <v>27.974979000000001</v>
      </c>
      <c r="AX253" s="34">
        <v>13.81</v>
      </c>
      <c r="AY253" s="34">
        <v>17.25</v>
      </c>
      <c r="AZ253" s="34">
        <v>57.119999</v>
      </c>
      <c r="BA253" s="34">
        <v>35.849997999999999</v>
      </c>
      <c r="BB253" s="34">
        <v>24.668320000000001</v>
      </c>
      <c r="BC253" s="34">
        <v>24.915064000000001</v>
      </c>
      <c r="BD253" s="34"/>
      <c r="BE253" s="38"/>
      <c r="BF253" s="41">
        <f t="shared" si="169"/>
        <v>-7.0003503033764787E-4</v>
      </c>
      <c r="BG253" s="41">
        <f t="shared" si="170"/>
        <v>-1.0178246059279691E-2</v>
      </c>
      <c r="BH253" s="41"/>
      <c r="BI253" s="41">
        <f t="shared" si="171"/>
        <v>-9.6353119836720298E-3</v>
      </c>
      <c r="BJ253" s="41">
        <f t="shared" si="172"/>
        <v>0.10536051565782635</v>
      </c>
      <c r="BK253" s="41">
        <f t="shared" si="173"/>
        <v>-9.6081647003268447E-2</v>
      </c>
      <c r="BL253" s="41">
        <f t="shared" si="174"/>
        <v>-3.2358833612418904E-2</v>
      </c>
      <c r="BM253" s="41">
        <f t="shared" si="175"/>
        <v>-2.4794658613216277E-2</v>
      </c>
      <c r="BN253" s="41">
        <f t="shared" si="176"/>
        <v>-9.3240696435204478E-3</v>
      </c>
      <c r="BO253" s="41">
        <f t="shared" si="177"/>
        <v>-6.9526062648610096E-2</v>
      </c>
      <c r="BP253" s="41">
        <f t="shared" si="178"/>
        <v>4.0367394265899692E-3</v>
      </c>
      <c r="BQ253" s="41">
        <f t="shared" si="179"/>
        <v>5.1249311402552346E-3</v>
      </c>
      <c r="BR253" s="41">
        <f t="shared" si="180"/>
        <v>6.7797823650842109E-3</v>
      </c>
      <c r="BS253" s="41">
        <f t="shared" si="181"/>
        <v>-2.039286356314058E-2</v>
      </c>
      <c r="BT253" s="41">
        <f t="shared" si="182"/>
        <v>7.5176558475438582E-2</v>
      </c>
      <c r="BU253" s="41">
        <f t="shared" si="183"/>
        <v>8.5550902010450378E-3</v>
      </c>
      <c r="BV253" s="41">
        <f t="shared" si="184"/>
        <v>7.3982057885612032E-2</v>
      </c>
      <c r="BW253" s="41">
        <f t="shared" si="185"/>
        <v>-4.6645295069824349E-3</v>
      </c>
      <c r="BX253" s="47">
        <f t="shared" si="186"/>
        <v>-8.167785499737297E-3</v>
      </c>
      <c r="BY253" s="41"/>
      <c r="BZ253" s="41">
        <f t="shared" si="188"/>
        <v>-1.097705863115102E-2</v>
      </c>
      <c r="CA253" s="41">
        <f t="shared" si="189"/>
        <v>1.3971573179238082E-2</v>
      </c>
      <c r="CB253" s="41">
        <f t="shared" si="190"/>
        <v>1.089379343055343E-2</v>
      </c>
      <c r="CC253" s="41">
        <f t="shared" si="191"/>
        <v>-6.9311578594024471E-3</v>
      </c>
      <c r="CD253" s="41">
        <f t="shared" si="192"/>
        <v>-7.1464029413038201E-3</v>
      </c>
      <c r="CE253" s="41">
        <f t="shared" si="193"/>
        <v>-1.4823577487187932E-2</v>
      </c>
      <c r="CF253" s="41">
        <f t="shared" si="194"/>
        <v>-1.9940070292274684E-2</v>
      </c>
      <c r="CG253" s="41">
        <f t="shared" si="222"/>
        <v>-3.7216269229946885E-3</v>
      </c>
      <c r="CH253" s="41">
        <f t="shared" si="195"/>
        <v>-3.7435688743865735E-2</v>
      </c>
      <c r="CI253" s="41">
        <f t="shared" si="196"/>
        <v>1.9503290913148001E-3</v>
      </c>
      <c r="CJ253" s="41">
        <f t="shared" si="197"/>
        <v>-6.8376334776040753E-3</v>
      </c>
      <c r="CK253" s="41">
        <f t="shared" si="198"/>
        <v>-3.0950195521876875E-2</v>
      </c>
      <c r="CL253" s="41">
        <f t="shared" si="199"/>
        <v>-1.0100231071879484E-2</v>
      </c>
      <c r="CM253" s="41">
        <f t="shared" si="200"/>
        <v>-1.6616789854962344E-2</v>
      </c>
      <c r="CN253" s="41">
        <f t="shared" si="201"/>
        <v>-1.4262736870704415E-2</v>
      </c>
      <c r="CO253" s="41">
        <f t="shared" si="202"/>
        <v>-1.129306185930715E-2</v>
      </c>
      <c r="CP253" s="41">
        <f t="shared" si="203"/>
        <v>-2.197890671877523E-2</v>
      </c>
      <c r="CQ253" s="41">
        <f t="shared" si="204"/>
        <v>-3.0145993311229177E-2</v>
      </c>
      <c r="CR253" s="41">
        <f t="shared" si="205"/>
        <v>-7.9068552715458609E-2</v>
      </c>
      <c r="CS253" s="41">
        <f t="shared" si="206"/>
        <v>-1.1572977712470275E-2</v>
      </c>
      <c r="CT253" s="41">
        <f t="shared" si="207"/>
        <v>2.5190248828558495E-2</v>
      </c>
      <c r="CU253" s="41">
        <f t="shared" si="208"/>
        <v>2.6531295174891955E-2</v>
      </c>
      <c r="CV253" s="41">
        <f t="shared" si="209"/>
        <v>-9.0541207693154324E-2</v>
      </c>
      <c r="CW253" s="41">
        <f t="shared" si="210"/>
        <v>2.904578791663517E-3</v>
      </c>
      <c r="CX253" s="41">
        <f t="shared" si="211"/>
        <v>-1.06688768393975E-2</v>
      </c>
      <c r="CY253" s="41">
        <f t="shared" si="212"/>
        <v>1.394444905863294E-2</v>
      </c>
      <c r="CZ253" s="41">
        <f t="shared" si="213"/>
        <v>5.0609900935505978E-2</v>
      </c>
      <c r="DA253" s="41">
        <f t="shared" si="214"/>
        <v>2.2226510190126964E-2</v>
      </c>
      <c r="DB253" s="41">
        <f t="shared" si="215"/>
        <v>1.6794845290650621E-2</v>
      </c>
      <c r="DC253" s="41">
        <f t="shared" si="216"/>
        <v>-2.2356850411932399E-2</v>
      </c>
      <c r="DD253" s="41">
        <f t="shared" si="217"/>
        <v>-1.5116315852727498E-2</v>
      </c>
      <c r="DE253" s="41">
        <f t="shared" si="218"/>
        <v>2.228260324200141E-2</v>
      </c>
      <c r="DF253" s="41">
        <f t="shared" si="219"/>
        <v>0</v>
      </c>
      <c r="DG253" s="41">
        <f t="shared" si="220"/>
        <v>-1.455971863911438E-2</v>
      </c>
      <c r="DH253" s="41"/>
    </row>
    <row r="254" spans="1:112">
      <c r="A254" s="43">
        <v>42216</v>
      </c>
      <c r="B254" s="34">
        <v>14.72</v>
      </c>
      <c r="C254" s="34">
        <v>4.5184360000000003</v>
      </c>
      <c r="D254" s="34"/>
      <c r="E254" s="34">
        <v>14.54</v>
      </c>
      <c r="F254" s="34">
        <v>576</v>
      </c>
      <c r="G254" s="34">
        <v>61.394112</v>
      </c>
      <c r="H254" s="34">
        <v>10.294953</v>
      </c>
      <c r="I254" s="34">
        <v>12.1</v>
      </c>
      <c r="J254" s="34">
        <v>457.72488399999997</v>
      </c>
      <c r="K254" s="34">
        <v>3.64</v>
      </c>
      <c r="L254" s="34">
        <v>57.66</v>
      </c>
      <c r="M254" s="34">
        <v>16.110001</v>
      </c>
      <c r="N254" s="34">
        <v>37.994346999999998</v>
      </c>
      <c r="O254" s="34">
        <v>6.3</v>
      </c>
      <c r="P254" s="34">
        <v>26.120000999999998</v>
      </c>
      <c r="Q254" s="34">
        <v>21.32</v>
      </c>
      <c r="R254" s="34">
        <v>40.270000000000003</v>
      </c>
      <c r="S254" s="34">
        <v>71.428398000000001</v>
      </c>
      <c r="T254" s="34">
        <v>17.998497</v>
      </c>
      <c r="U254" s="34"/>
      <c r="V254" s="34">
        <v>4.1469440000000004</v>
      </c>
      <c r="W254" s="34">
        <v>38.759998000000003</v>
      </c>
      <c r="X254" s="34">
        <v>24.76</v>
      </c>
      <c r="Y254" s="34">
        <v>12.681469999999999</v>
      </c>
      <c r="Z254" s="34">
        <v>24.778980000000001</v>
      </c>
      <c r="AA254" s="34">
        <v>75.512566000000007</v>
      </c>
      <c r="AB254" s="34">
        <v>32.539650000000002</v>
      </c>
      <c r="AC254" s="34">
        <v>13.61</v>
      </c>
      <c r="AD254" s="34">
        <v>56.82</v>
      </c>
      <c r="AE254" s="34">
        <v>23.932587000000002</v>
      </c>
      <c r="AF254" s="34">
        <v>5.87</v>
      </c>
      <c r="AG254" s="34">
        <v>180.25</v>
      </c>
      <c r="AH254" s="34">
        <v>35.080151000000001</v>
      </c>
      <c r="AI254" s="34">
        <v>77.499779000000004</v>
      </c>
      <c r="AJ254" s="34">
        <v>8.6112780000000004</v>
      </c>
      <c r="AK254" s="34">
        <v>17.350000000000001</v>
      </c>
      <c r="AL254" s="34">
        <v>1.79</v>
      </c>
      <c r="AM254" s="34">
        <v>24.946694999999998</v>
      </c>
      <c r="AN254" s="34">
        <v>32.5</v>
      </c>
      <c r="AO254" s="34">
        <v>55.228572999999997</v>
      </c>
      <c r="AP254" s="34">
        <v>6.03</v>
      </c>
      <c r="AQ254" s="34">
        <v>12.05</v>
      </c>
      <c r="AR254" s="34">
        <v>6.76</v>
      </c>
      <c r="AS254" s="34">
        <v>42.594517000000003</v>
      </c>
      <c r="AT254" s="34">
        <v>11.289709999999999</v>
      </c>
      <c r="AU254" s="34">
        <v>10.01</v>
      </c>
      <c r="AV254" s="34">
        <v>14.041152</v>
      </c>
      <c r="AW254" s="34">
        <v>28.295079999999999</v>
      </c>
      <c r="AX254" s="34">
        <v>14.49</v>
      </c>
      <c r="AY254" s="34">
        <v>17.110001</v>
      </c>
      <c r="AZ254" s="34">
        <v>57.959999000000003</v>
      </c>
      <c r="BA254" s="34">
        <v>36.18</v>
      </c>
      <c r="BB254" s="34">
        <v>24.026658999999999</v>
      </c>
      <c r="BC254" s="34">
        <v>25.117000999999998</v>
      </c>
      <c r="BD254" s="34"/>
      <c r="BE254" s="38"/>
      <c r="BF254" s="41">
        <f t="shared" si="169"/>
        <v>3.034715638929196E-2</v>
      </c>
      <c r="BG254" s="41">
        <f t="shared" si="170"/>
        <v>-7.7021411186815724E-3</v>
      </c>
      <c r="BH254" s="41"/>
      <c r="BI254" s="41">
        <f t="shared" si="171"/>
        <v>5.5172553747546592E-3</v>
      </c>
      <c r="BJ254" s="41">
        <f t="shared" si="172"/>
        <v>3.6819590112693628</v>
      </c>
      <c r="BK254" s="41">
        <f t="shared" si="173"/>
        <v>-5.8540381544174395E-2</v>
      </c>
      <c r="BL254" s="41">
        <f t="shared" si="174"/>
        <v>6.1772675325440833E-2</v>
      </c>
      <c r="BM254" s="41">
        <f t="shared" si="175"/>
        <v>-0.16984738256877885</v>
      </c>
      <c r="BN254" s="41">
        <f t="shared" si="176"/>
        <v>2.3149227393020017E-2</v>
      </c>
      <c r="BO254" s="41">
        <f t="shared" si="177"/>
        <v>-2.9772158333670144E-2</v>
      </c>
      <c r="BP254" s="41">
        <f t="shared" si="178"/>
        <v>5.4346657734529388E-2</v>
      </c>
      <c r="BQ254" s="41">
        <f t="shared" si="179"/>
        <v>2.8969342275965222E-2</v>
      </c>
      <c r="BR254" s="41">
        <f t="shared" si="180"/>
        <v>2.0312881762606691E-2</v>
      </c>
      <c r="BS254" s="41">
        <f t="shared" si="181"/>
        <v>-1.5860431556347402E-3</v>
      </c>
      <c r="BT254" s="41">
        <f t="shared" si="182"/>
        <v>-2.008780791878478E-2</v>
      </c>
      <c r="BU254" s="41">
        <f t="shared" si="183"/>
        <v>8.9518149957561917E-3</v>
      </c>
      <c r="BV254" s="41">
        <f t="shared" si="184"/>
        <v>-6.0230147375454499E-2</v>
      </c>
      <c r="BW254" s="41">
        <f t="shared" si="185"/>
        <v>1.5508218553883608E-2</v>
      </c>
      <c r="BX254" s="47">
        <f t="shared" si="186"/>
        <v>-9.8902046633028654E-3</v>
      </c>
      <c r="BY254" s="41"/>
      <c r="BZ254" s="41">
        <f t="shared" si="188"/>
        <v>-4.425027121754967E-3</v>
      </c>
      <c r="CA254" s="41">
        <f t="shared" si="189"/>
        <v>1.4553193632437325E-2</v>
      </c>
      <c r="CB254" s="41">
        <f t="shared" si="190"/>
        <v>-6.4412461028569932E-3</v>
      </c>
      <c r="CC254" s="41">
        <f t="shared" si="191"/>
        <v>5.3952133869240642E-3</v>
      </c>
      <c r="CD254" s="41">
        <f t="shared" si="192"/>
        <v>1.2894483405366549E-2</v>
      </c>
      <c r="CE254" s="41">
        <f t="shared" si="193"/>
        <v>3.4408868817646321E-2</v>
      </c>
      <c r="CF254" s="41">
        <f t="shared" si="194"/>
        <v>4.9501768717406421E-3</v>
      </c>
      <c r="CG254" s="41">
        <f t="shared" si="222"/>
        <v>-8.2366620658790128E-3</v>
      </c>
      <c r="CH254" s="41">
        <f t="shared" si="195"/>
        <v>-5.7910488104027302E-3</v>
      </c>
      <c r="CI254" s="41">
        <f t="shared" si="196"/>
        <v>9.6956620266993119E-3</v>
      </c>
      <c r="CJ254" s="41">
        <f t="shared" si="197"/>
        <v>6.8376334776039686E-3</v>
      </c>
      <c r="CK254" s="41">
        <f t="shared" si="198"/>
        <v>1.1718833593989227E-2</v>
      </c>
      <c r="CL254" s="41">
        <f t="shared" si="199"/>
        <v>3.6375214421000791E-3</v>
      </c>
      <c r="CM254" s="41">
        <f t="shared" si="200"/>
        <v>9.0979189244552467E-3</v>
      </c>
      <c r="CN254" s="41">
        <f t="shared" si="201"/>
        <v>-1.3821144449551612E-2</v>
      </c>
      <c r="CO254" s="41">
        <f t="shared" si="202"/>
        <v>-1.4874472901162053E-2</v>
      </c>
      <c r="CP254" s="41">
        <f t="shared" si="203"/>
        <v>-5.5710450494553601E-3</v>
      </c>
      <c r="CQ254" s="41">
        <f t="shared" si="204"/>
        <v>1.3914705519173357E-2</v>
      </c>
      <c r="CR254" s="41">
        <f t="shared" si="205"/>
        <v>2.8082968742825305E-2</v>
      </c>
      <c r="CS254" s="41">
        <f t="shared" si="206"/>
        <v>2.2496399607824003E-2</v>
      </c>
      <c r="CT254" s="41">
        <f t="shared" si="207"/>
        <v>0</v>
      </c>
      <c r="CU254" s="41">
        <f t="shared" si="208"/>
        <v>1.7581030480804515E-2</v>
      </c>
      <c r="CV254" s="41">
        <f t="shared" si="209"/>
        <v>-4.4837589853608736E-2</v>
      </c>
      <c r="CW254" s="41">
        <f t="shared" si="210"/>
        <v>1.2680292965328282E-2</v>
      </c>
      <c r="CX254" s="41">
        <f t="shared" si="211"/>
        <v>3.2949666409101928E-3</v>
      </c>
      <c r="CY254" s="41">
        <f t="shared" si="212"/>
        <v>-9.940439705250801E-3</v>
      </c>
      <c r="CZ254" s="41">
        <f t="shared" si="213"/>
        <v>-2.5650812810842177E-2</v>
      </c>
      <c r="DA254" s="41">
        <f t="shared" si="214"/>
        <v>1.1377434417680611E-2</v>
      </c>
      <c r="DB254" s="41">
        <f t="shared" si="215"/>
        <v>4.806578891139026E-2</v>
      </c>
      <c r="DC254" s="41">
        <f t="shared" si="216"/>
        <v>-8.148997127914788E-3</v>
      </c>
      <c r="DD254" s="41">
        <f t="shared" si="217"/>
        <v>1.4598799674877441E-2</v>
      </c>
      <c r="DE254" s="41">
        <f t="shared" si="218"/>
        <v>9.1629687095269429E-3</v>
      </c>
      <c r="DF254" s="41">
        <f t="shared" si="219"/>
        <v>-2.6355823774854643E-2</v>
      </c>
      <c r="DG254" s="41">
        <f t="shared" si="220"/>
        <v>8.0723470663710481E-3</v>
      </c>
      <c r="DH254" s="41"/>
    </row>
    <row r="255" spans="1:112">
      <c r="A255" s="43">
        <v>42219</v>
      </c>
      <c r="B255" s="34">
        <v>15.39</v>
      </c>
      <c r="C255" s="34">
        <v>4.5475490000000001</v>
      </c>
      <c r="D255" s="34"/>
      <c r="E255" s="34">
        <v>17.25</v>
      </c>
      <c r="F255" s="34">
        <v>556.79998799999998</v>
      </c>
      <c r="G255" s="34">
        <v>60.031429000000003</v>
      </c>
      <c r="H255" s="34">
        <v>10.394423</v>
      </c>
      <c r="I255" s="34">
        <v>11.5</v>
      </c>
      <c r="J255" s="34">
        <v>492.28988600000002</v>
      </c>
      <c r="K255" s="34">
        <v>3.94</v>
      </c>
      <c r="L255" s="34">
        <v>57.110000999999997</v>
      </c>
      <c r="M255" s="34">
        <v>17.280000999999999</v>
      </c>
      <c r="N255" s="34">
        <v>38.786288999999996</v>
      </c>
      <c r="O255" s="34">
        <v>6.39</v>
      </c>
      <c r="P255" s="34">
        <v>25.51</v>
      </c>
      <c r="Q255" s="34">
        <v>21.139999</v>
      </c>
      <c r="R255" s="34">
        <v>40.049999</v>
      </c>
      <c r="S255" s="34">
        <v>72.536972000000006</v>
      </c>
      <c r="T255" s="34">
        <v>18.356279000000001</v>
      </c>
      <c r="U255" s="34"/>
      <c r="V255" s="34">
        <v>4.2575289999999999</v>
      </c>
      <c r="W255" s="34">
        <v>38.590000000000003</v>
      </c>
      <c r="X255" s="34">
        <v>24.690000999999999</v>
      </c>
      <c r="Y255" s="34">
        <v>12.944652</v>
      </c>
      <c r="Z255" s="34">
        <v>25.163281999999999</v>
      </c>
      <c r="AA255" s="34">
        <v>78.356750000000005</v>
      </c>
      <c r="AB255" s="34">
        <v>32.464035000000003</v>
      </c>
      <c r="AC255" s="34">
        <v>13.54</v>
      </c>
      <c r="AD255" s="34">
        <v>60.099997999999999</v>
      </c>
      <c r="AE255" s="34">
        <v>23.877165000000002</v>
      </c>
      <c r="AF255" s="34">
        <v>5.84</v>
      </c>
      <c r="AG255" s="34">
        <v>191.449997</v>
      </c>
      <c r="AH255" s="34">
        <v>35.598717000000001</v>
      </c>
      <c r="AI255" s="34">
        <v>77.918968000000007</v>
      </c>
      <c r="AJ255" s="34">
        <v>8.6642309999999991</v>
      </c>
      <c r="AK255" s="34">
        <v>16.899999999999999</v>
      </c>
      <c r="AL255" s="34">
        <v>1.95</v>
      </c>
      <c r="AM255" s="34">
        <v>25.00112</v>
      </c>
      <c r="AN255" s="34">
        <v>33.900002000000001</v>
      </c>
      <c r="AO255" s="34">
        <v>55.297142000000001</v>
      </c>
      <c r="AP255" s="34">
        <v>5.89</v>
      </c>
      <c r="AQ255" s="34">
        <v>12.33</v>
      </c>
      <c r="AR255" s="34">
        <v>6.67</v>
      </c>
      <c r="AS255" s="34">
        <v>42.448138999999998</v>
      </c>
      <c r="AT255" s="34">
        <v>11.196868</v>
      </c>
      <c r="AU255" s="34">
        <v>9.93</v>
      </c>
      <c r="AV255" s="34">
        <v>13.797934</v>
      </c>
      <c r="AW255" s="34">
        <v>29.196407000000001</v>
      </c>
      <c r="AX255" s="34">
        <v>14.82</v>
      </c>
      <c r="AY255" s="34">
        <v>17.07</v>
      </c>
      <c r="AZ255" s="34">
        <v>59.599997999999999</v>
      </c>
      <c r="BA255" s="34">
        <v>38.099997999999999</v>
      </c>
      <c r="BB255" s="34">
        <v>24.641584000000002</v>
      </c>
      <c r="BC255" s="34">
        <v>25.953593999999999</v>
      </c>
      <c r="BD255" s="34"/>
      <c r="BE255" s="38"/>
      <c r="BF255" s="41">
        <f t="shared" si="169"/>
        <v>4.4510834550057755E-2</v>
      </c>
      <c r="BG255" s="41">
        <f t="shared" si="170"/>
        <v>6.4224902361828028E-3</v>
      </c>
      <c r="BH255" s="41"/>
      <c r="BI255" s="41">
        <f t="shared" si="171"/>
        <v>0.17090867137199553</v>
      </c>
      <c r="BJ255" s="41">
        <f t="shared" si="172"/>
        <v>-3.3901573227405772E-2</v>
      </c>
      <c r="BK255" s="41">
        <f t="shared" si="173"/>
        <v>-2.2445693044624175E-2</v>
      </c>
      <c r="BL255" s="41">
        <f t="shared" si="174"/>
        <v>9.6156371675136867E-3</v>
      </c>
      <c r="BM255" s="41">
        <f t="shared" si="175"/>
        <v>-5.0858417233490966E-2</v>
      </c>
      <c r="BN255" s="41">
        <f t="shared" si="176"/>
        <v>7.2799428498250343E-2</v>
      </c>
      <c r="BO255" s="41">
        <f t="shared" si="177"/>
        <v>7.9197041661193096E-2</v>
      </c>
      <c r="BP255" s="41">
        <f t="shared" si="178"/>
        <v>-9.5844420234163889E-3</v>
      </c>
      <c r="BQ255" s="41">
        <f t="shared" si="179"/>
        <v>7.0109561984150554E-2</v>
      </c>
      <c r="BR255" s="41">
        <f t="shared" si="180"/>
        <v>2.0629422386299091E-2</v>
      </c>
      <c r="BS255" s="41">
        <f t="shared" si="181"/>
        <v>1.4184634991956381E-2</v>
      </c>
      <c r="BT255" s="41">
        <f t="shared" si="182"/>
        <v>-2.3630810539348655E-2</v>
      </c>
      <c r="BU255" s="41">
        <f t="shared" si="183"/>
        <v>-8.4786661592430503E-3</v>
      </c>
      <c r="BV255" s="41">
        <f t="shared" si="184"/>
        <v>-5.4781263177840333E-3</v>
      </c>
      <c r="BW255" s="41">
        <f t="shared" si="185"/>
        <v>1.5400869132679932E-2</v>
      </c>
      <c r="BX255" s="47">
        <f t="shared" si="186"/>
        <v>1.9683441397077294E-2</v>
      </c>
      <c r="BY255" s="41"/>
      <c r="BZ255" s="41">
        <f t="shared" si="188"/>
        <v>2.6317267605183284E-2</v>
      </c>
      <c r="CA255" s="41">
        <f t="shared" si="189"/>
        <v>-4.3955598734495942E-3</v>
      </c>
      <c r="CB255" s="41">
        <f t="shared" si="190"/>
        <v>-2.8311039570804932E-3</v>
      </c>
      <c r="CC255" s="41">
        <f t="shared" si="191"/>
        <v>2.0540856986734947E-2</v>
      </c>
      <c r="CD255" s="41">
        <f t="shared" si="192"/>
        <v>1.5390155349838511E-2</v>
      </c>
      <c r="CE255" s="41">
        <f t="shared" si="193"/>
        <v>3.6973037481791093E-2</v>
      </c>
      <c r="CF255" s="41">
        <f t="shared" si="194"/>
        <v>-2.3264845402442597E-3</v>
      </c>
      <c r="CG255" s="41">
        <f t="shared" si="222"/>
        <v>-4.6162041763162603E-2</v>
      </c>
      <c r="CH255" s="41">
        <f t="shared" si="195"/>
        <v>5.6121431837249151E-2</v>
      </c>
      <c r="CI255" s="41">
        <f t="shared" si="196"/>
        <v>-2.3184401720048897E-3</v>
      </c>
      <c r="CJ255" s="41">
        <f t="shared" si="197"/>
        <v>-5.1238369998693953E-3</v>
      </c>
      <c r="CK255" s="41">
        <f t="shared" si="198"/>
        <v>6.0281886088357252E-2</v>
      </c>
      <c r="CL255" s="41">
        <f t="shared" si="199"/>
        <v>1.4674125941013454E-2</v>
      </c>
      <c r="CM255" s="41">
        <f t="shared" si="200"/>
        <v>5.3943301510575711E-3</v>
      </c>
      <c r="CN255" s="41">
        <f t="shared" si="201"/>
        <v>6.1304319126837276E-3</v>
      </c>
      <c r="CO255" s="41">
        <f t="shared" si="202"/>
        <v>-2.6278884463840534E-2</v>
      </c>
      <c r="CP255" s="41">
        <f t="shared" si="203"/>
        <v>8.5613752722991723E-2</v>
      </c>
      <c r="CQ255" s="41">
        <f t="shared" si="204"/>
        <v>2.1792753712966055E-3</v>
      </c>
      <c r="CR255" s="41">
        <f t="shared" si="205"/>
        <v>4.2174984047761238E-2</v>
      </c>
      <c r="CS255" s="41">
        <f t="shared" si="206"/>
        <v>1.2407792846584088E-3</v>
      </c>
      <c r="CT255" s="41">
        <f t="shared" si="207"/>
        <v>-2.3491013075598855E-2</v>
      </c>
      <c r="CU255" s="41">
        <f t="shared" si="208"/>
        <v>2.2970657239588847E-2</v>
      </c>
      <c r="CV255" s="41">
        <f t="shared" si="209"/>
        <v>-1.3403030127340386E-2</v>
      </c>
      <c r="CW255" s="41">
        <f t="shared" si="210"/>
        <v>-3.4424640866124582E-3</v>
      </c>
      <c r="CX255" s="41">
        <f t="shared" si="211"/>
        <v>-8.2575950469325476E-3</v>
      </c>
      <c r="CY255" s="41">
        <f t="shared" si="212"/>
        <v>-8.0241152700480552E-3</v>
      </c>
      <c r="CZ255" s="41">
        <f t="shared" si="213"/>
        <v>-1.7473575703145013E-2</v>
      </c>
      <c r="DA255" s="41">
        <f t="shared" si="214"/>
        <v>3.1357715812864707E-2</v>
      </c>
      <c r="DB255" s="41">
        <f t="shared" si="215"/>
        <v>2.2518863535349824E-2</v>
      </c>
      <c r="DC255" s="41">
        <f t="shared" si="216"/>
        <v>-2.340609543104766E-3</v>
      </c>
      <c r="DD255" s="41">
        <f t="shared" si="217"/>
        <v>2.7902440315053133E-2</v>
      </c>
      <c r="DE255" s="41">
        <f t="shared" si="218"/>
        <v>5.1707749672066546E-2</v>
      </c>
      <c r="DF255" s="41">
        <f t="shared" si="219"/>
        <v>2.5271416771345062E-2</v>
      </c>
      <c r="DG255" s="41">
        <f t="shared" si="220"/>
        <v>3.2765149601750497E-2</v>
      </c>
      <c r="DH255" s="41"/>
    </row>
    <row r="256" spans="1:112">
      <c r="A256" s="43">
        <v>42220</v>
      </c>
      <c r="B256" s="34">
        <v>15.13</v>
      </c>
      <c r="C256" s="34">
        <v>4.6814720000000003</v>
      </c>
      <c r="D256" s="34"/>
      <c r="E256" s="34">
        <v>17.989999999999998</v>
      </c>
      <c r="F256" s="34">
        <v>583.59997599999997</v>
      </c>
      <c r="G256" s="34">
        <v>59.405330999999997</v>
      </c>
      <c r="H256" s="34">
        <v>10.334743</v>
      </c>
      <c r="I256" s="34">
        <v>12.02</v>
      </c>
      <c r="J256" s="34">
        <v>519.52294900000004</v>
      </c>
      <c r="K256" s="34">
        <v>3.73</v>
      </c>
      <c r="L256" s="34">
        <v>57.880001</v>
      </c>
      <c r="M256" s="34">
        <v>19.950001</v>
      </c>
      <c r="N256" s="34">
        <v>38.646523000000002</v>
      </c>
      <c r="O256" s="34">
        <v>6.54</v>
      </c>
      <c r="P256" s="34">
        <v>26.290001</v>
      </c>
      <c r="Q256" s="34">
        <v>21.57</v>
      </c>
      <c r="R256" s="34">
        <v>39</v>
      </c>
      <c r="S256" s="34">
        <v>72.715508</v>
      </c>
      <c r="T256" s="34">
        <v>18.097881000000001</v>
      </c>
      <c r="U256" s="34"/>
      <c r="V256" s="34">
        <v>4.7459490000000004</v>
      </c>
      <c r="W256" s="34">
        <v>38.619999</v>
      </c>
      <c r="X256" s="34">
        <v>23.93</v>
      </c>
      <c r="Y256" s="34">
        <v>13.285812999999999</v>
      </c>
      <c r="Z256" s="34">
        <v>24.419744000000001</v>
      </c>
      <c r="AA256" s="34">
        <v>76.906363999999996</v>
      </c>
      <c r="AB256" s="34">
        <v>31.896979999999999</v>
      </c>
      <c r="AC256" s="34">
        <v>13.52</v>
      </c>
      <c r="AD256" s="34">
        <v>62.700001</v>
      </c>
      <c r="AE256" s="34">
        <v>23.350667999999999</v>
      </c>
      <c r="AF256" s="34">
        <v>5.85</v>
      </c>
      <c r="AG256" s="34">
        <v>213.5</v>
      </c>
      <c r="AH256" s="34">
        <v>34.870902999999998</v>
      </c>
      <c r="AI256" s="34">
        <v>79.673676</v>
      </c>
      <c r="AJ256" s="34">
        <v>8.6605170000000005</v>
      </c>
      <c r="AK256" s="34">
        <v>15.88</v>
      </c>
      <c r="AL256" s="34">
        <v>1.82</v>
      </c>
      <c r="AM256" s="34">
        <v>25.309555</v>
      </c>
      <c r="AN256" s="34">
        <v>34.799999</v>
      </c>
      <c r="AO256" s="34">
        <v>54.908572999999997</v>
      </c>
      <c r="AP256" s="34">
        <v>5.98</v>
      </c>
      <c r="AQ256" s="34">
        <v>12.15</v>
      </c>
      <c r="AR256" s="34">
        <v>6.74</v>
      </c>
      <c r="AS256" s="34">
        <v>42.252974999999999</v>
      </c>
      <c r="AT256" s="34">
        <v>11.141165000000001</v>
      </c>
      <c r="AU256" s="34">
        <v>9.8000000000000007</v>
      </c>
      <c r="AV256" s="34">
        <v>13.835352</v>
      </c>
      <c r="AW256" s="34">
        <v>29.221675999999999</v>
      </c>
      <c r="AX256" s="34">
        <v>14.7</v>
      </c>
      <c r="AY256" s="34">
        <v>17.059999000000001</v>
      </c>
      <c r="AZ256" s="34">
        <v>59.990001999999997</v>
      </c>
      <c r="BA256" s="34">
        <v>39.349997999999999</v>
      </c>
      <c r="BB256" s="34">
        <v>24.409872</v>
      </c>
      <c r="BC256" s="34">
        <v>25.818966</v>
      </c>
      <c r="BD256" s="34"/>
      <c r="BE256" s="38"/>
      <c r="BF256" s="41">
        <f t="shared" si="169"/>
        <v>-1.7038420050523306E-2</v>
      </c>
      <c r="BG256" s="41">
        <f t="shared" si="170"/>
        <v>2.902418388665062E-2</v>
      </c>
      <c r="BH256" s="41"/>
      <c r="BI256" s="41">
        <f t="shared" si="171"/>
        <v>4.2003904485072852E-2</v>
      </c>
      <c r="BJ256" s="41">
        <f t="shared" si="172"/>
        <v>4.7009688056086588E-2</v>
      </c>
      <c r="BK256" s="41">
        <f t="shared" si="173"/>
        <v>-1.0484271928424379E-2</v>
      </c>
      <c r="BL256" s="41">
        <f t="shared" si="174"/>
        <v>-5.7580864462717252E-3</v>
      </c>
      <c r="BM256" s="41">
        <f t="shared" si="175"/>
        <v>4.4224893737857186E-2</v>
      </c>
      <c r="BN256" s="41">
        <f t="shared" si="176"/>
        <v>5.384324256240914E-2</v>
      </c>
      <c r="BO256" s="41">
        <f t="shared" si="177"/>
        <v>-5.4772489654118267E-2</v>
      </c>
      <c r="BP256" s="41">
        <f t="shared" si="178"/>
        <v>1.33926688535684E-2</v>
      </c>
      <c r="BQ256" s="41">
        <f t="shared" si="179"/>
        <v>0.14367937221490631</v>
      </c>
      <c r="BR256" s="41">
        <f t="shared" si="180"/>
        <v>-3.6099980919417265E-3</v>
      </c>
      <c r="BS256" s="41">
        <f t="shared" si="181"/>
        <v>2.3202897079664012E-2</v>
      </c>
      <c r="BT256" s="41">
        <f t="shared" si="182"/>
        <v>3.011814462534548E-2</v>
      </c>
      <c r="BU256" s="41">
        <f t="shared" si="183"/>
        <v>2.0136527262664194E-2</v>
      </c>
      <c r="BV256" s="41">
        <f t="shared" si="184"/>
        <v>-2.6567002415932486E-2</v>
      </c>
      <c r="BW256" s="41">
        <f t="shared" si="185"/>
        <v>2.4582862875772472E-3</v>
      </c>
      <c r="BX256" s="47">
        <f t="shared" si="186"/>
        <v>-1.4176836211787967E-2</v>
      </c>
      <c r="BY256" s="41"/>
      <c r="BZ256" s="41">
        <f t="shared" si="188"/>
        <v>0.10860246702394784</v>
      </c>
      <c r="CA256" s="41">
        <f t="shared" si="189"/>
        <v>7.7707555752105906E-4</v>
      </c>
      <c r="CB256" s="41">
        <f t="shared" si="190"/>
        <v>-3.1265441939032933E-2</v>
      </c>
      <c r="CC256" s="41">
        <f t="shared" si="191"/>
        <v>2.6014044302115069E-2</v>
      </c>
      <c r="CD256" s="41">
        <f t="shared" si="192"/>
        <v>-2.9993883058918012E-2</v>
      </c>
      <c r="CE256" s="41">
        <f t="shared" si="193"/>
        <v>-1.8683487059258735E-2</v>
      </c>
      <c r="CF256" s="41">
        <f t="shared" si="194"/>
        <v>-1.762152673734051E-2</v>
      </c>
      <c r="CG256" s="41">
        <f t="shared" si="222"/>
        <v>-3.1190053268183367E-2</v>
      </c>
      <c r="CH256" s="41">
        <f t="shared" si="195"/>
        <v>4.2351655324547016E-2</v>
      </c>
      <c r="CI256" s="41">
        <f t="shared" si="196"/>
        <v>-2.2296971041080287E-2</v>
      </c>
      <c r="CJ256" s="41">
        <f t="shared" si="197"/>
        <v>1.7108644036293876E-3</v>
      </c>
      <c r="CK256" s="41">
        <f t="shared" si="198"/>
        <v>0.10901017041526355</v>
      </c>
      <c r="CL256" s="41">
        <f t="shared" si="199"/>
        <v>-2.0656841344617524E-2</v>
      </c>
      <c r="CM256" s="41">
        <f t="shared" si="200"/>
        <v>2.2269827763309196E-2</v>
      </c>
      <c r="CN256" s="41">
        <f t="shared" si="201"/>
        <v>-4.2875083168805039E-4</v>
      </c>
      <c r="CO256" s="41">
        <f t="shared" si="202"/>
        <v>-6.2253166110037936E-2</v>
      </c>
      <c r="CP256" s="41">
        <f t="shared" si="203"/>
        <v>-6.8992871486951435E-2</v>
      </c>
      <c r="CQ256" s="41">
        <f t="shared" si="204"/>
        <v>1.2261368554351221E-2</v>
      </c>
      <c r="CR256" s="41">
        <f t="shared" si="205"/>
        <v>2.6202284661343087E-2</v>
      </c>
      <c r="CS256" s="41">
        <f t="shared" si="206"/>
        <v>-7.0517324840003665E-3</v>
      </c>
      <c r="CT256" s="41">
        <f t="shared" si="207"/>
        <v>1.5164570299045063E-2</v>
      </c>
      <c r="CU256" s="41">
        <f t="shared" si="208"/>
        <v>-1.4706147389695449E-2</v>
      </c>
      <c r="CV256" s="41">
        <f t="shared" si="209"/>
        <v>1.0440064996683422E-2</v>
      </c>
      <c r="CW256" s="41">
        <f t="shared" si="210"/>
        <v>-4.6083064594178488E-3</v>
      </c>
      <c r="CX256" s="41">
        <f t="shared" si="211"/>
        <v>-4.9872892083733132E-3</v>
      </c>
      <c r="CY256" s="41">
        <f t="shared" si="212"/>
        <v>-1.3178092380554916E-2</v>
      </c>
      <c r="CZ256" s="41">
        <f t="shared" si="213"/>
        <v>2.7081848224245948E-3</v>
      </c>
      <c r="DA256" s="41">
        <f t="shared" si="214"/>
        <v>8.6510889362697034E-4</v>
      </c>
      <c r="DB256" s="41">
        <f t="shared" si="215"/>
        <v>-8.1301260832502883E-3</v>
      </c>
      <c r="DC256" s="41">
        <f t="shared" si="216"/>
        <v>-5.8605335946499922E-4</v>
      </c>
      <c r="DD256" s="41">
        <f t="shared" si="217"/>
        <v>6.5223744896344598E-3</v>
      </c>
      <c r="DE256" s="41">
        <f t="shared" si="218"/>
        <v>3.228169439827417E-2</v>
      </c>
      <c r="DF256" s="41">
        <f t="shared" si="219"/>
        <v>-9.4477816748070719E-3</v>
      </c>
      <c r="DG256" s="41">
        <f t="shared" si="220"/>
        <v>-5.2007589908702684E-3</v>
      </c>
      <c r="DH256" s="41"/>
    </row>
    <row r="257" spans="1:112">
      <c r="A257" s="43">
        <v>42221</v>
      </c>
      <c r="B257" s="34">
        <v>15</v>
      </c>
      <c r="C257" s="34">
        <v>4.6872949999999998</v>
      </c>
      <c r="D257" s="34"/>
      <c r="E257" s="34">
        <v>18.829999999999998</v>
      </c>
      <c r="F257" s="34">
        <v>567.20001200000002</v>
      </c>
      <c r="G257" s="34">
        <v>55.906567000000003</v>
      </c>
      <c r="H257" s="34">
        <v>10.46405</v>
      </c>
      <c r="I257" s="34">
        <v>11.75</v>
      </c>
      <c r="J257" s="34">
        <v>514.28582800000004</v>
      </c>
      <c r="K257" s="34">
        <v>3.72</v>
      </c>
      <c r="L257" s="34">
        <v>58.630001</v>
      </c>
      <c r="M257" s="34">
        <v>21.200001</v>
      </c>
      <c r="N257" s="34">
        <v>39.214858999999997</v>
      </c>
      <c r="O257" s="34">
        <v>6.76</v>
      </c>
      <c r="P257" s="34">
        <v>27.74</v>
      </c>
      <c r="Q257" s="34">
        <v>21.190000999999999</v>
      </c>
      <c r="R257" s="34">
        <v>38.880001</v>
      </c>
      <c r="S257" s="34">
        <v>72.950348000000005</v>
      </c>
      <c r="T257" s="34">
        <v>18.087944</v>
      </c>
      <c r="U257" s="34"/>
      <c r="V257" s="34">
        <v>4.8749609999999999</v>
      </c>
      <c r="W257" s="34">
        <v>38.369999</v>
      </c>
      <c r="X257" s="34">
        <v>24.15</v>
      </c>
      <c r="Y257" s="34">
        <v>13.568491</v>
      </c>
      <c r="Z257" s="34">
        <v>24.787334000000001</v>
      </c>
      <c r="AA257" s="34">
        <v>77.981765999999993</v>
      </c>
      <c r="AB257" s="34">
        <v>32.860973000000001</v>
      </c>
      <c r="AC257" s="34">
        <v>13.88</v>
      </c>
      <c r="AD257" s="34">
        <v>71.370002999999997</v>
      </c>
      <c r="AE257" s="34">
        <v>23.886403999999999</v>
      </c>
      <c r="AF257" s="34">
        <v>5.72</v>
      </c>
      <c r="AG257" s="34">
        <v>213.5</v>
      </c>
      <c r="AH257" s="34">
        <v>36.053589000000002</v>
      </c>
      <c r="AI257" s="34">
        <v>80.599777000000003</v>
      </c>
      <c r="AJ257" s="34">
        <v>8.6196370000000009</v>
      </c>
      <c r="AK257" s="34">
        <v>16.790001</v>
      </c>
      <c r="AL257" s="34">
        <v>2.37</v>
      </c>
      <c r="AM257" s="34">
        <v>25.155332999999999</v>
      </c>
      <c r="AN257" s="34">
        <v>34.100002000000003</v>
      </c>
      <c r="AO257" s="34">
        <v>56.714286999999999</v>
      </c>
      <c r="AP257" s="34">
        <v>6.06</v>
      </c>
      <c r="AQ257" s="34">
        <v>12.01</v>
      </c>
      <c r="AR257" s="34">
        <v>6.59</v>
      </c>
      <c r="AS257" s="34">
        <v>41.130786999999998</v>
      </c>
      <c r="AT257" s="34">
        <v>11.1783</v>
      </c>
      <c r="AU257" s="34">
        <v>9.74</v>
      </c>
      <c r="AV257" s="34">
        <v>14.031796</v>
      </c>
      <c r="AW257" s="34">
        <v>30.375723000000001</v>
      </c>
      <c r="AX257" s="34">
        <v>13.95</v>
      </c>
      <c r="AY257" s="34">
        <v>16.860001</v>
      </c>
      <c r="AZ257" s="34">
        <v>60.029998999999997</v>
      </c>
      <c r="BA257" s="34">
        <v>38.259998000000003</v>
      </c>
      <c r="BB257" s="34">
        <v>24.846558000000002</v>
      </c>
      <c r="BC257" s="34">
        <v>26.088213</v>
      </c>
      <c r="BD257" s="34"/>
      <c r="BE257" s="38"/>
      <c r="BF257" s="41">
        <f t="shared" si="169"/>
        <v>-8.6293266980545253E-3</v>
      </c>
      <c r="BG257" s="41">
        <f t="shared" si="170"/>
        <v>1.2430666169444382E-3</v>
      </c>
      <c r="BH257" s="41"/>
      <c r="BI257" s="41">
        <f t="shared" si="171"/>
        <v>4.563529470661936E-2</v>
      </c>
      <c r="BJ257" s="41">
        <f t="shared" si="172"/>
        <v>-2.8503779150096043E-2</v>
      </c>
      <c r="BK257" s="41">
        <f t="shared" si="173"/>
        <v>-6.0702118916546421E-2</v>
      </c>
      <c r="BL257" s="41">
        <f t="shared" si="174"/>
        <v>1.2434247123287499E-2</v>
      </c>
      <c r="BM257" s="41">
        <f t="shared" si="175"/>
        <v>-2.2718688516893532E-2</v>
      </c>
      <c r="BN257" s="41">
        <f t="shared" si="176"/>
        <v>-1.0131788232044482E-2</v>
      </c>
      <c r="BO257" s="41">
        <f t="shared" si="177"/>
        <v>-2.6845653706688757E-3</v>
      </c>
      <c r="BP257" s="41">
        <f t="shared" si="178"/>
        <v>1.2874608991830211E-2</v>
      </c>
      <c r="BQ257" s="41">
        <f t="shared" si="179"/>
        <v>6.0772035386592566E-2</v>
      </c>
      <c r="BR257" s="41">
        <f t="shared" si="180"/>
        <v>1.4598921298730973E-2</v>
      </c>
      <c r="BS257" s="41">
        <f t="shared" si="181"/>
        <v>3.3085724585765267E-2</v>
      </c>
      <c r="BT257" s="41">
        <f t="shared" si="182"/>
        <v>5.3686738107619897E-2</v>
      </c>
      <c r="BU257" s="41">
        <f t="shared" si="183"/>
        <v>-1.7774040928786723E-2</v>
      </c>
      <c r="BV257" s="41">
        <f t="shared" si="184"/>
        <v>-3.0816408172438386E-3</v>
      </c>
      <c r="BW257" s="41">
        <f t="shared" si="185"/>
        <v>3.2243685639071094E-3</v>
      </c>
      <c r="BX257" s="47">
        <f t="shared" si="186"/>
        <v>-5.4922059949089063E-4</v>
      </c>
      <c r="BY257" s="41"/>
      <c r="BZ257" s="41">
        <f t="shared" si="188"/>
        <v>2.6820692353252792E-2</v>
      </c>
      <c r="CA257" s="41">
        <f t="shared" si="189"/>
        <v>-6.4943729102154403E-3</v>
      </c>
      <c r="CB257" s="41">
        <f t="shared" si="190"/>
        <v>9.1514781782997164E-3</v>
      </c>
      <c r="CC257" s="41">
        <f t="shared" si="191"/>
        <v>2.1053492306530457E-2</v>
      </c>
      <c r="CD257" s="41">
        <f t="shared" si="192"/>
        <v>1.4940811482511047E-2</v>
      </c>
      <c r="CE257" s="41">
        <f t="shared" si="193"/>
        <v>1.3886400216047716E-2</v>
      </c>
      <c r="CF257" s="41">
        <f t="shared" si="194"/>
        <v>2.9774388176559249E-2</v>
      </c>
      <c r="CG257" s="41">
        <f t="shared" si="222"/>
        <v>-2.5505290408361889E-2</v>
      </c>
      <c r="CH257" s="41">
        <f t="shared" si="195"/>
        <v>0.12951619142960513</v>
      </c>
      <c r="CI257" s="41">
        <f t="shared" si="196"/>
        <v>2.2683834933735603E-2</v>
      </c>
      <c r="CJ257" s="41">
        <f t="shared" si="197"/>
        <v>-2.2472855852058628E-2</v>
      </c>
      <c r="CK257" s="41">
        <f t="shared" si="198"/>
        <v>0</v>
      </c>
      <c r="CL257" s="41">
        <f t="shared" si="199"/>
        <v>3.3353658409462195E-2</v>
      </c>
      <c r="CM257" s="41">
        <f t="shared" si="200"/>
        <v>1.1556640102676536E-2</v>
      </c>
      <c r="CN257" s="41">
        <f t="shared" si="201"/>
        <v>-4.731448141452918E-3</v>
      </c>
      <c r="CO257" s="41">
        <f t="shared" si="202"/>
        <v>5.5723074829719416E-2</v>
      </c>
      <c r="CP257" s="41">
        <f t="shared" si="203"/>
        <v>0.26405345405833586</v>
      </c>
      <c r="CQ257" s="41">
        <f t="shared" si="204"/>
        <v>-6.1120706385349513E-3</v>
      </c>
      <c r="CR257" s="41">
        <f t="shared" si="205"/>
        <v>-2.0319915104300219E-2</v>
      </c>
      <c r="CS257" s="41">
        <f t="shared" si="206"/>
        <v>3.2356661329145733E-2</v>
      </c>
      <c r="CT257" s="41">
        <f t="shared" si="207"/>
        <v>1.3289232118682487E-2</v>
      </c>
      <c r="CU257" s="41">
        <f t="shared" si="208"/>
        <v>-1.1589533694665283E-2</v>
      </c>
      <c r="CV257" s="41">
        <f t="shared" si="209"/>
        <v>-2.2506576409799861E-2</v>
      </c>
      <c r="CW257" s="41">
        <f t="shared" si="210"/>
        <v>-2.6917849014393008E-2</v>
      </c>
      <c r="CX257" s="41">
        <f t="shared" si="211"/>
        <v>3.3275917918197525E-3</v>
      </c>
      <c r="CY257" s="41">
        <f t="shared" si="212"/>
        <v>-6.1412680220825772E-3</v>
      </c>
      <c r="CZ257" s="41">
        <f t="shared" si="213"/>
        <v>1.4098841692769299E-2</v>
      </c>
      <c r="DA257" s="41">
        <f t="shared" si="214"/>
        <v>3.8732941194936032E-2</v>
      </c>
      <c r="DB257" s="41">
        <f t="shared" si="215"/>
        <v>-5.2367985517316043E-2</v>
      </c>
      <c r="DC257" s="41">
        <f t="shared" si="216"/>
        <v>-1.1792471561195637E-2</v>
      </c>
      <c r="DD257" s="41">
        <f t="shared" si="217"/>
        <v>6.6650560152303198E-4</v>
      </c>
      <c r="DE257" s="41">
        <f t="shared" si="218"/>
        <v>-2.8091012299299535E-2</v>
      </c>
      <c r="DF257" s="41">
        <f t="shared" si="219"/>
        <v>1.7731591244135994E-2</v>
      </c>
      <c r="DG257" s="41">
        <f t="shared" si="220"/>
        <v>1.0374264986085761E-2</v>
      </c>
      <c r="DH257" s="41"/>
    </row>
    <row r="258" spans="1:112">
      <c r="A258" s="43">
        <v>42222</v>
      </c>
      <c r="B258" s="34">
        <v>14.33</v>
      </c>
      <c r="C258" s="34">
        <v>4.9166600000000003</v>
      </c>
      <c r="D258" s="34"/>
      <c r="E258" s="34">
        <v>19.149999999999999</v>
      </c>
      <c r="F258" s="34">
        <v>13.02</v>
      </c>
      <c r="G258" s="34">
        <v>58.696381000000002</v>
      </c>
      <c r="H258" s="34">
        <v>10.285007</v>
      </c>
      <c r="I258" s="34">
        <v>11.98</v>
      </c>
      <c r="J258" s="34">
        <v>498.574432</v>
      </c>
      <c r="K258" s="34">
        <v>3.4</v>
      </c>
      <c r="L258" s="34">
        <v>60.599997999999999</v>
      </c>
      <c r="M258" s="34">
        <v>22.450001</v>
      </c>
      <c r="N258" s="34">
        <v>39.419829999999997</v>
      </c>
      <c r="O258" s="34">
        <v>6.68</v>
      </c>
      <c r="P258" s="34">
        <v>28.360001</v>
      </c>
      <c r="Q258" s="34">
        <v>21.969999000000001</v>
      </c>
      <c r="R258" s="34">
        <v>39.759998000000003</v>
      </c>
      <c r="S258" s="34">
        <v>75.064186000000007</v>
      </c>
      <c r="T258" s="34">
        <v>17.978621</v>
      </c>
      <c r="U258" s="34"/>
      <c r="V258" s="34">
        <v>4.5800689999999999</v>
      </c>
      <c r="W258" s="34">
        <v>37.970001000000003</v>
      </c>
      <c r="X258" s="34">
        <v>23.809999000000001</v>
      </c>
      <c r="Y258" s="34">
        <v>13.685459</v>
      </c>
      <c r="Z258" s="34">
        <v>24.636956999999999</v>
      </c>
      <c r="AA258" s="34">
        <v>78.554848000000007</v>
      </c>
      <c r="AB258" s="34">
        <v>33.428035999999999</v>
      </c>
      <c r="AC258" s="34">
        <v>13.75</v>
      </c>
      <c r="AD258" s="34">
        <v>74.419998000000007</v>
      </c>
      <c r="AE258" s="34">
        <v>24.061900999999999</v>
      </c>
      <c r="AF258" s="34">
        <v>5.7</v>
      </c>
      <c r="AG258" s="34">
        <v>214.89999399999999</v>
      </c>
      <c r="AH258" s="34">
        <v>36.972439000000001</v>
      </c>
      <c r="AI258" s="34">
        <v>83.202590999999998</v>
      </c>
      <c r="AJ258" s="34">
        <v>8.7051099999999995</v>
      </c>
      <c r="AK258" s="34">
        <v>16.75</v>
      </c>
      <c r="AL258" s="34">
        <v>2.37</v>
      </c>
      <c r="AM258" s="34">
        <v>25.463768000000002</v>
      </c>
      <c r="AN258" s="34">
        <v>32.099997999999999</v>
      </c>
      <c r="AO258" s="34">
        <v>56.279998999999997</v>
      </c>
      <c r="AP258" s="34">
        <v>6.17</v>
      </c>
      <c r="AQ258" s="34">
        <v>11.76</v>
      </c>
      <c r="AR258" s="34">
        <v>6.72</v>
      </c>
      <c r="AS258" s="34">
        <v>39.764640999999997</v>
      </c>
      <c r="AT258" s="34">
        <v>11.262347</v>
      </c>
      <c r="AU258" s="34">
        <v>10</v>
      </c>
      <c r="AV258" s="34">
        <v>13.975669999999999</v>
      </c>
      <c r="AW258" s="34">
        <v>30.822175999999999</v>
      </c>
      <c r="AX258" s="34">
        <v>13.44</v>
      </c>
      <c r="AY258" s="34">
        <v>16.379999000000002</v>
      </c>
      <c r="AZ258" s="34">
        <v>56.040000999999997</v>
      </c>
      <c r="BA258" s="34">
        <v>39.450001</v>
      </c>
      <c r="BB258" s="34">
        <v>24.525728000000001</v>
      </c>
      <c r="BC258" s="34">
        <v>26.569013999999999</v>
      </c>
      <c r="BD258" s="34"/>
      <c r="BE258" s="38"/>
      <c r="BF258" s="41">
        <f t="shared" si="169"/>
        <v>-4.5694959262129548E-2</v>
      </c>
      <c r="BG258" s="41">
        <f t="shared" si="170"/>
        <v>4.7773781177730838E-2</v>
      </c>
      <c r="BH258" s="41"/>
      <c r="BI258" s="41">
        <f t="shared" si="171"/>
        <v>1.6851372957593976E-2</v>
      </c>
      <c r="BJ258" s="41">
        <f t="shared" si="172"/>
        <v>-3.7742253595940527</v>
      </c>
      <c r="BK258" s="41">
        <f t="shared" si="173"/>
        <v>4.8696221563535216E-2</v>
      </c>
      <c r="BL258" s="41">
        <f t="shared" si="174"/>
        <v>-1.725836928338019E-2</v>
      </c>
      <c r="BM258" s="41">
        <f t="shared" si="175"/>
        <v>1.9385352097135371E-2</v>
      </c>
      <c r="BN258" s="41">
        <f t="shared" si="176"/>
        <v>-3.1026306308191965E-2</v>
      </c>
      <c r="BO258" s="41">
        <f t="shared" si="177"/>
        <v>-8.9948236662939524E-2</v>
      </c>
      <c r="BP258" s="41">
        <f t="shared" si="178"/>
        <v>3.3048332039729733E-2</v>
      </c>
      <c r="BQ258" s="41">
        <f t="shared" si="179"/>
        <v>5.7289429883915242E-2</v>
      </c>
      <c r="BR258" s="41">
        <f t="shared" si="180"/>
        <v>5.2132580883219549E-3</v>
      </c>
      <c r="BS258" s="41">
        <f t="shared" si="181"/>
        <v>-1.1904902506318427E-2</v>
      </c>
      <c r="BT258" s="41">
        <f t="shared" si="182"/>
        <v>2.2104322038171517E-2</v>
      </c>
      <c r="BU258" s="41">
        <f t="shared" si="183"/>
        <v>3.6148421407626051E-2</v>
      </c>
      <c r="BV258" s="41">
        <f t="shared" si="184"/>
        <v>2.2381326174158535E-2</v>
      </c>
      <c r="BW258" s="41">
        <f t="shared" si="185"/>
        <v>2.856451552212139E-2</v>
      </c>
      <c r="BX258" s="47">
        <f t="shared" si="186"/>
        <v>-6.0623092227383574E-3</v>
      </c>
      <c r="BY258" s="41"/>
      <c r="BZ258" s="41">
        <f t="shared" si="188"/>
        <v>-6.2398040903016837E-2</v>
      </c>
      <c r="CA258" s="41">
        <f t="shared" si="189"/>
        <v>-1.0479477616540831E-2</v>
      </c>
      <c r="CB258" s="41">
        <f t="shared" si="190"/>
        <v>-1.4178761598971096E-2</v>
      </c>
      <c r="CC258" s="41">
        <f t="shared" si="191"/>
        <v>8.5836158184507839E-3</v>
      </c>
      <c r="CD258" s="41">
        <f t="shared" si="192"/>
        <v>-6.0851642374940432E-3</v>
      </c>
      <c r="CE258" s="41">
        <f t="shared" si="193"/>
        <v>7.3220513171170622E-3</v>
      </c>
      <c r="CF258" s="41">
        <f t="shared" si="194"/>
        <v>1.7109226440700297E-2</v>
      </c>
      <c r="CG258" s="41">
        <f t="shared" si="222"/>
        <v>-1.2578782206860185E-2</v>
      </c>
      <c r="CH258" s="41">
        <f t="shared" si="195"/>
        <v>4.1847041026536629E-2</v>
      </c>
      <c r="CI258" s="41">
        <f t="shared" si="196"/>
        <v>7.320291455178895E-3</v>
      </c>
      <c r="CJ258" s="41">
        <f t="shared" si="197"/>
        <v>-3.5026305512020003E-3</v>
      </c>
      <c r="CK258" s="41">
        <f t="shared" si="198"/>
        <v>6.5359430598222251E-3</v>
      </c>
      <c r="CL258" s="41">
        <f t="shared" si="199"/>
        <v>2.5166328234964293E-2</v>
      </c>
      <c r="CM258" s="41">
        <f t="shared" si="200"/>
        <v>3.1782606409813827E-2</v>
      </c>
      <c r="CN258" s="41">
        <f t="shared" si="201"/>
        <v>9.8672371361826355E-3</v>
      </c>
      <c r="CO258" s="41">
        <f t="shared" si="202"/>
        <v>-2.3852723776337246E-3</v>
      </c>
      <c r="CP258" s="41">
        <f t="shared" si="203"/>
        <v>0</v>
      </c>
      <c r="CQ258" s="41">
        <f t="shared" si="204"/>
        <v>1.2186657256094972E-2</v>
      </c>
      <c r="CR258" s="41">
        <f t="shared" si="205"/>
        <v>-6.0441475109823652E-2</v>
      </c>
      <c r="CS258" s="41">
        <f t="shared" si="206"/>
        <v>-7.6869398240152903E-3</v>
      </c>
      <c r="CT258" s="41">
        <f t="shared" si="207"/>
        <v>1.7989037836073522E-2</v>
      </c>
      <c r="CU258" s="41">
        <f t="shared" si="208"/>
        <v>-2.1035693621411302E-2</v>
      </c>
      <c r="CV258" s="41">
        <f t="shared" si="209"/>
        <v>1.9534806020642302E-2</v>
      </c>
      <c r="CW258" s="41">
        <f t="shared" si="210"/>
        <v>-3.3778816182397732E-2</v>
      </c>
      <c r="CX258" s="41">
        <f t="shared" si="211"/>
        <v>7.4906390165227045E-3</v>
      </c>
      <c r="CY258" s="41">
        <f t="shared" si="212"/>
        <v>2.6343975339601852E-2</v>
      </c>
      <c r="CZ258" s="41">
        <f t="shared" si="213"/>
        <v>-4.0079366788778195E-3</v>
      </c>
      <c r="DA258" s="41">
        <f t="shared" si="214"/>
        <v>1.4590727057303582E-2</v>
      </c>
      <c r="DB258" s="41">
        <f t="shared" si="215"/>
        <v>-3.7244173172371095E-2</v>
      </c>
      <c r="DC258" s="41">
        <f t="shared" si="216"/>
        <v>-2.8882994510828177E-2</v>
      </c>
      <c r="DD258" s="41">
        <f t="shared" si="217"/>
        <v>-6.8778681292211125E-2</v>
      </c>
      <c r="DE258" s="41">
        <f t="shared" si="218"/>
        <v>3.0629160902235206E-2</v>
      </c>
      <c r="DF258" s="41">
        <f t="shared" si="219"/>
        <v>-1.2996542875907482E-2</v>
      </c>
      <c r="DG258" s="41">
        <f t="shared" si="220"/>
        <v>1.8262046434029084E-2</v>
      </c>
      <c r="DH258" s="41"/>
    </row>
    <row r="259" spans="1:112">
      <c r="A259" s="43">
        <v>42223</v>
      </c>
      <c r="B259" s="34">
        <v>14</v>
      </c>
      <c r="C259" s="34">
        <v>5.2342440000000003</v>
      </c>
      <c r="D259" s="34"/>
      <c r="E259" s="34">
        <v>19.739999999999998</v>
      </c>
      <c r="F259" s="34">
        <v>531.20001200000002</v>
      </c>
      <c r="G259" s="34">
        <v>57.471809</v>
      </c>
      <c r="H259" s="34">
        <v>10.473996</v>
      </c>
      <c r="I259" s="34">
        <v>12.28</v>
      </c>
      <c r="J259" s="34">
        <v>480.76825000000002</v>
      </c>
      <c r="K259" s="34">
        <v>3.35</v>
      </c>
      <c r="L259" s="34">
        <v>62.849997999999999</v>
      </c>
      <c r="M259" s="34">
        <v>23.620000999999998</v>
      </c>
      <c r="N259" s="34">
        <v>39.158954999999999</v>
      </c>
      <c r="O259" s="34">
        <v>6.68</v>
      </c>
      <c r="P259" s="34">
        <v>29.65</v>
      </c>
      <c r="Q259" s="34">
        <v>21.309999000000001</v>
      </c>
      <c r="R259" s="34">
        <v>38.520000000000003</v>
      </c>
      <c r="S259" s="34">
        <v>74.096519000000001</v>
      </c>
      <c r="T259" s="34">
        <v>18.008436</v>
      </c>
      <c r="U259" s="34"/>
      <c r="V259" s="34">
        <v>4.8288849999999996</v>
      </c>
      <c r="W259" s="34">
        <v>38.299999</v>
      </c>
      <c r="X259" s="34">
        <v>23.34</v>
      </c>
      <c r="Y259" s="34">
        <v>14.104602</v>
      </c>
      <c r="Z259" s="34">
        <v>25.881755999999999</v>
      </c>
      <c r="AA259" s="34">
        <v>79.616112000000001</v>
      </c>
      <c r="AB259" s="34">
        <v>33.947830000000003</v>
      </c>
      <c r="AC259" s="34">
        <v>13.23</v>
      </c>
      <c r="AD259" s="34">
        <v>79.150002000000001</v>
      </c>
      <c r="AE259" s="34">
        <v>24.616114</v>
      </c>
      <c r="AF259" s="34">
        <v>5.65</v>
      </c>
      <c r="AG259" s="34">
        <v>230.65000900000001</v>
      </c>
      <c r="AH259" s="34">
        <v>37.736637000000002</v>
      </c>
      <c r="AI259" s="34">
        <v>83.602279999999993</v>
      </c>
      <c r="AJ259" s="34">
        <v>8.7227619999999995</v>
      </c>
      <c r="AK259" s="34">
        <v>18.07</v>
      </c>
      <c r="AL259" s="34">
        <v>2.25</v>
      </c>
      <c r="AM259" s="34">
        <v>25.901543</v>
      </c>
      <c r="AN259" s="34">
        <v>33.399997999999997</v>
      </c>
      <c r="AO259" s="34">
        <v>56.325713999999998</v>
      </c>
      <c r="AP259" s="34">
        <v>6.37</v>
      </c>
      <c r="AQ259" s="34">
        <v>11.38</v>
      </c>
      <c r="AR259" s="34">
        <v>6.77</v>
      </c>
      <c r="AS259" s="34">
        <v>40.008591000000003</v>
      </c>
      <c r="AT259" s="34">
        <v>11.290361000000001</v>
      </c>
      <c r="AU259" s="34">
        <v>9.8699999999999992</v>
      </c>
      <c r="AV259" s="34">
        <v>14.013087000000001</v>
      </c>
      <c r="AW259" s="34">
        <v>31.689802</v>
      </c>
      <c r="AX259" s="34">
        <v>13.66</v>
      </c>
      <c r="AY259" s="34">
        <v>17.610001</v>
      </c>
      <c r="AZ259" s="34">
        <v>57.259998000000003</v>
      </c>
      <c r="BA259" s="34">
        <v>39.07</v>
      </c>
      <c r="BB259" s="34">
        <v>24.677233000000001</v>
      </c>
      <c r="BC259" s="34">
        <v>27.107512</v>
      </c>
      <c r="BD259" s="34"/>
      <c r="BE259" s="38"/>
      <c r="BF259" s="41">
        <f t="shared" si="169"/>
        <v>-2.3297912224821818E-2</v>
      </c>
      <c r="BG259" s="41">
        <f t="shared" si="170"/>
        <v>6.2592983101949273E-2</v>
      </c>
      <c r="BH259" s="41"/>
      <c r="BI259" s="41">
        <f t="shared" si="171"/>
        <v>3.034431837868044E-2</v>
      </c>
      <c r="BJ259" s="41">
        <f t="shared" si="172"/>
        <v>3.7086519839721621</v>
      </c>
      <c r="BK259" s="41">
        <f t="shared" si="173"/>
        <v>-2.1083523146520771E-2</v>
      </c>
      <c r="BL259" s="41">
        <f t="shared" si="174"/>
        <v>1.8208410251681309E-2</v>
      </c>
      <c r="BM259" s="41">
        <f t="shared" si="175"/>
        <v>2.4733330031693018E-2</v>
      </c>
      <c r="BN259" s="41">
        <f t="shared" si="176"/>
        <v>-3.636754492495315E-2</v>
      </c>
      <c r="BO259" s="41">
        <f t="shared" si="177"/>
        <v>-1.4815085785140587E-2</v>
      </c>
      <c r="BP259" s="41">
        <f t="shared" si="178"/>
        <v>3.6456043142490055E-2</v>
      </c>
      <c r="BQ259" s="41">
        <f t="shared" si="179"/>
        <v>5.0803194374525684E-2</v>
      </c>
      <c r="BR259" s="41">
        <f t="shared" si="180"/>
        <v>-6.639857270575515E-3</v>
      </c>
      <c r="BS259" s="41">
        <f t="shared" si="181"/>
        <v>0</v>
      </c>
      <c r="BT259" s="41">
        <f t="shared" si="182"/>
        <v>4.4482388518877383E-2</v>
      </c>
      <c r="BU259" s="41">
        <f t="shared" si="183"/>
        <v>-3.0501441695705279E-2</v>
      </c>
      <c r="BV259" s="41">
        <f t="shared" si="184"/>
        <v>-3.1683744556636355E-2</v>
      </c>
      <c r="BW259" s="41">
        <f t="shared" si="185"/>
        <v>-1.2975006729661358E-2</v>
      </c>
      <c r="BX259" s="47">
        <f t="shared" si="186"/>
        <v>1.6569850000053832E-3</v>
      </c>
      <c r="BY259" s="41"/>
      <c r="BZ259" s="41">
        <f t="shared" si="188"/>
        <v>5.2901528638704357E-2</v>
      </c>
      <c r="CA259" s="41">
        <f t="shared" si="189"/>
        <v>8.6534694966470694E-3</v>
      </c>
      <c r="CB259" s="41">
        <f t="shared" si="190"/>
        <v>-1.9936991641200642E-2</v>
      </c>
      <c r="CC259" s="41">
        <f t="shared" si="191"/>
        <v>3.0167244808660721E-2</v>
      </c>
      <c r="CD259" s="41">
        <f t="shared" si="192"/>
        <v>4.9290686291614129E-2</v>
      </c>
      <c r="CE259" s="41">
        <f t="shared" si="193"/>
        <v>1.3419402980427984E-2</v>
      </c>
      <c r="CF259" s="41">
        <f t="shared" si="194"/>
        <v>1.5429985356024046E-2</v>
      </c>
      <c r="CG259" s="41">
        <f t="shared" si="222"/>
        <v>-5.9246893576995396E-3</v>
      </c>
      <c r="CH259" s="41">
        <f t="shared" si="195"/>
        <v>6.1620115551518251E-2</v>
      </c>
      <c r="CI259" s="41">
        <f t="shared" si="196"/>
        <v>2.2771550911577697E-2</v>
      </c>
      <c r="CJ259" s="41">
        <f t="shared" si="197"/>
        <v>-8.810629682154807E-3</v>
      </c>
      <c r="CK259" s="41">
        <f t="shared" si="198"/>
        <v>7.0728673295487668E-2</v>
      </c>
      <c r="CL259" s="41">
        <f t="shared" si="199"/>
        <v>2.0458683089446962E-2</v>
      </c>
      <c r="CM259" s="41">
        <f t="shared" si="200"/>
        <v>4.7923032768452918E-3</v>
      </c>
      <c r="CN259" s="41">
        <f t="shared" si="201"/>
        <v>2.0257213314760982E-3</v>
      </c>
      <c r="CO259" s="41">
        <f t="shared" si="202"/>
        <v>7.5854846333061776E-2</v>
      </c>
      <c r="CP259" s="41">
        <f t="shared" si="203"/>
        <v>-5.1959738930711104E-2</v>
      </c>
      <c r="CQ259" s="41">
        <f t="shared" si="204"/>
        <v>1.7045963183908035E-2</v>
      </c>
      <c r="CR259" s="41">
        <f t="shared" si="205"/>
        <v>3.969987227174103E-2</v>
      </c>
      <c r="CS259" s="41">
        <f t="shared" si="206"/>
        <v>8.1194819150075292E-4</v>
      </c>
      <c r="CT259" s="41">
        <f t="shared" si="207"/>
        <v>3.190063166677546E-2</v>
      </c>
      <c r="CU259" s="41">
        <f t="shared" si="208"/>
        <v>-3.2846513772295867E-2</v>
      </c>
      <c r="CV259" s="41">
        <f t="shared" si="209"/>
        <v>7.4129323891255336E-3</v>
      </c>
      <c r="CW259" s="41">
        <f t="shared" si="210"/>
        <v>6.1161057244759126E-3</v>
      </c>
      <c r="CX259" s="41">
        <f t="shared" si="211"/>
        <v>2.4843149131461625E-3</v>
      </c>
      <c r="CY259" s="41">
        <f t="shared" si="212"/>
        <v>-1.3085239548655593E-2</v>
      </c>
      <c r="CZ259" s="41">
        <f t="shared" si="213"/>
        <v>2.6737180426021525E-3</v>
      </c>
      <c r="DA259" s="41">
        <f t="shared" si="214"/>
        <v>2.7760494751663829E-2</v>
      </c>
      <c r="DB259" s="41">
        <f t="shared" si="215"/>
        <v>1.6236519047640573E-2</v>
      </c>
      <c r="DC259" s="41">
        <f t="shared" si="216"/>
        <v>7.2405961919169815E-2</v>
      </c>
      <c r="DD259" s="41">
        <f t="shared" si="217"/>
        <v>2.153652542836881E-2</v>
      </c>
      <c r="DE259" s="41">
        <f t="shared" si="218"/>
        <v>-9.6791635734461163E-3</v>
      </c>
      <c r="DF259" s="41">
        <f t="shared" si="219"/>
        <v>6.1583886721006571E-3</v>
      </c>
      <c r="DG259" s="41">
        <f t="shared" si="220"/>
        <v>2.0065235484887103E-2</v>
      </c>
      <c r="DH259" s="41"/>
    </row>
    <row r="260" spans="1:112">
      <c r="A260" s="43">
        <v>42226</v>
      </c>
      <c r="B260" s="34">
        <v>14.52</v>
      </c>
      <c r="C260" s="34">
        <v>5.622401</v>
      </c>
      <c r="D260" s="34"/>
      <c r="E260" s="34">
        <v>18.989999999999998</v>
      </c>
      <c r="F260" s="34">
        <v>531.20001200000002</v>
      </c>
      <c r="G260" s="34">
        <v>57.757232999999999</v>
      </c>
      <c r="H260" s="34">
        <v>10.553571</v>
      </c>
      <c r="I260" s="34">
        <v>12</v>
      </c>
      <c r="J260" s="34">
        <v>468.19912699999998</v>
      </c>
      <c r="K260" s="34">
        <v>4.09</v>
      </c>
      <c r="L260" s="34">
        <v>62.02</v>
      </c>
      <c r="M260" s="34">
        <v>24.790001</v>
      </c>
      <c r="N260" s="34">
        <v>39.785282000000002</v>
      </c>
      <c r="O260" s="34">
        <v>6.63</v>
      </c>
      <c r="P260" s="34">
        <v>27.75</v>
      </c>
      <c r="Q260" s="34">
        <v>21.41</v>
      </c>
      <c r="R260" s="34">
        <v>39.990001999999997</v>
      </c>
      <c r="S260" s="34">
        <v>74.848099000000005</v>
      </c>
      <c r="T260" s="34">
        <v>17.889174000000001</v>
      </c>
      <c r="U260" s="34"/>
      <c r="V260" s="34">
        <v>5.0408419999999996</v>
      </c>
      <c r="W260" s="34">
        <v>38.349997999999999</v>
      </c>
      <c r="X260" s="34">
        <v>23.91</v>
      </c>
      <c r="Y260" s="34">
        <v>13.880409999999999</v>
      </c>
      <c r="Z260" s="34">
        <v>25.489100000000001</v>
      </c>
      <c r="AA260" s="34">
        <v>79.566597000000002</v>
      </c>
      <c r="AB260" s="34">
        <v>33.928936</v>
      </c>
      <c r="AC260" s="34">
        <v>13.46</v>
      </c>
      <c r="AD260" s="34">
        <v>76.919998000000007</v>
      </c>
      <c r="AE260" s="34">
        <v>24.708480999999999</v>
      </c>
      <c r="AF260" s="34">
        <v>5.64</v>
      </c>
      <c r="AG260" s="34">
        <v>218.39999399999999</v>
      </c>
      <c r="AH260" s="34">
        <v>37.818522999999999</v>
      </c>
      <c r="AI260" s="34">
        <v>87.150718999999995</v>
      </c>
      <c r="AJ260" s="34">
        <v>8.7580659999999995</v>
      </c>
      <c r="AK260" s="34">
        <v>18.239999999999998</v>
      </c>
      <c r="AL260" s="34">
        <v>2.08</v>
      </c>
      <c r="AM260" s="34">
        <v>26.093067000000001</v>
      </c>
      <c r="AN260" s="34">
        <v>32</v>
      </c>
      <c r="AO260" s="34">
        <v>56.228572999999997</v>
      </c>
      <c r="AP260" s="34">
        <v>6.26</v>
      </c>
      <c r="AQ260" s="34">
        <v>11.37</v>
      </c>
      <c r="AR260" s="34">
        <v>6.72</v>
      </c>
      <c r="AS260" s="34">
        <v>39.227936</v>
      </c>
      <c r="AT260" s="34">
        <v>11.346394999999999</v>
      </c>
      <c r="AU260" s="34">
        <v>9.66</v>
      </c>
      <c r="AV260" s="34">
        <v>14.115988</v>
      </c>
      <c r="AW260" s="34">
        <v>31.984646000000001</v>
      </c>
      <c r="AX260" s="34">
        <v>13.75</v>
      </c>
      <c r="AY260" s="34">
        <v>18.02</v>
      </c>
      <c r="AZ260" s="34">
        <v>61.919998</v>
      </c>
      <c r="BA260" s="34">
        <v>38.409999999999997</v>
      </c>
      <c r="BB260" s="34">
        <v>24.632670999999998</v>
      </c>
      <c r="BC260" s="34">
        <v>26.944040000000001</v>
      </c>
      <c r="BD260" s="34"/>
      <c r="BE260" s="38"/>
      <c r="BF260" s="41">
        <f t="shared" ref="BF260:BF323" si="223">LN(B260/B259)</f>
        <v>3.6469679781391415E-2</v>
      </c>
      <c r="BG260" s="41">
        <f t="shared" ref="BG260:BG323" si="224">LN(C260/C259)</f>
        <v>7.1536375584067974E-2</v>
      </c>
      <c r="BH260" s="41"/>
      <c r="BI260" s="41">
        <f t="shared" ref="BI260:BI323" si="225">LN(E260/E259)</f>
        <v>-3.8734509181141061E-2</v>
      </c>
      <c r="BJ260" s="41">
        <f t="shared" ref="BJ260:BJ323" si="226">LN(F260/F259)</f>
        <v>0</v>
      </c>
      <c r="BK260" s="41">
        <f t="shared" ref="BK260:BK323" si="227">LN(G260/G259)</f>
        <v>4.9540389956789534E-3</v>
      </c>
      <c r="BL260" s="41">
        <f t="shared" ref="BL260:BL323" si="228">LN(H260/H259)</f>
        <v>7.568672102621298E-3</v>
      </c>
      <c r="BM260" s="41">
        <f t="shared" ref="BM260:BM323" si="229">LN(I260/I259)</f>
        <v>-2.306527293099599E-2</v>
      </c>
      <c r="BN260" s="41">
        <f t="shared" ref="BN260:BN323" si="230">LN(J260/J259)</f>
        <v>-2.6491654799540711E-2</v>
      </c>
      <c r="BO260" s="41">
        <f t="shared" ref="BO260:BO323" si="231">LN(K260/K259)</f>
        <v>0.19958462421773518</v>
      </c>
      <c r="BP260" s="41">
        <f t="shared" ref="BP260:BP323" si="232">LN(L260/L259)</f>
        <v>-1.3293989542155027E-2</v>
      </c>
      <c r="BQ260" s="41">
        <f t="shared" ref="BQ260:BQ323" si="233">LN(M260/M259)</f>
        <v>4.8346533279726892E-2</v>
      </c>
      <c r="BR260" s="41">
        <f t="shared" ref="BR260:BR323" si="234">LN(N260/N259)</f>
        <v>1.5867912989917562E-2</v>
      </c>
      <c r="BS260" s="41">
        <f t="shared" ref="BS260:BS323" si="235">LN(O260/O259)</f>
        <v>-7.5131833507831383E-3</v>
      </c>
      <c r="BT260" s="41">
        <f t="shared" ref="BT260:BT323" si="236">LN(P260/P259)</f>
        <v>-6.6226285251290928E-2</v>
      </c>
      <c r="BU260" s="41">
        <f t="shared" ref="BU260:BU323" si="237">LN(Q260/Q259)</f>
        <v>4.6817034173924511E-3</v>
      </c>
      <c r="BV260" s="41">
        <f t="shared" ref="BV260:BV323" si="238">LN(R260/R259)</f>
        <v>3.7451885941303963E-2</v>
      </c>
      <c r="BW260" s="41">
        <f t="shared" ref="BW260:BW323" si="239">LN(S260/S259)</f>
        <v>1.0092158940971674E-2</v>
      </c>
      <c r="BX260" s="47">
        <f t="shared" ref="BX260:BX320" si="240">LN(T260/T259)</f>
        <v>-6.6445893634753716E-3</v>
      </c>
      <c r="BY260" s="41"/>
      <c r="BZ260" s="41">
        <f t="shared" ref="BZ260:BZ323" si="241">LN(V260/V259)</f>
        <v>4.2957539468291721E-2</v>
      </c>
      <c r="CA260" s="41">
        <f t="shared" ref="CA260:CA323" si="242">LN(W260/W259)</f>
        <v>1.3046055850857506E-3</v>
      </c>
      <c r="CB260" s="41">
        <f t="shared" ref="CB260:CB323" si="243">LN(X260/X259)</f>
        <v>2.4128154611823511E-2</v>
      </c>
      <c r="CC260" s="41">
        <f t="shared" ref="CC260:CC323" si="244">LN(Y260/Y259)</f>
        <v>-1.6022633564215467E-2</v>
      </c>
      <c r="CD260" s="41">
        <f t="shared" ref="CD260:CD323" si="245">LN(Z260/Z259)</f>
        <v>-1.5287409152981501E-2</v>
      </c>
      <c r="CE260" s="41">
        <f t="shared" ref="CE260:CE323" si="246">LN(AA260/AA259)</f>
        <v>-6.2211532782712842E-4</v>
      </c>
      <c r="CF260" s="41">
        <f t="shared" ref="CF260:CF323" si="247">LN(AB260/AB259)</f>
        <v>-5.5671481130931154E-4</v>
      </c>
      <c r="CG260" s="41">
        <f t="shared" si="222"/>
        <v>3.3898337545115241E-3</v>
      </c>
      <c r="CH260" s="41">
        <f t="shared" ref="CH260:CH323" si="248">LN(AD260/AD259)</f>
        <v>-2.8578916875959752E-2</v>
      </c>
      <c r="CI260" s="41">
        <f t="shared" ref="CI260:CI323" si="249">LN(AE260/AE259)</f>
        <v>3.7452758799135935E-3</v>
      </c>
      <c r="CJ260" s="41">
        <f t="shared" ref="CJ260:CJ323" si="250">LN(AF260/AF259)</f>
        <v>-1.7714796483821156E-3</v>
      </c>
      <c r="CK260" s="41">
        <f t="shared" ref="CK260:CK323" si="251">LN(AG260/AG259)</f>
        <v>-5.4573232625767153E-2</v>
      </c>
      <c r="CL260" s="41">
        <f t="shared" ref="CL260:CL323" si="252">LN(AH260/AH259)</f>
        <v>2.1675827848474404E-3</v>
      </c>
      <c r="CM260" s="41">
        <f t="shared" ref="CM260:CM323" si="253">LN(AI260/AI259)</f>
        <v>4.1568229629393876E-2</v>
      </c>
      <c r="CN260" s="41">
        <f t="shared" ref="CN260:CN323" si="254">LN(AJ260/AJ259)</f>
        <v>4.0391734302845017E-3</v>
      </c>
      <c r="CO260" s="41">
        <f t="shared" ref="CO260:CO323" si="255">LN(AK260/AK259)</f>
        <v>9.3638800420481651E-3</v>
      </c>
      <c r="CP260" s="41">
        <f t="shared" ref="CP260:CP323" si="256">LN(AL260/AL259)</f>
        <v>-7.8562322503102078E-2</v>
      </c>
      <c r="CQ260" s="41">
        <f t="shared" ref="CQ260:CQ323" si="257">LN(AM260/AM259)</f>
        <v>7.3671046377318311E-3</v>
      </c>
      <c r="CR260" s="41">
        <f t="shared" ref="CR260:CR323" si="258">LN(AN260/AN259)</f>
        <v>-4.2819937302686815E-2</v>
      </c>
      <c r="CS260" s="41">
        <f t="shared" ref="CS260:CS323" si="259">LN(AO260/AO259)</f>
        <v>-1.7261185994485134E-3</v>
      </c>
      <c r="CT260" s="41">
        <f t="shared" ref="CT260:CT323" si="260">LN(AP260/AP259)</f>
        <v>-1.7419284472064821E-2</v>
      </c>
      <c r="CU260" s="41">
        <f t="shared" ref="CU260:CU323" si="261">LN(AQ260/AQ259)</f>
        <v>-8.7912093574035147E-4</v>
      </c>
      <c r="CV260" s="41">
        <f t="shared" ref="CV260:CV323" si="262">LN(AR260/AR259)</f>
        <v>-7.4129323891254113E-3</v>
      </c>
      <c r="CW260" s="41">
        <f t="shared" ref="CW260:CW323" si="263">LN(AS260/AS259)</f>
        <v>-1.9705060012057848E-2</v>
      </c>
      <c r="CX260" s="41">
        <f t="shared" ref="CX260:CX323" si="264">LN(AT260/AT259)</f>
        <v>4.9507194800914129E-3</v>
      </c>
      <c r="CY260" s="41">
        <f t="shared" ref="CY260:CY323" si="265">LN(AU260/AU259)</f>
        <v>-2.1506205220963505E-2</v>
      </c>
      <c r="CZ260" s="41">
        <f t="shared" ref="CZ260:CZ323" si="266">LN(AV260/AV259)</f>
        <v>7.316377024016764E-3</v>
      </c>
      <c r="DA260" s="41">
        <f t="shared" ref="DA260:DA323" si="267">LN(AW260/AW259)</f>
        <v>9.2610494973336191E-3</v>
      </c>
      <c r="DB260" s="41">
        <f t="shared" ref="DB260:DB323" si="268">LN(AX260/AX259)</f>
        <v>6.5669699699363645E-3</v>
      </c>
      <c r="DC260" s="41">
        <f t="shared" ref="DC260:DC323" si="269">LN(AY260/AY259)</f>
        <v>2.3015272886161463E-2</v>
      </c>
      <c r="DD260" s="41">
        <f t="shared" ref="DD260:DD323" si="270">LN(AZ260/AZ259)</f>
        <v>7.824093224015799E-2</v>
      </c>
      <c r="DE260" s="41">
        <f t="shared" ref="DE260:DE323" si="271">LN(BA260/BA259)</f>
        <v>-1.7037066709165844E-2</v>
      </c>
      <c r="DF260" s="41">
        <f t="shared" ref="DF260:DF323" si="272">LN(BB260/BB259)</f>
        <v>-1.8074264403851691E-3</v>
      </c>
      <c r="DG260" s="41">
        <f t="shared" ref="DG260:DG323" si="273">LN(BC260/BC259)</f>
        <v>-6.0487624266322149E-3</v>
      </c>
      <c r="DH260" s="41"/>
    </row>
    <row r="261" spans="1:112">
      <c r="A261" s="43">
        <v>42227</v>
      </c>
      <c r="B261" s="34">
        <v>13.93</v>
      </c>
      <c r="C261" s="34">
        <v>5.9517470000000001</v>
      </c>
      <c r="D261" s="34"/>
      <c r="E261" s="34">
        <v>18.950001</v>
      </c>
      <c r="F261" s="34">
        <v>13.89</v>
      </c>
      <c r="G261" s="34">
        <v>58.180767000000003</v>
      </c>
      <c r="H261" s="34">
        <v>10.533677000000001</v>
      </c>
      <c r="I261" s="34">
        <v>11.46</v>
      </c>
      <c r="J261" s="34">
        <v>487.05276500000002</v>
      </c>
      <c r="K261" s="34">
        <v>4.05</v>
      </c>
      <c r="L261" s="34">
        <v>61.5</v>
      </c>
      <c r="M261" s="34">
        <v>24.629999000000002</v>
      </c>
      <c r="N261" s="34">
        <v>39.673102999999998</v>
      </c>
      <c r="O261" s="34">
        <v>6.5</v>
      </c>
      <c r="P261" s="34">
        <v>26.49</v>
      </c>
      <c r="Q261" s="34">
        <v>21.950001</v>
      </c>
      <c r="R261" s="34">
        <v>38.880001</v>
      </c>
      <c r="S261" s="34">
        <v>75.280265999999997</v>
      </c>
      <c r="T261" s="34">
        <v>18.147573000000001</v>
      </c>
      <c r="U261" s="34"/>
      <c r="V261" s="34">
        <v>5.0500559999999997</v>
      </c>
      <c r="W261" s="34">
        <v>38.520000000000003</v>
      </c>
      <c r="X261" s="34">
        <v>23.99</v>
      </c>
      <c r="Y261" s="34">
        <v>14.163086</v>
      </c>
      <c r="Z261" s="34">
        <v>25.731376999999998</v>
      </c>
      <c r="AA261" s="34">
        <v>81.314148000000003</v>
      </c>
      <c r="AB261" s="34">
        <v>34.581051000000002</v>
      </c>
      <c r="AC261" s="34">
        <v>13.41</v>
      </c>
      <c r="AD261" s="34">
        <v>73.940002000000007</v>
      </c>
      <c r="AE261" s="34">
        <v>24.763898999999999</v>
      </c>
      <c r="AF261" s="34">
        <v>5.88</v>
      </c>
      <c r="AG261" s="34">
        <v>225.40000900000001</v>
      </c>
      <c r="AH261" s="34">
        <v>37.773037000000002</v>
      </c>
      <c r="AI261" s="34">
        <v>88.632446000000002</v>
      </c>
      <c r="AJ261" s="34">
        <v>8.9011379999999996</v>
      </c>
      <c r="AK261" s="34">
        <v>18.129999000000002</v>
      </c>
      <c r="AL261" s="34">
        <v>2.13</v>
      </c>
      <c r="AM261" s="34">
        <v>26.293714999999999</v>
      </c>
      <c r="AN261" s="34">
        <v>31.500001999999999</v>
      </c>
      <c r="AO261" s="34">
        <v>56.468570999999997</v>
      </c>
      <c r="AP261" s="34">
        <v>6.32</v>
      </c>
      <c r="AQ261" s="34">
        <v>11.37</v>
      </c>
      <c r="AR261" s="34">
        <v>6.77</v>
      </c>
      <c r="AS261" s="34">
        <v>38.398491</v>
      </c>
      <c r="AT261" s="34">
        <v>11.402426</v>
      </c>
      <c r="AU261" s="34">
        <v>9.56</v>
      </c>
      <c r="AV261" s="34">
        <v>13.910188</v>
      </c>
      <c r="AW261" s="34">
        <v>31.218095999999999</v>
      </c>
      <c r="AX261" s="34">
        <v>13.68</v>
      </c>
      <c r="AY261" s="34">
        <v>19.5</v>
      </c>
      <c r="AZ261" s="34">
        <v>63.540000999999997</v>
      </c>
      <c r="BA261" s="34">
        <v>38.790000999999997</v>
      </c>
      <c r="BB261" s="34">
        <v>24.320753</v>
      </c>
      <c r="BC261" s="34">
        <v>24.472725000000001</v>
      </c>
      <c r="BD261" s="34"/>
      <c r="BE261" s="38"/>
      <c r="BF261" s="41">
        <f t="shared" si="223"/>
        <v>-4.1482221604935691E-2</v>
      </c>
      <c r="BG261" s="41">
        <f t="shared" si="224"/>
        <v>5.6925993036310601E-2</v>
      </c>
      <c r="BH261" s="41"/>
      <c r="BI261" s="41">
        <f t="shared" si="225"/>
        <v>-2.1085405253119184E-3</v>
      </c>
      <c r="BJ261" s="41">
        <f t="shared" si="226"/>
        <v>-3.6439694639863331</v>
      </c>
      <c r="BK261" s="41">
        <f t="shared" si="227"/>
        <v>7.3062478922035967E-3</v>
      </c>
      <c r="BL261" s="41">
        <f t="shared" si="228"/>
        <v>-1.8868280870110855E-3</v>
      </c>
      <c r="BM261" s="41">
        <f t="shared" si="229"/>
        <v>-4.6043938501406728E-2</v>
      </c>
      <c r="BN261" s="41">
        <f t="shared" si="230"/>
        <v>3.9478773768773429E-2</v>
      </c>
      <c r="BO261" s="41">
        <f t="shared" si="231"/>
        <v>-9.8280889362626512E-3</v>
      </c>
      <c r="BP261" s="41">
        <f t="shared" si="232"/>
        <v>-8.4197388598307322E-3</v>
      </c>
      <c r="BQ261" s="41">
        <f t="shared" si="233"/>
        <v>-6.4752148543921074E-3</v>
      </c>
      <c r="BR261" s="41">
        <f t="shared" si="234"/>
        <v>-2.823593118097786E-3</v>
      </c>
      <c r="BS261" s="41">
        <f t="shared" si="235"/>
        <v>-1.9802627296179643E-2</v>
      </c>
      <c r="BT261" s="41">
        <f t="shared" si="236"/>
        <v>-4.6468536908465273E-2</v>
      </c>
      <c r="BU261" s="41">
        <f t="shared" si="237"/>
        <v>2.4909082477674548E-2</v>
      </c>
      <c r="BV261" s="41">
        <f t="shared" si="238"/>
        <v>-2.8149467558826184E-2</v>
      </c>
      <c r="BW261" s="41">
        <f t="shared" si="239"/>
        <v>5.7573156643815305E-3</v>
      </c>
      <c r="BX261" s="47">
        <f t="shared" si="240"/>
        <v>1.4341107351976056E-2</v>
      </c>
      <c r="BY261" s="41"/>
      <c r="BZ261" s="41">
        <f t="shared" si="241"/>
        <v>1.826200712905924E-3</v>
      </c>
      <c r="CA261" s="41">
        <f t="shared" si="242"/>
        <v>4.4231112678996282E-3</v>
      </c>
      <c r="CB261" s="41">
        <f t="shared" si="243"/>
        <v>3.3402953813697219E-3</v>
      </c>
      <c r="CC261" s="41">
        <f t="shared" si="244"/>
        <v>2.0160508826384413E-2</v>
      </c>
      <c r="CD261" s="41">
        <f t="shared" si="245"/>
        <v>9.4602323558639068E-3</v>
      </c>
      <c r="CE261" s="41">
        <f t="shared" si="246"/>
        <v>2.1725654453635699E-2</v>
      </c>
      <c r="CF261" s="41">
        <f t="shared" si="247"/>
        <v>1.9037653459386836E-2</v>
      </c>
      <c r="CG261" s="41">
        <f t="shared" si="222"/>
        <v>-1.191503457787114E-2</v>
      </c>
      <c r="CH261" s="41">
        <f t="shared" si="248"/>
        <v>-3.9511914162094493E-2</v>
      </c>
      <c r="CI261" s="41">
        <f t="shared" si="249"/>
        <v>2.240362124466308E-3</v>
      </c>
      <c r="CJ261" s="41">
        <f t="shared" si="250"/>
        <v>4.1672696400568081E-2</v>
      </c>
      <c r="CK261" s="41">
        <f t="shared" si="251"/>
        <v>3.1548425136468154E-2</v>
      </c>
      <c r="CL261" s="41">
        <f t="shared" si="252"/>
        <v>-1.2034678339727495E-3</v>
      </c>
      <c r="CM261" s="41">
        <f t="shared" si="253"/>
        <v>1.6858976172885776E-2</v>
      </c>
      <c r="CN261" s="41">
        <f t="shared" si="254"/>
        <v>1.6204029414652536E-2</v>
      </c>
      <c r="CO261" s="41">
        <f t="shared" si="255"/>
        <v>-6.0490150366250594E-3</v>
      </c>
      <c r="CP261" s="41">
        <f t="shared" si="256"/>
        <v>2.3754086008107057E-2</v>
      </c>
      <c r="CQ261" s="41">
        <f t="shared" si="257"/>
        <v>7.6602903827370783E-3</v>
      </c>
      <c r="CR261" s="41">
        <f t="shared" si="258"/>
        <v>-1.574829347607774E-2</v>
      </c>
      <c r="CS261" s="41">
        <f t="shared" si="259"/>
        <v>4.2591738226854265E-3</v>
      </c>
      <c r="CT261" s="41">
        <f t="shared" si="260"/>
        <v>9.5390230467589099E-3</v>
      </c>
      <c r="CU261" s="41">
        <f t="shared" si="261"/>
        <v>0</v>
      </c>
      <c r="CV261" s="41">
        <f t="shared" si="262"/>
        <v>7.4129323891255336E-3</v>
      </c>
      <c r="CW261" s="41">
        <f t="shared" si="263"/>
        <v>-2.13709840944914E-2</v>
      </c>
      <c r="CX261" s="41">
        <f t="shared" si="264"/>
        <v>4.9260674480345714E-3</v>
      </c>
      <c r="CY261" s="41">
        <f t="shared" si="265"/>
        <v>-1.0405921161116693E-2</v>
      </c>
      <c r="CZ261" s="41">
        <f t="shared" si="266"/>
        <v>-1.4686534412959341E-2</v>
      </c>
      <c r="DA261" s="41">
        <f t="shared" si="267"/>
        <v>-2.4258048472429208E-2</v>
      </c>
      <c r="DB261" s="41">
        <f t="shared" si="268"/>
        <v>-5.103911918175952E-3</v>
      </c>
      <c r="DC261" s="41">
        <f t="shared" si="269"/>
        <v>7.8932213389509315E-2</v>
      </c>
      <c r="DD261" s="41">
        <f t="shared" si="270"/>
        <v>2.582644759775805E-2</v>
      </c>
      <c r="DE261" s="41">
        <f t="shared" si="271"/>
        <v>9.8446648739021307E-3</v>
      </c>
      <c r="DF261" s="41">
        <f t="shared" si="272"/>
        <v>-1.2743632448803045E-2</v>
      </c>
      <c r="DG261" s="41">
        <f t="shared" si="273"/>
        <v>-9.620289051494274E-2</v>
      </c>
      <c r="DH261" s="41"/>
    </row>
    <row r="262" spans="1:112">
      <c r="A262" s="43">
        <v>42228</v>
      </c>
      <c r="B262" s="34">
        <v>14.33</v>
      </c>
      <c r="C262" s="34">
        <v>5.7753129999999997</v>
      </c>
      <c r="D262" s="34"/>
      <c r="E262" s="34">
        <v>21.09</v>
      </c>
      <c r="F262" s="34">
        <v>15.11</v>
      </c>
      <c r="G262" s="34">
        <v>60.442988999999997</v>
      </c>
      <c r="H262" s="34">
        <v>10.454103</v>
      </c>
      <c r="I262" s="34">
        <v>11.71</v>
      </c>
      <c r="J262" s="34">
        <v>484.95791600000001</v>
      </c>
      <c r="K262" s="34">
        <v>4.17</v>
      </c>
      <c r="L262" s="34">
        <v>58.040000999999997</v>
      </c>
      <c r="M262" s="34">
        <v>24.809999000000001</v>
      </c>
      <c r="N262" s="34">
        <v>39.308525000000003</v>
      </c>
      <c r="O262" s="34">
        <v>6.43</v>
      </c>
      <c r="P262" s="34">
        <v>24.389999</v>
      </c>
      <c r="Q262" s="34">
        <v>21.950001</v>
      </c>
      <c r="R262" s="34">
        <v>39.360000999999997</v>
      </c>
      <c r="S262" s="34">
        <v>75.392998000000006</v>
      </c>
      <c r="T262" s="34">
        <v>18.624618999999999</v>
      </c>
      <c r="U262" s="34"/>
      <c r="V262" s="34">
        <v>4.8288849999999996</v>
      </c>
      <c r="W262" s="34">
        <v>38</v>
      </c>
      <c r="X262" s="34">
        <v>24.17</v>
      </c>
      <c r="Y262" s="34">
        <v>14.026623000000001</v>
      </c>
      <c r="Z262" s="34">
        <v>25.221764</v>
      </c>
      <c r="AA262" s="34">
        <v>79.488776999999999</v>
      </c>
      <c r="AB262" s="34">
        <v>34.543242999999997</v>
      </c>
      <c r="AC262" s="34">
        <v>13.3</v>
      </c>
      <c r="AD262" s="34">
        <v>72.529999000000004</v>
      </c>
      <c r="AE262" s="34">
        <v>24.348244000000001</v>
      </c>
      <c r="AF262" s="34">
        <v>5.79</v>
      </c>
      <c r="AG262" s="34">
        <v>227.5</v>
      </c>
      <c r="AH262" s="34">
        <v>36.745007000000001</v>
      </c>
      <c r="AI262" s="34">
        <v>89.782768000000004</v>
      </c>
      <c r="AJ262" s="34">
        <v>8.9187890000000003</v>
      </c>
      <c r="AK262" s="34">
        <v>18.02</v>
      </c>
      <c r="AL262" s="34">
        <v>2.1</v>
      </c>
      <c r="AM262" s="34">
        <v>26.330196000000001</v>
      </c>
      <c r="AN262" s="34">
        <v>33.599997999999999</v>
      </c>
      <c r="AO262" s="34">
        <v>57.388573000000001</v>
      </c>
      <c r="AP262" s="34">
        <v>6.4</v>
      </c>
      <c r="AQ262" s="34">
        <v>11.66</v>
      </c>
      <c r="AR262" s="34">
        <v>6.75</v>
      </c>
      <c r="AS262" s="34">
        <v>38.642440999999998</v>
      </c>
      <c r="AT262" s="34">
        <v>11.224990999999999</v>
      </c>
      <c r="AU262" s="34">
        <v>9.6</v>
      </c>
      <c r="AV262" s="34">
        <v>13.788579</v>
      </c>
      <c r="AW262" s="34">
        <v>30.729519</v>
      </c>
      <c r="AX262" s="34">
        <v>13.9</v>
      </c>
      <c r="AY262" s="34">
        <v>19.629999000000002</v>
      </c>
      <c r="AZ262" s="34">
        <v>63.57</v>
      </c>
      <c r="BA262" s="34">
        <v>39.57</v>
      </c>
      <c r="BB262" s="34">
        <v>24.418785</v>
      </c>
      <c r="BC262" s="34">
        <v>24.684277999999999</v>
      </c>
      <c r="BD262" s="34"/>
      <c r="BE262" s="38"/>
      <c r="BF262" s="41">
        <f t="shared" si="223"/>
        <v>2.8310454048366209E-2</v>
      </c>
      <c r="BG262" s="41">
        <f t="shared" si="224"/>
        <v>-3.0092335833588078E-2</v>
      </c>
      <c r="BH262" s="41"/>
      <c r="BI262" s="41">
        <f t="shared" si="225"/>
        <v>0.1069950101918006</v>
      </c>
      <c r="BJ262" s="41">
        <f t="shared" si="226"/>
        <v>8.4187619518395804E-2</v>
      </c>
      <c r="BK262" s="41">
        <f t="shared" si="227"/>
        <v>3.8145753981067308E-2</v>
      </c>
      <c r="BL262" s="41">
        <f t="shared" si="228"/>
        <v>-7.5829250446408794E-3</v>
      </c>
      <c r="BM262" s="41">
        <f t="shared" si="229"/>
        <v>2.1580466323032375E-2</v>
      </c>
      <c r="BN262" s="41">
        <f t="shared" si="230"/>
        <v>-4.310348197432444E-3</v>
      </c>
      <c r="BO262" s="41">
        <f t="shared" si="231"/>
        <v>2.919915469226235E-2</v>
      </c>
      <c r="BP262" s="41">
        <f t="shared" si="232"/>
        <v>-5.790472956698841E-2</v>
      </c>
      <c r="BQ262" s="41">
        <f t="shared" si="233"/>
        <v>7.2815858658283059E-3</v>
      </c>
      <c r="BR262" s="41">
        <f t="shared" si="234"/>
        <v>-9.2320353139853113E-3</v>
      </c>
      <c r="BS262" s="41">
        <f t="shared" si="235"/>
        <v>-1.0827638652063503E-2</v>
      </c>
      <c r="BT262" s="41">
        <f t="shared" si="236"/>
        <v>-8.2594132056560243E-2</v>
      </c>
      <c r="BU262" s="41">
        <f t="shared" si="237"/>
        <v>0</v>
      </c>
      <c r="BV262" s="41">
        <f t="shared" si="238"/>
        <v>1.2270092278153646E-2</v>
      </c>
      <c r="BW262" s="41">
        <f t="shared" si="239"/>
        <v>1.4963772343218496E-3</v>
      </c>
      <c r="BX262" s="47">
        <f t="shared" si="240"/>
        <v>2.5947474919137962E-2</v>
      </c>
      <c r="BY262" s="41"/>
      <c r="BZ262" s="41">
        <f t="shared" si="241"/>
        <v>-4.4783740181197795E-2</v>
      </c>
      <c r="CA262" s="41">
        <f t="shared" si="242"/>
        <v>-1.3591427203539114E-2</v>
      </c>
      <c r="CB262" s="41">
        <f t="shared" si="243"/>
        <v>7.4751178637885163E-3</v>
      </c>
      <c r="CC262" s="41">
        <f t="shared" si="244"/>
        <v>-9.6818357350486987E-3</v>
      </c>
      <c r="CD262" s="41">
        <f t="shared" si="245"/>
        <v>-2.0003869577366815E-2</v>
      </c>
      <c r="CE262" s="41">
        <f t="shared" si="246"/>
        <v>-2.2704181670320348E-2</v>
      </c>
      <c r="CF262" s="41">
        <f t="shared" si="247"/>
        <v>-1.0939136324558138E-3</v>
      </c>
      <c r="CG262" s="41">
        <f t="shared" si="222"/>
        <v>-7.7353200484206611E-3</v>
      </c>
      <c r="CH262" s="41">
        <f t="shared" si="248"/>
        <v>-1.925372496952155E-2</v>
      </c>
      <c r="CI262" s="41">
        <f t="shared" si="249"/>
        <v>-1.6927175209163713E-2</v>
      </c>
      <c r="CJ262" s="41">
        <f t="shared" si="250"/>
        <v>-1.5424470325631639E-2</v>
      </c>
      <c r="CK262" s="41">
        <f t="shared" si="251"/>
        <v>9.2735968563149342E-3</v>
      </c>
      <c r="CL262" s="41">
        <f t="shared" si="252"/>
        <v>-2.7593188739915134E-2</v>
      </c>
      <c r="CM262" s="41">
        <f t="shared" si="253"/>
        <v>1.2895065550235668E-2</v>
      </c>
      <c r="CN262" s="41">
        <f t="shared" si="254"/>
        <v>1.9810413109603606E-3</v>
      </c>
      <c r="CO262" s="41">
        <f t="shared" si="255"/>
        <v>-6.0857174293683543E-3</v>
      </c>
      <c r="CP262" s="41">
        <f t="shared" si="256"/>
        <v>-1.41846349919563E-2</v>
      </c>
      <c r="CQ262" s="41">
        <f t="shared" si="257"/>
        <v>1.3864802197631743E-3</v>
      </c>
      <c r="CR262" s="41">
        <f t="shared" si="258"/>
        <v>6.4538398121698384E-2</v>
      </c>
      <c r="CS262" s="41">
        <f t="shared" si="259"/>
        <v>1.6160988959456436E-2</v>
      </c>
      <c r="CT262" s="41">
        <f t="shared" si="260"/>
        <v>1.2578782206860185E-2</v>
      </c>
      <c r="CU262" s="41">
        <f t="shared" si="261"/>
        <v>2.5185873159901673E-2</v>
      </c>
      <c r="CV262" s="41">
        <f t="shared" si="262"/>
        <v>-2.9585820397451542E-3</v>
      </c>
      <c r="CW262" s="41">
        <f t="shared" si="263"/>
        <v>6.3330182803030379E-3</v>
      </c>
      <c r="CX262" s="41">
        <f t="shared" si="264"/>
        <v>-1.5683507931532982E-2</v>
      </c>
      <c r="CY262" s="41">
        <f t="shared" si="265"/>
        <v>4.175371410480592E-3</v>
      </c>
      <c r="CZ262" s="41">
        <f t="shared" si="266"/>
        <v>-8.7808804901647452E-3</v>
      </c>
      <c r="DA262" s="41">
        <f t="shared" si="267"/>
        <v>-1.5774203117435881E-2</v>
      </c>
      <c r="DB262" s="41">
        <f t="shared" si="268"/>
        <v>1.5953927942241684E-2</v>
      </c>
      <c r="DC262" s="41">
        <f t="shared" si="269"/>
        <v>6.6444917762323958E-3</v>
      </c>
      <c r="DD262" s="41">
        <f t="shared" si="270"/>
        <v>4.7201636882973066E-4</v>
      </c>
      <c r="DE262" s="41">
        <f t="shared" si="271"/>
        <v>1.9908748165617308E-2</v>
      </c>
      <c r="DF262" s="41">
        <f t="shared" si="272"/>
        <v>4.0226943553174129E-3</v>
      </c>
      <c r="DG262" s="41">
        <f t="shared" si="273"/>
        <v>8.6072906471410613E-3</v>
      </c>
      <c r="DH262" s="41"/>
    </row>
    <row r="263" spans="1:112">
      <c r="A263" s="43">
        <v>42229</v>
      </c>
      <c r="B263" s="34">
        <v>13.83</v>
      </c>
      <c r="C263" s="34">
        <v>5.9987969999999997</v>
      </c>
      <c r="D263" s="34"/>
      <c r="E263" s="34">
        <v>21.9</v>
      </c>
      <c r="F263" s="34">
        <v>14.81</v>
      </c>
      <c r="G263" s="34">
        <v>60.960068</v>
      </c>
      <c r="H263" s="34">
        <v>10.653040000000001</v>
      </c>
      <c r="I263" s="34">
        <v>12.15</v>
      </c>
      <c r="J263" s="34">
        <v>497.527039</v>
      </c>
      <c r="K263" s="34">
        <v>4.22</v>
      </c>
      <c r="L263" s="34">
        <v>58.09</v>
      </c>
      <c r="M263" s="34">
        <v>25.83</v>
      </c>
      <c r="N263" s="34">
        <v>39.869404000000003</v>
      </c>
      <c r="O263" s="34">
        <v>6.5</v>
      </c>
      <c r="P263" s="34">
        <v>25.549999</v>
      </c>
      <c r="Q263" s="34">
        <v>21.360001</v>
      </c>
      <c r="R263" s="34">
        <v>38.5</v>
      </c>
      <c r="S263" s="34">
        <v>75.167525999999995</v>
      </c>
      <c r="T263" s="34">
        <v>19.101662000000001</v>
      </c>
      <c r="U263" s="34"/>
      <c r="V263" s="34">
        <v>5.1145639999999997</v>
      </c>
      <c r="W263" s="34">
        <v>37.959999000000003</v>
      </c>
      <c r="X263" s="34">
        <v>24.219999000000001</v>
      </c>
      <c r="Y263" s="34">
        <v>14.465259</v>
      </c>
      <c r="Z263" s="34">
        <v>26.274405999999999</v>
      </c>
      <c r="AA263" s="34">
        <v>79.502921999999998</v>
      </c>
      <c r="AB263" s="34">
        <v>36.102657000000001</v>
      </c>
      <c r="AC263" s="34">
        <v>12.7</v>
      </c>
      <c r="AD263" s="34">
        <v>73.080001999999993</v>
      </c>
      <c r="AE263" s="34">
        <v>24.754663000000001</v>
      </c>
      <c r="AF263" s="34">
        <v>6.03</v>
      </c>
      <c r="AG263" s="34">
        <v>227.14999399999999</v>
      </c>
      <c r="AH263" s="34">
        <v>36.371997999999998</v>
      </c>
      <c r="AI263" s="34">
        <v>91.634963999999997</v>
      </c>
      <c r="AJ263" s="34">
        <v>8.9187890000000003</v>
      </c>
      <c r="AK263" s="34">
        <v>17.84</v>
      </c>
      <c r="AL263" s="34">
        <v>2.2200000000000002</v>
      </c>
      <c r="AM263" s="34">
        <v>26.476118</v>
      </c>
      <c r="AN263" s="34">
        <v>33</v>
      </c>
      <c r="AO263" s="34">
        <v>54.908572999999997</v>
      </c>
      <c r="AP263" s="34">
        <v>6.38</v>
      </c>
      <c r="AQ263" s="34">
        <v>11.83</v>
      </c>
      <c r="AR263" s="34">
        <v>6.92</v>
      </c>
      <c r="AS263" s="34">
        <v>38.349696999999999</v>
      </c>
      <c r="AT263" s="34">
        <v>11.477134</v>
      </c>
      <c r="AU263" s="34">
        <v>9.4499999999999993</v>
      </c>
      <c r="AV263" s="34">
        <v>13.854062000000001</v>
      </c>
      <c r="AW263" s="34">
        <v>30.990649999999999</v>
      </c>
      <c r="AX263" s="34">
        <v>14.24</v>
      </c>
      <c r="AY263" s="34">
        <v>19.969999000000001</v>
      </c>
      <c r="AZ263" s="34">
        <v>64.379997000000003</v>
      </c>
      <c r="BA263" s="34">
        <v>40.790000999999997</v>
      </c>
      <c r="BB263" s="34">
        <v>24.276192000000002</v>
      </c>
      <c r="BC263" s="34">
        <v>25.011220999999999</v>
      </c>
      <c r="BD263" s="34"/>
      <c r="BE263" s="38"/>
      <c r="BF263" s="41">
        <f t="shared" si="223"/>
        <v>-3.5515096163413605E-2</v>
      </c>
      <c r="BG263" s="41">
        <f t="shared" si="224"/>
        <v>3.7966495051906621E-2</v>
      </c>
      <c r="BH263" s="41"/>
      <c r="BI263" s="41">
        <f t="shared" si="225"/>
        <v>3.7687642331771902E-2</v>
      </c>
      <c r="BJ263" s="41">
        <f t="shared" si="226"/>
        <v>-2.0054148004940747E-2</v>
      </c>
      <c r="BK263" s="41">
        <f t="shared" si="227"/>
        <v>8.5184366776323104E-3</v>
      </c>
      <c r="BL263" s="41">
        <f t="shared" si="228"/>
        <v>1.8850764502703711E-2</v>
      </c>
      <c r="BM263" s="41">
        <f t="shared" si="229"/>
        <v>3.6885992176931386E-2</v>
      </c>
      <c r="BN263" s="41">
        <f t="shared" si="230"/>
        <v>2.5587788831867055E-2</v>
      </c>
      <c r="BO263" s="41">
        <f t="shared" si="231"/>
        <v>1.1919092237210284E-2</v>
      </c>
      <c r="BP263" s="41">
        <f t="shared" si="232"/>
        <v>8.6108675895733258E-4</v>
      </c>
      <c r="BQ263" s="41">
        <f t="shared" si="233"/>
        <v>4.0289849710368197E-2</v>
      </c>
      <c r="BR263" s="41">
        <f t="shared" si="234"/>
        <v>1.4167796227813933E-2</v>
      </c>
      <c r="BS263" s="41">
        <f t="shared" si="235"/>
        <v>1.0827638652063393E-2</v>
      </c>
      <c r="BT263" s="41">
        <f t="shared" si="236"/>
        <v>4.6464106283351347E-2</v>
      </c>
      <c r="BU263" s="41">
        <f t="shared" si="237"/>
        <v>-2.7247124170793491E-2</v>
      </c>
      <c r="BV263" s="41">
        <f t="shared" si="238"/>
        <v>-2.2091856296817848E-2</v>
      </c>
      <c r="BW263" s="41">
        <f t="shared" si="239"/>
        <v>-2.9951033984501208E-3</v>
      </c>
      <c r="BX263" s="47">
        <f t="shared" si="240"/>
        <v>2.5291039293193884E-2</v>
      </c>
      <c r="BY263" s="41"/>
      <c r="BZ263" s="41">
        <f t="shared" si="241"/>
        <v>5.7476564125308882E-2</v>
      </c>
      <c r="CA263" s="41">
        <f t="shared" si="242"/>
        <v>-1.053212328178394E-3</v>
      </c>
      <c r="CB263" s="41">
        <f t="shared" si="243"/>
        <v>2.0665021213620094E-3</v>
      </c>
      <c r="CC263" s="41">
        <f t="shared" si="244"/>
        <v>3.0792676917800136E-2</v>
      </c>
      <c r="CD263" s="41">
        <f t="shared" si="245"/>
        <v>4.0888036887285276E-2</v>
      </c>
      <c r="CE263" s="41">
        <f t="shared" si="246"/>
        <v>1.7793381825951331E-4</v>
      </c>
      <c r="CF263" s="41">
        <f t="shared" si="247"/>
        <v>4.4154504286698308E-2</v>
      </c>
      <c r="CG263" s="41">
        <f t="shared" si="222"/>
        <v>1.2859157048290179E-2</v>
      </c>
      <c r="CH263" s="41">
        <f t="shared" si="248"/>
        <v>7.5545032891516043E-3</v>
      </c>
      <c r="CI263" s="41">
        <f t="shared" si="249"/>
        <v>1.6554143370836261E-2</v>
      </c>
      <c r="CJ263" s="41">
        <f t="shared" si="250"/>
        <v>4.0614719154190342E-2</v>
      </c>
      <c r="CK263" s="41">
        <f t="shared" si="251"/>
        <v>-1.5396725998569327E-3</v>
      </c>
      <c r="CL263" s="41">
        <f t="shared" si="252"/>
        <v>-1.0203159606613587E-2</v>
      </c>
      <c r="CM263" s="41">
        <f t="shared" si="253"/>
        <v>2.041983810822387E-2</v>
      </c>
      <c r="CN263" s="41">
        <f t="shared" si="254"/>
        <v>0</v>
      </c>
      <c r="CO263" s="41">
        <f t="shared" si="255"/>
        <v>-1.0039125028328542E-2</v>
      </c>
      <c r="CP263" s="41">
        <f t="shared" si="256"/>
        <v>5.5569851154810786E-2</v>
      </c>
      <c r="CQ263" s="41">
        <f t="shared" si="257"/>
        <v>5.5267016525782408E-3</v>
      </c>
      <c r="CR263" s="41">
        <f t="shared" si="258"/>
        <v>-1.8018445978866992E-2</v>
      </c>
      <c r="CS263" s="41">
        <f t="shared" si="259"/>
        <v>-4.417571387932457E-2</v>
      </c>
      <c r="CT263" s="41">
        <f t="shared" si="260"/>
        <v>-3.1298930089277044E-3</v>
      </c>
      <c r="CU263" s="41">
        <f t="shared" si="261"/>
        <v>1.4474497067949175E-2</v>
      </c>
      <c r="CV263" s="41">
        <f t="shared" si="262"/>
        <v>2.4873264745139755E-2</v>
      </c>
      <c r="CW263" s="41">
        <f t="shared" si="263"/>
        <v>-7.6045533574356236E-3</v>
      </c>
      <c r="CX263" s="41">
        <f t="shared" si="264"/>
        <v>2.2214076309076451E-2</v>
      </c>
      <c r="CY263" s="41">
        <f t="shared" si="265"/>
        <v>-1.5748356968139168E-2</v>
      </c>
      <c r="CZ263" s="41">
        <f t="shared" si="266"/>
        <v>4.7378340218469572E-3</v>
      </c>
      <c r="DA263" s="41">
        <f t="shared" si="267"/>
        <v>8.4618225245909218E-3</v>
      </c>
      <c r="DB263" s="41">
        <f t="shared" si="268"/>
        <v>2.4166065847183529E-2</v>
      </c>
      <c r="DC263" s="41">
        <f t="shared" si="269"/>
        <v>1.7172140006676488E-2</v>
      </c>
      <c r="DD263" s="41">
        <f t="shared" si="270"/>
        <v>1.2661318324021138E-2</v>
      </c>
      <c r="DE263" s="41">
        <f t="shared" si="271"/>
        <v>3.0365722447946386E-2</v>
      </c>
      <c r="DF263" s="41">
        <f t="shared" si="272"/>
        <v>-5.856596156714293E-3</v>
      </c>
      <c r="DG263" s="41">
        <f t="shared" si="273"/>
        <v>1.3158041418075875E-2</v>
      </c>
      <c r="DH263" s="41"/>
    </row>
    <row r="264" spans="1:112">
      <c r="A264" s="43">
        <v>42230</v>
      </c>
      <c r="B264" s="34">
        <v>10.01</v>
      </c>
      <c r="C264" s="34">
        <v>6.0634899999999998</v>
      </c>
      <c r="D264" s="34"/>
      <c r="E264" s="34">
        <v>22.450001</v>
      </c>
      <c r="F264" s="34">
        <v>599.20001200000002</v>
      </c>
      <c r="G264" s="34">
        <v>65.115189000000001</v>
      </c>
      <c r="H264" s="34">
        <v>10.732614</v>
      </c>
      <c r="I264" s="34">
        <v>12.33</v>
      </c>
      <c r="J264" s="34">
        <v>498.574432</v>
      </c>
      <c r="K264" s="34">
        <v>4.01</v>
      </c>
      <c r="L264" s="34">
        <v>56.169998</v>
      </c>
      <c r="M264" s="34">
        <v>25.860001</v>
      </c>
      <c r="N264" s="34">
        <v>38.822429999999997</v>
      </c>
      <c r="O264" s="34">
        <v>6.49</v>
      </c>
      <c r="P264" s="34">
        <v>25.030000999999999</v>
      </c>
      <c r="Q264" s="34">
        <v>21.299999</v>
      </c>
      <c r="R264" s="34">
        <v>34.470001000000003</v>
      </c>
      <c r="S264" s="34">
        <v>74.397155999999995</v>
      </c>
      <c r="T264" s="34">
        <v>17.362435999999999</v>
      </c>
      <c r="U264" s="34"/>
      <c r="V264" s="34">
        <v>5.0408419999999996</v>
      </c>
      <c r="W264" s="34">
        <v>38.090000000000003</v>
      </c>
      <c r="X264" s="34">
        <v>24.57</v>
      </c>
      <c r="Y264" s="34">
        <v>14.153339000000001</v>
      </c>
      <c r="Z264" s="34">
        <v>25.865044000000001</v>
      </c>
      <c r="AA264" s="34">
        <v>78.031295999999998</v>
      </c>
      <c r="AB264" s="34">
        <v>36.263320999999998</v>
      </c>
      <c r="AC264" s="34">
        <v>12.31</v>
      </c>
      <c r="AD264" s="34">
        <v>74.430000000000007</v>
      </c>
      <c r="AE264" s="34">
        <v>24.680765000000001</v>
      </c>
      <c r="AF264" s="34">
        <v>5.94</v>
      </c>
      <c r="AG264" s="34">
        <v>225.40000900000001</v>
      </c>
      <c r="AH264" s="34">
        <v>37.154392000000001</v>
      </c>
      <c r="AI264" s="34">
        <v>91.469245999999998</v>
      </c>
      <c r="AJ264" s="34">
        <v>8.9457310000000003</v>
      </c>
      <c r="AK264" s="34">
        <v>17.889999</v>
      </c>
      <c r="AL264" s="34">
        <v>2.35</v>
      </c>
      <c r="AM264" s="34">
        <v>26.339312</v>
      </c>
      <c r="AN264" s="34">
        <v>33.800002999999997</v>
      </c>
      <c r="AO264" s="34">
        <v>53.685715000000002</v>
      </c>
      <c r="AP264" s="34">
        <v>6.43</v>
      </c>
      <c r="AQ264" s="34">
        <v>12</v>
      </c>
      <c r="AR264" s="34">
        <v>6.85</v>
      </c>
      <c r="AS264" s="34">
        <v>37.715420000000002</v>
      </c>
      <c r="AT264" s="34">
        <v>11.682584</v>
      </c>
      <c r="AU264" s="34">
        <v>9.2200000000000006</v>
      </c>
      <c r="AV264" s="34">
        <v>13.797934</v>
      </c>
      <c r="AW264" s="34">
        <v>30.956955000000001</v>
      </c>
      <c r="AX264" s="34">
        <v>14.31</v>
      </c>
      <c r="AY264" s="34">
        <v>19.360001</v>
      </c>
      <c r="AZ264" s="34">
        <v>66.830001999999993</v>
      </c>
      <c r="BA264" s="34">
        <v>42.48</v>
      </c>
      <c r="BB264" s="34">
        <v>23.135462</v>
      </c>
      <c r="BC264" s="34">
        <v>25.117000999999998</v>
      </c>
      <c r="BD264" s="34"/>
      <c r="BE264" s="38"/>
      <c r="BF264" s="41">
        <f t="shared" si="223"/>
        <v>-0.32325555234953762</v>
      </c>
      <c r="BG264" s="41">
        <f t="shared" si="224"/>
        <v>1.0726592775605644E-2</v>
      </c>
      <c r="BH264" s="41"/>
      <c r="BI264" s="41">
        <f t="shared" si="225"/>
        <v>2.4804021909237129E-2</v>
      </c>
      <c r="BJ264" s="41">
        <f t="shared" si="226"/>
        <v>3.7002928239500044</v>
      </c>
      <c r="BK264" s="41">
        <f t="shared" si="227"/>
        <v>6.5938813109135755E-2</v>
      </c>
      <c r="BL264" s="41">
        <f t="shared" si="228"/>
        <v>7.4418455700008658E-3</v>
      </c>
      <c r="BM264" s="41">
        <f t="shared" si="229"/>
        <v>1.4706147389695487E-2</v>
      </c>
      <c r="BN264" s="41">
        <f t="shared" si="230"/>
        <v>2.1029853212857072E-3</v>
      </c>
      <c r="BO264" s="41">
        <f t="shared" si="231"/>
        <v>-5.1043886729442635E-2</v>
      </c>
      <c r="BP264" s="41">
        <f t="shared" si="232"/>
        <v>-3.3610761066295937E-2</v>
      </c>
      <c r="BQ264" s="41">
        <f t="shared" si="233"/>
        <v>1.1608049057219489E-3</v>
      </c>
      <c r="BR264" s="41">
        <f t="shared" si="234"/>
        <v>-2.6611040317168586E-2</v>
      </c>
      <c r="BS264" s="41">
        <f t="shared" si="235"/>
        <v>-1.5396461855927501E-3</v>
      </c>
      <c r="BT264" s="41">
        <f t="shared" si="236"/>
        <v>-2.0562132115029934E-2</v>
      </c>
      <c r="BU264" s="41">
        <f t="shared" si="237"/>
        <v>-2.8130351414509523E-3</v>
      </c>
      <c r="BV264" s="41">
        <f t="shared" si="238"/>
        <v>-0.11056883175423093</v>
      </c>
      <c r="BW264" s="41">
        <f t="shared" si="239"/>
        <v>-1.0301587279809956E-2</v>
      </c>
      <c r="BX264" s="47">
        <f t="shared" si="240"/>
        <v>-9.5466325005186689E-2</v>
      </c>
      <c r="BY264" s="41"/>
      <c r="BZ264" s="41">
        <f t="shared" si="241"/>
        <v>-1.4519024657017191E-2</v>
      </c>
      <c r="CA264" s="41">
        <f t="shared" si="242"/>
        <v>3.4188330923054437E-3</v>
      </c>
      <c r="CB264" s="41">
        <f t="shared" si="243"/>
        <v>1.4347489696333903E-2</v>
      </c>
      <c r="CC264" s="41">
        <f t="shared" si="244"/>
        <v>-2.1799275572682887E-2</v>
      </c>
      <c r="CD264" s="41">
        <f t="shared" si="245"/>
        <v>-1.570290487198947E-2</v>
      </c>
      <c r="CE264" s="41">
        <f t="shared" si="246"/>
        <v>-1.8683798714547437E-2</v>
      </c>
      <c r="CF264" s="41">
        <f t="shared" si="247"/>
        <v>4.4403259215947573E-3</v>
      </c>
      <c r="CG264" s="41">
        <f t="shared" si="222"/>
        <v>1.1854499534548599E-2</v>
      </c>
      <c r="CH264" s="41">
        <f t="shared" si="248"/>
        <v>1.8304327494745198E-2</v>
      </c>
      <c r="CI264" s="41">
        <f t="shared" si="249"/>
        <v>-2.9896799939846371E-3</v>
      </c>
      <c r="CJ264" s="41">
        <f t="shared" si="250"/>
        <v>-1.5037877364540446E-2</v>
      </c>
      <c r="CK264" s="41">
        <f t="shared" si="251"/>
        <v>-7.7339242564579969E-3</v>
      </c>
      <c r="CL264" s="41">
        <f t="shared" si="252"/>
        <v>2.128279471819192E-2</v>
      </c>
      <c r="CM264" s="41">
        <f t="shared" si="253"/>
        <v>-1.8100954123027127E-3</v>
      </c>
      <c r="CN264" s="41">
        <f t="shared" si="254"/>
        <v>3.0162602103086947E-3</v>
      </c>
      <c r="CO264" s="41">
        <f t="shared" si="255"/>
        <v>2.7987144716135463E-3</v>
      </c>
      <c r="CP264" s="41">
        <f t="shared" si="256"/>
        <v>5.6908132271879373E-2</v>
      </c>
      <c r="CQ264" s="41">
        <f t="shared" si="257"/>
        <v>-5.1805431089660143E-3</v>
      </c>
      <c r="CR264" s="41">
        <f t="shared" si="258"/>
        <v>2.3953329779885322E-2</v>
      </c>
      <c r="CS264" s="41">
        <f t="shared" si="259"/>
        <v>-2.2522541743755304E-2</v>
      </c>
      <c r="CT264" s="41">
        <f t="shared" si="260"/>
        <v>7.8064408928294922E-3</v>
      </c>
      <c r="CU264" s="41">
        <f t="shared" si="261"/>
        <v>1.4267971797704816E-2</v>
      </c>
      <c r="CV264" s="41">
        <f t="shared" si="262"/>
        <v>-1.0167117355444313E-2</v>
      </c>
      <c r="CW264" s="41">
        <f t="shared" si="263"/>
        <v>-1.6677597473093945E-2</v>
      </c>
      <c r="CX264" s="41">
        <f t="shared" si="264"/>
        <v>1.7742477653073324E-2</v>
      </c>
      <c r="CY264" s="41">
        <f t="shared" si="265"/>
        <v>-2.4639703937148798E-2</v>
      </c>
      <c r="CZ264" s="41">
        <f t="shared" si="266"/>
        <v>-4.059604021657854E-3</v>
      </c>
      <c r="DA264" s="41">
        <f t="shared" si="267"/>
        <v>-1.0878549161978282E-3</v>
      </c>
      <c r="DB264" s="41">
        <f t="shared" si="268"/>
        <v>4.9036875845297756E-3</v>
      </c>
      <c r="DC264" s="41">
        <f t="shared" si="269"/>
        <v>-3.1021963851287838E-2</v>
      </c>
      <c r="DD264" s="41">
        <f t="shared" si="270"/>
        <v>3.7349132177319284E-2</v>
      </c>
      <c r="DE264" s="41">
        <f t="shared" si="271"/>
        <v>4.0596399088403984E-2</v>
      </c>
      <c r="DF264" s="41">
        <f t="shared" si="272"/>
        <v>-4.8129525085919542E-2</v>
      </c>
      <c r="DG264" s="41">
        <f t="shared" si="273"/>
        <v>4.2203833604760104E-3</v>
      </c>
      <c r="DH264" s="41"/>
    </row>
    <row r="265" spans="1:112">
      <c r="A265" s="43">
        <v>42233</v>
      </c>
      <c r="B265" s="34">
        <v>10.99</v>
      </c>
      <c r="C265" s="34">
        <v>6.2164000000000001</v>
      </c>
      <c r="D265" s="34"/>
      <c r="E265" s="34">
        <v>22.4</v>
      </c>
      <c r="F265" s="34">
        <v>599.59997599999997</v>
      </c>
      <c r="G265" s="34">
        <v>64.635047999999998</v>
      </c>
      <c r="H265" s="34">
        <v>11.050910999999999</v>
      </c>
      <c r="I265" s="34">
        <v>12.31</v>
      </c>
      <c r="J265" s="34">
        <v>499.62188700000002</v>
      </c>
      <c r="K265" s="34">
        <v>3.84</v>
      </c>
      <c r="L265" s="34">
        <v>56.959999000000003</v>
      </c>
      <c r="M265" s="34">
        <v>25.969999000000001</v>
      </c>
      <c r="N265" s="34">
        <v>38.803733999999999</v>
      </c>
      <c r="O265" s="34">
        <v>6.51</v>
      </c>
      <c r="P265" s="34">
        <v>26.040001</v>
      </c>
      <c r="Q265" s="34">
        <v>21.559999000000001</v>
      </c>
      <c r="R265" s="34">
        <v>34.369999</v>
      </c>
      <c r="S265" s="34">
        <v>74.152901</v>
      </c>
      <c r="T265" s="34">
        <v>17.521452</v>
      </c>
      <c r="U265" s="34"/>
      <c r="V265" s="34">
        <v>5.0777029999999996</v>
      </c>
      <c r="W265" s="34">
        <v>38.150002000000001</v>
      </c>
      <c r="X265" s="34">
        <v>23.99</v>
      </c>
      <c r="Y265" s="34">
        <v>14.260562999999999</v>
      </c>
      <c r="Z265" s="34">
        <v>26.007066999999999</v>
      </c>
      <c r="AA265" s="34">
        <v>78.377983</v>
      </c>
      <c r="AB265" s="34">
        <v>36.962685</v>
      </c>
      <c r="AC265" s="34">
        <v>12</v>
      </c>
      <c r="AD265" s="34">
        <v>74.459998999999996</v>
      </c>
      <c r="AE265" s="34">
        <v>24.773693000000002</v>
      </c>
      <c r="AF265" s="34">
        <v>6.01</v>
      </c>
      <c r="AG265" s="34">
        <v>245.35000600000001</v>
      </c>
      <c r="AH265" s="34">
        <v>36.890568000000002</v>
      </c>
      <c r="AI265" s="34">
        <v>86.117371000000006</v>
      </c>
      <c r="AJ265" s="34">
        <v>9.0116929999999993</v>
      </c>
      <c r="AK265" s="34">
        <v>18.780000999999999</v>
      </c>
      <c r="AL265" s="34">
        <v>2.16</v>
      </c>
      <c r="AM265" s="34">
        <v>26.558202999999999</v>
      </c>
      <c r="AN265" s="34">
        <v>32.299999</v>
      </c>
      <c r="AO265" s="34">
        <v>55.177143000000001</v>
      </c>
      <c r="AP265" s="34">
        <v>6.56</v>
      </c>
      <c r="AQ265" s="34">
        <v>11.75</v>
      </c>
      <c r="AR265" s="34">
        <v>6.85</v>
      </c>
      <c r="AS265" s="34">
        <v>38.788822000000003</v>
      </c>
      <c r="AT265" s="34">
        <v>11.841343</v>
      </c>
      <c r="AU265" s="34">
        <v>8.9</v>
      </c>
      <c r="AV265" s="34">
        <v>13.713742</v>
      </c>
      <c r="AW265" s="34">
        <v>31.209662999999999</v>
      </c>
      <c r="AX265" s="34">
        <v>14.27</v>
      </c>
      <c r="AY265" s="34">
        <v>19.34</v>
      </c>
      <c r="AZ265" s="34">
        <v>66.650002000000001</v>
      </c>
      <c r="BA265" s="34">
        <v>44.91</v>
      </c>
      <c r="BB265" s="34">
        <v>23.269141999999999</v>
      </c>
      <c r="BC265" s="34">
        <v>25.126615999999999</v>
      </c>
      <c r="BD265" s="34"/>
      <c r="BE265" s="38"/>
      <c r="BF265" s="41">
        <f t="shared" si="223"/>
        <v>9.340117508840079E-2</v>
      </c>
      <c r="BG265" s="41">
        <f t="shared" si="224"/>
        <v>2.4905419158471366E-2</v>
      </c>
      <c r="BH265" s="41"/>
      <c r="BI265" s="41">
        <f t="shared" si="225"/>
        <v>-2.2296998706980175E-3</v>
      </c>
      <c r="BJ265" s="41">
        <f t="shared" si="226"/>
        <v>6.6727397204552254E-4</v>
      </c>
      <c r="BK265" s="41">
        <f t="shared" si="227"/>
        <v>-7.4010376051323757E-3</v>
      </c>
      <c r="BL265" s="41">
        <f t="shared" si="228"/>
        <v>2.9225725001538749E-2</v>
      </c>
      <c r="BM265" s="41">
        <f t="shared" si="229"/>
        <v>-1.6233769798907488E-3</v>
      </c>
      <c r="BN265" s="41">
        <f t="shared" si="230"/>
        <v>2.0986961472892131E-3</v>
      </c>
      <c r="BO265" s="41">
        <f t="shared" si="231"/>
        <v>-4.3318874718842354E-2</v>
      </c>
      <c r="BP265" s="41">
        <f t="shared" si="232"/>
        <v>1.396647860939524E-2</v>
      </c>
      <c r="BQ265" s="41">
        <f t="shared" si="233"/>
        <v>4.2445751552170332E-3</v>
      </c>
      <c r="BR265" s="41">
        <f t="shared" si="234"/>
        <v>-4.8169326933376742E-4</v>
      </c>
      <c r="BS265" s="41">
        <f t="shared" si="235"/>
        <v>3.0769255044790986E-3</v>
      </c>
      <c r="BT265" s="41">
        <f t="shared" si="236"/>
        <v>3.9558710347085968E-2</v>
      </c>
      <c r="BU265" s="41">
        <f t="shared" si="237"/>
        <v>1.2132673891584615E-2</v>
      </c>
      <c r="BV265" s="41">
        <f t="shared" si="238"/>
        <v>-2.9053477729066484E-3</v>
      </c>
      <c r="BW265" s="41">
        <f t="shared" si="239"/>
        <v>-3.2885240848123257E-3</v>
      </c>
      <c r="BX265" s="47">
        <f t="shared" si="240"/>
        <v>9.1169368179323512E-3</v>
      </c>
      <c r="BY265" s="41"/>
      <c r="BZ265" s="41">
        <f t="shared" si="241"/>
        <v>7.2858623566903532E-3</v>
      </c>
      <c r="CA265" s="41">
        <f t="shared" si="242"/>
        <v>1.5740296645913722E-3</v>
      </c>
      <c r="CB265" s="41">
        <f t="shared" si="243"/>
        <v>-2.3889109681484645E-2</v>
      </c>
      <c r="CC265" s="41">
        <f t="shared" si="244"/>
        <v>7.5473272889662645E-3</v>
      </c>
      <c r="CD265" s="41">
        <f t="shared" si="245"/>
        <v>5.475904186202243E-3</v>
      </c>
      <c r="CE265" s="41">
        <f t="shared" si="246"/>
        <v>4.4330818475771848E-3</v>
      </c>
      <c r="CF265" s="41">
        <f t="shared" si="247"/>
        <v>1.9102100578744407E-2</v>
      </c>
      <c r="CG265" s="41">
        <f t="shared" si="222"/>
        <v>-1.9550133922789294E-2</v>
      </c>
      <c r="CH265" s="41">
        <f t="shared" si="248"/>
        <v>4.0296864272179914E-4</v>
      </c>
      <c r="CI265" s="41">
        <f t="shared" si="249"/>
        <v>3.7581287160239965E-3</v>
      </c>
      <c r="CJ265" s="41">
        <f t="shared" si="250"/>
        <v>1.1715615172562545E-2</v>
      </c>
      <c r="CK265" s="41">
        <f t="shared" si="251"/>
        <v>8.4809145456082244E-2</v>
      </c>
      <c r="CL265" s="41">
        <f t="shared" si="252"/>
        <v>-7.1260789778615869E-3</v>
      </c>
      <c r="CM265" s="41">
        <f t="shared" si="253"/>
        <v>-6.0291661635660972E-2</v>
      </c>
      <c r="CN265" s="41">
        <f t="shared" si="254"/>
        <v>7.3465210457097476E-3</v>
      </c>
      <c r="CO265" s="41">
        <f t="shared" si="255"/>
        <v>4.8550685404774675E-2</v>
      </c>
      <c r="CP265" s="41">
        <f t="shared" si="256"/>
        <v>-8.4307106459993966E-2</v>
      </c>
      <c r="CQ265" s="41">
        <f t="shared" si="257"/>
        <v>8.2760881824136753E-3</v>
      </c>
      <c r="CR265" s="41">
        <f t="shared" si="258"/>
        <v>-4.539369197750745E-2</v>
      </c>
      <c r="CS265" s="41">
        <f t="shared" si="259"/>
        <v>2.7401840213916256E-2</v>
      </c>
      <c r="CT265" s="41">
        <f t="shared" si="260"/>
        <v>2.0016064706469536E-2</v>
      </c>
      <c r="CU265" s="41">
        <f t="shared" si="261"/>
        <v>-2.1053409197832381E-2</v>
      </c>
      <c r="CV265" s="41">
        <f t="shared" si="262"/>
        <v>0</v>
      </c>
      <c r="CW265" s="41">
        <f t="shared" si="263"/>
        <v>2.8063082942712661E-2</v>
      </c>
      <c r="CX265" s="41">
        <f t="shared" si="264"/>
        <v>1.3497866268915722E-2</v>
      </c>
      <c r="CY265" s="41">
        <f t="shared" si="265"/>
        <v>-3.5323760830408356E-2</v>
      </c>
      <c r="CZ265" s="41">
        <f t="shared" si="266"/>
        <v>-6.1204750172762909E-3</v>
      </c>
      <c r="DA265" s="41">
        <f t="shared" si="267"/>
        <v>8.13006723177713E-3</v>
      </c>
      <c r="DB265" s="41">
        <f t="shared" si="268"/>
        <v>-2.7991620796145775E-3</v>
      </c>
      <c r="DC265" s="41">
        <f t="shared" si="269"/>
        <v>-1.033643476173955E-3</v>
      </c>
      <c r="DD265" s="41">
        <f t="shared" si="270"/>
        <v>-2.6970348174387192E-3</v>
      </c>
      <c r="DE265" s="41">
        <f t="shared" si="271"/>
        <v>5.5627110165963251E-2</v>
      </c>
      <c r="DF265" s="41">
        <f t="shared" si="272"/>
        <v>5.7615132236655516E-3</v>
      </c>
      <c r="DG265" s="41">
        <f t="shared" si="273"/>
        <v>3.8273518872551394E-4</v>
      </c>
      <c r="DH265" s="41"/>
    </row>
    <row r="266" spans="1:112">
      <c r="A266" s="43">
        <v>42234</v>
      </c>
      <c r="B266" s="34">
        <v>11.05</v>
      </c>
      <c r="C266" s="34">
        <v>6.1634690000000001</v>
      </c>
      <c r="D266" s="34"/>
      <c r="E266" s="34">
        <v>21.23</v>
      </c>
      <c r="F266" s="34">
        <v>600.79998799999998</v>
      </c>
      <c r="G266" s="34">
        <v>63.988689000000001</v>
      </c>
      <c r="H266" s="34">
        <v>11.060858</v>
      </c>
      <c r="I266" s="34">
        <v>12.59</v>
      </c>
      <c r="J266" s="34">
        <v>521.61785899999995</v>
      </c>
      <c r="K266" s="34">
        <v>3.72</v>
      </c>
      <c r="L266" s="34">
        <v>59.779998999999997</v>
      </c>
      <c r="M266" s="34">
        <v>26.59</v>
      </c>
      <c r="N266" s="34">
        <v>39.355263000000001</v>
      </c>
      <c r="O266" s="34">
        <v>6.54</v>
      </c>
      <c r="P266" s="34">
        <v>27.9</v>
      </c>
      <c r="Q266" s="34">
        <v>22.07</v>
      </c>
      <c r="R266" s="34">
        <v>34.82</v>
      </c>
      <c r="S266" s="34">
        <v>73.053711000000007</v>
      </c>
      <c r="T266" s="34">
        <v>17.839483000000001</v>
      </c>
      <c r="U266" s="34"/>
      <c r="V266" s="34">
        <v>4.9671180000000001</v>
      </c>
      <c r="W266" s="34">
        <v>37.810001</v>
      </c>
      <c r="X266" s="34">
        <v>24.030000999999999</v>
      </c>
      <c r="Y266" s="34">
        <v>14.367782999999999</v>
      </c>
      <c r="Z266" s="34">
        <v>25.614415999999999</v>
      </c>
      <c r="AA266" s="34">
        <v>77.578475999999995</v>
      </c>
      <c r="AB266" s="34">
        <v>37.057200999999999</v>
      </c>
      <c r="AC266" s="34">
        <v>11.85</v>
      </c>
      <c r="AD266" s="34">
        <v>73.720000999999996</v>
      </c>
      <c r="AE266" s="34">
        <v>24.429869</v>
      </c>
      <c r="AF266" s="34">
        <v>6</v>
      </c>
      <c r="AG266" s="34">
        <v>242.199997</v>
      </c>
      <c r="AH266" s="34">
        <v>37.472808999999998</v>
      </c>
      <c r="AI266" s="34">
        <v>85.629943999999995</v>
      </c>
      <c r="AJ266" s="34">
        <v>9.0116929999999993</v>
      </c>
      <c r="AK266" s="34">
        <v>18.170000000000002</v>
      </c>
      <c r="AL266" s="34">
        <v>2.14</v>
      </c>
      <c r="AM266" s="34">
        <v>26.49436</v>
      </c>
      <c r="AN266" s="34">
        <v>34.700001</v>
      </c>
      <c r="AO266" s="34">
        <v>53.714286999999999</v>
      </c>
      <c r="AP266" s="34">
        <v>6.21</v>
      </c>
      <c r="AQ266" s="34">
        <v>11.4</v>
      </c>
      <c r="AR266" s="34">
        <v>6.77</v>
      </c>
      <c r="AS266" s="34">
        <v>38.544860999999997</v>
      </c>
      <c r="AT266" s="34">
        <v>11.794648</v>
      </c>
      <c r="AU266" s="34">
        <v>8.8699999999999992</v>
      </c>
      <c r="AV266" s="34">
        <v>13.657616000000001</v>
      </c>
      <c r="AW266" s="34">
        <v>31.251785000000002</v>
      </c>
      <c r="AX266" s="34">
        <v>14.38</v>
      </c>
      <c r="AY266" s="34">
        <v>18.670000000000002</v>
      </c>
      <c r="AZ266" s="34">
        <v>66.760002</v>
      </c>
      <c r="BA266" s="34">
        <v>45.380001</v>
      </c>
      <c r="BB266" s="34">
        <v>24.329664000000001</v>
      </c>
      <c r="BC266" s="34">
        <v>25.049686000000001</v>
      </c>
      <c r="BD266" s="34"/>
      <c r="BE266" s="38"/>
      <c r="BF266" s="41">
        <f t="shared" si="223"/>
        <v>5.4446595482317639E-3</v>
      </c>
      <c r="BG266" s="41">
        <f t="shared" si="224"/>
        <v>-8.5511926723308655E-3</v>
      </c>
      <c r="BH266" s="41"/>
      <c r="BI266" s="41">
        <f t="shared" si="225"/>
        <v>-5.3645683145829307E-2</v>
      </c>
      <c r="BJ266" s="41">
        <f t="shared" si="226"/>
        <v>1.9993542747986856E-3</v>
      </c>
      <c r="BK266" s="41">
        <f t="shared" si="227"/>
        <v>-1.0050469002024415E-2</v>
      </c>
      <c r="BL266" s="41">
        <f t="shared" si="228"/>
        <v>8.9970193438424113E-4</v>
      </c>
      <c r="BM266" s="41">
        <f t="shared" si="229"/>
        <v>2.2490907859893629E-2</v>
      </c>
      <c r="BN266" s="41">
        <f t="shared" si="230"/>
        <v>4.3083662567602057E-2</v>
      </c>
      <c r="BO266" s="41">
        <f t="shared" si="231"/>
        <v>-3.1748698314580187E-2</v>
      </c>
      <c r="BP266" s="41">
        <f t="shared" si="232"/>
        <v>4.8321890580248529E-2</v>
      </c>
      <c r="BQ266" s="41">
        <f t="shared" si="233"/>
        <v>2.3593218086240562E-2</v>
      </c>
      <c r="BR266" s="41">
        <f t="shared" si="234"/>
        <v>1.4113235219445087E-2</v>
      </c>
      <c r="BS266" s="41">
        <f t="shared" si="235"/>
        <v>4.5977092486295494E-3</v>
      </c>
      <c r="BT266" s="41">
        <f t="shared" si="236"/>
        <v>6.899283308449447E-2</v>
      </c>
      <c r="BU266" s="41">
        <f t="shared" si="237"/>
        <v>2.3379520610038961E-2</v>
      </c>
      <c r="BV266" s="41">
        <f t="shared" si="238"/>
        <v>1.3007872573442008E-2</v>
      </c>
      <c r="BW266" s="41">
        <f t="shared" si="239"/>
        <v>-1.4934253489411633E-2</v>
      </c>
      <c r="BX266" s="47">
        <f t="shared" si="240"/>
        <v>1.7988188124823421E-2</v>
      </c>
      <c r="BY266" s="41"/>
      <c r="BZ266" s="41">
        <f t="shared" si="241"/>
        <v>-2.201920134060854E-2</v>
      </c>
      <c r="CA266" s="41">
        <f t="shared" si="242"/>
        <v>-8.952165804233447E-3</v>
      </c>
      <c r="CB266" s="41">
        <f t="shared" si="243"/>
        <v>1.6660145114218955E-3</v>
      </c>
      <c r="CC266" s="41">
        <f t="shared" si="244"/>
        <v>7.4905131663989153E-3</v>
      </c>
      <c r="CD266" s="41">
        <f t="shared" si="245"/>
        <v>-1.5212990790638309E-2</v>
      </c>
      <c r="CE266" s="41">
        <f t="shared" si="246"/>
        <v>-1.0253041254194163E-2</v>
      </c>
      <c r="CF266" s="41">
        <f t="shared" si="247"/>
        <v>2.5538015924171874E-3</v>
      </c>
      <c r="CG266" s="41">
        <f t="shared" si="222"/>
        <v>-8.6207430439069754E-3</v>
      </c>
      <c r="CH266" s="41">
        <f t="shared" si="248"/>
        <v>-9.9879086480788391E-3</v>
      </c>
      <c r="CI266" s="41">
        <f t="shared" si="249"/>
        <v>-1.3975801035575299E-2</v>
      </c>
      <c r="CJ266" s="41">
        <f t="shared" si="250"/>
        <v>-1.6652793190612089E-3</v>
      </c>
      <c r="CK266" s="41">
        <f t="shared" si="251"/>
        <v>-1.2921968258238182E-2</v>
      </c>
      <c r="CL266" s="41">
        <f t="shared" si="252"/>
        <v>1.5659668019074167E-2</v>
      </c>
      <c r="CM266" s="41">
        <f t="shared" si="253"/>
        <v>-5.676109797333349E-3</v>
      </c>
      <c r="CN266" s="41">
        <f t="shared" si="254"/>
        <v>0</v>
      </c>
      <c r="CO266" s="41">
        <f t="shared" si="255"/>
        <v>-3.3020644620171707E-2</v>
      </c>
      <c r="CP266" s="41">
        <f t="shared" si="256"/>
        <v>-9.3023926623135612E-3</v>
      </c>
      <c r="CQ266" s="41">
        <f t="shared" si="257"/>
        <v>-2.4067840348495264E-3</v>
      </c>
      <c r="CR266" s="41">
        <f t="shared" si="258"/>
        <v>7.1672516502398961E-2</v>
      </c>
      <c r="CS266" s="41">
        <f t="shared" si="259"/>
        <v>-2.6869773172166028E-2</v>
      </c>
      <c r="CT266" s="41">
        <f t="shared" si="260"/>
        <v>-5.4829707010610268E-2</v>
      </c>
      <c r="CU266" s="41">
        <f t="shared" si="261"/>
        <v>-3.0239885189718121E-2</v>
      </c>
      <c r="CV266" s="41">
        <f t="shared" si="262"/>
        <v>-1.1747565349950305E-2</v>
      </c>
      <c r="CW266" s="41">
        <f t="shared" si="263"/>
        <v>-6.3093286089025754E-3</v>
      </c>
      <c r="CX266" s="41">
        <f t="shared" si="264"/>
        <v>-3.9511828168811427E-3</v>
      </c>
      <c r="CY266" s="41">
        <f t="shared" si="265"/>
        <v>-3.3764804166061739E-3</v>
      </c>
      <c r="CZ266" s="41">
        <f t="shared" si="266"/>
        <v>-4.1010810398676278E-3</v>
      </c>
      <c r="DA266" s="41">
        <f t="shared" si="267"/>
        <v>1.3487361479454089E-3</v>
      </c>
      <c r="DB266" s="41">
        <f t="shared" si="268"/>
        <v>7.6789208041557477E-3</v>
      </c>
      <c r="DC266" s="41">
        <f t="shared" si="269"/>
        <v>-3.5257532471516952E-2</v>
      </c>
      <c r="DD266" s="41">
        <f t="shared" si="270"/>
        <v>1.6490521194735444E-3</v>
      </c>
      <c r="DE266" s="41">
        <f t="shared" si="271"/>
        <v>1.0411014288188197E-2</v>
      </c>
      <c r="DF266" s="41">
        <f t="shared" si="272"/>
        <v>4.4568241463047074E-2</v>
      </c>
      <c r="DG266" s="41">
        <f t="shared" si="273"/>
        <v>-3.0663901966885843E-3</v>
      </c>
      <c r="DH266" s="41"/>
    </row>
    <row r="267" spans="1:112">
      <c r="A267" s="43">
        <v>42235</v>
      </c>
      <c r="B267" s="34">
        <v>10.84</v>
      </c>
      <c r="C267" s="34">
        <v>6.139945</v>
      </c>
      <c r="D267" s="34"/>
      <c r="E267" s="34">
        <v>21.940000999999999</v>
      </c>
      <c r="F267" s="34">
        <v>665.59997599999997</v>
      </c>
      <c r="G267" s="34">
        <v>64.967444999999998</v>
      </c>
      <c r="H267" s="34">
        <v>11.090698</v>
      </c>
      <c r="I267" s="34">
        <v>13.02</v>
      </c>
      <c r="J267" s="34">
        <v>522.66522199999997</v>
      </c>
      <c r="K267" s="34">
        <v>3.79</v>
      </c>
      <c r="L267" s="34">
        <v>61.709999000000003</v>
      </c>
      <c r="M267" s="34">
        <v>26.280000999999999</v>
      </c>
      <c r="N267" s="34">
        <v>39.691799000000003</v>
      </c>
      <c r="O267" s="34">
        <v>6.69</v>
      </c>
      <c r="P267" s="34">
        <v>28</v>
      </c>
      <c r="Q267" s="34">
        <v>24.9</v>
      </c>
      <c r="R267" s="34">
        <v>36.659999999999997</v>
      </c>
      <c r="S267" s="34">
        <v>73.589202999999998</v>
      </c>
      <c r="T267" s="34">
        <v>18.29665</v>
      </c>
      <c r="U267" s="34"/>
      <c r="V267" s="34">
        <v>4.7551620000000003</v>
      </c>
      <c r="W267" s="34">
        <v>37.590000000000003</v>
      </c>
      <c r="X267" s="34">
        <v>23.780000999999999</v>
      </c>
      <c r="Y267" s="34">
        <v>14.406825</v>
      </c>
      <c r="Z267" s="34">
        <v>25.8734</v>
      </c>
      <c r="AA267" s="34">
        <v>77.642150999999998</v>
      </c>
      <c r="AB267" s="34">
        <v>37.888882000000002</v>
      </c>
      <c r="AC267" s="34">
        <v>11.78</v>
      </c>
      <c r="AD267" s="34">
        <v>72.360000999999997</v>
      </c>
      <c r="AE267" s="34">
        <v>24.671478</v>
      </c>
      <c r="AF267" s="34">
        <v>5.95</v>
      </c>
      <c r="AG267" s="34">
        <v>234.85000600000001</v>
      </c>
      <c r="AH267" s="34">
        <v>38.964816999999996</v>
      </c>
      <c r="AI267" s="34">
        <v>85.463950999999994</v>
      </c>
      <c r="AJ267" s="34">
        <v>9.7920879999999997</v>
      </c>
      <c r="AK267" s="34">
        <v>18.350000000000001</v>
      </c>
      <c r="AL267" s="34">
        <v>2.4500000000000002</v>
      </c>
      <c r="AM267" s="34">
        <v>26.685887999999998</v>
      </c>
      <c r="AN267" s="34">
        <v>34.799999</v>
      </c>
      <c r="AO267" s="34">
        <v>52.822856999999999</v>
      </c>
      <c r="AP267" s="34">
        <v>6.33</v>
      </c>
      <c r="AQ267" s="34">
        <v>11.47</v>
      </c>
      <c r="AR267" s="34">
        <v>6.58</v>
      </c>
      <c r="AS267" s="34">
        <v>39.618262999999999</v>
      </c>
      <c r="AT267" s="34">
        <v>11.813321999999999</v>
      </c>
      <c r="AU267" s="34">
        <v>8.84</v>
      </c>
      <c r="AV267" s="34">
        <v>13.610844</v>
      </c>
      <c r="AW267" s="34">
        <v>32.077305000000003</v>
      </c>
      <c r="AX267" s="34">
        <v>14.85</v>
      </c>
      <c r="AY267" s="34">
        <v>19.290001</v>
      </c>
      <c r="AZ267" s="34">
        <v>67.169998000000007</v>
      </c>
      <c r="BA267" s="34">
        <v>44.959999000000003</v>
      </c>
      <c r="BB267" s="34">
        <v>24.285105000000001</v>
      </c>
      <c r="BC267" s="34">
        <v>25.318933000000001</v>
      </c>
      <c r="BD267" s="34"/>
      <c r="BE267" s="38"/>
      <c r="BF267" s="41">
        <f t="shared" si="223"/>
        <v>-1.9187431952261715E-2</v>
      </c>
      <c r="BG267" s="41">
        <f t="shared" si="224"/>
        <v>-3.8239839227809775E-3</v>
      </c>
      <c r="BH267" s="41"/>
      <c r="BI267" s="41">
        <f t="shared" si="225"/>
        <v>3.289622471076982E-2</v>
      </c>
      <c r="BJ267" s="41">
        <f t="shared" si="226"/>
        <v>0.10242677297274982</v>
      </c>
      <c r="BK267" s="41">
        <f t="shared" si="227"/>
        <v>1.5179964911149767E-2</v>
      </c>
      <c r="BL267" s="41">
        <f t="shared" si="228"/>
        <v>2.6941690280884662E-3</v>
      </c>
      <c r="BM267" s="41">
        <f t="shared" si="229"/>
        <v>3.3583788724167341E-2</v>
      </c>
      <c r="BN267" s="41">
        <f t="shared" si="230"/>
        <v>2.0058993011371701E-3</v>
      </c>
      <c r="BO267" s="41">
        <f t="shared" si="231"/>
        <v>1.8642350809279774E-2</v>
      </c>
      <c r="BP267" s="41">
        <f t="shared" si="232"/>
        <v>3.1774836000357368E-2</v>
      </c>
      <c r="BQ267" s="41">
        <f t="shared" si="233"/>
        <v>-1.1726973586769069E-2</v>
      </c>
      <c r="BR267" s="41">
        <f t="shared" si="234"/>
        <v>8.5148777148481482E-3</v>
      </c>
      <c r="BS267" s="41">
        <f t="shared" si="235"/>
        <v>2.2676708671029722E-2</v>
      </c>
      <c r="BT267" s="41">
        <f t="shared" si="236"/>
        <v>3.5778213478841235E-3</v>
      </c>
      <c r="BU267" s="41">
        <f t="shared" si="237"/>
        <v>0.12064858320201687</v>
      </c>
      <c r="BV267" s="41">
        <f t="shared" si="238"/>
        <v>5.1494308071515775E-2</v>
      </c>
      <c r="BW267" s="41">
        <f t="shared" si="239"/>
        <v>7.3033788762612989E-3</v>
      </c>
      <c r="BX267" s="47">
        <f t="shared" si="240"/>
        <v>2.5303836069226308E-2</v>
      </c>
      <c r="BY267" s="41"/>
      <c r="BZ267" s="41">
        <f t="shared" si="241"/>
        <v>-4.3609027820235478E-2</v>
      </c>
      <c r="CA267" s="41">
        <f t="shared" si="242"/>
        <v>-5.8355867747839933E-3</v>
      </c>
      <c r="CB267" s="41">
        <f t="shared" si="243"/>
        <v>-1.0458158048245479E-2</v>
      </c>
      <c r="CC267" s="41">
        <f t="shared" si="244"/>
        <v>2.7136441934034953E-3</v>
      </c>
      <c r="CD267" s="41">
        <f t="shared" si="245"/>
        <v>1.0060095934699238E-2</v>
      </c>
      <c r="CE267" s="41">
        <f t="shared" si="246"/>
        <v>8.2044512771867922E-4</v>
      </c>
      <c r="CF267" s="41">
        <f t="shared" si="247"/>
        <v>2.2195026297902848E-2</v>
      </c>
      <c r="CG267" s="41">
        <f t="shared" si="222"/>
        <v>0</v>
      </c>
      <c r="CH267" s="41">
        <f t="shared" si="248"/>
        <v>-1.8620472019578196E-2</v>
      </c>
      <c r="CI267" s="41">
        <f t="shared" si="249"/>
        <v>9.841316573790242E-3</v>
      </c>
      <c r="CJ267" s="41">
        <f t="shared" si="250"/>
        <v>-8.3682496705165792E-3</v>
      </c>
      <c r="CK267" s="41">
        <f t="shared" si="251"/>
        <v>-3.0816780711308174E-2</v>
      </c>
      <c r="CL267" s="41">
        <f t="shared" si="252"/>
        <v>3.9043534126258793E-2</v>
      </c>
      <c r="CM267" s="41">
        <f t="shared" si="253"/>
        <v>-1.9403737588766525E-3</v>
      </c>
      <c r="CN267" s="41">
        <f t="shared" si="254"/>
        <v>8.305175635813436E-2</v>
      </c>
      <c r="CO267" s="41">
        <f t="shared" si="255"/>
        <v>9.8576920924995318E-3</v>
      </c>
      <c r="CP267" s="41">
        <f t="shared" si="256"/>
        <v>0.13528219552287546</v>
      </c>
      <c r="CQ267" s="41">
        <f t="shared" si="257"/>
        <v>7.2030062022769284E-3</v>
      </c>
      <c r="CR267" s="41">
        <f t="shared" si="258"/>
        <v>2.8776422735390392E-3</v>
      </c>
      <c r="CS267" s="41">
        <f t="shared" si="259"/>
        <v>-1.6735023504450844E-2</v>
      </c>
      <c r="CT267" s="41">
        <f t="shared" si="260"/>
        <v>1.9139340210697506E-2</v>
      </c>
      <c r="CU267" s="41">
        <f t="shared" si="261"/>
        <v>6.1215757408296751E-3</v>
      </c>
      <c r="CV267" s="41">
        <f t="shared" si="262"/>
        <v>-2.8466341586957756E-2</v>
      </c>
      <c r="CW267" s="41">
        <f t="shared" si="263"/>
        <v>2.7467415085021426E-2</v>
      </c>
      <c r="CX267" s="41">
        <f t="shared" si="264"/>
        <v>1.5820084399205969E-3</v>
      </c>
      <c r="CY267" s="41">
        <f t="shared" si="265"/>
        <v>-3.387919671936003E-3</v>
      </c>
      <c r="CZ267" s="41">
        <f t="shared" si="266"/>
        <v>-3.4304867872015023E-3</v>
      </c>
      <c r="DA267" s="41">
        <f t="shared" si="267"/>
        <v>2.6072276190077886E-2</v>
      </c>
      <c r="DB267" s="41">
        <f t="shared" si="268"/>
        <v>3.2161512955807901E-2</v>
      </c>
      <c r="DC267" s="41">
        <f t="shared" si="269"/>
        <v>3.2668921204336863E-2</v>
      </c>
      <c r="DD267" s="41">
        <f t="shared" si="270"/>
        <v>6.1225607518829361E-3</v>
      </c>
      <c r="DE267" s="41">
        <f t="shared" si="271"/>
        <v>-9.2983180443920836E-3</v>
      </c>
      <c r="DF267" s="41">
        <f t="shared" si="272"/>
        <v>-1.8331471441574083E-3</v>
      </c>
      <c r="DG267" s="41">
        <f t="shared" si="273"/>
        <v>1.069116326554824E-2</v>
      </c>
      <c r="DH267" s="41"/>
    </row>
    <row r="268" spans="1:112">
      <c r="A268" s="43">
        <v>42236</v>
      </c>
      <c r="B268" s="34">
        <v>10.26</v>
      </c>
      <c r="C268" s="34">
        <v>6.1752320000000003</v>
      </c>
      <c r="D268" s="34"/>
      <c r="E268" s="34">
        <v>20.889999</v>
      </c>
      <c r="F268" s="34">
        <v>626.79998799999998</v>
      </c>
      <c r="G268" s="34">
        <v>65.152114999999995</v>
      </c>
      <c r="H268" s="34">
        <v>12.005806</v>
      </c>
      <c r="I268" s="34">
        <v>13.02</v>
      </c>
      <c r="J268" s="34">
        <v>525.80749500000002</v>
      </c>
      <c r="K268" s="34">
        <v>3.76</v>
      </c>
      <c r="L268" s="34">
        <v>61.900002000000001</v>
      </c>
      <c r="M268" s="34">
        <v>25.860001</v>
      </c>
      <c r="N268" s="34">
        <v>39.860058000000002</v>
      </c>
      <c r="O268" s="34">
        <v>6.77</v>
      </c>
      <c r="P268" s="34">
        <v>28.110001</v>
      </c>
      <c r="Q268" s="34">
        <v>26.02</v>
      </c>
      <c r="R268" s="34">
        <v>33.310001</v>
      </c>
      <c r="S268" s="34">
        <v>73.429496999999998</v>
      </c>
      <c r="T268" s="34">
        <v>18.793571</v>
      </c>
      <c r="U268" s="34"/>
      <c r="V268" s="34">
        <v>4.8933939999999998</v>
      </c>
      <c r="W268" s="34">
        <v>37.040000999999997</v>
      </c>
      <c r="X268" s="34">
        <v>24.18</v>
      </c>
      <c r="Y268" s="34">
        <v>14.553236999999999</v>
      </c>
      <c r="Z268" s="34">
        <v>25.839984999999999</v>
      </c>
      <c r="AA268" s="34">
        <v>78.675139999999999</v>
      </c>
      <c r="AB268" s="34">
        <v>38.295279999999998</v>
      </c>
      <c r="AC268" s="34">
        <v>11.82</v>
      </c>
      <c r="AD268" s="34">
        <v>71.449996999999996</v>
      </c>
      <c r="AE268" s="34">
        <v>25.182566000000001</v>
      </c>
      <c r="AF268" s="34">
        <v>5.96</v>
      </c>
      <c r="AG268" s="34">
        <v>231</v>
      </c>
      <c r="AH268" s="34">
        <v>40.393127</v>
      </c>
      <c r="AI268" s="34">
        <v>85.502990999999994</v>
      </c>
      <c r="AJ268" s="34">
        <v>9.7409909999999993</v>
      </c>
      <c r="AK268" s="34">
        <v>18.530000999999999</v>
      </c>
      <c r="AL268" s="34">
        <v>2.23</v>
      </c>
      <c r="AM268" s="34">
        <v>26.421393999999999</v>
      </c>
      <c r="AN268" s="34">
        <v>37.200001</v>
      </c>
      <c r="AO268" s="34">
        <v>53.771427000000003</v>
      </c>
      <c r="AP268" s="34">
        <v>6.45</v>
      </c>
      <c r="AQ268" s="34">
        <v>11.36</v>
      </c>
      <c r="AR268" s="34">
        <v>6.68</v>
      </c>
      <c r="AS268" s="34">
        <v>40.106174000000003</v>
      </c>
      <c r="AT268" s="34">
        <v>11.803986</v>
      </c>
      <c r="AU268" s="34">
        <v>8.9700000000000006</v>
      </c>
      <c r="AV268" s="34">
        <v>13.507942999999999</v>
      </c>
      <c r="AW268" s="34">
        <v>31.92568</v>
      </c>
      <c r="AX268" s="34">
        <v>15.31</v>
      </c>
      <c r="AY268" s="34">
        <v>19.379999000000002</v>
      </c>
      <c r="AZ268" s="34">
        <v>67.120002999999997</v>
      </c>
      <c r="BA268" s="34">
        <v>44.060001</v>
      </c>
      <c r="BB268" s="34">
        <v>25.247596999999999</v>
      </c>
      <c r="BC268" s="34">
        <v>25.665115</v>
      </c>
      <c r="BD268" s="34"/>
      <c r="BE268" s="38"/>
      <c r="BF268" s="41">
        <f t="shared" si="223"/>
        <v>-5.4990156268876732E-2</v>
      </c>
      <c r="BG268" s="41">
        <f t="shared" si="224"/>
        <v>5.7306681942686909E-3</v>
      </c>
      <c r="BH268" s="41"/>
      <c r="BI268" s="41">
        <f t="shared" si="225"/>
        <v>-4.9040972727255397E-2</v>
      </c>
      <c r="BJ268" s="41">
        <f t="shared" si="226"/>
        <v>-6.0061362112303097E-2</v>
      </c>
      <c r="BK268" s="41">
        <f t="shared" si="227"/>
        <v>2.8384683131267973E-3</v>
      </c>
      <c r="BL268" s="41">
        <f t="shared" si="228"/>
        <v>7.9283627144852056E-2</v>
      </c>
      <c r="BM268" s="41">
        <f t="shared" si="229"/>
        <v>0</v>
      </c>
      <c r="BN268" s="41">
        <f t="shared" si="230"/>
        <v>5.9940184557556809E-3</v>
      </c>
      <c r="BO268" s="41">
        <f t="shared" si="231"/>
        <v>-7.947061692531945E-3</v>
      </c>
      <c r="BP268" s="41">
        <f t="shared" si="232"/>
        <v>3.0742358725812202E-3</v>
      </c>
      <c r="BQ268" s="41">
        <f t="shared" si="233"/>
        <v>-1.6110819654688399E-2</v>
      </c>
      <c r="BR268" s="41">
        <f t="shared" si="234"/>
        <v>4.2301778299859739E-3</v>
      </c>
      <c r="BS268" s="41">
        <f t="shared" si="235"/>
        <v>1.1887212784046504E-2</v>
      </c>
      <c r="BT268" s="41">
        <f t="shared" si="236"/>
        <v>3.9209103177647031E-3</v>
      </c>
      <c r="BU268" s="41">
        <f t="shared" si="237"/>
        <v>4.399766961369727E-2</v>
      </c>
      <c r="BV268" s="41">
        <f t="shared" si="238"/>
        <v>-9.5828560184956349E-2</v>
      </c>
      <c r="BW268" s="41">
        <f t="shared" si="239"/>
        <v>-2.1725952252325421E-3</v>
      </c>
      <c r="BX268" s="47">
        <f t="shared" si="240"/>
        <v>2.6796860285839278E-2</v>
      </c>
      <c r="BY268" s="41"/>
      <c r="BZ268" s="41">
        <f t="shared" si="241"/>
        <v>2.8655367443935129E-2</v>
      </c>
      <c r="CA268" s="41">
        <f t="shared" si="242"/>
        <v>-1.4739620800268416E-2</v>
      </c>
      <c r="CB268" s="41">
        <f t="shared" si="243"/>
        <v>1.6680911871867064E-2</v>
      </c>
      <c r="CC268" s="41">
        <f t="shared" si="244"/>
        <v>1.0111390468070318E-2</v>
      </c>
      <c r="CD268" s="41">
        <f t="shared" si="245"/>
        <v>-1.2923155059555718E-3</v>
      </c>
      <c r="CE268" s="41">
        <f t="shared" si="246"/>
        <v>1.3216759713017185E-2</v>
      </c>
      <c r="CF268" s="41">
        <f t="shared" si="247"/>
        <v>1.066893286521318E-2</v>
      </c>
      <c r="CG268" s="41">
        <f t="shared" si="222"/>
        <v>1.1192540432278273E-2</v>
      </c>
      <c r="CH268" s="41">
        <f t="shared" si="248"/>
        <v>-1.265581195841247E-2</v>
      </c>
      <c r="CI268" s="41">
        <f t="shared" si="249"/>
        <v>2.0504090129385241E-2</v>
      </c>
      <c r="CJ268" s="41">
        <f t="shared" si="250"/>
        <v>1.6792615197199939E-3</v>
      </c>
      <c r="CK268" s="41">
        <f t="shared" si="251"/>
        <v>-1.6529327499432554E-2</v>
      </c>
      <c r="CL268" s="41">
        <f t="shared" si="252"/>
        <v>3.6000535970064237E-2</v>
      </c>
      <c r="CM268" s="41">
        <f t="shared" si="253"/>
        <v>4.5669648438299143E-4</v>
      </c>
      <c r="CN268" s="41">
        <f t="shared" si="254"/>
        <v>-5.2318547990822979E-3</v>
      </c>
      <c r="CO268" s="41">
        <f t="shared" si="255"/>
        <v>9.761519763228213E-3</v>
      </c>
      <c r="CP268" s="41">
        <f t="shared" si="256"/>
        <v>-9.4086439084608314E-2</v>
      </c>
      <c r="CQ268" s="41">
        <f t="shared" si="257"/>
        <v>-9.9608255936684195E-3</v>
      </c>
      <c r="CR268" s="41">
        <f t="shared" si="258"/>
        <v>6.6691430116024825E-2</v>
      </c>
      <c r="CS268" s="41">
        <f t="shared" si="259"/>
        <v>1.779823466538093E-2</v>
      </c>
      <c r="CT268" s="41">
        <f t="shared" si="260"/>
        <v>1.8779894651596275E-2</v>
      </c>
      <c r="CU268" s="41">
        <f t="shared" si="261"/>
        <v>-9.636517848274153E-3</v>
      </c>
      <c r="CV268" s="41">
        <f t="shared" si="262"/>
        <v>1.50832422113285E-2</v>
      </c>
      <c r="CW268" s="41">
        <f t="shared" si="263"/>
        <v>1.2240088733254249E-2</v>
      </c>
      <c r="CX268" s="41">
        <f t="shared" si="264"/>
        <v>-7.906066590057494E-4</v>
      </c>
      <c r="CY268" s="41">
        <f t="shared" si="265"/>
        <v>1.4598799421152851E-2</v>
      </c>
      <c r="CZ268" s="41">
        <f t="shared" si="266"/>
        <v>-7.588945173431793E-3</v>
      </c>
      <c r="DA268" s="41">
        <f t="shared" si="267"/>
        <v>-4.7380691277490936E-3</v>
      </c>
      <c r="DB268" s="41">
        <f t="shared" si="268"/>
        <v>3.0506344420883885E-2</v>
      </c>
      <c r="DC268" s="41">
        <f t="shared" si="269"/>
        <v>4.654676105063601E-3</v>
      </c>
      <c r="DD268" s="41">
        <f t="shared" si="270"/>
        <v>-7.4458264855916279E-4</v>
      </c>
      <c r="DE268" s="41">
        <f t="shared" si="271"/>
        <v>-2.0220819272922595E-2</v>
      </c>
      <c r="DF268" s="41">
        <f t="shared" si="272"/>
        <v>3.8867783430806088E-2</v>
      </c>
      <c r="DG268" s="41">
        <f t="shared" si="273"/>
        <v>1.3580221024950382E-2</v>
      </c>
      <c r="DH268" s="41"/>
    </row>
    <row r="269" spans="1:112">
      <c r="A269" s="43">
        <v>42237</v>
      </c>
      <c r="B269" s="34">
        <v>10.62</v>
      </c>
      <c r="C269" s="34">
        <v>6.4928150000000002</v>
      </c>
      <c r="D269" s="34"/>
      <c r="E269" s="34">
        <v>19.440000999999999</v>
      </c>
      <c r="F269" s="34">
        <v>604.40002400000003</v>
      </c>
      <c r="G269" s="34">
        <v>64.635047999999998</v>
      </c>
      <c r="H269" s="34">
        <v>11.558199</v>
      </c>
      <c r="I269" s="34">
        <v>12.33</v>
      </c>
      <c r="J269" s="34">
        <v>516.38073699999995</v>
      </c>
      <c r="K269" s="34">
        <v>3.65</v>
      </c>
      <c r="L269" s="34">
        <v>61.360000999999997</v>
      </c>
      <c r="M269" s="34">
        <v>24.5</v>
      </c>
      <c r="N269" s="34">
        <v>40.047024</v>
      </c>
      <c r="O269" s="34">
        <v>6.8</v>
      </c>
      <c r="P269" s="34">
        <v>28.719999000000001</v>
      </c>
      <c r="Q269" s="34">
        <v>25.139999</v>
      </c>
      <c r="R269" s="34">
        <v>33.470001000000003</v>
      </c>
      <c r="S269" s="34">
        <v>73.184562999999997</v>
      </c>
      <c r="T269" s="34">
        <v>19.032093</v>
      </c>
      <c r="U269" s="34"/>
      <c r="V269" s="34">
        <v>4.7459490000000004</v>
      </c>
      <c r="W269" s="34">
        <v>36.479999999999997</v>
      </c>
      <c r="X269" s="34">
        <v>24.629999000000002</v>
      </c>
      <c r="Y269" s="34">
        <v>14.397066000000001</v>
      </c>
      <c r="Z269" s="34">
        <v>27.335412999999999</v>
      </c>
      <c r="AA269" s="34">
        <v>78.689269999999993</v>
      </c>
      <c r="AB269" s="34">
        <v>37.945587000000003</v>
      </c>
      <c r="AC269" s="34">
        <v>11.68</v>
      </c>
      <c r="AD269" s="34">
        <v>69.75</v>
      </c>
      <c r="AE269" s="34">
        <v>25.173271</v>
      </c>
      <c r="AF269" s="34">
        <v>6.02</v>
      </c>
      <c r="AG269" s="34">
        <v>216.29998800000001</v>
      </c>
      <c r="AH269" s="34">
        <v>40.948073999999998</v>
      </c>
      <c r="AI269" s="34">
        <v>85.346771000000004</v>
      </c>
      <c r="AJ269" s="34">
        <v>9.6062790000000007</v>
      </c>
      <c r="AK269" s="34">
        <v>18.879999000000002</v>
      </c>
      <c r="AL269" s="34">
        <v>2.44</v>
      </c>
      <c r="AM269" s="34">
        <v>26.421393999999999</v>
      </c>
      <c r="AN269" s="34">
        <v>37.400002000000001</v>
      </c>
      <c r="AO269" s="34">
        <v>54.240001999999997</v>
      </c>
      <c r="AP269" s="34">
        <v>6.26</v>
      </c>
      <c r="AQ269" s="34">
        <v>11.28</v>
      </c>
      <c r="AR269" s="34">
        <v>6.59</v>
      </c>
      <c r="AS269" s="34">
        <v>39.032775999999998</v>
      </c>
      <c r="AT269" s="34">
        <v>11.990755999999999</v>
      </c>
      <c r="AU269" s="34">
        <v>9.08</v>
      </c>
      <c r="AV269" s="34">
        <v>12.750227000000001</v>
      </c>
      <c r="AW269" s="34">
        <v>32.077305000000003</v>
      </c>
      <c r="AX269" s="34">
        <v>15.37</v>
      </c>
      <c r="AY269" s="34">
        <v>19.5</v>
      </c>
      <c r="AZ269" s="34">
        <v>66.709998999999996</v>
      </c>
      <c r="BA269" s="34">
        <v>41.27</v>
      </c>
      <c r="BB269" s="34">
        <v>24.490079999999999</v>
      </c>
      <c r="BC269" s="34">
        <v>25.347788000000001</v>
      </c>
      <c r="BD269" s="34"/>
      <c r="BE269" s="38"/>
      <c r="BF269" s="41">
        <f t="shared" si="223"/>
        <v>3.4486176071169189E-2</v>
      </c>
      <c r="BG269" s="41">
        <f t="shared" si="224"/>
        <v>5.0149728239568578E-2</v>
      </c>
      <c r="BH269" s="41"/>
      <c r="BI269" s="41">
        <f t="shared" si="225"/>
        <v>-7.1937677226058247E-2</v>
      </c>
      <c r="BJ269" s="41">
        <f t="shared" si="226"/>
        <v>-3.6391221229616875E-2</v>
      </c>
      <c r="BK269" s="41">
        <f t="shared" si="227"/>
        <v>-7.9679642222520754E-3</v>
      </c>
      <c r="BL269" s="41">
        <f t="shared" si="228"/>
        <v>-3.7995310852680202E-2</v>
      </c>
      <c r="BM269" s="41">
        <f t="shared" si="229"/>
        <v>-5.4451319604170184E-2</v>
      </c>
      <c r="BN269" s="41">
        <f t="shared" si="230"/>
        <v>-1.8090810865533002E-2</v>
      </c>
      <c r="BO269" s="41">
        <f t="shared" si="231"/>
        <v>-2.9691789807402925E-2</v>
      </c>
      <c r="BP269" s="41">
        <f t="shared" si="232"/>
        <v>-8.7620386444649846E-3</v>
      </c>
      <c r="BQ269" s="41">
        <f t="shared" si="233"/>
        <v>-5.4024294462789647E-2</v>
      </c>
      <c r="BR269" s="41">
        <f t="shared" si="234"/>
        <v>4.6795937609378805E-3</v>
      </c>
      <c r="BS269" s="41">
        <f t="shared" si="235"/>
        <v>4.4215252578774771E-3</v>
      </c>
      <c r="BT269" s="41">
        <f t="shared" si="236"/>
        <v>2.1468288868112861E-2</v>
      </c>
      <c r="BU269" s="41">
        <f t="shared" si="237"/>
        <v>-3.4405309699506018E-2</v>
      </c>
      <c r="BV269" s="41">
        <f t="shared" si="238"/>
        <v>4.7918628741346284E-3</v>
      </c>
      <c r="BW269" s="41">
        <f t="shared" si="239"/>
        <v>-3.3412106296472261E-3</v>
      </c>
      <c r="BX269" s="47">
        <f t="shared" si="240"/>
        <v>1.2611816229275418E-2</v>
      </c>
      <c r="BY269" s="41"/>
      <c r="BZ269" s="41">
        <f t="shared" si="241"/>
        <v>-3.0594720197013377E-2</v>
      </c>
      <c r="CA269" s="41">
        <f t="shared" si="242"/>
        <v>-1.5234271569687818E-2</v>
      </c>
      <c r="CB269" s="41">
        <f t="shared" si="243"/>
        <v>1.8439326344905856E-2</v>
      </c>
      <c r="CC269" s="41">
        <f t="shared" si="244"/>
        <v>-1.0789007278480839E-2</v>
      </c>
      <c r="CD269" s="41">
        <f t="shared" si="245"/>
        <v>5.6259942648775783E-2</v>
      </c>
      <c r="CE269" s="41">
        <f t="shared" si="246"/>
        <v>1.795831730689501E-4</v>
      </c>
      <c r="CF269" s="41">
        <f t="shared" si="247"/>
        <v>-9.1734384992300227E-3</v>
      </c>
      <c r="CG269" s="41">
        <f t="shared" si="222"/>
        <v>-3.7509848749651811E-2</v>
      </c>
      <c r="CH269" s="41">
        <f t="shared" si="248"/>
        <v>-2.4080441686996697E-2</v>
      </c>
      <c r="CI269" s="41">
        <f t="shared" si="249"/>
        <v>-3.6917269811509646E-4</v>
      </c>
      <c r="CJ269" s="41">
        <f t="shared" si="250"/>
        <v>1.0016778243471209E-2</v>
      </c>
      <c r="CK269" s="41">
        <f t="shared" si="251"/>
        <v>-6.5751433041284071E-2</v>
      </c>
      <c r="CL269" s="41">
        <f t="shared" si="252"/>
        <v>1.3645129493921396E-2</v>
      </c>
      <c r="CM269" s="41">
        <f t="shared" si="253"/>
        <v>-1.8287417167974001E-3</v>
      </c>
      <c r="CN269" s="41">
        <f t="shared" si="254"/>
        <v>-1.3925910690473641E-2</v>
      </c>
      <c r="CO269" s="41">
        <f t="shared" si="255"/>
        <v>1.8712013487443918E-2</v>
      </c>
      <c r="CP269" s="41">
        <f t="shared" si="256"/>
        <v>8.9996453833083148E-2</v>
      </c>
      <c r="CQ269" s="41">
        <f t="shared" si="257"/>
        <v>0</v>
      </c>
      <c r="CR269" s="41">
        <f t="shared" si="258"/>
        <v>5.3619697355996076E-3</v>
      </c>
      <c r="CS269" s="41">
        <f t="shared" si="259"/>
        <v>8.6764510736144183E-3</v>
      </c>
      <c r="CT269" s="41">
        <f t="shared" si="260"/>
        <v>-2.9899945695674064E-2</v>
      </c>
      <c r="CU269" s="41">
        <f t="shared" si="261"/>
        <v>-7.067167223092443E-3</v>
      </c>
      <c r="CV269" s="41">
        <f t="shared" si="262"/>
        <v>-1.3564639034138473E-2</v>
      </c>
      <c r="CW269" s="41">
        <f t="shared" si="263"/>
        <v>-2.7128584109307657E-2</v>
      </c>
      <c r="CX269" s="41">
        <f t="shared" si="264"/>
        <v>1.569874855412259E-2</v>
      </c>
      <c r="CY269" s="41">
        <f t="shared" si="265"/>
        <v>1.2188516542497094E-2</v>
      </c>
      <c r="CZ269" s="41">
        <f t="shared" si="266"/>
        <v>-5.7728807425255824E-2</v>
      </c>
      <c r="DA269" s="41">
        <f t="shared" si="267"/>
        <v>4.738069127749143E-3</v>
      </c>
      <c r="DB269" s="41">
        <f t="shared" si="268"/>
        <v>3.9113478809121027E-3</v>
      </c>
      <c r="DC269" s="41">
        <f t="shared" si="269"/>
        <v>6.1729107066694957E-3</v>
      </c>
      <c r="DD269" s="41">
        <f t="shared" si="270"/>
        <v>-6.1272551238488772E-3</v>
      </c>
      <c r="DE269" s="41">
        <f t="shared" si="271"/>
        <v>-6.5416520306029513E-2</v>
      </c>
      <c r="DF269" s="41">
        <f t="shared" si="272"/>
        <v>-3.0462845277560009E-2</v>
      </c>
      <c r="DG269" s="41">
        <f t="shared" si="273"/>
        <v>-1.2441208965354824E-2</v>
      </c>
      <c r="DH269" s="41"/>
    </row>
    <row r="270" spans="1:112">
      <c r="A270" s="43">
        <v>42240</v>
      </c>
      <c r="B270" s="34">
        <v>10.14</v>
      </c>
      <c r="C270" s="34">
        <v>6.9985970000000002</v>
      </c>
      <c r="D270" s="34"/>
      <c r="E270" s="34">
        <v>20.079999999999998</v>
      </c>
      <c r="F270" s="34">
        <v>627.59997599999997</v>
      </c>
      <c r="G270" s="34">
        <v>64.588875000000002</v>
      </c>
      <c r="H270" s="34">
        <v>11.239902000000001</v>
      </c>
      <c r="I270" s="34">
        <v>12.08</v>
      </c>
      <c r="J270" s="34">
        <v>519.52294900000004</v>
      </c>
      <c r="K270" s="34">
        <v>3.62</v>
      </c>
      <c r="L270" s="34">
        <v>63.959999000000003</v>
      </c>
      <c r="M270" s="34">
        <v>24.75</v>
      </c>
      <c r="N270" s="34">
        <v>39.701141</v>
      </c>
      <c r="O270" s="34">
        <v>6.33</v>
      </c>
      <c r="P270" s="34">
        <v>29.26</v>
      </c>
      <c r="Q270" s="34">
        <v>23.719999000000001</v>
      </c>
      <c r="R270" s="34">
        <v>34.090000000000003</v>
      </c>
      <c r="S270" s="34">
        <v>72.459213000000005</v>
      </c>
      <c r="T270" s="34">
        <v>19.091723999999999</v>
      </c>
      <c r="U270" s="34"/>
      <c r="V270" s="34">
        <v>4.7920249999999998</v>
      </c>
      <c r="W270" s="34">
        <v>35.990001999999997</v>
      </c>
      <c r="X270" s="34">
        <v>24.49</v>
      </c>
      <c r="Y270" s="34">
        <v>14.074961999999999</v>
      </c>
      <c r="Z270" s="34">
        <v>28.722232999999999</v>
      </c>
      <c r="AA270" s="34">
        <v>79.609054999999998</v>
      </c>
      <c r="AB270" s="34">
        <v>36.943783000000003</v>
      </c>
      <c r="AC270" s="34">
        <v>11.59</v>
      </c>
      <c r="AD270" s="34">
        <v>69.099997999999999</v>
      </c>
      <c r="AE270" s="34">
        <v>25.089639999999999</v>
      </c>
      <c r="AF270" s="34">
        <v>5.92</v>
      </c>
      <c r="AG270" s="34">
        <v>215.25</v>
      </c>
      <c r="AH270" s="34">
        <v>40.202075999999998</v>
      </c>
      <c r="AI270" s="34">
        <v>85.219818000000004</v>
      </c>
      <c r="AJ270" s="34">
        <v>9.3554379999999995</v>
      </c>
      <c r="AK270" s="34">
        <v>18.18</v>
      </c>
      <c r="AL270" s="34">
        <v>2.1</v>
      </c>
      <c r="AM270" s="34">
        <v>26.083947999999999</v>
      </c>
      <c r="AN270" s="34">
        <v>38.699997000000003</v>
      </c>
      <c r="AO270" s="34">
        <v>54.342857000000002</v>
      </c>
      <c r="AP270" s="34">
        <v>6.1</v>
      </c>
      <c r="AQ270" s="34">
        <v>10.95</v>
      </c>
      <c r="AR270" s="34">
        <v>6.65</v>
      </c>
      <c r="AS270" s="34">
        <v>38.983981999999997</v>
      </c>
      <c r="AT270" s="34">
        <v>11.775969</v>
      </c>
      <c r="AU270" s="34">
        <v>8.8800000000000008</v>
      </c>
      <c r="AV270" s="34">
        <v>12.853126</v>
      </c>
      <c r="AW270" s="34">
        <v>31.411830999999999</v>
      </c>
      <c r="AX270" s="34">
        <v>15.3</v>
      </c>
      <c r="AY270" s="34">
        <v>20.93</v>
      </c>
      <c r="AZ270" s="34">
        <v>67.050003000000004</v>
      </c>
      <c r="BA270" s="34">
        <v>40.790000999999997</v>
      </c>
      <c r="BB270" s="34">
        <v>25.176302</v>
      </c>
      <c r="BC270" s="34">
        <v>25.049686000000001</v>
      </c>
      <c r="BD270" s="34"/>
      <c r="BE270" s="38"/>
      <c r="BF270" s="41">
        <f t="shared" si="223"/>
        <v>-4.625101765075558E-2</v>
      </c>
      <c r="BG270" s="41">
        <f t="shared" si="224"/>
        <v>7.5013519497349038E-2</v>
      </c>
      <c r="BH270" s="41"/>
      <c r="BI270" s="41">
        <f t="shared" si="225"/>
        <v>3.2391444350907538E-2</v>
      </c>
      <c r="BJ270" s="41">
        <f t="shared" si="226"/>
        <v>3.7666712510573144E-2</v>
      </c>
      <c r="BK270" s="41">
        <f t="shared" si="227"/>
        <v>-7.1462003153972755E-4</v>
      </c>
      <c r="BL270" s="41">
        <f t="shared" si="228"/>
        <v>-2.7924929692721187E-2</v>
      </c>
      <c r="BM270" s="41">
        <f t="shared" si="229"/>
        <v>-2.0484124669584054E-2</v>
      </c>
      <c r="BN270" s="41">
        <f t="shared" si="230"/>
        <v>6.0666289339854403E-3</v>
      </c>
      <c r="BO270" s="41">
        <f t="shared" si="231"/>
        <v>-8.2531417567204141E-3</v>
      </c>
      <c r="BP270" s="41">
        <f t="shared" si="232"/>
        <v>4.1499698974719015E-2</v>
      </c>
      <c r="BQ270" s="41">
        <f t="shared" si="233"/>
        <v>1.0152371464017908E-2</v>
      </c>
      <c r="BR270" s="41">
        <f t="shared" si="234"/>
        <v>-8.6744358030537393E-3</v>
      </c>
      <c r="BS270" s="41">
        <f t="shared" si="235"/>
        <v>-7.1622376025976167E-2</v>
      </c>
      <c r="BT270" s="41">
        <f t="shared" si="236"/>
        <v>1.8627686230896924E-2</v>
      </c>
      <c r="BU270" s="41">
        <f t="shared" si="237"/>
        <v>-5.8141631413845346E-2</v>
      </c>
      <c r="BV270" s="41">
        <f t="shared" si="238"/>
        <v>1.8354541049074708E-2</v>
      </c>
      <c r="BW270" s="41">
        <f t="shared" si="239"/>
        <v>-9.9606865059594461E-3</v>
      </c>
      <c r="BX270" s="47">
        <f t="shared" si="240"/>
        <v>3.1282832267213101E-3</v>
      </c>
      <c r="BY270" s="41"/>
      <c r="BZ270" s="41">
        <f t="shared" si="241"/>
        <v>9.6616657633625414E-3</v>
      </c>
      <c r="CA270" s="41">
        <f t="shared" si="242"/>
        <v>-1.3522987544200917E-2</v>
      </c>
      <c r="CB270" s="41">
        <f t="shared" si="243"/>
        <v>-5.7003005674762875E-3</v>
      </c>
      <c r="CC270" s="41">
        <f t="shared" si="244"/>
        <v>-2.2626961622374452E-2</v>
      </c>
      <c r="CD270" s="41">
        <f t="shared" si="245"/>
        <v>4.9488450786321102E-2</v>
      </c>
      <c r="CE270" s="41">
        <f t="shared" si="246"/>
        <v>1.1621037067519357E-2</v>
      </c>
      <c r="CF270" s="41">
        <f t="shared" si="247"/>
        <v>-2.6755833655065429E-2</v>
      </c>
      <c r="CG270" s="41">
        <f t="shared" si="222"/>
        <v>1.4122035223555048E-2</v>
      </c>
      <c r="CH270" s="41">
        <f t="shared" si="248"/>
        <v>-9.3627188714112321E-3</v>
      </c>
      <c r="CI270" s="41">
        <f t="shared" si="249"/>
        <v>-3.3277450713777284E-3</v>
      </c>
      <c r="CJ270" s="41">
        <f t="shared" si="250"/>
        <v>-1.675081042481524E-2</v>
      </c>
      <c r="CK270" s="41">
        <f t="shared" si="251"/>
        <v>-4.8661341726693105E-3</v>
      </c>
      <c r="CL270" s="41">
        <f t="shared" si="252"/>
        <v>-1.8386140143332029E-2</v>
      </c>
      <c r="CM270" s="41">
        <f t="shared" si="253"/>
        <v>-1.4886036496087349E-3</v>
      </c>
      <c r="CN270" s="41">
        <f t="shared" si="254"/>
        <v>-2.6459168655684564E-2</v>
      </c>
      <c r="CO270" s="41">
        <f t="shared" si="255"/>
        <v>-3.778101900191886E-2</v>
      </c>
      <c r="CP270" s="41">
        <f t="shared" si="256"/>
        <v>-0.15006069457573312</v>
      </c>
      <c r="CQ270" s="41">
        <f t="shared" si="257"/>
        <v>-1.2853954790848597E-2</v>
      </c>
      <c r="CR270" s="41">
        <f t="shared" si="258"/>
        <v>3.4168764619932637E-2</v>
      </c>
      <c r="CS270" s="41">
        <f t="shared" si="259"/>
        <v>1.8944984818144025E-3</v>
      </c>
      <c r="CT270" s="41">
        <f t="shared" si="260"/>
        <v>-2.5891413932741591E-2</v>
      </c>
      <c r="CU270" s="41">
        <f t="shared" si="261"/>
        <v>-2.969178980740304E-2</v>
      </c>
      <c r="CV270" s="41">
        <f t="shared" si="262"/>
        <v>9.0635061533469105E-3</v>
      </c>
      <c r="CW270" s="41">
        <f t="shared" si="263"/>
        <v>-1.2508596258800097E-3</v>
      </c>
      <c r="CX270" s="41">
        <f t="shared" si="264"/>
        <v>-1.8075090085251818E-2</v>
      </c>
      <c r="CY270" s="41">
        <f t="shared" si="265"/>
        <v>-2.2272635609123178E-2</v>
      </c>
      <c r="CZ270" s="41">
        <f t="shared" si="266"/>
        <v>8.0379748712238533E-3</v>
      </c>
      <c r="DA270" s="41">
        <f t="shared" si="267"/>
        <v>-2.0964165352560415E-2</v>
      </c>
      <c r="DB270" s="41">
        <f t="shared" si="268"/>
        <v>-4.5647291521146056E-3</v>
      </c>
      <c r="DC270" s="41">
        <f t="shared" si="269"/>
        <v>7.0769070888207164E-2</v>
      </c>
      <c r="DD270" s="41">
        <f t="shared" si="270"/>
        <v>5.0838027392482695E-3</v>
      </c>
      <c r="DE270" s="41">
        <f t="shared" si="271"/>
        <v>-1.1698865919211094E-2</v>
      </c>
      <c r="DF270" s="41">
        <f t="shared" si="272"/>
        <v>2.7635017643292927E-2</v>
      </c>
      <c r="DG270" s="41">
        <f t="shared" si="273"/>
        <v>-1.1830175325143789E-2</v>
      </c>
      <c r="DH270" s="41"/>
    </row>
    <row r="271" spans="1:112">
      <c r="A271" s="43">
        <v>42241</v>
      </c>
      <c r="B271" s="34">
        <v>10.08</v>
      </c>
      <c r="C271" s="34">
        <v>7.4338030000000002</v>
      </c>
      <c r="D271" s="34"/>
      <c r="E271" s="34">
        <v>21.139999</v>
      </c>
      <c r="F271" s="34">
        <v>664.79998799999998</v>
      </c>
      <c r="G271" s="34">
        <v>64.828948999999994</v>
      </c>
      <c r="H271" s="34">
        <v>11.408998</v>
      </c>
      <c r="I271" s="34">
        <v>12.83</v>
      </c>
      <c r="J271" s="34">
        <v>522.66522199999997</v>
      </c>
      <c r="K271" s="34">
        <v>3.98</v>
      </c>
      <c r="L271" s="34">
        <v>63.419998</v>
      </c>
      <c r="M271" s="34">
        <v>25.120000999999998</v>
      </c>
      <c r="N271" s="34">
        <v>40.271380999999998</v>
      </c>
      <c r="O271" s="34">
        <v>6.58</v>
      </c>
      <c r="P271" s="34">
        <v>33.869999</v>
      </c>
      <c r="Q271" s="34">
        <v>23.91</v>
      </c>
      <c r="R271" s="34">
        <v>33.380001</v>
      </c>
      <c r="S271" s="34">
        <v>73.853401000000005</v>
      </c>
      <c r="T271" s="34">
        <v>19.091723999999999</v>
      </c>
      <c r="U271" s="34"/>
      <c r="V271" s="34">
        <v>4.9855479999999996</v>
      </c>
      <c r="W271" s="34">
        <v>35.909999999999997</v>
      </c>
      <c r="X271" s="34">
        <v>24.09</v>
      </c>
      <c r="Y271" s="34">
        <v>14.358024</v>
      </c>
      <c r="Z271" s="34">
        <v>30.426518999999999</v>
      </c>
      <c r="AA271" s="34">
        <v>81.243401000000006</v>
      </c>
      <c r="AB271" s="34">
        <v>38.011741999999998</v>
      </c>
      <c r="AC271" s="34">
        <v>11.74</v>
      </c>
      <c r="AD271" s="34">
        <v>73.540001000000004</v>
      </c>
      <c r="AE271" s="34">
        <v>25.693649000000001</v>
      </c>
      <c r="AF271" s="34">
        <v>6</v>
      </c>
      <c r="AG271" s="34">
        <v>225.75</v>
      </c>
      <c r="AH271" s="34">
        <v>40.932690000000001</v>
      </c>
      <c r="AI271" s="34">
        <v>90.824973999999997</v>
      </c>
      <c r="AJ271" s="34">
        <v>9.1594099999999994</v>
      </c>
      <c r="AK271" s="34">
        <v>17.790001</v>
      </c>
      <c r="AL271" s="34">
        <v>2.0099999999999998</v>
      </c>
      <c r="AM271" s="34">
        <v>26.658519999999999</v>
      </c>
      <c r="AN271" s="34">
        <v>37.599997999999999</v>
      </c>
      <c r="AO271" s="34">
        <v>55.325713999999998</v>
      </c>
      <c r="AP271" s="34">
        <v>6.28</v>
      </c>
      <c r="AQ271" s="34">
        <v>10.55</v>
      </c>
      <c r="AR271" s="34">
        <v>6.72</v>
      </c>
      <c r="AS271" s="34">
        <v>38.983981999999997</v>
      </c>
      <c r="AT271" s="34">
        <v>12.046787</v>
      </c>
      <c r="AU271" s="34">
        <v>8.9499999999999993</v>
      </c>
      <c r="AV271" s="34">
        <v>12.909253</v>
      </c>
      <c r="AW271" s="34">
        <v>32.380553999999997</v>
      </c>
      <c r="AX271" s="34">
        <v>15.5</v>
      </c>
      <c r="AY271" s="34">
        <v>20</v>
      </c>
      <c r="AZ271" s="34">
        <v>70.430000000000007</v>
      </c>
      <c r="BA271" s="34">
        <v>41.650002000000001</v>
      </c>
      <c r="BB271" s="34">
        <v>25.015885999999998</v>
      </c>
      <c r="BC271" s="34">
        <v>25.992054</v>
      </c>
      <c r="BD271" s="34"/>
      <c r="BE271" s="38"/>
      <c r="BF271" s="41">
        <f t="shared" si="223"/>
        <v>-5.9347355198145777E-3</v>
      </c>
      <c r="BG271" s="41">
        <f t="shared" si="224"/>
        <v>6.0327871263055555E-2</v>
      </c>
      <c r="BH271" s="41"/>
      <c r="BI271" s="41">
        <f t="shared" si="225"/>
        <v>5.1442638314872481E-2</v>
      </c>
      <c r="BJ271" s="41">
        <f t="shared" si="226"/>
        <v>5.7583242872737722E-2</v>
      </c>
      <c r="BK271" s="41">
        <f t="shared" si="227"/>
        <v>3.7100650892797358E-3</v>
      </c>
      <c r="BL271" s="41">
        <f t="shared" si="228"/>
        <v>1.4932216747689681E-2</v>
      </c>
      <c r="BM271" s="41">
        <f t="shared" si="229"/>
        <v>6.0234986120876181E-2</v>
      </c>
      <c r="BN271" s="41">
        <f t="shared" si="230"/>
        <v>6.0301634757918571E-3</v>
      </c>
      <c r="BO271" s="41">
        <f t="shared" si="231"/>
        <v>9.480779345866662E-2</v>
      </c>
      <c r="BP271" s="41">
        <f t="shared" si="232"/>
        <v>-8.478634756574021E-3</v>
      </c>
      <c r="BQ271" s="41">
        <f t="shared" si="233"/>
        <v>1.4838892394215052E-2</v>
      </c>
      <c r="BR271" s="41">
        <f t="shared" si="234"/>
        <v>1.4261139959802927E-2</v>
      </c>
      <c r="BS271" s="41">
        <f t="shared" si="235"/>
        <v>3.8734509181141012E-2</v>
      </c>
      <c r="BT271" s="41">
        <f t="shared" si="236"/>
        <v>0.14630824171304854</v>
      </c>
      <c r="BU271" s="41">
        <f t="shared" si="237"/>
        <v>7.9782494992255305E-3</v>
      </c>
      <c r="BV271" s="41">
        <f t="shared" si="238"/>
        <v>-2.1047137958064548E-2</v>
      </c>
      <c r="BW271" s="41">
        <f t="shared" si="239"/>
        <v>1.9058236483572435E-2</v>
      </c>
      <c r="BX271" s="47">
        <f t="shared" si="240"/>
        <v>0</v>
      </c>
      <c r="BY271" s="41"/>
      <c r="BZ271" s="41">
        <f t="shared" si="241"/>
        <v>3.9590249333413055E-2</v>
      </c>
      <c r="CA271" s="41">
        <f t="shared" si="242"/>
        <v>-2.2253694239382812E-3</v>
      </c>
      <c r="CB271" s="41">
        <f t="shared" si="243"/>
        <v>-1.6468054337296371E-2</v>
      </c>
      <c r="CC271" s="41">
        <f t="shared" si="244"/>
        <v>1.9911475495162374E-2</v>
      </c>
      <c r="CD271" s="41">
        <f t="shared" si="245"/>
        <v>5.7643071821011825E-2</v>
      </c>
      <c r="CE271" s="41">
        <f t="shared" si="246"/>
        <v>2.0321756787921436E-2</v>
      </c>
      <c r="CF271" s="41">
        <f t="shared" si="247"/>
        <v>2.849773315570105E-2</v>
      </c>
      <c r="CG271" s="41">
        <f t="shared" si="222"/>
        <v>1.9957278429307473E-2</v>
      </c>
      <c r="CH271" s="41">
        <f t="shared" si="248"/>
        <v>6.2274787641104022E-2</v>
      </c>
      <c r="CI271" s="41">
        <f t="shared" si="249"/>
        <v>2.3788828809835891E-2</v>
      </c>
      <c r="CJ271" s="41">
        <f t="shared" si="250"/>
        <v>1.3423020332140771E-2</v>
      </c>
      <c r="CK271" s="41">
        <f t="shared" si="251"/>
        <v>4.7628048989254664E-2</v>
      </c>
      <c r="CL271" s="41">
        <f t="shared" si="252"/>
        <v>1.8010374226418571E-2</v>
      </c>
      <c r="CM271" s="41">
        <f t="shared" si="253"/>
        <v>6.3700279421852801E-2</v>
      </c>
      <c r="CN271" s="41">
        <f t="shared" si="254"/>
        <v>-2.1176012381206821E-2</v>
      </c>
      <c r="CO271" s="41">
        <f t="shared" si="255"/>
        <v>-2.1685530860235818E-2</v>
      </c>
      <c r="CP271" s="41">
        <f t="shared" si="256"/>
        <v>-4.3802622658393117E-2</v>
      </c>
      <c r="CQ271" s="41">
        <f t="shared" si="257"/>
        <v>2.1788693361442051E-2</v>
      </c>
      <c r="CR271" s="41">
        <f t="shared" si="258"/>
        <v>-2.8835525311995361E-2</v>
      </c>
      <c r="CS271" s="41">
        <f t="shared" si="259"/>
        <v>1.7924612424793124E-2</v>
      </c>
      <c r="CT271" s="41">
        <f t="shared" si="260"/>
        <v>2.9081209300841817E-2</v>
      </c>
      <c r="CU271" s="41">
        <f t="shared" si="261"/>
        <v>-3.721359634043421E-2</v>
      </c>
      <c r="CV271" s="41">
        <f t="shared" si="262"/>
        <v>1.0471299867295216E-2</v>
      </c>
      <c r="CW271" s="41">
        <f t="shared" si="263"/>
        <v>0</v>
      </c>
      <c r="CX271" s="41">
        <f t="shared" si="264"/>
        <v>2.2737055867785815E-2</v>
      </c>
      <c r="CY271" s="41">
        <f t="shared" si="265"/>
        <v>7.851975282685171E-3</v>
      </c>
      <c r="CZ271" s="41">
        <f t="shared" si="266"/>
        <v>4.3572908233484343E-3</v>
      </c>
      <c r="DA271" s="41">
        <f t="shared" si="267"/>
        <v>3.0373452041227943E-2</v>
      </c>
      <c r="DB271" s="41">
        <f t="shared" si="268"/>
        <v>1.2987195526811112E-2</v>
      </c>
      <c r="DC271" s="41">
        <f t="shared" si="269"/>
        <v>-4.5451262903917308E-2</v>
      </c>
      <c r="DD271" s="41">
        <f t="shared" si="270"/>
        <v>4.9180654286903103E-2</v>
      </c>
      <c r="DE271" s="41">
        <f t="shared" si="271"/>
        <v>2.0864438786778863E-2</v>
      </c>
      <c r="DF271" s="41">
        <f t="shared" si="272"/>
        <v>-6.3920921797883815E-3</v>
      </c>
      <c r="DG271" s="41">
        <f t="shared" si="273"/>
        <v>3.6929583404796691E-2</v>
      </c>
      <c r="DH271" s="41"/>
    </row>
    <row r="272" spans="1:112">
      <c r="A272" s="43">
        <v>42242</v>
      </c>
      <c r="B272" s="34">
        <v>10.51</v>
      </c>
      <c r="C272" s="34">
        <v>7.2926549999999999</v>
      </c>
      <c r="D272" s="34"/>
      <c r="E272" s="34">
        <v>26.309999000000001</v>
      </c>
      <c r="F272" s="34">
        <v>16.040001</v>
      </c>
      <c r="G272" s="34">
        <v>65.336792000000003</v>
      </c>
      <c r="H272" s="34">
        <v>11.548252</v>
      </c>
      <c r="I272" s="34">
        <v>12.88</v>
      </c>
      <c r="J272" s="34">
        <v>527.90234399999997</v>
      </c>
      <c r="K272" s="34">
        <v>3.99</v>
      </c>
      <c r="L272" s="34">
        <v>64.139999000000003</v>
      </c>
      <c r="M272" s="34">
        <v>25.58</v>
      </c>
      <c r="N272" s="34">
        <v>40.028331999999999</v>
      </c>
      <c r="O272" s="34">
        <v>6.59</v>
      </c>
      <c r="P272" s="34">
        <v>33.009998000000003</v>
      </c>
      <c r="Q272" s="34">
        <v>24.940000999999999</v>
      </c>
      <c r="R272" s="34">
        <v>33.130001</v>
      </c>
      <c r="S272" s="34">
        <v>73.608481999999995</v>
      </c>
      <c r="T272" s="34">
        <v>19.111601</v>
      </c>
      <c r="U272" s="34"/>
      <c r="V272" s="34">
        <v>5.0592689999999996</v>
      </c>
      <c r="W272" s="34">
        <v>36.040000999999997</v>
      </c>
      <c r="X272" s="34">
        <v>23.549999</v>
      </c>
      <c r="Y272" s="34">
        <v>14.358024</v>
      </c>
      <c r="Z272" s="34">
        <v>30.109052999999999</v>
      </c>
      <c r="AA272" s="34">
        <v>81.682036999999994</v>
      </c>
      <c r="AB272" s="34">
        <v>37.416331999999997</v>
      </c>
      <c r="AC272" s="34">
        <v>11.88</v>
      </c>
      <c r="AD272" s="34">
        <v>73.930000000000007</v>
      </c>
      <c r="AE272" s="34">
        <v>25.814449</v>
      </c>
      <c r="AF272" s="34">
        <v>5.75</v>
      </c>
      <c r="AG272" s="34">
        <v>195.300003</v>
      </c>
      <c r="AH272" s="34">
        <v>40.430388999999998</v>
      </c>
      <c r="AI272" s="34">
        <v>91.528060999999994</v>
      </c>
      <c r="AJ272" s="34">
        <v>9.9500240000000009</v>
      </c>
      <c r="AK272" s="34">
        <v>17.82</v>
      </c>
      <c r="AL272" s="34">
        <v>2.0099999999999998</v>
      </c>
      <c r="AM272" s="34">
        <v>26.676760000000002</v>
      </c>
      <c r="AN272" s="34">
        <v>36.199997000000003</v>
      </c>
      <c r="AO272" s="34">
        <v>54.737144000000001</v>
      </c>
      <c r="AP272" s="34">
        <v>6.28</v>
      </c>
      <c r="AQ272" s="34">
        <v>10.33</v>
      </c>
      <c r="AR272" s="34">
        <v>6.86</v>
      </c>
      <c r="AS272" s="34">
        <v>39.276725999999996</v>
      </c>
      <c r="AT272" s="34">
        <v>11.990755999999999</v>
      </c>
      <c r="AU272" s="34">
        <v>8.98</v>
      </c>
      <c r="AV272" s="34">
        <v>13.002798</v>
      </c>
      <c r="AW272" s="34">
        <v>32.877552000000001</v>
      </c>
      <c r="AX272" s="34">
        <v>14.8</v>
      </c>
      <c r="AY272" s="34">
        <v>20.030000999999999</v>
      </c>
      <c r="AZ272" s="34">
        <v>70.239998</v>
      </c>
      <c r="BA272" s="34">
        <v>43.130001</v>
      </c>
      <c r="BB272" s="34">
        <v>25.512823000000001</v>
      </c>
      <c r="BC272" s="34">
        <v>25.857430999999998</v>
      </c>
      <c r="BD272" s="34"/>
      <c r="BE272" s="38"/>
      <c r="BF272" s="41">
        <f t="shared" si="223"/>
        <v>4.1773922245637266E-2</v>
      </c>
      <c r="BG272" s="41">
        <f t="shared" si="224"/>
        <v>-1.9169894410841635E-2</v>
      </c>
      <c r="BH272" s="41"/>
      <c r="BI272" s="41">
        <f t="shared" si="225"/>
        <v>0.21878212390543803</v>
      </c>
      <c r="BJ272" s="41">
        <f t="shared" si="226"/>
        <v>-3.7244005607081907</v>
      </c>
      <c r="BK272" s="41">
        <f t="shared" si="227"/>
        <v>7.803060511634056E-3</v>
      </c>
      <c r="BL272" s="41">
        <f t="shared" si="228"/>
        <v>1.2131741209090318E-2</v>
      </c>
      <c r="BM272" s="41">
        <f t="shared" si="229"/>
        <v>3.8895420486625529E-3</v>
      </c>
      <c r="BN272" s="41">
        <f t="shared" si="230"/>
        <v>9.9701638467944911E-3</v>
      </c>
      <c r="BO272" s="41">
        <f t="shared" si="231"/>
        <v>2.509411605425707E-3</v>
      </c>
      <c r="BP272" s="41">
        <f t="shared" si="232"/>
        <v>1.1288941099706242E-2</v>
      </c>
      <c r="BQ272" s="41">
        <f t="shared" si="233"/>
        <v>1.8146414741782319E-2</v>
      </c>
      <c r="BR272" s="41">
        <f t="shared" si="234"/>
        <v>-6.0535644062247899E-3</v>
      </c>
      <c r="BS272" s="41">
        <f t="shared" si="235"/>
        <v>1.5186031771900596E-3</v>
      </c>
      <c r="BT272" s="41">
        <f t="shared" si="236"/>
        <v>-2.5719152027627607E-2</v>
      </c>
      <c r="BU272" s="41">
        <f t="shared" si="237"/>
        <v>4.2176198877887032E-2</v>
      </c>
      <c r="BV272" s="41">
        <f t="shared" si="238"/>
        <v>-7.5177016958201462E-3</v>
      </c>
      <c r="BW272" s="41">
        <f t="shared" si="239"/>
        <v>-3.3217970668371352E-3</v>
      </c>
      <c r="BX272" s="47">
        <f t="shared" si="240"/>
        <v>1.0405901472511732E-3</v>
      </c>
      <c r="BY272" s="41"/>
      <c r="BZ272" s="41">
        <f t="shared" si="241"/>
        <v>1.4678679298602901E-2</v>
      </c>
      <c r="CA272" s="41">
        <f t="shared" si="242"/>
        <v>3.6136522490932094E-3</v>
      </c>
      <c r="CB272" s="41">
        <f t="shared" si="243"/>
        <v>-2.267103862719913E-2</v>
      </c>
      <c r="CC272" s="41">
        <f t="shared" si="244"/>
        <v>0</v>
      </c>
      <c r="CD272" s="41">
        <f t="shared" si="245"/>
        <v>-1.0488673021014916E-2</v>
      </c>
      <c r="CE272" s="41">
        <f t="shared" si="246"/>
        <v>5.3845128810375009E-3</v>
      </c>
      <c r="CF272" s="41">
        <f t="shared" si="247"/>
        <v>-1.5787818402177488E-2</v>
      </c>
      <c r="CG272" s="41">
        <f t="shared" si="222"/>
        <v>-2.8760152175262687E-2</v>
      </c>
      <c r="CH272" s="41">
        <f t="shared" si="248"/>
        <v>5.2892100978409202E-3</v>
      </c>
      <c r="CI272" s="41">
        <f t="shared" si="249"/>
        <v>4.6905331848081421E-3</v>
      </c>
      <c r="CJ272" s="41">
        <f t="shared" si="250"/>
        <v>-4.2559614418795889E-2</v>
      </c>
      <c r="CK272" s="41">
        <f t="shared" si="251"/>
        <v>-0.14489133905347848</v>
      </c>
      <c r="CL272" s="41">
        <f t="shared" si="252"/>
        <v>-1.234730513451235E-2</v>
      </c>
      <c r="CM272" s="41">
        <f t="shared" si="253"/>
        <v>7.7113110187127833E-3</v>
      </c>
      <c r="CN272" s="41">
        <f t="shared" si="254"/>
        <v>8.2793197096648494E-2</v>
      </c>
      <c r="CO272" s="41">
        <f t="shared" si="255"/>
        <v>1.6848641535662709E-3</v>
      </c>
      <c r="CP272" s="41">
        <f t="shared" si="256"/>
        <v>0</v>
      </c>
      <c r="CQ272" s="41">
        <f t="shared" si="257"/>
        <v>6.8397506157611874E-4</v>
      </c>
      <c r="CR272" s="41">
        <f t="shared" si="258"/>
        <v>-3.7944961245564165E-2</v>
      </c>
      <c r="CS272" s="41">
        <f t="shared" si="259"/>
        <v>-1.0695263073519661E-2</v>
      </c>
      <c r="CT272" s="41">
        <f t="shared" si="260"/>
        <v>0</v>
      </c>
      <c r="CU272" s="41">
        <f t="shared" si="261"/>
        <v>-2.1073576790528431E-2</v>
      </c>
      <c r="CV272" s="41">
        <f t="shared" si="262"/>
        <v>2.0619287202735825E-2</v>
      </c>
      <c r="CW272" s="41">
        <f t="shared" si="263"/>
        <v>7.4812858937263792E-3</v>
      </c>
      <c r="CX272" s="41">
        <f t="shared" si="264"/>
        <v>-4.6619657825338959E-3</v>
      </c>
      <c r="CY272" s="41">
        <f t="shared" si="265"/>
        <v>3.3463500273443942E-3</v>
      </c>
      <c r="CZ272" s="41">
        <f t="shared" si="266"/>
        <v>7.2202240098603217E-3</v>
      </c>
      <c r="DA272" s="41">
        <f t="shared" si="267"/>
        <v>1.5232057431634699E-2</v>
      </c>
      <c r="DB272" s="41">
        <f t="shared" si="268"/>
        <v>-4.6212843155131564E-2</v>
      </c>
      <c r="DC272" s="41">
        <f t="shared" si="269"/>
        <v>1.4989260488469521E-3</v>
      </c>
      <c r="DD272" s="41">
        <f t="shared" si="270"/>
        <v>-2.7013879042623737E-3</v>
      </c>
      <c r="DE272" s="41">
        <f t="shared" si="271"/>
        <v>3.4917417213410844E-2</v>
      </c>
      <c r="DF272" s="41">
        <f t="shared" si="272"/>
        <v>1.9670125454688842E-2</v>
      </c>
      <c r="DG272" s="41">
        <f t="shared" si="273"/>
        <v>-5.1928501321366893E-3</v>
      </c>
      <c r="DH272" s="41"/>
    </row>
    <row r="273" spans="1:112">
      <c r="A273" s="43">
        <v>42243</v>
      </c>
      <c r="B273" s="34">
        <v>10.67</v>
      </c>
      <c r="C273" s="34">
        <v>7.0985760000000004</v>
      </c>
      <c r="D273" s="34"/>
      <c r="E273" s="34">
        <v>25.290001</v>
      </c>
      <c r="F273" s="34">
        <v>617.20001200000002</v>
      </c>
      <c r="G273" s="34">
        <v>63.600872000000003</v>
      </c>
      <c r="H273" s="34">
        <v>12.025700000000001</v>
      </c>
      <c r="I273" s="34">
        <v>12.8</v>
      </c>
      <c r="J273" s="34">
        <v>519.52294900000004</v>
      </c>
      <c r="K273" s="34">
        <v>4.12</v>
      </c>
      <c r="L273" s="34">
        <v>66.230002999999996</v>
      </c>
      <c r="M273" s="34">
        <v>26.33</v>
      </c>
      <c r="N273" s="34">
        <v>40.159194999999997</v>
      </c>
      <c r="O273" s="34">
        <v>6.6</v>
      </c>
      <c r="P273" s="34">
        <v>34.979999999999997</v>
      </c>
      <c r="Q273" s="34">
        <v>24.43</v>
      </c>
      <c r="R273" s="34">
        <v>33.389999000000003</v>
      </c>
      <c r="S273" s="34">
        <v>75.473656000000005</v>
      </c>
      <c r="T273" s="34">
        <v>18.813448000000001</v>
      </c>
      <c r="U273" s="34"/>
      <c r="V273" s="34">
        <v>5.1145639999999997</v>
      </c>
      <c r="W273" s="34">
        <v>36.139999000000003</v>
      </c>
      <c r="X273" s="34">
        <v>23.379999000000002</v>
      </c>
      <c r="Y273" s="34">
        <v>14.445869999999999</v>
      </c>
      <c r="Z273" s="34">
        <v>31.930299999999999</v>
      </c>
      <c r="AA273" s="34">
        <v>83.344711000000004</v>
      </c>
      <c r="AB273" s="34">
        <v>37.728214000000001</v>
      </c>
      <c r="AC273" s="34">
        <v>11.65</v>
      </c>
      <c r="AD273" s="34">
        <v>69.25</v>
      </c>
      <c r="AE273" s="34">
        <v>25.795860000000001</v>
      </c>
      <c r="AF273" s="34">
        <v>4.66</v>
      </c>
      <c r="AG273" s="34">
        <v>186.20001199999999</v>
      </c>
      <c r="AH273" s="34">
        <v>40.704369</v>
      </c>
      <c r="AI273" s="34">
        <v>91.869827000000001</v>
      </c>
      <c r="AJ273" s="34">
        <v>9.2578899999999997</v>
      </c>
      <c r="AK273" s="34">
        <v>18.129999000000002</v>
      </c>
      <c r="AL273" s="34">
        <v>2.0099999999999998</v>
      </c>
      <c r="AM273" s="34">
        <v>26.895651000000001</v>
      </c>
      <c r="AN273" s="34">
        <v>35.5</v>
      </c>
      <c r="AO273" s="34">
        <v>54.971428000000003</v>
      </c>
      <c r="AP273" s="34">
        <v>6.33</v>
      </c>
      <c r="AQ273" s="34">
        <v>10.41</v>
      </c>
      <c r="AR273" s="34">
        <v>6.88</v>
      </c>
      <c r="AS273" s="34">
        <v>38.935192000000001</v>
      </c>
      <c r="AT273" s="34">
        <v>12.09348</v>
      </c>
      <c r="AU273" s="34">
        <v>9</v>
      </c>
      <c r="AV273" s="34">
        <v>13.058927000000001</v>
      </c>
      <c r="AW273" s="34">
        <v>32.447941</v>
      </c>
      <c r="AX273" s="34">
        <v>14.8</v>
      </c>
      <c r="AY273" s="34">
        <v>19.100000000000001</v>
      </c>
      <c r="AZ273" s="34">
        <v>70.480002999999996</v>
      </c>
      <c r="BA273" s="34">
        <v>42.939999</v>
      </c>
      <c r="BB273" s="34">
        <v>25.572455999999999</v>
      </c>
      <c r="BC273" s="34">
        <v>25.915125</v>
      </c>
      <c r="BD273" s="34"/>
      <c r="BE273" s="38"/>
      <c r="BF273" s="41">
        <f t="shared" si="223"/>
        <v>1.5108880424802216E-2</v>
      </c>
      <c r="BG273" s="41">
        <f t="shared" si="224"/>
        <v>-2.6973476696144558E-2</v>
      </c>
      <c r="BH273" s="41"/>
      <c r="BI273" s="41">
        <f t="shared" si="225"/>
        <v>-3.9539956820645213E-2</v>
      </c>
      <c r="BJ273" s="41">
        <f t="shared" si="226"/>
        <v>3.6501074751491434</v>
      </c>
      <c r="BK273" s="41">
        <f t="shared" si="227"/>
        <v>-2.6928126992800498E-2</v>
      </c>
      <c r="BL273" s="41">
        <f t="shared" si="228"/>
        <v>4.0511942832675056E-2</v>
      </c>
      <c r="BM273" s="41">
        <f t="shared" si="229"/>
        <v>-6.2305497506360864E-3</v>
      </c>
      <c r="BN273" s="41">
        <f t="shared" si="230"/>
        <v>-1.6000327322586275E-2</v>
      </c>
      <c r="BO273" s="41">
        <f t="shared" si="231"/>
        <v>3.2061932459662879E-2</v>
      </c>
      <c r="BP273" s="41">
        <f t="shared" si="232"/>
        <v>3.2065399119466459E-2</v>
      </c>
      <c r="BQ273" s="41">
        <f t="shared" si="233"/>
        <v>2.8898177357521499E-2</v>
      </c>
      <c r="BR273" s="41">
        <f t="shared" si="234"/>
        <v>3.2639269739793294E-3</v>
      </c>
      <c r="BS273" s="41">
        <f t="shared" si="235"/>
        <v>1.516300517964008E-3</v>
      </c>
      <c r="BT273" s="41">
        <f t="shared" si="236"/>
        <v>5.7965984313056704E-2</v>
      </c>
      <c r="BU273" s="41">
        <f t="shared" si="237"/>
        <v>-2.0661095078471421E-2</v>
      </c>
      <c r="BV273" s="41">
        <f t="shared" si="238"/>
        <v>7.8171775105489519E-3</v>
      </c>
      <c r="BW273" s="41">
        <f t="shared" si="239"/>
        <v>2.502340455351491E-2</v>
      </c>
      <c r="BX273" s="47">
        <f t="shared" si="240"/>
        <v>-1.5723599603588583E-2</v>
      </c>
      <c r="BY273" s="41"/>
      <c r="BZ273" s="41">
        <f t="shared" si="241"/>
        <v>1.0870149818870732E-2</v>
      </c>
      <c r="CA273" s="41">
        <f t="shared" si="242"/>
        <v>2.7707970068261245E-3</v>
      </c>
      <c r="CB273" s="41">
        <f t="shared" si="243"/>
        <v>-7.2448647272590067E-3</v>
      </c>
      <c r="CC273" s="41">
        <f t="shared" si="244"/>
        <v>6.0996108623981842E-3</v>
      </c>
      <c r="CD273" s="41">
        <f t="shared" si="245"/>
        <v>5.8729511581353901E-2</v>
      </c>
      <c r="CE273" s="41">
        <f t="shared" si="246"/>
        <v>2.01510395435434E-2</v>
      </c>
      <c r="CF273" s="41">
        <f t="shared" si="247"/>
        <v>8.300902925146611E-3</v>
      </c>
      <c r="CG273" s="41">
        <f t="shared" si="222"/>
        <v>2.2728251077556091E-2</v>
      </c>
      <c r="CH273" s="41">
        <f t="shared" si="248"/>
        <v>-6.5395554501560871E-2</v>
      </c>
      <c r="CI273" s="41">
        <f t="shared" si="249"/>
        <v>-7.2035998869318652E-4</v>
      </c>
      <c r="CJ273" s="41">
        <f t="shared" si="250"/>
        <v>-0.21018440667170449</v>
      </c>
      <c r="CK273" s="41">
        <f t="shared" si="251"/>
        <v>-4.7715423953820321E-2</v>
      </c>
      <c r="CL273" s="41">
        <f t="shared" si="252"/>
        <v>6.753727950144367E-3</v>
      </c>
      <c r="CM273" s="41">
        <f t="shared" si="253"/>
        <v>3.7270483247809449E-3</v>
      </c>
      <c r="CN273" s="41">
        <f t="shared" si="254"/>
        <v>-7.2098802305301996E-2</v>
      </c>
      <c r="CO273" s="41">
        <f t="shared" si="255"/>
        <v>1.7246547566897055E-2</v>
      </c>
      <c r="CP273" s="41">
        <f t="shared" si="256"/>
        <v>0</v>
      </c>
      <c r="CQ273" s="41">
        <f t="shared" si="257"/>
        <v>8.1718262821571398E-3</v>
      </c>
      <c r="CR273" s="41">
        <f t="shared" si="258"/>
        <v>-1.9526339477423767E-2</v>
      </c>
      <c r="CS273" s="41">
        <f t="shared" si="259"/>
        <v>4.2710310028442238E-3</v>
      </c>
      <c r="CT273" s="41">
        <f t="shared" si="260"/>
        <v>7.9302556759775645E-3</v>
      </c>
      <c r="CU273" s="41">
        <f t="shared" si="261"/>
        <v>7.7145994953303825E-3</v>
      </c>
      <c r="CV273" s="41">
        <f t="shared" si="262"/>
        <v>2.9112102074583131E-3</v>
      </c>
      <c r="CW273" s="41">
        <f t="shared" si="263"/>
        <v>-8.7336093943963609E-3</v>
      </c>
      <c r="CX273" s="41">
        <f t="shared" si="264"/>
        <v>8.5304448039591925E-3</v>
      </c>
      <c r="CY273" s="41">
        <f t="shared" si="265"/>
        <v>2.2246950221111086E-3</v>
      </c>
      <c r="CZ273" s="41">
        <f t="shared" si="266"/>
        <v>4.3073961361482106E-3</v>
      </c>
      <c r="DA273" s="41">
        <f t="shared" si="267"/>
        <v>-1.3153125188326413E-2</v>
      </c>
      <c r="DB273" s="41">
        <f t="shared" si="268"/>
        <v>0</v>
      </c>
      <c r="DC273" s="41">
        <f t="shared" si="269"/>
        <v>-4.754286455025368E-2</v>
      </c>
      <c r="DD273" s="41">
        <f t="shared" si="270"/>
        <v>3.4111033401331872E-3</v>
      </c>
      <c r="DE273" s="41">
        <f t="shared" si="271"/>
        <v>-4.4150646831436985E-3</v>
      </c>
      <c r="DF273" s="41">
        <f t="shared" si="272"/>
        <v>2.3346462328672807E-3</v>
      </c>
      <c r="DG273" s="41">
        <f t="shared" si="273"/>
        <v>2.2287492965216448E-3</v>
      </c>
      <c r="DH273" s="41"/>
    </row>
    <row r="274" spans="1:112">
      <c r="A274" s="43">
        <v>42244</v>
      </c>
      <c r="B274" s="34">
        <v>10.78</v>
      </c>
      <c r="C274" s="34">
        <v>6.8221600000000002</v>
      </c>
      <c r="D274" s="34"/>
      <c r="E274" s="34">
        <v>24.68</v>
      </c>
      <c r="F274" s="34">
        <v>636.79998799999998</v>
      </c>
      <c r="G274" s="34">
        <v>64.237999000000002</v>
      </c>
      <c r="H274" s="34">
        <v>12.015753</v>
      </c>
      <c r="I274" s="34">
        <v>12.66</v>
      </c>
      <c r="J274" s="34">
        <v>513.23840299999995</v>
      </c>
      <c r="K274" s="34">
        <v>4.3330000000000002</v>
      </c>
      <c r="L274" s="34">
        <v>65.580001999999993</v>
      </c>
      <c r="M274" s="34">
        <v>28</v>
      </c>
      <c r="N274" s="34">
        <v>40.364849</v>
      </c>
      <c r="O274" s="34">
        <v>6.67</v>
      </c>
      <c r="P274" s="34">
        <v>35.18</v>
      </c>
      <c r="Q274" s="34">
        <v>24.610001</v>
      </c>
      <c r="R274" s="34">
        <v>34.290000999999997</v>
      </c>
      <c r="S274" s="34">
        <v>75.068588000000005</v>
      </c>
      <c r="T274" s="34">
        <v>19.131477</v>
      </c>
      <c r="U274" s="34"/>
      <c r="V274" s="34">
        <v>5.0960999999999999</v>
      </c>
      <c r="W274" s="34">
        <v>37</v>
      </c>
      <c r="X274" s="34">
        <v>23.99</v>
      </c>
      <c r="Y274" s="34">
        <v>14.582519</v>
      </c>
      <c r="Z274" s="34">
        <v>32.139156</v>
      </c>
      <c r="AA274" s="34">
        <v>82.559371999999996</v>
      </c>
      <c r="AB274" s="34">
        <v>37.869984000000002</v>
      </c>
      <c r="AC274" s="34">
        <v>11.55</v>
      </c>
      <c r="AD274" s="34">
        <v>69.779999000000004</v>
      </c>
      <c r="AE274" s="34">
        <v>25.860910000000001</v>
      </c>
      <c r="AF274" s="34">
        <v>4.78</v>
      </c>
      <c r="AG274" s="34">
        <v>179.550003</v>
      </c>
      <c r="AH274" s="34">
        <v>40.284267</v>
      </c>
      <c r="AI274" s="34">
        <v>89.838706999999999</v>
      </c>
      <c r="AJ274" s="34">
        <v>9.1324679999999994</v>
      </c>
      <c r="AK274" s="34">
        <v>18.059999000000001</v>
      </c>
      <c r="AL274" s="34">
        <v>2.08</v>
      </c>
      <c r="AM274" s="34">
        <v>26.986854999999998</v>
      </c>
      <c r="AN274" s="34">
        <v>33.599997999999999</v>
      </c>
      <c r="AO274" s="34">
        <v>54.925713000000002</v>
      </c>
      <c r="AP274" s="34">
        <v>6.21</v>
      </c>
      <c r="AQ274" s="34">
        <v>10.32</v>
      </c>
      <c r="AR274" s="34">
        <v>6.78</v>
      </c>
      <c r="AS274" s="34">
        <v>38.642440999999998</v>
      </c>
      <c r="AT274" s="34">
        <v>12.000097999999999</v>
      </c>
      <c r="AU274" s="34">
        <v>8.86</v>
      </c>
      <c r="AV274" s="34">
        <v>13.040215999999999</v>
      </c>
      <c r="AW274" s="34">
        <v>32.523753999999997</v>
      </c>
      <c r="AX274" s="34">
        <v>14.8</v>
      </c>
      <c r="AY274" s="34">
        <v>17.34</v>
      </c>
      <c r="AZ274" s="34">
        <v>70.209998999999996</v>
      </c>
      <c r="BA274" s="34">
        <v>42.27</v>
      </c>
      <c r="BB274" s="34">
        <v>25.791111000000001</v>
      </c>
      <c r="BC274" s="34">
        <v>26.319002000000001</v>
      </c>
      <c r="BD274" s="34"/>
      <c r="BE274" s="38"/>
      <c r="BF274" s="41">
        <f t="shared" si="223"/>
        <v>1.0256500167189061E-2</v>
      </c>
      <c r="BG274" s="41">
        <f t="shared" si="224"/>
        <v>-3.9718063297351065E-2</v>
      </c>
      <c r="BH274" s="41"/>
      <c r="BI274" s="41">
        <f t="shared" si="225"/>
        <v>-2.4415901186006676E-2</v>
      </c>
      <c r="BJ274" s="41">
        <f t="shared" si="226"/>
        <v>3.1262475754302133E-2</v>
      </c>
      <c r="BK274" s="41">
        <f t="shared" si="227"/>
        <v>9.9677393925256749E-3</v>
      </c>
      <c r="BL274" s="41">
        <f t="shared" si="228"/>
        <v>-8.2748747071065363E-4</v>
      </c>
      <c r="BM274" s="41">
        <f t="shared" si="229"/>
        <v>-1.0997754209541398E-2</v>
      </c>
      <c r="BN274" s="41">
        <f t="shared" si="230"/>
        <v>-1.2170524314750283E-2</v>
      </c>
      <c r="BO274" s="41">
        <f t="shared" si="231"/>
        <v>5.0406979396337342E-2</v>
      </c>
      <c r="BP274" s="41">
        <f t="shared" si="232"/>
        <v>-9.8627758799759678E-3</v>
      </c>
      <c r="BQ274" s="41">
        <f t="shared" si="233"/>
        <v>6.1495536666986039E-2</v>
      </c>
      <c r="BR274" s="41">
        <f t="shared" si="234"/>
        <v>5.1079016135149391E-3</v>
      </c>
      <c r="BS274" s="41">
        <f t="shared" si="235"/>
        <v>1.0550210895152611E-2</v>
      </c>
      <c r="BT274" s="41">
        <f t="shared" si="236"/>
        <v>5.7012697189561994E-3</v>
      </c>
      <c r="BU274" s="41">
        <f t="shared" si="237"/>
        <v>7.3410197672032296E-3</v>
      </c>
      <c r="BV274" s="41">
        <f t="shared" si="238"/>
        <v>2.6597371631373583E-2</v>
      </c>
      <c r="BW274" s="41">
        <f t="shared" si="239"/>
        <v>-5.3814659168964704E-3</v>
      </c>
      <c r="BX274" s="47">
        <f t="shared" si="240"/>
        <v>1.6763055778618075E-2</v>
      </c>
      <c r="BY274" s="41"/>
      <c r="BZ274" s="41">
        <f t="shared" si="241"/>
        <v>-3.6166149675686595E-3</v>
      </c>
      <c r="CA274" s="41">
        <f t="shared" si="242"/>
        <v>2.3517655150313909E-2</v>
      </c>
      <c r="CB274" s="41">
        <f t="shared" si="243"/>
        <v>2.5756163579281399E-2</v>
      </c>
      <c r="CC274" s="41">
        <f t="shared" si="244"/>
        <v>9.4149220191129795E-3</v>
      </c>
      <c r="CD274" s="41">
        <f t="shared" si="245"/>
        <v>6.5196976172295007E-3</v>
      </c>
      <c r="CE274" s="41">
        <f t="shared" si="246"/>
        <v>-9.4674567593164925E-3</v>
      </c>
      <c r="CF274" s="41">
        <f t="shared" si="247"/>
        <v>3.7506228969075867E-3</v>
      </c>
      <c r="CG274" s="41">
        <f t="shared" si="222"/>
        <v>1.5437699384582731E-2</v>
      </c>
      <c r="CH274" s="41">
        <f t="shared" si="248"/>
        <v>7.624276360426392E-3</v>
      </c>
      <c r="CI274" s="41">
        <f t="shared" si="249"/>
        <v>2.5185482710127797E-3</v>
      </c>
      <c r="CJ274" s="41">
        <f t="shared" si="250"/>
        <v>2.5425098365810177E-2</v>
      </c>
      <c r="CK274" s="41">
        <f t="shared" si="251"/>
        <v>-3.6367691909266434E-2</v>
      </c>
      <c r="CL274" s="41">
        <f t="shared" si="252"/>
        <v>-1.0374437419131235E-2</v>
      </c>
      <c r="CM274" s="41">
        <f t="shared" si="253"/>
        <v>-2.2356733112199122E-2</v>
      </c>
      <c r="CN274" s="41">
        <f t="shared" si="254"/>
        <v>-1.3640185210770813E-2</v>
      </c>
      <c r="CO274" s="41">
        <f t="shared" si="255"/>
        <v>-3.8684769917079558E-3</v>
      </c>
      <c r="CP274" s="41">
        <f t="shared" si="256"/>
        <v>3.4233171642242391E-2</v>
      </c>
      <c r="CQ274" s="41">
        <f t="shared" si="257"/>
        <v>3.3852949267610369E-3</v>
      </c>
      <c r="CR274" s="41">
        <f t="shared" si="258"/>
        <v>-5.5006689036022863E-2</v>
      </c>
      <c r="CS274" s="41">
        <f t="shared" si="259"/>
        <v>-8.319598166222458E-4</v>
      </c>
      <c r="CT274" s="41">
        <f t="shared" si="260"/>
        <v>-1.9139340210697395E-2</v>
      </c>
      <c r="CU274" s="41">
        <f t="shared" si="261"/>
        <v>-8.6831225734608809E-3</v>
      </c>
      <c r="CV274" s="41">
        <f t="shared" si="262"/>
        <v>-1.4641549992948005E-2</v>
      </c>
      <c r="CW274" s="41">
        <f t="shared" si="263"/>
        <v>-7.5473400856982025E-3</v>
      </c>
      <c r="CX274" s="41">
        <f t="shared" si="264"/>
        <v>-7.7516479781204349E-3</v>
      </c>
      <c r="CY274" s="41">
        <f t="shared" si="265"/>
        <v>-1.5677812719229904E-2</v>
      </c>
      <c r="CZ274" s="41">
        <f t="shared" si="266"/>
        <v>-1.4338404296004368E-3</v>
      </c>
      <c r="DA274" s="41">
        <f t="shared" si="267"/>
        <v>2.3337249984990783E-3</v>
      </c>
      <c r="DB274" s="41">
        <f t="shared" si="268"/>
        <v>0</v>
      </c>
      <c r="DC274" s="41">
        <f t="shared" si="269"/>
        <v>-9.667236370018846E-2</v>
      </c>
      <c r="DD274" s="41">
        <f t="shared" si="270"/>
        <v>-3.8382874070179082E-3</v>
      </c>
      <c r="DE274" s="41">
        <f t="shared" si="271"/>
        <v>-1.5726154583626865E-2</v>
      </c>
      <c r="DF274" s="41">
        <f t="shared" si="272"/>
        <v>8.5140629288255592E-3</v>
      </c>
      <c r="DG274" s="41">
        <f t="shared" si="273"/>
        <v>1.5464412713730023E-2</v>
      </c>
      <c r="DH274" s="41"/>
    </row>
    <row r="275" spans="1:112">
      <c r="A275" s="43">
        <v>42247</v>
      </c>
      <c r="B275" s="34">
        <v>10.46</v>
      </c>
      <c r="C275" s="34">
        <v>7.1867929999999998</v>
      </c>
      <c r="D275" s="34"/>
      <c r="E275" s="34">
        <v>26.57</v>
      </c>
      <c r="F275" s="34">
        <v>540</v>
      </c>
      <c r="G275" s="34">
        <v>63.914814</v>
      </c>
      <c r="H275" s="34">
        <v>11.737242</v>
      </c>
      <c r="I275" s="34">
        <v>12.53</v>
      </c>
      <c r="J275" s="34">
        <v>505.90643299999999</v>
      </c>
      <c r="K275" s="34">
        <v>4.51</v>
      </c>
      <c r="L275" s="34">
        <v>67.690002000000007</v>
      </c>
      <c r="M275" s="34">
        <v>28.120000999999998</v>
      </c>
      <c r="N275" s="34">
        <v>39.757232999999999</v>
      </c>
      <c r="O275" s="34">
        <v>6.8</v>
      </c>
      <c r="P275" s="34">
        <v>35.380001</v>
      </c>
      <c r="Q275" s="34">
        <v>23.76</v>
      </c>
      <c r="R275" s="34">
        <v>36.82</v>
      </c>
      <c r="S275" s="34">
        <v>74.098320000000001</v>
      </c>
      <c r="T275" s="34">
        <v>19.370000999999998</v>
      </c>
      <c r="U275" s="34"/>
      <c r="V275" s="34">
        <v>4.9853170000000002</v>
      </c>
      <c r="W275" s="34">
        <v>36.650002000000001</v>
      </c>
      <c r="X275" s="34">
        <v>23.77</v>
      </c>
      <c r="Y275" s="34">
        <v>14.582519</v>
      </c>
      <c r="Z275" s="34">
        <v>31.788273</v>
      </c>
      <c r="AA275" s="34">
        <v>82.007514999999998</v>
      </c>
      <c r="AB275" s="34">
        <v>37.473038000000003</v>
      </c>
      <c r="AC275" s="34">
        <v>11.55</v>
      </c>
      <c r="AD275" s="34">
        <v>70.199996999999996</v>
      </c>
      <c r="AE275" s="34">
        <v>25.740110000000001</v>
      </c>
      <c r="AF275" s="34">
        <v>4.87</v>
      </c>
      <c r="AG275" s="34">
        <v>177.09999099999999</v>
      </c>
      <c r="AH275" s="34">
        <v>40.366463000000003</v>
      </c>
      <c r="AI275" s="34">
        <v>88.217697000000001</v>
      </c>
      <c r="AJ275" s="34">
        <v>9.1594099999999994</v>
      </c>
      <c r="AK275" s="34">
        <v>19</v>
      </c>
      <c r="AL275" s="34">
        <v>2.0499999999999998</v>
      </c>
      <c r="AM275" s="34">
        <v>26.777087999999999</v>
      </c>
      <c r="AN275" s="34">
        <v>34</v>
      </c>
      <c r="AO275" s="34">
        <v>54.662857000000002</v>
      </c>
      <c r="AP275" s="34">
        <v>6.09</v>
      </c>
      <c r="AQ275" s="34">
        <v>10.130000000000001</v>
      </c>
      <c r="AR275" s="34">
        <v>6.86</v>
      </c>
      <c r="AS275" s="34">
        <v>38.496074999999998</v>
      </c>
      <c r="AT275" s="34">
        <v>12.084142</v>
      </c>
      <c r="AU275" s="34">
        <v>8.93</v>
      </c>
      <c r="AV275" s="34">
        <v>12.918609</v>
      </c>
      <c r="AW275" s="34">
        <v>32.287894999999999</v>
      </c>
      <c r="AX275" s="34">
        <v>14.82</v>
      </c>
      <c r="AY275" s="34">
        <v>16.079999999999998</v>
      </c>
      <c r="AZ275" s="34">
        <v>70.069999999999993</v>
      </c>
      <c r="BA275" s="34">
        <v>43.599997999999999</v>
      </c>
      <c r="BB275" s="34">
        <v>25.731477999999999</v>
      </c>
      <c r="BC275" s="34">
        <v>26.357462000000002</v>
      </c>
      <c r="BD275" s="34"/>
      <c r="BE275" s="38"/>
      <c r="BF275" s="41">
        <f t="shared" si="223"/>
        <v>-3.01341068440741E-2</v>
      </c>
      <c r="BG275" s="41">
        <f t="shared" si="224"/>
        <v>5.2068898813789559E-2</v>
      </c>
      <c r="BH275" s="41"/>
      <c r="BI275" s="41">
        <f t="shared" si="225"/>
        <v>7.3789560734535103E-2</v>
      </c>
      <c r="BJ275" s="41">
        <f t="shared" si="226"/>
        <v>-0.16488647612763183</v>
      </c>
      <c r="BK275" s="41">
        <f t="shared" si="227"/>
        <v>-5.0437548356811268E-3</v>
      </c>
      <c r="BL275" s="41">
        <f t="shared" si="228"/>
        <v>-2.3451675422941864E-2</v>
      </c>
      <c r="BM275" s="41">
        <f t="shared" si="229"/>
        <v>-1.0321647808053209E-2</v>
      </c>
      <c r="BN275" s="41">
        <f t="shared" si="230"/>
        <v>-1.4388723248456563E-2</v>
      </c>
      <c r="BO275" s="41">
        <f t="shared" si="231"/>
        <v>4.0037010756814435E-2</v>
      </c>
      <c r="BP275" s="41">
        <f t="shared" si="232"/>
        <v>3.1667686153373301E-2</v>
      </c>
      <c r="BQ275" s="41">
        <f t="shared" si="233"/>
        <v>4.2765923291372436E-3</v>
      </c>
      <c r="BR275" s="41">
        <f t="shared" si="234"/>
        <v>-1.5167545164004247E-2</v>
      </c>
      <c r="BS275" s="41">
        <f t="shared" si="235"/>
        <v>1.9302752254528675E-2</v>
      </c>
      <c r="BT275" s="41">
        <f t="shared" si="236"/>
        <v>5.6689776867830336E-3</v>
      </c>
      <c r="BU275" s="41">
        <f t="shared" si="237"/>
        <v>-3.5149410542408138E-2</v>
      </c>
      <c r="BV275" s="41">
        <f t="shared" si="238"/>
        <v>7.1187380167082079E-2</v>
      </c>
      <c r="BW275" s="41">
        <f t="shared" si="239"/>
        <v>-1.3009342316272795E-2</v>
      </c>
      <c r="BX275" s="47">
        <f t="shared" si="240"/>
        <v>1.2390540000474008E-2</v>
      </c>
      <c r="BY275" s="41"/>
      <c r="BZ275" s="41">
        <f t="shared" si="241"/>
        <v>-2.197854914692686E-2</v>
      </c>
      <c r="CA275" s="41">
        <f t="shared" si="242"/>
        <v>-9.5044297413061727E-3</v>
      </c>
      <c r="CB275" s="41">
        <f t="shared" si="243"/>
        <v>-9.2127954795005844E-3</v>
      </c>
      <c r="CC275" s="41">
        <f t="shared" si="244"/>
        <v>0</v>
      </c>
      <c r="CD275" s="41">
        <f t="shared" si="245"/>
        <v>-1.0977651665028411E-2</v>
      </c>
      <c r="CE275" s="41">
        <f t="shared" si="246"/>
        <v>-6.706805708727945E-3</v>
      </c>
      <c r="CF275" s="41">
        <f t="shared" si="247"/>
        <v>-1.053713170076794E-2</v>
      </c>
      <c r="CG275" s="41">
        <f t="shared" si="222"/>
        <v>-3.3754827297162678E-2</v>
      </c>
      <c r="CH275" s="41">
        <f t="shared" si="248"/>
        <v>6.000846868847597E-3</v>
      </c>
      <c r="CI275" s="41">
        <f t="shared" si="249"/>
        <v>-4.6820865432786471E-3</v>
      </c>
      <c r="CJ275" s="41">
        <f t="shared" si="250"/>
        <v>1.8653390591133835E-2</v>
      </c>
      <c r="CK275" s="41">
        <f t="shared" si="251"/>
        <v>-1.3739243410489451E-2</v>
      </c>
      <c r="CL275" s="41">
        <f t="shared" si="252"/>
        <v>2.0383207556501208E-3</v>
      </c>
      <c r="CM275" s="41">
        <f t="shared" si="253"/>
        <v>-1.8208328929243525E-2</v>
      </c>
      <c r="CN275" s="41">
        <f t="shared" si="254"/>
        <v>2.9457904194241393E-3</v>
      </c>
      <c r="CO275" s="41">
        <f t="shared" si="255"/>
        <v>5.0739486548588064E-2</v>
      </c>
      <c r="CP275" s="41">
        <f t="shared" si="256"/>
        <v>-1.4528100562909969E-2</v>
      </c>
      <c r="CQ275" s="41">
        <f t="shared" si="257"/>
        <v>-7.8032991150764185E-3</v>
      </c>
      <c r="CR275" s="41">
        <f t="shared" si="258"/>
        <v>1.1834517170814136E-2</v>
      </c>
      <c r="CS275" s="41">
        <f t="shared" si="259"/>
        <v>-4.7971518212999061E-3</v>
      </c>
      <c r="CT275" s="41">
        <f t="shared" si="260"/>
        <v>-1.9512814223581715E-2</v>
      </c>
      <c r="CU275" s="41">
        <f t="shared" si="261"/>
        <v>-1.8582441792824582E-2</v>
      </c>
      <c r="CV275" s="41">
        <f t="shared" si="262"/>
        <v>1.17303397854896E-2</v>
      </c>
      <c r="CW275" s="41">
        <f t="shared" si="263"/>
        <v>-3.7948921821072379E-3</v>
      </c>
      <c r="CX275" s="41">
        <f t="shared" si="264"/>
        <v>6.9791981098649104E-3</v>
      </c>
      <c r="CY275" s="41">
        <f t="shared" si="265"/>
        <v>7.8696302714180936E-3</v>
      </c>
      <c r="CZ275" s="41">
        <f t="shared" si="266"/>
        <v>-9.3692907587672805E-3</v>
      </c>
      <c r="DA275" s="41">
        <f t="shared" si="267"/>
        <v>-7.2783224879282502E-3</v>
      </c>
      <c r="DB275" s="41">
        <f t="shared" si="268"/>
        <v>1.3504390978713249E-3</v>
      </c>
      <c r="DC275" s="41">
        <f t="shared" si="269"/>
        <v>-7.5439707601575604E-2</v>
      </c>
      <c r="DD275" s="41">
        <f t="shared" si="270"/>
        <v>-1.9959944037295286E-3</v>
      </c>
      <c r="DE275" s="41">
        <f t="shared" si="271"/>
        <v>3.0979489904729249E-2</v>
      </c>
      <c r="DF275" s="41">
        <f t="shared" si="272"/>
        <v>-2.3148303602646188E-3</v>
      </c>
      <c r="DG275" s="41">
        <f t="shared" si="273"/>
        <v>1.4602349479636647E-3</v>
      </c>
      <c r="DH275" s="41"/>
    </row>
    <row r="276" spans="1:112">
      <c r="A276" s="43">
        <v>42248</v>
      </c>
      <c r="B276" s="34">
        <v>10.24</v>
      </c>
      <c r="C276" s="34">
        <v>7.1220990000000004</v>
      </c>
      <c r="D276" s="34"/>
      <c r="E276" s="34">
        <v>25.27</v>
      </c>
      <c r="F276" s="34">
        <v>519.59997599999997</v>
      </c>
      <c r="G276" s="34">
        <v>61.292492000000003</v>
      </c>
      <c r="H276" s="34">
        <v>13.676871</v>
      </c>
      <c r="I276" s="34">
        <v>13.14</v>
      </c>
      <c r="J276" s="34">
        <v>514.28582800000004</v>
      </c>
      <c r="K276" s="34">
        <v>4.38</v>
      </c>
      <c r="L276" s="34">
        <v>67.529999000000004</v>
      </c>
      <c r="M276" s="34">
        <v>28.25</v>
      </c>
      <c r="N276" s="34">
        <v>39.953544999999998</v>
      </c>
      <c r="O276" s="34">
        <v>6.75</v>
      </c>
      <c r="P276" s="34">
        <v>33.259998000000003</v>
      </c>
      <c r="Q276" s="34">
        <v>24.469999000000001</v>
      </c>
      <c r="R276" s="34">
        <v>36.959999000000003</v>
      </c>
      <c r="S276" s="34">
        <v>72.760666000000001</v>
      </c>
      <c r="T276" s="34">
        <v>19.870000999999998</v>
      </c>
      <c r="U276" s="34"/>
      <c r="V276" s="34">
        <v>4.902228</v>
      </c>
      <c r="W276" s="34">
        <v>36.799999</v>
      </c>
      <c r="X276" s="34">
        <v>24.16</v>
      </c>
      <c r="Y276" s="34">
        <v>14.279937</v>
      </c>
      <c r="Z276" s="34">
        <v>31.144992999999999</v>
      </c>
      <c r="AA276" s="34">
        <v>80.953827000000004</v>
      </c>
      <c r="AB276" s="34">
        <v>36.943783000000003</v>
      </c>
      <c r="AC276" s="34">
        <v>11.68</v>
      </c>
      <c r="AD276" s="34">
        <v>70.569999999999993</v>
      </c>
      <c r="AE276" s="34">
        <v>25.368410000000001</v>
      </c>
      <c r="AF276" s="34">
        <v>5.09</v>
      </c>
      <c r="AG276" s="34">
        <v>184.800003</v>
      </c>
      <c r="AH276" s="34">
        <v>39.626716999999999</v>
      </c>
      <c r="AI276" s="34">
        <v>89.213736999999995</v>
      </c>
      <c r="AJ276" s="34">
        <v>9.4111799999999999</v>
      </c>
      <c r="AK276" s="34">
        <v>19.959999</v>
      </c>
      <c r="AL276" s="34">
        <v>1.75</v>
      </c>
      <c r="AM276" s="34">
        <v>26.467002999999998</v>
      </c>
      <c r="AN276" s="34">
        <v>31.400002000000001</v>
      </c>
      <c r="AO276" s="34">
        <v>54.508572000000001</v>
      </c>
      <c r="AP276" s="34">
        <v>6.02</v>
      </c>
      <c r="AQ276" s="34">
        <v>9.89</v>
      </c>
      <c r="AR276" s="34">
        <v>6.78</v>
      </c>
      <c r="AS276" s="34">
        <v>39.959800999999999</v>
      </c>
      <c r="AT276" s="34">
        <v>11.878691999999999</v>
      </c>
      <c r="AU276" s="34">
        <v>8.86</v>
      </c>
      <c r="AV276" s="34">
        <v>12.956026</v>
      </c>
      <c r="AW276" s="34">
        <v>31.201248</v>
      </c>
      <c r="AX276" s="34">
        <v>14.86</v>
      </c>
      <c r="AY276" s="34">
        <v>15.84</v>
      </c>
      <c r="AZ276" s="34">
        <v>68.889999000000003</v>
      </c>
      <c r="BA276" s="34">
        <v>45.139999000000003</v>
      </c>
      <c r="BB276" s="34">
        <v>25.671844</v>
      </c>
      <c r="BC276" s="34">
        <v>26.040136</v>
      </c>
      <c r="BD276" s="34"/>
      <c r="BE276" s="38"/>
      <c r="BF276" s="41">
        <f t="shared" si="223"/>
        <v>-2.1256839025415152E-2</v>
      </c>
      <c r="BG276" s="41">
        <f t="shared" si="224"/>
        <v>-9.0425507192064963E-3</v>
      </c>
      <c r="BH276" s="41"/>
      <c r="BI276" s="41">
        <f t="shared" si="225"/>
        <v>-5.016483837161935E-2</v>
      </c>
      <c r="BJ276" s="41">
        <f t="shared" si="226"/>
        <v>-3.8509900951253138E-2</v>
      </c>
      <c r="BK276" s="41">
        <f t="shared" si="227"/>
        <v>-4.1893809668311077E-2</v>
      </c>
      <c r="BL276" s="41">
        <f t="shared" si="228"/>
        <v>0.15293929449984617</v>
      </c>
      <c r="BM276" s="41">
        <f t="shared" si="229"/>
        <v>4.7535244148487511E-2</v>
      </c>
      <c r="BN276" s="41">
        <f t="shared" si="230"/>
        <v>1.642745933116229E-2</v>
      </c>
      <c r="BO276" s="41">
        <f t="shared" si="231"/>
        <v>-2.9248429126232201E-2</v>
      </c>
      <c r="BP276" s="41">
        <f t="shared" si="232"/>
        <v>-2.3665592884605669E-3</v>
      </c>
      <c r="BQ276" s="41">
        <f t="shared" si="233"/>
        <v>4.6123550881089111E-3</v>
      </c>
      <c r="BR276" s="41">
        <f t="shared" si="234"/>
        <v>4.9256173840176018E-3</v>
      </c>
      <c r="BS276" s="41">
        <f t="shared" si="235"/>
        <v>-7.3801072976225337E-3</v>
      </c>
      <c r="BT276" s="41">
        <f t="shared" si="236"/>
        <v>-6.1791303363706258E-2</v>
      </c>
      <c r="BU276" s="41">
        <f t="shared" si="237"/>
        <v>2.9444342093768235E-2</v>
      </c>
      <c r="BV276" s="41">
        <f t="shared" si="238"/>
        <v>3.7950439122742636E-3</v>
      </c>
      <c r="BW276" s="41">
        <f t="shared" si="239"/>
        <v>-1.8217352991240606E-2</v>
      </c>
      <c r="BX276" s="47">
        <f t="shared" si="240"/>
        <v>2.54855778457212E-2</v>
      </c>
      <c r="BY276" s="41"/>
      <c r="BZ276" s="41">
        <f t="shared" si="241"/>
        <v>-1.6807196512115589E-2</v>
      </c>
      <c r="CA276" s="41">
        <f t="shared" si="242"/>
        <v>4.0843350980535103E-3</v>
      </c>
      <c r="CB276" s="41">
        <f t="shared" si="243"/>
        <v>1.6274091694511602E-2</v>
      </c>
      <c r="CC276" s="41">
        <f t="shared" si="244"/>
        <v>-2.0967937439402267E-2</v>
      </c>
      <c r="CD276" s="41">
        <f t="shared" si="245"/>
        <v>-2.0443954236619259E-2</v>
      </c>
      <c r="CE276" s="41">
        <f t="shared" si="246"/>
        <v>-1.2931934303926524E-2</v>
      </c>
      <c r="CF276" s="41">
        <f t="shared" si="247"/>
        <v>-1.4224308874810052E-2</v>
      </c>
      <c r="CG276" s="41">
        <f t="shared" si="222"/>
        <v>-1.7621149933992209E-3</v>
      </c>
      <c r="CH276" s="41">
        <f t="shared" si="248"/>
        <v>5.2568567160169635E-3</v>
      </c>
      <c r="CI276" s="41">
        <f t="shared" si="249"/>
        <v>-1.4545776463705066E-2</v>
      </c>
      <c r="CJ276" s="41">
        <f t="shared" si="250"/>
        <v>4.4183893467932847E-2</v>
      </c>
      <c r="CK276" s="41">
        <f t="shared" si="251"/>
        <v>4.2559681471309931E-2</v>
      </c>
      <c r="CL276" s="41">
        <f t="shared" si="252"/>
        <v>-1.8495753972240143E-2</v>
      </c>
      <c r="CM276" s="41">
        <f t="shared" si="253"/>
        <v>1.1227440826507408E-2</v>
      </c>
      <c r="CN276" s="41">
        <f t="shared" si="254"/>
        <v>2.7116578116527762E-2</v>
      </c>
      <c r="CO276" s="41">
        <f t="shared" si="255"/>
        <v>4.9291241616675724E-2</v>
      </c>
      <c r="CP276" s="41">
        <f t="shared" si="256"/>
        <v>-0.15822400521489402</v>
      </c>
      <c r="CQ276" s="41">
        <f t="shared" si="257"/>
        <v>-1.1647809173757595E-2</v>
      </c>
      <c r="CR276" s="41">
        <f t="shared" si="258"/>
        <v>-7.9552568007688201E-2</v>
      </c>
      <c r="CS276" s="41">
        <f t="shared" si="259"/>
        <v>-2.8264739983325424E-3</v>
      </c>
      <c r="CT276" s="41">
        <f t="shared" si="260"/>
        <v>-1.1560822401076084E-2</v>
      </c>
      <c r="CU276" s="41">
        <f t="shared" si="261"/>
        <v>-2.3977172625971269E-2</v>
      </c>
      <c r="CV276" s="41">
        <f t="shared" si="262"/>
        <v>-1.1730339785489716E-2</v>
      </c>
      <c r="CW276" s="41">
        <f t="shared" si="263"/>
        <v>3.7317685743237988E-2</v>
      </c>
      <c r="CX276" s="41">
        <f t="shared" si="264"/>
        <v>-1.7147807668348312E-2</v>
      </c>
      <c r="CY276" s="41">
        <f t="shared" si="265"/>
        <v>-7.869630271418104E-3</v>
      </c>
      <c r="CZ276" s="41">
        <f t="shared" si="266"/>
        <v>2.8921780795600929E-3</v>
      </c>
      <c r="DA276" s="41">
        <f t="shared" si="267"/>
        <v>-3.4234298168292217E-2</v>
      </c>
      <c r="DB276" s="41">
        <f t="shared" si="268"/>
        <v>2.6954194216723027E-3</v>
      </c>
      <c r="DC276" s="41">
        <f t="shared" si="269"/>
        <v>-1.5037877364540446E-2</v>
      </c>
      <c r="DD276" s="41">
        <f t="shared" si="270"/>
        <v>-1.6983727293232873E-2</v>
      </c>
      <c r="DE276" s="41">
        <f t="shared" si="271"/>
        <v>3.4711644752660704E-2</v>
      </c>
      <c r="DF276" s="41">
        <f t="shared" si="272"/>
        <v>-2.3202401881096922E-3</v>
      </c>
      <c r="DG276" s="41">
        <f t="shared" si="273"/>
        <v>-1.2112382692061475E-2</v>
      </c>
      <c r="DH276" s="41"/>
    </row>
    <row r="277" spans="1:112">
      <c r="A277" s="43">
        <v>42249</v>
      </c>
      <c r="B277" s="34">
        <v>10.64</v>
      </c>
      <c r="C277" s="34">
        <v>7.3455849999999998</v>
      </c>
      <c r="D277" s="34"/>
      <c r="E277" s="34">
        <v>25.16</v>
      </c>
      <c r="F277" s="34">
        <v>13.09</v>
      </c>
      <c r="G277" s="34">
        <v>59.759712</v>
      </c>
      <c r="H277" s="34">
        <v>13.935489</v>
      </c>
      <c r="I277" s="34">
        <v>13</v>
      </c>
      <c r="J277" s="34">
        <v>524.76007100000004</v>
      </c>
      <c r="K277" s="34">
        <v>4.59</v>
      </c>
      <c r="L277" s="34">
        <v>67</v>
      </c>
      <c r="M277" s="34">
        <v>28.469999000000001</v>
      </c>
      <c r="N277" s="34">
        <v>39.738540999999998</v>
      </c>
      <c r="O277" s="34">
        <v>6.82</v>
      </c>
      <c r="P277" s="34">
        <v>31.99</v>
      </c>
      <c r="Q277" s="34">
        <v>25.299999</v>
      </c>
      <c r="R277" s="34">
        <v>36.919998</v>
      </c>
      <c r="S277" s="34">
        <v>72.016463999999999</v>
      </c>
      <c r="T277" s="34">
        <v>19.829999999999998</v>
      </c>
      <c r="U277" s="34"/>
      <c r="V277" s="34">
        <v>5.363829</v>
      </c>
      <c r="W277" s="34">
        <v>36.450001</v>
      </c>
      <c r="X277" s="34">
        <v>24.620000999999998</v>
      </c>
      <c r="Y277" s="34">
        <v>14.328741000000001</v>
      </c>
      <c r="Z277" s="34">
        <v>30.844228999999999</v>
      </c>
      <c r="AA277" s="34">
        <v>79.018494000000004</v>
      </c>
      <c r="AB277" s="34">
        <v>36.972133999999997</v>
      </c>
      <c r="AC277" s="34">
        <v>11.25</v>
      </c>
      <c r="AD277" s="34">
        <v>73.199996999999996</v>
      </c>
      <c r="AE277" s="34">
        <v>25.712230999999999</v>
      </c>
      <c r="AF277" s="34">
        <v>5.0599999999999996</v>
      </c>
      <c r="AG277" s="34">
        <v>159.25</v>
      </c>
      <c r="AH277" s="34">
        <v>39.380130999999999</v>
      </c>
      <c r="AI277" s="34">
        <v>89.360221999999993</v>
      </c>
      <c r="AJ277" s="34">
        <v>9.6341509999999992</v>
      </c>
      <c r="AK277" s="34">
        <v>19.329999999999998</v>
      </c>
      <c r="AL277" s="34">
        <v>1.81</v>
      </c>
      <c r="AM277" s="34">
        <v>26.667646000000001</v>
      </c>
      <c r="AN277" s="34">
        <v>31.099997999999999</v>
      </c>
      <c r="AO277" s="34">
        <v>54.21143</v>
      </c>
      <c r="AP277" s="34">
        <v>5.99</v>
      </c>
      <c r="AQ277" s="34">
        <v>10.01</v>
      </c>
      <c r="AR277" s="34">
        <v>6.89</v>
      </c>
      <c r="AS277" s="34">
        <v>41.130786999999998</v>
      </c>
      <c r="AT277" s="34">
        <v>11.916047000000001</v>
      </c>
      <c r="AU277" s="34">
        <v>9.4700000000000006</v>
      </c>
      <c r="AV277" s="34">
        <v>12.796999</v>
      </c>
      <c r="AW277" s="34">
        <v>31.428677</v>
      </c>
      <c r="AX277" s="34">
        <v>14.91</v>
      </c>
      <c r="AY277" s="34">
        <v>15.21</v>
      </c>
      <c r="AZ277" s="34">
        <v>69.699996999999996</v>
      </c>
      <c r="BA277" s="34">
        <v>44.509998000000003</v>
      </c>
      <c r="BB277" s="34">
        <v>25.572455999999999</v>
      </c>
      <c r="BC277" s="34">
        <v>26.27092</v>
      </c>
      <c r="BD277" s="34"/>
      <c r="BE277" s="38"/>
      <c r="BF277" s="41">
        <f t="shared" si="223"/>
        <v>3.8318864302136602E-2</v>
      </c>
      <c r="BG277" s="41">
        <f t="shared" si="224"/>
        <v>3.0896967123268324E-2</v>
      </c>
      <c r="BH277" s="41"/>
      <c r="BI277" s="41">
        <f t="shared" si="225"/>
        <v>-4.3624895678630081E-3</v>
      </c>
      <c r="BJ277" s="41">
        <f t="shared" si="226"/>
        <v>-3.6812106586852584</v>
      </c>
      <c r="BK277" s="41">
        <f t="shared" si="227"/>
        <v>-2.5325634296602506E-2</v>
      </c>
      <c r="BL277" s="41">
        <f t="shared" si="228"/>
        <v>1.8732593852477445E-2</v>
      </c>
      <c r="BM277" s="41">
        <f t="shared" si="229"/>
        <v>-1.0711655594927772E-2</v>
      </c>
      <c r="BN277" s="41">
        <f t="shared" si="230"/>
        <v>2.016195401279236E-2</v>
      </c>
      <c r="BO277" s="41">
        <f t="shared" si="231"/>
        <v>4.6831299684098993E-2</v>
      </c>
      <c r="BP277" s="41">
        <f t="shared" si="232"/>
        <v>-7.8793093875510947E-3</v>
      </c>
      <c r="BQ277" s="41">
        <f t="shared" si="233"/>
        <v>7.7574085728030978E-3</v>
      </c>
      <c r="BR277" s="41">
        <f t="shared" si="234"/>
        <v>-5.3958813843272644E-3</v>
      </c>
      <c r="BS277" s="41">
        <f t="shared" si="235"/>
        <v>1.0316966970932269E-2</v>
      </c>
      <c r="BT277" s="41">
        <f t="shared" si="236"/>
        <v>-3.8932059671062225E-2</v>
      </c>
      <c r="BU277" s="41">
        <f t="shared" si="237"/>
        <v>3.3356519619569439E-2</v>
      </c>
      <c r="BV277" s="41">
        <f t="shared" si="238"/>
        <v>-1.0828642537371242E-3</v>
      </c>
      <c r="BW277" s="41">
        <f t="shared" si="239"/>
        <v>-1.0280747446523575E-2</v>
      </c>
      <c r="BX277" s="47">
        <f t="shared" si="240"/>
        <v>-2.0151643591459789E-3</v>
      </c>
      <c r="BY277" s="41"/>
      <c r="BZ277" s="41">
        <f t="shared" si="241"/>
        <v>8.9988290064453302E-2</v>
      </c>
      <c r="CA277" s="41">
        <f t="shared" si="242"/>
        <v>-9.556332111462746E-3</v>
      </c>
      <c r="CB277" s="41">
        <f t="shared" si="243"/>
        <v>1.88607883070765E-2</v>
      </c>
      <c r="CC277" s="41">
        <f t="shared" si="244"/>
        <v>3.4118352020593755E-3</v>
      </c>
      <c r="CD277" s="41">
        <f t="shared" si="245"/>
        <v>-9.7038275491875131E-3</v>
      </c>
      <c r="CE277" s="41">
        <f t="shared" si="246"/>
        <v>-2.4197028767101718E-2</v>
      </c>
      <c r="CF277" s="41">
        <f t="shared" si="247"/>
        <v>7.6711492033002839E-4</v>
      </c>
      <c r="CG277" s="41">
        <f t="shared" si="222"/>
        <v>6.1538655743782859E-3</v>
      </c>
      <c r="CH277" s="41">
        <f t="shared" si="248"/>
        <v>3.6590254970919681E-2</v>
      </c>
      <c r="CI277" s="41">
        <f t="shared" si="249"/>
        <v>1.3462093887304766E-2</v>
      </c>
      <c r="CJ277" s="41">
        <f t="shared" si="250"/>
        <v>-5.9113472630572374E-3</v>
      </c>
      <c r="CK277" s="41">
        <f t="shared" si="251"/>
        <v>-0.14879888098907718</v>
      </c>
      <c r="CL277" s="41">
        <f t="shared" si="252"/>
        <v>-6.2421627218050132E-3</v>
      </c>
      <c r="CM277" s="41">
        <f t="shared" si="253"/>
        <v>1.6406091199059735E-3</v>
      </c>
      <c r="CN277" s="41">
        <f t="shared" si="254"/>
        <v>2.3415837493227874E-2</v>
      </c>
      <c r="CO277" s="41">
        <f t="shared" si="255"/>
        <v>-3.2071927562876822E-2</v>
      </c>
      <c r="CP277" s="41">
        <f t="shared" si="256"/>
        <v>3.3711057342311661E-2</v>
      </c>
      <c r="CQ277" s="41">
        <f t="shared" si="257"/>
        <v>7.5522830186247189E-3</v>
      </c>
      <c r="CR277" s="41">
        <f t="shared" si="258"/>
        <v>-9.6002017319685266E-3</v>
      </c>
      <c r="CS277" s="41">
        <f t="shared" si="259"/>
        <v>-5.4662018837608652E-3</v>
      </c>
      <c r="CT277" s="41">
        <f t="shared" si="260"/>
        <v>-4.9958471933715543E-3</v>
      </c>
      <c r="CU277" s="41">
        <f t="shared" si="261"/>
        <v>1.2060447692508473E-2</v>
      </c>
      <c r="CV277" s="41">
        <f t="shared" si="262"/>
        <v>1.6093983073262843E-2</v>
      </c>
      <c r="CW277" s="41">
        <f t="shared" si="263"/>
        <v>2.8882942723037153E-2</v>
      </c>
      <c r="CX277" s="41">
        <f t="shared" si="264"/>
        <v>3.139772257023451E-3</v>
      </c>
      <c r="CY277" s="41">
        <f t="shared" si="265"/>
        <v>6.6582142580997483E-2</v>
      </c>
      <c r="CZ277" s="41">
        <f t="shared" si="266"/>
        <v>-1.2350317787148131E-2</v>
      </c>
      <c r="DA277" s="41">
        <f t="shared" si="267"/>
        <v>7.262662366857589E-3</v>
      </c>
      <c r="DB277" s="41">
        <f t="shared" si="268"/>
        <v>3.3590894870339444E-3</v>
      </c>
      <c r="DC277" s="41">
        <f t="shared" si="269"/>
        <v>-4.0585280115078212E-2</v>
      </c>
      <c r="DD277" s="41">
        <f t="shared" si="270"/>
        <v>1.1689259635660839E-2</v>
      </c>
      <c r="DE277" s="41">
        <f t="shared" si="271"/>
        <v>-1.4054911142049355E-2</v>
      </c>
      <c r="DF277" s="41">
        <f t="shared" si="272"/>
        <v>-3.8789923804511853E-3</v>
      </c>
      <c r="DG277" s="41">
        <f t="shared" si="273"/>
        <v>8.8235839596740515E-3</v>
      </c>
      <c r="DH277" s="41"/>
    </row>
    <row r="278" spans="1:112">
      <c r="A278" s="43">
        <v>42250</v>
      </c>
      <c r="B278" s="34">
        <v>10.15</v>
      </c>
      <c r="C278" s="34">
        <v>7.3220599999999996</v>
      </c>
      <c r="D278" s="34"/>
      <c r="E278" s="34">
        <v>23.059999000000001</v>
      </c>
      <c r="F278" s="34">
        <v>518.40002400000003</v>
      </c>
      <c r="G278" s="34">
        <v>58.587043999999999</v>
      </c>
      <c r="H278" s="34">
        <v>13.756444999999999</v>
      </c>
      <c r="I278" s="34">
        <v>13.14</v>
      </c>
      <c r="J278" s="34">
        <v>527.90234399999997</v>
      </c>
      <c r="K278" s="34">
        <v>4.8</v>
      </c>
      <c r="L278" s="34">
        <v>69.309997999999993</v>
      </c>
      <c r="M278" s="34">
        <v>28.43</v>
      </c>
      <c r="N278" s="34">
        <v>39.056125999999999</v>
      </c>
      <c r="O278" s="34">
        <v>6.74</v>
      </c>
      <c r="P278" s="34">
        <v>32.119999</v>
      </c>
      <c r="Q278" s="34">
        <v>25.34</v>
      </c>
      <c r="R278" s="34">
        <v>35.619999</v>
      </c>
      <c r="S278" s="34">
        <v>70.641143999999997</v>
      </c>
      <c r="T278" s="34">
        <v>20.399999999999999</v>
      </c>
      <c r="U278" s="34"/>
      <c r="V278" s="34">
        <v>5.363829</v>
      </c>
      <c r="W278" s="34">
        <v>36.419998</v>
      </c>
      <c r="X278" s="34">
        <v>24.959999</v>
      </c>
      <c r="Y278" s="34">
        <v>14.016396</v>
      </c>
      <c r="Z278" s="34">
        <v>30.877649000000002</v>
      </c>
      <c r="AA278" s="34">
        <v>77.463065999999998</v>
      </c>
      <c r="AB278" s="34">
        <v>36.045943999999999</v>
      </c>
      <c r="AC278" s="34">
        <v>11.41</v>
      </c>
      <c r="AD278" s="34">
        <v>72.459998999999996</v>
      </c>
      <c r="AE278" s="34">
        <v>25.247608</v>
      </c>
      <c r="AF278" s="34">
        <v>4.9800000000000004</v>
      </c>
      <c r="AG278" s="34">
        <v>152.60000600000001</v>
      </c>
      <c r="AH278" s="34">
        <v>38.877837999999997</v>
      </c>
      <c r="AI278" s="34">
        <v>88.530181999999996</v>
      </c>
      <c r="AJ278" s="34">
        <v>9.4715679999999995</v>
      </c>
      <c r="AK278" s="34">
        <v>19</v>
      </c>
      <c r="AL278" s="34">
        <v>1.75</v>
      </c>
      <c r="AM278" s="34">
        <v>26.384920000000001</v>
      </c>
      <c r="AN278" s="34">
        <v>31.900002000000001</v>
      </c>
      <c r="AO278" s="34">
        <v>54.097141000000001</v>
      </c>
      <c r="AP278" s="34">
        <v>5.96</v>
      </c>
      <c r="AQ278" s="34">
        <v>10.02</v>
      </c>
      <c r="AR278" s="34">
        <v>6.63</v>
      </c>
      <c r="AS278" s="34">
        <v>41.474361000000002</v>
      </c>
      <c r="AT278" s="34">
        <v>11.729278000000001</v>
      </c>
      <c r="AU278" s="34">
        <v>9.59</v>
      </c>
      <c r="AV278" s="34">
        <v>12.722162000000001</v>
      </c>
      <c r="AW278" s="34">
        <v>32.178390999999998</v>
      </c>
      <c r="AX278" s="34">
        <v>14.83</v>
      </c>
      <c r="AY278" s="34">
        <v>14.57</v>
      </c>
      <c r="AZ278" s="34">
        <v>69.190002000000007</v>
      </c>
      <c r="BA278" s="34">
        <v>43.330002</v>
      </c>
      <c r="BB278" s="34">
        <v>25.661905000000001</v>
      </c>
      <c r="BC278" s="34">
        <v>26.088213</v>
      </c>
      <c r="BD278" s="34"/>
      <c r="BE278" s="38"/>
      <c r="BF278" s="41">
        <f t="shared" si="223"/>
        <v>-4.714677842570196E-2</v>
      </c>
      <c r="BG278" s="41">
        <f t="shared" si="224"/>
        <v>-3.2077433251123839E-3</v>
      </c>
      <c r="BH278" s="41"/>
      <c r="BI278" s="41">
        <f t="shared" si="225"/>
        <v>-8.71559603564621E-2</v>
      </c>
      <c r="BJ278" s="41">
        <f t="shared" si="226"/>
        <v>3.6788986114125519</v>
      </c>
      <c r="BK278" s="41">
        <f t="shared" si="227"/>
        <v>-1.9818141547516856E-2</v>
      </c>
      <c r="BL278" s="41">
        <f t="shared" si="228"/>
        <v>-1.2931310247457299E-2</v>
      </c>
      <c r="BM278" s="41">
        <f t="shared" si="229"/>
        <v>1.0711655594927811E-2</v>
      </c>
      <c r="BN278" s="41">
        <f t="shared" si="230"/>
        <v>5.9701615418385522E-3</v>
      </c>
      <c r="BO278" s="41">
        <f t="shared" si="231"/>
        <v>4.4735893841391518E-2</v>
      </c>
      <c r="BP278" s="41">
        <f t="shared" si="232"/>
        <v>3.3896547683061863E-2</v>
      </c>
      <c r="BQ278" s="41">
        <f t="shared" si="233"/>
        <v>-1.4059405023445367E-3</v>
      </c>
      <c r="BR278" s="41">
        <f t="shared" si="234"/>
        <v>-1.7321783028827999E-2</v>
      </c>
      <c r="BS278" s="41">
        <f t="shared" si="235"/>
        <v>-1.1799546931155055E-2</v>
      </c>
      <c r="BT278" s="41">
        <f t="shared" si="236"/>
        <v>4.0555039838836198E-3</v>
      </c>
      <c r="BU278" s="41">
        <f t="shared" si="237"/>
        <v>1.5798186852109459E-3</v>
      </c>
      <c r="BV278" s="41">
        <f t="shared" si="238"/>
        <v>-3.5846105676069412E-2</v>
      </c>
      <c r="BW278" s="41">
        <f t="shared" si="239"/>
        <v>-1.928200858742728E-2</v>
      </c>
      <c r="BX278" s="47">
        <f t="shared" si="240"/>
        <v>2.8338958318466154E-2</v>
      </c>
      <c r="BY278" s="41"/>
      <c r="BZ278" s="41">
        <f t="shared" si="241"/>
        <v>0</v>
      </c>
      <c r="CA278" s="41">
        <f t="shared" si="242"/>
        <v>-8.2346650493063172E-4</v>
      </c>
      <c r="CB278" s="41">
        <f t="shared" si="243"/>
        <v>1.371534206343269E-2</v>
      </c>
      <c r="CC278" s="41">
        <f t="shared" si="244"/>
        <v>-2.2039593119487253E-2</v>
      </c>
      <c r="CD278" s="41">
        <f t="shared" si="245"/>
        <v>1.082922436871717E-3</v>
      </c>
      <c r="CE278" s="41">
        <f t="shared" si="246"/>
        <v>-1.988067131255106E-2</v>
      </c>
      <c r="CF278" s="41">
        <f t="shared" si="247"/>
        <v>-2.5370146761378155E-2</v>
      </c>
      <c r="CG278" s="41">
        <f t="shared" si="222"/>
        <v>-7.9190910989473343E-3</v>
      </c>
      <c r="CH278" s="41">
        <f t="shared" si="248"/>
        <v>-1.0160708317445075E-2</v>
      </c>
      <c r="CI278" s="41">
        <f t="shared" si="249"/>
        <v>-1.8235374526044061E-2</v>
      </c>
      <c r="CJ278" s="41">
        <f t="shared" si="250"/>
        <v>-1.5936592262812414E-2</v>
      </c>
      <c r="CK278" s="41">
        <f t="shared" si="251"/>
        <v>-4.2655136283437083E-2</v>
      </c>
      <c r="CL278" s="41">
        <f t="shared" si="252"/>
        <v>-1.2837028716925733E-2</v>
      </c>
      <c r="CM278" s="41">
        <f t="shared" si="253"/>
        <v>-9.3321056697559159E-3</v>
      </c>
      <c r="CN278" s="41">
        <f t="shared" si="254"/>
        <v>-1.7019712747540557E-2</v>
      </c>
      <c r="CO278" s="41">
        <f t="shared" si="255"/>
        <v>-1.7219314053798937E-2</v>
      </c>
      <c r="CP278" s="41">
        <f t="shared" si="256"/>
        <v>-3.3711057342311723E-2</v>
      </c>
      <c r="CQ278" s="41">
        <f t="shared" si="257"/>
        <v>-1.0658435504163288E-2</v>
      </c>
      <c r="CR278" s="41">
        <f t="shared" si="258"/>
        <v>2.5398317610216988E-2</v>
      </c>
      <c r="CS278" s="41">
        <f t="shared" si="259"/>
        <v>-2.1104339456128672E-3</v>
      </c>
      <c r="CT278" s="41">
        <f t="shared" si="260"/>
        <v>-5.0209310500996807E-3</v>
      </c>
      <c r="CU278" s="41">
        <f t="shared" si="261"/>
        <v>9.9850232958960004E-4</v>
      </c>
      <c r="CV278" s="41">
        <f t="shared" si="262"/>
        <v>-3.8466280827796052E-2</v>
      </c>
      <c r="CW278" s="41">
        <f t="shared" si="263"/>
        <v>8.3185125752020216E-3</v>
      </c>
      <c r="CX278" s="41">
        <f t="shared" si="264"/>
        <v>-1.5797869926004703E-2</v>
      </c>
      <c r="CY278" s="41">
        <f t="shared" si="265"/>
        <v>1.2591981697359967E-2</v>
      </c>
      <c r="CZ278" s="41">
        <f t="shared" si="266"/>
        <v>-5.865178289723696E-3</v>
      </c>
      <c r="DA278" s="41">
        <f t="shared" si="267"/>
        <v>2.3574383931879838E-2</v>
      </c>
      <c r="DB278" s="41">
        <f t="shared" si="268"/>
        <v>-5.3799726268063206E-3</v>
      </c>
      <c r="DC278" s="41">
        <f t="shared" si="269"/>
        <v>-4.2988486064088054E-2</v>
      </c>
      <c r="DD278" s="41">
        <f t="shared" si="270"/>
        <v>-7.3439023082396511E-3</v>
      </c>
      <c r="DE278" s="41">
        <f t="shared" si="271"/>
        <v>-2.6868556184825584E-2</v>
      </c>
      <c r="DF278" s="41">
        <f t="shared" si="272"/>
        <v>3.4917617449410237E-3</v>
      </c>
      <c r="DG278" s="41">
        <f t="shared" si="273"/>
        <v>-6.9790208935589541E-3</v>
      </c>
      <c r="DH278" s="41"/>
    </row>
    <row r="279" spans="1:112">
      <c r="A279" s="43">
        <v>42251</v>
      </c>
      <c r="B279" s="34">
        <v>10.17</v>
      </c>
      <c r="C279" s="34">
        <v>7.3044169999999999</v>
      </c>
      <c r="D279" s="34"/>
      <c r="E279" s="34">
        <v>23.02</v>
      </c>
      <c r="F279" s="34">
        <v>502</v>
      </c>
      <c r="G279" s="34">
        <v>58.033028000000002</v>
      </c>
      <c r="H279" s="34">
        <v>13.746498000000001</v>
      </c>
      <c r="I279" s="34">
        <v>13.11</v>
      </c>
      <c r="J279" s="34">
        <v>533.13952600000005</v>
      </c>
      <c r="K279" s="34">
        <v>4.5999999999999996</v>
      </c>
      <c r="L279" s="34">
        <v>69.889999000000003</v>
      </c>
      <c r="M279" s="34">
        <v>28.32</v>
      </c>
      <c r="N279" s="34">
        <v>38.990692000000003</v>
      </c>
      <c r="O279" s="34">
        <v>6.75</v>
      </c>
      <c r="P279" s="34">
        <v>32.669998</v>
      </c>
      <c r="Q279" s="34">
        <v>23.68</v>
      </c>
      <c r="R279" s="34">
        <v>35.740001999999997</v>
      </c>
      <c r="S279" s="34">
        <v>70.019440000000003</v>
      </c>
      <c r="T279" s="34">
        <v>20.170000000000002</v>
      </c>
      <c r="U279" s="34"/>
      <c r="V279" s="34">
        <v>5.4561520000000003</v>
      </c>
      <c r="W279" s="34">
        <v>37.099997999999999</v>
      </c>
      <c r="X279" s="34">
        <v>24.85</v>
      </c>
      <c r="Y279" s="34">
        <v>13.830944000000001</v>
      </c>
      <c r="Z279" s="34">
        <v>31.203465000000001</v>
      </c>
      <c r="AA279" s="34">
        <v>75.728447000000003</v>
      </c>
      <c r="AB279" s="34">
        <v>35.904186000000003</v>
      </c>
      <c r="AC279" s="34">
        <v>11.64</v>
      </c>
      <c r="AD279" s="34">
        <v>75.389999000000003</v>
      </c>
      <c r="AE279" s="34">
        <v>25.554258000000001</v>
      </c>
      <c r="AF279" s="34">
        <v>5.01</v>
      </c>
      <c r="AG279" s="34">
        <v>153.300003</v>
      </c>
      <c r="AH279" s="34">
        <v>38.850436999999999</v>
      </c>
      <c r="AI279" s="34">
        <v>87.270484999999994</v>
      </c>
      <c r="AJ279" s="34">
        <v>9.2578899999999997</v>
      </c>
      <c r="AK279" s="34">
        <v>19.600000000000001</v>
      </c>
      <c r="AL279" s="34">
        <v>2.16</v>
      </c>
      <c r="AM279" s="34">
        <v>26.457878000000001</v>
      </c>
      <c r="AN279" s="34">
        <v>30.999998000000001</v>
      </c>
      <c r="AO279" s="34">
        <v>54.21143</v>
      </c>
      <c r="AP279" s="34">
        <v>6.35</v>
      </c>
      <c r="AQ279" s="34">
        <v>10.1</v>
      </c>
      <c r="AR279" s="34">
        <v>6.73</v>
      </c>
      <c r="AS279" s="34">
        <v>42.112434</v>
      </c>
      <c r="AT279" s="34">
        <v>11.738614999999999</v>
      </c>
      <c r="AU279" s="34">
        <v>9.51</v>
      </c>
      <c r="AV279" s="34">
        <v>12.684746000000001</v>
      </c>
      <c r="AW279" s="34">
        <v>31.934103</v>
      </c>
      <c r="AX279" s="34">
        <v>14.78</v>
      </c>
      <c r="AY279" s="34">
        <v>15</v>
      </c>
      <c r="AZ279" s="34">
        <v>71.680000000000007</v>
      </c>
      <c r="BA279" s="34">
        <v>44.119999</v>
      </c>
      <c r="BB279" s="34">
        <v>25.900435999999999</v>
      </c>
      <c r="BC279" s="34">
        <v>26.068985000000001</v>
      </c>
      <c r="BD279" s="34"/>
      <c r="BE279" s="38"/>
      <c r="BF279" s="41">
        <f t="shared" si="223"/>
        <v>1.9685045726721534E-3</v>
      </c>
      <c r="BG279" s="41">
        <f t="shared" si="224"/>
        <v>-2.412475479489641E-3</v>
      </c>
      <c r="BH279" s="41"/>
      <c r="BI279" s="41">
        <f t="shared" si="225"/>
        <v>-1.7360681820410336E-3</v>
      </c>
      <c r="BJ279" s="41">
        <f t="shared" si="226"/>
        <v>-3.2147071642631024E-2</v>
      </c>
      <c r="BK279" s="41">
        <f t="shared" si="227"/>
        <v>-9.5012832401861688E-3</v>
      </c>
      <c r="BL279" s="41">
        <f t="shared" si="228"/>
        <v>-7.233408027428346E-4</v>
      </c>
      <c r="BM279" s="41">
        <f t="shared" si="229"/>
        <v>-2.2857152808560626E-3</v>
      </c>
      <c r="BN279" s="41">
        <f t="shared" si="230"/>
        <v>9.8718527134658372E-3</v>
      </c>
      <c r="BO279" s="41">
        <f t="shared" si="231"/>
        <v>-4.2559614418796007E-2</v>
      </c>
      <c r="BP279" s="41">
        <f t="shared" si="232"/>
        <v>8.3333961068111362E-3</v>
      </c>
      <c r="BQ279" s="41">
        <f t="shared" si="233"/>
        <v>-3.8766568373893541E-3</v>
      </c>
      <c r="BR279" s="41">
        <f t="shared" si="234"/>
        <v>-1.6767888046709579E-3</v>
      </c>
      <c r="BS279" s="41">
        <f t="shared" si="235"/>
        <v>1.4825799602226743E-3</v>
      </c>
      <c r="BT279" s="41">
        <f t="shared" si="236"/>
        <v>1.6978306449423847E-2</v>
      </c>
      <c r="BU279" s="41">
        <f t="shared" si="237"/>
        <v>-6.7753364877188083E-2</v>
      </c>
      <c r="BV279" s="41">
        <f t="shared" si="238"/>
        <v>3.3633159035897616E-3</v>
      </c>
      <c r="BW279" s="41">
        <f t="shared" si="239"/>
        <v>-8.8398331754581134E-3</v>
      </c>
      <c r="BX279" s="47">
        <f t="shared" si="240"/>
        <v>-1.1338548884050149E-2</v>
      </c>
      <c r="BY279" s="41"/>
      <c r="BZ279" s="41">
        <f t="shared" si="241"/>
        <v>1.7065693673987407E-2</v>
      </c>
      <c r="CA279" s="41">
        <f t="shared" si="242"/>
        <v>1.8498896320453789E-2</v>
      </c>
      <c r="CB279" s="41">
        <f t="shared" si="243"/>
        <v>-4.4167508944857482E-3</v>
      </c>
      <c r="CC279" s="41">
        <f t="shared" si="244"/>
        <v>-1.3319386460912503E-2</v>
      </c>
      <c r="CD279" s="41">
        <f t="shared" si="245"/>
        <v>1.0496557502704968E-2</v>
      </c>
      <c r="CE279" s="41">
        <f t="shared" si="246"/>
        <v>-2.2647379171980574E-2</v>
      </c>
      <c r="CF279" s="41">
        <f t="shared" si="247"/>
        <v>-3.9404566308728559E-3</v>
      </c>
      <c r="CG279" s="41">
        <f t="shared" si="222"/>
        <v>-8.8378264700779516E-4</v>
      </c>
      <c r="CH279" s="41">
        <f t="shared" si="248"/>
        <v>3.9639955293038431E-2</v>
      </c>
      <c r="CI279" s="41">
        <f t="shared" si="249"/>
        <v>1.207253782421544E-2</v>
      </c>
      <c r="CJ279" s="41">
        <f t="shared" si="250"/>
        <v>6.0060240602117284E-3</v>
      </c>
      <c r="CK279" s="41">
        <f t="shared" si="251"/>
        <v>4.5766472784044008E-3</v>
      </c>
      <c r="CL279" s="41">
        <f t="shared" si="252"/>
        <v>-7.0504590858498281E-4</v>
      </c>
      <c r="CM279" s="41">
        <f t="shared" si="253"/>
        <v>-1.4331214796023525E-2</v>
      </c>
      <c r="CN279" s="41">
        <f t="shared" si="254"/>
        <v>-2.2818308070868241E-2</v>
      </c>
      <c r="CO279" s="41">
        <f t="shared" si="255"/>
        <v>3.1090587070031182E-2</v>
      </c>
      <c r="CP279" s="41">
        <f t="shared" si="256"/>
        <v>0.21049243376065108</v>
      </c>
      <c r="CQ279" s="41">
        <f t="shared" si="257"/>
        <v>2.7613241205804422E-3</v>
      </c>
      <c r="CR279" s="41">
        <f t="shared" si="258"/>
        <v>-2.861893251770653E-2</v>
      </c>
      <c r="CS279" s="41">
        <f t="shared" si="259"/>
        <v>2.1104339456129544E-3</v>
      </c>
      <c r="CT279" s="41">
        <f t="shared" si="260"/>
        <v>6.3384331827341767E-2</v>
      </c>
      <c r="CU279" s="41">
        <f t="shared" si="261"/>
        <v>7.9523281904950154E-3</v>
      </c>
      <c r="CV279" s="41">
        <f t="shared" si="262"/>
        <v>1.4970339458865462E-2</v>
      </c>
      <c r="CW279" s="41">
        <f t="shared" si="263"/>
        <v>1.5267612414599195E-2</v>
      </c>
      <c r="CX279" s="41">
        <f t="shared" si="264"/>
        <v>7.957255040035719E-4</v>
      </c>
      <c r="CY279" s="41">
        <f t="shared" si="265"/>
        <v>-8.3770123380479053E-3</v>
      </c>
      <c r="CZ279" s="41">
        <f t="shared" si="266"/>
        <v>-2.9453428216282725E-3</v>
      </c>
      <c r="DA279" s="41">
        <f t="shared" si="267"/>
        <v>-7.6206419994949686E-3</v>
      </c>
      <c r="DB279" s="41">
        <f t="shared" si="268"/>
        <v>-3.377240629785045E-3</v>
      </c>
      <c r="DC279" s="41">
        <f t="shared" si="269"/>
        <v>2.9085580895096507E-2</v>
      </c>
      <c r="DD279" s="41">
        <f t="shared" si="270"/>
        <v>3.5355396250044392E-2</v>
      </c>
      <c r="DE279" s="41">
        <f t="shared" si="271"/>
        <v>1.8067889810629914E-2</v>
      </c>
      <c r="DF279" s="41">
        <f t="shared" si="272"/>
        <v>9.2522060464489859E-3</v>
      </c>
      <c r="DG279" s="41">
        <f t="shared" si="273"/>
        <v>-7.3730957982318589E-4</v>
      </c>
      <c r="DH279" s="41"/>
    </row>
    <row r="280" spans="1:112">
      <c r="A280" s="43">
        <v>42255</v>
      </c>
      <c r="B280" s="34">
        <v>10.59</v>
      </c>
      <c r="C280" s="34">
        <v>7.2573670000000003</v>
      </c>
      <c r="D280" s="34"/>
      <c r="E280" s="34">
        <v>22.67</v>
      </c>
      <c r="F280" s="34">
        <v>483.20001200000002</v>
      </c>
      <c r="G280" s="34">
        <v>58.319267000000004</v>
      </c>
      <c r="H280" s="34">
        <v>14.02501</v>
      </c>
      <c r="I280" s="34">
        <v>13.57</v>
      </c>
      <c r="J280" s="34">
        <v>523.71264599999995</v>
      </c>
      <c r="K280" s="34">
        <v>5.01</v>
      </c>
      <c r="L280" s="34">
        <v>70.209998999999996</v>
      </c>
      <c r="M280" s="34">
        <v>29.49</v>
      </c>
      <c r="N280" s="34">
        <v>39.439404000000003</v>
      </c>
      <c r="O280" s="34">
        <v>6.72</v>
      </c>
      <c r="P280" s="34">
        <v>34.110000999999997</v>
      </c>
      <c r="Q280" s="34">
        <v>23.16</v>
      </c>
      <c r="R280" s="34">
        <v>36.349997999999999</v>
      </c>
      <c r="S280" s="34">
        <v>70.650574000000006</v>
      </c>
      <c r="T280" s="34">
        <v>19.850000000000001</v>
      </c>
      <c r="U280" s="34"/>
      <c r="V280" s="34">
        <v>5.2992049999999997</v>
      </c>
      <c r="W280" s="34">
        <v>37.009998000000003</v>
      </c>
      <c r="X280" s="34">
        <v>24.389999</v>
      </c>
      <c r="Y280" s="34">
        <v>13.850466000000001</v>
      </c>
      <c r="Z280" s="34">
        <v>31.713083000000001</v>
      </c>
      <c r="AA280" s="34">
        <v>75.649612000000005</v>
      </c>
      <c r="AB280" s="34">
        <v>36.112099000000001</v>
      </c>
      <c r="AC280" s="34">
        <v>11.31</v>
      </c>
      <c r="AD280" s="34">
        <v>76.949996999999996</v>
      </c>
      <c r="AE280" s="34">
        <v>25.600721</v>
      </c>
      <c r="AF280" s="34">
        <v>4.99</v>
      </c>
      <c r="AG280" s="34">
        <v>152.25</v>
      </c>
      <c r="AH280" s="34">
        <v>39.087890999999999</v>
      </c>
      <c r="AI280" s="34">
        <v>90.033996999999999</v>
      </c>
      <c r="AJ280" s="34">
        <v>9.2040039999999994</v>
      </c>
      <c r="AK280" s="34">
        <v>18.73</v>
      </c>
      <c r="AL280" s="34">
        <v>2.09</v>
      </c>
      <c r="AM280" s="34">
        <v>26.968615</v>
      </c>
      <c r="AN280" s="34">
        <v>29.9</v>
      </c>
      <c r="AO280" s="34">
        <v>54.657142999999998</v>
      </c>
      <c r="AP280" s="34">
        <v>6.42</v>
      </c>
      <c r="AQ280" s="34">
        <v>10</v>
      </c>
      <c r="AR280" s="34">
        <v>6.68</v>
      </c>
      <c r="AS280" s="34">
        <v>42.456001000000001</v>
      </c>
      <c r="AT280" s="34">
        <v>11.916047000000001</v>
      </c>
      <c r="AU280" s="34">
        <v>9.5500000000000007</v>
      </c>
      <c r="AV280" s="34">
        <v>12.684746000000001</v>
      </c>
      <c r="AW280" s="34">
        <v>30.662127999999999</v>
      </c>
      <c r="AX280" s="34">
        <v>14.7</v>
      </c>
      <c r="AY280" s="34">
        <v>14.32</v>
      </c>
      <c r="AZ280" s="34">
        <v>72.489998</v>
      </c>
      <c r="BA280" s="34">
        <v>45.84</v>
      </c>
      <c r="BB280" s="34">
        <v>26.129028000000002</v>
      </c>
      <c r="BC280" s="34">
        <v>26.453624999999999</v>
      </c>
      <c r="BD280" s="34"/>
      <c r="BE280" s="38"/>
      <c r="BF280" s="41">
        <f t="shared" si="223"/>
        <v>4.0467949552846424E-2</v>
      </c>
      <c r="BG280" s="41">
        <f t="shared" si="224"/>
        <v>-6.4621427884247531E-3</v>
      </c>
      <c r="BH280" s="41"/>
      <c r="BI280" s="41">
        <f t="shared" si="225"/>
        <v>-1.532093877429881E-2</v>
      </c>
      <c r="BJ280" s="41">
        <f t="shared" si="226"/>
        <v>-3.8169448236687234E-2</v>
      </c>
      <c r="BK280" s="41">
        <f t="shared" si="227"/>
        <v>4.920222286174095E-3</v>
      </c>
      <c r="BL280" s="41">
        <f t="shared" si="228"/>
        <v>2.0058063656731843E-2</v>
      </c>
      <c r="BM280" s="41">
        <f t="shared" si="229"/>
        <v>3.4486176071169404E-2</v>
      </c>
      <c r="BN280" s="41">
        <f t="shared" si="230"/>
        <v>-1.7840016361532901E-2</v>
      </c>
      <c r="BO280" s="41">
        <f t="shared" si="231"/>
        <v>8.5379611601724151E-2</v>
      </c>
      <c r="BP280" s="41">
        <f t="shared" si="232"/>
        <v>4.5681736053329444E-3</v>
      </c>
      <c r="BQ280" s="41">
        <f t="shared" si="233"/>
        <v>4.0482954001665704E-2</v>
      </c>
      <c r="BR280" s="41">
        <f t="shared" si="234"/>
        <v>1.1442467080829386E-2</v>
      </c>
      <c r="BS280" s="41">
        <f t="shared" si="235"/>
        <v>-4.4543503493803087E-3</v>
      </c>
      <c r="BT280" s="41">
        <f t="shared" si="236"/>
        <v>4.3133461352735859E-2</v>
      </c>
      <c r="BU280" s="41">
        <f t="shared" si="237"/>
        <v>-2.2204157311010407E-2</v>
      </c>
      <c r="BV280" s="41">
        <f t="shared" si="238"/>
        <v>1.6923583267904715E-2</v>
      </c>
      <c r="BW280" s="41">
        <f t="shared" si="239"/>
        <v>8.9733158756120715E-3</v>
      </c>
      <c r="BX280" s="47">
        <f t="shared" si="240"/>
        <v>-1.599234483292105E-2</v>
      </c>
      <c r="BY280" s="41"/>
      <c r="BZ280" s="41">
        <f t="shared" si="241"/>
        <v>-2.9186970083685392E-2</v>
      </c>
      <c r="CA280" s="41">
        <f t="shared" si="242"/>
        <v>-2.4288233464177297E-3</v>
      </c>
      <c r="CB280" s="41">
        <f t="shared" si="243"/>
        <v>-1.8684581315219755E-2</v>
      </c>
      <c r="CC280" s="41">
        <f t="shared" si="244"/>
        <v>1.4104775180526503E-3</v>
      </c>
      <c r="CD280" s="41">
        <f t="shared" si="245"/>
        <v>1.6200162333136016E-2</v>
      </c>
      <c r="CE280" s="41">
        <f t="shared" si="246"/>
        <v>-1.0415645126887305E-3</v>
      </c>
      <c r="CF280" s="41">
        <f t="shared" si="247"/>
        <v>5.7740711743052772E-3</v>
      </c>
      <c r="CG280" s="41">
        <f t="shared" si="222"/>
        <v>-9.7735118269802936E-3</v>
      </c>
      <c r="CH280" s="41">
        <f t="shared" si="248"/>
        <v>2.0481194339280837E-2</v>
      </c>
      <c r="CI280" s="41">
        <f t="shared" si="249"/>
        <v>1.816558766523146E-3</v>
      </c>
      <c r="CJ280" s="41">
        <f t="shared" si="250"/>
        <v>-4.0000053333460166E-3</v>
      </c>
      <c r="CK280" s="41">
        <f t="shared" si="251"/>
        <v>-6.8728988572335486E-3</v>
      </c>
      <c r="CL280" s="41">
        <f t="shared" si="252"/>
        <v>6.0934007902391186E-3</v>
      </c>
      <c r="CM280" s="41">
        <f t="shared" si="253"/>
        <v>3.1175024822124042E-2</v>
      </c>
      <c r="CN280" s="41">
        <f t="shared" si="254"/>
        <v>-5.8375541559121157E-3</v>
      </c>
      <c r="CO280" s="41">
        <f t="shared" si="255"/>
        <v>-4.5403049780474436E-2</v>
      </c>
      <c r="CP280" s="41">
        <f t="shared" si="256"/>
        <v>-3.2944155719354148E-2</v>
      </c>
      <c r="CQ280" s="41">
        <f t="shared" si="257"/>
        <v>1.9119823529586733E-2</v>
      </c>
      <c r="CR280" s="41">
        <f t="shared" si="258"/>
        <v>-3.6128659572374475E-2</v>
      </c>
      <c r="CS280" s="41">
        <f t="shared" si="259"/>
        <v>8.1881387433225383E-3</v>
      </c>
      <c r="CT280" s="41">
        <f t="shared" si="260"/>
        <v>1.0963304797269594E-2</v>
      </c>
      <c r="CU280" s="41">
        <f t="shared" si="261"/>
        <v>-9.950330853168092E-3</v>
      </c>
      <c r="CV280" s="41">
        <f t="shared" si="262"/>
        <v>-7.4571561080821634E-3</v>
      </c>
      <c r="CW280" s="41">
        <f t="shared" si="263"/>
        <v>8.1252275785795233E-3</v>
      </c>
      <c r="CX280" s="41">
        <f t="shared" si="264"/>
        <v>1.5002144422000976E-2</v>
      </c>
      <c r="CY280" s="41">
        <f t="shared" si="265"/>
        <v>4.1972779353401371E-3</v>
      </c>
      <c r="CZ280" s="41">
        <f t="shared" si="266"/>
        <v>0</v>
      </c>
      <c r="DA280" s="41">
        <f t="shared" si="267"/>
        <v>-4.0646220886850541E-2</v>
      </c>
      <c r="DB280" s="41">
        <f t="shared" si="268"/>
        <v>-5.4274217353651281E-3</v>
      </c>
      <c r="DC280" s="41">
        <f t="shared" si="269"/>
        <v>-4.6393039569710512E-2</v>
      </c>
      <c r="DD280" s="41">
        <f t="shared" si="270"/>
        <v>1.1236825056098387E-2</v>
      </c>
      <c r="DE280" s="41">
        <f t="shared" si="271"/>
        <v>3.824390068664054E-2</v>
      </c>
      <c r="DF280" s="41">
        <f t="shared" si="272"/>
        <v>8.7870776777258085E-3</v>
      </c>
      <c r="DG280" s="41">
        <f t="shared" si="273"/>
        <v>1.464690640609312E-2</v>
      </c>
      <c r="DH280" s="41"/>
    </row>
    <row r="281" spans="1:112">
      <c r="A281" s="43">
        <v>42256</v>
      </c>
      <c r="B281" s="34">
        <v>10.78</v>
      </c>
      <c r="C281" s="34">
        <v>7.3926340000000001</v>
      </c>
      <c r="D281" s="34"/>
      <c r="E281" s="34">
        <v>24.110001</v>
      </c>
      <c r="F281" s="34">
        <v>480</v>
      </c>
      <c r="G281" s="34">
        <v>58.864052000000001</v>
      </c>
      <c r="H281" s="34">
        <v>14.313468</v>
      </c>
      <c r="I281" s="34">
        <v>13.72</v>
      </c>
      <c r="J281" s="34">
        <v>542.56634499999996</v>
      </c>
      <c r="K281" s="34">
        <v>5.08</v>
      </c>
      <c r="L281" s="34">
        <v>70.639999000000003</v>
      </c>
      <c r="M281" s="34">
        <v>30.809999000000001</v>
      </c>
      <c r="N281" s="34">
        <v>39.420699999999997</v>
      </c>
      <c r="O281" s="34">
        <v>6.79</v>
      </c>
      <c r="P281" s="34">
        <v>34.119999</v>
      </c>
      <c r="Q281" s="34">
        <v>24.16</v>
      </c>
      <c r="R281" s="34">
        <v>37.209999000000003</v>
      </c>
      <c r="S281" s="34">
        <v>72.430969000000005</v>
      </c>
      <c r="T281" s="34">
        <v>20.219999000000001</v>
      </c>
      <c r="U281" s="34"/>
      <c r="V281" s="34">
        <v>5.1884209999999999</v>
      </c>
      <c r="W281" s="34">
        <v>37.490001999999997</v>
      </c>
      <c r="X281" s="34">
        <v>24.67</v>
      </c>
      <c r="Y281" s="34">
        <v>14.055439</v>
      </c>
      <c r="Z281" s="34">
        <v>31.746506</v>
      </c>
      <c r="AA281" s="34">
        <v>75.233886999999996</v>
      </c>
      <c r="AB281" s="34">
        <v>36.017597000000002</v>
      </c>
      <c r="AC281" s="34">
        <v>11.57</v>
      </c>
      <c r="AD281" s="34">
        <v>79.580001999999993</v>
      </c>
      <c r="AE281" s="34">
        <v>25.907373</v>
      </c>
      <c r="AF281" s="34">
        <v>4.95</v>
      </c>
      <c r="AG281" s="34">
        <v>164.85000600000001</v>
      </c>
      <c r="AH281" s="34">
        <v>40.037681999999997</v>
      </c>
      <c r="AI281" s="34">
        <v>90.200019999999995</v>
      </c>
      <c r="AJ281" s="34">
        <v>9.3461479999999995</v>
      </c>
      <c r="AK281" s="34">
        <v>18.540001</v>
      </c>
      <c r="AL281" s="34">
        <v>2.11</v>
      </c>
      <c r="AM281" s="34">
        <v>27.451988</v>
      </c>
      <c r="AN281" s="34">
        <v>29.6</v>
      </c>
      <c r="AO281" s="34">
        <v>55.742859000000003</v>
      </c>
      <c r="AP281" s="34">
        <v>6.51</v>
      </c>
      <c r="AQ281" s="34">
        <v>9.86</v>
      </c>
      <c r="AR281" s="34">
        <v>6.66</v>
      </c>
      <c r="AS281" s="34">
        <v>43.192238000000003</v>
      </c>
      <c r="AT281" s="34">
        <v>12.056127</v>
      </c>
      <c r="AU281" s="34">
        <v>9.5500000000000007</v>
      </c>
      <c r="AV281" s="34">
        <v>12.703453</v>
      </c>
      <c r="AW281" s="34">
        <v>30.577894000000001</v>
      </c>
      <c r="AX281" s="34">
        <v>14.79</v>
      </c>
      <c r="AY281" s="34">
        <v>14.58</v>
      </c>
      <c r="AZ281" s="34">
        <v>72.5</v>
      </c>
      <c r="BA281" s="34">
        <v>39.43</v>
      </c>
      <c r="BB281" s="34">
        <v>26.317865000000001</v>
      </c>
      <c r="BC281" s="34">
        <v>26.819029</v>
      </c>
      <c r="BD281" s="34"/>
      <c r="BE281" s="38"/>
      <c r="BF281" s="41">
        <f t="shared" si="223"/>
        <v>1.7782405867536061E-2</v>
      </c>
      <c r="BG281" s="41">
        <f t="shared" si="224"/>
        <v>1.8467008180815325E-2</v>
      </c>
      <c r="BH281" s="41"/>
      <c r="BI281" s="41">
        <f t="shared" si="225"/>
        <v>6.158426915020692E-2</v>
      </c>
      <c r="BJ281" s="41">
        <f t="shared" si="226"/>
        <v>-6.6445675531053433E-3</v>
      </c>
      <c r="BK281" s="41">
        <f t="shared" si="227"/>
        <v>9.2980627199427939E-3</v>
      </c>
      <c r="BL281" s="41">
        <f t="shared" si="228"/>
        <v>2.0358747794226903E-2</v>
      </c>
      <c r="BM281" s="41">
        <f t="shared" si="229"/>
        <v>1.0993148450961344E-2</v>
      </c>
      <c r="BN281" s="41">
        <f t="shared" si="230"/>
        <v>3.5367224461536041E-2</v>
      </c>
      <c r="BO281" s="41">
        <f t="shared" si="231"/>
        <v>1.3875346493617238E-2</v>
      </c>
      <c r="BP281" s="41">
        <f t="shared" si="232"/>
        <v>6.105805353247183E-3</v>
      </c>
      <c r="BQ281" s="41">
        <f t="shared" si="233"/>
        <v>4.3788057324396751E-2</v>
      </c>
      <c r="BR281" s="41">
        <f t="shared" si="234"/>
        <v>-4.743590079650475E-4</v>
      </c>
      <c r="BS281" s="41">
        <f t="shared" si="235"/>
        <v>1.0362787035546658E-2</v>
      </c>
      <c r="BT281" s="41">
        <f t="shared" si="236"/>
        <v>2.9306756768474642E-4</v>
      </c>
      <c r="BU281" s="41">
        <f t="shared" si="237"/>
        <v>4.2271720361819712E-2</v>
      </c>
      <c r="BV281" s="41">
        <f t="shared" si="238"/>
        <v>2.3383366525140666E-2</v>
      </c>
      <c r="BW281" s="41">
        <f t="shared" si="239"/>
        <v>2.4887722896883575E-2</v>
      </c>
      <c r="BX281" s="47">
        <f t="shared" si="240"/>
        <v>1.8468157003140442E-2</v>
      </c>
      <c r="BY281" s="41"/>
      <c r="BZ281" s="41">
        <f t="shared" si="241"/>
        <v>-2.112739734020528E-2</v>
      </c>
      <c r="CA281" s="41">
        <f t="shared" si="242"/>
        <v>1.2886191736763988E-2</v>
      </c>
      <c r="CB281" s="41">
        <f t="shared" si="243"/>
        <v>1.1414759313847427E-2</v>
      </c>
      <c r="CC281" s="41">
        <f t="shared" si="244"/>
        <v>1.4690560030141211E-2</v>
      </c>
      <c r="CD281" s="41">
        <f t="shared" si="245"/>
        <v>1.0533633645324145E-3</v>
      </c>
      <c r="CE281" s="41">
        <f t="shared" si="246"/>
        <v>-5.5105568833581061E-3</v>
      </c>
      <c r="CF281" s="41">
        <f t="shared" si="247"/>
        <v>-2.6203369572552265E-3</v>
      </c>
      <c r="CG281" s="41">
        <f t="shared" si="222"/>
        <v>-1.077209698191107E-2</v>
      </c>
      <c r="CH281" s="41">
        <f t="shared" si="248"/>
        <v>3.3607008832192198E-2</v>
      </c>
      <c r="CI281" s="41">
        <f t="shared" si="249"/>
        <v>1.1907084857413999E-2</v>
      </c>
      <c r="CJ281" s="41">
        <f t="shared" si="250"/>
        <v>-8.0483331828283718E-3</v>
      </c>
      <c r="CK281" s="41">
        <f t="shared" si="251"/>
        <v>7.9512099324457297E-2</v>
      </c>
      <c r="CL281" s="41">
        <f t="shared" si="252"/>
        <v>2.4008334731433642E-2</v>
      </c>
      <c r="CM281" s="41">
        <f t="shared" si="253"/>
        <v>1.8423053508046347E-3</v>
      </c>
      <c r="CN281" s="41">
        <f t="shared" si="254"/>
        <v>1.5325673037787502E-2</v>
      </c>
      <c r="CO281" s="41">
        <f t="shared" si="255"/>
        <v>-1.0195902380856981E-2</v>
      </c>
      <c r="CP281" s="41">
        <f t="shared" si="256"/>
        <v>9.523881511255541E-3</v>
      </c>
      <c r="CQ281" s="41">
        <f t="shared" si="257"/>
        <v>1.7764805442242147E-2</v>
      </c>
      <c r="CR281" s="41">
        <f t="shared" si="258"/>
        <v>-1.0084119066625935E-2</v>
      </c>
      <c r="CS281" s="41">
        <f t="shared" si="259"/>
        <v>1.9669401885410262E-2</v>
      </c>
      <c r="CT281" s="41">
        <f t="shared" si="260"/>
        <v>1.3921338518608014E-2</v>
      </c>
      <c r="CU281" s="41">
        <f t="shared" si="261"/>
        <v>-1.4098924379501648E-2</v>
      </c>
      <c r="CV281" s="41">
        <f t="shared" si="262"/>
        <v>-2.9985029962565574E-3</v>
      </c>
      <c r="CW281" s="41">
        <f t="shared" si="263"/>
        <v>1.7192534101095381E-2</v>
      </c>
      <c r="CX281" s="41">
        <f t="shared" si="264"/>
        <v>1.1687016322705586E-2</v>
      </c>
      <c r="CY281" s="41">
        <f t="shared" si="265"/>
        <v>0</v>
      </c>
      <c r="CZ281" s="41">
        <f t="shared" si="266"/>
        <v>1.473677072212627E-3</v>
      </c>
      <c r="DA281" s="41">
        <f t="shared" si="267"/>
        <v>-2.7509478400109567E-3</v>
      </c>
      <c r="DB281" s="41">
        <f t="shared" si="268"/>
        <v>6.1037829380178859E-3</v>
      </c>
      <c r="DC281" s="41">
        <f t="shared" si="269"/>
        <v>1.7993565048012472E-2</v>
      </c>
      <c r="DD281" s="41">
        <f t="shared" si="270"/>
        <v>1.3796813785548173E-4</v>
      </c>
      <c r="DE281" s="41">
        <f t="shared" si="271"/>
        <v>-0.1506301245169484</v>
      </c>
      <c r="DF281" s="41">
        <f t="shared" si="272"/>
        <v>7.2011059273143566E-3</v>
      </c>
      <c r="DG281" s="41">
        <f t="shared" si="273"/>
        <v>1.3718472919639471E-2</v>
      </c>
      <c r="DH281" s="41"/>
    </row>
    <row r="282" spans="1:112">
      <c r="A282" s="43">
        <v>42257</v>
      </c>
      <c r="B282" s="34">
        <v>11.01</v>
      </c>
      <c r="C282" s="34">
        <v>7.3397040000000002</v>
      </c>
      <c r="D282" s="34"/>
      <c r="E282" s="34">
        <v>23.52</v>
      </c>
      <c r="F282" s="34">
        <v>11.3</v>
      </c>
      <c r="G282" s="34">
        <v>57.848362000000002</v>
      </c>
      <c r="H282" s="34">
        <v>14.243838</v>
      </c>
      <c r="I282" s="34">
        <v>13.56</v>
      </c>
      <c r="J282" s="34">
        <v>532.09210199999995</v>
      </c>
      <c r="K282" s="34">
        <v>5.09</v>
      </c>
      <c r="L282" s="34">
        <v>70</v>
      </c>
      <c r="M282" s="34">
        <v>30.940000999999999</v>
      </c>
      <c r="N282" s="34">
        <v>38.859820999999997</v>
      </c>
      <c r="O282" s="34">
        <v>6.68</v>
      </c>
      <c r="P282" s="34">
        <v>34.279998999999997</v>
      </c>
      <c r="Q282" s="34">
        <v>24.639999</v>
      </c>
      <c r="R282" s="34">
        <v>37.369999</v>
      </c>
      <c r="S282" s="34">
        <v>71.017951999999994</v>
      </c>
      <c r="T282" s="34">
        <v>20.030000999999999</v>
      </c>
      <c r="U282" s="34"/>
      <c r="V282" s="34">
        <v>4.7637460000000003</v>
      </c>
      <c r="W282" s="34">
        <v>37.729999999999997</v>
      </c>
      <c r="X282" s="34">
        <v>24.84</v>
      </c>
      <c r="Y282" s="34">
        <v>14.133527000000001</v>
      </c>
      <c r="Z282" s="34">
        <v>31.253601</v>
      </c>
      <c r="AA282" s="34">
        <v>73.248383000000004</v>
      </c>
      <c r="AB282" s="34">
        <v>35.894733000000002</v>
      </c>
      <c r="AC282" s="34">
        <v>11.75</v>
      </c>
      <c r="AD282" s="34">
        <v>77.669998000000007</v>
      </c>
      <c r="AE282" s="34">
        <v>25.498505000000002</v>
      </c>
      <c r="AF282" s="34">
        <v>4.95</v>
      </c>
      <c r="AG282" s="34">
        <v>166.25</v>
      </c>
      <c r="AH282" s="34">
        <v>39.498859000000003</v>
      </c>
      <c r="AI282" s="34">
        <v>90.844498000000002</v>
      </c>
      <c r="AJ282" s="34">
        <v>9.6666670000000003</v>
      </c>
      <c r="AK282" s="34">
        <v>18.809999000000001</v>
      </c>
      <c r="AL282" s="34">
        <v>1.99</v>
      </c>
      <c r="AM282" s="34">
        <v>27.543192000000001</v>
      </c>
      <c r="AN282" s="34">
        <v>29.6</v>
      </c>
      <c r="AO282" s="34">
        <v>55.382857999999999</v>
      </c>
      <c r="AP282" s="34">
        <v>6.35</v>
      </c>
      <c r="AQ282" s="34">
        <v>9.9600000000000009</v>
      </c>
      <c r="AR282" s="34">
        <v>6.53</v>
      </c>
      <c r="AS282" s="34">
        <v>44.959187</v>
      </c>
      <c r="AT282" s="34">
        <v>12.037451000000001</v>
      </c>
      <c r="AU282" s="34">
        <v>9.6300000000000008</v>
      </c>
      <c r="AV282" s="34">
        <v>12.768935000000001</v>
      </c>
      <c r="AW282" s="34">
        <v>30.409417999999999</v>
      </c>
      <c r="AX282" s="34">
        <v>14.8</v>
      </c>
      <c r="AY282" s="34">
        <v>14.46</v>
      </c>
      <c r="AZ282" s="34">
        <v>72.190002000000007</v>
      </c>
      <c r="BA282" s="34">
        <v>41.57</v>
      </c>
      <c r="BB282" s="34">
        <v>27.431009</v>
      </c>
      <c r="BC282" s="34">
        <v>26.549783999999999</v>
      </c>
      <c r="BD282" s="34"/>
      <c r="BE282" s="38"/>
      <c r="BF282" s="41">
        <f t="shared" si="223"/>
        <v>2.1111385253737593E-2</v>
      </c>
      <c r="BG282" s="41">
        <f t="shared" si="224"/>
        <v>-7.1855842219595949E-3</v>
      </c>
      <c r="BH282" s="41"/>
      <c r="BI282" s="41">
        <f t="shared" si="225"/>
        <v>-2.4775610639218393E-2</v>
      </c>
      <c r="BJ282" s="41">
        <f t="shared" si="226"/>
        <v>-3.7489833781836417</v>
      </c>
      <c r="BK282" s="41">
        <f t="shared" si="227"/>
        <v>-1.7405443122176532E-2</v>
      </c>
      <c r="BL282" s="41">
        <f t="shared" si="228"/>
        <v>-4.876520074127067E-3</v>
      </c>
      <c r="BM282" s="41">
        <f t="shared" si="229"/>
        <v>-1.1730339785489716E-2</v>
      </c>
      <c r="BN282" s="41">
        <f t="shared" si="230"/>
        <v>-1.9493774450520703E-2</v>
      </c>
      <c r="BO282" s="41">
        <f t="shared" si="231"/>
        <v>1.9665689720408473E-3</v>
      </c>
      <c r="BP282" s="41">
        <f t="shared" si="232"/>
        <v>-9.1013000900601743E-3</v>
      </c>
      <c r="BQ282" s="41">
        <f t="shared" si="233"/>
        <v>4.2105973139584928E-3</v>
      </c>
      <c r="BR282" s="41">
        <f t="shared" si="234"/>
        <v>-1.433022139068783E-2</v>
      </c>
      <c r="BS282" s="41">
        <f t="shared" si="235"/>
        <v>-1.6332954022050455E-2</v>
      </c>
      <c r="BT282" s="41">
        <f t="shared" si="236"/>
        <v>4.6783712428955298E-3</v>
      </c>
      <c r="BU282" s="41">
        <f t="shared" si="237"/>
        <v>1.9672725014288378E-2</v>
      </c>
      <c r="BV282" s="41">
        <f t="shared" si="238"/>
        <v>4.2907012539248144E-3</v>
      </c>
      <c r="BW282" s="41">
        <f t="shared" si="239"/>
        <v>-1.9701266400284516E-2</v>
      </c>
      <c r="BX282" s="47">
        <f t="shared" si="240"/>
        <v>-9.4409645335021223E-3</v>
      </c>
      <c r="BY282" s="41"/>
      <c r="BZ282" s="41">
        <f t="shared" si="241"/>
        <v>-8.5395078435791333E-2</v>
      </c>
      <c r="CA282" s="41">
        <f t="shared" si="242"/>
        <v>6.3812498808405518E-3</v>
      </c>
      <c r="CB282" s="41">
        <f t="shared" si="243"/>
        <v>6.8673265240126744E-3</v>
      </c>
      <c r="CC282" s="41">
        <f t="shared" si="244"/>
        <v>5.5403379992540764E-3</v>
      </c>
      <c r="CD282" s="41">
        <f t="shared" si="245"/>
        <v>-1.564807049525031E-2</v>
      </c>
      <c r="CE282" s="41">
        <f t="shared" si="246"/>
        <v>-2.6745581886645976E-2</v>
      </c>
      <c r="CF282" s="41">
        <f t="shared" si="247"/>
        <v>-3.4170529462531937E-3</v>
      </c>
      <c r="CG282" s="41">
        <f t="shared" si="222"/>
        <v>-7.2464085207671978E-3</v>
      </c>
      <c r="CH282" s="41">
        <f t="shared" si="248"/>
        <v>-2.4293773449137017E-2</v>
      </c>
      <c r="CI282" s="41">
        <f t="shared" si="249"/>
        <v>-1.5907777014087039E-2</v>
      </c>
      <c r="CJ282" s="41">
        <f t="shared" si="250"/>
        <v>0</v>
      </c>
      <c r="CK282" s="41">
        <f t="shared" si="251"/>
        <v>8.4566736214998755E-3</v>
      </c>
      <c r="CL282" s="41">
        <f t="shared" si="252"/>
        <v>-1.3549275249398706E-2</v>
      </c>
      <c r="CM282" s="41">
        <f t="shared" si="253"/>
        <v>7.1195828453362647E-3</v>
      </c>
      <c r="CN282" s="41">
        <f t="shared" si="254"/>
        <v>3.3719295996654894E-2</v>
      </c>
      <c r="CO282" s="41">
        <f t="shared" si="255"/>
        <v>1.4457976074586385E-2</v>
      </c>
      <c r="CP282" s="41">
        <f t="shared" si="256"/>
        <v>-5.8553308751574017E-2</v>
      </c>
      <c r="CQ282" s="41">
        <f t="shared" si="257"/>
        <v>3.316802803904788E-3</v>
      </c>
      <c r="CR282" s="41">
        <f t="shared" si="258"/>
        <v>0</v>
      </c>
      <c r="CS282" s="41">
        <f t="shared" si="259"/>
        <v>-6.479188960361185E-3</v>
      </c>
      <c r="CT282" s="41">
        <f t="shared" si="260"/>
        <v>-2.4884643315877638E-2</v>
      </c>
      <c r="CU282" s="41">
        <f t="shared" si="261"/>
        <v>1.009090298196294E-2</v>
      </c>
      <c r="CV282" s="41">
        <f t="shared" si="262"/>
        <v>-1.9712541263958022E-2</v>
      </c>
      <c r="CW282" s="41">
        <f t="shared" si="263"/>
        <v>4.0094319501241614E-2</v>
      </c>
      <c r="CX282" s="41">
        <f t="shared" si="264"/>
        <v>-1.5502889392753881E-3</v>
      </c>
      <c r="CY282" s="41">
        <f t="shared" si="265"/>
        <v>8.3420713173952728E-3</v>
      </c>
      <c r="CZ282" s="41">
        <f t="shared" si="266"/>
        <v>5.1414217031441421E-3</v>
      </c>
      <c r="DA282" s="41">
        <f t="shared" si="267"/>
        <v>-5.5249665230102272E-3</v>
      </c>
      <c r="DB282" s="41">
        <f t="shared" si="268"/>
        <v>6.7590404736104549E-4</v>
      </c>
      <c r="DC282" s="41">
        <f t="shared" si="269"/>
        <v>-8.2645098498934245E-3</v>
      </c>
      <c r="DD282" s="41">
        <f t="shared" si="270"/>
        <v>-4.2850020048914505E-3</v>
      </c>
      <c r="DE282" s="41">
        <f t="shared" si="271"/>
        <v>5.2851805375010247E-2</v>
      </c>
      <c r="DF282" s="41">
        <f t="shared" si="272"/>
        <v>4.1426102669772556E-2</v>
      </c>
      <c r="DG282" s="41">
        <f t="shared" si="273"/>
        <v>-1.0090060811376209E-2</v>
      </c>
      <c r="DH282" s="41"/>
    </row>
    <row r="283" spans="1:112">
      <c r="A283" s="43">
        <v>42258</v>
      </c>
      <c r="B283" s="34">
        <v>10.64</v>
      </c>
      <c r="C283" s="34">
        <v>7.4161590000000004</v>
      </c>
      <c r="D283" s="34"/>
      <c r="E283" s="34">
        <v>23.809999000000001</v>
      </c>
      <c r="F283" s="34">
        <v>418.79998799999998</v>
      </c>
      <c r="G283" s="34">
        <v>57.377440999999997</v>
      </c>
      <c r="H283" s="34">
        <v>14.134425</v>
      </c>
      <c r="I283" s="34">
        <v>13.29</v>
      </c>
      <c r="J283" s="34">
        <v>522.66522199999997</v>
      </c>
      <c r="K283" s="34">
        <v>5.23</v>
      </c>
      <c r="L283" s="34">
        <v>71.330001999999993</v>
      </c>
      <c r="M283" s="34">
        <v>31.34</v>
      </c>
      <c r="N283" s="34">
        <v>39.093516999999999</v>
      </c>
      <c r="O283" s="34">
        <v>6.67</v>
      </c>
      <c r="P283" s="34">
        <v>35.240001999999997</v>
      </c>
      <c r="Q283" s="34">
        <v>25.129999000000002</v>
      </c>
      <c r="R283" s="34">
        <v>35.549999</v>
      </c>
      <c r="S283" s="34">
        <v>71.074477999999999</v>
      </c>
      <c r="T283" s="34">
        <v>19.940000999999999</v>
      </c>
      <c r="U283" s="34"/>
      <c r="V283" s="34">
        <v>4.8376020000000004</v>
      </c>
      <c r="W283" s="34">
        <v>37.349997999999999</v>
      </c>
      <c r="X283" s="34">
        <v>24.549999</v>
      </c>
      <c r="Y283" s="34">
        <v>14.055439</v>
      </c>
      <c r="Z283" s="34">
        <v>31.245242999999999</v>
      </c>
      <c r="AA283" s="34">
        <v>73.470589000000004</v>
      </c>
      <c r="AB283" s="34">
        <v>35.77187</v>
      </c>
      <c r="AC283" s="34">
        <v>11.36</v>
      </c>
      <c r="AD283" s="34">
        <v>77.010002</v>
      </c>
      <c r="AE283" s="34">
        <v>25.619305000000001</v>
      </c>
      <c r="AF283" s="34">
        <v>4.97</v>
      </c>
      <c r="AG283" s="34">
        <v>182</v>
      </c>
      <c r="AH283" s="34">
        <v>40.247729999999997</v>
      </c>
      <c r="AI283" s="34">
        <v>90.024253999999999</v>
      </c>
      <c r="AJ283" s="34">
        <v>9.8710559999999994</v>
      </c>
      <c r="AK283" s="34">
        <v>19.34</v>
      </c>
      <c r="AL283" s="34">
        <v>1.84</v>
      </c>
      <c r="AM283" s="34">
        <v>27.397268</v>
      </c>
      <c r="AN283" s="34">
        <v>30.200001</v>
      </c>
      <c r="AO283" s="34">
        <v>55.262855999999999</v>
      </c>
      <c r="AP283" s="34">
        <v>6.41</v>
      </c>
      <c r="AQ283" s="34">
        <v>9.89</v>
      </c>
      <c r="AR283" s="34">
        <v>6.7</v>
      </c>
      <c r="AS283" s="34">
        <v>46.922469999999997</v>
      </c>
      <c r="AT283" s="34">
        <v>12.140174</v>
      </c>
      <c r="AU283" s="34">
        <v>9.9</v>
      </c>
      <c r="AV283" s="34">
        <v>12.609908000000001</v>
      </c>
      <c r="AW283" s="34">
        <v>30.518916999999998</v>
      </c>
      <c r="AX283" s="34">
        <v>14.82</v>
      </c>
      <c r="AY283" s="34">
        <v>14.46</v>
      </c>
      <c r="AZ283" s="34">
        <v>72.510002</v>
      </c>
      <c r="BA283" s="34">
        <v>38.909999999999997</v>
      </c>
      <c r="BB283" s="34">
        <v>26.914192</v>
      </c>
      <c r="BC283" s="34">
        <v>26.645941000000001</v>
      </c>
      <c r="BD283" s="34"/>
      <c r="BE283" s="38"/>
      <c r="BF283" s="41">
        <f t="shared" si="223"/>
        <v>-3.4183466821090205E-2</v>
      </c>
      <c r="BG283" s="41">
        <f t="shared" si="224"/>
        <v>1.036275332537461E-2</v>
      </c>
      <c r="BH283" s="41"/>
      <c r="BI283" s="41">
        <f t="shared" si="225"/>
        <v>1.2254495469184423E-2</v>
      </c>
      <c r="BJ283" s="41">
        <f t="shared" si="226"/>
        <v>3.6125907246247912</v>
      </c>
      <c r="BK283" s="41">
        <f t="shared" si="227"/>
        <v>-8.1739264940579402E-3</v>
      </c>
      <c r="BL283" s="41">
        <f t="shared" si="228"/>
        <v>-7.7110809881421449E-3</v>
      </c>
      <c r="BM283" s="41">
        <f t="shared" si="229"/>
        <v>-2.0112409787095636E-2</v>
      </c>
      <c r="BN283" s="41">
        <f t="shared" si="230"/>
        <v>-1.7875450209742686E-2</v>
      </c>
      <c r="BO283" s="41">
        <f t="shared" si="231"/>
        <v>2.7133447514400263E-2</v>
      </c>
      <c r="BP283" s="41">
        <f t="shared" si="232"/>
        <v>1.882178227928066E-2</v>
      </c>
      <c r="BQ283" s="41">
        <f t="shared" si="233"/>
        <v>1.2845359462334749E-2</v>
      </c>
      <c r="BR283" s="41">
        <f t="shared" si="234"/>
        <v>5.9958099577140465E-3</v>
      </c>
      <c r="BS283" s="41">
        <f t="shared" si="235"/>
        <v>-1.4981276210219922E-3</v>
      </c>
      <c r="BT283" s="41">
        <f t="shared" si="236"/>
        <v>2.7619793263616115E-2</v>
      </c>
      <c r="BU283" s="41">
        <f t="shared" si="237"/>
        <v>1.9691213681521439E-2</v>
      </c>
      <c r="BV283" s="41">
        <f t="shared" si="238"/>
        <v>-4.9928088618105264E-2</v>
      </c>
      <c r="BW283" s="41">
        <f t="shared" si="239"/>
        <v>7.9562300372829856E-4</v>
      </c>
      <c r="BX283" s="47">
        <f t="shared" si="240"/>
        <v>-4.5033849186956092E-3</v>
      </c>
      <c r="BY283" s="41"/>
      <c r="BZ283" s="41">
        <f t="shared" si="241"/>
        <v>1.5384809873972546E-2</v>
      </c>
      <c r="CA283" s="41">
        <f t="shared" si="242"/>
        <v>-1.0122675944917531E-2</v>
      </c>
      <c r="CB283" s="41">
        <f t="shared" si="243"/>
        <v>-1.1743443557946796E-2</v>
      </c>
      <c r="CC283" s="41">
        <f t="shared" si="244"/>
        <v>-5.5403379992541909E-3</v>
      </c>
      <c r="CD283" s="41">
        <f t="shared" si="245"/>
        <v>-2.6746094855209279E-4</v>
      </c>
      <c r="CE283" s="41">
        <f t="shared" si="246"/>
        <v>3.0290039094941312E-3</v>
      </c>
      <c r="CF283" s="41">
        <f t="shared" si="247"/>
        <v>-3.4287412888119222E-3</v>
      </c>
      <c r="CG283" s="41">
        <f t="shared" si="222"/>
        <v>-9.0950438284049986E-4</v>
      </c>
      <c r="CH283" s="41">
        <f t="shared" si="248"/>
        <v>-8.5337471597763843E-3</v>
      </c>
      <c r="CI283" s="41">
        <f t="shared" si="249"/>
        <v>4.7263458615535853E-3</v>
      </c>
      <c r="CJ283" s="41">
        <f t="shared" si="250"/>
        <v>4.0322635279382299E-3</v>
      </c>
      <c r="CK283" s="41">
        <f t="shared" si="251"/>
        <v>9.0514007540831901E-2</v>
      </c>
      <c r="CL283" s="41">
        <f t="shared" si="252"/>
        <v>1.8781819344728511E-2</v>
      </c>
      <c r="CM283" s="41">
        <f t="shared" si="253"/>
        <v>-9.0701087298337476E-3</v>
      </c>
      <c r="CN283" s="41">
        <f t="shared" si="254"/>
        <v>2.0923262802610632E-2</v>
      </c>
      <c r="CO283" s="41">
        <f t="shared" si="255"/>
        <v>2.7786899875421722E-2</v>
      </c>
      <c r="CP283" s="41">
        <f t="shared" si="256"/>
        <v>-7.8369067115506771E-2</v>
      </c>
      <c r="CQ283" s="41">
        <f t="shared" si="257"/>
        <v>-5.3120903299251482E-3</v>
      </c>
      <c r="CR283" s="41">
        <f t="shared" si="258"/>
        <v>2.0067596163391391E-2</v>
      </c>
      <c r="CS283" s="41">
        <f t="shared" si="259"/>
        <v>-2.1691223765196426E-3</v>
      </c>
      <c r="CT283" s="41">
        <f t="shared" si="260"/>
        <v>9.4044580279784191E-3</v>
      </c>
      <c r="CU283" s="41">
        <f t="shared" si="261"/>
        <v>-7.0529259618860958E-3</v>
      </c>
      <c r="CV283" s="41">
        <f t="shared" si="262"/>
        <v>2.5700583108580703E-2</v>
      </c>
      <c r="CW283" s="41">
        <f t="shared" si="263"/>
        <v>4.2741542514212832E-2</v>
      </c>
      <c r="CX283" s="41">
        <f t="shared" si="264"/>
        <v>8.4974118095330863E-3</v>
      </c>
      <c r="CY283" s="41">
        <f t="shared" si="265"/>
        <v>2.7651531330509949E-2</v>
      </c>
      <c r="CZ283" s="41">
        <f t="shared" si="266"/>
        <v>-1.2532413822918502E-2</v>
      </c>
      <c r="DA283" s="41">
        <f t="shared" si="267"/>
        <v>3.5943577939064196E-3</v>
      </c>
      <c r="DB283" s="41">
        <f t="shared" si="268"/>
        <v>1.3504390978713249E-3</v>
      </c>
      <c r="DC283" s="41">
        <f t="shared" si="269"/>
        <v>0</v>
      </c>
      <c r="DD283" s="41">
        <f t="shared" si="270"/>
        <v>4.4229511101657971E-3</v>
      </c>
      <c r="DE283" s="41">
        <f t="shared" si="271"/>
        <v>-6.612746626808394E-2</v>
      </c>
      <c r="DF283" s="41">
        <f t="shared" si="272"/>
        <v>-1.9020357687852367E-2</v>
      </c>
      <c r="DG283" s="41">
        <f t="shared" si="273"/>
        <v>3.6152192579179932E-3</v>
      </c>
      <c r="DH283" s="41"/>
    </row>
    <row r="284" spans="1:112">
      <c r="A284" s="43">
        <v>42261</v>
      </c>
      <c r="B284" s="34">
        <v>10.58</v>
      </c>
      <c r="C284" s="34">
        <v>7.4984960000000003</v>
      </c>
      <c r="D284" s="34"/>
      <c r="E284" s="34">
        <v>20.700001</v>
      </c>
      <c r="F284" s="34">
        <v>347.60000600000001</v>
      </c>
      <c r="G284" s="34">
        <v>56.795726999999999</v>
      </c>
      <c r="H284" s="34">
        <v>13.696764999999999</v>
      </c>
      <c r="I284" s="34">
        <v>13.17</v>
      </c>
      <c r="J284" s="34">
        <v>520.57037400000002</v>
      </c>
      <c r="K284" s="34">
        <v>5.13</v>
      </c>
      <c r="L284" s="34">
        <v>72.139999000000003</v>
      </c>
      <c r="M284" s="34">
        <v>31.25</v>
      </c>
      <c r="N284" s="34">
        <v>39.187007999999999</v>
      </c>
      <c r="O284" s="34">
        <v>6.7</v>
      </c>
      <c r="P284" s="34">
        <v>35.229999999999997</v>
      </c>
      <c r="Q284" s="34">
        <v>26.35</v>
      </c>
      <c r="R284" s="34">
        <v>35.860000999999997</v>
      </c>
      <c r="S284" s="34">
        <v>72.176627999999994</v>
      </c>
      <c r="T284" s="34">
        <v>19.780000999999999</v>
      </c>
      <c r="U284" s="34"/>
      <c r="V284" s="34">
        <v>4.7268179999999997</v>
      </c>
      <c r="W284" s="34">
        <v>37.189999</v>
      </c>
      <c r="X284" s="34">
        <v>24.209999</v>
      </c>
      <c r="Y284" s="34">
        <v>14.192088999999999</v>
      </c>
      <c r="Z284" s="34">
        <v>31.119924999999999</v>
      </c>
      <c r="AA284" s="34">
        <v>73.542252000000005</v>
      </c>
      <c r="AB284" s="34">
        <v>35.252063999999997</v>
      </c>
      <c r="AC284" s="34">
        <v>11.34</v>
      </c>
      <c r="AD284" s="34">
        <v>72.120002999999997</v>
      </c>
      <c r="AE284" s="34">
        <v>25.498505000000002</v>
      </c>
      <c r="AF284" s="34">
        <v>5.05</v>
      </c>
      <c r="AG284" s="34">
        <v>174.64999399999999</v>
      </c>
      <c r="AH284" s="34">
        <v>40.357334000000002</v>
      </c>
      <c r="AI284" s="34">
        <v>91.996780000000001</v>
      </c>
      <c r="AJ284" s="34">
        <v>9.8664100000000001</v>
      </c>
      <c r="AK284" s="34">
        <v>19.190000999999999</v>
      </c>
      <c r="AL284" s="34">
        <v>1.88</v>
      </c>
      <c r="AM284" s="34">
        <v>27.369904999999999</v>
      </c>
      <c r="AN284" s="34">
        <v>28.800001000000002</v>
      </c>
      <c r="AO284" s="34">
        <v>55.417141000000001</v>
      </c>
      <c r="AP284" s="34">
        <v>6.68</v>
      </c>
      <c r="AQ284" s="34">
        <v>10</v>
      </c>
      <c r="AR284" s="34">
        <v>6.99</v>
      </c>
      <c r="AS284" s="34">
        <v>47.118797000000001</v>
      </c>
      <c r="AT284" s="34">
        <v>11.897371</v>
      </c>
      <c r="AU284" s="34">
        <v>9.89</v>
      </c>
      <c r="AV284" s="34">
        <v>12.441527000000001</v>
      </c>
      <c r="AW284" s="34">
        <v>30.737946000000001</v>
      </c>
      <c r="AX284" s="34">
        <v>14.9</v>
      </c>
      <c r="AY284" s="34">
        <v>14.14</v>
      </c>
      <c r="AZ284" s="34">
        <v>73.269997000000004</v>
      </c>
      <c r="BA284" s="34">
        <v>36.520000000000003</v>
      </c>
      <c r="BB284" s="34">
        <v>26.059456000000001</v>
      </c>
      <c r="BC284" s="34">
        <v>26.597864000000001</v>
      </c>
      <c r="BD284" s="34"/>
      <c r="BE284" s="38"/>
      <c r="BF284" s="41">
        <f t="shared" si="223"/>
        <v>-5.6550574833450998E-3</v>
      </c>
      <c r="BG284" s="41">
        <f t="shared" si="224"/>
        <v>1.1041198936266445E-2</v>
      </c>
      <c r="BH284" s="41"/>
      <c r="BI284" s="41">
        <f t="shared" si="225"/>
        <v>-0.13997186991910959</v>
      </c>
      <c r="BJ284" s="41">
        <f t="shared" si="226"/>
        <v>-0.18634103969062954</v>
      </c>
      <c r="BK284" s="41">
        <f t="shared" si="227"/>
        <v>-1.0190118113987484E-2</v>
      </c>
      <c r="BL284" s="41">
        <f t="shared" si="228"/>
        <v>-3.1453637589128759E-2</v>
      </c>
      <c r="BM284" s="41">
        <f t="shared" si="229"/>
        <v>-9.0703569699642651E-3</v>
      </c>
      <c r="BN284" s="41">
        <f t="shared" si="230"/>
        <v>-4.0160646811562241E-3</v>
      </c>
      <c r="BO284" s="41">
        <f t="shared" si="231"/>
        <v>-1.9305618894153422E-2</v>
      </c>
      <c r="BP284" s="41">
        <f t="shared" si="232"/>
        <v>1.1291637284818117E-2</v>
      </c>
      <c r="BQ284" s="41">
        <f t="shared" si="233"/>
        <v>-2.8758607454642642E-3</v>
      </c>
      <c r="BR284" s="41">
        <f t="shared" si="234"/>
        <v>2.3886156729519101E-3</v>
      </c>
      <c r="BS284" s="41">
        <f t="shared" si="235"/>
        <v>4.4876664693879768E-3</v>
      </c>
      <c r="BT284" s="41">
        <f t="shared" si="236"/>
        <v>-2.8386546851986939E-4</v>
      </c>
      <c r="BU284" s="41">
        <f t="shared" si="237"/>
        <v>4.7405963224947334E-2</v>
      </c>
      <c r="BV284" s="41">
        <f t="shared" si="238"/>
        <v>8.6823679433562593E-3</v>
      </c>
      <c r="BW284" s="41">
        <f t="shared" si="239"/>
        <v>1.5387968425873821E-2</v>
      </c>
      <c r="BX284" s="47">
        <f t="shared" si="240"/>
        <v>-8.0564379334603156E-3</v>
      </c>
      <c r="BY284" s="41"/>
      <c r="BZ284" s="41">
        <f t="shared" si="241"/>
        <v>-2.3166894556339152E-2</v>
      </c>
      <c r="CA284" s="41">
        <f t="shared" si="242"/>
        <v>-4.2929769832718012E-3</v>
      </c>
      <c r="CB284" s="41">
        <f t="shared" si="243"/>
        <v>-1.3946083862610668E-2</v>
      </c>
      <c r="CC284" s="41">
        <f t="shared" si="244"/>
        <v>9.6752583793758146E-3</v>
      </c>
      <c r="CD284" s="41">
        <f t="shared" si="245"/>
        <v>-4.0188513135816801E-3</v>
      </c>
      <c r="CE284" s="41">
        <f t="shared" si="246"/>
        <v>9.7492171688787351E-4</v>
      </c>
      <c r="CF284" s="41">
        <f t="shared" si="247"/>
        <v>-1.4637749614485107E-2</v>
      </c>
      <c r="CG284" s="41">
        <f t="shared" si="222"/>
        <v>1.4453729490597892E-2</v>
      </c>
      <c r="CH284" s="41">
        <f t="shared" si="248"/>
        <v>-6.5603869589358141E-2</v>
      </c>
      <c r="CI284" s="41">
        <f t="shared" si="249"/>
        <v>-4.7263458615535549E-3</v>
      </c>
      <c r="CJ284" s="41">
        <f t="shared" si="250"/>
        <v>1.5968403178731203E-2</v>
      </c>
      <c r="CK284" s="41">
        <f t="shared" si="251"/>
        <v>-4.1222750178378086E-2</v>
      </c>
      <c r="CL284" s="41">
        <f t="shared" si="252"/>
        <v>2.7195330445073129E-3</v>
      </c>
      <c r="CM284" s="41">
        <f t="shared" si="253"/>
        <v>2.1674453522980138E-2</v>
      </c>
      <c r="CN284" s="41">
        <f t="shared" si="254"/>
        <v>-4.7077979369874106E-4</v>
      </c>
      <c r="CO284" s="41">
        <f t="shared" si="255"/>
        <v>-7.7861278950669332E-3</v>
      </c>
      <c r="CP284" s="41">
        <f t="shared" si="256"/>
        <v>2.1506205220963463E-2</v>
      </c>
      <c r="CQ284" s="41">
        <f t="shared" si="257"/>
        <v>-9.9924830068639191E-4</v>
      </c>
      <c r="CR284" s="41">
        <f t="shared" si="258"/>
        <v>-4.7466535629284233E-2</v>
      </c>
      <c r="CS284" s="41">
        <f t="shared" si="259"/>
        <v>2.787949116654408E-3</v>
      </c>
      <c r="CT284" s="41">
        <f t="shared" si="260"/>
        <v>4.1258716615975639E-2</v>
      </c>
      <c r="CU284" s="41">
        <f t="shared" si="261"/>
        <v>1.1060947359424976E-2</v>
      </c>
      <c r="CV284" s="41">
        <f t="shared" si="262"/>
        <v>4.2373029848798566E-2</v>
      </c>
      <c r="CW284" s="41">
        <f t="shared" si="263"/>
        <v>4.1753432612090949E-3</v>
      </c>
      <c r="CX284" s="41">
        <f t="shared" si="264"/>
        <v>-2.0202666972470983E-2</v>
      </c>
      <c r="CY284" s="41">
        <f t="shared" si="265"/>
        <v>-1.0106115059235032E-3</v>
      </c>
      <c r="CZ284" s="41">
        <f t="shared" si="266"/>
        <v>-1.3443025179118532E-2</v>
      </c>
      <c r="DA284" s="41">
        <f t="shared" si="267"/>
        <v>7.1511965417071126E-3</v>
      </c>
      <c r="DB284" s="41">
        <f t="shared" si="268"/>
        <v>5.3835930834726792E-3</v>
      </c>
      <c r="DC284" s="41">
        <f t="shared" si="269"/>
        <v>-2.2378556262191963E-2</v>
      </c>
      <c r="DD284" s="41">
        <f t="shared" si="270"/>
        <v>1.0426696261516337E-2</v>
      </c>
      <c r="DE284" s="41">
        <f t="shared" si="271"/>
        <v>-6.339123126969437E-2</v>
      </c>
      <c r="DF284" s="41">
        <f t="shared" si="272"/>
        <v>-3.2273034552848738E-2</v>
      </c>
      <c r="DG284" s="41">
        <f t="shared" si="273"/>
        <v>-1.8059195080557167E-3</v>
      </c>
      <c r="DH284" s="41"/>
    </row>
    <row r="285" spans="1:112">
      <c r="A285" s="43">
        <v>42262</v>
      </c>
      <c r="B285" s="34">
        <v>10.75</v>
      </c>
      <c r="C285" s="34">
        <v>7.2691299999999996</v>
      </c>
      <c r="D285" s="34"/>
      <c r="E285" s="34">
        <v>17.370000999999998</v>
      </c>
      <c r="F285" s="34">
        <v>362.79998799999998</v>
      </c>
      <c r="G285" s="34">
        <v>56.888069000000002</v>
      </c>
      <c r="H285" s="34">
        <v>13.756444999999999</v>
      </c>
      <c r="I285" s="34">
        <v>12.12</v>
      </c>
      <c r="J285" s="34">
        <v>492.28988600000002</v>
      </c>
      <c r="K285" s="34">
        <v>5.1100000000000003</v>
      </c>
      <c r="L285" s="34">
        <v>71.889999000000003</v>
      </c>
      <c r="M285" s="34">
        <v>30.309999000000001</v>
      </c>
      <c r="N285" s="34">
        <v>39.018737999999999</v>
      </c>
      <c r="O285" s="34">
        <v>6.57</v>
      </c>
      <c r="P285" s="34">
        <v>35</v>
      </c>
      <c r="Q285" s="34">
        <v>26.940000999999999</v>
      </c>
      <c r="R285" s="34">
        <v>36.130001</v>
      </c>
      <c r="S285" s="34">
        <v>72.082419999999999</v>
      </c>
      <c r="T285" s="34">
        <v>20.040001</v>
      </c>
      <c r="U285" s="34"/>
      <c r="V285" s="34">
        <v>4.5421750000000003</v>
      </c>
      <c r="W285" s="34">
        <v>33.610000999999997</v>
      </c>
      <c r="X285" s="34">
        <v>24.280000999999999</v>
      </c>
      <c r="Y285" s="34">
        <v>14.143286</v>
      </c>
      <c r="Z285" s="34">
        <v>30.677140999999999</v>
      </c>
      <c r="AA285" s="34">
        <v>71.635604999999998</v>
      </c>
      <c r="AB285" s="34">
        <v>35.261516999999998</v>
      </c>
      <c r="AC285" s="34">
        <v>11.41</v>
      </c>
      <c r="AD285" s="34">
        <v>70.069999999999993</v>
      </c>
      <c r="AE285" s="34">
        <v>25.340534000000002</v>
      </c>
      <c r="AF285" s="34">
        <v>5.0999999999999996</v>
      </c>
      <c r="AG285" s="34">
        <v>162.050003</v>
      </c>
      <c r="AH285" s="34">
        <v>39.800240000000002</v>
      </c>
      <c r="AI285" s="34">
        <v>89.643394000000001</v>
      </c>
      <c r="AJ285" s="34">
        <v>10.094025</v>
      </c>
      <c r="AK285" s="34">
        <v>19.940000999999999</v>
      </c>
      <c r="AL285" s="34">
        <v>1.95</v>
      </c>
      <c r="AM285" s="34">
        <v>27.141898999999999</v>
      </c>
      <c r="AN285" s="34">
        <v>30</v>
      </c>
      <c r="AO285" s="34">
        <v>54.988571</v>
      </c>
      <c r="AP285" s="34">
        <v>6.45</v>
      </c>
      <c r="AQ285" s="34">
        <v>9.93</v>
      </c>
      <c r="AR285" s="34">
        <v>6.86</v>
      </c>
      <c r="AS285" s="34">
        <v>46.431652</v>
      </c>
      <c r="AT285" s="34">
        <v>11.962740999999999</v>
      </c>
      <c r="AU285" s="34">
        <v>9.9499999999999993</v>
      </c>
      <c r="AV285" s="34">
        <v>12.478945</v>
      </c>
      <c r="AW285" s="34">
        <v>29.920849</v>
      </c>
      <c r="AX285" s="34">
        <v>14.7</v>
      </c>
      <c r="AY285" s="34">
        <v>14.12</v>
      </c>
      <c r="AZ285" s="34">
        <v>73.620002999999997</v>
      </c>
      <c r="BA285" s="34">
        <v>37.279998999999997</v>
      </c>
      <c r="BB285" s="34">
        <v>25.910375999999999</v>
      </c>
      <c r="BC285" s="34">
        <v>26.761333</v>
      </c>
      <c r="BD285" s="34"/>
      <c r="BE285" s="38"/>
      <c r="BF285" s="41">
        <f t="shared" si="223"/>
        <v>1.5940328143518524E-2</v>
      </c>
      <c r="BG285" s="41">
        <f t="shared" si="224"/>
        <v>-3.1065852591220699E-2</v>
      </c>
      <c r="BH285" s="41"/>
      <c r="BI285" s="41">
        <f t="shared" si="225"/>
        <v>-0.1753891107569652</v>
      </c>
      <c r="BJ285" s="41">
        <f t="shared" si="226"/>
        <v>4.2799274512449269E-2</v>
      </c>
      <c r="BK285" s="41">
        <f t="shared" si="227"/>
        <v>1.6245414660253413E-3</v>
      </c>
      <c r="BL285" s="41">
        <f t="shared" si="228"/>
        <v>4.3477680031822593E-3</v>
      </c>
      <c r="BM285" s="41">
        <f t="shared" si="229"/>
        <v>-8.3084535114021321E-2</v>
      </c>
      <c r="BN285" s="41">
        <f t="shared" si="230"/>
        <v>-5.5857341357044732E-2</v>
      </c>
      <c r="BO285" s="41">
        <f t="shared" si="231"/>
        <v>-3.9062549670649885E-3</v>
      </c>
      <c r="BP285" s="41">
        <f t="shared" si="232"/>
        <v>-3.4715025278181542E-3</v>
      </c>
      <c r="BQ285" s="41">
        <f t="shared" si="233"/>
        <v>-3.0541718105110988E-2</v>
      </c>
      <c r="BR285" s="41">
        <f t="shared" si="234"/>
        <v>-4.303271006980967E-3</v>
      </c>
      <c r="BS285" s="41">
        <f t="shared" si="235"/>
        <v>-1.9593693900401266E-2</v>
      </c>
      <c r="BT285" s="41">
        <f t="shared" si="236"/>
        <v>-6.5499308637325428E-3</v>
      </c>
      <c r="BU285" s="41">
        <f t="shared" si="237"/>
        <v>2.2143933114370649E-2</v>
      </c>
      <c r="BV285" s="41">
        <f t="shared" si="238"/>
        <v>7.5010767741678927E-3</v>
      </c>
      <c r="BW285" s="41">
        <f t="shared" si="239"/>
        <v>-1.3060950380362924E-3</v>
      </c>
      <c r="BX285" s="47">
        <f t="shared" si="240"/>
        <v>1.3058949366180414E-2</v>
      </c>
      <c r="BY285" s="41"/>
      <c r="BZ285" s="41">
        <f t="shared" si="241"/>
        <v>-3.9846276625200149E-2</v>
      </c>
      <c r="CA285" s="41">
        <f t="shared" si="242"/>
        <v>-0.10121620955796623</v>
      </c>
      <c r="CB285" s="41">
        <f t="shared" si="243"/>
        <v>2.8872777327375566E-3</v>
      </c>
      <c r="CC285" s="41">
        <f t="shared" si="244"/>
        <v>-3.4446728343699019E-3</v>
      </c>
      <c r="CD285" s="41">
        <f t="shared" si="245"/>
        <v>-1.4330504869230922E-2</v>
      </c>
      <c r="CE285" s="41">
        <f t="shared" si="246"/>
        <v>-2.6267871292665952E-2</v>
      </c>
      <c r="CF285" s="41">
        <f t="shared" si="247"/>
        <v>2.6811856446863847E-4</v>
      </c>
      <c r="CG285" s="41">
        <f t="shared" si="222"/>
        <v>1.513157486890911E-2</v>
      </c>
      <c r="CH285" s="41">
        <f t="shared" si="248"/>
        <v>-2.8836697550010948E-2</v>
      </c>
      <c r="CI285" s="41">
        <f t="shared" si="249"/>
        <v>-6.2145749220554776E-3</v>
      </c>
      <c r="CJ285" s="41">
        <f t="shared" si="250"/>
        <v>9.8522964430116395E-3</v>
      </c>
      <c r="CK285" s="41">
        <f t="shared" si="251"/>
        <v>-7.4878988798056295E-2</v>
      </c>
      <c r="CL285" s="41">
        <f t="shared" si="252"/>
        <v>-1.3900195380187453E-2</v>
      </c>
      <c r="CM285" s="41">
        <f t="shared" si="253"/>
        <v>-2.5914065659211886E-2</v>
      </c>
      <c r="CN285" s="41">
        <f t="shared" si="254"/>
        <v>2.2807605823812253E-2</v>
      </c>
      <c r="CO285" s="41">
        <f t="shared" si="255"/>
        <v>3.8338452554060973E-2</v>
      </c>
      <c r="CP285" s="41">
        <f t="shared" si="256"/>
        <v>3.6557595733797729E-2</v>
      </c>
      <c r="CQ285" s="41">
        <f t="shared" si="257"/>
        <v>-8.3654296108519686E-3</v>
      </c>
      <c r="CR285" s="41">
        <f t="shared" si="258"/>
        <v>4.0821959798033554E-2</v>
      </c>
      <c r="CS285" s="41">
        <f t="shared" si="259"/>
        <v>-7.7635865906592163E-3</v>
      </c>
      <c r="CT285" s="41">
        <f t="shared" si="260"/>
        <v>-3.5037856740873202E-2</v>
      </c>
      <c r="CU285" s="41">
        <f t="shared" si="261"/>
        <v>-7.0246149369644663E-3</v>
      </c>
      <c r="CV285" s="41">
        <f t="shared" si="262"/>
        <v>-1.8773114507925001E-2</v>
      </c>
      <c r="CW285" s="41">
        <f t="shared" si="263"/>
        <v>-1.4690626614609327E-2</v>
      </c>
      <c r="CX285" s="41">
        <f t="shared" si="264"/>
        <v>5.4794515262775621E-3</v>
      </c>
      <c r="CY285" s="41">
        <f t="shared" si="265"/>
        <v>6.0484055358804361E-3</v>
      </c>
      <c r="CZ285" s="41">
        <f t="shared" si="266"/>
        <v>3.0029951374563606E-3</v>
      </c>
      <c r="DA285" s="41">
        <f t="shared" si="267"/>
        <v>-2.6942389028298208E-2</v>
      </c>
      <c r="DB285" s="41">
        <f t="shared" si="268"/>
        <v>-1.3513719166722933E-2</v>
      </c>
      <c r="DC285" s="41">
        <f t="shared" si="269"/>
        <v>-1.415428403330728E-3</v>
      </c>
      <c r="DD285" s="41">
        <f t="shared" si="270"/>
        <v>4.7655614732508228E-3</v>
      </c>
      <c r="DE285" s="41">
        <f t="shared" si="271"/>
        <v>2.0596907266587836E-2</v>
      </c>
      <c r="DF285" s="41">
        <f t="shared" si="272"/>
        <v>-5.7371903345070276E-3</v>
      </c>
      <c r="DG285" s="41">
        <f t="shared" si="273"/>
        <v>6.1271353618590433E-3</v>
      </c>
      <c r="DH285" s="41"/>
    </row>
    <row r="286" spans="1:112">
      <c r="A286" s="43">
        <v>42263</v>
      </c>
      <c r="B286" s="34">
        <v>11.02</v>
      </c>
      <c r="C286" s="34">
        <v>7.0691709999999999</v>
      </c>
      <c r="D286" s="34"/>
      <c r="E286" s="34">
        <v>17.219999000000001</v>
      </c>
      <c r="F286" s="34">
        <v>356.39999399999999</v>
      </c>
      <c r="G286" s="34">
        <v>56.740336999999997</v>
      </c>
      <c r="H286" s="34">
        <v>13.587350000000001</v>
      </c>
      <c r="I286" s="34">
        <v>12</v>
      </c>
      <c r="J286" s="34">
        <v>497.527039</v>
      </c>
      <c r="K286" s="34">
        <v>4.72</v>
      </c>
      <c r="L286" s="34">
        <v>69.139999000000003</v>
      </c>
      <c r="M286" s="34">
        <v>28.91</v>
      </c>
      <c r="N286" s="34">
        <v>39.430050000000001</v>
      </c>
      <c r="O286" s="34">
        <v>6.52</v>
      </c>
      <c r="P286" s="34">
        <v>35.450001</v>
      </c>
      <c r="Q286" s="34">
        <v>26.5</v>
      </c>
      <c r="R286" s="34">
        <v>34.599997999999999</v>
      </c>
      <c r="S286" s="34">
        <v>72.807755</v>
      </c>
      <c r="T286" s="34">
        <v>19.959999</v>
      </c>
      <c r="U286" s="34"/>
      <c r="V286" s="34">
        <v>4.6806570000000001</v>
      </c>
      <c r="W286" s="34">
        <v>31.84</v>
      </c>
      <c r="X286" s="34">
        <v>24.790001</v>
      </c>
      <c r="Y286" s="34">
        <v>14.240895</v>
      </c>
      <c r="Z286" s="34">
        <v>32.022193999999999</v>
      </c>
      <c r="AA286" s="34">
        <v>73.807472000000004</v>
      </c>
      <c r="AB286" s="34">
        <v>35.308768999999998</v>
      </c>
      <c r="AC286" s="34">
        <v>11.32</v>
      </c>
      <c r="AD286" s="34">
        <v>68.480002999999996</v>
      </c>
      <c r="AE286" s="34">
        <v>25.312660000000001</v>
      </c>
      <c r="AF286" s="34">
        <v>5.13</v>
      </c>
      <c r="AG286" s="34">
        <v>155.75</v>
      </c>
      <c r="AH286" s="34">
        <v>39.864159000000001</v>
      </c>
      <c r="AI286" s="34">
        <v>88.784073000000006</v>
      </c>
      <c r="AJ286" s="34">
        <v>10.005767000000001</v>
      </c>
      <c r="AK286" s="34">
        <v>20.5</v>
      </c>
      <c r="AL286" s="34">
        <v>1.95</v>
      </c>
      <c r="AM286" s="34">
        <v>27.014215</v>
      </c>
      <c r="AN286" s="34">
        <v>30</v>
      </c>
      <c r="AO286" s="34">
        <v>55.462856000000002</v>
      </c>
      <c r="AP286" s="34">
        <v>6.71</v>
      </c>
      <c r="AQ286" s="34">
        <v>9.92</v>
      </c>
      <c r="AR286" s="34">
        <v>6.62</v>
      </c>
      <c r="AS286" s="34">
        <v>46.922469999999997</v>
      </c>
      <c r="AT286" s="34">
        <v>11.972078</v>
      </c>
      <c r="AU286" s="34">
        <v>9.81</v>
      </c>
      <c r="AV286" s="34">
        <v>12.581844</v>
      </c>
      <c r="AW286" s="34">
        <v>30.257788000000001</v>
      </c>
      <c r="AX286" s="34">
        <v>14.71</v>
      </c>
      <c r="AY286" s="34">
        <v>13.82</v>
      </c>
      <c r="AZ286" s="34">
        <v>73.519997000000004</v>
      </c>
      <c r="BA286" s="34">
        <v>35.799999</v>
      </c>
      <c r="BB286" s="34">
        <v>25.801048000000002</v>
      </c>
      <c r="BC286" s="34">
        <v>26.684405999999999</v>
      </c>
      <c r="BD286" s="34"/>
      <c r="BE286" s="38"/>
      <c r="BF286" s="41">
        <f t="shared" si="223"/>
        <v>2.4806049151096615E-2</v>
      </c>
      <c r="BG286" s="41">
        <f t="shared" si="224"/>
        <v>-2.7893397486071E-2</v>
      </c>
      <c r="BH286" s="41"/>
      <c r="BI286" s="41">
        <f t="shared" si="225"/>
        <v>-8.6731968959618648E-3</v>
      </c>
      <c r="BJ286" s="41">
        <f t="shared" si="226"/>
        <v>-1.7798006403268753E-2</v>
      </c>
      <c r="BK286" s="41">
        <f t="shared" si="227"/>
        <v>-2.600266754414085E-3</v>
      </c>
      <c r="BL286" s="41">
        <f t="shared" si="228"/>
        <v>-1.2368228739020834E-2</v>
      </c>
      <c r="BM286" s="41">
        <f t="shared" si="229"/>
        <v>-9.9503308531679793E-3</v>
      </c>
      <c r="BN286" s="41">
        <f t="shared" si="230"/>
        <v>1.0582162700886969E-2</v>
      </c>
      <c r="BO286" s="41">
        <f t="shared" si="231"/>
        <v>-7.9390604618149105E-2</v>
      </c>
      <c r="BP286" s="41">
        <f t="shared" si="232"/>
        <v>-3.900373905556874E-2</v>
      </c>
      <c r="BQ286" s="41">
        <f t="shared" si="233"/>
        <v>-4.729010204904488E-2</v>
      </c>
      <c r="BR286" s="41">
        <f t="shared" si="234"/>
        <v>1.0486223675309129E-2</v>
      </c>
      <c r="BS286" s="41">
        <f t="shared" si="235"/>
        <v>-7.6394565579576143E-3</v>
      </c>
      <c r="BT286" s="41">
        <f t="shared" si="236"/>
        <v>1.2775219697467166E-2</v>
      </c>
      <c r="BU286" s="41">
        <f t="shared" si="237"/>
        <v>-1.6467475109565574E-2</v>
      </c>
      <c r="BV286" s="41">
        <f t="shared" si="238"/>
        <v>-4.3269948577169828E-2</v>
      </c>
      <c r="BW286" s="41">
        <f t="shared" si="239"/>
        <v>1.00122877111834E-2</v>
      </c>
      <c r="BX286" s="47">
        <f t="shared" si="240"/>
        <v>-4.0001053337461517E-3</v>
      </c>
      <c r="BY286" s="41"/>
      <c r="BZ286" s="41">
        <f t="shared" si="241"/>
        <v>3.0032512468554515E-2</v>
      </c>
      <c r="CA286" s="41">
        <f t="shared" si="242"/>
        <v>-5.4100310513881228E-2</v>
      </c>
      <c r="CB286" s="41">
        <f t="shared" si="243"/>
        <v>2.0787379008486477E-2</v>
      </c>
      <c r="CC286" s="41">
        <f t="shared" si="244"/>
        <v>6.8777312805161899E-3</v>
      </c>
      <c r="CD286" s="41">
        <f t="shared" si="245"/>
        <v>4.2911440484057012E-2</v>
      </c>
      <c r="CE286" s="41">
        <f t="shared" si="246"/>
        <v>2.9867746191890362E-2</v>
      </c>
      <c r="CF286" s="41">
        <f t="shared" si="247"/>
        <v>1.3391473873714825E-3</v>
      </c>
      <c r="CG286" s="41">
        <f t="shared" si="222"/>
        <v>2.2708399369812251E-2</v>
      </c>
      <c r="CH286" s="41">
        <f t="shared" si="248"/>
        <v>-2.2952966740545585E-2</v>
      </c>
      <c r="CI286" s="41">
        <f t="shared" si="249"/>
        <v>-1.100582238253532E-3</v>
      </c>
      <c r="CJ286" s="41">
        <f t="shared" si="250"/>
        <v>5.8651194523980576E-3</v>
      </c>
      <c r="CK286" s="41">
        <f t="shared" si="251"/>
        <v>-3.9652790432798415E-2</v>
      </c>
      <c r="CL286" s="41">
        <f t="shared" si="252"/>
        <v>1.6047071092922707E-3</v>
      </c>
      <c r="CM286" s="41">
        <f t="shared" si="253"/>
        <v>-9.6322349738867854E-3</v>
      </c>
      <c r="CN286" s="41">
        <f t="shared" si="254"/>
        <v>-8.7820378673398158E-3</v>
      </c>
      <c r="CO286" s="41">
        <f t="shared" si="255"/>
        <v>2.7697071460220275E-2</v>
      </c>
      <c r="CP286" s="41">
        <f t="shared" si="256"/>
        <v>0</v>
      </c>
      <c r="CQ286" s="41">
        <f t="shared" si="257"/>
        <v>-4.7154135390530877E-3</v>
      </c>
      <c r="CR286" s="41">
        <f t="shared" si="258"/>
        <v>0</v>
      </c>
      <c r="CS286" s="41">
        <f t="shared" si="259"/>
        <v>8.58817179677707E-3</v>
      </c>
      <c r="CT286" s="41">
        <f t="shared" si="260"/>
        <v>3.9518820175909332E-2</v>
      </c>
      <c r="CU286" s="41">
        <f t="shared" si="261"/>
        <v>-1.0075567602998278E-3</v>
      </c>
      <c r="CV286" s="41">
        <f t="shared" si="262"/>
        <v>-3.5612071788877091E-2</v>
      </c>
      <c r="CW286" s="41">
        <f t="shared" si="263"/>
        <v>1.0515283353400144E-2</v>
      </c>
      <c r="CX286" s="41">
        <f t="shared" si="264"/>
        <v>7.8020230473698382E-4</v>
      </c>
      <c r="CY286" s="41">
        <f t="shared" si="265"/>
        <v>-1.4170277593229613E-2</v>
      </c>
      <c r="CZ286" s="41">
        <f t="shared" si="266"/>
        <v>8.2119982946495269E-3</v>
      </c>
      <c r="DA286" s="41">
        <f t="shared" si="267"/>
        <v>1.1198077514426721E-2</v>
      </c>
      <c r="DB286" s="41">
        <f t="shared" si="268"/>
        <v>6.8004082865568847E-4</v>
      </c>
      <c r="DC286" s="41">
        <f t="shared" si="269"/>
        <v>-2.1475413725572053E-2</v>
      </c>
      <c r="DD286" s="41">
        <f t="shared" si="270"/>
        <v>-1.3593314584627294E-3</v>
      </c>
      <c r="DE286" s="41">
        <f t="shared" si="271"/>
        <v>-4.05090975196623E-2</v>
      </c>
      <c r="DF286" s="41">
        <f t="shared" si="272"/>
        <v>-4.2283949826062142E-3</v>
      </c>
      <c r="DG286" s="41">
        <f t="shared" si="273"/>
        <v>-2.8786973316561417E-3</v>
      </c>
      <c r="DH286" s="41"/>
    </row>
    <row r="287" spans="1:112">
      <c r="A287" s="43">
        <v>42264</v>
      </c>
      <c r="B287" s="34">
        <v>11.32</v>
      </c>
      <c r="C287" s="34">
        <v>6.8045169999999997</v>
      </c>
      <c r="D287" s="34"/>
      <c r="E287" s="34">
        <v>16.364999999999998</v>
      </c>
      <c r="F287" s="34">
        <v>362.79998799999998</v>
      </c>
      <c r="G287" s="34">
        <v>54.533501000000001</v>
      </c>
      <c r="H287" s="34">
        <v>13.020381</v>
      </c>
      <c r="I287" s="34">
        <v>11.58</v>
      </c>
      <c r="J287" s="34">
        <v>501.71673600000003</v>
      </c>
      <c r="K287" s="34">
        <v>2.08</v>
      </c>
      <c r="L287" s="34">
        <v>67.239998</v>
      </c>
      <c r="M287" s="34">
        <v>27.370000999999998</v>
      </c>
      <c r="N287" s="34">
        <v>39.000038000000004</v>
      </c>
      <c r="O287" s="34">
        <v>6.38</v>
      </c>
      <c r="P287" s="34">
        <v>35.659999999999997</v>
      </c>
      <c r="Q287" s="34">
        <v>26.5</v>
      </c>
      <c r="R287" s="34">
        <v>34.409999999999997</v>
      </c>
      <c r="S287" s="34">
        <v>71.649085999999997</v>
      </c>
      <c r="T287" s="34">
        <v>20.440000999999999</v>
      </c>
      <c r="U287" s="34"/>
      <c r="V287" s="34">
        <v>4.3575350000000004</v>
      </c>
      <c r="W287" s="34">
        <v>32.229999999999997</v>
      </c>
      <c r="X287" s="34">
        <v>25.09</v>
      </c>
      <c r="Y287" s="34">
        <v>13.879746000000001</v>
      </c>
      <c r="Z287" s="34">
        <v>31.85511</v>
      </c>
      <c r="AA287" s="34">
        <v>72.080016999999998</v>
      </c>
      <c r="AB287" s="34">
        <v>35.053592999999999</v>
      </c>
      <c r="AC287" s="34">
        <v>11.31</v>
      </c>
      <c r="AD287" s="34">
        <v>67.75</v>
      </c>
      <c r="AE287" s="34">
        <v>25.368410000000001</v>
      </c>
      <c r="AF287" s="34">
        <v>5.0999999999999996</v>
      </c>
      <c r="AG287" s="34">
        <v>149.800003</v>
      </c>
      <c r="AH287" s="34">
        <v>38.731715999999999</v>
      </c>
      <c r="AI287" s="34">
        <v>87.104477000000003</v>
      </c>
      <c r="AJ287" s="34">
        <v>9.9453790000000009</v>
      </c>
      <c r="AK287" s="34">
        <v>20.549999</v>
      </c>
      <c r="AL287" s="34">
        <v>1.85</v>
      </c>
      <c r="AM287" s="34">
        <v>26.430519</v>
      </c>
      <c r="AN287" s="34">
        <v>30.9</v>
      </c>
      <c r="AO287" s="34">
        <v>54.537143999999998</v>
      </c>
      <c r="AP287" s="34">
        <v>6.36</v>
      </c>
      <c r="AQ287" s="34">
        <v>9.8000000000000007</v>
      </c>
      <c r="AR287" s="34">
        <v>6.32</v>
      </c>
      <c r="AS287" s="34">
        <v>46.824306</v>
      </c>
      <c r="AT287" s="34">
        <v>11.785308000000001</v>
      </c>
      <c r="AU287" s="34">
        <v>9.74</v>
      </c>
      <c r="AV287" s="34">
        <v>13.367625</v>
      </c>
      <c r="AW287" s="34">
        <v>29.322770999999999</v>
      </c>
      <c r="AX287" s="34">
        <v>14.6</v>
      </c>
      <c r="AY287" s="34">
        <v>12.7</v>
      </c>
      <c r="AZ287" s="34">
        <v>70.970000999999996</v>
      </c>
      <c r="BA287" s="34">
        <v>35.779998999999997</v>
      </c>
      <c r="BB287" s="34">
        <v>25.840805</v>
      </c>
      <c r="BC287" s="34">
        <v>26.963272</v>
      </c>
      <c r="BD287" s="34"/>
      <c r="BE287" s="38"/>
      <c r="BF287" s="41">
        <f t="shared" si="223"/>
        <v>2.6859269050268478E-2</v>
      </c>
      <c r="BG287" s="41">
        <f t="shared" si="224"/>
        <v>-3.8156560660345722E-2</v>
      </c>
      <c r="BH287" s="41"/>
      <c r="BI287" s="41">
        <f t="shared" si="225"/>
        <v>-5.0926532974430117E-2</v>
      </c>
      <c r="BJ287" s="41">
        <f t="shared" si="226"/>
        <v>1.7798006403268712E-2</v>
      </c>
      <c r="BK287" s="41">
        <f t="shared" si="227"/>
        <v>-3.9670158667706221E-2</v>
      </c>
      <c r="BL287" s="41">
        <f t="shared" si="228"/>
        <v>-4.2623313802883256E-2</v>
      </c>
      <c r="BM287" s="41">
        <f t="shared" si="229"/>
        <v>-3.562717764315116E-2</v>
      </c>
      <c r="BN287" s="41">
        <f t="shared" si="230"/>
        <v>8.3857846441502838E-3</v>
      </c>
      <c r="BO287" s="41">
        <f t="shared" si="231"/>
        <v>-0.81944090588423735</v>
      </c>
      <c r="BP287" s="41">
        <f t="shared" si="232"/>
        <v>-2.7865141233856309E-2</v>
      </c>
      <c r="BQ287" s="41">
        <f t="shared" si="233"/>
        <v>-5.4739996439313987E-2</v>
      </c>
      <c r="BR287" s="41">
        <f t="shared" si="234"/>
        <v>-1.0965595470583112E-2</v>
      </c>
      <c r="BS287" s="41">
        <f t="shared" si="235"/>
        <v>-2.170627858186306E-2</v>
      </c>
      <c r="BT287" s="41">
        <f t="shared" si="236"/>
        <v>5.9063312481134828E-3</v>
      </c>
      <c r="BU287" s="41">
        <f t="shared" si="237"/>
        <v>0</v>
      </c>
      <c r="BV287" s="41">
        <f t="shared" si="238"/>
        <v>-5.5064044508197777E-3</v>
      </c>
      <c r="BW287" s="41">
        <f t="shared" si="239"/>
        <v>-1.6042076516732395E-2</v>
      </c>
      <c r="BX287" s="47">
        <f t="shared" si="240"/>
        <v>2.3763593476065215E-2</v>
      </c>
      <c r="BY287" s="41"/>
      <c r="BZ287" s="41">
        <f t="shared" si="241"/>
        <v>-7.1531954183646301E-2</v>
      </c>
      <c r="CA287" s="41">
        <f t="shared" si="242"/>
        <v>1.2174334851164221E-2</v>
      </c>
      <c r="CB287" s="41">
        <f t="shared" si="243"/>
        <v>1.2028973992386283E-2</v>
      </c>
      <c r="CC287" s="41">
        <f t="shared" si="244"/>
        <v>-2.5687099932974959E-2</v>
      </c>
      <c r="CD287" s="41">
        <f t="shared" si="245"/>
        <v>-5.2314161868437375E-3</v>
      </c>
      <c r="CE287" s="41">
        <f t="shared" si="246"/>
        <v>-2.3683123944689393E-2</v>
      </c>
      <c r="CF287" s="41">
        <f t="shared" si="247"/>
        <v>-7.2532277616980086E-3</v>
      </c>
      <c r="CG287" s="41">
        <f t="shared" si="222"/>
        <v>-1.3037994338129943E-2</v>
      </c>
      <c r="CH287" s="41">
        <f t="shared" si="248"/>
        <v>-1.0717315882086556E-2</v>
      </c>
      <c r="CI287" s="41">
        <f t="shared" si="249"/>
        <v>2.2000333649827364E-3</v>
      </c>
      <c r="CJ287" s="41">
        <f t="shared" si="250"/>
        <v>-5.8651194523981339E-3</v>
      </c>
      <c r="CK287" s="41">
        <f t="shared" si="251"/>
        <v>-3.8951066557741353E-2</v>
      </c>
      <c r="CL287" s="41">
        <f t="shared" si="252"/>
        <v>-2.8818850248148682E-2</v>
      </c>
      <c r="CM287" s="41">
        <f t="shared" si="253"/>
        <v>-1.9098992577076979E-2</v>
      </c>
      <c r="CN287" s="41">
        <f t="shared" si="254"/>
        <v>-6.0536055839080323E-3</v>
      </c>
      <c r="CO287" s="41">
        <f t="shared" si="255"/>
        <v>2.436006136079384E-3</v>
      </c>
      <c r="CP287" s="41">
        <f t="shared" si="256"/>
        <v>-5.2643733485421909E-2</v>
      </c>
      <c r="CQ287" s="41">
        <f t="shared" si="257"/>
        <v>-2.1843843743270752E-2</v>
      </c>
      <c r="CR287" s="41">
        <f t="shared" si="258"/>
        <v>2.9558802241544429E-2</v>
      </c>
      <c r="CS287" s="41">
        <f t="shared" si="259"/>
        <v>-1.6831524626024479E-2</v>
      </c>
      <c r="CT287" s="41">
        <f t="shared" si="260"/>
        <v>-5.3570573631559648E-2</v>
      </c>
      <c r="CU287" s="41">
        <f t="shared" si="261"/>
        <v>-1.2170535620255066E-2</v>
      </c>
      <c r="CV287" s="41">
        <f t="shared" si="262"/>
        <v>-4.6376161790150743E-2</v>
      </c>
      <c r="CW287" s="41">
        <f t="shared" si="263"/>
        <v>-2.0942381181742378E-3</v>
      </c>
      <c r="CX287" s="41">
        <f t="shared" si="264"/>
        <v>-1.5723434207515746E-2</v>
      </c>
      <c r="CY287" s="41">
        <f t="shared" si="265"/>
        <v>-7.1611559228280646E-3</v>
      </c>
      <c r="CZ287" s="41">
        <f t="shared" si="266"/>
        <v>6.0580916428779386E-2</v>
      </c>
      <c r="DA287" s="41">
        <f t="shared" si="267"/>
        <v>-3.1389224466134562E-2</v>
      </c>
      <c r="DB287" s="41">
        <f t="shared" si="268"/>
        <v>-7.506005899055531E-3</v>
      </c>
      <c r="DC287" s="41">
        <f t="shared" si="269"/>
        <v>-8.4514824874978287E-2</v>
      </c>
      <c r="DD287" s="41">
        <f t="shared" si="270"/>
        <v>-3.5300170614855603E-2</v>
      </c>
      <c r="DE287" s="41">
        <f t="shared" si="271"/>
        <v>-5.5881534169534308E-4</v>
      </c>
      <c r="DF287" s="41">
        <f t="shared" si="272"/>
        <v>1.5397204222881973E-3</v>
      </c>
      <c r="DG287" s="41">
        <f t="shared" si="273"/>
        <v>1.0396293823436849E-2</v>
      </c>
      <c r="DH287" s="41"/>
    </row>
    <row r="288" spans="1:112">
      <c r="A288" s="43">
        <v>42265</v>
      </c>
      <c r="B288" s="34">
        <v>11.24</v>
      </c>
      <c r="C288" s="34">
        <v>6.8809719999999999</v>
      </c>
      <c r="D288" s="34"/>
      <c r="E288" s="34">
        <v>16.329999999999998</v>
      </c>
      <c r="F288" s="34">
        <v>340.39999399999999</v>
      </c>
      <c r="G288" s="34">
        <v>54.736645000000003</v>
      </c>
      <c r="H288" s="34">
        <v>12.861231999999999</v>
      </c>
      <c r="I288" s="34">
        <v>11.87</v>
      </c>
      <c r="J288" s="34">
        <v>505.90643299999999</v>
      </c>
      <c r="K288" s="34">
        <v>1.99</v>
      </c>
      <c r="L288" s="34">
        <v>60.419998</v>
      </c>
      <c r="M288" s="34">
        <v>26.17</v>
      </c>
      <c r="N288" s="34">
        <v>39.065474999999999</v>
      </c>
      <c r="O288" s="34">
        <v>6.41</v>
      </c>
      <c r="P288" s="34">
        <v>35.130001</v>
      </c>
      <c r="Q288" s="34">
        <v>24.809999000000001</v>
      </c>
      <c r="R288" s="34">
        <v>34.700001</v>
      </c>
      <c r="S288" s="34">
        <v>71.328827000000004</v>
      </c>
      <c r="T288" s="34">
        <v>20.559999000000001</v>
      </c>
      <c r="U288" s="34"/>
      <c r="V288" s="34">
        <v>4.4683219999999997</v>
      </c>
      <c r="W288" s="34">
        <v>32.119999</v>
      </c>
      <c r="X288" s="34">
        <v>25.32</v>
      </c>
      <c r="Y288" s="34">
        <v>13.645491</v>
      </c>
      <c r="Z288" s="34">
        <v>31.46246</v>
      </c>
      <c r="AA288" s="34">
        <v>72.617592000000002</v>
      </c>
      <c r="AB288" s="34">
        <v>34.316417999999999</v>
      </c>
      <c r="AC288" s="34">
        <v>11.2</v>
      </c>
      <c r="AD288" s="34">
        <v>68.209998999999996</v>
      </c>
      <c r="AE288" s="34">
        <v>25.43346</v>
      </c>
      <c r="AF288" s="34">
        <v>5.05</v>
      </c>
      <c r="AG288" s="34">
        <v>149.800003</v>
      </c>
      <c r="AH288" s="34">
        <v>38.722580000000001</v>
      </c>
      <c r="AI288" s="34">
        <v>86.342796000000007</v>
      </c>
      <c r="AJ288" s="34">
        <v>9.9546709999999994</v>
      </c>
      <c r="AK288" s="34">
        <v>21.1</v>
      </c>
      <c r="AL288" s="34">
        <v>1.95</v>
      </c>
      <c r="AM288" s="34">
        <v>26.184273000000001</v>
      </c>
      <c r="AN288" s="34">
        <v>30.9</v>
      </c>
      <c r="AO288" s="34">
        <v>54.765712999999998</v>
      </c>
      <c r="AP288" s="34">
        <v>6.17</v>
      </c>
      <c r="AQ288" s="34">
        <v>9.85</v>
      </c>
      <c r="AR288" s="34">
        <v>6.27</v>
      </c>
      <c r="AS288" s="34">
        <v>46.578899</v>
      </c>
      <c r="AT288" s="34">
        <v>11.570519000000001</v>
      </c>
      <c r="AU288" s="34">
        <v>9.83</v>
      </c>
      <c r="AV288" s="34">
        <v>13.133762000000001</v>
      </c>
      <c r="AW288" s="34">
        <v>29.718672000000002</v>
      </c>
      <c r="AX288" s="34">
        <v>14.71</v>
      </c>
      <c r="AY288" s="34">
        <v>13.37</v>
      </c>
      <c r="AZ288" s="34">
        <v>69.110000999999997</v>
      </c>
      <c r="BA288" s="34">
        <v>35.509998000000003</v>
      </c>
      <c r="BB288" s="34">
        <v>26.119091000000001</v>
      </c>
      <c r="BC288" s="34">
        <v>27.078662999999999</v>
      </c>
      <c r="BD288" s="34"/>
      <c r="BE288" s="38"/>
      <c r="BF288" s="41">
        <f t="shared" si="223"/>
        <v>-7.0922283094919103E-3</v>
      </c>
      <c r="BG288" s="41">
        <f t="shared" si="224"/>
        <v>1.1173264674275239E-2</v>
      </c>
      <c r="BH288" s="41"/>
      <c r="BI288" s="41">
        <f t="shared" si="225"/>
        <v>-2.1410009707700925E-3</v>
      </c>
      <c r="BJ288" s="41">
        <f t="shared" si="226"/>
        <v>-6.3730306092009081E-2</v>
      </c>
      <c r="BK288" s="41">
        <f t="shared" si="227"/>
        <v>3.718201933018432E-3</v>
      </c>
      <c r="BL288" s="41">
        <f t="shared" si="228"/>
        <v>-1.2298383871107722E-2</v>
      </c>
      <c r="BM288" s="41">
        <f t="shared" si="229"/>
        <v>2.4734736476727425E-2</v>
      </c>
      <c r="BN288" s="41">
        <f t="shared" si="230"/>
        <v>8.3160476541649427E-3</v>
      </c>
      <c r="BO288" s="41">
        <f t="shared" si="231"/>
        <v>-4.4233254976825648E-2</v>
      </c>
      <c r="BP288" s="41">
        <f t="shared" si="232"/>
        <v>-0.10694813593931117</v>
      </c>
      <c r="BQ288" s="41">
        <f t="shared" si="233"/>
        <v>-4.4833843046886146E-2</v>
      </c>
      <c r="BR288" s="41">
        <f t="shared" si="234"/>
        <v>1.6764641084484008E-3</v>
      </c>
      <c r="BS288" s="41">
        <f t="shared" si="235"/>
        <v>4.6911735758802392E-3</v>
      </c>
      <c r="BT288" s="41">
        <f t="shared" si="236"/>
        <v>-1.4974117691560202E-2</v>
      </c>
      <c r="BU288" s="41">
        <f t="shared" si="237"/>
        <v>-6.5897975594795793E-2</v>
      </c>
      <c r="BV288" s="41">
        <f t="shared" si="238"/>
        <v>8.3924959618680989E-3</v>
      </c>
      <c r="BW288" s="41">
        <f t="shared" si="239"/>
        <v>-4.4798462767729847E-3</v>
      </c>
      <c r="BX288" s="47">
        <f t="shared" si="240"/>
        <v>5.8535776896494057E-3</v>
      </c>
      <c r="BY288" s="41"/>
      <c r="BZ288" s="41">
        <f t="shared" si="241"/>
        <v>2.5106416141273388E-2</v>
      </c>
      <c r="CA288" s="41">
        <f t="shared" si="242"/>
        <v>-3.418837882036228E-3</v>
      </c>
      <c r="CB288" s="41">
        <f t="shared" si="243"/>
        <v>9.1252368976446185E-3</v>
      </c>
      <c r="CC288" s="41">
        <f t="shared" si="244"/>
        <v>-1.7021517809625554E-2</v>
      </c>
      <c r="CD288" s="41">
        <f t="shared" si="245"/>
        <v>-1.2402719603723416E-2</v>
      </c>
      <c r="CE288" s="41">
        <f t="shared" si="246"/>
        <v>7.4303573779184746E-3</v>
      </c>
      <c r="CF288" s="41">
        <f t="shared" si="247"/>
        <v>-2.125422038234015E-2</v>
      </c>
      <c r="CG288" s="41">
        <f t="shared" si="222"/>
        <v>-1.3210231736806462E-2</v>
      </c>
      <c r="CH288" s="41">
        <f t="shared" si="248"/>
        <v>6.7667072462105002E-3</v>
      </c>
      <c r="CI288" s="41">
        <f t="shared" si="249"/>
        <v>2.5609307512421881E-3</v>
      </c>
      <c r="CJ288" s="41">
        <f t="shared" si="250"/>
        <v>-9.8522964430115944E-3</v>
      </c>
      <c r="CK288" s="41">
        <f t="shared" si="251"/>
        <v>0</v>
      </c>
      <c r="CL288" s="41">
        <f t="shared" si="252"/>
        <v>-2.3590686415558804E-4</v>
      </c>
      <c r="CM288" s="41">
        <f t="shared" si="253"/>
        <v>-8.7829100236342956E-3</v>
      </c>
      <c r="CN288" s="41">
        <f t="shared" si="254"/>
        <v>9.3386706820338739E-4</v>
      </c>
      <c r="CO288" s="41">
        <f t="shared" si="255"/>
        <v>2.6412148201578865E-2</v>
      </c>
      <c r="CP288" s="41">
        <f t="shared" si="256"/>
        <v>5.2643733485421881E-2</v>
      </c>
      <c r="CQ288" s="41">
        <f t="shared" si="257"/>
        <v>-9.3604018407804218E-3</v>
      </c>
      <c r="CR288" s="41">
        <f t="shared" si="258"/>
        <v>0</v>
      </c>
      <c r="CS288" s="41">
        <f t="shared" si="259"/>
        <v>4.1823121452766411E-3</v>
      </c>
      <c r="CT288" s="41">
        <f t="shared" si="260"/>
        <v>-3.032953943473438E-2</v>
      </c>
      <c r="CU288" s="41">
        <f t="shared" si="261"/>
        <v>5.0890695074712281E-3</v>
      </c>
      <c r="CV288" s="41">
        <f t="shared" si="262"/>
        <v>-7.9428535139368806E-3</v>
      </c>
      <c r="CW288" s="41">
        <f t="shared" si="263"/>
        <v>-5.2547996548951269E-3</v>
      </c>
      <c r="CX288" s="41">
        <f t="shared" si="264"/>
        <v>-1.8393273374527321E-2</v>
      </c>
      <c r="CY288" s="41">
        <f t="shared" si="265"/>
        <v>9.1978165046314505E-3</v>
      </c>
      <c r="CZ288" s="41">
        <f t="shared" si="266"/>
        <v>-1.7649572137966904E-2</v>
      </c>
      <c r="DA288" s="41">
        <f t="shared" si="267"/>
        <v>1.3411153716105035E-2</v>
      </c>
      <c r="DB288" s="41">
        <f t="shared" si="268"/>
        <v>7.5060058990554478E-3</v>
      </c>
      <c r="DC288" s="41">
        <f t="shared" si="269"/>
        <v>5.1411397649306176E-2</v>
      </c>
      <c r="DD288" s="41">
        <f t="shared" si="270"/>
        <v>-2.6557814054363318E-2</v>
      </c>
      <c r="DE288" s="41">
        <f t="shared" si="271"/>
        <v>-7.5747594991657351E-3</v>
      </c>
      <c r="DF288" s="41">
        <f t="shared" si="272"/>
        <v>1.0711671203905541E-2</v>
      </c>
      <c r="DG288" s="41">
        <f t="shared" si="273"/>
        <v>4.2704309296616727E-3</v>
      </c>
      <c r="DH288" s="41"/>
    </row>
    <row r="289" spans="1:112">
      <c r="A289" s="43">
        <v>42268</v>
      </c>
      <c r="B289" s="34">
        <v>10.51</v>
      </c>
      <c r="C289" s="34">
        <v>6.8456849999999996</v>
      </c>
      <c r="D289" s="34"/>
      <c r="E289" s="34">
        <v>15.62</v>
      </c>
      <c r="F289" s="34">
        <v>348.39999399999999</v>
      </c>
      <c r="G289" s="34">
        <v>53.545513</v>
      </c>
      <c r="H289" s="34">
        <v>12.970647</v>
      </c>
      <c r="I289" s="34">
        <v>11.9</v>
      </c>
      <c r="J289" s="34">
        <v>483.91049199999998</v>
      </c>
      <c r="K289" s="34">
        <v>1.75</v>
      </c>
      <c r="L289" s="34">
        <v>61.43</v>
      </c>
      <c r="M289" s="34">
        <v>25.02</v>
      </c>
      <c r="N289" s="34">
        <v>39.243091999999997</v>
      </c>
      <c r="O289" s="34">
        <v>6.39</v>
      </c>
      <c r="P289" s="34">
        <v>35.840000000000003</v>
      </c>
      <c r="Q289" s="34">
        <v>24.950001</v>
      </c>
      <c r="R289" s="34">
        <v>34.779998999999997</v>
      </c>
      <c r="S289" s="34">
        <v>71.978797999999998</v>
      </c>
      <c r="T289" s="34">
        <v>20.700001</v>
      </c>
      <c r="U289" s="34"/>
      <c r="V289" s="34">
        <v>4.616034</v>
      </c>
      <c r="W289" s="34">
        <v>32.110000999999997</v>
      </c>
      <c r="X289" s="34">
        <v>25.280000999999999</v>
      </c>
      <c r="Y289" s="34">
        <v>13.957833000000001</v>
      </c>
      <c r="Z289" s="34">
        <v>32.297882000000001</v>
      </c>
      <c r="AA289" s="34">
        <v>72.280715999999998</v>
      </c>
      <c r="AB289" s="34">
        <v>34.061245</v>
      </c>
      <c r="AC289" s="34">
        <v>11.08</v>
      </c>
      <c r="AD289" s="34">
        <v>63.279998999999997</v>
      </c>
      <c r="AE289" s="34">
        <v>25.721525</v>
      </c>
      <c r="AF289" s="34">
        <v>5.14</v>
      </c>
      <c r="AG289" s="34">
        <v>150.84999099999999</v>
      </c>
      <c r="AH289" s="34">
        <v>38.740836999999999</v>
      </c>
      <c r="AI289" s="34">
        <v>86.372101000000001</v>
      </c>
      <c r="AJ289" s="34">
        <v>9.8710559999999994</v>
      </c>
      <c r="AK289" s="34">
        <v>20.02</v>
      </c>
      <c r="AL289" s="34">
        <v>1.9</v>
      </c>
      <c r="AM289" s="34">
        <v>25.746502</v>
      </c>
      <c r="AN289" s="34">
        <v>29.9</v>
      </c>
      <c r="AO289" s="34">
        <v>55.697144000000002</v>
      </c>
      <c r="AP289" s="34">
        <v>6.15</v>
      </c>
      <c r="AQ289" s="34">
        <v>9.73</v>
      </c>
      <c r="AR289" s="34">
        <v>6.08</v>
      </c>
      <c r="AS289" s="34">
        <v>47.216960999999998</v>
      </c>
      <c r="AT289" s="34">
        <v>11.598535</v>
      </c>
      <c r="AU289" s="34">
        <v>9.8000000000000007</v>
      </c>
      <c r="AV289" s="34">
        <v>13.115053</v>
      </c>
      <c r="AW289" s="34">
        <v>29.567049000000001</v>
      </c>
      <c r="AX289" s="34">
        <v>14.7</v>
      </c>
      <c r="AY289" s="34">
        <v>13.9</v>
      </c>
      <c r="AZ289" s="34">
        <v>68.019997000000004</v>
      </c>
      <c r="BA289" s="34">
        <v>37.279998999999997</v>
      </c>
      <c r="BB289" s="34">
        <v>25.741415</v>
      </c>
      <c r="BC289" s="34">
        <v>27.203938000000001</v>
      </c>
      <c r="BD289" s="34"/>
      <c r="BE289" s="38"/>
      <c r="BF289" s="41">
        <f t="shared" si="223"/>
        <v>-6.7151659576685299E-2</v>
      </c>
      <c r="BG289" s="41">
        <f t="shared" si="224"/>
        <v>-5.1413942566139025E-3</v>
      </c>
      <c r="BH289" s="41"/>
      <c r="BI289" s="41">
        <f t="shared" si="225"/>
        <v>-4.445176257083381E-2</v>
      </c>
      <c r="BJ289" s="41">
        <f t="shared" si="226"/>
        <v>2.3229848683866329E-2</v>
      </c>
      <c r="BK289" s="41">
        <f t="shared" si="227"/>
        <v>-2.2001409467520758E-2</v>
      </c>
      <c r="BL289" s="41">
        <f t="shared" si="228"/>
        <v>8.4713662786833691E-3</v>
      </c>
      <c r="BM289" s="41">
        <f t="shared" si="229"/>
        <v>2.5241914959071438E-3</v>
      </c>
      <c r="BN289" s="41">
        <f t="shared" si="230"/>
        <v>-4.4451781438857751E-2</v>
      </c>
      <c r="BO289" s="41">
        <f t="shared" si="231"/>
        <v>-0.1285188508009783</v>
      </c>
      <c r="BP289" s="41">
        <f t="shared" si="232"/>
        <v>1.6578172318932546E-2</v>
      </c>
      <c r="BQ289" s="41">
        <f t="shared" si="233"/>
        <v>-4.4938211503289471E-2</v>
      </c>
      <c r="BR289" s="41">
        <f t="shared" si="234"/>
        <v>4.5363441420052109E-3</v>
      </c>
      <c r="BS289" s="41">
        <f t="shared" si="235"/>
        <v>-3.1250025431352776E-3</v>
      </c>
      <c r="BT289" s="41">
        <f t="shared" si="236"/>
        <v>2.0009093363295618E-2</v>
      </c>
      <c r="BU289" s="41">
        <f t="shared" si="237"/>
        <v>5.6271048803064839E-3</v>
      </c>
      <c r="BV289" s="41">
        <f t="shared" si="238"/>
        <v>2.3027644027231132E-3</v>
      </c>
      <c r="BW289" s="41">
        <f t="shared" si="239"/>
        <v>9.0710519673205797E-3</v>
      </c>
      <c r="BX289" s="47">
        <f t="shared" si="240"/>
        <v>6.7863566316699953E-3</v>
      </c>
      <c r="BY289" s="41"/>
      <c r="BZ289" s="41">
        <f t="shared" si="241"/>
        <v>3.2522948213678259E-2</v>
      </c>
      <c r="CA289" s="41">
        <f t="shared" si="242"/>
        <v>-3.1131870094198809E-4</v>
      </c>
      <c r="CB289" s="41">
        <f t="shared" si="243"/>
        <v>-1.5809884403575445E-3</v>
      </c>
      <c r="CC289" s="41">
        <f t="shared" si="244"/>
        <v>2.2631718668786615E-2</v>
      </c>
      <c r="CD289" s="41">
        <f t="shared" si="245"/>
        <v>2.6206566217367177E-2</v>
      </c>
      <c r="CE289" s="41">
        <f t="shared" si="246"/>
        <v>-4.6498349306484535E-3</v>
      </c>
      <c r="CF289" s="41">
        <f t="shared" si="247"/>
        <v>-7.4636708353903649E-3</v>
      </c>
      <c r="CG289" s="41">
        <f t="shared" si="222"/>
        <v>4.4228289700022671E-3</v>
      </c>
      <c r="CH289" s="41">
        <f t="shared" si="248"/>
        <v>-7.5021859349403891E-2</v>
      </c>
      <c r="CI289" s="41">
        <f t="shared" si="249"/>
        <v>1.1262560040506268E-2</v>
      </c>
      <c r="CJ289" s="41">
        <f t="shared" si="250"/>
        <v>1.7664836179805299E-2</v>
      </c>
      <c r="CK289" s="41">
        <f t="shared" si="251"/>
        <v>6.9848148333312961E-3</v>
      </c>
      <c r="CL289" s="41">
        <f t="shared" si="252"/>
        <v>4.7137090113242008E-4</v>
      </c>
      <c r="CM289" s="41">
        <f t="shared" si="253"/>
        <v>3.3934536962614622E-4</v>
      </c>
      <c r="CN289" s="41">
        <f t="shared" si="254"/>
        <v>-8.4350496470690338E-3</v>
      </c>
      <c r="CO289" s="41">
        <f t="shared" si="255"/>
        <v>-5.2541266594946373E-2</v>
      </c>
      <c r="CP289" s="41">
        <f t="shared" si="256"/>
        <v>-2.5975486403260677E-2</v>
      </c>
      <c r="CQ289" s="41">
        <f t="shared" si="257"/>
        <v>-1.6860190137179515E-2</v>
      </c>
      <c r="CR289" s="41">
        <f t="shared" si="258"/>
        <v>-3.2897703507058985E-2</v>
      </c>
      <c r="CS289" s="41">
        <f t="shared" si="259"/>
        <v>1.6864547977741399E-2</v>
      </c>
      <c r="CT289" s="41">
        <f t="shared" si="260"/>
        <v>-3.2467560988698697E-3</v>
      </c>
      <c r="CU289" s="41">
        <f t="shared" si="261"/>
        <v>-1.2257558986083767E-2</v>
      </c>
      <c r="CV289" s="41">
        <f t="shared" si="262"/>
        <v>-3.077165866675366E-2</v>
      </c>
      <c r="CW289" s="41">
        <f t="shared" si="263"/>
        <v>1.3605543840665804E-2</v>
      </c>
      <c r="CX289" s="41">
        <f t="shared" si="264"/>
        <v>2.4183994439012529E-3</v>
      </c>
      <c r="CY289" s="41">
        <f t="shared" si="265"/>
        <v>-3.0565484825488781E-3</v>
      </c>
      <c r="CZ289" s="41">
        <f t="shared" si="266"/>
        <v>-1.4255122121277918E-3</v>
      </c>
      <c r="DA289" s="41">
        <f t="shared" si="267"/>
        <v>-5.1150033438633865E-3</v>
      </c>
      <c r="DB289" s="41">
        <f t="shared" si="268"/>
        <v>-6.8004082865562548E-4</v>
      </c>
      <c r="DC289" s="41">
        <f t="shared" si="269"/>
        <v>3.8875449022794266E-2</v>
      </c>
      <c r="DD289" s="41">
        <f t="shared" si="270"/>
        <v>-1.5897717098615476E-2</v>
      </c>
      <c r="DE289" s="41">
        <f t="shared" si="271"/>
        <v>4.8642672360523456E-2</v>
      </c>
      <c r="DF289" s="41">
        <f t="shared" si="272"/>
        <v>-1.4565329421824079E-2</v>
      </c>
      <c r="DG289" s="41">
        <f t="shared" si="273"/>
        <v>4.6156676393917066E-3</v>
      </c>
      <c r="DH289" s="41"/>
    </row>
    <row r="290" spans="1:112">
      <c r="A290" s="43">
        <v>42269</v>
      </c>
      <c r="B290" s="34">
        <v>10.17</v>
      </c>
      <c r="C290" s="34">
        <v>6.8103980000000002</v>
      </c>
      <c r="D290" s="34"/>
      <c r="E290" s="34">
        <v>16.420000000000002</v>
      </c>
      <c r="F290" s="34">
        <v>358.79998799999998</v>
      </c>
      <c r="G290" s="34">
        <v>55.00441</v>
      </c>
      <c r="H290" s="34">
        <v>13.129796000000001</v>
      </c>
      <c r="I290" s="34">
        <v>12.52</v>
      </c>
      <c r="J290" s="34">
        <v>497.527039</v>
      </c>
      <c r="K290" s="34">
        <v>1.52</v>
      </c>
      <c r="L290" s="34">
        <v>60.959999000000003</v>
      </c>
      <c r="M290" s="34">
        <v>24.48</v>
      </c>
      <c r="N290" s="34">
        <v>39.635719000000002</v>
      </c>
      <c r="O290" s="34">
        <v>6.43</v>
      </c>
      <c r="P290" s="34">
        <v>35.560001</v>
      </c>
      <c r="Q290" s="34">
        <v>25.040001</v>
      </c>
      <c r="R290" s="34">
        <v>36.5</v>
      </c>
      <c r="S290" s="34">
        <v>73.222260000000006</v>
      </c>
      <c r="T290" s="34">
        <v>20.73</v>
      </c>
      <c r="U290" s="34"/>
      <c r="V290" s="34">
        <v>4.412928</v>
      </c>
      <c r="W290" s="34">
        <v>32.590000000000003</v>
      </c>
      <c r="X290" s="34">
        <v>25.16</v>
      </c>
      <c r="Y290" s="34">
        <v>14.055439</v>
      </c>
      <c r="Z290" s="34">
        <v>33.793315999999997</v>
      </c>
      <c r="AA290" s="34">
        <v>73.635445000000004</v>
      </c>
      <c r="AB290" s="34">
        <v>34.467640000000003</v>
      </c>
      <c r="AC290" s="34">
        <v>11</v>
      </c>
      <c r="AD290" s="34">
        <v>67.269997000000004</v>
      </c>
      <c r="AE290" s="34">
        <v>26.195437999999999</v>
      </c>
      <c r="AF290" s="34">
        <v>5.23</v>
      </c>
      <c r="AG290" s="34">
        <v>150.84999099999999</v>
      </c>
      <c r="AH290" s="34">
        <v>39.599316000000002</v>
      </c>
      <c r="AI290" s="34">
        <v>88.129813999999996</v>
      </c>
      <c r="AJ290" s="34">
        <v>9.9360879999999998</v>
      </c>
      <c r="AK290" s="34">
        <v>21.120000999999998</v>
      </c>
      <c r="AL290" s="34">
        <v>1.98</v>
      </c>
      <c r="AM290" s="34">
        <v>26.166027</v>
      </c>
      <c r="AN290" s="34">
        <v>28.699998999999998</v>
      </c>
      <c r="AO290" s="34">
        <v>56.342857000000002</v>
      </c>
      <c r="AP290" s="34">
        <v>6.05</v>
      </c>
      <c r="AQ290" s="34">
        <v>9.51</v>
      </c>
      <c r="AR290" s="34">
        <v>6.64</v>
      </c>
      <c r="AS290" s="34">
        <v>48.051364999999997</v>
      </c>
      <c r="AT290" s="34">
        <v>11.822663</v>
      </c>
      <c r="AU290" s="34">
        <v>9.8000000000000007</v>
      </c>
      <c r="AV290" s="34">
        <v>13.433106</v>
      </c>
      <c r="AW290" s="34">
        <v>31.470804000000001</v>
      </c>
      <c r="AX290" s="34">
        <v>14.72</v>
      </c>
      <c r="AY290" s="34">
        <v>14.18</v>
      </c>
      <c r="AZ290" s="34">
        <v>69.040001000000004</v>
      </c>
      <c r="BA290" s="34">
        <v>39.689999</v>
      </c>
      <c r="BB290" s="34">
        <v>26.536518000000001</v>
      </c>
      <c r="BC290" s="34">
        <v>27.512305999999999</v>
      </c>
      <c r="BD290" s="34"/>
      <c r="BE290" s="38"/>
      <c r="BF290" s="41">
        <f t="shared" si="223"/>
        <v>-3.2884974828391117E-2</v>
      </c>
      <c r="BG290" s="41">
        <f t="shared" si="224"/>
        <v>-5.1679648602977824E-3</v>
      </c>
      <c r="BH290" s="41"/>
      <c r="BI290" s="41">
        <f t="shared" si="225"/>
        <v>4.9947959612742496E-2</v>
      </c>
      <c r="BJ290" s="41">
        <f t="shared" si="226"/>
        <v>2.9413868983061257E-2</v>
      </c>
      <c r="BK290" s="41">
        <f t="shared" si="227"/>
        <v>2.6881361302827273E-2</v>
      </c>
      <c r="BL290" s="41">
        <f t="shared" si="228"/>
        <v>1.2195269823029924E-2</v>
      </c>
      <c r="BM290" s="41">
        <f t="shared" si="229"/>
        <v>5.0788965554468803E-2</v>
      </c>
      <c r="BN290" s="41">
        <f t="shared" si="230"/>
        <v>2.7749949140542327E-2</v>
      </c>
      <c r="BO290" s="41">
        <f t="shared" si="231"/>
        <v>-0.1409054530772377</v>
      </c>
      <c r="BP290" s="41">
        <f t="shared" si="232"/>
        <v>-7.6804202016447732E-3</v>
      </c>
      <c r="BQ290" s="41">
        <f t="shared" si="233"/>
        <v>-2.1819047394639725E-2</v>
      </c>
      <c r="BR290" s="41">
        <f t="shared" si="234"/>
        <v>9.9552779183395747E-3</v>
      </c>
      <c r="BS290" s="41">
        <f t="shared" si="235"/>
        <v>6.2402698600846733E-3</v>
      </c>
      <c r="BT290" s="41">
        <f t="shared" si="236"/>
        <v>-7.8431493395415292E-3</v>
      </c>
      <c r="BU290" s="41">
        <f t="shared" si="237"/>
        <v>3.6007238903120516E-3</v>
      </c>
      <c r="BV290" s="41">
        <f t="shared" si="238"/>
        <v>4.8269780414465675E-2</v>
      </c>
      <c r="BW290" s="41">
        <f t="shared" si="239"/>
        <v>1.7127869671012298E-2</v>
      </c>
      <c r="BX290" s="47">
        <f t="shared" si="240"/>
        <v>1.4481778671873368E-3</v>
      </c>
      <c r="BY290" s="41"/>
      <c r="BZ290" s="41">
        <f t="shared" si="241"/>
        <v>-4.499748014061436E-2</v>
      </c>
      <c r="CA290" s="41">
        <f t="shared" si="242"/>
        <v>1.4837953605102212E-2</v>
      </c>
      <c r="CB290" s="41">
        <f t="shared" si="243"/>
        <v>-4.7581770033781065E-3</v>
      </c>
      <c r="CC290" s="41">
        <f t="shared" si="244"/>
        <v>6.9685822482918793E-3</v>
      </c>
      <c r="CD290" s="41">
        <f t="shared" si="245"/>
        <v>4.5261376131075379E-2</v>
      </c>
      <c r="CE290" s="41">
        <f t="shared" si="246"/>
        <v>1.856912788527363E-2</v>
      </c>
      <c r="CF290" s="41">
        <f t="shared" si="247"/>
        <v>1.1860685144735915E-2</v>
      </c>
      <c r="CG290" s="41">
        <f t="shared" si="222"/>
        <v>3.8099846232270383E-2</v>
      </c>
      <c r="CH290" s="41">
        <f t="shared" si="248"/>
        <v>6.1145019784493965E-2</v>
      </c>
      <c r="CI290" s="41">
        <f t="shared" si="249"/>
        <v>1.8257083477460963E-2</v>
      </c>
      <c r="CJ290" s="41">
        <f t="shared" si="250"/>
        <v>1.7358198609757951E-2</v>
      </c>
      <c r="CK290" s="41">
        <f t="shared" si="251"/>
        <v>0</v>
      </c>
      <c r="CL290" s="41">
        <f t="shared" si="252"/>
        <v>2.19175820629018E-2</v>
      </c>
      <c r="CM290" s="41">
        <f t="shared" si="253"/>
        <v>2.0146168018447413E-2</v>
      </c>
      <c r="CN290" s="41">
        <f t="shared" si="254"/>
        <v>6.5665432309394813E-3</v>
      </c>
      <c r="CO290" s="41">
        <f t="shared" si="255"/>
        <v>5.3488732299469877E-2</v>
      </c>
      <c r="CP290" s="41">
        <f t="shared" si="256"/>
        <v>4.1242958534049218E-2</v>
      </c>
      <c r="CQ290" s="41">
        <f t="shared" si="257"/>
        <v>1.6163116739746106E-2</v>
      </c>
      <c r="CR290" s="41">
        <f t="shared" si="258"/>
        <v>-4.0961392474271559E-2</v>
      </c>
      <c r="CS290" s="41">
        <f t="shared" si="259"/>
        <v>1.1526600204840195E-2</v>
      </c>
      <c r="CT290" s="41">
        <f t="shared" si="260"/>
        <v>-1.6393809775676497E-2</v>
      </c>
      <c r="CU290" s="41">
        <f t="shared" si="261"/>
        <v>-2.2870019640614792E-2</v>
      </c>
      <c r="CV290" s="41">
        <f t="shared" si="262"/>
        <v>8.8107267510266804E-2</v>
      </c>
      <c r="CW290" s="41">
        <f t="shared" si="263"/>
        <v>1.7517371657696741E-2</v>
      </c>
      <c r="CX290" s="41">
        <f t="shared" si="264"/>
        <v>1.913948567766106E-2</v>
      </c>
      <c r="CY290" s="41">
        <f t="shared" si="265"/>
        <v>0</v>
      </c>
      <c r="CZ290" s="41">
        <f t="shared" si="266"/>
        <v>2.3961602579508315E-2</v>
      </c>
      <c r="DA290" s="41">
        <f t="shared" si="267"/>
        <v>6.2399727098376261E-2</v>
      </c>
      <c r="DB290" s="41">
        <f t="shared" si="268"/>
        <v>1.3596195160396518E-3</v>
      </c>
      <c r="DC290" s="41">
        <f t="shared" si="269"/>
        <v>1.9943680967335332E-2</v>
      </c>
      <c r="DD290" s="41">
        <f t="shared" si="270"/>
        <v>1.4884325785156029E-2</v>
      </c>
      <c r="DE290" s="41">
        <f t="shared" si="271"/>
        <v>6.2642278606354754E-2</v>
      </c>
      <c r="DF290" s="41">
        <f t="shared" si="272"/>
        <v>3.0420648643412658E-2</v>
      </c>
      <c r="DG290" s="41">
        <f t="shared" si="273"/>
        <v>1.1271653253230615E-2</v>
      </c>
      <c r="DH290" s="41"/>
    </row>
    <row r="291" spans="1:112">
      <c r="A291" s="43">
        <v>42270</v>
      </c>
      <c r="B291" s="34">
        <v>9.83</v>
      </c>
      <c r="C291" s="34">
        <v>6.8515649999999999</v>
      </c>
      <c r="D291" s="34"/>
      <c r="E291" s="34">
        <v>18.280000999999999</v>
      </c>
      <c r="F291" s="34">
        <v>353.20001200000002</v>
      </c>
      <c r="G291" s="34">
        <v>56.703392000000001</v>
      </c>
      <c r="H291" s="34">
        <v>13.159636000000001</v>
      </c>
      <c r="I291" s="34">
        <v>12.3</v>
      </c>
      <c r="J291" s="34">
        <v>501.71673600000003</v>
      </c>
      <c r="K291" s="34">
        <v>1.28</v>
      </c>
      <c r="L291" s="34">
        <v>61.02</v>
      </c>
      <c r="M291" s="34">
        <v>27.209999</v>
      </c>
      <c r="N291" s="34">
        <v>39.897449000000002</v>
      </c>
      <c r="O291" s="34">
        <v>6.6</v>
      </c>
      <c r="P291" s="34">
        <v>34.860000999999997</v>
      </c>
      <c r="Q291" s="34">
        <v>24.219999000000001</v>
      </c>
      <c r="R291" s="34">
        <v>37.340000000000003</v>
      </c>
      <c r="S291" s="34">
        <v>73.015006999999997</v>
      </c>
      <c r="T291" s="34">
        <v>20.940000999999999</v>
      </c>
      <c r="U291" s="34"/>
      <c r="V291" s="34">
        <v>4.4036949999999999</v>
      </c>
      <c r="W291" s="34">
        <v>33.330002</v>
      </c>
      <c r="X291" s="34">
        <v>25.15</v>
      </c>
      <c r="Y291" s="34">
        <v>14.182328999999999</v>
      </c>
      <c r="Z291" s="34">
        <v>33.049778000000003</v>
      </c>
      <c r="AA291" s="34">
        <v>73.635445000000004</v>
      </c>
      <c r="AB291" s="34">
        <v>36.348373000000002</v>
      </c>
      <c r="AC291" s="34">
        <v>10.99</v>
      </c>
      <c r="AD291" s="34">
        <v>68.480002999999996</v>
      </c>
      <c r="AE291" s="34">
        <v>26.269774999999999</v>
      </c>
      <c r="AF291" s="34">
        <v>5.37</v>
      </c>
      <c r="AG291" s="34">
        <v>155.04998800000001</v>
      </c>
      <c r="AH291" s="34">
        <v>41.078808000000002</v>
      </c>
      <c r="AI291" s="34">
        <v>87.592735000000005</v>
      </c>
      <c r="AJ291" s="34">
        <v>9.8710559999999994</v>
      </c>
      <c r="AK291" s="34">
        <v>20.690000999999999</v>
      </c>
      <c r="AL291" s="34">
        <v>2.12</v>
      </c>
      <c r="AM291" s="34">
        <v>26.640280000000001</v>
      </c>
      <c r="AN291" s="34">
        <v>28.4</v>
      </c>
      <c r="AO291" s="34">
        <v>56.148570999999997</v>
      </c>
      <c r="AP291" s="34">
        <v>5.96</v>
      </c>
      <c r="AQ291" s="34">
        <v>9.4</v>
      </c>
      <c r="AR291" s="34">
        <v>6.24</v>
      </c>
      <c r="AS291" s="34">
        <v>47.167881000000001</v>
      </c>
      <c r="AT291" s="34">
        <v>12.056127</v>
      </c>
      <c r="AU291" s="34">
        <v>9.85</v>
      </c>
      <c r="AV291" s="34">
        <v>13.620198</v>
      </c>
      <c r="AW291" s="34">
        <v>31.437107000000001</v>
      </c>
      <c r="AX291" s="34">
        <v>14.84</v>
      </c>
      <c r="AY291" s="34">
        <v>14.5</v>
      </c>
      <c r="AZ291" s="34">
        <v>70.239998</v>
      </c>
      <c r="BA291" s="34">
        <v>38.119999</v>
      </c>
      <c r="BB291" s="34">
        <v>26.148907000000001</v>
      </c>
      <c r="BC291" s="34">
        <v>27.290666999999999</v>
      </c>
      <c r="BD291" s="34"/>
      <c r="BE291" s="38"/>
      <c r="BF291" s="41">
        <f t="shared" si="223"/>
        <v>-3.400327590139339E-2</v>
      </c>
      <c r="BG291" s="41">
        <f t="shared" si="224"/>
        <v>6.0265314136127707E-3</v>
      </c>
      <c r="BH291" s="41"/>
      <c r="BI291" s="41">
        <f t="shared" si="225"/>
        <v>0.10730751670631535</v>
      </c>
      <c r="BJ291" s="41">
        <f t="shared" si="226"/>
        <v>-1.57305940349351E-2</v>
      </c>
      <c r="BK291" s="41">
        <f t="shared" si="227"/>
        <v>3.04206687412386E-2</v>
      </c>
      <c r="BL291" s="41">
        <f t="shared" si="228"/>
        <v>2.2701146844739243E-3</v>
      </c>
      <c r="BM291" s="41">
        <f t="shared" si="229"/>
        <v>-1.7728103293580606E-2</v>
      </c>
      <c r="BN291" s="41">
        <f t="shared" si="230"/>
        <v>8.3857846441502838E-3</v>
      </c>
      <c r="BO291" s="41">
        <f t="shared" si="231"/>
        <v>-0.17185025692665928</v>
      </c>
      <c r="BP291" s="41">
        <f t="shared" si="232"/>
        <v>9.8378431433227562E-4</v>
      </c>
      <c r="BQ291" s="41">
        <f t="shared" si="233"/>
        <v>0.10572805839983455</v>
      </c>
      <c r="BR291" s="41">
        <f t="shared" si="234"/>
        <v>6.5816803578667357E-3</v>
      </c>
      <c r="BS291" s="41">
        <f t="shared" si="235"/>
        <v>2.6095110782851871E-2</v>
      </c>
      <c r="BT291" s="41">
        <f t="shared" si="236"/>
        <v>-1.9881369989140609E-2</v>
      </c>
      <c r="BU291" s="41">
        <f t="shared" si="237"/>
        <v>-3.329588933124538E-2</v>
      </c>
      <c r="BV291" s="41">
        <f t="shared" si="238"/>
        <v>2.2752877525130773E-2</v>
      </c>
      <c r="BW291" s="41">
        <f t="shared" si="239"/>
        <v>-2.8344777362452993E-3</v>
      </c>
      <c r="BX291" s="47">
        <f t="shared" si="240"/>
        <v>1.0079326750193225E-2</v>
      </c>
      <c r="BY291" s="41"/>
      <c r="BZ291" s="41">
        <f t="shared" si="241"/>
        <v>-2.0944534829780287E-3</v>
      </c>
      <c r="CA291" s="41">
        <f t="shared" si="242"/>
        <v>2.2452459476176908E-2</v>
      </c>
      <c r="CB291" s="41">
        <f t="shared" si="243"/>
        <v>-3.9753528649159105E-4</v>
      </c>
      <c r="CC291" s="41">
        <f t="shared" si="244"/>
        <v>8.9873147264047243E-3</v>
      </c>
      <c r="CD291" s="41">
        <f t="shared" si="245"/>
        <v>-2.2248182274455731E-2</v>
      </c>
      <c r="CE291" s="41">
        <f t="shared" si="246"/>
        <v>0</v>
      </c>
      <c r="CF291" s="41">
        <f t="shared" si="247"/>
        <v>5.3128530840326732E-2</v>
      </c>
      <c r="CG291" s="41">
        <f t="shared" si="222"/>
        <v>-7.6759438721042909E-3</v>
      </c>
      <c r="CH291" s="41">
        <f t="shared" si="248"/>
        <v>1.7827448200785953E-2</v>
      </c>
      <c r="CI291" s="41">
        <f t="shared" si="249"/>
        <v>2.8337652892111986E-3</v>
      </c>
      <c r="CJ291" s="41">
        <f t="shared" si="250"/>
        <v>2.6416630443941772E-2</v>
      </c>
      <c r="CK291" s="41">
        <f t="shared" si="251"/>
        <v>2.7461662208913759E-2</v>
      </c>
      <c r="CL291" s="41">
        <f t="shared" si="252"/>
        <v>3.6680522702315213E-2</v>
      </c>
      <c r="CM291" s="41">
        <f t="shared" si="253"/>
        <v>-6.1128258775952132E-3</v>
      </c>
      <c r="CN291" s="41">
        <f t="shared" si="254"/>
        <v>-6.5665432309395142E-3</v>
      </c>
      <c r="CO291" s="41">
        <f t="shared" si="255"/>
        <v>-2.0569966096566136E-2</v>
      </c>
      <c r="CP291" s="41">
        <f t="shared" si="256"/>
        <v>6.8319243977477226E-2</v>
      </c>
      <c r="CQ291" s="41">
        <f t="shared" si="257"/>
        <v>1.7962466165888355E-2</v>
      </c>
      <c r="CR291" s="41">
        <f t="shared" si="258"/>
        <v>-1.0507942755208889E-2</v>
      </c>
      <c r="CS291" s="41">
        <f t="shared" si="259"/>
        <v>-3.4542399654015911E-3</v>
      </c>
      <c r="CT291" s="41">
        <f t="shared" si="260"/>
        <v>-1.4987790965491698E-2</v>
      </c>
      <c r="CU291" s="41">
        <f t="shared" si="261"/>
        <v>-1.1634187281340653E-2</v>
      </c>
      <c r="CV291" s="41">
        <f t="shared" si="262"/>
        <v>-6.2131781107006158E-2</v>
      </c>
      <c r="CW291" s="41">
        <f t="shared" si="263"/>
        <v>-1.8557369254423459E-2</v>
      </c>
      <c r="CX291" s="41">
        <f t="shared" si="264"/>
        <v>1.9554712731679372E-2</v>
      </c>
      <c r="CY291" s="41">
        <f t="shared" si="265"/>
        <v>5.0890695074712281E-3</v>
      </c>
      <c r="CZ291" s="41">
        <f t="shared" si="266"/>
        <v>1.3831580996224894E-2</v>
      </c>
      <c r="DA291" s="41">
        <f t="shared" si="267"/>
        <v>-1.0713121032699228E-3</v>
      </c>
      <c r="DB291" s="41">
        <f t="shared" si="268"/>
        <v>8.1191244385041914E-3</v>
      </c>
      <c r="DC291" s="41">
        <f t="shared" si="269"/>
        <v>2.2316128322547243E-2</v>
      </c>
      <c r="DD291" s="41">
        <f t="shared" si="270"/>
        <v>1.723185959352741E-2</v>
      </c>
      <c r="DE291" s="41">
        <f t="shared" si="271"/>
        <v>-4.0360189046657988E-2</v>
      </c>
      <c r="DF291" s="41">
        <f t="shared" si="272"/>
        <v>-1.4714429791152934E-2</v>
      </c>
      <c r="DG291" s="41">
        <f t="shared" si="273"/>
        <v>-8.0886198786050811E-3</v>
      </c>
      <c r="DH291" s="41"/>
    </row>
    <row r="292" spans="1:112">
      <c r="A292" s="43">
        <v>42271</v>
      </c>
      <c r="B292" s="34">
        <v>9.84</v>
      </c>
      <c r="C292" s="34">
        <v>6.9397849999999996</v>
      </c>
      <c r="D292" s="34"/>
      <c r="E292" s="34">
        <v>17.969999000000001</v>
      </c>
      <c r="F292" s="34">
        <v>348.79998799999998</v>
      </c>
      <c r="G292" s="34">
        <v>57.682158999999999</v>
      </c>
      <c r="H292" s="34">
        <v>13.199424</v>
      </c>
      <c r="I292" s="34">
        <v>12.69</v>
      </c>
      <c r="J292" s="34">
        <v>492.28988600000002</v>
      </c>
      <c r="K292" s="34">
        <v>1.27</v>
      </c>
      <c r="L292" s="34">
        <v>63.790000999999997</v>
      </c>
      <c r="M292" s="34">
        <v>27.540001</v>
      </c>
      <c r="N292" s="34">
        <v>39.757232999999999</v>
      </c>
      <c r="O292" s="34">
        <v>6.56</v>
      </c>
      <c r="P292" s="34">
        <v>36.189999</v>
      </c>
      <c r="Q292" s="34">
        <v>24.02</v>
      </c>
      <c r="R292" s="34">
        <v>36.779998999999997</v>
      </c>
      <c r="S292" s="34">
        <v>73.156311000000002</v>
      </c>
      <c r="T292" s="34">
        <v>21.23</v>
      </c>
      <c r="U292" s="34"/>
      <c r="V292" s="34">
        <v>4.616034</v>
      </c>
      <c r="W292" s="34">
        <v>33.740001999999997</v>
      </c>
      <c r="X292" s="34">
        <v>25.32</v>
      </c>
      <c r="Y292" s="34">
        <v>14.377545</v>
      </c>
      <c r="Z292" s="34">
        <v>33.367249000000001</v>
      </c>
      <c r="AA292" s="34">
        <v>72.510093999999995</v>
      </c>
      <c r="AB292" s="34">
        <v>36.357818999999999</v>
      </c>
      <c r="AC292" s="34">
        <v>11.15</v>
      </c>
      <c r="AD292" s="34">
        <v>66.010002</v>
      </c>
      <c r="AE292" s="34">
        <v>26.437044</v>
      </c>
      <c r="AF292" s="34">
        <v>5.48</v>
      </c>
      <c r="AG292" s="34">
        <v>155.40000900000001</v>
      </c>
      <c r="AH292" s="34">
        <v>39.982894999999999</v>
      </c>
      <c r="AI292" s="34">
        <v>88.207924000000006</v>
      </c>
      <c r="AJ292" s="34">
        <v>9.8664100000000001</v>
      </c>
      <c r="AK292" s="34">
        <v>20.9</v>
      </c>
      <c r="AL292" s="34">
        <v>2</v>
      </c>
      <c r="AM292" s="34">
        <v>26.704129999999999</v>
      </c>
      <c r="AN292" s="34">
        <v>28.299999</v>
      </c>
      <c r="AO292" s="34">
        <v>56.78857</v>
      </c>
      <c r="AP292" s="34">
        <v>5.99</v>
      </c>
      <c r="AQ292" s="34">
        <v>9.4700000000000006</v>
      </c>
      <c r="AR292" s="34">
        <v>6.45</v>
      </c>
      <c r="AS292" s="34">
        <v>46.186241000000003</v>
      </c>
      <c r="AT292" s="34">
        <v>12.065467999999999</v>
      </c>
      <c r="AU292" s="34">
        <v>9.9700000000000006</v>
      </c>
      <c r="AV292" s="34">
        <v>13.900833</v>
      </c>
      <c r="AW292" s="34">
        <v>31.883555999999999</v>
      </c>
      <c r="AX292" s="34">
        <v>14.82</v>
      </c>
      <c r="AY292" s="34">
        <v>14.7</v>
      </c>
      <c r="AZ292" s="34">
        <v>70.230002999999996</v>
      </c>
      <c r="BA292" s="34">
        <v>38.049999</v>
      </c>
      <c r="BB292" s="34">
        <v>29.617535</v>
      </c>
      <c r="BC292" s="34">
        <v>27.271391000000001</v>
      </c>
      <c r="BD292" s="34"/>
      <c r="BE292" s="38"/>
      <c r="BF292" s="41">
        <f t="shared" si="223"/>
        <v>1.0167769050868111E-3</v>
      </c>
      <c r="BG292" s="41">
        <f t="shared" si="224"/>
        <v>1.2793700878966079E-2</v>
      </c>
      <c r="BH292" s="41"/>
      <c r="BI292" s="41">
        <f t="shared" si="225"/>
        <v>-1.7103975583434093E-2</v>
      </c>
      <c r="BJ292" s="41">
        <f t="shared" si="226"/>
        <v>-1.2535845073735103E-2</v>
      </c>
      <c r="BK292" s="41">
        <f t="shared" si="227"/>
        <v>1.7113890350555553E-2</v>
      </c>
      <c r="BL292" s="41">
        <f t="shared" si="228"/>
        <v>3.0189263364250297E-3</v>
      </c>
      <c r="BM292" s="41">
        <f t="shared" si="229"/>
        <v>3.1215019347924294E-2</v>
      </c>
      <c r="BN292" s="41">
        <f t="shared" si="230"/>
        <v>-1.8967947345037206E-2</v>
      </c>
      <c r="BO292" s="41">
        <f t="shared" si="231"/>
        <v>-7.8431774610258926E-3</v>
      </c>
      <c r="BP292" s="41">
        <f t="shared" si="232"/>
        <v>4.4394774641778378E-2</v>
      </c>
      <c r="BQ292" s="41">
        <f t="shared" si="233"/>
        <v>1.2055013567368895E-2</v>
      </c>
      <c r="BR292" s="41">
        <f t="shared" si="234"/>
        <v>-3.5206002034391731E-3</v>
      </c>
      <c r="BS292" s="41">
        <f t="shared" si="235"/>
        <v>-6.0790460763822263E-3</v>
      </c>
      <c r="BT292" s="41">
        <f t="shared" si="236"/>
        <v>3.7442741165660536E-2</v>
      </c>
      <c r="BU292" s="41">
        <f t="shared" si="237"/>
        <v>-8.2918801849163511E-3</v>
      </c>
      <c r="BV292" s="41">
        <f t="shared" si="238"/>
        <v>-1.511094612609157E-2</v>
      </c>
      <c r="BW292" s="41">
        <f t="shared" si="239"/>
        <v>1.9334031593909134E-3</v>
      </c>
      <c r="BX292" s="47">
        <f t="shared" si="240"/>
        <v>1.3754022517283365E-2</v>
      </c>
      <c r="BY292" s="41"/>
      <c r="BZ292" s="41">
        <f t="shared" si="241"/>
        <v>4.709193362359252E-2</v>
      </c>
      <c r="CA292" s="41">
        <f t="shared" si="242"/>
        <v>1.2226184068995961E-2</v>
      </c>
      <c r="CB292" s="41">
        <f t="shared" si="243"/>
        <v>6.7367007302272441E-3</v>
      </c>
      <c r="CC292" s="41">
        <f t="shared" si="244"/>
        <v>1.3670861458069132E-2</v>
      </c>
      <c r="CD292" s="41">
        <f t="shared" si="245"/>
        <v>9.5600008683983193E-3</v>
      </c>
      <c r="CE292" s="41">
        <f t="shared" si="246"/>
        <v>-1.5400719726079634E-2</v>
      </c>
      <c r="CF292" s="41">
        <f t="shared" si="247"/>
        <v>2.5984031877624954E-4</v>
      </c>
      <c r="CG292" s="41">
        <f t="shared" si="222"/>
        <v>1.7108644036293876E-3</v>
      </c>
      <c r="CH292" s="41">
        <f t="shared" si="248"/>
        <v>-3.673549964277821E-2</v>
      </c>
      <c r="CI292" s="41">
        <f t="shared" si="249"/>
        <v>6.3471696729557082E-3</v>
      </c>
      <c r="CJ292" s="41">
        <f t="shared" si="250"/>
        <v>2.0277192439150878E-2</v>
      </c>
      <c r="CK292" s="41">
        <f t="shared" si="251"/>
        <v>2.254927696537175E-3</v>
      </c>
      <c r="CL292" s="41">
        <f t="shared" si="252"/>
        <v>-2.7040630430009992E-2</v>
      </c>
      <c r="CM292" s="41">
        <f t="shared" si="253"/>
        <v>6.9987395339072582E-3</v>
      </c>
      <c r="CN292" s="41">
        <f t="shared" si="254"/>
        <v>-4.7077979369874106E-4</v>
      </c>
      <c r="CO292" s="41">
        <f t="shared" si="255"/>
        <v>1.0098618880786987E-2</v>
      </c>
      <c r="CP292" s="41">
        <f t="shared" si="256"/>
        <v>-5.8268908123975879E-2</v>
      </c>
      <c r="CQ292" s="41">
        <f t="shared" si="257"/>
        <v>2.3938789647073343E-3</v>
      </c>
      <c r="CR292" s="41">
        <f t="shared" si="258"/>
        <v>-3.5273758536580437E-3</v>
      </c>
      <c r="CS292" s="41">
        <f t="shared" si="259"/>
        <v>1.133384191051608E-2</v>
      </c>
      <c r="CT292" s="41">
        <f t="shared" si="260"/>
        <v>5.0209310500996642E-3</v>
      </c>
      <c r="CU292" s="41">
        <f t="shared" si="261"/>
        <v>7.4192179220286467E-3</v>
      </c>
      <c r="CV292" s="41">
        <f t="shared" si="262"/>
        <v>3.3099948426344922E-2</v>
      </c>
      <c r="CW292" s="41">
        <f t="shared" si="263"/>
        <v>-2.1031233787282458E-2</v>
      </c>
      <c r="CX292" s="41">
        <f t="shared" si="264"/>
        <v>7.7449277022710139E-4</v>
      </c>
      <c r="CY292" s="41">
        <f t="shared" si="265"/>
        <v>1.2109128789749617E-2</v>
      </c>
      <c r="CZ292" s="41">
        <f t="shared" si="266"/>
        <v>2.0394928337953137E-2</v>
      </c>
      <c r="DA292" s="41">
        <f t="shared" si="267"/>
        <v>1.4101444201067624E-2</v>
      </c>
      <c r="DB292" s="41">
        <f t="shared" si="268"/>
        <v>-1.3486178712935292E-3</v>
      </c>
      <c r="DC292" s="41">
        <f t="shared" si="269"/>
        <v>1.3698844358161927E-2</v>
      </c>
      <c r="DD292" s="41">
        <f t="shared" si="270"/>
        <v>-1.4230796534090603E-4</v>
      </c>
      <c r="DE292" s="41">
        <f t="shared" si="271"/>
        <v>-1.8379945265669135E-3</v>
      </c>
      <c r="DF292" s="41">
        <f t="shared" si="272"/>
        <v>0.12455919226558745</v>
      </c>
      <c r="DG292" s="41">
        <f t="shared" si="273"/>
        <v>-7.0657161802612867E-4</v>
      </c>
      <c r="DH292" s="41"/>
    </row>
    <row r="293" spans="1:112">
      <c r="A293" s="43">
        <v>42272</v>
      </c>
      <c r="B293" s="34">
        <v>9.1300000000000008</v>
      </c>
      <c r="C293" s="34">
        <v>6.8280430000000001</v>
      </c>
      <c r="D293" s="34"/>
      <c r="E293" s="34">
        <v>17.170000000000002</v>
      </c>
      <c r="F293" s="34">
        <v>343.20001200000002</v>
      </c>
      <c r="G293" s="34">
        <v>58.079205000000002</v>
      </c>
      <c r="H293" s="34">
        <v>12.851285000000001</v>
      </c>
      <c r="I293" s="34">
        <v>12.21</v>
      </c>
      <c r="J293" s="34">
        <v>486.00537100000003</v>
      </c>
      <c r="K293" s="34">
        <v>1.19</v>
      </c>
      <c r="L293" s="34">
        <v>61.049999</v>
      </c>
      <c r="M293" s="34">
        <v>26.889999</v>
      </c>
      <c r="N293" s="34">
        <v>39.691799000000003</v>
      </c>
      <c r="O293" s="34">
        <v>6.55</v>
      </c>
      <c r="P293" s="34">
        <v>35.349997999999999</v>
      </c>
      <c r="Q293" s="34">
        <v>23.98</v>
      </c>
      <c r="R293" s="34">
        <v>36.450001</v>
      </c>
      <c r="S293" s="34">
        <v>73.674415999999994</v>
      </c>
      <c r="T293" s="34">
        <v>21.280000999999999</v>
      </c>
      <c r="U293" s="34"/>
      <c r="V293" s="34">
        <v>4.5514060000000001</v>
      </c>
      <c r="W293" s="34">
        <v>32.860000999999997</v>
      </c>
      <c r="X293" s="34">
        <v>25.33</v>
      </c>
      <c r="Y293" s="34">
        <v>14.260414000000001</v>
      </c>
      <c r="Z293" s="34">
        <v>32.732318999999997</v>
      </c>
      <c r="AA293" s="34">
        <v>72.180367000000004</v>
      </c>
      <c r="AB293" s="34">
        <v>36.102657000000001</v>
      </c>
      <c r="AC293" s="34">
        <v>11.32</v>
      </c>
      <c r="AD293" s="34">
        <v>63.52</v>
      </c>
      <c r="AE293" s="34">
        <v>26.214024999999999</v>
      </c>
      <c r="AF293" s="34">
        <v>5.3</v>
      </c>
      <c r="AG293" s="34">
        <v>152.949997</v>
      </c>
      <c r="AH293" s="34">
        <v>39.444060999999998</v>
      </c>
      <c r="AI293" s="34">
        <v>87.661079000000001</v>
      </c>
      <c r="AJ293" s="34">
        <v>9.9732489999999991</v>
      </c>
      <c r="AK293" s="34">
        <v>20.540001</v>
      </c>
      <c r="AL293" s="34">
        <v>1.925</v>
      </c>
      <c r="AM293" s="34">
        <v>26.649403</v>
      </c>
      <c r="AN293" s="34">
        <v>28</v>
      </c>
      <c r="AO293" s="34">
        <v>57.10857</v>
      </c>
      <c r="AP293" s="34">
        <v>5.95</v>
      </c>
      <c r="AQ293" s="34">
        <v>9.3699999999999992</v>
      </c>
      <c r="AR293" s="34">
        <v>6.16</v>
      </c>
      <c r="AS293" s="34">
        <v>45.253677000000003</v>
      </c>
      <c r="AT293" s="34">
        <v>12.046787</v>
      </c>
      <c r="AU293" s="34">
        <v>10.24</v>
      </c>
      <c r="AV293" s="34">
        <v>14.097279</v>
      </c>
      <c r="AW293" s="34">
        <v>31.529762000000002</v>
      </c>
      <c r="AX293" s="34">
        <v>15.01</v>
      </c>
      <c r="AY293" s="34">
        <v>15.48</v>
      </c>
      <c r="AZ293" s="34">
        <v>69.309997999999993</v>
      </c>
      <c r="BA293" s="34">
        <v>38.159999999999997</v>
      </c>
      <c r="BB293" s="34">
        <v>29.895823</v>
      </c>
      <c r="BC293" s="34">
        <v>26.982296000000002</v>
      </c>
      <c r="BD293" s="34"/>
      <c r="BE293" s="38"/>
      <c r="BF293" s="41">
        <f t="shared" si="223"/>
        <v>-7.4890016457284825E-2</v>
      </c>
      <c r="BG293" s="41">
        <f t="shared" si="224"/>
        <v>-1.6232691701249271E-2</v>
      </c>
      <c r="BH293" s="41"/>
      <c r="BI293" s="41">
        <f t="shared" si="225"/>
        <v>-4.5539970237779233E-2</v>
      </c>
      <c r="BJ293" s="41">
        <f t="shared" si="226"/>
        <v>-1.6185255052312612E-2</v>
      </c>
      <c r="BK293" s="41">
        <f t="shared" si="227"/>
        <v>6.8597594782733471E-3</v>
      </c>
      <c r="BL293" s="41">
        <f t="shared" si="228"/>
        <v>-2.6729385935032823E-2</v>
      </c>
      <c r="BM293" s="41">
        <f t="shared" si="229"/>
        <v>-3.8558993603682923E-2</v>
      </c>
      <c r="BN293" s="41">
        <f t="shared" si="230"/>
        <v>-1.2848066889853861E-2</v>
      </c>
      <c r="BO293" s="41">
        <f t="shared" si="231"/>
        <v>-6.5063593347062007E-2</v>
      </c>
      <c r="BP293" s="41">
        <f t="shared" si="232"/>
        <v>-4.3903269753604916E-2</v>
      </c>
      <c r="BQ293" s="41">
        <f t="shared" si="233"/>
        <v>-2.3885096519102131E-2</v>
      </c>
      <c r="BR293" s="41">
        <f t="shared" si="234"/>
        <v>-1.6471947649380886E-3</v>
      </c>
      <c r="BS293" s="41">
        <f t="shared" si="235"/>
        <v>-1.5255533088370686E-3</v>
      </c>
      <c r="BT293" s="41">
        <f t="shared" si="236"/>
        <v>-2.3484474178214265E-2</v>
      </c>
      <c r="BU293" s="41">
        <f t="shared" si="237"/>
        <v>-1.666667052469229E-3</v>
      </c>
      <c r="BV293" s="41">
        <f t="shared" si="238"/>
        <v>-9.0127060979760532E-3</v>
      </c>
      <c r="BW293" s="41">
        <f t="shared" si="239"/>
        <v>7.057203364685587E-3</v>
      </c>
      <c r="BX293" s="47">
        <f t="shared" si="240"/>
        <v>2.352435750758883E-3</v>
      </c>
      <c r="BY293" s="41"/>
      <c r="BZ293" s="41">
        <f t="shared" si="241"/>
        <v>-1.4099698645439585E-2</v>
      </c>
      <c r="CA293" s="41">
        <f t="shared" si="242"/>
        <v>-2.6427993353385335E-2</v>
      </c>
      <c r="CB293" s="41">
        <f t="shared" si="243"/>
        <v>3.9486673760842861E-4</v>
      </c>
      <c r="CC293" s="41">
        <f t="shared" si="244"/>
        <v>-8.1801676685413268E-3</v>
      </c>
      <c r="CD293" s="41">
        <f t="shared" si="245"/>
        <v>-1.9211911616085386E-2</v>
      </c>
      <c r="CE293" s="41">
        <f t="shared" si="246"/>
        <v>-4.557696042913742E-3</v>
      </c>
      <c r="CF293" s="41">
        <f t="shared" si="247"/>
        <v>-7.0428202734064537E-3</v>
      </c>
      <c r="CG293" s="41">
        <f t="shared" si="222"/>
        <v>0</v>
      </c>
      <c r="CH293" s="41">
        <f t="shared" si="248"/>
        <v>-3.8451459060238315E-2</v>
      </c>
      <c r="CI293" s="41">
        <f t="shared" si="249"/>
        <v>-8.471635545026425E-3</v>
      </c>
      <c r="CJ293" s="41">
        <f t="shared" si="250"/>
        <v>-3.3398280401848147E-2</v>
      </c>
      <c r="CK293" s="41">
        <f t="shared" si="251"/>
        <v>-1.5891444865944168E-2</v>
      </c>
      <c r="CL293" s="41">
        <f t="shared" si="252"/>
        <v>-1.3568246691106673E-2</v>
      </c>
      <c r="CM293" s="41">
        <f t="shared" si="253"/>
        <v>-6.2187964113623127E-3</v>
      </c>
      <c r="CN293" s="41">
        <f t="shared" si="254"/>
        <v>1.0770349710028396E-2</v>
      </c>
      <c r="CO293" s="41">
        <f t="shared" si="255"/>
        <v>-1.7374905784862581E-2</v>
      </c>
      <c r="CP293" s="41">
        <f t="shared" si="256"/>
        <v>-3.8221212820197741E-2</v>
      </c>
      <c r="CQ293" s="41">
        <f t="shared" si="257"/>
        <v>-2.0514862321731938E-3</v>
      </c>
      <c r="CR293" s="41">
        <f t="shared" si="258"/>
        <v>-1.0657259138298306E-2</v>
      </c>
      <c r="CS293" s="41">
        <f t="shared" si="259"/>
        <v>5.6191198828423753E-3</v>
      </c>
      <c r="CT293" s="41">
        <f t="shared" si="260"/>
        <v>-6.700192569819562E-3</v>
      </c>
      <c r="CU293" s="41">
        <f t="shared" si="261"/>
        <v>-1.0615810947656235E-2</v>
      </c>
      <c r="CV293" s="41">
        <f t="shared" si="262"/>
        <v>-4.6003353262252723E-2</v>
      </c>
      <c r="CW293" s="41">
        <f t="shared" si="263"/>
        <v>-2.0398013366471845E-2</v>
      </c>
      <c r="CX293" s="41">
        <f t="shared" si="264"/>
        <v>-1.5495028347777202E-3</v>
      </c>
      <c r="CY293" s="41">
        <f t="shared" si="265"/>
        <v>2.6721035637614767E-2</v>
      </c>
      <c r="CZ293" s="41">
        <f t="shared" si="266"/>
        <v>1.403303363934286E-2</v>
      </c>
      <c r="DA293" s="41">
        <f t="shared" si="267"/>
        <v>-1.1158465827006324E-2</v>
      </c>
      <c r="DB293" s="41">
        <f t="shared" si="268"/>
        <v>1.2739025777429712E-2</v>
      </c>
      <c r="DC293" s="41">
        <f t="shared" si="269"/>
        <v>5.1701374376890409E-2</v>
      </c>
      <c r="DD293" s="41">
        <f t="shared" si="270"/>
        <v>-1.3186445813687922E-2</v>
      </c>
      <c r="DE293" s="41">
        <f t="shared" si="271"/>
        <v>2.8867885536002411E-3</v>
      </c>
      <c r="DF293" s="41">
        <f t="shared" si="272"/>
        <v>9.3521870613203686E-3</v>
      </c>
      <c r="DG293" s="41">
        <f t="shared" si="273"/>
        <v>-1.0657256757854982E-2</v>
      </c>
      <c r="DH293" s="41"/>
    </row>
    <row r="294" spans="1:112">
      <c r="A294" s="43">
        <v>42275</v>
      </c>
      <c r="B294" s="34">
        <v>8.68</v>
      </c>
      <c r="C294" s="34">
        <v>6.4810530000000002</v>
      </c>
      <c r="D294" s="34"/>
      <c r="E294" s="34">
        <v>16.209999</v>
      </c>
      <c r="F294" s="34">
        <v>8.9700000000000006</v>
      </c>
      <c r="G294" s="34">
        <v>55.761566000000002</v>
      </c>
      <c r="H294" s="34">
        <v>12.473307</v>
      </c>
      <c r="I294" s="34">
        <v>11.41</v>
      </c>
      <c r="J294" s="34">
        <v>466.10427900000002</v>
      </c>
      <c r="K294" s="34">
        <v>1.26</v>
      </c>
      <c r="L294" s="34">
        <v>61</v>
      </c>
      <c r="M294" s="34">
        <v>26.67</v>
      </c>
      <c r="N294" s="34">
        <v>39.317883000000002</v>
      </c>
      <c r="O294" s="34">
        <v>6.41</v>
      </c>
      <c r="P294" s="34">
        <v>33.709999000000003</v>
      </c>
      <c r="Q294" s="34">
        <v>23.16</v>
      </c>
      <c r="R294" s="34">
        <v>36.840000000000003</v>
      </c>
      <c r="S294" s="34">
        <v>73.156311000000002</v>
      </c>
      <c r="T294" s="34">
        <v>21.139999</v>
      </c>
      <c r="U294" s="34"/>
      <c r="V294" s="34">
        <v>4.6344969999999996</v>
      </c>
      <c r="W294" s="34">
        <v>32.369999</v>
      </c>
      <c r="X294" s="34">
        <v>25.610001</v>
      </c>
      <c r="Y294" s="34">
        <v>13.596685000000001</v>
      </c>
      <c r="Z294" s="34">
        <v>31.662953999999999</v>
      </c>
      <c r="AA294" s="34">
        <v>71.535255000000006</v>
      </c>
      <c r="AB294" s="34">
        <v>34.562145000000001</v>
      </c>
      <c r="AC294" s="34">
        <v>11.58</v>
      </c>
      <c r="AD294" s="34">
        <v>63.029998999999997</v>
      </c>
      <c r="AE294" s="34">
        <v>25.238316000000001</v>
      </c>
      <c r="AF294" s="34">
        <v>5.27</v>
      </c>
      <c r="AG294" s="34">
        <v>142.09999099999999</v>
      </c>
      <c r="AH294" s="34">
        <v>37.827567999999999</v>
      </c>
      <c r="AI294" s="34">
        <v>84.428832999999997</v>
      </c>
      <c r="AJ294" s="34">
        <v>9.8803459999999994</v>
      </c>
      <c r="AK294" s="34">
        <v>20.709999</v>
      </c>
      <c r="AL294" s="34">
        <v>1.86</v>
      </c>
      <c r="AM294" s="34">
        <v>25.764738000000001</v>
      </c>
      <c r="AN294" s="34">
        <v>27.1</v>
      </c>
      <c r="AO294" s="34">
        <v>56.571429999999999</v>
      </c>
      <c r="AP294" s="34">
        <v>5.7</v>
      </c>
      <c r="AQ294" s="34">
        <v>9.7899999999999991</v>
      </c>
      <c r="AR294" s="34">
        <v>6.1</v>
      </c>
      <c r="AS294" s="34">
        <v>46.677055000000003</v>
      </c>
      <c r="AT294" s="34">
        <v>11.673244</v>
      </c>
      <c r="AU294" s="34">
        <v>11</v>
      </c>
      <c r="AV294" s="34">
        <v>14.359204999999999</v>
      </c>
      <c r="AW294" s="34">
        <v>29.684978000000001</v>
      </c>
      <c r="AX294" s="34">
        <v>15.63</v>
      </c>
      <c r="AY294" s="34">
        <v>14.5</v>
      </c>
      <c r="AZ294" s="34">
        <v>65.260002</v>
      </c>
      <c r="BA294" s="34">
        <v>37.909999999999997</v>
      </c>
      <c r="BB294" s="34">
        <v>30.989087999999999</v>
      </c>
      <c r="BC294" s="34">
        <v>26.433012000000002</v>
      </c>
      <c r="BD294" s="34"/>
      <c r="BE294" s="38"/>
      <c r="BF294" s="41">
        <f t="shared" si="223"/>
        <v>-5.0544165934618378E-2</v>
      </c>
      <c r="BG294" s="41">
        <f t="shared" si="224"/>
        <v>-5.2155105348001225E-2</v>
      </c>
      <c r="BH294" s="41"/>
      <c r="BI294" s="41">
        <f t="shared" si="225"/>
        <v>-5.7535400852116024E-2</v>
      </c>
      <c r="BJ294" s="41">
        <f t="shared" si="226"/>
        <v>-3.6444277265081366</v>
      </c>
      <c r="BK294" s="41">
        <f t="shared" si="227"/>
        <v>-4.0722831699934355E-2</v>
      </c>
      <c r="BL294" s="41">
        <f t="shared" si="228"/>
        <v>-2.9852885336453864E-2</v>
      </c>
      <c r="BM294" s="41">
        <f t="shared" si="229"/>
        <v>-6.7765124248629141E-2</v>
      </c>
      <c r="BN294" s="41">
        <f t="shared" si="230"/>
        <v>-4.1810291509817549E-2</v>
      </c>
      <c r="BO294" s="41">
        <f t="shared" si="231"/>
        <v>5.7158413839948623E-2</v>
      </c>
      <c r="BP294" s="41">
        <f t="shared" si="232"/>
        <v>-8.1932000338586853E-4</v>
      </c>
      <c r="BQ294" s="41">
        <f t="shared" si="233"/>
        <v>-8.2150948983037379E-3</v>
      </c>
      <c r="BR294" s="41">
        <f t="shared" si="234"/>
        <v>-9.4651385017456204E-3</v>
      </c>
      <c r="BS294" s="41">
        <f t="shared" si="235"/>
        <v>-2.1605778714581848E-2</v>
      </c>
      <c r="BT294" s="41">
        <f t="shared" si="236"/>
        <v>-4.7503836184312774E-2</v>
      </c>
      <c r="BU294" s="41">
        <f t="shared" si="237"/>
        <v>-3.4793496894573658E-2</v>
      </c>
      <c r="BV294" s="41">
        <f t="shared" si="238"/>
        <v>1.0642725497597084E-2</v>
      </c>
      <c r="BW294" s="41">
        <f t="shared" si="239"/>
        <v>-7.0572033646854656E-3</v>
      </c>
      <c r="BX294" s="47">
        <f t="shared" si="240"/>
        <v>-6.6007783275228828E-3</v>
      </c>
      <c r="BY294" s="41"/>
      <c r="BZ294" s="41">
        <f t="shared" si="241"/>
        <v>1.8091474796712706E-2</v>
      </c>
      <c r="CA294" s="41">
        <f t="shared" si="242"/>
        <v>-1.5024105995907261E-2</v>
      </c>
      <c r="CB294" s="41">
        <f t="shared" si="243"/>
        <v>1.0993475245096536E-2</v>
      </c>
      <c r="CC294" s="41">
        <f t="shared" si="244"/>
        <v>-4.7661433792639728E-2</v>
      </c>
      <c r="CD294" s="41">
        <f t="shared" si="245"/>
        <v>-3.3215584478363404E-2</v>
      </c>
      <c r="CE294" s="41">
        <f t="shared" si="246"/>
        <v>-8.9776786121034662E-3</v>
      </c>
      <c r="CF294" s="41">
        <f t="shared" si="247"/>
        <v>-4.3607455756375514E-2</v>
      </c>
      <c r="CG294" s="41">
        <f t="shared" si="222"/>
        <v>8.5433580591575775E-4</v>
      </c>
      <c r="CH294" s="41">
        <f t="shared" si="248"/>
        <v>-7.7440292793226973E-3</v>
      </c>
      <c r="CI294" s="41">
        <f t="shared" si="249"/>
        <v>-3.7931256931467983E-2</v>
      </c>
      <c r="CJ294" s="41">
        <f t="shared" si="250"/>
        <v>-5.6764580048051906E-3</v>
      </c>
      <c r="CK294" s="41">
        <f t="shared" si="251"/>
        <v>-7.3580079215285449E-2</v>
      </c>
      <c r="CL294" s="41">
        <f t="shared" si="252"/>
        <v>-4.1845341989215912E-2</v>
      </c>
      <c r="CM294" s="41">
        <f t="shared" si="253"/>
        <v>-3.7569037351005884E-2</v>
      </c>
      <c r="CN294" s="41">
        <f t="shared" si="254"/>
        <v>-9.3588771305656415E-3</v>
      </c>
      <c r="CO294" s="41">
        <f t="shared" si="255"/>
        <v>8.2423739357366313E-3</v>
      </c>
      <c r="CP294" s="41">
        <f t="shared" si="256"/>
        <v>-3.4349480014637682E-2</v>
      </c>
      <c r="CQ294" s="41">
        <f t="shared" si="257"/>
        <v>-3.375993596520243E-2</v>
      </c>
      <c r="CR294" s="41">
        <f t="shared" si="258"/>
        <v>-3.2670782289548707E-2</v>
      </c>
      <c r="CS294" s="41">
        <f t="shared" si="259"/>
        <v>-9.4501055139348273E-3</v>
      </c>
      <c r="CT294" s="41">
        <f t="shared" si="260"/>
        <v>-4.2925044717033886E-2</v>
      </c>
      <c r="CU294" s="41">
        <f t="shared" si="261"/>
        <v>4.3848360292088287E-2</v>
      </c>
      <c r="CV294" s="41">
        <f t="shared" si="262"/>
        <v>-9.7880063661629317E-3</v>
      </c>
      <c r="CW294" s="41">
        <f t="shared" si="263"/>
        <v>3.096878979770264E-2</v>
      </c>
      <c r="CX294" s="41">
        <f t="shared" si="264"/>
        <v>-3.1498599987547372E-2</v>
      </c>
      <c r="CY294" s="41">
        <f t="shared" si="265"/>
        <v>7.1593653187008818E-2</v>
      </c>
      <c r="CZ294" s="41">
        <f t="shared" si="266"/>
        <v>1.8409399932619246E-2</v>
      </c>
      <c r="DA294" s="41">
        <f t="shared" si="267"/>
        <v>-6.0290798554522552E-2</v>
      </c>
      <c r="DB294" s="41">
        <f t="shared" si="268"/>
        <v>4.0475498788014819E-2</v>
      </c>
      <c r="DC294" s="41">
        <f t="shared" si="269"/>
        <v>-6.5400218735052376E-2</v>
      </c>
      <c r="DD294" s="41">
        <f t="shared" si="270"/>
        <v>-6.0209845262209516E-2</v>
      </c>
      <c r="DE294" s="41">
        <f t="shared" si="271"/>
        <v>-6.5729170518422954E-3</v>
      </c>
      <c r="DF294" s="41">
        <f t="shared" si="272"/>
        <v>3.5916370877432824E-2</v>
      </c>
      <c r="DG294" s="41">
        <f t="shared" si="273"/>
        <v>-2.0567263702351526E-2</v>
      </c>
      <c r="DH294" s="41"/>
    </row>
    <row r="295" spans="1:112">
      <c r="A295" s="43">
        <v>42276</v>
      </c>
      <c r="B295" s="34">
        <v>8.0399999999999991</v>
      </c>
      <c r="C295" s="34">
        <v>6.5045780000000004</v>
      </c>
      <c r="D295" s="34"/>
      <c r="E295" s="34">
        <v>16.73</v>
      </c>
      <c r="F295" s="34">
        <v>383.20001200000002</v>
      </c>
      <c r="G295" s="34">
        <v>56.204777</v>
      </c>
      <c r="H295" s="34">
        <v>12.125166999999999</v>
      </c>
      <c r="I295" s="34">
        <v>11.06</v>
      </c>
      <c r="J295" s="34">
        <v>473.43624899999998</v>
      </c>
      <c r="K295" s="34">
        <v>1.2</v>
      </c>
      <c r="L295" s="34">
        <v>59.68</v>
      </c>
      <c r="M295" s="34">
        <v>25.719999000000001</v>
      </c>
      <c r="N295" s="34">
        <v>38.672859000000003</v>
      </c>
      <c r="O295" s="34">
        <v>6.36</v>
      </c>
      <c r="P295" s="34">
        <v>32.619999</v>
      </c>
      <c r="Q295" s="34">
        <v>24.030000999999999</v>
      </c>
      <c r="R295" s="34">
        <v>37.040000999999997</v>
      </c>
      <c r="S295" s="34">
        <v>71.470123000000001</v>
      </c>
      <c r="T295" s="34">
        <v>21.17</v>
      </c>
      <c r="U295" s="34"/>
      <c r="V295" s="34">
        <v>4.5052490000000001</v>
      </c>
      <c r="W295" s="34">
        <v>32</v>
      </c>
      <c r="X295" s="34">
        <v>25.59</v>
      </c>
      <c r="Y295" s="34">
        <v>13.684533999999999</v>
      </c>
      <c r="Z295" s="34">
        <v>31.061447000000001</v>
      </c>
      <c r="AA295" s="34">
        <v>68.825806</v>
      </c>
      <c r="AB295" s="34">
        <v>33.764991999999999</v>
      </c>
      <c r="AC295" s="34">
        <v>11.43</v>
      </c>
      <c r="AD295" s="34">
        <v>64.660004000000001</v>
      </c>
      <c r="AE295" s="34">
        <v>25.414873</v>
      </c>
      <c r="AF295" s="34">
        <v>5.2</v>
      </c>
      <c r="AG295" s="34">
        <v>140.35000600000001</v>
      </c>
      <c r="AH295" s="34">
        <v>38.065029000000003</v>
      </c>
      <c r="AI295" s="34">
        <v>85.786193999999995</v>
      </c>
      <c r="AJ295" s="34">
        <v>9.9453790000000009</v>
      </c>
      <c r="AK295" s="34">
        <v>20.379999000000002</v>
      </c>
      <c r="AL295" s="34">
        <v>1.91</v>
      </c>
      <c r="AM295" s="34">
        <v>25.208400999999999</v>
      </c>
      <c r="AN295" s="34">
        <v>25.5</v>
      </c>
      <c r="AO295" s="34">
        <v>55.274284000000002</v>
      </c>
      <c r="AP295" s="34">
        <v>5.56</v>
      </c>
      <c r="AQ295" s="34">
        <v>9.6</v>
      </c>
      <c r="AR295" s="34">
        <v>6.08</v>
      </c>
      <c r="AS295" s="34">
        <v>49.278412000000003</v>
      </c>
      <c r="AT295" s="34">
        <v>11.673244</v>
      </c>
      <c r="AU295" s="34">
        <v>10.8</v>
      </c>
      <c r="AV295" s="34">
        <v>14.228243000000001</v>
      </c>
      <c r="AW295" s="34">
        <v>29.322770999999999</v>
      </c>
      <c r="AX295" s="34">
        <v>15.72</v>
      </c>
      <c r="AY295" s="34">
        <v>13.79</v>
      </c>
      <c r="AZ295" s="34">
        <v>63.98</v>
      </c>
      <c r="BA295" s="34">
        <v>37.93</v>
      </c>
      <c r="BB295" s="34">
        <v>31.247496000000002</v>
      </c>
      <c r="BC295" s="34">
        <v>26.047554000000002</v>
      </c>
      <c r="BD295" s="34"/>
      <c r="BE295" s="38"/>
      <c r="BF295" s="41">
        <f t="shared" si="223"/>
        <v>-7.6592445481383817E-2</v>
      </c>
      <c r="BG295" s="41">
        <f t="shared" si="224"/>
        <v>3.6232395231436719E-3</v>
      </c>
      <c r="BH295" s="41"/>
      <c r="BI295" s="41">
        <f t="shared" si="225"/>
        <v>3.1575240941464522E-2</v>
      </c>
      <c r="BJ295" s="41">
        <f t="shared" si="226"/>
        <v>3.7546714013412403</v>
      </c>
      <c r="BK295" s="41">
        <f t="shared" si="227"/>
        <v>7.9169025809544564E-3</v>
      </c>
      <c r="BL295" s="41">
        <f t="shared" si="228"/>
        <v>-2.8307711080534762E-2</v>
      </c>
      <c r="BM295" s="41">
        <f t="shared" si="229"/>
        <v>-3.1155167779795462E-2</v>
      </c>
      <c r="BN295" s="41">
        <f t="shared" si="230"/>
        <v>1.5607881988121072E-2</v>
      </c>
      <c r="BO295" s="41">
        <f t="shared" si="231"/>
        <v>-4.8790164169432056E-2</v>
      </c>
      <c r="BP295" s="41">
        <f t="shared" si="232"/>
        <v>-2.1876908277805834E-2</v>
      </c>
      <c r="BQ295" s="41">
        <f t="shared" si="233"/>
        <v>-3.6270477704753848E-2</v>
      </c>
      <c r="BR295" s="41">
        <f t="shared" si="234"/>
        <v>-1.6541417376794303E-2</v>
      </c>
      <c r="BS295" s="41">
        <f t="shared" si="235"/>
        <v>-7.8308935805478323E-3</v>
      </c>
      <c r="BT295" s="41">
        <f t="shared" si="236"/>
        <v>-3.2868933044353045E-2</v>
      </c>
      <c r="BU295" s="41">
        <f t="shared" si="237"/>
        <v>3.6876438658230572E-2</v>
      </c>
      <c r="BV295" s="41">
        <f t="shared" si="238"/>
        <v>5.4142253887121527E-3</v>
      </c>
      <c r="BW295" s="41">
        <f t="shared" si="239"/>
        <v>-2.3318896290306972E-2</v>
      </c>
      <c r="BX295" s="47">
        <f t="shared" si="240"/>
        <v>1.4181520083731444E-3</v>
      </c>
      <c r="BY295" s="41"/>
      <c r="BZ295" s="41">
        <f t="shared" si="241"/>
        <v>-2.828450956156655E-2</v>
      </c>
      <c r="CA295" s="41">
        <f t="shared" si="242"/>
        <v>-1.1496134245624035E-2</v>
      </c>
      <c r="CB295" s="41">
        <f t="shared" si="243"/>
        <v>-7.8128908698282785E-4</v>
      </c>
      <c r="CC295" s="41">
        <f t="shared" si="244"/>
        <v>6.4402770010948745E-3</v>
      </c>
      <c r="CD295" s="41">
        <f t="shared" si="245"/>
        <v>-1.9179950067903396E-2</v>
      </c>
      <c r="CE295" s="41">
        <f t="shared" si="246"/>
        <v>-3.8611643279579499E-2</v>
      </c>
      <c r="CF295" s="41">
        <f t="shared" si="247"/>
        <v>-2.3334481887021183E-2</v>
      </c>
      <c r="CG295" s="41">
        <f t="shared" si="222"/>
        <v>1.861305850019861E-2</v>
      </c>
      <c r="CH295" s="41">
        <f t="shared" si="248"/>
        <v>2.5532046499775165E-2</v>
      </c>
      <c r="CI295" s="41">
        <f t="shared" si="249"/>
        <v>6.9712378830940292E-3</v>
      </c>
      <c r="CJ295" s="41">
        <f t="shared" si="250"/>
        <v>-1.3371736965889195E-2</v>
      </c>
      <c r="CK295" s="41">
        <f t="shared" si="251"/>
        <v>-1.2391626209215995E-2</v>
      </c>
      <c r="CL295" s="41">
        <f t="shared" si="252"/>
        <v>6.2578376366384031E-3</v>
      </c>
      <c r="CM295" s="41">
        <f t="shared" si="253"/>
        <v>1.5949117971017262E-2</v>
      </c>
      <c r="CN295" s="41">
        <f t="shared" si="254"/>
        <v>6.5604897931015559E-3</v>
      </c>
      <c r="CO295" s="41">
        <f t="shared" si="255"/>
        <v>-1.6062648394775177E-2</v>
      </c>
      <c r="CP295" s="41">
        <f t="shared" si="256"/>
        <v>2.6526754333428604E-2</v>
      </c>
      <c r="CQ295" s="41">
        <f t="shared" si="257"/>
        <v>-2.1829500917981814E-2</v>
      </c>
      <c r="CR295" s="41">
        <f t="shared" si="258"/>
        <v>-6.0855275721274846E-2</v>
      </c>
      <c r="CS295" s="41">
        <f t="shared" si="259"/>
        <v>-2.3196314206822752E-2</v>
      </c>
      <c r="CT295" s="41">
        <f t="shared" si="260"/>
        <v>-2.4868066578013538E-2</v>
      </c>
      <c r="CU295" s="41">
        <f t="shared" si="261"/>
        <v>-1.9598358068628415E-2</v>
      </c>
      <c r="CV295" s="41">
        <f t="shared" si="262"/>
        <v>-3.2840752011898846E-3</v>
      </c>
      <c r="CW295" s="41">
        <f t="shared" si="263"/>
        <v>5.4233378369327026E-2</v>
      </c>
      <c r="CX295" s="41">
        <f t="shared" si="264"/>
        <v>0</v>
      </c>
      <c r="CY295" s="41">
        <f t="shared" si="265"/>
        <v>-1.834913866819643E-2</v>
      </c>
      <c r="CZ295" s="41">
        <f t="shared" si="266"/>
        <v>-9.1622670310268564E-3</v>
      </c>
      <c r="DA295" s="41">
        <f t="shared" si="267"/>
        <v>-1.227674518688667E-2</v>
      </c>
      <c r="DB295" s="41">
        <f t="shared" si="268"/>
        <v>5.7416425676751828E-3</v>
      </c>
      <c r="DC295" s="41">
        <f t="shared" si="269"/>
        <v>-5.0204957621318283E-2</v>
      </c>
      <c r="DD295" s="41">
        <f t="shared" si="270"/>
        <v>-1.9808787290446352E-2</v>
      </c>
      <c r="DE295" s="41">
        <f t="shared" si="271"/>
        <v>5.2742617256416522E-4</v>
      </c>
      <c r="DF295" s="41">
        <f t="shared" si="272"/>
        <v>8.3041024533864645E-3</v>
      </c>
      <c r="DG295" s="41">
        <f t="shared" si="273"/>
        <v>-1.4689816092911059E-2</v>
      </c>
      <c r="DH295" s="41"/>
    </row>
    <row r="296" spans="1:112">
      <c r="A296" s="43">
        <v>42277</v>
      </c>
      <c r="B296" s="34">
        <v>8.24</v>
      </c>
      <c r="C296" s="34">
        <v>6.6045579999999999</v>
      </c>
      <c r="D296" s="34"/>
      <c r="E296" s="34">
        <v>16.389999</v>
      </c>
      <c r="F296" s="34">
        <v>412</v>
      </c>
      <c r="G296" s="34">
        <v>56.943469999999998</v>
      </c>
      <c r="H296" s="34">
        <v>12.214689</v>
      </c>
      <c r="I296" s="34">
        <v>11.04</v>
      </c>
      <c r="J296" s="34">
        <v>471.34140000000002</v>
      </c>
      <c r="K296" s="34">
        <v>1.32</v>
      </c>
      <c r="L296" s="34">
        <v>59.689999</v>
      </c>
      <c r="M296" s="34">
        <v>26.02</v>
      </c>
      <c r="N296" s="34">
        <v>38.691550999999997</v>
      </c>
      <c r="O296" s="34">
        <v>6.43</v>
      </c>
      <c r="P296" s="34">
        <v>32.330002</v>
      </c>
      <c r="Q296" s="34">
        <v>23.33</v>
      </c>
      <c r="R296" s="34">
        <v>37.919998</v>
      </c>
      <c r="S296" s="34">
        <v>71.686783000000005</v>
      </c>
      <c r="T296" s="34">
        <v>21.08</v>
      </c>
      <c r="U296" s="34"/>
      <c r="V296" s="34">
        <v>4.5514060000000001</v>
      </c>
      <c r="W296" s="34">
        <v>32.18</v>
      </c>
      <c r="X296" s="34">
        <v>25.799999</v>
      </c>
      <c r="Y296" s="34">
        <v>13.918791000000001</v>
      </c>
      <c r="Z296" s="34">
        <v>32.105742999999997</v>
      </c>
      <c r="AA296" s="34">
        <v>69.750443000000004</v>
      </c>
      <c r="AB296" s="34">
        <v>33.992752000000003</v>
      </c>
      <c r="AC296" s="34">
        <v>11.28</v>
      </c>
      <c r="AD296" s="34">
        <v>66.199996999999996</v>
      </c>
      <c r="AE296" s="34">
        <v>25.591429000000002</v>
      </c>
      <c r="AF296" s="34">
        <v>5.36</v>
      </c>
      <c r="AG296" s="34">
        <v>142.45001199999999</v>
      </c>
      <c r="AH296" s="34">
        <v>38.549056999999998</v>
      </c>
      <c r="AI296" s="34">
        <v>85.190505999999999</v>
      </c>
      <c r="AJ296" s="34">
        <v>9.8664100000000001</v>
      </c>
      <c r="AK296" s="34">
        <v>19.639999</v>
      </c>
      <c r="AL296" s="34">
        <v>1.861</v>
      </c>
      <c r="AM296" s="34">
        <v>25.208400999999999</v>
      </c>
      <c r="AN296" s="34">
        <v>25.699998999999998</v>
      </c>
      <c r="AO296" s="34">
        <v>55.714286999999999</v>
      </c>
      <c r="AP296" s="34">
        <v>5.5</v>
      </c>
      <c r="AQ296" s="34">
        <v>9.43</v>
      </c>
      <c r="AR296" s="34">
        <v>6.21</v>
      </c>
      <c r="AS296" s="34">
        <v>49.965561000000001</v>
      </c>
      <c r="AT296" s="34">
        <v>11.841343</v>
      </c>
      <c r="AU296" s="34">
        <v>10.59</v>
      </c>
      <c r="AV296" s="34">
        <v>14.218887</v>
      </c>
      <c r="AW296" s="34">
        <v>30.089310000000001</v>
      </c>
      <c r="AX296" s="34">
        <v>15.7</v>
      </c>
      <c r="AY296" s="34">
        <v>14.18</v>
      </c>
      <c r="AZ296" s="34">
        <v>64.900002000000001</v>
      </c>
      <c r="BA296" s="34">
        <v>41.830002</v>
      </c>
      <c r="BB296" s="34">
        <v>31.943209</v>
      </c>
      <c r="BC296" s="34">
        <v>26.558288999999998</v>
      </c>
      <c r="BD296" s="34"/>
      <c r="BE296" s="38"/>
      <c r="BF296" s="41">
        <f t="shared" si="223"/>
        <v>2.4571260730505542E-2</v>
      </c>
      <c r="BG296" s="41">
        <f t="shared" si="224"/>
        <v>1.5253780048723204E-2</v>
      </c>
      <c r="BH296" s="41"/>
      <c r="BI296" s="41">
        <f t="shared" si="225"/>
        <v>-2.0532183255808925E-2</v>
      </c>
      <c r="BJ296" s="41">
        <f t="shared" si="226"/>
        <v>7.2466271937581317E-2</v>
      </c>
      <c r="BK296" s="41">
        <f t="shared" si="227"/>
        <v>1.3057268047456399E-2</v>
      </c>
      <c r="BL296" s="41">
        <f t="shared" si="228"/>
        <v>7.3560339616203256E-3</v>
      </c>
      <c r="BM296" s="41">
        <f t="shared" si="229"/>
        <v>-1.8099552452396416E-3</v>
      </c>
      <c r="BN296" s="41">
        <f t="shared" si="230"/>
        <v>-4.4345935475043653E-3</v>
      </c>
      <c r="BO296" s="41">
        <f t="shared" si="231"/>
        <v>9.5310179804324935E-2</v>
      </c>
      <c r="BP296" s="41">
        <f t="shared" si="232"/>
        <v>1.675295318279019E-4</v>
      </c>
      <c r="BQ296" s="41">
        <f t="shared" si="233"/>
        <v>1.159661259519019E-2</v>
      </c>
      <c r="BR296" s="41">
        <f t="shared" si="234"/>
        <v>4.8321961903955286E-4</v>
      </c>
      <c r="BS296" s="41">
        <f t="shared" si="235"/>
        <v>1.0946160897497077E-2</v>
      </c>
      <c r="BT296" s="41">
        <f t="shared" si="236"/>
        <v>-8.9299129374406701E-3</v>
      </c>
      <c r="BU296" s="41">
        <f t="shared" si="237"/>
        <v>-2.9563005329686452E-2</v>
      </c>
      <c r="BV296" s="41">
        <f t="shared" si="238"/>
        <v>2.34801878683852E-2</v>
      </c>
      <c r="BW296" s="41">
        <f t="shared" si="239"/>
        <v>3.0268908636670007E-3</v>
      </c>
      <c r="BX296" s="47">
        <f t="shared" si="240"/>
        <v>-4.2603614736123202E-3</v>
      </c>
      <c r="BY296" s="41"/>
      <c r="BZ296" s="41">
        <f t="shared" si="241"/>
        <v>1.0193034764853949E-2</v>
      </c>
      <c r="CA296" s="41">
        <f t="shared" si="242"/>
        <v>5.6092387645105945E-3</v>
      </c>
      <c r="CB296" s="41">
        <f t="shared" si="243"/>
        <v>8.1728029961836632E-3</v>
      </c>
      <c r="CC296" s="41">
        <f t="shared" si="244"/>
        <v>1.697350765477694E-2</v>
      </c>
      <c r="CD296" s="41">
        <f t="shared" si="245"/>
        <v>3.3067519904995034E-2</v>
      </c>
      <c r="CE296" s="41">
        <f t="shared" si="246"/>
        <v>1.3345010114807791E-2</v>
      </c>
      <c r="CF296" s="41">
        <f t="shared" si="247"/>
        <v>6.7227993251964867E-3</v>
      </c>
      <c r="CG296" s="41">
        <f t="shared" si="222"/>
        <v>-1.0109605900553721E-2</v>
      </c>
      <c r="CH296" s="41">
        <f t="shared" si="248"/>
        <v>2.3537583466408232E-2</v>
      </c>
      <c r="CI296" s="41">
        <f t="shared" si="249"/>
        <v>6.9229369010206532E-3</v>
      </c>
      <c r="CJ296" s="41">
        <f t="shared" si="250"/>
        <v>3.0305349495329058E-2</v>
      </c>
      <c r="CK296" s="41">
        <f t="shared" si="251"/>
        <v>1.4851799625839993E-2</v>
      </c>
      <c r="CL296" s="41">
        <f t="shared" si="252"/>
        <v>1.2635651359534801E-2</v>
      </c>
      <c r="CM296" s="41">
        <f t="shared" si="253"/>
        <v>-6.9680887543615254E-3</v>
      </c>
      <c r="CN296" s="41">
        <f t="shared" si="254"/>
        <v>-7.9719623725644125E-3</v>
      </c>
      <c r="CO296" s="41">
        <f t="shared" si="255"/>
        <v>-3.6985726717042651E-2</v>
      </c>
      <c r="CP296" s="41">
        <f t="shared" si="256"/>
        <v>-2.5989264398424732E-2</v>
      </c>
      <c r="CQ296" s="41">
        <f t="shared" si="257"/>
        <v>0</v>
      </c>
      <c r="CR296" s="41">
        <f t="shared" si="258"/>
        <v>7.8125008262870509E-3</v>
      </c>
      <c r="CS296" s="41">
        <f t="shared" si="259"/>
        <v>7.9288399004321386E-3</v>
      </c>
      <c r="CT296" s="41">
        <f t="shared" si="260"/>
        <v>-1.0850016024065705E-2</v>
      </c>
      <c r="CU296" s="41">
        <f t="shared" si="261"/>
        <v>-1.786700182842442E-2</v>
      </c>
      <c r="CV296" s="41">
        <f t="shared" si="262"/>
        <v>2.11561999673117E-2</v>
      </c>
      <c r="CW296" s="41">
        <f t="shared" si="263"/>
        <v>1.3847893430137032E-2</v>
      </c>
      <c r="CX296" s="41">
        <f t="shared" si="264"/>
        <v>1.4297666686857176E-2</v>
      </c>
      <c r="CY296" s="41">
        <f t="shared" si="265"/>
        <v>-1.9635974516858962E-2</v>
      </c>
      <c r="CZ296" s="41">
        <f t="shared" si="266"/>
        <v>-6.5778166987984742E-4</v>
      </c>
      <c r="DA296" s="41">
        <f t="shared" si="267"/>
        <v>2.5805577752212719E-2</v>
      </c>
      <c r="DB296" s="41">
        <f t="shared" si="268"/>
        <v>-1.2730746467982078E-3</v>
      </c>
      <c r="DC296" s="41">
        <f t="shared" si="269"/>
        <v>2.7888829298771001E-2</v>
      </c>
      <c r="DD296" s="41">
        <f t="shared" si="270"/>
        <v>1.4277120005312944E-2</v>
      </c>
      <c r="DE296" s="41">
        <f t="shared" si="271"/>
        <v>9.7871477565872972E-2</v>
      </c>
      <c r="DF296" s="41">
        <f t="shared" si="272"/>
        <v>2.2020362398697438E-2</v>
      </c>
      <c r="DG296" s="41">
        <f t="shared" si="273"/>
        <v>1.9418034914770746E-2</v>
      </c>
      <c r="DH296" s="41"/>
    </row>
    <row r="297" spans="1:112">
      <c r="A297" s="43">
        <v>42278</v>
      </c>
      <c r="B297" s="34">
        <v>8.0299999999999994</v>
      </c>
      <c r="C297" s="34">
        <v>6.775112</v>
      </c>
      <c r="D297" s="34"/>
      <c r="E297" s="34">
        <v>16.91</v>
      </c>
      <c r="F297" s="34">
        <v>396.79998799999998</v>
      </c>
      <c r="G297" s="34">
        <v>57.432858000000003</v>
      </c>
      <c r="H297" s="34">
        <v>12.513094000000001</v>
      </c>
      <c r="I297" s="34">
        <v>11.4</v>
      </c>
      <c r="J297" s="34">
        <v>501.71673600000003</v>
      </c>
      <c r="K297" s="34">
        <v>1.2</v>
      </c>
      <c r="L297" s="34">
        <v>60.93</v>
      </c>
      <c r="M297" s="34">
        <v>26.24</v>
      </c>
      <c r="N297" s="34">
        <v>39.243091999999997</v>
      </c>
      <c r="O297" s="34">
        <v>6.51</v>
      </c>
      <c r="P297" s="34">
        <v>31.469999000000001</v>
      </c>
      <c r="Q297" s="34">
        <v>21.290001</v>
      </c>
      <c r="R297" s="34">
        <v>38.689999</v>
      </c>
      <c r="S297" s="34">
        <v>72.873694999999998</v>
      </c>
      <c r="T297" s="34">
        <v>20.85</v>
      </c>
      <c r="U297" s="34"/>
      <c r="V297" s="34">
        <v>4.6809200000000004</v>
      </c>
      <c r="W297" s="34">
        <v>32.93</v>
      </c>
      <c r="X297" s="34">
        <v>25.9</v>
      </c>
      <c r="Y297" s="34">
        <v>14.201851</v>
      </c>
      <c r="Z297" s="34">
        <v>32.581932000000002</v>
      </c>
      <c r="AA297" s="34">
        <v>71.836303999999998</v>
      </c>
      <c r="AB297" s="34">
        <v>34.258465000000001</v>
      </c>
      <c r="AC297" s="34">
        <v>11.33</v>
      </c>
      <c r="AD297" s="34">
        <v>69.970000999999996</v>
      </c>
      <c r="AE297" s="34">
        <v>25.777277000000002</v>
      </c>
      <c r="AF297" s="34">
        <v>5.37</v>
      </c>
      <c r="AG297" s="34">
        <v>156.800003</v>
      </c>
      <c r="AH297" s="34">
        <v>39.644981000000001</v>
      </c>
      <c r="AI297" s="34">
        <v>85.239349000000004</v>
      </c>
      <c r="AJ297" s="34">
        <v>9.7131190000000007</v>
      </c>
      <c r="AK297" s="34">
        <v>19.190000999999999</v>
      </c>
      <c r="AL297" s="34">
        <v>1.89</v>
      </c>
      <c r="AM297" s="34">
        <v>25.582332999999998</v>
      </c>
      <c r="AN297" s="34">
        <v>27.6</v>
      </c>
      <c r="AO297" s="34">
        <v>55.685715000000002</v>
      </c>
      <c r="AP297" s="34">
        <v>5.43</v>
      </c>
      <c r="AQ297" s="34">
        <v>9.23</v>
      </c>
      <c r="AR297" s="34">
        <v>6.46</v>
      </c>
      <c r="AS297" s="34">
        <v>51.536181999999997</v>
      </c>
      <c r="AT297" s="34">
        <v>11.841343</v>
      </c>
      <c r="AU297" s="34">
        <v>11.88</v>
      </c>
      <c r="AV297" s="34">
        <v>14.443396999999999</v>
      </c>
      <c r="AW297" s="34">
        <v>29.946107999999999</v>
      </c>
      <c r="AX297" s="34">
        <v>15.82</v>
      </c>
      <c r="AY297" s="34">
        <v>14.83</v>
      </c>
      <c r="AZ297" s="34">
        <v>67.129997000000003</v>
      </c>
      <c r="BA297" s="34">
        <v>41.029998999999997</v>
      </c>
      <c r="BB297" s="34">
        <v>32.320884999999997</v>
      </c>
      <c r="BC297" s="34">
        <v>26.760662</v>
      </c>
      <c r="BD297" s="34"/>
      <c r="BE297" s="38"/>
      <c r="BF297" s="41">
        <f t="shared" si="223"/>
        <v>-2.5815815962710185E-2</v>
      </c>
      <c r="BG297" s="41">
        <f t="shared" si="224"/>
        <v>2.549588126008134E-2</v>
      </c>
      <c r="BH297" s="41"/>
      <c r="BI297" s="41">
        <f t="shared" si="225"/>
        <v>3.1233831167565288E-2</v>
      </c>
      <c r="BJ297" s="41">
        <f t="shared" si="226"/>
        <v>-3.759100418074468E-2</v>
      </c>
      <c r="BK297" s="41">
        <f t="shared" si="227"/>
        <v>8.5575572343861497E-3</v>
      </c>
      <c r="BL297" s="41">
        <f t="shared" si="228"/>
        <v>2.4136372155832982E-2</v>
      </c>
      <c r="BM297" s="41">
        <f t="shared" si="229"/>
        <v>3.2088314551500664E-2</v>
      </c>
      <c r="BN297" s="41">
        <f t="shared" si="230"/>
        <v>6.2453017304091904E-2</v>
      </c>
      <c r="BO297" s="41">
        <f t="shared" si="231"/>
        <v>-9.5310179804324893E-2</v>
      </c>
      <c r="BP297" s="41">
        <f t="shared" si="232"/>
        <v>2.0561178833069609E-2</v>
      </c>
      <c r="BQ297" s="41">
        <f t="shared" si="233"/>
        <v>8.4194909915289353E-3</v>
      </c>
      <c r="BR297" s="41">
        <f t="shared" si="234"/>
        <v>1.4154172951671189E-2</v>
      </c>
      <c r="BS297" s="41">
        <f t="shared" si="235"/>
        <v>1.2364917970949935E-2</v>
      </c>
      <c r="BT297" s="41">
        <f t="shared" si="236"/>
        <v>-2.6960974299367276E-2</v>
      </c>
      <c r="BU297" s="41">
        <f t="shared" si="237"/>
        <v>-9.150256015754292E-2</v>
      </c>
      <c r="BV297" s="41">
        <f t="shared" si="238"/>
        <v>2.0102518221745608E-2</v>
      </c>
      <c r="BW297" s="41">
        <f t="shared" si="239"/>
        <v>1.6421344038781652E-2</v>
      </c>
      <c r="BX297" s="47">
        <f t="shared" si="240"/>
        <v>-1.0970775428350966E-2</v>
      </c>
      <c r="BY297" s="41"/>
      <c r="BZ297" s="41">
        <f t="shared" si="241"/>
        <v>2.8058475588777398E-2</v>
      </c>
      <c r="CA297" s="41">
        <f t="shared" si="242"/>
        <v>2.303895482403585E-2</v>
      </c>
      <c r="CB297" s="41">
        <f t="shared" si="243"/>
        <v>3.868515537611058E-3</v>
      </c>
      <c r="CC297" s="41">
        <f t="shared" si="244"/>
        <v>2.0132510538774052E-2</v>
      </c>
      <c r="CD297" s="41">
        <f t="shared" si="245"/>
        <v>1.4722977809008038E-2</v>
      </c>
      <c r="CE297" s="41">
        <f t="shared" si="246"/>
        <v>2.9466203073211669E-2</v>
      </c>
      <c r="CF297" s="41">
        <f t="shared" si="247"/>
        <v>7.7863620353245252E-3</v>
      </c>
      <c r="CG297" s="41">
        <f t="shared" si="222"/>
        <v>1.4291962478032456E-2</v>
      </c>
      <c r="CH297" s="41">
        <f t="shared" si="248"/>
        <v>5.5386175423903755E-2</v>
      </c>
      <c r="CI297" s="41">
        <f t="shared" si="249"/>
        <v>7.235876678837099E-3</v>
      </c>
      <c r="CJ297" s="41">
        <f t="shared" si="250"/>
        <v>1.8639334380627327E-3</v>
      </c>
      <c r="CK297" s="41">
        <f t="shared" si="251"/>
        <v>9.5979981864962552E-2</v>
      </c>
      <c r="CL297" s="41">
        <f t="shared" si="252"/>
        <v>2.803271949873113E-2</v>
      </c>
      <c r="CM297" s="41">
        <f t="shared" si="253"/>
        <v>5.73174240360537E-4</v>
      </c>
      <c r="CN297" s="41">
        <f t="shared" si="254"/>
        <v>-1.5658612843353018E-2</v>
      </c>
      <c r="CO297" s="41">
        <f t="shared" si="255"/>
        <v>-2.3178889879740192E-2</v>
      </c>
      <c r="CP297" s="41">
        <f t="shared" si="256"/>
        <v>1.5462851411437219E-2</v>
      </c>
      <c r="CQ297" s="41">
        <f t="shared" si="257"/>
        <v>1.4724684080721175E-2</v>
      </c>
      <c r="CR297" s="41">
        <f t="shared" si="258"/>
        <v>7.1324819732436845E-2</v>
      </c>
      <c r="CS297" s="41">
        <f t="shared" si="259"/>
        <v>-5.129623000637043E-4</v>
      </c>
      <c r="CT297" s="41">
        <f t="shared" si="260"/>
        <v>-1.2808958292581248E-2</v>
      </c>
      <c r="CU297" s="41">
        <f t="shared" si="261"/>
        <v>-2.1437048130605294E-2</v>
      </c>
      <c r="CV297" s="41">
        <f t="shared" si="262"/>
        <v>3.9468421849123046E-2</v>
      </c>
      <c r="CW297" s="41">
        <f t="shared" si="263"/>
        <v>3.0950135984337532E-2</v>
      </c>
      <c r="CX297" s="41">
        <f t="shared" si="264"/>
        <v>0</v>
      </c>
      <c r="CY297" s="41">
        <f t="shared" si="265"/>
        <v>0.11494615432118381</v>
      </c>
      <c r="CZ297" s="41">
        <f t="shared" si="266"/>
        <v>1.5666203835738898E-2</v>
      </c>
      <c r="DA297" s="41">
        <f t="shared" si="267"/>
        <v>-4.7705929719401002E-3</v>
      </c>
      <c r="DB297" s="41">
        <f t="shared" si="268"/>
        <v>7.6142499852454399E-3</v>
      </c>
      <c r="DC297" s="41">
        <f t="shared" si="269"/>
        <v>4.4819635045859327E-2</v>
      </c>
      <c r="DD297" s="41">
        <f t="shared" si="270"/>
        <v>3.3783338734565745E-2</v>
      </c>
      <c r="DE297" s="41">
        <f t="shared" si="271"/>
        <v>-1.9310351184996685E-2</v>
      </c>
      <c r="DF297" s="41">
        <f t="shared" si="272"/>
        <v>1.1754008333057087E-2</v>
      </c>
      <c r="DG297" s="41">
        <f t="shared" si="273"/>
        <v>7.5910710171426072E-3</v>
      </c>
      <c r="DH297" s="41"/>
    </row>
    <row r="298" spans="1:112">
      <c r="A298" s="43">
        <v>42279</v>
      </c>
      <c r="B298" s="34">
        <v>8.49</v>
      </c>
      <c r="C298" s="34">
        <v>6.4634099999999997</v>
      </c>
      <c r="D298" s="34"/>
      <c r="E298" s="34">
        <v>15.87</v>
      </c>
      <c r="F298" s="34">
        <v>403.60000600000001</v>
      </c>
      <c r="G298" s="34">
        <v>54.136467000000003</v>
      </c>
      <c r="H298" s="34">
        <v>12.105274</v>
      </c>
      <c r="I298" s="34">
        <v>10.36</v>
      </c>
      <c r="J298" s="34">
        <v>460.86712599999998</v>
      </c>
      <c r="K298" s="34">
        <v>1.1599999999999999</v>
      </c>
      <c r="L298" s="34">
        <v>61.619999</v>
      </c>
      <c r="M298" s="34">
        <v>25.280000999999999</v>
      </c>
      <c r="N298" s="34">
        <v>38.738297000000003</v>
      </c>
      <c r="O298" s="34">
        <v>6.38</v>
      </c>
      <c r="P298" s="34">
        <v>30.98</v>
      </c>
      <c r="Q298" s="34">
        <v>18.43</v>
      </c>
      <c r="R298" s="34">
        <v>39.470001000000003</v>
      </c>
      <c r="S298" s="34">
        <v>71.536063999999996</v>
      </c>
      <c r="T298" s="34">
        <v>20.77</v>
      </c>
      <c r="U298" s="34"/>
      <c r="V298" s="34">
        <v>4.5976619999999997</v>
      </c>
      <c r="W298" s="34">
        <v>32.68</v>
      </c>
      <c r="X298" s="34">
        <v>26.07</v>
      </c>
      <c r="Y298" s="34">
        <v>13.684533999999999</v>
      </c>
      <c r="Z298" s="34">
        <v>31.871818999999999</v>
      </c>
      <c r="AA298" s="34">
        <v>70.209213000000005</v>
      </c>
      <c r="AB298" s="34">
        <v>33.603656999999998</v>
      </c>
      <c r="AC298" s="34">
        <v>11.77</v>
      </c>
      <c r="AD298" s="34">
        <v>63.93</v>
      </c>
      <c r="AE298" s="34">
        <v>25.071048999999999</v>
      </c>
      <c r="AF298" s="34">
        <v>5.2</v>
      </c>
      <c r="AG298" s="34">
        <v>144.89999399999999</v>
      </c>
      <c r="AH298" s="34">
        <v>38.658648999999997</v>
      </c>
      <c r="AI298" s="34">
        <v>85.024512999999999</v>
      </c>
      <c r="AJ298" s="34">
        <v>9.5969890000000007</v>
      </c>
      <c r="AK298" s="34">
        <v>19.030000999999999</v>
      </c>
      <c r="AL298" s="34">
        <v>1.89</v>
      </c>
      <c r="AM298" s="34">
        <v>24.852709000000001</v>
      </c>
      <c r="AN298" s="34">
        <v>26.300001000000002</v>
      </c>
      <c r="AO298" s="34">
        <v>54.828570999999997</v>
      </c>
      <c r="AP298" s="34">
        <v>5.18</v>
      </c>
      <c r="AQ298" s="34">
        <v>8.84</v>
      </c>
      <c r="AR298" s="34">
        <v>6.23</v>
      </c>
      <c r="AS298" s="34">
        <v>49.818309999999997</v>
      </c>
      <c r="AT298" s="34">
        <v>11.626552</v>
      </c>
      <c r="AU298" s="34">
        <v>13.3</v>
      </c>
      <c r="AV298" s="34">
        <v>14.508877999999999</v>
      </c>
      <c r="AW298" s="34">
        <v>28.345621000000001</v>
      </c>
      <c r="AX298" s="34">
        <v>16.610001</v>
      </c>
      <c r="AY298" s="34">
        <v>13.74</v>
      </c>
      <c r="AZ298" s="34">
        <v>64.830001999999993</v>
      </c>
      <c r="BA298" s="34">
        <v>42.48</v>
      </c>
      <c r="BB298" s="34">
        <v>31.953150000000001</v>
      </c>
      <c r="BC298" s="34">
        <v>25.748821</v>
      </c>
      <c r="BD298" s="34"/>
      <c r="BE298" s="38"/>
      <c r="BF298" s="41">
        <f t="shared" si="223"/>
        <v>5.5704472364585651E-2</v>
      </c>
      <c r="BG298" s="41">
        <f t="shared" si="224"/>
        <v>-4.7098855693911555E-2</v>
      </c>
      <c r="BH298" s="41"/>
      <c r="BI298" s="41">
        <f t="shared" si="225"/>
        <v>-6.3474628372171327E-2</v>
      </c>
      <c r="BJ298" s="41">
        <f t="shared" si="226"/>
        <v>1.6991958176876279E-2</v>
      </c>
      <c r="BK298" s="41">
        <f t="shared" si="227"/>
        <v>-5.9108553254131925E-2</v>
      </c>
      <c r="BL298" s="41">
        <f t="shared" si="228"/>
        <v>-3.3134390633499107E-2</v>
      </c>
      <c r="BM298" s="41">
        <f t="shared" si="229"/>
        <v>-9.5661118569112844E-2</v>
      </c>
      <c r="BN298" s="41">
        <f t="shared" si="230"/>
        <v>-8.4925917999154193E-2</v>
      </c>
      <c r="BO298" s="41">
        <f t="shared" si="231"/>
        <v>-3.3901551675681339E-2</v>
      </c>
      <c r="BP298" s="41">
        <f t="shared" si="232"/>
        <v>1.126081267962149E-2</v>
      </c>
      <c r="BQ298" s="41">
        <f t="shared" si="233"/>
        <v>-3.7271355240270379E-2</v>
      </c>
      <c r="BR298" s="41">
        <f t="shared" si="234"/>
        <v>-1.2946731457550877E-2</v>
      </c>
      <c r="BS298" s="41">
        <f t="shared" si="235"/>
        <v>-2.0171358863779312E-2</v>
      </c>
      <c r="BT298" s="41">
        <f t="shared" si="236"/>
        <v>-1.5692844311297541E-2</v>
      </c>
      <c r="BU298" s="41">
        <f t="shared" si="237"/>
        <v>-0.14425775419406375</v>
      </c>
      <c r="BV298" s="41">
        <f t="shared" si="238"/>
        <v>1.9959772144504156E-2</v>
      </c>
      <c r="BW298" s="41">
        <f t="shared" si="239"/>
        <v>-1.8526022989009929E-2</v>
      </c>
      <c r="BX298" s="47">
        <f t="shared" si="240"/>
        <v>-3.8443103567896274E-3</v>
      </c>
      <c r="BY298" s="41"/>
      <c r="BZ298" s="41">
        <f t="shared" si="241"/>
        <v>-1.7946758389439699E-2</v>
      </c>
      <c r="CA298" s="41">
        <f t="shared" si="242"/>
        <v>-7.620826396470784E-3</v>
      </c>
      <c r="CB298" s="41">
        <f t="shared" si="243"/>
        <v>6.5422592399182614E-3</v>
      </c>
      <c r="CC298" s="41">
        <f t="shared" si="244"/>
        <v>-3.7106018193550964E-2</v>
      </c>
      <c r="CD298" s="41">
        <f t="shared" si="245"/>
        <v>-2.2035699179675978E-2</v>
      </c>
      <c r="CE298" s="41">
        <f t="shared" si="246"/>
        <v>-2.2910433272118703E-2</v>
      </c>
      <c r="CF298" s="41">
        <f t="shared" si="247"/>
        <v>-1.9298787123256864E-2</v>
      </c>
      <c r="CG298" s="41">
        <f t="shared" si="222"/>
        <v>2.6360669691068633E-2</v>
      </c>
      <c r="CH298" s="41">
        <f t="shared" si="248"/>
        <v>-9.0277858271009065E-2</v>
      </c>
      <c r="CI298" s="41">
        <f t="shared" si="249"/>
        <v>-2.7779613282388815E-2</v>
      </c>
      <c r="CJ298" s="41">
        <f t="shared" si="250"/>
        <v>-3.216928293339167E-2</v>
      </c>
      <c r="CK298" s="41">
        <f t="shared" si="251"/>
        <v>-7.8927319130192117E-2</v>
      </c>
      <c r="CL298" s="41">
        <f t="shared" si="252"/>
        <v>-2.5193829981593176E-2</v>
      </c>
      <c r="CM298" s="41">
        <f t="shared" si="253"/>
        <v>-2.5235667920332477E-3</v>
      </c>
      <c r="CN298" s="41">
        <f t="shared" si="254"/>
        <v>-1.2028042523365524E-2</v>
      </c>
      <c r="CO298" s="41">
        <f t="shared" si="255"/>
        <v>-8.3726282734172385E-3</v>
      </c>
      <c r="CP298" s="41">
        <f t="shared" si="256"/>
        <v>0</v>
      </c>
      <c r="CQ298" s="41">
        <f t="shared" si="257"/>
        <v>-2.8935235371993665E-2</v>
      </c>
      <c r="CR298" s="41">
        <f t="shared" si="258"/>
        <v>-4.8246795516572481E-2</v>
      </c>
      <c r="CS298" s="41">
        <f t="shared" si="259"/>
        <v>-1.5512224143522855E-2</v>
      </c>
      <c r="CT298" s="41">
        <f t="shared" si="260"/>
        <v>-4.7134077674452372E-2</v>
      </c>
      <c r="CU298" s="41">
        <f t="shared" si="261"/>
        <v>-4.3172171865208782E-2</v>
      </c>
      <c r="CV298" s="41">
        <f t="shared" si="262"/>
        <v>-3.6252984995148674E-2</v>
      </c>
      <c r="CW298" s="41">
        <f t="shared" si="263"/>
        <v>-3.3901536955524517E-2</v>
      </c>
      <c r="CX298" s="41">
        <f t="shared" si="264"/>
        <v>-1.8305604138610519E-2</v>
      </c>
      <c r="CY298" s="41">
        <f t="shared" si="265"/>
        <v>0.11290772129320926</v>
      </c>
      <c r="CZ298" s="41">
        <f t="shared" si="266"/>
        <v>4.5233828188271921E-3</v>
      </c>
      <c r="DA298" s="41">
        <f t="shared" si="267"/>
        <v>-5.4926810038572194E-2</v>
      </c>
      <c r="DB298" s="41">
        <f t="shared" si="268"/>
        <v>4.873002149038981E-2</v>
      </c>
      <c r="DC298" s="41">
        <f t="shared" si="269"/>
        <v>-7.6340869355637456E-2</v>
      </c>
      <c r="DD298" s="41">
        <f t="shared" si="270"/>
        <v>-3.4862503224431705E-2</v>
      </c>
      <c r="DE298" s="41">
        <f t="shared" si="271"/>
        <v>3.472989485199935E-2</v>
      </c>
      <c r="DF298" s="41">
        <f t="shared" si="272"/>
        <v>-1.1442848190733081E-2</v>
      </c>
      <c r="DG298" s="41">
        <f t="shared" si="273"/>
        <v>-3.8544133715835142E-2</v>
      </c>
      <c r="DH298" s="41"/>
    </row>
    <row r="299" spans="1:112">
      <c r="A299" s="43">
        <v>42282</v>
      </c>
      <c r="B299" s="34">
        <v>8.68</v>
      </c>
      <c r="C299" s="34">
        <v>6.4340020000000004</v>
      </c>
      <c r="D299" s="34"/>
      <c r="E299" s="34">
        <v>13.13</v>
      </c>
      <c r="F299" s="34">
        <v>431.20001200000002</v>
      </c>
      <c r="G299" s="34">
        <v>51.458717</v>
      </c>
      <c r="H299" s="34">
        <v>12.055540000000001</v>
      </c>
      <c r="I299" s="34">
        <v>10.18</v>
      </c>
      <c r="J299" s="34">
        <v>445.15576199999998</v>
      </c>
      <c r="K299" s="34">
        <v>1.1499999999999999</v>
      </c>
      <c r="L299" s="34">
        <v>62.439999</v>
      </c>
      <c r="M299" s="34">
        <v>24.610001</v>
      </c>
      <c r="N299" s="34">
        <v>38.317627000000002</v>
      </c>
      <c r="O299" s="34">
        <v>6.26</v>
      </c>
      <c r="P299" s="34">
        <v>30.66</v>
      </c>
      <c r="Q299" s="34">
        <v>17.879999000000002</v>
      </c>
      <c r="R299" s="34">
        <v>39.360000999999997</v>
      </c>
      <c r="S299" s="34">
        <v>70.151306000000005</v>
      </c>
      <c r="T299" s="34">
        <v>20.58</v>
      </c>
      <c r="U299" s="34"/>
      <c r="V299" s="34">
        <v>4.4496479999999998</v>
      </c>
      <c r="W299" s="34">
        <v>32.490001999999997</v>
      </c>
      <c r="X299" s="34">
        <v>26.379999000000002</v>
      </c>
      <c r="Y299" s="34">
        <v>13.713813999999999</v>
      </c>
      <c r="Z299" s="34">
        <v>31.420691000000001</v>
      </c>
      <c r="AA299" s="34">
        <v>68.073181000000005</v>
      </c>
      <c r="AB299" s="34">
        <v>33.186118999999998</v>
      </c>
      <c r="AC299" s="34">
        <v>11.68</v>
      </c>
      <c r="AD299" s="34">
        <v>61.23</v>
      </c>
      <c r="AE299" s="34">
        <v>24.996711999999999</v>
      </c>
      <c r="AF299" s="34">
        <v>5.0599999999999996</v>
      </c>
      <c r="AG299" s="34">
        <v>140.35000600000001</v>
      </c>
      <c r="AH299" s="34">
        <v>38.549056999999998</v>
      </c>
      <c r="AI299" s="34">
        <v>84.995223999999993</v>
      </c>
      <c r="AJ299" s="34">
        <v>9.4111799999999999</v>
      </c>
      <c r="AK299" s="34">
        <v>18.98</v>
      </c>
      <c r="AL299" s="34">
        <v>1.93</v>
      </c>
      <c r="AM299" s="34">
        <v>24.624706</v>
      </c>
      <c r="AN299" s="34">
        <v>25.4</v>
      </c>
      <c r="AO299" s="34">
        <v>54.605713000000002</v>
      </c>
      <c r="AP299" s="34">
        <v>5.12</v>
      </c>
      <c r="AQ299" s="34">
        <v>8.75</v>
      </c>
      <c r="AR299" s="34">
        <v>6.27</v>
      </c>
      <c r="AS299" s="34">
        <v>50.309134999999998</v>
      </c>
      <c r="AT299" s="34">
        <v>11.505148999999999</v>
      </c>
      <c r="AU299" s="34">
        <v>13.08</v>
      </c>
      <c r="AV299" s="34">
        <v>14.499523</v>
      </c>
      <c r="AW299" s="34">
        <v>28.690992000000001</v>
      </c>
      <c r="AX299" s="34">
        <v>17.059999000000001</v>
      </c>
      <c r="AY299" s="34">
        <v>13.01</v>
      </c>
      <c r="AZ299" s="34">
        <v>63.759998000000003</v>
      </c>
      <c r="BA299" s="34">
        <v>44.75</v>
      </c>
      <c r="BB299" s="34">
        <v>31.684801</v>
      </c>
      <c r="BC299" s="34">
        <v>25.122446</v>
      </c>
      <c r="BD299" s="34"/>
      <c r="BE299" s="38"/>
      <c r="BF299" s="41">
        <f t="shared" si="223"/>
        <v>2.213252834900279E-2</v>
      </c>
      <c r="BG299" s="41">
        <f t="shared" si="224"/>
        <v>-4.5603026351221298E-3</v>
      </c>
      <c r="BH299" s="41"/>
      <c r="BI299" s="41">
        <f t="shared" si="225"/>
        <v>-0.18953084622361283</v>
      </c>
      <c r="BJ299" s="41">
        <f t="shared" si="226"/>
        <v>6.614774407844265E-2</v>
      </c>
      <c r="BK299" s="41">
        <f t="shared" si="227"/>
        <v>-5.0728150758278398E-2</v>
      </c>
      <c r="BL299" s="41">
        <f t="shared" si="228"/>
        <v>-4.1169200876459422E-3</v>
      </c>
      <c r="BM299" s="41">
        <f t="shared" si="229"/>
        <v>-1.752722570896028E-2</v>
      </c>
      <c r="BN299" s="41">
        <f t="shared" si="230"/>
        <v>-3.468552362810836E-2</v>
      </c>
      <c r="BO299" s="41">
        <f t="shared" si="231"/>
        <v>-8.6580627431145415E-3</v>
      </c>
      <c r="BP299" s="41">
        <f t="shared" si="232"/>
        <v>1.3219602691831995E-2</v>
      </c>
      <c r="BQ299" s="41">
        <f t="shared" si="233"/>
        <v>-2.6860703798765474E-2</v>
      </c>
      <c r="BR299" s="41">
        <f t="shared" si="234"/>
        <v>-1.0918671983141172E-2</v>
      </c>
      <c r="BS299" s="41">
        <f t="shared" si="235"/>
        <v>-1.8987912244691343E-2</v>
      </c>
      <c r="BT299" s="41">
        <f t="shared" si="236"/>
        <v>-1.0382961545054508E-2</v>
      </c>
      <c r="BU299" s="41">
        <f t="shared" si="237"/>
        <v>-3.0297057864776947E-2</v>
      </c>
      <c r="BV299" s="41">
        <f t="shared" si="238"/>
        <v>-2.7908174198971571E-3</v>
      </c>
      <c r="BW299" s="41">
        <f t="shared" si="239"/>
        <v>-1.9547290521740424E-2</v>
      </c>
      <c r="BX299" s="47">
        <f t="shared" si="240"/>
        <v>-9.1899074821174195E-3</v>
      </c>
      <c r="BY299" s="41"/>
      <c r="BZ299" s="41">
        <f t="shared" si="241"/>
        <v>-3.2722921491250959E-2</v>
      </c>
      <c r="CA299" s="41">
        <f t="shared" si="242"/>
        <v>-5.8308587533928832E-3</v>
      </c>
      <c r="CB299" s="41">
        <f t="shared" si="243"/>
        <v>1.1820881436251816E-2</v>
      </c>
      <c r="CC299" s="41">
        <f t="shared" si="244"/>
        <v>2.1373559563976794E-3</v>
      </c>
      <c r="CD299" s="41">
        <f t="shared" si="245"/>
        <v>-1.4255577472999022E-2</v>
      </c>
      <c r="CE299" s="41">
        <f t="shared" si="246"/>
        <v>-3.0896224062884038E-2</v>
      </c>
      <c r="CF299" s="41">
        <f t="shared" si="247"/>
        <v>-1.2503214248686145E-2</v>
      </c>
      <c r="CG299" s="41">
        <f t="shared" si="222"/>
        <v>-2.7195742808490055E-2</v>
      </c>
      <c r="CH299" s="41">
        <f t="shared" si="248"/>
        <v>-4.3151469288772337E-2</v>
      </c>
      <c r="CI299" s="41">
        <f t="shared" si="249"/>
        <v>-2.9694579161755096E-3</v>
      </c>
      <c r="CJ299" s="41">
        <f t="shared" si="250"/>
        <v>-2.7292142288007623E-2</v>
      </c>
      <c r="CK299" s="41">
        <f t="shared" si="251"/>
        <v>-3.1904462360610446E-2</v>
      </c>
      <c r="CL299" s="41">
        <f t="shared" si="252"/>
        <v>-2.8388895171378606E-3</v>
      </c>
      <c r="CM299" s="41">
        <f t="shared" si="253"/>
        <v>-3.445364733123786E-4</v>
      </c>
      <c r="CN299" s="41">
        <f t="shared" si="254"/>
        <v>-1.9551059195542564E-2</v>
      </c>
      <c r="CO299" s="41">
        <f t="shared" si="255"/>
        <v>-2.6309406748822798E-3</v>
      </c>
      <c r="CP299" s="41">
        <f t="shared" si="256"/>
        <v>2.0943173845243173E-2</v>
      </c>
      <c r="CQ299" s="41">
        <f t="shared" si="257"/>
        <v>-9.2165127849546166E-3</v>
      </c>
      <c r="CR299" s="41">
        <f t="shared" si="258"/>
        <v>-3.4819803182041024E-2</v>
      </c>
      <c r="CS299" s="41">
        <f t="shared" si="259"/>
        <v>-4.0729157249456216E-3</v>
      </c>
      <c r="CT299" s="41">
        <f t="shared" si="260"/>
        <v>-1.165061721997525E-2</v>
      </c>
      <c r="CU299" s="41">
        <f t="shared" si="261"/>
        <v>-1.0233176280028969E-2</v>
      </c>
      <c r="CV299" s="41">
        <f t="shared" si="262"/>
        <v>6.4000218454675047E-3</v>
      </c>
      <c r="CW299" s="41">
        <f t="shared" si="263"/>
        <v>9.8040838154691227E-3</v>
      </c>
      <c r="CX299" s="41">
        <f t="shared" si="264"/>
        <v>-1.0496773644330427E-2</v>
      </c>
      <c r="CY299" s="41">
        <f t="shared" si="265"/>
        <v>-1.6679689198655537E-2</v>
      </c>
      <c r="CZ299" s="41">
        <f t="shared" si="266"/>
        <v>-6.4498559050603864E-4</v>
      </c>
      <c r="DA299" s="41">
        <f t="shared" si="267"/>
        <v>1.2110649740877198E-2</v>
      </c>
      <c r="DB299" s="41">
        <f t="shared" si="268"/>
        <v>2.67314996169866E-2</v>
      </c>
      <c r="DC299" s="41">
        <f t="shared" si="269"/>
        <v>-5.4592994269789405E-2</v>
      </c>
      <c r="DD299" s="41">
        <f t="shared" si="270"/>
        <v>-1.664248692248833E-2</v>
      </c>
      <c r="DE299" s="41">
        <f t="shared" si="271"/>
        <v>5.2058067787181118E-2</v>
      </c>
      <c r="DF299" s="41">
        <f t="shared" si="272"/>
        <v>-8.433665331659122E-3</v>
      </c>
      <c r="DG299" s="41">
        <f t="shared" si="273"/>
        <v>-2.4627130182690748E-2</v>
      </c>
      <c r="DH299" s="41"/>
    </row>
    <row r="300" spans="1:112">
      <c r="A300" s="43">
        <v>42283</v>
      </c>
      <c r="B300" s="34">
        <v>8.4700000000000006</v>
      </c>
      <c r="C300" s="34">
        <v>6.3869540000000002</v>
      </c>
      <c r="D300" s="34"/>
      <c r="E300" s="34">
        <v>12.49</v>
      </c>
      <c r="F300" s="34">
        <v>11.81</v>
      </c>
      <c r="G300" s="34">
        <v>52.465183000000003</v>
      </c>
      <c r="H300" s="34">
        <v>11.936178999999999</v>
      </c>
      <c r="I300" s="34">
        <v>10.43</v>
      </c>
      <c r="J300" s="34">
        <v>427.34951799999999</v>
      </c>
      <c r="K300" s="34">
        <v>1.1100000000000001</v>
      </c>
      <c r="L300" s="34">
        <v>63.98</v>
      </c>
      <c r="M300" s="34">
        <v>25.27</v>
      </c>
      <c r="N300" s="34">
        <v>38.420456000000001</v>
      </c>
      <c r="O300" s="34">
        <v>6.3</v>
      </c>
      <c r="P300" s="34">
        <v>31.49</v>
      </c>
      <c r="Q300" s="34">
        <v>18.309999000000001</v>
      </c>
      <c r="R300" s="34">
        <v>39.450001</v>
      </c>
      <c r="S300" s="34">
        <v>70.490425000000002</v>
      </c>
      <c r="T300" s="34">
        <v>20.950001</v>
      </c>
      <c r="U300" s="34"/>
      <c r="V300" s="34">
        <v>4.5884099999999997</v>
      </c>
      <c r="W300" s="34">
        <v>33.07</v>
      </c>
      <c r="X300" s="34">
        <v>27.379999000000002</v>
      </c>
      <c r="Y300" s="34">
        <v>13.850466000000001</v>
      </c>
      <c r="Z300" s="34">
        <v>31.696369000000001</v>
      </c>
      <c r="AA300" s="34">
        <v>65.951499999999996</v>
      </c>
      <c r="AB300" s="34">
        <v>33.470806000000003</v>
      </c>
      <c r="AC300" s="34">
        <v>11.7</v>
      </c>
      <c r="AD300" s="34">
        <v>60.169998</v>
      </c>
      <c r="AE300" s="34">
        <v>25.145395000000001</v>
      </c>
      <c r="AF300" s="34">
        <v>5.07</v>
      </c>
      <c r="AG300" s="34">
        <v>143.15000900000001</v>
      </c>
      <c r="AH300" s="34">
        <v>39.014823999999997</v>
      </c>
      <c r="AI300" s="34">
        <v>85.385811000000004</v>
      </c>
      <c r="AJ300" s="34">
        <v>9.4111799999999999</v>
      </c>
      <c r="AK300" s="34">
        <v>18.77</v>
      </c>
      <c r="AL300" s="34">
        <v>1.94</v>
      </c>
      <c r="AM300" s="34">
        <v>24.652066999999999</v>
      </c>
      <c r="AN300" s="34">
        <v>25.5</v>
      </c>
      <c r="AO300" s="34">
        <v>54.537143999999998</v>
      </c>
      <c r="AP300" s="34">
        <v>5.18</v>
      </c>
      <c r="AQ300" s="34">
        <v>8.5</v>
      </c>
      <c r="AR300" s="34">
        <v>6.33</v>
      </c>
      <c r="AS300" s="34">
        <v>50.996284000000003</v>
      </c>
      <c r="AT300" s="34">
        <v>11.514487000000001</v>
      </c>
      <c r="AU300" s="34">
        <v>14.24</v>
      </c>
      <c r="AV300" s="34">
        <v>14.639841000000001</v>
      </c>
      <c r="AW300" s="34">
        <v>28.581482000000001</v>
      </c>
      <c r="AX300" s="34">
        <v>17.399999999999999</v>
      </c>
      <c r="AY300" s="34">
        <v>12.85</v>
      </c>
      <c r="AZ300" s="34">
        <v>64.059997999999993</v>
      </c>
      <c r="BA300" s="34">
        <v>45.889999000000003</v>
      </c>
      <c r="BB300" s="34">
        <v>31.406517000000001</v>
      </c>
      <c r="BC300" s="34">
        <v>25.970466999999999</v>
      </c>
      <c r="BD300" s="34"/>
      <c r="BE300" s="38"/>
      <c r="BF300" s="41">
        <f t="shared" si="223"/>
        <v>-2.4491020008295641E-2</v>
      </c>
      <c r="BG300" s="41">
        <f t="shared" si="224"/>
        <v>-7.3392672412116392E-3</v>
      </c>
      <c r="BH300" s="41"/>
      <c r="BI300" s="41">
        <f t="shared" si="225"/>
        <v>-4.9971364177218591E-2</v>
      </c>
      <c r="BJ300" s="41">
        <f t="shared" si="226"/>
        <v>-3.5976254172148296</v>
      </c>
      <c r="BK300" s="41">
        <f t="shared" si="227"/>
        <v>1.9369894086654182E-2</v>
      </c>
      <c r="BL300" s="41">
        <f t="shared" si="228"/>
        <v>-9.9502653231319203E-3</v>
      </c>
      <c r="BM300" s="41">
        <f t="shared" si="229"/>
        <v>2.4261257890304425E-2</v>
      </c>
      <c r="BN300" s="41">
        <f t="shared" si="230"/>
        <v>-4.0822026157121945E-2</v>
      </c>
      <c r="BO300" s="41">
        <f t="shared" si="231"/>
        <v>-3.5401927050915723E-2</v>
      </c>
      <c r="BP300" s="41">
        <f t="shared" si="232"/>
        <v>2.4364454889515486E-2</v>
      </c>
      <c r="BQ300" s="41">
        <f t="shared" si="233"/>
        <v>2.6465016363250594E-2</v>
      </c>
      <c r="BR300" s="41">
        <f t="shared" si="234"/>
        <v>2.6800007903926694E-3</v>
      </c>
      <c r="BS300" s="41">
        <f t="shared" si="235"/>
        <v>6.3694482854799285E-3</v>
      </c>
      <c r="BT300" s="41">
        <f t="shared" si="236"/>
        <v>2.6711161669265182E-2</v>
      </c>
      <c r="BU300" s="41">
        <f t="shared" si="237"/>
        <v>2.3764590254498549E-2</v>
      </c>
      <c r="BV300" s="41">
        <f t="shared" si="238"/>
        <v>2.2839750498690535E-3</v>
      </c>
      <c r="BW300" s="41">
        <f t="shared" si="239"/>
        <v>4.8224613676880043E-3</v>
      </c>
      <c r="BX300" s="47">
        <f t="shared" si="240"/>
        <v>1.7818963694939079E-2</v>
      </c>
      <c r="BY300" s="41"/>
      <c r="BZ300" s="41">
        <f t="shared" si="241"/>
        <v>3.0708566905650329E-2</v>
      </c>
      <c r="CA300" s="41">
        <f t="shared" si="242"/>
        <v>1.7694115755292301E-2</v>
      </c>
      <c r="CB300" s="41">
        <f t="shared" si="243"/>
        <v>3.7206673955630612E-2</v>
      </c>
      <c r="CC300" s="41">
        <f t="shared" si="244"/>
        <v>9.9152322890735355E-3</v>
      </c>
      <c r="CD300" s="41">
        <f t="shared" si="245"/>
        <v>8.7355067887812804E-3</v>
      </c>
      <c r="CE300" s="41">
        <f t="shared" si="246"/>
        <v>-3.1663694265912229E-2</v>
      </c>
      <c r="CF300" s="41">
        <f t="shared" si="247"/>
        <v>8.5419101164710791E-3</v>
      </c>
      <c r="CG300" s="41">
        <f t="shared" si="222"/>
        <v>1.4925650216675574E-2</v>
      </c>
      <c r="CH300" s="41">
        <f t="shared" si="248"/>
        <v>-1.7463409496758963E-2</v>
      </c>
      <c r="CI300" s="41">
        <f t="shared" si="249"/>
        <v>5.9304821703047728E-3</v>
      </c>
      <c r="CJ300" s="41">
        <f t="shared" si="250"/>
        <v>1.9743343037178294E-3</v>
      </c>
      <c r="CK300" s="41">
        <f t="shared" si="251"/>
        <v>1.9753748857078503E-2</v>
      </c>
      <c r="CL300" s="41">
        <f t="shared" si="252"/>
        <v>1.2010038500926943E-2</v>
      </c>
      <c r="CM300" s="41">
        <f t="shared" si="253"/>
        <v>4.5848727731046708E-3</v>
      </c>
      <c r="CN300" s="41">
        <f t="shared" si="254"/>
        <v>0</v>
      </c>
      <c r="CO300" s="41">
        <f t="shared" si="255"/>
        <v>-1.1125942583364443E-2</v>
      </c>
      <c r="CP300" s="41">
        <f t="shared" si="256"/>
        <v>5.1679701584425976E-3</v>
      </c>
      <c r="CQ300" s="41">
        <f t="shared" si="257"/>
        <v>1.1105030279412158E-3</v>
      </c>
      <c r="CR300" s="41">
        <f t="shared" si="258"/>
        <v>3.929278139889557E-3</v>
      </c>
      <c r="CS300" s="41">
        <f t="shared" si="259"/>
        <v>-1.2565001669574904E-3</v>
      </c>
      <c r="CT300" s="41">
        <f t="shared" si="260"/>
        <v>1.1650617219975274E-2</v>
      </c>
      <c r="CU300" s="41">
        <f t="shared" si="261"/>
        <v>-2.8987536873252298E-2</v>
      </c>
      <c r="CV300" s="41">
        <f t="shared" si="262"/>
        <v>9.523881511255541E-3</v>
      </c>
      <c r="CW300" s="41">
        <f t="shared" si="263"/>
        <v>1.3566096370104431E-2</v>
      </c>
      <c r="CX300" s="41">
        <f t="shared" si="264"/>
        <v>8.1130739966582034E-4</v>
      </c>
      <c r="CY300" s="41">
        <f t="shared" si="265"/>
        <v>8.497055995477705E-2</v>
      </c>
      <c r="CZ300" s="41">
        <f t="shared" si="266"/>
        <v>9.630895484749314E-3</v>
      </c>
      <c r="DA300" s="41">
        <f t="shared" si="267"/>
        <v>-3.824180302020583E-3</v>
      </c>
      <c r="DB300" s="41">
        <f t="shared" si="268"/>
        <v>1.9733722773599038E-2</v>
      </c>
      <c r="DC300" s="41">
        <f t="shared" si="269"/>
        <v>-1.2374481183185168E-2</v>
      </c>
      <c r="DD300" s="41">
        <f t="shared" si="270"/>
        <v>4.6941098459504687E-3</v>
      </c>
      <c r="DE300" s="41">
        <f t="shared" si="271"/>
        <v>2.5155761894637772E-2</v>
      </c>
      <c r="DF300" s="41">
        <f t="shared" si="272"/>
        <v>-8.8216830315037201E-3</v>
      </c>
      <c r="DG300" s="41">
        <f t="shared" si="273"/>
        <v>3.3198298329174369E-2</v>
      </c>
      <c r="DH300" s="41"/>
    </row>
    <row r="301" spans="1:112">
      <c r="A301" s="43">
        <v>42284</v>
      </c>
      <c r="B301" s="34">
        <v>8.65</v>
      </c>
      <c r="C301" s="34">
        <v>6.4516479999999996</v>
      </c>
      <c r="D301" s="34"/>
      <c r="E301" s="34">
        <v>11.42</v>
      </c>
      <c r="F301" s="34">
        <v>473.20001200000002</v>
      </c>
      <c r="G301" s="34">
        <v>52.640625</v>
      </c>
      <c r="H301" s="34">
        <v>11.607932999999999</v>
      </c>
      <c r="I301" s="34">
        <v>10.3</v>
      </c>
      <c r="J301" s="34">
        <v>418.970123</v>
      </c>
      <c r="K301" s="34">
        <v>1.08</v>
      </c>
      <c r="L301" s="34">
        <v>64.800003000000004</v>
      </c>
      <c r="M301" s="34">
        <v>25.049999</v>
      </c>
      <c r="N301" s="34">
        <v>38.495255</v>
      </c>
      <c r="O301" s="34">
        <v>6.27</v>
      </c>
      <c r="P301" s="34">
        <v>31.309999000000001</v>
      </c>
      <c r="Q301" s="34">
        <v>18.170000000000002</v>
      </c>
      <c r="R301" s="34">
        <v>38.340000000000003</v>
      </c>
      <c r="S301" s="34">
        <v>71.441840999999997</v>
      </c>
      <c r="T301" s="34">
        <v>21.200001</v>
      </c>
      <c r="U301" s="34"/>
      <c r="V301" s="34">
        <v>4.4866539999999997</v>
      </c>
      <c r="W301" s="34">
        <v>33.07</v>
      </c>
      <c r="X301" s="34">
        <v>28.049999</v>
      </c>
      <c r="Y301" s="34">
        <v>13.499079999999999</v>
      </c>
      <c r="Z301" s="34">
        <v>31.788273</v>
      </c>
      <c r="AA301" s="34">
        <v>65.055510999999996</v>
      </c>
      <c r="AB301" s="34">
        <v>33.736522999999998</v>
      </c>
      <c r="AC301" s="34">
        <v>11.7</v>
      </c>
      <c r="AD301" s="34">
        <v>59.740001999999997</v>
      </c>
      <c r="AE301" s="34">
        <v>25.089639999999999</v>
      </c>
      <c r="AF301" s="34">
        <v>5</v>
      </c>
      <c r="AG301" s="34">
        <v>143.15000900000001</v>
      </c>
      <c r="AH301" s="34">
        <v>39.507998999999998</v>
      </c>
      <c r="AI301" s="34">
        <v>85.083091999999994</v>
      </c>
      <c r="AJ301" s="34">
        <v>9.1863530000000004</v>
      </c>
      <c r="AK301" s="34">
        <v>18.309999000000001</v>
      </c>
      <c r="AL301" s="34">
        <v>1.71</v>
      </c>
      <c r="AM301" s="34">
        <v>24.907433999999999</v>
      </c>
      <c r="AN301" s="34">
        <v>24.799999</v>
      </c>
      <c r="AO301" s="34">
        <v>54.834285999999999</v>
      </c>
      <c r="AP301" s="34">
        <v>5.0199999999999996</v>
      </c>
      <c r="AQ301" s="34">
        <v>8.33</v>
      </c>
      <c r="AR301" s="34">
        <v>6.18</v>
      </c>
      <c r="AS301" s="34">
        <v>51.732512999999997</v>
      </c>
      <c r="AT301" s="34">
        <v>11.467795000000001</v>
      </c>
      <c r="AU301" s="34">
        <v>15.75</v>
      </c>
      <c r="AV301" s="34">
        <v>14.424687</v>
      </c>
      <c r="AW301" s="34">
        <v>28.741529</v>
      </c>
      <c r="AX301" s="34">
        <v>17.350000000000001</v>
      </c>
      <c r="AY301" s="34">
        <v>12.86</v>
      </c>
      <c r="AZ301" s="34">
        <v>63.509998000000003</v>
      </c>
      <c r="BA301" s="34">
        <v>45.200001</v>
      </c>
      <c r="BB301" s="34">
        <v>31.505904999999998</v>
      </c>
      <c r="BC301" s="34">
        <v>26.182465000000001</v>
      </c>
      <c r="BD301" s="34"/>
      <c r="BE301" s="38"/>
      <c r="BF301" s="41">
        <f t="shared" si="223"/>
        <v>2.1028812279824796E-2</v>
      </c>
      <c r="BG301" s="41">
        <f t="shared" si="224"/>
        <v>1.0078129623902228E-2</v>
      </c>
      <c r="BH301" s="41"/>
      <c r="BI301" s="41">
        <f t="shared" si="225"/>
        <v>-8.9562119909622151E-2</v>
      </c>
      <c r="BJ301" s="41">
        <f t="shared" si="226"/>
        <v>3.6905715272542166</v>
      </c>
      <c r="BK301" s="41">
        <f t="shared" si="227"/>
        <v>3.3383914034443461E-3</v>
      </c>
      <c r="BL301" s="41">
        <f t="shared" si="228"/>
        <v>-2.7885296313981733E-2</v>
      </c>
      <c r="BM301" s="41">
        <f t="shared" si="229"/>
        <v>-1.2542373777090844E-2</v>
      </c>
      <c r="BN301" s="41">
        <f t="shared" si="230"/>
        <v>-1.9802609839742732E-2</v>
      </c>
      <c r="BO301" s="41">
        <f t="shared" si="231"/>
        <v>-2.7398974188114503E-2</v>
      </c>
      <c r="BP301" s="41">
        <f t="shared" si="232"/>
        <v>1.2735115133152411E-2</v>
      </c>
      <c r="BQ301" s="41">
        <f t="shared" si="233"/>
        <v>-8.7441337893894838E-3</v>
      </c>
      <c r="BR301" s="41">
        <f t="shared" si="234"/>
        <v>1.9449608566860154E-3</v>
      </c>
      <c r="BS301" s="41">
        <f t="shared" si="235"/>
        <v>-4.7732787526577709E-3</v>
      </c>
      <c r="BT301" s="41">
        <f t="shared" si="236"/>
        <v>-5.7325317132971079E-3</v>
      </c>
      <c r="BU301" s="41">
        <f t="shared" si="237"/>
        <v>-7.6754216633735158E-3</v>
      </c>
      <c r="BV301" s="41">
        <f t="shared" si="238"/>
        <v>-2.8540335022926851E-2</v>
      </c>
      <c r="BW301" s="41">
        <f t="shared" si="239"/>
        <v>1.3406821121413776E-2</v>
      </c>
      <c r="BX301" s="47">
        <f t="shared" si="240"/>
        <v>1.186253474693459E-2</v>
      </c>
      <c r="BY301" s="41"/>
      <c r="BZ301" s="41">
        <f t="shared" si="241"/>
        <v>-2.2426346466850045E-2</v>
      </c>
      <c r="CA301" s="41">
        <f t="shared" si="242"/>
        <v>0</v>
      </c>
      <c r="CB301" s="41">
        <f t="shared" si="243"/>
        <v>2.4175812980788088E-2</v>
      </c>
      <c r="CC301" s="41">
        <f t="shared" si="244"/>
        <v>-2.569734330266785E-2</v>
      </c>
      <c r="CD301" s="41">
        <f t="shared" si="245"/>
        <v>2.8953164515443607E-3</v>
      </c>
      <c r="CE301" s="41">
        <f t="shared" si="246"/>
        <v>-1.3678702591478778E-2</v>
      </c>
      <c r="CF301" s="41">
        <f t="shared" si="247"/>
        <v>7.907422851057451E-3</v>
      </c>
      <c r="CG301" s="41">
        <f t="shared" si="222"/>
        <v>8.1967672041784907E-3</v>
      </c>
      <c r="CH301" s="41">
        <f t="shared" si="248"/>
        <v>-7.1720097267345337E-3</v>
      </c>
      <c r="CI301" s="41">
        <f t="shared" si="249"/>
        <v>-2.2197664595539589E-3</v>
      </c>
      <c r="CJ301" s="41">
        <f t="shared" si="250"/>
        <v>-1.3902905168991493E-2</v>
      </c>
      <c r="CK301" s="41">
        <f t="shared" si="251"/>
        <v>0</v>
      </c>
      <c r="CL301" s="41">
        <f t="shared" si="252"/>
        <v>1.2561481261481598E-2</v>
      </c>
      <c r="CM301" s="41">
        <f t="shared" si="253"/>
        <v>-3.5516075117341555E-3</v>
      </c>
      <c r="CN301" s="41">
        <f t="shared" si="254"/>
        <v>-2.4179331039835973E-2</v>
      </c>
      <c r="CO301" s="41">
        <f t="shared" si="255"/>
        <v>-2.4812546526963963E-2</v>
      </c>
      <c r="CP301" s="41">
        <f t="shared" si="256"/>
        <v>-0.12619460256066831</v>
      </c>
      <c r="CQ301" s="41">
        <f t="shared" si="257"/>
        <v>1.0305562200559797E-2</v>
      </c>
      <c r="CR301" s="41">
        <f t="shared" si="258"/>
        <v>-2.7834839316025421E-2</v>
      </c>
      <c r="CS301" s="41">
        <f t="shared" si="259"/>
        <v>5.4336444367636717E-3</v>
      </c>
      <c r="CT301" s="41">
        <f t="shared" si="260"/>
        <v>-3.1375122567753912E-2</v>
      </c>
      <c r="CU301" s="41">
        <f t="shared" si="261"/>
        <v>-2.0202707317519466E-2</v>
      </c>
      <c r="CV301" s="41">
        <f t="shared" si="262"/>
        <v>-2.3981964686485439E-2</v>
      </c>
      <c r="CW301" s="41">
        <f t="shared" si="263"/>
        <v>1.4333694671913881E-2</v>
      </c>
      <c r="CX301" s="41">
        <f t="shared" si="264"/>
        <v>-4.0633096610929722E-3</v>
      </c>
      <c r="CY301" s="41">
        <f t="shared" si="265"/>
        <v>0.10078545928781234</v>
      </c>
      <c r="CZ301" s="41">
        <f t="shared" si="266"/>
        <v>-1.480553409990968E-2</v>
      </c>
      <c r="DA301" s="41">
        <f t="shared" si="267"/>
        <v>5.5840547481875395E-3</v>
      </c>
      <c r="DB301" s="41">
        <f t="shared" si="268"/>
        <v>-2.8776998276149467E-3</v>
      </c>
      <c r="DC301" s="41">
        <f t="shared" si="269"/>
        <v>7.7790746824452095E-4</v>
      </c>
      <c r="DD301" s="41">
        <f t="shared" si="270"/>
        <v>-8.6227706365016813E-3</v>
      </c>
      <c r="DE301" s="41">
        <f t="shared" si="271"/>
        <v>-1.5150097653422977E-2</v>
      </c>
      <c r="DF301" s="41">
        <f t="shared" si="272"/>
        <v>3.1595694307084746E-3</v>
      </c>
      <c r="DG301" s="41">
        <f t="shared" si="273"/>
        <v>8.1299040932941834E-3</v>
      </c>
      <c r="DH301" s="41"/>
    </row>
    <row r="302" spans="1:112">
      <c r="A302" s="43">
        <v>42285</v>
      </c>
      <c r="B302" s="34">
        <v>8.4700000000000006</v>
      </c>
      <c r="C302" s="34">
        <v>6.5339830000000001</v>
      </c>
      <c r="D302" s="34"/>
      <c r="E302" s="34">
        <v>12.39</v>
      </c>
      <c r="F302" s="34">
        <v>481.20001200000002</v>
      </c>
      <c r="G302" s="34">
        <v>52.889930999999997</v>
      </c>
      <c r="H302" s="34">
        <v>11.617881000000001</v>
      </c>
      <c r="I302" s="34">
        <v>10.55</v>
      </c>
      <c r="J302" s="34">
        <v>427.34951799999999</v>
      </c>
      <c r="K302" s="34">
        <v>0.88</v>
      </c>
      <c r="L302" s="34">
        <v>64.540001000000004</v>
      </c>
      <c r="M302" s="34">
        <v>25.379999000000002</v>
      </c>
      <c r="N302" s="34">
        <v>39.299179000000002</v>
      </c>
      <c r="O302" s="34">
        <v>6.27</v>
      </c>
      <c r="P302" s="34">
        <v>30.92</v>
      </c>
      <c r="Q302" s="34">
        <v>18.32</v>
      </c>
      <c r="R302" s="34">
        <v>37.979999999999997</v>
      </c>
      <c r="S302" s="34">
        <v>72.836021000000002</v>
      </c>
      <c r="T302" s="34">
        <v>20.77</v>
      </c>
      <c r="U302" s="34"/>
      <c r="V302" s="34">
        <v>4.4126459999999996</v>
      </c>
      <c r="W302" s="34">
        <v>33.020000000000003</v>
      </c>
      <c r="X302" s="34">
        <v>28.219999000000001</v>
      </c>
      <c r="Y302" s="34">
        <v>13.596685000000001</v>
      </c>
      <c r="Z302" s="34">
        <v>31.746506</v>
      </c>
      <c r="AA302" s="34">
        <v>70.452918999999994</v>
      </c>
      <c r="AB302" s="34">
        <v>34.049697999999999</v>
      </c>
      <c r="AC302" s="34">
        <v>11.71</v>
      </c>
      <c r="AD302" s="34">
        <v>62.900002000000001</v>
      </c>
      <c r="AE302" s="34">
        <v>25.721525</v>
      </c>
      <c r="AF302" s="34">
        <v>5.0999999999999996</v>
      </c>
      <c r="AG302" s="34">
        <v>141.39999399999999</v>
      </c>
      <c r="AH302" s="34">
        <v>40.932690000000001</v>
      </c>
      <c r="AI302" s="34">
        <v>85.376075999999998</v>
      </c>
      <c r="AJ302" s="34">
        <v>9.1510499999999997</v>
      </c>
      <c r="AK302" s="34">
        <v>17.899999999999999</v>
      </c>
      <c r="AL302" s="34">
        <v>1.81</v>
      </c>
      <c r="AM302" s="34">
        <v>24.934792999999999</v>
      </c>
      <c r="AN302" s="34">
        <v>24.700001</v>
      </c>
      <c r="AO302" s="34">
        <v>54.959999000000003</v>
      </c>
      <c r="AP302" s="34">
        <v>5.35</v>
      </c>
      <c r="AQ302" s="34">
        <v>8.1999999999999993</v>
      </c>
      <c r="AR302" s="34">
        <v>6.05</v>
      </c>
      <c r="AS302" s="34">
        <v>50.849041</v>
      </c>
      <c r="AT302" s="34">
        <v>11.505148999999999</v>
      </c>
      <c r="AU302" s="34">
        <v>16.190000999999999</v>
      </c>
      <c r="AV302" s="34">
        <v>13.919542</v>
      </c>
      <c r="AW302" s="34">
        <v>28.783647999999999</v>
      </c>
      <c r="AX302" s="34">
        <v>17.66</v>
      </c>
      <c r="AY302" s="34">
        <v>13.61</v>
      </c>
      <c r="AZ302" s="34">
        <v>64.069999999999993</v>
      </c>
      <c r="BA302" s="34">
        <v>47.200001</v>
      </c>
      <c r="BB302" s="34">
        <v>30.820129000000001</v>
      </c>
      <c r="BC302" s="34">
        <v>25.951191000000001</v>
      </c>
      <c r="BD302" s="34"/>
      <c r="BE302" s="38"/>
      <c r="BF302" s="41">
        <f t="shared" si="223"/>
        <v>-2.1028812279824918E-2</v>
      </c>
      <c r="BG302" s="41">
        <f t="shared" si="224"/>
        <v>1.2681109352071191E-2</v>
      </c>
      <c r="BH302" s="41"/>
      <c r="BI302" s="41">
        <f t="shared" si="225"/>
        <v>8.1523491413187071E-2</v>
      </c>
      <c r="BJ302" s="41">
        <f t="shared" si="226"/>
        <v>1.6764851574691795E-2</v>
      </c>
      <c r="BK302" s="41">
        <f t="shared" si="227"/>
        <v>4.7248204357151101E-3</v>
      </c>
      <c r="BL302" s="41">
        <f t="shared" si="228"/>
        <v>8.5663310731226312E-4</v>
      </c>
      <c r="BM302" s="41">
        <f t="shared" si="229"/>
        <v>2.3981964686485405E-2</v>
      </c>
      <c r="BN302" s="41">
        <f t="shared" si="230"/>
        <v>1.9802609839742628E-2</v>
      </c>
      <c r="BO302" s="41">
        <f t="shared" si="231"/>
        <v>-0.20479441264601328</v>
      </c>
      <c r="BP302" s="41">
        <f t="shared" si="232"/>
        <v>-4.0204475364414198E-3</v>
      </c>
      <c r="BQ302" s="41">
        <f t="shared" si="233"/>
        <v>1.308763527442427E-2</v>
      </c>
      <c r="BR302" s="41">
        <f t="shared" si="234"/>
        <v>2.0668641126775859E-2</v>
      </c>
      <c r="BS302" s="41">
        <f t="shared" si="235"/>
        <v>0</v>
      </c>
      <c r="BT302" s="41">
        <f t="shared" si="236"/>
        <v>-1.2534279680414883E-2</v>
      </c>
      <c r="BU302" s="41">
        <f t="shared" si="237"/>
        <v>8.221476837904378E-3</v>
      </c>
      <c r="BV302" s="41">
        <f t="shared" si="238"/>
        <v>-9.4340322333587544E-3</v>
      </c>
      <c r="BW302" s="41">
        <f t="shared" si="239"/>
        <v>1.9326920675492805E-2</v>
      </c>
      <c r="BX302" s="47">
        <f t="shared" si="240"/>
        <v>-2.0491590959756084E-2</v>
      </c>
      <c r="BY302" s="41"/>
      <c r="BZ302" s="41">
        <f t="shared" si="241"/>
        <v>-1.663270283397264E-2</v>
      </c>
      <c r="CA302" s="41">
        <f t="shared" si="242"/>
        <v>-1.5130885017193654E-3</v>
      </c>
      <c r="CB302" s="41">
        <f t="shared" si="243"/>
        <v>6.042314670725568E-3</v>
      </c>
      <c r="CC302" s="41">
        <f t="shared" si="244"/>
        <v>7.2044780561018804E-3</v>
      </c>
      <c r="CD302" s="41">
        <f t="shared" si="245"/>
        <v>-1.3147761485615423E-3</v>
      </c>
      <c r="CE302" s="41">
        <f t="shared" si="246"/>
        <v>7.9703750310615426E-2</v>
      </c>
      <c r="CF302" s="41">
        <f t="shared" si="247"/>
        <v>9.2401441952004084E-3</v>
      </c>
      <c r="CG302" s="41">
        <f t="shared" si="222"/>
        <v>1.3782139514596661E-2</v>
      </c>
      <c r="CH302" s="41">
        <f t="shared" si="248"/>
        <v>5.1544349236527114E-2</v>
      </c>
      <c r="CI302" s="41">
        <f t="shared" si="249"/>
        <v>2.4873178061728438E-2</v>
      </c>
      <c r="CJ302" s="41">
        <f t="shared" si="250"/>
        <v>1.980262729617973E-2</v>
      </c>
      <c r="CK302" s="41">
        <f t="shared" si="251"/>
        <v>-1.2300383385579691E-2</v>
      </c>
      <c r="CL302" s="41">
        <f t="shared" si="252"/>
        <v>3.5425852574496229E-2</v>
      </c>
      <c r="CM302" s="41">
        <f t="shared" si="253"/>
        <v>3.4375890948430262E-3</v>
      </c>
      <c r="CN302" s="41">
        <f t="shared" si="254"/>
        <v>-3.8503864058943658E-3</v>
      </c>
      <c r="CO302" s="41">
        <f t="shared" si="255"/>
        <v>-2.2646591224744217E-2</v>
      </c>
      <c r="CP302" s="41">
        <f t="shared" si="256"/>
        <v>5.6833474763166004E-2</v>
      </c>
      <c r="CQ302" s="41">
        <f t="shared" si="257"/>
        <v>1.0978242504210466E-3</v>
      </c>
      <c r="CR302" s="41">
        <f t="shared" si="258"/>
        <v>-4.0403287285943664E-3</v>
      </c>
      <c r="CS302" s="41">
        <f t="shared" si="259"/>
        <v>2.2899744724672964E-3</v>
      </c>
      <c r="CT302" s="41">
        <f t="shared" si="260"/>
        <v>6.3666627204277293E-2</v>
      </c>
      <c r="CU302" s="41">
        <f t="shared" si="261"/>
        <v>-1.5729301908544029E-2</v>
      </c>
      <c r="CV302" s="41">
        <f t="shared" si="262"/>
        <v>-2.1259999426849339E-2</v>
      </c>
      <c r="CW302" s="41">
        <f t="shared" si="263"/>
        <v>-1.7225199070158289E-2</v>
      </c>
      <c r="CX302" s="41">
        <f t="shared" si="264"/>
        <v>3.2520022614271529E-3</v>
      </c>
      <c r="CY302" s="41">
        <f t="shared" si="265"/>
        <v>2.7553464184422217E-2</v>
      </c>
      <c r="CZ302" s="41">
        <f t="shared" si="266"/>
        <v>-3.5647361652410246E-2</v>
      </c>
      <c r="DA302" s="41">
        <f t="shared" si="267"/>
        <v>1.4643677681015746E-3</v>
      </c>
      <c r="DB302" s="41">
        <f t="shared" si="268"/>
        <v>1.7709688782945626E-2</v>
      </c>
      <c r="DC302" s="41">
        <f t="shared" si="269"/>
        <v>5.6683097853901319E-2</v>
      </c>
      <c r="DD302" s="41">
        <f t="shared" si="270"/>
        <v>8.7788933271507833E-3</v>
      </c>
      <c r="DE302" s="41">
        <f t="shared" si="271"/>
        <v>4.3296804815871108E-2</v>
      </c>
      <c r="DF302" s="41">
        <f t="shared" si="272"/>
        <v>-2.2006973103577413E-2</v>
      </c>
      <c r="DG302" s="41">
        <f t="shared" si="273"/>
        <v>-8.8724073810585447E-3</v>
      </c>
      <c r="DH302" s="41"/>
    </row>
    <row r="303" spans="1:112">
      <c r="A303" s="43">
        <v>42286</v>
      </c>
      <c r="B303" s="34">
        <v>8.48</v>
      </c>
      <c r="C303" s="34">
        <v>6.3987170000000004</v>
      </c>
      <c r="D303" s="34"/>
      <c r="E303" s="34">
        <v>12.77</v>
      </c>
      <c r="F303" s="34">
        <v>482.79998799999998</v>
      </c>
      <c r="G303" s="34">
        <v>53.748657000000001</v>
      </c>
      <c r="H303" s="34">
        <v>11.627827</v>
      </c>
      <c r="I303" s="34">
        <v>10.53</v>
      </c>
      <c r="J303" s="34">
        <v>416.87527499999999</v>
      </c>
      <c r="K303" s="34">
        <v>0.98</v>
      </c>
      <c r="L303" s="34">
        <v>64.720000999999996</v>
      </c>
      <c r="M303" s="34">
        <v>25.219999000000001</v>
      </c>
      <c r="N303" s="34">
        <v>39.280482999999997</v>
      </c>
      <c r="O303" s="34">
        <v>6.36</v>
      </c>
      <c r="P303" s="34">
        <v>31.77</v>
      </c>
      <c r="Q303" s="34">
        <v>18.66</v>
      </c>
      <c r="R303" s="34">
        <v>38.32</v>
      </c>
      <c r="S303" s="34">
        <v>73.354140999999998</v>
      </c>
      <c r="T303" s="34">
        <v>20.889999</v>
      </c>
      <c r="U303" s="34"/>
      <c r="V303" s="34">
        <v>4.255382</v>
      </c>
      <c r="W303" s="34">
        <v>33.209999000000003</v>
      </c>
      <c r="X303" s="34">
        <v>28.219999000000001</v>
      </c>
      <c r="Y303" s="34">
        <v>13.469797</v>
      </c>
      <c r="Z303" s="34">
        <v>31.763207999999999</v>
      </c>
      <c r="AA303" s="34">
        <v>71.879302999999993</v>
      </c>
      <c r="AB303" s="34">
        <v>34.021220999999997</v>
      </c>
      <c r="AC303" s="34">
        <v>11.93</v>
      </c>
      <c r="AD303" s="34">
        <v>64.129997000000003</v>
      </c>
      <c r="AE303" s="34">
        <v>25.507801000000001</v>
      </c>
      <c r="AF303" s="34">
        <v>5.07</v>
      </c>
      <c r="AG303" s="34">
        <v>138.949997</v>
      </c>
      <c r="AH303" s="34">
        <v>41.261459000000002</v>
      </c>
      <c r="AI303" s="34">
        <v>85.444412</v>
      </c>
      <c r="AJ303" s="34">
        <v>9.1417599999999997</v>
      </c>
      <c r="AK303" s="34">
        <v>17.360001</v>
      </c>
      <c r="AL303" s="34">
        <v>1.24</v>
      </c>
      <c r="AM303" s="34">
        <v>25.153684999999999</v>
      </c>
      <c r="AN303" s="34">
        <v>23.699998999999998</v>
      </c>
      <c r="AO303" s="34">
        <v>55.068573000000001</v>
      </c>
      <c r="AP303" s="34">
        <v>5.71</v>
      </c>
      <c r="AQ303" s="34">
        <v>8.51</v>
      </c>
      <c r="AR303" s="34">
        <v>6.14</v>
      </c>
      <c r="AS303" s="34">
        <v>50.701796999999999</v>
      </c>
      <c r="AT303" s="34">
        <v>11.617212</v>
      </c>
      <c r="AU303" s="34">
        <v>16.27</v>
      </c>
      <c r="AV303" s="34">
        <v>14.153406</v>
      </c>
      <c r="AW303" s="34">
        <v>29.499662000000001</v>
      </c>
      <c r="AX303" s="34">
        <v>18.370000999999998</v>
      </c>
      <c r="AY303" s="34">
        <v>13.66</v>
      </c>
      <c r="AZ303" s="34">
        <v>67.099997999999999</v>
      </c>
      <c r="BA303" s="34">
        <v>44.73</v>
      </c>
      <c r="BB303" s="34">
        <v>30.909576000000001</v>
      </c>
      <c r="BC303" s="34">
        <v>25.931915</v>
      </c>
      <c r="BD303" s="34"/>
      <c r="BE303" s="38"/>
      <c r="BF303" s="41">
        <f t="shared" si="223"/>
        <v>1.179941139848548E-3</v>
      </c>
      <c r="BG303" s="41">
        <f t="shared" si="224"/>
        <v>-2.0919209881084252E-2</v>
      </c>
      <c r="BH303" s="41"/>
      <c r="BI303" s="41">
        <f t="shared" si="225"/>
        <v>3.0208974403396725E-2</v>
      </c>
      <c r="BJ303" s="41">
        <f t="shared" si="226"/>
        <v>3.3194553301842396E-3</v>
      </c>
      <c r="BK303" s="41">
        <f t="shared" si="227"/>
        <v>1.6105700166507943E-2</v>
      </c>
      <c r="BL303" s="41">
        <f t="shared" si="228"/>
        <v>8.5572791389530191E-4</v>
      </c>
      <c r="BM303" s="41">
        <f t="shared" si="229"/>
        <v>-1.8975337761914996E-3</v>
      </c>
      <c r="BN303" s="41">
        <f t="shared" si="230"/>
        <v>-2.4815145390427576E-2</v>
      </c>
      <c r="BO303" s="41">
        <f t="shared" si="231"/>
        <v>0.10763066419236536</v>
      </c>
      <c r="BP303" s="41">
        <f t="shared" si="232"/>
        <v>2.7850860833275679E-3</v>
      </c>
      <c r="BQ303" s="41">
        <f t="shared" si="233"/>
        <v>-6.3241319994354799E-3</v>
      </c>
      <c r="BR303" s="41">
        <f t="shared" si="234"/>
        <v>-4.7584832708453081E-4</v>
      </c>
      <c r="BS303" s="41">
        <f t="shared" si="235"/>
        <v>1.4252022707201632E-2</v>
      </c>
      <c r="BT303" s="41">
        <f t="shared" si="236"/>
        <v>2.7119224562203493E-2</v>
      </c>
      <c r="BU303" s="41">
        <f t="shared" si="237"/>
        <v>1.8388836173213574E-2</v>
      </c>
      <c r="BV303" s="41">
        <f t="shared" si="238"/>
        <v>8.9122477185199812E-3</v>
      </c>
      <c r="BW303" s="41">
        <f t="shared" si="239"/>
        <v>7.0883315579854415E-3</v>
      </c>
      <c r="BX303" s="47">
        <f t="shared" si="240"/>
        <v>5.7608898106581317E-3</v>
      </c>
      <c r="BY303" s="41"/>
      <c r="BZ303" s="41">
        <f t="shared" si="241"/>
        <v>-3.6289974801819468E-2</v>
      </c>
      <c r="CA303" s="41">
        <f t="shared" si="242"/>
        <v>5.7375667852605523E-3</v>
      </c>
      <c r="CB303" s="41">
        <f t="shared" si="243"/>
        <v>0</v>
      </c>
      <c r="CC303" s="41">
        <f t="shared" si="244"/>
        <v>-9.3760932485330208E-3</v>
      </c>
      <c r="CD303" s="41">
        <f t="shared" si="245"/>
        <v>5.2596679572624759E-4</v>
      </c>
      <c r="CE303" s="41">
        <f t="shared" si="246"/>
        <v>2.0043694024374933E-2</v>
      </c>
      <c r="CF303" s="41">
        <f t="shared" si="247"/>
        <v>-8.366862701314991E-4</v>
      </c>
      <c r="CG303" s="41">
        <f t="shared" si="222"/>
        <v>2.4125464053839259E-3</v>
      </c>
      <c r="CH303" s="41">
        <f t="shared" si="248"/>
        <v>1.936603087789554E-2</v>
      </c>
      <c r="CI303" s="41">
        <f t="shared" si="249"/>
        <v>-8.3438630426200533E-3</v>
      </c>
      <c r="CJ303" s="41">
        <f t="shared" si="250"/>
        <v>-5.8997221271881598E-3</v>
      </c>
      <c r="CK303" s="41">
        <f t="shared" si="251"/>
        <v>-1.7478576431644469E-2</v>
      </c>
      <c r="CL303" s="41">
        <f t="shared" si="252"/>
        <v>7.9998578334444532E-3</v>
      </c>
      <c r="CM303" s="41">
        <f t="shared" si="253"/>
        <v>8.000914228205924E-4</v>
      </c>
      <c r="CN303" s="41">
        <f t="shared" si="254"/>
        <v>-1.0156996982601974E-3</v>
      </c>
      <c r="CO303" s="41">
        <f t="shared" si="255"/>
        <v>-3.0631946010820144E-2</v>
      </c>
      <c r="CP303" s="41">
        <f t="shared" si="256"/>
        <v>-0.37821546566078884</v>
      </c>
      <c r="CQ303" s="41">
        <f t="shared" si="257"/>
        <v>8.7402693078560273E-3</v>
      </c>
      <c r="CR303" s="41">
        <f t="shared" si="258"/>
        <v>-4.1328278172768941E-2</v>
      </c>
      <c r="CS303" s="41">
        <f t="shared" si="259"/>
        <v>1.9735607445816095E-3</v>
      </c>
      <c r="CT303" s="41">
        <f t="shared" si="260"/>
        <v>6.5122462760003802E-2</v>
      </c>
      <c r="CU303" s="41">
        <f t="shared" si="261"/>
        <v>3.7107788315075371E-2</v>
      </c>
      <c r="CV303" s="41">
        <f t="shared" si="262"/>
        <v>1.4766470116300995E-2</v>
      </c>
      <c r="CW303" s="41">
        <f t="shared" si="263"/>
        <v>-2.8999091703610144E-3</v>
      </c>
      <c r="CX303" s="41">
        <f t="shared" si="264"/>
        <v>9.6931171881130471E-3</v>
      </c>
      <c r="CY303" s="41">
        <f t="shared" si="265"/>
        <v>4.9290917748819893E-3</v>
      </c>
      <c r="CZ303" s="41">
        <f t="shared" si="266"/>
        <v>1.6661549771683954E-2</v>
      </c>
      <c r="DA303" s="41">
        <f t="shared" si="267"/>
        <v>2.4571357535734254E-2</v>
      </c>
      <c r="DB303" s="41">
        <f t="shared" si="268"/>
        <v>3.941675848780013E-2</v>
      </c>
      <c r="DC303" s="41">
        <f t="shared" si="269"/>
        <v>3.6670374792693397E-3</v>
      </c>
      <c r="DD303" s="41">
        <f t="shared" si="270"/>
        <v>4.6207778520446149E-2</v>
      </c>
      <c r="DE303" s="41">
        <f t="shared" si="271"/>
        <v>-5.3749496333193446E-2</v>
      </c>
      <c r="DF303" s="41">
        <f t="shared" si="272"/>
        <v>2.8980233293519173E-3</v>
      </c>
      <c r="DG303" s="41">
        <f t="shared" si="273"/>
        <v>-7.4305500857671709E-4</v>
      </c>
      <c r="DH303" s="41"/>
    </row>
    <row r="304" spans="1:112">
      <c r="A304" s="43">
        <v>42289</v>
      </c>
      <c r="B304" s="34">
        <v>8.1999999999999993</v>
      </c>
      <c r="C304" s="34">
        <v>6.4986969999999999</v>
      </c>
      <c r="D304" s="34"/>
      <c r="E304" s="34">
        <v>13.14</v>
      </c>
      <c r="F304" s="34">
        <v>13.09</v>
      </c>
      <c r="G304" s="34">
        <v>53.286971999999999</v>
      </c>
      <c r="H304" s="34">
        <v>12.075434</v>
      </c>
      <c r="I304" s="34">
        <v>10.69</v>
      </c>
      <c r="J304" s="34">
        <v>428.396973</v>
      </c>
      <c r="K304" s="34">
        <v>0.88500000000000001</v>
      </c>
      <c r="L304" s="34">
        <v>67.639999000000003</v>
      </c>
      <c r="M304" s="34">
        <v>25.049999</v>
      </c>
      <c r="N304" s="34">
        <v>39.327229000000003</v>
      </c>
      <c r="O304" s="34">
        <v>6.35</v>
      </c>
      <c r="P304" s="34">
        <v>32.389999000000003</v>
      </c>
      <c r="Q304" s="34">
        <v>18.510000000000002</v>
      </c>
      <c r="R304" s="34">
        <v>38.409999999999997</v>
      </c>
      <c r="S304" s="34">
        <v>72.996161999999998</v>
      </c>
      <c r="T304" s="34">
        <v>21.09</v>
      </c>
      <c r="U304" s="34"/>
      <c r="V304" s="34">
        <v>4.24613</v>
      </c>
      <c r="W304" s="34">
        <v>33.209999000000003</v>
      </c>
      <c r="X304" s="34">
        <v>28.639999</v>
      </c>
      <c r="Y304" s="34">
        <v>13.538119999999999</v>
      </c>
      <c r="Z304" s="34">
        <v>32.306235999999998</v>
      </c>
      <c r="AA304" s="34">
        <v>73.112183000000002</v>
      </c>
      <c r="AB304" s="34">
        <v>33.812446999999999</v>
      </c>
      <c r="AC304" s="34">
        <v>11.81</v>
      </c>
      <c r="AD304" s="34">
        <v>65.790001000000004</v>
      </c>
      <c r="AE304" s="34">
        <v>25.470627</v>
      </c>
      <c r="AF304" s="34">
        <v>5.19</v>
      </c>
      <c r="AG304" s="34">
        <v>140.35000600000001</v>
      </c>
      <c r="AH304" s="34">
        <v>41.124473999999999</v>
      </c>
      <c r="AI304" s="34">
        <v>85.483474999999999</v>
      </c>
      <c r="AJ304" s="34">
        <v>9.1417599999999997</v>
      </c>
      <c r="AK304" s="34">
        <v>17.989999999999998</v>
      </c>
      <c r="AL304" s="34">
        <v>1.992</v>
      </c>
      <c r="AM304" s="34">
        <v>24.943918</v>
      </c>
      <c r="AN304" s="34">
        <v>22.200001</v>
      </c>
      <c r="AO304" s="34">
        <v>55.582858999999999</v>
      </c>
      <c r="AP304" s="34">
        <v>5.66</v>
      </c>
      <c r="AQ304" s="34">
        <v>8.57</v>
      </c>
      <c r="AR304" s="34">
        <v>6.45</v>
      </c>
      <c r="AS304" s="34">
        <v>51.143528000000003</v>
      </c>
      <c r="AT304" s="34">
        <v>11.551842000000001</v>
      </c>
      <c r="AU304" s="34">
        <v>16.600000000000001</v>
      </c>
      <c r="AV304" s="34">
        <v>14.789515</v>
      </c>
      <c r="AW304" s="34">
        <v>29.364882999999999</v>
      </c>
      <c r="AX304" s="34">
        <v>18.889999</v>
      </c>
      <c r="AY304" s="34">
        <v>13.86</v>
      </c>
      <c r="AZ304" s="34">
        <v>66.580001999999993</v>
      </c>
      <c r="BA304" s="34">
        <v>46.25</v>
      </c>
      <c r="BB304" s="34">
        <v>30.680986000000001</v>
      </c>
      <c r="BC304" s="34">
        <v>25.748821</v>
      </c>
      <c r="BD304" s="34"/>
      <c r="BE304" s="38"/>
      <c r="BF304" s="41">
        <f t="shared" si="223"/>
        <v>-3.3576295533604437E-2</v>
      </c>
      <c r="BG304" s="41">
        <f t="shared" si="224"/>
        <v>1.5504193748949516E-2</v>
      </c>
      <c r="BH304" s="41"/>
      <c r="BI304" s="41">
        <f t="shared" si="225"/>
        <v>2.8562343012016669E-2</v>
      </c>
      <c r="BJ304" s="41">
        <f t="shared" si="226"/>
        <v>-3.6077538844465553</v>
      </c>
      <c r="BK304" s="41">
        <f t="shared" si="227"/>
        <v>-8.6268071219953082E-3</v>
      </c>
      <c r="BL304" s="41">
        <f t="shared" si="228"/>
        <v>3.7772036216746754E-2</v>
      </c>
      <c r="BM304" s="41">
        <f t="shared" si="229"/>
        <v>1.5080398891069841E-2</v>
      </c>
      <c r="BN304" s="41">
        <f t="shared" si="230"/>
        <v>2.7263196382464702E-2</v>
      </c>
      <c r="BO304" s="41">
        <f t="shared" si="231"/>
        <v>-0.10196492665668802</v>
      </c>
      <c r="BP304" s="41">
        <f t="shared" si="232"/>
        <v>4.4129221044817792E-2</v>
      </c>
      <c r="BQ304" s="41">
        <f t="shared" si="233"/>
        <v>-6.7635032749888274E-3</v>
      </c>
      <c r="BR304" s="41">
        <f t="shared" si="234"/>
        <v>1.1893490936459126E-3</v>
      </c>
      <c r="BS304" s="41">
        <f t="shared" si="235"/>
        <v>-1.573564447430552E-3</v>
      </c>
      <c r="BT304" s="41">
        <f t="shared" si="236"/>
        <v>1.9327254028086282E-2</v>
      </c>
      <c r="BU304" s="41">
        <f t="shared" si="237"/>
        <v>-8.0710688337915486E-3</v>
      </c>
      <c r="BV304" s="41">
        <f t="shared" si="238"/>
        <v>2.3458892551535054E-3</v>
      </c>
      <c r="BW304" s="41">
        <f t="shared" si="239"/>
        <v>-4.8920939227103822E-3</v>
      </c>
      <c r="BX304" s="47">
        <f t="shared" si="240"/>
        <v>9.5284667920041283E-3</v>
      </c>
      <c r="BY304" s="41"/>
      <c r="BZ304" s="41">
        <f t="shared" si="241"/>
        <v>-2.1765548651882486E-3</v>
      </c>
      <c r="CA304" s="41">
        <f t="shared" si="242"/>
        <v>0</v>
      </c>
      <c r="CB304" s="41">
        <f t="shared" si="243"/>
        <v>1.4773396187436765E-2</v>
      </c>
      <c r="CC304" s="41">
        <f t="shared" si="244"/>
        <v>5.0594902040609771E-3</v>
      </c>
      <c r="CD304" s="41">
        <f t="shared" si="245"/>
        <v>1.6951637774748674E-2</v>
      </c>
      <c r="CE304" s="41">
        <f t="shared" si="246"/>
        <v>1.700664982425534E-2</v>
      </c>
      <c r="CF304" s="41">
        <f t="shared" si="247"/>
        <v>-6.1554878383996217E-3</v>
      </c>
      <c r="CG304" s="41">
        <f t="shared" si="222"/>
        <v>-1.2121360532344737E-2</v>
      </c>
      <c r="CH304" s="41">
        <f t="shared" si="248"/>
        <v>2.5555639916992428E-2</v>
      </c>
      <c r="CI304" s="41">
        <f t="shared" si="249"/>
        <v>-1.458421063476801E-3</v>
      </c>
      <c r="CJ304" s="41">
        <f t="shared" si="250"/>
        <v>2.3392879574705594E-2</v>
      </c>
      <c r="CK304" s="41">
        <f t="shared" si="251"/>
        <v>1.0025210960145459E-2</v>
      </c>
      <c r="CL304" s="41">
        <f t="shared" si="252"/>
        <v>-3.3254494123083614E-3</v>
      </c>
      <c r="CM304" s="41">
        <f t="shared" si="253"/>
        <v>4.5706995348358625E-4</v>
      </c>
      <c r="CN304" s="41">
        <f t="shared" si="254"/>
        <v>0</v>
      </c>
      <c r="CO304" s="41">
        <f t="shared" si="255"/>
        <v>3.5647281126552445E-2</v>
      </c>
      <c r="CP304" s="41">
        <f t="shared" si="256"/>
        <v>0.47402777954546099</v>
      </c>
      <c r="CQ304" s="41">
        <f t="shared" si="257"/>
        <v>-8.3743817410421185E-3</v>
      </c>
      <c r="CR304" s="41">
        <f t="shared" si="258"/>
        <v>-6.5382672023713936E-2</v>
      </c>
      <c r="CS304" s="41">
        <f t="shared" si="259"/>
        <v>9.2956718944530101E-3</v>
      </c>
      <c r="CT304" s="41">
        <f t="shared" si="260"/>
        <v>-8.795131452827289E-3</v>
      </c>
      <c r="CU304" s="41">
        <f t="shared" si="261"/>
        <v>7.0257900244058225E-3</v>
      </c>
      <c r="CV304" s="41">
        <f t="shared" si="262"/>
        <v>4.925538864863005E-2</v>
      </c>
      <c r="CW304" s="41">
        <f t="shared" si="263"/>
        <v>8.6746008217880623E-3</v>
      </c>
      <c r="CX304" s="41">
        <f t="shared" si="264"/>
        <v>-5.6428867108800481E-3</v>
      </c>
      <c r="CY304" s="41">
        <f t="shared" si="265"/>
        <v>2.0079774131551226E-2</v>
      </c>
      <c r="CZ304" s="41">
        <f t="shared" si="266"/>
        <v>4.3963181919894762E-2</v>
      </c>
      <c r="DA304" s="41">
        <f t="shared" si="267"/>
        <v>-4.5793010215638853E-3</v>
      </c>
      <c r="DB304" s="41">
        <f t="shared" si="268"/>
        <v>2.7913674911740238E-2</v>
      </c>
      <c r="DC304" s="41">
        <f t="shared" si="269"/>
        <v>1.4535139619113223E-2</v>
      </c>
      <c r="DD304" s="41">
        <f t="shared" si="270"/>
        <v>-7.7797519854472174E-3</v>
      </c>
      <c r="DE304" s="41">
        <f t="shared" si="271"/>
        <v>3.3417046513677627E-2</v>
      </c>
      <c r="DF304" s="41">
        <f t="shared" si="272"/>
        <v>-7.4229246229154389E-3</v>
      </c>
      <c r="DG304" s="41">
        <f t="shared" si="273"/>
        <v>-7.0856098501426035E-3</v>
      </c>
      <c r="DH304" s="41"/>
    </row>
    <row r="305" spans="1:112">
      <c r="A305" s="43">
        <v>42290</v>
      </c>
      <c r="B305" s="34">
        <v>7.82</v>
      </c>
      <c r="C305" s="34">
        <v>6.986834</v>
      </c>
      <c r="D305" s="34"/>
      <c r="E305" s="34">
        <v>13.52</v>
      </c>
      <c r="F305" s="34">
        <v>548.79998799999998</v>
      </c>
      <c r="G305" s="34">
        <v>54.330371999999997</v>
      </c>
      <c r="H305" s="34">
        <v>12.493200999999999</v>
      </c>
      <c r="I305" s="34">
        <v>10.88</v>
      </c>
      <c r="J305" s="34">
        <v>458.77227800000003</v>
      </c>
      <c r="K305" s="34">
        <v>0.88</v>
      </c>
      <c r="L305" s="34">
        <v>65</v>
      </c>
      <c r="M305" s="34">
        <v>25.200001</v>
      </c>
      <c r="N305" s="34">
        <v>39.336570999999999</v>
      </c>
      <c r="O305" s="34">
        <v>6.5</v>
      </c>
      <c r="P305" s="34">
        <v>33.790000999999997</v>
      </c>
      <c r="Q305" s="34">
        <v>18.370000999999998</v>
      </c>
      <c r="R305" s="34">
        <v>39.25</v>
      </c>
      <c r="S305" s="34">
        <v>73.457756000000003</v>
      </c>
      <c r="T305" s="34">
        <v>21.440000999999999</v>
      </c>
      <c r="U305" s="34"/>
      <c r="V305" s="34">
        <v>4.4033920000000002</v>
      </c>
      <c r="W305" s="34">
        <v>33.82</v>
      </c>
      <c r="X305" s="34">
        <v>28.360001</v>
      </c>
      <c r="Y305" s="34">
        <v>13.801662</v>
      </c>
      <c r="Z305" s="34">
        <v>33.651287000000004</v>
      </c>
      <c r="AA305" s="34">
        <v>72.022682000000003</v>
      </c>
      <c r="AB305" s="34">
        <v>34.524185000000003</v>
      </c>
      <c r="AC305" s="34">
        <v>11.98</v>
      </c>
      <c r="AD305" s="34">
        <v>70.190002000000007</v>
      </c>
      <c r="AE305" s="34">
        <v>25.43346</v>
      </c>
      <c r="AF305" s="34">
        <v>4.9800000000000004</v>
      </c>
      <c r="AG305" s="34">
        <v>153.64999399999999</v>
      </c>
      <c r="AH305" s="34">
        <v>42.110802</v>
      </c>
      <c r="AI305" s="34">
        <v>86.352562000000006</v>
      </c>
      <c r="AJ305" s="34">
        <v>9.3043420000000001</v>
      </c>
      <c r="AK305" s="34">
        <v>17.739999999999998</v>
      </c>
      <c r="AL305" s="34">
        <v>1.9890000000000001</v>
      </c>
      <c r="AM305" s="34">
        <v>25.208400999999999</v>
      </c>
      <c r="AN305" s="34">
        <v>22.799999</v>
      </c>
      <c r="AO305" s="34">
        <v>55.931426999999999</v>
      </c>
      <c r="AP305" s="34">
        <v>5.77</v>
      </c>
      <c r="AQ305" s="34">
        <v>8.7200000000000006</v>
      </c>
      <c r="AR305" s="34">
        <v>6.21</v>
      </c>
      <c r="AS305" s="34">
        <v>51.438026000000001</v>
      </c>
      <c r="AT305" s="34">
        <v>11.682584</v>
      </c>
      <c r="AU305" s="34">
        <v>15.49</v>
      </c>
      <c r="AV305" s="34">
        <v>14.686614000000001</v>
      </c>
      <c r="AW305" s="34">
        <v>28.834192000000002</v>
      </c>
      <c r="AX305" s="34">
        <v>18.920000000000002</v>
      </c>
      <c r="AY305" s="34">
        <v>14.5</v>
      </c>
      <c r="AZ305" s="34">
        <v>67.059997999999993</v>
      </c>
      <c r="BA305" s="34">
        <v>45.950001</v>
      </c>
      <c r="BB305" s="34">
        <v>30.521963</v>
      </c>
      <c r="BC305" s="34">
        <v>26.22101</v>
      </c>
      <c r="BD305" s="34"/>
      <c r="BE305" s="38"/>
      <c r="BF305" s="41">
        <f t="shared" si="223"/>
        <v>-4.7449599712987643E-2</v>
      </c>
      <c r="BG305" s="41">
        <f t="shared" si="224"/>
        <v>7.2425825611575109E-2</v>
      </c>
      <c r="BH305" s="41"/>
      <c r="BI305" s="41">
        <f t="shared" si="225"/>
        <v>2.8509057558353524E-2</v>
      </c>
      <c r="BJ305" s="41">
        <f t="shared" si="226"/>
        <v>3.7358854746239776</v>
      </c>
      <c r="BK305" s="41">
        <f t="shared" si="227"/>
        <v>1.9391534058712894E-2</v>
      </c>
      <c r="BL305" s="41">
        <f t="shared" si="228"/>
        <v>3.4011435408388323E-2</v>
      </c>
      <c r="BM305" s="41">
        <f t="shared" si="229"/>
        <v>1.7617516390842764E-2</v>
      </c>
      <c r="BN305" s="41">
        <f t="shared" si="230"/>
        <v>6.8503687865185042E-2</v>
      </c>
      <c r="BO305" s="41">
        <f t="shared" si="231"/>
        <v>-5.6657375356774196E-3</v>
      </c>
      <c r="BP305" s="41">
        <f t="shared" si="232"/>
        <v>-3.9812239350590986E-2</v>
      </c>
      <c r="BQ305" s="41">
        <f t="shared" si="233"/>
        <v>5.9702465892032784E-3</v>
      </c>
      <c r="BR305" s="41">
        <f t="shared" si="234"/>
        <v>2.3751713097798147E-4</v>
      </c>
      <c r="BS305" s="41">
        <f t="shared" si="235"/>
        <v>2.3347363996991107E-2</v>
      </c>
      <c r="BT305" s="41">
        <f t="shared" si="236"/>
        <v>4.2315228011241504E-2</v>
      </c>
      <c r="BU305" s="41">
        <f t="shared" si="237"/>
        <v>-7.5921729217921386E-3</v>
      </c>
      <c r="BV305" s="41">
        <f t="shared" si="238"/>
        <v>2.1633601870604084E-2</v>
      </c>
      <c r="BW305" s="41">
        <f t="shared" si="239"/>
        <v>6.303628264560132E-3</v>
      </c>
      <c r="BX305" s="47">
        <f t="shared" si="240"/>
        <v>1.6459388353707978E-2</v>
      </c>
      <c r="BY305" s="41"/>
      <c r="BZ305" s="41">
        <f t="shared" si="241"/>
        <v>3.6367173153625927E-2</v>
      </c>
      <c r="CA305" s="41">
        <f t="shared" si="242"/>
        <v>1.8201338193191623E-2</v>
      </c>
      <c r="CB305" s="41">
        <f t="shared" si="243"/>
        <v>-9.8245702513861093E-3</v>
      </c>
      <c r="CC305" s="41">
        <f t="shared" si="244"/>
        <v>1.927960970840677E-2</v>
      </c>
      <c r="CD305" s="41">
        <f t="shared" si="245"/>
        <v>4.0791025406673849E-2</v>
      </c>
      <c r="CE305" s="41">
        <f t="shared" si="246"/>
        <v>-1.5013917792848252E-2</v>
      </c>
      <c r="CF305" s="41">
        <f t="shared" si="247"/>
        <v>2.0831103796359777E-2</v>
      </c>
      <c r="CG305" s="41">
        <f t="shared" si="222"/>
        <v>-8.1333880042850704E-4</v>
      </c>
      <c r="CH305" s="41">
        <f t="shared" si="248"/>
        <v>6.4738012938632475E-2</v>
      </c>
      <c r="CI305" s="41">
        <f t="shared" si="249"/>
        <v>-1.4602759344095057E-3</v>
      </c>
      <c r="CJ305" s="41">
        <f t="shared" si="250"/>
        <v>-4.1303806141235751E-2</v>
      </c>
      <c r="CK305" s="41">
        <f t="shared" si="251"/>
        <v>9.0537903968546524E-2</v>
      </c>
      <c r="CL305" s="41">
        <f t="shared" si="252"/>
        <v>2.3700868619689661E-2</v>
      </c>
      <c r="CM305" s="41">
        <f t="shared" si="253"/>
        <v>1.0115391691508125E-2</v>
      </c>
      <c r="CN305" s="41">
        <f t="shared" si="254"/>
        <v>1.7628245820498906E-2</v>
      </c>
      <c r="CO305" s="41">
        <f t="shared" si="255"/>
        <v>-1.3994071081008254E-2</v>
      </c>
      <c r="CP305" s="41">
        <f t="shared" si="256"/>
        <v>-1.5071592905712516E-3</v>
      </c>
      <c r="CQ305" s="41">
        <f t="shared" si="257"/>
        <v>1.0547287030491174E-2</v>
      </c>
      <c r="CR305" s="41">
        <f t="shared" si="258"/>
        <v>2.6668158177467236E-2</v>
      </c>
      <c r="CS305" s="41">
        <f t="shared" si="259"/>
        <v>6.2515601853429751E-3</v>
      </c>
      <c r="CT305" s="41">
        <f t="shared" si="260"/>
        <v>1.9248188304916546E-2</v>
      </c>
      <c r="CU305" s="41">
        <f t="shared" si="261"/>
        <v>1.7351505311199927E-2</v>
      </c>
      <c r="CV305" s="41">
        <f t="shared" si="262"/>
        <v>-3.7919234862293726E-2</v>
      </c>
      <c r="CW305" s="41">
        <f t="shared" si="263"/>
        <v>5.7417498096419498E-3</v>
      </c>
      <c r="CX305" s="41">
        <f t="shared" si="264"/>
        <v>1.1254281036792206E-2</v>
      </c>
      <c r="CY305" s="41">
        <f t="shared" si="265"/>
        <v>-6.9208040933720419E-2</v>
      </c>
      <c r="CZ305" s="41">
        <f t="shared" si="266"/>
        <v>-6.9820170771165476E-3</v>
      </c>
      <c r="DA305" s="41">
        <f t="shared" si="267"/>
        <v>-1.8237599458333406E-2</v>
      </c>
      <c r="DB305" s="41">
        <f t="shared" si="268"/>
        <v>1.5869350483780967E-3</v>
      </c>
      <c r="DC305" s="41">
        <f t="shared" si="269"/>
        <v>4.5141655664771678E-2</v>
      </c>
      <c r="DD305" s="41">
        <f t="shared" si="270"/>
        <v>7.1834490281145972E-3</v>
      </c>
      <c r="DE305" s="41">
        <f t="shared" si="271"/>
        <v>-6.507593393952695E-3</v>
      </c>
      <c r="DF305" s="41">
        <f t="shared" si="272"/>
        <v>-5.196591355819854E-3</v>
      </c>
      <c r="DG305" s="41">
        <f t="shared" si="273"/>
        <v>1.8172158153498336E-2</v>
      </c>
      <c r="DH305" s="41"/>
    </row>
    <row r="306" spans="1:112">
      <c r="A306" s="43">
        <v>42291</v>
      </c>
      <c r="B306" s="34">
        <v>7.99</v>
      </c>
      <c r="C306" s="34">
        <v>6.9044970000000001</v>
      </c>
      <c r="D306" s="34"/>
      <c r="E306" s="34">
        <v>12.81</v>
      </c>
      <c r="F306" s="34">
        <v>12.72</v>
      </c>
      <c r="G306" s="34">
        <v>53.822524999999999</v>
      </c>
      <c r="H306" s="34">
        <v>12.284317</v>
      </c>
      <c r="I306" s="34">
        <v>10.43</v>
      </c>
      <c r="J306" s="34">
        <v>445.15576199999998</v>
      </c>
      <c r="K306" s="34">
        <v>0.91</v>
      </c>
      <c r="L306" s="34">
        <v>61.939999</v>
      </c>
      <c r="M306" s="34">
        <v>24.1</v>
      </c>
      <c r="N306" s="34">
        <v>39.280482999999997</v>
      </c>
      <c r="O306" s="34">
        <v>6.34</v>
      </c>
      <c r="P306" s="34">
        <v>33.630001</v>
      </c>
      <c r="Q306" s="34">
        <v>19.170000000000002</v>
      </c>
      <c r="R306" s="34">
        <v>39.549999</v>
      </c>
      <c r="S306" s="34">
        <v>73.080948000000006</v>
      </c>
      <c r="T306" s="34">
        <v>20.82</v>
      </c>
      <c r="U306" s="34"/>
      <c r="V306" s="34">
        <v>4.394145</v>
      </c>
      <c r="W306" s="34">
        <v>33.599997999999999</v>
      </c>
      <c r="X306" s="34">
        <v>28.93</v>
      </c>
      <c r="Y306" s="34">
        <v>13.704055</v>
      </c>
      <c r="Z306" s="34">
        <v>33.074840999999999</v>
      </c>
      <c r="AA306" s="34">
        <v>71.621277000000006</v>
      </c>
      <c r="AB306" s="34">
        <v>34.296421000000002</v>
      </c>
      <c r="AC306" s="34">
        <v>12.3</v>
      </c>
      <c r="AD306" s="34">
        <v>69.180000000000007</v>
      </c>
      <c r="AE306" s="34">
        <v>25.210438</v>
      </c>
      <c r="AF306" s="34">
        <v>4.95</v>
      </c>
      <c r="AG306" s="34">
        <v>146.65000900000001</v>
      </c>
      <c r="AH306" s="34">
        <v>39.836761000000003</v>
      </c>
      <c r="AI306" s="34">
        <v>85.024512999999999</v>
      </c>
      <c r="AJ306" s="34">
        <v>9.3368579999999994</v>
      </c>
      <c r="AK306" s="34">
        <v>18.209999</v>
      </c>
      <c r="AL306" s="34">
        <v>1.92</v>
      </c>
      <c r="AM306" s="34">
        <v>25.144559999999998</v>
      </c>
      <c r="AN306" s="34">
        <v>22.5</v>
      </c>
      <c r="AO306" s="34">
        <v>55.971428000000003</v>
      </c>
      <c r="AP306" s="34">
        <v>5.75</v>
      </c>
      <c r="AQ306" s="34">
        <v>8.64</v>
      </c>
      <c r="AR306" s="34">
        <v>6.07</v>
      </c>
      <c r="AS306" s="34">
        <v>51.536181999999997</v>
      </c>
      <c r="AT306" s="34">
        <v>11.663906000000001</v>
      </c>
      <c r="AU306" s="34">
        <v>15.64</v>
      </c>
      <c r="AV306" s="34">
        <v>14.798869</v>
      </c>
      <c r="AW306" s="34">
        <v>28.926855</v>
      </c>
      <c r="AX306" s="34">
        <v>18.440000999999999</v>
      </c>
      <c r="AY306" s="34">
        <v>14.33</v>
      </c>
      <c r="AZ306" s="34">
        <v>66.389999000000003</v>
      </c>
      <c r="BA306" s="34">
        <v>47.119999</v>
      </c>
      <c r="BB306" s="34">
        <v>30.174109000000001</v>
      </c>
      <c r="BC306" s="34">
        <v>26.201740000000001</v>
      </c>
      <c r="BD306" s="34"/>
      <c r="BE306" s="38"/>
      <c r="BF306" s="41">
        <f t="shared" si="223"/>
        <v>2.1506205220963682E-2</v>
      </c>
      <c r="BG306" s="41">
        <f t="shared" si="224"/>
        <v>-1.1854582435670575E-2</v>
      </c>
      <c r="BH306" s="41"/>
      <c r="BI306" s="41">
        <f t="shared" si="225"/>
        <v>-5.3943954706175058E-2</v>
      </c>
      <c r="BJ306" s="41">
        <f t="shared" si="226"/>
        <v>-3.7645584966338097</v>
      </c>
      <c r="BK306" s="41">
        <f t="shared" si="227"/>
        <v>-9.3913477428247735E-3</v>
      </c>
      <c r="BL306" s="41">
        <f t="shared" si="228"/>
        <v>-1.6861168158093867E-2</v>
      </c>
      <c r="BM306" s="41">
        <f t="shared" si="229"/>
        <v>-4.223997241511563E-2</v>
      </c>
      <c r="BN306" s="41">
        <f t="shared" si="230"/>
        <v>-3.0129712700100231E-2</v>
      </c>
      <c r="BO306" s="41">
        <f t="shared" si="231"/>
        <v>3.3522692038643644E-2</v>
      </c>
      <c r="BP306" s="41">
        <f t="shared" si="232"/>
        <v>-4.8221111495236647E-2</v>
      </c>
      <c r="BQ306" s="41">
        <f t="shared" si="233"/>
        <v>-4.4632193703307191E-2</v>
      </c>
      <c r="BR306" s="41">
        <f t="shared" si="234"/>
        <v>-1.4268662246239316E-3</v>
      </c>
      <c r="BS306" s="41">
        <f t="shared" si="235"/>
        <v>-2.4923408452456851E-2</v>
      </c>
      <c r="BT306" s="41">
        <f t="shared" si="236"/>
        <v>-4.7463748332195336E-3</v>
      </c>
      <c r="BU306" s="41">
        <f t="shared" si="237"/>
        <v>4.2627603393939194E-2</v>
      </c>
      <c r="BV306" s="41">
        <f t="shared" si="238"/>
        <v>7.614224700795009E-3</v>
      </c>
      <c r="BW306" s="41">
        <f t="shared" si="239"/>
        <v>-5.1427891772985014E-3</v>
      </c>
      <c r="BX306" s="47">
        <f t="shared" si="240"/>
        <v>-2.9344319657568323E-2</v>
      </c>
      <c r="BY306" s="41"/>
      <c r="BZ306" s="41">
        <f t="shared" si="241"/>
        <v>-2.1021800545611138E-3</v>
      </c>
      <c r="CA306" s="41">
        <f t="shared" si="242"/>
        <v>-6.5263360250869904E-3</v>
      </c>
      <c r="CB306" s="41">
        <f t="shared" si="243"/>
        <v>1.9899382063186699E-2</v>
      </c>
      <c r="CC306" s="41">
        <f t="shared" si="244"/>
        <v>-7.0972452535797486E-3</v>
      </c>
      <c r="CD306" s="41">
        <f t="shared" si="245"/>
        <v>-1.7278399282884341E-2</v>
      </c>
      <c r="CE306" s="41">
        <f t="shared" si="246"/>
        <v>-5.5889025566475741E-3</v>
      </c>
      <c r="CF306" s="41">
        <f t="shared" si="247"/>
        <v>-6.6190882298246918E-3</v>
      </c>
      <c r="CG306" s="41">
        <f t="shared" si="222"/>
        <v>-3.2599865872073742E-3</v>
      </c>
      <c r="CH306" s="41">
        <f t="shared" si="248"/>
        <v>-1.4494075727394501E-2</v>
      </c>
      <c r="CI306" s="41">
        <f t="shared" si="249"/>
        <v>-8.8075148438451697E-3</v>
      </c>
      <c r="CJ306" s="41">
        <f t="shared" si="250"/>
        <v>-6.0423144559626982E-3</v>
      </c>
      <c r="CK306" s="41">
        <f t="shared" si="251"/>
        <v>-4.6628392732635852E-2</v>
      </c>
      <c r="CL306" s="41">
        <f t="shared" si="252"/>
        <v>-5.5514158139319293E-2</v>
      </c>
      <c r="CM306" s="41">
        <f t="shared" si="253"/>
        <v>-1.5498870950713412E-2</v>
      </c>
      <c r="CN306" s="41">
        <f t="shared" si="254"/>
        <v>3.4886201508391905E-3</v>
      </c>
      <c r="CO306" s="41">
        <f t="shared" si="255"/>
        <v>2.6148861943199757E-2</v>
      </c>
      <c r="CP306" s="41">
        <f t="shared" si="256"/>
        <v>-3.5306813832145068E-2</v>
      </c>
      <c r="CQ306" s="41">
        <f t="shared" si="257"/>
        <v>-2.5357410146362117E-3</v>
      </c>
      <c r="CR306" s="41">
        <f t="shared" si="258"/>
        <v>-1.3245182890370537E-2</v>
      </c>
      <c r="CS306" s="41">
        <f t="shared" si="259"/>
        <v>7.1492370241601079E-4</v>
      </c>
      <c r="CT306" s="41">
        <f t="shared" si="260"/>
        <v>-3.4722257107490922E-3</v>
      </c>
      <c r="CU306" s="41">
        <f t="shared" si="261"/>
        <v>-9.2166551049240632E-3</v>
      </c>
      <c r="CV306" s="41">
        <f t="shared" si="262"/>
        <v>-2.2802290873980492E-2</v>
      </c>
      <c r="CW306" s="41">
        <f t="shared" si="263"/>
        <v>1.9064197071265456E-3</v>
      </c>
      <c r="CX306" s="41">
        <f t="shared" si="264"/>
        <v>-1.6000695594914674E-3</v>
      </c>
      <c r="CY306" s="41">
        <f t="shared" si="265"/>
        <v>9.6370806883876725E-3</v>
      </c>
      <c r="CZ306" s="41">
        <f t="shared" si="266"/>
        <v>7.6142922504834776E-3</v>
      </c>
      <c r="DA306" s="41">
        <f t="shared" si="267"/>
        <v>3.208497224536323E-3</v>
      </c>
      <c r="DB306" s="41">
        <f t="shared" si="268"/>
        <v>-2.5697291265351165E-2</v>
      </c>
      <c r="DC306" s="41">
        <f t="shared" si="269"/>
        <v>-1.1793407586448193E-2</v>
      </c>
      <c r="DD306" s="41">
        <f t="shared" si="270"/>
        <v>-1.0041283545485242E-2</v>
      </c>
      <c r="DE306" s="41">
        <f t="shared" si="271"/>
        <v>2.5143647556438775E-2</v>
      </c>
      <c r="DF306" s="41">
        <f t="shared" si="272"/>
        <v>-1.1462284034718382E-2</v>
      </c>
      <c r="DG306" s="41">
        <f t="shared" si="273"/>
        <v>-7.3517703164863309E-4</v>
      </c>
      <c r="DH306" s="41"/>
    </row>
    <row r="307" spans="1:112">
      <c r="A307" s="43">
        <v>42292</v>
      </c>
      <c r="B307" s="34">
        <v>8.35</v>
      </c>
      <c r="C307" s="34">
        <v>6.8221600000000002</v>
      </c>
      <c r="D307" s="34"/>
      <c r="E307" s="34">
        <v>12.63</v>
      </c>
      <c r="F307" s="34">
        <v>502</v>
      </c>
      <c r="G307" s="34">
        <v>51.938873000000001</v>
      </c>
      <c r="H307" s="34">
        <v>12.214689</v>
      </c>
      <c r="I307" s="34">
        <v>10.01</v>
      </c>
      <c r="J307" s="34">
        <v>447.25060999999999</v>
      </c>
      <c r="K307" s="34">
        <v>0.9</v>
      </c>
      <c r="L307" s="34">
        <v>63.419998</v>
      </c>
      <c r="M307" s="34">
        <v>25.540001</v>
      </c>
      <c r="N307" s="34">
        <v>39.317883000000002</v>
      </c>
      <c r="O307" s="34">
        <v>6.48</v>
      </c>
      <c r="P307" s="34">
        <v>33.860000999999997</v>
      </c>
      <c r="Q307" s="34">
        <v>19.27</v>
      </c>
      <c r="R307" s="34">
        <v>39.169998</v>
      </c>
      <c r="S307" s="34">
        <v>72.459213000000005</v>
      </c>
      <c r="T307" s="34">
        <v>21.15</v>
      </c>
      <c r="U307" s="34"/>
      <c r="V307" s="34">
        <v>4.4033920000000002</v>
      </c>
      <c r="W307" s="34">
        <v>33.540000999999997</v>
      </c>
      <c r="X307" s="34">
        <v>27.93</v>
      </c>
      <c r="Y307" s="34">
        <v>13.557645000000001</v>
      </c>
      <c r="Z307" s="34">
        <v>33.099910999999999</v>
      </c>
      <c r="AA307" s="34">
        <v>73.291374000000005</v>
      </c>
      <c r="AB307" s="34">
        <v>34.381839999999997</v>
      </c>
      <c r="AC307" s="34">
        <v>11.97</v>
      </c>
      <c r="AD307" s="34">
        <v>68.720000999999996</v>
      </c>
      <c r="AE307" s="34">
        <v>24.931664999999999</v>
      </c>
      <c r="AF307" s="34">
        <v>4.91</v>
      </c>
      <c r="AG307" s="34">
        <v>145.25</v>
      </c>
      <c r="AH307" s="34">
        <v>38.804779000000003</v>
      </c>
      <c r="AI307" s="34">
        <v>85.249115000000003</v>
      </c>
      <c r="AJ307" s="34">
        <v>9.3740190000000005</v>
      </c>
      <c r="AK307" s="34">
        <v>18.329999999999998</v>
      </c>
      <c r="AL307" s="34">
        <v>2.02</v>
      </c>
      <c r="AM307" s="34">
        <v>25.007757000000002</v>
      </c>
      <c r="AN307" s="34">
        <v>22.700001</v>
      </c>
      <c r="AO307" s="34">
        <v>56.439999</v>
      </c>
      <c r="AP307" s="34">
        <v>5.82</v>
      </c>
      <c r="AQ307" s="34">
        <v>9.85</v>
      </c>
      <c r="AR307" s="34">
        <v>6.02</v>
      </c>
      <c r="AS307" s="34">
        <v>49.474739</v>
      </c>
      <c r="AT307" s="34">
        <v>11.430440000000001</v>
      </c>
      <c r="AU307" s="34">
        <v>15.29</v>
      </c>
      <c r="AV307" s="34">
        <v>14.920477</v>
      </c>
      <c r="AW307" s="34">
        <v>28.615185</v>
      </c>
      <c r="AX307" s="34">
        <v>18</v>
      </c>
      <c r="AY307" s="34">
        <v>14.65</v>
      </c>
      <c r="AZ307" s="34">
        <v>66.080001999999993</v>
      </c>
      <c r="BA307" s="34">
        <v>46.869999</v>
      </c>
      <c r="BB307" s="34">
        <v>30.303311999999998</v>
      </c>
      <c r="BC307" s="34">
        <v>25.912642999999999</v>
      </c>
      <c r="BD307" s="34"/>
      <c r="BE307" s="38"/>
      <c r="BF307" s="41">
        <f t="shared" si="223"/>
        <v>4.407077908458075E-2</v>
      </c>
      <c r="BG307" s="41">
        <f t="shared" si="224"/>
        <v>-1.1996801189822184E-2</v>
      </c>
      <c r="BH307" s="41"/>
      <c r="BI307" s="41">
        <f t="shared" si="225"/>
        <v>-1.4151179546243151E-2</v>
      </c>
      <c r="BJ307" s="41">
        <f t="shared" si="226"/>
        <v>3.675424561779753</v>
      </c>
      <c r="BK307" s="41">
        <f t="shared" si="227"/>
        <v>-3.5624551957009663E-2</v>
      </c>
      <c r="BL307" s="41">
        <f t="shared" si="228"/>
        <v>-5.6841642858232594E-3</v>
      </c>
      <c r="BM307" s="41">
        <f t="shared" si="229"/>
        <v>-4.11016756855518E-2</v>
      </c>
      <c r="BN307" s="41">
        <f t="shared" si="230"/>
        <v>4.6948383909550884E-3</v>
      </c>
      <c r="BO307" s="41">
        <f t="shared" si="231"/>
        <v>-1.1049836186584935E-2</v>
      </c>
      <c r="BP307" s="41">
        <f t="shared" si="232"/>
        <v>2.3613079174007214E-2</v>
      </c>
      <c r="BQ307" s="41">
        <f t="shared" si="233"/>
        <v>5.8034049262051017E-2</v>
      </c>
      <c r="BR307" s="41">
        <f t="shared" si="234"/>
        <v>9.5167380000538517E-4</v>
      </c>
      <c r="BS307" s="41">
        <f t="shared" si="235"/>
        <v>2.1841741915048854E-2</v>
      </c>
      <c r="BT307" s="41">
        <f t="shared" si="236"/>
        <v>6.8158507508282321E-3</v>
      </c>
      <c r="BU307" s="41">
        <f t="shared" si="237"/>
        <v>5.2029253687216753E-3</v>
      </c>
      <c r="BV307" s="41">
        <f t="shared" si="238"/>
        <v>-9.654572310958183E-3</v>
      </c>
      <c r="BW307" s="41">
        <f t="shared" si="239"/>
        <v>-8.543879267887312E-3</v>
      </c>
      <c r="BX307" s="47">
        <f t="shared" si="240"/>
        <v>1.5725842305464095E-2</v>
      </c>
      <c r="BY307" s="41"/>
      <c r="BZ307" s="41">
        <f t="shared" si="241"/>
        <v>2.1021800545610856E-3</v>
      </c>
      <c r="CA307" s="41">
        <f t="shared" si="242"/>
        <v>-1.7872212351389295E-3</v>
      </c>
      <c r="CB307" s="41">
        <f t="shared" si="243"/>
        <v>-3.5177739030958381E-2</v>
      </c>
      <c r="CC307" s="41">
        <f t="shared" si="244"/>
        <v>-1.0741179577450317E-2</v>
      </c>
      <c r="CD307" s="41">
        <f t="shared" si="245"/>
        <v>7.5769082442137881E-4</v>
      </c>
      <c r="CE307" s="41">
        <f t="shared" si="246"/>
        <v>2.305072657734383E-2</v>
      </c>
      <c r="CF307" s="41">
        <f t="shared" si="247"/>
        <v>2.487513306306493E-3</v>
      </c>
      <c r="CG307" s="41">
        <f t="shared" si="222"/>
        <v>-5.1078494687444152E-2</v>
      </c>
      <c r="CH307" s="41">
        <f t="shared" si="248"/>
        <v>-6.6715112812185205E-3</v>
      </c>
      <c r="CI307" s="41">
        <f t="shared" si="249"/>
        <v>-1.1119432797890808E-2</v>
      </c>
      <c r="CJ307" s="41">
        <f t="shared" si="250"/>
        <v>-8.1136347741697749E-3</v>
      </c>
      <c r="CK307" s="41">
        <f t="shared" si="251"/>
        <v>-9.5924610620478981E-3</v>
      </c>
      <c r="CL307" s="41">
        <f t="shared" si="252"/>
        <v>-2.6246720063047627E-2</v>
      </c>
      <c r="CM307" s="41">
        <f t="shared" si="253"/>
        <v>2.6381317283526882E-3</v>
      </c>
      <c r="CN307" s="41">
        <f t="shared" si="254"/>
        <v>3.9721333062071448E-3</v>
      </c>
      <c r="CO307" s="41">
        <f t="shared" si="255"/>
        <v>6.568223026980389E-3</v>
      </c>
      <c r="CP307" s="41">
        <f t="shared" si="256"/>
        <v>5.0772325373423355E-2</v>
      </c>
      <c r="CQ307" s="41">
        <f t="shared" si="257"/>
        <v>-5.4555142208609162E-3</v>
      </c>
      <c r="CR307" s="41">
        <f t="shared" si="258"/>
        <v>8.8496593298449684E-3</v>
      </c>
      <c r="CS307" s="41">
        <f t="shared" si="259"/>
        <v>8.3367630208460285E-3</v>
      </c>
      <c r="CT307" s="41">
        <f t="shared" si="260"/>
        <v>1.2100406934087489E-2</v>
      </c>
      <c r="CU307" s="41">
        <f t="shared" si="261"/>
        <v>0.13106887236803325</v>
      </c>
      <c r="CV307" s="41">
        <f t="shared" si="262"/>
        <v>-8.2713457506773062E-3</v>
      </c>
      <c r="CW307" s="41">
        <f t="shared" si="263"/>
        <v>-4.0821908011457395E-2</v>
      </c>
      <c r="CX307" s="41">
        <f t="shared" si="264"/>
        <v>-2.0219143995017713E-2</v>
      </c>
      <c r="CY307" s="41">
        <f t="shared" si="265"/>
        <v>-2.2632715176194172E-2</v>
      </c>
      <c r="CZ307" s="41">
        <f t="shared" si="266"/>
        <v>8.1838058428762312E-3</v>
      </c>
      <c r="DA307" s="41">
        <f t="shared" si="267"/>
        <v>-1.0832881416828121E-2</v>
      </c>
      <c r="DB307" s="41">
        <f t="shared" si="268"/>
        <v>-2.4150514462216451E-2</v>
      </c>
      <c r="DC307" s="41">
        <f t="shared" si="269"/>
        <v>2.2085093622995929E-2</v>
      </c>
      <c r="DD307" s="41">
        <f t="shared" si="270"/>
        <v>-4.6802681894926295E-3</v>
      </c>
      <c r="DE307" s="41">
        <f t="shared" si="271"/>
        <v>-5.3197275219147291E-3</v>
      </c>
      <c r="DF307" s="41">
        <f t="shared" si="272"/>
        <v>4.2727746795706055E-3</v>
      </c>
      <c r="DG307" s="41">
        <f t="shared" si="273"/>
        <v>-1.1094824456809862E-2</v>
      </c>
      <c r="DH307" s="41"/>
    </row>
    <row r="308" spans="1:112">
      <c r="A308" s="43">
        <v>42293</v>
      </c>
      <c r="B308" s="34">
        <v>8.49</v>
      </c>
      <c r="C308" s="34">
        <v>6.5869140000000002</v>
      </c>
      <c r="D308" s="34"/>
      <c r="E308" s="34">
        <v>12.2</v>
      </c>
      <c r="F308" s="34">
        <v>12.39</v>
      </c>
      <c r="G308" s="34">
        <v>50.110626000000003</v>
      </c>
      <c r="H308" s="34">
        <v>11.627827</v>
      </c>
      <c r="I308" s="34">
        <v>9.41</v>
      </c>
      <c r="J308" s="34">
        <v>444.10833700000001</v>
      </c>
      <c r="K308" s="34">
        <v>0.88</v>
      </c>
      <c r="L308" s="34">
        <v>62.52</v>
      </c>
      <c r="M308" s="34">
        <v>24.91</v>
      </c>
      <c r="N308" s="34">
        <v>39.000038000000004</v>
      </c>
      <c r="O308" s="34">
        <v>6.31</v>
      </c>
      <c r="P308" s="34">
        <v>34.509998000000003</v>
      </c>
      <c r="Q308" s="34">
        <v>22.030000999999999</v>
      </c>
      <c r="R308" s="34">
        <v>40.439999</v>
      </c>
      <c r="S308" s="34">
        <v>71.338234</v>
      </c>
      <c r="T308" s="34">
        <v>20.85</v>
      </c>
      <c r="U308" s="34"/>
      <c r="V308" s="34">
        <v>4.3756440000000003</v>
      </c>
      <c r="W308" s="34">
        <v>33.25</v>
      </c>
      <c r="X308" s="34">
        <v>27.65</v>
      </c>
      <c r="Y308" s="34">
        <v>13.137934</v>
      </c>
      <c r="Z308" s="34">
        <v>32.322944999999997</v>
      </c>
      <c r="AA308" s="34">
        <v>71.198363999999998</v>
      </c>
      <c r="AB308" s="34">
        <v>33.907344999999999</v>
      </c>
      <c r="AC308" s="34">
        <v>12.15</v>
      </c>
      <c r="AD308" s="34">
        <v>65.110000999999997</v>
      </c>
      <c r="AE308" s="34">
        <v>24.801573000000001</v>
      </c>
      <c r="AF308" s="34">
        <v>4.7</v>
      </c>
      <c r="AG308" s="34">
        <v>142.09999099999999</v>
      </c>
      <c r="AH308" s="34">
        <v>37.727119000000002</v>
      </c>
      <c r="AI308" s="34">
        <v>83.618331999999995</v>
      </c>
      <c r="AJ308" s="34">
        <v>9.3740190000000005</v>
      </c>
      <c r="AK308" s="34">
        <v>17.510000000000002</v>
      </c>
      <c r="AL308" s="34">
        <v>2.09</v>
      </c>
      <c r="AM308" s="34">
        <v>24.515260999999999</v>
      </c>
      <c r="AN308" s="34">
        <v>20.999998000000001</v>
      </c>
      <c r="AO308" s="34">
        <v>56.177143000000001</v>
      </c>
      <c r="AP308" s="34">
        <v>5.66</v>
      </c>
      <c r="AQ308" s="34">
        <v>9.81</v>
      </c>
      <c r="AR308" s="34">
        <v>5.94</v>
      </c>
      <c r="AS308" s="34">
        <v>49.474739</v>
      </c>
      <c r="AT308" s="34">
        <v>11.309039</v>
      </c>
      <c r="AU308" s="34">
        <v>15.43</v>
      </c>
      <c r="AV308" s="34">
        <v>14.873704999999999</v>
      </c>
      <c r="AW308" s="34">
        <v>27.536947000000001</v>
      </c>
      <c r="AX308" s="34">
        <v>17.82</v>
      </c>
      <c r="AY308" s="34">
        <v>16.02</v>
      </c>
      <c r="AZ308" s="34">
        <v>64.970000999999996</v>
      </c>
      <c r="BA308" s="34">
        <v>48.380001</v>
      </c>
      <c r="BB308" s="34">
        <v>30.581598</v>
      </c>
      <c r="BC308" s="34">
        <v>25.613911000000002</v>
      </c>
      <c r="BD308" s="34"/>
      <c r="BE308" s="38"/>
      <c r="BF308" s="41">
        <f t="shared" si="223"/>
        <v>1.6627461460491832E-2</v>
      </c>
      <c r="BG308" s="41">
        <f t="shared" si="224"/>
        <v>-3.5091183700219457E-2</v>
      </c>
      <c r="BH308" s="41"/>
      <c r="BI308" s="41">
        <f t="shared" si="225"/>
        <v>-3.4638984623189026E-2</v>
      </c>
      <c r="BJ308" s="41">
        <f t="shared" si="226"/>
        <v>-3.701710424050678</v>
      </c>
      <c r="BK308" s="41">
        <f t="shared" si="227"/>
        <v>-3.5834426475921097E-2</v>
      </c>
      <c r="BL308" s="41">
        <f t="shared" si="228"/>
        <v>-4.9238139181217964E-2</v>
      </c>
      <c r="BM308" s="41">
        <f t="shared" si="229"/>
        <v>-6.1811639729840918E-2</v>
      </c>
      <c r="BN308" s="41">
        <f t="shared" si="230"/>
        <v>-7.0505513575710912E-3</v>
      </c>
      <c r="BO308" s="41">
        <f t="shared" si="231"/>
        <v>-2.2472855852058628E-2</v>
      </c>
      <c r="BP308" s="41">
        <f t="shared" si="232"/>
        <v>-1.4292732021131712E-2</v>
      </c>
      <c r="BQ308" s="41">
        <f t="shared" si="233"/>
        <v>-2.4976560484571263E-2</v>
      </c>
      <c r="BR308" s="41">
        <f t="shared" si="234"/>
        <v>-8.1168330565371278E-3</v>
      </c>
      <c r="BS308" s="41">
        <f t="shared" si="235"/>
        <v>-2.6584833811061657E-2</v>
      </c>
      <c r="BT308" s="41">
        <f t="shared" si="236"/>
        <v>1.9014672917332873E-2</v>
      </c>
      <c r="BU308" s="41">
        <f t="shared" si="237"/>
        <v>0.13385572378062205</v>
      </c>
      <c r="BV308" s="41">
        <f t="shared" si="238"/>
        <v>3.1908272806024006E-2</v>
      </c>
      <c r="BW308" s="41">
        <f t="shared" si="239"/>
        <v>-1.5591399314647723E-2</v>
      </c>
      <c r="BX308" s="47">
        <f t="shared" si="240"/>
        <v>-1.4285957247476428E-2</v>
      </c>
      <c r="BY308" s="41"/>
      <c r="BZ308" s="41">
        <f t="shared" si="241"/>
        <v>-6.3214440406195432E-3</v>
      </c>
      <c r="CA308" s="41">
        <f t="shared" si="242"/>
        <v>-8.6840191083451743E-3</v>
      </c>
      <c r="CB308" s="41">
        <f t="shared" si="243"/>
        <v>-1.0075651988741587E-2</v>
      </c>
      <c r="CC308" s="41">
        <f t="shared" si="244"/>
        <v>-3.1446824001065216E-2</v>
      </c>
      <c r="CD308" s="41">
        <f t="shared" si="245"/>
        <v>-2.375324400643013E-2</v>
      </c>
      <c r="CE308" s="41">
        <f t="shared" si="246"/>
        <v>-2.8973080577845166E-2</v>
      </c>
      <c r="CF308" s="41">
        <f t="shared" si="247"/>
        <v>-1.3896860426421997E-2</v>
      </c>
      <c r="CG308" s="41">
        <f t="shared" si="222"/>
        <v>-2.5229698375880221E-2</v>
      </c>
      <c r="CH308" s="41">
        <f t="shared" si="248"/>
        <v>-5.3962129620409791E-2</v>
      </c>
      <c r="CI308" s="41">
        <f t="shared" si="249"/>
        <v>-5.2316037300663212E-3</v>
      </c>
      <c r="CJ308" s="41">
        <f t="shared" si="250"/>
        <v>-4.3711433090416321E-2</v>
      </c>
      <c r="CK308" s="41">
        <f t="shared" si="251"/>
        <v>-2.1925423964646827E-2</v>
      </c>
      <c r="CL308" s="41">
        <f t="shared" si="252"/>
        <v>-2.8164236422275293E-2</v>
      </c>
      <c r="CM308" s="41">
        <f t="shared" si="253"/>
        <v>-1.9314956529611411E-2</v>
      </c>
      <c r="CN308" s="41">
        <f t="shared" si="254"/>
        <v>0</v>
      </c>
      <c r="CO308" s="41">
        <f t="shared" si="255"/>
        <v>-4.576691555385299E-2</v>
      </c>
      <c r="CP308" s="41">
        <f t="shared" si="256"/>
        <v>3.4066554563606272E-2</v>
      </c>
      <c r="CQ308" s="41">
        <f t="shared" si="257"/>
        <v>-1.9890235151861144E-2</v>
      </c>
      <c r="CR308" s="41">
        <f t="shared" si="258"/>
        <v>-7.7842626054896169E-2</v>
      </c>
      <c r="CS308" s="41">
        <f t="shared" si="259"/>
        <v>-4.66814328029599E-3</v>
      </c>
      <c r="CT308" s="41">
        <f t="shared" si="260"/>
        <v>-2.7876369528254903E-2</v>
      </c>
      <c r="CU308" s="41">
        <f t="shared" si="261"/>
        <v>-4.0691816067257433E-3</v>
      </c>
      <c r="CV308" s="41">
        <f t="shared" si="262"/>
        <v>-1.3378125946175974E-2</v>
      </c>
      <c r="CW308" s="41">
        <f t="shared" si="263"/>
        <v>0</v>
      </c>
      <c r="CX308" s="41">
        <f t="shared" si="264"/>
        <v>-1.0677654789880161E-2</v>
      </c>
      <c r="CY308" s="41">
        <f t="shared" si="265"/>
        <v>9.1146464340985615E-3</v>
      </c>
      <c r="CZ308" s="41">
        <f t="shared" si="266"/>
        <v>-3.1396759556276388E-3</v>
      </c>
      <c r="DA308" s="41">
        <f t="shared" si="267"/>
        <v>-3.8408890760769247E-2</v>
      </c>
      <c r="DB308" s="41">
        <f t="shared" si="268"/>
        <v>-1.0050335853501451E-2</v>
      </c>
      <c r="DC308" s="41">
        <f t="shared" si="269"/>
        <v>8.9397606177136824E-2</v>
      </c>
      <c r="DD308" s="41">
        <f t="shared" si="270"/>
        <v>-1.6940519194907248E-2</v>
      </c>
      <c r="DE308" s="41">
        <f t="shared" si="271"/>
        <v>3.1708735252573769E-2</v>
      </c>
      <c r="DF308" s="41">
        <f t="shared" si="272"/>
        <v>9.1414420398668473E-3</v>
      </c>
      <c r="DG308" s="41">
        <f t="shared" si="273"/>
        <v>-1.1595393983239029E-2</v>
      </c>
      <c r="DH308" s="41"/>
    </row>
    <row r="309" spans="1:112">
      <c r="A309" s="43">
        <v>42296</v>
      </c>
      <c r="B309" s="34">
        <v>8.5399999999999991</v>
      </c>
      <c r="C309" s="34">
        <v>6.4281220000000001</v>
      </c>
      <c r="D309" s="34"/>
      <c r="E309" s="34">
        <v>11</v>
      </c>
      <c r="F309" s="34">
        <v>472.79998799999998</v>
      </c>
      <c r="G309" s="34">
        <v>49.150333000000003</v>
      </c>
      <c r="H309" s="34">
        <v>11.359263</v>
      </c>
      <c r="I309" s="34">
        <v>9.25</v>
      </c>
      <c r="J309" s="34">
        <v>448.29803500000003</v>
      </c>
      <c r="K309" s="34">
        <v>0.89</v>
      </c>
      <c r="L309" s="34">
        <v>61.34</v>
      </c>
      <c r="M309" s="34">
        <v>24.84</v>
      </c>
      <c r="N309" s="34">
        <v>39.187007999999999</v>
      </c>
      <c r="O309" s="34">
        <v>6.27</v>
      </c>
      <c r="P309" s="34">
        <v>34.459999000000003</v>
      </c>
      <c r="Q309" s="34">
        <v>22.940000999999999</v>
      </c>
      <c r="R309" s="34">
        <v>41.59</v>
      </c>
      <c r="S309" s="34">
        <v>70.725937000000002</v>
      </c>
      <c r="T309" s="34">
        <v>21.49</v>
      </c>
      <c r="U309" s="34"/>
      <c r="V309" s="34">
        <v>4.2923850000000003</v>
      </c>
      <c r="W309" s="34">
        <v>31.190000999999999</v>
      </c>
      <c r="X309" s="34">
        <v>27.1</v>
      </c>
      <c r="Y309" s="34">
        <v>13.216018</v>
      </c>
      <c r="Z309" s="34">
        <v>31.980426999999999</v>
      </c>
      <c r="AA309" s="34">
        <v>71.829132000000001</v>
      </c>
      <c r="AB309" s="34">
        <v>33.736522999999998</v>
      </c>
      <c r="AC309" s="34">
        <v>12.25</v>
      </c>
      <c r="AD309" s="34">
        <v>63.389999000000003</v>
      </c>
      <c r="AE309" s="34">
        <v>24.885204000000002</v>
      </c>
      <c r="AF309" s="34">
        <v>4.6900000000000004</v>
      </c>
      <c r="AG309" s="34">
        <v>139.64999399999999</v>
      </c>
      <c r="AH309" s="34">
        <v>37.955424999999998</v>
      </c>
      <c r="AI309" s="34">
        <v>82.378174000000001</v>
      </c>
      <c r="AJ309" s="34">
        <v>9.3368579999999994</v>
      </c>
      <c r="AK309" s="34">
        <v>17.27</v>
      </c>
      <c r="AL309" s="34">
        <v>1.994</v>
      </c>
      <c r="AM309" s="34">
        <v>24.451418</v>
      </c>
      <c r="AN309" s="34">
        <v>19.299999</v>
      </c>
      <c r="AO309" s="34">
        <v>55.908572999999997</v>
      </c>
      <c r="AP309" s="34">
        <v>5.64</v>
      </c>
      <c r="AQ309" s="34">
        <v>9.59</v>
      </c>
      <c r="AR309" s="34">
        <v>5.8</v>
      </c>
      <c r="AS309" s="34">
        <v>48.051364999999997</v>
      </c>
      <c r="AT309" s="34">
        <v>11.23433</v>
      </c>
      <c r="AU309" s="34">
        <v>15.54</v>
      </c>
      <c r="AV309" s="34">
        <v>14.714677999999999</v>
      </c>
      <c r="AW309" s="34">
        <v>28.092908999999999</v>
      </c>
      <c r="AX309" s="34">
        <v>18</v>
      </c>
      <c r="AY309" s="34">
        <v>16.129999000000002</v>
      </c>
      <c r="AZ309" s="34">
        <v>65.050003000000004</v>
      </c>
      <c r="BA309" s="34">
        <v>47.98</v>
      </c>
      <c r="BB309" s="34">
        <v>30.690923999999999</v>
      </c>
      <c r="BC309" s="34">
        <v>25.536818</v>
      </c>
      <c r="BD309" s="34"/>
      <c r="BE309" s="38"/>
      <c r="BF309" s="41">
        <f t="shared" si="223"/>
        <v>5.8720074772223678E-3</v>
      </c>
      <c r="BG309" s="41">
        <f t="shared" si="224"/>
        <v>-2.4402526393893394E-2</v>
      </c>
      <c r="BH309" s="41"/>
      <c r="BI309" s="41">
        <f t="shared" si="225"/>
        <v>-0.10354067894084033</v>
      </c>
      <c r="BJ309" s="41">
        <f t="shared" si="226"/>
        <v>3.6417827450701261</v>
      </c>
      <c r="BK309" s="41">
        <f t="shared" si="227"/>
        <v>-1.9349459661815636E-2</v>
      </c>
      <c r="BL309" s="41">
        <f t="shared" si="228"/>
        <v>-2.3367570277121923E-2</v>
      </c>
      <c r="BM309" s="41">
        <f t="shared" si="229"/>
        <v>-1.7149402072954463E-2</v>
      </c>
      <c r="BN309" s="41">
        <f t="shared" si="230"/>
        <v>9.3897330054998392E-3</v>
      </c>
      <c r="BO309" s="41">
        <f t="shared" si="231"/>
        <v>1.1299555253933466E-2</v>
      </c>
      <c r="BP309" s="41">
        <f t="shared" si="232"/>
        <v>-1.9054346867170353E-2</v>
      </c>
      <c r="BQ309" s="41">
        <f t="shared" si="233"/>
        <v>-2.8140722088110222E-3</v>
      </c>
      <c r="BR309" s="41">
        <f t="shared" si="234"/>
        <v>4.7826428022548547E-3</v>
      </c>
      <c r="BS309" s="41">
        <f t="shared" si="235"/>
        <v>-6.359321908292504E-3</v>
      </c>
      <c r="BT309" s="41">
        <f t="shared" si="236"/>
        <v>-1.4498770750636472E-3</v>
      </c>
      <c r="BU309" s="41">
        <f t="shared" si="237"/>
        <v>4.0476949086305572E-2</v>
      </c>
      <c r="BV309" s="41">
        <f t="shared" si="238"/>
        <v>2.8040384330542033E-2</v>
      </c>
      <c r="BW309" s="41">
        <f t="shared" si="239"/>
        <v>-8.6200593309474424E-3</v>
      </c>
      <c r="BX309" s="47">
        <f t="shared" si="240"/>
        <v>3.0233762409608407E-2</v>
      </c>
      <c r="BY309" s="41"/>
      <c r="BZ309" s="41">
        <f t="shared" si="241"/>
        <v>-1.921118646049572E-2</v>
      </c>
      <c r="CA309" s="41">
        <f t="shared" si="242"/>
        <v>-6.3957204420593633E-2</v>
      </c>
      <c r="CB309" s="41">
        <f t="shared" si="243"/>
        <v>-2.0092000082688487E-2</v>
      </c>
      <c r="CC309" s="41">
        <f t="shared" si="244"/>
        <v>5.9258079011807758E-3</v>
      </c>
      <c r="CD309" s="41">
        <f t="shared" si="245"/>
        <v>-1.0653290139490835E-2</v>
      </c>
      <c r="CE309" s="41">
        <f t="shared" si="246"/>
        <v>8.8202913004157401E-3</v>
      </c>
      <c r="CF309" s="41">
        <f t="shared" si="247"/>
        <v>-5.050638533089076E-3</v>
      </c>
      <c r="CG309" s="41">
        <f t="shared" si="222"/>
        <v>8.8066936559348316E-4</v>
      </c>
      <c r="CH309" s="41">
        <f t="shared" si="248"/>
        <v>-2.6772058086678343E-2</v>
      </c>
      <c r="CI309" s="41">
        <f t="shared" si="249"/>
        <v>3.3663314075223338E-3</v>
      </c>
      <c r="CJ309" s="41">
        <f t="shared" si="250"/>
        <v>-2.1299262578248533E-3</v>
      </c>
      <c r="CK309" s="41">
        <f t="shared" si="251"/>
        <v>-1.7391722340743265E-2</v>
      </c>
      <c r="CL309" s="41">
        <f t="shared" si="252"/>
        <v>6.0332721514981371E-3</v>
      </c>
      <c r="CM309" s="41">
        <f t="shared" si="253"/>
        <v>-1.494225516035164E-2</v>
      </c>
      <c r="CN309" s="41">
        <f t="shared" si="254"/>
        <v>-3.9721333062072844E-3</v>
      </c>
      <c r="CO309" s="41">
        <f t="shared" si="255"/>
        <v>-1.380125413917341E-2</v>
      </c>
      <c r="CP309" s="41">
        <f t="shared" si="256"/>
        <v>-4.7021394437072997E-2</v>
      </c>
      <c r="CQ309" s="41">
        <f t="shared" si="257"/>
        <v>-2.6076114402516413E-3</v>
      </c>
      <c r="CR309" s="41">
        <f t="shared" si="258"/>
        <v>-8.4417298387956238E-2</v>
      </c>
      <c r="CS309" s="41">
        <f t="shared" si="259"/>
        <v>-4.7922344357790849E-3</v>
      </c>
      <c r="CT309" s="41">
        <f t="shared" si="260"/>
        <v>-3.5398267051241737E-3</v>
      </c>
      <c r="CU309" s="41">
        <f t="shared" si="261"/>
        <v>-2.2681384681924929E-2</v>
      </c>
      <c r="CV309" s="41">
        <f t="shared" si="262"/>
        <v>-2.3851215822180024E-2</v>
      </c>
      <c r="CW309" s="41">
        <f t="shared" si="263"/>
        <v>-2.9191673161869412E-2</v>
      </c>
      <c r="CX309" s="41">
        <f t="shared" si="264"/>
        <v>-6.6280486739498023E-3</v>
      </c>
      <c r="CY309" s="41">
        <f t="shared" si="265"/>
        <v>7.1036785644318012E-3</v>
      </c>
      <c r="CZ309" s="41">
        <f t="shared" si="266"/>
        <v>-1.0749389805204099E-2</v>
      </c>
      <c r="DA309" s="41">
        <f t="shared" si="267"/>
        <v>1.9988565519889326E-2</v>
      </c>
      <c r="DB309" s="41">
        <f t="shared" si="268"/>
        <v>1.0050335853501506E-2</v>
      </c>
      <c r="DC309" s="41">
        <f t="shared" si="269"/>
        <v>6.8428885006223674E-3</v>
      </c>
      <c r="DD309" s="41">
        <f t="shared" si="270"/>
        <v>1.2306107927250816E-3</v>
      </c>
      <c r="DE309" s="41">
        <f t="shared" si="271"/>
        <v>-8.3022684400307339E-3</v>
      </c>
      <c r="DF309" s="41">
        <f t="shared" si="272"/>
        <v>3.568520192987772E-3</v>
      </c>
      <c r="DG309" s="41">
        <f t="shared" si="273"/>
        <v>-3.0143483731832738E-3</v>
      </c>
      <c r="DH309" s="41"/>
    </row>
    <row r="310" spans="1:112">
      <c r="A310" s="43">
        <v>42297</v>
      </c>
      <c r="B310" s="34">
        <v>8.26</v>
      </c>
      <c r="C310" s="34">
        <v>6.6810130000000001</v>
      </c>
      <c r="D310" s="34"/>
      <c r="E310" s="34">
        <v>11.17</v>
      </c>
      <c r="F310" s="34">
        <v>476</v>
      </c>
      <c r="G310" s="34">
        <v>49.842849999999999</v>
      </c>
      <c r="H310" s="34">
        <v>11.717349</v>
      </c>
      <c r="I310" s="34">
        <v>9.57</v>
      </c>
      <c r="J310" s="34">
        <v>461.91455100000002</v>
      </c>
      <c r="K310" s="34">
        <v>0.88300000000000001</v>
      </c>
      <c r="L310" s="34">
        <v>61.310001</v>
      </c>
      <c r="M310" s="34">
        <v>26.030000999999999</v>
      </c>
      <c r="N310" s="34">
        <v>39.140255000000003</v>
      </c>
      <c r="O310" s="34">
        <v>6.65</v>
      </c>
      <c r="P310" s="34">
        <v>34.220001000000003</v>
      </c>
      <c r="Q310" s="34">
        <v>22.92</v>
      </c>
      <c r="R310" s="34">
        <v>39.869999</v>
      </c>
      <c r="S310" s="34">
        <v>70.499831999999998</v>
      </c>
      <c r="T310" s="34">
        <v>21.33</v>
      </c>
      <c r="U310" s="34"/>
      <c r="V310" s="34">
        <v>4.3571410000000004</v>
      </c>
      <c r="W310" s="34">
        <v>30.6</v>
      </c>
      <c r="X310" s="34">
        <v>27.25</v>
      </c>
      <c r="Y310" s="34">
        <v>12.757265</v>
      </c>
      <c r="Z310" s="34">
        <v>31.696369000000001</v>
      </c>
      <c r="AA310" s="34">
        <v>72.352401999999998</v>
      </c>
      <c r="AB310" s="34">
        <v>33.594172999999998</v>
      </c>
      <c r="AC310" s="34">
        <v>12.42</v>
      </c>
      <c r="AD310" s="34">
        <v>65.819999999999993</v>
      </c>
      <c r="AE310" s="34">
        <v>24.885204000000002</v>
      </c>
      <c r="AF310" s="34">
        <v>4.55</v>
      </c>
      <c r="AG310" s="34">
        <v>143.85000600000001</v>
      </c>
      <c r="AH310" s="34">
        <v>37.928035999999999</v>
      </c>
      <c r="AI310" s="34">
        <v>83.012932000000006</v>
      </c>
      <c r="AJ310" s="34">
        <v>9.2132950000000005</v>
      </c>
      <c r="AK310" s="34">
        <v>18.57</v>
      </c>
      <c r="AL310" s="34">
        <v>1.94</v>
      </c>
      <c r="AM310" s="34">
        <v>24.351101</v>
      </c>
      <c r="AN310" s="34">
        <v>20.799999</v>
      </c>
      <c r="AO310" s="34">
        <v>55.314284999999998</v>
      </c>
      <c r="AP310" s="34">
        <v>5.58</v>
      </c>
      <c r="AQ310" s="34">
        <v>9.42</v>
      </c>
      <c r="AR310" s="34">
        <v>5.89</v>
      </c>
      <c r="AS310" s="34">
        <v>48.738506000000001</v>
      </c>
      <c r="AT310" s="34">
        <v>11.094251</v>
      </c>
      <c r="AU310" s="34">
        <v>14.21</v>
      </c>
      <c r="AV310" s="34">
        <v>14.555650999999999</v>
      </c>
      <c r="AW310" s="34">
        <v>27.865473000000001</v>
      </c>
      <c r="AX310" s="34">
        <v>17.920000000000002</v>
      </c>
      <c r="AY310" s="34">
        <v>15.99</v>
      </c>
      <c r="AZ310" s="34">
        <v>64.209998999999996</v>
      </c>
      <c r="BA310" s="34">
        <v>48.450001</v>
      </c>
      <c r="BB310" s="34">
        <v>30.10454</v>
      </c>
      <c r="BC310" s="34">
        <v>27.348483999999999</v>
      </c>
      <c r="BD310" s="34"/>
      <c r="BE310" s="38"/>
      <c r="BF310" s="41">
        <f t="shared" si="223"/>
        <v>-3.3336420267591718E-2</v>
      </c>
      <c r="BG310" s="41">
        <f t="shared" si="224"/>
        <v>3.8587195597941944E-2</v>
      </c>
      <c r="BH310" s="41"/>
      <c r="BI310" s="41">
        <f t="shared" si="225"/>
        <v>1.533634028273873E-2</v>
      </c>
      <c r="BJ310" s="41">
        <f t="shared" si="226"/>
        <v>6.7454135202426576E-3</v>
      </c>
      <c r="BK310" s="41">
        <f t="shared" si="227"/>
        <v>1.3991434081616102E-2</v>
      </c>
      <c r="BL310" s="41">
        <f t="shared" si="228"/>
        <v>3.1037029595920543E-2</v>
      </c>
      <c r="BM310" s="41">
        <f t="shared" si="229"/>
        <v>3.4009653940529155E-2</v>
      </c>
      <c r="BN310" s="41">
        <f t="shared" si="230"/>
        <v>2.992165150381414E-2</v>
      </c>
      <c r="BO310" s="41">
        <f t="shared" si="231"/>
        <v>-7.8962621222255051E-3</v>
      </c>
      <c r="BP310" s="41">
        <f t="shared" si="232"/>
        <v>-4.8918060095619201E-4</v>
      </c>
      <c r="BQ310" s="41">
        <f t="shared" si="233"/>
        <v>4.6794500358406189E-2</v>
      </c>
      <c r="BR310" s="41">
        <f t="shared" si="234"/>
        <v>-1.1937862696007112E-3</v>
      </c>
      <c r="BS310" s="41">
        <f t="shared" si="235"/>
        <v>5.8840500022933603E-2</v>
      </c>
      <c r="BT310" s="41">
        <f t="shared" si="236"/>
        <v>-6.9889043939067646E-3</v>
      </c>
      <c r="BU310" s="41">
        <f t="shared" si="237"/>
        <v>-8.7226344666378145E-4</v>
      </c>
      <c r="BV310" s="41">
        <f t="shared" si="238"/>
        <v>-4.2235617443072027E-2</v>
      </c>
      <c r="BW310" s="41">
        <f t="shared" si="239"/>
        <v>-3.2020387609124792E-3</v>
      </c>
      <c r="BX310" s="47">
        <f t="shared" si="240"/>
        <v>-7.4731781711599252E-3</v>
      </c>
      <c r="BY310" s="41"/>
      <c r="BZ310" s="41">
        <f t="shared" si="241"/>
        <v>1.4973585812228572E-2</v>
      </c>
      <c r="CA310" s="41">
        <f t="shared" si="242"/>
        <v>-1.9097553722934365E-2</v>
      </c>
      <c r="CB310" s="41">
        <f t="shared" si="243"/>
        <v>5.5197932235979017E-3</v>
      </c>
      <c r="CC310" s="41">
        <f t="shared" si="244"/>
        <v>-3.5328665513776683E-2</v>
      </c>
      <c r="CD310" s="41">
        <f t="shared" si="245"/>
        <v>-8.9219276757480301E-3</v>
      </c>
      <c r="CE310" s="41">
        <f t="shared" si="246"/>
        <v>7.2585203236918546E-3</v>
      </c>
      <c r="CF310" s="41">
        <f t="shared" si="247"/>
        <v>-4.228389740480152E-3</v>
      </c>
      <c r="CG310" s="41">
        <f t="shared" si="222"/>
        <v>-3.2203140494634706E-2</v>
      </c>
      <c r="CH310" s="41">
        <f t="shared" si="248"/>
        <v>3.7617638994477738E-2</v>
      </c>
      <c r="CI310" s="41">
        <f t="shared" si="249"/>
        <v>0</v>
      </c>
      <c r="CJ310" s="41">
        <f t="shared" si="250"/>
        <v>-3.0305349495329037E-2</v>
      </c>
      <c r="CK310" s="41">
        <f t="shared" si="251"/>
        <v>2.9631882281040179E-2</v>
      </c>
      <c r="CL310" s="41">
        <f t="shared" si="252"/>
        <v>-7.2187011052013503E-4</v>
      </c>
      <c r="CM310" s="41">
        <f t="shared" si="253"/>
        <v>7.6758797007217645E-3</v>
      </c>
      <c r="CN310" s="41">
        <f t="shared" si="254"/>
        <v>-1.3322243489174816E-2</v>
      </c>
      <c r="CO310" s="41">
        <f t="shared" si="255"/>
        <v>7.257648320602722E-2</v>
      </c>
      <c r="CP310" s="41">
        <f t="shared" si="256"/>
        <v>-2.7454698464409826E-2</v>
      </c>
      <c r="CQ310" s="41">
        <f t="shared" si="257"/>
        <v>-4.1111460370501611E-3</v>
      </c>
      <c r="CR310" s="41">
        <f t="shared" si="258"/>
        <v>7.4847894532981019E-2</v>
      </c>
      <c r="CS310" s="41">
        <f t="shared" si="259"/>
        <v>-1.0686538116722086E-2</v>
      </c>
      <c r="CT310" s="41">
        <f t="shared" si="260"/>
        <v>-1.0695289116747919E-2</v>
      </c>
      <c r="CU310" s="41">
        <f t="shared" si="261"/>
        <v>-1.788580030707514E-2</v>
      </c>
      <c r="CV310" s="41">
        <f t="shared" si="262"/>
        <v>1.5398080111121662E-2</v>
      </c>
      <c r="CW310" s="41">
        <f t="shared" si="263"/>
        <v>1.4198852364504935E-2</v>
      </c>
      <c r="CX310" s="41">
        <f t="shared" si="264"/>
        <v>-1.2547222570708201E-2</v>
      </c>
      <c r="CY310" s="41">
        <f t="shared" si="265"/>
        <v>-8.9471402830492E-2</v>
      </c>
      <c r="CZ310" s="41">
        <f t="shared" si="266"/>
        <v>-1.0866195917778671E-2</v>
      </c>
      <c r="DA310" s="41">
        <f t="shared" si="267"/>
        <v>-8.1288001630722955E-3</v>
      </c>
      <c r="DB310" s="41">
        <f t="shared" si="268"/>
        <v>-4.4543503493801968E-3</v>
      </c>
      <c r="DC310" s="41">
        <f t="shared" si="269"/>
        <v>-8.7173032949725525E-3</v>
      </c>
      <c r="DD310" s="41">
        <f t="shared" si="270"/>
        <v>-1.2997304844825084E-2</v>
      </c>
      <c r="DE310" s="41">
        <f t="shared" si="271"/>
        <v>9.7481015650613644E-3</v>
      </c>
      <c r="DF310" s="41">
        <f t="shared" si="272"/>
        <v>-1.9290984759475896E-2</v>
      </c>
      <c r="DG310" s="41">
        <f t="shared" si="273"/>
        <v>6.8539843753258334E-2</v>
      </c>
      <c r="DH310" s="41"/>
    </row>
    <row r="311" spans="1:112">
      <c r="A311" s="43">
        <v>42298</v>
      </c>
      <c r="B311" s="34">
        <v>7.84</v>
      </c>
      <c r="C311" s="34">
        <v>6.7692300000000003</v>
      </c>
      <c r="D311" s="34"/>
      <c r="E311" s="34">
        <v>10.919</v>
      </c>
      <c r="F311" s="34">
        <v>472.39999399999999</v>
      </c>
      <c r="G311" s="34">
        <v>46.546458999999999</v>
      </c>
      <c r="H311" s="34">
        <v>11.757135</v>
      </c>
      <c r="I311" s="34">
        <v>9.5500000000000007</v>
      </c>
      <c r="J311" s="34">
        <v>465.05685399999999</v>
      </c>
      <c r="K311" s="34">
        <v>1.19</v>
      </c>
      <c r="L311" s="34">
        <v>60.139999000000003</v>
      </c>
      <c r="M311" s="34">
        <v>26.49</v>
      </c>
      <c r="N311" s="34">
        <v>39.345920999999997</v>
      </c>
      <c r="O311" s="34">
        <v>6.74</v>
      </c>
      <c r="P311" s="34">
        <v>34.07</v>
      </c>
      <c r="Q311" s="34">
        <v>24.43</v>
      </c>
      <c r="R311" s="34">
        <v>39.150002000000001</v>
      </c>
      <c r="S311" s="34">
        <v>71.309967</v>
      </c>
      <c r="T311" s="34">
        <v>21.58</v>
      </c>
      <c r="U311" s="34"/>
      <c r="V311" s="34">
        <v>4.2646319999999998</v>
      </c>
      <c r="W311" s="34">
        <v>30.360001</v>
      </c>
      <c r="X311" s="34">
        <v>27.559999000000001</v>
      </c>
      <c r="Y311" s="34">
        <v>13.040326</v>
      </c>
      <c r="Z311" s="34">
        <v>32.205986000000003</v>
      </c>
      <c r="AA311" s="34">
        <v>72.381073000000001</v>
      </c>
      <c r="AB311" s="34">
        <v>32.977328999999997</v>
      </c>
      <c r="AC311" s="34">
        <v>12.45</v>
      </c>
      <c r="AD311" s="34">
        <v>63.169998</v>
      </c>
      <c r="AE311" s="34">
        <v>24.680765000000001</v>
      </c>
      <c r="AF311" s="34">
        <v>4.53</v>
      </c>
      <c r="AG311" s="34">
        <v>147.35000600000001</v>
      </c>
      <c r="AH311" s="34">
        <v>40.348193999999999</v>
      </c>
      <c r="AI311" s="34">
        <v>83.686706999999998</v>
      </c>
      <c r="AJ311" s="34">
        <v>9.2216570000000004</v>
      </c>
      <c r="AK311" s="34">
        <v>18.989999999999998</v>
      </c>
      <c r="AL311" s="34">
        <v>1.89</v>
      </c>
      <c r="AM311" s="34">
        <v>24.907433999999999</v>
      </c>
      <c r="AN311" s="34">
        <v>20</v>
      </c>
      <c r="AO311" s="34">
        <v>55.508572000000001</v>
      </c>
      <c r="AP311" s="34">
        <v>5.61</v>
      </c>
      <c r="AQ311" s="34">
        <v>9.48</v>
      </c>
      <c r="AR311" s="34">
        <v>6.1</v>
      </c>
      <c r="AS311" s="34">
        <v>49.033000999999999</v>
      </c>
      <c r="AT311" s="34">
        <v>11.168962000000001</v>
      </c>
      <c r="AU311" s="34">
        <v>16.799999</v>
      </c>
      <c r="AV311" s="34">
        <v>14.499523</v>
      </c>
      <c r="AW311" s="34">
        <v>27.705423</v>
      </c>
      <c r="AX311" s="34">
        <v>16.66</v>
      </c>
      <c r="AY311" s="34">
        <v>15.75</v>
      </c>
      <c r="AZ311" s="34">
        <v>64.209998999999996</v>
      </c>
      <c r="BA311" s="34">
        <v>49.57</v>
      </c>
      <c r="BB311" s="34">
        <v>29.935576999999999</v>
      </c>
      <c r="BC311" s="34">
        <v>27.078662999999999</v>
      </c>
      <c r="BD311" s="34"/>
      <c r="BE311" s="38"/>
      <c r="BF311" s="41">
        <f t="shared" si="223"/>
        <v>-5.2185753170570191E-2</v>
      </c>
      <c r="BG311" s="41">
        <f t="shared" si="224"/>
        <v>1.3117720622357882E-2</v>
      </c>
      <c r="BH311" s="41"/>
      <c r="BI311" s="41">
        <f t="shared" si="225"/>
        <v>-2.2727222049180103E-2</v>
      </c>
      <c r="BJ311" s="41">
        <f t="shared" si="226"/>
        <v>-7.5917826093135736E-3</v>
      </c>
      <c r="BK311" s="41">
        <f t="shared" si="227"/>
        <v>-6.8424123743451151E-2</v>
      </c>
      <c r="BL311" s="41">
        <f t="shared" si="228"/>
        <v>3.3897263169574555E-3</v>
      </c>
      <c r="BM311" s="41">
        <f t="shared" si="229"/>
        <v>-2.0920509722239518E-3</v>
      </c>
      <c r="BN311" s="41">
        <f t="shared" si="230"/>
        <v>6.779745349980059E-3</v>
      </c>
      <c r="BO311" s="41">
        <f t="shared" si="231"/>
        <v>0.29838338550161497</v>
      </c>
      <c r="BP311" s="41">
        <f t="shared" si="232"/>
        <v>-1.9267817152634752E-2</v>
      </c>
      <c r="BQ311" s="41">
        <f t="shared" si="233"/>
        <v>1.7517545860294085E-2</v>
      </c>
      <c r="BR311" s="41">
        <f t="shared" si="234"/>
        <v>5.2408330032702143E-3</v>
      </c>
      <c r="BS311" s="41">
        <f t="shared" si="235"/>
        <v>1.3443070256452904E-2</v>
      </c>
      <c r="BT311" s="41">
        <f t="shared" si="236"/>
        <v>-4.3930660138486437E-3</v>
      </c>
      <c r="BU311" s="41">
        <f t="shared" si="237"/>
        <v>6.3801993423110159E-2</v>
      </c>
      <c r="BV311" s="41">
        <f t="shared" si="238"/>
        <v>-1.8223662789369321E-2</v>
      </c>
      <c r="BW311" s="41">
        <f t="shared" si="239"/>
        <v>1.1425780435249798E-2</v>
      </c>
      <c r="BX311" s="47">
        <f t="shared" si="240"/>
        <v>1.165242734672943E-2</v>
      </c>
      <c r="BY311" s="41"/>
      <c r="BZ311" s="41">
        <f t="shared" si="241"/>
        <v>-2.1460214812036353E-2</v>
      </c>
      <c r="CA311" s="41">
        <f t="shared" si="242"/>
        <v>-7.8740234928301022E-3</v>
      </c>
      <c r="CB311" s="41">
        <f t="shared" si="243"/>
        <v>1.1311888751733824E-2</v>
      </c>
      <c r="CC311" s="41">
        <f t="shared" si="244"/>
        <v>2.1945642936621941E-2</v>
      </c>
      <c r="CD311" s="41">
        <f t="shared" si="245"/>
        <v>1.5950204158120304E-2</v>
      </c>
      <c r="CE311" s="41">
        <f t="shared" si="246"/>
        <v>3.9619031291870705E-4</v>
      </c>
      <c r="CF311" s="41">
        <f t="shared" si="247"/>
        <v>-1.8532303936826144E-2</v>
      </c>
      <c r="CG311" s="41">
        <f t="shared" si="222"/>
        <v>8.5343319888932762E-2</v>
      </c>
      <c r="CH311" s="41">
        <f t="shared" si="248"/>
        <v>-4.1094270265183613E-2</v>
      </c>
      <c r="CI311" s="41">
        <f t="shared" si="249"/>
        <v>-8.2492146710736233E-3</v>
      </c>
      <c r="CJ311" s="41">
        <f t="shared" si="250"/>
        <v>-4.4052934679162685E-3</v>
      </c>
      <c r="CK311" s="41">
        <f t="shared" si="251"/>
        <v>2.4039618195407703E-2</v>
      </c>
      <c r="CL311" s="41">
        <f t="shared" si="252"/>
        <v>6.1856060583750871E-2</v>
      </c>
      <c r="CM311" s="41">
        <f t="shared" si="253"/>
        <v>8.0837447895128443E-3</v>
      </c>
      <c r="CN311" s="41">
        <f t="shared" si="254"/>
        <v>9.0718983954929725E-4</v>
      </c>
      <c r="CO311" s="41">
        <f t="shared" si="255"/>
        <v>2.236514945958009E-2</v>
      </c>
      <c r="CP311" s="41">
        <f t="shared" si="256"/>
        <v>-2.6111144003685773E-2</v>
      </c>
      <c r="CQ311" s="41">
        <f t="shared" si="257"/>
        <v>2.2589249016934002E-2</v>
      </c>
      <c r="CR311" s="41">
        <f t="shared" si="258"/>
        <v>-3.9220665076356999E-2</v>
      </c>
      <c r="CS311" s="41">
        <f t="shared" si="259"/>
        <v>3.5062658427109832E-3</v>
      </c>
      <c r="CT311" s="41">
        <f t="shared" si="260"/>
        <v>5.3619431413853731E-3</v>
      </c>
      <c r="CU311" s="41">
        <f t="shared" si="261"/>
        <v>6.3492276786587445E-3</v>
      </c>
      <c r="CV311" s="41">
        <f t="shared" si="262"/>
        <v>3.5032773515770228E-2</v>
      </c>
      <c r="CW311" s="41">
        <f t="shared" si="263"/>
        <v>6.0241659283318851E-3</v>
      </c>
      <c r="CX311" s="41">
        <f t="shared" si="264"/>
        <v>6.7116350593881538E-3</v>
      </c>
      <c r="CY311" s="41">
        <f t="shared" si="265"/>
        <v>0.16743288477639259</v>
      </c>
      <c r="CZ311" s="41">
        <f t="shared" si="266"/>
        <v>-3.8635507616406346E-3</v>
      </c>
      <c r="DA311" s="41">
        <f t="shared" si="267"/>
        <v>-5.7602253719510011E-3</v>
      </c>
      <c r="DB311" s="41">
        <f t="shared" si="268"/>
        <v>-7.2906770808087898E-2</v>
      </c>
      <c r="DC311" s="41">
        <f t="shared" si="269"/>
        <v>-1.5123161574220773E-2</v>
      </c>
      <c r="DD311" s="41">
        <f t="shared" si="270"/>
        <v>0</v>
      </c>
      <c r="DE311" s="41">
        <f t="shared" si="271"/>
        <v>2.2853453055872604E-2</v>
      </c>
      <c r="DF311" s="41">
        <f t="shared" si="272"/>
        <v>-5.6283516582336874E-3</v>
      </c>
      <c r="DG311" s="41">
        <f t="shared" si="273"/>
        <v>-9.9150231208273432E-3</v>
      </c>
      <c r="DH311" s="41"/>
    </row>
    <row r="312" spans="1:112">
      <c r="A312" s="43">
        <v>42299</v>
      </c>
      <c r="B312" s="34">
        <v>7.64</v>
      </c>
      <c r="C312" s="34">
        <v>6.5927949999999997</v>
      </c>
      <c r="D312" s="34"/>
      <c r="E312" s="34">
        <v>11.28</v>
      </c>
      <c r="F312" s="34">
        <v>499.60000600000001</v>
      </c>
      <c r="G312" s="34">
        <v>46.786532999999999</v>
      </c>
      <c r="H312" s="34">
        <v>11.319475000000001</v>
      </c>
      <c r="I312" s="34">
        <v>9.5299999999999994</v>
      </c>
      <c r="J312" s="34">
        <v>456.67742900000002</v>
      </c>
      <c r="K312" s="34">
        <v>1.07</v>
      </c>
      <c r="L312" s="34">
        <v>59.41</v>
      </c>
      <c r="M312" s="34">
        <v>26.5</v>
      </c>
      <c r="N312" s="34">
        <v>39.308525000000003</v>
      </c>
      <c r="O312" s="34">
        <v>6.69</v>
      </c>
      <c r="P312" s="34">
        <v>35</v>
      </c>
      <c r="Q312" s="34">
        <v>24.18</v>
      </c>
      <c r="R312" s="34">
        <v>39.18</v>
      </c>
      <c r="S312" s="34">
        <v>71.159263999999993</v>
      </c>
      <c r="T312" s="34">
        <v>21.59</v>
      </c>
      <c r="U312" s="34"/>
      <c r="V312" s="34">
        <v>4.116619</v>
      </c>
      <c r="W312" s="34">
        <v>30.92</v>
      </c>
      <c r="X312" s="34">
        <v>27.1</v>
      </c>
      <c r="Y312" s="34">
        <v>12.806067000000001</v>
      </c>
      <c r="Z312" s="34">
        <v>31.637899000000001</v>
      </c>
      <c r="AA312" s="34">
        <v>73.850479000000007</v>
      </c>
      <c r="AB312" s="34">
        <v>33.603656999999998</v>
      </c>
      <c r="AC312" s="34">
        <v>12.3</v>
      </c>
      <c r="AD312" s="34">
        <v>63.459999000000003</v>
      </c>
      <c r="AE312" s="34">
        <v>24.671478</v>
      </c>
      <c r="AF312" s="34">
        <v>4.51</v>
      </c>
      <c r="AG312" s="34">
        <v>144.89999399999999</v>
      </c>
      <c r="AH312" s="34">
        <v>40.585655000000003</v>
      </c>
      <c r="AI312" s="34">
        <v>82.319587999999996</v>
      </c>
      <c r="AJ312" s="34">
        <v>9.2216570000000004</v>
      </c>
      <c r="AK312" s="34">
        <v>19.059999000000001</v>
      </c>
      <c r="AL312" s="34">
        <v>1.8620000000000001</v>
      </c>
      <c r="AM312" s="34">
        <v>24.788869999999999</v>
      </c>
      <c r="AN312" s="34">
        <v>19.5</v>
      </c>
      <c r="AO312" s="34">
        <v>55.605713000000002</v>
      </c>
      <c r="AP312" s="34">
        <v>5.46</v>
      </c>
      <c r="AQ312" s="34">
        <v>9.39</v>
      </c>
      <c r="AR312" s="34">
        <v>6.01</v>
      </c>
      <c r="AS312" s="34">
        <v>48.100436999999999</v>
      </c>
      <c r="AT312" s="34">
        <v>10.758062000000001</v>
      </c>
      <c r="AU312" s="34">
        <v>17.299999</v>
      </c>
      <c r="AV312" s="34">
        <v>14.686614000000001</v>
      </c>
      <c r="AW312" s="34">
        <v>27.570646</v>
      </c>
      <c r="AX312" s="34">
        <v>16.799999</v>
      </c>
      <c r="AY312" s="34">
        <v>15.52</v>
      </c>
      <c r="AZ312" s="34">
        <v>62.52</v>
      </c>
      <c r="BA312" s="34">
        <v>47.919998</v>
      </c>
      <c r="BB312" s="34">
        <v>31.098414999999999</v>
      </c>
      <c r="BC312" s="34">
        <v>26.635383999999998</v>
      </c>
      <c r="BD312" s="34"/>
      <c r="BE312" s="38"/>
      <c r="BF312" s="41">
        <f t="shared" si="223"/>
        <v>-2.5841231183887328E-2</v>
      </c>
      <c r="BG312" s="41">
        <f t="shared" si="224"/>
        <v>-2.6409957316657021E-2</v>
      </c>
      <c r="BH312" s="41"/>
      <c r="BI312" s="41">
        <f t="shared" si="225"/>
        <v>3.2526855037983506E-2</v>
      </c>
      <c r="BJ312" s="41">
        <f t="shared" si="226"/>
        <v>5.5981718638923872E-2</v>
      </c>
      <c r="BK312" s="41">
        <f t="shared" si="227"/>
        <v>5.1444730171089949E-3</v>
      </c>
      <c r="BL312" s="41">
        <f t="shared" si="228"/>
        <v>-3.7935596733064514E-2</v>
      </c>
      <c r="BM312" s="41">
        <f t="shared" si="229"/>
        <v>-2.096436826528293E-3</v>
      </c>
      <c r="BN312" s="41">
        <f t="shared" si="230"/>
        <v>-1.8182367750418649E-2</v>
      </c>
      <c r="BO312" s="41">
        <f t="shared" si="231"/>
        <v>-0.10629465864962306</v>
      </c>
      <c r="BP312" s="41">
        <f t="shared" si="232"/>
        <v>-1.2212598564864615E-2</v>
      </c>
      <c r="BQ312" s="41">
        <f t="shared" si="233"/>
        <v>3.774297081981576E-4</v>
      </c>
      <c r="BR312" s="41">
        <f t="shared" si="234"/>
        <v>-9.5089355324621725E-4</v>
      </c>
      <c r="BS312" s="41">
        <f t="shared" si="235"/>
        <v>-7.4460507840785626E-3</v>
      </c>
      <c r="BT312" s="41">
        <f t="shared" si="236"/>
        <v>2.6930829816538531E-2</v>
      </c>
      <c r="BU312" s="41">
        <f t="shared" si="237"/>
        <v>-1.0286040083002464E-2</v>
      </c>
      <c r="BV312" s="41">
        <f t="shared" si="238"/>
        <v>7.6593899401556232E-4</v>
      </c>
      <c r="BW312" s="41">
        <f t="shared" si="239"/>
        <v>-2.1155874170273319E-3</v>
      </c>
      <c r="BX312" s="47">
        <f t="shared" si="240"/>
        <v>4.6328469672735599E-4</v>
      </c>
      <c r="BY312" s="41"/>
      <c r="BZ312" s="41">
        <f t="shared" si="241"/>
        <v>-3.5323698124945686E-2</v>
      </c>
      <c r="CA312" s="41">
        <f t="shared" si="242"/>
        <v>1.8277238253716244E-2</v>
      </c>
      <c r="CB312" s="41">
        <f t="shared" si="243"/>
        <v>-1.6831681975331646E-2</v>
      </c>
      <c r="CC312" s="41">
        <f t="shared" si="244"/>
        <v>-1.8127513180551745E-2</v>
      </c>
      <c r="CD312" s="41">
        <f t="shared" si="245"/>
        <v>-1.7796598486422743E-2</v>
      </c>
      <c r="CE312" s="41">
        <f t="shared" si="246"/>
        <v>2.0097652513989778E-2</v>
      </c>
      <c r="CF312" s="41">
        <f t="shared" si="247"/>
        <v>1.8814574958463826E-2</v>
      </c>
      <c r="CG312" s="41">
        <f t="shared" si="222"/>
        <v>-1.6835414463862688E-2</v>
      </c>
      <c r="CH312" s="41">
        <f t="shared" si="248"/>
        <v>4.5802971470815376E-3</v>
      </c>
      <c r="CI312" s="41">
        <f t="shared" si="249"/>
        <v>-3.7635574576094425E-4</v>
      </c>
      <c r="CJ312" s="41">
        <f t="shared" si="250"/>
        <v>-4.4247859803558066E-3</v>
      </c>
      <c r="CK312" s="41">
        <f t="shared" si="251"/>
        <v>-1.6766941984310287E-2</v>
      </c>
      <c r="CL312" s="41">
        <f t="shared" si="252"/>
        <v>5.8680437005462606E-3</v>
      </c>
      <c r="CM312" s="41">
        <f t="shared" si="253"/>
        <v>-1.6471061024157692E-2</v>
      </c>
      <c r="CN312" s="41">
        <f t="shared" si="254"/>
        <v>0</v>
      </c>
      <c r="CO312" s="41">
        <f t="shared" si="255"/>
        <v>3.6793209359630829E-3</v>
      </c>
      <c r="CP312" s="41">
        <f t="shared" si="256"/>
        <v>-1.4925650216675593E-2</v>
      </c>
      <c r="CQ312" s="41">
        <f t="shared" si="257"/>
        <v>-4.7715510172494551E-3</v>
      </c>
      <c r="CR312" s="41">
        <f t="shared" si="258"/>
        <v>-2.5317807984289897E-2</v>
      </c>
      <c r="CS312" s="41">
        <f t="shared" si="259"/>
        <v>1.7484884998969069E-3</v>
      </c>
      <c r="CT312" s="41">
        <f t="shared" si="260"/>
        <v>-2.7101929777791384E-2</v>
      </c>
      <c r="CU312" s="41">
        <f t="shared" si="261"/>
        <v>-9.5390230467588353E-3</v>
      </c>
      <c r="CV312" s="41">
        <f t="shared" si="262"/>
        <v>-1.486402263214928E-2</v>
      </c>
      <c r="CW312" s="41">
        <f t="shared" si="263"/>
        <v>-1.9202298904539811E-2</v>
      </c>
      <c r="CX312" s="41">
        <f t="shared" si="264"/>
        <v>-3.7483254291303718E-2</v>
      </c>
      <c r="CY312" s="41">
        <f t="shared" si="265"/>
        <v>2.9327616814861523E-2</v>
      </c>
      <c r="CZ312" s="41">
        <f t="shared" si="266"/>
        <v>1.2820714346891662E-2</v>
      </c>
      <c r="DA312" s="41">
        <f t="shared" si="267"/>
        <v>-4.8765141778576073E-3</v>
      </c>
      <c r="DB312" s="41">
        <f t="shared" si="268"/>
        <v>8.3681901467053468E-3</v>
      </c>
      <c r="DC312" s="41">
        <f t="shared" si="269"/>
        <v>-1.4710850516569392E-2</v>
      </c>
      <c r="DD312" s="41">
        <f t="shared" si="270"/>
        <v>-2.6672440678782754E-2</v>
      </c>
      <c r="DE312" s="41">
        <f t="shared" si="271"/>
        <v>-3.3852899961516497E-2</v>
      </c>
      <c r="DF312" s="41">
        <f t="shared" si="272"/>
        <v>3.8109213968627924E-2</v>
      </c>
      <c r="DG312" s="41">
        <f t="shared" si="273"/>
        <v>-1.6505517209429995E-2</v>
      </c>
      <c r="DH312" s="41"/>
    </row>
    <row r="313" spans="1:112">
      <c r="A313" s="43">
        <v>42300</v>
      </c>
      <c r="B313" s="34">
        <v>7.66</v>
      </c>
      <c r="C313" s="34">
        <v>6.551628</v>
      </c>
      <c r="D313" s="34"/>
      <c r="E313" s="34">
        <v>11.01</v>
      </c>
      <c r="F313" s="34">
        <v>490</v>
      </c>
      <c r="G313" s="34">
        <v>47.617561000000002</v>
      </c>
      <c r="H313" s="34">
        <v>11.448785000000001</v>
      </c>
      <c r="I313" s="34">
        <v>10.83</v>
      </c>
      <c r="J313" s="34">
        <v>434.68151899999998</v>
      </c>
      <c r="K313" s="34">
        <v>1.0900000000000001</v>
      </c>
      <c r="L313" s="34">
        <v>58.240001999999997</v>
      </c>
      <c r="M313" s="34">
        <v>26.860001</v>
      </c>
      <c r="N313" s="34">
        <v>39.261786999999998</v>
      </c>
      <c r="O313" s="34">
        <v>6.75</v>
      </c>
      <c r="P313" s="34">
        <v>35</v>
      </c>
      <c r="Q313" s="34">
        <v>23.43</v>
      </c>
      <c r="R313" s="34">
        <v>41.299999</v>
      </c>
      <c r="S313" s="34">
        <v>71.074477999999999</v>
      </c>
      <c r="T313" s="34">
        <v>21.719999000000001</v>
      </c>
      <c r="U313" s="34"/>
      <c r="V313" s="34">
        <v>4.0056079999999996</v>
      </c>
      <c r="W313" s="34">
        <v>31.209999</v>
      </c>
      <c r="X313" s="34">
        <v>26.870000999999998</v>
      </c>
      <c r="Y313" s="34">
        <v>12.737743</v>
      </c>
      <c r="Z313" s="34">
        <v>31.47081</v>
      </c>
      <c r="AA313" s="34">
        <v>73.764458000000005</v>
      </c>
      <c r="AB313" s="34">
        <v>33.727032000000001</v>
      </c>
      <c r="AC313" s="34">
        <v>12.29</v>
      </c>
      <c r="AD313" s="34">
        <v>62.27</v>
      </c>
      <c r="AE313" s="34">
        <v>24.931664999999999</v>
      </c>
      <c r="AF313" s="34">
        <v>4.45</v>
      </c>
      <c r="AG313" s="34">
        <v>141.050003</v>
      </c>
      <c r="AH313" s="34">
        <v>41.087947999999997</v>
      </c>
      <c r="AI313" s="34">
        <v>81.001311999999999</v>
      </c>
      <c r="AJ313" s="34">
        <v>9.1594099999999994</v>
      </c>
      <c r="AK313" s="34">
        <v>18.209999</v>
      </c>
      <c r="AL313" s="34">
        <v>1.8</v>
      </c>
      <c r="AM313" s="34">
        <v>25.254004999999999</v>
      </c>
      <c r="AN313" s="34">
        <v>19.700001</v>
      </c>
      <c r="AO313" s="34">
        <v>54.102856000000003</v>
      </c>
      <c r="AP313" s="34">
        <v>5.27</v>
      </c>
      <c r="AQ313" s="34">
        <v>9.6300000000000008</v>
      </c>
      <c r="AR313" s="34">
        <v>6.35</v>
      </c>
      <c r="AS313" s="34">
        <v>48.640343000000001</v>
      </c>
      <c r="AT313" s="34">
        <v>10.832769000000001</v>
      </c>
      <c r="AU313" s="34">
        <v>20.84</v>
      </c>
      <c r="AV313" s="34">
        <v>14.733385999999999</v>
      </c>
      <c r="AW313" s="34">
        <v>27.595912999999999</v>
      </c>
      <c r="AX313" s="34">
        <v>16.84</v>
      </c>
      <c r="AY313" s="34">
        <v>15.71</v>
      </c>
      <c r="AZ313" s="34">
        <v>63.009998000000003</v>
      </c>
      <c r="BA313" s="34">
        <v>48.77</v>
      </c>
      <c r="BB313" s="34">
        <v>31.167985999999999</v>
      </c>
      <c r="BC313" s="34">
        <v>26.500471000000001</v>
      </c>
      <c r="BD313" s="34"/>
      <c r="BE313" s="38"/>
      <c r="BF313" s="41">
        <f t="shared" si="223"/>
        <v>2.6143805740708936E-3</v>
      </c>
      <c r="BG313" s="41">
        <f t="shared" si="224"/>
        <v>-6.2638176815007123E-3</v>
      </c>
      <c r="BH313" s="41"/>
      <c r="BI313" s="41">
        <f t="shared" si="225"/>
        <v>-2.4227295335324237E-2</v>
      </c>
      <c r="BJ313" s="41">
        <f t="shared" si="226"/>
        <v>-1.9402399156357976E-2</v>
      </c>
      <c r="BK313" s="41">
        <f t="shared" si="227"/>
        <v>1.7606216667866281E-2</v>
      </c>
      <c r="BL313" s="41">
        <f t="shared" si="228"/>
        <v>1.1358917225023867E-2</v>
      </c>
      <c r="BM313" s="41">
        <f t="shared" si="229"/>
        <v>0.12787534334678857</v>
      </c>
      <c r="BN313" s="41">
        <f t="shared" si="230"/>
        <v>-4.9363674316391833E-2</v>
      </c>
      <c r="BO313" s="41">
        <f t="shared" si="231"/>
        <v>1.8519047767237531E-2</v>
      </c>
      <c r="BP313" s="41">
        <f t="shared" si="232"/>
        <v>-1.9890124138560797E-2</v>
      </c>
      <c r="BQ313" s="41">
        <f t="shared" si="233"/>
        <v>1.34934953329963E-2</v>
      </c>
      <c r="BR313" s="41">
        <f t="shared" si="234"/>
        <v>-1.1897115926637484E-3</v>
      </c>
      <c r="BS313" s="41">
        <f t="shared" si="235"/>
        <v>8.9286307443013982E-3</v>
      </c>
      <c r="BT313" s="41">
        <f t="shared" si="236"/>
        <v>0</v>
      </c>
      <c r="BU313" s="41">
        <f t="shared" si="237"/>
        <v>-3.1508592666942344E-2</v>
      </c>
      <c r="BV313" s="41">
        <f t="shared" si="238"/>
        <v>5.2696063237517077E-2</v>
      </c>
      <c r="BW313" s="41">
        <f t="shared" si="239"/>
        <v>-1.1922066993441463E-3</v>
      </c>
      <c r="BX313" s="47">
        <f t="shared" si="240"/>
        <v>6.0032044985020815E-3</v>
      </c>
      <c r="BY313" s="41"/>
      <c r="BZ313" s="41">
        <f t="shared" si="241"/>
        <v>-2.7336816155953635E-2</v>
      </c>
      <c r="CA313" s="41">
        <f t="shared" si="242"/>
        <v>9.3353005224536961E-3</v>
      </c>
      <c r="CB313" s="41">
        <f t="shared" si="243"/>
        <v>-8.5232680420299061E-3</v>
      </c>
      <c r="CC313" s="41">
        <f t="shared" si="244"/>
        <v>-5.3495671116036321E-3</v>
      </c>
      <c r="CD313" s="41">
        <f t="shared" si="245"/>
        <v>-5.2952878637444424E-3</v>
      </c>
      <c r="CE313" s="41">
        <f t="shared" si="246"/>
        <v>-1.1654783924359771E-3</v>
      </c>
      <c r="CF313" s="41">
        <f t="shared" si="247"/>
        <v>3.6647519849781168E-3</v>
      </c>
      <c r="CG313" s="41">
        <f t="shared" si="222"/>
        <v>-5.4067221270275703E-2</v>
      </c>
      <c r="CH313" s="41">
        <f t="shared" si="248"/>
        <v>-1.893000151273104E-2</v>
      </c>
      <c r="CI313" s="41">
        <f t="shared" si="249"/>
        <v>1.0490842739378435E-2</v>
      </c>
      <c r="CJ313" s="41">
        <f t="shared" si="250"/>
        <v>-1.3393057336438025E-2</v>
      </c>
      <c r="CK313" s="41">
        <f t="shared" si="251"/>
        <v>-2.6929349201709706E-2</v>
      </c>
      <c r="CL313" s="41">
        <f t="shared" si="252"/>
        <v>1.23001634398648E-2</v>
      </c>
      <c r="CM313" s="41">
        <f t="shared" si="253"/>
        <v>-1.6143734582058932E-2</v>
      </c>
      <c r="CN313" s="41">
        <f t="shared" si="254"/>
        <v>-6.7729732942495742E-3</v>
      </c>
      <c r="CO313" s="41">
        <f t="shared" si="255"/>
        <v>-4.5621006935524386E-2</v>
      </c>
      <c r="CP313" s="41">
        <f t="shared" si="256"/>
        <v>-3.386451395275631E-2</v>
      </c>
      <c r="CQ313" s="41">
        <f t="shared" si="257"/>
        <v>1.8589994893068281E-2</v>
      </c>
      <c r="CR313" s="41">
        <f t="shared" si="258"/>
        <v>1.020422093566169E-2</v>
      </c>
      <c r="CS313" s="41">
        <f t="shared" si="259"/>
        <v>-2.7398972189918509E-2</v>
      </c>
      <c r="CT313" s="41">
        <f t="shared" si="260"/>
        <v>-3.5418427203542817E-2</v>
      </c>
      <c r="CU313" s="41">
        <f t="shared" si="261"/>
        <v>2.5237932589862754E-2</v>
      </c>
      <c r="CV313" s="41">
        <f t="shared" si="262"/>
        <v>5.5030064357484018E-2</v>
      </c>
      <c r="CW313" s="41">
        <f t="shared" si="263"/>
        <v>1.1162027132727953E-2</v>
      </c>
      <c r="CX313" s="41">
        <f t="shared" si="264"/>
        <v>6.9202800155920953E-3</v>
      </c>
      <c r="CY313" s="41">
        <f t="shared" si="265"/>
        <v>0.18616777318490285</v>
      </c>
      <c r="CZ313" s="41">
        <f t="shared" si="266"/>
        <v>3.1796083891943929E-3</v>
      </c>
      <c r="DA313" s="41">
        <f t="shared" si="267"/>
        <v>9.1602602101031199E-4</v>
      </c>
      <c r="DB313" s="41">
        <f t="shared" si="268"/>
        <v>2.3781819287787944E-3</v>
      </c>
      <c r="DC313" s="41">
        <f t="shared" si="269"/>
        <v>1.2167937512457273E-2</v>
      </c>
      <c r="DD313" s="41">
        <f t="shared" si="270"/>
        <v>7.8069066596943119E-3</v>
      </c>
      <c r="DE313" s="41">
        <f t="shared" si="271"/>
        <v>1.7582457650995257E-2</v>
      </c>
      <c r="DF313" s="41">
        <f t="shared" si="272"/>
        <v>2.2346250251564425E-3</v>
      </c>
      <c r="DG313" s="41">
        <f t="shared" si="273"/>
        <v>-5.0780509662331557E-3</v>
      </c>
      <c r="DH313" s="41"/>
    </row>
    <row r="314" spans="1:112">
      <c r="A314" s="43">
        <v>42303</v>
      </c>
      <c r="B314" s="34">
        <v>7.49</v>
      </c>
      <c r="C314" s="34">
        <v>6.5810329999999997</v>
      </c>
      <c r="D314" s="34"/>
      <c r="E314" s="34">
        <v>10.96</v>
      </c>
      <c r="F314" s="34">
        <v>495.20001200000002</v>
      </c>
      <c r="G314" s="34">
        <v>45.844710999999997</v>
      </c>
      <c r="H314" s="34">
        <v>11.309528</v>
      </c>
      <c r="I314" s="34">
        <v>10.83</v>
      </c>
      <c r="J314" s="34">
        <v>439.91863999999998</v>
      </c>
      <c r="K314" s="34">
        <v>1.0720000000000001</v>
      </c>
      <c r="L314" s="34">
        <v>61.220001000000003</v>
      </c>
      <c r="M314" s="34">
        <v>26.790001</v>
      </c>
      <c r="N314" s="34">
        <v>39.355263000000001</v>
      </c>
      <c r="O314" s="34">
        <v>6.69</v>
      </c>
      <c r="P314" s="34">
        <v>33.090000000000003</v>
      </c>
      <c r="Q314" s="34">
        <v>22.219999000000001</v>
      </c>
      <c r="R314" s="34">
        <v>41.720001000000003</v>
      </c>
      <c r="S314" s="34">
        <v>69.972335999999999</v>
      </c>
      <c r="T314" s="34">
        <v>21.9</v>
      </c>
      <c r="U314" s="34"/>
      <c r="V314" s="34">
        <v>3.7835909999999999</v>
      </c>
      <c r="W314" s="34">
        <v>31.34</v>
      </c>
      <c r="X314" s="34">
        <v>26.66</v>
      </c>
      <c r="Y314" s="34">
        <v>12.874393</v>
      </c>
      <c r="Z314" s="34">
        <v>30.200951</v>
      </c>
      <c r="AA314" s="34">
        <v>74.588759999999994</v>
      </c>
      <c r="AB314" s="34">
        <v>33.679588000000003</v>
      </c>
      <c r="AC314" s="34">
        <v>12.25</v>
      </c>
      <c r="AD314" s="34">
        <v>65.099997999999999</v>
      </c>
      <c r="AE314" s="34">
        <v>24.634309999999999</v>
      </c>
      <c r="AF314" s="34">
        <v>4.42</v>
      </c>
      <c r="AG314" s="34">
        <v>145.59999099999999</v>
      </c>
      <c r="AH314" s="34">
        <v>40.156418000000002</v>
      </c>
      <c r="AI314" s="34">
        <v>80.952483999999998</v>
      </c>
      <c r="AJ314" s="34">
        <v>9.1324679999999994</v>
      </c>
      <c r="AK314" s="34">
        <v>18.239999999999998</v>
      </c>
      <c r="AL314" s="34">
        <v>1.89</v>
      </c>
      <c r="AM314" s="34">
        <v>25.108077999999999</v>
      </c>
      <c r="AN314" s="34">
        <v>19.100000000000001</v>
      </c>
      <c r="AO314" s="34">
        <v>54.291428000000003</v>
      </c>
      <c r="AP314" s="34">
        <v>5.16</v>
      </c>
      <c r="AQ314" s="34">
        <v>9.89</v>
      </c>
      <c r="AR314" s="34">
        <v>6.06</v>
      </c>
      <c r="AS314" s="34">
        <v>48.983924999999999</v>
      </c>
      <c r="AT314" s="34">
        <v>10.674011999999999</v>
      </c>
      <c r="AU314" s="34">
        <v>19.290001</v>
      </c>
      <c r="AV314" s="34">
        <v>14.583714000000001</v>
      </c>
      <c r="AW314" s="34">
        <v>27.461134000000001</v>
      </c>
      <c r="AX314" s="34">
        <v>16.649999999999999</v>
      </c>
      <c r="AY314" s="34">
        <v>14.65</v>
      </c>
      <c r="AZ314" s="34">
        <v>63.43</v>
      </c>
      <c r="BA314" s="34">
        <v>49.450001</v>
      </c>
      <c r="BB314" s="34">
        <v>30.919518</v>
      </c>
      <c r="BC314" s="34">
        <v>26.115009000000001</v>
      </c>
      <c r="BD314" s="34"/>
      <c r="BE314" s="38"/>
      <c r="BF314" s="41">
        <f t="shared" si="223"/>
        <v>-2.2443186223371762E-2</v>
      </c>
      <c r="BG314" s="41">
        <f t="shared" si="224"/>
        <v>4.4781555147638775E-3</v>
      </c>
      <c r="BH314" s="41"/>
      <c r="BI314" s="41">
        <f t="shared" si="225"/>
        <v>-4.5516692147190754E-3</v>
      </c>
      <c r="BJ314" s="41">
        <f t="shared" si="226"/>
        <v>1.0556354498346994E-2</v>
      </c>
      <c r="BK314" s="41">
        <f t="shared" si="227"/>
        <v>-3.7941784139325439E-2</v>
      </c>
      <c r="BL314" s="41">
        <f t="shared" si="228"/>
        <v>-1.223805455517111E-2</v>
      </c>
      <c r="BM314" s="41">
        <f t="shared" si="229"/>
        <v>0</v>
      </c>
      <c r="BN314" s="41">
        <f t="shared" si="230"/>
        <v>1.1976178010351151E-2</v>
      </c>
      <c r="BO314" s="41">
        <f t="shared" si="231"/>
        <v>-1.6651633592442143E-2</v>
      </c>
      <c r="BP314" s="41">
        <f t="shared" si="232"/>
        <v>4.9901511622708318E-2</v>
      </c>
      <c r="BQ314" s="41">
        <f t="shared" si="233"/>
        <v>-2.6095074412950761E-3</v>
      </c>
      <c r="BR314" s="41">
        <f t="shared" si="234"/>
        <v>2.378009453420283E-3</v>
      </c>
      <c r="BS314" s="41">
        <f t="shared" si="235"/>
        <v>-8.9286307443013184E-3</v>
      </c>
      <c r="BT314" s="41">
        <f t="shared" si="236"/>
        <v>-5.6116939555892802E-2</v>
      </c>
      <c r="BU314" s="41">
        <f t="shared" si="237"/>
        <v>-5.3024513312721795E-2</v>
      </c>
      <c r="BV314" s="41">
        <f t="shared" si="238"/>
        <v>1.0118178347978964E-2</v>
      </c>
      <c r="BW314" s="41">
        <f t="shared" si="239"/>
        <v>-1.5628349218280119E-2</v>
      </c>
      <c r="BX314" s="47">
        <f t="shared" si="240"/>
        <v>8.2531877972370268E-3</v>
      </c>
      <c r="BY314" s="41"/>
      <c r="BZ314" s="41">
        <f t="shared" si="241"/>
        <v>-5.7021820568433482E-2</v>
      </c>
      <c r="CA314" s="41">
        <f t="shared" si="242"/>
        <v>4.1567126861996829E-3</v>
      </c>
      <c r="CB314" s="41">
        <f t="shared" si="243"/>
        <v>-7.8461450930628028E-3</v>
      </c>
      <c r="CC314" s="41">
        <f t="shared" si="244"/>
        <v>1.0670823913484992E-2</v>
      </c>
      <c r="CD314" s="41">
        <f t="shared" si="245"/>
        <v>-4.1187035592687E-2</v>
      </c>
      <c r="CE314" s="41">
        <f t="shared" si="246"/>
        <v>1.1112808932094447E-2</v>
      </c>
      <c r="CF314" s="41">
        <f t="shared" si="247"/>
        <v>-1.4076957970778851E-3</v>
      </c>
      <c r="CG314" s="41">
        <f t="shared" si="222"/>
        <v>-5.337053052301155E-2</v>
      </c>
      <c r="CH314" s="41">
        <f t="shared" si="248"/>
        <v>4.4444749608196173E-2</v>
      </c>
      <c r="CI314" s="41">
        <f t="shared" si="249"/>
        <v>-1.1998495635638614E-2</v>
      </c>
      <c r="CJ314" s="41">
        <f t="shared" si="250"/>
        <v>-6.7644000885421487E-3</v>
      </c>
      <c r="CK314" s="41">
        <f t="shared" si="251"/>
        <v>3.1748615232338226E-2</v>
      </c>
      <c r="CL314" s="41">
        <f t="shared" si="252"/>
        <v>-2.2932564311941343E-2</v>
      </c>
      <c r="CM314" s="41">
        <f t="shared" si="253"/>
        <v>-6.0298681087365502E-4</v>
      </c>
      <c r="CN314" s="41">
        <f t="shared" si="254"/>
        <v>-2.9457904194241206E-3</v>
      </c>
      <c r="CO314" s="41">
        <f t="shared" si="255"/>
        <v>1.6461458215521476E-3</v>
      </c>
      <c r="CP314" s="41">
        <f t="shared" si="256"/>
        <v>4.8790164169431834E-2</v>
      </c>
      <c r="CQ314" s="41">
        <f t="shared" si="257"/>
        <v>-5.795129974870329E-3</v>
      </c>
      <c r="CR314" s="41">
        <f t="shared" si="258"/>
        <v>-3.0930351452778615E-2</v>
      </c>
      <c r="CS314" s="41">
        <f t="shared" si="259"/>
        <v>3.4793751714525993E-3</v>
      </c>
      <c r="CT314" s="41">
        <f t="shared" si="260"/>
        <v>-2.1093783059799479E-2</v>
      </c>
      <c r="CU314" s="41">
        <f t="shared" si="261"/>
        <v>2.6640919824586488E-2</v>
      </c>
      <c r="CV314" s="41">
        <f t="shared" si="262"/>
        <v>-4.6745012823377181E-2</v>
      </c>
      <c r="CW314" s="41">
        <f t="shared" si="263"/>
        <v>7.0388936200231232E-3</v>
      </c>
      <c r="CX314" s="41">
        <f t="shared" si="264"/>
        <v>-1.4763704864823556E-2</v>
      </c>
      <c r="CY314" s="41">
        <f t="shared" si="265"/>
        <v>-7.7287338127198027E-2</v>
      </c>
      <c r="CZ314" s="41">
        <f t="shared" si="266"/>
        <v>-1.0210648417804145E-2</v>
      </c>
      <c r="DA314" s="41">
        <f t="shared" si="267"/>
        <v>-4.895986129753129E-3</v>
      </c>
      <c r="DB314" s="41">
        <f t="shared" si="268"/>
        <v>-1.1346792387727929E-2</v>
      </c>
      <c r="DC314" s="41">
        <f t="shared" si="269"/>
        <v>-6.9857116804453556E-2</v>
      </c>
      <c r="DD314" s="41">
        <f t="shared" si="270"/>
        <v>6.6435234328354915E-3</v>
      </c>
      <c r="DE314" s="41">
        <f t="shared" si="271"/>
        <v>1.3846708569206605E-2</v>
      </c>
      <c r="DF314" s="41">
        <f t="shared" si="272"/>
        <v>-8.0038432994440998E-3</v>
      </c>
      <c r="DG314" s="41">
        <f t="shared" si="273"/>
        <v>-1.4652299901407987E-2</v>
      </c>
      <c r="DH314" s="41"/>
    </row>
    <row r="315" spans="1:112">
      <c r="A315" s="43">
        <v>42304</v>
      </c>
      <c r="B315" s="34">
        <v>8.0299999999999994</v>
      </c>
      <c r="C315" s="34">
        <v>6.363429</v>
      </c>
      <c r="D315" s="34"/>
      <c r="E315" s="34">
        <v>10.220000000000001</v>
      </c>
      <c r="F315" s="34">
        <v>499.60000600000001</v>
      </c>
      <c r="G315" s="34">
        <v>43.684055000000001</v>
      </c>
      <c r="H315" s="34">
        <v>10.991231000000001</v>
      </c>
      <c r="I315" s="34">
        <v>10.42</v>
      </c>
      <c r="J315" s="34">
        <v>448.29803500000003</v>
      </c>
      <c r="K315" s="34">
        <v>0.97199999999999998</v>
      </c>
      <c r="L315" s="34">
        <v>60.23</v>
      </c>
      <c r="M315" s="34">
        <v>26.92</v>
      </c>
      <c r="N315" s="34">
        <v>39.224395999999999</v>
      </c>
      <c r="O315" s="34">
        <v>6.59</v>
      </c>
      <c r="P315" s="34">
        <v>32.290000999999997</v>
      </c>
      <c r="Q315" s="34">
        <v>21.959999</v>
      </c>
      <c r="R315" s="34">
        <v>44.240001999999997</v>
      </c>
      <c r="S315" s="34">
        <v>70.085364999999996</v>
      </c>
      <c r="T315" s="34">
        <v>21.68</v>
      </c>
      <c r="U315" s="34"/>
      <c r="V315" s="34">
        <v>3.626325</v>
      </c>
      <c r="W315" s="34">
        <v>31.280000999999999</v>
      </c>
      <c r="X315" s="34">
        <v>28.219999000000001</v>
      </c>
      <c r="Y315" s="34">
        <v>12.679176999999999</v>
      </c>
      <c r="Z315" s="34">
        <v>29.641209</v>
      </c>
      <c r="AA315" s="34">
        <v>74.022514000000001</v>
      </c>
      <c r="AB315" s="34">
        <v>33.318973999999997</v>
      </c>
      <c r="AC315" s="34">
        <v>11.64</v>
      </c>
      <c r="AD315" s="34">
        <v>64.050003000000004</v>
      </c>
      <c r="AE315" s="34">
        <v>24.132512999999999</v>
      </c>
      <c r="AF315" s="34">
        <v>4.38</v>
      </c>
      <c r="AG315" s="34">
        <v>141.050003</v>
      </c>
      <c r="AH315" s="34">
        <v>39.389263</v>
      </c>
      <c r="AI315" s="34">
        <v>80.542336000000006</v>
      </c>
      <c r="AJ315" s="34">
        <v>9.2718240000000005</v>
      </c>
      <c r="AK315" s="34">
        <v>17.260000000000002</v>
      </c>
      <c r="AL315" s="34">
        <v>1.85</v>
      </c>
      <c r="AM315" s="34">
        <v>24.980398000000001</v>
      </c>
      <c r="AN315" s="34">
        <v>18.300001000000002</v>
      </c>
      <c r="AO315" s="34">
        <v>54.994286000000002</v>
      </c>
      <c r="AP315" s="34">
        <v>5.0999999999999996</v>
      </c>
      <c r="AQ315" s="34">
        <v>10.09</v>
      </c>
      <c r="AR315" s="34">
        <v>5.81</v>
      </c>
      <c r="AS315" s="34">
        <v>48.051364999999997</v>
      </c>
      <c r="AT315" s="34">
        <v>10.375178999999999</v>
      </c>
      <c r="AU315" s="34">
        <v>19.469999000000001</v>
      </c>
      <c r="AV315" s="34">
        <v>14.443396999999999</v>
      </c>
      <c r="AW315" s="34">
        <v>26.113350000000001</v>
      </c>
      <c r="AX315" s="34">
        <v>17.079999999999998</v>
      </c>
      <c r="AY315" s="34">
        <v>14.31</v>
      </c>
      <c r="AZ315" s="34">
        <v>62.029998999999997</v>
      </c>
      <c r="BA315" s="34">
        <v>48.93</v>
      </c>
      <c r="BB315" s="34">
        <v>30.462333999999998</v>
      </c>
      <c r="BC315" s="34">
        <v>25.315180000000002</v>
      </c>
      <c r="BD315" s="34"/>
      <c r="BE315" s="38"/>
      <c r="BF315" s="41">
        <f t="shared" si="223"/>
        <v>6.9615730429542166E-2</v>
      </c>
      <c r="BG315" s="41">
        <f t="shared" si="224"/>
        <v>-3.3624340891129076E-2</v>
      </c>
      <c r="BH315" s="41"/>
      <c r="BI315" s="41">
        <f t="shared" si="225"/>
        <v>-6.9905696744311102E-2</v>
      </c>
      <c r="BJ315" s="41">
        <f t="shared" si="226"/>
        <v>8.8460446580109452E-3</v>
      </c>
      <c r="BK315" s="41">
        <f t="shared" si="227"/>
        <v>-4.8276676255163922E-2</v>
      </c>
      <c r="BL315" s="41">
        <f t="shared" si="228"/>
        <v>-2.8547783215727297E-2</v>
      </c>
      <c r="BM315" s="41">
        <f t="shared" si="229"/>
        <v>-3.8593024687678355E-2</v>
      </c>
      <c r="BN315" s="41">
        <f t="shared" si="230"/>
        <v>1.8868467202664791E-2</v>
      </c>
      <c r="BO315" s="41">
        <f t="shared" si="231"/>
        <v>-9.792553717030833E-2</v>
      </c>
      <c r="BP315" s="41">
        <f t="shared" si="232"/>
        <v>-1.6303382796167904E-2</v>
      </c>
      <c r="BQ315" s="41">
        <f t="shared" si="233"/>
        <v>4.8407838926493941E-3</v>
      </c>
      <c r="BR315" s="41">
        <f t="shared" si="234"/>
        <v>-3.3308141739338214E-3</v>
      </c>
      <c r="BS315" s="41">
        <f t="shared" si="235"/>
        <v>-1.506052562572135E-2</v>
      </c>
      <c r="BT315" s="41">
        <f t="shared" si="236"/>
        <v>-2.4473506193997241E-2</v>
      </c>
      <c r="BU315" s="41">
        <f t="shared" si="237"/>
        <v>-1.1770168102994295E-2</v>
      </c>
      <c r="BV315" s="41">
        <f t="shared" si="238"/>
        <v>5.8648748320144113E-2</v>
      </c>
      <c r="BW315" s="41">
        <f t="shared" si="239"/>
        <v>1.6140351259618753E-3</v>
      </c>
      <c r="BX315" s="47">
        <f t="shared" si="240"/>
        <v>-1.0096460251009597E-2</v>
      </c>
      <c r="BY315" s="41"/>
      <c r="BZ315" s="41">
        <f t="shared" si="241"/>
        <v>-4.2453819904220362E-2</v>
      </c>
      <c r="CA315" s="41">
        <f t="shared" si="242"/>
        <v>-1.9162892814555048E-3</v>
      </c>
      <c r="CB315" s="41">
        <f t="shared" si="243"/>
        <v>5.6866596238243569E-2</v>
      </c>
      <c r="CC315" s="41">
        <f t="shared" si="244"/>
        <v>-1.5279258267482122E-2</v>
      </c>
      <c r="CD315" s="41">
        <f t="shared" si="245"/>
        <v>-1.8707824881544977E-2</v>
      </c>
      <c r="CE315" s="41">
        <f t="shared" si="246"/>
        <v>-7.6205354417044312E-3</v>
      </c>
      <c r="CF315" s="41">
        <f t="shared" si="247"/>
        <v>-1.0764932012585595E-2</v>
      </c>
      <c r="CG315" s="41">
        <f t="shared" si="222"/>
        <v>0.10743775179328729</v>
      </c>
      <c r="CH315" s="41">
        <f t="shared" si="248"/>
        <v>-1.6260443311407139E-2</v>
      </c>
      <c r="CI315" s="41">
        <f t="shared" si="249"/>
        <v>-2.0580168240162948E-2</v>
      </c>
      <c r="CJ315" s="41">
        <f t="shared" si="250"/>
        <v>-9.0909717012519625E-3</v>
      </c>
      <c r="CK315" s="41">
        <f t="shared" si="251"/>
        <v>-3.1748615232338212E-2</v>
      </c>
      <c r="CL315" s="41">
        <f t="shared" si="252"/>
        <v>-1.9289011703227384E-2</v>
      </c>
      <c r="CM315" s="41">
        <f t="shared" si="253"/>
        <v>-5.0794060370520418E-3</v>
      </c>
      <c r="CN315" s="41">
        <f t="shared" si="254"/>
        <v>1.5144148264539269E-2</v>
      </c>
      <c r="CO315" s="41">
        <f t="shared" si="255"/>
        <v>-5.5225298990903296E-2</v>
      </c>
      <c r="CP315" s="41">
        <f t="shared" si="256"/>
        <v>-2.1391189981317445E-2</v>
      </c>
      <c r="CQ315" s="41">
        <f t="shared" si="257"/>
        <v>-5.098189713332292E-3</v>
      </c>
      <c r="CR315" s="41">
        <f t="shared" si="258"/>
        <v>-4.2787220560401705E-2</v>
      </c>
      <c r="CS315" s="41">
        <f t="shared" si="259"/>
        <v>1.2862938168318121E-2</v>
      </c>
      <c r="CT315" s="41">
        <f t="shared" si="260"/>
        <v>-1.1696039763191411E-2</v>
      </c>
      <c r="CU315" s="41">
        <f t="shared" si="261"/>
        <v>2.0020688730896772E-2</v>
      </c>
      <c r="CV315" s="41">
        <f t="shared" si="262"/>
        <v>-4.2129229217403225E-2</v>
      </c>
      <c r="CW315" s="41">
        <f t="shared" si="263"/>
        <v>-1.9221640141048071E-2</v>
      </c>
      <c r="CX315" s="41">
        <f t="shared" si="264"/>
        <v>-2.8395683158236384E-2</v>
      </c>
      <c r="CY315" s="41">
        <f t="shared" si="265"/>
        <v>9.2878892650706379E-3</v>
      </c>
      <c r="CZ315" s="41">
        <f t="shared" si="266"/>
        <v>-9.6680715466029854E-3</v>
      </c>
      <c r="DA315" s="41">
        <f t="shared" si="267"/>
        <v>-5.0325018105397835E-2</v>
      </c>
      <c r="DB315" s="41">
        <f t="shared" si="268"/>
        <v>2.5497971933970857E-2</v>
      </c>
      <c r="DC315" s="41">
        <f t="shared" si="269"/>
        <v>-2.3481741894716718E-2</v>
      </c>
      <c r="DD315" s="41">
        <f t="shared" si="270"/>
        <v>-2.231881278201147E-2</v>
      </c>
      <c r="DE315" s="41">
        <f t="shared" si="271"/>
        <v>-1.0571372990135705E-2</v>
      </c>
      <c r="DF315" s="41">
        <f t="shared" si="272"/>
        <v>-1.4896665368395887E-2</v>
      </c>
      <c r="DG315" s="41">
        <f t="shared" si="273"/>
        <v>-3.1105990712283701E-2</v>
      </c>
      <c r="DH315" s="41"/>
    </row>
    <row r="316" spans="1:112">
      <c r="A316" s="43">
        <v>42305</v>
      </c>
      <c r="B316" s="34">
        <v>8.5500000000000007</v>
      </c>
      <c r="C316" s="34">
        <v>6.5927949999999997</v>
      </c>
      <c r="D316" s="34"/>
      <c r="E316" s="34">
        <v>9.7899999999999991</v>
      </c>
      <c r="F316" s="34">
        <v>463.20001200000002</v>
      </c>
      <c r="G316" s="34">
        <v>42.686829000000003</v>
      </c>
      <c r="H316" s="34">
        <v>10.832082</v>
      </c>
      <c r="I316" s="34">
        <v>9.81</v>
      </c>
      <c r="J316" s="34">
        <v>430.49179099999998</v>
      </c>
      <c r="K316" s="34">
        <v>0.91</v>
      </c>
      <c r="L316" s="34">
        <v>58.990001999999997</v>
      </c>
      <c r="M316" s="34">
        <v>27.129999000000002</v>
      </c>
      <c r="N316" s="34">
        <v>39.542220999999998</v>
      </c>
      <c r="O316" s="34">
        <v>6.69</v>
      </c>
      <c r="P316" s="34">
        <v>31.82</v>
      </c>
      <c r="Q316" s="34">
        <v>20.07</v>
      </c>
      <c r="R316" s="34">
        <v>46.139999000000003</v>
      </c>
      <c r="S316" s="34">
        <v>71.112160000000003</v>
      </c>
      <c r="T316" s="34">
        <v>21.360001</v>
      </c>
      <c r="U316" s="34"/>
      <c r="V316" s="34">
        <v>3.5153159999999999</v>
      </c>
      <c r="W316" s="34">
        <v>31.959999</v>
      </c>
      <c r="X316" s="34">
        <v>28.209999</v>
      </c>
      <c r="Y316" s="34">
        <v>12.688940000000001</v>
      </c>
      <c r="Z316" s="34">
        <v>29.599430000000002</v>
      </c>
      <c r="AA316" s="34">
        <v>71.477913000000001</v>
      </c>
      <c r="AB316" s="34">
        <v>34.248984999999998</v>
      </c>
      <c r="AC316" s="34">
        <v>11.35</v>
      </c>
      <c r="AD316" s="34">
        <v>65.370002999999997</v>
      </c>
      <c r="AE316" s="34">
        <v>25.145395000000001</v>
      </c>
      <c r="AF316" s="34">
        <v>4.4400000000000004</v>
      </c>
      <c r="AG316" s="34">
        <v>140</v>
      </c>
      <c r="AH316" s="34">
        <v>39.507998999999998</v>
      </c>
      <c r="AI316" s="34">
        <v>78.774863999999994</v>
      </c>
      <c r="AJ316" s="34">
        <v>9.5235950000000003</v>
      </c>
      <c r="AK316" s="34">
        <v>17.010000000000002</v>
      </c>
      <c r="AL316" s="34">
        <v>1.66</v>
      </c>
      <c r="AM316" s="34">
        <v>25.135435000000001</v>
      </c>
      <c r="AN316" s="34">
        <v>18.899999999999999</v>
      </c>
      <c r="AO316" s="34">
        <v>54.782856000000002</v>
      </c>
      <c r="AP316" s="34">
        <v>5.12</v>
      </c>
      <c r="AQ316" s="34">
        <v>10.55</v>
      </c>
      <c r="AR316" s="34">
        <v>5.32</v>
      </c>
      <c r="AS316" s="34">
        <v>48.542178999999997</v>
      </c>
      <c r="AT316" s="34">
        <v>10.524597999999999</v>
      </c>
      <c r="AU316" s="34">
        <v>20.34</v>
      </c>
      <c r="AV316" s="34">
        <v>14.36856</v>
      </c>
      <c r="AW316" s="34">
        <v>26.483992000000001</v>
      </c>
      <c r="AX316" s="34">
        <v>17.049999</v>
      </c>
      <c r="AY316" s="34">
        <v>14.01</v>
      </c>
      <c r="AZ316" s="34">
        <v>61.560001</v>
      </c>
      <c r="BA316" s="34">
        <v>47.619999</v>
      </c>
      <c r="BB316" s="34">
        <v>29.279616999999998</v>
      </c>
      <c r="BC316" s="34">
        <v>25.045355000000001</v>
      </c>
      <c r="BD316" s="34"/>
      <c r="BE316" s="38"/>
      <c r="BF316" s="41">
        <f t="shared" si="223"/>
        <v>6.2746754989998793E-2</v>
      </c>
      <c r="BG316" s="41">
        <f t="shared" si="224"/>
        <v>3.5410003057865874E-2</v>
      </c>
      <c r="BH316" s="41"/>
      <c r="BI316" s="41">
        <f t="shared" si="225"/>
        <v>-4.2985128233139505E-2</v>
      </c>
      <c r="BJ316" s="41">
        <f t="shared" si="226"/>
        <v>-7.5648838095509291E-2</v>
      </c>
      <c r="BK316" s="41">
        <f t="shared" si="227"/>
        <v>-2.3092743056697791E-2</v>
      </c>
      <c r="BL316" s="41">
        <f t="shared" si="228"/>
        <v>-1.4585486758045571E-2</v>
      </c>
      <c r="BM316" s="41">
        <f t="shared" si="229"/>
        <v>-6.0324762747949102E-2</v>
      </c>
      <c r="BN316" s="41">
        <f t="shared" si="230"/>
        <v>-4.0530012765261011E-2</v>
      </c>
      <c r="BO316" s="41">
        <f t="shared" si="231"/>
        <v>-6.5911204949543334E-2</v>
      </c>
      <c r="BP316" s="41">
        <f t="shared" si="232"/>
        <v>-2.0802595136594812E-2</v>
      </c>
      <c r="BQ316" s="41">
        <f t="shared" si="233"/>
        <v>7.7705850347475772E-3</v>
      </c>
      <c r="BR316" s="41">
        <f t="shared" si="234"/>
        <v>8.0700869734043647E-3</v>
      </c>
      <c r="BS316" s="41">
        <f t="shared" si="235"/>
        <v>1.5060525625721214E-2</v>
      </c>
      <c r="BT316" s="41">
        <f t="shared" si="236"/>
        <v>-1.4662592829882786E-2</v>
      </c>
      <c r="BU316" s="41">
        <f t="shared" si="237"/>
        <v>-8.999640829574139E-2</v>
      </c>
      <c r="BV316" s="41">
        <f t="shared" si="238"/>
        <v>4.2050828650403993E-2</v>
      </c>
      <c r="BW316" s="41">
        <f t="shared" si="239"/>
        <v>1.4544349845497784E-2</v>
      </c>
      <c r="BX316" s="47">
        <f t="shared" si="240"/>
        <v>-1.4870115662973003E-2</v>
      </c>
      <c r="BY316" s="41"/>
      <c r="BZ316" s="41">
        <f t="shared" si="241"/>
        <v>-3.1090317114294556E-2</v>
      </c>
      <c r="CA316" s="41">
        <f t="shared" si="242"/>
        <v>2.1506141962542892E-2</v>
      </c>
      <c r="CB316" s="41">
        <f t="shared" si="243"/>
        <v>-3.5442142332456133E-4</v>
      </c>
      <c r="CC316" s="41">
        <f t="shared" si="244"/>
        <v>7.6970635873431276E-4</v>
      </c>
      <c r="CD316" s="41">
        <f t="shared" si="245"/>
        <v>-1.410484681858088E-3</v>
      </c>
      <c r="CE316" s="41">
        <f t="shared" si="246"/>
        <v>-3.4980797288011178E-2</v>
      </c>
      <c r="CF316" s="41">
        <f t="shared" si="247"/>
        <v>2.7529904724989632E-2</v>
      </c>
      <c r="CG316" s="41">
        <f t="shared" ref="CG316:CG379" si="274">LN(AC324/AC323)</f>
        <v>-2.5796787332020191E-2</v>
      </c>
      <c r="CH316" s="41">
        <f t="shared" si="248"/>
        <v>2.0399408336098629E-2</v>
      </c>
      <c r="CI316" s="41">
        <f t="shared" si="249"/>
        <v>4.1114759955869475E-2</v>
      </c>
      <c r="CJ316" s="41">
        <f t="shared" si="250"/>
        <v>1.3605652055778678E-2</v>
      </c>
      <c r="CK316" s="41">
        <f t="shared" si="251"/>
        <v>-7.4720361077543259E-3</v>
      </c>
      <c r="CL316" s="41">
        <f t="shared" si="252"/>
        <v>3.0098912593488378E-3</v>
      </c>
      <c r="CM316" s="41">
        <f t="shared" si="253"/>
        <v>-2.2188998018402888E-2</v>
      </c>
      <c r="CN316" s="41">
        <f t="shared" si="254"/>
        <v>2.6792279594561503E-2</v>
      </c>
      <c r="CO316" s="41">
        <f t="shared" si="255"/>
        <v>-1.4590279247511462E-2</v>
      </c>
      <c r="CP316" s="41">
        <f t="shared" si="256"/>
        <v>-0.10836803672178165</v>
      </c>
      <c r="CQ316" s="41">
        <f t="shared" si="257"/>
        <v>6.1871662227372505E-3</v>
      </c>
      <c r="CR316" s="41">
        <f t="shared" si="258"/>
        <v>3.2260807573414103E-2</v>
      </c>
      <c r="CS316" s="41">
        <f t="shared" si="259"/>
        <v>-3.8519906344468375E-3</v>
      </c>
      <c r="CT316" s="41">
        <f t="shared" si="260"/>
        <v>3.9138993211363148E-3</v>
      </c>
      <c r="CU316" s="41">
        <f t="shared" si="261"/>
        <v>4.4581025556557977E-2</v>
      </c>
      <c r="CV316" s="41">
        <f t="shared" si="262"/>
        <v>-8.8107267510266776E-2</v>
      </c>
      <c r="CW316" s="41">
        <f t="shared" si="263"/>
        <v>1.0162547181361472E-2</v>
      </c>
      <c r="CX316" s="41">
        <f t="shared" si="264"/>
        <v>1.4298865084680644E-2</v>
      </c>
      <c r="CY316" s="41">
        <f t="shared" si="265"/>
        <v>4.3714622597375033E-2</v>
      </c>
      <c r="CZ316" s="41">
        <f t="shared" si="266"/>
        <v>-5.1948688039476333E-3</v>
      </c>
      <c r="DA316" s="41">
        <f t="shared" si="267"/>
        <v>1.4093797180454535E-2</v>
      </c>
      <c r="DB316" s="41">
        <f t="shared" si="268"/>
        <v>-1.7580432819260291E-3</v>
      </c>
      <c r="DC316" s="41">
        <f t="shared" si="269"/>
        <v>-2.1187233219443938E-2</v>
      </c>
      <c r="DD316" s="41">
        <f t="shared" si="270"/>
        <v>-7.6057976488014614E-3</v>
      </c>
      <c r="DE316" s="41">
        <f t="shared" si="271"/>
        <v>-2.7137885241895723E-2</v>
      </c>
      <c r="DF316" s="41">
        <f t="shared" si="272"/>
        <v>-3.9599361207072852E-2</v>
      </c>
      <c r="DG316" s="41">
        <f t="shared" si="273"/>
        <v>-1.0715834610393873E-2</v>
      </c>
      <c r="DH316" s="41"/>
    </row>
    <row r="317" spans="1:112">
      <c r="A317" s="43">
        <v>42306</v>
      </c>
      <c r="B317" s="34">
        <v>8.4600000000000009</v>
      </c>
      <c r="C317" s="34">
        <v>6.6398450000000002</v>
      </c>
      <c r="D317" s="34"/>
      <c r="E317" s="34">
        <v>9.8699999999999992</v>
      </c>
      <c r="F317" s="34">
        <v>500</v>
      </c>
      <c r="G317" s="34">
        <v>42.308250000000001</v>
      </c>
      <c r="H317" s="34">
        <v>10.662986999999999</v>
      </c>
      <c r="I317" s="34">
        <v>9.76</v>
      </c>
      <c r="J317" s="34">
        <v>403.258759</v>
      </c>
      <c r="K317" s="34">
        <v>0.94</v>
      </c>
      <c r="L317" s="34">
        <v>60.650002000000001</v>
      </c>
      <c r="M317" s="34">
        <v>27.780000999999999</v>
      </c>
      <c r="N317" s="34">
        <v>39.411358</v>
      </c>
      <c r="O317" s="34">
        <v>6.57</v>
      </c>
      <c r="P317" s="34">
        <v>32.139999000000003</v>
      </c>
      <c r="Q317" s="34">
        <v>19.639999</v>
      </c>
      <c r="R317" s="34">
        <v>46.119999</v>
      </c>
      <c r="S317" s="34">
        <v>70.914337000000003</v>
      </c>
      <c r="T317" s="34">
        <v>21.450001</v>
      </c>
      <c r="U317" s="34"/>
      <c r="V317" s="34">
        <v>3.4411139999999998</v>
      </c>
      <c r="W317" s="34">
        <v>31.379999000000002</v>
      </c>
      <c r="X317" s="34">
        <v>28.08</v>
      </c>
      <c r="Y317" s="34">
        <v>12.064253000000001</v>
      </c>
      <c r="Z317" s="34">
        <v>29.114885000000001</v>
      </c>
      <c r="AA317" s="34">
        <v>72.244895999999997</v>
      </c>
      <c r="AB317" s="34">
        <v>34.040199000000001</v>
      </c>
      <c r="AC317" s="34">
        <v>11.36</v>
      </c>
      <c r="AD317" s="34">
        <v>62.169998</v>
      </c>
      <c r="AE317" s="34">
        <v>24.978123</v>
      </c>
      <c r="AF317" s="34">
        <v>4.37</v>
      </c>
      <c r="AG317" s="34">
        <v>138.949997</v>
      </c>
      <c r="AH317" s="34">
        <v>39.745438</v>
      </c>
      <c r="AI317" s="34">
        <v>77.515167000000005</v>
      </c>
      <c r="AJ317" s="34">
        <v>9.6062790000000007</v>
      </c>
      <c r="AK317" s="34">
        <v>16.870000999999998</v>
      </c>
      <c r="AL317" s="34">
        <v>1.53</v>
      </c>
      <c r="AM317" s="34">
        <v>25.337183</v>
      </c>
      <c r="AN317" s="34">
        <v>19.400002000000001</v>
      </c>
      <c r="AO317" s="34">
        <v>54.919998</v>
      </c>
      <c r="AP317" s="34">
        <v>5.12</v>
      </c>
      <c r="AQ317" s="34">
        <v>10.63</v>
      </c>
      <c r="AR317" s="34">
        <v>5.27</v>
      </c>
      <c r="AS317" s="34">
        <v>49.769233999999997</v>
      </c>
      <c r="AT317" s="34">
        <v>10.487009</v>
      </c>
      <c r="AU317" s="34">
        <v>20.76</v>
      </c>
      <c r="AV317" s="34">
        <v>14.209533</v>
      </c>
      <c r="AW317" s="34">
        <v>26.323944000000001</v>
      </c>
      <c r="AX317" s="34">
        <v>17.079999999999998</v>
      </c>
      <c r="AY317" s="34">
        <v>13.45</v>
      </c>
      <c r="AZ317" s="34">
        <v>61.360000999999997</v>
      </c>
      <c r="BA317" s="34">
        <v>44.189999</v>
      </c>
      <c r="BB317" s="34">
        <v>29.597660000000001</v>
      </c>
      <c r="BC317" s="34">
        <v>25.363358000000002</v>
      </c>
      <c r="BD317" s="34"/>
      <c r="BE317" s="38"/>
      <c r="BF317" s="41">
        <f t="shared" si="223"/>
        <v>-1.0582109330536972E-2</v>
      </c>
      <c r="BG317" s="41">
        <f t="shared" si="224"/>
        <v>7.1112337787449615E-3</v>
      </c>
      <c r="BH317" s="41"/>
      <c r="BI317" s="41">
        <f t="shared" si="225"/>
        <v>8.1383969029712403E-3</v>
      </c>
      <c r="BJ317" s="41">
        <f t="shared" si="226"/>
        <v>7.6449146256670888E-2</v>
      </c>
      <c r="BK317" s="41">
        <f t="shared" si="227"/>
        <v>-8.9083158239215508E-3</v>
      </c>
      <c r="BL317" s="41">
        <f t="shared" si="228"/>
        <v>-1.5733700437537249E-2</v>
      </c>
      <c r="BM317" s="41">
        <f t="shared" si="229"/>
        <v>-5.1098731522707021E-3</v>
      </c>
      <c r="BN317" s="41">
        <f t="shared" si="230"/>
        <v>-6.5349817374848421E-2</v>
      </c>
      <c r="BO317" s="41">
        <f t="shared" si="231"/>
        <v>3.243527575315374E-2</v>
      </c>
      <c r="BP317" s="41">
        <f t="shared" si="232"/>
        <v>2.775169644711618E-2</v>
      </c>
      <c r="BQ317" s="41">
        <f t="shared" si="233"/>
        <v>2.367628351204254E-2</v>
      </c>
      <c r="BR317" s="41">
        <f t="shared" si="234"/>
        <v>-3.3149382584862041E-3</v>
      </c>
      <c r="BS317" s="41">
        <f t="shared" si="235"/>
        <v>-1.810004164361799E-2</v>
      </c>
      <c r="BT317" s="41">
        <f t="shared" si="236"/>
        <v>1.0006306285848473E-2</v>
      </c>
      <c r="BU317" s="41">
        <f t="shared" si="237"/>
        <v>-2.1657910798425252E-2</v>
      </c>
      <c r="BV317" s="41">
        <f t="shared" si="238"/>
        <v>-4.335573541480304E-4</v>
      </c>
      <c r="BW317" s="41">
        <f t="shared" si="239"/>
        <v>-2.7857214267496058E-3</v>
      </c>
      <c r="BX317" s="47">
        <f t="shared" si="240"/>
        <v>4.2046310855991063E-3</v>
      </c>
      <c r="BY317" s="41"/>
      <c r="BZ317" s="41">
        <f t="shared" si="241"/>
        <v>-2.133416547791173E-2</v>
      </c>
      <c r="CA317" s="41">
        <f t="shared" si="242"/>
        <v>-1.8314374171507476E-2</v>
      </c>
      <c r="CB317" s="41">
        <f t="shared" si="243"/>
        <v>-4.6189104078713855E-3</v>
      </c>
      <c r="CC317" s="41">
        <f t="shared" si="244"/>
        <v>-5.0483965367480885E-2</v>
      </c>
      <c r="CD317" s="41">
        <f t="shared" si="245"/>
        <v>-1.6505548960588833E-2</v>
      </c>
      <c r="CE317" s="41">
        <f t="shared" si="246"/>
        <v>1.0673188011737552E-2</v>
      </c>
      <c r="CF317" s="41">
        <f t="shared" si="247"/>
        <v>-6.114779481071443E-3</v>
      </c>
      <c r="CG317" s="41">
        <f t="shared" si="274"/>
        <v>-7.8706134323295786E-3</v>
      </c>
      <c r="CH317" s="41">
        <f t="shared" si="248"/>
        <v>-5.0190947405859644E-2</v>
      </c>
      <c r="CI317" s="41">
        <f t="shared" si="249"/>
        <v>-6.6744166268095425E-3</v>
      </c>
      <c r="CJ317" s="41">
        <f t="shared" si="250"/>
        <v>-1.5891367336634665E-2</v>
      </c>
      <c r="CK317" s="41">
        <f t="shared" si="251"/>
        <v>-7.5282880112919823E-3</v>
      </c>
      <c r="CL317" s="41">
        <f t="shared" si="252"/>
        <v>5.9919094839221742E-3</v>
      </c>
      <c r="CM317" s="41">
        <f t="shared" si="253"/>
        <v>-1.6120340768066222E-2</v>
      </c>
      <c r="CN317" s="41">
        <f t="shared" si="254"/>
        <v>8.6445435972146521E-3</v>
      </c>
      <c r="CO317" s="41">
        <f t="shared" si="255"/>
        <v>-8.2644505730726098E-3</v>
      </c>
      <c r="CP317" s="41">
        <f t="shared" si="256"/>
        <v>-8.1549866964107737E-2</v>
      </c>
      <c r="CQ317" s="41">
        <f t="shared" si="257"/>
        <v>7.9943970602650832E-3</v>
      </c>
      <c r="CR317" s="41">
        <f t="shared" si="258"/>
        <v>2.6111247096463966E-2</v>
      </c>
      <c r="CS317" s="41">
        <f t="shared" si="259"/>
        <v>2.5002461912646385E-3</v>
      </c>
      <c r="CT317" s="41">
        <f t="shared" si="260"/>
        <v>0</v>
      </c>
      <c r="CU317" s="41">
        <f t="shared" si="261"/>
        <v>7.5543324317811356E-3</v>
      </c>
      <c r="CV317" s="41">
        <f t="shared" si="262"/>
        <v>-9.4429408002821829E-3</v>
      </c>
      <c r="CW317" s="41">
        <f t="shared" si="263"/>
        <v>2.4963911851759387E-2</v>
      </c>
      <c r="CX317" s="41">
        <f t="shared" si="264"/>
        <v>-3.5779310073622904E-3</v>
      </c>
      <c r="CY317" s="41">
        <f t="shared" si="265"/>
        <v>2.0438667677274171E-2</v>
      </c>
      <c r="CZ317" s="41">
        <f t="shared" si="266"/>
        <v>-1.1129408912616866E-2</v>
      </c>
      <c r="DA317" s="41">
        <f t="shared" si="267"/>
        <v>-6.0615317380413722E-3</v>
      </c>
      <c r="DB317" s="41">
        <f t="shared" si="268"/>
        <v>1.7580432819260987E-3</v>
      </c>
      <c r="DC317" s="41">
        <f t="shared" si="269"/>
        <v>-4.0792254301067567E-2</v>
      </c>
      <c r="DD317" s="41">
        <f t="shared" si="270"/>
        <v>-3.254151858730204E-3</v>
      </c>
      <c r="DE317" s="41">
        <f t="shared" si="271"/>
        <v>-7.4754323546042403E-2</v>
      </c>
      <c r="DF317" s="41">
        <f t="shared" si="272"/>
        <v>1.0803695744558233E-2</v>
      </c>
      <c r="DG317" s="41">
        <f t="shared" si="273"/>
        <v>1.2617152857327639E-2</v>
      </c>
      <c r="DH317" s="41"/>
    </row>
    <row r="318" spans="1:112">
      <c r="A318" s="43">
        <v>42307</v>
      </c>
      <c r="B318" s="34">
        <v>8.43</v>
      </c>
      <c r="C318" s="34">
        <v>6.8574469999999996</v>
      </c>
      <c r="D318" s="34"/>
      <c r="E318" s="34">
        <v>10.56</v>
      </c>
      <c r="F318" s="34">
        <v>526.40002400000003</v>
      </c>
      <c r="G318" s="34">
        <v>42.954605000000001</v>
      </c>
      <c r="H318" s="34">
        <v>10.653040000000001</v>
      </c>
      <c r="I318" s="34">
        <v>9.89</v>
      </c>
      <c r="J318" s="34">
        <v>405.35360700000001</v>
      </c>
      <c r="K318" s="34">
        <v>0.88400000000000001</v>
      </c>
      <c r="L318" s="34">
        <v>61.759998000000003</v>
      </c>
      <c r="M318" s="34">
        <v>29.639999</v>
      </c>
      <c r="N318" s="34">
        <v>39.411358</v>
      </c>
      <c r="O318" s="34">
        <v>6.71</v>
      </c>
      <c r="P318" s="34">
        <v>29.709999</v>
      </c>
      <c r="Q318" s="34">
        <v>19.32</v>
      </c>
      <c r="R318" s="34">
        <v>44.5</v>
      </c>
      <c r="S318" s="34">
        <v>70.744774000000007</v>
      </c>
      <c r="T318" s="34">
        <v>21.35</v>
      </c>
      <c r="U318" s="34"/>
      <c r="V318" s="34">
        <v>3.3112590000000002</v>
      </c>
      <c r="W318" s="34">
        <v>32.459999000000003</v>
      </c>
      <c r="X318" s="34">
        <v>27.91</v>
      </c>
      <c r="Y318" s="34">
        <v>12.239948</v>
      </c>
      <c r="Z318" s="34">
        <v>28.931090999999999</v>
      </c>
      <c r="AA318" s="34">
        <v>72.323723000000001</v>
      </c>
      <c r="AB318" s="34">
        <v>34.713977999999997</v>
      </c>
      <c r="AC318" s="34">
        <v>11</v>
      </c>
      <c r="AD318" s="34">
        <v>62.830002</v>
      </c>
      <c r="AE318" s="34">
        <v>24.662185999999998</v>
      </c>
      <c r="AF318" s="34">
        <v>4.41</v>
      </c>
      <c r="AG318" s="34">
        <v>144.550003</v>
      </c>
      <c r="AH318" s="34">
        <v>39.708911999999998</v>
      </c>
      <c r="AI318" s="34">
        <v>77.778824</v>
      </c>
      <c r="AJ318" s="34">
        <v>9.2690370000000009</v>
      </c>
      <c r="AK318" s="34">
        <v>16.91</v>
      </c>
      <c r="AL318" s="34">
        <v>1.524</v>
      </c>
      <c r="AM318" s="34">
        <v>25.062082</v>
      </c>
      <c r="AN318" s="34">
        <v>18.600000000000001</v>
      </c>
      <c r="AO318" s="34">
        <v>54.291428000000003</v>
      </c>
      <c r="AP318" s="34">
        <v>5.28</v>
      </c>
      <c r="AQ318" s="34">
        <v>10.99</v>
      </c>
      <c r="AR318" s="34">
        <v>5.41</v>
      </c>
      <c r="AS318" s="34">
        <v>51.045363999999999</v>
      </c>
      <c r="AT318" s="34">
        <v>10.627965</v>
      </c>
      <c r="AU318" s="34">
        <v>19.719999000000001</v>
      </c>
      <c r="AV318" s="34">
        <v>14.190823999999999</v>
      </c>
      <c r="AW318" s="34">
        <v>26.652466</v>
      </c>
      <c r="AX318" s="34">
        <v>17.190000999999999</v>
      </c>
      <c r="AY318" s="34">
        <v>13.4</v>
      </c>
      <c r="AZ318" s="34">
        <v>60.029998999999997</v>
      </c>
      <c r="BA318" s="34">
        <v>43.459999000000003</v>
      </c>
      <c r="BB318" s="34">
        <v>29.269682</v>
      </c>
      <c r="BC318" s="34">
        <v>25.247720999999999</v>
      </c>
      <c r="BD318" s="34"/>
      <c r="BE318" s="38"/>
      <c r="BF318" s="41">
        <f t="shared" si="223"/>
        <v>-3.5524016043679946E-3</v>
      </c>
      <c r="BG318" s="41">
        <f t="shared" si="224"/>
        <v>3.224659519323949E-2</v>
      </c>
      <c r="BH318" s="41"/>
      <c r="BI318" s="41">
        <f t="shared" si="225"/>
        <v>6.757342483272534E-2</v>
      </c>
      <c r="BJ318" s="41">
        <f t="shared" si="226"/>
        <v>5.1453327181619976E-2</v>
      </c>
      <c r="BK318" s="41">
        <f t="shared" si="227"/>
        <v>1.5161757881569976E-2</v>
      </c>
      <c r="BL318" s="41">
        <f t="shared" si="228"/>
        <v>-9.3328843334712598E-4</v>
      </c>
      <c r="BM318" s="41">
        <f t="shared" si="229"/>
        <v>1.3231745209619793E-2</v>
      </c>
      <c r="BN318" s="41">
        <f t="shared" si="230"/>
        <v>5.1813520907582006E-3</v>
      </c>
      <c r="BO318" s="41">
        <f t="shared" si="231"/>
        <v>-6.1422812626406122E-2</v>
      </c>
      <c r="BP318" s="41">
        <f t="shared" si="232"/>
        <v>1.8136204966949558E-2</v>
      </c>
      <c r="BQ318" s="41">
        <f t="shared" si="233"/>
        <v>6.4808393366376657E-2</v>
      </c>
      <c r="BR318" s="41">
        <f t="shared" si="234"/>
        <v>0</v>
      </c>
      <c r="BS318" s="41">
        <f t="shared" si="235"/>
        <v>2.1085118487071172E-2</v>
      </c>
      <c r="BT318" s="41">
        <f t="shared" si="236"/>
        <v>-7.8617673379674374E-2</v>
      </c>
      <c r="BU318" s="41">
        <f t="shared" si="237"/>
        <v>-1.6427423225449642E-2</v>
      </c>
      <c r="BV318" s="41">
        <f t="shared" si="238"/>
        <v>-3.5757484546096285E-2</v>
      </c>
      <c r="BW318" s="41">
        <f t="shared" si="239"/>
        <v>-2.3939594112098671E-3</v>
      </c>
      <c r="BX318" s="47">
        <f t="shared" si="240"/>
        <v>-4.6729523194378921E-3</v>
      </c>
      <c r="BY318" s="41"/>
      <c r="BZ318" s="41">
        <f t="shared" si="241"/>
        <v>-3.8466776563414004E-2</v>
      </c>
      <c r="CA318" s="41">
        <f t="shared" si="242"/>
        <v>3.3837815841842922E-2</v>
      </c>
      <c r="CB318" s="41">
        <f t="shared" si="243"/>
        <v>-6.0725316093795095E-3</v>
      </c>
      <c r="CC318" s="41">
        <f t="shared" si="244"/>
        <v>1.4458246178029641E-2</v>
      </c>
      <c r="CD318" s="41">
        <f t="shared" si="245"/>
        <v>-6.3327254323409521E-3</v>
      </c>
      <c r="CE318" s="41">
        <f t="shared" si="246"/>
        <v>1.0905133957444112E-3</v>
      </c>
      <c r="CF318" s="41">
        <f t="shared" si="247"/>
        <v>1.9600280296877028E-2</v>
      </c>
      <c r="CG318" s="41">
        <f t="shared" si="274"/>
        <v>3.3667400764349868E-2</v>
      </c>
      <c r="CH318" s="41">
        <f t="shared" si="248"/>
        <v>1.0560162135393724E-2</v>
      </c>
      <c r="CI318" s="41">
        <f t="shared" si="249"/>
        <v>-1.2729222374884922E-2</v>
      </c>
      <c r="CJ318" s="41">
        <f t="shared" si="250"/>
        <v>9.1116803512558131E-3</v>
      </c>
      <c r="CK318" s="41">
        <f t="shared" si="251"/>
        <v>3.9511354618407005E-2</v>
      </c>
      <c r="CL318" s="41">
        <f t="shared" si="252"/>
        <v>-9.1942109080396419E-4</v>
      </c>
      <c r="CM318" s="41">
        <f t="shared" si="253"/>
        <v>3.3955886075573865E-3</v>
      </c>
      <c r="CN318" s="41">
        <f t="shared" si="254"/>
        <v>-3.5737456481782552E-2</v>
      </c>
      <c r="CO318" s="41">
        <f t="shared" si="255"/>
        <v>2.3682070757910898E-3</v>
      </c>
      <c r="CP318" s="41">
        <f t="shared" si="256"/>
        <v>-3.9292781398895501E-3</v>
      </c>
      <c r="CQ318" s="41">
        <f t="shared" si="257"/>
        <v>-1.0916973976241874E-2</v>
      </c>
      <c r="CR318" s="41">
        <f t="shared" si="258"/>
        <v>-4.2111588442905051E-2</v>
      </c>
      <c r="CS318" s="41">
        <f t="shared" si="259"/>
        <v>-1.151119372513606E-2</v>
      </c>
      <c r="CT318" s="41">
        <f t="shared" si="260"/>
        <v>3.0771658666753687E-2</v>
      </c>
      <c r="CU318" s="41">
        <f t="shared" si="261"/>
        <v>3.3305576061673427E-2</v>
      </c>
      <c r="CV318" s="41">
        <f t="shared" si="262"/>
        <v>2.6218730305119235E-2</v>
      </c>
      <c r="CW318" s="41">
        <f t="shared" si="263"/>
        <v>2.5317725604075407E-2</v>
      </c>
      <c r="CX318" s="41">
        <f t="shared" si="264"/>
        <v>1.3351481647041698E-2</v>
      </c>
      <c r="CY318" s="41">
        <f t="shared" si="265"/>
        <v>-5.1394759833138924E-2</v>
      </c>
      <c r="CZ318" s="41">
        <f t="shared" si="266"/>
        <v>-1.3175188400867351E-3</v>
      </c>
      <c r="DA318" s="41">
        <f t="shared" si="267"/>
        <v>1.2402735908636822E-2</v>
      </c>
      <c r="DB318" s="41">
        <f t="shared" si="268"/>
        <v>6.4196892076891282E-3</v>
      </c>
      <c r="DC318" s="41">
        <f t="shared" si="269"/>
        <v>-3.7243990909823282E-3</v>
      </c>
      <c r="DD318" s="41">
        <f t="shared" si="270"/>
        <v>-2.1913752750848635E-2</v>
      </c>
      <c r="DE318" s="41">
        <f t="shared" si="271"/>
        <v>-1.6657544694474842E-2</v>
      </c>
      <c r="DF318" s="41">
        <f t="shared" si="272"/>
        <v>-1.1143067872492715E-2</v>
      </c>
      <c r="DG318" s="41">
        <f t="shared" si="273"/>
        <v>-4.5696398301964779E-3</v>
      </c>
      <c r="DH318" s="41"/>
    </row>
    <row r="319" spans="1:112">
      <c r="A319" s="43">
        <v>42310</v>
      </c>
      <c r="B319" s="34">
        <v>9.0500000000000007</v>
      </c>
      <c r="C319" s="34">
        <v>6.9397849999999996</v>
      </c>
      <c r="D319" s="34"/>
      <c r="E319" s="34">
        <v>10.91</v>
      </c>
      <c r="F319" s="34">
        <v>520</v>
      </c>
      <c r="G319" s="34">
        <v>44.579715999999998</v>
      </c>
      <c r="H319" s="34">
        <v>10.792294999999999</v>
      </c>
      <c r="I319" s="34">
        <v>10.53</v>
      </c>
      <c r="J319" s="34">
        <v>408.49588</v>
      </c>
      <c r="K319" s="34">
        <v>0.89</v>
      </c>
      <c r="L319" s="34">
        <v>61.380001</v>
      </c>
      <c r="M319" s="34">
        <v>30</v>
      </c>
      <c r="N319" s="34">
        <v>40.084418999999997</v>
      </c>
      <c r="O319" s="34">
        <v>6.79</v>
      </c>
      <c r="P319" s="34">
        <v>30.440000999999999</v>
      </c>
      <c r="Q319" s="34">
        <v>18.709999</v>
      </c>
      <c r="R319" s="34">
        <v>43.43</v>
      </c>
      <c r="S319" s="34">
        <v>71.950539000000006</v>
      </c>
      <c r="T319" s="34">
        <v>20.92</v>
      </c>
      <c r="U319" s="34"/>
      <c r="V319" s="34">
        <v>3.2648839999999999</v>
      </c>
      <c r="W319" s="34">
        <v>33.029998999999997</v>
      </c>
      <c r="X319" s="34">
        <v>27.799999</v>
      </c>
      <c r="Y319" s="34">
        <v>12.688940000000001</v>
      </c>
      <c r="Z319" s="34">
        <v>29.749808999999999</v>
      </c>
      <c r="AA319" s="34">
        <v>73.105025999999995</v>
      </c>
      <c r="AB319" s="34">
        <v>36.232365000000001</v>
      </c>
      <c r="AC319" s="34">
        <v>11.98</v>
      </c>
      <c r="AD319" s="34">
        <v>65</v>
      </c>
      <c r="AE319" s="34">
        <v>25.210438</v>
      </c>
      <c r="AF319" s="34">
        <v>4.8</v>
      </c>
      <c r="AG319" s="34">
        <v>149.10000600000001</v>
      </c>
      <c r="AH319" s="34">
        <v>40.585655000000003</v>
      </c>
      <c r="AI319" s="34">
        <v>78.589348000000001</v>
      </c>
      <c r="AJ319" s="34">
        <v>9.2904060000000008</v>
      </c>
      <c r="AK319" s="34">
        <v>16.790001</v>
      </c>
      <c r="AL319" s="34">
        <v>1.6459999999999999</v>
      </c>
      <c r="AM319" s="34">
        <v>25.621459999999999</v>
      </c>
      <c r="AN319" s="34">
        <v>17.5</v>
      </c>
      <c r="AO319" s="34">
        <v>55.005713999999998</v>
      </c>
      <c r="AP319" s="34">
        <v>5.69</v>
      </c>
      <c r="AQ319" s="34">
        <v>11.06</v>
      </c>
      <c r="AR319" s="34">
        <v>5.7</v>
      </c>
      <c r="AS319" s="34">
        <v>50.947204999999997</v>
      </c>
      <c r="AT319" s="34">
        <v>10.872284000000001</v>
      </c>
      <c r="AU319" s="34">
        <v>21.68</v>
      </c>
      <c r="AV319" s="34">
        <v>14.256306</v>
      </c>
      <c r="AW319" s="34">
        <v>27.166308999999998</v>
      </c>
      <c r="AX319" s="34">
        <v>17.27</v>
      </c>
      <c r="AY319" s="34">
        <v>14.47</v>
      </c>
      <c r="AZ319" s="34">
        <v>62.310001</v>
      </c>
      <c r="BA319" s="34">
        <v>42.959999000000003</v>
      </c>
      <c r="BB319" s="34">
        <v>29.180233000000001</v>
      </c>
      <c r="BC319" s="34">
        <v>25.64282</v>
      </c>
      <c r="BD319" s="34"/>
      <c r="BE319" s="38"/>
      <c r="BF319" s="41">
        <f t="shared" si="223"/>
        <v>7.0967985698070862E-2</v>
      </c>
      <c r="BG319" s="41">
        <f t="shared" si="224"/>
        <v>1.1935579176111754E-2</v>
      </c>
      <c r="BH319" s="41"/>
      <c r="BI319" s="41">
        <f t="shared" si="225"/>
        <v>3.260652156686409E-2</v>
      </c>
      <c r="BJ319" s="41">
        <f t="shared" si="226"/>
        <v>-1.2232614028338605E-2</v>
      </c>
      <c r="BK319" s="41">
        <f t="shared" si="227"/>
        <v>3.713509698981602E-2</v>
      </c>
      <c r="BL319" s="41">
        <f t="shared" si="228"/>
        <v>1.2987156162005593E-2</v>
      </c>
      <c r="BM319" s="41">
        <f t="shared" si="229"/>
        <v>6.2704180511263266E-2</v>
      </c>
      <c r="BN319" s="41">
        <f t="shared" si="230"/>
        <v>7.7220386929646662E-3</v>
      </c>
      <c r="BO319" s="41">
        <f t="shared" si="231"/>
        <v>6.7644000885420628E-3</v>
      </c>
      <c r="BP319" s="41">
        <f t="shared" si="232"/>
        <v>-6.1718078495588214E-3</v>
      </c>
      <c r="BQ319" s="41">
        <f t="shared" si="233"/>
        <v>1.2072614972461503E-2</v>
      </c>
      <c r="BR319" s="41">
        <f t="shared" si="234"/>
        <v>1.6933656317482323E-2</v>
      </c>
      <c r="BS319" s="41">
        <f t="shared" si="235"/>
        <v>1.1851990587014328E-2</v>
      </c>
      <c r="BT319" s="41">
        <f t="shared" si="236"/>
        <v>2.4273910029180688E-2</v>
      </c>
      <c r="BU319" s="41">
        <f t="shared" si="237"/>
        <v>-3.2082741945729541E-2</v>
      </c>
      <c r="BV319" s="41">
        <f t="shared" si="238"/>
        <v>-2.433874262546401E-2</v>
      </c>
      <c r="BW319" s="41">
        <f t="shared" si="239"/>
        <v>1.690025654797082E-2</v>
      </c>
      <c r="BX319" s="47">
        <f t="shared" si="240"/>
        <v>-2.0346100477911362E-2</v>
      </c>
      <c r="BY319" s="41"/>
      <c r="BZ319" s="41">
        <f t="shared" si="241"/>
        <v>-1.4104245840776438E-2</v>
      </c>
      <c r="CA319" s="41">
        <f t="shared" si="242"/>
        <v>1.7407677847893092E-2</v>
      </c>
      <c r="CB319" s="41">
        <f t="shared" si="243"/>
        <v>-3.9490628228631185E-3</v>
      </c>
      <c r="CC319" s="41">
        <f t="shared" si="244"/>
        <v>3.602571918945114E-2</v>
      </c>
      <c r="CD319" s="41">
        <f t="shared" si="245"/>
        <v>2.7905881808047556E-2</v>
      </c>
      <c r="CE319" s="41">
        <f t="shared" si="246"/>
        <v>1.0744925227872617E-2</v>
      </c>
      <c r="CF319" s="41">
        <f t="shared" si="247"/>
        <v>4.2810350122516945E-2</v>
      </c>
      <c r="CG319" s="41">
        <f t="shared" si="274"/>
        <v>6.7682153461388105E-3</v>
      </c>
      <c r="CH319" s="41">
        <f t="shared" si="248"/>
        <v>3.3954571648854577E-2</v>
      </c>
      <c r="CI319" s="41">
        <f t="shared" si="249"/>
        <v>2.1986975719517441E-2</v>
      </c>
      <c r="CJ319" s="41">
        <f t="shared" si="250"/>
        <v>8.4741228455090509E-2</v>
      </c>
      <c r="CK319" s="41">
        <f t="shared" si="251"/>
        <v>3.0991772795721392E-2</v>
      </c>
      <c r="CL319" s="41">
        <f t="shared" si="252"/>
        <v>2.1839032922836874E-2</v>
      </c>
      <c r="CM319" s="41">
        <f t="shared" si="253"/>
        <v>1.0366959577489461E-2</v>
      </c>
      <c r="CN319" s="41">
        <f t="shared" si="254"/>
        <v>2.3027640907996487E-3</v>
      </c>
      <c r="CO319" s="41">
        <f t="shared" si="255"/>
        <v>-7.1216322617797916E-3</v>
      </c>
      <c r="CP319" s="41">
        <f t="shared" si="256"/>
        <v>7.7009644990423537E-2</v>
      </c>
      <c r="CQ319" s="41">
        <f t="shared" si="257"/>
        <v>2.2074254950560077E-2</v>
      </c>
      <c r="CR319" s="41">
        <f t="shared" si="258"/>
        <v>-6.0960699789687253E-2</v>
      </c>
      <c r="CS319" s="41">
        <f t="shared" si="259"/>
        <v>1.3070719987247447E-2</v>
      </c>
      <c r="CT319" s="41">
        <f t="shared" si="260"/>
        <v>7.4784150420069431E-2</v>
      </c>
      <c r="CU319" s="41">
        <f t="shared" si="261"/>
        <v>6.3492276786587445E-3</v>
      </c>
      <c r="CV319" s="41">
        <f t="shared" si="262"/>
        <v>5.2217081982114326E-2</v>
      </c>
      <c r="CW319" s="41">
        <f t="shared" si="263"/>
        <v>-1.9248270980655429E-3</v>
      </c>
      <c r="CX319" s="41">
        <f t="shared" si="264"/>
        <v>2.2728063951965232E-2</v>
      </c>
      <c r="CY319" s="41">
        <f t="shared" si="265"/>
        <v>9.4756878106896369E-2</v>
      </c>
      <c r="CZ319" s="41">
        <f t="shared" si="266"/>
        <v>4.6037765958273072E-3</v>
      </c>
      <c r="DA319" s="41">
        <f t="shared" si="267"/>
        <v>1.9095886683892015E-2</v>
      </c>
      <c r="DB319" s="41">
        <f t="shared" si="268"/>
        <v>4.6430145904745078E-3</v>
      </c>
      <c r="DC319" s="41">
        <f t="shared" si="269"/>
        <v>7.6822833686526718E-2</v>
      </c>
      <c r="DD319" s="41">
        <f t="shared" si="270"/>
        <v>3.7277521999504695E-2</v>
      </c>
      <c r="DE319" s="41">
        <f t="shared" si="271"/>
        <v>-1.1571524895477643E-2</v>
      </c>
      <c r="DF319" s="41">
        <f t="shared" si="272"/>
        <v>-3.0607082945922751E-3</v>
      </c>
      <c r="DG319" s="41">
        <f t="shared" si="273"/>
        <v>1.5527716181825055E-2</v>
      </c>
      <c r="DH319" s="41"/>
    </row>
    <row r="320" spans="1:112">
      <c r="A320" s="43">
        <v>42311</v>
      </c>
      <c r="B320" s="34">
        <v>9.2799999999999994</v>
      </c>
      <c r="C320" s="34">
        <v>6.733943</v>
      </c>
      <c r="D320" s="34"/>
      <c r="E320" s="34">
        <v>11.24</v>
      </c>
      <c r="F320" s="34">
        <v>526.79998799999998</v>
      </c>
      <c r="G320" s="34">
        <v>43.065407</v>
      </c>
      <c r="H320" s="34">
        <v>10.792294999999999</v>
      </c>
      <c r="I320" s="34">
        <v>10.27</v>
      </c>
      <c r="J320" s="34">
        <v>402.21133400000002</v>
      </c>
      <c r="K320" s="34">
        <v>0.88</v>
      </c>
      <c r="L320" s="34">
        <v>59.68</v>
      </c>
      <c r="M320" s="34">
        <v>29.809999000000001</v>
      </c>
      <c r="N320" s="34">
        <v>39.878757</v>
      </c>
      <c r="O320" s="34">
        <v>6.66</v>
      </c>
      <c r="P320" s="34">
        <v>30.75</v>
      </c>
      <c r="Q320" s="34">
        <v>19.899999999999999</v>
      </c>
      <c r="R320" s="34">
        <v>45.09</v>
      </c>
      <c r="S320" s="34">
        <v>72.251983999999993</v>
      </c>
      <c r="T320" s="34">
        <v>19.690000999999999</v>
      </c>
      <c r="U320" s="34"/>
      <c r="V320" s="34">
        <v>3.9698030000000002</v>
      </c>
      <c r="W320" s="34">
        <v>32.759998000000003</v>
      </c>
      <c r="X320" s="34">
        <v>27.530000999999999</v>
      </c>
      <c r="Y320" s="34">
        <v>12.562051</v>
      </c>
      <c r="Z320" s="34">
        <v>29.206776000000001</v>
      </c>
      <c r="AA320" s="34">
        <v>72.710792999999995</v>
      </c>
      <c r="AB320" s="34">
        <v>35.871754000000003</v>
      </c>
      <c r="AC320" s="34">
        <v>11.78</v>
      </c>
      <c r="AD320" s="34">
        <v>64.040001000000004</v>
      </c>
      <c r="AE320" s="34">
        <v>24.931664999999999</v>
      </c>
      <c r="AF320" s="34">
        <v>4.53</v>
      </c>
      <c r="AG320" s="34">
        <v>150.5</v>
      </c>
      <c r="AH320" s="34">
        <v>39.928097000000001</v>
      </c>
      <c r="AI320" s="34">
        <v>77.886246</v>
      </c>
      <c r="AJ320" s="34">
        <v>9.5737629999999996</v>
      </c>
      <c r="AK320" s="34">
        <v>16.969999000000001</v>
      </c>
      <c r="AL320" s="34">
        <v>1.54</v>
      </c>
      <c r="AM320" s="34">
        <v>25.318843999999999</v>
      </c>
      <c r="AN320" s="34">
        <v>19.199998999999998</v>
      </c>
      <c r="AO320" s="34">
        <v>55.177143000000001</v>
      </c>
      <c r="AP320" s="34">
        <v>5.85</v>
      </c>
      <c r="AQ320" s="34">
        <v>11.33</v>
      </c>
      <c r="AR320" s="34">
        <v>5.56</v>
      </c>
      <c r="AS320" s="34">
        <v>48.394928</v>
      </c>
      <c r="AT320" s="34">
        <v>10.806506000000001</v>
      </c>
      <c r="AU320" s="34">
        <v>21.219999000000001</v>
      </c>
      <c r="AV320" s="34">
        <v>14.078569</v>
      </c>
      <c r="AW320" s="34">
        <v>26.627195</v>
      </c>
      <c r="AX320" s="34">
        <v>16.950001</v>
      </c>
      <c r="AY320" s="34">
        <v>14.07</v>
      </c>
      <c r="AZ320" s="34">
        <v>61.259998000000003</v>
      </c>
      <c r="BA320" s="34">
        <v>41.5</v>
      </c>
      <c r="BB320" s="34">
        <v>29.249801999999999</v>
      </c>
      <c r="BC320" s="34">
        <v>25.257356999999999</v>
      </c>
      <c r="BD320" s="34"/>
      <c r="BE320" s="38"/>
      <c r="BF320" s="41">
        <f t="shared" si="223"/>
        <v>2.5096789086274239E-2</v>
      </c>
      <c r="BG320" s="41">
        <f t="shared" si="224"/>
        <v>-3.0109938017144903E-2</v>
      </c>
      <c r="BH320" s="41"/>
      <c r="BI320" s="41">
        <f t="shared" si="225"/>
        <v>2.9799044620565634E-2</v>
      </c>
      <c r="BJ320" s="41">
        <f t="shared" si="226"/>
        <v>1.2992135514609345E-2</v>
      </c>
      <c r="BK320" s="41">
        <f t="shared" si="227"/>
        <v>-3.4558904341049655E-2</v>
      </c>
      <c r="BL320" s="41">
        <f t="shared" si="228"/>
        <v>0</v>
      </c>
      <c r="BM320" s="41">
        <f t="shared" si="229"/>
        <v>-2.500130220541727E-2</v>
      </c>
      <c r="BN320" s="41">
        <f t="shared" si="230"/>
        <v>-1.550417161843415E-2</v>
      </c>
      <c r="BO320" s="41">
        <f t="shared" si="231"/>
        <v>-1.1299555253933394E-2</v>
      </c>
      <c r="BP320" s="41">
        <f t="shared" si="232"/>
        <v>-2.8087109588036355E-2</v>
      </c>
      <c r="BQ320" s="41">
        <f t="shared" si="233"/>
        <v>-6.3535075179658165E-3</v>
      </c>
      <c r="BR320" s="41">
        <f t="shared" si="234"/>
        <v>-5.1439290876744686E-3</v>
      </c>
      <c r="BS320" s="41">
        <f t="shared" si="235"/>
        <v>-1.9331457018306922E-2</v>
      </c>
      <c r="BT320" s="41">
        <f t="shared" si="236"/>
        <v>1.0132428407531252E-2</v>
      </c>
      <c r="BU320" s="41">
        <f t="shared" si="237"/>
        <v>6.166164489180416E-2</v>
      </c>
      <c r="BV320" s="41">
        <f t="shared" si="238"/>
        <v>3.7510045886262375E-2</v>
      </c>
      <c r="BW320" s="41">
        <f t="shared" si="239"/>
        <v>4.180862204400052E-3</v>
      </c>
      <c r="BX320" s="47">
        <f t="shared" si="240"/>
        <v>-6.0594695758487763E-2</v>
      </c>
      <c r="BY320" s="41"/>
      <c r="BZ320" s="41">
        <f t="shared" si="241"/>
        <v>0.19549223753516459</v>
      </c>
      <c r="CA320" s="41">
        <f t="shared" si="242"/>
        <v>-8.2080111923847916E-3</v>
      </c>
      <c r="CB320" s="41">
        <f t="shared" si="243"/>
        <v>-9.759629246842292E-3</v>
      </c>
      <c r="CC320" s="41">
        <f t="shared" si="244"/>
        <v>-1.0050304011566808E-2</v>
      </c>
      <c r="CD320" s="41">
        <f t="shared" si="245"/>
        <v>-1.8421974654754685E-2</v>
      </c>
      <c r="CE320" s="41">
        <f t="shared" si="246"/>
        <v>-5.4072865794185842E-3</v>
      </c>
      <c r="CF320" s="41">
        <f t="shared" si="247"/>
        <v>-1.0002591021023535E-2</v>
      </c>
      <c r="CG320" s="41">
        <f t="shared" si="274"/>
        <v>2.3334392061772839E-2</v>
      </c>
      <c r="CH320" s="41">
        <f t="shared" si="248"/>
        <v>-1.4879366151882721E-2</v>
      </c>
      <c r="CI320" s="41">
        <f t="shared" si="249"/>
        <v>-1.1119432797890808E-2</v>
      </c>
      <c r="CJ320" s="41">
        <f t="shared" si="250"/>
        <v>-5.7893978418902502E-2</v>
      </c>
      <c r="CK320" s="41">
        <f t="shared" si="251"/>
        <v>9.3458221767897184E-3</v>
      </c>
      <c r="CL320" s="41">
        <f t="shared" si="252"/>
        <v>-1.6334417513277796E-2</v>
      </c>
      <c r="CM320" s="41">
        <f t="shared" si="253"/>
        <v>-8.986791026483934E-3</v>
      </c>
      <c r="CN320" s="41">
        <f t="shared" si="254"/>
        <v>3.0044081343208944E-2</v>
      </c>
      <c r="CO320" s="41">
        <f t="shared" si="255"/>
        <v>1.0663489669904899E-2</v>
      </c>
      <c r="CP320" s="41">
        <f t="shared" si="256"/>
        <v>-6.6565685829340221E-2</v>
      </c>
      <c r="CQ320" s="41">
        <f t="shared" si="257"/>
        <v>-1.1881340948512481E-2</v>
      </c>
      <c r="CR320" s="41">
        <f t="shared" si="258"/>
        <v>9.2709346020932684E-2</v>
      </c>
      <c r="CS320" s="41">
        <f t="shared" si="259"/>
        <v>3.1117206976422418E-3</v>
      </c>
      <c r="CT320" s="41">
        <f t="shared" si="260"/>
        <v>2.7731413105525377E-2</v>
      </c>
      <c r="CU320" s="41">
        <f t="shared" si="261"/>
        <v>2.4119078945726208E-2</v>
      </c>
      <c r="CV320" s="41">
        <f t="shared" si="262"/>
        <v>-2.4868066578013538E-2</v>
      </c>
      <c r="CW320" s="41">
        <f t="shared" si="263"/>
        <v>-5.1394885617418409E-2</v>
      </c>
      <c r="CX320" s="41">
        <f t="shared" si="264"/>
        <v>-6.0684384932274899E-3</v>
      </c>
      <c r="CY320" s="41">
        <f t="shared" si="265"/>
        <v>-2.1446090510962898E-2</v>
      </c>
      <c r="CZ320" s="41">
        <f t="shared" si="266"/>
        <v>-1.2545623102423322E-2</v>
      </c>
      <c r="DA320" s="41">
        <f t="shared" si="267"/>
        <v>-2.004450390182291E-2</v>
      </c>
      <c r="DB320" s="41">
        <f t="shared" si="268"/>
        <v>-1.8702999335079556E-2</v>
      </c>
      <c r="DC320" s="41">
        <f t="shared" si="269"/>
        <v>-2.8032669517094783E-2</v>
      </c>
      <c r="DD320" s="41">
        <f t="shared" si="270"/>
        <v>-1.699487384802106E-2</v>
      </c>
      <c r="DE320" s="41">
        <f t="shared" si="271"/>
        <v>-3.4575999686489022E-2</v>
      </c>
      <c r="DF320" s="41">
        <f t="shared" si="272"/>
        <v>2.3812764402456961E-3</v>
      </c>
      <c r="DG320" s="41">
        <f t="shared" si="273"/>
        <v>-1.5146130784929926E-2</v>
      </c>
      <c r="DH320" s="41"/>
    </row>
    <row r="321" spans="1:112">
      <c r="A321" s="43">
        <v>42312</v>
      </c>
      <c r="B321" s="34">
        <v>9.41</v>
      </c>
      <c r="C321" s="34">
        <v>6.7872469999999998</v>
      </c>
      <c r="D321" s="34"/>
      <c r="E321" s="34">
        <v>11.07</v>
      </c>
      <c r="F321" s="34">
        <v>496</v>
      </c>
      <c r="G321" s="34">
        <v>41.144821</v>
      </c>
      <c r="H321" s="34">
        <v>10.96139</v>
      </c>
      <c r="I321" s="34">
        <v>10.37</v>
      </c>
      <c r="J321" s="34">
        <v>392.78448500000002</v>
      </c>
      <c r="K321" s="34">
        <v>0.85199999999999998</v>
      </c>
      <c r="L321" s="34">
        <v>60.98</v>
      </c>
      <c r="M321" s="34">
        <v>29.540001</v>
      </c>
      <c r="N321" s="34">
        <v>39.504832999999998</v>
      </c>
      <c r="O321" s="34">
        <v>6.52</v>
      </c>
      <c r="P321" s="34">
        <v>30.370000999999998</v>
      </c>
      <c r="Q321" s="34">
        <v>21.110001</v>
      </c>
      <c r="R321" s="34">
        <v>44.470001000000003</v>
      </c>
      <c r="S321" s="34">
        <v>71.498383000000004</v>
      </c>
      <c r="T321" s="34"/>
      <c r="U321" s="34"/>
      <c r="V321" s="34">
        <v>3.9976280000000002</v>
      </c>
      <c r="W321" s="34">
        <v>33.080002</v>
      </c>
      <c r="X321" s="34">
        <v>27.35</v>
      </c>
      <c r="Y321" s="34">
        <v>11.869035999999999</v>
      </c>
      <c r="Z321" s="34">
        <v>29.098178999999998</v>
      </c>
      <c r="AA321" s="34">
        <v>73.133690000000001</v>
      </c>
      <c r="AB321" s="34">
        <v>34.543163</v>
      </c>
      <c r="AC321" s="34">
        <v>11.16</v>
      </c>
      <c r="AD321" s="34">
        <v>63.27</v>
      </c>
      <c r="AE321" s="34">
        <v>24.1511</v>
      </c>
      <c r="AF321" s="34">
        <v>4.5599999999999996</v>
      </c>
      <c r="AG321" s="34">
        <v>151.20001199999999</v>
      </c>
      <c r="AH321" s="34">
        <v>38.905239000000002</v>
      </c>
      <c r="AI321" s="34">
        <v>76.167595000000006</v>
      </c>
      <c r="AJ321" s="34">
        <v>9.3043420000000001</v>
      </c>
      <c r="AK321" s="34">
        <v>16.690000999999999</v>
      </c>
      <c r="AL321" s="34">
        <v>1.52</v>
      </c>
      <c r="AM321" s="34">
        <v>25.107928999999999</v>
      </c>
      <c r="AN321" s="34">
        <v>18.700001</v>
      </c>
      <c r="AO321" s="34">
        <v>55.137141999999997</v>
      </c>
      <c r="AP321" s="34">
        <v>5.51</v>
      </c>
      <c r="AQ321" s="34">
        <v>11.62</v>
      </c>
      <c r="AR321" s="34">
        <v>5.5</v>
      </c>
      <c r="AS321" s="34">
        <v>48.002276999999999</v>
      </c>
      <c r="AT321" s="34">
        <v>10.458818000000001</v>
      </c>
      <c r="AU321" s="34">
        <v>20.610001</v>
      </c>
      <c r="AV321" s="34">
        <v>14.031796</v>
      </c>
      <c r="AW321" s="34">
        <v>26.155466000000001</v>
      </c>
      <c r="AX321" s="34">
        <v>17.07</v>
      </c>
      <c r="AY321" s="34">
        <v>13.75</v>
      </c>
      <c r="AZ321" s="34">
        <v>59.369999</v>
      </c>
      <c r="BA321" s="34">
        <v>42.150002000000001</v>
      </c>
      <c r="BB321" s="34">
        <v>29.398886000000001</v>
      </c>
      <c r="BC321" s="34">
        <v>24.640616999999999</v>
      </c>
      <c r="BD321" s="34"/>
      <c r="BE321" s="38"/>
      <c r="BF321" s="41">
        <f t="shared" si="223"/>
        <v>1.3911406799179135E-2</v>
      </c>
      <c r="BG321" s="41">
        <f t="shared" si="224"/>
        <v>7.8845539692786373E-3</v>
      </c>
      <c r="BH321" s="41"/>
      <c r="BI321" s="41">
        <f t="shared" si="225"/>
        <v>-1.5240097744999485E-2</v>
      </c>
      <c r="BJ321" s="41">
        <f t="shared" si="226"/>
        <v>-6.0245020365154958E-2</v>
      </c>
      <c r="BK321" s="41">
        <f t="shared" si="227"/>
        <v>-4.5621990446263284E-2</v>
      </c>
      <c r="BL321" s="41">
        <f t="shared" si="228"/>
        <v>1.5546644700932231E-2</v>
      </c>
      <c r="BM321" s="41">
        <f t="shared" si="229"/>
        <v>9.6899983009689807E-3</v>
      </c>
      <c r="BN321" s="41">
        <f t="shared" si="230"/>
        <v>-2.3716579723727402E-2</v>
      </c>
      <c r="BO321" s="41">
        <f t="shared" si="231"/>
        <v>-3.2335380642936465E-2</v>
      </c>
      <c r="BP321" s="41">
        <f t="shared" si="232"/>
        <v>2.1548985664603355E-2</v>
      </c>
      <c r="BQ321" s="41">
        <f t="shared" si="233"/>
        <v>-9.0985631885528197E-3</v>
      </c>
      <c r="BR321" s="41">
        <f t="shared" si="234"/>
        <v>-9.4207572496100237E-3</v>
      </c>
      <c r="BS321" s="41">
        <f t="shared" si="235"/>
        <v>-2.1245108613736265E-2</v>
      </c>
      <c r="BT321" s="41">
        <f t="shared" si="236"/>
        <v>-1.2434682267639278E-2</v>
      </c>
      <c r="BU321" s="41">
        <f t="shared" si="237"/>
        <v>5.9027177500695804E-2</v>
      </c>
      <c r="BV321" s="41">
        <f t="shared" si="238"/>
        <v>-1.3845665423318103E-2</v>
      </c>
      <c r="BW321" s="41">
        <f t="shared" si="239"/>
        <v>-1.0484952763514327E-2</v>
      </c>
      <c r="BX321" s="41"/>
      <c r="BY321" s="41"/>
      <c r="BZ321" s="41">
        <f t="shared" si="241"/>
        <v>6.9847139242185359E-3</v>
      </c>
      <c r="CA321" s="41">
        <f t="shared" si="242"/>
        <v>9.7207326801751065E-3</v>
      </c>
      <c r="CB321" s="41">
        <f t="shared" si="243"/>
        <v>-6.5598266105351185E-3</v>
      </c>
      <c r="CC321" s="41">
        <f t="shared" si="244"/>
        <v>-5.6747451705791811E-2</v>
      </c>
      <c r="CD321" s="41">
        <f t="shared" si="245"/>
        <v>-3.7251422483904578E-3</v>
      </c>
      <c r="CE321" s="41">
        <f t="shared" si="246"/>
        <v>5.7993031554815439E-3</v>
      </c>
      <c r="CF321" s="41">
        <f t="shared" si="247"/>
        <v>-3.7740545638586989E-2</v>
      </c>
      <c r="CG321" s="41">
        <f t="shared" si="274"/>
        <v>1.1466137087644006E-2</v>
      </c>
      <c r="CH321" s="41">
        <f t="shared" si="248"/>
        <v>-1.2096620584961413E-2</v>
      </c>
      <c r="CI321" s="41">
        <f t="shared" si="249"/>
        <v>-3.1808754593406388E-2</v>
      </c>
      <c r="CJ321" s="41">
        <f t="shared" si="250"/>
        <v>6.6006840313518724E-3</v>
      </c>
      <c r="CK321" s="41">
        <f t="shared" si="251"/>
        <v>4.6404589215782539E-3</v>
      </c>
      <c r="CL321" s="41">
        <f t="shared" si="252"/>
        <v>-2.5951341317945683E-2</v>
      </c>
      <c r="CM321" s="41">
        <f t="shared" si="253"/>
        <v>-2.2313267820610612E-2</v>
      </c>
      <c r="CN321" s="41">
        <f t="shared" si="254"/>
        <v>-2.8545163196081493E-2</v>
      </c>
      <c r="CO321" s="41">
        <f t="shared" si="255"/>
        <v>-1.66372227287549E-2</v>
      </c>
      <c r="CP321" s="41">
        <f t="shared" si="256"/>
        <v>-1.3072081567352775E-2</v>
      </c>
      <c r="CQ321" s="41">
        <f t="shared" si="257"/>
        <v>-8.3652479581977114E-3</v>
      </c>
      <c r="CR321" s="41">
        <f t="shared" si="258"/>
        <v>-2.6386649613925766E-2</v>
      </c>
      <c r="CS321" s="41">
        <f t="shared" si="259"/>
        <v>-7.2521889170005312E-4</v>
      </c>
      <c r="CT321" s="41">
        <f t="shared" si="260"/>
        <v>-5.987703807894202E-2</v>
      </c>
      <c r="CU321" s="41">
        <f t="shared" si="261"/>
        <v>2.5273676383850252E-2</v>
      </c>
      <c r="CV321" s="41">
        <f t="shared" si="262"/>
        <v>-1.0850016024065705E-2</v>
      </c>
      <c r="CW321" s="41">
        <f t="shared" si="263"/>
        <v>-8.1465675601772314E-3</v>
      </c>
      <c r="CX321" s="41">
        <f t="shared" si="264"/>
        <v>-3.2702909823542542E-2</v>
      </c>
      <c r="CY321" s="41">
        <f t="shared" si="265"/>
        <v>-2.9167642637980263E-2</v>
      </c>
      <c r="CZ321" s="41">
        <f t="shared" si="266"/>
        <v>-3.3278147163896383E-3</v>
      </c>
      <c r="DA321" s="41">
        <f t="shared" si="267"/>
        <v>-1.7874868421167943E-2</v>
      </c>
      <c r="DB321" s="41">
        <f t="shared" si="268"/>
        <v>7.0546439828415818E-3</v>
      </c>
      <c r="DC321" s="41">
        <f t="shared" si="269"/>
        <v>-2.3006047013717446E-2</v>
      </c>
      <c r="DD321" s="41">
        <f t="shared" si="270"/>
        <v>-3.1338037317837533E-2</v>
      </c>
      <c r="DE321" s="41">
        <f t="shared" si="271"/>
        <v>1.5541304660795492E-2</v>
      </c>
      <c r="DF321" s="41">
        <f t="shared" si="272"/>
        <v>5.0839780461004189E-3</v>
      </c>
      <c r="DG321" s="41">
        <f t="shared" si="273"/>
        <v>-2.472130068285032E-2</v>
      </c>
      <c r="DH321" s="41"/>
    </row>
    <row r="322" spans="1:112">
      <c r="A322" s="43">
        <v>42313</v>
      </c>
      <c r="B322" s="34">
        <v>9.09</v>
      </c>
      <c r="C322" s="34">
        <v>6.7043299999999997</v>
      </c>
      <c r="D322" s="34"/>
      <c r="E322" s="34">
        <v>11</v>
      </c>
      <c r="F322" s="34">
        <v>529.59997599999997</v>
      </c>
      <c r="G322" s="34">
        <v>39.925986999999999</v>
      </c>
      <c r="H322" s="34">
        <v>10.802239999999999</v>
      </c>
      <c r="I322" s="34">
        <v>10.31</v>
      </c>
      <c r="J322" s="34">
        <v>405.35360700000001</v>
      </c>
      <c r="K322" s="34">
        <v>0.84</v>
      </c>
      <c r="L322" s="34">
        <v>59.970001000000003</v>
      </c>
      <c r="M322" s="34">
        <v>29.07</v>
      </c>
      <c r="N322" s="34">
        <v>39.327229000000003</v>
      </c>
      <c r="O322" s="34">
        <v>6.55</v>
      </c>
      <c r="P322" s="34">
        <v>31.209999</v>
      </c>
      <c r="Q322" s="34">
        <v>21.32</v>
      </c>
      <c r="R322" s="34">
        <v>44.91</v>
      </c>
      <c r="S322" s="34">
        <v>69.906395000000003</v>
      </c>
      <c r="T322" s="34"/>
      <c r="U322" s="34"/>
      <c r="V322" s="34">
        <v>4.05328</v>
      </c>
      <c r="W322" s="34">
        <v>33.240001999999997</v>
      </c>
      <c r="X322" s="34">
        <v>27.49</v>
      </c>
      <c r="Y322" s="34">
        <v>11.712866</v>
      </c>
      <c r="Z322" s="34">
        <v>29.022988999999999</v>
      </c>
      <c r="AA322" s="34">
        <v>72.464409000000003</v>
      </c>
      <c r="AB322" s="34">
        <v>34.277447000000002</v>
      </c>
      <c r="AC322" s="34">
        <v>10.58</v>
      </c>
      <c r="AD322" s="34">
        <v>63.869999</v>
      </c>
      <c r="AE322" s="34">
        <v>23.835155</v>
      </c>
      <c r="AF322" s="34">
        <v>4.54</v>
      </c>
      <c r="AG322" s="34">
        <v>149.449997</v>
      </c>
      <c r="AH322" s="34">
        <v>37.900641999999998</v>
      </c>
      <c r="AI322" s="34">
        <v>73.238074999999995</v>
      </c>
      <c r="AJ322" s="34">
        <v>9.5728329999999993</v>
      </c>
      <c r="AK322" s="34">
        <v>17.079999999999998</v>
      </c>
      <c r="AL322" s="34">
        <v>1.53</v>
      </c>
      <c r="AM322" s="34">
        <v>25.254653999999999</v>
      </c>
      <c r="AN322" s="34">
        <v>18.5</v>
      </c>
      <c r="AO322" s="34">
        <v>54.285713000000001</v>
      </c>
      <c r="AP322" s="34">
        <v>5.28</v>
      </c>
      <c r="AQ322" s="34">
        <v>11.79</v>
      </c>
      <c r="AR322" s="34">
        <v>5.34</v>
      </c>
      <c r="AS322" s="34">
        <v>49.376575000000003</v>
      </c>
      <c r="AT322" s="34">
        <v>10.393039999999999</v>
      </c>
      <c r="AU322" s="34">
        <v>20.540001</v>
      </c>
      <c r="AV322" s="34">
        <v>13.657616000000001</v>
      </c>
      <c r="AW322" s="34">
        <v>26.172321</v>
      </c>
      <c r="AX322" s="34">
        <v>16.709999</v>
      </c>
      <c r="AY322" s="34">
        <v>13.96</v>
      </c>
      <c r="AZ322" s="34">
        <v>58.990001999999997</v>
      </c>
      <c r="BA322" s="34">
        <v>41.32</v>
      </c>
      <c r="BB322" s="34">
        <v>29.557903</v>
      </c>
      <c r="BC322" s="34">
        <v>24.602070000000001</v>
      </c>
      <c r="BD322" s="34"/>
      <c r="BE322" s="38"/>
      <c r="BF322" s="41">
        <f t="shared" si="223"/>
        <v>-3.4598045407900839E-2</v>
      </c>
      <c r="BG322" s="41">
        <f t="shared" si="224"/>
        <v>-1.2291823851893669E-2</v>
      </c>
      <c r="BH322" s="41"/>
      <c r="BI322" s="41">
        <f t="shared" si="225"/>
        <v>-6.3434739221750382E-3</v>
      </c>
      <c r="BJ322" s="41">
        <f t="shared" si="226"/>
        <v>6.5546032580649297E-2</v>
      </c>
      <c r="BK322" s="41">
        <f t="shared" si="227"/>
        <v>-3.0070647432310801E-2</v>
      </c>
      <c r="BL322" s="41">
        <f t="shared" si="228"/>
        <v>-1.4625578264161788E-2</v>
      </c>
      <c r="BM322" s="41">
        <f t="shared" si="229"/>
        <v>-5.8027242125673114E-3</v>
      </c>
      <c r="BN322" s="41">
        <f t="shared" si="230"/>
        <v>3.1498712649196896E-2</v>
      </c>
      <c r="BO322" s="41">
        <f t="shared" si="231"/>
        <v>-1.4184634991956413E-2</v>
      </c>
      <c r="BP322" s="41">
        <f t="shared" si="232"/>
        <v>-1.6701487704686234E-2</v>
      </c>
      <c r="BQ322" s="41">
        <f t="shared" si="233"/>
        <v>-1.6038596384852173E-2</v>
      </c>
      <c r="BR322" s="41">
        <f t="shared" si="234"/>
        <v>-4.5058900144391654E-3</v>
      </c>
      <c r="BS322" s="41">
        <f t="shared" si="235"/>
        <v>4.5906737085990501E-3</v>
      </c>
      <c r="BT322" s="41">
        <f t="shared" si="236"/>
        <v>2.7283212256787408E-2</v>
      </c>
      <c r="BU322" s="41">
        <f t="shared" si="237"/>
        <v>9.8986900665014189E-3</v>
      </c>
      <c r="BV322" s="41">
        <f t="shared" si="238"/>
        <v>9.8456600899716543E-3</v>
      </c>
      <c r="BW322" s="41">
        <f t="shared" si="239"/>
        <v>-2.2517701164836448E-2</v>
      </c>
      <c r="BX322" s="41"/>
      <c r="BY322" s="41"/>
      <c r="BZ322" s="41">
        <f t="shared" si="241"/>
        <v>1.3825244662758123E-2</v>
      </c>
      <c r="CA322" s="41">
        <f t="shared" si="242"/>
        <v>4.825099540736409E-3</v>
      </c>
      <c r="CB322" s="41">
        <f t="shared" si="243"/>
        <v>5.1057733091640885E-3</v>
      </c>
      <c r="CC322" s="41">
        <f t="shared" si="244"/>
        <v>-1.324509643896868E-2</v>
      </c>
      <c r="CD322" s="41">
        <f t="shared" si="245"/>
        <v>-2.5873548152376686E-3</v>
      </c>
      <c r="CE322" s="41">
        <f t="shared" si="246"/>
        <v>-9.1936051183607471E-3</v>
      </c>
      <c r="CF322" s="41">
        <f t="shared" si="247"/>
        <v>-7.7220274676238661E-3</v>
      </c>
      <c r="CG322" s="41">
        <f t="shared" si="274"/>
        <v>-3.9025292509725369E-2</v>
      </c>
      <c r="CH322" s="41">
        <f t="shared" si="248"/>
        <v>9.438468757901863E-3</v>
      </c>
      <c r="CI322" s="41">
        <f t="shared" si="249"/>
        <v>-1.3168336038127875E-2</v>
      </c>
      <c r="CJ322" s="41">
        <f t="shared" si="250"/>
        <v>-4.3956114730379975E-3</v>
      </c>
      <c r="CK322" s="41">
        <f t="shared" si="251"/>
        <v>-1.1641674454165323E-2</v>
      </c>
      <c r="CL322" s="41">
        <f t="shared" si="252"/>
        <v>-2.6160868960386535E-2</v>
      </c>
      <c r="CM322" s="41">
        <f t="shared" si="253"/>
        <v>-3.9220673766453794E-2</v>
      </c>
      <c r="CN322" s="41">
        <f t="shared" si="254"/>
        <v>2.8448017990664255E-2</v>
      </c>
      <c r="CO322" s="41">
        <f t="shared" si="255"/>
        <v>2.3098390770564421E-2</v>
      </c>
      <c r="CP322" s="41">
        <f t="shared" si="256"/>
        <v>6.5574005461590396E-3</v>
      </c>
      <c r="CQ322" s="41">
        <f t="shared" si="257"/>
        <v>5.8267629014778621E-3</v>
      </c>
      <c r="CR322" s="41">
        <f t="shared" si="258"/>
        <v>-1.075284525219624E-2</v>
      </c>
      <c r="CS322" s="41">
        <f t="shared" si="259"/>
        <v>-1.5562492570309838E-2</v>
      </c>
      <c r="CT322" s="41">
        <f t="shared" si="260"/>
        <v>-4.2638525446652892E-2</v>
      </c>
      <c r="CU322" s="41">
        <f t="shared" si="261"/>
        <v>1.4523963125514443E-2</v>
      </c>
      <c r="CV322" s="41">
        <f t="shared" si="262"/>
        <v>-2.9522439266321841E-2</v>
      </c>
      <c r="CW322" s="41">
        <f t="shared" si="263"/>
        <v>2.8227674163941147E-2</v>
      </c>
      <c r="CX322" s="41">
        <f t="shared" si="264"/>
        <v>-6.3090989963086996E-3</v>
      </c>
      <c r="CY322" s="41">
        <f t="shared" si="265"/>
        <v>-3.4021902365996433E-3</v>
      </c>
      <c r="CZ322" s="41">
        <f t="shared" si="266"/>
        <v>-2.7028582572337846E-2</v>
      </c>
      <c r="DA322" s="41">
        <f t="shared" si="267"/>
        <v>6.4420842344849606E-4</v>
      </c>
      <c r="DB322" s="41">
        <f t="shared" si="268"/>
        <v>-2.1315254043453281E-2</v>
      </c>
      <c r="DC322" s="41">
        <f t="shared" si="269"/>
        <v>1.5157273221646167E-2</v>
      </c>
      <c r="DD322" s="41">
        <f t="shared" si="270"/>
        <v>-6.4210595200254001E-3</v>
      </c>
      <c r="DE322" s="41">
        <f t="shared" si="271"/>
        <v>-1.9888087646010362E-2</v>
      </c>
      <c r="DF322" s="41">
        <f t="shared" si="272"/>
        <v>5.3943706332411053E-3</v>
      </c>
      <c r="DG322" s="41">
        <f t="shared" si="273"/>
        <v>-1.5655931965486371E-3</v>
      </c>
      <c r="DH322" s="41"/>
    </row>
    <row r="323" spans="1:112">
      <c r="A323" s="43">
        <v>42314</v>
      </c>
      <c r="B323" s="34">
        <v>9.32</v>
      </c>
      <c r="C323" s="34">
        <v>6.8997739999999999</v>
      </c>
      <c r="D323" s="34"/>
      <c r="E323" s="34">
        <v>10.77</v>
      </c>
      <c r="F323" s="34">
        <v>490</v>
      </c>
      <c r="G323" s="34">
        <v>40.720078000000001</v>
      </c>
      <c r="H323" s="34">
        <v>10.633145000000001</v>
      </c>
      <c r="I323" s="34">
        <v>10.49</v>
      </c>
      <c r="J323" s="34">
        <v>390.68963600000001</v>
      </c>
      <c r="K323" s="34">
        <v>0.86</v>
      </c>
      <c r="L323" s="34">
        <v>61.490001999999997</v>
      </c>
      <c r="M323" s="34">
        <v>28.700001</v>
      </c>
      <c r="N323" s="34">
        <v>39.532874999999997</v>
      </c>
      <c r="O323" s="34">
        <v>6.64</v>
      </c>
      <c r="P323" s="34">
        <v>30.76</v>
      </c>
      <c r="Q323" s="34">
        <v>22.65</v>
      </c>
      <c r="R323" s="34">
        <v>43.07</v>
      </c>
      <c r="S323" s="34">
        <v>68.973785000000007</v>
      </c>
      <c r="T323" s="34"/>
      <c r="U323" s="34"/>
      <c r="V323" s="34">
        <v>3.9883519999999999</v>
      </c>
      <c r="W323" s="34">
        <v>33.450001</v>
      </c>
      <c r="X323" s="34">
        <v>27.969999000000001</v>
      </c>
      <c r="Y323" s="34">
        <v>11.888559000000001</v>
      </c>
      <c r="Z323" s="34">
        <v>29.582719999999998</v>
      </c>
      <c r="AA323" s="34">
        <v>72.086105000000003</v>
      </c>
      <c r="AB323" s="34">
        <v>34.391331000000001</v>
      </c>
      <c r="AC323" s="34">
        <v>11.78</v>
      </c>
      <c r="AD323" s="34">
        <v>64.769997000000004</v>
      </c>
      <c r="AE323" s="34">
        <v>24.188272000000001</v>
      </c>
      <c r="AF323" s="34">
        <v>4.62</v>
      </c>
      <c r="AG323" s="34">
        <v>146.29998800000001</v>
      </c>
      <c r="AH323" s="34">
        <v>38.001086999999998</v>
      </c>
      <c r="AI323" s="34">
        <v>73.950928000000005</v>
      </c>
      <c r="AJ323" s="34">
        <v>9.3721619999999994</v>
      </c>
      <c r="AK323" s="34">
        <v>17.09</v>
      </c>
      <c r="AL323" s="34">
        <v>1.56</v>
      </c>
      <c r="AM323" s="34">
        <v>25.511417000000002</v>
      </c>
      <c r="AN323" s="34">
        <v>20</v>
      </c>
      <c r="AO323" s="34">
        <v>55.731430000000003</v>
      </c>
      <c r="AP323" s="34">
        <v>5.35</v>
      </c>
      <c r="AQ323" s="34">
        <v>11.78</v>
      </c>
      <c r="AR323" s="34">
        <v>5.54</v>
      </c>
      <c r="AS323" s="34">
        <v>48.247687999999997</v>
      </c>
      <c r="AT323" s="34">
        <v>10.383645</v>
      </c>
      <c r="AU323" s="34">
        <v>21.6</v>
      </c>
      <c r="AV323" s="34">
        <v>14.022442</v>
      </c>
      <c r="AW323" s="34">
        <v>26.475567000000002</v>
      </c>
      <c r="AX323" s="34">
        <v>15.33</v>
      </c>
      <c r="AY323" s="34">
        <v>13.8</v>
      </c>
      <c r="AZ323" s="34">
        <v>60.529998999999997</v>
      </c>
      <c r="BA323" s="34">
        <v>43.950001</v>
      </c>
      <c r="BB323" s="34">
        <v>29.200108</v>
      </c>
      <c r="BC323" s="34">
        <v>24.852620999999999</v>
      </c>
      <c r="BD323" s="34"/>
      <c r="BE323" s="38"/>
      <c r="BF323" s="41">
        <f t="shared" si="223"/>
        <v>2.498772050811247E-2</v>
      </c>
      <c r="BG323" s="41">
        <f t="shared" si="224"/>
        <v>2.8735071131634576E-2</v>
      </c>
      <c r="BH323" s="41"/>
      <c r="BI323" s="41">
        <f t="shared" si="225"/>
        <v>-2.1130781630073429E-2</v>
      </c>
      <c r="BJ323" s="41">
        <f t="shared" si="226"/>
        <v>-7.7716568200904584E-2</v>
      </c>
      <c r="BK323" s="41">
        <f t="shared" si="227"/>
        <v>1.9693872613016944E-2</v>
      </c>
      <c r="BL323" s="41">
        <f t="shared" si="228"/>
        <v>-1.5777510664547675E-2</v>
      </c>
      <c r="BM323" s="41">
        <f t="shared" si="229"/>
        <v>1.7308124379337188E-2</v>
      </c>
      <c r="BN323" s="41">
        <f t="shared" si="230"/>
        <v>-3.6846314914597667E-2</v>
      </c>
      <c r="BO323" s="41">
        <f t="shared" si="231"/>
        <v>2.3530497410194036E-2</v>
      </c>
      <c r="BP323" s="41">
        <f t="shared" si="232"/>
        <v>2.5030138635569243E-2</v>
      </c>
      <c r="BQ323" s="41">
        <f t="shared" si="233"/>
        <v>-1.2809556962004167E-2</v>
      </c>
      <c r="BR323" s="41">
        <f t="shared" si="234"/>
        <v>5.21547539807955E-3</v>
      </c>
      <c r="BS323" s="41">
        <f t="shared" si="235"/>
        <v>1.364691384118189E-2</v>
      </c>
      <c r="BT323" s="41">
        <f t="shared" si="236"/>
        <v>-1.452337960423177E-2</v>
      </c>
      <c r="BU323" s="41">
        <f t="shared" si="237"/>
        <v>6.0514252631399063E-2</v>
      </c>
      <c r="BV323" s="41">
        <f t="shared" si="238"/>
        <v>-4.1833788033627334E-2</v>
      </c>
      <c r="BW323" s="41">
        <f t="shared" si="239"/>
        <v>-1.3430628024502742E-2</v>
      </c>
      <c r="BX323" s="41"/>
      <c r="BY323" s="41"/>
      <c r="BZ323" s="41">
        <f t="shared" si="241"/>
        <v>-1.6148316889741342E-2</v>
      </c>
      <c r="CA323" s="41">
        <f t="shared" si="242"/>
        <v>6.2977863138860141E-3</v>
      </c>
      <c r="CB323" s="41">
        <f t="shared" si="243"/>
        <v>1.7310169284121414E-2</v>
      </c>
      <c r="CC323" s="41">
        <f t="shared" si="244"/>
        <v>1.4888613334895556E-2</v>
      </c>
      <c r="CD323" s="41">
        <f t="shared" si="245"/>
        <v>1.9102166993551002E-2</v>
      </c>
      <c r="CE323" s="41">
        <f t="shared" si="246"/>
        <v>-5.2342237081529457E-3</v>
      </c>
      <c r="CF323" s="41">
        <f t="shared" si="247"/>
        <v>3.3169107628985835E-3</v>
      </c>
      <c r="CG323" s="41">
        <f t="shared" si="274"/>
        <v>-9.5903073566663832E-2</v>
      </c>
      <c r="CH323" s="41">
        <f t="shared" si="248"/>
        <v>1.3992734960390153E-2</v>
      </c>
      <c r="CI323" s="41">
        <f t="shared" si="249"/>
        <v>1.4706295915925982E-2</v>
      </c>
      <c r="CJ323" s="41">
        <f t="shared" si="250"/>
        <v>1.746769304039078E-2</v>
      </c>
      <c r="CK323" s="41">
        <f t="shared" si="251"/>
        <v>-2.1302642653508039E-2</v>
      </c>
      <c r="CL323" s="41">
        <f t="shared" si="252"/>
        <v>2.646713321524568E-3</v>
      </c>
      <c r="CM323" s="41">
        <f t="shared" si="253"/>
        <v>9.6863020884502566E-3</v>
      </c>
      <c r="CN323" s="41">
        <f t="shared" si="254"/>
        <v>-2.1185384887419528E-2</v>
      </c>
      <c r="CO323" s="41">
        <f t="shared" si="255"/>
        <v>5.8530876707577322E-4</v>
      </c>
      <c r="CP323" s="41">
        <f t="shared" si="256"/>
        <v>1.9418085857101516E-2</v>
      </c>
      <c r="CQ323" s="41">
        <f t="shared" si="257"/>
        <v>1.0115621886634304E-2</v>
      </c>
      <c r="CR323" s="41">
        <f t="shared" si="258"/>
        <v>7.7961541469711917E-2</v>
      </c>
      <c r="CS323" s="41">
        <f t="shared" si="259"/>
        <v>2.6283180700731778E-2</v>
      </c>
      <c r="CT323" s="41">
        <f t="shared" si="260"/>
        <v>1.3170463189745008E-2</v>
      </c>
      <c r="CU323" s="41">
        <f t="shared" si="261"/>
        <v>-8.4853632583886359E-4</v>
      </c>
      <c r="CV323" s="41">
        <f t="shared" si="262"/>
        <v>3.6768847787089061E-2</v>
      </c>
      <c r="CW323" s="41">
        <f t="shared" si="263"/>
        <v>-2.3128211908220939E-2</v>
      </c>
      <c r="CX323" s="41">
        <f t="shared" si="264"/>
        <v>-9.0437917698114271E-4</v>
      </c>
      <c r="CY323" s="41">
        <f t="shared" si="265"/>
        <v>5.0319061504216639E-2</v>
      </c>
      <c r="CZ323" s="41">
        <f t="shared" si="266"/>
        <v>2.6361731428732566E-2</v>
      </c>
      <c r="DA323" s="41">
        <f t="shared" si="267"/>
        <v>1.1519905740411351E-2</v>
      </c>
      <c r="DB323" s="41">
        <f t="shared" si="268"/>
        <v>-8.6195589879173293E-2</v>
      </c>
      <c r="DC323" s="41">
        <f t="shared" si="269"/>
        <v>-1.1527505171067383E-2</v>
      </c>
      <c r="DD323" s="41">
        <f t="shared" si="270"/>
        <v>2.5771121463827255E-2</v>
      </c>
      <c r="DE323" s="41">
        <f t="shared" si="271"/>
        <v>6.1706002632876539E-2</v>
      </c>
      <c r="DF323" s="41">
        <f t="shared" si="272"/>
        <v>-1.2178745205993215E-2</v>
      </c>
      <c r="DG323" s="41">
        <f t="shared" si="273"/>
        <v>1.0132634078115503E-2</v>
      </c>
      <c r="DH323" s="41"/>
    </row>
    <row r="324" spans="1:112">
      <c r="A324" s="43">
        <v>42317</v>
      </c>
      <c r="B324" s="34">
        <v>9.36</v>
      </c>
      <c r="C324" s="34">
        <v>7.1603669999999999</v>
      </c>
      <c r="D324" s="34"/>
      <c r="E324" s="34">
        <v>11.73</v>
      </c>
      <c r="F324" s="34">
        <v>11.87</v>
      </c>
      <c r="G324" s="34">
        <v>41.763458</v>
      </c>
      <c r="H324" s="34">
        <v>10.543623999999999</v>
      </c>
      <c r="I324" s="34">
        <v>10.68</v>
      </c>
      <c r="J324" s="34">
        <v>394.87936400000001</v>
      </c>
      <c r="K324" s="34">
        <v>0.86499999999999999</v>
      </c>
      <c r="L324" s="34">
        <v>62.290000999999997</v>
      </c>
      <c r="M324" s="34">
        <v>29.620000999999998</v>
      </c>
      <c r="N324" s="34">
        <v>40.140506999999999</v>
      </c>
      <c r="O324" s="34">
        <v>6.64</v>
      </c>
      <c r="P324" s="34">
        <v>31.85</v>
      </c>
      <c r="Q324" s="34">
        <v>20.5</v>
      </c>
      <c r="R324" s="34">
        <v>42.279998999999997</v>
      </c>
      <c r="S324" s="34">
        <v>69.435394000000002</v>
      </c>
      <c r="T324" s="34"/>
      <c r="U324" s="34"/>
      <c r="V324" s="34">
        <v>4.1831319999999996</v>
      </c>
      <c r="W324" s="34">
        <v>33.82</v>
      </c>
      <c r="X324" s="34">
        <v>28.77</v>
      </c>
      <c r="Y324" s="34">
        <v>11.995927999999999</v>
      </c>
      <c r="Z324" s="34">
        <v>29.657913000000001</v>
      </c>
      <c r="AA324" s="34">
        <v>72.988197</v>
      </c>
      <c r="AB324" s="34">
        <v>34.732964000000003</v>
      </c>
      <c r="AC324" s="34">
        <v>11.48</v>
      </c>
      <c r="AD324" s="34">
        <v>65.010002</v>
      </c>
      <c r="AE324" s="34">
        <v>24.336948</v>
      </c>
      <c r="AF324" s="34">
        <v>4.66</v>
      </c>
      <c r="AG324" s="34">
        <v>146.65000900000001</v>
      </c>
      <c r="AH324" s="34">
        <v>38.404578999999998</v>
      </c>
      <c r="AI324" s="34">
        <v>75.571922000000001</v>
      </c>
      <c r="AJ324" s="34">
        <v>9.0971650000000004</v>
      </c>
      <c r="AK324" s="34">
        <v>16.760000000000002</v>
      </c>
      <c r="AL324" s="34">
        <v>1.542</v>
      </c>
      <c r="AM324" s="34">
        <v>25.612293000000001</v>
      </c>
      <c r="AN324" s="34">
        <v>19.700001</v>
      </c>
      <c r="AO324" s="34">
        <v>57.857143000000001</v>
      </c>
      <c r="AP324" s="34">
        <v>5.585</v>
      </c>
      <c r="AQ324" s="34">
        <v>11.71</v>
      </c>
      <c r="AR324" s="34">
        <v>5.58</v>
      </c>
      <c r="AS324" s="34">
        <v>47.855034000000003</v>
      </c>
      <c r="AT324" s="34">
        <v>10.580978999999999</v>
      </c>
      <c r="AU324" s="34">
        <v>21.6</v>
      </c>
      <c r="AV324" s="34">
        <v>13.928898</v>
      </c>
      <c r="AW324" s="34">
        <v>26.669312000000001</v>
      </c>
      <c r="AX324" s="34">
        <v>15.55</v>
      </c>
      <c r="AY324" s="34">
        <v>14.75</v>
      </c>
      <c r="AZ324" s="34">
        <v>60.119999</v>
      </c>
      <c r="BA324" s="34">
        <v>41.220001000000003</v>
      </c>
      <c r="BB324" s="34">
        <v>28.991396000000002</v>
      </c>
      <c r="BC324" s="34">
        <v>24.939350000000001</v>
      </c>
      <c r="BD324" s="34"/>
      <c r="BE324" s="38"/>
      <c r="BF324" s="41">
        <f t="shared" ref="BF324:BF387" si="275">LN(B324/B323)</f>
        <v>4.2826617920007281E-3</v>
      </c>
      <c r="BG324" s="41">
        <f t="shared" ref="BG324:BG387" si="276">LN(C324/C323)</f>
        <v>3.7072579198586642E-2</v>
      </c>
      <c r="BH324" s="41"/>
      <c r="BI324" s="41">
        <f t="shared" ref="BI324:BI387" si="277">LN(E324/E323)</f>
        <v>8.5385171497086881E-2</v>
      </c>
      <c r="BJ324" s="41">
        <f t="shared" ref="BJ324:BJ387" si="278">LN(F324/F323)</f>
        <v>-3.720391182483096</v>
      </c>
      <c r="BK324" s="41">
        <f t="shared" ref="BK324:BK387" si="279">LN(G324/G323)</f>
        <v>2.5300458898461862E-2</v>
      </c>
      <c r="BL324" s="41">
        <f t="shared" ref="BL324:BL387" si="280">LN(H324/H323)</f>
        <v>-8.4546923338227834E-3</v>
      </c>
      <c r="BM324" s="41">
        <f t="shared" ref="BM324:BM387" si="281">LN(I324/I323)</f>
        <v>1.7950411123842987E-2</v>
      </c>
      <c r="BN324" s="41">
        <f t="shared" ref="BN324:BN387" si="282">LN(J324/J323)</f>
        <v>1.0666835697467953E-2</v>
      </c>
      <c r="BO324" s="41">
        <f t="shared" ref="BO324:BO387" si="283">LN(K324/K323)</f>
        <v>5.7971176843259146E-3</v>
      </c>
      <c r="BP324" s="41">
        <f t="shared" ref="BP324:BP387" si="284">LN(L324/L323)</f>
        <v>1.2926322829003625E-2</v>
      </c>
      <c r="BQ324" s="41">
        <f t="shared" ref="BQ324:BQ387" si="285">LN(M324/M323)</f>
        <v>3.1552684991843973E-2</v>
      </c>
      <c r="BR324" s="41">
        <f t="shared" ref="BR324:BR387" si="286">LN(N324/N323)</f>
        <v>1.5253369844247845E-2</v>
      </c>
      <c r="BS324" s="41">
        <f t="shared" ref="BS324:BS387" si="287">LN(O324/O323)</f>
        <v>0</v>
      </c>
      <c r="BT324" s="41">
        <f t="shared" ref="BT324:BT387" si="288">LN(P324/P323)</f>
        <v>3.4822237380729107E-2</v>
      </c>
      <c r="BU324" s="41">
        <f t="shared" ref="BU324:BU387" si="289">LN(Q324/Q323)</f>
        <v>-9.9734965784680454E-2</v>
      </c>
      <c r="BV324" s="41">
        <f t="shared" ref="BV324:BV387" si="290">LN(R324/R323)</f>
        <v>-1.8512561715827533E-2</v>
      </c>
      <c r="BW324" s="41">
        <f t="shared" ref="BW324:BW387" si="291">LN(S324/S323)</f>
        <v>6.6702326366830525E-3</v>
      </c>
      <c r="BX324" s="41"/>
      <c r="BY324" s="41"/>
      <c r="BZ324" s="41">
        <f t="shared" ref="BZ324:BZ387" si="292">LN(V324/V323)</f>
        <v>4.7682135262611239E-2</v>
      </c>
      <c r="CA324" s="41">
        <f t="shared" ref="CA324:CA387" si="293">LN(W324/W323)</f>
        <v>1.1000527000831043E-2</v>
      </c>
      <c r="CB324" s="41">
        <f t="shared" ref="CB324:CB387" si="294">LN(X324/X323)</f>
        <v>2.8200706102180773E-2</v>
      </c>
      <c r="CC324" s="41">
        <f t="shared" ref="CC324:CC387" si="295">LN(Y324/Y323)</f>
        <v>8.9907497909217805E-3</v>
      </c>
      <c r="CD324" s="41">
        <f t="shared" ref="CD324:CD387" si="296">LN(Z324/Z323)</f>
        <v>2.538563029214444E-3</v>
      </c>
      <c r="CE324" s="41">
        <f t="shared" ref="CE324:CE387" si="297">LN(AA324/AA323)</f>
        <v>1.2436435872751119E-2</v>
      </c>
      <c r="CF324" s="41">
        <f t="shared" ref="CF324:CF387" si="298">LN(AB324/AB323)</f>
        <v>9.8846803907107674E-3</v>
      </c>
      <c r="CG324" s="41">
        <f t="shared" si="274"/>
        <v>1.9382240351227872E-2</v>
      </c>
      <c r="CH324" s="41">
        <f t="shared" ref="CH324:CH387" si="299">LN(AD324/AD323)</f>
        <v>3.6986481037896072E-3</v>
      </c>
      <c r="CI324" s="41">
        <f t="shared" ref="CI324:CI387" si="300">LN(AE324/AE323)</f>
        <v>6.1278018000178978E-3</v>
      </c>
      <c r="CJ324" s="41">
        <f t="shared" ref="CJ324:CJ387" si="301">LN(AF324/AF323)</f>
        <v>8.6207430439069546E-3</v>
      </c>
      <c r="CK324" s="41">
        <f t="shared" ref="CK324:CK387" si="302">LN(AG324/AG323)</f>
        <v>2.3896307912331738E-3</v>
      </c>
      <c r="CL324" s="41">
        <f t="shared" ref="CL324:CL387" si="303">LN(AH324/AH323)</f>
        <v>1.0561932695831909E-2</v>
      </c>
      <c r="CM324" s="41">
        <f t="shared" ref="CM324:CM387" si="304">LN(AI324/AI323)</f>
        <v>2.1683073984558873E-2</v>
      </c>
      <c r="CN324" s="41">
        <f t="shared" ref="CN324:CN330" si="305">LN(AJ324/AJ323)</f>
        <v>-2.9780979504447982E-2</v>
      </c>
      <c r="CO324" s="41">
        <f t="shared" ref="CO324:CO387" si="306">LN(AK324/AK323)</f>
        <v>-1.9498402073562435E-2</v>
      </c>
      <c r="CP324" s="41">
        <f t="shared" ref="CP324:CP387" si="307">LN(AL324/AL323)</f>
        <v>-1.160554612030789E-2</v>
      </c>
      <c r="CQ324" s="41">
        <f t="shared" ref="CQ324:CQ387" si="308">LN(AM324/AM323)</f>
        <v>3.9463540857175693E-3</v>
      </c>
      <c r="CR324" s="41">
        <f t="shared" ref="CR324:CR387" si="309">LN(AN324/AN323)</f>
        <v>-1.5113587048628124E-2</v>
      </c>
      <c r="CS324" s="41">
        <f t="shared" ref="CS324:CS387" si="310">LN(AO324/AO323)</f>
        <v>3.7432659838722494E-2</v>
      </c>
      <c r="CT324" s="41">
        <f t="shared" ref="CT324:CT387" si="311">LN(AP324/AP323)</f>
        <v>4.2987871613248928E-2</v>
      </c>
      <c r="CU324" s="41">
        <f t="shared" ref="CU324:CU387" si="312">LN(AQ324/AQ323)</f>
        <v>-5.9600006138145626E-3</v>
      </c>
      <c r="CV324" s="41">
        <f t="shared" ref="CV324:CV387" si="313">LN(AR324/AR323)</f>
        <v>7.1942756340272309E-3</v>
      </c>
      <c r="CW324" s="41">
        <f t="shared" ref="CW324:CW387" si="314">LN(AS324/AS323)</f>
        <v>-8.1715934112972944E-3</v>
      </c>
      <c r="CX324" s="41">
        <f t="shared" ref="CX324:CX387" si="315">LN(AT324/AT323)</f>
        <v>1.8825983064273185E-2</v>
      </c>
      <c r="CY324" s="41">
        <f t="shared" ref="CY324:CY387" si="316">LN(AU324/AU323)</f>
        <v>0</v>
      </c>
      <c r="CZ324" s="41">
        <f t="shared" ref="CZ324:CZ387" si="317">LN(AV324/AV323)</f>
        <v>-6.693371354660204E-3</v>
      </c>
      <c r="DA324" s="41">
        <f t="shared" ref="DA324:DA387" si="318">LN(AW324/AW323)</f>
        <v>7.2912333970406584E-3</v>
      </c>
      <c r="DB324" s="41">
        <f t="shared" ref="DB324:DB387" si="319">LN(AX324/AX323)</f>
        <v>1.4248945741520492E-2</v>
      </c>
      <c r="DC324" s="41">
        <f t="shared" ref="DC324:DC387" si="320">LN(AY324/AY323)</f>
        <v>6.6574490622669694E-2</v>
      </c>
      <c r="DD324" s="41">
        <f t="shared" ref="DD324:DD387" si="321">LN(AZ324/AZ323)</f>
        <v>-6.7965451314883872E-3</v>
      </c>
      <c r="DE324" s="41">
        <f t="shared" ref="DE324:DE387" si="322">LN(BA324/BA323)</f>
        <v>-6.4129047161933572E-2</v>
      </c>
      <c r="DF324" s="41">
        <f t="shared" ref="DF324:DF387" si="323">LN(BB324/BB323)</f>
        <v>-7.1733115873144765E-3</v>
      </c>
      <c r="DG324" s="41">
        <f t="shared" ref="DG324:DG387" si="324">LN(BC324/BC323)</f>
        <v>3.4836575443447067E-3</v>
      </c>
      <c r="DH324" s="41"/>
    </row>
    <row r="325" spans="1:112">
      <c r="A325" s="43">
        <v>42318</v>
      </c>
      <c r="B325" s="34">
        <v>7.99</v>
      </c>
      <c r="C325" s="34">
        <v>6.8642409999999998</v>
      </c>
      <c r="D325" s="34"/>
      <c r="E325" s="34">
        <v>11.3</v>
      </c>
      <c r="F325" s="34">
        <v>10.95</v>
      </c>
      <c r="G325" s="34">
        <v>42.058945000000001</v>
      </c>
      <c r="H325" s="34">
        <v>10.354634000000001</v>
      </c>
      <c r="I325" s="34">
        <v>10.59</v>
      </c>
      <c r="J325" s="34">
        <v>381.26281699999998</v>
      </c>
      <c r="K325" s="34">
        <v>0.87</v>
      </c>
      <c r="L325" s="34">
        <v>60.450001</v>
      </c>
      <c r="M325" s="34">
        <v>30.040001</v>
      </c>
      <c r="N325" s="34">
        <v>36.971516000000001</v>
      </c>
      <c r="O325" s="34">
        <v>6.45</v>
      </c>
      <c r="P325" s="34">
        <v>31.610001</v>
      </c>
      <c r="Q325" s="34">
        <v>21.59</v>
      </c>
      <c r="R325" s="34">
        <v>42.23</v>
      </c>
      <c r="S325" s="34">
        <v>68.747710999999995</v>
      </c>
      <c r="T325" s="34"/>
      <c r="U325" s="34"/>
      <c r="V325" s="34">
        <v>4.1553069999999996</v>
      </c>
      <c r="W325" s="34">
        <v>33.419998</v>
      </c>
      <c r="X325" s="34">
        <v>28.34</v>
      </c>
      <c r="Y325" s="34">
        <v>11.790952000000001</v>
      </c>
      <c r="Z325" s="34">
        <v>29.03969</v>
      </c>
      <c r="AA325" s="34">
        <v>72.246155000000002</v>
      </c>
      <c r="AB325" s="34">
        <v>34.429287000000002</v>
      </c>
      <c r="AC325" s="34">
        <v>11.39</v>
      </c>
      <c r="AD325" s="34">
        <v>62.77</v>
      </c>
      <c r="AE325" s="34">
        <v>23.925566</v>
      </c>
      <c r="AF325" s="34">
        <v>4.62</v>
      </c>
      <c r="AG325" s="34">
        <v>145.59999099999999</v>
      </c>
      <c r="AH325" s="34">
        <v>37.826858999999999</v>
      </c>
      <c r="AI325" s="34">
        <v>73.716560000000001</v>
      </c>
      <c r="AJ325" s="34">
        <v>9.1194629999999997</v>
      </c>
      <c r="AK325" s="34">
        <v>17.899999999999999</v>
      </c>
      <c r="AL325" s="34">
        <v>1.55</v>
      </c>
      <c r="AM325" s="34">
        <v>25.318843999999999</v>
      </c>
      <c r="AN325" s="34">
        <v>18.5</v>
      </c>
      <c r="AO325" s="34">
        <v>58.731430000000003</v>
      </c>
      <c r="AP325" s="34">
        <v>5.48</v>
      </c>
      <c r="AQ325" s="34">
        <v>12.42</v>
      </c>
      <c r="AR325" s="34">
        <v>5.48</v>
      </c>
      <c r="AS325" s="34">
        <v>47.511459000000002</v>
      </c>
      <c r="AT325" s="34">
        <v>10.468214</v>
      </c>
      <c r="AU325" s="34">
        <v>20.260000000000002</v>
      </c>
      <c r="AV325" s="34">
        <v>13.732450999999999</v>
      </c>
      <c r="AW325" s="34">
        <v>26.152199</v>
      </c>
      <c r="AX325" s="34">
        <v>15.15</v>
      </c>
      <c r="AY325" s="34">
        <v>14.26</v>
      </c>
      <c r="AZ325" s="34">
        <v>58.639999000000003</v>
      </c>
      <c r="BA325" s="34">
        <v>40.029998999999997</v>
      </c>
      <c r="BB325" s="34">
        <v>29.170293999999998</v>
      </c>
      <c r="BC325" s="34">
        <v>24.255155999999999</v>
      </c>
      <c r="BD325" s="34"/>
      <c r="BE325" s="38"/>
      <c r="BF325" s="41">
        <f t="shared" si="275"/>
        <v>-0.15825453071131729</v>
      </c>
      <c r="BG325" s="41">
        <f t="shared" si="276"/>
        <v>-4.2235764350295316E-2</v>
      </c>
      <c r="BH325" s="41"/>
      <c r="BI325" s="41">
        <f t="shared" si="277"/>
        <v>-3.7346936947089134E-2</v>
      </c>
      <c r="BJ325" s="41">
        <f t="shared" si="278"/>
        <v>-8.0674752359066876E-2</v>
      </c>
      <c r="BK325" s="41">
        <f t="shared" si="279"/>
        <v>7.050340085985961E-3</v>
      </c>
      <c r="BL325" s="41">
        <f t="shared" si="280"/>
        <v>-1.8087168054221947E-2</v>
      </c>
      <c r="BM325" s="41">
        <f t="shared" si="281"/>
        <v>-8.4626739187336538E-3</v>
      </c>
      <c r="BN325" s="41">
        <f t="shared" si="282"/>
        <v>-3.50913649425953E-2</v>
      </c>
      <c r="BO325" s="41">
        <f t="shared" si="283"/>
        <v>5.7637047167501338E-3</v>
      </c>
      <c r="BP325" s="41">
        <f t="shared" si="284"/>
        <v>-2.9984321716596513E-2</v>
      </c>
      <c r="BQ325" s="41">
        <f t="shared" si="285"/>
        <v>1.4080017584256999E-2</v>
      </c>
      <c r="BR325" s="41">
        <f t="shared" si="286"/>
        <v>-8.2238195751582491E-2</v>
      </c>
      <c r="BS325" s="41">
        <f t="shared" si="287"/>
        <v>-2.9031832680661271E-2</v>
      </c>
      <c r="BT325" s="41">
        <f t="shared" si="288"/>
        <v>-7.5638241550881917E-3</v>
      </c>
      <c r="BU325" s="41">
        <f t="shared" si="289"/>
        <v>5.1805358382353534E-2</v>
      </c>
      <c r="BV325" s="41">
        <f t="shared" si="290"/>
        <v>-1.1832684043395791E-3</v>
      </c>
      <c r="BW325" s="41">
        <f t="shared" si="291"/>
        <v>-9.9532960600085922E-3</v>
      </c>
      <c r="BX325" s="41"/>
      <c r="BY325" s="41"/>
      <c r="BZ325" s="41">
        <f t="shared" si="292"/>
        <v>-6.6739358002952378E-3</v>
      </c>
      <c r="CA325" s="41">
        <f t="shared" si="293"/>
        <v>-1.1897880147592889E-2</v>
      </c>
      <c r="CB325" s="41">
        <f t="shared" si="294"/>
        <v>-1.5058943300922148E-2</v>
      </c>
      <c r="CC325" s="41">
        <f t="shared" si="295"/>
        <v>-1.7234801183368537E-2</v>
      </c>
      <c r="CD325" s="41">
        <f t="shared" si="296"/>
        <v>-2.1065455138856326E-2</v>
      </c>
      <c r="CE325" s="41">
        <f t="shared" si="297"/>
        <v>-1.0218635561132292E-2</v>
      </c>
      <c r="CF325" s="41">
        <f t="shared" si="298"/>
        <v>-8.7816387455913712E-3</v>
      </c>
      <c r="CG325" s="41">
        <f t="shared" si="274"/>
        <v>1.8116437505303003E-2</v>
      </c>
      <c r="CH325" s="41">
        <f t="shared" si="299"/>
        <v>-3.5063882651434237E-2</v>
      </c>
      <c r="CI325" s="41">
        <f t="shared" si="300"/>
        <v>-1.7048095071866099E-2</v>
      </c>
      <c r="CJ325" s="41">
        <f t="shared" si="301"/>
        <v>-8.6207430439070882E-3</v>
      </c>
      <c r="CK325" s="41">
        <f t="shared" si="302"/>
        <v>-7.1857828446717075E-3</v>
      </c>
      <c r="CL325" s="41">
        <f t="shared" si="303"/>
        <v>-1.5157291420233804E-2</v>
      </c>
      <c r="CM325" s="41">
        <f t="shared" si="304"/>
        <v>-2.485734341874481E-2</v>
      </c>
      <c r="CN325" s="41">
        <f t="shared" si="305"/>
        <v>2.4480942506261904E-3</v>
      </c>
      <c r="CO325" s="41">
        <f t="shared" si="306"/>
        <v>6.580561779277215E-2</v>
      </c>
      <c r="CP325" s="41">
        <f t="shared" si="307"/>
        <v>5.1746557900174874E-3</v>
      </c>
      <c r="CQ325" s="41">
        <f t="shared" si="308"/>
        <v>-1.1523490915631972E-2</v>
      </c>
      <c r="CR325" s="41">
        <f t="shared" si="309"/>
        <v>-6.2847954421083749E-2</v>
      </c>
      <c r="CS325" s="41">
        <f t="shared" si="310"/>
        <v>1.4998097432097308E-2</v>
      </c>
      <c r="CT325" s="41">
        <f t="shared" si="311"/>
        <v>-1.8979331561239821E-2</v>
      </c>
      <c r="CU325" s="41">
        <f t="shared" si="312"/>
        <v>5.8864898895706758E-2</v>
      </c>
      <c r="CV325" s="41">
        <f t="shared" si="313"/>
        <v>-1.8083675433295351E-2</v>
      </c>
      <c r="CW325" s="41">
        <f t="shared" si="314"/>
        <v>-7.2053920755300446E-3</v>
      </c>
      <c r="CX325" s="41">
        <f t="shared" si="315"/>
        <v>-1.0714527515942089E-2</v>
      </c>
      <c r="CY325" s="41">
        <f t="shared" si="316"/>
        <v>-6.4044815869581953E-2</v>
      </c>
      <c r="CZ325" s="41">
        <f t="shared" si="317"/>
        <v>-1.4203956776885908E-2</v>
      </c>
      <c r="DA325" s="41">
        <f t="shared" si="318"/>
        <v>-1.958026233215817E-2</v>
      </c>
      <c r="DB325" s="41">
        <f t="shared" si="319"/>
        <v>-2.6060106669865069E-2</v>
      </c>
      <c r="DC325" s="41">
        <f t="shared" si="320"/>
        <v>-3.3784667799678987E-2</v>
      </c>
      <c r="DD325" s="41">
        <f t="shared" si="321"/>
        <v>-2.492550772618379E-2</v>
      </c>
      <c r="DE325" s="41">
        <f t="shared" si="322"/>
        <v>-2.9294451699162845E-2</v>
      </c>
      <c r="DF325" s="41">
        <f t="shared" si="323"/>
        <v>6.1517663667516711E-3</v>
      </c>
      <c r="DG325" s="41">
        <f t="shared" si="324"/>
        <v>-2.7817664022064686E-2</v>
      </c>
      <c r="DH325" s="41"/>
    </row>
    <row r="326" spans="1:112">
      <c r="A326" s="43">
        <v>42319</v>
      </c>
      <c r="B326" s="34">
        <v>7.9</v>
      </c>
      <c r="C326" s="34">
        <v>7.0300690000000001</v>
      </c>
      <c r="D326" s="34"/>
      <c r="E326" s="34">
        <v>10.93</v>
      </c>
      <c r="F326" s="34">
        <v>11.15</v>
      </c>
      <c r="G326" s="34">
        <v>42.642966999999999</v>
      </c>
      <c r="H326" s="34">
        <v>10.583411999999999</v>
      </c>
      <c r="I326" s="34">
        <v>10.76</v>
      </c>
      <c r="J326" s="34">
        <v>379.16796900000003</v>
      </c>
      <c r="K326" s="34">
        <v>0.92</v>
      </c>
      <c r="L326" s="34">
        <v>65.489998</v>
      </c>
      <c r="M326" s="34">
        <v>31.32</v>
      </c>
      <c r="N326" s="34">
        <v>37.336086000000002</v>
      </c>
      <c r="O326" s="34">
        <v>6.48</v>
      </c>
      <c r="P326" s="34">
        <v>31.77</v>
      </c>
      <c r="Q326" s="34">
        <v>21.41</v>
      </c>
      <c r="R326" s="34">
        <v>42.75</v>
      </c>
      <c r="S326" s="34">
        <v>69.802764999999994</v>
      </c>
      <c r="T326" s="34"/>
      <c r="U326" s="34"/>
      <c r="V326" s="34">
        <v>4.2016819999999999</v>
      </c>
      <c r="W326" s="34">
        <v>34.409999999999997</v>
      </c>
      <c r="X326" s="34">
        <v>28.25</v>
      </c>
      <c r="Y326" s="34">
        <v>11.820235</v>
      </c>
      <c r="Z326" s="34">
        <v>28.571847999999999</v>
      </c>
      <c r="AA326" s="34">
        <v>72.580794999999995</v>
      </c>
      <c r="AB326" s="34">
        <v>35.216946</v>
      </c>
      <c r="AC326" s="34">
        <v>11.78</v>
      </c>
      <c r="AD326" s="34">
        <v>63.189999</v>
      </c>
      <c r="AE326" s="34">
        <v>24.206054999999999</v>
      </c>
      <c r="AF326" s="34">
        <v>4.68</v>
      </c>
      <c r="AG326" s="34">
        <v>144.89999399999999</v>
      </c>
      <c r="AH326" s="34">
        <v>37.441715000000002</v>
      </c>
      <c r="AI326" s="34">
        <v>74.995780999999994</v>
      </c>
      <c r="AJ326" s="34">
        <v>9.1566240000000008</v>
      </c>
      <c r="AK326" s="34">
        <v>17.260000000000002</v>
      </c>
      <c r="AL326" s="34">
        <v>1.55</v>
      </c>
      <c r="AM326" s="34">
        <v>25.493074</v>
      </c>
      <c r="AN326" s="34">
        <v>18.200001</v>
      </c>
      <c r="AO326" s="34">
        <v>59.965713999999998</v>
      </c>
      <c r="AP326" s="34">
        <v>5.28</v>
      </c>
      <c r="AQ326" s="34">
        <v>12.38</v>
      </c>
      <c r="AR326" s="34">
        <v>5.5</v>
      </c>
      <c r="AS326" s="34">
        <v>47.315128000000001</v>
      </c>
      <c r="AT326" s="34">
        <v>10.505803</v>
      </c>
      <c r="AU326" s="34">
        <v>17.450001</v>
      </c>
      <c r="AV326" s="34">
        <v>13.769871</v>
      </c>
      <c r="AW326" s="34">
        <v>25.982658000000001</v>
      </c>
      <c r="AX326" s="34">
        <v>14.99</v>
      </c>
      <c r="AY326" s="34">
        <v>14.21</v>
      </c>
      <c r="AZ326" s="34">
        <v>53.869999</v>
      </c>
      <c r="BA326" s="34">
        <v>37.810001</v>
      </c>
      <c r="BB326" s="34">
        <v>29.478394000000002</v>
      </c>
      <c r="BC326" s="34">
        <v>24.765899999999998</v>
      </c>
      <c r="BD326" s="34"/>
      <c r="BE326" s="38"/>
      <c r="BF326" s="41">
        <f t="shared" si="275"/>
        <v>-1.1328000305207472E-2</v>
      </c>
      <c r="BG326" s="41">
        <f t="shared" si="276"/>
        <v>2.3871048560737324E-2</v>
      </c>
      <c r="BH326" s="41"/>
      <c r="BI326" s="41">
        <f t="shared" si="277"/>
        <v>-3.3291423529847812E-2</v>
      </c>
      <c r="BJ326" s="41">
        <f t="shared" si="278"/>
        <v>1.8100041643617937E-2</v>
      </c>
      <c r="BK326" s="41">
        <f t="shared" si="279"/>
        <v>1.3790273242921338E-2</v>
      </c>
      <c r="BL326" s="41">
        <f t="shared" si="280"/>
        <v>2.185372073478576E-2</v>
      </c>
      <c r="BM326" s="41">
        <f t="shared" si="281"/>
        <v>1.5925395120323364E-2</v>
      </c>
      <c r="BN326" s="41">
        <f t="shared" si="282"/>
        <v>-5.5096488408207722E-3</v>
      </c>
      <c r="BO326" s="41">
        <f t="shared" si="283"/>
        <v>5.5880458394456628E-2</v>
      </c>
      <c r="BP326" s="41">
        <f t="shared" si="284"/>
        <v>8.0080835087549526E-2</v>
      </c>
      <c r="BQ326" s="41">
        <f t="shared" si="285"/>
        <v>4.1727010937720938E-2</v>
      </c>
      <c r="BR326" s="41">
        <f t="shared" si="286"/>
        <v>9.812533722692347E-3</v>
      </c>
      <c r="BS326" s="41">
        <f t="shared" si="287"/>
        <v>4.6403795565023009E-3</v>
      </c>
      <c r="BT326" s="41">
        <f t="shared" si="288"/>
        <v>5.0488904183406047E-3</v>
      </c>
      <c r="BU326" s="41">
        <f t="shared" si="289"/>
        <v>-8.3721419251245287E-3</v>
      </c>
      <c r="BV326" s="41">
        <f t="shared" si="290"/>
        <v>1.2238326436917061E-2</v>
      </c>
      <c r="BW326" s="41">
        <f t="shared" si="291"/>
        <v>1.523018071731083E-2</v>
      </c>
      <c r="BX326" s="41"/>
      <c r="BY326" s="41"/>
      <c r="BZ326" s="41">
        <f t="shared" si="292"/>
        <v>1.109860884942902E-2</v>
      </c>
      <c r="CA326" s="41">
        <f t="shared" si="293"/>
        <v>2.9192756486547511E-2</v>
      </c>
      <c r="CB326" s="41">
        <f t="shared" si="294"/>
        <v>-3.1807766700844005E-3</v>
      </c>
      <c r="CC326" s="41">
        <f t="shared" si="295"/>
        <v>2.480435652285094E-3</v>
      </c>
      <c r="CD326" s="41">
        <f t="shared" si="296"/>
        <v>-1.6241617583515153E-2</v>
      </c>
      <c r="CE326" s="41">
        <f t="shared" si="297"/>
        <v>4.6212475722985291E-3</v>
      </c>
      <c r="CF326" s="41">
        <f t="shared" si="298"/>
        <v>2.2619818761230995E-2</v>
      </c>
      <c r="CG326" s="41">
        <f t="shared" si="274"/>
        <v>-3.7498677856530875E-2</v>
      </c>
      <c r="CH326" s="41">
        <f t="shared" si="299"/>
        <v>6.6687926306346016E-3</v>
      </c>
      <c r="CI326" s="41">
        <f t="shared" si="300"/>
        <v>1.1655214156289773E-2</v>
      </c>
      <c r="CJ326" s="41">
        <f t="shared" si="301"/>
        <v>1.2903404835907782E-2</v>
      </c>
      <c r="CK326" s="41">
        <f t="shared" si="302"/>
        <v>-4.819266030628459E-3</v>
      </c>
      <c r="CL326" s="41">
        <f t="shared" si="303"/>
        <v>-1.0233948671787447E-2</v>
      </c>
      <c r="CM326" s="41">
        <f t="shared" si="304"/>
        <v>1.7204389957206415E-2</v>
      </c>
      <c r="CN326" s="41">
        <f t="shared" si="305"/>
        <v>4.06663102582652E-3</v>
      </c>
      <c r="CO326" s="41">
        <f t="shared" si="306"/>
        <v>-3.6409027191427273E-2</v>
      </c>
      <c r="CP326" s="41">
        <f t="shared" si="307"/>
        <v>0</v>
      </c>
      <c r="CQ326" s="41">
        <f t="shared" si="308"/>
        <v>6.8578668036412549E-3</v>
      </c>
      <c r="CR326" s="41">
        <f t="shared" si="309"/>
        <v>-1.6349083056476022E-2</v>
      </c>
      <c r="CS326" s="41">
        <f t="shared" si="310"/>
        <v>2.0797947606056463E-2</v>
      </c>
      <c r="CT326" s="41">
        <f t="shared" si="311"/>
        <v>-3.7179003241754133E-2</v>
      </c>
      <c r="CU326" s="41">
        <f t="shared" si="312"/>
        <v>-3.2258092488825657E-3</v>
      </c>
      <c r="CV326" s="41">
        <f t="shared" si="313"/>
        <v>3.6429912785010087E-3</v>
      </c>
      <c r="CW326" s="41">
        <f t="shared" si="314"/>
        <v>-4.1408488219550959E-3</v>
      </c>
      <c r="CX326" s="41">
        <f t="shared" si="315"/>
        <v>3.5843434515926086E-3</v>
      </c>
      <c r="CY326" s="41">
        <f t="shared" si="316"/>
        <v>-0.14930879286551255</v>
      </c>
      <c r="CZ326" s="41">
        <f t="shared" si="317"/>
        <v>2.7212264543689359E-3</v>
      </c>
      <c r="DA326" s="41">
        <f t="shared" si="318"/>
        <v>-6.5039632756003253E-3</v>
      </c>
      <c r="DB326" s="41">
        <f t="shared" si="319"/>
        <v>-1.0617219840871784E-2</v>
      </c>
      <c r="DC326" s="41">
        <f t="shared" si="320"/>
        <v>-3.5124728771405668E-3</v>
      </c>
      <c r="DD326" s="41">
        <f t="shared" si="321"/>
        <v>-8.4843322395955476E-2</v>
      </c>
      <c r="DE326" s="41">
        <f t="shared" si="322"/>
        <v>-5.7055503672346998E-2</v>
      </c>
      <c r="DF326" s="41">
        <f t="shared" si="323"/>
        <v>1.0506725548266123E-2</v>
      </c>
      <c r="DG326" s="41">
        <f t="shared" si="324"/>
        <v>2.0838493650934025E-2</v>
      </c>
      <c r="DH326" s="41"/>
    </row>
    <row r="327" spans="1:112">
      <c r="A327" s="43">
        <v>42320</v>
      </c>
      <c r="B327" s="34">
        <v>7.78</v>
      </c>
      <c r="C327" s="34">
        <v>7.5690239999999998</v>
      </c>
      <c r="D327" s="34"/>
      <c r="E327" s="34">
        <v>11.46</v>
      </c>
      <c r="F327" s="34">
        <v>430</v>
      </c>
      <c r="G327" s="34">
        <v>42.754207999999998</v>
      </c>
      <c r="H327" s="34">
        <v>10.533677000000001</v>
      </c>
      <c r="I327" s="34">
        <v>10.37</v>
      </c>
      <c r="J327" s="34">
        <v>378.12051400000001</v>
      </c>
      <c r="K327" s="34">
        <v>0.86</v>
      </c>
      <c r="L327" s="34">
        <v>68.180000000000007</v>
      </c>
      <c r="M327" s="34">
        <v>31.66</v>
      </c>
      <c r="N327" s="34">
        <v>37.466960999999998</v>
      </c>
      <c r="O327" s="34">
        <v>6.55</v>
      </c>
      <c r="P327" s="34">
        <v>29.950001</v>
      </c>
      <c r="Q327" s="34">
        <v>19.52</v>
      </c>
      <c r="R327" s="34">
        <v>41.650002000000001</v>
      </c>
      <c r="S327" s="34">
        <v>69.529563999999993</v>
      </c>
      <c r="T327" s="34"/>
      <c r="U327" s="34"/>
      <c r="V327" s="34">
        <v>4.1182049999999997</v>
      </c>
      <c r="W327" s="34">
        <v>34.68</v>
      </c>
      <c r="X327" s="34">
        <v>28.07</v>
      </c>
      <c r="Y327" s="34">
        <v>11.810475</v>
      </c>
      <c r="Z327" s="34">
        <v>28.396409999999999</v>
      </c>
      <c r="AA327" s="34">
        <v>72.762671999999995</v>
      </c>
      <c r="AB327" s="34">
        <v>35.767356999999997</v>
      </c>
      <c r="AC327" s="34">
        <v>11.86</v>
      </c>
      <c r="AD327" s="34">
        <v>65.089995999999999</v>
      </c>
      <c r="AE327" s="34">
        <v>24.514585</v>
      </c>
      <c r="AF327" s="34">
        <v>4.5</v>
      </c>
      <c r="AG327" s="34">
        <v>147.35000600000001</v>
      </c>
      <c r="AH327" s="34">
        <v>38.395409000000001</v>
      </c>
      <c r="AI327" s="34">
        <v>74.673537999999994</v>
      </c>
      <c r="AJ327" s="34">
        <v>8.8472530000000003</v>
      </c>
      <c r="AK327" s="34">
        <v>17</v>
      </c>
      <c r="AL327" s="34">
        <v>1.62</v>
      </c>
      <c r="AM327" s="34">
        <v>25.548103000000001</v>
      </c>
      <c r="AN327" s="34">
        <v>18.899999999999999</v>
      </c>
      <c r="AO327" s="34">
        <v>60.017142999999997</v>
      </c>
      <c r="AP327" s="34">
        <v>5.44</v>
      </c>
      <c r="AQ327" s="34">
        <v>12.85</v>
      </c>
      <c r="AR327" s="34">
        <v>5.63</v>
      </c>
      <c r="AS327" s="34">
        <v>48.198600999999996</v>
      </c>
      <c r="AT327" s="34">
        <v>10.599772</v>
      </c>
      <c r="AU327" s="34">
        <v>18.07</v>
      </c>
      <c r="AV327" s="34">
        <v>13.825996</v>
      </c>
      <c r="AW327" s="34">
        <v>26.177634999999999</v>
      </c>
      <c r="AX327" s="34">
        <v>15.47</v>
      </c>
      <c r="AY327" s="34">
        <v>14.52</v>
      </c>
      <c r="AZ327" s="34">
        <v>54.240001999999997</v>
      </c>
      <c r="BA327" s="34">
        <v>38.400002000000001</v>
      </c>
      <c r="BB327" s="34">
        <v>29.34919</v>
      </c>
      <c r="BC327" s="34">
        <v>24.929714000000001</v>
      </c>
      <c r="BD327" s="34"/>
      <c r="BE327" s="38"/>
      <c r="BF327" s="41">
        <f t="shared" si="275"/>
        <v>-1.5306421282675545E-2</v>
      </c>
      <c r="BG327" s="41">
        <f t="shared" si="276"/>
        <v>7.3867608297740098E-2</v>
      </c>
      <c r="BH327" s="41"/>
      <c r="BI327" s="41">
        <f t="shared" si="277"/>
        <v>4.735140909814646E-2</v>
      </c>
      <c r="BJ327" s="41">
        <f t="shared" si="278"/>
        <v>3.6523457107814803</v>
      </c>
      <c r="BK327" s="41">
        <f t="shared" si="279"/>
        <v>2.6052632986918022E-3</v>
      </c>
      <c r="BL327" s="41">
        <f t="shared" si="280"/>
        <v>-4.7104117390319618E-3</v>
      </c>
      <c r="BM327" s="41">
        <f t="shared" si="281"/>
        <v>-3.6918532492202429E-2</v>
      </c>
      <c r="BN327" s="41">
        <f t="shared" si="282"/>
        <v>-2.7663319632943461E-3</v>
      </c>
      <c r="BO327" s="41">
        <f t="shared" si="283"/>
        <v>-6.7441280795532646E-2</v>
      </c>
      <c r="BP327" s="41">
        <f t="shared" si="284"/>
        <v>4.025383801880901E-2</v>
      </c>
      <c r="BQ327" s="41">
        <f t="shared" si="285"/>
        <v>1.0797183330263756E-2</v>
      </c>
      <c r="BR327" s="41">
        <f t="shared" si="286"/>
        <v>3.4991925807485685E-3</v>
      </c>
      <c r="BS327" s="41">
        <f t="shared" si="287"/>
        <v>1.0744539282977163E-2</v>
      </c>
      <c r="BT327" s="41">
        <f t="shared" si="288"/>
        <v>-5.8993090330985265E-2</v>
      </c>
      <c r="BU327" s="41">
        <f t="shared" si="289"/>
        <v>-9.2418521616645072E-2</v>
      </c>
      <c r="BV327" s="41">
        <f t="shared" si="290"/>
        <v>-2.6067778750711021E-2</v>
      </c>
      <c r="BW327" s="41">
        <f t="shared" si="291"/>
        <v>-3.9215787475245425E-3</v>
      </c>
      <c r="BX327" s="41"/>
      <c r="BY327" s="41"/>
      <c r="BZ327" s="41">
        <f t="shared" si="292"/>
        <v>-2.0067532496765413E-2</v>
      </c>
      <c r="CA327" s="41">
        <f t="shared" si="293"/>
        <v>7.8159321029522364E-3</v>
      </c>
      <c r="CB327" s="41">
        <f t="shared" si="294"/>
        <v>-6.3920672186587651E-3</v>
      </c>
      <c r="CC327" s="41">
        <f t="shared" si="295"/>
        <v>-8.2604378412471356E-4</v>
      </c>
      <c r="CD327" s="41">
        <f t="shared" si="296"/>
        <v>-6.1591686587386995E-3</v>
      </c>
      <c r="CE327" s="41">
        <f t="shared" si="297"/>
        <v>2.5027212944346527E-3</v>
      </c>
      <c r="CF327" s="41">
        <f t="shared" si="298"/>
        <v>1.5508274594495058E-2</v>
      </c>
      <c r="CG327" s="41">
        <f t="shared" si="274"/>
        <v>4.6490088382437926E-3</v>
      </c>
      <c r="CH327" s="41">
        <f t="shared" si="299"/>
        <v>2.9624821170846909E-2</v>
      </c>
      <c r="CI327" s="41">
        <f t="shared" si="300"/>
        <v>1.2665438070975551E-2</v>
      </c>
      <c r="CJ327" s="41">
        <f t="shared" si="301"/>
        <v>-3.9220713153281267E-2</v>
      </c>
      <c r="CK327" s="41">
        <f t="shared" si="302"/>
        <v>1.6766941984310346E-2</v>
      </c>
      <c r="CL327" s="41">
        <f t="shared" si="303"/>
        <v>2.5152437970240207E-2</v>
      </c>
      <c r="CM327" s="41">
        <f t="shared" si="304"/>
        <v>-4.3060728822594029E-3</v>
      </c>
      <c r="CN327" s="41">
        <f t="shared" si="305"/>
        <v>-3.4370536442566484E-2</v>
      </c>
      <c r="CO327" s="41">
        <f t="shared" si="306"/>
        <v>-1.5178341599065873E-2</v>
      </c>
      <c r="CP327" s="41">
        <f t="shared" si="307"/>
        <v>4.4171218313137459E-2</v>
      </c>
      <c r="CQ327" s="41">
        <f t="shared" si="308"/>
        <v>2.1562598888048294E-3</v>
      </c>
      <c r="CR327" s="41">
        <f t="shared" si="309"/>
        <v>3.774027303779344E-2</v>
      </c>
      <c r="CS327" s="41">
        <f t="shared" si="310"/>
        <v>8.5727252101796614E-4</v>
      </c>
      <c r="CT327" s="41">
        <f t="shared" si="311"/>
        <v>2.9852963149681128E-2</v>
      </c>
      <c r="CU327" s="41">
        <f t="shared" si="312"/>
        <v>3.7261544084778712E-2</v>
      </c>
      <c r="CV327" s="41">
        <f t="shared" si="313"/>
        <v>2.3361349913173818E-2</v>
      </c>
      <c r="CW327" s="41">
        <f t="shared" si="314"/>
        <v>1.849992050935248E-2</v>
      </c>
      <c r="CX327" s="41">
        <f t="shared" si="315"/>
        <v>8.9047202865601381E-3</v>
      </c>
      <c r="CY327" s="41">
        <f t="shared" si="316"/>
        <v>3.4913398649112401E-2</v>
      </c>
      <c r="CZ327" s="41">
        <f t="shared" si="317"/>
        <v>4.0676437080752479E-3</v>
      </c>
      <c r="DA327" s="41">
        <f t="shared" si="318"/>
        <v>7.4761047887266984E-3</v>
      </c>
      <c r="DB327" s="41">
        <f t="shared" si="319"/>
        <v>3.151935247046854E-2</v>
      </c>
      <c r="DC327" s="41">
        <f t="shared" si="320"/>
        <v>2.1581067287640657E-2</v>
      </c>
      <c r="DD327" s="41">
        <f t="shared" si="321"/>
        <v>6.844962376061239E-3</v>
      </c>
      <c r="DE327" s="41">
        <f t="shared" si="322"/>
        <v>1.5483867326142436E-2</v>
      </c>
      <c r="DF327" s="41">
        <f t="shared" si="323"/>
        <v>-4.3926402876687028E-3</v>
      </c>
      <c r="DG327" s="41">
        <f t="shared" si="324"/>
        <v>6.5927183567144687E-3</v>
      </c>
      <c r="DH327" s="41"/>
    </row>
    <row r="328" spans="1:112">
      <c r="A328" s="43">
        <v>42321</v>
      </c>
      <c r="B328" s="34">
        <v>8.08</v>
      </c>
      <c r="C328" s="34">
        <v>7.5623149999999999</v>
      </c>
      <c r="D328" s="34"/>
      <c r="E328" s="34">
        <v>11.39</v>
      </c>
      <c r="F328" s="34">
        <v>444.39999399999999</v>
      </c>
      <c r="G328" s="34">
        <v>43.347504000000001</v>
      </c>
      <c r="H328" s="34">
        <v>10.533677000000001</v>
      </c>
      <c r="I328" s="34">
        <v>10.89</v>
      </c>
      <c r="J328" s="34">
        <v>386.49996900000002</v>
      </c>
      <c r="K328" s="34">
        <v>0.84499999999999997</v>
      </c>
      <c r="L328" s="34">
        <v>67.510002</v>
      </c>
      <c r="M328" s="34">
        <v>31.76</v>
      </c>
      <c r="N328" s="34">
        <v>37.962406000000001</v>
      </c>
      <c r="O328" s="34">
        <v>6.67</v>
      </c>
      <c r="P328" s="34">
        <v>27.91</v>
      </c>
      <c r="Q328" s="34">
        <v>20.27</v>
      </c>
      <c r="R328" s="34">
        <v>39.729999999999997</v>
      </c>
      <c r="S328" s="34">
        <v>69.812186999999994</v>
      </c>
      <c r="T328" s="34"/>
      <c r="U328" s="34"/>
      <c r="V328" s="34">
        <v>4.0718300000000003</v>
      </c>
      <c r="W328" s="34">
        <v>34.619999</v>
      </c>
      <c r="X328" s="34">
        <v>28.08</v>
      </c>
      <c r="Y328" s="34">
        <v>11.995927999999999</v>
      </c>
      <c r="Z328" s="34">
        <v>28.337927000000001</v>
      </c>
      <c r="AA328" s="34">
        <v>74.377678000000003</v>
      </c>
      <c r="AB328" s="34">
        <v>36.184910000000002</v>
      </c>
      <c r="AC328" s="34">
        <v>12.14</v>
      </c>
      <c r="AD328" s="34">
        <v>66.150002000000001</v>
      </c>
      <c r="AE328" s="34">
        <v>24.823124</v>
      </c>
      <c r="AF328" s="34">
        <v>4.6399999999999997</v>
      </c>
      <c r="AG328" s="34">
        <v>147.35000600000001</v>
      </c>
      <c r="AH328" s="34">
        <v>38.698025000000001</v>
      </c>
      <c r="AI328" s="34">
        <v>74.976249999999993</v>
      </c>
      <c r="AJ328" s="34">
        <v>9.6434409999999993</v>
      </c>
      <c r="AK328" s="34">
        <v>17</v>
      </c>
      <c r="AL328" s="34">
        <v>1.69</v>
      </c>
      <c r="AM328" s="34">
        <v>25.786525999999999</v>
      </c>
      <c r="AN328" s="34">
        <v>19.100000000000001</v>
      </c>
      <c r="AO328" s="34">
        <v>60.10857</v>
      </c>
      <c r="AP328" s="34">
        <v>5.54</v>
      </c>
      <c r="AQ328" s="34">
        <v>12.9</v>
      </c>
      <c r="AR328" s="34">
        <v>5.66</v>
      </c>
      <c r="AS328" s="34">
        <v>48.591262999999998</v>
      </c>
      <c r="AT328" s="34">
        <v>10.740727</v>
      </c>
      <c r="AU328" s="34">
        <v>19.969999000000001</v>
      </c>
      <c r="AV328" s="34">
        <v>13.863416000000001</v>
      </c>
      <c r="AW328" s="34">
        <v>26.499766999999999</v>
      </c>
      <c r="AX328" s="34">
        <v>16.190000999999999</v>
      </c>
      <c r="AY328" s="34">
        <v>15.51</v>
      </c>
      <c r="AZ328" s="34">
        <v>54.990001999999997</v>
      </c>
      <c r="BA328" s="34">
        <v>42.139999000000003</v>
      </c>
      <c r="BB328" s="34">
        <v>28.971518</v>
      </c>
      <c r="BC328" s="34">
        <v>24.77553</v>
      </c>
      <c r="BD328" s="34"/>
      <c r="BE328" s="38"/>
      <c r="BF328" s="41">
        <f t="shared" si="275"/>
        <v>3.7835534342703821E-2</v>
      </c>
      <c r="BG328" s="41">
        <f t="shared" si="276"/>
        <v>-8.867689025591546E-4</v>
      </c>
      <c r="BH328" s="41"/>
      <c r="BI328" s="41">
        <f t="shared" si="277"/>
        <v>-6.126933827502787E-3</v>
      </c>
      <c r="BJ328" s="41">
        <f t="shared" si="278"/>
        <v>3.2939835576516592E-2</v>
      </c>
      <c r="BK328" s="41">
        <f t="shared" si="279"/>
        <v>1.378150042708913E-2</v>
      </c>
      <c r="BL328" s="41">
        <f t="shared" si="280"/>
        <v>0</v>
      </c>
      <c r="BM328" s="41">
        <f t="shared" si="281"/>
        <v>4.8927914703433231E-2</v>
      </c>
      <c r="BN328" s="41">
        <f t="shared" si="282"/>
        <v>2.191882290741012E-2</v>
      </c>
      <c r="BO328" s="41">
        <f t="shared" si="283"/>
        <v>-1.7595761890379601E-2</v>
      </c>
      <c r="BP328" s="41">
        <f t="shared" si="284"/>
        <v>-9.8755020307377088E-3</v>
      </c>
      <c r="BQ328" s="41">
        <f t="shared" si="285"/>
        <v>3.153581926068866E-3</v>
      </c>
      <c r="BR328" s="41">
        <f t="shared" si="286"/>
        <v>1.3136849608534024E-2</v>
      </c>
      <c r="BS328" s="41">
        <f t="shared" si="287"/>
        <v>1.8154810280371744E-2</v>
      </c>
      <c r="BT328" s="41">
        <f t="shared" si="288"/>
        <v>-7.0544310402208682E-2</v>
      </c>
      <c r="BU328" s="41">
        <f t="shared" si="289"/>
        <v>3.770237947896226E-2</v>
      </c>
      <c r="BV328" s="41">
        <f t="shared" si="290"/>
        <v>-4.7194846805550701E-2</v>
      </c>
      <c r="BW328" s="41">
        <f t="shared" si="291"/>
        <v>4.0565499648523261E-3</v>
      </c>
      <c r="BX328" s="41"/>
      <c r="BY328" s="41"/>
      <c r="BZ328" s="41">
        <f t="shared" si="292"/>
        <v>-1.1324858963641956E-2</v>
      </c>
      <c r="CA328" s="41">
        <f t="shared" si="293"/>
        <v>-1.7316310493159137E-3</v>
      </c>
      <c r="CB328" s="41">
        <f t="shared" si="294"/>
        <v>3.561887838191461E-4</v>
      </c>
      <c r="CC328" s="41">
        <f t="shared" si="295"/>
        <v>1.5580409315208118E-2</v>
      </c>
      <c r="CD328" s="41">
        <f t="shared" si="296"/>
        <v>-2.0616446338156914E-3</v>
      </c>
      <c r="CE328" s="41">
        <f t="shared" si="297"/>
        <v>2.1952793490188832E-2</v>
      </c>
      <c r="CF328" s="41">
        <f t="shared" si="298"/>
        <v>1.160651928909363E-2</v>
      </c>
      <c r="CG328" s="41">
        <f t="shared" si="274"/>
        <v>0</v>
      </c>
      <c r="CH328" s="41">
        <f t="shared" si="299"/>
        <v>1.6154054664358423E-2</v>
      </c>
      <c r="CI328" s="41">
        <f t="shared" si="300"/>
        <v>1.2507391544144052E-2</v>
      </c>
      <c r="CJ328" s="41">
        <f t="shared" si="301"/>
        <v>3.0636969461889801E-2</v>
      </c>
      <c r="CK328" s="41">
        <f t="shared" si="302"/>
        <v>0</v>
      </c>
      <c r="CL328" s="41">
        <f t="shared" si="303"/>
        <v>7.8506699872750319E-3</v>
      </c>
      <c r="CM328" s="41">
        <f t="shared" si="304"/>
        <v>4.0456109817278603E-3</v>
      </c>
      <c r="CN328" s="41">
        <f t="shared" si="305"/>
        <v>8.6170979781389434E-2</v>
      </c>
      <c r="CO328" s="41">
        <f t="shared" si="306"/>
        <v>0</v>
      </c>
      <c r="CP328" s="41">
        <f t="shared" si="307"/>
        <v>4.2302379690689368E-2</v>
      </c>
      <c r="CQ328" s="41">
        <f t="shared" si="308"/>
        <v>9.2890401285810661E-3</v>
      </c>
      <c r="CR328" s="41">
        <f t="shared" si="309"/>
        <v>1.0526412986987603E-2</v>
      </c>
      <c r="CS328" s="41">
        <f t="shared" si="310"/>
        <v>1.5221889697085449E-3</v>
      </c>
      <c r="CT328" s="41">
        <f t="shared" si="311"/>
        <v>1.8215439891341119E-2</v>
      </c>
      <c r="CU328" s="41">
        <f t="shared" si="312"/>
        <v>3.8835000263976122E-3</v>
      </c>
      <c r="CV328" s="41">
        <f t="shared" si="313"/>
        <v>5.3144500634926669E-3</v>
      </c>
      <c r="CW328" s="41">
        <f t="shared" si="314"/>
        <v>8.1137453436162105E-3</v>
      </c>
      <c r="CX328" s="41">
        <f t="shared" si="315"/>
        <v>1.3210286212299477E-2</v>
      </c>
      <c r="CY328" s="41">
        <f t="shared" si="316"/>
        <v>9.9977992748472758E-2</v>
      </c>
      <c r="CZ328" s="41">
        <f t="shared" si="317"/>
        <v>2.702839827764785E-3</v>
      </c>
      <c r="DA328" s="41">
        <f t="shared" si="318"/>
        <v>1.2230520233946763E-2</v>
      </c>
      <c r="DB328" s="41">
        <f t="shared" si="319"/>
        <v>4.5491164871089618E-2</v>
      </c>
      <c r="DC328" s="41">
        <f t="shared" si="320"/>
        <v>6.595796779179737E-2</v>
      </c>
      <c r="DD328" s="41">
        <f t="shared" si="321"/>
        <v>1.3732706384676115E-2</v>
      </c>
      <c r="DE328" s="41">
        <f t="shared" si="322"/>
        <v>9.2939872968607284E-2</v>
      </c>
      <c r="DF328" s="41">
        <f t="shared" si="323"/>
        <v>-1.2951738495607308E-2</v>
      </c>
      <c r="DG328" s="41">
        <f t="shared" si="324"/>
        <v>-6.2039528276899378E-3</v>
      </c>
      <c r="DH328" s="41"/>
    </row>
    <row r="329" spans="1:112">
      <c r="A329" s="43">
        <v>42324</v>
      </c>
      <c r="B329" s="34">
        <v>7.84</v>
      </c>
      <c r="C329" s="34">
        <v>7.7501959999999999</v>
      </c>
      <c r="D329" s="34"/>
      <c r="E329" s="34">
        <v>12.85</v>
      </c>
      <c r="F329" s="34">
        <v>433.20001200000002</v>
      </c>
      <c r="G329" s="34">
        <v>44.228172000000001</v>
      </c>
      <c r="H329" s="34">
        <v>10.881816000000001</v>
      </c>
      <c r="I329" s="34">
        <v>10.99</v>
      </c>
      <c r="J329" s="34">
        <v>391.73709100000002</v>
      </c>
      <c r="K329" s="34">
        <v>0.84</v>
      </c>
      <c r="L329" s="34">
        <v>67.150002000000001</v>
      </c>
      <c r="M329" s="34">
        <v>32.939999</v>
      </c>
      <c r="N329" s="34">
        <v>38.298938999999997</v>
      </c>
      <c r="O329" s="34">
        <v>6.78</v>
      </c>
      <c r="P329" s="34">
        <v>27.209999</v>
      </c>
      <c r="Q329" s="34">
        <v>18.84</v>
      </c>
      <c r="R329" s="34">
        <v>40.479999999999997</v>
      </c>
      <c r="S329" s="34">
        <v>70.952010999999999</v>
      </c>
      <c r="T329" s="34"/>
      <c r="U329" s="34"/>
      <c r="V329" s="34">
        <v>3.9976280000000002</v>
      </c>
      <c r="W329" s="34">
        <v>34.560001</v>
      </c>
      <c r="X329" s="34">
        <v>27.870000999999998</v>
      </c>
      <c r="Y329" s="34">
        <v>12.483964</v>
      </c>
      <c r="Z329" s="34">
        <v>28.680461999999999</v>
      </c>
      <c r="AA329" s="34">
        <v>74.173987999999994</v>
      </c>
      <c r="AB329" s="34">
        <v>36.498080999999999</v>
      </c>
      <c r="AC329" s="34">
        <v>12.28</v>
      </c>
      <c r="AD329" s="34">
        <v>67.099997999999999</v>
      </c>
      <c r="AE329" s="34">
        <v>25.253205999999999</v>
      </c>
      <c r="AF329" s="34">
        <v>4.6399999999999997</v>
      </c>
      <c r="AG329" s="34">
        <v>149.449997</v>
      </c>
      <c r="AH329" s="34">
        <v>39.330765</v>
      </c>
      <c r="AI329" s="34">
        <v>77.349166999999994</v>
      </c>
      <c r="AJ329" s="34">
        <v>9.4901490000000006</v>
      </c>
      <c r="AK329" s="34">
        <v>17</v>
      </c>
      <c r="AL329" s="34">
        <v>1.64</v>
      </c>
      <c r="AM329" s="34">
        <v>26.235856999999999</v>
      </c>
      <c r="AN329" s="34">
        <v>19</v>
      </c>
      <c r="AO329" s="34">
        <v>60.822856999999999</v>
      </c>
      <c r="AP329" s="34">
        <v>5.84</v>
      </c>
      <c r="AQ329" s="34">
        <v>12.37</v>
      </c>
      <c r="AR329" s="34">
        <v>5.94</v>
      </c>
      <c r="AS329" s="34">
        <v>48.296768</v>
      </c>
      <c r="AT329" s="34">
        <v>10.834697</v>
      </c>
      <c r="AU329" s="34">
        <v>18.940000999999999</v>
      </c>
      <c r="AV329" s="34">
        <v>14.349852</v>
      </c>
      <c r="AW329" s="34">
        <v>26.660837000000001</v>
      </c>
      <c r="AX329" s="34">
        <v>16.739999999999998</v>
      </c>
      <c r="AY329" s="34">
        <v>15.28</v>
      </c>
      <c r="AZ329" s="34">
        <v>54.950001</v>
      </c>
      <c r="BA329" s="34">
        <v>41.810001</v>
      </c>
      <c r="BB329" s="34">
        <v>28.703168999999999</v>
      </c>
      <c r="BC329" s="34">
        <v>25.469360000000002</v>
      </c>
      <c r="BD329" s="34"/>
      <c r="BE329" s="38"/>
      <c r="BF329" s="41">
        <f t="shared" si="275"/>
        <v>-3.0153038170687558E-2</v>
      </c>
      <c r="BG329" s="41">
        <f t="shared" si="276"/>
        <v>2.454077312021841E-2</v>
      </c>
      <c r="BH329" s="41"/>
      <c r="BI329" s="41">
        <f t="shared" si="277"/>
        <v>0.12060803388213798</v>
      </c>
      <c r="BJ329" s="41">
        <f t="shared" si="278"/>
        <v>-2.5525501436458427E-2</v>
      </c>
      <c r="BK329" s="41">
        <f t="shared" si="279"/>
        <v>2.0112837897515723E-2</v>
      </c>
      <c r="BL329" s="41">
        <f t="shared" si="280"/>
        <v>3.2515681289483768E-2</v>
      </c>
      <c r="BM329" s="41">
        <f t="shared" si="281"/>
        <v>9.1408314706609099E-3</v>
      </c>
      <c r="BN329" s="41">
        <f t="shared" si="282"/>
        <v>1.3459140734865932E-2</v>
      </c>
      <c r="BO329" s="41">
        <f t="shared" si="283"/>
        <v>-5.9347355198145777E-3</v>
      </c>
      <c r="BP329" s="41">
        <f t="shared" si="284"/>
        <v>-5.3468119257076702E-3</v>
      </c>
      <c r="BQ329" s="41">
        <f t="shared" si="285"/>
        <v>3.6480058012331604E-2</v>
      </c>
      <c r="BR329" s="41">
        <f t="shared" si="286"/>
        <v>8.8258392119697215E-3</v>
      </c>
      <c r="BS329" s="41">
        <f t="shared" si="287"/>
        <v>1.6357242024771894E-2</v>
      </c>
      <c r="BT329" s="41">
        <f t="shared" si="288"/>
        <v>-2.5400531504270983E-2</v>
      </c>
      <c r="BU329" s="41">
        <f t="shared" si="289"/>
        <v>-7.3159691315691708E-2</v>
      </c>
      <c r="BV329" s="41">
        <f t="shared" si="290"/>
        <v>1.8701455152702617E-2</v>
      </c>
      <c r="BW329" s="41">
        <f t="shared" si="291"/>
        <v>1.6195153726939672E-2</v>
      </c>
      <c r="BX329" s="41"/>
      <c r="BY329" s="41"/>
      <c r="BZ329" s="41">
        <f t="shared" si="292"/>
        <v>-1.8391344624354634E-2</v>
      </c>
      <c r="CA329" s="41">
        <f t="shared" si="293"/>
        <v>-1.734547991985629E-3</v>
      </c>
      <c r="CB329" s="41">
        <f t="shared" si="294"/>
        <v>-7.5067017828786787E-3</v>
      </c>
      <c r="CC329" s="41">
        <f t="shared" si="295"/>
        <v>3.9877681845166928E-2</v>
      </c>
      <c r="CD329" s="41">
        <f t="shared" si="296"/>
        <v>1.2015040295866475E-2</v>
      </c>
      <c r="CE329" s="41">
        <f t="shared" si="297"/>
        <v>-2.7423472672959779E-3</v>
      </c>
      <c r="CF329" s="41">
        <f t="shared" si="298"/>
        <v>8.6175027673109552E-3</v>
      </c>
      <c r="CG329" s="41">
        <f t="shared" si="274"/>
        <v>-2.6317308317373302E-2</v>
      </c>
      <c r="CH329" s="41">
        <f t="shared" si="299"/>
        <v>1.4259093376096189E-2</v>
      </c>
      <c r="CI329" s="41">
        <f t="shared" si="300"/>
        <v>1.7177479865475954E-2</v>
      </c>
      <c r="CJ329" s="41">
        <f t="shared" si="301"/>
        <v>0</v>
      </c>
      <c r="CK329" s="41">
        <f t="shared" si="302"/>
        <v>1.4151118753264842E-2</v>
      </c>
      <c r="CL329" s="41">
        <f t="shared" si="303"/>
        <v>1.6218471913722221E-2</v>
      </c>
      <c r="CM329" s="41">
        <f t="shared" si="304"/>
        <v>3.1158411010149802E-2</v>
      </c>
      <c r="CN329" s="41">
        <f t="shared" si="305"/>
        <v>-1.6023681902153909E-2</v>
      </c>
      <c r="CO329" s="41">
        <f t="shared" si="306"/>
        <v>0</v>
      </c>
      <c r="CP329" s="41">
        <f t="shared" si="307"/>
        <v>-3.003228709887509E-2</v>
      </c>
      <c r="CQ329" s="41">
        <f t="shared" si="308"/>
        <v>1.7274955444101417E-2</v>
      </c>
      <c r="CR329" s="41">
        <f t="shared" si="309"/>
        <v>-5.2493558861437901E-3</v>
      </c>
      <c r="CS329" s="41">
        <f t="shared" si="310"/>
        <v>1.1813228776082684E-2</v>
      </c>
      <c r="CT329" s="41">
        <f t="shared" si="311"/>
        <v>5.2736296080943136E-2</v>
      </c>
      <c r="CU329" s="41">
        <f t="shared" si="312"/>
        <v>-4.1953124963230025E-2</v>
      </c>
      <c r="CV329" s="41">
        <f t="shared" si="313"/>
        <v>4.8285241159462117E-2</v>
      </c>
      <c r="CW329" s="41">
        <f t="shared" si="314"/>
        <v>-6.0790977769355024E-3</v>
      </c>
      <c r="CX329" s="41">
        <f t="shared" si="315"/>
        <v>8.7108920037965928E-3</v>
      </c>
      <c r="CY329" s="41">
        <f t="shared" si="316"/>
        <v>-5.2954956796368829E-2</v>
      </c>
      <c r="CZ329" s="41">
        <f t="shared" si="317"/>
        <v>3.4486200522794011E-2</v>
      </c>
      <c r="DA329" s="41">
        <f t="shared" si="318"/>
        <v>6.0597691058838056E-3</v>
      </c>
      <c r="DB329" s="41">
        <f t="shared" si="319"/>
        <v>3.3407235605264811E-2</v>
      </c>
      <c r="DC329" s="41">
        <f t="shared" si="320"/>
        <v>-1.4940193450073094E-2</v>
      </c>
      <c r="DD329" s="41">
        <f t="shared" si="321"/>
        <v>-7.2768784197939211E-4</v>
      </c>
      <c r="DE329" s="41">
        <f t="shared" si="322"/>
        <v>-7.8618153594239328E-3</v>
      </c>
      <c r="DF329" s="41">
        <f t="shared" si="323"/>
        <v>-9.3056746535499675E-3</v>
      </c>
      <c r="DG329" s="41">
        <f t="shared" si="324"/>
        <v>2.761968855453301E-2</v>
      </c>
      <c r="DH329" s="41"/>
    </row>
    <row r="330" spans="1:112">
      <c r="A330" s="43">
        <v>42325</v>
      </c>
      <c r="B330" s="34">
        <v>7.75</v>
      </c>
      <c r="C330" s="34">
        <v>7.9179510000000004</v>
      </c>
      <c r="D330" s="34"/>
      <c r="E330" s="34">
        <v>13.33</v>
      </c>
      <c r="F330" s="34">
        <v>444.79998799999998</v>
      </c>
      <c r="G330" s="34">
        <v>44.089115</v>
      </c>
      <c r="H330" s="34">
        <v>10.861922</v>
      </c>
      <c r="I330" s="34">
        <v>10.9</v>
      </c>
      <c r="J330" s="34">
        <v>417.922729</v>
      </c>
      <c r="K330" s="34">
        <v>0.86599999999999999</v>
      </c>
      <c r="L330" s="34">
        <v>69.379997000000003</v>
      </c>
      <c r="M330" s="34">
        <v>31.98</v>
      </c>
      <c r="N330" s="34">
        <v>38.457855000000002</v>
      </c>
      <c r="O330" s="34">
        <v>6.55</v>
      </c>
      <c r="P330" s="34">
        <v>26.950001</v>
      </c>
      <c r="Q330" s="34">
        <v>18.690000999999999</v>
      </c>
      <c r="R330" s="34">
        <v>40.439999</v>
      </c>
      <c r="S330" s="34">
        <v>70.970848000000004</v>
      </c>
      <c r="T330" s="34"/>
      <c r="U330" s="34"/>
      <c r="V330" s="34">
        <v>4.0347280000000003</v>
      </c>
      <c r="W330" s="34">
        <v>33.909999999999997</v>
      </c>
      <c r="X330" s="34">
        <v>27.76</v>
      </c>
      <c r="Y330" s="34">
        <v>12.474204</v>
      </c>
      <c r="Z330" s="34">
        <v>28.212617999999999</v>
      </c>
      <c r="AA330" s="34">
        <v>75.221564999999998</v>
      </c>
      <c r="AB330" s="34">
        <v>35.909709999999997</v>
      </c>
      <c r="AC330" s="34">
        <v>11.81</v>
      </c>
      <c r="AD330" s="34">
        <v>66.860000999999997</v>
      </c>
      <c r="AE330" s="34">
        <v>24.720282000000001</v>
      </c>
      <c r="AF330" s="34">
        <v>4.6500000000000004</v>
      </c>
      <c r="AG330" s="34">
        <v>148.050003</v>
      </c>
      <c r="AH330" s="34">
        <v>39.220730000000003</v>
      </c>
      <c r="AI330" s="34">
        <v>77.799216999999999</v>
      </c>
      <c r="AJ330" s="34">
        <v>10.047573</v>
      </c>
      <c r="AK330" s="34">
        <v>17.23</v>
      </c>
      <c r="AL330" s="34">
        <v>1.6419999999999999</v>
      </c>
      <c r="AM330" s="34">
        <v>26.336735000000001</v>
      </c>
      <c r="AN330" s="34">
        <v>18.899999999999999</v>
      </c>
      <c r="AO330" s="34">
        <v>60.720001000000003</v>
      </c>
      <c r="AP330" s="34">
        <v>5.62</v>
      </c>
      <c r="AQ330" s="34">
        <v>12.56</v>
      </c>
      <c r="AR330" s="34">
        <v>5.75</v>
      </c>
      <c r="AS330" s="34">
        <v>48.787593999999999</v>
      </c>
      <c r="AT330" s="34">
        <v>10.609168</v>
      </c>
      <c r="AU330" s="34">
        <v>18.360001</v>
      </c>
      <c r="AV330" s="34">
        <v>14.47146</v>
      </c>
      <c r="AW330" s="34">
        <v>26.465858000000001</v>
      </c>
      <c r="AX330" s="34">
        <v>16.82</v>
      </c>
      <c r="AY330" s="34">
        <v>15.7</v>
      </c>
      <c r="AZ330" s="34">
        <v>55.290000999999997</v>
      </c>
      <c r="BA330" s="34">
        <v>44.189999</v>
      </c>
      <c r="BB330" s="34">
        <v>28.494454999999999</v>
      </c>
      <c r="BC330" s="34">
        <v>25.054991000000001</v>
      </c>
      <c r="BD330" s="34"/>
      <c r="BE330" s="38"/>
      <c r="BF330" s="41">
        <f t="shared" si="275"/>
        <v>-1.1545990997060796E-2</v>
      </c>
      <c r="BG330" s="41">
        <f t="shared" si="276"/>
        <v>2.141432686532703E-2</v>
      </c>
      <c r="BH330" s="41"/>
      <c r="BI330" s="41">
        <f t="shared" si="277"/>
        <v>3.6673322849388582E-2</v>
      </c>
      <c r="BJ330" s="41">
        <f t="shared" si="278"/>
        <v>2.6425173130288637E-2</v>
      </c>
      <c r="BK330" s="41">
        <f t="shared" si="279"/>
        <v>-3.1490350221536883E-3</v>
      </c>
      <c r="BL330" s="41">
        <f t="shared" si="280"/>
        <v>-1.8298606753882683E-3</v>
      </c>
      <c r="BM330" s="41">
        <f t="shared" si="281"/>
        <v>-8.2229791804319923E-3</v>
      </c>
      <c r="BN330" s="41">
        <f t="shared" si="282"/>
        <v>6.4705628029224554E-2</v>
      </c>
      <c r="BO330" s="41">
        <f t="shared" si="283"/>
        <v>3.0483016725075966E-2</v>
      </c>
      <c r="BP330" s="41">
        <f t="shared" si="284"/>
        <v>3.2669645548164171E-2</v>
      </c>
      <c r="BQ330" s="41">
        <f t="shared" si="285"/>
        <v>-2.9576986985458523E-2</v>
      </c>
      <c r="BR330" s="41">
        <f t="shared" si="286"/>
        <v>4.1407729214022722E-3</v>
      </c>
      <c r="BS330" s="41">
        <f t="shared" si="287"/>
        <v>-3.4512052305143745E-2</v>
      </c>
      <c r="BT330" s="41">
        <f t="shared" si="288"/>
        <v>-9.6011815832029359E-3</v>
      </c>
      <c r="BU330" s="41">
        <f t="shared" si="289"/>
        <v>-7.9935941761991782E-3</v>
      </c>
      <c r="BV330" s="41">
        <f t="shared" si="290"/>
        <v>-9.886555549317123E-4</v>
      </c>
      <c r="BW330" s="41">
        <f t="shared" si="291"/>
        <v>2.6545406770044441E-4</v>
      </c>
      <c r="BX330" s="41"/>
      <c r="BY330" s="41"/>
      <c r="BZ330" s="41">
        <f t="shared" si="292"/>
        <v>9.2377040628042577E-3</v>
      </c>
      <c r="CA330" s="41">
        <f t="shared" si="293"/>
        <v>-1.898701673349246E-2</v>
      </c>
      <c r="CB330" s="41">
        <f t="shared" si="294"/>
        <v>-3.9547417361278049E-3</v>
      </c>
      <c r="CC330" s="41">
        <f t="shared" si="295"/>
        <v>-7.8210872669113381E-4</v>
      </c>
      <c r="CD330" s="41">
        <f t="shared" si="296"/>
        <v>-1.6446799710179143E-2</v>
      </c>
      <c r="CE330" s="41">
        <f t="shared" si="297"/>
        <v>1.4024435789594255E-2</v>
      </c>
      <c r="CF330" s="41">
        <f t="shared" si="298"/>
        <v>-1.6251951403383751E-2</v>
      </c>
      <c r="CG330" s="41">
        <f t="shared" si="274"/>
        <v>2.4460297570160671E-2</v>
      </c>
      <c r="CH330" s="41">
        <f t="shared" si="299"/>
        <v>-3.5831182227981403E-3</v>
      </c>
      <c r="CI330" s="41">
        <f t="shared" si="300"/>
        <v>-2.1329077666940258E-2</v>
      </c>
      <c r="CJ330" s="41">
        <f t="shared" si="301"/>
        <v>2.1528533611010927E-3</v>
      </c>
      <c r="CK330" s="41">
        <f t="shared" si="302"/>
        <v>-9.4117938453187715E-3</v>
      </c>
      <c r="CL330" s="41">
        <f t="shared" si="303"/>
        <v>-2.80160350791248E-3</v>
      </c>
      <c r="CM330" s="41">
        <f t="shared" si="304"/>
        <v>5.8015591360314877E-3</v>
      </c>
      <c r="CN330" s="41">
        <f t="shared" si="305"/>
        <v>5.7076799567553307E-2</v>
      </c>
      <c r="CO330" s="41">
        <f t="shared" si="306"/>
        <v>1.3438706483622302E-2</v>
      </c>
      <c r="CP330" s="41">
        <f t="shared" si="307"/>
        <v>1.2187691941294254E-3</v>
      </c>
      <c r="CQ330" s="41">
        <f t="shared" si="308"/>
        <v>3.8376697808037161E-3</v>
      </c>
      <c r="CR330" s="41">
        <f t="shared" si="309"/>
        <v>-5.2770571008438931E-3</v>
      </c>
      <c r="CS330" s="41">
        <f t="shared" si="310"/>
        <v>-1.6925062689120503E-3</v>
      </c>
      <c r="CT330" s="41">
        <f t="shared" si="311"/>
        <v>-3.8399132934535909E-2</v>
      </c>
      <c r="CU330" s="41">
        <f t="shared" si="312"/>
        <v>1.5242974635656291E-2</v>
      </c>
      <c r="CV330" s="41">
        <f t="shared" si="313"/>
        <v>-3.2509278565294508E-2</v>
      </c>
      <c r="CW330" s="41">
        <f t="shared" si="314"/>
        <v>1.011141592217148E-2</v>
      </c>
      <c r="CX330" s="41">
        <f t="shared" si="315"/>
        <v>-2.1035136705797975E-2</v>
      </c>
      <c r="CY330" s="41">
        <f t="shared" si="316"/>
        <v>-3.1101700897667318E-2</v>
      </c>
      <c r="CZ330" s="41">
        <f t="shared" si="317"/>
        <v>8.4388054004003021E-3</v>
      </c>
      <c r="DA330" s="41">
        <f t="shared" si="318"/>
        <v>-7.340184644554818E-3</v>
      </c>
      <c r="DB330" s="41">
        <f t="shared" si="319"/>
        <v>4.7675894834729267E-3</v>
      </c>
      <c r="DC330" s="41">
        <f t="shared" si="320"/>
        <v>2.7115928615887956E-2</v>
      </c>
      <c r="DD330" s="41">
        <f t="shared" si="321"/>
        <v>6.168379388302214E-3</v>
      </c>
      <c r="DE330" s="41">
        <f t="shared" si="322"/>
        <v>5.5362927226897778E-2</v>
      </c>
      <c r="DF330" s="41">
        <f t="shared" si="323"/>
        <v>-7.298027846839715E-3</v>
      </c>
      <c r="DG330" s="41">
        <f t="shared" si="324"/>
        <v>-1.6403111872678022E-2</v>
      </c>
      <c r="DH330" s="41"/>
    </row>
    <row r="331" spans="1:112">
      <c r="A331" s="43">
        <v>42326</v>
      </c>
      <c r="B331" s="34">
        <v>8.43</v>
      </c>
      <c r="C331" s="34">
        <v>7.8307180000000001</v>
      </c>
      <c r="D331" s="34"/>
      <c r="E331" s="34">
        <v>13.22</v>
      </c>
      <c r="F331" s="34">
        <v>453.60000600000001</v>
      </c>
      <c r="G331" s="34">
        <v>43.468013999999997</v>
      </c>
      <c r="H331" s="34">
        <v>10.96139</v>
      </c>
      <c r="I331" s="34">
        <v>10.7</v>
      </c>
      <c r="J331" s="34">
        <v>398.021637</v>
      </c>
      <c r="K331" s="34">
        <v>0.84</v>
      </c>
      <c r="L331" s="34">
        <v>69.970000999999996</v>
      </c>
      <c r="M331" s="34">
        <v>31.48</v>
      </c>
      <c r="N331" s="34">
        <v>38.411113999999998</v>
      </c>
      <c r="O331" s="34">
        <v>6.54</v>
      </c>
      <c r="P331" s="34">
        <v>27.5</v>
      </c>
      <c r="Q331" s="34">
        <v>16.309999000000001</v>
      </c>
      <c r="R331" s="34">
        <v>40.580002</v>
      </c>
      <c r="S331" s="34">
        <v>71.225182000000004</v>
      </c>
      <c r="T331" s="34"/>
      <c r="U331" s="34"/>
      <c r="V331" s="34">
        <v>4.1182049999999997</v>
      </c>
      <c r="W331" s="34">
        <v>34.419998</v>
      </c>
      <c r="X331" s="34">
        <v>27.969999000000001</v>
      </c>
      <c r="Y331" s="34">
        <v>12.493755</v>
      </c>
      <c r="Z331" s="34">
        <v>28.546785</v>
      </c>
      <c r="AA331" s="34">
        <v>74.566833000000003</v>
      </c>
      <c r="AB331" s="34">
        <v>35.805317000000002</v>
      </c>
      <c r="AC331" s="34">
        <v>10.73</v>
      </c>
      <c r="AD331" s="34">
        <v>67.029999000000004</v>
      </c>
      <c r="AE331" s="34">
        <v>25.748732</v>
      </c>
      <c r="AF331" s="34">
        <v>4.71</v>
      </c>
      <c r="AG331" s="34">
        <v>147.699997</v>
      </c>
      <c r="AH331" s="34">
        <v>40.018528000000003</v>
      </c>
      <c r="AI331" s="34">
        <v>78.748221999999998</v>
      </c>
      <c r="AJ331" s="34" t="s">
        <v>193</v>
      </c>
      <c r="AK331" s="34">
        <v>16.77</v>
      </c>
      <c r="AL331" s="34">
        <v>1.55</v>
      </c>
      <c r="AM331" s="34">
        <v>26.263370999999999</v>
      </c>
      <c r="AN331" s="34">
        <v>19.5</v>
      </c>
      <c r="AO331" s="34">
        <v>61.240001999999997</v>
      </c>
      <c r="AP331" s="34">
        <v>5.74</v>
      </c>
      <c r="AQ331" s="34">
        <v>12.41</v>
      </c>
      <c r="AR331" s="34">
        <v>5.85</v>
      </c>
      <c r="AS331" s="34">
        <v>47.462367999999998</v>
      </c>
      <c r="AT331" s="34">
        <v>10.656155</v>
      </c>
      <c r="AU331" s="34">
        <v>18.309999000000001</v>
      </c>
      <c r="AV331" s="34">
        <v>14.686614000000001</v>
      </c>
      <c r="AW331" s="34">
        <v>26.338698999999998</v>
      </c>
      <c r="AX331" s="34">
        <v>16.84</v>
      </c>
      <c r="AY331" s="34">
        <v>16.200001</v>
      </c>
      <c r="AZ331" s="34">
        <v>54.779998999999997</v>
      </c>
      <c r="BA331" s="34">
        <v>45.029998999999997</v>
      </c>
      <c r="BB331" s="34">
        <v>29.120598000000001</v>
      </c>
      <c r="BC331" s="34">
        <v>24.804441000000001</v>
      </c>
      <c r="BD331" s="34"/>
      <c r="BE331" s="38"/>
      <c r="BF331" s="41">
        <f t="shared" si="275"/>
        <v>8.410392864850838E-2</v>
      </c>
      <c r="BG331" s="41">
        <f t="shared" si="276"/>
        <v>-1.1078255839568991E-2</v>
      </c>
      <c r="BH331" s="41"/>
      <c r="BI331" s="41">
        <f t="shared" si="277"/>
        <v>-8.28629976707701E-3</v>
      </c>
      <c r="BJ331" s="41">
        <f t="shared" si="278"/>
        <v>1.9591049683100412E-2</v>
      </c>
      <c r="BK331" s="41">
        <f t="shared" si="279"/>
        <v>-1.4187569313010099E-2</v>
      </c>
      <c r="BL331" s="41">
        <f t="shared" si="280"/>
        <v>9.1158197069049762E-3</v>
      </c>
      <c r="BM331" s="41">
        <f t="shared" si="281"/>
        <v>-1.8519047767237642E-2</v>
      </c>
      <c r="BN331" s="41">
        <f t="shared" si="282"/>
        <v>-4.8790188456218568E-2</v>
      </c>
      <c r="BO331" s="41">
        <f t="shared" si="283"/>
        <v>-3.0483016725075879E-2</v>
      </c>
      <c r="BP331" s="41">
        <f t="shared" si="284"/>
        <v>8.4679947481686082E-3</v>
      </c>
      <c r="BQ331" s="41">
        <f t="shared" si="285"/>
        <v>-1.5758283856605729E-2</v>
      </c>
      <c r="BR331" s="41">
        <f t="shared" si="286"/>
        <v>-1.2161215733398499E-3</v>
      </c>
      <c r="BS331" s="41">
        <f t="shared" si="287"/>
        <v>-1.5278841780531757E-3</v>
      </c>
      <c r="BT331" s="41">
        <f t="shared" si="288"/>
        <v>2.0202670211768706E-2</v>
      </c>
      <c r="BU331" s="41">
        <f t="shared" si="289"/>
        <v>-0.13621031965117567</v>
      </c>
      <c r="BV331" s="41">
        <f t="shared" si="290"/>
        <v>3.4560142587514043E-3</v>
      </c>
      <c r="BW331" s="41">
        <f t="shared" si="291"/>
        <v>3.5772344870335176E-3</v>
      </c>
      <c r="BX331" s="41"/>
      <c r="BY331" s="41"/>
      <c r="BZ331" s="41">
        <f t="shared" si="292"/>
        <v>2.0478499525192366E-2</v>
      </c>
      <c r="CA331" s="41">
        <f t="shared" si="293"/>
        <v>1.4927776540091947E-2</v>
      </c>
      <c r="CB331" s="41">
        <f t="shared" si="294"/>
        <v>7.5363358226720007E-3</v>
      </c>
      <c r="CC331" s="41">
        <f t="shared" si="295"/>
        <v>1.5660874800337472E-3</v>
      </c>
      <c r="CD331" s="41">
        <f t="shared" si="296"/>
        <v>1.1774995625899188E-2</v>
      </c>
      <c r="CE331" s="41">
        <f t="shared" si="297"/>
        <v>-8.7421479709978052E-3</v>
      </c>
      <c r="CF331" s="41">
        <f t="shared" si="298"/>
        <v>-2.9113305286741975E-3</v>
      </c>
      <c r="CG331" s="41">
        <f t="shared" si="274"/>
        <v>-2.3508369844778648E-2</v>
      </c>
      <c r="CH331" s="41">
        <f t="shared" si="299"/>
        <v>2.539369502594876E-3</v>
      </c>
      <c r="CI331" s="41">
        <f t="shared" si="300"/>
        <v>4.0761342887423765E-2</v>
      </c>
      <c r="CJ331" s="41">
        <f t="shared" si="301"/>
        <v>1.282068842906125E-2</v>
      </c>
      <c r="CK331" s="41">
        <f t="shared" si="302"/>
        <v>-2.3669055851328561E-3</v>
      </c>
      <c r="CL331" s="41">
        <f t="shared" si="303"/>
        <v>2.013711332237534E-2</v>
      </c>
      <c r="CM331" s="41">
        <f t="shared" si="304"/>
        <v>1.2124332806734217E-2</v>
      </c>
      <c r="CN331" s="41">
        <f t="shared" ref="CN331:CN355" si="325">LN(AJ363/AJ362)</f>
        <v>-4.1878714579127771E-2</v>
      </c>
      <c r="CO331" s="41">
        <f t="shared" si="306"/>
        <v>-2.7060474704720852E-2</v>
      </c>
      <c r="CP331" s="41">
        <f t="shared" si="307"/>
        <v>-5.7660080099081176E-2</v>
      </c>
      <c r="CQ331" s="41">
        <f t="shared" si="308"/>
        <v>-2.7895018908288003E-3</v>
      </c>
      <c r="CR331" s="41">
        <f t="shared" si="309"/>
        <v>3.125254350410453E-2</v>
      </c>
      <c r="CS331" s="41">
        <f t="shared" si="310"/>
        <v>8.5274538914629824E-3</v>
      </c>
      <c r="CT331" s="41">
        <f t="shared" si="311"/>
        <v>2.1127546425875277E-2</v>
      </c>
      <c r="CU331" s="41">
        <f t="shared" si="312"/>
        <v>-1.2014561823536858E-2</v>
      </c>
      <c r="CV331" s="41">
        <f t="shared" si="313"/>
        <v>1.7241806434505954E-2</v>
      </c>
      <c r="CW331" s="41">
        <f t="shared" si="314"/>
        <v>-2.7538914816865132E-2</v>
      </c>
      <c r="CX331" s="41">
        <f t="shared" si="315"/>
        <v>4.4191265250141084E-3</v>
      </c>
      <c r="CY331" s="41">
        <f t="shared" si="316"/>
        <v>-2.7271355871205114E-3</v>
      </c>
      <c r="CZ331" s="41">
        <f t="shared" si="317"/>
        <v>1.475803271659791E-2</v>
      </c>
      <c r="DA331" s="41">
        <f t="shared" si="318"/>
        <v>-4.8162224255848809E-3</v>
      </c>
      <c r="DB331" s="41">
        <f t="shared" si="319"/>
        <v>1.1883542693787133E-3</v>
      </c>
      <c r="DC331" s="41">
        <f t="shared" si="320"/>
        <v>3.1350591612469288E-2</v>
      </c>
      <c r="DD331" s="41">
        <f t="shared" si="321"/>
        <v>-9.2669328562002759E-3</v>
      </c>
      <c r="DE331" s="41">
        <f t="shared" si="322"/>
        <v>1.8830415592968601E-2</v>
      </c>
      <c r="DF331" s="41">
        <f t="shared" si="323"/>
        <v>2.173625189034523E-2</v>
      </c>
      <c r="DG331" s="41">
        <f t="shared" si="324"/>
        <v>-1.0050339481884012E-2</v>
      </c>
      <c r="DH331" s="41"/>
    </row>
    <row r="332" spans="1:112">
      <c r="A332" s="43">
        <v>42327</v>
      </c>
      <c r="B332" s="34">
        <v>8.4600000000000009</v>
      </c>
      <c r="C332" s="34">
        <v>7.9045300000000003</v>
      </c>
      <c r="D332" s="34"/>
      <c r="E332" s="34">
        <v>12.58</v>
      </c>
      <c r="F332" s="34">
        <v>466.79998799999998</v>
      </c>
      <c r="G332" s="34">
        <v>43.718311</v>
      </c>
      <c r="H332" s="34">
        <v>10.891762999999999</v>
      </c>
      <c r="I332" s="34">
        <v>10.51</v>
      </c>
      <c r="J332" s="34">
        <v>392.78448500000002</v>
      </c>
      <c r="K332" s="34">
        <v>0.83</v>
      </c>
      <c r="L332" s="34">
        <v>69.730002999999996</v>
      </c>
      <c r="M332" s="34">
        <v>32.07</v>
      </c>
      <c r="N332" s="34">
        <v>38.074584999999999</v>
      </c>
      <c r="O332" s="34">
        <v>6.5</v>
      </c>
      <c r="P332" s="34">
        <v>28.15</v>
      </c>
      <c r="Q332" s="34">
        <v>16.760000000000002</v>
      </c>
      <c r="R332" s="34">
        <v>39.400002000000001</v>
      </c>
      <c r="S332" s="34">
        <v>70.922905</v>
      </c>
      <c r="T332" s="34"/>
      <c r="U332" s="34"/>
      <c r="V332" s="34">
        <v>4.0625549999999997</v>
      </c>
      <c r="W332" s="34">
        <v>34.060001</v>
      </c>
      <c r="X332" s="34">
        <v>28.25</v>
      </c>
      <c r="Y332" s="34">
        <v>12.483979</v>
      </c>
      <c r="Z332" s="34">
        <v>28.947797999999999</v>
      </c>
      <c r="AA332" s="34">
        <v>74.494079999999997</v>
      </c>
      <c r="AB332" s="34">
        <v>35.966647999999999</v>
      </c>
      <c r="AC332" s="34">
        <v>10.94</v>
      </c>
      <c r="AD332" s="34">
        <v>66.709998999999996</v>
      </c>
      <c r="AE332" s="34">
        <v>25.412147999999998</v>
      </c>
      <c r="AF332" s="34">
        <v>4.57</v>
      </c>
      <c r="AG332" s="34">
        <v>143.5</v>
      </c>
      <c r="AH332" s="34">
        <v>39.935997</v>
      </c>
      <c r="AI332" s="34">
        <v>78.288398999999998</v>
      </c>
      <c r="AJ332" s="34" t="s">
        <v>193</v>
      </c>
      <c r="AK332" s="34">
        <v>17.010000000000002</v>
      </c>
      <c r="AL332" s="34">
        <v>1.55</v>
      </c>
      <c r="AM332" s="34">
        <v>26.263370999999999</v>
      </c>
      <c r="AN332" s="34">
        <v>20.5</v>
      </c>
      <c r="AO332" s="34">
        <v>61.474285000000002</v>
      </c>
      <c r="AP332" s="34">
        <v>5.72</v>
      </c>
      <c r="AQ332" s="34">
        <v>12</v>
      </c>
      <c r="AR332" s="34">
        <v>5.56</v>
      </c>
      <c r="AS332" s="34">
        <v>48.738506000000001</v>
      </c>
      <c r="AT332" s="34">
        <v>10.646758</v>
      </c>
      <c r="AU332" s="34">
        <v>17.75</v>
      </c>
      <c r="AV332" s="34">
        <v>14.65855</v>
      </c>
      <c r="AW332" s="34">
        <v>25.863976000000001</v>
      </c>
      <c r="AX332" s="34">
        <v>16.899999999999999</v>
      </c>
      <c r="AY332" s="34">
        <v>15.79</v>
      </c>
      <c r="AZ332" s="34">
        <v>54.23</v>
      </c>
      <c r="BA332" s="34">
        <v>45.349997999999999</v>
      </c>
      <c r="BB332" s="34">
        <v>29.150414999999999</v>
      </c>
      <c r="BC332" s="34">
        <v>24.929714000000001</v>
      </c>
      <c r="BD332" s="34"/>
      <c r="BE332" s="38"/>
      <c r="BF332" s="41">
        <f t="shared" si="275"/>
        <v>3.5524016043679218E-3</v>
      </c>
      <c r="BG332" s="41">
        <f t="shared" si="276"/>
        <v>9.3818084595746858E-3</v>
      </c>
      <c r="BH332" s="41"/>
      <c r="BI332" s="41">
        <f t="shared" si="277"/>
        <v>-4.9622583151245792E-2</v>
      </c>
      <c r="BJ332" s="41">
        <f t="shared" si="278"/>
        <v>2.8685109064404121E-2</v>
      </c>
      <c r="BK332" s="41">
        <f t="shared" si="279"/>
        <v>5.741673080591302E-3</v>
      </c>
      <c r="BL332" s="41">
        <f t="shared" si="280"/>
        <v>-6.3722828102596007E-3</v>
      </c>
      <c r="BM332" s="41">
        <f t="shared" si="281"/>
        <v>-1.7916556579000723E-2</v>
      </c>
      <c r="BN332" s="41">
        <f t="shared" si="282"/>
        <v>-1.3245290900639035E-2</v>
      </c>
      <c r="BO332" s="41">
        <f t="shared" si="283"/>
        <v>-1.1976191046715649E-2</v>
      </c>
      <c r="BP332" s="41">
        <f t="shared" si="284"/>
        <v>-3.4359087936370906E-3</v>
      </c>
      <c r="BQ332" s="41">
        <f t="shared" si="285"/>
        <v>1.8568590155861139E-2</v>
      </c>
      <c r="BR332" s="41">
        <f t="shared" si="286"/>
        <v>-8.7998456196317163E-3</v>
      </c>
      <c r="BS332" s="41">
        <f t="shared" si="287"/>
        <v>-6.134988567515944E-3</v>
      </c>
      <c r="BT332" s="41">
        <f t="shared" si="288"/>
        <v>2.3361349913173818E-2</v>
      </c>
      <c r="BU332" s="41">
        <f t="shared" si="289"/>
        <v>2.7216739733094936E-2</v>
      </c>
      <c r="BV332" s="41">
        <f t="shared" si="290"/>
        <v>-2.9509516617721568E-2</v>
      </c>
      <c r="BW332" s="41">
        <f t="shared" si="291"/>
        <v>-4.2529936492347424E-3</v>
      </c>
      <c r="BX332" s="41"/>
      <c r="BY332" s="41"/>
      <c r="BZ332" s="41">
        <f t="shared" si="292"/>
        <v>-1.3605302788096916E-2</v>
      </c>
      <c r="CA332" s="41">
        <f t="shared" si="293"/>
        <v>-1.0514028083144425E-2</v>
      </c>
      <c r="CB332" s="41">
        <f t="shared" si="294"/>
        <v>9.9609861311742241E-3</v>
      </c>
      <c r="CC332" s="41">
        <f t="shared" si="295"/>
        <v>-7.8277721263096418E-4</v>
      </c>
      <c r="CD332" s="41">
        <f t="shared" si="296"/>
        <v>1.3949818645958952E-2</v>
      </c>
      <c r="CE332" s="41">
        <f t="shared" si="297"/>
        <v>-9.7615135064986361E-4</v>
      </c>
      <c r="CF332" s="41">
        <f t="shared" si="298"/>
        <v>4.4956626649809549E-3</v>
      </c>
      <c r="CG332" s="41">
        <f t="shared" si="274"/>
        <v>4.7460933892557594E-3</v>
      </c>
      <c r="CH332" s="41">
        <f t="shared" si="299"/>
        <v>-4.785413720005632E-3</v>
      </c>
      <c r="CI332" s="41">
        <f t="shared" si="300"/>
        <v>-1.3158055771360951E-2</v>
      </c>
      <c r="CJ332" s="41">
        <f t="shared" si="301"/>
        <v>-3.0174703122212928E-2</v>
      </c>
      <c r="CK332" s="41">
        <f t="shared" si="302"/>
        <v>-2.8848134026215933E-2</v>
      </c>
      <c r="CL332" s="41">
        <f t="shared" si="303"/>
        <v>-2.0644492431647638E-3</v>
      </c>
      <c r="CM332" s="41">
        <f t="shared" si="304"/>
        <v>-5.8562685727788838E-3</v>
      </c>
      <c r="CN332" s="41">
        <f t="shared" si="325"/>
        <v>4.0956472369617948E-2</v>
      </c>
      <c r="CO332" s="41">
        <f t="shared" si="306"/>
        <v>1.4209830572653003E-2</v>
      </c>
      <c r="CP332" s="41">
        <f t="shared" si="307"/>
        <v>0</v>
      </c>
      <c r="CQ332" s="41">
        <f t="shared" si="308"/>
        <v>0</v>
      </c>
      <c r="CR332" s="41">
        <f t="shared" si="309"/>
        <v>5.0010420574661416E-2</v>
      </c>
      <c r="CS332" s="41">
        <f t="shared" si="310"/>
        <v>3.8183538425381252E-3</v>
      </c>
      <c r="CT332" s="41">
        <f t="shared" si="311"/>
        <v>-3.4904049397686022E-3</v>
      </c>
      <c r="CU332" s="41">
        <f t="shared" si="312"/>
        <v>-3.3595949428515549E-2</v>
      </c>
      <c r="CV332" s="41">
        <f t="shared" si="313"/>
        <v>-5.0843552981274166E-2</v>
      </c>
      <c r="CW332" s="41">
        <f t="shared" si="314"/>
        <v>2.6532250874692374E-2</v>
      </c>
      <c r="CX332" s="41">
        <f t="shared" si="315"/>
        <v>-8.8222682123264033E-4</v>
      </c>
      <c r="CY332" s="41">
        <f t="shared" si="316"/>
        <v>-3.1061788150028673E-2</v>
      </c>
      <c r="CZ332" s="41">
        <f t="shared" si="317"/>
        <v>-1.912683708680727E-3</v>
      </c>
      <c r="DA332" s="41">
        <f t="shared" si="318"/>
        <v>-1.8188190044449486E-2</v>
      </c>
      <c r="DB332" s="41">
        <f t="shared" si="319"/>
        <v>3.5566131148470209E-3</v>
      </c>
      <c r="DC332" s="41">
        <f t="shared" si="320"/>
        <v>-2.5634475699180898E-2</v>
      </c>
      <c r="DD332" s="41">
        <f t="shared" si="321"/>
        <v>-1.0090884727125131E-2</v>
      </c>
      <c r="DE332" s="41">
        <f t="shared" si="322"/>
        <v>7.0812203536487163E-3</v>
      </c>
      <c r="DF332" s="41">
        <f t="shared" si="323"/>
        <v>1.0233905699339571E-3</v>
      </c>
      <c r="DG332" s="41">
        <f t="shared" si="324"/>
        <v>5.0377156277189314E-3</v>
      </c>
      <c r="DH332" s="41"/>
    </row>
    <row r="333" spans="1:112">
      <c r="A333" s="43">
        <v>42328</v>
      </c>
      <c r="B333" s="34">
        <v>8.7100000000000009</v>
      </c>
      <c r="C333" s="34">
        <v>7.891108</v>
      </c>
      <c r="D333" s="34"/>
      <c r="E333" s="34">
        <v>12</v>
      </c>
      <c r="F333" s="34">
        <v>11.62</v>
      </c>
      <c r="G333" s="34">
        <v>43.319698000000002</v>
      </c>
      <c r="H333" s="34">
        <v>10.90171</v>
      </c>
      <c r="I333" s="34">
        <v>10.39</v>
      </c>
      <c r="J333" s="34">
        <v>402.21133400000002</v>
      </c>
      <c r="K333" s="34">
        <v>0.79700000000000004</v>
      </c>
      <c r="L333" s="34">
        <v>72.849997999999999</v>
      </c>
      <c r="M333" s="34">
        <v>32.099997999999999</v>
      </c>
      <c r="N333" s="34">
        <v>38.233500999999997</v>
      </c>
      <c r="O333" s="34">
        <v>6.54</v>
      </c>
      <c r="P333" s="34">
        <v>29.030000999999999</v>
      </c>
      <c r="Q333" s="34">
        <v>16.629999000000002</v>
      </c>
      <c r="R333" s="34">
        <v>39.299999</v>
      </c>
      <c r="S333" s="34">
        <v>71.196854000000002</v>
      </c>
      <c r="T333" s="34"/>
      <c r="U333" s="34"/>
      <c r="V333" s="34">
        <v>3.9419759999999999</v>
      </c>
      <c r="W333" s="34">
        <v>33.909999999999997</v>
      </c>
      <c r="X333" s="34">
        <v>27.9</v>
      </c>
      <c r="Y333" s="34">
        <v>12.171144999999999</v>
      </c>
      <c r="Z333" s="34">
        <v>29.098178999999998</v>
      </c>
      <c r="AA333" s="34">
        <v>71.504135000000005</v>
      </c>
      <c r="AB333" s="34">
        <v>35.938183000000002</v>
      </c>
      <c r="AC333" s="34">
        <v>11.14</v>
      </c>
      <c r="AD333" s="34">
        <v>68.620002999999997</v>
      </c>
      <c r="AE333" s="34">
        <v>25.421495</v>
      </c>
      <c r="AF333" s="34">
        <v>4.42</v>
      </c>
      <c r="AG333" s="34">
        <v>141.75</v>
      </c>
      <c r="AH333" s="34">
        <v>39.440807</v>
      </c>
      <c r="AI333" s="34">
        <v>76.527350999999996</v>
      </c>
      <c r="AJ333" s="34" t="s">
        <v>193</v>
      </c>
      <c r="AK333" s="34">
        <v>17</v>
      </c>
      <c r="AL333" s="34">
        <v>1.5980000000000001</v>
      </c>
      <c r="AM333" s="34">
        <v>26.345907</v>
      </c>
      <c r="AN333" s="34">
        <v>19.100000000000001</v>
      </c>
      <c r="AO333" s="34">
        <v>61.610000999999997</v>
      </c>
      <c r="AP333" s="34">
        <v>5.7</v>
      </c>
      <c r="AQ333" s="34">
        <v>11.97</v>
      </c>
      <c r="AR333" s="34">
        <v>5.23</v>
      </c>
      <c r="AS333" s="34">
        <v>48.640343000000001</v>
      </c>
      <c r="AT333" s="34">
        <v>10.637359999999999</v>
      </c>
      <c r="AU333" s="34">
        <v>17.57</v>
      </c>
      <c r="AV333" s="34">
        <v>14.508877999999999</v>
      </c>
      <c r="AW333" s="34">
        <v>26.041998</v>
      </c>
      <c r="AX333" s="34">
        <v>16.899999999999999</v>
      </c>
      <c r="AY333" s="34">
        <v>15.01</v>
      </c>
      <c r="AZ333" s="34">
        <v>54.040000999999997</v>
      </c>
      <c r="BA333" s="34">
        <v>44.110000999999997</v>
      </c>
      <c r="BB333" s="34">
        <v>29.021211999999998</v>
      </c>
      <c r="BC333" s="34">
        <v>25.11281</v>
      </c>
      <c r="BD333" s="34"/>
      <c r="BE333" s="38"/>
      <c r="BF333" s="41">
        <f t="shared" si="275"/>
        <v>2.9122617246279611E-2</v>
      </c>
      <c r="BG333" s="41">
        <f t="shared" si="276"/>
        <v>-1.6994569298688738E-3</v>
      </c>
      <c r="BH333" s="41"/>
      <c r="BI333" s="41">
        <f t="shared" si="277"/>
        <v>-4.7201601484294142E-2</v>
      </c>
      <c r="BJ333" s="41">
        <f t="shared" si="278"/>
        <v>-3.6931731232816944</v>
      </c>
      <c r="BK333" s="41">
        <f t="shared" si="279"/>
        <v>-9.1595796244725702E-3</v>
      </c>
      <c r="BL333" s="41">
        <f t="shared" si="280"/>
        <v>9.1284217900659045E-4</v>
      </c>
      <c r="BM333" s="41">
        <f t="shared" si="281"/>
        <v>-1.1483379777723714E-2</v>
      </c>
      <c r="BN333" s="41">
        <f t="shared" si="282"/>
        <v>2.3716579723727368E-2</v>
      </c>
      <c r="BO333" s="41">
        <f t="shared" si="283"/>
        <v>-4.0571022000428461E-2</v>
      </c>
      <c r="BP333" s="41">
        <f t="shared" si="284"/>
        <v>4.3771820931534151E-2</v>
      </c>
      <c r="BQ333" s="41">
        <f t="shared" si="285"/>
        <v>9.3495412560879094E-4</v>
      </c>
      <c r="BR333" s="41">
        <f t="shared" si="286"/>
        <v>4.1651216292504034E-3</v>
      </c>
      <c r="BS333" s="41">
        <f t="shared" si="287"/>
        <v>6.1349885675159293E-3</v>
      </c>
      <c r="BT333" s="41">
        <f t="shared" si="288"/>
        <v>3.0782457897962169E-2</v>
      </c>
      <c r="BU333" s="41">
        <f t="shared" si="289"/>
        <v>-7.7868619813935558E-3</v>
      </c>
      <c r="BV333" s="41">
        <f t="shared" si="290"/>
        <v>-2.5413736353855874E-3</v>
      </c>
      <c r="BW333" s="41">
        <f t="shared" si="291"/>
        <v>3.8551900344406145E-3</v>
      </c>
      <c r="BX333" s="41"/>
      <c r="BY333" s="41"/>
      <c r="BZ333" s="41">
        <f t="shared" si="292"/>
        <v>-3.0129965593816223E-2</v>
      </c>
      <c r="CA333" s="41">
        <f t="shared" si="293"/>
        <v>-4.413748456947658E-3</v>
      </c>
      <c r="CB333" s="41">
        <f t="shared" si="294"/>
        <v>-1.2466768765130047E-2</v>
      </c>
      <c r="CC333" s="41">
        <f t="shared" si="295"/>
        <v>-2.5378155867476666E-2</v>
      </c>
      <c r="CD333" s="41">
        <f t="shared" si="296"/>
        <v>5.1814559498525653E-3</v>
      </c>
      <c r="CE333" s="41">
        <f t="shared" si="297"/>
        <v>-4.0964378945328193E-2</v>
      </c>
      <c r="CF333" s="41">
        <f t="shared" si="298"/>
        <v>-7.9174100240767681E-4</v>
      </c>
      <c r="CG333" s="41">
        <f t="shared" si="274"/>
        <v>1.5037877364540502E-2</v>
      </c>
      <c r="CH333" s="41">
        <f t="shared" si="299"/>
        <v>2.8229229418167433E-2</v>
      </c>
      <c r="CI333" s="41">
        <f t="shared" si="300"/>
        <v>3.6774858356461226E-4</v>
      </c>
      <c r="CJ333" s="41">
        <f t="shared" si="301"/>
        <v>-3.3373508816506636E-2</v>
      </c>
      <c r="CK333" s="41">
        <f t="shared" si="302"/>
        <v>-1.2270092591814359E-2</v>
      </c>
      <c r="CL333" s="41">
        <f t="shared" si="303"/>
        <v>-1.2477106641219329E-2</v>
      </c>
      <c r="CM333" s="41">
        <f t="shared" si="304"/>
        <v>-2.2751224754459246E-2</v>
      </c>
      <c r="CN333" s="41">
        <f t="shared" si="325"/>
        <v>-4.2880494461127308E-2</v>
      </c>
      <c r="CO333" s="41">
        <f t="shared" si="306"/>
        <v>-5.8806235155440634E-4</v>
      </c>
      <c r="CP333" s="41">
        <f t="shared" si="307"/>
        <v>3.0497916412927706E-2</v>
      </c>
      <c r="CQ333" s="41">
        <f t="shared" si="308"/>
        <v>3.1377000731701286E-3</v>
      </c>
      <c r="CR333" s="41">
        <f t="shared" si="309"/>
        <v>-7.0736551091778246E-2</v>
      </c>
      <c r="CS333" s="41">
        <f t="shared" si="310"/>
        <v>2.2052539671968299E-3</v>
      </c>
      <c r="CT333" s="41">
        <f t="shared" si="311"/>
        <v>-3.5026305512020003E-3</v>
      </c>
      <c r="CU333" s="41">
        <f t="shared" si="312"/>
        <v>-2.503130218118477E-3</v>
      </c>
      <c r="CV333" s="41">
        <f t="shared" si="313"/>
        <v>-6.1186830185659319E-2</v>
      </c>
      <c r="CW333" s="41">
        <f t="shared" si="314"/>
        <v>-2.0161058434797906E-3</v>
      </c>
      <c r="CX333" s="41">
        <f t="shared" si="315"/>
        <v>-8.8309984099557931E-4</v>
      </c>
      <c r="CY333" s="41">
        <f t="shared" si="316"/>
        <v>-1.019261372241901E-2</v>
      </c>
      <c r="CZ333" s="41">
        <f t="shared" si="317"/>
        <v>-1.0263045047704762E-2</v>
      </c>
      <c r="DA333" s="41">
        <f t="shared" si="318"/>
        <v>6.8594300155297638E-3</v>
      </c>
      <c r="DB333" s="41">
        <f t="shared" si="319"/>
        <v>0</v>
      </c>
      <c r="DC333" s="41">
        <f t="shared" si="320"/>
        <v>-5.0660182622180153E-2</v>
      </c>
      <c r="DD333" s="41">
        <f t="shared" si="321"/>
        <v>-3.5097292561600889E-3</v>
      </c>
      <c r="DE333" s="41">
        <f t="shared" si="322"/>
        <v>-2.7723595672267086E-2</v>
      </c>
      <c r="DF333" s="41">
        <f t="shared" si="323"/>
        <v>-4.4421385174298889E-3</v>
      </c>
      <c r="DG333" s="41">
        <f t="shared" si="324"/>
        <v>7.3176491671159902E-3</v>
      </c>
      <c r="DH333" s="41"/>
    </row>
    <row r="334" spans="1:112">
      <c r="A334" s="43">
        <v>42331</v>
      </c>
      <c r="B334" s="34">
        <v>9.15</v>
      </c>
      <c r="C334" s="34">
        <v>7.8709790000000002</v>
      </c>
      <c r="D334" s="34"/>
      <c r="E334" s="34">
        <v>12.88</v>
      </c>
      <c r="F334" s="34">
        <v>473.20001200000002</v>
      </c>
      <c r="G334" s="34">
        <v>41.956969999999998</v>
      </c>
      <c r="H334" s="34">
        <v>10.692826</v>
      </c>
      <c r="I334" s="34">
        <v>10.130000000000001</v>
      </c>
      <c r="J334" s="34">
        <v>399.069031</v>
      </c>
      <c r="K334" s="34">
        <v>0.80300000000000005</v>
      </c>
      <c r="L334" s="34">
        <v>75.550003000000004</v>
      </c>
      <c r="M334" s="34">
        <v>32.009998000000003</v>
      </c>
      <c r="N334" s="34">
        <v>38.439158999999997</v>
      </c>
      <c r="O334" s="34">
        <v>6.46</v>
      </c>
      <c r="P334" s="34">
        <v>26.459999</v>
      </c>
      <c r="Q334" s="34">
        <v>17</v>
      </c>
      <c r="R334" s="34">
        <v>38.439999</v>
      </c>
      <c r="S334" s="34">
        <v>70.752876000000001</v>
      </c>
      <c r="T334" s="34"/>
      <c r="U334" s="34"/>
      <c r="V334" s="34">
        <v>3.9883519999999999</v>
      </c>
      <c r="W334" s="34">
        <v>34.310001</v>
      </c>
      <c r="X334" s="34">
        <v>28.59</v>
      </c>
      <c r="Y334" s="34">
        <v>11.828984999999999</v>
      </c>
      <c r="Z334" s="34">
        <v>29.073107</v>
      </c>
      <c r="AA334" s="34">
        <v>72.558975000000004</v>
      </c>
      <c r="AB334" s="34">
        <v>35.947673999999999</v>
      </c>
      <c r="AC334" s="34">
        <v>10.73</v>
      </c>
      <c r="AD334" s="34">
        <v>66.480002999999996</v>
      </c>
      <c r="AE334" s="34">
        <v>25.253205999999999</v>
      </c>
      <c r="AF334" s="34">
        <v>4.5</v>
      </c>
      <c r="AG334" s="34">
        <v>140.35000600000001</v>
      </c>
      <c r="AH334" s="34">
        <v>39.761768000000004</v>
      </c>
      <c r="AI334" s="34">
        <v>75.138084000000006</v>
      </c>
      <c r="AJ334" s="34" t="s">
        <v>193</v>
      </c>
      <c r="AK334" s="34">
        <v>16.84</v>
      </c>
      <c r="AL334" s="34">
        <v>1.63</v>
      </c>
      <c r="AM334" s="34">
        <v>26.391753999999999</v>
      </c>
      <c r="AN334" s="34">
        <v>19.600000000000001</v>
      </c>
      <c r="AO334" s="34">
        <v>62.639999000000003</v>
      </c>
      <c r="AP334" s="34">
        <v>5.6</v>
      </c>
      <c r="AQ334" s="34">
        <v>12.17</v>
      </c>
      <c r="AR334" s="34">
        <v>5.21</v>
      </c>
      <c r="AS334" s="34">
        <v>48.738506000000001</v>
      </c>
      <c r="AT334" s="34">
        <v>10.721932000000001</v>
      </c>
      <c r="AU334" s="34">
        <v>17.469999000000001</v>
      </c>
      <c r="AV334" s="34">
        <v>14.555650999999999</v>
      </c>
      <c r="AW334" s="34">
        <v>25.838543000000001</v>
      </c>
      <c r="AX334" s="34">
        <v>16.989999999999998</v>
      </c>
      <c r="AY334" s="34">
        <v>15.26</v>
      </c>
      <c r="AZ334" s="34">
        <v>54.639999000000003</v>
      </c>
      <c r="BA334" s="34">
        <v>44.43</v>
      </c>
      <c r="BB334" s="34">
        <v>28.216169000000001</v>
      </c>
      <c r="BC334" s="34">
        <v>25.016445000000001</v>
      </c>
      <c r="BD334" s="34"/>
      <c r="BE334" s="38"/>
      <c r="BF334" s="41">
        <f t="shared" si="275"/>
        <v>4.9282088423018428E-2</v>
      </c>
      <c r="BG334" s="41">
        <f t="shared" si="276"/>
        <v>-2.5541047886037255E-3</v>
      </c>
      <c r="BH334" s="41"/>
      <c r="BI334" s="41">
        <f t="shared" si="277"/>
        <v>7.0769070888207372E-2</v>
      </c>
      <c r="BJ334" s="41">
        <f t="shared" si="278"/>
        <v>3.7067904060397225</v>
      </c>
      <c r="BK334" s="41">
        <f t="shared" si="279"/>
        <v>-3.1962881442094644E-2</v>
      </c>
      <c r="BL334" s="41">
        <f t="shared" si="280"/>
        <v>-1.9346608350114633E-2</v>
      </c>
      <c r="BM334" s="41">
        <f t="shared" si="281"/>
        <v>-2.5342486850544032E-2</v>
      </c>
      <c r="BN334" s="41">
        <f t="shared" si="282"/>
        <v>-7.843245001030336E-3</v>
      </c>
      <c r="BO334" s="41">
        <f t="shared" si="283"/>
        <v>7.5000351565465834E-3</v>
      </c>
      <c r="BP334" s="41">
        <f t="shared" si="284"/>
        <v>3.6392223240008445E-2</v>
      </c>
      <c r="BQ334" s="41">
        <f t="shared" si="285"/>
        <v>-2.8076763293772779E-3</v>
      </c>
      <c r="BR334" s="41">
        <f t="shared" si="286"/>
        <v>5.3645848002436174E-3</v>
      </c>
      <c r="BS334" s="41">
        <f t="shared" si="287"/>
        <v>-1.2307847674596814E-2</v>
      </c>
      <c r="BT334" s="41">
        <f t="shared" si="288"/>
        <v>-9.2695691589747622E-2</v>
      </c>
      <c r="BU334" s="41">
        <f t="shared" si="289"/>
        <v>2.200511098367244E-2</v>
      </c>
      <c r="BV334" s="41">
        <f t="shared" si="290"/>
        <v>-2.2125935342399303E-2</v>
      </c>
      <c r="BW334" s="41">
        <f t="shared" si="291"/>
        <v>-6.2554461746390328E-3</v>
      </c>
      <c r="BX334" s="41"/>
      <c r="BY334" s="41"/>
      <c r="BZ334" s="41">
        <f t="shared" si="292"/>
        <v>1.1695992566933452E-2</v>
      </c>
      <c r="CA334" s="41">
        <f t="shared" si="293"/>
        <v>1.1726929878832257E-2</v>
      </c>
      <c r="CB334" s="41">
        <f t="shared" si="294"/>
        <v>2.4430317506900643E-2</v>
      </c>
      <c r="CC334" s="41">
        <f t="shared" si="295"/>
        <v>-2.8515110893687148E-2</v>
      </c>
      <c r="CD334" s="41">
        <f t="shared" si="296"/>
        <v>-8.6200609532631966E-4</v>
      </c>
      <c r="CE334" s="41">
        <f t="shared" si="297"/>
        <v>1.464439927117317E-2</v>
      </c>
      <c r="CF334" s="41">
        <f t="shared" si="298"/>
        <v>2.640575059192402E-4</v>
      </c>
      <c r="CG334" s="41">
        <f t="shared" si="274"/>
        <v>2.4874612772874068E-2</v>
      </c>
      <c r="CH334" s="41">
        <f t="shared" si="299"/>
        <v>-3.1682885475789513E-2</v>
      </c>
      <c r="CI334" s="41">
        <f t="shared" si="300"/>
        <v>-6.6419580326873302E-3</v>
      </c>
      <c r="CJ334" s="41">
        <f t="shared" si="301"/>
        <v>1.7937700686667252E-2</v>
      </c>
      <c r="CK334" s="41">
        <f t="shared" si="302"/>
        <v>-9.9255970497035793E-3</v>
      </c>
      <c r="CL334" s="41">
        <f t="shared" si="303"/>
        <v>8.104856615011289E-3</v>
      </c>
      <c r="CM334" s="41">
        <f t="shared" si="304"/>
        <v>-1.8320665593534072E-2</v>
      </c>
      <c r="CN334" s="41">
        <f t="shared" si="325"/>
        <v>1.92402209150937E-3</v>
      </c>
      <c r="CO334" s="41">
        <f t="shared" si="306"/>
        <v>-9.4563352420354001E-3</v>
      </c>
      <c r="CP334" s="41">
        <f t="shared" si="307"/>
        <v>1.9827167474587917E-2</v>
      </c>
      <c r="CQ334" s="41">
        <f t="shared" si="308"/>
        <v>1.738682022688896E-3</v>
      </c>
      <c r="CR334" s="41">
        <f t="shared" si="309"/>
        <v>2.5841231183887328E-2</v>
      </c>
      <c r="CS334" s="41">
        <f t="shared" si="310"/>
        <v>1.6579824460696977E-2</v>
      </c>
      <c r="CT334" s="41">
        <f t="shared" si="311"/>
        <v>-1.7699577099400975E-2</v>
      </c>
      <c r="CU334" s="41">
        <f t="shared" si="312"/>
        <v>1.6570387429554023E-2</v>
      </c>
      <c r="CV334" s="41">
        <f t="shared" si="313"/>
        <v>-3.8314223115560602E-3</v>
      </c>
      <c r="CW334" s="41">
        <f t="shared" si="314"/>
        <v>2.0161058434798036E-3</v>
      </c>
      <c r="CX334" s="41">
        <f t="shared" si="315"/>
        <v>7.9190304590686447E-3</v>
      </c>
      <c r="CY334" s="41">
        <f t="shared" si="316"/>
        <v>-5.7078352940267011E-3</v>
      </c>
      <c r="CZ334" s="41">
        <f t="shared" si="317"/>
        <v>3.2185651711345133E-3</v>
      </c>
      <c r="DA334" s="41">
        <f t="shared" si="318"/>
        <v>-7.8432506317510347E-3</v>
      </c>
      <c r="DB334" s="41">
        <f t="shared" si="319"/>
        <v>5.3113137548129168E-3</v>
      </c>
      <c r="DC334" s="41">
        <f t="shared" si="320"/>
        <v>1.6518380210940438E-2</v>
      </c>
      <c r="DD334" s="41">
        <f t="shared" si="321"/>
        <v>1.1041665364114796E-2</v>
      </c>
      <c r="DE334" s="41">
        <f t="shared" si="322"/>
        <v>7.2283801603728152E-3</v>
      </c>
      <c r="DF334" s="41">
        <f t="shared" si="323"/>
        <v>-2.8131828459108089E-2</v>
      </c>
      <c r="DG334" s="41">
        <f t="shared" si="324"/>
        <v>-3.8446659022249824E-3</v>
      </c>
      <c r="DH334" s="41"/>
    </row>
    <row r="335" spans="1:112">
      <c r="A335" s="43">
        <v>42332</v>
      </c>
      <c r="B335" s="34">
        <v>9.51</v>
      </c>
      <c r="C335" s="34">
        <v>7.7703280000000001</v>
      </c>
      <c r="D335" s="34"/>
      <c r="E335" s="34">
        <v>12.8</v>
      </c>
      <c r="F335" s="34">
        <v>454</v>
      </c>
      <c r="G335" s="34">
        <v>41.270977000000002</v>
      </c>
      <c r="H335" s="34">
        <v>10.911657</v>
      </c>
      <c r="I335" s="34">
        <v>9.9499999999999993</v>
      </c>
      <c r="J335" s="34">
        <v>402.21133400000002</v>
      </c>
      <c r="K335" s="34">
        <v>0.82</v>
      </c>
      <c r="L335" s="34">
        <v>77.160004000000001</v>
      </c>
      <c r="M335" s="34">
        <v>32.729999999999997</v>
      </c>
      <c r="N335" s="34">
        <v>38.744185999999999</v>
      </c>
      <c r="O335" s="34">
        <v>6.48</v>
      </c>
      <c r="P335" s="34">
        <v>27.059999000000001</v>
      </c>
      <c r="Q335" s="34">
        <v>16.450001</v>
      </c>
      <c r="R335" s="34">
        <v>37.880001</v>
      </c>
      <c r="S335" s="34">
        <v>70.885138999999995</v>
      </c>
      <c r="T335" s="34"/>
      <c r="U335" s="34"/>
      <c r="V335" s="34">
        <v>3.8677730000000001</v>
      </c>
      <c r="W335" s="34">
        <v>34.229999999999997</v>
      </c>
      <c r="X335" s="34">
        <v>28.799999</v>
      </c>
      <c r="Y335" s="34">
        <v>11.770329</v>
      </c>
      <c r="Z335" s="34">
        <v>29.72476</v>
      </c>
      <c r="AA335" s="34">
        <v>72.660812000000007</v>
      </c>
      <c r="AB335" s="34">
        <v>35.634501999999998</v>
      </c>
      <c r="AC335" s="34">
        <v>10.78</v>
      </c>
      <c r="AD335" s="34">
        <v>67.529999000000004</v>
      </c>
      <c r="AE335" s="34">
        <v>25.374749999999999</v>
      </c>
      <c r="AF335" s="34">
        <v>4.4800000000000004</v>
      </c>
      <c r="AG335" s="34">
        <v>141.050003</v>
      </c>
      <c r="AH335" s="34">
        <v>40.724628000000003</v>
      </c>
      <c r="AI335" s="34">
        <v>74.639106999999996</v>
      </c>
      <c r="AJ335" s="34" t="s">
        <v>193</v>
      </c>
      <c r="AK335" s="34">
        <v>16.989999999999998</v>
      </c>
      <c r="AL335" s="34">
        <v>1.534</v>
      </c>
      <c r="AM335" s="34">
        <v>26.410094999999998</v>
      </c>
      <c r="AN335" s="34">
        <v>20</v>
      </c>
      <c r="AO335" s="34">
        <v>63.490001999999997</v>
      </c>
      <c r="AP335" s="34">
        <v>5.63</v>
      </c>
      <c r="AQ335" s="34">
        <v>12.26</v>
      </c>
      <c r="AR335" s="34">
        <v>5.15</v>
      </c>
      <c r="AS335" s="34">
        <v>49.572902999999997</v>
      </c>
      <c r="AT335" s="34">
        <v>10.665552</v>
      </c>
      <c r="AU335" s="34">
        <v>17.110001</v>
      </c>
      <c r="AV335" s="34">
        <v>14.611777999999999</v>
      </c>
      <c r="AW335" s="34">
        <v>25.770728999999999</v>
      </c>
      <c r="AX335" s="34">
        <v>17.82</v>
      </c>
      <c r="AY335" s="34">
        <v>15.27</v>
      </c>
      <c r="AZ335" s="34">
        <v>54.139999000000003</v>
      </c>
      <c r="BA335" s="34">
        <v>45.200001</v>
      </c>
      <c r="BB335" s="34">
        <v>27.818621</v>
      </c>
      <c r="BC335" s="34">
        <v>25.459720999999998</v>
      </c>
      <c r="BD335" s="34"/>
      <c r="BE335" s="38"/>
      <c r="BF335" s="41">
        <f t="shared" si="275"/>
        <v>3.8589997269868948E-2</v>
      </c>
      <c r="BG335" s="41">
        <f t="shared" si="276"/>
        <v>-1.2870074004102519E-2</v>
      </c>
      <c r="BH335" s="41"/>
      <c r="BI335" s="41">
        <f t="shared" si="277"/>
        <v>-6.2305497506360864E-3</v>
      </c>
      <c r="BJ335" s="41">
        <f t="shared" si="278"/>
        <v>-4.1420959422139567E-2</v>
      </c>
      <c r="BK335" s="41">
        <f t="shared" si="279"/>
        <v>-1.6485052435819502E-2</v>
      </c>
      <c r="BL335" s="41">
        <f t="shared" si="280"/>
        <v>2.0258618008179886E-2</v>
      </c>
      <c r="BM335" s="41">
        <f t="shared" si="281"/>
        <v>-1.7928767090090756E-2</v>
      </c>
      <c r="BN335" s="41">
        <f t="shared" si="282"/>
        <v>7.8432450010302596E-3</v>
      </c>
      <c r="BO335" s="41">
        <f t="shared" si="283"/>
        <v>2.094962631153699E-2</v>
      </c>
      <c r="BP335" s="41">
        <f t="shared" si="284"/>
        <v>2.1086511450308799E-2</v>
      </c>
      <c r="BQ335" s="41">
        <f t="shared" si="285"/>
        <v>2.2243797011793978E-2</v>
      </c>
      <c r="BR335" s="41">
        <f t="shared" si="286"/>
        <v>7.9040002218072336E-3</v>
      </c>
      <c r="BS335" s="41">
        <f t="shared" si="287"/>
        <v>3.0911925696728796E-3</v>
      </c>
      <c r="BT335" s="41">
        <f t="shared" si="288"/>
        <v>2.2422464893812312E-2</v>
      </c>
      <c r="BU335" s="41">
        <f t="shared" si="289"/>
        <v>-3.2887806054563498E-2</v>
      </c>
      <c r="BV335" s="41">
        <f t="shared" si="290"/>
        <v>-1.4675263370490898E-2</v>
      </c>
      <c r="BW335" s="41">
        <f t="shared" si="291"/>
        <v>1.8676206164638023E-3</v>
      </c>
      <c r="BX335" s="41"/>
      <c r="BY335" s="41"/>
      <c r="BZ335" s="41">
        <f t="shared" si="292"/>
        <v>-3.0699223789721185E-2</v>
      </c>
      <c r="CA335" s="41">
        <f t="shared" si="293"/>
        <v>-2.3344334742856038E-3</v>
      </c>
      <c r="CB335" s="41">
        <f t="shared" si="294"/>
        <v>7.3183460854570129E-3</v>
      </c>
      <c r="CC335" s="41">
        <f t="shared" si="295"/>
        <v>-4.9710021898641717E-3</v>
      </c>
      <c r="CD335" s="41">
        <f t="shared" si="296"/>
        <v>2.2166779727985326E-2</v>
      </c>
      <c r="CE335" s="41">
        <f t="shared" si="297"/>
        <v>1.4025226010471094E-3</v>
      </c>
      <c r="CF335" s="41">
        <f t="shared" si="298"/>
        <v>-8.7500552686550753E-3</v>
      </c>
      <c r="CG335" s="41">
        <f t="shared" si="274"/>
        <v>6.3492276786587445E-3</v>
      </c>
      <c r="CH335" s="41">
        <f t="shared" si="299"/>
        <v>1.5670733104971739E-2</v>
      </c>
      <c r="CI335" s="41">
        <f t="shared" si="300"/>
        <v>4.8014671383166483E-3</v>
      </c>
      <c r="CJ335" s="41">
        <f t="shared" si="301"/>
        <v>-4.4543503493801968E-3</v>
      </c>
      <c r="CK335" s="41">
        <f t="shared" si="302"/>
        <v>4.9751131589008107E-3</v>
      </c>
      <c r="CL335" s="41">
        <f t="shared" si="303"/>
        <v>2.3927172407524559E-2</v>
      </c>
      <c r="CM335" s="41">
        <f t="shared" si="304"/>
        <v>-6.662948379111926E-3</v>
      </c>
      <c r="CN335" s="41">
        <f t="shared" si="325"/>
        <v>6.7050225044514109E-3</v>
      </c>
      <c r="CO335" s="41">
        <f t="shared" si="306"/>
        <v>8.867926869659962E-3</v>
      </c>
      <c r="CP335" s="41">
        <f t="shared" si="307"/>
        <v>-6.0701311873606396E-2</v>
      </c>
      <c r="CQ335" s="41">
        <f t="shared" si="308"/>
        <v>6.9471054839945743E-4</v>
      </c>
      <c r="CR335" s="41">
        <f t="shared" si="309"/>
        <v>2.0202707317519469E-2</v>
      </c>
      <c r="CS335" s="41">
        <f t="shared" si="310"/>
        <v>1.3478408965074209E-2</v>
      </c>
      <c r="CT335" s="41">
        <f t="shared" si="311"/>
        <v>5.342844410495446E-3</v>
      </c>
      <c r="CU335" s="41">
        <f t="shared" si="312"/>
        <v>7.3680235086294819E-3</v>
      </c>
      <c r="CV335" s="41">
        <f t="shared" si="313"/>
        <v>-1.1583141089630647E-2</v>
      </c>
      <c r="CW335" s="41">
        <f t="shared" si="314"/>
        <v>1.697497867932838E-2</v>
      </c>
      <c r="CX335" s="41">
        <f t="shared" si="315"/>
        <v>-5.2722546137689815E-3</v>
      </c>
      <c r="CY335" s="41">
        <f t="shared" si="316"/>
        <v>-2.0821920555525036E-2</v>
      </c>
      <c r="CZ335" s="41">
        <f t="shared" si="317"/>
        <v>3.8486127302181442E-3</v>
      </c>
      <c r="DA335" s="41">
        <f t="shared" si="318"/>
        <v>-2.6279789038101144E-3</v>
      </c>
      <c r="DB335" s="41">
        <f t="shared" si="319"/>
        <v>4.7696486358822621E-2</v>
      </c>
      <c r="DC335" s="41">
        <f t="shared" si="320"/>
        <v>6.550933742301313E-4</v>
      </c>
      <c r="DD335" s="41">
        <f t="shared" si="321"/>
        <v>-9.1929312454006925E-3</v>
      </c>
      <c r="DE335" s="41">
        <f t="shared" si="322"/>
        <v>1.7182192014261931E-2</v>
      </c>
      <c r="DF335" s="41">
        <f t="shared" si="323"/>
        <v>-1.4189565814224977E-2</v>
      </c>
      <c r="DG335" s="41">
        <f t="shared" si="324"/>
        <v>1.7564226090541823E-2</v>
      </c>
      <c r="DH335" s="41"/>
    </row>
    <row r="336" spans="1:112">
      <c r="A336" s="43">
        <v>42333</v>
      </c>
      <c r="B336" s="34">
        <v>9.9499999999999993</v>
      </c>
      <c r="C336" s="34">
        <v>8.0789939999999998</v>
      </c>
      <c r="D336" s="34"/>
      <c r="E336" s="34">
        <v>14.06</v>
      </c>
      <c r="F336" s="34">
        <v>11.44</v>
      </c>
      <c r="G336" s="34">
        <v>42.874721999999998</v>
      </c>
      <c r="H336" s="34">
        <v>10.991231000000001</v>
      </c>
      <c r="I336" s="34">
        <v>10.39</v>
      </c>
      <c r="J336" s="34">
        <v>408.49588</v>
      </c>
      <c r="K336" s="34">
        <v>0.78900000000000003</v>
      </c>
      <c r="L336" s="34">
        <v>71.370002999999997</v>
      </c>
      <c r="M336" s="34">
        <v>33.529998999999997</v>
      </c>
      <c r="N336" s="34">
        <v>38.978836000000001</v>
      </c>
      <c r="O336" s="34">
        <v>6.55</v>
      </c>
      <c r="P336" s="34">
        <v>28.42</v>
      </c>
      <c r="Q336" s="34">
        <v>16.540001</v>
      </c>
      <c r="R336" s="34">
        <v>38.32</v>
      </c>
      <c r="S336" s="34">
        <v>72.982201000000003</v>
      </c>
      <c r="T336" s="34"/>
      <c r="U336" s="34"/>
      <c r="V336" s="34">
        <v>4.0069030000000003</v>
      </c>
      <c r="W336" s="34">
        <v>34.5</v>
      </c>
      <c r="X336" s="34">
        <v>28.57</v>
      </c>
      <c r="Y336" s="34">
        <v>11.985403</v>
      </c>
      <c r="Z336" s="34">
        <v>31.880171000000001</v>
      </c>
      <c r="AA336" s="34">
        <v>73.475609000000006</v>
      </c>
      <c r="AB336" s="34">
        <v>36.754303</v>
      </c>
      <c r="AC336" s="34">
        <v>10.78</v>
      </c>
      <c r="AD336" s="34">
        <v>68.910004000000001</v>
      </c>
      <c r="AE336" s="34">
        <v>25.730034</v>
      </c>
      <c r="AF336" s="34">
        <v>4.4800000000000004</v>
      </c>
      <c r="AG336" s="34">
        <v>142.45001199999999</v>
      </c>
      <c r="AH336" s="34">
        <v>42.054302</v>
      </c>
      <c r="AI336" s="34">
        <v>76.664330000000007</v>
      </c>
      <c r="AJ336" s="34" t="s">
        <v>193</v>
      </c>
      <c r="AK336" s="34">
        <v>16.379999000000002</v>
      </c>
      <c r="AL336" s="34">
        <v>1.44</v>
      </c>
      <c r="AM336" s="34">
        <v>26.831924000000001</v>
      </c>
      <c r="AN336" s="34">
        <v>19.5</v>
      </c>
      <c r="AO336" s="34">
        <v>64.419998000000007</v>
      </c>
      <c r="AP336" s="34">
        <v>5.72</v>
      </c>
      <c r="AQ336" s="34">
        <v>12.02</v>
      </c>
      <c r="AR336" s="34">
        <v>5.3</v>
      </c>
      <c r="AS336" s="34">
        <v>49.082084999999999</v>
      </c>
      <c r="AT336" s="34">
        <v>10.919266</v>
      </c>
      <c r="AU336" s="34">
        <v>16.82</v>
      </c>
      <c r="AV336" s="34">
        <v>14.705323999999999</v>
      </c>
      <c r="AW336" s="34">
        <v>26.652360999999999</v>
      </c>
      <c r="AX336" s="34">
        <v>18.68</v>
      </c>
      <c r="AY336" s="34">
        <v>16.309999000000001</v>
      </c>
      <c r="AZ336" s="34">
        <v>55.630001</v>
      </c>
      <c r="BA336" s="34">
        <v>43.470001000000003</v>
      </c>
      <c r="BB336" s="34">
        <v>27.560213000000001</v>
      </c>
      <c r="BC336" s="34">
        <v>25.440453000000002</v>
      </c>
      <c r="BD336" s="34"/>
      <c r="BE336" s="38"/>
      <c r="BF336" s="41">
        <f t="shared" si="275"/>
        <v>4.5228674613202402E-2</v>
      </c>
      <c r="BG336" s="41">
        <f t="shared" si="276"/>
        <v>3.8954982700325172E-2</v>
      </c>
      <c r="BH336" s="41"/>
      <c r="BI336" s="41">
        <f t="shared" si="277"/>
        <v>9.3888715456947325E-2</v>
      </c>
      <c r="BJ336" s="41">
        <f t="shared" si="278"/>
        <v>-3.6809812120896961</v>
      </c>
      <c r="BK336" s="41">
        <f t="shared" si="279"/>
        <v>3.8122904645300604E-2</v>
      </c>
      <c r="BL336" s="41">
        <f t="shared" si="280"/>
        <v>7.2661057391799327E-3</v>
      </c>
      <c r="BM336" s="41">
        <f t="shared" si="281"/>
        <v>4.3271253940634677E-2</v>
      </c>
      <c r="BN336" s="41">
        <f t="shared" si="282"/>
        <v>1.5504171618434138E-2</v>
      </c>
      <c r="BO336" s="41">
        <f t="shared" si="283"/>
        <v>-3.8538019412424476E-2</v>
      </c>
      <c r="BP336" s="41">
        <f t="shared" si="284"/>
        <v>-7.8003584860415476E-2</v>
      </c>
      <c r="BQ336" s="41">
        <f t="shared" si="285"/>
        <v>2.4148442141009408E-2</v>
      </c>
      <c r="BR336" s="41">
        <f t="shared" si="286"/>
        <v>6.038126333387653E-3</v>
      </c>
      <c r="BS336" s="41">
        <f t="shared" si="287"/>
        <v>1.0744539282977163E-2</v>
      </c>
      <c r="BT336" s="41">
        <f t="shared" si="288"/>
        <v>4.9036536881228346E-2</v>
      </c>
      <c r="BU336" s="41">
        <f t="shared" si="289"/>
        <v>5.4562120533829667E-3</v>
      </c>
      <c r="BV336" s="41">
        <f t="shared" si="290"/>
        <v>1.154865838562745E-2</v>
      </c>
      <c r="BW336" s="41">
        <f t="shared" si="291"/>
        <v>2.9154783010893356E-2</v>
      </c>
      <c r="BX336" s="41"/>
      <c r="BY336" s="41"/>
      <c r="BZ336" s="41">
        <f t="shared" si="292"/>
        <v>3.5339734515216069E-2</v>
      </c>
      <c r="CA336" s="41">
        <f t="shared" si="293"/>
        <v>7.8568714952201597E-3</v>
      </c>
      <c r="CB336" s="41">
        <f t="shared" si="294"/>
        <v>-8.0181361769957275E-3</v>
      </c>
      <c r="CC336" s="41">
        <f t="shared" si="295"/>
        <v>1.8107619383133298E-2</v>
      </c>
      <c r="CD336" s="41">
        <f t="shared" si="296"/>
        <v>7.0003849239644741E-2</v>
      </c>
      <c r="CE336" s="41">
        <f t="shared" si="297"/>
        <v>1.1151298736346987E-2</v>
      </c>
      <c r="CF336" s="41">
        <f t="shared" si="298"/>
        <v>3.0940981408276221E-2</v>
      </c>
      <c r="CG336" s="41">
        <f t="shared" si="274"/>
        <v>5.1971183917520827E-2</v>
      </c>
      <c r="CH336" s="41">
        <f t="shared" si="299"/>
        <v>2.0229434637325346E-2</v>
      </c>
      <c r="CI336" s="41">
        <f t="shared" si="300"/>
        <v>1.3904362610801647E-2</v>
      </c>
      <c r="CJ336" s="41">
        <f t="shared" si="301"/>
        <v>0</v>
      </c>
      <c r="CK336" s="41">
        <f t="shared" si="302"/>
        <v>9.8766864669392537E-3</v>
      </c>
      <c r="CL336" s="41">
        <f t="shared" si="303"/>
        <v>3.212866795553726E-2</v>
      </c>
      <c r="CM336" s="41">
        <f t="shared" si="304"/>
        <v>2.6771949156546102E-2</v>
      </c>
      <c r="CN336" s="41">
        <f t="shared" si="325"/>
        <v>3.2774409158777183E-2</v>
      </c>
      <c r="CO336" s="41">
        <f t="shared" si="306"/>
        <v>-3.656391830898003E-2</v>
      </c>
      <c r="CP336" s="41">
        <f t="shared" si="307"/>
        <v>-6.3235589357155272E-2</v>
      </c>
      <c r="CQ336" s="41">
        <f t="shared" si="308"/>
        <v>1.5846049213089495E-2</v>
      </c>
      <c r="CR336" s="41">
        <f t="shared" si="309"/>
        <v>-2.5317807984289897E-2</v>
      </c>
      <c r="CS336" s="41">
        <f t="shared" si="310"/>
        <v>1.4541668173411793E-2</v>
      </c>
      <c r="CT336" s="41">
        <f t="shared" si="311"/>
        <v>1.5859363240107421E-2</v>
      </c>
      <c r="CU336" s="41">
        <f t="shared" si="312"/>
        <v>-1.9770001401003805E-2</v>
      </c>
      <c r="CV336" s="41">
        <f t="shared" si="313"/>
        <v>2.871010588243136E-2</v>
      </c>
      <c r="CW336" s="41">
        <f t="shared" si="314"/>
        <v>-9.9502733620843008E-3</v>
      </c>
      <c r="CX336" s="41">
        <f t="shared" si="315"/>
        <v>2.3509643269326978E-2</v>
      </c>
      <c r="CY336" s="41">
        <f t="shared" si="316"/>
        <v>-1.7094491804652001E-2</v>
      </c>
      <c r="CZ336" s="41">
        <f t="shared" si="317"/>
        <v>6.3816892596674848E-3</v>
      </c>
      <c r="DA336" s="41">
        <f t="shared" si="318"/>
        <v>3.3638426586325543E-2</v>
      </c>
      <c r="DB336" s="41">
        <f t="shared" si="319"/>
        <v>4.7132010758033208E-2</v>
      </c>
      <c r="DC336" s="41">
        <f t="shared" si="320"/>
        <v>6.58882360903012E-2</v>
      </c>
      <c r="DD336" s="41">
        <f t="shared" si="321"/>
        <v>2.7149376347590556E-2</v>
      </c>
      <c r="DE336" s="41">
        <f t="shared" si="322"/>
        <v>-3.9026040957007742E-2</v>
      </c>
      <c r="DF336" s="41">
        <f t="shared" si="323"/>
        <v>-9.3324419033320449E-3</v>
      </c>
      <c r="DG336" s="41">
        <f t="shared" si="324"/>
        <v>-7.57089785993243E-4</v>
      </c>
      <c r="DH336" s="41"/>
    </row>
    <row r="337" spans="1:112">
      <c r="A337" s="43">
        <v>42335</v>
      </c>
      <c r="B337" s="34">
        <v>10.1</v>
      </c>
      <c r="C337" s="34">
        <v>8.0588630000000006</v>
      </c>
      <c r="D337" s="34"/>
      <c r="E337" s="34">
        <v>14.21</v>
      </c>
      <c r="F337" s="34">
        <v>450.79998799999998</v>
      </c>
      <c r="G337" s="34">
        <v>44.654606000000001</v>
      </c>
      <c r="H337" s="34">
        <v>10.971337</v>
      </c>
      <c r="I337" s="34">
        <v>10.42</v>
      </c>
      <c r="J337" s="34">
        <v>427.34951799999999</v>
      </c>
      <c r="K337" s="34">
        <v>0.8</v>
      </c>
      <c r="L337" s="34">
        <v>73.389999000000003</v>
      </c>
      <c r="M337" s="34">
        <v>34.380001</v>
      </c>
      <c r="N337" s="34">
        <v>39.035159999999998</v>
      </c>
      <c r="O337" s="34">
        <v>6.55</v>
      </c>
      <c r="P337" s="34">
        <v>28.68</v>
      </c>
      <c r="Q337" s="34">
        <v>16.700001</v>
      </c>
      <c r="R337" s="34">
        <v>38.32</v>
      </c>
      <c r="S337" s="34">
        <v>75.003722999999994</v>
      </c>
      <c r="T337" s="34"/>
      <c r="U337" s="34"/>
      <c r="V337" s="34">
        <v>4.05328</v>
      </c>
      <c r="W337" s="34">
        <v>34.549999</v>
      </c>
      <c r="X337" s="34">
        <v>28.99</v>
      </c>
      <c r="Y337" s="34">
        <v>12.122267000000001</v>
      </c>
      <c r="Z337" s="34">
        <v>31.46246</v>
      </c>
      <c r="AA337" s="34">
        <v>74.355850000000004</v>
      </c>
      <c r="AB337" s="34">
        <v>36.773285000000001</v>
      </c>
      <c r="AC337" s="34">
        <v>10.5</v>
      </c>
      <c r="AD337" s="34">
        <v>67.940002000000007</v>
      </c>
      <c r="AE337" s="34">
        <v>25.776783000000002</v>
      </c>
      <c r="AF337" s="34">
        <v>4.62</v>
      </c>
      <c r="AG337" s="34">
        <v>145.59999099999999</v>
      </c>
      <c r="AH337" s="34">
        <v>42.375259</v>
      </c>
      <c r="AI337" s="34">
        <v>75.842490999999995</v>
      </c>
      <c r="AJ337" s="34" t="s">
        <v>193</v>
      </c>
      <c r="AK337" s="34">
        <v>16.670000000000002</v>
      </c>
      <c r="AL337" s="34">
        <v>1.6</v>
      </c>
      <c r="AM337" s="34">
        <v>27.024491999999999</v>
      </c>
      <c r="AN337" s="34">
        <v>22</v>
      </c>
      <c r="AO337" s="34">
        <v>64.510002</v>
      </c>
      <c r="AP337" s="34">
        <v>5.9</v>
      </c>
      <c r="AQ337" s="34">
        <v>11.68</v>
      </c>
      <c r="AR337" s="34">
        <v>5.42</v>
      </c>
      <c r="AS337" s="34">
        <v>49.131165000000003</v>
      </c>
      <c r="AT337" s="34">
        <v>11.19178</v>
      </c>
      <c r="AU337" s="34">
        <v>17.469999000000001</v>
      </c>
      <c r="AV337" s="34">
        <v>14.705323999999999</v>
      </c>
      <c r="AW337" s="34">
        <v>26.593018000000001</v>
      </c>
      <c r="AX337" s="34">
        <v>18.57</v>
      </c>
      <c r="AY337" s="34">
        <v>16.649999999999999</v>
      </c>
      <c r="AZ337" s="34">
        <v>55.560001</v>
      </c>
      <c r="BA337" s="34">
        <v>41.099997999999999</v>
      </c>
      <c r="BB337" s="34">
        <v>28.176416</v>
      </c>
      <c r="BC337" s="34">
        <v>25.893367999999999</v>
      </c>
      <c r="BD337" s="34"/>
      <c r="BE337" s="38"/>
      <c r="BF337" s="41">
        <f t="shared" si="275"/>
        <v>1.496287267671232E-2</v>
      </c>
      <c r="BG337" s="41">
        <f t="shared" si="276"/>
        <v>-2.4948802609905132E-3</v>
      </c>
      <c r="BH337" s="41"/>
      <c r="BI337" s="41">
        <f t="shared" si="277"/>
        <v>1.0612055726490386E-2</v>
      </c>
      <c r="BJ337" s="41">
        <f t="shared" si="278"/>
        <v>3.6739077695946256</v>
      </c>
      <c r="BK337" s="41">
        <f t="shared" si="279"/>
        <v>4.0675038396766866E-2</v>
      </c>
      <c r="BL337" s="41">
        <f t="shared" si="280"/>
        <v>-1.8116283524772696E-3</v>
      </c>
      <c r="BM337" s="41">
        <f t="shared" si="281"/>
        <v>2.8832312140847135E-3</v>
      </c>
      <c r="BN337" s="41">
        <f t="shared" si="282"/>
        <v>4.5120393160380884E-2</v>
      </c>
      <c r="BO337" s="41">
        <f t="shared" si="283"/>
        <v>1.3845406822053135E-2</v>
      </c>
      <c r="BP337" s="41">
        <f t="shared" si="284"/>
        <v>2.7910017913693446E-2</v>
      </c>
      <c r="BQ337" s="41">
        <f t="shared" si="285"/>
        <v>2.5034498387282552E-2</v>
      </c>
      <c r="BR337" s="41">
        <f t="shared" si="286"/>
        <v>1.4439462833361848E-3</v>
      </c>
      <c r="BS337" s="41">
        <f t="shared" si="287"/>
        <v>0</v>
      </c>
      <c r="BT337" s="41">
        <f t="shared" si="288"/>
        <v>9.106893062464972E-3</v>
      </c>
      <c r="BU337" s="41">
        <f t="shared" si="289"/>
        <v>9.6270292479116708E-3</v>
      </c>
      <c r="BV337" s="41">
        <f t="shared" si="290"/>
        <v>0</v>
      </c>
      <c r="BW337" s="41">
        <f t="shared" si="291"/>
        <v>2.7322162803099816E-2</v>
      </c>
      <c r="BX337" s="41"/>
      <c r="BY337" s="41"/>
      <c r="BZ337" s="41">
        <f t="shared" si="292"/>
        <v>1.1507806164246329E-2</v>
      </c>
      <c r="CA337" s="41">
        <f t="shared" si="293"/>
        <v>1.4481972328044118E-3</v>
      </c>
      <c r="CB337" s="41">
        <f t="shared" si="294"/>
        <v>1.4593726690882429E-2</v>
      </c>
      <c r="CC337" s="41">
        <f t="shared" si="295"/>
        <v>1.135451666876126E-2</v>
      </c>
      <c r="CD337" s="41">
        <f t="shared" si="296"/>
        <v>-1.3189128666282005E-2</v>
      </c>
      <c r="CE337" s="41">
        <f t="shared" si="297"/>
        <v>1.1908850916644575E-2</v>
      </c>
      <c r="CF337" s="41">
        <f t="shared" si="298"/>
        <v>5.1632321793824596E-4</v>
      </c>
      <c r="CG337" s="41">
        <f t="shared" si="274"/>
        <v>-1.6443468725116019E-2</v>
      </c>
      <c r="CH337" s="41">
        <f t="shared" si="299"/>
        <v>-1.4176371245665859E-2</v>
      </c>
      <c r="CI337" s="41">
        <f t="shared" si="300"/>
        <v>1.8152553607453598E-3</v>
      </c>
      <c r="CJ337" s="41">
        <f t="shared" si="301"/>
        <v>3.0771658666753687E-2</v>
      </c>
      <c r="CK337" s="41">
        <f t="shared" si="302"/>
        <v>2.1871928765398799E-2</v>
      </c>
      <c r="CL337" s="41">
        <f t="shared" si="303"/>
        <v>7.6029898127095716E-3</v>
      </c>
      <c r="CM337" s="41">
        <f t="shared" si="304"/>
        <v>-1.0777838658243706E-2</v>
      </c>
      <c r="CN337" s="41">
        <f t="shared" si="325"/>
        <v>4.6190901869947495E-4</v>
      </c>
      <c r="CO337" s="41">
        <f t="shared" si="306"/>
        <v>1.7549679387842236E-2</v>
      </c>
      <c r="CP337" s="41">
        <f t="shared" si="307"/>
        <v>0.10536051565782635</v>
      </c>
      <c r="CQ337" s="41">
        <f t="shared" si="308"/>
        <v>7.1511933008298074E-3</v>
      </c>
      <c r="CR337" s="41">
        <f t="shared" si="309"/>
        <v>0.12062798778861472</v>
      </c>
      <c r="CS337" s="41">
        <f t="shared" si="310"/>
        <v>1.3961686903016734E-3</v>
      </c>
      <c r="CT337" s="41">
        <f t="shared" si="311"/>
        <v>3.0983545519967442E-2</v>
      </c>
      <c r="CU337" s="41">
        <f t="shared" si="312"/>
        <v>-2.8693951706980497E-2</v>
      </c>
      <c r="CV337" s="41">
        <f t="shared" si="313"/>
        <v>2.2388994893478686E-2</v>
      </c>
      <c r="CW337" s="41">
        <f t="shared" si="314"/>
        <v>9.9945789566208945E-4</v>
      </c>
      <c r="CX337" s="41">
        <f t="shared" si="315"/>
        <v>2.4650828331758162E-2</v>
      </c>
      <c r="CY337" s="41">
        <f t="shared" si="316"/>
        <v>3.7916412360177058E-2</v>
      </c>
      <c r="CZ337" s="41">
        <f t="shared" si="317"/>
        <v>0</v>
      </c>
      <c r="DA337" s="41">
        <f t="shared" si="318"/>
        <v>-2.2290394278552546E-3</v>
      </c>
      <c r="DB337" s="41">
        <f t="shared" si="319"/>
        <v>-5.9060574360820699E-3</v>
      </c>
      <c r="DC337" s="41">
        <f t="shared" si="320"/>
        <v>2.0631861105610612E-2</v>
      </c>
      <c r="DD337" s="41">
        <f t="shared" si="321"/>
        <v>-1.2591061784110419E-3</v>
      </c>
      <c r="DE337" s="41">
        <f t="shared" si="322"/>
        <v>-5.6062995164684132E-2</v>
      </c>
      <c r="DF337" s="41">
        <f t="shared" si="323"/>
        <v>2.2112141275547569E-2</v>
      </c>
      <c r="DG337" s="41">
        <f t="shared" si="324"/>
        <v>1.7646329222856888E-2</v>
      </c>
      <c r="DH337" s="41"/>
    </row>
    <row r="338" spans="1:112">
      <c r="A338" s="43">
        <v>42338</v>
      </c>
      <c r="B338" s="34">
        <v>10.48</v>
      </c>
      <c r="C338" s="34">
        <v>8.1729350000000007</v>
      </c>
      <c r="D338" s="34"/>
      <c r="E338" s="34">
        <v>14.46</v>
      </c>
      <c r="F338" s="34">
        <v>450.79998799999998</v>
      </c>
      <c r="G338" s="34">
        <v>46.100757999999999</v>
      </c>
      <c r="H338" s="34">
        <v>11.040965</v>
      </c>
      <c r="I338" s="34">
        <v>10.63</v>
      </c>
      <c r="J338" s="34">
        <v>439.91863999999998</v>
      </c>
      <c r="K338" s="34">
        <v>0.82</v>
      </c>
      <c r="L338" s="34">
        <v>73</v>
      </c>
      <c r="M338" s="34">
        <v>34.340000000000003</v>
      </c>
      <c r="N338" s="34">
        <v>39.288567</v>
      </c>
      <c r="O338" s="34">
        <v>6.62</v>
      </c>
      <c r="P338" s="34">
        <v>29.440000999999999</v>
      </c>
      <c r="Q338" s="34">
        <v>16.709999</v>
      </c>
      <c r="R338" s="34">
        <v>38.709999000000003</v>
      </c>
      <c r="S338" s="34">
        <v>74.918700999999999</v>
      </c>
      <c r="T338" s="34"/>
      <c r="U338" s="34"/>
      <c r="V338" s="34">
        <v>3.9882029999999999</v>
      </c>
      <c r="W338" s="34">
        <v>35.049999</v>
      </c>
      <c r="X338" s="34">
        <v>28.700001</v>
      </c>
      <c r="Y338" s="34">
        <v>12.327560999999999</v>
      </c>
      <c r="Z338" s="34">
        <v>32.080672999999997</v>
      </c>
      <c r="AA338" s="34">
        <v>74.479529999999997</v>
      </c>
      <c r="AB338" s="34">
        <v>36.801758</v>
      </c>
      <c r="AC338" s="34">
        <v>10.76</v>
      </c>
      <c r="AD338" s="34">
        <v>68.639999000000003</v>
      </c>
      <c r="AE338" s="34">
        <v>25.683287</v>
      </c>
      <c r="AF338" s="34">
        <v>4.8899999999999997</v>
      </c>
      <c r="AG338" s="34">
        <v>147.35000600000001</v>
      </c>
      <c r="AH338" s="34">
        <v>44.108409999999999</v>
      </c>
      <c r="AI338" s="34">
        <v>76.165351999999999</v>
      </c>
      <c r="AJ338" s="34" t="s">
        <v>193</v>
      </c>
      <c r="AK338" s="34">
        <v>16.629999000000002</v>
      </c>
      <c r="AL338" s="34">
        <v>1.47</v>
      </c>
      <c r="AM338" s="34">
        <v>27.308772999999999</v>
      </c>
      <c r="AN338" s="34">
        <v>23.499998000000001</v>
      </c>
      <c r="AO338" s="34">
        <v>62.779998999999997</v>
      </c>
      <c r="AP338" s="34">
        <v>6.14</v>
      </c>
      <c r="AQ338" s="34">
        <v>11.54</v>
      </c>
      <c r="AR338" s="34">
        <v>5.55</v>
      </c>
      <c r="AS338" s="34">
        <v>49.916477</v>
      </c>
      <c r="AT338" s="34">
        <v>11.276353</v>
      </c>
      <c r="AU338" s="34">
        <v>18.16</v>
      </c>
      <c r="AV338" s="34">
        <v>14.583714000000001</v>
      </c>
      <c r="AW338" s="34">
        <v>26.567587</v>
      </c>
      <c r="AX338" s="34">
        <v>18.600000000000001</v>
      </c>
      <c r="AY338" s="34">
        <v>16.940000999999999</v>
      </c>
      <c r="AZ338" s="34">
        <v>56.130001</v>
      </c>
      <c r="BA338" s="34">
        <v>40.25</v>
      </c>
      <c r="BB338" s="34">
        <v>27.639723</v>
      </c>
      <c r="BC338" s="34">
        <v>25.941552999999999</v>
      </c>
      <c r="BD338" s="34"/>
      <c r="BE338" s="38"/>
      <c r="BF338" s="41">
        <f t="shared" si="275"/>
        <v>3.6933255045682373E-2</v>
      </c>
      <c r="BG338" s="41">
        <f t="shared" si="276"/>
        <v>1.4055605916205366E-2</v>
      </c>
      <c r="BH338" s="41"/>
      <c r="BI338" s="41">
        <f t="shared" si="277"/>
        <v>1.7440274621609415E-2</v>
      </c>
      <c r="BJ338" s="41">
        <f t="shared" si="278"/>
        <v>0</v>
      </c>
      <c r="BK338" s="41">
        <f t="shared" si="279"/>
        <v>3.1871932486859891E-2</v>
      </c>
      <c r="BL338" s="41">
        <f t="shared" si="280"/>
        <v>6.326301739942781E-3</v>
      </c>
      <c r="BM338" s="41">
        <f t="shared" si="281"/>
        <v>1.9953156028635705E-2</v>
      </c>
      <c r="BN338" s="41">
        <f t="shared" si="282"/>
        <v>2.8987578993340927E-2</v>
      </c>
      <c r="BO338" s="41">
        <f t="shared" si="283"/>
        <v>2.4692612590371414E-2</v>
      </c>
      <c r="BP338" s="41">
        <f t="shared" si="284"/>
        <v>-5.3282317827456401E-3</v>
      </c>
      <c r="BQ338" s="41">
        <f t="shared" si="285"/>
        <v>-1.1641735720515553E-3</v>
      </c>
      <c r="BR338" s="41">
        <f t="shared" si="286"/>
        <v>6.4707820709347828E-3</v>
      </c>
      <c r="BS338" s="41">
        <f t="shared" si="287"/>
        <v>1.063032030175633E-2</v>
      </c>
      <c r="BT338" s="41">
        <f t="shared" si="288"/>
        <v>2.6154312096646468E-2</v>
      </c>
      <c r="BU338" s="41">
        <f t="shared" si="289"/>
        <v>5.985034599488685E-4</v>
      </c>
      <c r="BV338" s="41">
        <f t="shared" si="290"/>
        <v>1.0125985653778648E-2</v>
      </c>
      <c r="BW338" s="41">
        <f t="shared" si="291"/>
        <v>-1.1342133731060884E-3</v>
      </c>
      <c r="BX338" s="41"/>
      <c r="BY338" s="41"/>
      <c r="BZ338" s="41">
        <f t="shared" si="292"/>
        <v>-1.6185676376391209E-2</v>
      </c>
      <c r="CA338" s="41">
        <f t="shared" si="293"/>
        <v>1.4368063679809888E-2</v>
      </c>
      <c r="CB338" s="41">
        <f t="shared" si="294"/>
        <v>-1.0053785324783657E-2</v>
      </c>
      <c r="CC338" s="41">
        <f t="shared" si="295"/>
        <v>1.6793478035424293E-2</v>
      </c>
      <c r="CD338" s="41">
        <f t="shared" si="296"/>
        <v>1.9458672475415505E-2</v>
      </c>
      <c r="CE338" s="41">
        <f t="shared" si="297"/>
        <v>1.6619708092056409E-3</v>
      </c>
      <c r="CF338" s="41">
        <f t="shared" si="298"/>
        <v>7.739853151401176E-4</v>
      </c>
      <c r="CG338" s="41">
        <f t="shared" si="274"/>
        <v>-5.2493558861437901E-3</v>
      </c>
      <c r="CH338" s="41">
        <f t="shared" si="299"/>
        <v>1.0250448440765576E-2</v>
      </c>
      <c r="CI338" s="41">
        <f t="shared" si="300"/>
        <v>-3.6337339951897311E-3</v>
      </c>
      <c r="CJ338" s="41">
        <f t="shared" si="301"/>
        <v>5.6797598393133038E-2</v>
      </c>
      <c r="CK338" s="41">
        <f t="shared" si="302"/>
        <v>1.1947675953681874E-2</v>
      </c>
      <c r="CL338" s="41">
        <f t="shared" si="303"/>
        <v>4.0085789442819493E-2</v>
      </c>
      <c r="CM338" s="41">
        <f t="shared" si="304"/>
        <v>4.2479582518133129E-3</v>
      </c>
      <c r="CN338" s="41">
        <f t="shared" si="325"/>
        <v>-3.7006614629355016E-3</v>
      </c>
      <c r="CO338" s="41">
        <f t="shared" si="306"/>
        <v>-2.4024636901591929E-3</v>
      </c>
      <c r="CP338" s="41">
        <f t="shared" si="307"/>
        <v>-8.4741228455090675E-2</v>
      </c>
      <c r="CQ338" s="41">
        <f t="shared" si="308"/>
        <v>1.0464439939917934E-2</v>
      </c>
      <c r="CR338" s="41">
        <f t="shared" si="309"/>
        <v>6.595788268541096E-2</v>
      </c>
      <c r="CS338" s="41">
        <f t="shared" si="310"/>
        <v>-2.7183746061927506E-2</v>
      </c>
      <c r="CT338" s="41">
        <f t="shared" si="311"/>
        <v>3.987239124737714E-2</v>
      </c>
      <c r="CU338" s="41">
        <f t="shared" si="312"/>
        <v>-1.20587163201276E-2</v>
      </c>
      <c r="CV338" s="41">
        <f t="shared" si="313"/>
        <v>2.3702112306788307E-2</v>
      </c>
      <c r="CW338" s="41">
        <f t="shared" si="314"/>
        <v>1.5857590155475818E-2</v>
      </c>
      <c r="CX338" s="41">
        <f t="shared" si="315"/>
        <v>7.5282979171213829E-3</v>
      </c>
      <c r="CY338" s="41">
        <f t="shared" si="316"/>
        <v>3.8736306268168236E-2</v>
      </c>
      <c r="CZ338" s="41">
        <f t="shared" si="317"/>
        <v>-8.3041784332445433E-3</v>
      </c>
      <c r="DA338" s="41">
        <f t="shared" si="318"/>
        <v>-9.5676119336656135E-4</v>
      </c>
      <c r="DB338" s="41">
        <f t="shared" si="319"/>
        <v>1.6142053545412009E-3</v>
      </c>
      <c r="DC338" s="41">
        <f t="shared" si="320"/>
        <v>1.7267531829331065E-2</v>
      </c>
      <c r="DD338" s="41">
        <f t="shared" si="321"/>
        <v>1.0206910885189564E-2</v>
      </c>
      <c r="DE338" s="41">
        <f t="shared" si="322"/>
        <v>-2.0898068975814827E-2</v>
      </c>
      <c r="DF338" s="41">
        <f t="shared" si="323"/>
        <v>-1.9231338841721114E-2</v>
      </c>
      <c r="DG338" s="41">
        <f t="shared" si="324"/>
        <v>1.8591718845050492E-3</v>
      </c>
      <c r="DH338" s="41"/>
    </row>
    <row r="339" spans="1:112">
      <c r="A339" s="43">
        <v>42339</v>
      </c>
      <c r="B339" s="34">
        <v>9.94</v>
      </c>
      <c r="C339" s="34">
        <v>8.179646</v>
      </c>
      <c r="D339" s="34"/>
      <c r="E339" s="34">
        <v>14.9</v>
      </c>
      <c r="F339" s="34">
        <v>448.79998799999998</v>
      </c>
      <c r="G339" s="34">
        <v>46.100757999999999</v>
      </c>
      <c r="H339" s="34">
        <v>11.130485999999999</v>
      </c>
      <c r="I339" s="34">
        <v>10.37</v>
      </c>
      <c r="J339" s="34">
        <v>445.15576199999998</v>
      </c>
      <c r="K339" s="34">
        <v>0.8</v>
      </c>
      <c r="L339" s="34">
        <v>72.040001000000004</v>
      </c>
      <c r="M339" s="34">
        <v>33.549999</v>
      </c>
      <c r="N339" s="34">
        <v>39.185321999999999</v>
      </c>
      <c r="O339" s="34">
        <v>6.64</v>
      </c>
      <c r="P339" s="34">
        <v>29.73</v>
      </c>
      <c r="Q339" s="34">
        <v>16.860001</v>
      </c>
      <c r="R339" s="34">
        <v>39.060001</v>
      </c>
      <c r="S339" s="34">
        <v>74.824234000000004</v>
      </c>
      <c r="T339" s="34"/>
      <c r="U339" s="34"/>
      <c r="V339" s="34">
        <v>4.0439819999999997</v>
      </c>
      <c r="W339" s="34">
        <v>34.5</v>
      </c>
      <c r="X339" s="34">
        <v>28.43</v>
      </c>
      <c r="Y339" s="34">
        <v>12.004955000000001</v>
      </c>
      <c r="Z339" s="34">
        <v>31.771560999999998</v>
      </c>
      <c r="AA339" s="34">
        <v>73.621086000000005</v>
      </c>
      <c r="AB339" s="34">
        <v>36.431652</v>
      </c>
      <c r="AC339" s="34">
        <v>10.51</v>
      </c>
      <c r="AD339" s="34">
        <v>69.220000999999996</v>
      </c>
      <c r="AE339" s="34">
        <v>25.430845000000001</v>
      </c>
      <c r="AF339" s="34">
        <v>4.91</v>
      </c>
      <c r="AG339" s="34">
        <v>149.800003</v>
      </c>
      <c r="AH339" s="34">
        <v>43.814971999999997</v>
      </c>
      <c r="AI339" s="34">
        <v>77.564414999999997</v>
      </c>
      <c r="AJ339" s="34" t="s">
        <v>193</v>
      </c>
      <c r="AK339" s="34">
        <v>16.459999</v>
      </c>
      <c r="AL339" s="34">
        <v>1.43</v>
      </c>
      <c r="AM339" s="34">
        <v>27.767284</v>
      </c>
      <c r="AN339" s="34">
        <v>24.9</v>
      </c>
      <c r="AO339" s="34">
        <v>63.310001</v>
      </c>
      <c r="AP339" s="34">
        <v>6.17</v>
      </c>
      <c r="AQ339" s="34">
        <v>11.33</v>
      </c>
      <c r="AR339" s="34">
        <v>5.44</v>
      </c>
      <c r="AS339" s="34">
        <v>50.014640999999997</v>
      </c>
      <c r="AT339" s="34">
        <v>11.276353</v>
      </c>
      <c r="AU339" s="34">
        <v>18.200001</v>
      </c>
      <c r="AV339" s="34">
        <v>14.724031</v>
      </c>
      <c r="AW339" s="34">
        <v>26.313267</v>
      </c>
      <c r="AX339" s="34">
        <v>18.120000999999998</v>
      </c>
      <c r="AY339" s="34">
        <v>17.299999</v>
      </c>
      <c r="AZ339" s="34">
        <v>56.470001000000003</v>
      </c>
      <c r="BA339" s="34">
        <v>42.310001</v>
      </c>
      <c r="BB339" s="34">
        <v>27.848434000000001</v>
      </c>
      <c r="BC339" s="34">
        <v>25.739187000000001</v>
      </c>
      <c r="BD339" s="34"/>
      <c r="BE339" s="38"/>
      <c r="BF339" s="41">
        <f t="shared" si="275"/>
        <v>-5.2901658224413554E-2</v>
      </c>
      <c r="BG339" s="41">
        <f t="shared" si="276"/>
        <v>8.2078790825271827E-4</v>
      </c>
      <c r="BH339" s="41"/>
      <c r="BI339" s="41">
        <f t="shared" si="277"/>
        <v>2.9974996220794723E-2</v>
      </c>
      <c r="BJ339" s="41">
        <f t="shared" si="278"/>
        <v>-4.4464280757591824E-3</v>
      </c>
      <c r="BK339" s="41">
        <f t="shared" si="279"/>
        <v>0</v>
      </c>
      <c r="BL339" s="41">
        <f t="shared" si="280"/>
        <v>8.0753836530672585E-3</v>
      </c>
      <c r="BM339" s="41">
        <f t="shared" si="281"/>
        <v>-2.4763170112420692E-2</v>
      </c>
      <c r="BN339" s="41">
        <f t="shared" si="282"/>
        <v>1.1834447163780985E-2</v>
      </c>
      <c r="BO339" s="41">
        <f t="shared" si="283"/>
        <v>-2.4692612590371411E-2</v>
      </c>
      <c r="BP339" s="41">
        <f t="shared" si="284"/>
        <v>-1.3237906959458668E-2</v>
      </c>
      <c r="BQ339" s="41">
        <f t="shared" si="285"/>
        <v>-2.3274021857898518E-2</v>
      </c>
      <c r="BR339" s="41">
        <f t="shared" si="286"/>
        <v>-2.6313226191999159E-3</v>
      </c>
      <c r="BS339" s="41">
        <f t="shared" si="287"/>
        <v>3.0165935394255057E-3</v>
      </c>
      <c r="BT339" s="41">
        <f t="shared" si="288"/>
        <v>9.8023091819401335E-3</v>
      </c>
      <c r="BU339" s="41">
        <f t="shared" si="289"/>
        <v>8.9367291227927317E-3</v>
      </c>
      <c r="BV339" s="41">
        <f t="shared" si="290"/>
        <v>9.0010122937325254E-3</v>
      </c>
      <c r="BW339" s="41">
        <f t="shared" si="291"/>
        <v>-1.2617224649986826E-3</v>
      </c>
      <c r="BX339" s="41"/>
      <c r="BY339" s="41"/>
      <c r="BZ339" s="41">
        <f t="shared" si="292"/>
        <v>1.3889096597525952E-2</v>
      </c>
      <c r="CA339" s="41">
        <f t="shared" si="293"/>
        <v>-1.5816260912614139E-2</v>
      </c>
      <c r="CB339" s="41">
        <f t="shared" si="294"/>
        <v>-9.4522319458719695E-3</v>
      </c>
      <c r="CC339" s="41">
        <f t="shared" si="295"/>
        <v>-2.651800616221256E-2</v>
      </c>
      <c r="CD339" s="41">
        <f t="shared" si="296"/>
        <v>-9.6821801033593422E-3</v>
      </c>
      <c r="CE339" s="41">
        <f t="shared" si="297"/>
        <v>-1.1592843261679572E-2</v>
      </c>
      <c r="CF339" s="41">
        <f t="shared" si="298"/>
        <v>-1.0107658539380488E-2</v>
      </c>
      <c r="CG339" s="41">
        <f t="shared" si="274"/>
        <v>-1.4134510934904806E-2</v>
      </c>
      <c r="CH339" s="41">
        <f t="shared" si="299"/>
        <v>8.4144120429475704E-3</v>
      </c>
      <c r="CI339" s="41">
        <f t="shared" si="300"/>
        <v>-9.8776617207407599E-3</v>
      </c>
      <c r="CJ339" s="41">
        <f t="shared" si="301"/>
        <v>4.0816383196486776E-3</v>
      </c>
      <c r="CK339" s="41">
        <f t="shared" si="302"/>
        <v>1.6490341206742656E-2</v>
      </c>
      <c r="CL339" s="41">
        <f t="shared" si="303"/>
        <v>-6.6748817620941999E-3</v>
      </c>
      <c r="CM339" s="41">
        <f t="shared" si="304"/>
        <v>1.8202091303041932E-2</v>
      </c>
      <c r="CN339" s="41">
        <f t="shared" si="325"/>
        <v>-3.1563958706985252E-3</v>
      </c>
      <c r="CO339" s="41">
        <f t="shared" si="306"/>
        <v>-1.0275098576963132E-2</v>
      </c>
      <c r="CP339" s="41">
        <f t="shared" si="307"/>
        <v>-2.7587956518829053E-2</v>
      </c>
      <c r="CQ339" s="41">
        <f t="shared" si="308"/>
        <v>1.6650487271986956E-2</v>
      </c>
      <c r="CR339" s="41">
        <f t="shared" si="309"/>
        <v>5.7867467426935194E-2</v>
      </c>
      <c r="CS339" s="41">
        <f t="shared" si="310"/>
        <v>8.4067748661603471E-3</v>
      </c>
      <c r="CT339" s="41">
        <f t="shared" si="311"/>
        <v>4.874095758245353E-3</v>
      </c>
      <c r="CU339" s="41">
        <f t="shared" si="312"/>
        <v>-1.8365186040038513E-2</v>
      </c>
      <c r="CV339" s="41">
        <f t="shared" si="313"/>
        <v>-2.0018866890491791E-2</v>
      </c>
      <c r="CW339" s="41">
        <f t="shared" si="314"/>
        <v>1.9646339106169468E-3</v>
      </c>
      <c r="CX339" s="41">
        <f t="shared" si="315"/>
        <v>0</v>
      </c>
      <c r="CY339" s="41">
        <f t="shared" si="316"/>
        <v>2.2002758546559517E-3</v>
      </c>
      <c r="CZ339" s="41">
        <f t="shared" si="317"/>
        <v>9.5754942687149673E-3</v>
      </c>
      <c r="DA339" s="41">
        <f t="shared" si="318"/>
        <v>-9.6186782755961087E-3</v>
      </c>
      <c r="DB339" s="41">
        <f t="shared" si="319"/>
        <v>-2.6145224916685965E-2</v>
      </c>
      <c r="DC339" s="41">
        <f t="shared" si="320"/>
        <v>2.102869544447962E-2</v>
      </c>
      <c r="DD339" s="41">
        <f t="shared" si="321"/>
        <v>6.0390946233703745E-3</v>
      </c>
      <c r="DE339" s="41">
        <f t="shared" si="322"/>
        <v>4.9913484502477942E-2</v>
      </c>
      <c r="DF339" s="41">
        <f t="shared" si="323"/>
        <v>7.5227578482434422E-3</v>
      </c>
      <c r="DG339" s="41">
        <f t="shared" si="324"/>
        <v>-7.8314294369447191E-3</v>
      </c>
      <c r="DH339" s="41"/>
    </row>
    <row r="340" spans="1:112">
      <c r="A340" s="43">
        <v>42340</v>
      </c>
      <c r="B340" s="34">
        <v>10.02</v>
      </c>
      <c r="C340" s="34">
        <v>8.0521530000000006</v>
      </c>
      <c r="D340" s="34"/>
      <c r="E340" s="34">
        <v>14.94</v>
      </c>
      <c r="F340" s="34">
        <v>10.93</v>
      </c>
      <c r="G340" s="34">
        <v>44.330146999999997</v>
      </c>
      <c r="H340" s="34">
        <v>11.826763</v>
      </c>
      <c r="I340" s="34">
        <v>10.47</v>
      </c>
      <c r="J340" s="34">
        <v>467.15167200000002</v>
      </c>
      <c r="K340" s="34">
        <v>0.8</v>
      </c>
      <c r="L340" s="34">
        <v>73.260002</v>
      </c>
      <c r="M340" s="34">
        <v>34.400002000000001</v>
      </c>
      <c r="N340" s="34">
        <v>39.110228999999997</v>
      </c>
      <c r="O340" s="34">
        <v>6.57</v>
      </c>
      <c r="P340" s="34">
        <v>30.93</v>
      </c>
      <c r="Q340" s="34">
        <v>16.25</v>
      </c>
      <c r="R340" s="34">
        <v>38.709999000000003</v>
      </c>
      <c r="S340" s="34">
        <v>74.106316000000007</v>
      </c>
      <c r="T340" s="34"/>
      <c r="U340" s="34"/>
      <c r="V340" s="34">
        <v>4.1276510000000002</v>
      </c>
      <c r="W340" s="34">
        <v>34.240001999999997</v>
      </c>
      <c r="X340" s="34">
        <v>28.379999000000002</v>
      </c>
      <c r="Y340" s="34">
        <v>11.760553</v>
      </c>
      <c r="Z340" s="34">
        <v>30.827524</v>
      </c>
      <c r="AA340" s="34">
        <v>73.046402</v>
      </c>
      <c r="AB340" s="34">
        <v>36.014102999999999</v>
      </c>
      <c r="AC340" s="34">
        <v>10.56</v>
      </c>
      <c r="AD340" s="34">
        <v>67.339995999999999</v>
      </c>
      <c r="AE340" s="34">
        <v>25.365400000000001</v>
      </c>
      <c r="AF340" s="34">
        <v>4.7699999999999996</v>
      </c>
      <c r="AG340" s="34">
        <v>149.800003</v>
      </c>
      <c r="AH340" s="34">
        <v>43.649906000000001</v>
      </c>
      <c r="AI340" s="34">
        <v>77.867699000000002</v>
      </c>
      <c r="AJ340" s="34" t="s">
        <v>193</v>
      </c>
      <c r="AK340" s="34">
        <v>16.670000000000002</v>
      </c>
      <c r="AL340" s="34">
        <v>1.4330000000000001</v>
      </c>
      <c r="AM340" s="34">
        <v>28.033215999999999</v>
      </c>
      <c r="AN340" s="34">
        <v>25</v>
      </c>
      <c r="AO340" s="34">
        <v>63.07</v>
      </c>
      <c r="AP340" s="34">
        <v>6.28</v>
      </c>
      <c r="AQ340" s="34">
        <v>11.1</v>
      </c>
      <c r="AR340" s="34">
        <v>5.49</v>
      </c>
      <c r="AS340" s="34">
        <v>51.839633999999997</v>
      </c>
      <c r="AT340" s="34">
        <v>11.182383</v>
      </c>
      <c r="AU340" s="34">
        <v>20.18</v>
      </c>
      <c r="AV340" s="34">
        <v>14.714677999999999</v>
      </c>
      <c r="AW340" s="34">
        <v>26.008088999999998</v>
      </c>
      <c r="AX340" s="34">
        <v>17.98</v>
      </c>
      <c r="AY340" s="34">
        <v>16.899999999999999</v>
      </c>
      <c r="AZ340" s="34">
        <v>56.5</v>
      </c>
      <c r="BA340" s="34">
        <v>40.32</v>
      </c>
      <c r="BB340" s="34">
        <v>27.937885000000001</v>
      </c>
      <c r="BC340" s="34">
        <v>25.372995</v>
      </c>
      <c r="BD340" s="34"/>
      <c r="BE340" s="38"/>
      <c r="BF340" s="41">
        <f t="shared" si="275"/>
        <v>8.0160749882361246E-3</v>
      </c>
      <c r="BG340" s="41">
        <f t="shared" si="276"/>
        <v>-1.5709364307259662E-2</v>
      </c>
      <c r="BH340" s="41"/>
      <c r="BI340" s="41">
        <f t="shared" si="277"/>
        <v>2.6809667532577425E-3</v>
      </c>
      <c r="BJ340" s="41">
        <f t="shared" si="278"/>
        <v>-3.7150660252820713</v>
      </c>
      <c r="BK340" s="41">
        <f t="shared" si="279"/>
        <v>-3.9164427593431209E-2</v>
      </c>
      <c r="BL340" s="41">
        <f t="shared" si="280"/>
        <v>6.0677184071816999E-2</v>
      </c>
      <c r="BM340" s="41">
        <f t="shared" si="281"/>
        <v>9.597002641009704E-3</v>
      </c>
      <c r="BN340" s="41">
        <f t="shared" si="282"/>
        <v>4.8229736495340569E-2</v>
      </c>
      <c r="BO340" s="41">
        <f t="shared" si="283"/>
        <v>0</v>
      </c>
      <c r="BP340" s="41">
        <f t="shared" si="284"/>
        <v>1.6793250461762867E-2</v>
      </c>
      <c r="BQ340" s="41">
        <f t="shared" si="285"/>
        <v>2.5019788907454783E-2</v>
      </c>
      <c r="BR340" s="41">
        <f t="shared" si="286"/>
        <v>-1.9181938709439236E-3</v>
      </c>
      <c r="BS340" s="41">
        <f t="shared" si="287"/>
        <v>-1.0598130991823248E-2</v>
      </c>
      <c r="BT340" s="41">
        <f t="shared" si="288"/>
        <v>3.9569949686972014E-2</v>
      </c>
      <c r="BU340" s="41">
        <f t="shared" si="289"/>
        <v>-3.6851103109942253E-2</v>
      </c>
      <c r="BV340" s="41">
        <f t="shared" si="290"/>
        <v>-9.0010122937326294E-3</v>
      </c>
      <c r="BW340" s="41">
        <f t="shared" si="291"/>
        <v>-9.6410516291945639E-3</v>
      </c>
      <c r="BX340" s="41"/>
      <c r="BY340" s="41"/>
      <c r="BZ340" s="41">
        <f t="shared" si="292"/>
        <v>2.0478629921780931E-2</v>
      </c>
      <c r="CA340" s="41">
        <f t="shared" si="293"/>
        <v>-7.5647143525596162E-3</v>
      </c>
      <c r="CB340" s="41">
        <f t="shared" si="294"/>
        <v>-1.7602891670941525E-3</v>
      </c>
      <c r="CC340" s="41">
        <f t="shared" si="295"/>
        <v>-2.0568516053620423E-2</v>
      </c>
      <c r="CD340" s="41">
        <f t="shared" si="296"/>
        <v>-3.016365418998232E-2</v>
      </c>
      <c r="CE340" s="41">
        <f t="shared" si="297"/>
        <v>-7.8365962202836866E-3</v>
      </c>
      <c r="CF340" s="41">
        <f t="shared" si="298"/>
        <v>-1.1527345491488818E-2</v>
      </c>
      <c r="CG340" s="41">
        <f t="shared" si="274"/>
        <v>-3.0716055230446956E-2</v>
      </c>
      <c r="CH340" s="41">
        <f t="shared" si="299"/>
        <v>-2.7535498321022478E-2</v>
      </c>
      <c r="CI340" s="41">
        <f t="shared" si="300"/>
        <v>-2.5767666964913094E-3</v>
      </c>
      <c r="CJ340" s="41">
        <f t="shared" si="301"/>
        <v>-2.8927636906179485E-2</v>
      </c>
      <c r="CK340" s="41">
        <f t="shared" si="302"/>
        <v>0</v>
      </c>
      <c r="CL340" s="41">
        <f t="shared" si="303"/>
        <v>-3.7744566674636436E-3</v>
      </c>
      <c r="CM340" s="41">
        <f t="shared" si="304"/>
        <v>3.9024674772029149E-3</v>
      </c>
      <c r="CN340" s="41">
        <f t="shared" si="325"/>
        <v>-9.8109456960597616E-3</v>
      </c>
      <c r="CO340" s="41">
        <f t="shared" si="306"/>
        <v>1.2677562267122253E-2</v>
      </c>
      <c r="CP340" s="41">
        <f t="shared" si="307"/>
        <v>2.0957045742189592E-3</v>
      </c>
      <c r="CQ340" s="41">
        <f t="shared" si="308"/>
        <v>9.5315996578758527E-3</v>
      </c>
      <c r="CR340" s="41">
        <f t="shared" si="309"/>
        <v>4.0080213975388678E-3</v>
      </c>
      <c r="CS340" s="41">
        <f t="shared" si="310"/>
        <v>-3.7980896757681521E-3</v>
      </c>
      <c r="CT340" s="41">
        <f t="shared" si="311"/>
        <v>1.7671142562810844E-2</v>
      </c>
      <c r="CU340" s="41">
        <f t="shared" si="312"/>
        <v>-2.0508966721626588E-2</v>
      </c>
      <c r="CV340" s="41">
        <f t="shared" si="313"/>
        <v>9.149194653587862E-3</v>
      </c>
      <c r="CW340" s="41">
        <f t="shared" si="314"/>
        <v>3.5839209269173666E-2</v>
      </c>
      <c r="CX340" s="41">
        <f t="shared" si="315"/>
        <v>-8.3682846958470555E-3</v>
      </c>
      <c r="CY340" s="41">
        <f t="shared" si="316"/>
        <v>0.10327036589765987</v>
      </c>
      <c r="CZ340" s="41">
        <f t="shared" si="317"/>
        <v>-6.3542190757742028E-4</v>
      </c>
      <c r="DA340" s="41">
        <f t="shared" si="318"/>
        <v>-1.1665655641721402E-2</v>
      </c>
      <c r="DB340" s="41">
        <f t="shared" si="319"/>
        <v>-7.756326758995357E-3</v>
      </c>
      <c r="DC340" s="41">
        <f t="shared" si="320"/>
        <v>-2.3392821771235698E-2</v>
      </c>
      <c r="DD340" s="41">
        <f t="shared" si="321"/>
        <v>5.3109675913223049E-4</v>
      </c>
      <c r="DE340" s="41">
        <f t="shared" si="322"/>
        <v>-4.8175864603937128E-2</v>
      </c>
      <c r="DF340" s="41">
        <f t="shared" si="323"/>
        <v>3.206918049635334E-3</v>
      </c>
      <c r="DG340" s="41">
        <f t="shared" si="324"/>
        <v>-1.4329197125782133E-2</v>
      </c>
      <c r="DH340" s="41"/>
    </row>
    <row r="341" spans="1:112">
      <c r="A341" s="43">
        <v>42341</v>
      </c>
      <c r="B341" s="34">
        <v>9.24</v>
      </c>
      <c r="C341" s="34">
        <v>7.9246600000000003</v>
      </c>
      <c r="D341" s="34"/>
      <c r="E341" s="34">
        <v>13.659000000000001</v>
      </c>
      <c r="F341" s="34">
        <v>440.39999399999999</v>
      </c>
      <c r="G341" s="34">
        <v>42.893256999999998</v>
      </c>
      <c r="H341" s="34">
        <v>11.389104</v>
      </c>
      <c r="I341" s="34">
        <v>10.41</v>
      </c>
      <c r="J341" s="34">
        <v>449.34548999999998</v>
      </c>
      <c r="K341" s="34">
        <v>0.82</v>
      </c>
      <c r="L341" s="34">
        <v>72.069999999999993</v>
      </c>
      <c r="M341" s="34">
        <v>32.560001</v>
      </c>
      <c r="N341" s="34">
        <v>38.894356000000002</v>
      </c>
      <c r="O341" s="34">
        <v>6.39</v>
      </c>
      <c r="P341" s="34">
        <v>32.18</v>
      </c>
      <c r="Q341" s="34">
        <v>15.12</v>
      </c>
      <c r="R341" s="34">
        <v>39.240001999999997</v>
      </c>
      <c r="S341" s="34">
        <v>73.180572999999995</v>
      </c>
      <c r="T341" s="34"/>
      <c r="U341" s="34"/>
      <c r="V341" s="34">
        <v>4.2299150000000001</v>
      </c>
      <c r="W341" s="34">
        <v>34.009998000000003</v>
      </c>
      <c r="X341" s="34">
        <v>28.309999000000001</v>
      </c>
      <c r="Y341" s="34">
        <v>11.643241</v>
      </c>
      <c r="Z341" s="34">
        <v>29.975380000000001</v>
      </c>
      <c r="AA341" s="34">
        <v>72.529876999999999</v>
      </c>
      <c r="AB341" s="34">
        <v>35.824299000000003</v>
      </c>
      <c r="AC341" s="34">
        <v>10.72</v>
      </c>
      <c r="AD341" s="34">
        <v>66.610000999999997</v>
      </c>
      <c r="AE341" s="34">
        <v>25.402795999999999</v>
      </c>
      <c r="AF341" s="34">
        <v>4.71</v>
      </c>
      <c r="AG341" s="34">
        <v>148.39999399999999</v>
      </c>
      <c r="AH341" s="34">
        <v>43.182223999999998</v>
      </c>
      <c r="AI341" s="34">
        <v>77.808998000000003</v>
      </c>
      <c r="AJ341" s="34" t="s">
        <v>193</v>
      </c>
      <c r="AK341" s="34">
        <v>16</v>
      </c>
      <c r="AL341" s="34">
        <v>1.42</v>
      </c>
      <c r="AM341" s="34">
        <v>28.042384999999999</v>
      </c>
      <c r="AN341" s="34">
        <v>24.200001</v>
      </c>
      <c r="AO341" s="34">
        <v>63.459999000000003</v>
      </c>
      <c r="AP341" s="34">
        <v>6.22</v>
      </c>
      <c r="AQ341" s="34">
        <v>10.96</v>
      </c>
      <c r="AR341" s="34">
        <v>5.24</v>
      </c>
      <c r="AS341" s="34">
        <v>51.395718000000002</v>
      </c>
      <c r="AT341" s="34">
        <v>11.079018</v>
      </c>
      <c r="AU341" s="34">
        <v>20.870000999999998</v>
      </c>
      <c r="AV341" s="34">
        <v>14.724031</v>
      </c>
      <c r="AW341" s="34">
        <v>26.058954</v>
      </c>
      <c r="AX341" s="34">
        <v>17.579999999999998</v>
      </c>
      <c r="AY341" s="34">
        <v>16.48</v>
      </c>
      <c r="AZ341" s="34">
        <v>56.5</v>
      </c>
      <c r="BA341" s="34">
        <v>33.990001999999997</v>
      </c>
      <c r="BB341" s="34">
        <v>28.226109999999998</v>
      </c>
      <c r="BC341" s="34">
        <v>24.852620999999999</v>
      </c>
      <c r="BD341" s="34"/>
      <c r="BE341" s="38"/>
      <c r="BF341" s="41">
        <f t="shared" si="275"/>
        <v>-8.1041210003125891E-2</v>
      </c>
      <c r="BG341" s="41">
        <f t="shared" si="276"/>
        <v>-1.5960092452515614E-2</v>
      </c>
      <c r="BH341" s="41"/>
      <c r="BI341" s="41">
        <f t="shared" si="277"/>
        <v>-8.9643534683916407E-2</v>
      </c>
      <c r="BJ341" s="41">
        <f t="shared" si="278"/>
        <v>3.6961720890360996</v>
      </c>
      <c r="BK341" s="41">
        <f t="shared" si="279"/>
        <v>-3.2950330697462324E-2</v>
      </c>
      <c r="BL341" s="41">
        <f t="shared" si="280"/>
        <v>-3.7707905305393301E-2</v>
      </c>
      <c r="BM341" s="41">
        <f t="shared" si="281"/>
        <v>-5.7471422555680713E-3</v>
      </c>
      <c r="BN341" s="41">
        <f t="shared" si="282"/>
        <v>-3.8861927048417483E-2</v>
      </c>
      <c r="BO341" s="41">
        <f t="shared" si="283"/>
        <v>2.4692612590371414E-2</v>
      </c>
      <c r="BP341" s="41">
        <f t="shared" si="284"/>
        <v>-1.6376915714345654E-2</v>
      </c>
      <c r="BQ341" s="41">
        <f t="shared" si="285"/>
        <v>-5.4972050672016055E-2</v>
      </c>
      <c r="BR341" s="41">
        <f t="shared" si="286"/>
        <v>-5.5348939067210445E-3</v>
      </c>
      <c r="BS341" s="41">
        <f t="shared" si="287"/>
        <v>-2.777956410707582E-2</v>
      </c>
      <c r="BT341" s="41">
        <f t="shared" si="288"/>
        <v>3.9618554867258959E-2</v>
      </c>
      <c r="BU341" s="41">
        <f t="shared" si="289"/>
        <v>-7.2074538024359563E-2</v>
      </c>
      <c r="BV341" s="41">
        <f t="shared" si="290"/>
        <v>1.3598746909122038E-2</v>
      </c>
      <c r="BW341" s="41">
        <f t="shared" si="291"/>
        <v>-1.2570775268381774E-2</v>
      </c>
      <c r="BX341" s="41"/>
      <c r="BY341" s="41"/>
      <c r="BZ341" s="41">
        <f t="shared" si="292"/>
        <v>2.4473418262116138E-2</v>
      </c>
      <c r="CA341" s="41">
        <f t="shared" si="293"/>
        <v>-6.7400694718855597E-3</v>
      </c>
      <c r="CB341" s="41">
        <f t="shared" si="294"/>
        <v>-2.469572695214031E-3</v>
      </c>
      <c r="CC341" s="41">
        <f t="shared" si="295"/>
        <v>-1.002512520123916E-2</v>
      </c>
      <c r="CD341" s="41">
        <f t="shared" si="296"/>
        <v>-2.8031549223663993E-2</v>
      </c>
      <c r="CE341" s="41">
        <f t="shared" si="297"/>
        <v>-7.0963095241431415E-3</v>
      </c>
      <c r="CF341" s="41">
        <f t="shared" si="298"/>
        <v>-5.2842055605626234E-3</v>
      </c>
      <c r="CG341" s="41">
        <f t="shared" si="274"/>
        <v>2.4468823846011244E-2</v>
      </c>
      <c r="CH341" s="41">
        <f t="shared" si="299"/>
        <v>-1.0899622895018495E-2</v>
      </c>
      <c r="CI341" s="41">
        <f t="shared" si="300"/>
        <v>1.4732060506341118E-3</v>
      </c>
      <c r="CJ341" s="41">
        <f t="shared" si="301"/>
        <v>-1.2658396871923354E-2</v>
      </c>
      <c r="CK341" s="41">
        <f t="shared" si="302"/>
        <v>-9.3898008078088704E-3</v>
      </c>
      <c r="CL341" s="41">
        <f t="shared" si="303"/>
        <v>-1.0772199702745091E-2</v>
      </c>
      <c r="CM341" s="41">
        <f t="shared" si="304"/>
        <v>-7.5413987980574434E-4</v>
      </c>
      <c r="CN341" s="41">
        <f t="shared" si="325"/>
        <v>0</v>
      </c>
      <c r="CO341" s="41">
        <f t="shared" si="306"/>
        <v>-4.1021974522921507E-2</v>
      </c>
      <c r="CP341" s="41">
        <f t="shared" si="307"/>
        <v>-9.113277232865492E-3</v>
      </c>
      <c r="CQ341" s="41">
        <f t="shared" si="308"/>
        <v>3.2702280201015788E-4</v>
      </c>
      <c r="CR341" s="41">
        <f t="shared" si="309"/>
        <v>-3.2523150383246775E-2</v>
      </c>
      <c r="CS341" s="41">
        <f t="shared" si="310"/>
        <v>6.164549721531922E-3</v>
      </c>
      <c r="CT341" s="41">
        <f t="shared" si="311"/>
        <v>-9.6000737290193421E-3</v>
      </c>
      <c r="CU341" s="41">
        <f t="shared" si="312"/>
        <v>-1.2692826798418846E-2</v>
      </c>
      <c r="CV341" s="41">
        <f t="shared" si="313"/>
        <v>-4.6606757188488446E-2</v>
      </c>
      <c r="CW341" s="41">
        <f t="shared" si="314"/>
        <v>-8.6001302360410661E-3</v>
      </c>
      <c r="CX341" s="41">
        <f t="shared" si="315"/>
        <v>-9.2865442608853141E-3</v>
      </c>
      <c r="CY341" s="41">
        <f t="shared" si="316"/>
        <v>3.3620754079313662E-2</v>
      </c>
      <c r="CZ341" s="41">
        <f t="shared" si="317"/>
        <v>6.3542190757738396E-4</v>
      </c>
      <c r="DA341" s="41">
        <f t="shared" si="318"/>
        <v>1.9538277286530086E-3</v>
      </c>
      <c r="DB341" s="41">
        <f t="shared" si="319"/>
        <v>-2.2498136786443364E-2</v>
      </c>
      <c r="DC341" s="41">
        <f t="shared" si="320"/>
        <v>-2.5166097447702006E-2</v>
      </c>
      <c r="DD341" s="41">
        <f t="shared" si="321"/>
        <v>0</v>
      </c>
      <c r="DE341" s="41">
        <f t="shared" si="322"/>
        <v>-0.17078120121425483</v>
      </c>
      <c r="DF341" s="41">
        <f t="shared" si="323"/>
        <v>1.026378306089536E-2</v>
      </c>
      <c r="DG341" s="41">
        <f t="shared" si="324"/>
        <v>-2.0722199644002928E-2</v>
      </c>
      <c r="DH341" s="41"/>
    </row>
    <row r="342" spans="1:112">
      <c r="A342" s="43">
        <v>42342</v>
      </c>
      <c r="B342" s="34">
        <v>9.3800000000000008</v>
      </c>
      <c r="C342" s="34">
        <v>7.8172959999999998</v>
      </c>
      <c r="D342" s="34"/>
      <c r="E342" s="34">
        <v>12.33</v>
      </c>
      <c r="F342" s="34">
        <v>448.79998799999998</v>
      </c>
      <c r="G342" s="34">
        <v>42.717132999999997</v>
      </c>
      <c r="H342" s="34">
        <v>11.995858999999999</v>
      </c>
      <c r="I342" s="34">
        <v>10.78</v>
      </c>
      <c r="J342" s="34">
        <v>466.10427900000002</v>
      </c>
      <c r="K342" s="34">
        <v>0.81</v>
      </c>
      <c r="L342" s="34">
        <v>70.910004000000001</v>
      </c>
      <c r="M342" s="34">
        <v>30.99</v>
      </c>
      <c r="N342" s="34">
        <v>39.053927999999999</v>
      </c>
      <c r="O342" s="34">
        <v>6.41</v>
      </c>
      <c r="P342" s="34">
        <v>31.9</v>
      </c>
      <c r="Q342" s="34">
        <v>15.88</v>
      </c>
      <c r="R342" s="34">
        <v>38.740001999999997</v>
      </c>
      <c r="S342" s="34">
        <v>73.341171000000003</v>
      </c>
      <c r="T342" s="34"/>
      <c r="U342" s="34"/>
      <c r="V342" s="34">
        <v>4.2299150000000001</v>
      </c>
      <c r="W342" s="34">
        <v>34.209999000000003</v>
      </c>
      <c r="X342" s="34">
        <v>27.76</v>
      </c>
      <c r="Y342" s="34">
        <v>11.525928</v>
      </c>
      <c r="Z342" s="34">
        <v>29.958672</v>
      </c>
      <c r="AA342" s="34">
        <v>73.148239000000004</v>
      </c>
      <c r="AB342" s="34">
        <v>35.890723999999999</v>
      </c>
      <c r="AC342" s="34">
        <v>10.99</v>
      </c>
      <c r="AD342" s="34">
        <v>66.75</v>
      </c>
      <c r="AE342" s="34">
        <v>25.449546999999999</v>
      </c>
      <c r="AF342" s="34">
        <v>4.84</v>
      </c>
      <c r="AG342" s="34">
        <v>146.29998800000001</v>
      </c>
      <c r="AH342" s="34">
        <v>43.475684999999999</v>
      </c>
      <c r="AI342" s="34">
        <v>77.378517000000002</v>
      </c>
      <c r="AJ342" s="34" t="s">
        <v>193</v>
      </c>
      <c r="AK342" s="34">
        <v>16.299999</v>
      </c>
      <c r="AL342" s="34">
        <v>1.343</v>
      </c>
      <c r="AM342" s="34">
        <v>27.978193000000001</v>
      </c>
      <c r="AN342" s="34">
        <v>24.6</v>
      </c>
      <c r="AO342" s="34">
        <v>64.069999999999993</v>
      </c>
      <c r="AP342" s="34">
        <v>5.99</v>
      </c>
      <c r="AQ342" s="34">
        <v>11.03</v>
      </c>
      <c r="AR342" s="34">
        <v>5.24</v>
      </c>
      <c r="AS342" s="34">
        <v>51.395718000000002</v>
      </c>
      <c r="AT342" s="34">
        <v>11.032031999999999</v>
      </c>
      <c r="AU342" s="34">
        <v>20.9</v>
      </c>
      <c r="AV342" s="34">
        <v>14.826931999999999</v>
      </c>
      <c r="AW342" s="34">
        <v>25.736818</v>
      </c>
      <c r="AX342" s="34">
        <v>17.030000999999999</v>
      </c>
      <c r="AY342" s="34">
        <v>16.16</v>
      </c>
      <c r="AZ342" s="34">
        <v>56.82</v>
      </c>
      <c r="BA342" s="34">
        <v>31.889999</v>
      </c>
      <c r="BB342" s="34">
        <v>28.757832000000001</v>
      </c>
      <c r="BC342" s="34">
        <v>25.344086000000001</v>
      </c>
      <c r="BD342" s="34"/>
      <c r="BE342" s="38"/>
      <c r="BF342" s="41">
        <f t="shared" si="275"/>
        <v>1.5037877364540502E-2</v>
      </c>
      <c r="BG342" s="41">
        <f t="shared" si="276"/>
        <v>-1.3640701924454036E-2</v>
      </c>
      <c r="BH342" s="41"/>
      <c r="BI342" s="41">
        <f t="shared" si="277"/>
        <v>-0.10236332784450186</v>
      </c>
      <c r="BJ342" s="41">
        <f t="shared" si="278"/>
        <v>1.8893936245971646E-2</v>
      </c>
      <c r="BK342" s="41">
        <f t="shared" si="279"/>
        <v>-4.1145531161555556E-3</v>
      </c>
      <c r="BL342" s="41">
        <f t="shared" si="280"/>
        <v>5.190439803096291E-2</v>
      </c>
      <c r="BM342" s="41">
        <f t="shared" si="281"/>
        <v>3.4925682853973468E-2</v>
      </c>
      <c r="BN342" s="41">
        <f t="shared" si="282"/>
        <v>3.6617326435630891E-2</v>
      </c>
      <c r="BO342" s="41">
        <f t="shared" si="283"/>
        <v>-1.2270092591814247E-2</v>
      </c>
      <c r="BP342" s="41">
        <f t="shared" si="284"/>
        <v>-1.6226345210912603E-2</v>
      </c>
      <c r="BQ342" s="41">
        <f t="shared" si="285"/>
        <v>-4.9420000047212961E-2</v>
      </c>
      <c r="BR342" s="41">
        <f t="shared" si="286"/>
        <v>4.0943100918991709E-3</v>
      </c>
      <c r="BS342" s="41">
        <f t="shared" si="287"/>
        <v>3.1250025431352807E-3</v>
      </c>
      <c r="BT342" s="41">
        <f t="shared" si="288"/>
        <v>-8.7391317734383488E-3</v>
      </c>
      <c r="BU342" s="41">
        <f t="shared" si="289"/>
        <v>4.9042085067602909E-2</v>
      </c>
      <c r="BV342" s="41">
        <f t="shared" si="290"/>
        <v>-1.2823976060486023E-2</v>
      </c>
      <c r="BW342" s="41">
        <f t="shared" si="291"/>
        <v>2.1921396774050271E-3</v>
      </c>
      <c r="BX342" s="41"/>
      <c r="BY342" s="41"/>
      <c r="BZ342" s="41">
        <f t="shared" si="292"/>
        <v>0</v>
      </c>
      <c r="CA342" s="41">
        <f t="shared" si="293"/>
        <v>5.8634295454249724E-3</v>
      </c>
      <c r="CB342" s="41">
        <f t="shared" si="294"/>
        <v>-1.961892816199649E-2</v>
      </c>
      <c r="CC342" s="41">
        <f t="shared" si="295"/>
        <v>-1.0126733724703418E-2</v>
      </c>
      <c r="CD342" s="41">
        <f t="shared" si="296"/>
        <v>-5.5754616533578122E-4</v>
      </c>
      <c r="CE342" s="41">
        <f t="shared" si="297"/>
        <v>8.4894798315484233E-3</v>
      </c>
      <c r="CF342" s="41">
        <f t="shared" si="298"/>
        <v>1.8524715245678202E-3</v>
      </c>
      <c r="CG342" s="41">
        <f t="shared" si="274"/>
        <v>-1.7156176999724725E-2</v>
      </c>
      <c r="CH342" s="41">
        <f t="shared" si="299"/>
        <v>2.0995658425102264E-3</v>
      </c>
      <c r="CI342" s="41">
        <f t="shared" si="300"/>
        <v>1.8386965246157071E-3</v>
      </c>
      <c r="CJ342" s="41">
        <f t="shared" si="301"/>
        <v>2.7226812700213952E-2</v>
      </c>
      <c r="CK342" s="41">
        <f t="shared" si="302"/>
        <v>-1.4252064299176935E-2</v>
      </c>
      <c r="CL342" s="41">
        <f t="shared" si="303"/>
        <v>6.7728872110854529E-3</v>
      </c>
      <c r="CM342" s="41">
        <f t="shared" si="304"/>
        <v>-5.5478960939963082E-3</v>
      </c>
      <c r="CN342" s="41">
        <f t="shared" si="325"/>
        <v>0</v>
      </c>
      <c r="CO342" s="41">
        <f t="shared" si="306"/>
        <v>1.8576324223240258E-2</v>
      </c>
      <c r="CP342" s="41">
        <f t="shared" si="307"/>
        <v>-5.5750954072068766E-2</v>
      </c>
      <c r="CQ342" s="41">
        <f t="shared" si="308"/>
        <v>-2.291730302919908E-3</v>
      </c>
      <c r="CR342" s="41">
        <f t="shared" si="309"/>
        <v>1.6393768453363263E-2</v>
      </c>
      <c r="CS342" s="41">
        <f t="shared" si="310"/>
        <v>9.5664652538383563E-3</v>
      </c>
      <c r="CT342" s="41">
        <f t="shared" si="311"/>
        <v>-3.7678494623730054E-2</v>
      </c>
      <c r="CU342" s="41">
        <f t="shared" si="312"/>
        <v>6.3665517455414678E-3</v>
      </c>
      <c r="CV342" s="41">
        <f t="shared" si="313"/>
        <v>0</v>
      </c>
      <c r="CW342" s="41">
        <f t="shared" si="314"/>
        <v>0</v>
      </c>
      <c r="CX342" s="41">
        <f t="shared" si="315"/>
        <v>-4.2500080931450234E-3</v>
      </c>
      <c r="CY342" s="41">
        <f t="shared" si="316"/>
        <v>1.4363899659887759E-3</v>
      </c>
      <c r="CZ342" s="41">
        <f t="shared" si="317"/>
        <v>6.9643358768466807E-3</v>
      </c>
      <c r="DA342" s="41">
        <f t="shared" si="318"/>
        <v>-1.2438859045718838E-2</v>
      </c>
      <c r="DB342" s="41">
        <f t="shared" si="319"/>
        <v>-3.1785338862529731E-2</v>
      </c>
      <c r="DC342" s="41">
        <f t="shared" si="320"/>
        <v>-1.9608471388376313E-2</v>
      </c>
      <c r="DD342" s="41">
        <f t="shared" si="321"/>
        <v>5.647738273646662E-3</v>
      </c>
      <c r="DE342" s="41">
        <f t="shared" si="322"/>
        <v>-6.3773972884685004E-2</v>
      </c>
      <c r="DF342" s="41">
        <f t="shared" si="323"/>
        <v>1.86627114354283E-2</v>
      </c>
      <c r="DG342" s="41">
        <f t="shared" si="324"/>
        <v>1.9582189116547633E-2</v>
      </c>
      <c r="DH342" s="41"/>
    </row>
    <row r="343" spans="1:112">
      <c r="A343" s="43">
        <v>42345</v>
      </c>
      <c r="B343" s="34">
        <v>8.93</v>
      </c>
      <c r="C343" s="34">
        <v>7.709937</v>
      </c>
      <c r="D343" s="34"/>
      <c r="E343" s="34">
        <v>13.42</v>
      </c>
      <c r="F343" s="34">
        <v>446</v>
      </c>
      <c r="G343" s="34">
        <v>43.393847999999998</v>
      </c>
      <c r="H343" s="34">
        <v>11.737242</v>
      </c>
      <c r="I343" s="34">
        <v>11.11</v>
      </c>
      <c r="J343" s="34">
        <v>456.67742900000002</v>
      </c>
      <c r="K343" s="34">
        <v>0.79400000000000004</v>
      </c>
      <c r="L343" s="34">
        <v>73.019997000000004</v>
      </c>
      <c r="M343" s="34">
        <v>29.440000999999999</v>
      </c>
      <c r="N343" s="34">
        <v>38.978836000000001</v>
      </c>
      <c r="O343" s="34">
        <v>6.44</v>
      </c>
      <c r="P343" s="34">
        <v>33.040000999999997</v>
      </c>
      <c r="Q343" s="34">
        <v>15.56</v>
      </c>
      <c r="R343" s="34">
        <v>38.520000000000003</v>
      </c>
      <c r="S343" s="34">
        <v>72.717704999999995</v>
      </c>
      <c r="T343" s="34"/>
      <c r="U343" s="34"/>
      <c r="V343" s="34">
        <v>4.3786579999999997</v>
      </c>
      <c r="W343" s="34">
        <v>34.270000000000003</v>
      </c>
      <c r="X343" s="34">
        <v>27.98</v>
      </c>
      <c r="Y343" s="34">
        <v>11.447721</v>
      </c>
      <c r="Z343" s="34">
        <v>30.025504999999999</v>
      </c>
      <c r="AA343" s="34">
        <v>73.366478000000001</v>
      </c>
      <c r="AB343" s="34">
        <v>35.881236999999999</v>
      </c>
      <c r="AC343" s="34">
        <v>11.06</v>
      </c>
      <c r="AD343" s="34">
        <v>64.889999000000003</v>
      </c>
      <c r="AE343" s="34">
        <v>25.384096</v>
      </c>
      <c r="AF343" s="34">
        <v>5.05</v>
      </c>
      <c r="AG343" s="34">
        <v>148.75</v>
      </c>
      <c r="AH343" s="34">
        <v>43.659084</v>
      </c>
      <c r="AI343" s="34">
        <v>78.640602000000001</v>
      </c>
      <c r="AJ343" s="34" t="s">
        <v>193</v>
      </c>
      <c r="AK343" s="34">
        <v>16.18</v>
      </c>
      <c r="AL343" s="34">
        <v>1.35</v>
      </c>
      <c r="AM343" s="34">
        <v>27.877320999999998</v>
      </c>
      <c r="AN343" s="34">
        <v>24.400002000000001</v>
      </c>
      <c r="AO343" s="34">
        <v>63.790000999999997</v>
      </c>
      <c r="AP343" s="34">
        <v>6</v>
      </c>
      <c r="AQ343" s="34">
        <v>10.84</v>
      </c>
      <c r="AR343" s="34">
        <v>5.48</v>
      </c>
      <c r="AS343" s="34">
        <v>52.579493999999997</v>
      </c>
      <c r="AT343" s="34">
        <v>10.919266</v>
      </c>
      <c r="AU343" s="34">
        <v>20.260000000000002</v>
      </c>
      <c r="AV343" s="34">
        <v>14.873704999999999</v>
      </c>
      <c r="AW343" s="34">
        <v>25.660523999999999</v>
      </c>
      <c r="AX343" s="34">
        <v>16.98</v>
      </c>
      <c r="AY343" s="34">
        <v>16.07</v>
      </c>
      <c r="AZ343" s="34">
        <v>56.41</v>
      </c>
      <c r="BA343" s="34">
        <v>34.479999999999997</v>
      </c>
      <c r="BB343" s="34">
        <v>28.713107999999998</v>
      </c>
      <c r="BC343" s="34">
        <v>25.160992</v>
      </c>
      <c r="BD343" s="34"/>
      <c r="BE343" s="38"/>
      <c r="BF343" s="41">
        <f t="shared" si="275"/>
        <v>-4.9163368129725792E-2</v>
      </c>
      <c r="BG343" s="41">
        <f t="shared" si="276"/>
        <v>-1.3828698374734428E-2</v>
      </c>
      <c r="BH343" s="41"/>
      <c r="BI343" s="41">
        <f t="shared" si="277"/>
        <v>8.4710814367282741E-2</v>
      </c>
      <c r="BJ343" s="41">
        <f t="shared" si="278"/>
        <v>-6.2583754504541393E-3</v>
      </c>
      <c r="BK343" s="41">
        <f t="shared" si="279"/>
        <v>1.5717598929995209E-2</v>
      </c>
      <c r="BL343" s="41">
        <f t="shared" si="280"/>
        <v>-2.1794643437583701E-2</v>
      </c>
      <c r="BM343" s="41">
        <f t="shared" si="281"/>
        <v>3.0153038170687457E-2</v>
      </c>
      <c r="BN343" s="41">
        <f t="shared" si="282"/>
        <v>-2.0432086740294113E-2</v>
      </c>
      <c r="BO343" s="41">
        <f t="shared" si="283"/>
        <v>-1.9950786419348793E-2</v>
      </c>
      <c r="BP343" s="41">
        <f t="shared" si="284"/>
        <v>2.93218114174187E-2</v>
      </c>
      <c r="BQ343" s="41">
        <f t="shared" si="285"/>
        <v>-5.1310243971590674E-2</v>
      </c>
      <c r="BR343" s="41">
        <f t="shared" si="286"/>
        <v>-1.9246280493050584E-3</v>
      </c>
      <c r="BS343" s="41">
        <f t="shared" si="287"/>
        <v>4.6692691836836926E-3</v>
      </c>
      <c r="BT343" s="41">
        <f t="shared" si="288"/>
        <v>3.5112969128321674E-2</v>
      </c>
      <c r="BU343" s="41">
        <f t="shared" si="289"/>
        <v>-2.0356937068744085E-2</v>
      </c>
      <c r="BV343" s="41">
        <f t="shared" si="290"/>
        <v>-5.6951226751496588E-3</v>
      </c>
      <c r="BW343" s="41">
        <f t="shared" si="291"/>
        <v>-8.5372392807361933E-3</v>
      </c>
      <c r="BX343" s="41"/>
      <c r="BY343" s="41"/>
      <c r="BZ343" s="41">
        <f t="shared" si="292"/>
        <v>3.4560386452818864E-2</v>
      </c>
      <c r="CA343" s="41">
        <f t="shared" si="293"/>
        <v>1.7523661282235045E-3</v>
      </c>
      <c r="CB343" s="41">
        <f t="shared" si="294"/>
        <v>7.8938335987313365E-3</v>
      </c>
      <c r="CC343" s="41">
        <f t="shared" si="295"/>
        <v>-6.8084353604893752E-3</v>
      </c>
      <c r="CD343" s="41">
        <f t="shared" si="296"/>
        <v>2.2283552429271962E-3</v>
      </c>
      <c r="CE343" s="41">
        <f t="shared" si="297"/>
        <v>2.9790749471789763E-3</v>
      </c>
      <c r="CF343" s="41">
        <f t="shared" si="298"/>
        <v>-2.6436507859249603E-4</v>
      </c>
      <c r="CG343" s="41">
        <f t="shared" si="274"/>
        <v>-7.3126468462866023E-3</v>
      </c>
      <c r="CH343" s="41">
        <f t="shared" si="299"/>
        <v>-2.8260784057976898E-2</v>
      </c>
      <c r="CI343" s="41">
        <f t="shared" si="300"/>
        <v>-2.5751070474366532E-3</v>
      </c>
      <c r="CJ343" s="41">
        <f t="shared" si="301"/>
        <v>4.247352255872814E-2</v>
      </c>
      <c r="CK343" s="41">
        <f t="shared" si="302"/>
        <v>1.6607818422903799E-2</v>
      </c>
      <c r="CL343" s="41">
        <f t="shared" si="303"/>
        <v>4.209554301438879E-3</v>
      </c>
      <c r="CM343" s="41">
        <f t="shared" si="304"/>
        <v>1.6178947017188264E-2</v>
      </c>
      <c r="CN343" s="41">
        <f t="shared" si="325"/>
        <v>0</v>
      </c>
      <c r="CO343" s="41">
        <f t="shared" si="306"/>
        <v>-7.3891348326759277E-3</v>
      </c>
      <c r="CP343" s="41">
        <f t="shared" si="307"/>
        <v>5.1986749092376768E-3</v>
      </c>
      <c r="CQ343" s="41">
        <f t="shared" si="308"/>
        <v>-3.6118944196921075E-3</v>
      </c>
      <c r="CR343" s="41">
        <f t="shared" si="309"/>
        <v>-8.1632286719512635E-3</v>
      </c>
      <c r="CS343" s="41">
        <f t="shared" si="310"/>
        <v>-4.3797817206280218E-3</v>
      </c>
      <c r="CT343" s="41">
        <f t="shared" si="311"/>
        <v>1.6680571006970134E-3</v>
      </c>
      <c r="CU343" s="41">
        <f t="shared" si="312"/>
        <v>-1.7375837253910942E-2</v>
      </c>
      <c r="CV343" s="41">
        <f t="shared" si="313"/>
        <v>4.4783602626973444E-2</v>
      </c>
      <c r="CW343" s="41">
        <f t="shared" si="314"/>
        <v>2.2771334226597544E-2</v>
      </c>
      <c r="CX343" s="41">
        <f t="shared" si="315"/>
        <v>-1.0274289199002126E-2</v>
      </c>
      <c r="CY343" s="41">
        <f t="shared" si="316"/>
        <v>-3.1100660150227888E-2</v>
      </c>
      <c r="CZ343" s="41">
        <f t="shared" si="317"/>
        <v>3.1496320207801257E-3</v>
      </c>
      <c r="DA343" s="41">
        <f t="shared" si="318"/>
        <v>-2.9687938351466749E-3</v>
      </c>
      <c r="DB343" s="41">
        <f t="shared" si="319"/>
        <v>-2.9403725112999136E-3</v>
      </c>
      <c r="DC343" s="41">
        <f t="shared" si="320"/>
        <v>-5.5848733435280512E-3</v>
      </c>
      <c r="DD343" s="41">
        <f t="shared" si="321"/>
        <v>-7.2419286741572126E-3</v>
      </c>
      <c r="DE343" s="41">
        <f t="shared" si="322"/>
        <v>7.808699613131885E-2</v>
      </c>
      <c r="DF343" s="41">
        <f t="shared" si="323"/>
        <v>-1.5564042985294856E-3</v>
      </c>
      <c r="DG343" s="41">
        <f t="shared" si="324"/>
        <v>-7.2505502163920012E-3</v>
      </c>
      <c r="DH343" s="41"/>
    </row>
    <row r="344" spans="1:112">
      <c r="A344" s="43">
        <v>42346</v>
      </c>
      <c r="B344" s="34">
        <v>9.2899999999999991</v>
      </c>
      <c r="C344" s="34">
        <v>7.6696739999999997</v>
      </c>
      <c r="D344" s="34"/>
      <c r="E344" s="34">
        <v>13.98</v>
      </c>
      <c r="F344" s="34">
        <v>445.20001200000002</v>
      </c>
      <c r="G344" s="34">
        <v>43.338225999999999</v>
      </c>
      <c r="H344" s="34">
        <v>11.786977</v>
      </c>
      <c r="I344" s="34">
        <v>11.17</v>
      </c>
      <c r="J344" s="34">
        <v>444.10833700000001</v>
      </c>
      <c r="K344" s="34">
        <v>0.75900000000000001</v>
      </c>
      <c r="L344" s="34">
        <v>70.980002999999996</v>
      </c>
      <c r="M344" s="34">
        <v>29.940000999999999</v>
      </c>
      <c r="N344" s="34">
        <v>39.100861000000002</v>
      </c>
      <c r="O344" s="34">
        <v>6.45</v>
      </c>
      <c r="P344" s="34">
        <v>33.450001</v>
      </c>
      <c r="Q344" s="34">
        <v>16.100000000000001</v>
      </c>
      <c r="R344" s="34">
        <v>38.689999</v>
      </c>
      <c r="S344" s="34">
        <v>73.511191999999994</v>
      </c>
      <c r="T344" s="34"/>
      <c r="U344" s="34"/>
      <c r="V344" s="34">
        <v>4.5552910000000004</v>
      </c>
      <c r="W344" s="34">
        <v>34.200001</v>
      </c>
      <c r="X344" s="34">
        <v>27.93</v>
      </c>
      <c r="Y344" s="34">
        <v>11.662794</v>
      </c>
      <c r="Z344" s="34">
        <v>29.875129999999999</v>
      </c>
      <c r="AA344" s="34">
        <v>72.857246000000004</v>
      </c>
      <c r="AB344" s="34">
        <v>36.583485000000003</v>
      </c>
      <c r="AC344" s="34">
        <v>11.65</v>
      </c>
      <c r="AD344" s="34">
        <v>63.759998000000003</v>
      </c>
      <c r="AE344" s="34">
        <v>25.374749999999999</v>
      </c>
      <c r="AF344" s="34">
        <v>5.09</v>
      </c>
      <c r="AG344" s="34">
        <v>151.20001199999999</v>
      </c>
      <c r="AH344" s="34">
        <v>43.484839999999998</v>
      </c>
      <c r="AI344" s="34">
        <v>80.900611999999995</v>
      </c>
      <c r="AJ344" s="34" t="s">
        <v>193</v>
      </c>
      <c r="AK344" s="34">
        <v>15.8</v>
      </c>
      <c r="AL344" s="34">
        <v>1.28</v>
      </c>
      <c r="AM344" s="34">
        <v>28.748491000000001</v>
      </c>
      <c r="AN344" s="34">
        <v>23.599997999999999</v>
      </c>
      <c r="AO344" s="34">
        <v>63.720001000000003</v>
      </c>
      <c r="AP344" s="34">
        <v>6.03</v>
      </c>
      <c r="AQ344" s="34">
        <v>10.63</v>
      </c>
      <c r="AR344" s="34">
        <v>5.67</v>
      </c>
      <c r="AS344" s="34">
        <v>51.987609999999997</v>
      </c>
      <c r="AT344" s="34">
        <v>11.154195</v>
      </c>
      <c r="AU344" s="34">
        <v>19.860001</v>
      </c>
      <c r="AV344" s="34">
        <v>14.770804999999999</v>
      </c>
      <c r="AW344" s="34">
        <v>25.685955</v>
      </c>
      <c r="AX344" s="34">
        <v>17.48</v>
      </c>
      <c r="AY344" s="34">
        <v>15.97</v>
      </c>
      <c r="AZ344" s="34">
        <v>56.790000999999997</v>
      </c>
      <c r="BA344" s="34">
        <v>34.279998999999997</v>
      </c>
      <c r="BB344" s="34">
        <v>29.001332999999999</v>
      </c>
      <c r="BC344" s="34">
        <v>25.835547999999999</v>
      </c>
      <c r="BD344" s="34"/>
      <c r="BE344" s="38"/>
      <c r="BF344" s="41">
        <f t="shared" si="275"/>
        <v>3.9522157937339437E-2</v>
      </c>
      <c r="BG344" s="41">
        <f t="shared" si="276"/>
        <v>-5.2359051192047354E-3</v>
      </c>
      <c r="BH344" s="41"/>
      <c r="BI344" s="41">
        <f t="shared" si="277"/>
        <v>4.0881605262128549E-2</v>
      </c>
      <c r="BJ344" s="41">
        <f t="shared" si="278"/>
        <v>-1.7953056644967611E-3</v>
      </c>
      <c r="BK344" s="41">
        <f t="shared" si="279"/>
        <v>-1.2826168004546887E-3</v>
      </c>
      <c r="BL344" s="41">
        <f t="shared" si="280"/>
        <v>4.2284144781181195E-3</v>
      </c>
      <c r="BM344" s="41">
        <f t="shared" si="281"/>
        <v>5.3860094295706783E-3</v>
      </c>
      <c r="BN344" s="41">
        <f t="shared" si="282"/>
        <v>-2.7908762108875596E-2</v>
      </c>
      <c r="BO344" s="41">
        <f t="shared" si="283"/>
        <v>-4.5081683851505849E-2</v>
      </c>
      <c r="BP344" s="41">
        <f t="shared" si="284"/>
        <v>-2.833514565907937E-2</v>
      </c>
      <c r="BQ344" s="41">
        <f t="shared" si="285"/>
        <v>1.6841084563549217E-2</v>
      </c>
      <c r="BR344" s="41">
        <f t="shared" si="286"/>
        <v>3.1256550430983649E-3</v>
      </c>
      <c r="BS344" s="41">
        <f t="shared" si="287"/>
        <v>1.55159069141885E-3</v>
      </c>
      <c r="BT344" s="41">
        <f t="shared" si="288"/>
        <v>1.23328375504826E-2</v>
      </c>
      <c r="BU344" s="41">
        <f t="shared" si="289"/>
        <v>3.4115753240171721E-2</v>
      </c>
      <c r="BV344" s="41">
        <f t="shared" si="290"/>
        <v>4.4035559360243804E-3</v>
      </c>
      <c r="BW344" s="41">
        <f t="shared" si="291"/>
        <v>1.0852776770139556E-2</v>
      </c>
      <c r="BX344" s="41"/>
      <c r="BY344" s="41"/>
      <c r="BZ344" s="41">
        <f t="shared" si="292"/>
        <v>3.9547129764585603E-2</v>
      </c>
      <c r="CA344" s="41">
        <f t="shared" si="293"/>
        <v>-2.0446625781924445E-3</v>
      </c>
      <c r="CB344" s="41">
        <f t="shared" si="294"/>
        <v>-1.7885892802497201E-3</v>
      </c>
      <c r="CC344" s="41">
        <f t="shared" si="295"/>
        <v>1.8613103970947977E-2</v>
      </c>
      <c r="CD344" s="41">
        <f t="shared" si="296"/>
        <v>-5.0208254351975182E-3</v>
      </c>
      <c r="CE344" s="41">
        <f t="shared" si="297"/>
        <v>-6.9651359542867016E-3</v>
      </c>
      <c r="CF344" s="41">
        <f t="shared" si="298"/>
        <v>1.9382396436928632E-2</v>
      </c>
      <c r="CG344" s="41">
        <f t="shared" si="274"/>
        <v>-3.0742989352951725E-2</v>
      </c>
      <c r="CH344" s="41">
        <f t="shared" si="299"/>
        <v>-1.7567510108051455E-2</v>
      </c>
      <c r="CI344" s="41">
        <f t="shared" si="300"/>
        <v>-3.6825108693836823E-4</v>
      </c>
      <c r="CJ344" s="41">
        <f t="shared" si="301"/>
        <v>7.8895872751629237E-3</v>
      </c>
      <c r="CK344" s="41">
        <f t="shared" si="302"/>
        <v>1.6336498684769555E-2</v>
      </c>
      <c r="CL344" s="41">
        <f t="shared" si="303"/>
        <v>-3.9989989941010733E-3</v>
      </c>
      <c r="CM344" s="41">
        <f t="shared" si="304"/>
        <v>2.8333257983818916E-2</v>
      </c>
      <c r="CN344" s="41">
        <f t="shared" si="325"/>
        <v>-2.3273337652234247E-2</v>
      </c>
      <c r="CO344" s="41">
        <f t="shared" si="306"/>
        <v>-2.3765971597424423E-2</v>
      </c>
      <c r="CP344" s="41">
        <f t="shared" si="307"/>
        <v>-5.3244514518812361E-2</v>
      </c>
      <c r="CQ344" s="41">
        <f t="shared" si="308"/>
        <v>3.0771788021377647E-2</v>
      </c>
      <c r="CR344" s="41">
        <f t="shared" si="309"/>
        <v>-3.3336586980567941E-2</v>
      </c>
      <c r="CS344" s="41">
        <f t="shared" si="310"/>
        <v>-1.0979531947945841E-3</v>
      </c>
      <c r="CT344" s="41">
        <f t="shared" si="311"/>
        <v>4.9875415110391882E-3</v>
      </c>
      <c r="CU344" s="41">
        <f t="shared" si="312"/>
        <v>-1.9562803657643492E-2</v>
      </c>
      <c r="CV344" s="41">
        <f t="shared" si="313"/>
        <v>3.408401677973652E-2</v>
      </c>
      <c r="CW344" s="41">
        <f t="shared" si="314"/>
        <v>-1.1320774864432129E-2</v>
      </c>
      <c r="CX344" s="41">
        <f t="shared" si="315"/>
        <v>2.128690839158846E-2</v>
      </c>
      <c r="CY344" s="41">
        <f t="shared" si="316"/>
        <v>-1.9940789851044881E-2</v>
      </c>
      <c r="CZ344" s="41">
        <f t="shared" si="317"/>
        <v>-6.9422913905681583E-3</v>
      </c>
      <c r="DA344" s="41">
        <f t="shared" si="318"/>
        <v>9.9056459468031257E-4</v>
      </c>
      <c r="DB344" s="41">
        <f t="shared" si="319"/>
        <v>2.9021189344188132E-2</v>
      </c>
      <c r="DC344" s="41">
        <f t="shared" si="320"/>
        <v>-6.2422175225001425E-3</v>
      </c>
      <c r="DD344" s="41">
        <f t="shared" si="321"/>
        <v>6.7138237461901781E-3</v>
      </c>
      <c r="DE344" s="41">
        <f t="shared" si="322"/>
        <v>-5.8173812374423548E-3</v>
      </c>
      <c r="DF344" s="41">
        <f t="shared" si="323"/>
        <v>9.9880512100791758E-3</v>
      </c>
      <c r="DG344" s="41">
        <f t="shared" si="324"/>
        <v>2.6456514330979224E-2</v>
      </c>
      <c r="DH344" s="41"/>
    </row>
    <row r="345" spans="1:112">
      <c r="A345" s="43">
        <v>42347</v>
      </c>
      <c r="B345" s="34">
        <v>9.0399999999999991</v>
      </c>
      <c r="C345" s="34">
        <v>7.723357</v>
      </c>
      <c r="D345" s="34"/>
      <c r="E345" s="34">
        <v>14.99</v>
      </c>
      <c r="F345" s="34">
        <v>428.79998799999998</v>
      </c>
      <c r="G345" s="34">
        <v>43.727581000000001</v>
      </c>
      <c r="H345" s="34">
        <v>11.985912000000001</v>
      </c>
      <c r="I345" s="34">
        <v>11.22</v>
      </c>
      <c r="J345" s="34">
        <v>439.91863999999998</v>
      </c>
      <c r="K345" s="34">
        <v>0.77</v>
      </c>
      <c r="L345" s="34">
        <v>71.760002</v>
      </c>
      <c r="M345" s="34">
        <v>31.129999000000002</v>
      </c>
      <c r="N345" s="34">
        <v>39.213473999999998</v>
      </c>
      <c r="O345" s="34">
        <v>6.54</v>
      </c>
      <c r="P345" s="34">
        <v>33.270000000000003</v>
      </c>
      <c r="Q345" s="34">
        <v>15.39</v>
      </c>
      <c r="R345" s="34">
        <v>37.610000999999997</v>
      </c>
      <c r="S345" s="34">
        <v>73.180572999999995</v>
      </c>
      <c r="T345" s="34"/>
      <c r="U345" s="34"/>
      <c r="V345" s="34">
        <v>4.6203649999999996</v>
      </c>
      <c r="W345" s="34">
        <v>34.490001999999997</v>
      </c>
      <c r="X345" s="34">
        <v>27.629999000000002</v>
      </c>
      <c r="Y345" s="34">
        <v>11.535705</v>
      </c>
      <c r="Z345" s="34">
        <v>29.866773999999999</v>
      </c>
      <c r="AA345" s="34">
        <v>72.893615999999994</v>
      </c>
      <c r="AB345" s="34">
        <v>36.649918</v>
      </c>
      <c r="AC345" s="34">
        <v>11.46</v>
      </c>
      <c r="AD345" s="34">
        <v>65.629997000000003</v>
      </c>
      <c r="AE345" s="34">
        <v>25.627188</v>
      </c>
      <c r="AF345" s="34">
        <v>5.0599999999999996</v>
      </c>
      <c r="AG345" s="34">
        <v>152.25</v>
      </c>
      <c r="AH345" s="34">
        <v>43.952517999999998</v>
      </c>
      <c r="AI345" s="34">
        <v>82.152907999999996</v>
      </c>
      <c r="AJ345" s="34" t="s">
        <v>193</v>
      </c>
      <c r="AK345" s="34">
        <v>15.91</v>
      </c>
      <c r="AL345" s="34">
        <v>1.42</v>
      </c>
      <c r="AM345" s="34">
        <v>29.234507000000001</v>
      </c>
      <c r="AN345" s="34">
        <v>24.400002000000001</v>
      </c>
      <c r="AO345" s="34">
        <v>64.089995999999999</v>
      </c>
      <c r="AP345" s="34">
        <v>6.33</v>
      </c>
      <c r="AQ345" s="34">
        <v>10.75</v>
      </c>
      <c r="AR345" s="34">
        <v>5.75</v>
      </c>
      <c r="AS345" s="34">
        <v>52.875439</v>
      </c>
      <c r="AT345" s="34">
        <v>11.266957</v>
      </c>
      <c r="AU345" s="34">
        <v>20.200001</v>
      </c>
      <c r="AV345" s="34">
        <v>15.238533</v>
      </c>
      <c r="AW345" s="34">
        <v>25.677481</v>
      </c>
      <c r="AX345" s="34">
        <v>17.969999000000001</v>
      </c>
      <c r="AY345" s="34">
        <v>16.899999999999999</v>
      </c>
      <c r="AZ345" s="34">
        <v>57.189999</v>
      </c>
      <c r="BA345" s="34">
        <v>35.909999999999997</v>
      </c>
      <c r="BB345" s="34">
        <v>28.365252000000002</v>
      </c>
      <c r="BC345" s="34">
        <v>25.835547999999999</v>
      </c>
      <c r="BD345" s="34"/>
      <c r="BE345" s="38"/>
      <c r="BF345" s="41">
        <f t="shared" si="275"/>
        <v>-2.7279378421662059E-2</v>
      </c>
      <c r="BG345" s="41">
        <f t="shared" si="276"/>
        <v>6.9750028623508341E-3</v>
      </c>
      <c r="BH345" s="41"/>
      <c r="BI345" s="41">
        <f t="shared" si="277"/>
        <v>6.9755575308842091E-2</v>
      </c>
      <c r="BJ345" s="41">
        <f t="shared" si="278"/>
        <v>-3.7533064584050153E-2</v>
      </c>
      <c r="BK345" s="41">
        <f t="shared" si="279"/>
        <v>8.9439840724035782E-3</v>
      </c>
      <c r="BL345" s="41">
        <f t="shared" si="280"/>
        <v>1.6736682169913128E-2</v>
      </c>
      <c r="BM345" s="41">
        <f t="shared" si="281"/>
        <v>4.4662870134410853E-3</v>
      </c>
      <c r="BN345" s="41">
        <f t="shared" si="282"/>
        <v>-9.4787341971649813E-3</v>
      </c>
      <c r="BO345" s="41">
        <f t="shared" si="283"/>
        <v>1.4388737452099671E-2</v>
      </c>
      <c r="BP345" s="41">
        <f t="shared" si="284"/>
        <v>1.0929056137443955E-2</v>
      </c>
      <c r="BQ345" s="41">
        <f t="shared" si="285"/>
        <v>3.8976539938547376E-2</v>
      </c>
      <c r="BR345" s="41">
        <f t="shared" si="286"/>
        <v>2.8759250172519283E-3</v>
      </c>
      <c r="BS345" s="41">
        <f t="shared" si="287"/>
        <v>1.3857034661426281E-2</v>
      </c>
      <c r="BT345" s="41">
        <f t="shared" si="288"/>
        <v>-5.3957264392177707E-3</v>
      </c>
      <c r="BU345" s="41">
        <f t="shared" si="289"/>
        <v>-4.5101324139629556E-2</v>
      </c>
      <c r="BV345" s="41">
        <f t="shared" si="290"/>
        <v>-2.8311143795031551E-2</v>
      </c>
      <c r="BW345" s="41">
        <f t="shared" si="291"/>
        <v>-4.5076771668083448E-3</v>
      </c>
      <c r="BX345" s="41"/>
      <c r="BY345" s="41"/>
      <c r="BZ345" s="41">
        <f t="shared" si="292"/>
        <v>1.4184291790929155E-2</v>
      </c>
      <c r="CA345" s="41">
        <f t="shared" si="293"/>
        <v>8.4438116282452656E-3</v>
      </c>
      <c r="CB345" s="41">
        <f t="shared" si="294"/>
        <v>-1.0799277214305099E-2</v>
      </c>
      <c r="CC345" s="41">
        <f t="shared" si="295"/>
        <v>-1.0956766765367814E-2</v>
      </c>
      <c r="CD345" s="41">
        <f t="shared" si="296"/>
        <v>-2.7973665032465117E-4</v>
      </c>
      <c r="CE345" s="41">
        <f t="shared" si="297"/>
        <v>4.9907081516800558E-4</v>
      </c>
      <c r="CF345" s="41">
        <f t="shared" si="298"/>
        <v>1.8142818850757031E-3</v>
      </c>
      <c r="CG345" s="41">
        <f t="shared" si="274"/>
        <v>-3.791473736262247E-3</v>
      </c>
      <c r="CH345" s="41">
        <f t="shared" si="299"/>
        <v>2.8906859660496859E-2</v>
      </c>
      <c r="CI345" s="41">
        <f t="shared" si="300"/>
        <v>9.8992340826339741E-3</v>
      </c>
      <c r="CJ345" s="41">
        <f t="shared" si="301"/>
        <v>-5.9113472630572374E-3</v>
      </c>
      <c r="CK345" s="41">
        <f t="shared" si="302"/>
        <v>6.9203634794977494E-3</v>
      </c>
      <c r="CL345" s="41">
        <f t="shared" si="303"/>
        <v>1.0697543262471295E-2</v>
      </c>
      <c r="CM345" s="41">
        <f t="shared" si="304"/>
        <v>1.5360853586980971E-2</v>
      </c>
      <c r="CN345" s="41">
        <f t="shared" si="325"/>
        <v>2.2615873205864185E-2</v>
      </c>
      <c r="CO345" s="41">
        <f t="shared" si="306"/>
        <v>6.9379023167744167E-3</v>
      </c>
      <c r="CP345" s="41">
        <f t="shared" si="307"/>
        <v>0.10379679368164356</v>
      </c>
      <c r="CQ345" s="41">
        <f t="shared" si="308"/>
        <v>1.6764479227370947E-2</v>
      </c>
      <c r="CR345" s="41">
        <f t="shared" si="309"/>
        <v>3.3336586980567975E-2</v>
      </c>
      <c r="CS345" s="41">
        <f t="shared" si="310"/>
        <v>5.7897823683932519E-3</v>
      </c>
      <c r="CT345" s="41">
        <f t="shared" si="311"/>
        <v>4.8553225416990739E-2</v>
      </c>
      <c r="CU345" s="41">
        <f t="shared" si="312"/>
        <v>1.1225562219815167E-2</v>
      </c>
      <c r="CV345" s="41">
        <f t="shared" si="313"/>
        <v>1.4010737069598369E-2</v>
      </c>
      <c r="CW345" s="41">
        <f t="shared" si="314"/>
        <v>1.6933518972413457E-2</v>
      </c>
      <c r="CX345" s="41">
        <f t="shared" si="315"/>
        <v>1.0058622387584577E-2</v>
      </c>
      <c r="CY345" s="41">
        <f t="shared" si="316"/>
        <v>1.697494494261571E-2</v>
      </c>
      <c r="CZ345" s="41">
        <f t="shared" si="317"/>
        <v>3.1174688354948223E-2</v>
      </c>
      <c r="DA345" s="41">
        <f t="shared" si="318"/>
        <v>-3.2996235208574939E-4</v>
      </c>
      <c r="DB345" s="41">
        <f t="shared" si="319"/>
        <v>2.7646274919773995E-2</v>
      </c>
      <c r="DC345" s="41">
        <f t="shared" si="320"/>
        <v>5.6601659702106663E-2</v>
      </c>
      <c r="DD345" s="41">
        <f t="shared" si="321"/>
        <v>7.0187689435753601E-3</v>
      </c>
      <c r="DE345" s="41">
        <f t="shared" si="322"/>
        <v>4.6453743679941505E-2</v>
      </c>
      <c r="DF345" s="41">
        <f t="shared" si="323"/>
        <v>-2.2176919520006756E-2</v>
      </c>
      <c r="DG345" s="41">
        <f t="shared" si="324"/>
        <v>0</v>
      </c>
      <c r="DH345" s="41"/>
    </row>
    <row r="346" spans="1:112">
      <c r="A346" s="43">
        <v>42348</v>
      </c>
      <c r="B346" s="34">
        <v>9.0500000000000007</v>
      </c>
      <c r="C346" s="34">
        <v>7.7166459999999999</v>
      </c>
      <c r="D346" s="34"/>
      <c r="E346" s="34">
        <v>13.89</v>
      </c>
      <c r="F346" s="34">
        <v>420.79998799999998</v>
      </c>
      <c r="G346" s="34">
        <v>44.135471000000003</v>
      </c>
      <c r="H346" s="34">
        <v>11.906338</v>
      </c>
      <c r="I346" s="34">
        <v>11.08</v>
      </c>
      <c r="J346" s="34">
        <v>439.91863999999998</v>
      </c>
      <c r="K346" s="34">
        <v>0.76</v>
      </c>
      <c r="L346" s="34">
        <v>73.010002</v>
      </c>
      <c r="M346" s="34">
        <v>30.74</v>
      </c>
      <c r="N346" s="34">
        <v>39.269790999999998</v>
      </c>
      <c r="O346" s="34">
        <v>6.52</v>
      </c>
      <c r="P346" s="34">
        <v>34.32</v>
      </c>
      <c r="Q346" s="34">
        <v>15.8</v>
      </c>
      <c r="R346" s="34">
        <v>38.82</v>
      </c>
      <c r="S346" s="34">
        <v>73.067215000000004</v>
      </c>
      <c r="T346" s="34"/>
      <c r="U346" s="34"/>
      <c r="V346" s="34">
        <v>4.8341859999999999</v>
      </c>
      <c r="W346" s="34">
        <v>34.540000999999997</v>
      </c>
      <c r="X346" s="34">
        <v>27.58</v>
      </c>
      <c r="Y346" s="34">
        <v>11.565032</v>
      </c>
      <c r="Z346" s="34">
        <v>30.459935999999999</v>
      </c>
      <c r="AA346" s="34">
        <v>72.820862000000005</v>
      </c>
      <c r="AB346" s="34">
        <v>36.232365000000001</v>
      </c>
      <c r="AC346" s="34">
        <v>11.4</v>
      </c>
      <c r="AD346" s="34">
        <v>65.699996999999996</v>
      </c>
      <c r="AE346" s="34">
        <v>25.299952999999999</v>
      </c>
      <c r="AF346" s="34">
        <v>5.24</v>
      </c>
      <c r="AG346" s="34">
        <v>151.90000900000001</v>
      </c>
      <c r="AH346" s="34">
        <v>43.732441000000001</v>
      </c>
      <c r="AI346" s="34">
        <v>84.285751000000005</v>
      </c>
      <c r="AJ346" s="34" t="s">
        <v>193</v>
      </c>
      <c r="AK346" s="34">
        <v>16.010000000000002</v>
      </c>
      <c r="AL346" s="34">
        <v>1.33</v>
      </c>
      <c r="AM346" s="34">
        <v>29.234507000000001</v>
      </c>
      <c r="AN346" s="34">
        <v>23.599997999999999</v>
      </c>
      <c r="AO346" s="34">
        <v>64.260002</v>
      </c>
      <c r="AP346" s="34">
        <v>6.665</v>
      </c>
      <c r="AQ346" s="34">
        <v>10.65</v>
      </c>
      <c r="AR346" s="34">
        <v>5.89</v>
      </c>
      <c r="AS346" s="34">
        <v>52.875439</v>
      </c>
      <c r="AT346" s="34">
        <v>11.201180000000001</v>
      </c>
      <c r="AU346" s="34">
        <v>20.32</v>
      </c>
      <c r="AV346" s="34">
        <v>15.341431</v>
      </c>
      <c r="AW346" s="34">
        <v>25.592707000000001</v>
      </c>
      <c r="AX346" s="34">
        <v>18.510000000000002</v>
      </c>
      <c r="AY346" s="34">
        <v>16.68</v>
      </c>
      <c r="AZ346" s="34">
        <v>57.240001999999997</v>
      </c>
      <c r="BA346" s="34">
        <v>38.57</v>
      </c>
      <c r="BB346" s="34">
        <v>28.892005999999999</v>
      </c>
      <c r="BC346" s="34">
        <v>25.623549000000001</v>
      </c>
      <c r="BD346" s="34"/>
      <c r="BE346" s="38"/>
      <c r="BF346" s="41">
        <f t="shared" si="275"/>
        <v>1.1055833077498758E-3</v>
      </c>
      <c r="BG346" s="41">
        <f t="shared" si="276"/>
        <v>-8.6930040397214712E-4</v>
      </c>
      <c r="BH346" s="41"/>
      <c r="BI346" s="41">
        <f t="shared" si="277"/>
        <v>-7.6214155348253931E-2</v>
      </c>
      <c r="BJ346" s="41">
        <f t="shared" si="278"/>
        <v>-1.8832948865127742E-2</v>
      </c>
      <c r="BK346" s="41">
        <f t="shared" si="279"/>
        <v>9.2847430390871049E-3</v>
      </c>
      <c r="BL346" s="41">
        <f t="shared" si="280"/>
        <v>-6.6610967343836147E-3</v>
      </c>
      <c r="BM346" s="41">
        <f t="shared" si="281"/>
        <v>-1.2556218775412594E-2</v>
      </c>
      <c r="BN346" s="41">
        <f t="shared" si="282"/>
        <v>0</v>
      </c>
      <c r="BO346" s="41">
        <f t="shared" si="283"/>
        <v>-1.3072081567352775E-2</v>
      </c>
      <c r="BP346" s="41">
        <f t="shared" si="284"/>
        <v>1.7269199840281368E-2</v>
      </c>
      <c r="BQ346" s="41">
        <f t="shared" si="285"/>
        <v>-1.2607214219712859E-2</v>
      </c>
      <c r="BR346" s="41">
        <f t="shared" si="286"/>
        <v>1.4351342204206381E-3</v>
      </c>
      <c r="BS346" s="41">
        <f t="shared" si="287"/>
        <v>-3.0627895305457668E-3</v>
      </c>
      <c r="BT346" s="41">
        <f t="shared" si="288"/>
        <v>3.1072184589376033E-2</v>
      </c>
      <c r="BU346" s="41">
        <f t="shared" si="289"/>
        <v>2.6291992182133208E-2</v>
      </c>
      <c r="BV346" s="41">
        <f t="shared" si="290"/>
        <v>3.1665578669946459E-2</v>
      </c>
      <c r="BW346" s="41">
        <f t="shared" si="291"/>
        <v>-1.5502186289697592E-3</v>
      </c>
      <c r="BX346" s="41"/>
      <c r="BY346" s="41"/>
      <c r="BZ346" s="41">
        <f t="shared" si="292"/>
        <v>4.5239052690464986E-2</v>
      </c>
      <c r="CA346" s="41">
        <f t="shared" si="293"/>
        <v>1.4486167339015422E-3</v>
      </c>
      <c r="CB346" s="41">
        <f t="shared" si="294"/>
        <v>-1.8112303776245931E-3</v>
      </c>
      <c r="CC346" s="41">
        <f t="shared" si="295"/>
        <v>2.5390545553101544E-3</v>
      </c>
      <c r="CD346" s="41">
        <f t="shared" si="296"/>
        <v>1.9665621292272718E-2</v>
      </c>
      <c r="CE346" s="41">
        <f t="shared" si="297"/>
        <v>-9.9858307896699174E-4</v>
      </c>
      <c r="CF346" s="41">
        <f t="shared" si="298"/>
        <v>-1.145841077859595E-2</v>
      </c>
      <c r="CG346" s="41">
        <f t="shared" si="274"/>
        <v>1.8815230496723168E-2</v>
      </c>
      <c r="CH346" s="41">
        <f t="shared" si="299"/>
        <v>1.0660170536358829E-3</v>
      </c>
      <c r="CI346" s="41">
        <f t="shared" si="300"/>
        <v>-1.2851281155063942E-2</v>
      </c>
      <c r="CJ346" s="41">
        <f t="shared" si="301"/>
        <v>3.4955015033576634E-2</v>
      </c>
      <c r="CK346" s="41">
        <f t="shared" si="302"/>
        <v>-2.3014377387746802E-3</v>
      </c>
      <c r="CL346" s="41">
        <f t="shared" si="303"/>
        <v>-5.0197311974415617E-3</v>
      </c>
      <c r="CM346" s="41">
        <f t="shared" si="304"/>
        <v>2.5630580919832172E-2</v>
      </c>
      <c r="CN346" s="41">
        <f t="shared" si="325"/>
        <v>-2.1655300254198161E-2</v>
      </c>
      <c r="CO346" s="41">
        <f t="shared" si="306"/>
        <v>6.2656846589279544E-3</v>
      </c>
      <c r="CP346" s="41">
        <f t="shared" si="307"/>
        <v>-6.5477929379506875E-2</v>
      </c>
      <c r="CQ346" s="41">
        <f t="shared" si="308"/>
        <v>0</v>
      </c>
      <c r="CR346" s="41">
        <f t="shared" si="309"/>
        <v>-3.3336586980567941E-2</v>
      </c>
      <c r="CS346" s="41">
        <f t="shared" si="310"/>
        <v>2.649101707371784E-3</v>
      </c>
      <c r="CT346" s="41">
        <f t="shared" si="311"/>
        <v>5.1569717474587183E-2</v>
      </c>
      <c r="CU346" s="41">
        <f t="shared" si="312"/>
        <v>-9.345862418237658E-3</v>
      </c>
      <c r="CV346" s="41">
        <f t="shared" si="313"/>
        <v>2.4056142854236257E-2</v>
      </c>
      <c r="CW346" s="41">
        <f t="shared" si="314"/>
        <v>0</v>
      </c>
      <c r="CX346" s="41">
        <f t="shared" si="315"/>
        <v>-5.8551528253796212E-3</v>
      </c>
      <c r="CY346" s="41">
        <f t="shared" si="316"/>
        <v>5.9229687981727525E-3</v>
      </c>
      <c r="CZ346" s="41">
        <f t="shared" si="317"/>
        <v>6.7297913336124456E-3</v>
      </c>
      <c r="DA346" s="41">
        <f t="shared" si="318"/>
        <v>-3.3069540239239821E-3</v>
      </c>
      <c r="DB346" s="41">
        <f t="shared" si="319"/>
        <v>2.9607481438242655E-2</v>
      </c>
      <c r="DC346" s="41">
        <f t="shared" si="320"/>
        <v>-1.3103224998426999E-2</v>
      </c>
      <c r="DD346" s="41">
        <f t="shared" si="321"/>
        <v>8.739491872002881E-4</v>
      </c>
      <c r="DE346" s="41">
        <f t="shared" si="322"/>
        <v>7.1458963982145046E-2</v>
      </c>
      <c r="DF346" s="41">
        <f t="shared" si="323"/>
        <v>1.8400072931195409E-2</v>
      </c>
      <c r="DG346" s="41">
        <f t="shared" si="324"/>
        <v>-8.2395615838191435E-3</v>
      </c>
      <c r="DH346" s="41"/>
    </row>
    <row r="347" spans="1:112">
      <c r="A347" s="43">
        <v>42349</v>
      </c>
      <c r="B347" s="34">
        <v>8.5399999999999991</v>
      </c>
      <c r="C347" s="34">
        <v>7.709937</v>
      </c>
      <c r="D347" s="34"/>
      <c r="E347" s="34">
        <v>15.37</v>
      </c>
      <c r="F347" s="34">
        <v>428.79998799999998</v>
      </c>
      <c r="G347" s="34">
        <v>44.830734</v>
      </c>
      <c r="H347" s="34">
        <v>11.926231</v>
      </c>
      <c r="I347" s="34">
        <v>11.15</v>
      </c>
      <c r="J347" s="34">
        <v>438.871216</v>
      </c>
      <c r="K347" s="34">
        <v>0.73</v>
      </c>
      <c r="L347" s="34">
        <v>72.650002000000001</v>
      </c>
      <c r="M347" s="34">
        <v>30.66</v>
      </c>
      <c r="N347" s="34">
        <v>39.635829999999999</v>
      </c>
      <c r="O347" s="34">
        <v>6.56</v>
      </c>
      <c r="P347" s="34">
        <v>34.110000999999997</v>
      </c>
      <c r="Q347" s="34">
        <v>16.190000999999999</v>
      </c>
      <c r="R347" s="34">
        <v>38.209999000000003</v>
      </c>
      <c r="S347" s="34">
        <v>74.172447000000005</v>
      </c>
      <c r="T347" s="34"/>
      <c r="U347" s="34"/>
      <c r="V347" s="34">
        <v>4.7505179999999996</v>
      </c>
      <c r="W347" s="34">
        <v>34.369999</v>
      </c>
      <c r="X347" s="34">
        <v>27.719999000000001</v>
      </c>
      <c r="Y347" s="34">
        <v>11.643241</v>
      </c>
      <c r="Z347" s="34">
        <v>30.443225999999999</v>
      </c>
      <c r="AA347" s="34">
        <v>72.886336999999997</v>
      </c>
      <c r="AB347" s="34">
        <v>36.184910000000002</v>
      </c>
      <c r="AC347" s="34">
        <v>11.24</v>
      </c>
      <c r="AD347" s="34">
        <v>66.269997000000004</v>
      </c>
      <c r="AE347" s="34">
        <v>25.131661999999999</v>
      </c>
      <c r="AF347" s="34">
        <v>5.34</v>
      </c>
      <c r="AG347" s="34">
        <v>151.20001199999999</v>
      </c>
      <c r="AH347" s="34">
        <v>44.016719999999999</v>
      </c>
      <c r="AI347" s="34">
        <v>85.596740999999994</v>
      </c>
      <c r="AJ347" s="34" t="s">
        <v>193</v>
      </c>
      <c r="AK347" s="34">
        <v>15.51</v>
      </c>
      <c r="AL347" s="34">
        <v>1.35</v>
      </c>
      <c r="AM347" s="34">
        <v>29.482105000000001</v>
      </c>
      <c r="AN347" s="34">
        <v>21.900002000000001</v>
      </c>
      <c r="AO347" s="34">
        <v>65.319999999999993</v>
      </c>
      <c r="AP347" s="34">
        <v>6.29</v>
      </c>
      <c r="AQ347" s="34">
        <v>10.39</v>
      </c>
      <c r="AR347" s="34">
        <v>5.81</v>
      </c>
      <c r="AS347" s="34">
        <v>52.036929999999998</v>
      </c>
      <c r="AT347" s="34">
        <v>11.285750999999999</v>
      </c>
      <c r="AU347" s="34">
        <v>20.58</v>
      </c>
      <c r="AV347" s="34">
        <v>15.434976000000001</v>
      </c>
      <c r="AW347" s="34">
        <v>26.050474000000001</v>
      </c>
      <c r="AX347" s="34">
        <v>19.110001</v>
      </c>
      <c r="AY347" s="34">
        <v>16.23</v>
      </c>
      <c r="AZ347" s="34">
        <v>57.57</v>
      </c>
      <c r="BA347" s="34">
        <v>39.310001</v>
      </c>
      <c r="BB347" s="34">
        <v>29.587720999999998</v>
      </c>
      <c r="BC347" s="34">
        <v>25.729551000000001</v>
      </c>
      <c r="BD347" s="34"/>
      <c r="BE347" s="38"/>
      <c r="BF347" s="41">
        <f t="shared" si="275"/>
        <v>-5.8003749911356484E-2</v>
      </c>
      <c r="BG347" s="41">
        <f t="shared" si="276"/>
        <v>-8.6979733917393162E-4</v>
      </c>
      <c r="BH347" s="41"/>
      <c r="BI347" s="41">
        <f t="shared" si="277"/>
        <v>0.10124840078425193</v>
      </c>
      <c r="BJ347" s="41">
        <f t="shared" si="278"/>
        <v>1.8832948865127756E-2</v>
      </c>
      <c r="BK347" s="41">
        <f t="shared" si="279"/>
        <v>1.5630140780167851E-2</v>
      </c>
      <c r="BL347" s="41">
        <f t="shared" si="280"/>
        <v>1.6693965824631524E-3</v>
      </c>
      <c r="BM347" s="41">
        <f t="shared" si="281"/>
        <v>6.2978165869901036E-3</v>
      </c>
      <c r="BN347" s="41">
        <f t="shared" si="282"/>
        <v>-2.3837883171791301E-3</v>
      </c>
      <c r="BO347" s="41">
        <f t="shared" si="283"/>
        <v>-4.027389913793996E-2</v>
      </c>
      <c r="BP347" s="41">
        <f t="shared" si="284"/>
        <v>-4.9430279159603527E-3</v>
      </c>
      <c r="BQ347" s="41">
        <f t="shared" si="285"/>
        <v>-2.6058646667816735E-3</v>
      </c>
      <c r="BR347" s="41">
        <f t="shared" si="286"/>
        <v>9.2779607103762457E-3</v>
      </c>
      <c r="BS347" s="41">
        <f t="shared" si="287"/>
        <v>6.1162270174360536E-3</v>
      </c>
      <c r="BT347" s="41">
        <f t="shared" si="288"/>
        <v>-6.1376488722918489E-3</v>
      </c>
      <c r="BU347" s="41">
        <f t="shared" si="289"/>
        <v>2.4383889423143169E-2</v>
      </c>
      <c r="BV347" s="41">
        <f t="shared" si="290"/>
        <v>-1.5838342453215248E-2</v>
      </c>
      <c r="BW347" s="41">
        <f t="shared" si="291"/>
        <v>1.5012976040265191E-2</v>
      </c>
      <c r="BX347" s="41"/>
      <c r="BY347" s="41"/>
      <c r="BZ347" s="41">
        <f t="shared" si="292"/>
        <v>-1.7459094260116426E-2</v>
      </c>
      <c r="CA347" s="41">
        <f t="shared" si="293"/>
        <v>-4.9340399038708361E-3</v>
      </c>
      <c r="CB347" s="41">
        <f t="shared" si="294"/>
        <v>5.0632658815101834E-3</v>
      </c>
      <c r="CC347" s="41">
        <f t="shared" si="295"/>
        <v>6.739777324302431E-3</v>
      </c>
      <c r="CD347" s="41">
        <f t="shared" si="296"/>
        <v>-5.4873999544725915E-4</v>
      </c>
      <c r="CE347" s="41">
        <f t="shared" si="297"/>
        <v>8.9872023971841991E-4</v>
      </c>
      <c r="CF347" s="41">
        <f t="shared" si="298"/>
        <v>-1.3105990743967645E-3</v>
      </c>
      <c r="CG347" s="41">
        <f t="shared" si="274"/>
        <v>3.720934525689933E-3</v>
      </c>
      <c r="CH347" s="41">
        <f t="shared" si="299"/>
        <v>8.6383810023186909E-3</v>
      </c>
      <c r="CI347" s="41">
        <f t="shared" si="300"/>
        <v>-6.6740525633133662E-3</v>
      </c>
      <c r="CJ347" s="41">
        <f t="shared" si="301"/>
        <v>1.8904154639152654E-2</v>
      </c>
      <c r="CK347" s="41">
        <f t="shared" si="302"/>
        <v>-4.6189257407229954E-3</v>
      </c>
      <c r="CL347" s="41">
        <f t="shared" si="303"/>
        <v>6.4793780662458196E-3</v>
      </c>
      <c r="CM347" s="41">
        <f t="shared" si="304"/>
        <v>1.5434386555439172E-2</v>
      </c>
      <c r="CN347" s="41">
        <f t="shared" si="325"/>
        <v>3.5465355232938339E-2</v>
      </c>
      <c r="CO347" s="41">
        <f t="shared" si="306"/>
        <v>-3.1728549820175971E-2</v>
      </c>
      <c r="CP347" s="41">
        <f t="shared" si="307"/>
        <v>1.4925650216675792E-2</v>
      </c>
      <c r="CQ347" s="41">
        <f t="shared" si="308"/>
        <v>8.4337109771737088E-3</v>
      </c>
      <c r="CR347" s="41">
        <f t="shared" si="309"/>
        <v>-7.4759899139146116E-2</v>
      </c>
      <c r="CS347" s="41">
        <f t="shared" si="310"/>
        <v>1.6360883290991828E-2</v>
      </c>
      <c r="CT347" s="41">
        <f t="shared" si="311"/>
        <v>-5.7908882918322843E-2</v>
      </c>
      <c r="CU347" s="41">
        <f t="shared" si="312"/>
        <v>-2.4716087044298025E-2</v>
      </c>
      <c r="CV347" s="41">
        <f t="shared" si="313"/>
        <v>-1.3675426799675495E-2</v>
      </c>
      <c r="CW347" s="41">
        <f t="shared" si="314"/>
        <v>-1.5985281110548696E-2</v>
      </c>
      <c r="CX347" s="41">
        <f t="shared" si="315"/>
        <v>7.521826676741423E-3</v>
      </c>
      <c r="CY347" s="41">
        <f t="shared" si="316"/>
        <v>1.2714107695622383E-2</v>
      </c>
      <c r="CZ347" s="41">
        <f t="shared" si="317"/>
        <v>6.0790259289193876E-3</v>
      </c>
      <c r="DA347" s="41">
        <f t="shared" si="318"/>
        <v>1.7728535724986241E-2</v>
      </c>
      <c r="DB347" s="41">
        <f t="shared" si="319"/>
        <v>3.1900683995397895E-2</v>
      </c>
      <c r="DC347" s="41">
        <f t="shared" si="320"/>
        <v>-2.7349015404100795E-2</v>
      </c>
      <c r="DD347" s="41">
        <f t="shared" si="321"/>
        <v>5.7486090588677197E-3</v>
      </c>
      <c r="DE347" s="41">
        <f t="shared" si="322"/>
        <v>1.9004192652451801E-2</v>
      </c>
      <c r="DF347" s="41">
        <f t="shared" si="323"/>
        <v>2.3794496324195866E-2</v>
      </c>
      <c r="DG347" s="41">
        <f t="shared" si="324"/>
        <v>4.1283642293359693E-3</v>
      </c>
      <c r="DH347" s="41"/>
    </row>
    <row r="348" spans="1:112">
      <c r="A348" s="43">
        <v>42352</v>
      </c>
      <c r="B348" s="34">
        <v>8.36</v>
      </c>
      <c r="C348" s="34">
        <v>7.9716319999999996</v>
      </c>
      <c r="D348" s="34"/>
      <c r="E348" s="34">
        <v>15.05</v>
      </c>
      <c r="F348" s="34">
        <v>449.20001200000002</v>
      </c>
      <c r="G348" s="34">
        <v>43.403129999999997</v>
      </c>
      <c r="H348" s="34">
        <v>11.916285</v>
      </c>
      <c r="I348" s="34">
        <v>11.31</v>
      </c>
      <c r="J348" s="34">
        <v>446.20318600000002</v>
      </c>
      <c r="K348" s="34">
        <v>0.745</v>
      </c>
      <c r="L348" s="34">
        <v>68.029999000000004</v>
      </c>
      <c r="M348" s="34">
        <v>29.799999</v>
      </c>
      <c r="N348" s="34">
        <v>39.391807999999997</v>
      </c>
      <c r="O348" s="34">
        <v>6.56</v>
      </c>
      <c r="P348" s="34">
        <v>35.099997999999999</v>
      </c>
      <c r="Q348" s="34">
        <v>15.75</v>
      </c>
      <c r="R348" s="34">
        <v>37.450001</v>
      </c>
      <c r="S348" s="34">
        <v>73.596207000000007</v>
      </c>
      <c r="T348" s="34"/>
      <c r="U348" s="34"/>
      <c r="V348" s="34">
        <v>4.7226290000000004</v>
      </c>
      <c r="W348" s="34">
        <v>34.349997999999999</v>
      </c>
      <c r="X348" s="34">
        <v>27.879999000000002</v>
      </c>
      <c r="Y348" s="34">
        <v>11.408617</v>
      </c>
      <c r="Z348" s="34">
        <v>30.401451000000002</v>
      </c>
      <c r="AA348" s="34">
        <v>72.769951000000006</v>
      </c>
      <c r="AB348" s="34">
        <v>36.061549999999997</v>
      </c>
      <c r="AC348" s="34">
        <v>10.9</v>
      </c>
      <c r="AD348" s="34">
        <v>62.349997999999999</v>
      </c>
      <c r="AE348" s="34">
        <v>24.738979</v>
      </c>
      <c r="AF348" s="34">
        <v>5.27</v>
      </c>
      <c r="AG348" s="34">
        <v>156.10000600000001</v>
      </c>
      <c r="AH348" s="34">
        <v>44.209282000000002</v>
      </c>
      <c r="AI348" s="34">
        <v>85.792418999999995</v>
      </c>
      <c r="AJ348" s="34" t="s">
        <v>193</v>
      </c>
      <c r="AK348" s="34">
        <v>14.93</v>
      </c>
      <c r="AL348" s="34">
        <v>1.3</v>
      </c>
      <c r="AM348" s="34">
        <v>29.087783999999999</v>
      </c>
      <c r="AN348" s="34">
        <v>22.700001</v>
      </c>
      <c r="AO348" s="34">
        <v>65.370002999999997</v>
      </c>
      <c r="AP348" s="34">
        <v>6.18</v>
      </c>
      <c r="AQ348" s="34">
        <v>10.3</v>
      </c>
      <c r="AR348" s="34">
        <v>5.61</v>
      </c>
      <c r="AS348" s="34">
        <v>53.171387000000003</v>
      </c>
      <c r="AT348" s="34">
        <v>11.276353</v>
      </c>
      <c r="AU348" s="34">
        <v>20.85</v>
      </c>
      <c r="AV348" s="34">
        <v>15.163694</v>
      </c>
      <c r="AW348" s="34">
        <v>25.753768999999998</v>
      </c>
      <c r="AX348" s="34">
        <v>19.239999999999998</v>
      </c>
      <c r="AY348" s="34">
        <v>16.75</v>
      </c>
      <c r="AZ348" s="34">
        <v>56.869999</v>
      </c>
      <c r="BA348" s="34">
        <v>38.330002</v>
      </c>
      <c r="BB348" s="34">
        <v>28.245987</v>
      </c>
      <c r="BC348" s="34">
        <v>25.787371</v>
      </c>
      <c r="BD348" s="34"/>
      <c r="BE348" s="38"/>
      <c r="BF348" s="41">
        <f t="shared" si="275"/>
        <v>-2.1302580703868264E-2</v>
      </c>
      <c r="BG348" s="41">
        <f t="shared" si="276"/>
        <v>3.3379223383963263E-2</v>
      </c>
      <c r="BH348" s="41"/>
      <c r="BI348" s="41">
        <f t="shared" si="277"/>
        <v>-2.1039566355619706E-2</v>
      </c>
      <c r="BJ348" s="41">
        <f t="shared" si="278"/>
        <v>4.6477667806929072E-2</v>
      </c>
      <c r="BK348" s="41">
        <f t="shared" si="279"/>
        <v>-3.2362372676326863E-2</v>
      </c>
      <c r="BL348" s="41">
        <f t="shared" si="280"/>
        <v>-8.3430797126650565E-4</v>
      </c>
      <c r="BM348" s="41">
        <f t="shared" si="281"/>
        <v>1.424779222190123E-2</v>
      </c>
      <c r="BN348" s="41">
        <f t="shared" si="282"/>
        <v>1.6568409862347006E-2</v>
      </c>
      <c r="BO348" s="41">
        <f t="shared" si="283"/>
        <v>2.0339684237122783E-2</v>
      </c>
      <c r="BP348" s="41">
        <f t="shared" si="284"/>
        <v>-6.5704647887969314E-2</v>
      </c>
      <c r="BQ348" s="41">
        <f t="shared" si="285"/>
        <v>-2.8450513489356816E-2</v>
      </c>
      <c r="BR348" s="41">
        <f t="shared" si="286"/>
        <v>-6.1756312532247016E-3</v>
      </c>
      <c r="BS348" s="41">
        <f t="shared" si="287"/>
        <v>0</v>
      </c>
      <c r="BT348" s="41">
        <f t="shared" si="288"/>
        <v>2.8610447744291698E-2</v>
      </c>
      <c r="BU348" s="41">
        <f t="shared" si="289"/>
        <v>-2.7553464184422258E-2</v>
      </c>
      <c r="BV348" s="41">
        <f t="shared" si="290"/>
        <v>-2.0090498622151145E-2</v>
      </c>
      <c r="BW348" s="41">
        <f t="shared" si="291"/>
        <v>-7.7992578991475563E-3</v>
      </c>
      <c r="BX348" s="41"/>
      <c r="BY348" s="41"/>
      <c r="BZ348" s="41">
        <f t="shared" si="292"/>
        <v>-5.8880286716383561E-3</v>
      </c>
      <c r="CA348" s="41">
        <f t="shared" si="293"/>
        <v>-5.8210132240739388E-4</v>
      </c>
      <c r="CB348" s="41">
        <f t="shared" si="294"/>
        <v>5.7554117776509872E-3</v>
      </c>
      <c r="CC348" s="41">
        <f t="shared" si="295"/>
        <v>-2.0356892911038722E-2</v>
      </c>
      <c r="CD348" s="41">
        <f t="shared" si="296"/>
        <v>-1.3731688168618621E-3</v>
      </c>
      <c r="CE348" s="41">
        <f t="shared" si="297"/>
        <v>-1.598091319885898E-3</v>
      </c>
      <c r="CF348" s="41">
        <f t="shared" si="298"/>
        <v>-3.4149803294521398E-3</v>
      </c>
      <c r="CG348" s="41">
        <f t="shared" si="274"/>
        <v>1.3831479148461799E-2</v>
      </c>
      <c r="CH348" s="41">
        <f t="shared" si="299"/>
        <v>-6.0973620781721673E-2</v>
      </c>
      <c r="CI348" s="41">
        <f t="shared" si="300"/>
        <v>-1.5748388547857414E-2</v>
      </c>
      <c r="CJ348" s="41">
        <f t="shared" si="301"/>
        <v>-1.3195290418832545E-2</v>
      </c>
      <c r="CK348" s="41">
        <f t="shared" si="302"/>
        <v>3.1893322847776302E-2</v>
      </c>
      <c r="CL348" s="41">
        <f t="shared" si="303"/>
        <v>4.3652053001923445E-3</v>
      </c>
      <c r="CM348" s="41">
        <f t="shared" si="304"/>
        <v>2.2834359538653941E-3</v>
      </c>
      <c r="CN348" s="41">
        <f t="shared" si="325"/>
        <v>-1.29816314098609E-3</v>
      </c>
      <c r="CO348" s="41">
        <f t="shared" si="306"/>
        <v>-3.8112365637348419E-2</v>
      </c>
      <c r="CP348" s="41">
        <f t="shared" si="307"/>
        <v>-3.7740327982847086E-2</v>
      </c>
      <c r="CQ348" s="41">
        <f t="shared" si="308"/>
        <v>-1.3465176888970852E-2</v>
      </c>
      <c r="CR348" s="41">
        <f t="shared" si="309"/>
        <v>3.5878240393567656E-2</v>
      </c>
      <c r="CS348" s="41">
        <f t="shared" si="310"/>
        <v>7.6521541498409502E-4</v>
      </c>
      <c r="CT348" s="41">
        <f t="shared" si="311"/>
        <v>-1.764279924274979E-2</v>
      </c>
      <c r="CU348" s="41">
        <f t="shared" si="312"/>
        <v>-8.6999098755459053E-3</v>
      </c>
      <c r="CV348" s="41">
        <f t="shared" si="313"/>
        <v>-3.502985132921483E-2</v>
      </c>
      <c r="CW348" s="41">
        <f t="shared" si="314"/>
        <v>2.1566754492910022E-2</v>
      </c>
      <c r="CX348" s="41">
        <f t="shared" si="315"/>
        <v>-8.3307838165555623E-4</v>
      </c>
      <c r="CY348" s="41">
        <f t="shared" si="316"/>
        <v>1.3034217838907125E-2</v>
      </c>
      <c r="CZ348" s="41">
        <f t="shared" si="317"/>
        <v>-1.7732084966951653E-2</v>
      </c>
      <c r="DA348" s="41">
        <f t="shared" si="318"/>
        <v>-1.1454978480289176E-2</v>
      </c>
      <c r="DB348" s="41">
        <f t="shared" si="319"/>
        <v>6.7796346567561751E-3</v>
      </c>
      <c r="DC348" s="41">
        <f t="shared" si="320"/>
        <v>3.153687674457549E-2</v>
      </c>
      <c r="DD348" s="41">
        <f t="shared" si="321"/>
        <v>-1.2233654952973501E-2</v>
      </c>
      <c r="DE348" s="41">
        <f t="shared" si="322"/>
        <v>-2.5246033301675561E-2</v>
      </c>
      <c r="DF348" s="41">
        <f t="shared" si="323"/>
        <v>-4.6408049778109889E-2</v>
      </c>
      <c r="DG348" s="41">
        <f t="shared" si="324"/>
        <v>2.2447002667601973E-3</v>
      </c>
      <c r="DH348" s="41"/>
    </row>
    <row r="349" spans="1:112">
      <c r="A349" s="43">
        <v>42353</v>
      </c>
      <c r="B349" s="34">
        <v>8.85</v>
      </c>
      <c r="C349" s="34">
        <v>7.709937</v>
      </c>
      <c r="D349" s="34"/>
      <c r="E349" s="34">
        <v>14.19</v>
      </c>
      <c r="F349" s="34">
        <v>454.79998799999998</v>
      </c>
      <c r="G349" s="34">
        <v>42.392673000000002</v>
      </c>
      <c r="H349" s="34">
        <v>11.836709000000001</v>
      </c>
      <c r="I349" s="34">
        <v>11.28</v>
      </c>
      <c r="J349" s="34">
        <v>447.25060999999999</v>
      </c>
      <c r="K349" s="34">
        <v>0.76</v>
      </c>
      <c r="L349" s="34">
        <v>69.349997999999999</v>
      </c>
      <c r="M349" s="34">
        <v>30.1</v>
      </c>
      <c r="N349" s="34">
        <v>38.744185999999999</v>
      </c>
      <c r="O349" s="34">
        <v>6.55</v>
      </c>
      <c r="P349" s="34">
        <v>35.619999</v>
      </c>
      <c r="Q349" s="34">
        <v>15.96</v>
      </c>
      <c r="R349" s="34">
        <v>37.840000000000003</v>
      </c>
      <c r="S349" s="34">
        <v>72.150925000000001</v>
      </c>
      <c r="T349" s="34"/>
      <c r="U349" s="34"/>
      <c r="V349" s="34">
        <v>4.3879530000000004</v>
      </c>
      <c r="W349" s="34">
        <v>34.409999999999997</v>
      </c>
      <c r="X349" s="34">
        <v>27.639999</v>
      </c>
      <c r="Y349" s="34">
        <v>11.20332</v>
      </c>
      <c r="Z349" s="34">
        <v>29.507534</v>
      </c>
      <c r="AA349" s="34">
        <v>72.682654999999997</v>
      </c>
      <c r="AB349" s="34">
        <v>36.061549999999997</v>
      </c>
      <c r="AC349" s="34">
        <v>11.17</v>
      </c>
      <c r="AD349" s="34">
        <v>60.669998</v>
      </c>
      <c r="AE349" s="34">
        <v>24.645482999999999</v>
      </c>
      <c r="AF349" s="34">
        <v>5.16</v>
      </c>
      <c r="AG349" s="34">
        <v>148.050003</v>
      </c>
      <c r="AH349" s="34">
        <v>43.970863000000001</v>
      </c>
      <c r="AI349" s="34">
        <v>81.771355</v>
      </c>
      <c r="AJ349" s="34" t="s">
        <v>193</v>
      </c>
      <c r="AK349" s="34">
        <v>15.29</v>
      </c>
      <c r="AL349" s="34">
        <v>1.181</v>
      </c>
      <c r="AM349" s="34">
        <v>28.959402000000001</v>
      </c>
      <c r="AN349" s="34">
        <v>22.299999</v>
      </c>
      <c r="AO349" s="34">
        <v>64.330001999999993</v>
      </c>
      <c r="AP349" s="34">
        <v>6.02</v>
      </c>
      <c r="AQ349" s="34">
        <v>10.51</v>
      </c>
      <c r="AR349" s="34">
        <v>5.63</v>
      </c>
      <c r="AS349" s="34">
        <v>52.875439</v>
      </c>
      <c r="AT349" s="34">
        <v>11.219970999999999</v>
      </c>
      <c r="AU349" s="34">
        <v>20.309999000000001</v>
      </c>
      <c r="AV349" s="34">
        <v>15.051441000000001</v>
      </c>
      <c r="AW349" s="34">
        <v>25.669001000000002</v>
      </c>
      <c r="AX349" s="34">
        <v>18.600000000000001</v>
      </c>
      <c r="AY349" s="34">
        <v>17.120000999999998</v>
      </c>
      <c r="AZ349" s="34">
        <v>56.5</v>
      </c>
      <c r="BA349" s="34">
        <v>39.560001</v>
      </c>
      <c r="BB349" s="34">
        <v>26.824743000000002</v>
      </c>
      <c r="BC349" s="34">
        <v>25.565729000000001</v>
      </c>
      <c r="BD349" s="34"/>
      <c r="BE349" s="38"/>
      <c r="BF349" s="41">
        <f t="shared" si="275"/>
        <v>5.6959031923228001E-2</v>
      </c>
      <c r="BG349" s="41">
        <f t="shared" si="276"/>
        <v>-3.3379223383963284E-2</v>
      </c>
      <c r="BH349" s="41"/>
      <c r="BI349" s="41">
        <f t="shared" si="277"/>
        <v>-5.8840500022933583E-2</v>
      </c>
      <c r="BJ349" s="41">
        <f t="shared" si="278"/>
        <v>1.2389485912710102E-2</v>
      </c>
      <c r="BK349" s="41">
        <f t="shared" si="279"/>
        <v>-2.3556017620161403E-2</v>
      </c>
      <c r="BL349" s="41">
        <f t="shared" si="280"/>
        <v>-6.7003172491451818E-3</v>
      </c>
      <c r="BM349" s="41">
        <f t="shared" si="281"/>
        <v>-2.6560440581162963E-3</v>
      </c>
      <c r="BN349" s="41">
        <f t="shared" si="282"/>
        <v>2.3446640095681278E-3</v>
      </c>
      <c r="BO349" s="41">
        <f t="shared" si="283"/>
        <v>1.9934214900817329E-2</v>
      </c>
      <c r="BP349" s="41">
        <f t="shared" si="284"/>
        <v>1.9217348264046894E-2</v>
      </c>
      <c r="BQ349" s="41">
        <f t="shared" si="285"/>
        <v>1.0016811800518922E-2</v>
      </c>
      <c r="BR349" s="41">
        <f t="shared" si="286"/>
        <v>-1.6577170071310317E-2</v>
      </c>
      <c r="BS349" s="41">
        <f t="shared" si="287"/>
        <v>-1.5255533088370686E-3</v>
      </c>
      <c r="BT349" s="41">
        <f t="shared" si="288"/>
        <v>1.4706176295637965E-2</v>
      </c>
      <c r="BU349" s="41">
        <f t="shared" si="289"/>
        <v>1.3245226750020723E-2</v>
      </c>
      <c r="BV349" s="41">
        <f t="shared" si="290"/>
        <v>1.036000751817988E-2</v>
      </c>
      <c r="BW349" s="41">
        <f t="shared" si="291"/>
        <v>-1.9833383430234847E-2</v>
      </c>
      <c r="BX349" s="41"/>
      <c r="BY349" s="41"/>
      <c r="BZ349" s="41">
        <f t="shared" si="292"/>
        <v>-7.3502804735146032E-2</v>
      </c>
      <c r="CA349" s="41">
        <f t="shared" si="293"/>
        <v>1.7452593651952003E-3</v>
      </c>
      <c r="CB349" s="41">
        <f t="shared" si="294"/>
        <v>-8.6455873042984022E-3</v>
      </c>
      <c r="CC349" s="41">
        <f t="shared" si="295"/>
        <v>-1.8158784115933212E-2</v>
      </c>
      <c r="CD349" s="41">
        <f t="shared" si="296"/>
        <v>-2.9844716966429923E-2</v>
      </c>
      <c r="CE349" s="41">
        <f t="shared" si="297"/>
        <v>-1.2003361491013719E-3</v>
      </c>
      <c r="CF349" s="41">
        <f t="shared" si="298"/>
        <v>0</v>
      </c>
      <c r="CG349" s="41">
        <f t="shared" si="274"/>
        <v>6.7282007083321993E-2</v>
      </c>
      <c r="CH349" s="41">
        <f t="shared" si="299"/>
        <v>-2.7314331060075973E-2</v>
      </c>
      <c r="CI349" s="41">
        <f t="shared" si="300"/>
        <v>-3.786458651971047E-3</v>
      </c>
      <c r="CJ349" s="41">
        <f t="shared" si="301"/>
        <v>-2.1093783059799479E-2</v>
      </c>
      <c r="CK349" s="41">
        <f t="shared" si="302"/>
        <v>-5.2946791147260475E-2</v>
      </c>
      <c r="CL349" s="41">
        <f t="shared" si="303"/>
        <v>-5.4075570182059952E-3</v>
      </c>
      <c r="CM349" s="41">
        <f t="shared" si="304"/>
        <v>-4.8003647040779147E-2</v>
      </c>
      <c r="CN349" s="41">
        <f t="shared" si="325"/>
        <v>-3.7185510597567348E-3</v>
      </c>
      <c r="CO349" s="41">
        <f t="shared" si="306"/>
        <v>2.3826408389871875E-2</v>
      </c>
      <c r="CP349" s="41">
        <f t="shared" si="307"/>
        <v>-9.6002727252265829E-2</v>
      </c>
      <c r="CQ349" s="41">
        <f t="shared" si="308"/>
        <v>-4.4233740918752738E-3</v>
      </c>
      <c r="CR349" s="41">
        <f t="shared" si="309"/>
        <v>-1.7778334917196735E-2</v>
      </c>
      <c r="CS349" s="41">
        <f t="shared" si="310"/>
        <v>-1.6037367004646207E-2</v>
      </c>
      <c r="CT349" s="41">
        <f t="shared" si="311"/>
        <v>-2.6231012148869758E-2</v>
      </c>
      <c r="CU349" s="41">
        <f t="shared" si="312"/>
        <v>2.0183289653269487E-2</v>
      </c>
      <c r="CV349" s="41">
        <f t="shared" si="313"/>
        <v>3.5587226169939328E-3</v>
      </c>
      <c r="CW349" s="41">
        <f t="shared" si="314"/>
        <v>-5.581473382361331E-3</v>
      </c>
      <c r="CX349" s="41">
        <f t="shared" si="315"/>
        <v>-5.0125627683398179E-3</v>
      </c>
      <c r="CY349" s="41">
        <f t="shared" si="316"/>
        <v>-2.6240621889347487E-2</v>
      </c>
      <c r="CZ349" s="41">
        <f t="shared" si="317"/>
        <v>-7.4302839585945052E-3</v>
      </c>
      <c r="DA349" s="41">
        <f t="shared" si="318"/>
        <v>-3.2969082288980432E-3</v>
      </c>
      <c r="DB349" s="41">
        <f t="shared" si="319"/>
        <v>-3.3829864518404758E-2</v>
      </c>
      <c r="DC349" s="41">
        <f t="shared" si="320"/>
        <v>2.1849170853733803E-2</v>
      </c>
      <c r="DD349" s="41">
        <f t="shared" si="321"/>
        <v>-6.5273055823494974E-3</v>
      </c>
      <c r="DE349" s="41">
        <f t="shared" si="322"/>
        <v>3.1585600461657044E-2</v>
      </c>
      <c r="DF349" s="41">
        <f t="shared" si="323"/>
        <v>-5.1626686548837931E-2</v>
      </c>
      <c r="DG349" s="41">
        <f t="shared" si="324"/>
        <v>-8.6321322871995426E-3</v>
      </c>
      <c r="DH349" s="41"/>
    </row>
    <row r="350" spans="1:112">
      <c r="A350" s="43">
        <v>42354</v>
      </c>
      <c r="B350" s="34">
        <v>9.09</v>
      </c>
      <c r="C350" s="34">
        <v>8.0521530000000006</v>
      </c>
      <c r="D350" s="34"/>
      <c r="E350" s="34">
        <v>13.42</v>
      </c>
      <c r="F350" s="34">
        <v>436</v>
      </c>
      <c r="G350" s="34">
        <v>43.041587999999997</v>
      </c>
      <c r="H350" s="34">
        <v>12.015753</v>
      </c>
      <c r="I350" s="34">
        <v>11.32</v>
      </c>
      <c r="J350" s="34">
        <v>440.96603399999998</v>
      </c>
      <c r="K350" s="34">
        <v>0.75</v>
      </c>
      <c r="L350" s="34">
        <v>70.220000999999996</v>
      </c>
      <c r="M350" s="34">
        <v>30.030000999999999</v>
      </c>
      <c r="N350" s="34">
        <v>39.166550000000001</v>
      </c>
      <c r="O350" s="34">
        <v>6.6</v>
      </c>
      <c r="P350" s="34">
        <v>26.950001</v>
      </c>
      <c r="Q350" s="34">
        <v>15.5</v>
      </c>
      <c r="R350" s="34">
        <v>37.090000000000003</v>
      </c>
      <c r="S350" s="34">
        <v>72.226508999999993</v>
      </c>
      <c r="T350" s="34"/>
      <c r="U350" s="34"/>
      <c r="V350" s="34">
        <v>4.5088100000000004</v>
      </c>
      <c r="W350" s="34">
        <v>34.599997999999999</v>
      </c>
      <c r="X350" s="34">
        <v>27.440000999999999</v>
      </c>
      <c r="Y350" s="34">
        <v>11.183767</v>
      </c>
      <c r="Z350" s="34">
        <v>29.958672</v>
      </c>
      <c r="AA350" s="34">
        <v>72.217063999999993</v>
      </c>
      <c r="AB350" s="34">
        <v>36.232365000000001</v>
      </c>
      <c r="AC350" s="34">
        <v>10.98</v>
      </c>
      <c r="AD350" s="34">
        <v>62.91</v>
      </c>
      <c r="AE350" s="34">
        <v>24.841826999999999</v>
      </c>
      <c r="AF350" s="34">
        <v>5.3</v>
      </c>
      <c r="AG350" s="34">
        <v>146.65000900000001</v>
      </c>
      <c r="AH350" s="34">
        <v>44.731983</v>
      </c>
      <c r="AI350" s="34">
        <v>82.916038999999998</v>
      </c>
      <c r="AJ350" s="34" t="s">
        <v>193</v>
      </c>
      <c r="AK350" s="34">
        <v>14.82</v>
      </c>
      <c r="AL350" s="34">
        <v>1.21</v>
      </c>
      <c r="AM350" s="34">
        <v>29.014423000000001</v>
      </c>
      <c r="AN350" s="34">
        <v>22.9</v>
      </c>
      <c r="AO350" s="34">
        <v>63.650002000000001</v>
      </c>
      <c r="AP350" s="34">
        <v>6.09</v>
      </c>
      <c r="AQ350" s="34">
        <v>9.9700000000000006</v>
      </c>
      <c r="AR350" s="34">
        <v>5.52</v>
      </c>
      <c r="AS350" s="34">
        <v>51.247748999999999</v>
      </c>
      <c r="AT350" s="34">
        <v>11.248163</v>
      </c>
      <c r="AU350" s="34">
        <v>19.860001</v>
      </c>
      <c r="AV350" s="34">
        <v>15.07015</v>
      </c>
      <c r="AW350" s="34">
        <v>26.525198</v>
      </c>
      <c r="AX350" s="34">
        <v>18.549999</v>
      </c>
      <c r="AY350" s="34">
        <v>17.850000000000001</v>
      </c>
      <c r="AZ350" s="34">
        <v>56.549999</v>
      </c>
      <c r="BA350" s="34">
        <v>40.139999000000003</v>
      </c>
      <c r="BB350" s="34">
        <v>26.536518000000001</v>
      </c>
      <c r="BC350" s="34">
        <v>25.536818</v>
      </c>
      <c r="BD350" s="34"/>
      <c r="BE350" s="38"/>
      <c r="BF350" s="41">
        <f t="shared" si="275"/>
        <v>2.6757449169549332E-2</v>
      </c>
      <c r="BG350" s="41">
        <f t="shared" si="276"/>
        <v>4.3429492751704032E-2</v>
      </c>
      <c r="BH350" s="41"/>
      <c r="BI350" s="41">
        <f t="shared" si="277"/>
        <v>-5.5791359628415541E-2</v>
      </c>
      <c r="BJ350" s="41">
        <f t="shared" si="278"/>
        <v>-4.2215492142122002E-2</v>
      </c>
      <c r="BK350" s="41">
        <f t="shared" si="279"/>
        <v>1.5191270382315096E-2</v>
      </c>
      <c r="BL350" s="41">
        <f t="shared" si="280"/>
        <v>1.5012904147242911E-2</v>
      </c>
      <c r="BM350" s="41">
        <f t="shared" si="281"/>
        <v>3.539826705124208E-3</v>
      </c>
      <c r="BN350" s="41">
        <f t="shared" si="282"/>
        <v>-1.4151234205881274E-2</v>
      </c>
      <c r="BO350" s="41">
        <f t="shared" si="283"/>
        <v>-1.324522675002068E-2</v>
      </c>
      <c r="BP350" s="41">
        <f t="shared" si="284"/>
        <v>1.2467067059624247E-2</v>
      </c>
      <c r="BQ350" s="41">
        <f t="shared" si="285"/>
        <v>-2.3282564595584567E-3</v>
      </c>
      <c r="BR350" s="41">
        <f t="shared" si="286"/>
        <v>1.0842360355518041E-2</v>
      </c>
      <c r="BS350" s="41">
        <f t="shared" si="287"/>
        <v>7.6045993852192125E-3</v>
      </c>
      <c r="BT350" s="41">
        <f t="shared" si="288"/>
        <v>-0.27892391532664268</v>
      </c>
      <c r="BU350" s="41">
        <f t="shared" si="289"/>
        <v>-2.9245568096461796E-2</v>
      </c>
      <c r="BV350" s="41">
        <f t="shared" si="290"/>
        <v>-2.0019352682178068E-2</v>
      </c>
      <c r="BW350" s="41">
        <f t="shared" si="291"/>
        <v>1.0470335260992334E-3</v>
      </c>
      <c r="BX350" s="41"/>
      <c r="BY350" s="41"/>
      <c r="BZ350" s="41">
        <f t="shared" si="292"/>
        <v>2.7170429279251125E-2</v>
      </c>
      <c r="CA350" s="41">
        <f t="shared" si="293"/>
        <v>5.5064044508197109E-3</v>
      </c>
      <c r="CB350" s="41">
        <f t="shared" si="294"/>
        <v>-7.2621234191859833E-3</v>
      </c>
      <c r="CC350" s="41">
        <f t="shared" si="295"/>
        <v>-1.7468110051047259E-3</v>
      </c>
      <c r="CD350" s="41">
        <f t="shared" si="296"/>
        <v>1.5173211329061288E-2</v>
      </c>
      <c r="CE350" s="41">
        <f t="shared" si="297"/>
        <v>-6.4264113909005792E-3</v>
      </c>
      <c r="CF350" s="41">
        <f t="shared" si="298"/>
        <v>4.72557940384881E-3</v>
      </c>
      <c r="CG350" s="41">
        <f t="shared" si="274"/>
        <v>6.3039109910952323E-2</v>
      </c>
      <c r="CH350" s="41">
        <f t="shared" si="299"/>
        <v>3.6255824592953935E-2</v>
      </c>
      <c r="CI350" s="41">
        <f t="shared" si="300"/>
        <v>7.9351668240963524E-3</v>
      </c>
      <c r="CJ350" s="41">
        <f t="shared" si="301"/>
        <v>2.6770241064604832E-2</v>
      </c>
      <c r="CK350" s="41">
        <f t="shared" si="302"/>
        <v>-9.5012180169560707E-3</v>
      </c>
      <c r="CL350" s="41">
        <f t="shared" si="303"/>
        <v>1.716153910620289E-2</v>
      </c>
      <c r="CM350" s="41">
        <f t="shared" si="304"/>
        <v>1.390151858659225E-2</v>
      </c>
      <c r="CN350" s="41">
        <f t="shared" si="325"/>
        <v>0</v>
      </c>
      <c r="CO350" s="41">
        <f t="shared" si="306"/>
        <v>-3.1221400073029992E-2</v>
      </c>
      <c r="CP350" s="41">
        <f t="shared" si="307"/>
        <v>2.4258822393424435E-2</v>
      </c>
      <c r="CQ350" s="41">
        <f t="shared" si="308"/>
        <v>1.898133046064672E-3</v>
      </c>
      <c r="CR350" s="41">
        <f t="shared" si="309"/>
        <v>2.6550276937171269E-2</v>
      </c>
      <c r="CS350" s="41">
        <f t="shared" si="310"/>
        <v>-1.0626760087348926E-2</v>
      </c>
      <c r="CT350" s="41">
        <f t="shared" si="311"/>
        <v>1.1560822401076006E-2</v>
      </c>
      <c r="CU350" s="41">
        <f t="shared" si="312"/>
        <v>-5.2746600915112705E-2</v>
      </c>
      <c r="CV350" s="41">
        <f t="shared" si="313"/>
        <v>-1.9731581862595125E-2</v>
      </c>
      <c r="CW350" s="41">
        <f t="shared" si="314"/>
        <v>-3.1267244829747631E-2</v>
      </c>
      <c r="CX350" s="41">
        <f t="shared" si="315"/>
        <v>2.5095110074798729E-3</v>
      </c>
      <c r="CY350" s="41">
        <f t="shared" si="316"/>
        <v>-2.2405617385970456E-2</v>
      </c>
      <c r="CZ350" s="41">
        <f t="shared" si="317"/>
        <v>1.2422320192771207E-3</v>
      </c>
      <c r="DA350" s="41">
        <f t="shared" si="318"/>
        <v>3.2811072026172457E-2</v>
      </c>
      <c r="DB350" s="41">
        <f t="shared" si="319"/>
        <v>-2.691845574068724E-3</v>
      </c>
      <c r="DC350" s="41">
        <f t="shared" si="320"/>
        <v>4.1756079100838915E-2</v>
      </c>
      <c r="DD350" s="41">
        <f t="shared" si="321"/>
        <v>8.8454672626804738E-4</v>
      </c>
      <c r="DE350" s="41">
        <f t="shared" si="322"/>
        <v>1.4554786422816964E-2</v>
      </c>
      <c r="DF350" s="41">
        <f t="shared" si="323"/>
        <v>-1.080288575035322E-2</v>
      </c>
      <c r="DG350" s="41">
        <f t="shared" si="324"/>
        <v>-1.1314897116375972E-3</v>
      </c>
      <c r="DH350" s="41"/>
    </row>
    <row r="351" spans="1:112">
      <c r="A351" s="43">
        <v>42355</v>
      </c>
      <c r="B351" s="34">
        <v>8.9</v>
      </c>
      <c r="C351" s="34">
        <v>7.864268</v>
      </c>
      <c r="D351" s="34"/>
      <c r="E351" s="34">
        <v>14.22</v>
      </c>
      <c r="F351" s="34">
        <v>450.39999399999999</v>
      </c>
      <c r="G351" s="34">
        <v>42.967419</v>
      </c>
      <c r="H351" s="34">
        <v>12.015753</v>
      </c>
      <c r="I351" s="34">
        <v>11.78</v>
      </c>
      <c r="J351" s="34">
        <v>436.77636699999999</v>
      </c>
      <c r="K351" s="34">
        <v>0.74199999999999999</v>
      </c>
      <c r="L351" s="34">
        <v>71.150002000000001</v>
      </c>
      <c r="M351" s="34">
        <v>29.91</v>
      </c>
      <c r="N351" s="34">
        <v>39.382415999999999</v>
      </c>
      <c r="O351" s="34">
        <v>6.53</v>
      </c>
      <c r="P351" s="34">
        <v>27.559999000000001</v>
      </c>
      <c r="Q351" s="34">
        <v>15.41</v>
      </c>
      <c r="R351" s="34">
        <v>37.400002000000001</v>
      </c>
      <c r="S351" s="34">
        <v>72.188713000000007</v>
      </c>
      <c r="T351" s="34"/>
      <c r="U351" s="34"/>
      <c r="V351" s="34">
        <v>4.5552910000000004</v>
      </c>
      <c r="W351" s="34">
        <v>34.349997999999999</v>
      </c>
      <c r="X351" s="34">
        <v>27.950001</v>
      </c>
      <c r="Y351" s="34">
        <v>11.232647999999999</v>
      </c>
      <c r="Z351" s="34">
        <v>29.941965</v>
      </c>
      <c r="AA351" s="34">
        <v>72.995452999999998</v>
      </c>
      <c r="AB351" s="34">
        <v>36.175418999999998</v>
      </c>
      <c r="AC351" s="34">
        <v>10.9</v>
      </c>
      <c r="AD351" s="34">
        <v>62.189999</v>
      </c>
      <c r="AE351" s="34">
        <v>24.318247</v>
      </c>
      <c r="AF351" s="34">
        <v>5.33</v>
      </c>
      <c r="AG351" s="34">
        <v>143.85000600000001</v>
      </c>
      <c r="AH351" s="34">
        <v>44.493568000000003</v>
      </c>
      <c r="AI351" s="34">
        <v>82.250754999999998</v>
      </c>
      <c r="AJ351" s="34" t="s">
        <v>193</v>
      </c>
      <c r="AK351" s="34">
        <v>14.2</v>
      </c>
      <c r="AL351" s="34">
        <v>1.2</v>
      </c>
      <c r="AM351" s="34">
        <v>29.197828000000001</v>
      </c>
      <c r="AN351" s="34">
        <v>22.700001</v>
      </c>
      <c r="AO351" s="34">
        <v>63.080002</v>
      </c>
      <c r="AP351" s="34">
        <v>6.03</v>
      </c>
      <c r="AQ351" s="34">
        <v>9.7799999999999994</v>
      </c>
      <c r="AR351" s="34">
        <v>5.5</v>
      </c>
      <c r="AS351" s="34">
        <v>52.530169999999998</v>
      </c>
      <c r="AT351" s="34">
        <v>11.266957</v>
      </c>
      <c r="AU351" s="34">
        <v>20.51</v>
      </c>
      <c r="AV351" s="34">
        <v>15.369494</v>
      </c>
      <c r="AW351" s="34">
        <v>26.542154</v>
      </c>
      <c r="AX351" s="34">
        <v>18.77</v>
      </c>
      <c r="AY351" s="34">
        <v>17.91</v>
      </c>
      <c r="AZ351" s="34">
        <v>57.169998</v>
      </c>
      <c r="BA351" s="34">
        <v>40.909999999999997</v>
      </c>
      <c r="BB351" s="34">
        <v>26.377499</v>
      </c>
      <c r="BC351" s="34">
        <v>25.209178999999999</v>
      </c>
      <c r="BD351" s="34"/>
      <c r="BE351" s="38"/>
      <c r="BF351" s="41">
        <f t="shared" si="275"/>
        <v>-2.1123631451293305E-2</v>
      </c>
      <c r="BG351" s="41">
        <f t="shared" si="276"/>
        <v>-2.3610047474222639E-2</v>
      </c>
      <c r="BH351" s="41"/>
      <c r="BI351" s="41">
        <f t="shared" si="277"/>
        <v>5.7903292831559053E-2</v>
      </c>
      <c r="BJ351" s="41">
        <f t="shared" si="278"/>
        <v>3.249382015495425E-2</v>
      </c>
      <c r="BK351" s="41">
        <f t="shared" si="279"/>
        <v>-1.7246802624932762E-3</v>
      </c>
      <c r="BL351" s="41">
        <f t="shared" si="280"/>
        <v>0</v>
      </c>
      <c r="BM351" s="41">
        <f t="shared" si="281"/>
        <v>3.9832105448403619E-2</v>
      </c>
      <c r="BN351" s="41">
        <f t="shared" si="282"/>
        <v>-9.5465339589637203E-3</v>
      </c>
      <c r="BO351" s="41">
        <f t="shared" si="283"/>
        <v>-1.0723963362975724E-2</v>
      </c>
      <c r="BP351" s="41">
        <f t="shared" si="284"/>
        <v>1.3157167664245477E-2</v>
      </c>
      <c r="BQ351" s="41">
        <f t="shared" si="285"/>
        <v>-4.00404265341491E-3</v>
      </c>
      <c r="BR351" s="41">
        <f t="shared" si="286"/>
        <v>5.4963560803873738E-3</v>
      </c>
      <c r="BS351" s="41">
        <f t="shared" si="287"/>
        <v>-1.0662705744040069E-2</v>
      </c>
      <c r="BT351" s="41">
        <f t="shared" si="288"/>
        <v>2.2382075400230187E-2</v>
      </c>
      <c r="BU351" s="41">
        <f t="shared" si="289"/>
        <v>-5.8233745931764907E-3</v>
      </c>
      <c r="BV351" s="41">
        <f t="shared" si="290"/>
        <v>8.3233663949210598E-3</v>
      </c>
      <c r="BW351" s="41">
        <f t="shared" si="291"/>
        <v>-5.2343513847796308E-4</v>
      </c>
      <c r="BX351" s="41"/>
      <c r="BY351" s="41"/>
      <c r="BZ351" s="41">
        <f t="shared" si="292"/>
        <v>1.0256153906255443E-2</v>
      </c>
      <c r="CA351" s="41">
        <f t="shared" si="293"/>
        <v>-7.2516638160150717E-3</v>
      </c>
      <c r="CB351" s="41">
        <f t="shared" si="294"/>
        <v>1.8415396078450434E-2</v>
      </c>
      <c r="CC351" s="41">
        <f t="shared" si="295"/>
        <v>4.3611859859062092E-3</v>
      </c>
      <c r="CD351" s="41">
        <f t="shared" si="296"/>
        <v>-5.5782379854239469E-4</v>
      </c>
      <c r="CE351" s="41">
        <f t="shared" si="297"/>
        <v>1.0720790072838363E-2</v>
      </c>
      <c r="CF351" s="41">
        <f t="shared" si="298"/>
        <v>-1.5729251358061861E-3</v>
      </c>
      <c r="CG351" s="41">
        <f t="shared" si="274"/>
        <v>-5.7063846720865362E-2</v>
      </c>
      <c r="CH351" s="41">
        <f t="shared" si="299"/>
        <v>-1.151093454589607E-2</v>
      </c>
      <c r="CI351" s="41">
        <f t="shared" si="300"/>
        <v>-2.130183117726351E-2</v>
      </c>
      <c r="CJ351" s="41">
        <f t="shared" si="301"/>
        <v>5.6444176196771313E-3</v>
      </c>
      <c r="CK351" s="41">
        <f t="shared" si="302"/>
        <v>-1.9277725086397697E-2</v>
      </c>
      <c r="CL351" s="41">
        <f t="shared" si="303"/>
        <v>-5.3441097251989041E-3</v>
      </c>
      <c r="CM351" s="41">
        <f t="shared" si="304"/>
        <v>-8.0559485580363622E-3</v>
      </c>
      <c r="CN351" s="41">
        <f t="shared" si="325"/>
        <v>9.31274872365496E-5</v>
      </c>
      <c r="CO351" s="41">
        <f t="shared" si="306"/>
        <v>-4.2735655260725848E-2</v>
      </c>
      <c r="CP351" s="41">
        <f t="shared" si="307"/>
        <v>-8.2988028146950658E-3</v>
      </c>
      <c r="CQ351" s="41">
        <f t="shared" si="308"/>
        <v>6.3012717668853736E-3</v>
      </c>
      <c r="CR351" s="41">
        <f t="shared" si="309"/>
        <v>-8.7719420199744574E-3</v>
      </c>
      <c r="CS351" s="41">
        <f t="shared" si="310"/>
        <v>-8.9955626246456186E-3</v>
      </c>
      <c r="CT351" s="41">
        <f t="shared" si="311"/>
        <v>-9.9010709827115698E-3</v>
      </c>
      <c r="CU351" s="41">
        <f t="shared" si="312"/>
        <v>-1.9241099927021148E-2</v>
      </c>
      <c r="CV351" s="41">
        <f t="shared" si="313"/>
        <v>-3.6297680505786127E-3</v>
      </c>
      <c r="CW351" s="41">
        <f t="shared" si="314"/>
        <v>2.4715976103887222E-2</v>
      </c>
      <c r="CX351" s="41">
        <f t="shared" si="315"/>
        <v>1.6694562911534932E-3</v>
      </c>
      <c r="CY351" s="41">
        <f t="shared" si="316"/>
        <v>3.2204863114796804E-2</v>
      </c>
      <c r="CZ351" s="41">
        <f t="shared" si="317"/>
        <v>1.9668669594408526E-2</v>
      </c>
      <c r="DA351" s="41">
        <f t="shared" si="318"/>
        <v>6.3903699498809002E-4</v>
      </c>
      <c r="DB351" s="41">
        <f t="shared" si="319"/>
        <v>1.1790115453330486E-2</v>
      </c>
      <c r="DC351" s="41">
        <f t="shared" si="320"/>
        <v>3.3557078469723151E-3</v>
      </c>
      <c r="DD351" s="41">
        <f t="shared" si="321"/>
        <v>1.0904065413833122E-2</v>
      </c>
      <c r="DE351" s="41">
        <f t="shared" si="322"/>
        <v>1.9001213485920487E-2</v>
      </c>
      <c r="DF351" s="41">
        <f t="shared" si="323"/>
        <v>-6.0104859824057682E-3</v>
      </c>
      <c r="DG351" s="41">
        <f t="shared" si="324"/>
        <v>-1.2913079734723876E-2</v>
      </c>
      <c r="DH351" s="41"/>
    </row>
    <row r="352" spans="1:112">
      <c r="A352" s="43">
        <v>42356</v>
      </c>
      <c r="B352" s="34">
        <v>9.23</v>
      </c>
      <c r="C352" s="34">
        <v>8.0521530000000006</v>
      </c>
      <c r="D352" s="34"/>
      <c r="E352" s="34">
        <v>14.35</v>
      </c>
      <c r="F352" s="34">
        <v>454</v>
      </c>
      <c r="G352" s="34">
        <v>42.893256999999998</v>
      </c>
      <c r="H352" s="34">
        <v>11.936178999999999</v>
      </c>
      <c r="I352" s="34">
        <v>12.08</v>
      </c>
      <c r="J352" s="34">
        <v>448.29803500000003</v>
      </c>
      <c r="K352" s="34">
        <v>0.73</v>
      </c>
      <c r="L352" s="34">
        <v>71.239998</v>
      </c>
      <c r="M352" s="34">
        <v>28.59</v>
      </c>
      <c r="N352" s="34">
        <v>39.748463000000001</v>
      </c>
      <c r="O352" s="34">
        <v>6.55</v>
      </c>
      <c r="P352" s="34">
        <v>27.48</v>
      </c>
      <c r="Q352" s="34">
        <v>15.15</v>
      </c>
      <c r="R352" s="34">
        <v>38.470001000000003</v>
      </c>
      <c r="S352" s="34">
        <v>72.623244999999997</v>
      </c>
      <c r="T352" s="34"/>
      <c r="U352" s="34"/>
      <c r="V352" s="34">
        <v>4.6482559999999999</v>
      </c>
      <c r="W352" s="34">
        <v>35.619999</v>
      </c>
      <c r="X352" s="34">
        <v>27.82</v>
      </c>
      <c r="Y352" s="34">
        <v>11.408617</v>
      </c>
      <c r="Z352" s="34">
        <v>29.624496000000001</v>
      </c>
      <c r="AA352" s="34">
        <v>72.544426000000001</v>
      </c>
      <c r="AB352" s="34">
        <v>36.574001000000003</v>
      </c>
      <c r="AC352" s="34">
        <v>10.57</v>
      </c>
      <c r="AD352" s="34">
        <v>61.779998999999997</v>
      </c>
      <c r="AE352" s="34">
        <v>24.692232000000001</v>
      </c>
      <c r="AF352" s="34">
        <v>5.89</v>
      </c>
      <c r="AG352" s="34">
        <v>141.75</v>
      </c>
      <c r="AH352" s="34">
        <v>43.842480000000002</v>
      </c>
      <c r="AI352" s="34">
        <v>82.671447999999998</v>
      </c>
      <c r="AJ352" s="34" t="s">
        <v>193</v>
      </c>
      <c r="AK352" s="34">
        <v>14.32</v>
      </c>
      <c r="AL352" s="34">
        <v>1.22</v>
      </c>
      <c r="AM352" s="34">
        <v>29.436249</v>
      </c>
      <c r="AN352" s="34">
        <v>20.5</v>
      </c>
      <c r="AO352" s="34">
        <v>62.860000999999997</v>
      </c>
      <c r="AP352" s="34">
        <v>6.52</v>
      </c>
      <c r="AQ352" s="34">
        <v>9.75</v>
      </c>
      <c r="AR352" s="34">
        <v>5.57</v>
      </c>
      <c r="AS352" s="34">
        <v>53.418011</v>
      </c>
      <c r="AT352" s="34">
        <v>11.238766999999999</v>
      </c>
      <c r="AU352" s="34">
        <v>20.219999000000001</v>
      </c>
      <c r="AV352" s="34">
        <v>15.247885999999999</v>
      </c>
      <c r="AW352" s="34">
        <v>26.406521000000001</v>
      </c>
      <c r="AX352" s="34">
        <v>18.079999999999998</v>
      </c>
      <c r="AY352" s="34">
        <v>17.98</v>
      </c>
      <c r="AZ352" s="34">
        <v>57.82</v>
      </c>
      <c r="BA352" s="34">
        <v>40.470001000000003</v>
      </c>
      <c r="BB352" s="34">
        <v>26.596150999999999</v>
      </c>
      <c r="BC352" s="34">
        <v>25.296101</v>
      </c>
      <c r="BD352" s="34"/>
      <c r="BE352" s="38"/>
      <c r="BF352" s="41">
        <f t="shared" si="275"/>
        <v>3.6407771776666743E-2</v>
      </c>
      <c r="BG352" s="41">
        <f t="shared" si="276"/>
        <v>2.3610047474222601E-2</v>
      </c>
      <c r="BH352" s="41"/>
      <c r="BI352" s="41">
        <f t="shared" si="277"/>
        <v>9.1005178305352229E-3</v>
      </c>
      <c r="BJ352" s="41">
        <f t="shared" si="278"/>
        <v>7.9611345373594433E-3</v>
      </c>
      <c r="BK352" s="41">
        <f t="shared" si="279"/>
        <v>-1.7274967283773186E-3</v>
      </c>
      <c r="BL352" s="41">
        <f t="shared" si="280"/>
        <v>-6.6444988873203253E-3</v>
      </c>
      <c r="BM352" s="41">
        <f t="shared" si="281"/>
        <v>2.5148014283228368E-2</v>
      </c>
      <c r="BN352" s="41">
        <f t="shared" si="282"/>
        <v>2.6036949812773762E-2</v>
      </c>
      <c r="BO352" s="41">
        <f t="shared" si="283"/>
        <v>-1.6304709024943697E-2</v>
      </c>
      <c r="BP352" s="41">
        <f t="shared" si="284"/>
        <v>1.2640777018563037E-3</v>
      </c>
      <c r="BQ352" s="41">
        <f t="shared" si="285"/>
        <v>-4.5135866307636184E-2</v>
      </c>
      <c r="BR352" s="41">
        <f t="shared" si="286"/>
        <v>9.2517514174486858E-3</v>
      </c>
      <c r="BS352" s="41">
        <f t="shared" si="287"/>
        <v>3.0581063588208724E-3</v>
      </c>
      <c r="BT352" s="41">
        <f t="shared" si="288"/>
        <v>-2.906942506838337E-3</v>
      </c>
      <c r="BU352" s="41">
        <f t="shared" si="289"/>
        <v>-1.701611737664618E-2</v>
      </c>
      <c r="BV352" s="41">
        <f t="shared" si="290"/>
        <v>2.8207984862064196E-2</v>
      </c>
      <c r="BW352" s="41">
        <f t="shared" si="291"/>
        <v>6.0013456095937999E-3</v>
      </c>
      <c r="BX352" s="41"/>
      <c r="BY352" s="41"/>
      <c r="BZ352" s="41">
        <f t="shared" si="292"/>
        <v>2.0202680974525714E-2</v>
      </c>
      <c r="CA352" s="41">
        <f t="shared" si="293"/>
        <v>3.6305289343205913E-2</v>
      </c>
      <c r="CB352" s="41">
        <f t="shared" si="294"/>
        <v>-4.6620488839860356E-3</v>
      </c>
      <c r="CC352" s="41">
        <f t="shared" si="295"/>
        <v>1.5544409135131727E-2</v>
      </c>
      <c r="CD352" s="41">
        <f t="shared" si="296"/>
        <v>-1.0659421448019787E-2</v>
      </c>
      <c r="CE352" s="41">
        <f t="shared" si="297"/>
        <v>-6.1980049311326337E-3</v>
      </c>
      <c r="CF352" s="41">
        <f t="shared" si="298"/>
        <v>1.0957777759140584E-2</v>
      </c>
      <c r="CG352" s="41">
        <f t="shared" si="274"/>
        <v>-8.5142619021751282E-4</v>
      </c>
      <c r="CH352" s="41">
        <f t="shared" si="299"/>
        <v>-6.614527732074809E-3</v>
      </c>
      <c r="CI352" s="41">
        <f t="shared" si="300"/>
        <v>1.5261726335289678E-2</v>
      </c>
      <c r="CJ352" s="41">
        <f t="shared" si="301"/>
        <v>9.990475948574204E-2</v>
      </c>
      <c r="CK352" s="41">
        <f t="shared" si="302"/>
        <v>-1.4706189099809405E-2</v>
      </c>
      <c r="CL352" s="41">
        <f t="shared" si="303"/>
        <v>-1.4741429016696029E-2</v>
      </c>
      <c r="CM352" s="41">
        <f t="shared" si="304"/>
        <v>5.1017255992977439E-3</v>
      </c>
      <c r="CN352" s="41">
        <f t="shared" si="325"/>
        <v>-3.583658265870427E-2</v>
      </c>
      <c r="CO352" s="41">
        <f t="shared" si="306"/>
        <v>8.4151969252844981E-3</v>
      </c>
      <c r="CP352" s="41">
        <f t="shared" si="307"/>
        <v>1.6529301951210506E-2</v>
      </c>
      <c r="CQ352" s="41">
        <f t="shared" si="308"/>
        <v>8.1325511123366626E-3</v>
      </c>
      <c r="CR352" s="41">
        <f t="shared" si="309"/>
        <v>-0.10194008239585699</v>
      </c>
      <c r="CS352" s="41">
        <f t="shared" si="310"/>
        <v>-3.4937465228184594E-3</v>
      </c>
      <c r="CT352" s="41">
        <f t="shared" si="311"/>
        <v>7.8127365199467474E-2</v>
      </c>
      <c r="CU352" s="41">
        <f t="shared" si="312"/>
        <v>-3.0721990369701403E-3</v>
      </c>
      <c r="CV352" s="41">
        <f t="shared" si="313"/>
        <v>1.264696170076739E-2</v>
      </c>
      <c r="CW352" s="41">
        <f t="shared" si="314"/>
        <v>1.676030253607674E-2</v>
      </c>
      <c r="CX352" s="41">
        <f t="shared" si="315"/>
        <v>-2.5051417801753312E-3</v>
      </c>
      <c r="CY352" s="41">
        <f t="shared" si="316"/>
        <v>-1.4240407947949311E-2</v>
      </c>
      <c r="CZ352" s="41">
        <f t="shared" si="317"/>
        <v>-7.9437652398243012E-3</v>
      </c>
      <c r="DA352" s="41">
        <f t="shared" si="318"/>
        <v>-5.1231988964798841E-3</v>
      </c>
      <c r="DB352" s="41">
        <f t="shared" si="319"/>
        <v>-3.7453495634387039E-2</v>
      </c>
      <c r="DC352" s="41">
        <f t="shared" si="320"/>
        <v>3.9008129708539073E-3</v>
      </c>
      <c r="DD352" s="41">
        <f t="shared" si="321"/>
        <v>1.1305486295703503E-2</v>
      </c>
      <c r="DE352" s="41">
        <f t="shared" si="322"/>
        <v>-1.0813548343871706E-2</v>
      </c>
      <c r="DF352" s="41">
        <f t="shared" si="323"/>
        <v>8.2551699465757827E-3</v>
      </c>
      <c r="DG352" s="41">
        <f t="shared" si="324"/>
        <v>3.4420989576257606E-3</v>
      </c>
      <c r="DH352" s="41"/>
    </row>
    <row r="353" spans="1:112">
      <c r="A353" s="43">
        <v>42359</v>
      </c>
      <c r="B353" s="34">
        <v>9.69</v>
      </c>
      <c r="C353" s="34">
        <v>7.9515010000000004</v>
      </c>
      <c r="D353" s="34"/>
      <c r="E353" s="34">
        <v>14.31</v>
      </c>
      <c r="F353" s="34">
        <v>474.39999399999999</v>
      </c>
      <c r="G353" s="34">
        <v>43.569988000000002</v>
      </c>
      <c r="H353" s="34">
        <v>12.065488</v>
      </c>
      <c r="I353" s="34">
        <v>11.94</v>
      </c>
      <c r="J353" s="34">
        <v>472.38879400000002</v>
      </c>
      <c r="K353" s="34">
        <v>0.73</v>
      </c>
      <c r="L353" s="34">
        <v>72.459998999999996</v>
      </c>
      <c r="M353" s="34">
        <v>28.700001</v>
      </c>
      <c r="N353" s="34">
        <v>39.720309999999998</v>
      </c>
      <c r="O353" s="34">
        <v>6.52</v>
      </c>
      <c r="P353" s="34">
        <v>27.040001</v>
      </c>
      <c r="Q353" s="34">
        <v>14.98</v>
      </c>
      <c r="R353" s="34">
        <v>39.130001</v>
      </c>
      <c r="S353" s="34">
        <v>72.642150999999998</v>
      </c>
      <c r="T353" s="34"/>
      <c r="U353" s="34"/>
      <c r="V353" s="34">
        <v>4.704034</v>
      </c>
      <c r="W353" s="34">
        <v>35.279998999999997</v>
      </c>
      <c r="X353" s="34">
        <v>28.059999000000001</v>
      </c>
      <c r="Y353" s="34">
        <v>12.366666</v>
      </c>
      <c r="Z353" s="34">
        <v>30.359681999999999</v>
      </c>
      <c r="AA353" s="34">
        <v>72.529876999999999</v>
      </c>
      <c r="AB353" s="34">
        <v>36.488585999999998</v>
      </c>
      <c r="AC353" s="34">
        <v>10.53</v>
      </c>
      <c r="AD353" s="34">
        <v>62.290000999999997</v>
      </c>
      <c r="AE353" s="34">
        <v>24.738979</v>
      </c>
      <c r="AF353" s="34">
        <v>5.67</v>
      </c>
      <c r="AG353" s="34">
        <v>143.15000900000001</v>
      </c>
      <c r="AH353" s="34">
        <v>43.915835999999999</v>
      </c>
      <c r="AI353" s="34">
        <v>82.143150000000006</v>
      </c>
      <c r="AJ353" s="34" t="s">
        <v>193</v>
      </c>
      <c r="AK353" s="34">
        <v>14.69</v>
      </c>
      <c r="AL353" s="34">
        <v>1.18</v>
      </c>
      <c r="AM353" s="34">
        <v>29.702186999999999</v>
      </c>
      <c r="AN353" s="34">
        <v>19.5</v>
      </c>
      <c r="AO353" s="34">
        <v>64.089995999999999</v>
      </c>
      <c r="AP353" s="34">
        <v>6.77</v>
      </c>
      <c r="AQ353" s="34">
        <v>9.93</v>
      </c>
      <c r="AR353" s="34">
        <v>5.51</v>
      </c>
      <c r="AS353" s="34">
        <v>54.157871</v>
      </c>
      <c r="AT353" s="34">
        <v>11.276353</v>
      </c>
      <c r="AU353" s="34">
        <v>20.200001</v>
      </c>
      <c r="AV353" s="34">
        <v>15.360141</v>
      </c>
      <c r="AW353" s="34">
        <v>26.898192999999999</v>
      </c>
      <c r="AX353" s="34">
        <v>18.59</v>
      </c>
      <c r="AY353" s="34">
        <v>17.610001</v>
      </c>
      <c r="AZ353" s="34">
        <v>57.959999000000003</v>
      </c>
      <c r="BA353" s="34">
        <v>44.77</v>
      </c>
      <c r="BB353" s="34">
        <v>25.960072</v>
      </c>
      <c r="BC353" s="34">
        <v>25.170542000000001</v>
      </c>
      <c r="BD353" s="34"/>
      <c r="BE353" s="38"/>
      <c r="BF353" s="41">
        <f t="shared" si="275"/>
        <v>4.8635377387913965E-2</v>
      </c>
      <c r="BG353" s="41">
        <f t="shared" si="276"/>
        <v>-1.2578793211071684E-2</v>
      </c>
      <c r="BH353" s="41"/>
      <c r="BI353" s="41">
        <f t="shared" si="277"/>
        <v>-2.7913486372705301E-3</v>
      </c>
      <c r="BJ353" s="41">
        <f t="shared" si="278"/>
        <v>4.3953636994612778E-2</v>
      </c>
      <c r="BK353" s="41">
        <f t="shared" si="279"/>
        <v>1.5653930617644977E-2</v>
      </c>
      <c r="BL353" s="41">
        <f t="shared" si="280"/>
        <v>1.0775105836895905E-2</v>
      </c>
      <c r="BM353" s="41">
        <f t="shared" si="281"/>
        <v>-1.1657084542212865E-2</v>
      </c>
      <c r="BN353" s="41">
        <f t="shared" si="282"/>
        <v>5.2344094693057772E-2</v>
      </c>
      <c r="BO353" s="41">
        <f t="shared" si="283"/>
        <v>0</v>
      </c>
      <c r="BP353" s="41">
        <f t="shared" si="284"/>
        <v>1.6980241318868571E-2</v>
      </c>
      <c r="BQ353" s="41">
        <f t="shared" si="285"/>
        <v>3.8401512745600262E-3</v>
      </c>
      <c r="BR353" s="41">
        <f t="shared" si="286"/>
        <v>-7.0852990715662137E-4</v>
      </c>
      <c r="BS353" s="41">
        <f t="shared" si="287"/>
        <v>-4.5906737085989512E-3</v>
      </c>
      <c r="BT353" s="41">
        <f t="shared" si="288"/>
        <v>-1.6141179197137371E-2</v>
      </c>
      <c r="BU353" s="41">
        <f t="shared" si="289"/>
        <v>-1.1284553866304777E-2</v>
      </c>
      <c r="BV353" s="41">
        <f t="shared" si="290"/>
        <v>1.701071901967555E-2</v>
      </c>
      <c r="BW353" s="41">
        <f t="shared" si="291"/>
        <v>2.6029599102523476E-4</v>
      </c>
      <c r="BX353" s="41"/>
      <c r="BY353" s="41"/>
      <c r="BZ353" s="41">
        <f t="shared" si="292"/>
        <v>1.1928342975790431E-2</v>
      </c>
      <c r="CA353" s="41">
        <f t="shared" si="293"/>
        <v>-9.5910469934806317E-3</v>
      </c>
      <c r="CB353" s="41">
        <f t="shared" si="294"/>
        <v>8.5898525410987719E-3</v>
      </c>
      <c r="CC353" s="41">
        <f t="shared" si="295"/>
        <v>8.0635679974780522E-2</v>
      </c>
      <c r="CD353" s="41">
        <f t="shared" si="296"/>
        <v>2.451389151192232E-2</v>
      </c>
      <c r="CE353" s="41">
        <f t="shared" si="297"/>
        <v>-2.0057308217810485E-4</v>
      </c>
      <c r="CF353" s="41">
        <f t="shared" si="298"/>
        <v>-2.338133439285686E-3</v>
      </c>
      <c r="CG353" s="41">
        <f t="shared" si="274"/>
        <v>-2.7635610172086253E-2</v>
      </c>
      <c r="CH353" s="41">
        <f t="shared" si="299"/>
        <v>8.22124401602785E-3</v>
      </c>
      <c r="CI353" s="41">
        <f t="shared" si="300"/>
        <v>1.8913966698483546E-3</v>
      </c>
      <c r="CJ353" s="41">
        <f t="shared" si="301"/>
        <v>-3.8066879923834541E-2</v>
      </c>
      <c r="CK353" s="41">
        <f t="shared" si="302"/>
        <v>9.8281518073748252E-3</v>
      </c>
      <c r="CL353" s="41">
        <f t="shared" si="303"/>
        <v>1.6717735806318845E-3</v>
      </c>
      <c r="CM353" s="41">
        <f t="shared" si="304"/>
        <v>-6.4108375808830534E-3</v>
      </c>
      <c r="CN353" s="41">
        <f t="shared" si="325"/>
        <v>3.6953536685527602E-2</v>
      </c>
      <c r="CO353" s="41">
        <f t="shared" si="306"/>
        <v>2.5509828653286389E-2</v>
      </c>
      <c r="CP353" s="41">
        <f t="shared" si="307"/>
        <v>-3.3336420267591836E-2</v>
      </c>
      <c r="CQ353" s="41">
        <f t="shared" si="308"/>
        <v>8.9938054029315914E-3</v>
      </c>
      <c r="CR353" s="41">
        <f t="shared" si="309"/>
        <v>-5.0010420574661422E-2</v>
      </c>
      <c r="CS353" s="41">
        <f t="shared" si="310"/>
        <v>1.9378235826111645E-2</v>
      </c>
      <c r="CT353" s="41">
        <f t="shared" si="311"/>
        <v>3.7626710985622147E-2</v>
      </c>
      <c r="CU353" s="41">
        <f t="shared" si="312"/>
        <v>1.8293193047325483E-2</v>
      </c>
      <c r="CV353" s="41">
        <f t="shared" si="313"/>
        <v>-1.0830430774369664E-2</v>
      </c>
      <c r="CW353" s="41">
        <f t="shared" si="314"/>
        <v>1.3755344635246532E-2</v>
      </c>
      <c r="CX353" s="41">
        <f t="shared" si="315"/>
        <v>3.338737249881664E-3</v>
      </c>
      <c r="CY353" s="41">
        <f t="shared" si="316"/>
        <v>-9.895102242316637E-4</v>
      </c>
      <c r="CZ353" s="41">
        <f t="shared" si="317"/>
        <v>7.3350368713414101E-3</v>
      </c>
      <c r="DA353" s="41">
        <f t="shared" si="318"/>
        <v>1.8448122403601799E-2</v>
      </c>
      <c r="DB353" s="41">
        <f t="shared" si="319"/>
        <v>2.78174467693224E-2</v>
      </c>
      <c r="DC353" s="41">
        <f t="shared" si="320"/>
        <v>-2.0793049749443921E-2</v>
      </c>
      <c r="DD353" s="41">
        <f t="shared" si="321"/>
        <v>2.4183636110033839E-3</v>
      </c>
      <c r="DE353" s="41">
        <f t="shared" si="322"/>
        <v>0.10097728865543884</v>
      </c>
      <c r="DF353" s="41">
        <f t="shared" si="323"/>
        <v>-2.4206840739854928E-2</v>
      </c>
      <c r="DG353" s="41">
        <f t="shared" si="324"/>
        <v>-4.9759306981751799E-3</v>
      </c>
      <c r="DH353" s="41"/>
    </row>
    <row r="354" spans="1:112">
      <c r="A354" s="43">
        <v>42360</v>
      </c>
      <c r="B354" s="34">
        <v>9.27</v>
      </c>
      <c r="C354" s="34">
        <v>7.9984729999999997</v>
      </c>
      <c r="D354" s="34"/>
      <c r="E354" s="34">
        <v>13.58</v>
      </c>
      <c r="F354" s="34">
        <v>461.60000600000001</v>
      </c>
      <c r="G354" s="34">
        <v>45.359146000000003</v>
      </c>
      <c r="H354" s="34">
        <v>12.115221</v>
      </c>
      <c r="I354" s="34">
        <v>12.36</v>
      </c>
      <c r="J354" s="34">
        <v>479.72079500000001</v>
      </c>
      <c r="K354" s="34">
        <v>0.73</v>
      </c>
      <c r="L354" s="34">
        <v>72.660004000000001</v>
      </c>
      <c r="M354" s="34">
        <v>29.27</v>
      </c>
      <c r="N354" s="34">
        <v>39.767231000000002</v>
      </c>
      <c r="O354" s="34">
        <v>6.58</v>
      </c>
      <c r="P354" s="34">
        <v>27.16</v>
      </c>
      <c r="Q354" s="34">
        <v>14.14</v>
      </c>
      <c r="R354" s="34">
        <v>39.450001</v>
      </c>
      <c r="S354" s="34">
        <v>73.870163000000005</v>
      </c>
      <c r="T354" s="34"/>
      <c r="U354" s="34"/>
      <c r="V354" s="34">
        <v>4.5924759999999996</v>
      </c>
      <c r="W354" s="34">
        <v>35.959999000000003</v>
      </c>
      <c r="X354" s="34">
        <v>28.209999</v>
      </c>
      <c r="Y354" s="34">
        <v>12.757709</v>
      </c>
      <c r="Z354" s="34">
        <v>32.130802000000003</v>
      </c>
      <c r="AA354" s="34">
        <v>72.442581000000004</v>
      </c>
      <c r="AB354" s="34">
        <v>37.390129000000002</v>
      </c>
      <c r="AC354" s="34">
        <v>10.73</v>
      </c>
      <c r="AD354" s="34">
        <v>63.52</v>
      </c>
      <c r="AE354" s="34">
        <v>25.412147999999998</v>
      </c>
      <c r="AF354" s="34">
        <v>5.63</v>
      </c>
      <c r="AG354" s="34">
        <v>143.5</v>
      </c>
      <c r="AH354" s="34">
        <v>44.796177</v>
      </c>
      <c r="AI354" s="34">
        <v>83.356292999999994</v>
      </c>
      <c r="AJ354" s="34" t="s">
        <v>193</v>
      </c>
      <c r="AK354" s="34">
        <v>14.61</v>
      </c>
      <c r="AL354" s="34">
        <v>1.1000000000000001</v>
      </c>
      <c r="AM354" s="34">
        <v>30.234055999999999</v>
      </c>
      <c r="AN354" s="34">
        <v>19.5</v>
      </c>
      <c r="AO354" s="34">
        <v>63.970001000000003</v>
      </c>
      <c r="AP354" s="34">
        <v>6.72</v>
      </c>
      <c r="AQ354" s="34">
        <v>9.7899999999999991</v>
      </c>
      <c r="AR354" s="34">
        <v>5.97</v>
      </c>
      <c r="AS354" s="34">
        <v>52.628815000000003</v>
      </c>
      <c r="AT354" s="34">
        <v>11.605248</v>
      </c>
      <c r="AU354" s="34">
        <v>19.579999999999998</v>
      </c>
      <c r="AV354" s="34">
        <v>15.453687</v>
      </c>
      <c r="AW354" s="34">
        <v>27.279672999999999</v>
      </c>
      <c r="AX354" s="34">
        <v>18.329999999999998</v>
      </c>
      <c r="AY354" s="34">
        <v>17.57</v>
      </c>
      <c r="AZ354" s="34">
        <v>57.490001999999997</v>
      </c>
      <c r="BA354" s="34">
        <v>41.290000999999997</v>
      </c>
      <c r="BB354" s="34">
        <v>27.003640999999998</v>
      </c>
      <c r="BC354" s="34">
        <v>25.498937999999999</v>
      </c>
      <c r="BD354" s="34"/>
      <c r="BE354" s="38"/>
      <c r="BF354" s="41">
        <f t="shared" si="275"/>
        <v>-4.4311046324911021E-2</v>
      </c>
      <c r="BG354" s="41">
        <f t="shared" si="276"/>
        <v>5.889932584624267E-3</v>
      </c>
      <c r="BH354" s="41"/>
      <c r="BI354" s="41">
        <f t="shared" si="277"/>
        <v>-5.236047143780951E-2</v>
      </c>
      <c r="BJ354" s="41">
        <f t="shared" si="278"/>
        <v>-2.7352106843804187E-2</v>
      </c>
      <c r="BK354" s="41">
        <f t="shared" si="279"/>
        <v>4.0243267371323013E-2</v>
      </c>
      <c r="BL354" s="41">
        <f t="shared" si="280"/>
        <v>4.1134501164103079E-3</v>
      </c>
      <c r="BM354" s="41">
        <f t="shared" si="281"/>
        <v>3.4571344065088723E-2</v>
      </c>
      <c r="BN354" s="41">
        <f t="shared" si="282"/>
        <v>1.5401894959530265E-2</v>
      </c>
      <c r="BO354" s="41">
        <f t="shared" si="283"/>
        <v>0</v>
      </c>
      <c r="BP354" s="41">
        <f t="shared" si="284"/>
        <v>2.7564101777631071E-3</v>
      </c>
      <c r="BQ354" s="41">
        <f t="shared" si="285"/>
        <v>1.9665943095014092E-2</v>
      </c>
      <c r="BR354" s="41">
        <f t="shared" si="286"/>
        <v>1.1805876709616149E-3</v>
      </c>
      <c r="BS354" s="41">
        <f t="shared" si="287"/>
        <v>9.1603693986644155E-3</v>
      </c>
      <c r="BT354" s="41">
        <f t="shared" si="288"/>
        <v>4.4280145334841823E-3</v>
      </c>
      <c r="BU354" s="41">
        <f t="shared" si="289"/>
        <v>-5.770831762064673E-2</v>
      </c>
      <c r="BV354" s="41">
        <f t="shared" si="290"/>
        <v>8.1446108622650754E-3</v>
      </c>
      <c r="BW354" s="41">
        <f t="shared" si="291"/>
        <v>1.6763652478578878E-2</v>
      </c>
      <c r="BX354" s="41"/>
      <c r="BY354" s="41"/>
      <c r="BZ354" s="41">
        <f t="shared" si="292"/>
        <v>-2.4001126279685526E-2</v>
      </c>
      <c r="CA354" s="41">
        <f t="shared" si="293"/>
        <v>1.9090979000824151E-2</v>
      </c>
      <c r="CB354" s="41">
        <f t="shared" si="294"/>
        <v>5.3314505290862927E-3</v>
      </c>
      <c r="CC354" s="41">
        <f t="shared" si="295"/>
        <v>3.1131089304961061E-2</v>
      </c>
      <c r="CD354" s="41">
        <f t="shared" si="296"/>
        <v>5.6699655747520783E-2</v>
      </c>
      <c r="CE354" s="41">
        <f t="shared" si="297"/>
        <v>-1.2043116569208188E-3</v>
      </c>
      <c r="CF354" s="41">
        <f t="shared" si="298"/>
        <v>2.4407239748441001E-2</v>
      </c>
      <c r="CG354" s="41">
        <f t="shared" si="274"/>
        <v>8.7527357885517471E-4</v>
      </c>
      <c r="CH354" s="41">
        <f t="shared" si="299"/>
        <v>1.9553901618885147E-2</v>
      </c>
      <c r="CI354" s="41">
        <f t="shared" si="300"/>
        <v>2.6847230494406838E-2</v>
      </c>
      <c r="CJ354" s="41">
        <f t="shared" si="301"/>
        <v>-7.0796755880616884E-3</v>
      </c>
      <c r="CK354" s="41">
        <f t="shared" si="302"/>
        <v>2.4419407844393517E-3</v>
      </c>
      <c r="CL354" s="41">
        <f t="shared" si="303"/>
        <v>1.9847816994815023E-2</v>
      </c>
      <c r="CM354" s="41">
        <f t="shared" si="304"/>
        <v>1.4660650293500416E-2</v>
      </c>
      <c r="CN354" s="41">
        <f t="shared" si="325"/>
        <v>8.3672247495876289E-4</v>
      </c>
      <c r="CO354" s="41">
        <f t="shared" si="306"/>
        <v>-5.4607644231778399E-3</v>
      </c>
      <c r="CP354" s="41">
        <f t="shared" si="307"/>
        <v>-7.0204258673248462E-2</v>
      </c>
      <c r="CQ354" s="41">
        <f t="shared" si="308"/>
        <v>1.7748291682890126E-2</v>
      </c>
      <c r="CR354" s="41">
        <f t="shared" si="309"/>
        <v>0</v>
      </c>
      <c r="CS354" s="41">
        <f t="shared" si="310"/>
        <v>-1.8740440095268765E-3</v>
      </c>
      <c r="CT354" s="41">
        <f t="shared" si="311"/>
        <v>-7.4129323891254113E-3</v>
      </c>
      <c r="CU354" s="41">
        <f t="shared" si="312"/>
        <v>-1.4199021514662279E-2</v>
      </c>
      <c r="CV354" s="41">
        <f t="shared" si="313"/>
        <v>8.0182304239687585E-2</v>
      </c>
      <c r="CW354" s="41">
        <f t="shared" si="314"/>
        <v>-2.8639534941175823E-2</v>
      </c>
      <c r="CX354" s="41">
        <f t="shared" si="315"/>
        <v>2.8749531407840256E-2</v>
      </c>
      <c r="CY354" s="41">
        <f t="shared" si="316"/>
        <v>-3.117401680974417E-2</v>
      </c>
      <c r="CZ354" s="41">
        <f t="shared" si="317"/>
        <v>6.0717082853796065E-3</v>
      </c>
      <c r="DA354" s="41">
        <f t="shared" si="318"/>
        <v>1.4082736469618719E-2</v>
      </c>
      <c r="DB354" s="41">
        <f t="shared" si="319"/>
        <v>-1.4084739881739085E-2</v>
      </c>
      <c r="DC354" s="41">
        <f t="shared" si="320"/>
        <v>-2.2740770950244304E-3</v>
      </c>
      <c r="DD354" s="41">
        <f t="shared" si="321"/>
        <v>-8.1420457753456493E-3</v>
      </c>
      <c r="DE354" s="41">
        <f t="shared" si="322"/>
        <v>-8.0917908135936537E-2</v>
      </c>
      <c r="DF354" s="41">
        <f t="shared" si="323"/>
        <v>3.9412043434755364E-2</v>
      </c>
      <c r="DG354" s="41">
        <f t="shared" si="324"/>
        <v>1.2962461751201228E-2</v>
      </c>
      <c r="DH354" s="41"/>
    </row>
    <row r="355" spans="1:112">
      <c r="A355" s="43">
        <v>42361</v>
      </c>
      <c r="B355" s="34">
        <v>9.31</v>
      </c>
      <c r="C355" s="34">
        <v>7.9380810000000004</v>
      </c>
      <c r="D355" s="34"/>
      <c r="E355" s="34">
        <v>13.02</v>
      </c>
      <c r="F355" s="34">
        <v>486.39999399999999</v>
      </c>
      <c r="G355" s="34">
        <v>47.519100000000002</v>
      </c>
      <c r="H355" s="34">
        <v>12.294264</v>
      </c>
      <c r="I355" s="34">
        <v>12.36</v>
      </c>
      <c r="J355" s="34">
        <v>476.57852200000002</v>
      </c>
      <c r="K355" s="34">
        <v>1.2</v>
      </c>
      <c r="L355" s="34">
        <v>67.620002999999997</v>
      </c>
      <c r="M355" s="34">
        <v>29.02</v>
      </c>
      <c r="N355" s="34">
        <v>39.307330999999998</v>
      </c>
      <c r="O355" s="34">
        <v>6.52</v>
      </c>
      <c r="P355" s="34">
        <v>26.82</v>
      </c>
      <c r="Q355" s="34">
        <v>13.87</v>
      </c>
      <c r="R355" s="34">
        <v>39.189999</v>
      </c>
      <c r="S355" s="34">
        <v>73.596207000000007</v>
      </c>
      <c r="T355" s="34"/>
      <c r="U355" s="34"/>
      <c r="V355" s="34">
        <v>4.6947369999999999</v>
      </c>
      <c r="W355" s="34">
        <v>35.520000000000003</v>
      </c>
      <c r="X355" s="34">
        <v>28.16</v>
      </c>
      <c r="Y355" s="34">
        <v>12.523082</v>
      </c>
      <c r="Z355" s="34">
        <v>31.871818999999999</v>
      </c>
      <c r="AA355" s="34">
        <v>73.439232000000004</v>
      </c>
      <c r="AB355" s="34">
        <v>36.735320999999999</v>
      </c>
      <c r="AC355" s="34">
        <v>10.77</v>
      </c>
      <c r="AD355" s="34">
        <v>63.810001</v>
      </c>
      <c r="AE355" s="34">
        <v>25.150359999999999</v>
      </c>
      <c r="AF355" s="34">
        <v>5.64</v>
      </c>
      <c r="AG355" s="34">
        <v>145.949997</v>
      </c>
      <c r="AH355" s="34">
        <v>43.759948999999999</v>
      </c>
      <c r="AI355" s="34">
        <v>81.732230999999999</v>
      </c>
      <c r="AJ355" s="34" t="s">
        <v>193</v>
      </c>
      <c r="AK355" s="34">
        <v>15</v>
      </c>
      <c r="AL355" s="34">
        <v>1.27</v>
      </c>
      <c r="AM355" s="34">
        <v>30.004805000000001</v>
      </c>
      <c r="AN355" s="34">
        <v>20</v>
      </c>
      <c r="AO355" s="34">
        <v>63.73</v>
      </c>
      <c r="AP355" s="34">
        <v>6.73</v>
      </c>
      <c r="AQ355" s="34">
        <v>10</v>
      </c>
      <c r="AR355" s="34">
        <v>5.6</v>
      </c>
      <c r="AS355" s="34">
        <v>49.669373</v>
      </c>
      <c r="AT355" s="34">
        <v>11.492482000000001</v>
      </c>
      <c r="AU355" s="34">
        <v>19.649999999999999</v>
      </c>
      <c r="AV355" s="34">
        <v>15.809157000000001</v>
      </c>
      <c r="AW355" s="34">
        <v>26.999924</v>
      </c>
      <c r="AX355" s="34">
        <v>17.889999</v>
      </c>
      <c r="AY355" s="34">
        <v>17.030000999999999</v>
      </c>
      <c r="AZ355" s="34">
        <v>57.380001</v>
      </c>
      <c r="BA355" s="34">
        <v>38.970001000000003</v>
      </c>
      <c r="BB355" s="34">
        <v>26.188662000000001</v>
      </c>
      <c r="BC355" s="34">
        <v>25.141566999999998</v>
      </c>
      <c r="BD355" s="34"/>
      <c r="BE355" s="38"/>
      <c r="BF355" s="41">
        <f t="shared" si="275"/>
        <v>4.3057117112120132E-3</v>
      </c>
      <c r="BG355" s="41">
        <f t="shared" si="276"/>
        <v>-7.579090070439597E-3</v>
      </c>
      <c r="BH355" s="41"/>
      <c r="BI355" s="41">
        <f t="shared" si="277"/>
        <v>-4.2111485350126966E-2</v>
      </c>
      <c r="BJ355" s="41">
        <f t="shared" si="278"/>
        <v>5.2332590124274249E-2</v>
      </c>
      <c r="BK355" s="41">
        <f t="shared" si="279"/>
        <v>4.6519903399327822E-2</v>
      </c>
      <c r="BL355" s="41">
        <f t="shared" si="280"/>
        <v>1.4670216192903211E-2</v>
      </c>
      <c r="BM355" s="41">
        <f t="shared" si="281"/>
        <v>0</v>
      </c>
      <c r="BN355" s="41">
        <f t="shared" si="282"/>
        <v>-6.5717589737368364E-3</v>
      </c>
      <c r="BO355" s="41">
        <f t="shared" si="283"/>
        <v>0.4970323016336548</v>
      </c>
      <c r="BP355" s="41">
        <f t="shared" si="284"/>
        <v>-7.1887240198665311E-2</v>
      </c>
      <c r="BQ355" s="41">
        <f t="shared" si="285"/>
        <v>-8.5778532477527123E-3</v>
      </c>
      <c r="BR355" s="41">
        <f t="shared" si="286"/>
        <v>-1.1632190530803398E-2</v>
      </c>
      <c r="BS355" s="41">
        <f t="shared" si="287"/>
        <v>-9.1603693986642785E-3</v>
      </c>
      <c r="BT355" s="41">
        <f t="shared" si="288"/>
        <v>-1.2597424836962868E-2</v>
      </c>
      <c r="BU355" s="41">
        <f t="shared" si="289"/>
        <v>-1.9279426141686526E-2</v>
      </c>
      <c r="BV355" s="41">
        <f t="shared" si="290"/>
        <v>-6.6124859455990847E-3</v>
      </c>
      <c r="BW355" s="41">
        <f t="shared" si="291"/>
        <v>-3.715509036584263E-3</v>
      </c>
      <c r="BX355" s="41"/>
      <c r="BY355" s="41"/>
      <c r="BZ355" s="41">
        <f t="shared" si="292"/>
        <v>2.2022781870133974E-2</v>
      </c>
      <c r="CA355" s="41">
        <f t="shared" si="293"/>
        <v>-1.2311263670773467E-2</v>
      </c>
      <c r="CB355" s="41">
        <f t="shared" si="294"/>
        <v>-1.7739582756401292E-3</v>
      </c>
      <c r="CC355" s="41">
        <f t="shared" si="295"/>
        <v>-1.8562214829657257E-2</v>
      </c>
      <c r="CD355" s="41">
        <f t="shared" si="296"/>
        <v>-8.0929314915946567E-3</v>
      </c>
      <c r="CE355" s="41">
        <f t="shared" si="297"/>
        <v>1.3664026874245842E-2</v>
      </c>
      <c r="CF355" s="41">
        <f t="shared" si="298"/>
        <v>-1.7668021808846957E-2</v>
      </c>
      <c r="CG355" s="41">
        <f t="shared" si="274"/>
        <v>4.0296922310764392E-2</v>
      </c>
      <c r="CH355" s="41">
        <f t="shared" si="299"/>
        <v>4.5551166128999301E-3</v>
      </c>
      <c r="CI355" s="41">
        <f t="shared" si="300"/>
        <v>-1.0355116848864846E-2</v>
      </c>
      <c r="CJ355" s="41">
        <f t="shared" si="301"/>
        <v>1.7746233583684796E-3</v>
      </c>
      <c r="CK355" s="41">
        <f t="shared" si="302"/>
        <v>1.692904154546309E-2</v>
      </c>
      <c r="CL355" s="41">
        <f t="shared" si="303"/>
        <v>-2.3403808293138886E-2</v>
      </c>
      <c r="CM355" s="41">
        <f t="shared" si="304"/>
        <v>-1.9675678893005658E-2</v>
      </c>
      <c r="CN355" s="41">
        <f t="shared" si="325"/>
        <v>1.8575018749314544E-3</v>
      </c>
      <c r="CO355" s="41">
        <f t="shared" si="306"/>
        <v>2.6343975339602067E-2</v>
      </c>
      <c r="CP355" s="41">
        <f t="shared" si="307"/>
        <v>0.14370672066617504</v>
      </c>
      <c r="CQ355" s="41">
        <f t="shared" si="308"/>
        <v>-7.6114356406453351E-3</v>
      </c>
      <c r="CR355" s="41">
        <f t="shared" si="309"/>
        <v>2.5317807984289786E-2</v>
      </c>
      <c r="CS355" s="41">
        <f t="shared" si="310"/>
        <v>-3.7588297681711647E-3</v>
      </c>
      <c r="CT355" s="41">
        <f t="shared" si="311"/>
        <v>1.4869891215783665E-3</v>
      </c>
      <c r="CU355" s="41">
        <f t="shared" si="312"/>
        <v>2.1223636451626799E-2</v>
      </c>
      <c r="CV355" s="41">
        <f t="shared" si="313"/>
        <v>-6.3980329663407137E-2</v>
      </c>
      <c r="CW355" s="41">
        <f t="shared" si="314"/>
        <v>-5.7875277711022889E-2</v>
      </c>
      <c r="CX355" s="41">
        <f t="shared" si="315"/>
        <v>-9.7643271389900831E-3</v>
      </c>
      <c r="CY355" s="41">
        <f t="shared" si="316"/>
        <v>3.5687012129059772E-3</v>
      </c>
      <c r="CZ355" s="41">
        <f t="shared" si="317"/>
        <v>2.2741713466397858E-2</v>
      </c>
      <c r="DA355" s="41">
        <f t="shared" si="318"/>
        <v>-1.0307794914347284E-2</v>
      </c>
      <c r="DB355" s="41">
        <f t="shared" si="319"/>
        <v>-2.429722022813656E-2</v>
      </c>
      <c r="DC355" s="41">
        <f t="shared" si="320"/>
        <v>-3.1216348804504714E-2</v>
      </c>
      <c r="DD355" s="41">
        <f t="shared" si="321"/>
        <v>-1.9152264429640384E-3</v>
      </c>
      <c r="DE355" s="41">
        <f t="shared" si="322"/>
        <v>-5.7828219105555377E-2</v>
      </c>
      <c r="DF355" s="41">
        <f t="shared" si="323"/>
        <v>-3.0645139751516903E-2</v>
      </c>
      <c r="DG355" s="41">
        <f t="shared" si="324"/>
        <v>-1.4114272071986974E-2</v>
      </c>
      <c r="DH355" s="41"/>
    </row>
    <row r="356" spans="1:112">
      <c r="A356" s="43">
        <v>42362</v>
      </c>
      <c r="B356" s="34">
        <v>9.5500000000000007</v>
      </c>
      <c r="C356" s="34">
        <v>8.0991230000000005</v>
      </c>
      <c r="D356" s="34"/>
      <c r="E356" s="34">
        <v>13.18</v>
      </c>
      <c r="F356" s="34">
        <v>448.39999399999999</v>
      </c>
      <c r="G356" s="34">
        <v>50.717323</v>
      </c>
      <c r="H356" s="34">
        <v>12.403679</v>
      </c>
      <c r="I356" s="34">
        <v>12.46</v>
      </c>
      <c r="J356" s="34">
        <v>488.100189</v>
      </c>
      <c r="K356" s="34">
        <v>0.9</v>
      </c>
      <c r="L356" s="34">
        <v>64.739998</v>
      </c>
      <c r="M356" s="34">
        <v>29.27</v>
      </c>
      <c r="N356" s="34">
        <v>39.485672000000001</v>
      </c>
      <c r="O356" s="34">
        <v>6.61</v>
      </c>
      <c r="P356" s="34">
        <v>25.299999</v>
      </c>
      <c r="Q356" s="34">
        <v>13.29</v>
      </c>
      <c r="R356" s="34">
        <v>39.790000999999997</v>
      </c>
      <c r="S356" s="34">
        <v>74.616416999999998</v>
      </c>
      <c r="T356" s="34"/>
      <c r="U356" s="34"/>
      <c r="V356" s="34">
        <v>4.7226290000000004</v>
      </c>
      <c r="W356" s="34">
        <v>36.169998</v>
      </c>
      <c r="X356" s="34">
        <v>28.190000999999999</v>
      </c>
      <c r="Y356" s="34">
        <v>12.435098999999999</v>
      </c>
      <c r="Z356" s="34">
        <v>31.955368</v>
      </c>
      <c r="AA356" s="34">
        <v>72.951813000000001</v>
      </c>
      <c r="AB356" s="34">
        <v>37.010536000000002</v>
      </c>
      <c r="AC356" s="34">
        <v>10.92</v>
      </c>
      <c r="AD356" s="34">
        <v>64.519997000000004</v>
      </c>
      <c r="AE356" s="34">
        <v>25.328002999999999</v>
      </c>
      <c r="AF356" s="34">
        <v>5.68</v>
      </c>
      <c r="AG356" s="34">
        <v>157.5</v>
      </c>
      <c r="AH356" s="34">
        <v>44.328494999999997</v>
      </c>
      <c r="AI356" s="34">
        <v>82.358383000000003</v>
      </c>
      <c r="AJ356" s="34" t="s">
        <v>193</v>
      </c>
      <c r="AK356" s="34">
        <v>15.06</v>
      </c>
      <c r="AL356" s="34">
        <v>1.23</v>
      </c>
      <c r="AM356" s="34">
        <v>30.142354999999998</v>
      </c>
      <c r="AN356" s="34">
        <v>20</v>
      </c>
      <c r="AO356" s="34">
        <v>64.370002999999997</v>
      </c>
      <c r="AP356" s="34">
        <v>6.75</v>
      </c>
      <c r="AQ356" s="34">
        <v>10.06</v>
      </c>
      <c r="AR356" s="34">
        <v>5.54</v>
      </c>
      <c r="AS356" s="34">
        <v>51.149093999999998</v>
      </c>
      <c r="AT356" s="34">
        <v>11.718012</v>
      </c>
      <c r="AU356" s="34">
        <v>19.93</v>
      </c>
      <c r="AV356" s="34">
        <v>15.406912999999999</v>
      </c>
      <c r="AW356" s="34">
        <v>27.288146999999999</v>
      </c>
      <c r="AX356" s="34">
        <v>17.879999000000002</v>
      </c>
      <c r="AY356" s="34">
        <v>17.030000999999999</v>
      </c>
      <c r="AZ356" s="34">
        <v>57.639999000000003</v>
      </c>
      <c r="BA356" s="34">
        <v>40.229999999999997</v>
      </c>
      <c r="BB356" s="34">
        <v>26.208539999999999</v>
      </c>
      <c r="BC356" s="34">
        <v>25.402350999999999</v>
      </c>
      <c r="BD356" s="34"/>
      <c r="BE356" s="38"/>
      <c r="BF356" s="41">
        <f t="shared" si="275"/>
        <v>2.5452063203663115E-2</v>
      </c>
      <c r="BG356" s="41">
        <f t="shared" si="276"/>
        <v>2.0084225821216526E-2</v>
      </c>
      <c r="BH356" s="41"/>
      <c r="BI356" s="41">
        <f t="shared" si="277"/>
        <v>1.2213892293937998E-2</v>
      </c>
      <c r="BJ356" s="41">
        <f t="shared" si="278"/>
        <v>-8.1345640499336E-2</v>
      </c>
      <c r="BK356" s="41">
        <f t="shared" si="279"/>
        <v>6.5135793286507176E-2</v>
      </c>
      <c r="BL356" s="41">
        <f t="shared" si="280"/>
        <v>8.8603100105918466E-3</v>
      </c>
      <c r="BM356" s="41">
        <f t="shared" si="281"/>
        <v>8.0580613297624414E-3</v>
      </c>
      <c r="BN356" s="41">
        <f t="shared" si="282"/>
        <v>2.3888191503641205E-2</v>
      </c>
      <c r="BO356" s="41">
        <f t="shared" si="283"/>
        <v>-0.2876820724517809</v>
      </c>
      <c r="BP356" s="41">
        <f t="shared" si="284"/>
        <v>-4.3524624040015392E-2</v>
      </c>
      <c r="BQ356" s="41">
        <f t="shared" si="285"/>
        <v>8.5778532477527019E-3</v>
      </c>
      <c r="BR356" s="41">
        <f t="shared" si="286"/>
        <v>4.5268310068049232E-3</v>
      </c>
      <c r="BS356" s="41">
        <f t="shared" si="287"/>
        <v>1.3709277925033363E-2</v>
      </c>
      <c r="BT356" s="41">
        <f t="shared" si="288"/>
        <v>-5.8343521645750393E-2</v>
      </c>
      <c r="BU356" s="41">
        <f t="shared" si="289"/>
        <v>-4.2716361601586254E-2</v>
      </c>
      <c r="BV356" s="41">
        <f t="shared" si="290"/>
        <v>1.5194062875953275E-2</v>
      </c>
      <c r="BW356" s="41">
        <f t="shared" si="291"/>
        <v>1.3767060941895103E-2</v>
      </c>
      <c r="BX356" s="41"/>
      <c r="BY356" s="41"/>
      <c r="BZ356" s="41">
        <f t="shared" si="292"/>
        <v>5.9235420088746315E-3</v>
      </c>
      <c r="CA356" s="41">
        <f t="shared" si="293"/>
        <v>1.8134072545592787E-2</v>
      </c>
      <c r="CB356" s="41">
        <f t="shared" si="294"/>
        <v>1.0648093097509997E-3</v>
      </c>
      <c r="CC356" s="41">
        <f t="shared" si="295"/>
        <v>-7.0504628892741157E-3</v>
      </c>
      <c r="CD356" s="41">
        <f t="shared" si="296"/>
        <v>2.6179768103841523E-3</v>
      </c>
      <c r="CE356" s="41">
        <f t="shared" si="297"/>
        <v>-6.6591614424484028E-3</v>
      </c>
      <c r="CF356" s="41">
        <f t="shared" si="298"/>
        <v>7.4639115708942322E-3</v>
      </c>
      <c r="CG356" s="41">
        <f t="shared" si="274"/>
        <v>-2.985296314968116E-2</v>
      </c>
      <c r="CH356" s="41">
        <f t="shared" si="299"/>
        <v>1.10652732080167E-2</v>
      </c>
      <c r="CI356" s="41">
        <f t="shared" si="300"/>
        <v>7.038411026027488E-3</v>
      </c>
      <c r="CJ356" s="41">
        <f t="shared" si="301"/>
        <v>7.0671672230923528E-3</v>
      </c>
      <c r="CK356" s="41">
        <f t="shared" si="302"/>
        <v>7.6161381520548771E-2</v>
      </c>
      <c r="CL356" s="41">
        <f t="shared" si="303"/>
        <v>1.2908705594454901E-2</v>
      </c>
      <c r="CM356" s="41">
        <f t="shared" si="304"/>
        <v>7.6318202961404291E-3</v>
      </c>
      <c r="CN356" s="41">
        <f t="shared" ref="CN356:CN382" si="326">LN(AJ388/AJ387)</f>
        <v>3.7080719479339839E-4</v>
      </c>
      <c r="CO356" s="41">
        <f t="shared" si="306"/>
        <v>3.9920212695374567E-3</v>
      </c>
      <c r="CP356" s="41">
        <f t="shared" si="307"/>
        <v>-3.2002731086173831E-2</v>
      </c>
      <c r="CQ356" s="41">
        <f t="shared" si="308"/>
        <v>4.5737900107109602E-3</v>
      </c>
      <c r="CR356" s="41">
        <f t="shared" si="309"/>
        <v>0</v>
      </c>
      <c r="CS356" s="41">
        <f t="shared" si="310"/>
        <v>9.9923233438821927E-3</v>
      </c>
      <c r="CT356" s="41">
        <f t="shared" si="311"/>
        <v>2.9673612278020081E-3</v>
      </c>
      <c r="CU356" s="41">
        <f t="shared" si="312"/>
        <v>5.9820716775474689E-3</v>
      </c>
      <c r="CV356" s="41">
        <f t="shared" si="313"/>
        <v>-1.077209698191107E-2</v>
      </c>
      <c r="CW356" s="41">
        <f t="shared" si="314"/>
        <v>2.9356273905081692E-2</v>
      </c>
      <c r="CX356" s="41">
        <f t="shared" si="315"/>
        <v>1.943406272944467E-2</v>
      </c>
      <c r="CY356" s="41">
        <f t="shared" si="316"/>
        <v>1.4148795909433234E-2</v>
      </c>
      <c r="CZ356" s="41">
        <f t="shared" si="317"/>
        <v>-2.5773024316905258E-2</v>
      </c>
      <c r="DA356" s="41">
        <f t="shared" si="318"/>
        <v>1.0618380899571487E-2</v>
      </c>
      <c r="DB356" s="41">
        <f t="shared" si="319"/>
        <v>-5.591278065219577E-4</v>
      </c>
      <c r="DC356" s="41">
        <f t="shared" si="320"/>
        <v>0</v>
      </c>
      <c r="DD356" s="41">
        <f t="shared" si="321"/>
        <v>4.5209258013643779E-3</v>
      </c>
      <c r="DE356" s="41">
        <f t="shared" si="322"/>
        <v>3.1820840950314427E-2</v>
      </c>
      <c r="DF356" s="41">
        <f t="shared" si="323"/>
        <v>7.5874284102529159E-4</v>
      </c>
      <c r="DG356" s="41">
        <f t="shared" si="324"/>
        <v>1.0319196629976983E-2</v>
      </c>
      <c r="DH356" s="41"/>
    </row>
    <row r="357" spans="1:112">
      <c r="A357" s="43">
        <v>42366</v>
      </c>
      <c r="B357" s="34">
        <v>9.26</v>
      </c>
      <c r="C357" s="34">
        <v>7.9515010000000004</v>
      </c>
      <c r="D357" s="34"/>
      <c r="E357" s="34">
        <v>12.4</v>
      </c>
      <c r="F357" s="34">
        <v>11.89</v>
      </c>
      <c r="G357" s="34">
        <v>51.051048000000002</v>
      </c>
      <c r="H357" s="34">
        <v>12.224637</v>
      </c>
      <c r="I357" s="34">
        <v>11.87</v>
      </c>
      <c r="J357" s="34">
        <v>456.67742900000002</v>
      </c>
      <c r="K357" s="34">
        <v>0.81</v>
      </c>
      <c r="L357" s="34">
        <v>65.989998</v>
      </c>
      <c r="M357" s="34">
        <v>28.610001</v>
      </c>
      <c r="N357" s="34">
        <v>39.100861000000002</v>
      </c>
      <c r="O357" s="34">
        <v>6.49</v>
      </c>
      <c r="P357" s="34">
        <v>25.209999</v>
      </c>
      <c r="Q357" s="34">
        <v>13.93</v>
      </c>
      <c r="R357" s="34">
        <v>39.900002000000001</v>
      </c>
      <c r="S357" s="34">
        <v>73.615111999999996</v>
      </c>
      <c r="T357" s="34"/>
      <c r="U357" s="34"/>
      <c r="V357" s="34">
        <v>4.4902150000000001</v>
      </c>
      <c r="W357" s="34">
        <v>36</v>
      </c>
      <c r="X357" s="34">
        <v>28.209999</v>
      </c>
      <c r="Y357" s="34">
        <v>12.220026000000001</v>
      </c>
      <c r="Z357" s="34">
        <v>30.969550999999999</v>
      </c>
      <c r="AA357" s="34">
        <v>73.802963000000005</v>
      </c>
      <c r="AB357" s="34">
        <v>36.706848000000001</v>
      </c>
      <c r="AC357" s="34">
        <v>11.68</v>
      </c>
      <c r="AD357" s="34">
        <v>64.019997000000004</v>
      </c>
      <c r="AE357" s="34">
        <v>25.159707999999998</v>
      </c>
      <c r="AF357" s="34">
        <v>5.37</v>
      </c>
      <c r="AG357" s="34">
        <v>165.89999399999999</v>
      </c>
      <c r="AH357" s="34">
        <v>43.191401999999997</v>
      </c>
      <c r="AI357" s="34">
        <v>78.728652999999994</v>
      </c>
      <c r="AJ357" s="34" t="s">
        <v>193</v>
      </c>
      <c r="AK357" s="34">
        <v>15.73</v>
      </c>
      <c r="AL357" s="34">
        <v>1.23</v>
      </c>
      <c r="AM357" s="34">
        <v>30.023140000000001</v>
      </c>
      <c r="AN357" s="34">
        <v>19.299999</v>
      </c>
      <c r="AO357" s="34">
        <v>63.59</v>
      </c>
      <c r="AP357" s="34">
        <v>6.55</v>
      </c>
      <c r="AQ357" s="34">
        <v>10.43</v>
      </c>
      <c r="AR357" s="34">
        <v>5.61</v>
      </c>
      <c r="AS357" s="34">
        <v>51.297069999999998</v>
      </c>
      <c r="AT357" s="34">
        <v>11.436102</v>
      </c>
      <c r="AU357" s="34">
        <v>20.09</v>
      </c>
      <c r="AV357" s="34">
        <v>15.463039999999999</v>
      </c>
      <c r="AW357" s="34">
        <v>26.940580000000001</v>
      </c>
      <c r="AX357" s="34">
        <v>17.93</v>
      </c>
      <c r="AY357" s="34">
        <v>15.9</v>
      </c>
      <c r="AZ357" s="34">
        <v>57.099997999999999</v>
      </c>
      <c r="BA357" s="34">
        <v>43.950001</v>
      </c>
      <c r="BB357" s="34">
        <v>26.645844</v>
      </c>
      <c r="BC357" s="34">
        <v>25.421666999999999</v>
      </c>
      <c r="BD357" s="34"/>
      <c r="BE357" s="38"/>
      <c r="BF357" s="41">
        <f t="shared" si="275"/>
        <v>-3.0837105834550932E-2</v>
      </c>
      <c r="BG357" s="41">
        <f t="shared" si="276"/>
        <v>-1.839506833540127E-2</v>
      </c>
      <c r="BH357" s="41"/>
      <c r="BI357" s="41">
        <f t="shared" si="277"/>
        <v>-6.1004056463369913E-2</v>
      </c>
      <c r="BJ357" s="41">
        <f t="shared" si="278"/>
        <v>-3.6299879671144044</v>
      </c>
      <c r="BK357" s="41">
        <f t="shared" si="279"/>
        <v>6.5585445255968754E-3</v>
      </c>
      <c r="BL357" s="41">
        <f t="shared" si="280"/>
        <v>-1.4539780486002629E-2</v>
      </c>
      <c r="BM357" s="41">
        <f t="shared" si="281"/>
        <v>-4.8509304737730567E-2</v>
      </c>
      <c r="BN357" s="41">
        <f t="shared" si="282"/>
        <v>-6.6543393079116678E-2</v>
      </c>
      <c r="BO357" s="41">
        <f t="shared" si="283"/>
        <v>-0.10536051565782628</v>
      </c>
      <c r="BP357" s="41">
        <f t="shared" si="284"/>
        <v>1.9123967482411516E-2</v>
      </c>
      <c r="BQ357" s="41">
        <f t="shared" si="285"/>
        <v>-2.2806758688962519E-2</v>
      </c>
      <c r="BR357" s="41">
        <f t="shared" si="286"/>
        <v>-9.7933847166746125E-3</v>
      </c>
      <c r="BS357" s="41">
        <f t="shared" si="287"/>
        <v>-1.832112314759636E-2</v>
      </c>
      <c r="BT357" s="41">
        <f t="shared" si="288"/>
        <v>-3.5636546747532297E-3</v>
      </c>
      <c r="BU357" s="41">
        <f t="shared" si="289"/>
        <v>4.7032915066560321E-2</v>
      </c>
      <c r="BV357" s="41">
        <f t="shared" si="290"/>
        <v>2.7607244503502306E-3</v>
      </c>
      <c r="BW357" s="41">
        <f t="shared" si="291"/>
        <v>-1.3510219277377212E-2</v>
      </c>
      <c r="BX357" s="41"/>
      <c r="BY357" s="41"/>
      <c r="BZ357" s="41">
        <f t="shared" si="292"/>
        <v>-5.046505126585004E-2</v>
      </c>
      <c r="CA357" s="41">
        <f t="shared" si="293"/>
        <v>-4.7110522134520905E-3</v>
      </c>
      <c r="CB357" s="41">
        <f t="shared" si="294"/>
        <v>7.0914896588913435E-4</v>
      </c>
      <c r="CC357" s="41">
        <f t="shared" si="295"/>
        <v>-1.744695722219201E-2</v>
      </c>
      <c r="CD357" s="41">
        <f t="shared" si="296"/>
        <v>-3.1335683251761809E-2</v>
      </c>
      <c r="CE357" s="41">
        <f t="shared" si="297"/>
        <v>1.1599752553199233E-2</v>
      </c>
      <c r="CF357" s="41">
        <f t="shared" si="298"/>
        <v>-8.2392972059928977E-3</v>
      </c>
      <c r="CG357" s="41">
        <f t="shared" si="274"/>
        <v>9.4787439545437387E-3</v>
      </c>
      <c r="CH357" s="41">
        <f t="shared" si="299"/>
        <v>-7.7797190784370885E-3</v>
      </c>
      <c r="CI357" s="41">
        <f t="shared" si="300"/>
        <v>-6.6667955431156008E-3</v>
      </c>
      <c r="CJ357" s="41">
        <f t="shared" si="301"/>
        <v>-5.6123324212286642E-2</v>
      </c>
      <c r="CK357" s="41">
        <f t="shared" si="302"/>
        <v>5.1959702764345042E-2</v>
      </c>
      <c r="CL357" s="41">
        <f t="shared" si="303"/>
        <v>-2.5986250595973471E-2</v>
      </c>
      <c r="CM357" s="41">
        <f t="shared" si="304"/>
        <v>-4.5073080706769929E-2</v>
      </c>
      <c r="CN357" s="41">
        <f t="shared" si="326"/>
        <v>0</v>
      </c>
      <c r="CO357" s="41">
        <f t="shared" si="306"/>
        <v>4.3527494698438897E-2</v>
      </c>
      <c r="CP357" s="41">
        <f t="shared" si="307"/>
        <v>0</v>
      </c>
      <c r="CQ357" s="41">
        <f t="shared" si="308"/>
        <v>-3.9629078434075087E-3</v>
      </c>
      <c r="CR357" s="41">
        <f t="shared" si="309"/>
        <v>-3.5627229456624034E-2</v>
      </c>
      <c r="CS357" s="41">
        <f t="shared" si="310"/>
        <v>-1.219150739076854E-2</v>
      </c>
      <c r="CT357" s="41">
        <f t="shared" si="311"/>
        <v>-3.007745523727795E-2</v>
      </c>
      <c r="CU357" s="41">
        <f t="shared" si="312"/>
        <v>3.61191043410879E-2</v>
      </c>
      <c r="CV357" s="41">
        <f t="shared" si="313"/>
        <v>1.2556218775412464E-2</v>
      </c>
      <c r="CW357" s="41">
        <f t="shared" si="314"/>
        <v>2.8888559050582519E-3</v>
      </c>
      <c r="CX357" s="41">
        <f t="shared" si="315"/>
        <v>-2.4351951564804877E-2</v>
      </c>
      <c r="CY357" s="41">
        <f t="shared" si="316"/>
        <v>7.9960446021396826E-3</v>
      </c>
      <c r="CZ357" s="41">
        <f t="shared" si="317"/>
        <v>3.6363555103336438E-3</v>
      </c>
      <c r="DA357" s="41">
        <f t="shared" si="318"/>
        <v>-1.2818732010234174E-2</v>
      </c>
      <c r="DB357" s="41">
        <f t="shared" si="319"/>
        <v>2.7925738000864398E-3</v>
      </c>
      <c r="DC357" s="41">
        <f t="shared" si="320"/>
        <v>-6.8657444168315276E-2</v>
      </c>
      <c r="DD357" s="41">
        <f t="shared" si="321"/>
        <v>-9.4126721465638725E-3</v>
      </c>
      <c r="DE357" s="41">
        <f t="shared" si="322"/>
        <v>8.8439660922617486E-2</v>
      </c>
      <c r="DF357" s="41">
        <f t="shared" si="323"/>
        <v>1.6547879129620281E-2</v>
      </c>
      <c r="DG357" s="41">
        <f t="shared" si="324"/>
        <v>7.6011309967735597E-4</v>
      </c>
      <c r="DH357" s="41"/>
    </row>
    <row r="358" spans="1:112">
      <c r="A358" s="43">
        <v>42367</v>
      </c>
      <c r="B358" s="34">
        <v>9.7100000000000009</v>
      </c>
      <c r="C358" s="34">
        <v>7.891108</v>
      </c>
      <c r="D358" s="34"/>
      <c r="E358" s="34">
        <v>11.4</v>
      </c>
      <c r="F358" s="34">
        <v>12.1</v>
      </c>
      <c r="G358" s="34">
        <v>50.429946999999999</v>
      </c>
      <c r="H358" s="34">
        <v>11.77703</v>
      </c>
      <c r="I358" s="34">
        <v>11.84</v>
      </c>
      <c r="J358" s="34">
        <v>456.67742900000002</v>
      </c>
      <c r="K358" s="34">
        <v>0.80900000000000005</v>
      </c>
      <c r="L358" s="34">
        <v>66.379997000000003</v>
      </c>
      <c r="M358" s="34">
        <v>27.780000999999999</v>
      </c>
      <c r="N358" s="34">
        <v>38.809882999999999</v>
      </c>
      <c r="O358" s="34">
        <v>6.44</v>
      </c>
      <c r="P358" s="34">
        <v>26.1</v>
      </c>
      <c r="Q358" s="34">
        <v>13.95</v>
      </c>
      <c r="R358" s="34">
        <v>39.990001999999997</v>
      </c>
      <c r="S358" s="34">
        <v>73.237251000000001</v>
      </c>
      <c r="T358" s="34"/>
      <c r="U358" s="34"/>
      <c r="V358" s="34">
        <v>4.5924759999999996</v>
      </c>
      <c r="W358" s="34">
        <v>35.700001</v>
      </c>
      <c r="X358" s="34">
        <v>28.34</v>
      </c>
      <c r="Y358" s="34">
        <v>12.102715</v>
      </c>
      <c r="Z358" s="34">
        <v>30.601955</v>
      </c>
      <c r="AA358" s="34">
        <v>73.235541999999995</v>
      </c>
      <c r="AB358" s="34">
        <v>36.488585999999998</v>
      </c>
      <c r="AC358" s="34">
        <v>12.44</v>
      </c>
      <c r="AD358" s="34">
        <v>61.5</v>
      </c>
      <c r="AE358" s="34">
        <v>25.215809</v>
      </c>
      <c r="AF358" s="34">
        <v>5.09</v>
      </c>
      <c r="AG358" s="34">
        <v>159.25</v>
      </c>
      <c r="AH358" s="34">
        <v>42.320244000000002</v>
      </c>
      <c r="AI358" s="34">
        <v>79.716797</v>
      </c>
      <c r="AJ358" s="34" t="s">
        <v>193</v>
      </c>
      <c r="AK358" s="34">
        <v>15.49</v>
      </c>
      <c r="AL358" s="34">
        <v>1.18</v>
      </c>
      <c r="AM358" s="34">
        <v>29.839739000000002</v>
      </c>
      <c r="AN358" s="34">
        <v>20.5</v>
      </c>
      <c r="AO358" s="34">
        <v>63.119999</v>
      </c>
      <c r="AP358" s="34">
        <v>6.48</v>
      </c>
      <c r="AQ358" s="34">
        <v>10.75</v>
      </c>
      <c r="AR358" s="34">
        <v>5.33</v>
      </c>
      <c r="AS358" s="34">
        <v>49.422752000000003</v>
      </c>
      <c r="AT358" s="34">
        <v>11.407911</v>
      </c>
      <c r="AU358" s="34">
        <v>20.34</v>
      </c>
      <c r="AV358" s="34">
        <v>15.322721</v>
      </c>
      <c r="AW358" s="34">
        <v>26.754083999999999</v>
      </c>
      <c r="AX358" s="34">
        <v>17.690000999999999</v>
      </c>
      <c r="AY358" s="34">
        <v>15.4</v>
      </c>
      <c r="AZ358" s="34">
        <v>56.830002</v>
      </c>
      <c r="BA358" s="34">
        <v>45.43</v>
      </c>
      <c r="BB358" s="34">
        <v>26.924129000000001</v>
      </c>
      <c r="BC358" s="34">
        <v>25.469961000000001</v>
      </c>
      <c r="BD358" s="34"/>
      <c r="BE358" s="38"/>
      <c r="BF358" s="41">
        <f t="shared" si="275"/>
        <v>4.7452233645145642E-2</v>
      </c>
      <c r="BG358" s="41">
        <f t="shared" si="276"/>
        <v>-7.6241599527550122E-3</v>
      </c>
      <c r="BH358" s="41"/>
      <c r="BI358" s="41">
        <f t="shared" si="277"/>
        <v>-8.4083117210541444E-2</v>
      </c>
      <c r="BJ358" s="41">
        <f t="shared" si="278"/>
        <v>1.7507741900004859E-2</v>
      </c>
      <c r="BK358" s="41">
        <f t="shared" si="279"/>
        <v>-1.2240888166849116E-2</v>
      </c>
      <c r="BL358" s="41">
        <f t="shared" si="280"/>
        <v>-3.7302317474349943E-2</v>
      </c>
      <c r="BM358" s="41">
        <f t="shared" si="281"/>
        <v>-2.5305791657170467E-3</v>
      </c>
      <c r="BN358" s="41">
        <f t="shared" si="282"/>
        <v>0</v>
      </c>
      <c r="BO358" s="41">
        <f t="shared" si="283"/>
        <v>-1.2353306079927434E-3</v>
      </c>
      <c r="BP358" s="41">
        <f t="shared" si="284"/>
        <v>5.8925760097845161E-3</v>
      </c>
      <c r="BQ358" s="41">
        <f t="shared" si="285"/>
        <v>-2.9439968691514776E-2</v>
      </c>
      <c r="BR358" s="41">
        <f t="shared" si="286"/>
        <v>-7.4695565198969844E-3</v>
      </c>
      <c r="BS358" s="41">
        <f t="shared" si="287"/>
        <v>-7.7339905997363392E-3</v>
      </c>
      <c r="BT358" s="41">
        <f t="shared" si="288"/>
        <v>3.4694612795618938E-2</v>
      </c>
      <c r="BU358" s="41">
        <f t="shared" si="289"/>
        <v>1.4347204756603724E-3</v>
      </c>
      <c r="BV358" s="41">
        <f t="shared" si="290"/>
        <v>2.2530988500990491E-3</v>
      </c>
      <c r="BW358" s="41">
        <f t="shared" si="291"/>
        <v>-5.1461457777371546E-3</v>
      </c>
      <c r="BX358" s="41"/>
      <c r="BY358" s="41"/>
      <c r="BZ358" s="41">
        <f t="shared" si="292"/>
        <v>2.2518727386841499E-2</v>
      </c>
      <c r="CA358" s="41">
        <f t="shared" si="293"/>
        <v>-8.3682216593125233E-3</v>
      </c>
      <c r="CB358" s="41">
        <f t="shared" si="294"/>
        <v>4.5977446970525433E-3</v>
      </c>
      <c r="CC358" s="41">
        <f t="shared" si="295"/>
        <v>-9.6462738022400213E-3</v>
      </c>
      <c r="CD358" s="41">
        <f t="shared" si="296"/>
        <v>-1.1940600172405258E-2</v>
      </c>
      <c r="CE358" s="41">
        <f t="shared" si="297"/>
        <v>-7.7180302761463574E-3</v>
      </c>
      <c r="CF358" s="41">
        <f t="shared" si="298"/>
        <v>-5.9638323044952915E-3</v>
      </c>
      <c r="CG358" s="41">
        <f t="shared" si="274"/>
        <v>-9.47874395454377E-3</v>
      </c>
      <c r="CH358" s="41">
        <f t="shared" si="299"/>
        <v>-4.0158312868887637E-2</v>
      </c>
      <c r="CI358" s="41">
        <f t="shared" si="300"/>
        <v>2.2273130494215769E-3</v>
      </c>
      <c r="CJ358" s="41">
        <f t="shared" si="301"/>
        <v>-5.3550077958342004E-2</v>
      </c>
      <c r="CK358" s="41">
        <f t="shared" si="302"/>
        <v>-4.0909866577760128E-2</v>
      </c>
      <c r="CL358" s="41">
        <f t="shared" si="303"/>
        <v>-2.0375894534744129E-2</v>
      </c>
      <c r="CM358" s="41">
        <f t="shared" si="304"/>
        <v>1.247314847106111E-2</v>
      </c>
      <c r="CN358" s="41">
        <f t="shared" si="326"/>
        <v>1.8532715867644891E-3</v>
      </c>
      <c r="CO358" s="41">
        <f t="shared" si="306"/>
        <v>-1.537506264140915E-2</v>
      </c>
      <c r="CP358" s="41">
        <f t="shared" si="307"/>
        <v>-4.1499730906752734E-2</v>
      </c>
      <c r="CQ358" s="41">
        <f t="shared" si="308"/>
        <v>-6.1273890222998829E-3</v>
      </c>
      <c r="CR358" s="41">
        <f t="shared" si="309"/>
        <v>6.0319842046995531E-2</v>
      </c>
      <c r="CS358" s="41">
        <f t="shared" si="310"/>
        <v>-7.4185645845367756E-3</v>
      </c>
      <c r="CT358" s="41">
        <f t="shared" si="311"/>
        <v>-1.0744539282977153E-2</v>
      </c>
      <c r="CU358" s="41">
        <f t="shared" si="312"/>
        <v>3.0219485560990744E-2</v>
      </c>
      <c r="CV358" s="41">
        <f t="shared" si="313"/>
        <v>-5.1199481356851789E-2</v>
      </c>
      <c r="CW358" s="41">
        <f t="shared" si="314"/>
        <v>-3.722275056869187E-2</v>
      </c>
      <c r="CX358" s="41">
        <f t="shared" si="315"/>
        <v>-2.4681315240768749E-3</v>
      </c>
      <c r="CY358" s="41">
        <f t="shared" si="316"/>
        <v>1.2367211793570872E-2</v>
      </c>
      <c r="CZ358" s="41">
        <f t="shared" si="317"/>
        <v>-9.1159008025565418E-3</v>
      </c>
      <c r="DA358" s="41">
        <f t="shared" si="318"/>
        <v>-6.9465654889989169E-3</v>
      </c>
      <c r="DB358" s="41">
        <f t="shared" si="319"/>
        <v>-1.3475722916236714E-2</v>
      </c>
      <c r="DC358" s="41">
        <f t="shared" si="320"/>
        <v>-3.1951599806602358E-2</v>
      </c>
      <c r="DD358" s="41">
        <f t="shared" si="321"/>
        <v>-4.7396911339848257E-3</v>
      </c>
      <c r="DE358" s="41">
        <f t="shared" si="322"/>
        <v>3.3120032886997559E-2</v>
      </c>
      <c r="DF358" s="41">
        <f t="shared" si="323"/>
        <v>1.038968241767226E-2</v>
      </c>
      <c r="DG358" s="41">
        <f t="shared" si="324"/>
        <v>1.8979158810400142E-3</v>
      </c>
      <c r="DH358" s="41"/>
    </row>
    <row r="359" spans="1:112">
      <c r="A359" s="43">
        <v>42368</v>
      </c>
      <c r="B359" s="34">
        <v>9.4499999999999993</v>
      </c>
      <c r="C359" s="34">
        <v>7.7703280000000001</v>
      </c>
      <c r="D359" s="34"/>
      <c r="E359" s="34">
        <v>12.32</v>
      </c>
      <c r="F359" s="34">
        <v>477.20001200000002</v>
      </c>
      <c r="G359" s="34">
        <v>51.690693000000003</v>
      </c>
      <c r="H359" s="34">
        <v>11.77703</v>
      </c>
      <c r="I359" s="34">
        <v>11.77</v>
      </c>
      <c r="J359" s="34">
        <v>460.86712599999998</v>
      </c>
      <c r="K359" s="34">
        <v>0.79</v>
      </c>
      <c r="L359" s="34">
        <v>68.029999000000004</v>
      </c>
      <c r="M359" s="34">
        <v>27.49</v>
      </c>
      <c r="N359" s="34">
        <v>38.762962000000002</v>
      </c>
      <c r="O359" s="34">
        <v>6.45</v>
      </c>
      <c r="P359" s="34">
        <v>26.709999</v>
      </c>
      <c r="Q359" s="34">
        <v>14.45</v>
      </c>
      <c r="R359" s="34">
        <v>39.700001</v>
      </c>
      <c r="S359" s="34">
        <v>73.700134000000006</v>
      </c>
      <c r="T359" s="34"/>
      <c r="U359" s="34"/>
      <c r="V359" s="34">
        <v>4.6017919999999997</v>
      </c>
      <c r="W359" s="34">
        <v>35.650002000000001</v>
      </c>
      <c r="X359" s="34">
        <v>28.15</v>
      </c>
      <c r="Y359" s="34">
        <v>12.044059000000001</v>
      </c>
      <c r="Z359" s="34">
        <v>30.693850999999999</v>
      </c>
      <c r="AA359" s="34">
        <v>72.900902000000002</v>
      </c>
      <c r="AB359" s="34">
        <v>36.289302999999997</v>
      </c>
      <c r="AC359" s="34">
        <v>11.75</v>
      </c>
      <c r="AD359" s="34">
        <v>62.650002000000001</v>
      </c>
      <c r="AE359" s="34">
        <v>25.711335999999999</v>
      </c>
      <c r="AF359" s="34">
        <v>5.0999999999999996</v>
      </c>
      <c r="AG359" s="34">
        <v>160.300003</v>
      </c>
      <c r="AH359" s="34">
        <v>42.182690000000001</v>
      </c>
      <c r="AI359" s="34">
        <v>78.288398999999998</v>
      </c>
      <c r="AJ359" s="34" t="s">
        <v>193</v>
      </c>
      <c r="AK359" s="34">
        <v>15.37</v>
      </c>
      <c r="AL359" s="34">
        <v>1.202</v>
      </c>
      <c r="AM359" s="34">
        <v>29.637996999999999</v>
      </c>
      <c r="AN359" s="34">
        <v>20</v>
      </c>
      <c r="AO359" s="34">
        <v>63.27</v>
      </c>
      <c r="AP359" s="34">
        <v>6.5250000000000004</v>
      </c>
      <c r="AQ359" s="34">
        <v>10.67</v>
      </c>
      <c r="AR359" s="34">
        <v>5.31</v>
      </c>
      <c r="AS359" s="34">
        <v>49.422752000000003</v>
      </c>
      <c r="AT359" s="34">
        <v>11.492482000000001</v>
      </c>
      <c r="AU359" s="34">
        <v>19.709999</v>
      </c>
      <c r="AV359" s="34">
        <v>15.322721</v>
      </c>
      <c r="AW359" s="34">
        <v>26.686267999999998</v>
      </c>
      <c r="AX359" s="34">
        <v>17.809999000000001</v>
      </c>
      <c r="AY359" s="34">
        <v>15.67</v>
      </c>
      <c r="AZ359" s="34">
        <v>57.09</v>
      </c>
      <c r="BA359" s="34">
        <v>44.73</v>
      </c>
      <c r="BB359" s="34">
        <v>27.291861999999998</v>
      </c>
      <c r="BC359" s="34">
        <v>25.894939000000001</v>
      </c>
      <c r="BD359" s="34"/>
      <c r="BE359" s="38"/>
      <c r="BF359" s="41">
        <f t="shared" si="275"/>
        <v>-2.7141540797582308E-2</v>
      </c>
      <c r="BG359" s="41">
        <f t="shared" si="276"/>
        <v>-1.5424178792706309E-2</v>
      </c>
      <c r="BH359" s="41"/>
      <c r="BI359" s="41">
        <f t="shared" si="277"/>
        <v>7.7610602704923967E-2</v>
      </c>
      <c r="BJ359" s="41">
        <f t="shared" si="278"/>
        <v>3.6747302627677545</v>
      </c>
      <c r="BK359" s="41">
        <f t="shared" si="279"/>
        <v>2.4692560840244588E-2</v>
      </c>
      <c r="BL359" s="41">
        <f t="shared" si="280"/>
        <v>0</v>
      </c>
      <c r="BM359" s="41">
        <f t="shared" si="281"/>
        <v>-5.9297081836742829E-3</v>
      </c>
      <c r="BN359" s="41">
        <f t="shared" si="282"/>
        <v>9.1324744858486857E-3</v>
      </c>
      <c r="BO359" s="41">
        <f t="shared" si="283"/>
        <v>-2.3765971597424537E-2</v>
      </c>
      <c r="BP359" s="41">
        <f t="shared" si="284"/>
        <v>2.4553008560080185E-2</v>
      </c>
      <c r="BQ359" s="41">
        <f t="shared" si="285"/>
        <v>-1.0494071146162938E-2</v>
      </c>
      <c r="BR359" s="41">
        <f t="shared" si="286"/>
        <v>-1.2097275979029445E-3</v>
      </c>
      <c r="BS359" s="41">
        <f t="shared" si="287"/>
        <v>1.55159069141885E-3</v>
      </c>
      <c r="BT359" s="41">
        <f t="shared" si="288"/>
        <v>2.3102675354059569E-2</v>
      </c>
      <c r="BU359" s="41">
        <f t="shared" si="289"/>
        <v>3.5214906291066432E-2</v>
      </c>
      <c r="BV359" s="41">
        <f t="shared" si="290"/>
        <v>-7.2782599891675105E-3</v>
      </c>
      <c r="BW359" s="41">
        <f t="shared" si="291"/>
        <v>6.3004324079224284E-3</v>
      </c>
      <c r="BX359" s="41"/>
      <c r="BY359" s="41"/>
      <c r="BZ359" s="41">
        <f t="shared" si="292"/>
        <v>2.0264806699366927E-3</v>
      </c>
      <c r="CA359" s="41">
        <f t="shared" si="293"/>
        <v>-1.4015138355123295E-3</v>
      </c>
      <c r="CB359" s="41">
        <f t="shared" si="294"/>
        <v>-6.7268796768350176E-3</v>
      </c>
      <c r="CC359" s="41">
        <f t="shared" si="295"/>
        <v>-4.8582982862822094E-3</v>
      </c>
      <c r="CD359" s="41">
        <f t="shared" si="296"/>
        <v>2.9984455657727036E-3</v>
      </c>
      <c r="CE359" s="41">
        <f t="shared" si="297"/>
        <v>-4.5798375238987167E-3</v>
      </c>
      <c r="CF359" s="41">
        <f t="shared" si="298"/>
        <v>-5.4764847073946535E-3</v>
      </c>
      <c r="CG359" s="41">
        <f t="shared" si="274"/>
        <v>-4.9699668552272647E-2</v>
      </c>
      <c r="CH359" s="41">
        <f t="shared" si="299"/>
        <v>1.8526538452988479E-2</v>
      </c>
      <c r="CI359" s="41">
        <f t="shared" si="300"/>
        <v>1.9460845053019264E-2</v>
      </c>
      <c r="CJ359" s="41">
        <f t="shared" si="301"/>
        <v>1.9627091678486889E-3</v>
      </c>
      <c r="CK359" s="41">
        <f t="shared" si="302"/>
        <v>6.5717838781440292E-3</v>
      </c>
      <c r="CL359" s="41">
        <f t="shared" si="303"/>
        <v>-3.255605811135473E-3</v>
      </c>
      <c r="CM359" s="41">
        <f t="shared" si="304"/>
        <v>-1.808088531369563E-2</v>
      </c>
      <c r="CN359" s="41">
        <f t="shared" si="326"/>
        <v>-3.6577025677703538E-2</v>
      </c>
      <c r="CO359" s="41">
        <f t="shared" si="306"/>
        <v>-7.7770968782728562E-3</v>
      </c>
      <c r="CP359" s="41">
        <f t="shared" si="307"/>
        <v>1.8472397635442481E-2</v>
      </c>
      <c r="CQ359" s="41">
        <f t="shared" si="308"/>
        <v>-6.783808101937793E-3</v>
      </c>
      <c r="CR359" s="41">
        <f t="shared" si="309"/>
        <v>-2.4692612590371522E-2</v>
      </c>
      <c r="CS359" s="41">
        <f t="shared" si="310"/>
        <v>2.3736224640132828E-3</v>
      </c>
      <c r="CT359" s="41">
        <f t="shared" si="311"/>
        <v>6.920442844573757E-3</v>
      </c>
      <c r="CU359" s="41">
        <f t="shared" si="312"/>
        <v>-7.4696892600098286E-3</v>
      </c>
      <c r="CV359" s="41">
        <f t="shared" si="313"/>
        <v>-3.7594029239058128E-3</v>
      </c>
      <c r="CW359" s="41">
        <f t="shared" si="314"/>
        <v>0</v>
      </c>
      <c r="CX359" s="41">
        <f t="shared" si="315"/>
        <v>7.3860203594371416E-3</v>
      </c>
      <c r="CY359" s="41">
        <f t="shared" si="316"/>
        <v>-3.1463320191453481E-2</v>
      </c>
      <c r="CZ359" s="41">
        <f t="shared" si="317"/>
        <v>0</v>
      </c>
      <c r="DA359" s="41">
        <f t="shared" si="318"/>
        <v>-2.5380085970612377E-3</v>
      </c>
      <c r="DB359" s="41">
        <f t="shared" si="319"/>
        <v>6.7604764525327618E-3</v>
      </c>
      <c r="DC359" s="41">
        <f t="shared" si="320"/>
        <v>1.7380546948345964E-2</v>
      </c>
      <c r="DD359" s="41">
        <f t="shared" si="321"/>
        <v>4.5645794744584621E-3</v>
      </c>
      <c r="DE359" s="41">
        <f t="shared" si="322"/>
        <v>-1.5528262326555221E-2</v>
      </c>
      <c r="DF359" s="41">
        <f t="shared" si="323"/>
        <v>1.3565689112313411E-2</v>
      </c>
      <c r="DG359" s="41">
        <f t="shared" si="324"/>
        <v>1.6547786428961632E-2</v>
      </c>
      <c r="DH359" s="41"/>
    </row>
    <row r="360" spans="1:112">
      <c r="A360" s="43">
        <v>42369</v>
      </c>
      <c r="B360" s="34">
        <v>9.52</v>
      </c>
      <c r="C360" s="34">
        <v>7.736777</v>
      </c>
      <c r="D360" s="34"/>
      <c r="E360" s="34">
        <v>12.22</v>
      </c>
      <c r="F360" s="34">
        <v>479.60000600000001</v>
      </c>
      <c r="G360" s="34">
        <v>50.689506999999999</v>
      </c>
      <c r="H360" s="34">
        <v>11.438838000000001</v>
      </c>
      <c r="I360" s="34">
        <v>11.7</v>
      </c>
      <c r="J360" s="34">
        <v>460.86712599999998</v>
      </c>
      <c r="K360" s="34">
        <v>0.78700000000000003</v>
      </c>
      <c r="L360" s="34">
        <v>70.540001000000004</v>
      </c>
      <c r="M360" s="34">
        <v>27.540001</v>
      </c>
      <c r="N360" s="34">
        <v>38.631568999999999</v>
      </c>
      <c r="O360" s="34">
        <v>6.43</v>
      </c>
      <c r="P360" s="34">
        <v>25.93</v>
      </c>
      <c r="Q360" s="34">
        <v>14.13</v>
      </c>
      <c r="R360" s="34">
        <v>39.479999999999997</v>
      </c>
      <c r="S360" s="34">
        <v>73.284492</v>
      </c>
      <c r="T360" s="34"/>
      <c r="U360" s="34"/>
      <c r="V360" s="34">
        <v>4.5365859999999998</v>
      </c>
      <c r="W360" s="34">
        <v>35.32</v>
      </c>
      <c r="X360" s="34">
        <v>28.35</v>
      </c>
      <c r="Y360" s="34">
        <v>12.092936999999999</v>
      </c>
      <c r="Z360" s="34">
        <v>30.09234</v>
      </c>
      <c r="AA360" s="34">
        <v>72.813582999999994</v>
      </c>
      <c r="AB360" s="34">
        <v>35.957160999999999</v>
      </c>
      <c r="AC360" s="34">
        <v>11.74</v>
      </c>
      <c r="AD360" s="34">
        <v>63.259998000000003</v>
      </c>
      <c r="AE360" s="34">
        <v>25.458897</v>
      </c>
      <c r="AF360" s="34">
        <v>5.25</v>
      </c>
      <c r="AG360" s="34">
        <v>153.300003</v>
      </c>
      <c r="AH360" s="34">
        <v>41.494919000000003</v>
      </c>
      <c r="AI360" s="34">
        <v>79.051529000000002</v>
      </c>
      <c r="AJ360" s="34" t="s">
        <v>193</v>
      </c>
      <c r="AK360" s="34">
        <v>15.67</v>
      </c>
      <c r="AL360" s="34">
        <v>1.202</v>
      </c>
      <c r="AM360" s="34">
        <v>29.417912000000001</v>
      </c>
      <c r="AN360" s="34">
        <v>19.400002000000001</v>
      </c>
      <c r="AO360" s="34">
        <v>62.450001</v>
      </c>
      <c r="AP360" s="34">
        <v>6.65</v>
      </c>
      <c r="AQ360" s="34">
        <v>10.83</v>
      </c>
      <c r="AR360" s="34">
        <v>5.26</v>
      </c>
      <c r="AS360" s="34">
        <v>48.682892000000002</v>
      </c>
      <c r="AT360" s="34">
        <v>11.379721</v>
      </c>
      <c r="AU360" s="34">
        <v>19.579999999999998</v>
      </c>
      <c r="AV360" s="34">
        <v>15.519166999999999</v>
      </c>
      <c r="AW360" s="34">
        <v>26.474340000000002</v>
      </c>
      <c r="AX360" s="34">
        <v>17.120000999999998</v>
      </c>
      <c r="AY360" s="34">
        <v>15.41</v>
      </c>
      <c r="AZ360" s="34">
        <v>56.990001999999997</v>
      </c>
      <c r="BA360" s="34">
        <v>44.09</v>
      </c>
      <c r="BB360" s="34">
        <v>26.695539</v>
      </c>
      <c r="BC360" s="34">
        <v>25.498937999999999</v>
      </c>
      <c r="BD360" s="34"/>
      <c r="BE360" s="38"/>
      <c r="BF360" s="41">
        <f t="shared" si="275"/>
        <v>7.3801072976226803E-3</v>
      </c>
      <c r="BG360" s="41">
        <f t="shared" si="276"/>
        <v>-4.3271845198956235E-3</v>
      </c>
      <c r="BH360" s="41"/>
      <c r="BI360" s="41">
        <f t="shared" si="277"/>
        <v>-8.1500043619244147E-3</v>
      </c>
      <c r="BJ360" s="41">
        <f t="shared" si="278"/>
        <v>5.0167202933347893E-3</v>
      </c>
      <c r="BK360" s="41">
        <f t="shared" si="279"/>
        <v>-1.9558819313813165E-2</v>
      </c>
      <c r="BL360" s="41">
        <f t="shared" si="280"/>
        <v>-2.9136616828050136E-2</v>
      </c>
      <c r="BM360" s="41">
        <f t="shared" si="281"/>
        <v>-5.9650794684749054E-3</v>
      </c>
      <c r="BN360" s="41">
        <f t="shared" si="282"/>
        <v>0</v>
      </c>
      <c r="BO360" s="41">
        <f t="shared" si="283"/>
        <v>-3.8046970436639714E-3</v>
      </c>
      <c r="BP360" s="41">
        <f t="shared" si="284"/>
        <v>3.6231169326687677E-2</v>
      </c>
      <c r="BQ360" s="41">
        <f t="shared" si="285"/>
        <v>1.8172274341743807E-3</v>
      </c>
      <c r="BR360" s="41">
        <f t="shared" si="286"/>
        <v>-3.3954111365775154E-3</v>
      </c>
      <c r="BS360" s="41">
        <f t="shared" si="287"/>
        <v>-3.10559255815313E-3</v>
      </c>
      <c r="BT360" s="41">
        <f t="shared" si="288"/>
        <v>-2.9637390132134418E-2</v>
      </c>
      <c r="BU360" s="41">
        <f t="shared" si="289"/>
        <v>-2.2394217862004989E-2</v>
      </c>
      <c r="BV360" s="41">
        <f t="shared" si="290"/>
        <v>-5.5569983167805519E-3</v>
      </c>
      <c r="BW360" s="41">
        <f t="shared" si="291"/>
        <v>-5.6555997616585365E-3</v>
      </c>
      <c r="BX360" s="41"/>
      <c r="BY360" s="41"/>
      <c r="BZ360" s="41">
        <f t="shared" si="292"/>
        <v>-1.4271046057782602E-2</v>
      </c>
      <c r="CA360" s="41">
        <f t="shared" si="293"/>
        <v>-9.2998272255258307E-3</v>
      </c>
      <c r="CB360" s="41">
        <f t="shared" si="294"/>
        <v>7.0796755880617682E-3</v>
      </c>
      <c r="CC360" s="41">
        <f t="shared" si="295"/>
        <v>4.0500538519270173E-3</v>
      </c>
      <c r="CD360" s="41">
        <f t="shared" si="296"/>
        <v>-1.9791687054007467E-2</v>
      </c>
      <c r="CE360" s="41">
        <f t="shared" si="297"/>
        <v>-1.19849458277274E-3</v>
      </c>
      <c r="CF360" s="41">
        <f t="shared" si="298"/>
        <v>-9.1947569928272025E-3</v>
      </c>
      <c r="CG360" s="41">
        <f t="shared" si="274"/>
        <v>-1.9293202934679007E-2</v>
      </c>
      <c r="CH360" s="41">
        <f t="shared" si="299"/>
        <v>9.6894729964867969E-3</v>
      </c>
      <c r="CI360" s="41">
        <f t="shared" si="300"/>
        <v>-9.8667148125522516E-3</v>
      </c>
      <c r="CJ360" s="41">
        <f t="shared" si="301"/>
        <v>2.8987536873252406E-2</v>
      </c>
      <c r="CK360" s="41">
        <f t="shared" si="302"/>
        <v>-4.4650272883176759E-2</v>
      </c>
      <c r="CL360" s="41">
        <f t="shared" si="303"/>
        <v>-1.6438961311659301E-2</v>
      </c>
      <c r="CM360" s="41">
        <f t="shared" si="304"/>
        <v>9.7004745566077223E-3</v>
      </c>
      <c r="CN360" s="41">
        <f t="shared" si="326"/>
        <v>3.5650869075895153E-2</v>
      </c>
      <c r="CO360" s="41">
        <f t="shared" si="306"/>
        <v>1.9330498817424949E-2</v>
      </c>
      <c r="CP360" s="41">
        <f t="shared" si="307"/>
        <v>0</v>
      </c>
      <c r="CQ360" s="41">
        <f t="shared" si="308"/>
        <v>-7.453480019729986E-3</v>
      </c>
      <c r="CR360" s="41">
        <f t="shared" si="309"/>
        <v>-3.0459104391930322E-2</v>
      </c>
      <c r="CS360" s="41">
        <f t="shared" si="310"/>
        <v>-1.3045030574396136E-2</v>
      </c>
      <c r="CT360" s="41">
        <f t="shared" si="311"/>
        <v>1.8975901459005604E-2</v>
      </c>
      <c r="CU360" s="41">
        <f t="shared" si="312"/>
        <v>1.4883995699237252E-2</v>
      </c>
      <c r="CV360" s="41">
        <f t="shared" si="313"/>
        <v>-9.46080850422896E-3</v>
      </c>
      <c r="CW360" s="41">
        <f t="shared" si="314"/>
        <v>-1.508321023117716E-2</v>
      </c>
      <c r="CX360" s="41">
        <f t="shared" si="315"/>
        <v>-9.8601707564801612E-3</v>
      </c>
      <c r="CY360" s="41">
        <f t="shared" si="316"/>
        <v>-6.6174333265961284E-3</v>
      </c>
      <c r="CZ360" s="41">
        <f t="shared" si="317"/>
        <v>1.2739081126688057E-2</v>
      </c>
      <c r="DA360" s="41">
        <f t="shared" si="318"/>
        <v>-7.9731639905669272E-3</v>
      </c>
      <c r="DB360" s="41">
        <f t="shared" si="319"/>
        <v>-3.9512612028528224E-2</v>
      </c>
      <c r="DC360" s="41">
        <f t="shared" si="320"/>
        <v>-1.6731407035905053E-2</v>
      </c>
      <c r="DD360" s="41">
        <f t="shared" si="321"/>
        <v>-1.7531210353842535E-3</v>
      </c>
      <c r="DE360" s="41">
        <f t="shared" si="322"/>
        <v>-1.4411418074910289E-2</v>
      </c>
      <c r="DF360" s="41">
        <f t="shared" si="323"/>
        <v>-2.2092089718275944E-2</v>
      </c>
      <c r="DG360" s="41">
        <f t="shared" si="324"/>
        <v>-1.5410739967668964E-2</v>
      </c>
      <c r="DH360" s="41"/>
    </row>
    <row r="361" spans="1:112">
      <c r="A361" s="43">
        <v>42373</v>
      </c>
      <c r="B361" s="34">
        <v>8.69</v>
      </c>
      <c r="C361" s="34">
        <v>7.6898059999999999</v>
      </c>
      <c r="D361" s="34"/>
      <c r="E361" s="34">
        <v>12.35</v>
      </c>
      <c r="F361" s="34">
        <v>468</v>
      </c>
      <c r="G361" s="34">
        <v>51.004696000000003</v>
      </c>
      <c r="H361" s="34">
        <v>11.180221</v>
      </c>
      <c r="I361" s="34">
        <v>11.84</v>
      </c>
      <c r="J361" s="34">
        <v>465.05685399999999</v>
      </c>
      <c r="K361" s="34">
        <v>0.74</v>
      </c>
      <c r="L361" s="34">
        <v>71.559997999999993</v>
      </c>
      <c r="M361" s="34">
        <v>27.190000999999999</v>
      </c>
      <c r="N361" s="34">
        <v>38.612788999999999</v>
      </c>
      <c r="O361" s="34">
        <v>6.38</v>
      </c>
      <c r="P361" s="34">
        <v>26.200001</v>
      </c>
      <c r="Q361" s="34">
        <v>14.14</v>
      </c>
      <c r="R361" s="34">
        <v>39.540000999999997</v>
      </c>
      <c r="S361" s="34">
        <v>72.736603000000002</v>
      </c>
      <c r="T361" s="34"/>
      <c r="U361" s="34"/>
      <c r="V361" s="34">
        <v>4.6856299999999997</v>
      </c>
      <c r="W361" s="34">
        <v>35.520000000000003</v>
      </c>
      <c r="X361" s="34">
        <v>27.49</v>
      </c>
      <c r="Y361" s="34">
        <v>12.044059000000001</v>
      </c>
      <c r="Z361" s="34">
        <v>30.017149</v>
      </c>
      <c r="AA361" s="34">
        <v>72.820862000000005</v>
      </c>
      <c r="AB361" s="34">
        <v>35.653480999999999</v>
      </c>
      <c r="AC361" s="34">
        <v>11.42</v>
      </c>
      <c r="AD361" s="34">
        <v>63.700001</v>
      </c>
      <c r="AE361" s="34">
        <v>25.543044999999999</v>
      </c>
      <c r="AF361" s="34">
        <v>5.33</v>
      </c>
      <c r="AG361" s="34">
        <v>154.34999099999999</v>
      </c>
      <c r="AH361" s="34">
        <v>41.339030999999999</v>
      </c>
      <c r="AI361" s="34">
        <v>78.689521999999997</v>
      </c>
      <c r="AJ361" s="34" t="s">
        <v>193</v>
      </c>
      <c r="AK361" s="34">
        <v>15.65</v>
      </c>
      <c r="AL361" s="34">
        <v>1.202</v>
      </c>
      <c r="AM361" s="34">
        <v>29.372057000000002</v>
      </c>
      <c r="AN361" s="34">
        <v>19.5</v>
      </c>
      <c r="AO361" s="34">
        <v>61.759998000000003</v>
      </c>
      <c r="AP361" s="34">
        <v>6.5</v>
      </c>
      <c r="AQ361" s="34">
        <v>10.74</v>
      </c>
      <c r="AR361" s="34">
        <v>5.23</v>
      </c>
      <c r="AS361" s="34">
        <v>48.633567999999997</v>
      </c>
      <c r="AT361" s="34">
        <v>11.558263</v>
      </c>
      <c r="AU361" s="34">
        <v>19.489999999999998</v>
      </c>
      <c r="AV361" s="34">
        <v>15.313369</v>
      </c>
      <c r="AW361" s="34">
        <v>26.652360999999999</v>
      </c>
      <c r="AX361" s="34">
        <v>17.190000999999999</v>
      </c>
      <c r="AY361" s="34">
        <v>15.46</v>
      </c>
      <c r="AZ361" s="34">
        <v>57.23</v>
      </c>
      <c r="BA361" s="34">
        <v>43.75</v>
      </c>
      <c r="BB361" s="34">
        <v>26.814803999999999</v>
      </c>
      <c r="BC361" s="34">
        <v>25.112587000000001</v>
      </c>
      <c r="BD361" s="34"/>
      <c r="BE361" s="38"/>
      <c r="BF361" s="41">
        <f t="shared" si="275"/>
        <v>-9.1221909525973296E-2</v>
      </c>
      <c r="BG361" s="41">
        <f t="shared" si="276"/>
        <v>-6.0896369798417805E-3</v>
      </c>
      <c r="BH361" s="41"/>
      <c r="BI361" s="41">
        <f t="shared" si="277"/>
        <v>1.0582109330536788E-2</v>
      </c>
      <c r="BJ361" s="41">
        <f t="shared" si="278"/>
        <v>-2.448413974613774E-2</v>
      </c>
      <c r="BK361" s="41">
        <f t="shared" si="279"/>
        <v>6.1987802639558364E-3</v>
      </c>
      <c r="BL361" s="41">
        <f t="shared" si="280"/>
        <v>-2.2868172392708448E-2</v>
      </c>
      <c r="BM361" s="41">
        <f t="shared" si="281"/>
        <v>1.1894787652149146E-2</v>
      </c>
      <c r="BN361" s="41">
        <f t="shared" si="282"/>
        <v>9.0498932645699318E-3</v>
      </c>
      <c r="BO361" s="41">
        <f t="shared" si="283"/>
        <v>-6.157806221918783E-2</v>
      </c>
      <c r="BP361" s="41">
        <f t="shared" si="284"/>
        <v>1.4356291707683492E-2</v>
      </c>
      <c r="BQ361" s="41">
        <f t="shared" si="285"/>
        <v>-1.2790234188722854E-2</v>
      </c>
      <c r="BR361" s="41">
        <f t="shared" si="286"/>
        <v>-4.862491153081767E-4</v>
      </c>
      <c r="BS361" s="41">
        <f t="shared" si="287"/>
        <v>-7.8064408928295286E-3</v>
      </c>
      <c r="BT361" s="41">
        <f t="shared" si="288"/>
        <v>1.0358849384416462E-2</v>
      </c>
      <c r="BU361" s="41">
        <f t="shared" si="289"/>
        <v>7.0746377199069899E-4</v>
      </c>
      <c r="BV361" s="41">
        <f t="shared" si="290"/>
        <v>1.5186284680344785E-3</v>
      </c>
      <c r="BW361" s="41">
        <f t="shared" si="291"/>
        <v>-7.504279722859524E-3</v>
      </c>
      <c r="BX361" s="41"/>
      <c r="BY361" s="41"/>
      <c r="BZ361" s="41">
        <f t="shared" si="292"/>
        <v>3.2325631574294376E-2</v>
      </c>
      <c r="CA361" s="41">
        <f t="shared" si="293"/>
        <v>5.6465423882100406E-3</v>
      </c>
      <c r="CB361" s="41">
        <f t="shared" si="294"/>
        <v>-3.0804727996606801E-2</v>
      </c>
      <c r="CC361" s="41">
        <f t="shared" si="295"/>
        <v>-4.0500538519269696E-3</v>
      </c>
      <c r="CD361" s="41">
        <f t="shared" si="296"/>
        <v>-2.5018026427897832E-3</v>
      </c>
      <c r="CE361" s="41">
        <f t="shared" si="297"/>
        <v>9.9962615383580495E-5</v>
      </c>
      <c r="CF361" s="41">
        <f t="shared" si="298"/>
        <v>-8.4814718025316791E-3</v>
      </c>
      <c r="CG361" s="41">
        <f t="shared" si="274"/>
        <v>0</v>
      </c>
      <c r="CH361" s="41">
        <f t="shared" si="299"/>
        <v>6.9313920147570868E-3</v>
      </c>
      <c r="CI361" s="41">
        <f t="shared" si="300"/>
        <v>3.2997989117743449E-3</v>
      </c>
      <c r="CJ361" s="41">
        <f t="shared" si="301"/>
        <v>1.5123161574220828E-2</v>
      </c>
      <c r="CK361" s="41">
        <f t="shared" si="302"/>
        <v>6.8258871918887862E-3</v>
      </c>
      <c r="CL361" s="41">
        <f t="shared" si="303"/>
        <v>-3.7638717949642188E-3</v>
      </c>
      <c r="CM361" s="41">
        <f t="shared" si="304"/>
        <v>-4.5898975979063407E-3</v>
      </c>
      <c r="CN361" s="41">
        <f t="shared" si="326"/>
        <v>4.6293631364595746E-4</v>
      </c>
      <c r="CO361" s="41">
        <f t="shared" si="306"/>
        <v>-1.277139381767175E-3</v>
      </c>
      <c r="CP361" s="41">
        <f t="shared" si="307"/>
        <v>0</v>
      </c>
      <c r="CQ361" s="41">
        <f t="shared" si="308"/>
        <v>-1.5599603156422781E-3</v>
      </c>
      <c r="CR361" s="41">
        <f t="shared" si="309"/>
        <v>5.1412964076403694E-3</v>
      </c>
      <c r="CS361" s="41">
        <f t="shared" si="310"/>
        <v>-1.111037925129622E-2</v>
      </c>
      <c r="CT361" s="41">
        <f t="shared" si="311"/>
        <v>-2.2814677766171399E-2</v>
      </c>
      <c r="CU361" s="41">
        <f t="shared" si="312"/>
        <v>-8.3449719321806465E-3</v>
      </c>
      <c r="CV361" s="41">
        <f t="shared" si="313"/>
        <v>-5.7197486727868412E-3</v>
      </c>
      <c r="CW361" s="41">
        <f t="shared" si="314"/>
        <v>-1.0136826642397736E-3</v>
      </c>
      <c r="CX361" s="41">
        <f t="shared" si="315"/>
        <v>1.5567680736880514E-2</v>
      </c>
      <c r="CY361" s="41">
        <f t="shared" si="316"/>
        <v>-4.6071235828948611E-3</v>
      </c>
      <c r="CZ361" s="41">
        <f t="shared" si="317"/>
        <v>-1.3349602919154812E-2</v>
      </c>
      <c r="DA361" s="41">
        <f t="shared" si="318"/>
        <v>6.7017775600182608E-3</v>
      </c>
      <c r="DB361" s="41">
        <f t="shared" si="319"/>
        <v>4.0804484433035176E-3</v>
      </c>
      <c r="DC361" s="41">
        <f t="shared" si="320"/>
        <v>3.2393938272514723E-3</v>
      </c>
      <c r="DD361" s="41">
        <f t="shared" si="321"/>
        <v>4.2023874802272435E-3</v>
      </c>
      <c r="DE361" s="41">
        <f t="shared" si="322"/>
        <v>-7.7413865662229403E-3</v>
      </c>
      <c r="DF361" s="41">
        <f t="shared" si="323"/>
        <v>4.4576502710631906E-3</v>
      </c>
      <c r="DG361" s="41">
        <f t="shared" si="324"/>
        <v>-1.5267609693087924E-2</v>
      </c>
      <c r="DH361" s="41"/>
    </row>
    <row r="362" spans="1:112">
      <c r="A362" s="43">
        <v>42374</v>
      </c>
      <c r="B362" s="34">
        <v>8.8000000000000007</v>
      </c>
      <c r="C362" s="34">
        <v>7.8709790000000002</v>
      </c>
      <c r="D362" s="34"/>
      <c r="E362" s="34">
        <v>12.72</v>
      </c>
      <c r="F362" s="34">
        <v>458.79998799999998</v>
      </c>
      <c r="G362" s="34">
        <v>51.310608000000002</v>
      </c>
      <c r="H362" s="34">
        <v>11.021070999999999</v>
      </c>
      <c r="I362" s="34">
        <v>12.05</v>
      </c>
      <c r="J362" s="34">
        <v>461.91455100000002</v>
      </c>
      <c r="K362" s="34">
        <v>0.68</v>
      </c>
      <c r="L362" s="34">
        <v>75.5</v>
      </c>
      <c r="M362" s="34">
        <v>26.82</v>
      </c>
      <c r="N362" s="34">
        <v>38.687885000000001</v>
      </c>
      <c r="O362" s="34">
        <v>6.33</v>
      </c>
      <c r="P362" s="34">
        <v>25.66</v>
      </c>
      <c r="Q362" s="34">
        <v>13.39</v>
      </c>
      <c r="R362" s="34">
        <v>39.950001</v>
      </c>
      <c r="S362" s="34">
        <v>73.511191999999994</v>
      </c>
      <c r="T362" s="34"/>
      <c r="U362" s="34"/>
      <c r="V362" s="34">
        <v>4.5645290000000003</v>
      </c>
      <c r="W362" s="34">
        <v>35.540000999999997</v>
      </c>
      <c r="X362" s="34">
        <v>27.309999000000001</v>
      </c>
      <c r="Y362" s="34">
        <v>11.975625000000001</v>
      </c>
      <c r="Z362" s="34">
        <v>30.459935999999999</v>
      </c>
      <c r="AA362" s="34">
        <v>72.704482999999996</v>
      </c>
      <c r="AB362" s="34">
        <v>36.006019999999999</v>
      </c>
      <c r="AC362" s="34">
        <v>11.43</v>
      </c>
      <c r="AD362" s="34">
        <v>59.560001</v>
      </c>
      <c r="AE362" s="34">
        <v>25.832878000000001</v>
      </c>
      <c r="AF362" s="34">
        <v>5.57</v>
      </c>
      <c r="AG362" s="34">
        <v>154</v>
      </c>
      <c r="AH362" s="34">
        <v>42.173515000000002</v>
      </c>
      <c r="AI362" s="34">
        <v>78.581908999999996</v>
      </c>
      <c r="AJ362" s="34">
        <v>10.080090999999999</v>
      </c>
      <c r="AK362" s="34">
        <v>16.620000999999998</v>
      </c>
      <c r="AL362" s="34">
        <v>1.202</v>
      </c>
      <c r="AM362" s="34">
        <v>29.45459</v>
      </c>
      <c r="AN362" s="34">
        <v>19.600000000000001</v>
      </c>
      <c r="AO362" s="34">
        <v>63.029998999999997</v>
      </c>
      <c r="AP362" s="34">
        <v>6.82</v>
      </c>
      <c r="AQ362" s="34">
        <v>10.55</v>
      </c>
      <c r="AR362" s="34">
        <v>5.42</v>
      </c>
      <c r="AS362" s="34">
        <v>47.301819000000002</v>
      </c>
      <c r="AT362" s="34">
        <v>11.633438999999999</v>
      </c>
      <c r="AU362" s="34">
        <v>19.959999</v>
      </c>
      <c r="AV362" s="34">
        <v>15.378849000000001</v>
      </c>
      <c r="AW362" s="34">
        <v>26.762560000000001</v>
      </c>
      <c r="AX362" s="34">
        <v>17.469999000000001</v>
      </c>
      <c r="AY362" s="34">
        <v>15.61</v>
      </c>
      <c r="AZ362" s="34">
        <v>57.450001</v>
      </c>
      <c r="BA362" s="34">
        <v>43.630001</v>
      </c>
      <c r="BB362" s="34">
        <v>27.858376</v>
      </c>
      <c r="BC362" s="34">
        <v>25.547229999999999</v>
      </c>
      <c r="BD362" s="34"/>
      <c r="BE362" s="38"/>
      <c r="BF362" s="41">
        <f t="shared" si="275"/>
        <v>1.2578782206860185E-2</v>
      </c>
      <c r="BG362" s="41">
        <f t="shared" si="276"/>
        <v>2.3286895503839892E-2</v>
      </c>
      <c r="BH362" s="41"/>
      <c r="BI362" s="41">
        <f t="shared" si="277"/>
        <v>2.9519494837990008E-2</v>
      </c>
      <c r="BJ362" s="41">
        <f t="shared" si="278"/>
        <v>-1.9853936817618937E-2</v>
      </c>
      <c r="BK362" s="41">
        <f t="shared" si="279"/>
        <v>5.9798075089279199E-3</v>
      </c>
      <c r="BL362" s="41">
        <f t="shared" si="280"/>
        <v>-1.4337249038166529E-2</v>
      </c>
      <c r="BM362" s="41">
        <f t="shared" si="281"/>
        <v>1.7581030480804515E-2</v>
      </c>
      <c r="BN362" s="41">
        <f t="shared" si="282"/>
        <v>-6.7797453499801822E-3</v>
      </c>
      <c r="BO362" s="41">
        <f t="shared" si="283"/>
        <v>-8.4557388028062994E-2</v>
      </c>
      <c r="BP362" s="41">
        <f t="shared" si="284"/>
        <v>5.3596425563035732E-2</v>
      </c>
      <c r="BQ362" s="41">
        <f t="shared" si="285"/>
        <v>-1.3701417569073419E-2</v>
      </c>
      <c r="BR362" s="41">
        <f t="shared" si="286"/>
        <v>1.9429590904864755E-3</v>
      </c>
      <c r="BS362" s="41">
        <f t="shared" si="287"/>
        <v>-7.8678612006136787E-3</v>
      </c>
      <c r="BT362" s="41">
        <f t="shared" si="288"/>
        <v>-2.0826089747498954E-2</v>
      </c>
      <c r="BU362" s="41">
        <f t="shared" si="289"/>
        <v>-5.4499500765345557E-2</v>
      </c>
      <c r="BV362" s="41">
        <f t="shared" si="290"/>
        <v>1.0315854210257351E-2</v>
      </c>
      <c r="BW362" s="41">
        <f t="shared" si="291"/>
        <v>1.0592928844475536E-2</v>
      </c>
      <c r="BX362" s="41"/>
      <c r="BY362" s="41"/>
      <c r="BZ362" s="41">
        <f t="shared" si="292"/>
        <v>-2.6185045985967683E-2</v>
      </c>
      <c r="CA362" s="41">
        <f t="shared" si="293"/>
        <v>5.6293273984542606E-4</v>
      </c>
      <c r="CB362" s="41">
        <f t="shared" si="294"/>
        <v>-6.5694033081652422E-3</v>
      </c>
      <c r="CC362" s="41">
        <f t="shared" si="295"/>
        <v>-5.6981753104118158E-3</v>
      </c>
      <c r="CD362" s="41">
        <f t="shared" si="296"/>
        <v>1.4643394673198971E-2</v>
      </c>
      <c r="CE362" s="41">
        <f t="shared" si="297"/>
        <v>-1.5994330720870754E-3</v>
      </c>
      <c r="CF362" s="41">
        <f t="shared" si="298"/>
        <v>9.8393608460257929E-3</v>
      </c>
      <c r="CG362" s="41">
        <f t="shared" si="274"/>
        <v>-2.0619287202735592E-2</v>
      </c>
      <c r="CH362" s="41">
        <f t="shared" si="299"/>
        <v>-6.7200353671104787E-2</v>
      </c>
      <c r="CI362" s="41">
        <f t="shared" si="300"/>
        <v>1.1282953486218338E-2</v>
      </c>
      <c r="CJ362" s="41">
        <f t="shared" si="301"/>
        <v>4.4043815761439425E-2</v>
      </c>
      <c r="CK362" s="41">
        <f t="shared" si="302"/>
        <v>-2.2700902254994769E-3</v>
      </c>
      <c r="CL362" s="41">
        <f t="shared" si="303"/>
        <v>1.9985303168282311E-2</v>
      </c>
      <c r="CM362" s="41">
        <f t="shared" si="304"/>
        <v>-1.3685005103660074E-3</v>
      </c>
      <c r="CN362" s="41">
        <f t="shared" si="326"/>
        <v>-3.5154154252870759E-2</v>
      </c>
      <c r="CO362" s="41">
        <f t="shared" si="306"/>
        <v>6.0135932609609671E-2</v>
      </c>
      <c r="CP362" s="41">
        <f t="shared" si="307"/>
        <v>0</v>
      </c>
      <c r="CQ362" s="41">
        <f t="shared" si="308"/>
        <v>2.8059751272899152E-3</v>
      </c>
      <c r="CR362" s="41">
        <f t="shared" si="309"/>
        <v>5.1151006667704089E-3</v>
      </c>
      <c r="CS362" s="41">
        <f t="shared" si="310"/>
        <v>2.0354914326456992E-2</v>
      </c>
      <c r="CT362" s="41">
        <f t="shared" si="311"/>
        <v>4.8057294953779264E-2</v>
      </c>
      <c r="CU362" s="41">
        <f t="shared" si="312"/>
        <v>-1.7849229158643024E-2</v>
      </c>
      <c r="CV362" s="41">
        <f t="shared" si="313"/>
        <v>3.5684537374723213E-2</v>
      </c>
      <c r="CW362" s="41">
        <f t="shared" si="314"/>
        <v>-2.7765240653675721E-2</v>
      </c>
      <c r="CX362" s="41">
        <f t="shared" si="315"/>
        <v>6.483031155008135E-3</v>
      </c>
      <c r="CY362" s="41">
        <f t="shared" si="316"/>
        <v>2.3828707263646994E-2</v>
      </c>
      <c r="CZ362" s="41">
        <f t="shared" si="317"/>
        <v>4.2668861107250707E-3</v>
      </c>
      <c r="DA362" s="41">
        <f t="shared" si="318"/>
        <v>4.1261562980243185E-3</v>
      </c>
      <c r="DB362" s="41">
        <f t="shared" si="319"/>
        <v>1.6157189336866287E-2</v>
      </c>
      <c r="DC362" s="41">
        <f t="shared" si="320"/>
        <v>9.6556913680647012E-3</v>
      </c>
      <c r="DD362" s="41">
        <f t="shared" si="321"/>
        <v>3.8367852801940469E-3</v>
      </c>
      <c r="DE362" s="41">
        <f t="shared" si="322"/>
        <v>-2.7466027480963205E-3</v>
      </c>
      <c r="DF362" s="41">
        <f t="shared" si="323"/>
        <v>3.8179552128971374E-2</v>
      </c>
      <c r="DG362" s="41">
        <f t="shared" si="324"/>
        <v>1.7159701354391828E-2</v>
      </c>
      <c r="DH362" s="41"/>
    </row>
    <row r="363" spans="1:112">
      <c r="A363" s="43">
        <v>42375</v>
      </c>
      <c r="B363" s="34">
        <v>7.95</v>
      </c>
      <c r="C363" s="34">
        <v>7.6294149999999998</v>
      </c>
      <c r="D363" s="34"/>
      <c r="E363" s="34">
        <v>12.2</v>
      </c>
      <c r="F363" s="34">
        <v>460</v>
      </c>
      <c r="G363" s="34">
        <v>50.44849</v>
      </c>
      <c r="H363" s="34">
        <v>10.991231000000001</v>
      </c>
      <c r="I363" s="34">
        <v>11.6</v>
      </c>
      <c r="J363" s="34">
        <v>422.11239599999999</v>
      </c>
      <c r="K363" s="34">
        <v>0.72</v>
      </c>
      <c r="L363" s="34">
        <v>72.760002</v>
      </c>
      <c r="M363" s="34">
        <v>27.030000999999999</v>
      </c>
      <c r="N363" s="34">
        <v>38.462620000000001</v>
      </c>
      <c r="O363" s="34">
        <v>6.3</v>
      </c>
      <c r="P363" s="34">
        <v>25.83</v>
      </c>
      <c r="Q363" s="34">
        <v>12.8</v>
      </c>
      <c r="R363" s="34">
        <v>42.580002</v>
      </c>
      <c r="S363" s="34">
        <v>73.634003000000007</v>
      </c>
      <c r="T363" s="34"/>
      <c r="U363" s="34"/>
      <c r="V363" s="34">
        <v>4.4900080000000004</v>
      </c>
      <c r="W363" s="34">
        <v>34.979999999999997</v>
      </c>
      <c r="X363" s="34">
        <v>27.85</v>
      </c>
      <c r="Y363" s="34">
        <v>11.936521000000001</v>
      </c>
      <c r="Z363" s="34">
        <v>30.543469999999999</v>
      </c>
      <c r="AA363" s="34">
        <v>72.835434000000006</v>
      </c>
      <c r="AB363" s="34">
        <v>36.215626</v>
      </c>
      <c r="AC363" s="34">
        <v>11.9</v>
      </c>
      <c r="AD363" s="34">
        <v>56.849997999999999</v>
      </c>
      <c r="AE363" s="34">
        <v>25.281254000000001</v>
      </c>
      <c r="AF363" s="34">
        <v>5.58</v>
      </c>
      <c r="AG363" s="34">
        <v>150.5</v>
      </c>
      <c r="AH363" s="34">
        <v>41.870894999999997</v>
      </c>
      <c r="AI363" s="34">
        <v>80.333175999999995</v>
      </c>
      <c r="AJ363" s="34">
        <v>9.6666670000000003</v>
      </c>
      <c r="AK363" s="34">
        <v>17.48</v>
      </c>
      <c r="AL363" s="34">
        <v>1.19</v>
      </c>
      <c r="AM363" s="34">
        <v>29.381233000000002</v>
      </c>
      <c r="AN363" s="34">
        <v>19.5</v>
      </c>
      <c r="AO363" s="34">
        <v>62.41</v>
      </c>
      <c r="AP363" s="34">
        <v>6.87</v>
      </c>
      <c r="AQ363" s="34">
        <v>10.85</v>
      </c>
      <c r="AR363" s="34">
        <v>5.23</v>
      </c>
      <c r="AS363" s="34">
        <v>48.189647999999998</v>
      </c>
      <c r="AT363" s="34">
        <v>11.680424</v>
      </c>
      <c r="AU363" s="34">
        <v>19.02</v>
      </c>
      <c r="AV363" s="34">
        <v>15.612712999999999</v>
      </c>
      <c r="AW363" s="34">
        <v>26.253931000000001</v>
      </c>
      <c r="AX363" s="34">
        <v>17.32</v>
      </c>
      <c r="AY363" s="34">
        <v>15.26</v>
      </c>
      <c r="AZ363" s="34">
        <v>57.040000999999997</v>
      </c>
      <c r="BA363" s="34">
        <v>43.799999</v>
      </c>
      <c r="BB363" s="34">
        <v>29.229925000000001</v>
      </c>
      <c r="BC363" s="34">
        <v>24.764876999999998</v>
      </c>
      <c r="BD363" s="34"/>
      <c r="BE363" s="38"/>
      <c r="BF363" s="41">
        <f t="shared" si="275"/>
        <v>-0.10157979281792034</v>
      </c>
      <c r="BG363" s="41">
        <f t="shared" si="276"/>
        <v>-3.1171279813296721E-2</v>
      </c>
      <c r="BH363" s="41"/>
      <c r="BI363" s="41">
        <f t="shared" si="277"/>
        <v>-4.1739606172765314E-2</v>
      </c>
      <c r="BJ363" s="41">
        <f t="shared" si="278"/>
        <v>2.6121303831129713E-3</v>
      </c>
      <c r="BK363" s="41">
        <f t="shared" si="279"/>
        <v>-1.6944698698360468E-2</v>
      </c>
      <c r="BL363" s="41">
        <f t="shared" si="280"/>
        <v>-2.7112128734809184E-3</v>
      </c>
      <c r="BM363" s="41">
        <f t="shared" si="281"/>
        <v>-3.8059561824345133E-2</v>
      </c>
      <c r="BN363" s="41">
        <f t="shared" si="282"/>
        <v>-9.0108299624373278E-2</v>
      </c>
      <c r="BO363" s="41">
        <f t="shared" si="283"/>
        <v>5.7158413839948415E-2</v>
      </c>
      <c r="BP363" s="41">
        <f t="shared" si="284"/>
        <v>-3.6966275117427345E-2</v>
      </c>
      <c r="BQ363" s="41">
        <f t="shared" si="285"/>
        <v>7.79951943075339E-3</v>
      </c>
      <c r="BR363" s="41">
        <f t="shared" si="286"/>
        <v>-5.8396413647369295E-3</v>
      </c>
      <c r="BS363" s="41">
        <f t="shared" si="287"/>
        <v>-4.7506027585978647E-3</v>
      </c>
      <c r="BT363" s="41">
        <f t="shared" si="288"/>
        <v>6.6032479202585859E-3</v>
      </c>
      <c r="BU363" s="41">
        <f t="shared" si="289"/>
        <v>-4.5062988777509645E-2</v>
      </c>
      <c r="BV363" s="41">
        <f t="shared" si="290"/>
        <v>6.3756009192168561E-2</v>
      </c>
      <c r="BW363" s="41">
        <f t="shared" si="291"/>
        <v>1.6692495941395538E-3</v>
      </c>
      <c r="BX363" s="41"/>
      <c r="BY363" s="41"/>
      <c r="BZ363" s="41">
        <f t="shared" si="292"/>
        <v>-1.6460848892386942E-2</v>
      </c>
      <c r="CA363" s="41">
        <f t="shared" si="293"/>
        <v>-1.5882381273358896E-2</v>
      </c>
      <c r="CB363" s="41">
        <f t="shared" si="294"/>
        <v>1.9580067504304046E-2</v>
      </c>
      <c r="CC363" s="41">
        <f t="shared" si="295"/>
        <v>-3.270642029224335E-3</v>
      </c>
      <c r="CD363" s="41">
        <f t="shared" si="296"/>
        <v>2.7386684674906821E-3</v>
      </c>
      <c r="CE363" s="41">
        <f t="shared" si="297"/>
        <v>1.7995205444282182E-3</v>
      </c>
      <c r="CF363" s="41">
        <f t="shared" si="298"/>
        <v>5.8045364547545074E-3</v>
      </c>
      <c r="CG363" s="41">
        <f t="shared" si="274"/>
        <v>-5.1492676304271352E-2</v>
      </c>
      <c r="CH363" s="41">
        <f t="shared" si="299"/>
        <v>-4.6568039589354501E-2</v>
      </c>
      <c r="CI363" s="41">
        <f t="shared" si="300"/>
        <v>-2.158484925062628E-2</v>
      </c>
      <c r="CJ363" s="41">
        <f t="shared" si="301"/>
        <v>1.7937224540269007E-3</v>
      </c>
      <c r="CK363" s="41">
        <f t="shared" si="302"/>
        <v>-2.2989518224698718E-2</v>
      </c>
      <c r="CL363" s="41">
        <f t="shared" si="303"/>
        <v>-7.2014618901651093E-3</v>
      </c>
      <c r="CM363" s="41">
        <f t="shared" si="304"/>
        <v>2.2041178765763947E-2</v>
      </c>
      <c r="CN363" s="41">
        <f t="shared" si="326"/>
        <v>-9.5965113667035142E-4</v>
      </c>
      <c r="CO363" s="41">
        <f t="shared" si="306"/>
        <v>5.0450520631617472E-2</v>
      </c>
      <c r="CP363" s="41">
        <f t="shared" si="307"/>
        <v>-1.003352898957781E-2</v>
      </c>
      <c r="CQ363" s="41">
        <f t="shared" si="308"/>
        <v>-2.4936181486557665E-3</v>
      </c>
      <c r="CR363" s="41">
        <f t="shared" si="309"/>
        <v>-5.1151006667704887E-3</v>
      </c>
      <c r="CS363" s="41">
        <f t="shared" si="310"/>
        <v>-9.8852687136061386E-3</v>
      </c>
      <c r="CT363" s="41">
        <f t="shared" si="311"/>
        <v>7.304634378887234E-3</v>
      </c>
      <c r="CU363" s="41">
        <f t="shared" si="312"/>
        <v>2.8039220064392908E-2</v>
      </c>
      <c r="CV363" s="41">
        <f t="shared" si="313"/>
        <v>-3.5684537374723165E-2</v>
      </c>
      <c r="CW363" s="41">
        <f t="shared" si="314"/>
        <v>1.8595474787491406E-2</v>
      </c>
      <c r="CX363" s="41">
        <f t="shared" si="315"/>
        <v>4.030654517488806E-3</v>
      </c>
      <c r="CY363" s="41">
        <f t="shared" si="316"/>
        <v>-4.8239163665872081E-2</v>
      </c>
      <c r="CZ363" s="41">
        <f t="shared" si="317"/>
        <v>1.5092394447163027E-2</v>
      </c>
      <c r="DA363" s="41">
        <f t="shared" si="318"/>
        <v>-1.9188165649488626E-2</v>
      </c>
      <c r="DB363" s="41">
        <f t="shared" si="319"/>
        <v>-8.6231637706899854E-3</v>
      </c>
      <c r="DC363" s="41">
        <f t="shared" si="320"/>
        <v>-2.2676708671029701E-2</v>
      </c>
      <c r="DD363" s="41">
        <f t="shared" si="321"/>
        <v>-7.1622280636078027E-3</v>
      </c>
      <c r="DE363" s="41">
        <f t="shared" si="322"/>
        <v>3.8887844958227697E-3</v>
      </c>
      <c r="DF363" s="41">
        <f t="shared" si="323"/>
        <v>4.8059338067506466E-2</v>
      </c>
      <c r="DG363" s="41">
        <f t="shared" si="324"/>
        <v>-3.1102496558587336E-2</v>
      </c>
      <c r="DH363" s="41"/>
    </row>
    <row r="364" spans="1:112">
      <c r="A364" s="43">
        <v>42376</v>
      </c>
      <c r="B364" s="34">
        <v>7.51</v>
      </c>
      <c r="C364" s="34">
        <v>7.6830949999999998</v>
      </c>
      <c r="D364" s="34"/>
      <c r="E364" s="34">
        <v>11.87</v>
      </c>
      <c r="F364" s="34">
        <v>11.42</v>
      </c>
      <c r="G364" s="34">
        <v>50.810023999999999</v>
      </c>
      <c r="H364" s="34">
        <v>10.981284</v>
      </c>
      <c r="I364" s="34">
        <v>11.41</v>
      </c>
      <c r="J364" s="34">
        <v>420.01754799999998</v>
      </c>
      <c r="K364" s="34">
        <v>0.71299999999999997</v>
      </c>
      <c r="L364" s="34">
        <v>75.059997999999993</v>
      </c>
      <c r="M364" s="34">
        <v>26.379999000000002</v>
      </c>
      <c r="N364" s="34">
        <v>38.134124999999997</v>
      </c>
      <c r="O364" s="34">
        <v>6.29</v>
      </c>
      <c r="P364" s="34">
        <v>25.92</v>
      </c>
      <c r="Q364" s="34">
        <v>12.3</v>
      </c>
      <c r="R364" s="34">
        <v>43.860000999999997</v>
      </c>
      <c r="S364" s="34">
        <v>73.435631000000001</v>
      </c>
      <c r="T364" s="34"/>
      <c r="U364" s="34"/>
      <c r="V364" s="34">
        <v>4.6017919999999997</v>
      </c>
      <c r="W364" s="34">
        <v>35.040000999999997</v>
      </c>
      <c r="X364" s="34">
        <v>30.23</v>
      </c>
      <c r="Y364" s="34">
        <v>11.848538</v>
      </c>
      <c r="Z364" s="34">
        <v>30.785755000000002</v>
      </c>
      <c r="AA364" s="34">
        <v>73.286461000000003</v>
      </c>
      <c r="AB364" s="34">
        <v>36.225155000000001</v>
      </c>
      <c r="AC364" s="34">
        <v>11.55</v>
      </c>
      <c r="AD364" s="34">
        <v>53.040000999999997</v>
      </c>
      <c r="AE364" s="34">
        <v>25.066213999999999</v>
      </c>
      <c r="AF364" s="34">
        <v>5.64</v>
      </c>
      <c r="AG364" s="34">
        <v>144.550003</v>
      </c>
      <c r="AH364" s="34">
        <v>41.843387999999997</v>
      </c>
      <c r="AI364" s="34">
        <v>81.399590000000003</v>
      </c>
      <c r="AJ364" s="34">
        <v>10.070798999999999</v>
      </c>
      <c r="AK364" s="34">
        <v>19.09</v>
      </c>
      <c r="AL364" s="34">
        <v>1.1599999999999999</v>
      </c>
      <c r="AM364" s="34">
        <v>29.206997000000001</v>
      </c>
      <c r="AN364" s="34">
        <v>19.299999</v>
      </c>
      <c r="AO364" s="34">
        <v>62.669998</v>
      </c>
      <c r="AP364" s="34">
        <v>6.86</v>
      </c>
      <c r="AQ364" s="34">
        <v>10.86</v>
      </c>
      <c r="AR364" s="34">
        <v>5.3</v>
      </c>
      <c r="AS364" s="34">
        <v>48.633567999999997</v>
      </c>
      <c r="AT364" s="34">
        <v>11.464294000000001</v>
      </c>
      <c r="AU364" s="34">
        <v>18.530000999999999</v>
      </c>
      <c r="AV364" s="34">
        <v>15.575294</v>
      </c>
      <c r="AW364" s="34">
        <v>26.084387</v>
      </c>
      <c r="AX364" s="34">
        <v>17.5</v>
      </c>
      <c r="AY364" s="34">
        <v>15.39</v>
      </c>
      <c r="AZ364" s="34">
        <v>57.110000999999997</v>
      </c>
      <c r="BA364" s="34">
        <v>45.150002000000001</v>
      </c>
      <c r="BB364" s="34">
        <v>29.607599</v>
      </c>
      <c r="BC364" s="34">
        <v>23.567198000000001</v>
      </c>
      <c r="BD364" s="34"/>
      <c r="BE364" s="38"/>
      <c r="BF364" s="41">
        <f t="shared" si="275"/>
        <v>-5.6936462890197263E-2</v>
      </c>
      <c r="BG364" s="41">
        <f t="shared" si="276"/>
        <v>7.0112894490510702E-3</v>
      </c>
      <c r="BH364" s="41"/>
      <c r="BI364" s="41">
        <f t="shared" si="277"/>
        <v>-2.7421743117634203E-2</v>
      </c>
      <c r="BJ364" s="41">
        <f t="shared" si="278"/>
        <v>-3.6958602852552764</v>
      </c>
      <c r="BK364" s="41">
        <f t="shared" si="279"/>
        <v>7.1408422261846696E-3</v>
      </c>
      <c r="BL364" s="41">
        <f t="shared" si="280"/>
        <v>-9.0540392663379893E-4</v>
      </c>
      <c r="BM364" s="41">
        <f t="shared" si="281"/>
        <v>-1.6514934238334639E-2</v>
      </c>
      <c r="BN364" s="41">
        <f t="shared" si="282"/>
        <v>-4.9751284487146771E-3</v>
      </c>
      <c r="BO364" s="41">
        <f t="shared" si="283"/>
        <v>-9.7697915958050233E-3</v>
      </c>
      <c r="BP364" s="41">
        <f t="shared" si="284"/>
        <v>3.1121385923972258E-2</v>
      </c>
      <c r="BQ364" s="41">
        <f t="shared" si="285"/>
        <v>-2.4341287902623764E-2</v>
      </c>
      <c r="BR364" s="41">
        <f t="shared" si="286"/>
        <v>-8.5773100136929507E-3</v>
      </c>
      <c r="BS364" s="41">
        <f t="shared" si="287"/>
        <v>-1.5885626851378416E-3</v>
      </c>
      <c r="BT364" s="41">
        <f t="shared" si="288"/>
        <v>3.4782643763250137E-3</v>
      </c>
      <c r="BU364" s="41">
        <f t="shared" si="289"/>
        <v>-3.9845908547199674E-2</v>
      </c>
      <c r="BV364" s="41">
        <f t="shared" si="290"/>
        <v>2.961805935381839E-2</v>
      </c>
      <c r="BW364" s="41">
        <f t="shared" si="291"/>
        <v>-2.6976625277031424E-3</v>
      </c>
      <c r="BX364" s="41"/>
      <c r="BY364" s="41"/>
      <c r="BZ364" s="41">
        <f t="shared" si="292"/>
        <v>2.4591309361842988E-2</v>
      </c>
      <c r="CA364" s="41">
        <f t="shared" si="293"/>
        <v>1.7138250165471393E-3</v>
      </c>
      <c r="CB364" s="41">
        <f t="shared" si="294"/>
        <v>8.2001842418073664E-2</v>
      </c>
      <c r="CC364" s="41">
        <f t="shared" si="295"/>
        <v>-7.3982075302744003E-3</v>
      </c>
      <c r="CD364" s="41">
        <f t="shared" si="296"/>
        <v>7.90116817733417E-3</v>
      </c>
      <c r="CE364" s="41">
        <f t="shared" si="297"/>
        <v>6.1733175904955953E-3</v>
      </c>
      <c r="CF364" s="41">
        <f t="shared" si="298"/>
        <v>2.6308385755692993E-4</v>
      </c>
      <c r="CG364" s="41">
        <f t="shared" si="274"/>
        <v>-4.6947396508981172E-2</v>
      </c>
      <c r="CH364" s="41">
        <f t="shared" si="299"/>
        <v>-6.9369820284943276E-2</v>
      </c>
      <c r="CI364" s="41">
        <f t="shared" si="300"/>
        <v>-8.5422888647880991E-3</v>
      </c>
      <c r="CJ364" s="41">
        <f t="shared" si="301"/>
        <v>1.069528911674795E-2</v>
      </c>
      <c r="CK364" s="41">
        <f t="shared" si="302"/>
        <v>-4.0337594972511173E-2</v>
      </c>
      <c r="CL364" s="41">
        <f t="shared" si="303"/>
        <v>-6.5716386748337712E-4</v>
      </c>
      <c r="CM364" s="41">
        <f t="shared" si="304"/>
        <v>1.3187549826369591E-2</v>
      </c>
      <c r="CN364" s="41">
        <f t="shared" si="326"/>
        <v>3.4259973938976063E-2</v>
      </c>
      <c r="CO364" s="41">
        <f t="shared" si="306"/>
        <v>8.8107267510266804E-2</v>
      </c>
      <c r="CP364" s="41">
        <f t="shared" si="307"/>
        <v>-2.5533302005164762E-2</v>
      </c>
      <c r="CQ364" s="41">
        <f t="shared" si="308"/>
        <v>-5.9478333330056253E-3</v>
      </c>
      <c r="CR364" s="41">
        <f t="shared" si="309"/>
        <v>-1.0309421472334161E-2</v>
      </c>
      <c r="CS364" s="41">
        <f t="shared" si="310"/>
        <v>4.1573133774359013E-3</v>
      </c>
      <c r="CT364" s="41">
        <f t="shared" si="311"/>
        <v>-1.4566644964640444E-3</v>
      </c>
      <c r="CU364" s="41">
        <f t="shared" si="312"/>
        <v>9.2123451932084018E-4</v>
      </c>
      <c r="CV364" s="41">
        <f t="shared" si="313"/>
        <v>1.32955424812445E-2</v>
      </c>
      <c r="CW364" s="41">
        <f t="shared" si="314"/>
        <v>9.1697658661843637E-3</v>
      </c>
      <c r="CX364" s="41">
        <f t="shared" si="315"/>
        <v>-1.8676942415081426E-2</v>
      </c>
      <c r="CY364" s="41">
        <f t="shared" si="316"/>
        <v>-2.6099962853436562E-2</v>
      </c>
      <c r="CZ364" s="41">
        <f t="shared" si="317"/>
        <v>-2.3995773731097006E-3</v>
      </c>
      <c r="DA364" s="41">
        <f t="shared" si="318"/>
        <v>-6.478794104432745E-3</v>
      </c>
      <c r="DB364" s="41">
        <f t="shared" si="319"/>
        <v>1.0338977795179293E-2</v>
      </c>
      <c r="DC364" s="41">
        <f t="shared" si="320"/>
        <v>8.4829219944770641E-3</v>
      </c>
      <c r="DD364" s="41">
        <f t="shared" si="321"/>
        <v>1.2264565492424633E-3</v>
      </c>
      <c r="DE364" s="41">
        <f t="shared" si="322"/>
        <v>3.0356529608431885E-2</v>
      </c>
      <c r="DF364" s="41">
        <f t="shared" si="323"/>
        <v>1.2838038092417608E-2</v>
      </c>
      <c r="DG364" s="41">
        <f t="shared" si="324"/>
        <v>-4.9570569391867006E-2</v>
      </c>
      <c r="DH364" s="41"/>
    </row>
    <row r="365" spans="1:112">
      <c r="A365" s="43">
        <v>42377</v>
      </c>
      <c r="B365" s="34">
        <v>7.28</v>
      </c>
      <c r="C365" s="34">
        <v>7.2804890000000002</v>
      </c>
      <c r="D365" s="34"/>
      <c r="E365" s="34">
        <v>11.11</v>
      </c>
      <c r="F365" s="34">
        <v>459.20001200000002</v>
      </c>
      <c r="G365" s="34">
        <v>49.363872999999998</v>
      </c>
      <c r="H365" s="34">
        <v>10.782348000000001</v>
      </c>
      <c r="I365" s="34">
        <v>11.19</v>
      </c>
      <c r="J365" s="34">
        <v>400.11648600000001</v>
      </c>
      <c r="K365" s="34">
        <v>0.71</v>
      </c>
      <c r="L365" s="34">
        <v>77.900002000000001</v>
      </c>
      <c r="M365" s="34">
        <v>25.18</v>
      </c>
      <c r="N365" s="34">
        <v>37.730536999999998</v>
      </c>
      <c r="O365" s="34">
        <v>6.2</v>
      </c>
      <c r="P365" s="34">
        <v>26.219999000000001</v>
      </c>
      <c r="Q365" s="34">
        <v>12.61</v>
      </c>
      <c r="R365" s="34">
        <v>43.830002</v>
      </c>
      <c r="S365" s="34">
        <v>72.075362999999996</v>
      </c>
      <c r="T365" s="34"/>
      <c r="U365" s="34"/>
      <c r="V365" s="34">
        <v>4.8253620000000002</v>
      </c>
      <c r="W365" s="34">
        <v>34.779998999999997</v>
      </c>
      <c r="X365" s="34">
        <v>31.18</v>
      </c>
      <c r="Y365" s="34">
        <v>11.838761</v>
      </c>
      <c r="Z365" s="34">
        <v>31.094860000000001</v>
      </c>
      <c r="AA365" s="34">
        <v>73.555633999999998</v>
      </c>
      <c r="AB365" s="34">
        <v>35.834515000000003</v>
      </c>
      <c r="AC365" s="34">
        <v>11.66</v>
      </c>
      <c r="AD365" s="34">
        <v>50.66</v>
      </c>
      <c r="AE365" s="34">
        <v>24.561337000000002</v>
      </c>
      <c r="AF365" s="34">
        <v>5.53</v>
      </c>
      <c r="AG365" s="34">
        <v>142.09999099999999</v>
      </c>
      <c r="AH365" s="34">
        <v>40.678780000000003</v>
      </c>
      <c r="AI365" s="34">
        <v>78.278603000000004</v>
      </c>
      <c r="AJ365" s="34">
        <v>9.6480859999999993</v>
      </c>
      <c r="AK365" s="34">
        <v>18.84</v>
      </c>
      <c r="AL365" s="34">
        <v>1.1200000000000001</v>
      </c>
      <c r="AM365" s="34">
        <v>28.821852</v>
      </c>
      <c r="AN365" s="34">
        <v>19.299999</v>
      </c>
      <c r="AO365" s="34">
        <v>62.669998</v>
      </c>
      <c r="AP365" s="34">
        <v>6.61</v>
      </c>
      <c r="AQ365" s="34">
        <v>11.12</v>
      </c>
      <c r="AR365" s="34">
        <v>5.21</v>
      </c>
      <c r="AS365" s="34">
        <v>49.373432000000001</v>
      </c>
      <c r="AT365" s="34">
        <v>11.088416</v>
      </c>
      <c r="AU365" s="34">
        <v>18.950001</v>
      </c>
      <c r="AV365" s="34">
        <v>15.528522000000001</v>
      </c>
      <c r="AW365" s="34">
        <v>25.838543000000001</v>
      </c>
      <c r="AX365" s="34">
        <v>17.299999</v>
      </c>
      <c r="AY365" s="34">
        <v>15.66</v>
      </c>
      <c r="AZ365" s="34">
        <v>57.009998000000003</v>
      </c>
      <c r="BA365" s="34">
        <v>42.869999</v>
      </c>
      <c r="BB365" s="34">
        <v>29.756679999999999</v>
      </c>
      <c r="BC365" s="34">
        <v>23.702418999999999</v>
      </c>
      <c r="BD365" s="34"/>
      <c r="BE365" s="38"/>
      <c r="BF365" s="41">
        <f t="shared" si="275"/>
        <v>-3.1104603567448673E-2</v>
      </c>
      <c r="BG365" s="41">
        <f t="shared" si="276"/>
        <v>-5.3824430488216495E-2</v>
      </c>
      <c r="BH365" s="41"/>
      <c r="BI365" s="41">
        <f t="shared" si="277"/>
        <v>-6.616860497003807E-2</v>
      </c>
      <c r="BJ365" s="41">
        <f t="shared" si="278"/>
        <v>3.6941196669098963</v>
      </c>
      <c r="BK365" s="41">
        <f t="shared" si="279"/>
        <v>-2.8874817090927169E-2</v>
      </c>
      <c r="BL365" s="41">
        <f t="shared" si="280"/>
        <v>-1.8282016610959836E-2</v>
      </c>
      <c r="BM365" s="41">
        <f t="shared" si="281"/>
        <v>-1.9469641550150456E-2</v>
      </c>
      <c r="BN365" s="41">
        <f t="shared" si="282"/>
        <v>-4.8540771643870863E-2</v>
      </c>
      <c r="BO365" s="41">
        <f t="shared" si="283"/>
        <v>-4.2164503789348037E-3</v>
      </c>
      <c r="BP365" s="41">
        <f t="shared" si="284"/>
        <v>3.713821148911918E-2</v>
      </c>
      <c r="BQ365" s="41">
        <f t="shared" si="285"/>
        <v>-4.6556080765461118E-2</v>
      </c>
      <c r="BR365" s="41">
        <f t="shared" si="286"/>
        <v>-1.0639783970597829E-2</v>
      </c>
      <c r="BS365" s="41">
        <f t="shared" si="287"/>
        <v>-1.4411778661303316E-2</v>
      </c>
      <c r="BT365" s="41">
        <f t="shared" si="288"/>
        <v>1.150756871265381E-2</v>
      </c>
      <c r="BU365" s="41">
        <f t="shared" si="289"/>
        <v>2.489088759845633E-2</v>
      </c>
      <c r="BV365" s="41">
        <f t="shared" si="290"/>
        <v>-6.8420572799619882E-4</v>
      </c>
      <c r="BW365" s="41">
        <f t="shared" si="291"/>
        <v>-1.8696973869671438E-2</v>
      </c>
      <c r="BX365" s="41"/>
      <c r="BY365" s="41"/>
      <c r="BZ365" s="41">
        <f t="shared" si="292"/>
        <v>4.743996503177008E-2</v>
      </c>
      <c r="CA365" s="41">
        <f t="shared" si="293"/>
        <v>-7.4478144330229704E-3</v>
      </c>
      <c r="CB365" s="41">
        <f t="shared" si="294"/>
        <v>3.0942054838263858E-2</v>
      </c>
      <c r="CC365" s="41">
        <f t="shared" si="295"/>
        <v>-8.2550573243647565E-4</v>
      </c>
      <c r="CD365" s="41">
        <f t="shared" si="296"/>
        <v>9.9904492207374077E-3</v>
      </c>
      <c r="CE365" s="41">
        <f t="shared" si="297"/>
        <v>3.6661599181082938E-3</v>
      </c>
      <c r="CF365" s="41">
        <f t="shared" si="298"/>
        <v>-1.0842231910493466E-2</v>
      </c>
      <c r="CG365" s="41">
        <f t="shared" si="274"/>
        <v>2.087683430483895E-3</v>
      </c>
      <c r="CH365" s="41">
        <f t="shared" si="299"/>
        <v>-4.590972015777306E-2</v>
      </c>
      <c r="CI365" s="41">
        <f t="shared" si="300"/>
        <v>-2.0347343705998455E-2</v>
      </c>
      <c r="CJ365" s="41">
        <f t="shared" si="301"/>
        <v>-1.9696249975724042E-2</v>
      </c>
      <c r="CK365" s="41">
        <f t="shared" si="302"/>
        <v>-1.7094517449045495E-2</v>
      </c>
      <c r="CL365" s="41">
        <f t="shared" si="303"/>
        <v>-2.8227211058274016E-2</v>
      </c>
      <c r="CM365" s="41">
        <f t="shared" si="304"/>
        <v>-3.9095939965295305E-2</v>
      </c>
      <c r="CN365" s="41">
        <f t="shared" si="326"/>
        <v>-3.6182043429948102E-2</v>
      </c>
      <c r="CO365" s="41">
        <f t="shared" si="306"/>
        <v>-1.3182368589439265E-2</v>
      </c>
      <c r="CP365" s="41">
        <f t="shared" si="307"/>
        <v>-3.5091319811269943E-2</v>
      </c>
      <c r="CQ365" s="41">
        <f t="shared" si="308"/>
        <v>-1.3274454420192115E-2</v>
      </c>
      <c r="CR365" s="41">
        <f t="shared" si="309"/>
        <v>0</v>
      </c>
      <c r="CS365" s="41">
        <f t="shared" si="310"/>
        <v>0</v>
      </c>
      <c r="CT365" s="41">
        <f t="shared" si="311"/>
        <v>-3.7123787874198948E-2</v>
      </c>
      <c r="CU365" s="41">
        <f t="shared" si="312"/>
        <v>2.3658974316646986E-2</v>
      </c>
      <c r="CV365" s="41">
        <f t="shared" si="313"/>
        <v>-1.7126964792800597E-2</v>
      </c>
      <c r="CW365" s="41">
        <f t="shared" si="314"/>
        <v>1.509847368325351E-2</v>
      </c>
      <c r="CX365" s="41">
        <f t="shared" si="315"/>
        <v>-3.3336375914702315E-2</v>
      </c>
      <c r="CY365" s="41">
        <f t="shared" si="316"/>
        <v>2.241289003507491E-2</v>
      </c>
      <c r="CZ365" s="41">
        <f t="shared" si="317"/>
        <v>-3.0074789057466821E-3</v>
      </c>
      <c r="DA365" s="41">
        <f t="shared" si="318"/>
        <v>-9.4696442266184021E-3</v>
      </c>
      <c r="DB365" s="41">
        <f t="shared" si="319"/>
        <v>-1.1494437229204983E-2</v>
      </c>
      <c r="DC365" s="41">
        <f t="shared" si="320"/>
        <v>1.7391742711869239E-2</v>
      </c>
      <c r="DD365" s="41">
        <f t="shared" si="321"/>
        <v>-1.7525942249143034E-3</v>
      </c>
      <c r="DE365" s="41">
        <f t="shared" si="322"/>
        <v>-5.1818066876231937E-2</v>
      </c>
      <c r="DF365" s="41">
        <f t="shared" si="323"/>
        <v>5.0225932466382997E-3</v>
      </c>
      <c r="DG365" s="41">
        <f t="shared" si="324"/>
        <v>5.7212804939565775E-3</v>
      </c>
      <c r="DH365" s="41"/>
    </row>
    <row r="366" spans="1:112">
      <c r="A366" s="43">
        <v>42380</v>
      </c>
      <c r="B366" s="34">
        <v>6.65</v>
      </c>
      <c r="C366" s="34">
        <v>7.6227049999999998</v>
      </c>
      <c r="D366" s="34"/>
      <c r="E366" s="34">
        <v>11.34</v>
      </c>
      <c r="F366" s="34">
        <v>457.20001200000002</v>
      </c>
      <c r="G366" s="34">
        <v>49.595623000000003</v>
      </c>
      <c r="H366" s="34">
        <v>10.911657</v>
      </c>
      <c r="I366" s="34">
        <v>11.41</v>
      </c>
      <c r="J366" s="34">
        <v>421.06497200000001</v>
      </c>
      <c r="K366" s="34">
        <v>0.71</v>
      </c>
      <c r="L366" s="34">
        <v>77.709998999999996</v>
      </c>
      <c r="M366" s="34">
        <v>25.889999</v>
      </c>
      <c r="N366" s="34">
        <v>38.190441</v>
      </c>
      <c r="O366" s="34">
        <v>6.28</v>
      </c>
      <c r="P366" s="34">
        <v>26.610001</v>
      </c>
      <c r="Q366" s="34">
        <v>13.41</v>
      </c>
      <c r="R366" s="34">
        <v>41.959999000000003</v>
      </c>
      <c r="S366" s="34">
        <v>72.509888000000004</v>
      </c>
      <c r="T366" s="34"/>
      <c r="U366" s="34"/>
      <c r="V366" s="34">
        <v>4.6949449999999997</v>
      </c>
      <c r="W366" s="34">
        <v>35.720001000000003</v>
      </c>
      <c r="X366" s="34">
        <v>31.700001</v>
      </c>
      <c r="Y366" s="34">
        <v>11.99518</v>
      </c>
      <c r="Z366" s="34">
        <v>31.312071</v>
      </c>
      <c r="AA366" s="34">
        <v>75.039687999999998</v>
      </c>
      <c r="AB366" s="34">
        <v>35.84404</v>
      </c>
      <c r="AC366" s="34">
        <v>11.55</v>
      </c>
      <c r="AD366" s="34">
        <v>51.32</v>
      </c>
      <c r="AE366" s="34">
        <v>24.92597</v>
      </c>
      <c r="AF366" s="34">
        <v>5.5</v>
      </c>
      <c r="AG366" s="34">
        <v>144.89999399999999</v>
      </c>
      <c r="AH366" s="34">
        <v>41.825049999999997</v>
      </c>
      <c r="AI366" s="34">
        <v>80.186417000000006</v>
      </c>
      <c r="AJ366" s="34">
        <v>9.6666670000000003</v>
      </c>
      <c r="AK366" s="34">
        <v>19.530000999999999</v>
      </c>
      <c r="AL366" s="34">
        <v>1.2</v>
      </c>
      <c r="AM366" s="34">
        <v>29.344553000000001</v>
      </c>
      <c r="AN366" s="34">
        <v>20</v>
      </c>
      <c r="AO366" s="34">
        <v>62.549999</v>
      </c>
      <c r="AP366" s="34">
        <v>7.17</v>
      </c>
      <c r="AQ366" s="34">
        <v>11.35</v>
      </c>
      <c r="AR366" s="34">
        <v>5.32</v>
      </c>
      <c r="AS366" s="34">
        <v>48.584243999999998</v>
      </c>
      <c r="AT366" s="34">
        <v>11.295147999999999</v>
      </c>
      <c r="AU366" s="34">
        <v>18.23</v>
      </c>
      <c r="AV366" s="34">
        <v>15.500458999999999</v>
      </c>
      <c r="AW366" s="34">
        <v>26.220020000000002</v>
      </c>
      <c r="AX366" s="34">
        <v>17.57</v>
      </c>
      <c r="AY366" s="34">
        <v>15.27</v>
      </c>
      <c r="AZ366" s="34">
        <v>57.720001000000003</v>
      </c>
      <c r="BA366" s="34">
        <v>42.360000999999997</v>
      </c>
      <c r="BB366" s="34">
        <v>29.428701</v>
      </c>
      <c r="BC366" s="34">
        <v>23.644466000000001</v>
      </c>
      <c r="BD366" s="34"/>
      <c r="BE366" s="38"/>
      <c r="BF366" s="41">
        <f t="shared" si="275"/>
        <v>-9.0514007540831859E-2</v>
      </c>
      <c r="BG366" s="41">
        <f t="shared" si="276"/>
        <v>4.5933263299822003E-2</v>
      </c>
      <c r="BH366" s="41"/>
      <c r="BI366" s="41">
        <f t="shared" si="277"/>
        <v>2.0490694648067326E-2</v>
      </c>
      <c r="BJ366" s="41">
        <f t="shared" si="278"/>
        <v>-4.3649129703861372E-3</v>
      </c>
      <c r="BK366" s="41">
        <f t="shared" si="279"/>
        <v>4.6837430066707306E-3</v>
      </c>
      <c r="BL366" s="41">
        <f t="shared" si="280"/>
        <v>1.1921314798413624E-2</v>
      </c>
      <c r="BM366" s="41">
        <f t="shared" si="281"/>
        <v>1.9469641550150563E-2</v>
      </c>
      <c r="BN366" s="41">
        <f t="shared" si="282"/>
        <v>5.1031429852922396E-2</v>
      </c>
      <c r="BO366" s="41">
        <f t="shared" si="283"/>
        <v>0</v>
      </c>
      <c r="BP366" s="41">
        <f t="shared" si="284"/>
        <v>-2.4420421978491951E-3</v>
      </c>
      <c r="BQ366" s="41">
        <f t="shared" si="285"/>
        <v>2.7806726522292647E-2</v>
      </c>
      <c r="BR366" s="41">
        <f t="shared" si="286"/>
        <v>1.2115482115278405E-2</v>
      </c>
      <c r="BS366" s="41">
        <f t="shared" si="287"/>
        <v>1.2820688429061469E-2</v>
      </c>
      <c r="BT366" s="41">
        <f t="shared" si="288"/>
        <v>1.4764682372726452E-2</v>
      </c>
      <c r="BU366" s="41">
        <f t="shared" si="289"/>
        <v>6.1510547316758965E-2</v>
      </c>
      <c r="BV366" s="41">
        <f t="shared" si="290"/>
        <v>-4.3601800365688156E-2</v>
      </c>
      <c r="BW366" s="41">
        <f t="shared" si="291"/>
        <v>6.0106588355939182E-3</v>
      </c>
      <c r="BX366" s="41"/>
      <c r="BY366" s="41"/>
      <c r="BZ366" s="41">
        <f t="shared" si="292"/>
        <v>-2.7399359881761929E-2</v>
      </c>
      <c r="CA366" s="41">
        <f t="shared" si="293"/>
        <v>2.6668303829838758E-2</v>
      </c>
      <c r="CB366" s="41">
        <f t="shared" si="294"/>
        <v>1.653984879934528E-2</v>
      </c>
      <c r="CC366" s="41">
        <f t="shared" si="295"/>
        <v>1.3125923721779424E-2</v>
      </c>
      <c r="CD366" s="41">
        <f t="shared" si="296"/>
        <v>6.961145938274526E-3</v>
      </c>
      <c r="CE366" s="41">
        <f t="shared" si="297"/>
        <v>1.9975101841332669E-2</v>
      </c>
      <c r="CF366" s="41">
        <f t="shared" si="298"/>
        <v>2.6576986815826702E-4</v>
      </c>
      <c r="CG366" s="41">
        <f t="shared" si="274"/>
        <v>7.2727593290798781E-3</v>
      </c>
      <c r="CH366" s="41">
        <f t="shared" si="299"/>
        <v>1.2943895173906659E-2</v>
      </c>
      <c r="CI366" s="41">
        <f t="shared" si="300"/>
        <v>1.4736691932924883E-2</v>
      </c>
      <c r="CJ366" s="41">
        <f t="shared" si="301"/>
        <v>-5.4397232958182098E-3</v>
      </c>
      <c r="CK366" s="41">
        <f t="shared" si="302"/>
        <v>1.9512836151394507E-2</v>
      </c>
      <c r="CL366" s="41">
        <f t="shared" si="303"/>
        <v>2.7788861765948577E-2</v>
      </c>
      <c r="CM366" s="41">
        <f t="shared" si="304"/>
        <v>2.4079840263498752E-2</v>
      </c>
      <c r="CN366" s="41">
        <f t="shared" si="326"/>
        <v>3.2929445593607817E-2</v>
      </c>
      <c r="CO366" s="41">
        <f t="shared" si="306"/>
        <v>3.5969526943646156E-2</v>
      </c>
      <c r="CP366" s="41">
        <f t="shared" si="307"/>
        <v>6.8992871486951421E-2</v>
      </c>
      <c r="CQ366" s="41">
        <f t="shared" si="308"/>
        <v>1.797309187968827E-2</v>
      </c>
      <c r="CR366" s="41">
        <f t="shared" si="309"/>
        <v>3.5627229456623895E-2</v>
      </c>
      <c r="CS366" s="41">
        <f t="shared" si="310"/>
        <v>-1.9166113976776776E-3</v>
      </c>
      <c r="CT366" s="41">
        <f t="shared" si="311"/>
        <v>8.1322000747934012E-2</v>
      </c>
      <c r="CU366" s="41">
        <f t="shared" si="312"/>
        <v>2.0472455104975348E-2</v>
      </c>
      <c r="CV366" s="41">
        <f t="shared" si="313"/>
        <v>2.0893447588277606E-2</v>
      </c>
      <c r="CW366" s="41">
        <f t="shared" si="314"/>
        <v>-1.6113184942794203E-2</v>
      </c>
      <c r="CX366" s="41">
        <f t="shared" si="315"/>
        <v>1.8472293195823119E-2</v>
      </c>
      <c r="CY366" s="41">
        <f t="shared" si="316"/>
        <v>-3.873539560831088E-2</v>
      </c>
      <c r="CZ366" s="41">
        <f t="shared" si="317"/>
        <v>-1.8088256041340436E-3</v>
      </c>
      <c r="DA366" s="41">
        <f t="shared" si="318"/>
        <v>1.4655949236003926E-2</v>
      </c>
      <c r="DB366" s="41">
        <f t="shared" si="319"/>
        <v>1.5486458498742459E-2</v>
      </c>
      <c r="DC366" s="41">
        <f t="shared" si="320"/>
        <v>-2.5219571332115963E-2</v>
      </c>
      <c r="DD366" s="41">
        <f t="shared" si="321"/>
        <v>1.2377095268761998E-2</v>
      </c>
      <c r="DE366" s="41">
        <f t="shared" si="322"/>
        <v>-1.1967712943168046E-2</v>
      </c>
      <c r="DF366" s="41">
        <f t="shared" si="323"/>
        <v>-1.1083221964726105E-2</v>
      </c>
      <c r="DG366" s="41">
        <f t="shared" si="324"/>
        <v>-2.4480186581102847E-3</v>
      </c>
      <c r="DH366" s="41"/>
    </row>
    <row r="367" spans="1:112">
      <c r="A367" s="43">
        <v>42381</v>
      </c>
      <c r="B367" s="34">
        <v>6.33</v>
      </c>
      <c r="C367" s="34">
        <v>7.3543000000000003</v>
      </c>
      <c r="D367" s="34"/>
      <c r="E367" s="34">
        <v>11.1</v>
      </c>
      <c r="F367" s="34">
        <v>275.60000600000001</v>
      </c>
      <c r="G367" s="34">
        <v>48.149470999999998</v>
      </c>
      <c r="H367" s="34">
        <v>10.692826</v>
      </c>
      <c r="I367" s="34">
        <v>11.35</v>
      </c>
      <c r="J367" s="34">
        <v>412.68557700000002</v>
      </c>
      <c r="K367" s="34">
        <v>0.7</v>
      </c>
      <c r="L367" s="34">
        <v>81.190002000000007</v>
      </c>
      <c r="M367" s="34">
        <v>25.280000999999999</v>
      </c>
      <c r="N367" s="34">
        <v>38.077812000000002</v>
      </c>
      <c r="O367" s="34">
        <v>6.25</v>
      </c>
      <c r="P367" s="34">
        <v>26.559999000000001</v>
      </c>
      <c r="Q367" s="34">
        <v>14.83</v>
      </c>
      <c r="R367" s="34">
        <v>40.98</v>
      </c>
      <c r="S367" s="34">
        <v>72.566565999999995</v>
      </c>
      <c r="T367" s="34"/>
      <c r="U367" s="34"/>
      <c r="V367" s="34">
        <v>4.6763149999999998</v>
      </c>
      <c r="W367" s="34">
        <v>35.040000999999997</v>
      </c>
      <c r="X367" s="34">
        <v>32.400002000000001</v>
      </c>
      <c r="Y367" s="34">
        <v>12.053834</v>
      </c>
      <c r="Z367" s="34">
        <v>30.902718</v>
      </c>
      <c r="AA367" s="34">
        <v>75.170638999999994</v>
      </c>
      <c r="AB367" s="34">
        <v>35.596313000000002</v>
      </c>
      <c r="AC367" s="34">
        <v>10.99</v>
      </c>
      <c r="AD367" s="34">
        <v>51.450001</v>
      </c>
      <c r="AE367" s="34">
        <v>24.645482999999999</v>
      </c>
      <c r="AF367" s="34">
        <v>5.75</v>
      </c>
      <c r="AG367" s="34">
        <v>142.45001199999999</v>
      </c>
      <c r="AH367" s="34">
        <v>40.797992999999998</v>
      </c>
      <c r="AI367" s="34">
        <v>79.442856000000006</v>
      </c>
      <c r="AJ367" s="34">
        <v>9.7317</v>
      </c>
      <c r="AK367" s="34">
        <v>19.379999000000002</v>
      </c>
      <c r="AL367" s="34">
        <v>1.1000000000000001</v>
      </c>
      <c r="AM367" s="34">
        <v>29.353719999999999</v>
      </c>
      <c r="AN367" s="34">
        <v>19.199998999999998</v>
      </c>
      <c r="AO367" s="34">
        <v>62.860000999999997</v>
      </c>
      <c r="AP367" s="34">
        <v>7</v>
      </c>
      <c r="AQ367" s="34">
        <v>11.27</v>
      </c>
      <c r="AR367" s="34">
        <v>5.39</v>
      </c>
      <c r="AS367" s="34">
        <v>48.041679000000002</v>
      </c>
      <c r="AT367" s="34">
        <v>11.172986999999999</v>
      </c>
      <c r="AU367" s="34">
        <v>18.209999</v>
      </c>
      <c r="AV367" s="34">
        <v>15.434976000000001</v>
      </c>
      <c r="AW367" s="34">
        <v>26.025047000000001</v>
      </c>
      <c r="AX367" s="34">
        <v>17.93</v>
      </c>
      <c r="AY367" s="34">
        <v>14.97</v>
      </c>
      <c r="AZ367" s="34">
        <v>57.389999000000003</v>
      </c>
      <c r="BA367" s="34">
        <v>44.099997999999999</v>
      </c>
      <c r="BB367" s="34">
        <v>30.034966000000001</v>
      </c>
      <c r="BC367" s="34">
        <v>23.287095999999998</v>
      </c>
      <c r="BD367" s="34"/>
      <c r="BE367" s="38"/>
      <c r="BF367" s="41">
        <f t="shared" si="275"/>
        <v>-4.931661851167804E-2</v>
      </c>
      <c r="BG367" s="41">
        <f t="shared" si="276"/>
        <v>-3.5846117409592836E-2</v>
      </c>
      <c r="BH367" s="41"/>
      <c r="BI367" s="41">
        <f t="shared" si="277"/>
        <v>-2.139118998131756E-2</v>
      </c>
      <c r="BJ367" s="41">
        <f t="shared" si="278"/>
        <v>-0.50617039725718893</v>
      </c>
      <c r="BK367" s="41">
        <f t="shared" si="279"/>
        <v>-2.9592432185972142E-2</v>
      </c>
      <c r="BL367" s="41">
        <f t="shared" si="280"/>
        <v>-2.0258618008180018E-2</v>
      </c>
      <c r="BM367" s="41">
        <f t="shared" si="281"/>
        <v>-5.2724199465726228E-3</v>
      </c>
      <c r="BN367" s="41">
        <f t="shared" si="282"/>
        <v>-2.0101161322249435E-2</v>
      </c>
      <c r="BO367" s="41">
        <f t="shared" si="283"/>
        <v>-1.4184634991956413E-2</v>
      </c>
      <c r="BP367" s="41">
        <f t="shared" si="284"/>
        <v>4.3808175155136533E-2</v>
      </c>
      <c r="BQ367" s="41">
        <f t="shared" si="285"/>
        <v>-2.3843146302875946E-2</v>
      </c>
      <c r="BR367" s="41">
        <f t="shared" si="286"/>
        <v>-2.9534984070847242E-3</v>
      </c>
      <c r="BS367" s="41">
        <f t="shared" si="287"/>
        <v>-4.7885167317972327E-3</v>
      </c>
      <c r="BT367" s="41">
        <f t="shared" si="288"/>
        <v>-1.8808356118242377E-3</v>
      </c>
      <c r="BU367" s="41">
        <f t="shared" si="289"/>
        <v>0.10065145885625348</v>
      </c>
      <c r="BV367" s="41">
        <f t="shared" si="290"/>
        <v>-2.363261688512145E-2</v>
      </c>
      <c r="BW367" s="41">
        <f t="shared" si="291"/>
        <v>7.8135357352413924E-4</v>
      </c>
      <c r="BX367" s="41"/>
      <c r="BY367" s="41"/>
      <c r="BZ367" s="41">
        <f t="shared" si="292"/>
        <v>-3.9759913912753584E-3</v>
      </c>
      <c r="CA367" s="41">
        <f t="shared" si="293"/>
        <v>-1.9220489396815792E-2</v>
      </c>
      <c r="CB367" s="41">
        <f t="shared" si="294"/>
        <v>2.1841772097701061E-2</v>
      </c>
      <c r="CC367" s="41">
        <f t="shared" si="295"/>
        <v>4.8778811721525549E-3</v>
      </c>
      <c r="CD367" s="41">
        <f t="shared" si="296"/>
        <v>-1.3159536952035254E-2</v>
      </c>
      <c r="CE367" s="41">
        <f t="shared" si="297"/>
        <v>1.743568978111616E-3</v>
      </c>
      <c r="CF367" s="41">
        <f t="shared" si="298"/>
        <v>-6.935239889451883E-3</v>
      </c>
      <c r="CG367" s="41">
        <f t="shared" si="274"/>
        <v>-3.0480551974095962E-2</v>
      </c>
      <c r="CH367" s="41">
        <f t="shared" si="299"/>
        <v>2.5299419689686952E-3</v>
      </c>
      <c r="CI367" s="41">
        <f t="shared" si="300"/>
        <v>-1.1316593579818313E-2</v>
      </c>
      <c r="CJ367" s="41">
        <f t="shared" si="301"/>
        <v>4.4451762570833796E-2</v>
      </c>
      <c r="CK367" s="41">
        <f t="shared" si="302"/>
        <v>-1.7052662734770442E-2</v>
      </c>
      <c r="CL367" s="41">
        <f t="shared" si="303"/>
        <v>-2.4862553305715657E-2</v>
      </c>
      <c r="CM367" s="41">
        <f t="shared" si="304"/>
        <v>-9.3161656866731328E-3</v>
      </c>
      <c r="CN367" s="41">
        <f t="shared" si="326"/>
        <v>-3.2929445593607734E-2</v>
      </c>
      <c r="CO367" s="41">
        <f t="shared" si="306"/>
        <v>-7.7102412288314725E-3</v>
      </c>
      <c r="CP367" s="41">
        <f t="shared" si="307"/>
        <v>-8.7011376989629685E-2</v>
      </c>
      <c r="CQ367" s="41">
        <f t="shared" si="308"/>
        <v>3.1234309311024117E-4</v>
      </c>
      <c r="CR367" s="41">
        <f t="shared" si="309"/>
        <v>-4.0822046603589887E-2</v>
      </c>
      <c r="CS367" s="41">
        <f t="shared" si="310"/>
        <v>4.9438263520794352E-3</v>
      </c>
      <c r="CT367" s="41">
        <f t="shared" si="311"/>
        <v>-2.3995505556215692E-2</v>
      </c>
      <c r="CU367" s="41">
        <f t="shared" si="312"/>
        <v>-7.0734158757267364E-3</v>
      </c>
      <c r="CV367" s="41">
        <f t="shared" si="313"/>
        <v>1.3072081567352701E-2</v>
      </c>
      <c r="CW367" s="41">
        <f t="shared" si="314"/>
        <v>-1.123033416952714E-2</v>
      </c>
      <c r="CX367" s="41">
        <f t="shared" si="315"/>
        <v>-1.0874262931778856E-2</v>
      </c>
      <c r="CY367" s="41">
        <f t="shared" si="316"/>
        <v>-1.0977498659385174E-3</v>
      </c>
      <c r="CZ367" s="41">
        <f t="shared" si="317"/>
        <v>-4.2335333447368513E-3</v>
      </c>
      <c r="DA367" s="41">
        <f t="shared" si="318"/>
        <v>-7.4638206565558101E-3</v>
      </c>
      <c r="DB367" s="41">
        <f t="shared" si="319"/>
        <v>2.0282385418035606E-2</v>
      </c>
      <c r="DC367" s="41">
        <f t="shared" si="320"/>
        <v>-1.984192079900406E-2</v>
      </c>
      <c r="DD367" s="41">
        <f t="shared" si="321"/>
        <v>-5.7336965350546706E-3</v>
      </c>
      <c r="DE367" s="41">
        <f t="shared" si="322"/>
        <v>4.0255192760943324E-2</v>
      </c>
      <c r="DF367" s="41">
        <f t="shared" si="323"/>
        <v>2.0391813651635778E-2</v>
      </c>
      <c r="DG367" s="41">
        <f t="shared" si="324"/>
        <v>-1.5229704370623246E-2</v>
      </c>
      <c r="DH367" s="41"/>
    </row>
    <row r="368" spans="1:112">
      <c r="A368" s="43">
        <v>42382</v>
      </c>
      <c r="B368" s="34">
        <v>6.02</v>
      </c>
      <c r="C368" s="34">
        <v>7.5421829999999996</v>
      </c>
      <c r="D368" s="34"/>
      <c r="E368" s="34">
        <v>11.09</v>
      </c>
      <c r="F368" s="34">
        <v>259.60000600000001</v>
      </c>
      <c r="G368" s="34">
        <v>48.585171000000003</v>
      </c>
      <c r="H368" s="34">
        <v>11.080752</v>
      </c>
      <c r="I368" s="34">
        <v>11.7</v>
      </c>
      <c r="J368" s="34">
        <v>409.543274</v>
      </c>
      <c r="K368" s="34">
        <v>0.72</v>
      </c>
      <c r="L368" s="34">
        <v>79.760002</v>
      </c>
      <c r="M368" s="34">
        <v>25.34</v>
      </c>
      <c r="N368" s="34">
        <v>38.331218999999997</v>
      </c>
      <c r="O368" s="34">
        <v>6.28</v>
      </c>
      <c r="P368" s="34">
        <v>26.6</v>
      </c>
      <c r="Q368" s="34">
        <v>14.09</v>
      </c>
      <c r="R368" s="34">
        <v>39.990001999999997</v>
      </c>
      <c r="S368" s="34">
        <v>73.114448999999993</v>
      </c>
      <c r="T368" s="34"/>
      <c r="U368" s="34"/>
      <c r="V368" s="34">
        <v>4.6017919999999997</v>
      </c>
      <c r="W368" s="34">
        <v>35.290000999999997</v>
      </c>
      <c r="X368" s="34">
        <v>31.469999000000001</v>
      </c>
      <c r="Y368" s="34">
        <v>12.161369000000001</v>
      </c>
      <c r="Z368" s="34">
        <v>32.431556999999998</v>
      </c>
      <c r="AA368" s="34">
        <v>75.083343999999997</v>
      </c>
      <c r="AB368" s="34">
        <v>35.948853</v>
      </c>
      <c r="AC368" s="34">
        <v>10.78</v>
      </c>
      <c r="AD368" s="34">
        <v>49.139999000000003</v>
      </c>
      <c r="AE368" s="34">
        <v>24.729631000000001</v>
      </c>
      <c r="AF368" s="34">
        <v>5.87</v>
      </c>
      <c r="AG368" s="34">
        <v>145.25</v>
      </c>
      <c r="AH368" s="34">
        <v>41.604965</v>
      </c>
      <c r="AI368" s="34">
        <v>79.256966000000006</v>
      </c>
      <c r="AJ368" s="34">
        <v>10.055935</v>
      </c>
      <c r="AK368" s="34">
        <v>19.41</v>
      </c>
      <c r="AL368" s="34">
        <v>1.07</v>
      </c>
      <c r="AM368" s="34">
        <v>29.729700000000001</v>
      </c>
      <c r="AN368" s="34">
        <v>19.700001</v>
      </c>
      <c r="AO368" s="34">
        <v>63.5</v>
      </c>
      <c r="AP368" s="34">
        <v>6.98</v>
      </c>
      <c r="AQ368" s="34">
        <v>11.18</v>
      </c>
      <c r="AR368" s="34">
        <v>5.43</v>
      </c>
      <c r="AS368" s="34">
        <v>46.512633999999998</v>
      </c>
      <c r="AT368" s="34">
        <v>11.154195</v>
      </c>
      <c r="AU368" s="34">
        <v>17.600000000000001</v>
      </c>
      <c r="AV368" s="34">
        <v>15.809157000000001</v>
      </c>
      <c r="AW368" s="34">
        <v>26.559111000000001</v>
      </c>
      <c r="AX368" s="34">
        <v>18.59</v>
      </c>
      <c r="AY368" s="34">
        <v>15.09</v>
      </c>
      <c r="AZ368" s="34">
        <v>59.099997999999999</v>
      </c>
      <c r="BA368" s="34">
        <v>44.91</v>
      </c>
      <c r="BB368" s="34">
        <v>30.412642000000002</v>
      </c>
      <c r="BC368" s="34">
        <v>23.770033000000002</v>
      </c>
      <c r="BD368" s="34"/>
      <c r="BE368" s="38"/>
      <c r="BF368" s="41">
        <f t="shared" si="275"/>
        <v>-5.021297683535525E-2</v>
      </c>
      <c r="BG368" s="41">
        <f t="shared" si="276"/>
        <v>2.5226486490050617E-2</v>
      </c>
      <c r="BH368" s="41"/>
      <c r="BI368" s="41">
        <f t="shared" si="277"/>
        <v>-9.0130695601277572E-4</v>
      </c>
      <c r="BJ368" s="41">
        <f t="shared" si="278"/>
        <v>-5.9808552967770004E-2</v>
      </c>
      <c r="BK368" s="41">
        <f t="shared" si="279"/>
        <v>9.0082092067615537E-3</v>
      </c>
      <c r="BL368" s="41">
        <f t="shared" si="280"/>
        <v>3.5636499737739441E-2</v>
      </c>
      <c r="BM368" s="41">
        <f t="shared" si="281"/>
        <v>3.0371097876298769E-2</v>
      </c>
      <c r="BN368" s="41">
        <f t="shared" si="282"/>
        <v>-7.6434153202301824E-3</v>
      </c>
      <c r="BO368" s="41">
        <f t="shared" si="283"/>
        <v>2.8170876966696439E-2</v>
      </c>
      <c r="BP368" s="41">
        <f t="shared" si="284"/>
        <v>-1.7769960779122164E-2</v>
      </c>
      <c r="BQ368" s="41">
        <f t="shared" si="285"/>
        <v>2.3705660573751343E-3</v>
      </c>
      <c r="BR368" s="41">
        <f t="shared" si="286"/>
        <v>6.6329313630260761E-3</v>
      </c>
      <c r="BS368" s="41">
        <f t="shared" si="287"/>
        <v>4.7885167317973151E-3</v>
      </c>
      <c r="BT368" s="41">
        <f t="shared" si="288"/>
        <v>1.5049288300234916E-3</v>
      </c>
      <c r="BU368" s="41">
        <f t="shared" si="289"/>
        <v>-5.1186830239251885E-2</v>
      </c>
      <c r="BV368" s="41">
        <f t="shared" si="290"/>
        <v>-2.4454669939524849E-2</v>
      </c>
      <c r="BW368" s="41">
        <f t="shared" si="291"/>
        <v>7.5217156208402403E-3</v>
      </c>
      <c r="BX368" s="41"/>
      <c r="BY368" s="41"/>
      <c r="BZ368" s="41">
        <f t="shared" si="292"/>
        <v>-1.6064613758732686E-2</v>
      </c>
      <c r="CA368" s="41">
        <f t="shared" si="293"/>
        <v>7.1093714168145366E-3</v>
      </c>
      <c r="CB368" s="41">
        <f t="shared" si="294"/>
        <v>-2.9123805226656769E-2</v>
      </c>
      <c r="CC368" s="41">
        <f t="shared" si="295"/>
        <v>8.8816688341358668E-3</v>
      </c>
      <c r="CD368" s="41">
        <f t="shared" si="296"/>
        <v>4.8287789067171225E-2</v>
      </c>
      <c r="CE368" s="41">
        <f t="shared" si="297"/>
        <v>-1.1619660002209163E-3</v>
      </c>
      <c r="CF368" s="41">
        <f t="shared" si="298"/>
        <v>9.8551131550871501E-3</v>
      </c>
      <c r="CG368" s="41">
        <f t="shared" si="274"/>
        <v>2.5291126731870232E-2</v>
      </c>
      <c r="CH368" s="41">
        <f t="shared" si="299"/>
        <v>-4.5937134973391837E-2</v>
      </c>
      <c r="CI368" s="41">
        <f t="shared" si="300"/>
        <v>3.4085220125033683E-3</v>
      </c>
      <c r="CJ368" s="41">
        <f t="shared" si="301"/>
        <v>2.0654779030746064E-2</v>
      </c>
      <c r="CK368" s="41">
        <f t="shared" si="302"/>
        <v>1.9465250548022808E-2</v>
      </c>
      <c r="CL368" s="41">
        <f t="shared" si="303"/>
        <v>1.9586622083276852E-2</v>
      </c>
      <c r="CM368" s="41">
        <f t="shared" si="304"/>
        <v>-2.342662804180831E-3</v>
      </c>
      <c r="CN368" s="41">
        <f t="shared" si="326"/>
        <v>4.0533406624302E-2</v>
      </c>
      <c r="CO368" s="41">
        <f t="shared" si="306"/>
        <v>1.5468423178872492E-3</v>
      </c>
      <c r="CP368" s="41">
        <f t="shared" si="307"/>
        <v>-2.7651531330510123E-2</v>
      </c>
      <c r="CQ368" s="41">
        <f t="shared" si="308"/>
        <v>1.2727261732298193E-2</v>
      </c>
      <c r="CR368" s="41">
        <f t="shared" si="309"/>
        <v>2.5708459554961781E-2</v>
      </c>
      <c r="CS368" s="41">
        <f t="shared" si="310"/>
        <v>1.0129858620856814E-2</v>
      </c>
      <c r="CT368" s="41">
        <f t="shared" si="311"/>
        <v>-2.8612322810321234E-3</v>
      </c>
      <c r="CU368" s="41">
        <f t="shared" si="312"/>
        <v>-8.0178603247318316E-3</v>
      </c>
      <c r="CV368" s="41">
        <f t="shared" si="313"/>
        <v>7.3937490249381919E-3</v>
      </c>
      <c r="CW368" s="41">
        <f t="shared" si="314"/>
        <v>-3.2344972028103137E-2</v>
      </c>
      <c r="CX368" s="41">
        <f t="shared" si="315"/>
        <v>-1.6833297132987637E-3</v>
      </c>
      <c r="CY368" s="41">
        <f t="shared" si="316"/>
        <v>-3.4071936780526939E-2</v>
      </c>
      <c r="CZ368" s="41">
        <f t="shared" si="317"/>
        <v>2.3953226071434131E-2</v>
      </c>
      <c r="DA368" s="41">
        <f t="shared" si="318"/>
        <v>2.0313432207298126E-2</v>
      </c>
      <c r="DB368" s="41">
        <f t="shared" si="319"/>
        <v>3.6148514116311148E-2</v>
      </c>
      <c r="DC368" s="41">
        <f t="shared" si="320"/>
        <v>7.9840743482205486E-3</v>
      </c>
      <c r="DD368" s="41">
        <f t="shared" si="321"/>
        <v>2.9360835875471801E-2</v>
      </c>
      <c r="DE368" s="41">
        <f t="shared" si="322"/>
        <v>1.8200749998321303E-2</v>
      </c>
      <c r="DF368" s="41">
        <f t="shared" si="323"/>
        <v>1.2496140942666477E-2</v>
      </c>
      <c r="DG368" s="41">
        <f t="shared" si="324"/>
        <v>2.0526282261357873E-2</v>
      </c>
      <c r="DH368" s="41"/>
    </row>
    <row r="369" spans="1:112">
      <c r="A369" s="43">
        <v>42383</v>
      </c>
      <c r="B369" s="34">
        <v>6</v>
      </c>
      <c r="C369" s="34">
        <v>7.5019239999999998</v>
      </c>
      <c r="D369" s="34"/>
      <c r="E369" s="34">
        <v>11.66</v>
      </c>
      <c r="F369" s="34">
        <v>254.800003</v>
      </c>
      <c r="G369" s="34">
        <v>48.733494</v>
      </c>
      <c r="H369" s="34">
        <v>10.891762999999999</v>
      </c>
      <c r="I369" s="34">
        <v>11.45</v>
      </c>
      <c r="J369" s="34">
        <v>410.59072900000001</v>
      </c>
      <c r="K369" s="34">
        <v>0.7</v>
      </c>
      <c r="L369" s="34">
        <v>80.690002000000007</v>
      </c>
      <c r="M369" s="34">
        <v>25.379999000000002</v>
      </c>
      <c r="N369" s="34">
        <v>38.293678</v>
      </c>
      <c r="O369" s="34">
        <v>6.28</v>
      </c>
      <c r="P369" s="34">
        <v>27.27</v>
      </c>
      <c r="Q369" s="34">
        <v>14.49</v>
      </c>
      <c r="R369" s="34">
        <v>40.43</v>
      </c>
      <c r="S369" s="34">
        <v>73.482849000000002</v>
      </c>
      <c r="T369" s="34"/>
      <c r="U369" s="34"/>
      <c r="V369" s="34">
        <v>4.7042609999999998</v>
      </c>
      <c r="W369" s="34">
        <v>35.889999000000003</v>
      </c>
      <c r="X369" s="34">
        <v>31.76</v>
      </c>
      <c r="Y369" s="34">
        <v>12.220026000000001</v>
      </c>
      <c r="Z369" s="34">
        <v>32.448269000000003</v>
      </c>
      <c r="AA369" s="34">
        <v>77.745934000000005</v>
      </c>
      <c r="AB369" s="34">
        <v>36.015545000000003</v>
      </c>
      <c r="AC369" s="34">
        <v>10.78</v>
      </c>
      <c r="AD369" s="34">
        <v>51.650002000000001</v>
      </c>
      <c r="AE369" s="34">
        <v>24.617436999999999</v>
      </c>
      <c r="AF369" s="34">
        <v>5.85</v>
      </c>
      <c r="AG369" s="34">
        <v>144.550003</v>
      </c>
      <c r="AH369" s="34">
        <v>41.650813999999997</v>
      </c>
      <c r="AI369" s="34">
        <v>79.149353000000005</v>
      </c>
      <c r="AJ369" s="34">
        <v>10.060581000000001</v>
      </c>
      <c r="AK369" s="34">
        <v>19.379999000000002</v>
      </c>
      <c r="AL369" s="34">
        <v>1.24</v>
      </c>
      <c r="AM369" s="34">
        <v>29.748034000000001</v>
      </c>
      <c r="AN369" s="34">
        <v>19.600000000000001</v>
      </c>
      <c r="AO369" s="34">
        <v>63.709999000000003</v>
      </c>
      <c r="AP369" s="34">
        <v>6.92</v>
      </c>
      <c r="AQ369" s="34">
        <v>11.21</v>
      </c>
      <c r="AR369" s="34">
        <v>5.19</v>
      </c>
      <c r="AS369" s="34">
        <v>48.436267999999998</v>
      </c>
      <c r="AT369" s="34">
        <v>11.19178</v>
      </c>
      <c r="AU369" s="34">
        <v>17.299999</v>
      </c>
      <c r="AV369" s="34">
        <v>15.958831</v>
      </c>
      <c r="AW369" s="34">
        <v>25.948746</v>
      </c>
      <c r="AX369" s="34">
        <v>18.860001</v>
      </c>
      <c r="AY369" s="34">
        <v>14.76</v>
      </c>
      <c r="AZ369" s="34">
        <v>58.549999</v>
      </c>
      <c r="BA369" s="34">
        <v>41.709999000000003</v>
      </c>
      <c r="BB369" s="34">
        <v>31.386638999999999</v>
      </c>
      <c r="BC369" s="34">
        <v>23.750713000000001</v>
      </c>
      <c r="BD369" s="34"/>
      <c r="BE369" s="38"/>
      <c r="BF369" s="41">
        <f t="shared" si="275"/>
        <v>-3.3277900926745796E-3</v>
      </c>
      <c r="BG369" s="41">
        <f t="shared" si="276"/>
        <v>-5.3521416861702399E-3</v>
      </c>
      <c r="BH369" s="41"/>
      <c r="BI369" s="41">
        <f t="shared" si="277"/>
        <v>5.0120379560070573E-2</v>
      </c>
      <c r="BJ369" s="41">
        <f t="shared" si="278"/>
        <v>-1.8663072470466835E-2</v>
      </c>
      <c r="BK369" s="41">
        <f t="shared" si="279"/>
        <v>3.0481946057342034E-3</v>
      </c>
      <c r="BL369" s="41">
        <f t="shared" si="280"/>
        <v>-1.720273356663132E-2</v>
      </c>
      <c r="BM369" s="41">
        <f t="shared" si="281"/>
        <v>-2.1599111803461815E-2</v>
      </c>
      <c r="BN369" s="41">
        <f t="shared" si="282"/>
        <v>2.5543522538933276E-3</v>
      </c>
      <c r="BO369" s="41">
        <f t="shared" si="283"/>
        <v>-2.8170876966696335E-2</v>
      </c>
      <c r="BP369" s="41">
        <f t="shared" si="284"/>
        <v>1.159252591782569E-2</v>
      </c>
      <c r="BQ369" s="41">
        <f t="shared" si="285"/>
        <v>1.57724799214472E-3</v>
      </c>
      <c r="BR369" s="41">
        <f t="shared" si="286"/>
        <v>-9.7986436454716827E-4</v>
      </c>
      <c r="BS369" s="41">
        <f t="shared" si="287"/>
        <v>0</v>
      </c>
      <c r="BT369" s="41">
        <f t="shared" si="288"/>
        <v>2.4875981069843612E-2</v>
      </c>
      <c r="BU369" s="41">
        <f t="shared" si="289"/>
        <v>2.7993430422002086E-2</v>
      </c>
      <c r="BV369" s="41">
        <f t="shared" si="290"/>
        <v>1.0942610781450653E-2</v>
      </c>
      <c r="BW369" s="41">
        <f t="shared" si="291"/>
        <v>5.0260240882457168E-3</v>
      </c>
      <c r="BX369" s="41"/>
      <c r="BY369" s="41"/>
      <c r="BZ369" s="41">
        <f t="shared" si="292"/>
        <v>2.2022900899372283E-2</v>
      </c>
      <c r="CA369" s="41">
        <f t="shared" si="293"/>
        <v>1.6859011272783705E-2</v>
      </c>
      <c r="CB369" s="41">
        <f t="shared" si="294"/>
        <v>9.1729570789149256E-3</v>
      </c>
      <c r="CC369" s="41">
        <f t="shared" si="295"/>
        <v>4.8116289628016024E-3</v>
      </c>
      <c r="CD369" s="41">
        <f t="shared" si="296"/>
        <v>5.1516785416820033E-4</v>
      </c>
      <c r="CE369" s="41">
        <f t="shared" si="297"/>
        <v>3.4847503987233526E-2</v>
      </c>
      <c r="CF369" s="41">
        <f t="shared" si="298"/>
        <v>1.8534725766090696E-3</v>
      </c>
      <c r="CG369" s="41">
        <f t="shared" si="274"/>
        <v>-1.8908126336834929E-2</v>
      </c>
      <c r="CH369" s="41">
        <f t="shared" si="299"/>
        <v>4.9816887544802749E-2</v>
      </c>
      <c r="CI369" s="41">
        <f t="shared" si="300"/>
        <v>-4.5471472921278875E-3</v>
      </c>
      <c r="CJ369" s="41">
        <f t="shared" si="301"/>
        <v>-3.4129725962400688E-3</v>
      </c>
      <c r="CK369" s="41">
        <f t="shared" si="302"/>
        <v>-4.8309065156014004E-3</v>
      </c>
      <c r="CL369" s="41">
        <f t="shared" si="303"/>
        <v>1.1014011324040323E-3</v>
      </c>
      <c r="CM369" s="41">
        <f t="shared" si="304"/>
        <v>-1.3586960070065715E-3</v>
      </c>
      <c r="CN369" s="41">
        <f t="shared" si="326"/>
        <v>-4.1977490747764759E-2</v>
      </c>
      <c r="CO369" s="41">
        <f t="shared" si="306"/>
        <v>-1.5468423178871449E-3</v>
      </c>
      <c r="CP369" s="41">
        <f t="shared" si="307"/>
        <v>0.14745273114313062</v>
      </c>
      <c r="CQ369" s="41">
        <f t="shared" si="308"/>
        <v>6.1649963264186365E-4</v>
      </c>
      <c r="CR369" s="41">
        <f t="shared" si="309"/>
        <v>-5.0891202688912755E-3</v>
      </c>
      <c r="CS369" s="41">
        <f t="shared" si="310"/>
        <v>3.3016145336277384E-3</v>
      </c>
      <c r="CT369" s="41">
        <f t="shared" si="311"/>
        <v>-8.6331471447030021E-3</v>
      </c>
      <c r="CU369" s="41">
        <f t="shared" si="312"/>
        <v>2.6797693571155145E-3</v>
      </c>
      <c r="CV369" s="41">
        <f t="shared" si="313"/>
        <v>-4.5205436768046683E-2</v>
      </c>
      <c r="CW369" s="41">
        <f t="shared" si="314"/>
        <v>4.0524897336811937E-2</v>
      </c>
      <c r="CX369" s="41">
        <f t="shared" si="315"/>
        <v>3.3639199401694379E-3</v>
      </c>
      <c r="CY369" s="41">
        <f t="shared" si="316"/>
        <v>-1.7192458343842764E-2</v>
      </c>
      <c r="CZ369" s="41">
        <f t="shared" si="317"/>
        <v>9.4230146083659726E-3</v>
      </c>
      <c r="DA369" s="41">
        <f t="shared" si="318"/>
        <v>-2.3249567917663555E-2</v>
      </c>
      <c r="DB369" s="41">
        <f t="shared" si="319"/>
        <v>1.4419528494226818E-2</v>
      </c>
      <c r="DC369" s="41">
        <f t="shared" si="320"/>
        <v>-2.211145360743115E-2</v>
      </c>
      <c r="DD369" s="41">
        <f t="shared" si="321"/>
        <v>-9.3498176067974784E-3</v>
      </c>
      <c r="DE369" s="41">
        <f t="shared" si="322"/>
        <v>-7.3919602865858844E-2</v>
      </c>
      <c r="DF369" s="41">
        <f t="shared" si="323"/>
        <v>3.1523915573689616E-2</v>
      </c>
      <c r="DG369" s="41">
        <f t="shared" si="324"/>
        <v>-8.1311859306548891E-4</v>
      </c>
      <c r="DH369" s="41"/>
    </row>
    <row r="370" spans="1:112">
      <c r="A370" s="43">
        <v>42384</v>
      </c>
      <c r="B370" s="34">
        <v>6.07</v>
      </c>
      <c r="C370" s="34">
        <v>7.615996</v>
      </c>
      <c r="D370" s="34"/>
      <c r="E370" s="34">
        <v>11.44</v>
      </c>
      <c r="F370" s="34">
        <v>256.39999399999999</v>
      </c>
      <c r="G370" s="34">
        <v>48.612988000000001</v>
      </c>
      <c r="H370" s="34">
        <v>10.692826</v>
      </c>
      <c r="I370" s="34">
        <v>11.37</v>
      </c>
      <c r="J370" s="34">
        <v>411.63815299999999</v>
      </c>
      <c r="K370" s="34">
        <v>0.67500000000000004</v>
      </c>
      <c r="L370" s="34">
        <v>82.589995999999999</v>
      </c>
      <c r="M370" s="34">
        <v>25.700001</v>
      </c>
      <c r="N370" s="34">
        <v>38.021492000000002</v>
      </c>
      <c r="O370" s="34">
        <v>6.29</v>
      </c>
      <c r="P370" s="34">
        <v>27.43</v>
      </c>
      <c r="Q370" s="34">
        <v>14.45</v>
      </c>
      <c r="R370" s="34">
        <v>41.849997999999999</v>
      </c>
      <c r="S370" s="34">
        <v>73.142807000000005</v>
      </c>
      <c r="T370" s="34"/>
      <c r="U370" s="34"/>
      <c r="V370" s="34">
        <v>4.9464629999999996</v>
      </c>
      <c r="W370" s="34">
        <v>35.479999999999997</v>
      </c>
      <c r="X370" s="34">
        <v>31.860001</v>
      </c>
      <c r="Y370" s="34">
        <v>12.151593999999999</v>
      </c>
      <c r="Z370" s="34">
        <v>31.955368</v>
      </c>
      <c r="AA370" s="34">
        <v>77.207581000000005</v>
      </c>
      <c r="AB370" s="34">
        <v>36.187046000000002</v>
      </c>
      <c r="AC370" s="34">
        <v>10.56</v>
      </c>
      <c r="AD370" s="34">
        <v>51.080002</v>
      </c>
      <c r="AE370" s="34">
        <v>24.449141000000001</v>
      </c>
      <c r="AF370" s="34">
        <v>6.04</v>
      </c>
      <c r="AG370" s="34">
        <v>143.15000900000001</v>
      </c>
      <c r="AH370" s="34">
        <v>41.705832999999998</v>
      </c>
      <c r="AI370" s="34">
        <v>78.552566999999996</v>
      </c>
      <c r="AJ370" s="34">
        <v>10.023419000000001</v>
      </c>
      <c r="AK370" s="34">
        <v>19.23</v>
      </c>
      <c r="AL370" s="34">
        <v>1.1599999999999999</v>
      </c>
      <c r="AM370" s="34">
        <v>29.775551</v>
      </c>
      <c r="AN370" s="34">
        <v>19.5</v>
      </c>
      <c r="AO370" s="34">
        <v>63.630001</v>
      </c>
      <c r="AP370" s="34">
        <v>6.97</v>
      </c>
      <c r="AQ370" s="34">
        <v>11.37</v>
      </c>
      <c r="AR370" s="34">
        <v>5.18</v>
      </c>
      <c r="AS370" s="34">
        <v>49.472079999999998</v>
      </c>
      <c r="AT370" s="34">
        <v>11.172986999999999</v>
      </c>
      <c r="AU370" s="34">
        <v>17.860001</v>
      </c>
      <c r="AV370" s="34">
        <v>15.678195000000001</v>
      </c>
      <c r="AW370" s="34">
        <v>26.533674000000001</v>
      </c>
      <c r="AX370" s="34">
        <v>18.620000999999998</v>
      </c>
      <c r="AY370" s="34">
        <v>14.59</v>
      </c>
      <c r="AZ370" s="34">
        <v>59.360000999999997</v>
      </c>
      <c r="BA370" s="34">
        <v>38.060001</v>
      </c>
      <c r="BB370" s="34">
        <v>31.456211</v>
      </c>
      <c r="BC370" s="34">
        <v>24.001836999999998</v>
      </c>
      <c r="BD370" s="34"/>
      <c r="BE370" s="38"/>
      <c r="BF370" s="41">
        <f t="shared" si="275"/>
        <v>1.159913584335194E-2</v>
      </c>
      <c r="BG370" s="41">
        <f t="shared" si="276"/>
        <v>1.5091251302293376E-2</v>
      </c>
      <c r="BH370" s="41"/>
      <c r="BI370" s="41">
        <f t="shared" si="277"/>
        <v>-1.9048194970694588E-2</v>
      </c>
      <c r="BJ370" s="41">
        <f t="shared" si="278"/>
        <v>6.2597661736301302E-3</v>
      </c>
      <c r="BK370" s="41">
        <f t="shared" si="279"/>
        <v>-2.475817493952794E-3</v>
      </c>
      <c r="BL370" s="41">
        <f t="shared" si="280"/>
        <v>-1.8433766171108052E-2</v>
      </c>
      <c r="BM370" s="41">
        <f t="shared" si="281"/>
        <v>-7.0114222378039777E-3</v>
      </c>
      <c r="BN370" s="41">
        <f t="shared" si="282"/>
        <v>2.5477688500365248E-3</v>
      </c>
      <c r="BO370" s="41">
        <f t="shared" si="283"/>
        <v>-3.6367644170874715E-2</v>
      </c>
      <c r="BP370" s="41">
        <f t="shared" si="284"/>
        <v>2.327388274397707E-2</v>
      </c>
      <c r="BQ370" s="41">
        <f t="shared" si="285"/>
        <v>1.2529607926541496E-2</v>
      </c>
      <c r="BR370" s="41">
        <f t="shared" si="286"/>
        <v>-7.1332384934156166E-3</v>
      </c>
      <c r="BS370" s="41">
        <f t="shared" si="287"/>
        <v>1.5910902322419035E-3</v>
      </c>
      <c r="BT370" s="41">
        <f t="shared" si="288"/>
        <v>5.850108092014728E-3</v>
      </c>
      <c r="BU370" s="41">
        <f t="shared" si="289"/>
        <v>-2.7643417741499356E-3</v>
      </c>
      <c r="BV370" s="41">
        <f t="shared" si="290"/>
        <v>3.4519665493078437E-2</v>
      </c>
      <c r="BW370" s="41">
        <f t="shared" si="291"/>
        <v>-4.6382416132980343E-3</v>
      </c>
      <c r="BX370" s="41"/>
      <c r="BY370" s="41"/>
      <c r="BZ370" s="41">
        <f t="shared" si="292"/>
        <v>5.0204081965790577E-2</v>
      </c>
      <c r="CA370" s="41">
        <f t="shared" si="293"/>
        <v>-1.1489519855222454E-2</v>
      </c>
      <c r="CB370" s="41">
        <f t="shared" si="294"/>
        <v>3.1436994902863838E-3</v>
      </c>
      <c r="CC370" s="41">
        <f t="shared" si="295"/>
        <v>-5.6157268036685967E-3</v>
      </c>
      <c r="CD370" s="41">
        <f t="shared" si="296"/>
        <v>-1.5306918891148416E-2</v>
      </c>
      <c r="CE370" s="41">
        <f t="shared" si="297"/>
        <v>-6.9486021805915095E-3</v>
      </c>
      <c r="CF370" s="41">
        <f t="shared" si="298"/>
        <v>4.7505586754732296E-3</v>
      </c>
      <c r="CG370" s="41">
        <f t="shared" si="274"/>
        <v>1.8908126336834946E-2</v>
      </c>
      <c r="CH370" s="41">
        <f t="shared" si="299"/>
        <v>-1.1097163969209607E-2</v>
      </c>
      <c r="CI370" s="41">
        <f t="shared" si="300"/>
        <v>-6.8599306021027333E-3</v>
      </c>
      <c r="CJ370" s="41">
        <f t="shared" si="301"/>
        <v>3.196235070295856E-2</v>
      </c>
      <c r="CK370" s="41">
        <f t="shared" si="302"/>
        <v>-9.7323948011828788E-3</v>
      </c>
      <c r="CL370" s="41">
        <f t="shared" si="303"/>
        <v>1.3200868789697885E-3</v>
      </c>
      <c r="CM370" s="41">
        <f t="shared" si="304"/>
        <v>-7.5685679516898476E-3</v>
      </c>
      <c r="CN370" s="41">
        <f t="shared" si="326"/>
        <v>3.5489864011062633E-2</v>
      </c>
      <c r="CO370" s="41">
        <f t="shared" si="306"/>
        <v>-7.7699952623433077E-3</v>
      </c>
      <c r="CP370" s="41">
        <f t="shared" si="307"/>
        <v>-6.6691374498672282E-2</v>
      </c>
      <c r="CQ370" s="41">
        <f t="shared" si="308"/>
        <v>9.2457475335914346E-4</v>
      </c>
      <c r="CR370" s="41">
        <f t="shared" si="309"/>
        <v>-5.1151006667704887E-3</v>
      </c>
      <c r="CS370" s="41">
        <f t="shared" si="310"/>
        <v>-1.2564474717157775E-3</v>
      </c>
      <c r="CT370" s="41">
        <f t="shared" si="311"/>
        <v>7.1994551428543286E-3</v>
      </c>
      <c r="CU370" s="41">
        <f t="shared" si="312"/>
        <v>1.4172070678376079E-2</v>
      </c>
      <c r="CV370" s="41">
        <f t="shared" si="313"/>
        <v>-1.9286409064057082E-3</v>
      </c>
      <c r="CW370" s="41">
        <f t="shared" si="314"/>
        <v>2.1159598088590147E-2</v>
      </c>
      <c r="CX370" s="41">
        <f t="shared" si="315"/>
        <v>-1.6805902268706807E-3</v>
      </c>
      <c r="CY370" s="41">
        <f t="shared" si="316"/>
        <v>3.185718773912951E-2</v>
      </c>
      <c r="CZ370" s="41">
        <f t="shared" si="317"/>
        <v>-1.7741450224909788E-2</v>
      </c>
      <c r="DA370" s="41">
        <f t="shared" si="318"/>
        <v>2.2291358550937689E-2</v>
      </c>
      <c r="DB370" s="41">
        <f t="shared" si="319"/>
        <v>-1.2807004672967172E-2</v>
      </c>
      <c r="DC370" s="41">
        <f t="shared" si="320"/>
        <v>-1.1584456637632195E-2</v>
      </c>
      <c r="DD370" s="41">
        <f t="shared" si="321"/>
        <v>1.3739542741179099E-2</v>
      </c>
      <c r="DE370" s="41">
        <f t="shared" si="322"/>
        <v>-9.1576996091480983E-2</v>
      </c>
      <c r="DF370" s="41">
        <f t="shared" si="323"/>
        <v>2.2141589193698124E-3</v>
      </c>
      <c r="DG370" s="41">
        <f t="shared" si="324"/>
        <v>1.0517818002789279E-2</v>
      </c>
      <c r="DH370" s="41"/>
    </row>
    <row r="371" spans="1:112">
      <c r="A371" s="43">
        <v>42388</v>
      </c>
      <c r="B371" s="34">
        <v>5.75</v>
      </c>
      <c r="C371" s="34">
        <v>7.4482410000000003</v>
      </c>
      <c r="D371" s="34"/>
      <c r="E371" s="34">
        <v>11.24</v>
      </c>
      <c r="F371" s="34">
        <v>254.800003</v>
      </c>
      <c r="G371" s="34">
        <v>47.407851999999998</v>
      </c>
      <c r="H371" s="34">
        <v>10.941497999999999</v>
      </c>
      <c r="I371" s="34">
        <v>11.01</v>
      </c>
      <c r="J371" s="34">
        <v>410.59072900000001</v>
      </c>
      <c r="K371" s="34">
        <v>0.66200000000000003</v>
      </c>
      <c r="L371" s="34">
        <v>81.300003000000004</v>
      </c>
      <c r="M371" s="34">
        <v>25.65</v>
      </c>
      <c r="N371" s="34">
        <v>37.937018999999999</v>
      </c>
      <c r="O371" s="34">
        <v>6.29</v>
      </c>
      <c r="P371" s="34">
        <v>27.4</v>
      </c>
      <c r="Q371" s="34">
        <v>13.52</v>
      </c>
      <c r="R371" s="34">
        <v>42.98</v>
      </c>
      <c r="S371" s="34">
        <v>71.810867000000002</v>
      </c>
      <c r="T371" s="34"/>
      <c r="U371" s="34"/>
      <c r="V371" s="34">
        <v>4.9557770000000003</v>
      </c>
      <c r="W371" s="34">
        <v>35.729999999999997</v>
      </c>
      <c r="X371" s="34">
        <v>32.330002</v>
      </c>
      <c r="Y371" s="34">
        <v>12.161369000000001</v>
      </c>
      <c r="Z371" s="34">
        <v>31.788273</v>
      </c>
      <c r="AA371" s="34">
        <v>77.018448000000006</v>
      </c>
      <c r="AB371" s="34">
        <v>36.034599</v>
      </c>
      <c r="AC371" s="34">
        <v>10.029999999999999</v>
      </c>
      <c r="AD371" s="34">
        <v>50.060001</v>
      </c>
      <c r="AE371" s="34">
        <v>24.374344000000001</v>
      </c>
      <c r="AF371" s="34">
        <v>6.07</v>
      </c>
      <c r="AG371" s="34">
        <v>141.75</v>
      </c>
      <c r="AH371" s="34">
        <v>40.550395999999999</v>
      </c>
      <c r="AI371" s="34">
        <v>78.327545000000001</v>
      </c>
      <c r="AJ371" s="34">
        <v>9.9918309999999995</v>
      </c>
      <c r="AK371" s="34">
        <v>18.329999999999998</v>
      </c>
      <c r="AL371" s="34">
        <v>1.2</v>
      </c>
      <c r="AM371" s="34">
        <v>29.151979000000001</v>
      </c>
      <c r="AN371" s="34">
        <v>18.700001</v>
      </c>
      <c r="AO371" s="34">
        <v>63.369999</v>
      </c>
      <c r="AP371" s="34">
        <v>6.99</v>
      </c>
      <c r="AQ371" s="34">
        <v>13.05</v>
      </c>
      <c r="AR371" s="34">
        <v>5.15</v>
      </c>
      <c r="AS371" s="34">
        <v>51.198421000000003</v>
      </c>
      <c r="AT371" s="34">
        <v>11.097813</v>
      </c>
      <c r="AU371" s="34">
        <v>17.530000999999999</v>
      </c>
      <c r="AV371" s="34">
        <v>15.491104</v>
      </c>
      <c r="AW371" s="34">
        <v>26.135248000000001</v>
      </c>
      <c r="AX371" s="34">
        <v>18.620000999999998</v>
      </c>
      <c r="AY371" s="34">
        <v>14.25</v>
      </c>
      <c r="AZ371" s="34">
        <v>58.630001</v>
      </c>
      <c r="BA371" s="34">
        <v>39.939999</v>
      </c>
      <c r="BB371" s="34">
        <v>30.999027000000002</v>
      </c>
      <c r="BC371" s="34">
        <v>23.441638999999999</v>
      </c>
      <c r="BD371" s="34"/>
      <c r="BE371" s="38"/>
      <c r="BF371" s="41">
        <f t="shared" si="275"/>
        <v>-5.4158750262147927E-2</v>
      </c>
      <c r="BG371" s="41">
        <f t="shared" si="276"/>
        <v>-2.2272875147660562E-2</v>
      </c>
      <c r="BH371" s="41"/>
      <c r="BI371" s="41">
        <f t="shared" si="277"/>
        <v>-1.763714148610673E-2</v>
      </c>
      <c r="BJ371" s="41">
        <f t="shared" si="278"/>
        <v>-6.2597661736300105E-3</v>
      </c>
      <c r="BK371" s="41">
        <f t="shared" si="279"/>
        <v>-2.5102869011446712E-2</v>
      </c>
      <c r="BL371" s="41">
        <f t="shared" si="280"/>
        <v>2.2989667007534235E-2</v>
      </c>
      <c r="BM371" s="41">
        <f t="shared" si="281"/>
        <v>-3.2174357027856079E-2</v>
      </c>
      <c r="BN371" s="41">
        <f t="shared" si="282"/>
        <v>-2.5477688500366046E-3</v>
      </c>
      <c r="BO371" s="41">
        <f t="shared" si="283"/>
        <v>-1.9447134935521665E-2</v>
      </c>
      <c r="BP371" s="41">
        <f t="shared" si="284"/>
        <v>-1.5742505936477628E-2</v>
      </c>
      <c r="BQ371" s="41">
        <f t="shared" si="285"/>
        <v>-1.9474591949007341E-3</v>
      </c>
      <c r="BR371" s="41">
        <f t="shared" si="286"/>
        <v>-2.2241888028611831E-3</v>
      </c>
      <c r="BS371" s="41">
        <f t="shared" si="287"/>
        <v>0</v>
      </c>
      <c r="BT371" s="41">
        <f t="shared" si="288"/>
        <v>-1.0942915554873771E-3</v>
      </c>
      <c r="BU371" s="41">
        <f t="shared" si="289"/>
        <v>-6.6524343943623124E-2</v>
      </c>
      <c r="BV371" s="41">
        <f t="shared" si="290"/>
        <v>2.6643142068606396E-2</v>
      </c>
      <c r="BW371" s="41">
        <f t="shared" si="291"/>
        <v>-1.8377974860378978E-2</v>
      </c>
      <c r="BX371" s="41"/>
      <c r="BY371" s="41"/>
      <c r="BZ371" s="41">
        <f t="shared" si="292"/>
        <v>1.881191073284733E-3</v>
      </c>
      <c r="CA371" s="41">
        <f t="shared" si="293"/>
        <v>7.0215145939397164E-3</v>
      </c>
      <c r="CB371" s="41">
        <f t="shared" si="294"/>
        <v>1.4644317730165999E-2</v>
      </c>
      <c r="CC371" s="41">
        <f t="shared" si="295"/>
        <v>8.0409784086701744E-4</v>
      </c>
      <c r="CD371" s="41">
        <f t="shared" si="296"/>
        <v>-5.2427310430575164E-3</v>
      </c>
      <c r="CE371" s="41">
        <f t="shared" si="297"/>
        <v>-2.4526741178368399E-3</v>
      </c>
      <c r="CF371" s="41">
        <f t="shared" si="298"/>
        <v>-4.2216492413938806E-3</v>
      </c>
      <c r="CG371" s="41">
        <f t="shared" si="274"/>
        <v>1.753526106452484E-2</v>
      </c>
      <c r="CH371" s="41">
        <f t="shared" si="299"/>
        <v>-2.0170764338948845E-2</v>
      </c>
      <c r="CI371" s="41">
        <f t="shared" si="300"/>
        <v>-3.0639786781283748E-3</v>
      </c>
      <c r="CJ371" s="41">
        <f t="shared" si="301"/>
        <v>4.9545931246833949E-3</v>
      </c>
      <c r="CK371" s="41">
        <f t="shared" si="302"/>
        <v>-9.8281518073749571E-3</v>
      </c>
      <c r="CL371" s="41">
        <f t="shared" si="303"/>
        <v>-2.8095452883301387E-2</v>
      </c>
      <c r="CM371" s="41">
        <f t="shared" si="304"/>
        <v>-2.8687148606657974E-3</v>
      </c>
      <c r="CN371" s="41">
        <f t="shared" si="326"/>
        <v>1.3008168994935202E-3</v>
      </c>
      <c r="CO371" s="41">
        <f t="shared" si="306"/>
        <v>-4.7932497749074793E-2</v>
      </c>
      <c r="CP371" s="41">
        <f t="shared" si="307"/>
        <v>3.3901551675681416E-2</v>
      </c>
      <c r="CQ371" s="41">
        <f t="shared" si="308"/>
        <v>-2.1164819812689455E-2</v>
      </c>
      <c r="CR371" s="41">
        <f t="shared" si="309"/>
        <v>-4.1890888233225752E-2</v>
      </c>
      <c r="CS371" s="41">
        <f t="shared" si="310"/>
        <v>-4.0945254054701972E-3</v>
      </c>
      <c r="CT371" s="41">
        <f t="shared" si="311"/>
        <v>2.865331473286427E-3</v>
      </c>
      <c r="CU371" s="41">
        <f t="shared" si="312"/>
        <v>0.13780982600625782</v>
      </c>
      <c r="CV371" s="41">
        <f t="shared" si="313"/>
        <v>-5.8083415957467903E-3</v>
      </c>
      <c r="CW371" s="41">
        <f t="shared" si="314"/>
        <v>3.4300221686179098E-2</v>
      </c>
      <c r="CX371" s="41">
        <f t="shared" si="315"/>
        <v>-6.7509281664389874E-3</v>
      </c>
      <c r="CY371" s="41">
        <f t="shared" si="316"/>
        <v>-1.8649875461185909E-2</v>
      </c>
      <c r="CZ371" s="41">
        <f t="shared" si="317"/>
        <v>-1.2004969822812329E-2</v>
      </c>
      <c r="DA371" s="41">
        <f t="shared" si="318"/>
        <v>-1.5129741985182349E-2</v>
      </c>
      <c r="DB371" s="41">
        <f t="shared" si="319"/>
        <v>0</v>
      </c>
      <c r="DC371" s="41">
        <f t="shared" si="320"/>
        <v>-2.3579455820034682E-2</v>
      </c>
      <c r="DD371" s="41">
        <f t="shared" si="321"/>
        <v>-1.2374087673247776E-2</v>
      </c>
      <c r="DE371" s="41">
        <f t="shared" si="322"/>
        <v>4.8214414807805646E-2</v>
      </c>
      <c r="DF371" s="41">
        <f t="shared" si="323"/>
        <v>-1.4640634828771223E-2</v>
      </c>
      <c r="DG371" s="41">
        <f t="shared" si="324"/>
        <v>-2.361648361295899E-2</v>
      </c>
      <c r="DH371" s="41"/>
    </row>
    <row r="372" spans="1:112">
      <c r="A372" s="43">
        <v>42389</v>
      </c>
      <c r="B372" s="34">
        <v>6.18</v>
      </c>
      <c r="C372" s="34">
        <v>7.5220520000000004</v>
      </c>
      <c r="D372" s="34"/>
      <c r="E372" s="34">
        <v>10.72</v>
      </c>
      <c r="F372" s="34">
        <v>252</v>
      </c>
      <c r="G372" s="34">
        <v>46.619888000000003</v>
      </c>
      <c r="H372" s="34">
        <v>10.921602999999999</v>
      </c>
      <c r="I372" s="34">
        <v>10.72</v>
      </c>
      <c r="J372" s="34">
        <v>410.59072900000001</v>
      </c>
      <c r="K372" s="34">
        <v>0.62</v>
      </c>
      <c r="L372" s="34">
        <v>80.489998</v>
      </c>
      <c r="M372" s="34">
        <v>25.09</v>
      </c>
      <c r="N372" s="34">
        <v>37.655448999999997</v>
      </c>
      <c r="O372" s="34">
        <v>6.28</v>
      </c>
      <c r="P372" s="34">
        <v>29.26</v>
      </c>
      <c r="Q372" s="34">
        <v>13.77</v>
      </c>
      <c r="R372" s="34">
        <v>41.150002000000001</v>
      </c>
      <c r="S372" s="34">
        <v>71.508574999999993</v>
      </c>
      <c r="T372" s="34"/>
      <c r="U372" s="34"/>
      <c r="V372" s="34">
        <v>5.0768769999999996</v>
      </c>
      <c r="W372" s="34">
        <v>36.080002</v>
      </c>
      <c r="X372" s="34">
        <v>31.58</v>
      </c>
      <c r="Y372" s="34">
        <v>11.985403</v>
      </c>
      <c r="Z372" s="34">
        <v>31.002966000000001</v>
      </c>
      <c r="AA372" s="34">
        <v>78.429749000000001</v>
      </c>
      <c r="AB372" s="34">
        <v>36.349018000000001</v>
      </c>
      <c r="AC372" s="34">
        <v>9.57</v>
      </c>
      <c r="AD372" s="34">
        <v>48.080002</v>
      </c>
      <c r="AE372" s="34">
        <v>24.149956</v>
      </c>
      <c r="AF372" s="34">
        <v>6.2</v>
      </c>
      <c r="AG372" s="34">
        <v>140.699997</v>
      </c>
      <c r="AH372" s="34">
        <v>40.376170999999999</v>
      </c>
      <c r="AI372" s="34">
        <v>78.758010999999996</v>
      </c>
      <c r="AJ372" s="34">
        <v>9.8942809999999994</v>
      </c>
      <c r="AK372" s="34">
        <v>18.52</v>
      </c>
      <c r="AL372" s="34">
        <v>1.1060000000000001</v>
      </c>
      <c r="AM372" s="34">
        <v>29.069445000000002</v>
      </c>
      <c r="AN372" s="34">
        <v>18.5</v>
      </c>
      <c r="AO372" s="34">
        <v>62.73</v>
      </c>
      <c r="AP372" s="34">
        <v>6.82</v>
      </c>
      <c r="AQ372" s="34">
        <v>13.02</v>
      </c>
      <c r="AR372" s="34">
        <v>5</v>
      </c>
      <c r="AS372" s="34">
        <v>49.176132000000003</v>
      </c>
      <c r="AT372" s="34">
        <v>11.003843</v>
      </c>
      <c r="AU372" s="34">
        <v>16.879999000000002</v>
      </c>
      <c r="AV372" s="34">
        <v>15.528522000000001</v>
      </c>
      <c r="AW372" s="34">
        <v>26.033519999999999</v>
      </c>
      <c r="AX372" s="34">
        <v>18.5</v>
      </c>
      <c r="AY372" s="34">
        <v>13.87</v>
      </c>
      <c r="AZ372" s="34">
        <v>58.060001</v>
      </c>
      <c r="BA372" s="34">
        <v>39.330002</v>
      </c>
      <c r="BB372" s="34">
        <v>29.806374000000002</v>
      </c>
      <c r="BC372" s="34">
        <v>23.615492</v>
      </c>
      <c r="BD372" s="34"/>
      <c r="BE372" s="38"/>
      <c r="BF372" s="41">
        <f t="shared" si="275"/>
        <v>7.2118416660340384E-2</v>
      </c>
      <c r="BG372" s="41">
        <f t="shared" si="276"/>
        <v>9.8610759481065346E-3</v>
      </c>
      <c r="BH372" s="41"/>
      <c r="BI372" s="41">
        <f t="shared" si="277"/>
        <v>-4.7367688822889047E-2</v>
      </c>
      <c r="BJ372" s="41">
        <f t="shared" si="278"/>
        <v>-1.1049847960525282E-2</v>
      </c>
      <c r="BK372" s="41">
        <f t="shared" si="279"/>
        <v>-1.6760637788036454E-2</v>
      </c>
      <c r="BL372" s="41">
        <f t="shared" si="280"/>
        <v>-1.8199619067261702E-3</v>
      </c>
      <c r="BM372" s="41">
        <f t="shared" si="281"/>
        <v>-2.6692795091932609E-2</v>
      </c>
      <c r="BN372" s="41">
        <f t="shared" si="282"/>
        <v>0</v>
      </c>
      <c r="BO372" s="41">
        <f t="shared" si="283"/>
        <v>-6.5546077897870994E-2</v>
      </c>
      <c r="BP372" s="41">
        <f t="shared" si="284"/>
        <v>-1.0013125196298335E-2</v>
      </c>
      <c r="BQ372" s="41">
        <f t="shared" si="285"/>
        <v>-2.2074211238447553E-2</v>
      </c>
      <c r="BR372" s="41">
        <f t="shared" si="286"/>
        <v>-7.4497184619049034E-3</v>
      </c>
      <c r="BS372" s="41">
        <f t="shared" si="287"/>
        <v>-1.5910902322418517E-3</v>
      </c>
      <c r="BT372" s="41">
        <f t="shared" si="288"/>
        <v>6.5678382197953744E-2</v>
      </c>
      <c r="BU372" s="41">
        <f t="shared" si="289"/>
        <v>1.8322242125745347E-2</v>
      </c>
      <c r="BV372" s="41">
        <f t="shared" si="290"/>
        <v>-4.3510915488613522E-2</v>
      </c>
      <c r="BW372" s="41">
        <f t="shared" si="291"/>
        <v>-4.2184429978495488E-3</v>
      </c>
      <c r="BX372" s="41"/>
      <c r="BY372" s="41"/>
      <c r="BZ372" s="41">
        <f t="shared" si="292"/>
        <v>2.4142341976068207E-2</v>
      </c>
      <c r="CA372" s="41">
        <f t="shared" si="293"/>
        <v>9.7480785914755771E-3</v>
      </c>
      <c r="CB372" s="41">
        <f t="shared" si="294"/>
        <v>-2.3471644771891481E-2</v>
      </c>
      <c r="CC372" s="41">
        <f t="shared" si="295"/>
        <v>-1.4574959751891261E-2</v>
      </c>
      <c r="CD372" s="41">
        <f t="shared" si="296"/>
        <v>-2.5014570859816634E-2</v>
      </c>
      <c r="CE372" s="41">
        <f t="shared" si="297"/>
        <v>1.8158329339943217E-2</v>
      </c>
      <c r="CF372" s="41">
        <f t="shared" si="298"/>
        <v>8.6876282393841819E-3</v>
      </c>
      <c r="CG372" s="41">
        <f t="shared" si="274"/>
        <v>-3.1155167779795462E-2</v>
      </c>
      <c r="CH372" s="41">
        <f t="shared" si="299"/>
        <v>-4.0355974155367694E-2</v>
      </c>
      <c r="CI372" s="41">
        <f t="shared" si="300"/>
        <v>-9.2485455504894305E-3</v>
      </c>
      <c r="CJ372" s="41">
        <f t="shared" si="301"/>
        <v>2.1190686979639054E-2</v>
      </c>
      <c r="CK372" s="41">
        <f t="shared" si="302"/>
        <v>-7.4349998094799764E-3</v>
      </c>
      <c r="CL372" s="41">
        <f t="shared" si="303"/>
        <v>-4.3057620168550697E-3</v>
      </c>
      <c r="CM372" s="41">
        <f t="shared" si="304"/>
        <v>5.4806703872703946E-3</v>
      </c>
      <c r="CN372" s="41">
        <f t="shared" si="326"/>
        <v>-4.6428324110708315E-4</v>
      </c>
      <c r="CO372" s="41">
        <f t="shared" si="306"/>
        <v>1.0312167366419735E-2</v>
      </c>
      <c r="CP372" s="41">
        <f t="shared" si="307"/>
        <v>-8.1571653693811488E-2</v>
      </c>
      <c r="CQ372" s="41">
        <f t="shared" si="308"/>
        <v>-2.8351781737813624E-3</v>
      </c>
      <c r="CR372" s="41">
        <f t="shared" si="309"/>
        <v>-1.075284525219624E-2</v>
      </c>
      <c r="CS372" s="41">
        <f t="shared" si="310"/>
        <v>-1.0150745446435957E-2</v>
      </c>
      <c r="CT372" s="41">
        <f t="shared" si="311"/>
        <v>-2.4621084390348168E-2</v>
      </c>
      <c r="CU372" s="41">
        <f t="shared" si="312"/>
        <v>-2.3014969882792745E-3</v>
      </c>
      <c r="CV372" s="41">
        <f t="shared" si="313"/>
        <v>-2.9558802241544505E-2</v>
      </c>
      <c r="CW372" s="41">
        <f t="shared" si="314"/>
        <v>-4.030030788883579E-2</v>
      </c>
      <c r="CX372" s="41">
        <f t="shared" si="315"/>
        <v>-8.5034864574178009E-3</v>
      </c>
      <c r="CY372" s="41">
        <f t="shared" si="316"/>
        <v>-3.7784326052103759E-2</v>
      </c>
      <c r="CZ372" s="41">
        <f t="shared" si="317"/>
        <v>2.4125383167929392E-3</v>
      </c>
      <c r="DA372" s="41">
        <f t="shared" si="318"/>
        <v>-3.8999628642851832E-3</v>
      </c>
      <c r="DB372" s="41">
        <f t="shared" si="319"/>
        <v>-6.4655934703331044E-3</v>
      </c>
      <c r="DC372" s="41">
        <f t="shared" si="320"/>
        <v>-2.7028672387919374E-2</v>
      </c>
      <c r="DD372" s="41">
        <f t="shared" si="321"/>
        <v>-9.7695522121926878E-3</v>
      </c>
      <c r="DE372" s="41">
        <f t="shared" si="322"/>
        <v>-1.5390665654628507E-2</v>
      </c>
      <c r="DF372" s="41">
        <f t="shared" si="323"/>
        <v>-3.9233553638742959E-2</v>
      </c>
      <c r="DG372" s="41">
        <f t="shared" si="324"/>
        <v>7.3890518741028385E-3</v>
      </c>
      <c r="DH372" s="41"/>
    </row>
    <row r="373" spans="1:112">
      <c r="A373" s="43">
        <v>42390</v>
      </c>
      <c r="B373" s="34">
        <v>6.24</v>
      </c>
      <c r="C373" s="34">
        <v>7.3811400000000003</v>
      </c>
      <c r="D373" s="34"/>
      <c r="E373" s="34">
        <v>11.95</v>
      </c>
      <c r="F373" s="34">
        <v>250.800003</v>
      </c>
      <c r="G373" s="34">
        <v>47.037052000000003</v>
      </c>
      <c r="H373" s="34">
        <v>11.060858</v>
      </c>
      <c r="I373" s="34">
        <v>11.21</v>
      </c>
      <c r="J373" s="34">
        <v>293.27908300000001</v>
      </c>
      <c r="K373" s="34">
        <v>0.57999999999999996</v>
      </c>
      <c r="L373" s="34">
        <v>76.5</v>
      </c>
      <c r="M373" s="34">
        <v>25.389999</v>
      </c>
      <c r="N373" s="34">
        <v>37.233097000000001</v>
      </c>
      <c r="O373" s="34">
        <v>6.91</v>
      </c>
      <c r="P373" s="34">
        <v>29.209999</v>
      </c>
      <c r="Q373" s="34">
        <v>14.21</v>
      </c>
      <c r="R373" s="34">
        <v>41.009998000000003</v>
      </c>
      <c r="S373" s="34">
        <v>70.469481999999999</v>
      </c>
      <c r="T373" s="34"/>
      <c r="U373" s="34"/>
      <c r="V373" s="34">
        <v>5.25387</v>
      </c>
      <c r="W373" s="34">
        <v>36.060001</v>
      </c>
      <c r="X373" s="34">
        <v>35.360000999999997</v>
      </c>
      <c r="Y373" s="34">
        <v>11.887643000000001</v>
      </c>
      <c r="Z373" s="34">
        <v>31.328789</v>
      </c>
      <c r="AA373" s="34">
        <v>77.629517000000007</v>
      </c>
      <c r="AB373" s="34">
        <v>36.720612000000003</v>
      </c>
      <c r="AC373" s="34">
        <v>9.59</v>
      </c>
      <c r="AD373" s="34">
        <v>51.09</v>
      </c>
      <c r="AE373" s="34">
        <v>24.093857</v>
      </c>
      <c r="AF373" s="34">
        <v>6.04</v>
      </c>
      <c r="AG373" s="34">
        <v>140.699997</v>
      </c>
      <c r="AH373" s="34">
        <v>40.724628000000003</v>
      </c>
      <c r="AI373" s="34">
        <v>78.562340000000006</v>
      </c>
      <c r="AJ373" s="34">
        <v>9.8942809999999994</v>
      </c>
      <c r="AK373" s="34">
        <v>19.239999999999998</v>
      </c>
      <c r="AL373" s="34">
        <v>1.1220000000000001</v>
      </c>
      <c r="AM373" s="34">
        <v>29.36289</v>
      </c>
      <c r="AN373" s="34">
        <v>18.099997999999999</v>
      </c>
      <c r="AO373" s="34">
        <v>62.369999</v>
      </c>
      <c r="AP373" s="34">
        <v>6.78</v>
      </c>
      <c r="AQ373" s="34">
        <v>13.05</v>
      </c>
      <c r="AR373" s="34">
        <v>5.0999999999999996</v>
      </c>
      <c r="AS373" s="34">
        <v>48.830863999999998</v>
      </c>
      <c r="AT373" s="34">
        <v>11.210575</v>
      </c>
      <c r="AU373" s="34">
        <v>16.790001</v>
      </c>
      <c r="AV373" s="34">
        <v>15.837221</v>
      </c>
      <c r="AW373" s="34">
        <v>26.203061999999999</v>
      </c>
      <c r="AX373" s="34">
        <v>18.450001</v>
      </c>
      <c r="AY373" s="34">
        <v>14.14</v>
      </c>
      <c r="AZ373" s="34">
        <v>59.009998000000003</v>
      </c>
      <c r="BA373" s="34">
        <v>40.290000999999997</v>
      </c>
      <c r="BB373" s="34">
        <v>30.502089000000002</v>
      </c>
      <c r="BC373" s="34">
        <v>23.441638999999999</v>
      </c>
      <c r="BD373" s="34"/>
      <c r="BE373" s="38"/>
      <c r="BF373" s="41">
        <f t="shared" si="275"/>
        <v>9.6619109117368901E-3</v>
      </c>
      <c r="BG373" s="41">
        <f t="shared" si="276"/>
        <v>-1.8910874851692194E-2</v>
      </c>
      <c r="BH373" s="41"/>
      <c r="BI373" s="41">
        <f t="shared" si="277"/>
        <v>0.10862012273486359</v>
      </c>
      <c r="BJ373" s="41">
        <f t="shared" si="278"/>
        <v>-4.7732667909351932E-3</v>
      </c>
      <c r="BK373" s="41">
        <f t="shared" si="279"/>
        <v>8.9084003561705465E-3</v>
      </c>
      <c r="BL373" s="41">
        <f t="shared" si="280"/>
        <v>1.2669815523545649E-2</v>
      </c>
      <c r="BM373" s="41">
        <f t="shared" si="281"/>
        <v>4.4695081441412543E-2</v>
      </c>
      <c r="BN373" s="41">
        <f t="shared" si="282"/>
        <v>-0.33647226779580908</v>
      </c>
      <c r="BO373" s="41">
        <f t="shared" si="283"/>
        <v>-6.6691374498672282E-2</v>
      </c>
      <c r="BP373" s="41">
        <f t="shared" si="284"/>
        <v>-5.0842187425344805E-2</v>
      </c>
      <c r="BQ373" s="41">
        <f t="shared" si="285"/>
        <v>1.1885995952670529E-2</v>
      </c>
      <c r="BR373" s="41">
        <f t="shared" si="286"/>
        <v>-1.1279601501591852E-2</v>
      </c>
      <c r="BS373" s="41">
        <f t="shared" si="287"/>
        <v>9.5599657299471147E-2</v>
      </c>
      <c r="BT373" s="41">
        <f t="shared" si="288"/>
        <v>-1.7103134271803583E-3</v>
      </c>
      <c r="BU373" s="41">
        <f t="shared" si="289"/>
        <v>3.1453629368445778E-2</v>
      </c>
      <c r="BV373" s="41">
        <f t="shared" si="290"/>
        <v>-3.4080850903770795E-3</v>
      </c>
      <c r="BW373" s="41">
        <f t="shared" si="291"/>
        <v>-1.4637635912605949E-2</v>
      </c>
      <c r="BX373" s="41"/>
      <c r="BY373" s="41"/>
      <c r="BZ373" s="41">
        <f t="shared" si="292"/>
        <v>3.426863913819353E-2</v>
      </c>
      <c r="CA373" s="41">
        <f t="shared" si="293"/>
        <v>-5.5450512006460838E-4</v>
      </c>
      <c r="CB373" s="41">
        <f t="shared" si="294"/>
        <v>0.11305725722248915</v>
      </c>
      <c r="CC373" s="41">
        <f t="shared" si="295"/>
        <v>-8.190035444219923E-3</v>
      </c>
      <c r="CD373" s="41">
        <f t="shared" si="296"/>
        <v>1.0454573841146632E-2</v>
      </c>
      <c r="CE373" s="41">
        <f t="shared" si="297"/>
        <v>-1.0255578336676121E-2</v>
      </c>
      <c r="CF373" s="41">
        <f t="shared" si="298"/>
        <v>1.0171043796129915E-2</v>
      </c>
      <c r="CG373" s="41">
        <f t="shared" si="274"/>
        <v>1.3619906715270686E-2</v>
      </c>
      <c r="CH373" s="41">
        <f t="shared" si="299"/>
        <v>6.0722451518417646E-2</v>
      </c>
      <c r="CI373" s="41">
        <f t="shared" si="300"/>
        <v>-2.325646411277586E-3</v>
      </c>
      <c r="CJ373" s="41">
        <f t="shared" si="301"/>
        <v>-2.614528010432236E-2</v>
      </c>
      <c r="CK373" s="41">
        <f t="shared" si="302"/>
        <v>0</v>
      </c>
      <c r="CL373" s="41">
        <f t="shared" si="303"/>
        <v>8.5932357898698217E-3</v>
      </c>
      <c r="CM373" s="41">
        <f t="shared" si="304"/>
        <v>-2.4875497627058715E-3</v>
      </c>
      <c r="CN373" s="41">
        <f t="shared" si="326"/>
        <v>1.3927028411311654E-3</v>
      </c>
      <c r="CO373" s="41">
        <f t="shared" si="306"/>
        <v>3.8140216019527114E-2</v>
      </c>
      <c r="CP373" s="41">
        <f t="shared" si="307"/>
        <v>1.4362904000361623E-2</v>
      </c>
      <c r="CQ373" s="41">
        <f t="shared" si="308"/>
        <v>1.0044009603320169E-2</v>
      </c>
      <c r="CR373" s="41">
        <f t="shared" si="309"/>
        <v>-2.1858904309742772E-2</v>
      </c>
      <c r="CS373" s="41">
        <f t="shared" si="310"/>
        <v>-5.7554276039700689E-3</v>
      </c>
      <c r="CT373" s="41">
        <f t="shared" si="311"/>
        <v>-5.8823699030665245E-3</v>
      </c>
      <c r="CU373" s="41">
        <f t="shared" si="312"/>
        <v>2.301496988279389E-3</v>
      </c>
      <c r="CV373" s="41">
        <f t="shared" si="313"/>
        <v>1.980262729617973E-2</v>
      </c>
      <c r="CW373" s="41">
        <f t="shared" si="314"/>
        <v>-7.0458118797386464E-3</v>
      </c>
      <c r="CX373" s="41">
        <f t="shared" si="315"/>
        <v>1.8612953835090797E-2</v>
      </c>
      <c r="CY373" s="41">
        <f t="shared" si="316"/>
        <v>-5.3458992773940273E-3</v>
      </c>
      <c r="CZ373" s="41">
        <f t="shared" si="317"/>
        <v>1.9684467081246586E-2</v>
      </c>
      <c r="DA373" s="41">
        <f t="shared" si="318"/>
        <v>6.4913357209471396E-3</v>
      </c>
      <c r="DB373" s="41">
        <f t="shared" si="319"/>
        <v>-2.7063073972024209E-3</v>
      </c>
      <c r="DC373" s="41">
        <f t="shared" si="320"/>
        <v>1.9279426141686529E-2</v>
      </c>
      <c r="DD373" s="41">
        <f t="shared" si="321"/>
        <v>1.6229911356470696E-2</v>
      </c>
      <c r="DE373" s="41">
        <f t="shared" si="322"/>
        <v>2.411568672782622E-2</v>
      </c>
      <c r="DF373" s="41">
        <f t="shared" si="323"/>
        <v>2.307290981414439E-2</v>
      </c>
      <c r="DG373" s="41">
        <f t="shared" si="324"/>
        <v>-7.3890518741027787E-3</v>
      </c>
      <c r="DH373" s="41"/>
    </row>
    <row r="374" spans="1:112">
      <c r="A374" s="43">
        <v>42391</v>
      </c>
      <c r="B374" s="34">
        <v>6.42</v>
      </c>
      <c r="C374" s="34">
        <v>7.1328649999999998</v>
      </c>
      <c r="D374" s="34"/>
      <c r="E374" s="34">
        <v>13.18</v>
      </c>
      <c r="F374" s="34">
        <v>246.39999399999999</v>
      </c>
      <c r="G374" s="34">
        <v>53.924816</v>
      </c>
      <c r="H374" s="34">
        <v>11.210061</v>
      </c>
      <c r="I374" s="34">
        <v>11.25</v>
      </c>
      <c r="J374" s="34">
        <v>295.37393200000002</v>
      </c>
      <c r="K374" s="34">
        <v>0.49</v>
      </c>
      <c r="L374" s="34">
        <v>84.290001000000004</v>
      </c>
      <c r="M374" s="34">
        <v>25.889999</v>
      </c>
      <c r="N374" s="34">
        <v>37.261253000000004</v>
      </c>
      <c r="O374" s="34">
        <v>6.99</v>
      </c>
      <c r="P374" s="34">
        <v>28.139999</v>
      </c>
      <c r="Q374" s="34">
        <v>13.69</v>
      </c>
      <c r="R374" s="34">
        <v>41.299999</v>
      </c>
      <c r="S374" s="34">
        <v>70.885138999999995</v>
      </c>
      <c r="T374" s="34"/>
      <c r="U374" s="34"/>
      <c r="V374" s="34">
        <v>5.0768769999999996</v>
      </c>
      <c r="W374" s="34">
        <v>35.939999</v>
      </c>
      <c r="X374" s="34">
        <v>33.590000000000003</v>
      </c>
      <c r="Y374" s="34">
        <v>11.848538</v>
      </c>
      <c r="Z374" s="34">
        <v>31.253601</v>
      </c>
      <c r="AA374" s="34">
        <v>77.273055999999997</v>
      </c>
      <c r="AB374" s="34">
        <v>36.787300000000002</v>
      </c>
      <c r="AC374" s="34">
        <v>9.66</v>
      </c>
      <c r="AD374" s="34">
        <v>51.169998</v>
      </c>
      <c r="AE374" s="34">
        <v>23.701176</v>
      </c>
      <c r="AF374" s="34">
        <v>6.11</v>
      </c>
      <c r="AG374" s="34">
        <v>140.35000600000001</v>
      </c>
      <c r="AH374" s="34">
        <v>39.615051000000001</v>
      </c>
      <c r="AI374" s="34">
        <v>78.640602000000001</v>
      </c>
      <c r="AJ374" s="34">
        <v>9.8942809999999994</v>
      </c>
      <c r="AK374" s="34">
        <v>19.280000999999999</v>
      </c>
      <c r="AL374" s="34">
        <v>1.01</v>
      </c>
      <c r="AM374" s="34">
        <v>29.830572</v>
      </c>
      <c r="AN374" s="34">
        <v>17.600000000000001</v>
      </c>
      <c r="AO374" s="34">
        <v>62.52</v>
      </c>
      <c r="AP374" s="34">
        <v>6.79</v>
      </c>
      <c r="AQ374" s="34">
        <v>13.02</v>
      </c>
      <c r="AR374" s="34">
        <v>5.1100000000000003</v>
      </c>
      <c r="AS374" s="34">
        <v>49.225459999999998</v>
      </c>
      <c r="AT374" s="34">
        <v>11.417308999999999</v>
      </c>
      <c r="AU374" s="34">
        <v>16.579999999999998</v>
      </c>
      <c r="AV374" s="34">
        <v>15.715611000000001</v>
      </c>
      <c r="AW374" s="34">
        <v>26.381087999999998</v>
      </c>
      <c r="AX374" s="34">
        <v>18.579999999999998</v>
      </c>
      <c r="AY374" s="34">
        <v>14.02</v>
      </c>
      <c r="AZ374" s="34">
        <v>59.790000999999997</v>
      </c>
      <c r="BA374" s="34">
        <v>40.799999</v>
      </c>
      <c r="BB374" s="34">
        <v>31.287248999999999</v>
      </c>
      <c r="BC374" s="34">
        <v>23.69276</v>
      </c>
      <c r="BD374" s="34"/>
      <c r="BE374" s="38"/>
      <c r="BF374" s="41">
        <f t="shared" si="275"/>
        <v>2.843793532053341E-2</v>
      </c>
      <c r="BG374" s="41">
        <f t="shared" si="276"/>
        <v>-3.4215121228839171E-2</v>
      </c>
      <c r="BH374" s="41"/>
      <c r="BI374" s="41">
        <f t="shared" si="277"/>
        <v>9.7969250696841453E-2</v>
      </c>
      <c r="BJ374" s="41">
        <f t="shared" si="278"/>
        <v>-1.7699613411773039E-2</v>
      </c>
      <c r="BK374" s="41">
        <f t="shared" si="279"/>
        <v>0.13665514856440528</v>
      </c>
      <c r="BL374" s="41">
        <f t="shared" si="280"/>
        <v>1.3399108700503525E-2</v>
      </c>
      <c r="BM374" s="41">
        <f t="shared" si="281"/>
        <v>3.5618915663605281E-3</v>
      </c>
      <c r="BN374" s="41">
        <f t="shared" si="282"/>
        <v>7.1174623761838156E-3</v>
      </c>
      <c r="BO374" s="41">
        <f t="shared" si="283"/>
        <v>-0.16862271243579269</v>
      </c>
      <c r="BP374" s="41">
        <f t="shared" si="284"/>
        <v>9.6972505040704149E-2</v>
      </c>
      <c r="BQ374" s="41">
        <f t="shared" si="285"/>
        <v>1.9501398807492479E-2</v>
      </c>
      <c r="BR374" s="41">
        <f t="shared" si="286"/>
        <v>7.5592313620413611E-4</v>
      </c>
      <c r="BS374" s="41">
        <f t="shared" si="287"/>
        <v>1.1510918466140272E-2</v>
      </c>
      <c r="BT374" s="41">
        <f t="shared" si="288"/>
        <v>-3.7319066015158234E-2</v>
      </c>
      <c r="BU374" s="41">
        <f t="shared" si="289"/>
        <v>-3.7280302808651848E-2</v>
      </c>
      <c r="BV374" s="41">
        <f t="shared" si="290"/>
        <v>7.0465851185379739E-3</v>
      </c>
      <c r="BW374" s="41">
        <f t="shared" si="291"/>
        <v>5.8810698240431289E-3</v>
      </c>
      <c r="BX374" s="41"/>
      <c r="BY374" s="41"/>
      <c r="BZ374" s="41">
        <f t="shared" si="292"/>
        <v>-3.4268639138193654E-2</v>
      </c>
      <c r="CA374" s="41">
        <f t="shared" si="293"/>
        <v>-3.3333919754681453E-3</v>
      </c>
      <c r="CB374" s="41">
        <f t="shared" si="294"/>
        <v>-5.1352862425783727E-2</v>
      </c>
      <c r="CC374" s="41">
        <f t="shared" si="295"/>
        <v>-3.2949727995199322E-3</v>
      </c>
      <c r="CD374" s="41">
        <f t="shared" si="296"/>
        <v>-2.4028496251418717E-3</v>
      </c>
      <c r="CE374" s="41">
        <f t="shared" si="297"/>
        <v>-4.6023977821828153E-3</v>
      </c>
      <c r="CF374" s="41">
        <f t="shared" si="298"/>
        <v>1.814444635453664E-3</v>
      </c>
      <c r="CG374" s="41">
        <f t="shared" si="274"/>
        <v>4.1536923686936161E-3</v>
      </c>
      <c r="CH374" s="41">
        <f t="shared" si="299"/>
        <v>1.564600388891439E-3</v>
      </c>
      <c r="CI374" s="41">
        <f t="shared" si="300"/>
        <v>-1.6432244576268604E-2</v>
      </c>
      <c r="CJ374" s="41">
        <f t="shared" si="301"/>
        <v>1.1522761236780489E-2</v>
      </c>
      <c r="CK374" s="41">
        <f t="shared" si="302"/>
        <v>-2.4905972402236324E-3</v>
      </c>
      <c r="CL374" s="41">
        <f t="shared" si="303"/>
        <v>-2.7623898200567633E-2</v>
      </c>
      <c r="CM374" s="41">
        <f t="shared" si="304"/>
        <v>9.956811936207208E-4</v>
      </c>
      <c r="CN374" s="41">
        <f t="shared" si="326"/>
        <v>0</v>
      </c>
      <c r="CO374" s="41">
        <f t="shared" si="306"/>
        <v>2.0768958120577058E-3</v>
      </c>
      <c r="CP374" s="41">
        <f t="shared" si="307"/>
        <v>-0.10516247624733652</v>
      </c>
      <c r="CQ374" s="41">
        <f t="shared" si="308"/>
        <v>1.5802141525077237E-2</v>
      </c>
      <c r="CR374" s="41">
        <f t="shared" si="309"/>
        <v>-2.80129257304302E-2</v>
      </c>
      <c r="CS374" s="41">
        <f t="shared" si="310"/>
        <v>2.4021310485940485E-3</v>
      </c>
      <c r="CT374" s="41">
        <f t="shared" si="311"/>
        <v>1.4738396183005232E-3</v>
      </c>
      <c r="CU374" s="41">
        <f t="shared" si="312"/>
        <v>-2.3014969882792745E-3</v>
      </c>
      <c r="CV374" s="41">
        <f t="shared" si="313"/>
        <v>1.9588644853331932E-3</v>
      </c>
      <c r="CW374" s="41">
        <f t="shared" si="314"/>
        <v>8.0483973690455013E-3</v>
      </c>
      <c r="CX374" s="41">
        <f t="shared" si="315"/>
        <v>1.827300797459688E-2</v>
      </c>
      <c r="CY374" s="41">
        <f t="shared" si="316"/>
        <v>-1.2586380941560345E-2</v>
      </c>
      <c r="CZ374" s="41">
        <f t="shared" si="317"/>
        <v>-7.7083795307259159E-3</v>
      </c>
      <c r="DA374" s="41">
        <f t="shared" si="318"/>
        <v>6.7711156376051825E-3</v>
      </c>
      <c r="DB374" s="41">
        <f t="shared" si="319"/>
        <v>7.0213086986155963E-3</v>
      </c>
      <c r="DC374" s="41">
        <f t="shared" si="320"/>
        <v>-8.5227788619827369E-3</v>
      </c>
      <c r="DD374" s="41">
        <f t="shared" si="321"/>
        <v>1.3131552441501448E-2</v>
      </c>
      <c r="DE374" s="41">
        <f t="shared" si="322"/>
        <v>1.2578732877001722E-2</v>
      </c>
      <c r="DF374" s="41">
        <f t="shared" si="323"/>
        <v>2.5415461281372748E-2</v>
      </c>
      <c r="DG374" s="41">
        <f t="shared" si="324"/>
        <v>1.0655630766410242E-2</v>
      </c>
      <c r="DH374" s="41"/>
    </row>
    <row r="375" spans="1:112">
      <c r="A375" s="43">
        <v>42394</v>
      </c>
      <c r="B375" s="34">
        <v>6.38</v>
      </c>
      <c r="C375" s="34">
        <v>7.0791849999999998</v>
      </c>
      <c r="D375" s="34"/>
      <c r="E375" s="34">
        <v>12.65</v>
      </c>
      <c r="F375" s="34">
        <v>221.199997</v>
      </c>
      <c r="G375" s="34">
        <v>52.914363999999999</v>
      </c>
      <c r="H375" s="34">
        <v>10.941497999999999</v>
      </c>
      <c r="I375" s="34">
        <v>10.72</v>
      </c>
      <c r="J375" s="34">
        <v>292.23168900000002</v>
      </c>
      <c r="K375" s="34">
        <v>0.51800000000000002</v>
      </c>
      <c r="L375" s="34">
        <v>84.919998000000007</v>
      </c>
      <c r="M375" s="34">
        <v>24.93</v>
      </c>
      <c r="N375" s="34">
        <v>36.407153999999998</v>
      </c>
      <c r="O375" s="34">
        <v>6.85</v>
      </c>
      <c r="P375" s="34">
        <v>28.9</v>
      </c>
      <c r="Q375" s="34">
        <v>13.02</v>
      </c>
      <c r="R375" s="34">
        <v>40.580002</v>
      </c>
      <c r="S375" s="34">
        <v>68.835280999999995</v>
      </c>
      <c r="T375" s="34"/>
      <c r="U375" s="34"/>
      <c r="V375" s="34">
        <v>4.9185160000000003</v>
      </c>
      <c r="W375" s="34">
        <v>35.57</v>
      </c>
      <c r="X375" s="34">
        <v>34.700001</v>
      </c>
      <c r="Y375" s="34">
        <v>11.662794</v>
      </c>
      <c r="Z375" s="34">
        <v>30.226011</v>
      </c>
      <c r="AA375" s="34">
        <v>75.621689000000003</v>
      </c>
      <c r="AB375" s="34">
        <v>36.339492999999997</v>
      </c>
      <c r="AC375" s="34">
        <v>9.3699999999999992</v>
      </c>
      <c r="AD375" s="34">
        <v>49.169998</v>
      </c>
      <c r="AE375" s="34">
        <v>23.196300999999998</v>
      </c>
      <c r="AF375" s="34">
        <v>5.96</v>
      </c>
      <c r="AG375" s="34">
        <v>138.25</v>
      </c>
      <c r="AH375" s="34">
        <v>34.626475999999997</v>
      </c>
      <c r="AI375" s="34">
        <v>74.815216000000007</v>
      </c>
      <c r="AJ375" s="34">
        <v>9.8942809999999994</v>
      </c>
      <c r="AK375" s="34">
        <v>19.739999999999998</v>
      </c>
      <c r="AL375" s="34">
        <v>1.03</v>
      </c>
      <c r="AM375" s="34">
        <v>29.197828000000001</v>
      </c>
      <c r="AN375" s="34">
        <v>17.600000000000001</v>
      </c>
      <c r="AO375" s="34">
        <v>61.290000999999997</v>
      </c>
      <c r="AP375" s="34">
        <v>6.75</v>
      </c>
      <c r="AQ375" s="34">
        <v>12.59</v>
      </c>
      <c r="AR375" s="34">
        <v>4.99</v>
      </c>
      <c r="AS375" s="34">
        <v>49.620049000000002</v>
      </c>
      <c r="AT375" s="34">
        <v>11.247183</v>
      </c>
      <c r="AU375" s="34">
        <v>15.3</v>
      </c>
      <c r="AV375" s="34">
        <v>15.472395000000001</v>
      </c>
      <c r="AW375" s="34">
        <v>25.855502999999999</v>
      </c>
      <c r="AX375" s="34">
        <v>18.5</v>
      </c>
      <c r="AY375" s="34">
        <v>13.98</v>
      </c>
      <c r="AZ375" s="34">
        <v>58.470001000000003</v>
      </c>
      <c r="BA375" s="34">
        <v>43.330002</v>
      </c>
      <c r="BB375" s="34">
        <v>30.641231999999999</v>
      </c>
      <c r="BC375" s="34">
        <v>23.431978000000001</v>
      </c>
      <c r="BD375" s="34"/>
      <c r="BE375" s="38"/>
      <c r="BF375" s="41">
        <f t="shared" si="275"/>
        <v>-6.2500203451712946E-3</v>
      </c>
      <c r="BG375" s="41">
        <f t="shared" si="276"/>
        <v>-7.5541889134881027E-3</v>
      </c>
      <c r="BH375" s="41"/>
      <c r="BI375" s="41">
        <f t="shared" si="277"/>
        <v>-4.1043313900831872E-2</v>
      </c>
      <c r="BJ375" s="41">
        <f t="shared" si="278"/>
        <v>-0.10788895122292237</v>
      </c>
      <c r="BK375" s="41">
        <f t="shared" si="279"/>
        <v>-1.8915946925640897E-2</v>
      </c>
      <c r="BL375" s="41">
        <f t="shared" si="280"/>
        <v>-2.4248962317323011E-2</v>
      </c>
      <c r="BM375" s="41">
        <f t="shared" si="281"/>
        <v>-4.82569730077732E-2</v>
      </c>
      <c r="BN375" s="41">
        <f t="shared" si="282"/>
        <v>-1.0695176629487005E-2</v>
      </c>
      <c r="BO375" s="41">
        <f t="shared" si="283"/>
        <v>5.5569851154810786E-2</v>
      </c>
      <c r="BP375" s="41">
        <f t="shared" si="284"/>
        <v>7.4463674102828942E-3</v>
      </c>
      <c r="BQ375" s="41">
        <f t="shared" si="285"/>
        <v>-3.7784857603027321E-2</v>
      </c>
      <c r="BR375" s="41">
        <f t="shared" si="286"/>
        <v>-2.3188699371027435E-2</v>
      </c>
      <c r="BS375" s="41">
        <f t="shared" si="287"/>
        <v>-2.0231903971585002E-2</v>
      </c>
      <c r="BT375" s="41">
        <f t="shared" si="288"/>
        <v>2.6649578968746802E-2</v>
      </c>
      <c r="BU375" s="41">
        <f t="shared" si="289"/>
        <v>-5.0179002519934297E-2</v>
      </c>
      <c r="BV375" s="41">
        <f t="shared" si="290"/>
        <v>-1.7587092070881993E-2</v>
      </c>
      <c r="BW375" s="41">
        <f t="shared" si="291"/>
        <v>-2.9344387758107233E-2</v>
      </c>
      <c r="BX375" s="41"/>
      <c r="BY375" s="41"/>
      <c r="BZ375" s="41">
        <f t="shared" si="292"/>
        <v>-3.1689449776447401E-2</v>
      </c>
      <c r="CA375" s="41">
        <f t="shared" si="293"/>
        <v>-1.034826757089744E-2</v>
      </c>
      <c r="CB375" s="41">
        <f t="shared" si="294"/>
        <v>3.2511312147055438E-2</v>
      </c>
      <c r="CC375" s="41">
        <f t="shared" si="295"/>
        <v>-1.5800709583391474E-2</v>
      </c>
      <c r="CD375" s="41">
        <f t="shared" si="296"/>
        <v>-3.3431756470753242E-2</v>
      </c>
      <c r="CE375" s="41">
        <f t="shared" si="297"/>
        <v>-2.1602197220217875E-2</v>
      </c>
      <c r="CF375" s="41">
        <f t="shared" si="298"/>
        <v>-1.2247565613341333E-2</v>
      </c>
      <c r="CG375" s="41">
        <f t="shared" si="274"/>
        <v>7.2277031214532635E-3</v>
      </c>
      <c r="CH375" s="41">
        <f t="shared" si="299"/>
        <v>-3.986974298295938E-2</v>
      </c>
      <c r="CI375" s="41">
        <f t="shared" si="300"/>
        <v>-2.1531840857967319E-2</v>
      </c>
      <c r="CJ375" s="41">
        <f t="shared" si="301"/>
        <v>-2.4856292106245643E-2</v>
      </c>
      <c r="CK375" s="41">
        <f t="shared" si="302"/>
        <v>-1.5075705155713697E-2</v>
      </c>
      <c r="CL375" s="41">
        <f t="shared" si="303"/>
        <v>-0.13459053004972321</v>
      </c>
      <c r="CM375" s="41">
        <f t="shared" si="304"/>
        <v>-4.986684419416381E-2</v>
      </c>
      <c r="CN375" s="41">
        <f t="shared" si="326"/>
        <v>-2.7864514721016208E-4</v>
      </c>
      <c r="CO375" s="41">
        <f t="shared" si="306"/>
        <v>2.3578692955717316E-2</v>
      </c>
      <c r="CP375" s="41">
        <f t="shared" si="307"/>
        <v>1.9608471388376337E-2</v>
      </c>
      <c r="CQ375" s="41">
        <f t="shared" si="308"/>
        <v>-2.1439450723667087E-2</v>
      </c>
      <c r="CR375" s="41">
        <f t="shared" si="309"/>
        <v>0</v>
      </c>
      <c r="CS375" s="41">
        <f t="shared" si="310"/>
        <v>-1.9869791739760424E-2</v>
      </c>
      <c r="CT375" s="41">
        <f t="shared" si="311"/>
        <v>-5.9084366861662831E-3</v>
      </c>
      <c r="CU375" s="41">
        <f t="shared" si="312"/>
        <v>-3.3583788724167368E-2</v>
      </c>
      <c r="CV375" s="41">
        <f t="shared" si="313"/>
        <v>-2.3763494452185768E-2</v>
      </c>
      <c r="CW375" s="41">
        <f t="shared" si="314"/>
        <v>7.9839964415802482E-3</v>
      </c>
      <c r="CX375" s="41">
        <f t="shared" si="315"/>
        <v>-1.5012839936041932E-2</v>
      </c>
      <c r="CY375" s="41">
        <f t="shared" si="316"/>
        <v>-8.0344321308758959E-2</v>
      </c>
      <c r="CZ375" s="41">
        <f t="shared" si="317"/>
        <v>-1.5597081169915573E-2</v>
      </c>
      <c r="DA375" s="41">
        <f t="shared" si="318"/>
        <v>-2.0123929494987328E-2</v>
      </c>
      <c r="DB375" s="41">
        <f t="shared" si="319"/>
        <v>-4.3150013014132361E-3</v>
      </c>
      <c r="DC375" s="41">
        <f t="shared" si="320"/>
        <v>-2.85714480077978E-3</v>
      </c>
      <c r="DD375" s="41">
        <f t="shared" si="321"/>
        <v>-2.2324620327650903E-2</v>
      </c>
      <c r="DE375" s="41">
        <f t="shared" si="322"/>
        <v>6.0163225008901859E-2</v>
      </c>
      <c r="DF375" s="41">
        <f t="shared" si="323"/>
        <v>-2.0864081411241079E-2</v>
      </c>
      <c r="DG375" s="41">
        <f t="shared" si="324"/>
        <v>-1.1067845600900036E-2</v>
      </c>
      <c r="DH375" s="41"/>
    </row>
    <row r="376" spans="1:112">
      <c r="A376" s="43">
        <v>42395</v>
      </c>
      <c r="B376" s="34">
        <v>6.5</v>
      </c>
      <c r="C376" s="34">
        <v>6.9919529999999996</v>
      </c>
      <c r="D376" s="34"/>
      <c r="E376" s="34">
        <v>11.98</v>
      </c>
      <c r="F376" s="34">
        <v>204.800003</v>
      </c>
      <c r="G376" s="34">
        <v>51.375515</v>
      </c>
      <c r="H376" s="34">
        <v>9.6981450000000002</v>
      </c>
      <c r="I376" s="34">
        <v>11.16</v>
      </c>
      <c r="J376" s="34">
        <v>291.184235</v>
      </c>
      <c r="K376" s="34">
        <v>0.5</v>
      </c>
      <c r="L376" s="34">
        <v>83.550003000000004</v>
      </c>
      <c r="M376" s="34">
        <v>24.23</v>
      </c>
      <c r="N376" s="34">
        <v>36.294521000000003</v>
      </c>
      <c r="O376" s="34">
        <v>6.78</v>
      </c>
      <c r="P376" s="34">
        <v>28.549999</v>
      </c>
      <c r="Q376" s="34">
        <v>12.7</v>
      </c>
      <c r="R376" s="34">
        <v>39.990001999999997</v>
      </c>
      <c r="S376" s="34">
        <v>69.194252000000006</v>
      </c>
      <c r="T376" s="34"/>
      <c r="U376" s="34"/>
      <c r="V376" s="34">
        <v>5.0023520000000001</v>
      </c>
      <c r="W376" s="34">
        <v>34.979999999999997</v>
      </c>
      <c r="X376" s="34">
        <v>34.240001999999997</v>
      </c>
      <c r="Y376" s="34">
        <v>11.261977999999999</v>
      </c>
      <c r="Z376" s="34">
        <v>30.017149</v>
      </c>
      <c r="AA376" s="34">
        <v>74.574104000000005</v>
      </c>
      <c r="AB376" s="34">
        <v>36.244208999999998</v>
      </c>
      <c r="AC376" s="34">
        <v>9.61</v>
      </c>
      <c r="AD376" s="34">
        <v>49.080002</v>
      </c>
      <c r="AE376" s="34">
        <v>23.280449000000001</v>
      </c>
      <c r="AF376" s="34">
        <v>5.75</v>
      </c>
      <c r="AG376" s="34">
        <v>134.75</v>
      </c>
      <c r="AH376" s="34">
        <v>34.250503999999999</v>
      </c>
      <c r="AI376" s="34">
        <v>72.388892999999996</v>
      </c>
      <c r="AJ376" s="34">
        <v>9.6666670000000003</v>
      </c>
      <c r="AK376" s="34">
        <v>21.700001</v>
      </c>
      <c r="AL376" s="34">
        <v>1.04</v>
      </c>
      <c r="AM376" s="34">
        <v>29.170314999999999</v>
      </c>
      <c r="AN376" s="34">
        <v>17.5</v>
      </c>
      <c r="AO376" s="34">
        <v>61.119999</v>
      </c>
      <c r="AP376" s="34">
        <v>6.63</v>
      </c>
      <c r="AQ376" s="34">
        <v>12.52</v>
      </c>
      <c r="AR376" s="34">
        <v>4.9800000000000004</v>
      </c>
      <c r="AS376" s="34">
        <v>49.077488000000002</v>
      </c>
      <c r="AT376" s="34">
        <v>11.181023</v>
      </c>
      <c r="AU376" s="34">
        <v>17</v>
      </c>
      <c r="AV376" s="34">
        <v>15.640777</v>
      </c>
      <c r="AW376" s="34">
        <v>25.685955</v>
      </c>
      <c r="AX376" s="34">
        <v>18.110001</v>
      </c>
      <c r="AY376" s="34">
        <v>13.42</v>
      </c>
      <c r="AZ376" s="34">
        <v>58.389999000000003</v>
      </c>
      <c r="BA376" s="34">
        <v>40.779998999999997</v>
      </c>
      <c r="BB376" s="34">
        <v>31.098414999999999</v>
      </c>
      <c r="BC376" s="34">
        <v>23.712078000000002</v>
      </c>
      <c r="BD376" s="34"/>
      <c r="BE376" s="38"/>
      <c r="BF376" s="41">
        <f t="shared" si="275"/>
        <v>1.863407954489301E-2</v>
      </c>
      <c r="BG376" s="41">
        <f t="shared" si="276"/>
        <v>-1.2398871722590445E-2</v>
      </c>
      <c r="BH376" s="41"/>
      <c r="BI376" s="41">
        <f t="shared" si="277"/>
        <v>-5.4418622486225983E-2</v>
      </c>
      <c r="BJ376" s="41">
        <f t="shared" si="278"/>
        <v>-7.7033348272002533E-2</v>
      </c>
      <c r="BK376" s="41">
        <f t="shared" si="279"/>
        <v>-2.9513136100202418E-2</v>
      </c>
      <c r="BL376" s="41">
        <f t="shared" si="280"/>
        <v>-0.12062808621418028</v>
      </c>
      <c r="BM376" s="41">
        <f t="shared" si="281"/>
        <v>4.0224801310508797E-2</v>
      </c>
      <c r="BN376" s="41">
        <f t="shared" si="282"/>
        <v>-3.5907663207850279E-3</v>
      </c>
      <c r="BO376" s="41">
        <f t="shared" si="283"/>
        <v>-3.5367143837291358E-2</v>
      </c>
      <c r="BP376" s="41">
        <f t="shared" si="284"/>
        <v>-1.626432233543235E-2</v>
      </c>
      <c r="BQ376" s="41">
        <f t="shared" si="285"/>
        <v>-2.8480362707032129E-2</v>
      </c>
      <c r="BR376" s="41">
        <f t="shared" si="286"/>
        <v>-3.0985005534742991E-3</v>
      </c>
      <c r="BS376" s="41">
        <f t="shared" si="287"/>
        <v>-1.0271550321829685E-2</v>
      </c>
      <c r="BT376" s="41">
        <f t="shared" si="288"/>
        <v>-1.2184694042637501E-2</v>
      </c>
      <c r="BU376" s="41">
        <f t="shared" si="289"/>
        <v>-2.4884643315877638E-2</v>
      </c>
      <c r="BV376" s="41">
        <f t="shared" si="290"/>
        <v>-1.4645910811800913E-2</v>
      </c>
      <c r="BW376" s="41">
        <f t="shared" si="291"/>
        <v>5.2013768576521686E-3</v>
      </c>
      <c r="BX376" s="41"/>
      <c r="BY376" s="41"/>
      <c r="BZ376" s="41">
        <f t="shared" si="292"/>
        <v>1.6901342841023674E-2</v>
      </c>
      <c r="CA376" s="41">
        <f t="shared" si="293"/>
        <v>-1.6726116369907874E-2</v>
      </c>
      <c r="CB376" s="41">
        <f t="shared" si="294"/>
        <v>-1.3345106086502365E-2</v>
      </c>
      <c r="CC376" s="41">
        <f t="shared" si="295"/>
        <v>-3.4971501500269633E-2</v>
      </c>
      <c r="CD376" s="41">
        <f t="shared" si="296"/>
        <v>-6.9339933975689069E-3</v>
      </c>
      <c r="CE376" s="41">
        <f t="shared" si="297"/>
        <v>-1.3949817995988809E-2</v>
      </c>
      <c r="CF376" s="41">
        <f t="shared" si="298"/>
        <v>-2.6254944873015606E-3</v>
      </c>
      <c r="CG376" s="41">
        <f t="shared" si="274"/>
        <v>-7.2277031214531447E-3</v>
      </c>
      <c r="CH376" s="41">
        <f t="shared" si="299"/>
        <v>-1.8319801561325847E-3</v>
      </c>
      <c r="CI376" s="41">
        <f t="shared" si="300"/>
        <v>3.6210833135885074E-3</v>
      </c>
      <c r="CJ376" s="41">
        <f t="shared" si="301"/>
        <v>-3.5870626267999299E-2</v>
      </c>
      <c r="CK376" s="41">
        <f t="shared" si="302"/>
        <v>-2.564243061333767E-2</v>
      </c>
      <c r="CL376" s="41">
        <f t="shared" si="303"/>
        <v>-1.0917311829360997E-2</v>
      </c>
      <c r="CM376" s="41">
        <f t="shared" si="304"/>
        <v>-3.2968410732084473E-2</v>
      </c>
      <c r="CN376" s="41">
        <f t="shared" si="326"/>
        <v>0</v>
      </c>
      <c r="CO376" s="41">
        <f t="shared" si="306"/>
        <v>9.4665272624026769E-2</v>
      </c>
      <c r="CP376" s="41">
        <f t="shared" si="307"/>
        <v>9.6619109117368901E-3</v>
      </c>
      <c r="CQ376" s="41">
        <f t="shared" si="308"/>
        <v>-9.4274035881883897E-4</v>
      </c>
      <c r="CR376" s="41">
        <f t="shared" si="309"/>
        <v>-5.6980211146377786E-3</v>
      </c>
      <c r="CS376" s="41">
        <f t="shared" si="310"/>
        <v>-2.7775853165071915E-3</v>
      </c>
      <c r="CT376" s="41">
        <f t="shared" si="311"/>
        <v>-1.7937700686667318E-2</v>
      </c>
      <c r="CU376" s="41">
        <f t="shared" si="312"/>
        <v>-5.5754823843033952E-3</v>
      </c>
      <c r="CV376" s="41">
        <f t="shared" si="313"/>
        <v>-2.006018726865743E-3</v>
      </c>
      <c r="CW376" s="41">
        <f t="shared" si="314"/>
        <v>-1.0994528979416381E-2</v>
      </c>
      <c r="CX376" s="41">
        <f t="shared" si="315"/>
        <v>-5.8997310709137489E-3</v>
      </c>
      <c r="CY376" s="41">
        <f t="shared" si="316"/>
        <v>0.10536051565782635</v>
      </c>
      <c r="CZ376" s="41">
        <f t="shared" si="317"/>
        <v>1.0823945815332272E-2</v>
      </c>
      <c r="DA376" s="41">
        <f t="shared" si="318"/>
        <v>-6.5791158476738261E-3</v>
      </c>
      <c r="DB376" s="41">
        <f t="shared" si="319"/>
        <v>-2.1306404970847043E-2</v>
      </c>
      <c r="DC376" s="41">
        <f t="shared" si="320"/>
        <v>-4.0881605262128536E-2</v>
      </c>
      <c r="DD376" s="41">
        <f t="shared" si="321"/>
        <v>-1.3691941211409467E-3</v>
      </c>
      <c r="DE376" s="41">
        <f t="shared" si="322"/>
        <v>-6.065354128472944E-2</v>
      </c>
      <c r="DF376" s="41">
        <f t="shared" si="323"/>
        <v>1.4810300314902575E-2</v>
      </c>
      <c r="DG376" s="41">
        <f t="shared" si="324"/>
        <v>1.188286794395094E-2</v>
      </c>
      <c r="DH376" s="41"/>
    </row>
    <row r="377" spans="1:112">
      <c r="A377" s="43">
        <v>42396</v>
      </c>
      <c r="B377" s="34">
        <v>6.3</v>
      </c>
      <c r="C377" s="34">
        <v>7.0791849999999998</v>
      </c>
      <c r="D377" s="34"/>
      <c r="E377" s="34">
        <v>11.76</v>
      </c>
      <c r="F377" s="34">
        <v>206.39999399999999</v>
      </c>
      <c r="G377" s="34">
        <v>51.440395000000002</v>
      </c>
      <c r="H377" s="34">
        <v>9.8175070000000009</v>
      </c>
      <c r="I377" s="34">
        <v>11.36</v>
      </c>
      <c r="J377" s="34">
        <v>293.27908300000001</v>
      </c>
      <c r="K377" s="34">
        <v>0.54</v>
      </c>
      <c r="L377" s="34">
        <v>84.050003000000004</v>
      </c>
      <c r="M377" s="34">
        <v>26.950001</v>
      </c>
      <c r="N377" s="34">
        <v>36.566704000000001</v>
      </c>
      <c r="O377" s="34">
        <v>6.76</v>
      </c>
      <c r="P377" s="34">
        <v>28.139999</v>
      </c>
      <c r="Q377" s="34">
        <v>12.74</v>
      </c>
      <c r="R377" s="34">
        <v>39.82</v>
      </c>
      <c r="S377" s="34">
        <v>68.939186000000007</v>
      </c>
      <c r="T377" s="34"/>
      <c r="U377" s="34"/>
      <c r="V377" s="34">
        <v>4.8905690000000002</v>
      </c>
      <c r="W377" s="34">
        <v>35.369999</v>
      </c>
      <c r="X377" s="34">
        <v>34.369999</v>
      </c>
      <c r="Y377" s="34">
        <v>11.545483000000001</v>
      </c>
      <c r="Z377" s="34">
        <v>30.117407</v>
      </c>
      <c r="AA377" s="34">
        <v>76.210921999999997</v>
      </c>
      <c r="AB377" s="34">
        <v>36.768256999999998</v>
      </c>
      <c r="AC377" s="34">
        <v>9.43</v>
      </c>
      <c r="AD377" s="34">
        <v>54.049999</v>
      </c>
      <c r="AE377" s="34">
        <v>23.355238</v>
      </c>
      <c r="AF377" s="34">
        <v>5.53</v>
      </c>
      <c r="AG377" s="34">
        <v>134.75</v>
      </c>
      <c r="AH377" s="34">
        <v>34.718184999999998</v>
      </c>
      <c r="AI377" s="34">
        <v>72.760666000000001</v>
      </c>
      <c r="AJ377" s="34">
        <v>9.8877780000000008</v>
      </c>
      <c r="AK377" s="34">
        <v>22.23</v>
      </c>
      <c r="AL377" s="34">
        <v>1.0069999999999999</v>
      </c>
      <c r="AM377" s="34">
        <v>29.546296999999999</v>
      </c>
      <c r="AN377" s="34">
        <v>17</v>
      </c>
      <c r="AO377" s="34">
        <v>62.68</v>
      </c>
      <c r="AP377" s="34">
        <v>6.62</v>
      </c>
      <c r="AQ377" s="34">
        <v>12.26</v>
      </c>
      <c r="AR377" s="34">
        <v>5.08</v>
      </c>
      <c r="AS377" s="34">
        <v>50.557205000000003</v>
      </c>
      <c r="AT377" s="34">
        <v>11.143217</v>
      </c>
      <c r="AU377" s="34">
        <v>16.850000000000001</v>
      </c>
      <c r="AV377" s="34">
        <v>15.547233</v>
      </c>
      <c r="AW377" s="34">
        <v>25.660357000000001</v>
      </c>
      <c r="AX377" s="34">
        <v>18.690000999999999</v>
      </c>
      <c r="AY377" s="34">
        <v>13.82</v>
      </c>
      <c r="AZ377" s="34">
        <v>58.5</v>
      </c>
      <c r="BA377" s="34">
        <v>43.220001000000003</v>
      </c>
      <c r="BB377" s="34">
        <v>31.247496000000002</v>
      </c>
      <c r="BC377" s="34">
        <v>23.847301000000002</v>
      </c>
      <c r="BD377" s="34"/>
      <c r="BE377" s="38"/>
      <c r="BF377" s="41">
        <f t="shared" si="275"/>
        <v>-3.1252543504104426E-2</v>
      </c>
      <c r="BG377" s="41">
        <f t="shared" si="276"/>
        <v>1.2398871722590434E-2</v>
      </c>
      <c r="BH377" s="41"/>
      <c r="BI377" s="41">
        <f t="shared" si="277"/>
        <v>-1.8534650216822466E-2</v>
      </c>
      <c r="BJ377" s="41">
        <f t="shared" si="278"/>
        <v>7.7820967238497289E-3</v>
      </c>
      <c r="BK377" s="41">
        <f t="shared" si="279"/>
        <v>1.262061651970667E-3</v>
      </c>
      <c r="BL377" s="41">
        <f t="shared" si="280"/>
        <v>1.2232590374464598E-2</v>
      </c>
      <c r="BM377" s="41">
        <f t="shared" si="281"/>
        <v>1.7762456339840249E-2</v>
      </c>
      <c r="BN377" s="41">
        <f t="shared" si="282"/>
        <v>7.1684805740881317E-3</v>
      </c>
      <c r="BO377" s="41">
        <f t="shared" si="283"/>
        <v>7.6961041136128394E-2</v>
      </c>
      <c r="BP377" s="41">
        <f t="shared" si="284"/>
        <v>5.9666045996189868E-3</v>
      </c>
      <c r="BQ377" s="41">
        <f t="shared" si="285"/>
        <v>0.10639179963232247</v>
      </c>
      <c r="BR377" s="41">
        <f t="shared" si="286"/>
        <v>7.4713063392195713E-3</v>
      </c>
      <c r="BS377" s="41">
        <f t="shared" si="287"/>
        <v>-2.9542118974315201E-3</v>
      </c>
      <c r="BT377" s="41">
        <f t="shared" si="288"/>
        <v>-1.4464884926109247E-2</v>
      </c>
      <c r="BU377" s="41">
        <f t="shared" si="289"/>
        <v>3.1446566794717814E-3</v>
      </c>
      <c r="BV377" s="41">
        <f t="shared" si="290"/>
        <v>-4.2601742351785019E-3</v>
      </c>
      <c r="BW377" s="41">
        <f t="shared" si="291"/>
        <v>-3.6930419395530037E-3</v>
      </c>
      <c r="BX377" s="41"/>
      <c r="BY377" s="41"/>
      <c r="BZ377" s="41">
        <f t="shared" si="292"/>
        <v>-2.2599545195013331E-2</v>
      </c>
      <c r="CA377" s="41">
        <f t="shared" si="293"/>
        <v>1.1087505354385569E-2</v>
      </c>
      <c r="CB377" s="41">
        <f t="shared" si="294"/>
        <v>3.7894520818464723E-3</v>
      </c>
      <c r="CC377" s="41">
        <f t="shared" si="295"/>
        <v>2.4862004865446527E-2</v>
      </c>
      <c r="CD377" s="41">
        <f t="shared" si="296"/>
        <v>3.3344585730091269E-3</v>
      </c>
      <c r="CE377" s="41">
        <f t="shared" si="297"/>
        <v>2.171147017630997E-2</v>
      </c>
      <c r="CF377" s="41">
        <f t="shared" si="298"/>
        <v>1.4355274600753167E-2</v>
      </c>
      <c r="CG377" s="41">
        <f t="shared" si="274"/>
        <v>4.1365105517802755E-3</v>
      </c>
      <c r="CH377" s="41">
        <f t="shared" si="299"/>
        <v>9.6457864991323305E-2</v>
      </c>
      <c r="CI377" s="41">
        <f t="shared" si="300"/>
        <v>3.2073748206791321E-3</v>
      </c>
      <c r="CJ377" s="41">
        <f t="shared" si="301"/>
        <v>-3.9012039275015599E-2</v>
      </c>
      <c r="CK377" s="41">
        <f t="shared" si="302"/>
        <v>0</v>
      </c>
      <c r="CL377" s="41">
        <f t="shared" si="303"/>
        <v>1.3562333151691631E-2</v>
      </c>
      <c r="CM377" s="41">
        <f t="shared" si="304"/>
        <v>5.1226309683108685E-3</v>
      </c>
      <c r="CN377" s="41">
        <f t="shared" si="326"/>
        <v>-4.639815897337631E-4</v>
      </c>
      <c r="CO377" s="41">
        <f t="shared" si="306"/>
        <v>2.4130421346743064E-2</v>
      </c>
      <c r="CP377" s="41">
        <f t="shared" si="307"/>
        <v>-3.2245099416856167E-2</v>
      </c>
      <c r="CQ377" s="41">
        <f t="shared" si="308"/>
        <v>1.2806840383829683E-2</v>
      </c>
      <c r="CR377" s="41">
        <f t="shared" si="309"/>
        <v>-2.8987536873252298E-2</v>
      </c>
      <c r="CS377" s="41">
        <f t="shared" si="310"/>
        <v>2.5203288990811736E-2</v>
      </c>
      <c r="CT377" s="41">
        <f t="shared" si="311"/>
        <v>-1.509434248854292E-3</v>
      </c>
      <c r="CU377" s="41">
        <f t="shared" si="312"/>
        <v>-2.0985435163887119E-2</v>
      </c>
      <c r="CV377" s="41">
        <f t="shared" si="313"/>
        <v>1.9881370553828995E-2</v>
      </c>
      <c r="CW377" s="41">
        <f t="shared" si="314"/>
        <v>2.970503066733967E-2</v>
      </c>
      <c r="CX377" s="41">
        <f t="shared" si="315"/>
        <v>-3.3869942395959199E-3</v>
      </c>
      <c r="CY377" s="41">
        <f t="shared" si="316"/>
        <v>-8.8626872578453173E-3</v>
      </c>
      <c r="CZ377" s="41">
        <f t="shared" si="317"/>
        <v>-5.9987335205659376E-3</v>
      </c>
      <c r="DA377" s="41">
        <f t="shared" si="318"/>
        <v>-9.9707266690134675E-4</v>
      </c>
      <c r="DB377" s="41">
        <f t="shared" si="319"/>
        <v>3.1524347858585773E-2</v>
      </c>
      <c r="DC377" s="41">
        <f t="shared" si="320"/>
        <v>2.9370686795988196E-2</v>
      </c>
      <c r="DD377" s="41">
        <f t="shared" si="321"/>
        <v>1.8821290685848704E-3</v>
      </c>
      <c r="DE377" s="41">
        <f t="shared" si="322"/>
        <v>5.8111633591691879E-2</v>
      </c>
      <c r="DF377" s="41">
        <f t="shared" si="323"/>
        <v>4.7823917157685247E-3</v>
      </c>
      <c r="DG377" s="41">
        <f t="shared" si="324"/>
        <v>5.6865067302394601E-3</v>
      </c>
      <c r="DH377" s="41"/>
    </row>
    <row r="378" spans="1:112">
      <c r="A378" s="43">
        <v>42397</v>
      </c>
      <c r="B378" s="34">
        <v>5.84</v>
      </c>
      <c r="C378" s="34">
        <v>7.5757339999999997</v>
      </c>
      <c r="D378" s="34"/>
      <c r="E378" s="34">
        <v>11.85</v>
      </c>
      <c r="F378" s="34">
        <v>4.9400000000000004</v>
      </c>
      <c r="G378" s="34">
        <v>51.440395000000002</v>
      </c>
      <c r="H378" s="34">
        <v>9.5290499999999998</v>
      </c>
      <c r="I378" s="34">
        <v>11.14</v>
      </c>
      <c r="J378" s="34">
        <v>293.27908300000001</v>
      </c>
      <c r="K378" s="34">
        <v>0.55800000000000005</v>
      </c>
      <c r="L378" s="34">
        <v>83.449996999999996</v>
      </c>
      <c r="M378" s="34">
        <v>26.73</v>
      </c>
      <c r="N378" s="34">
        <v>36.238213000000002</v>
      </c>
      <c r="O378" s="34">
        <v>6.79</v>
      </c>
      <c r="P378" s="34">
        <v>28.559999000000001</v>
      </c>
      <c r="Q378" s="34">
        <v>12.1</v>
      </c>
      <c r="R378" s="34">
        <v>40.130001</v>
      </c>
      <c r="S378" s="34">
        <v>68.230705</v>
      </c>
      <c r="T378" s="34"/>
      <c r="U378" s="34"/>
      <c r="V378" s="34">
        <v>4.9371450000000001</v>
      </c>
      <c r="W378" s="34">
        <v>36.229999999999997</v>
      </c>
      <c r="X378" s="34">
        <v>34.099997999999999</v>
      </c>
      <c r="Y378" s="34">
        <v>11.437944</v>
      </c>
      <c r="Z378" s="34">
        <v>30.334616</v>
      </c>
      <c r="AA378" s="34">
        <v>75.301597999999998</v>
      </c>
      <c r="AB378" s="34">
        <v>36.873058</v>
      </c>
      <c r="AC378" s="34">
        <v>9.61</v>
      </c>
      <c r="AD378" s="34">
        <v>52.869999</v>
      </c>
      <c r="AE378" s="34">
        <v>23.430038</v>
      </c>
      <c r="AF378" s="34">
        <v>5.67</v>
      </c>
      <c r="AG378" s="34">
        <v>138.25</v>
      </c>
      <c r="AH378" s="34">
        <v>35.974499000000002</v>
      </c>
      <c r="AI378" s="34">
        <v>73.709671</v>
      </c>
      <c r="AJ378" s="34">
        <v>9.6759570000000004</v>
      </c>
      <c r="AK378" s="34">
        <v>22.27</v>
      </c>
      <c r="AL378" s="34">
        <v>1</v>
      </c>
      <c r="AM378" s="34">
        <v>29.216169000000001</v>
      </c>
      <c r="AN378" s="34">
        <v>17.100000000000001</v>
      </c>
      <c r="AO378" s="34">
        <v>61.830002</v>
      </c>
      <c r="AP378" s="34">
        <v>6.52</v>
      </c>
      <c r="AQ378" s="34">
        <v>12.43</v>
      </c>
      <c r="AR378" s="34">
        <v>5.23</v>
      </c>
      <c r="AS378" s="34">
        <v>49.915993</v>
      </c>
      <c r="AT378" s="34">
        <v>11.303890000000001</v>
      </c>
      <c r="AU378" s="34">
        <v>17.629999000000002</v>
      </c>
      <c r="AV378" s="34">
        <v>15.883993</v>
      </c>
      <c r="AW378" s="34">
        <v>25.575019999999999</v>
      </c>
      <c r="AX378" s="34">
        <v>18.34</v>
      </c>
      <c r="AY378" s="34">
        <v>13.87</v>
      </c>
      <c r="AZ378" s="34">
        <v>59.049999</v>
      </c>
      <c r="BA378" s="34">
        <v>43.959999000000003</v>
      </c>
      <c r="BB378" s="34">
        <v>32.251311999999999</v>
      </c>
      <c r="BC378" s="34">
        <v>24.214333</v>
      </c>
      <c r="BD378" s="34"/>
      <c r="BE378" s="38"/>
      <c r="BF378" s="41">
        <f t="shared" si="275"/>
        <v>-7.5818836557351277E-2</v>
      </c>
      <c r="BG378" s="41">
        <f t="shared" si="276"/>
        <v>6.7791456305655085E-2</v>
      </c>
      <c r="BH378" s="41"/>
      <c r="BI378" s="41">
        <f t="shared" si="277"/>
        <v>7.6239251106593664E-3</v>
      </c>
      <c r="BJ378" s="41">
        <f t="shared" si="278"/>
        <v>-3.7324506733378087</v>
      </c>
      <c r="BK378" s="41">
        <f t="shared" si="279"/>
        <v>0</v>
      </c>
      <c r="BL378" s="41">
        <f t="shared" si="280"/>
        <v>-2.9822192989657766E-2</v>
      </c>
      <c r="BM378" s="41">
        <f t="shared" si="281"/>
        <v>-1.9556178793867243E-2</v>
      </c>
      <c r="BN378" s="41">
        <f t="shared" si="282"/>
        <v>0</v>
      </c>
      <c r="BO378" s="41">
        <f t="shared" si="283"/>
        <v>3.278982282299097E-2</v>
      </c>
      <c r="BP378" s="41">
        <f t="shared" si="284"/>
        <v>-7.1642813894909896E-3</v>
      </c>
      <c r="BQ378" s="41">
        <f t="shared" si="285"/>
        <v>-8.1968043099292787E-3</v>
      </c>
      <c r="BR378" s="41">
        <f t="shared" si="286"/>
        <v>-9.0239297743577897E-3</v>
      </c>
      <c r="BS378" s="41">
        <f t="shared" si="287"/>
        <v>4.4280515157320037E-3</v>
      </c>
      <c r="BT378" s="41">
        <f t="shared" si="288"/>
        <v>1.4815086307737785E-2</v>
      </c>
      <c r="BU378" s="41">
        <f t="shared" si="289"/>
        <v>-5.154119754132188E-2</v>
      </c>
      <c r="BV378" s="41">
        <f t="shared" si="290"/>
        <v>7.7549105617880495E-3</v>
      </c>
      <c r="BW378" s="41">
        <f t="shared" si="291"/>
        <v>-1.0330070178108572E-2</v>
      </c>
      <c r="BX378" s="41"/>
      <c r="BY378" s="41"/>
      <c r="BZ378" s="41">
        <f t="shared" si="292"/>
        <v>9.4785722725342497E-3</v>
      </c>
      <c r="CA378" s="41">
        <f t="shared" si="293"/>
        <v>2.402352996214429E-2</v>
      </c>
      <c r="CB378" s="41">
        <f t="shared" si="294"/>
        <v>-7.8867361281580381E-3</v>
      </c>
      <c r="CC378" s="41">
        <f t="shared" si="295"/>
        <v>-9.3580287038060317E-3</v>
      </c>
      <c r="CD378" s="41">
        <f t="shared" si="296"/>
        <v>7.1861924206100755E-3</v>
      </c>
      <c r="CE378" s="41">
        <f t="shared" si="297"/>
        <v>-1.200342939447558E-2</v>
      </c>
      <c r="CF378" s="41">
        <f t="shared" si="298"/>
        <v>2.8462574507526145E-3</v>
      </c>
      <c r="CG378" s="41">
        <f t="shared" si="274"/>
        <v>3.5482688360908315E-2</v>
      </c>
      <c r="CH378" s="41">
        <f t="shared" si="299"/>
        <v>-2.2073474250789021E-2</v>
      </c>
      <c r="CI378" s="41">
        <f t="shared" si="300"/>
        <v>3.1975899312089049E-3</v>
      </c>
      <c r="CJ378" s="41">
        <f t="shared" si="301"/>
        <v>2.5001302205417186E-2</v>
      </c>
      <c r="CK378" s="41">
        <f t="shared" si="302"/>
        <v>2.5642430613337652E-2</v>
      </c>
      <c r="CL378" s="41">
        <f t="shared" si="303"/>
        <v>3.5546713258600843E-2</v>
      </c>
      <c r="CM378" s="41">
        <f t="shared" si="304"/>
        <v>1.2958504764431297E-2</v>
      </c>
      <c r="CN378" s="41">
        <f t="shared" si="326"/>
        <v>1.0206951071107945E-3</v>
      </c>
      <c r="CO378" s="41">
        <f t="shared" si="306"/>
        <v>1.7977532931710625E-3</v>
      </c>
      <c r="CP378" s="41">
        <f t="shared" si="307"/>
        <v>-6.9756137364250992E-3</v>
      </c>
      <c r="CQ378" s="41">
        <f t="shared" si="308"/>
        <v>-1.1236134073538039E-2</v>
      </c>
      <c r="CR378" s="41">
        <f t="shared" si="309"/>
        <v>5.8651194523980576E-3</v>
      </c>
      <c r="CS378" s="41">
        <f t="shared" si="310"/>
        <v>-1.3653701570586034E-2</v>
      </c>
      <c r="CT378" s="41">
        <f t="shared" si="311"/>
        <v>-1.5220994010355355E-2</v>
      </c>
      <c r="CU378" s="41">
        <f t="shared" si="312"/>
        <v>1.3770975014554383E-2</v>
      </c>
      <c r="CV378" s="41">
        <f t="shared" si="313"/>
        <v>2.9100016486441175E-2</v>
      </c>
      <c r="CW378" s="41">
        <f t="shared" si="314"/>
        <v>-1.2764015046126705E-2</v>
      </c>
      <c r="CX378" s="41">
        <f t="shared" si="315"/>
        <v>1.4315942281625874E-2</v>
      </c>
      <c r="CY378" s="41">
        <f t="shared" si="316"/>
        <v>4.5251282889909129E-2</v>
      </c>
      <c r="CZ378" s="41">
        <f t="shared" si="317"/>
        <v>2.1429191904390025E-2</v>
      </c>
      <c r="DA378" s="41">
        <f t="shared" si="318"/>
        <v>-3.3311779442386055E-3</v>
      </c>
      <c r="DB378" s="41">
        <f t="shared" si="319"/>
        <v>-1.890420814369909E-2</v>
      </c>
      <c r="DC378" s="41">
        <f t="shared" si="320"/>
        <v>3.6114159872162725E-3</v>
      </c>
      <c r="DD378" s="41">
        <f t="shared" si="321"/>
        <v>9.3577714707593126E-3</v>
      </c>
      <c r="DE378" s="41">
        <f t="shared" si="322"/>
        <v>1.6976732571291713E-2</v>
      </c>
      <c r="DF378" s="41">
        <f t="shared" si="323"/>
        <v>3.1619479612836204E-2</v>
      </c>
      <c r="DG378" s="41">
        <f t="shared" si="324"/>
        <v>1.5273685253454778E-2</v>
      </c>
      <c r="DH378" s="41"/>
    </row>
    <row r="379" spans="1:112">
      <c r="A379" s="43">
        <v>42398</v>
      </c>
      <c r="B379" s="34">
        <v>6</v>
      </c>
      <c r="C379" s="34">
        <v>7.6361239999999997</v>
      </c>
      <c r="D379" s="34"/>
      <c r="E379" s="34">
        <v>11.551</v>
      </c>
      <c r="F379" s="34">
        <v>197.60000600000001</v>
      </c>
      <c r="G379" s="34">
        <v>51.384780999999997</v>
      </c>
      <c r="H379" s="34">
        <v>9.8075600000000005</v>
      </c>
      <c r="I379" s="34">
        <v>11.09</v>
      </c>
      <c r="J379" s="34">
        <v>293.27908300000001</v>
      </c>
      <c r="K379" s="34">
        <v>0.52</v>
      </c>
      <c r="L379" s="34">
        <v>82.589995999999999</v>
      </c>
      <c r="M379" s="34">
        <v>25.15</v>
      </c>
      <c r="N379" s="34">
        <v>36.125576000000002</v>
      </c>
      <c r="O379" s="34">
        <v>6.82</v>
      </c>
      <c r="P379" s="34">
        <v>28.24</v>
      </c>
      <c r="Q379" s="34">
        <v>12.02</v>
      </c>
      <c r="R379" s="34">
        <v>39.919998</v>
      </c>
      <c r="S379" s="34">
        <v>67.871750000000006</v>
      </c>
      <c r="T379" s="34"/>
      <c r="U379" s="34"/>
      <c r="V379" s="34">
        <v>5.1607139999999996</v>
      </c>
      <c r="W379" s="34">
        <v>36.009998000000003</v>
      </c>
      <c r="X379" s="34">
        <v>33.290000999999997</v>
      </c>
      <c r="Y379" s="34">
        <v>11.330409</v>
      </c>
      <c r="Z379" s="34">
        <v>30.743981999999999</v>
      </c>
      <c r="AA379" s="34">
        <v>75.461631999999994</v>
      </c>
      <c r="AB379" s="34">
        <v>37.216061000000003</v>
      </c>
      <c r="AC379" s="34">
        <v>9.7799999999999994</v>
      </c>
      <c r="AD379" s="34">
        <v>53.07</v>
      </c>
      <c r="AE379" s="34">
        <v>23.794674000000001</v>
      </c>
      <c r="AF379" s="34">
        <v>5.73</v>
      </c>
      <c r="AG379" s="34">
        <v>143.5</v>
      </c>
      <c r="AH379" s="34">
        <v>37.148266</v>
      </c>
      <c r="AI379" s="34">
        <v>73.621612999999996</v>
      </c>
      <c r="AJ379" s="34">
        <v>10.025276</v>
      </c>
      <c r="AK379" s="34">
        <v>21.98</v>
      </c>
      <c r="AL379" s="34">
        <v>0.97</v>
      </c>
      <c r="AM379" s="34">
        <v>29.564634000000002</v>
      </c>
      <c r="AN379" s="34">
        <v>17.200001</v>
      </c>
      <c r="AO379" s="34">
        <v>62.040000999999997</v>
      </c>
      <c r="AP379" s="34">
        <v>6.44</v>
      </c>
      <c r="AQ379" s="34">
        <v>12.34</v>
      </c>
      <c r="AR379" s="34">
        <v>5.26</v>
      </c>
      <c r="AS379" s="34">
        <v>49.27478</v>
      </c>
      <c r="AT379" s="34">
        <v>11.313343</v>
      </c>
      <c r="AU379" s="34">
        <v>18.049999</v>
      </c>
      <c r="AV379" s="34">
        <v>15.893348</v>
      </c>
      <c r="AW379" s="34">
        <v>25.677424999999999</v>
      </c>
      <c r="AX379" s="34">
        <v>18.329999999999998</v>
      </c>
      <c r="AY379" s="34">
        <v>14.32</v>
      </c>
      <c r="AZ379" s="34">
        <v>58.900002000000001</v>
      </c>
      <c r="BA379" s="34">
        <v>42.419998</v>
      </c>
      <c r="BB379" s="34">
        <v>32.837704000000002</v>
      </c>
      <c r="BC379" s="34">
        <v>24.639315</v>
      </c>
      <c r="BD379" s="34"/>
      <c r="BE379" s="38"/>
      <c r="BF379" s="41">
        <f t="shared" si="275"/>
        <v>2.7028672387919419E-2</v>
      </c>
      <c r="BG379" s="41">
        <f t="shared" si="276"/>
        <v>7.93990020924586E-3</v>
      </c>
      <c r="BH379" s="41"/>
      <c r="BI379" s="41">
        <f t="shared" si="277"/>
        <v>-2.5555854274596924E-2</v>
      </c>
      <c r="BJ379" s="41">
        <f t="shared" si="278"/>
        <v>3.6888794844783082</v>
      </c>
      <c r="BK379" s="41">
        <f t="shared" si="279"/>
        <v>-1.0817196252193267E-3</v>
      </c>
      <c r="BL379" s="41">
        <f t="shared" si="280"/>
        <v>2.8808489357278765E-2</v>
      </c>
      <c r="BM379" s="41">
        <f t="shared" si="281"/>
        <v>-4.4984331368623691E-3</v>
      </c>
      <c r="BN379" s="41">
        <f t="shared" si="282"/>
        <v>0</v>
      </c>
      <c r="BO379" s="41">
        <f t="shared" si="283"/>
        <v>-7.0530150805837993E-2</v>
      </c>
      <c r="BP379" s="41">
        <f t="shared" si="284"/>
        <v>-1.0359054767562017E-2</v>
      </c>
      <c r="BQ379" s="41">
        <f t="shared" si="285"/>
        <v>-6.0928633605079489E-2</v>
      </c>
      <c r="BR379" s="41">
        <f t="shared" si="286"/>
        <v>-3.1130788623074516E-3</v>
      </c>
      <c r="BS379" s="41">
        <f t="shared" si="287"/>
        <v>4.4085302847659564E-3</v>
      </c>
      <c r="BT379" s="41">
        <f t="shared" si="288"/>
        <v>-1.1267689832336236E-2</v>
      </c>
      <c r="BU379" s="41">
        <f t="shared" si="289"/>
        <v>-6.633523495633906E-3</v>
      </c>
      <c r="BV379" s="41">
        <f t="shared" si="290"/>
        <v>-5.246807854776739E-3</v>
      </c>
      <c r="BW379" s="41">
        <f t="shared" si="291"/>
        <v>-5.2747885007433564E-3</v>
      </c>
      <c r="BX379" s="41"/>
      <c r="BY379" s="41"/>
      <c r="BZ379" s="41">
        <f t="shared" si="292"/>
        <v>4.4287713105734407E-2</v>
      </c>
      <c r="CA379" s="41">
        <f t="shared" si="293"/>
        <v>-6.0908827863311301E-3</v>
      </c>
      <c r="CB379" s="41">
        <f t="shared" si="294"/>
        <v>-2.4040244012459137E-2</v>
      </c>
      <c r="CC379" s="41">
        <f t="shared" si="295"/>
        <v>-9.44607627933613E-3</v>
      </c>
      <c r="CD379" s="41">
        <f t="shared" si="296"/>
        <v>1.3404765113267278E-2</v>
      </c>
      <c r="CE379" s="41">
        <f t="shared" si="297"/>
        <v>2.1229852943185808E-3</v>
      </c>
      <c r="CF379" s="41">
        <f t="shared" si="298"/>
        <v>9.259266548490722E-3</v>
      </c>
      <c r="CG379" s="41">
        <f t="shared" si="274"/>
        <v>-3.9619198912688426E-2</v>
      </c>
      <c r="CH379" s="41">
        <f t="shared" si="299"/>
        <v>3.7757455067630864E-3</v>
      </c>
      <c r="CI379" s="41">
        <f t="shared" si="300"/>
        <v>1.5442899751290075E-2</v>
      </c>
      <c r="CJ379" s="41">
        <f t="shared" si="301"/>
        <v>1.0526412986987603E-2</v>
      </c>
      <c r="CK379" s="41">
        <f t="shared" si="302"/>
        <v>3.72713947972316E-2</v>
      </c>
      <c r="CL379" s="41">
        <f t="shared" si="303"/>
        <v>3.210676809640188E-2</v>
      </c>
      <c r="CM379" s="41">
        <f t="shared" si="304"/>
        <v>-1.1953742354632061E-3</v>
      </c>
      <c r="CN379" s="41">
        <f t="shared" si="326"/>
        <v>-3.4631015266312522E-2</v>
      </c>
      <c r="CO379" s="41">
        <f t="shared" si="306"/>
        <v>-1.3107532293800888E-2</v>
      </c>
      <c r="CP379" s="41">
        <f t="shared" si="307"/>
        <v>-3.0459207484708574E-2</v>
      </c>
      <c r="CQ379" s="41">
        <f t="shared" si="308"/>
        <v>1.1856560795905474E-2</v>
      </c>
      <c r="CR379" s="41">
        <f t="shared" si="309"/>
        <v>5.8309784503262803E-3</v>
      </c>
      <c r="CS379" s="41">
        <f t="shared" si="310"/>
        <v>3.390638509736909E-3</v>
      </c>
      <c r="CT379" s="41">
        <f t="shared" si="311"/>
        <v>-1.2345835822299266E-2</v>
      </c>
      <c r="CU379" s="41">
        <f t="shared" si="312"/>
        <v>-7.2668870453780005E-3</v>
      </c>
      <c r="CV379" s="41">
        <f t="shared" si="313"/>
        <v>5.7197486727869088E-3</v>
      </c>
      <c r="CW379" s="41">
        <f t="shared" si="314"/>
        <v>-1.292906411989664E-2</v>
      </c>
      <c r="CX379" s="41">
        <f t="shared" si="315"/>
        <v>8.359113204021286E-4</v>
      </c>
      <c r="CY379" s="41">
        <f t="shared" si="316"/>
        <v>2.3543689688946379E-2</v>
      </c>
      <c r="CZ379" s="41">
        <f t="shared" si="317"/>
        <v>5.8878433348183554E-4</v>
      </c>
      <c r="DA379" s="41">
        <f t="shared" si="318"/>
        <v>3.9961073573891639E-3</v>
      </c>
      <c r="DB379" s="41">
        <f t="shared" si="319"/>
        <v>-5.4540497670524846E-4</v>
      </c>
      <c r="DC379" s="41">
        <f t="shared" si="320"/>
        <v>3.1928927205759496E-2</v>
      </c>
      <c r="DD379" s="41">
        <f t="shared" si="321"/>
        <v>-2.5434010951723108E-3</v>
      </c>
      <c r="DE379" s="41">
        <f t="shared" si="322"/>
        <v>-3.5660204798504333E-2</v>
      </c>
      <c r="DF379" s="41">
        <f t="shared" si="323"/>
        <v>1.8018642817126982E-2</v>
      </c>
      <c r="DG379" s="41">
        <f t="shared" si="324"/>
        <v>1.7398607388562793E-2</v>
      </c>
      <c r="DH379" s="41"/>
    </row>
    <row r="380" spans="1:112">
      <c r="A380" s="43">
        <v>42401</v>
      </c>
      <c r="B380" s="34">
        <v>5.22</v>
      </c>
      <c r="C380" s="34">
        <v>7.5824449999999999</v>
      </c>
      <c r="D380" s="34"/>
      <c r="E380" s="34">
        <v>12.05</v>
      </c>
      <c r="F380" s="34">
        <v>180.39999399999999</v>
      </c>
      <c r="G380" s="34">
        <v>50.235264000000001</v>
      </c>
      <c r="H380" s="34">
        <v>9.5588890000000006</v>
      </c>
      <c r="I380" s="34">
        <v>10.98</v>
      </c>
      <c r="J380" s="34">
        <v>288.04196200000001</v>
      </c>
      <c r="K380" s="34">
        <v>0.53800000000000003</v>
      </c>
      <c r="L380" s="34">
        <v>84.830001999999993</v>
      </c>
      <c r="M380" s="34">
        <v>25.17</v>
      </c>
      <c r="N380" s="34">
        <v>36.191276999999999</v>
      </c>
      <c r="O380" s="34">
        <v>6.75</v>
      </c>
      <c r="P380" s="34">
        <v>29.5</v>
      </c>
      <c r="Q380" s="34">
        <v>12.22</v>
      </c>
      <c r="R380" s="34">
        <v>39.439999</v>
      </c>
      <c r="S380" s="34">
        <v>67.182175000000001</v>
      </c>
      <c r="T380" s="34"/>
      <c r="U380" s="34"/>
      <c r="V380" s="34">
        <v>5.0207319999999998</v>
      </c>
      <c r="W380" s="34">
        <v>35.610000999999997</v>
      </c>
      <c r="X380" s="34">
        <v>33.5</v>
      </c>
      <c r="Y380" s="34">
        <v>11.193545</v>
      </c>
      <c r="Z380" s="34">
        <v>30.961193000000002</v>
      </c>
      <c r="AA380" s="34">
        <v>74.530440999999996</v>
      </c>
      <c r="AB380" s="34">
        <v>36.939751000000001</v>
      </c>
      <c r="AC380" s="34">
        <v>9.48</v>
      </c>
      <c r="AD380" s="34">
        <v>50.34</v>
      </c>
      <c r="AE380" s="34">
        <v>24.271498000000001</v>
      </c>
      <c r="AF380" s="34">
        <v>5.76</v>
      </c>
      <c r="AG380" s="34">
        <v>138.949997</v>
      </c>
      <c r="AH380" s="34">
        <v>36.818150000000003</v>
      </c>
      <c r="AI380" s="34">
        <v>72.203002999999995</v>
      </c>
      <c r="AJ380" s="34">
        <v>10.012269999999999</v>
      </c>
      <c r="AK380" s="34">
        <v>21.809999000000001</v>
      </c>
      <c r="AL380" s="34">
        <v>1</v>
      </c>
      <c r="AM380" s="34">
        <v>29.647556000000002</v>
      </c>
      <c r="AN380" s="34">
        <v>17.5</v>
      </c>
      <c r="AO380" s="34">
        <v>61.669998</v>
      </c>
      <c r="AP380" s="34">
        <v>6.55</v>
      </c>
      <c r="AQ380" s="34">
        <v>12.6</v>
      </c>
      <c r="AR380" s="34">
        <v>5.13</v>
      </c>
      <c r="AS380" s="34">
        <v>49.768023999999997</v>
      </c>
      <c r="AT380" s="34">
        <v>11.143217</v>
      </c>
      <c r="AU380" s="34">
        <v>19.75</v>
      </c>
      <c r="AV380" s="34">
        <v>15.743675</v>
      </c>
      <c r="AW380" s="34">
        <v>25.583552999999998</v>
      </c>
      <c r="AX380" s="34">
        <v>18.32</v>
      </c>
      <c r="AY380" s="34">
        <v>14.08</v>
      </c>
      <c r="AZ380" s="34">
        <v>57.290000999999997</v>
      </c>
      <c r="BA380" s="34">
        <v>41.759998000000003</v>
      </c>
      <c r="BB380" s="34">
        <v>32.460025999999999</v>
      </c>
      <c r="BC380" s="34">
        <v>24.677949999999999</v>
      </c>
      <c r="BD380" s="34"/>
      <c r="BE380" s="38"/>
      <c r="BF380" s="41">
        <f t="shared" si="275"/>
        <v>-0.13926206733350766</v>
      </c>
      <c r="BG380" s="41">
        <f t="shared" si="276"/>
        <v>-7.054437590223157E-3</v>
      </c>
      <c r="BH380" s="41"/>
      <c r="BI380" s="41">
        <f t="shared" si="277"/>
        <v>4.2292646630120889E-2</v>
      </c>
      <c r="BJ380" s="41">
        <f t="shared" si="278"/>
        <v>-9.1068241309040301E-2</v>
      </c>
      <c r="BK380" s="41">
        <f t="shared" si="279"/>
        <v>-2.2624788923248984E-2</v>
      </c>
      <c r="BL380" s="41">
        <f t="shared" si="280"/>
        <v>-2.5682009928982667E-2</v>
      </c>
      <c r="BM380" s="41">
        <f t="shared" si="281"/>
        <v>-9.9683652808910134E-3</v>
      </c>
      <c r="BN380" s="41">
        <f t="shared" si="282"/>
        <v>-1.801848647023296E-2</v>
      </c>
      <c r="BO380" s="41">
        <f t="shared" si="283"/>
        <v>3.402974858631147E-2</v>
      </c>
      <c r="BP380" s="41">
        <f t="shared" si="284"/>
        <v>2.6760718005597064E-2</v>
      </c>
      <c r="BQ380" s="41">
        <f t="shared" si="285"/>
        <v>7.9491260147634209E-4</v>
      </c>
      <c r="BR380" s="41">
        <f t="shared" si="286"/>
        <v>1.8170320015601033E-3</v>
      </c>
      <c r="BS380" s="41">
        <f t="shared" si="287"/>
        <v>-1.0316966970932267E-2</v>
      </c>
      <c r="BT380" s="41">
        <f t="shared" si="288"/>
        <v>4.3650850720732902E-2</v>
      </c>
      <c r="BU380" s="41">
        <f t="shared" si="289"/>
        <v>1.6502024636387728E-2</v>
      </c>
      <c r="BV380" s="41">
        <f t="shared" si="290"/>
        <v>-1.2096896963596813E-2</v>
      </c>
      <c r="BW380" s="41">
        <f t="shared" si="291"/>
        <v>-1.0211935604313159E-2</v>
      </c>
      <c r="BX380" s="41"/>
      <c r="BY380" s="41"/>
      <c r="BZ380" s="41">
        <f t="shared" si="292"/>
        <v>-2.7499202207480498E-2</v>
      </c>
      <c r="CA380" s="41">
        <f t="shared" si="293"/>
        <v>-1.1170096748969356E-2</v>
      </c>
      <c r="CB380" s="41">
        <f t="shared" si="294"/>
        <v>6.2883572050368682E-3</v>
      </c>
      <c r="CC380" s="41">
        <f t="shared" si="295"/>
        <v>-1.2152900372963489E-2</v>
      </c>
      <c r="CD380" s="41">
        <f t="shared" si="296"/>
        <v>7.0403137885801589E-3</v>
      </c>
      <c r="CE380" s="41">
        <f t="shared" si="297"/>
        <v>-1.2416695698069285E-2</v>
      </c>
      <c r="CF380" s="41">
        <f t="shared" si="298"/>
        <v>-7.4521813270313373E-3</v>
      </c>
      <c r="CG380" s="41">
        <f t="shared" ref="CG380:CG443" si="327">LN(AC388/AC387)</f>
        <v>-2.0943173845243249E-2</v>
      </c>
      <c r="CH380" s="41">
        <f t="shared" si="299"/>
        <v>-5.281180713263374E-2</v>
      </c>
      <c r="CI380" s="41">
        <f t="shared" si="300"/>
        <v>1.9840966002656786E-2</v>
      </c>
      <c r="CJ380" s="41">
        <f t="shared" si="301"/>
        <v>5.2219439811516249E-3</v>
      </c>
      <c r="CK380" s="41">
        <f t="shared" si="302"/>
        <v>-3.2220900601663501E-2</v>
      </c>
      <c r="CL380" s="41">
        <f t="shared" si="303"/>
        <v>-8.926164324862108E-3</v>
      </c>
      <c r="CM380" s="41">
        <f t="shared" si="304"/>
        <v>-1.945699968636835E-2</v>
      </c>
      <c r="CN380" s="41">
        <f t="shared" si="326"/>
        <v>3.9995899417951758E-2</v>
      </c>
      <c r="CO380" s="41">
        <f t="shared" si="306"/>
        <v>-7.7644146124659372E-3</v>
      </c>
      <c r="CP380" s="41">
        <f t="shared" si="307"/>
        <v>3.0459207484708654E-2</v>
      </c>
      <c r="CQ380" s="41">
        <f t="shared" si="308"/>
        <v>2.8008440224340462E-3</v>
      </c>
      <c r="CR380" s="41">
        <f t="shared" si="309"/>
        <v>1.7291438970527814E-2</v>
      </c>
      <c r="CS380" s="41">
        <f t="shared" si="310"/>
        <v>-5.9817978542495917E-3</v>
      </c>
      <c r="CT380" s="41">
        <f t="shared" si="311"/>
        <v>1.6936509530898255E-2</v>
      </c>
      <c r="CU380" s="41">
        <f t="shared" si="312"/>
        <v>2.0850795480190573E-2</v>
      </c>
      <c r="CV380" s="41">
        <f t="shared" si="313"/>
        <v>-2.5025367566940258E-2</v>
      </c>
      <c r="CW380" s="41">
        <f t="shared" si="314"/>
        <v>9.9603011600791023E-3</v>
      </c>
      <c r="CX380" s="41">
        <f t="shared" si="315"/>
        <v>-1.5151853602028068E-2</v>
      </c>
      <c r="CY380" s="41">
        <f t="shared" si="316"/>
        <v>9.000786196990454E-2</v>
      </c>
      <c r="CZ380" s="41">
        <f t="shared" si="317"/>
        <v>-9.4619595950712135E-3</v>
      </c>
      <c r="DA380" s="41">
        <f t="shared" si="318"/>
        <v>-3.6625171269060322E-3</v>
      </c>
      <c r="DB380" s="41">
        <f t="shared" si="319"/>
        <v>-5.4570260562935289E-4</v>
      </c>
      <c r="DC380" s="41">
        <f t="shared" si="320"/>
        <v>-1.6901810802603254E-2</v>
      </c>
      <c r="DD380" s="41">
        <f t="shared" si="321"/>
        <v>-2.7715018737858328E-2</v>
      </c>
      <c r="DE380" s="41">
        <f t="shared" si="322"/>
        <v>-1.5681006307301515E-2</v>
      </c>
      <c r="DF380" s="41">
        <f t="shared" si="323"/>
        <v>-1.1568004330001007E-2</v>
      </c>
      <c r="DG380" s="41">
        <f t="shared" si="324"/>
        <v>1.566794423964039E-3</v>
      </c>
      <c r="DH380" s="41"/>
    </row>
    <row r="381" spans="1:112">
      <c r="A381" s="43">
        <v>42402</v>
      </c>
      <c r="B381" s="34">
        <v>4.8150000000000004</v>
      </c>
      <c r="C381" s="34">
        <v>7.5757339999999997</v>
      </c>
      <c r="D381" s="34"/>
      <c r="E381" s="34">
        <v>12.89</v>
      </c>
      <c r="F381" s="34">
        <v>183.60000600000001</v>
      </c>
      <c r="G381" s="34">
        <v>50.049861999999997</v>
      </c>
      <c r="H381" s="34">
        <v>9.4096869999999999</v>
      </c>
      <c r="I381" s="34">
        <v>11.35</v>
      </c>
      <c r="J381" s="34">
        <v>292.23168900000002</v>
      </c>
      <c r="K381" s="34">
        <v>0.51</v>
      </c>
      <c r="L381" s="34">
        <v>83.309997999999993</v>
      </c>
      <c r="M381" s="34">
        <v>25.34</v>
      </c>
      <c r="N381" s="34">
        <v>36.538550999999998</v>
      </c>
      <c r="O381" s="34">
        <v>6.82</v>
      </c>
      <c r="P381" s="34">
        <v>29.799999</v>
      </c>
      <c r="Q381" s="34">
        <v>12.27</v>
      </c>
      <c r="R381" s="34">
        <v>38.729999999999997</v>
      </c>
      <c r="S381" s="34">
        <v>68.211822999999995</v>
      </c>
      <c r="T381" s="34"/>
      <c r="U381" s="34"/>
      <c r="V381" s="34">
        <v>5.3660240000000003</v>
      </c>
      <c r="W381" s="34">
        <v>36.32</v>
      </c>
      <c r="X381" s="34">
        <v>33.529998999999997</v>
      </c>
      <c r="Y381" s="34">
        <v>11.115335999999999</v>
      </c>
      <c r="Z381" s="34">
        <v>31.913595000000001</v>
      </c>
      <c r="AA381" s="34">
        <v>74.515915000000007</v>
      </c>
      <c r="AB381" s="34">
        <v>37.540008999999998</v>
      </c>
      <c r="AC381" s="34">
        <v>9.61</v>
      </c>
      <c r="AD381" s="34">
        <v>51.490001999999997</v>
      </c>
      <c r="AE381" s="34">
        <v>24.439795</v>
      </c>
      <c r="AF381" s="34">
        <v>5.73</v>
      </c>
      <c r="AG381" s="34">
        <v>141.050003</v>
      </c>
      <c r="AH381" s="34">
        <v>37.166618</v>
      </c>
      <c r="AI381" s="34">
        <v>71.351821999999999</v>
      </c>
      <c r="AJ381" s="34">
        <v>9.9751080000000005</v>
      </c>
      <c r="AK381" s="34">
        <v>21.74</v>
      </c>
      <c r="AL381" s="34">
        <v>0.94</v>
      </c>
      <c r="AM381" s="34">
        <v>30.071348</v>
      </c>
      <c r="AN381" s="34">
        <v>17.100000000000001</v>
      </c>
      <c r="AO381" s="34">
        <v>62.580002</v>
      </c>
      <c r="AP381" s="34">
        <v>6.49</v>
      </c>
      <c r="AQ381" s="34">
        <v>13.04</v>
      </c>
      <c r="AR381" s="34">
        <v>5.04</v>
      </c>
      <c r="AS381" s="34">
        <v>49.472079999999998</v>
      </c>
      <c r="AT381" s="34">
        <v>11.124314999999999</v>
      </c>
      <c r="AU381" s="34">
        <v>19.73</v>
      </c>
      <c r="AV381" s="34">
        <v>15.781096</v>
      </c>
      <c r="AW381" s="34">
        <v>26.249169999999999</v>
      </c>
      <c r="AX381" s="34">
        <v>18.969999000000001</v>
      </c>
      <c r="AY381" s="34">
        <v>14.1</v>
      </c>
      <c r="AZ381" s="34">
        <v>57.349997999999999</v>
      </c>
      <c r="BA381" s="34">
        <v>42.169998</v>
      </c>
      <c r="BB381" s="34">
        <v>31.833881000000002</v>
      </c>
      <c r="BC381" s="34">
        <v>25.286446000000002</v>
      </c>
      <c r="BD381" s="34"/>
      <c r="BE381" s="38"/>
      <c r="BF381" s="41">
        <f t="shared" si="275"/>
        <v>-8.076135664445834E-2</v>
      </c>
      <c r="BG381" s="41">
        <f t="shared" si="276"/>
        <v>-8.8546261902257273E-4</v>
      </c>
      <c r="BH381" s="41"/>
      <c r="BI381" s="41">
        <f t="shared" si="277"/>
        <v>6.7387157014432E-2</v>
      </c>
      <c r="BJ381" s="41">
        <f t="shared" si="278"/>
        <v>1.7582936497029071E-2</v>
      </c>
      <c r="BK381" s="41">
        <f t="shared" si="279"/>
        <v>-3.6975016858870266E-3</v>
      </c>
      <c r="BL381" s="41">
        <f t="shared" si="280"/>
        <v>-1.5731816363526337E-2</v>
      </c>
      <c r="BM381" s="41">
        <f t="shared" si="281"/>
        <v>3.3142307846027112E-2</v>
      </c>
      <c r="BN381" s="41">
        <f t="shared" si="282"/>
        <v>1.4440772216929892E-2</v>
      </c>
      <c r="BO381" s="41">
        <f t="shared" si="283"/>
        <v>-5.3447834443413021E-2</v>
      </c>
      <c r="BP381" s="41">
        <f t="shared" si="284"/>
        <v>-1.8080711416112331E-2</v>
      </c>
      <c r="BQ381" s="41">
        <f t="shared" si="285"/>
        <v>6.7313657457684509E-3</v>
      </c>
      <c r="BR381" s="41">
        <f t="shared" si="286"/>
        <v>9.5497720474393769E-3</v>
      </c>
      <c r="BS381" s="41">
        <f t="shared" si="287"/>
        <v>1.0316966970932269E-2</v>
      </c>
      <c r="BT381" s="41">
        <f t="shared" si="288"/>
        <v>1.0118096608537176E-2</v>
      </c>
      <c r="BU381" s="41">
        <f t="shared" si="289"/>
        <v>4.0833049793707809E-3</v>
      </c>
      <c r="BV381" s="41">
        <f t="shared" si="290"/>
        <v>-1.8166010852804039E-2</v>
      </c>
      <c r="BW381" s="41">
        <f t="shared" si="291"/>
        <v>1.5209948228834804E-2</v>
      </c>
      <c r="BX381" s="41"/>
      <c r="BY381" s="41"/>
      <c r="BZ381" s="41">
        <f t="shared" si="292"/>
        <v>6.6511484792243891E-2</v>
      </c>
      <c r="CA381" s="41">
        <f t="shared" si="293"/>
        <v>1.9742028361407152E-2</v>
      </c>
      <c r="CB381" s="41">
        <f t="shared" si="294"/>
        <v>8.950918230776169E-4</v>
      </c>
      <c r="CC381" s="41">
        <f t="shared" si="295"/>
        <v>-7.0114964890440386E-3</v>
      </c>
      <c r="CD381" s="41">
        <f t="shared" si="296"/>
        <v>3.0297512981524433E-2</v>
      </c>
      <c r="CE381" s="41">
        <f t="shared" si="297"/>
        <v>-1.9491922427112543E-4</v>
      </c>
      <c r="CF381" s="41">
        <f t="shared" si="298"/>
        <v>1.6119036814761751E-2</v>
      </c>
      <c r="CG381" s="41">
        <f t="shared" si="327"/>
        <v>1.4706147389695487E-2</v>
      </c>
      <c r="CH381" s="41">
        <f t="shared" si="299"/>
        <v>2.2587663193373096E-2</v>
      </c>
      <c r="CI381" s="41">
        <f t="shared" si="300"/>
        <v>6.9100062548470599E-3</v>
      </c>
      <c r="CJ381" s="41">
        <f t="shared" si="301"/>
        <v>-5.2219439811516007E-3</v>
      </c>
      <c r="CK381" s="41">
        <f t="shared" si="302"/>
        <v>1.5000324119046424E-2</v>
      </c>
      <c r="CL381" s="41">
        <f t="shared" si="303"/>
        <v>9.4200627039017024E-3</v>
      </c>
      <c r="CM381" s="41">
        <f t="shared" si="304"/>
        <v>-1.1858758145104273E-2</v>
      </c>
      <c r="CN381" s="41">
        <f t="shared" si="326"/>
        <v>-1.8467414981364636E-3</v>
      </c>
      <c r="CO381" s="41">
        <f t="shared" si="306"/>
        <v>-3.2146526699461334E-3</v>
      </c>
      <c r="CP381" s="41">
        <f t="shared" si="307"/>
        <v>-6.1875403718087529E-2</v>
      </c>
      <c r="CQ381" s="41">
        <f t="shared" si="308"/>
        <v>1.419313101280642E-2</v>
      </c>
      <c r="CR381" s="41">
        <f t="shared" si="309"/>
        <v>-2.3122417420854149E-2</v>
      </c>
      <c r="CS381" s="41">
        <f t="shared" si="310"/>
        <v>1.4648213627106423E-2</v>
      </c>
      <c r="CT381" s="41">
        <f t="shared" si="311"/>
        <v>-9.2025189311618939E-3</v>
      </c>
      <c r="CU381" s="41">
        <f t="shared" si="312"/>
        <v>3.4324742541074461E-2</v>
      </c>
      <c r="CV381" s="41">
        <f t="shared" si="313"/>
        <v>-1.769957709940086E-2</v>
      </c>
      <c r="CW381" s="41">
        <f t="shared" si="314"/>
        <v>-5.9642194102093879E-3</v>
      </c>
      <c r="CX381" s="41">
        <f t="shared" si="315"/>
        <v>-1.6977188617061849E-3</v>
      </c>
      <c r="CY381" s="41">
        <f t="shared" si="316"/>
        <v>-1.0131713126069249E-3</v>
      </c>
      <c r="CZ381" s="41">
        <f t="shared" si="317"/>
        <v>2.3740706998985946E-3</v>
      </c>
      <c r="DA381" s="41">
        <f t="shared" si="318"/>
        <v>2.568468540856832E-2</v>
      </c>
      <c r="DB381" s="41">
        <f t="shared" si="319"/>
        <v>3.4865371986124438E-2</v>
      </c>
      <c r="DC381" s="41">
        <f t="shared" si="320"/>
        <v>1.4194466542262925E-3</v>
      </c>
      <c r="DD381" s="41">
        <f t="shared" si="321"/>
        <v>1.0467028262563275E-3</v>
      </c>
      <c r="DE381" s="41">
        <f t="shared" si="322"/>
        <v>9.7701246497246524E-3</v>
      </c>
      <c r="DF381" s="41">
        <f t="shared" si="323"/>
        <v>-1.947820021288682E-2</v>
      </c>
      <c r="DG381" s="41">
        <f t="shared" si="324"/>
        <v>2.4358388574760293E-2</v>
      </c>
      <c r="DH381" s="41"/>
    </row>
    <row r="382" spans="1:112">
      <c r="A382" s="43">
        <v>42403</v>
      </c>
      <c r="B382" s="34">
        <v>4.7</v>
      </c>
      <c r="C382" s="34">
        <v>7.5354739999999998</v>
      </c>
      <c r="D382" s="34"/>
      <c r="E382" s="34">
        <v>12.85</v>
      </c>
      <c r="F382" s="34">
        <v>174.800003</v>
      </c>
      <c r="G382" s="34">
        <v>53.211010000000002</v>
      </c>
      <c r="H382" s="34">
        <v>9.8175070000000009</v>
      </c>
      <c r="I382" s="34">
        <v>11.59</v>
      </c>
      <c r="J382" s="34">
        <v>289.08938599999999</v>
      </c>
      <c r="K382" s="34">
        <v>0.53</v>
      </c>
      <c r="L382" s="34">
        <v>82.099997999999999</v>
      </c>
      <c r="M382" s="34">
        <v>25.870000999999998</v>
      </c>
      <c r="N382" s="34">
        <v>36.857666000000002</v>
      </c>
      <c r="O382" s="34">
        <v>6.93</v>
      </c>
      <c r="P382" s="34">
        <v>30.120000999999998</v>
      </c>
      <c r="Q382" s="34">
        <v>11.97</v>
      </c>
      <c r="R382" s="34">
        <v>38.590000000000003</v>
      </c>
      <c r="S382" s="34">
        <v>68.958083999999999</v>
      </c>
      <c r="T382" s="34"/>
      <c r="U382" s="34"/>
      <c r="V382" s="34">
        <v>5.6739870000000003</v>
      </c>
      <c r="W382" s="34">
        <v>35.869999</v>
      </c>
      <c r="X382" s="34">
        <v>33.700001</v>
      </c>
      <c r="Y382" s="34">
        <v>11.027348999999999</v>
      </c>
      <c r="Z382" s="34">
        <v>32.565219999999997</v>
      </c>
      <c r="AA382" s="34">
        <v>75.810822000000002</v>
      </c>
      <c r="AB382" s="34">
        <v>38.073566</v>
      </c>
      <c r="AC382" s="34">
        <v>9.65</v>
      </c>
      <c r="AD382" s="34">
        <v>53.650002000000001</v>
      </c>
      <c r="AE382" s="34">
        <v>25.253205999999999</v>
      </c>
      <c r="AF382" s="34">
        <v>5.76</v>
      </c>
      <c r="AG382" s="34">
        <v>140.35000600000001</v>
      </c>
      <c r="AH382" s="34">
        <v>37.377521999999999</v>
      </c>
      <c r="AI382" s="34">
        <v>71.253990000000002</v>
      </c>
      <c r="AJ382" s="34">
        <v>9.9751080000000005</v>
      </c>
      <c r="AK382" s="34">
        <v>21.09</v>
      </c>
      <c r="AL382" s="34">
        <v>0.91100000000000003</v>
      </c>
      <c r="AM382" s="34">
        <v>30.080566000000001</v>
      </c>
      <c r="AN382" s="34">
        <v>17.399999999999999</v>
      </c>
      <c r="AO382" s="34">
        <v>62.07</v>
      </c>
      <c r="AP382" s="34">
        <v>6.56</v>
      </c>
      <c r="AQ382" s="34">
        <v>13.05</v>
      </c>
      <c r="AR382" s="34">
        <v>5.07</v>
      </c>
      <c r="AS382" s="34">
        <v>50.113292999999999</v>
      </c>
      <c r="AT382" s="34">
        <v>11.426761000000001</v>
      </c>
      <c r="AU382" s="34">
        <v>19.510000000000002</v>
      </c>
      <c r="AV382" s="34">
        <v>15.883993</v>
      </c>
      <c r="AW382" s="34">
        <v>26.522241999999999</v>
      </c>
      <c r="AX382" s="34">
        <v>19.129999000000002</v>
      </c>
      <c r="AY382" s="34">
        <v>14.73</v>
      </c>
      <c r="AZ382" s="34">
        <v>57.560001</v>
      </c>
      <c r="BA382" s="34">
        <v>42.189999</v>
      </c>
      <c r="BB382" s="34">
        <v>31.714618999999999</v>
      </c>
      <c r="BC382" s="34">
        <v>24.996683000000001</v>
      </c>
      <c r="BD382" s="34"/>
      <c r="BE382" s="38"/>
      <c r="BF382" s="41">
        <f t="shared" si="275"/>
        <v>-2.4173536534076015E-2</v>
      </c>
      <c r="BG382" s="41">
        <f t="shared" si="276"/>
        <v>-5.3285078543630097E-3</v>
      </c>
      <c r="BH382" s="41"/>
      <c r="BI382" s="41">
        <f t="shared" si="277"/>
        <v>-3.1080056098673069E-3</v>
      </c>
      <c r="BJ382" s="41">
        <f t="shared" si="278"/>
        <v>-4.9117030482221831E-2</v>
      </c>
      <c r="BK382" s="41">
        <f t="shared" si="279"/>
        <v>6.1245581307937114E-2</v>
      </c>
      <c r="BL382" s="41">
        <f t="shared" si="280"/>
        <v>4.2427529924888116E-2</v>
      </c>
      <c r="BM382" s="41">
        <f t="shared" si="281"/>
        <v>2.0924913424248733E-2</v>
      </c>
      <c r="BN382" s="41">
        <f t="shared" si="282"/>
        <v>-1.0811008719834295E-2</v>
      </c>
      <c r="BO382" s="41">
        <f t="shared" si="283"/>
        <v>3.8466280827796143E-2</v>
      </c>
      <c r="BP382" s="41">
        <f t="shared" si="284"/>
        <v>-1.4630573882249301E-2</v>
      </c>
      <c r="BQ382" s="41">
        <f t="shared" si="285"/>
        <v>2.0699859959756553E-2</v>
      </c>
      <c r="BR382" s="41">
        <f t="shared" si="286"/>
        <v>8.6957345728631945E-3</v>
      </c>
      <c r="BS382" s="41">
        <f t="shared" si="287"/>
        <v>1.600034134644112E-2</v>
      </c>
      <c r="BT382" s="41">
        <f t="shared" si="288"/>
        <v>1.0681076177912197E-2</v>
      </c>
      <c r="BU382" s="41">
        <f t="shared" si="289"/>
        <v>-2.4753739152938176E-2</v>
      </c>
      <c r="BV382" s="41">
        <f t="shared" si="290"/>
        <v>-3.621317977133263E-3</v>
      </c>
      <c r="BW382" s="41">
        <f t="shared" si="291"/>
        <v>1.0880934150755766E-2</v>
      </c>
      <c r="BX382" s="41"/>
      <c r="BY382" s="41"/>
      <c r="BZ382" s="41">
        <f t="shared" si="292"/>
        <v>5.5804820632686027E-2</v>
      </c>
      <c r="CA382" s="41">
        <f t="shared" si="293"/>
        <v>-1.2467290067351689E-2</v>
      </c>
      <c r="CB382" s="41">
        <f t="shared" si="294"/>
        <v>5.0573363778077468E-3</v>
      </c>
      <c r="CC382" s="41">
        <f t="shared" si="295"/>
        <v>-7.9473165158830284E-3</v>
      </c>
      <c r="CD382" s="41">
        <f t="shared" si="296"/>
        <v>2.0212753142493111E-2</v>
      </c>
      <c r="CE382" s="41">
        <f t="shared" si="297"/>
        <v>1.7228326173948504E-2</v>
      </c>
      <c r="CF382" s="41">
        <f t="shared" si="298"/>
        <v>1.411296466116131E-2</v>
      </c>
      <c r="CG382" s="41">
        <f t="shared" si="327"/>
        <v>-1.0432969125776746E-3</v>
      </c>
      <c r="CH382" s="41">
        <f t="shared" si="299"/>
        <v>4.1093853454821853E-2</v>
      </c>
      <c r="CI382" s="41">
        <f t="shared" si="300"/>
        <v>3.2740371578843526E-2</v>
      </c>
      <c r="CJ382" s="41">
        <f t="shared" si="301"/>
        <v>5.2219439811516249E-3</v>
      </c>
      <c r="CK382" s="41">
        <f t="shared" si="302"/>
        <v>-4.9751131589008055E-3</v>
      </c>
      <c r="CL382" s="41">
        <f t="shared" si="303"/>
        <v>5.658514880998439E-3</v>
      </c>
      <c r="CM382" s="41">
        <f t="shared" si="304"/>
        <v>-1.3720621056851734E-3</v>
      </c>
      <c r="CN382" s="41">
        <f t="shared" si="326"/>
        <v>-6.3974205047805863E-3</v>
      </c>
      <c r="CO382" s="41">
        <f t="shared" si="306"/>
        <v>-3.0354887202380137E-2</v>
      </c>
      <c r="CP382" s="41">
        <f t="shared" si="307"/>
        <v>-3.1336978004091222E-2</v>
      </c>
      <c r="CQ382" s="41">
        <f t="shared" si="308"/>
        <v>3.0649066535646966E-4</v>
      </c>
      <c r="CR382" s="41">
        <f t="shared" si="309"/>
        <v>1.739174271186902E-2</v>
      </c>
      <c r="CS382" s="41">
        <f t="shared" si="310"/>
        <v>-8.1829897742665449E-3</v>
      </c>
      <c r="CT382" s="41">
        <f t="shared" si="311"/>
        <v>1.0728072239998859E-2</v>
      </c>
      <c r="CU382" s="41">
        <f t="shared" si="312"/>
        <v>7.6657727019568424E-4</v>
      </c>
      <c r="CV382" s="41">
        <f t="shared" si="313"/>
        <v>5.9347355198145265E-3</v>
      </c>
      <c r="CW382" s="41">
        <f t="shared" si="314"/>
        <v>1.2877832198556535E-2</v>
      </c>
      <c r="CX382" s="41">
        <f t="shared" si="315"/>
        <v>2.6824807447084032E-2</v>
      </c>
      <c r="CY382" s="41">
        <f t="shared" si="316"/>
        <v>-1.1213165399504092E-2</v>
      </c>
      <c r="CZ382" s="41">
        <f t="shared" si="317"/>
        <v>6.4991045616908695E-3</v>
      </c>
      <c r="DA382" s="41">
        <f t="shared" si="318"/>
        <v>1.0349332224072767E-2</v>
      </c>
      <c r="DB382" s="41">
        <f t="shared" si="319"/>
        <v>8.3989999461363332E-3</v>
      </c>
      <c r="DC382" s="41">
        <f t="shared" si="320"/>
        <v>4.3711433090416425E-2</v>
      </c>
      <c r="DD382" s="41">
        <f t="shared" si="321"/>
        <v>3.6550906905468603E-3</v>
      </c>
      <c r="DE382" s="41">
        <f t="shared" si="322"/>
        <v>4.7418210256134995E-4</v>
      </c>
      <c r="DF382" s="41">
        <f t="shared" si="323"/>
        <v>-3.7534210883103537E-3</v>
      </c>
      <c r="DG382" s="41">
        <f t="shared" si="324"/>
        <v>-1.1525384887500736E-2</v>
      </c>
      <c r="DH382" s="41"/>
    </row>
    <row r="383" spans="1:112">
      <c r="A383" s="43">
        <v>42404</v>
      </c>
      <c r="B383" s="34">
        <v>4.71</v>
      </c>
      <c r="C383" s="34">
        <v>7.4817920000000004</v>
      </c>
      <c r="D383" s="34"/>
      <c r="E383" s="34">
        <v>13</v>
      </c>
      <c r="F383" s="34">
        <v>176.800003</v>
      </c>
      <c r="G383" s="34">
        <v>53.285172000000003</v>
      </c>
      <c r="H383" s="34">
        <v>10.165645</v>
      </c>
      <c r="I383" s="34">
        <v>11.41</v>
      </c>
      <c r="J383" s="34">
        <v>286.99453699999998</v>
      </c>
      <c r="K383" s="34">
        <v>0.5</v>
      </c>
      <c r="L383" s="34">
        <v>80.230002999999996</v>
      </c>
      <c r="M383" s="34">
        <v>25.58</v>
      </c>
      <c r="N383" s="34">
        <v>36.838894000000003</v>
      </c>
      <c r="O383" s="34">
        <v>6.82</v>
      </c>
      <c r="P383" s="34">
        <v>30.620000999999998</v>
      </c>
      <c r="Q383" s="34">
        <v>11.54</v>
      </c>
      <c r="R383" s="34">
        <v>40.540000999999997</v>
      </c>
      <c r="S383" s="34">
        <v>68.240157999999994</v>
      </c>
      <c r="T383" s="34"/>
      <c r="U383" s="34"/>
      <c r="V383" s="34">
        <v>5.7206469999999996</v>
      </c>
      <c r="W383" s="34">
        <v>36.049999</v>
      </c>
      <c r="X383" s="34">
        <v>32.479999999999997</v>
      </c>
      <c r="Y383" s="34">
        <v>11.017576</v>
      </c>
      <c r="Z383" s="34">
        <v>32.222698000000001</v>
      </c>
      <c r="AA383" s="34">
        <v>76.603790000000004</v>
      </c>
      <c r="AB383" s="34">
        <v>37.540008999999998</v>
      </c>
      <c r="AC383" s="34">
        <v>9.7200000000000006</v>
      </c>
      <c r="AD383" s="34">
        <v>55.59</v>
      </c>
      <c r="AE383" s="34">
        <v>24.954018000000001</v>
      </c>
      <c r="AF383" s="34">
        <v>5.61</v>
      </c>
      <c r="AG383" s="34">
        <v>141.050003</v>
      </c>
      <c r="AH383" s="34">
        <v>36.909843000000002</v>
      </c>
      <c r="AI383" s="34">
        <v>69.825576999999996</v>
      </c>
      <c r="AJ383" s="34">
        <v>9.9760369999999998</v>
      </c>
      <c r="AK383" s="34">
        <v>21.25</v>
      </c>
      <c r="AL383" s="34">
        <v>0.91300000000000003</v>
      </c>
      <c r="AM383" s="34">
        <v>29.979225</v>
      </c>
      <c r="AN383" s="34">
        <v>17.5</v>
      </c>
      <c r="AO383" s="34">
        <v>61.540000999999997</v>
      </c>
      <c r="AP383" s="34">
        <v>6.47</v>
      </c>
      <c r="AQ383" s="34">
        <v>12.91</v>
      </c>
      <c r="AR383" s="34">
        <v>4.99</v>
      </c>
      <c r="AS383" s="34">
        <v>48.189647999999998</v>
      </c>
      <c r="AT383" s="34">
        <v>11.388954999999999</v>
      </c>
      <c r="AU383" s="34">
        <v>19.799999</v>
      </c>
      <c r="AV383" s="34">
        <v>15.837221</v>
      </c>
      <c r="AW383" s="34">
        <v>26.581976000000001</v>
      </c>
      <c r="AX383" s="34">
        <v>18.899999999999999</v>
      </c>
      <c r="AY383" s="34">
        <v>15.09</v>
      </c>
      <c r="AZ383" s="34">
        <v>57.259998000000003</v>
      </c>
      <c r="BA383" s="34">
        <v>40.409999999999997</v>
      </c>
      <c r="BB383" s="34">
        <v>31.436330999999999</v>
      </c>
      <c r="BC383" s="34">
        <v>24.185355999999999</v>
      </c>
      <c r="BD383" s="34"/>
      <c r="BE383" s="38"/>
      <c r="BF383" s="41">
        <f t="shared" si="275"/>
        <v>2.1253993123135366E-3</v>
      </c>
      <c r="BG383" s="41">
        <f t="shared" si="276"/>
        <v>-7.1494010504967124E-3</v>
      </c>
      <c r="BH383" s="41"/>
      <c r="BI383" s="41">
        <f t="shared" si="277"/>
        <v>1.160554612030789E-2</v>
      </c>
      <c r="BJ383" s="41">
        <f t="shared" si="278"/>
        <v>1.137668678796247E-2</v>
      </c>
      <c r="BK383" s="41">
        <f t="shared" si="279"/>
        <v>1.3927637704088407E-3</v>
      </c>
      <c r="BL383" s="41">
        <f t="shared" si="280"/>
        <v>3.4846677610086793E-2</v>
      </c>
      <c r="BM383" s="41">
        <f t="shared" si="281"/>
        <v>-1.5652493477676003E-2</v>
      </c>
      <c r="BN383" s="41">
        <f t="shared" si="282"/>
        <v>-7.2727536732633815E-3</v>
      </c>
      <c r="BO383" s="41">
        <f t="shared" si="283"/>
        <v>-5.8268908123975879E-2</v>
      </c>
      <c r="BP383" s="41">
        <f t="shared" si="284"/>
        <v>-2.3040444939785902E-2</v>
      </c>
      <c r="BQ383" s="41">
        <f t="shared" si="285"/>
        <v>-1.1273238702052867E-2</v>
      </c>
      <c r="BR383" s="41">
        <f t="shared" si="286"/>
        <v>-5.0944034310386672E-4</v>
      </c>
      <c r="BS383" s="41">
        <f t="shared" si="287"/>
        <v>-1.6000341346441075E-2</v>
      </c>
      <c r="BT383" s="41">
        <f t="shared" si="288"/>
        <v>1.6463986755706907E-2</v>
      </c>
      <c r="BU383" s="41">
        <f t="shared" si="289"/>
        <v>-3.6584258489928446E-2</v>
      </c>
      <c r="BV383" s="41">
        <f t="shared" si="290"/>
        <v>4.9295990141321668E-2</v>
      </c>
      <c r="BW383" s="41">
        <f t="shared" si="291"/>
        <v>-1.0465623208406459E-2</v>
      </c>
      <c r="BX383" s="41"/>
      <c r="BY383" s="41"/>
      <c r="BZ383" s="41">
        <f t="shared" si="292"/>
        <v>8.1898656517421717E-3</v>
      </c>
      <c r="CA383" s="41">
        <f t="shared" si="293"/>
        <v>5.0055723259658617E-3</v>
      </c>
      <c r="CB383" s="41">
        <f t="shared" si="294"/>
        <v>-3.6873351738428997E-2</v>
      </c>
      <c r="CC383" s="41">
        <f t="shared" si="295"/>
        <v>-8.8664403623442054E-4</v>
      </c>
      <c r="CD383" s="41">
        <f t="shared" si="296"/>
        <v>-1.0573736642343007E-2</v>
      </c>
      <c r="CE383" s="41">
        <f t="shared" si="297"/>
        <v>1.0405500423203677E-2</v>
      </c>
      <c r="CF383" s="41">
        <f t="shared" si="298"/>
        <v>-1.4112964661161192E-2</v>
      </c>
      <c r="CG383" s="41">
        <f t="shared" si="327"/>
        <v>-1.6842503394497464E-2</v>
      </c>
      <c r="CH383" s="41">
        <f t="shared" si="299"/>
        <v>3.5521822610013354E-2</v>
      </c>
      <c r="CI383" s="41">
        <f t="shared" si="300"/>
        <v>-1.1918266642540956E-2</v>
      </c>
      <c r="CJ383" s="41">
        <f t="shared" si="301"/>
        <v>-2.6386755173194887E-2</v>
      </c>
      <c r="CK383" s="41">
        <f t="shared" si="302"/>
        <v>4.9751131589008107E-3</v>
      </c>
      <c r="CL383" s="41">
        <f t="shared" si="303"/>
        <v>-1.2591244252116957E-2</v>
      </c>
      <c r="CM383" s="41">
        <f t="shared" si="304"/>
        <v>-2.0250442267788039E-2</v>
      </c>
      <c r="CN383" s="41">
        <f t="shared" ref="CN383:CN411" si="328">LN(AJ423/AJ422)</f>
        <v>-2.3360028404039715E-3</v>
      </c>
      <c r="CO383" s="41">
        <f t="shared" si="306"/>
        <v>7.5579008797425663E-3</v>
      </c>
      <c r="CP383" s="41">
        <f t="shared" si="307"/>
        <v>2.1929833350100864E-3</v>
      </c>
      <c r="CQ383" s="41">
        <f t="shared" si="308"/>
        <v>-3.3746736206976338E-3</v>
      </c>
      <c r="CR383" s="41">
        <f t="shared" si="309"/>
        <v>5.7306747089850745E-3</v>
      </c>
      <c r="CS383" s="41">
        <f t="shared" si="310"/>
        <v>-8.5753942820719908E-3</v>
      </c>
      <c r="CT383" s="41">
        <f t="shared" si="311"/>
        <v>-1.3814494443188432E-2</v>
      </c>
      <c r="CU383" s="41">
        <f t="shared" si="312"/>
        <v>-1.0785928910151331E-2</v>
      </c>
      <c r="CV383" s="41">
        <f t="shared" si="313"/>
        <v>-1.5904907839664466E-2</v>
      </c>
      <c r="CW383" s="41">
        <f t="shared" si="314"/>
        <v>-3.9142076032972067E-2</v>
      </c>
      <c r="CX383" s="41">
        <f t="shared" si="315"/>
        <v>-3.3140344665390916E-3</v>
      </c>
      <c r="CY383" s="41">
        <f t="shared" si="316"/>
        <v>1.4754732560417755E-2</v>
      </c>
      <c r="CZ383" s="41">
        <f t="shared" si="317"/>
        <v>-2.9489434985148521E-3</v>
      </c>
      <c r="DA383" s="41">
        <f t="shared" si="318"/>
        <v>2.2496904179380118E-3</v>
      </c>
      <c r="DB383" s="41">
        <f t="shared" si="319"/>
        <v>-1.2095809112648273E-2</v>
      </c>
      <c r="DC383" s="41">
        <f t="shared" si="320"/>
        <v>2.4146042305218572E-2</v>
      </c>
      <c r="DD383" s="41">
        <f t="shared" si="321"/>
        <v>-5.2256346507711104E-3</v>
      </c>
      <c r="DE383" s="41">
        <f t="shared" si="322"/>
        <v>-4.3105923343565652E-2</v>
      </c>
      <c r="DF383" s="41">
        <f t="shared" si="323"/>
        <v>-8.8134794928291862E-3</v>
      </c>
      <c r="DG383" s="41">
        <f t="shared" si="324"/>
        <v>-3.299581003113413E-2</v>
      </c>
      <c r="DH383" s="41"/>
    </row>
    <row r="384" spans="1:112">
      <c r="A384" s="43">
        <v>42405</v>
      </c>
      <c r="B384" s="34">
        <v>4.4400000000000004</v>
      </c>
      <c r="C384" s="34">
        <v>7.6034480000000002</v>
      </c>
      <c r="D384" s="34"/>
      <c r="E384" s="34">
        <v>13.01</v>
      </c>
      <c r="F384" s="34">
        <v>4.59</v>
      </c>
      <c r="G384" s="34">
        <v>55.556373999999998</v>
      </c>
      <c r="H384" s="34">
        <v>10.066177</v>
      </c>
      <c r="I384" s="34">
        <v>11.52</v>
      </c>
      <c r="J384" s="34">
        <v>286.99453699999998</v>
      </c>
      <c r="K384" s="34">
        <v>0.52</v>
      </c>
      <c r="L384" s="34">
        <v>80.519997000000004</v>
      </c>
      <c r="M384" s="34">
        <v>26.24</v>
      </c>
      <c r="N384" s="34">
        <v>37.192348000000003</v>
      </c>
      <c r="O384" s="34">
        <v>6.77</v>
      </c>
      <c r="P384" s="34">
        <v>30.66</v>
      </c>
      <c r="Q384" s="34">
        <v>11.12</v>
      </c>
      <c r="R384" s="34">
        <v>39.75</v>
      </c>
      <c r="S384" s="34">
        <v>69.052543999999997</v>
      </c>
      <c r="T384" s="34"/>
      <c r="U384" s="34"/>
      <c r="V384" s="34">
        <v>5.7299800000000003</v>
      </c>
      <c r="W384" s="34">
        <v>36.419998</v>
      </c>
      <c r="X384" s="34">
        <v>32.93</v>
      </c>
      <c r="Y384" s="34">
        <v>11.105560000000001</v>
      </c>
      <c r="Z384" s="34">
        <v>32.205986000000003</v>
      </c>
      <c r="AA384" s="34">
        <v>78.458855</v>
      </c>
      <c r="AB384" s="34">
        <v>37.663871999999998</v>
      </c>
      <c r="AC384" s="34">
        <v>9.65</v>
      </c>
      <c r="AD384" s="34">
        <v>54.889999000000003</v>
      </c>
      <c r="AE384" s="34">
        <v>25.000762999999999</v>
      </c>
      <c r="AF384" s="34">
        <v>5.54</v>
      </c>
      <c r="AG384" s="34">
        <v>140.35000600000001</v>
      </c>
      <c r="AH384" s="34">
        <v>37.111590999999997</v>
      </c>
      <c r="AI384" s="34">
        <v>70.539787000000004</v>
      </c>
      <c r="AJ384" s="34">
        <v>9.62486</v>
      </c>
      <c r="AK384" s="34">
        <v>20.889999</v>
      </c>
      <c r="AL384" s="34">
        <v>0.92</v>
      </c>
      <c r="AM384" s="34">
        <v>30.089779</v>
      </c>
      <c r="AN384" s="34">
        <v>16.699998999999998</v>
      </c>
      <c r="AO384" s="34">
        <v>62.130001</v>
      </c>
      <c r="AP384" s="34">
        <v>6.55</v>
      </c>
      <c r="AQ384" s="34">
        <v>12.55</v>
      </c>
      <c r="AR384" s="34">
        <v>4.93</v>
      </c>
      <c r="AS384" s="34">
        <v>47.696407000000001</v>
      </c>
      <c r="AT384" s="34">
        <v>11.530725</v>
      </c>
      <c r="AU384" s="34">
        <v>19.940000999999999</v>
      </c>
      <c r="AV384" s="34">
        <v>15.874639</v>
      </c>
      <c r="AW384" s="34">
        <v>26.837982</v>
      </c>
      <c r="AX384" s="34">
        <v>18.59</v>
      </c>
      <c r="AY384" s="34">
        <v>15.29</v>
      </c>
      <c r="AZ384" s="34">
        <v>53.009998000000003</v>
      </c>
      <c r="BA384" s="34">
        <v>39.880001</v>
      </c>
      <c r="BB384" s="34">
        <v>31.277311000000001</v>
      </c>
      <c r="BC384" s="34">
        <v>24.098423</v>
      </c>
      <c r="BD384" s="34"/>
      <c r="BE384" s="38"/>
      <c r="BF384" s="41">
        <f t="shared" si="275"/>
        <v>-5.9033531584192861E-2</v>
      </c>
      <c r="BG384" s="41">
        <f t="shared" si="276"/>
        <v>1.6129493133182762E-2</v>
      </c>
      <c r="BH384" s="41"/>
      <c r="BI384" s="41">
        <f t="shared" si="277"/>
        <v>7.6893506287725667E-4</v>
      </c>
      <c r="BJ384" s="41">
        <f t="shared" si="278"/>
        <v>-3.6511391430994151</v>
      </c>
      <c r="BK384" s="41">
        <f t="shared" si="279"/>
        <v>4.1740159384440458E-2</v>
      </c>
      <c r="BL384" s="41">
        <f t="shared" si="280"/>
        <v>-9.8329059468088321E-3</v>
      </c>
      <c r="BM384" s="41">
        <f t="shared" si="281"/>
        <v>9.5944913937608227E-3</v>
      </c>
      <c r="BN384" s="41">
        <f t="shared" si="282"/>
        <v>0</v>
      </c>
      <c r="BO384" s="41">
        <f t="shared" si="283"/>
        <v>3.9220713153281329E-2</v>
      </c>
      <c r="BP384" s="41">
        <f t="shared" si="284"/>
        <v>3.6080163557055912E-3</v>
      </c>
      <c r="BQ384" s="41">
        <f t="shared" si="285"/>
        <v>2.5474167925191745E-2</v>
      </c>
      <c r="BR384" s="41">
        <f t="shared" si="286"/>
        <v>9.548851974525362E-3</v>
      </c>
      <c r="BS384" s="41">
        <f t="shared" si="287"/>
        <v>-7.3583849311872115E-3</v>
      </c>
      <c r="BT384" s="41">
        <f t="shared" si="288"/>
        <v>1.3054505557378341E-3</v>
      </c>
      <c r="BU384" s="41">
        <f t="shared" si="289"/>
        <v>-3.7073972257517213E-2</v>
      </c>
      <c r="BV384" s="41">
        <f t="shared" si="290"/>
        <v>-1.96793245905083E-2</v>
      </c>
      <c r="BW384" s="41">
        <f t="shared" si="291"/>
        <v>1.1834503505801923E-2</v>
      </c>
      <c r="BX384" s="41"/>
      <c r="BY384" s="41"/>
      <c r="BZ384" s="41">
        <f t="shared" si="292"/>
        <v>1.6301294360095606E-3</v>
      </c>
      <c r="CA384" s="41">
        <f t="shared" si="293"/>
        <v>1.0211183392871723E-2</v>
      </c>
      <c r="CB384" s="41">
        <f t="shared" si="294"/>
        <v>1.3759581094795786E-2</v>
      </c>
      <c r="CC384" s="41">
        <f t="shared" si="295"/>
        <v>7.9540679833640261E-3</v>
      </c>
      <c r="CD384" s="41">
        <f t="shared" si="296"/>
        <v>-5.1877515843105839E-4</v>
      </c>
      <c r="CE384" s="41">
        <f t="shared" si="297"/>
        <v>2.392779392217315E-2</v>
      </c>
      <c r="CF384" s="41">
        <f t="shared" si="298"/>
        <v>3.2940616987963216E-3</v>
      </c>
      <c r="CG384" s="41">
        <f t="shared" si="327"/>
        <v>0.11613033784188161</v>
      </c>
      <c r="CH384" s="41">
        <f t="shared" si="299"/>
        <v>-1.2672164621835132E-2</v>
      </c>
      <c r="CI384" s="41">
        <f t="shared" si="300"/>
        <v>1.8714930866632876E-3</v>
      </c>
      <c r="CJ384" s="41">
        <f t="shared" si="301"/>
        <v>-1.2556218775412594E-2</v>
      </c>
      <c r="CK384" s="41">
        <f t="shared" si="302"/>
        <v>-4.9751131589008055E-3</v>
      </c>
      <c r="CL384" s="41">
        <f t="shared" si="303"/>
        <v>5.4510832515513308E-3</v>
      </c>
      <c r="CM384" s="41">
        <f t="shared" si="304"/>
        <v>1.0176529926948423E-2</v>
      </c>
      <c r="CN384" s="41">
        <f t="shared" si="328"/>
        <v>-1.4042053494723148E-3</v>
      </c>
      <c r="CO384" s="41">
        <f t="shared" si="306"/>
        <v>-1.7086367671746702E-2</v>
      </c>
      <c r="CP384" s="41">
        <f t="shared" si="307"/>
        <v>7.6377894481175403E-3</v>
      </c>
      <c r="CQ384" s="41">
        <f t="shared" si="308"/>
        <v>3.6809042089382574E-3</v>
      </c>
      <c r="CR384" s="41">
        <f t="shared" si="309"/>
        <v>-4.6792221387000336E-2</v>
      </c>
      <c r="CS384" s="41">
        <f t="shared" si="310"/>
        <v>9.541594027397033E-3</v>
      </c>
      <c r="CT384" s="41">
        <f t="shared" si="311"/>
        <v>1.2288941134351314E-2</v>
      </c>
      <c r="CU384" s="41">
        <f t="shared" si="312"/>
        <v>-2.8281539280758213E-2</v>
      </c>
      <c r="CV384" s="41">
        <f t="shared" si="313"/>
        <v>-1.2096921708828682E-2</v>
      </c>
      <c r="CW384" s="41">
        <f t="shared" si="314"/>
        <v>-1.0288156095919669E-2</v>
      </c>
      <c r="CX384" s="41">
        <f t="shared" si="315"/>
        <v>1.2371185645620659E-2</v>
      </c>
      <c r="CY384" s="41">
        <f t="shared" si="316"/>
        <v>7.0459274887046067E-3</v>
      </c>
      <c r="CZ384" s="41">
        <f t="shared" si="317"/>
        <v>2.3598752873597341E-3</v>
      </c>
      <c r="DA384" s="41">
        <f t="shared" si="318"/>
        <v>9.5847308555976427E-3</v>
      </c>
      <c r="DB384" s="41">
        <f t="shared" si="319"/>
        <v>-1.6538120332243951E-2</v>
      </c>
      <c r="DC384" s="41">
        <f t="shared" si="320"/>
        <v>1.3166747161213351E-2</v>
      </c>
      <c r="DD384" s="41">
        <f t="shared" si="321"/>
        <v>-7.7121727470587986E-2</v>
      </c>
      <c r="DE384" s="41">
        <f t="shared" si="322"/>
        <v>-1.3202308921519322E-2</v>
      </c>
      <c r="DF384" s="41">
        <f t="shared" si="323"/>
        <v>-5.0713157692051187E-3</v>
      </c>
      <c r="DG384" s="41">
        <f t="shared" si="324"/>
        <v>-3.6009233633426453E-3</v>
      </c>
      <c r="DH384" s="41"/>
    </row>
    <row r="385" spans="1:112">
      <c r="A385" s="43">
        <v>42408</v>
      </c>
      <c r="B385" s="34">
        <v>4.1900000000000004</v>
      </c>
      <c r="C385" s="34">
        <v>7.6169640000000003</v>
      </c>
      <c r="D385" s="34"/>
      <c r="E385" s="34">
        <v>14.44</v>
      </c>
      <c r="F385" s="34">
        <v>186.800003</v>
      </c>
      <c r="G385" s="34">
        <v>55.992069000000001</v>
      </c>
      <c r="H385" s="34">
        <v>10.324795</v>
      </c>
      <c r="I385" s="34">
        <v>11.46</v>
      </c>
      <c r="J385" s="34">
        <v>290.13681000000003</v>
      </c>
      <c r="K385" s="34">
        <v>0.51100000000000001</v>
      </c>
      <c r="L385" s="34">
        <v>81.75</v>
      </c>
      <c r="M385" s="34">
        <v>26.42</v>
      </c>
      <c r="N385" s="34">
        <v>37.333720999999997</v>
      </c>
      <c r="O385" s="34">
        <v>6.77</v>
      </c>
      <c r="P385" s="34">
        <v>30.690000999999999</v>
      </c>
      <c r="Q385" s="34">
        <v>11.89</v>
      </c>
      <c r="R385" s="34">
        <v>39.470001000000003</v>
      </c>
      <c r="S385" s="34">
        <v>68.986412000000001</v>
      </c>
      <c r="T385" s="34"/>
      <c r="U385" s="34"/>
      <c r="V385" s="34">
        <v>5.6366569999999996</v>
      </c>
      <c r="W385" s="34">
        <v>36.400002000000001</v>
      </c>
      <c r="X385" s="34">
        <v>32.840000000000003</v>
      </c>
      <c r="Y385" s="34">
        <v>11.125111</v>
      </c>
      <c r="Z385" s="34">
        <v>32.456614999999999</v>
      </c>
      <c r="AA385" s="34">
        <v>78.569511000000006</v>
      </c>
      <c r="AB385" s="34">
        <v>37.892536</v>
      </c>
      <c r="AC385" s="34">
        <v>9.69</v>
      </c>
      <c r="AD385" s="34">
        <v>54.98</v>
      </c>
      <c r="AE385" s="34">
        <v>25.094265</v>
      </c>
      <c r="AF385" s="34">
        <v>5.29</v>
      </c>
      <c r="AG385" s="34">
        <v>141.75</v>
      </c>
      <c r="AH385" s="34">
        <v>36.974041</v>
      </c>
      <c r="AI385" s="34">
        <v>70.314766000000006</v>
      </c>
      <c r="AJ385" s="34">
        <v>9.9871859999999995</v>
      </c>
      <c r="AK385" s="34">
        <v>19.75</v>
      </c>
      <c r="AL385" s="34">
        <v>0.9</v>
      </c>
      <c r="AM385" s="34">
        <v>30.043716</v>
      </c>
      <c r="AN385" s="34">
        <v>17.799999</v>
      </c>
      <c r="AO385" s="34">
        <v>61.279998999999997</v>
      </c>
      <c r="AP385" s="34">
        <v>6.5</v>
      </c>
      <c r="AQ385" s="34">
        <v>12.52</v>
      </c>
      <c r="AR385" s="34">
        <v>4.9000000000000004</v>
      </c>
      <c r="AS385" s="34">
        <v>47.351143</v>
      </c>
      <c r="AT385" s="34">
        <v>11.634691</v>
      </c>
      <c r="AU385" s="34">
        <v>19.18</v>
      </c>
      <c r="AV385" s="34">
        <v>15.902702</v>
      </c>
      <c r="AW385" s="34">
        <v>26.616109999999999</v>
      </c>
      <c r="AX385" s="34">
        <v>18.209999</v>
      </c>
      <c r="AY385" s="34">
        <v>15.13</v>
      </c>
      <c r="AZ385" s="34">
        <v>53.060001</v>
      </c>
      <c r="BA385" s="34">
        <v>40.990001999999997</v>
      </c>
      <c r="BB385" s="34">
        <v>31.913392999999999</v>
      </c>
      <c r="BC385" s="34">
        <v>23.779693999999999</v>
      </c>
      <c r="BD385" s="34"/>
      <c r="BE385" s="38"/>
      <c r="BF385" s="41">
        <f t="shared" si="275"/>
        <v>-5.7953642510087E-2</v>
      </c>
      <c r="BG385" s="41">
        <f t="shared" si="276"/>
        <v>1.7760364900503243E-3</v>
      </c>
      <c r="BH385" s="41"/>
      <c r="BI385" s="41">
        <f t="shared" si="277"/>
        <v>0.1042838409402662</v>
      </c>
      <c r="BJ385" s="41">
        <f t="shared" si="278"/>
        <v>3.7061585177822454</v>
      </c>
      <c r="BK385" s="41">
        <f t="shared" si="279"/>
        <v>7.8118027279244712E-3</v>
      </c>
      <c r="BL385" s="41">
        <f t="shared" si="280"/>
        <v>2.5367291782910091E-2</v>
      </c>
      <c r="BM385" s="41">
        <f t="shared" si="281"/>
        <v>-5.2219439811516007E-3</v>
      </c>
      <c r="BN385" s="41">
        <f t="shared" si="282"/>
        <v>1.0889389622846146E-2</v>
      </c>
      <c r="BO385" s="41">
        <f t="shared" si="283"/>
        <v>-1.7459221371768655E-2</v>
      </c>
      <c r="BP385" s="41">
        <f t="shared" si="284"/>
        <v>1.5160246263596813E-2</v>
      </c>
      <c r="BQ385" s="41">
        <f t="shared" si="285"/>
        <v>6.836335018291167E-3</v>
      </c>
      <c r="BR385" s="41">
        <f t="shared" si="286"/>
        <v>3.7939253061993043E-3</v>
      </c>
      <c r="BS385" s="41">
        <f t="shared" si="287"/>
        <v>0</v>
      </c>
      <c r="BT385" s="41">
        <f t="shared" si="288"/>
        <v>9.7802777187976217E-4</v>
      </c>
      <c r="BU385" s="41">
        <f t="shared" si="289"/>
        <v>6.6952421880254256E-2</v>
      </c>
      <c r="BV385" s="41">
        <f t="shared" si="290"/>
        <v>-7.0689260898874236E-3</v>
      </c>
      <c r="BW385" s="41">
        <f t="shared" si="291"/>
        <v>-9.5816437585242227E-4</v>
      </c>
      <c r="BX385" s="41"/>
      <c r="BY385" s="41"/>
      <c r="BZ385" s="41">
        <f t="shared" si="292"/>
        <v>-1.6420881039813238E-2</v>
      </c>
      <c r="CA385" s="41">
        <f t="shared" si="293"/>
        <v>-5.4918979683004786E-4</v>
      </c>
      <c r="CB385" s="41">
        <f t="shared" si="294"/>
        <v>-2.7368118040453767E-3</v>
      </c>
      <c r="CC385" s="41">
        <f t="shared" si="295"/>
        <v>1.7589217204089745E-3</v>
      </c>
      <c r="CD385" s="41">
        <f t="shared" si="296"/>
        <v>7.7519385611087305E-3</v>
      </c>
      <c r="CE385" s="41">
        <f t="shared" si="297"/>
        <v>1.4093761673188731E-3</v>
      </c>
      <c r="CF385" s="41">
        <f t="shared" si="298"/>
        <v>6.0528207779001648E-3</v>
      </c>
      <c r="CG385" s="41">
        <f t="shared" si="327"/>
        <v>-7.5901692666755964E-3</v>
      </c>
      <c r="CH385" s="41">
        <f t="shared" si="299"/>
        <v>1.6383183935565892E-3</v>
      </c>
      <c r="CI385" s="41">
        <f t="shared" si="300"/>
        <v>3.7329895725706219E-3</v>
      </c>
      <c r="CJ385" s="41">
        <f t="shared" si="301"/>
        <v>-4.61762548889844E-2</v>
      </c>
      <c r="CK385" s="41">
        <f t="shared" si="302"/>
        <v>9.9255970497036557E-3</v>
      </c>
      <c r="CL385" s="41">
        <f t="shared" si="303"/>
        <v>-3.7132748776338392E-3</v>
      </c>
      <c r="CM385" s="41">
        <f t="shared" si="304"/>
        <v>-3.1950858049803986E-3</v>
      </c>
      <c r="CN385" s="41">
        <f t="shared" si="328"/>
        <v>-5.82494353954526E-3</v>
      </c>
      <c r="CO385" s="41">
        <f t="shared" si="306"/>
        <v>-5.6117036351548195E-2</v>
      </c>
      <c r="CP385" s="41">
        <f t="shared" si="307"/>
        <v>-2.197890671877523E-2</v>
      </c>
      <c r="CQ385" s="41">
        <f t="shared" si="308"/>
        <v>-1.5320250056824857E-3</v>
      </c>
      <c r="CR385" s="41">
        <f t="shared" si="309"/>
        <v>6.3789741575794673E-2</v>
      </c>
      <c r="CS385" s="41">
        <f t="shared" si="310"/>
        <v>-1.3775471057088585E-2</v>
      </c>
      <c r="CT385" s="41">
        <f t="shared" si="311"/>
        <v>-7.6628727455691371E-3</v>
      </c>
      <c r="CU385" s="41">
        <f t="shared" si="312"/>
        <v>-2.3932999058404901E-3</v>
      </c>
      <c r="CV385" s="41">
        <f t="shared" si="313"/>
        <v>-6.1037829380176873E-3</v>
      </c>
      <c r="CW385" s="41">
        <f t="shared" si="314"/>
        <v>-7.2651113813636146E-3</v>
      </c>
      <c r="CX385" s="41">
        <f t="shared" si="315"/>
        <v>8.9760268527838104E-3</v>
      </c>
      <c r="CY385" s="41">
        <f t="shared" si="316"/>
        <v>-3.8859745228850204E-2</v>
      </c>
      <c r="CZ385" s="41">
        <f t="shared" si="317"/>
        <v>1.7662275327157712E-3</v>
      </c>
      <c r="DA385" s="41">
        <f t="shared" si="318"/>
        <v>-8.301451427674628E-3</v>
      </c>
      <c r="DB385" s="41">
        <f t="shared" si="319"/>
        <v>-2.0652962908719506E-2</v>
      </c>
      <c r="DC385" s="41">
        <f t="shared" si="320"/>
        <v>-1.0519492140706266E-2</v>
      </c>
      <c r="DD385" s="41">
        <f t="shared" si="321"/>
        <v>9.4283028519848134E-4</v>
      </c>
      <c r="DE385" s="41">
        <f t="shared" si="322"/>
        <v>2.7453213139770373E-2</v>
      </c>
      <c r="DF385" s="41">
        <f t="shared" si="323"/>
        <v>2.013281843274457E-2</v>
      </c>
      <c r="DG385" s="41">
        <f t="shared" si="324"/>
        <v>-1.3314379447377121E-2</v>
      </c>
      <c r="DH385" s="41"/>
    </row>
    <row r="386" spans="1:112">
      <c r="A386" s="43">
        <v>42409</v>
      </c>
      <c r="B386" s="34">
        <v>4.1500000000000004</v>
      </c>
      <c r="C386" s="34">
        <v>7.5899299999999998</v>
      </c>
      <c r="D386" s="34"/>
      <c r="E386" s="34">
        <v>13.941000000000001</v>
      </c>
      <c r="F386" s="34">
        <v>188</v>
      </c>
      <c r="G386" s="34">
        <v>55.037242999999997</v>
      </c>
      <c r="H386" s="34">
        <v>10.354634000000001</v>
      </c>
      <c r="I386" s="34">
        <v>10.97</v>
      </c>
      <c r="J386" s="34">
        <v>293.27908300000001</v>
      </c>
      <c r="K386" s="34">
        <v>0.52500000000000002</v>
      </c>
      <c r="L386" s="34">
        <v>83.050003000000004</v>
      </c>
      <c r="M386" s="34">
        <v>25.549999</v>
      </c>
      <c r="N386" s="34">
        <v>37.258316000000001</v>
      </c>
      <c r="O386" s="34">
        <v>6.73</v>
      </c>
      <c r="P386" s="34">
        <v>30.23</v>
      </c>
      <c r="Q386" s="34">
        <v>11.5</v>
      </c>
      <c r="R386" s="34">
        <v>40.07</v>
      </c>
      <c r="S386" s="34">
        <v>68.249602999999993</v>
      </c>
      <c r="T386" s="34"/>
      <c r="U386" s="34"/>
      <c r="V386" s="34">
        <v>5.7299800000000003</v>
      </c>
      <c r="W386" s="34">
        <v>36.220001000000003</v>
      </c>
      <c r="X386" s="34">
        <v>32.759998000000003</v>
      </c>
      <c r="Y386" s="34">
        <v>11.164216</v>
      </c>
      <c r="Z386" s="34">
        <v>32.331310000000002</v>
      </c>
      <c r="AA386" s="34">
        <v>78.982651000000004</v>
      </c>
      <c r="AB386" s="34">
        <v>37.216061000000003</v>
      </c>
      <c r="AC386" s="34">
        <v>10.039999999999999</v>
      </c>
      <c r="AD386" s="34">
        <v>56.59</v>
      </c>
      <c r="AE386" s="34">
        <v>25.019463999999999</v>
      </c>
      <c r="AF386" s="34">
        <v>5.41</v>
      </c>
      <c r="AG386" s="34">
        <v>142.45001199999999</v>
      </c>
      <c r="AH386" s="34">
        <v>36.891502000000003</v>
      </c>
      <c r="AI386" s="34">
        <v>69.903846999999999</v>
      </c>
      <c r="AJ386" s="34">
        <v>9.9955459999999992</v>
      </c>
      <c r="AK386" s="34">
        <v>19.420000000000002</v>
      </c>
      <c r="AL386" s="34">
        <v>0.88</v>
      </c>
      <c r="AM386" s="34">
        <v>29.95158</v>
      </c>
      <c r="AN386" s="34">
        <v>17.299999</v>
      </c>
      <c r="AO386" s="34">
        <v>61.919998</v>
      </c>
      <c r="AP386" s="34">
        <v>6.59</v>
      </c>
      <c r="AQ386" s="34">
        <v>12.48</v>
      </c>
      <c r="AR386" s="34">
        <v>4.82</v>
      </c>
      <c r="AS386" s="34">
        <v>47.943027000000001</v>
      </c>
      <c r="AT386" s="34">
        <v>11.511820999999999</v>
      </c>
      <c r="AU386" s="34">
        <v>18.98</v>
      </c>
      <c r="AV386" s="34">
        <v>15.893348</v>
      </c>
      <c r="AW386" s="34">
        <v>25.984631</v>
      </c>
      <c r="AX386" s="34">
        <v>17.82</v>
      </c>
      <c r="AY386" s="34">
        <v>15.29</v>
      </c>
      <c r="AZ386" s="34">
        <v>54.470001000000003</v>
      </c>
      <c r="BA386" s="34">
        <v>42</v>
      </c>
      <c r="BB386" s="34">
        <v>30.929455000000001</v>
      </c>
      <c r="BC386" s="34">
        <v>23.69276</v>
      </c>
      <c r="BD386" s="34"/>
      <c r="BE386" s="38"/>
      <c r="BF386" s="41">
        <f t="shared" si="275"/>
        <v>-9.5923996914394089E-3</v>
      </c>
      <c r="BG386" s="41">
        <f t="shared" si="276"/>
        <v>-3.5554964056841391E-3</v>
      </c>
      <c r="BH386" s="41"/>
      <c r="BI386" s="41">
        <f t="shared" si="277"/>
        <v>-3.5167994693729172E-2</v>
      </c>
      <c r="BJ386" s="41">
        <f t="shared" si="278"/>
        <v>6.4034209752498192E-3</v>
      </c>
      <c r="BK386" s="41">
        <f t="shared" si="279"/>
        <v>-1.7199954177905166E-2</v>
      </c>
      <c r="BL386" s="41">
        <f t="shared" si="280"/>
        <v>2.8858650506069462E-3</v>
      </c>
      <c r="BM386" s="41">
        <f t="shared" si="281"/>
        <v>-4.3698436999454665E-2</v>
      </c>
      <c r="BN386" s="41">
        <f t="shared" si="282"/>
        <v>1.0772087023554693E-2</v>
      </c>
      <c r="BO386" s="41">
        <f t="shared" si="283"/>
        <v>2.7028672387919419E-2</v>
      </c>
      <c r="BP386" s="41">
        <f t="shared" si="284"/>
        <v>1.5777062404757979E-2</v>
      </c>
      <c r="BQ386" s="41">
        <f t="shared" si="285"/>
        <v>-3.3484021583409941E-2</v>
      </c>
      <c r="BR386" s="41">
        <f t="shared" si="286"/>
        <v>-2.0217982701257802E-3</v>
      </c>
      <c r="BS386" s="41">
        <f t="shared" si="287"/>
        <v>-5.9259432675470456E-3</v>
      </c>
      <c r="BT386" s="41">
        <f t="shared" si="288"/>
        <v>-1.5102092424181118E-2</v>
      </c>
      <c r="BU386" s="41">
        <f t="shared" si="289"/>
        <v>-3.3350675333486186E-2</v>
      </c>
      <c r="BV386" s="41">
        <f t="shared" si="290"/>
        <v>1.5087009637599721E-2</v>
      </c>
      <c r="BW386" s="41">
        <f t="shared" si="291"/>
        <v>-1.0737940469919962E-2</v>
      </c>
      <c r="BX386" s="41"/>
      <c r="BY386" s="41"/>
      <c r="BZ386" s="41">
        <f t="shared" si="292"/>
        <v>1.6420881039813109E-2</v>
      </c>
      <c r="CA386" s="41">
        <f t="shared" si="293"/>
        <v>-4.9573495234256151E-3</v>
      </c>
      <c r="CB386" s="41">
        <f t="shared" si="294"/>
        <v>-2.4390866494216914E-3</v>
      </c>
      <c r="CC386" s="41">
        <f t="shared" si="295"/>
        <v>3.508857860265782E-3</v>
      </c>
      <c r="CD386" s="41">
        <f t="shared" si="296"/>
        <v>-3.8681638975667991E-3</v>
      </c>
      <c r="CE386" s="41">
        <f t="shared" si="297"/>
        <v>5.2444973359659927E-3</v>
      </c>
      <c r="CF386" s="41">
        <f t="shared" si="298"/>
        <v>-1.8013737964426957E-2</v>
      </c>
      <c r="CG386" s="41">
        <f t="shared" si="327"/>
        <v>-3.8167985267007422E-3</v>
      </c>
      <c r="CH386" s="41">
        <f t="shared" si="299"/>
        <v>2.8862808417332877E-2</v>
      </c>
      <c r="CI386" s="41">
        <f t="shared" si="300"/>
        <v>-2.985252027464027E-3</v>
      </c>
      <c r="CJ386" s="41">
        <f t="shared" si="301"/>
        <v>2.2430846988182134E-2</v>
      </c>
      <c r="CK386" s="41">
        <f t="shared" si="302"/>
        <v>4.9262025761364044E-3</v>
      </c>
      <c r="CL386" s="41">
        <f t="shared" si="303"/>
        <v>-2.2348453961449472E-3</v>
      </c>
      <c r="CM386" s="41">
        <f t="shared" si="304"/>
        <v>-5.8611359442668686E-3</v>
      </c>
      <c r="CN386" s="41">
        <f t="shared" si="328"/>
        <v>4.7098884546004733E-4</v>
      </c>
      <c r="CO386" s="41">
        <f t="shared" si="306"/>
        <v>-1.6850028483951979E-2</v>
      </c>
      <c r="CP386" s="41">
        <f t="shared" si="307"/>
        <v>-2.2472855852058628E-2</v>
      </c>
      <c r="CQ386" s="41">
        <f t="shared" si="308"/>
        <v>-3.0714432155622817E-3</v>
      </c>
      <c r="CR386" s="41">
        <f t="shared" si="309"/>
        <v>-2.8491957417999175E-2</v>
      </c>
      <c r="CS386" s="41">
        <f t="shared" si="310"/>
        <v>1.0389687867931749E-2</v>
      </c>
      <c r="CT386" s="41">
        <f t="shared" si="311"/>
        <v>1.3751171612824419E-2</v>
      </c>
      <c r="CU386" s="41">
        <f t="shared" si="312"/>
        <v>-3.2000027306707912E-3</v>
      </c>
      <c r="CV386" s="41">
        <f t="shared" si="313"/>
        <v>-1.6461277054071962E-2</v>
      </c>
      <c r="CW386" s="41">
        <f t="shared" si="314"/>
        <v>1.2422409711409194E-2</v>
      </c>
      <c r="CX386" s="41">
        <f t="shared" si="315"/>
        <v>-1.0616818130024323E-2</v>
      </c>
      <c r="CY386" s="41">
        <f t="shared" si="316"/>
        <v>-1.0482276273510342E-2</v>
      </c>
      <c r="CZ386" s="41">
        <f t="shared" si="317"/>
        <v>-5.8837498807881149E-4</v>
      </c>
      <c r="DA386" s="41">
        <f t="shared" si="318"/>
        <v>-2.4011423700766438E-2</v>
      </c>
      <c r="DB386" s="41">
        <f t="shared" si="319"/>
        <v>-2.1649416781969837E-2</v>
      </c>
      <c r="DC386" s="41">
        <f t="shared" si="320"/>
        <v>1.051949214070633E-2</v>
      </c>
      <c r="DD386" s="41">
        <f t="shared" si="321"/>
        <v>2.622674219813045E-2</v>
      </c>
      <c r="DE386" s="41">
        <f t="shared" si="322"/>
        <v>2.4341434974734961E-2</v>
      </c>
      <c r="DF386" s="41">
        <f t="shared" si="323"/>
        <v>-3.1316798832965766E-2</v>
      </c>
      <c r="DG386" s="41">
        <f t="shared" si="324"/>
        <v>-3.6625069846775559E-3</v>
      </c>
      <c r="DH386" s="41"/>
    </row>
    <row r="387" spans="1:112">
      <c r="A387" s="43">
        <v>42410</v>
      </c>
      <c r="B387" s="34">
        <v>4.57</v>
      </c>
      <c r="C387" s="34">
        <v>7.6710349999999998</v>
      </c>
      <c r="D387" s="34"/>
      <c r="E387" s="34">
        <v>14.58</v>
      </c>
      <c r="F387" s="34">
        <v>184.800003</v>
      </c>
      <c r="G387" s="34">
        <v>55.973534000000001</v>
      </c>
      <c r="H387" s="34">
        <v>10.762454</v>
      </c>
      <c r="I387" s="34">
        <v>11</v>
      </c>
      <c r="J387" s="34">
        <v>293.27908300000001</v>
      </c>
      <c r="K387" s="34">
        <v>0.51</v>
      </c>
      <c r="L387" s="34">
        <v>82.129997000000003</v>
      </c>
      <c r="M387" s="34">
        <v>25.99</v>
      </c>
      <c r="N387" s="34">
        <v>38.04063</v>
      </c>
      <c r="O387" s="34">
        <v>6.78</v>
      </c>
      <c r="P387" s="34">
        <v>30.93</v>
      </c>
      <c r="Q387" s="34">
        <v>10.83</v>
      </c>
      <c r="R387" s="34">
        <v>39.57</v>
      </c>
      <c r="S387" s="34">
        <v>69.883812000000006</v>
      </c>
      <c r="T387" s="34"/>
      <c r="U387" s="34"/>
      <c r="V387" s="34">
        <v>5.6833200000000001</v>
      </c>
      <c r="W387" s="34">
        <v>36.990001999999997</v>
      </c>
      <c r="X387" s="34">
        <v>34.979999999999997</v>
      </c>
      <c r="Y387" s="34">
        <v>11.134888</v>
      </c>
      <c r="Z387" s="34">
        <v>32.991306000000002</v>
      </c>
      <c r="AA387" s="34">
        <v>79.890075999999993</v>
      </c>
      <c r="AB387" s="34">
        <v>38.187911999999997</v>
      </c>
      <c r="AC387" s="34">
        <v>9.65</v>
      </c>
      <c r="AD387" s="34">
        <v>57.950001</v>
      </c>
      <c r="AE387" s="34">
        <v>25.243857999999999</v>
      </c>
      <c r="AF387" s="34">
        <v>5.62</v>
      </c>
      <c r="AG387" s="34">
        <v>142.45001199999999</v>
      </c>
      <c r="AH387" s="34">
        <v>37.296703000000001</v>
      </c>
      <c r="AI387" s="34">
        <v>69.532073999999994</v>
      </c>
      <c r="AJ387" s="34">
        <v>10.01413</v>
      </c>
      <c r="AK387" s="34">
        <v>19.27</v>
      </c>
      <c r="AL387" s="34">
        <v>0.93</v>
      </c>
      <c r="AM387" s="34">
        <v>30.384598</v>
      </c>
      <c r="AN387" s="34">
        <v>16.600000000000001</v>
      </c>
      <c r="AO387" s="34">
        <v>61.869999</v>
      </c>
      <c r="AP387" s="34">
        <v>6.72</v>
      </c>
      <c r="AQ387" s="34">
        <v>12.4</v>
      </c>
      <c r="AR387" s="34">
        <v>4.8600000000000003</v>
      </c>
      <c r="AS387" s="34">
        <v>46.956547</v>
      </c>
      <c r="AT387" s="34">
        <v>11.700851</v>
      </c>
      <c r="AU387" s="34">
        <v>19.420000000000002</v>
      </c>
      <c r="AV387" s="34">
        <v>16.258175000000001</v>
      </c>
      <c r="AW387" s="34">
        <v>26.991589000000001</v>
      </c>
      <c r="AX387" s="34">
        <v>17.459999</v>
      </c>
      <c r="AY387" s="34">
        <v>15.68</v>
      </c>
      <c r="AZ387" s="34">
        <v>55.240001999999997</v>
      </c>
      <c r="BA387" s="34">
        <v>41.34</v>
      </c>
      <c r="BB387" s="34">
        <v>31.088476</v>
      </c>
      <c r="BC387" s="34">
        <v>23.856960000000001</v>
      </c>
      <c r="BD387" s="34"/>
      <c r="BE387" s="38"/>
      <c r="BF387" s="41">
        <f t="shared" si="275"/>
        <v>9.640487066350642E-2</v>
      </c>
      <c r="BG387" s="41">
        <f t="shared" si="276"/>
        <v>1.0629178901646105E-2</v>
      </c>
      <c r="BH387" s="41"/>
      <c r="BI387" s="41">
        <f t="shared" si="277"/>
        <v>4.4816587809561E-2</v>
      </c>
      <c r="BJ387" s="41">
        <f t="shared" si="278"/>
        <v>-1.7167787388599344E-2</v>
      </c>
      <c r="BK387" s="41">
        <f t="shared" si="279"/>
        <v>1.6868870350860442E-2</v>
      </c>
      <c r="BL387" s="41">
        <f t="shared" si="280"/>
        <v>3.8629446665785133E-2</v>
      </c>
      <c r="BM387" s="41">
        <f t="shared" si="281"/>
        <v>2.7309985112315125E-3</v>
      </c>
      <c r="BN387" s="41">
        <f t="shared" si="282"/>
        <v>0</v>
      </c>
      <c r="BO387" s="41">
        <f t="shared" si="283"/>
        <v>-2.8987536873252298E-2</v>
      </c>
      <c r="BP387" s="41">
        <f t="shared" si="284"/>
        <v>-1.1139550957477038E-2</v>
      </c>
      <c r="BQ387" s="41">
        <f t="shared" si="285"/>
        <v>1.7074571142629315E-2</v>
      </c>
      <c r="BR387" s="41">
        <f t="shared" si="286"/>
        <v>2.0779630822727095E-2</v>
      </c>
      <c r="BS387" s="41">
        <f t="shared" si="287"/>
        <v>7.4019582956677387E-3</v>
      </c>
      <c r="BT387" s="41">
        <f t="shared" si="288"/>
        <v>2.2891777905611442E-2</v>
      </c>
      <c r="BU387" s="41">
        <f t="shared" si="289"/>
        <v>-6.0026974356305114E-2</v>
      </c>
      <c r="BV387" s="41">
        <f t="shared" si="290"/>
        <v>-1.2556669250720316E-2</v>
      </c>
      <c r="BW387" s="41">
        <f t="shared" si="291"/>
        <v>2.3662417237959837E-2</v>
      </c>
      <c r="BX387" s="41"/>
      <c r="BY387" s="41"/>
      <c r="BZ387" s="41">
        <f t="shared" si="292"/>
        <v>-8.1764713015521212E-3</v>
      </c>
      <c r="CA387" s="41">
        <f t="shared" si="293"/>
        <v>2.1036179848705403E-2</v>
      </c>
      <c r="CB387" s="41">
        <f t="shared" si="294"/>
        <v>6.556827165565017E-2</v>
      </c>
      <c r="CC387" s="41">
        <f t="shared" si="295"/>
        <v>-2.6304211066341663E-3</v>
      </c>
      <c r="CD387" s="41">
        <f t="shared" si="296"/>
        <v>2.0207961653137048E-2</v>
      </c>
      <c r="CE387" s="41">
        <f t="shared" si="297"/>
        <v>1.1423419046740635E-2</v>
      </c>
      <c r="CF387" s="41">
        <f t="shared" si="298"/>
        <v>2.5778610329441981E-2</v>
      </c>
      <c r="CG387" s="41">
        <f t="shared" si="327"/>
        <v>-1.5414563401186731E-2</v>
      </c>
      <c r="CH387" s="41">
        <f t="shared" si="299"/>
        <v>2.3748295887583516E-2</v>
      </c>
      <c r="CI387" s="41">
        <f t="shared" si="300"/>
        <v>8.9287966595570905E-3</v>
      </c>
      <c r="CJ387" s="41">
        <f t="shared" si="301"/>
        <v>3.80825710472096E-2</v>
      </c>
      <c r="CK387" s="41">
        <f t="shared" si="302"/>
        <v>0</v>
      </c>
      <c r="CL387" s="41">
        <f t="shared" si="303"/>
        <v>1.0923704901286309E-2</v>
      </c>
      <c r="CM387" s="41">
        <f t="shared" si="304"/>
        <v>-5.3325409738206823E-3</v>
      </c>
      <c r="CN387" s="41">
        <f t="shared" si="328"/>
        <v>9.3739923444974022E-3</v>
      </c>
      <c r="CO387" s="41">
        <f t="shared" si="306"/>
        <v>-7.7539804369039286E-3</v>
      </c>
      <c r="CP387" s="41">
        <f t="shared" si="307"/>
        <v>5.5262678675049519E-2</v>
      </c>
      <c r="CQ387" s="41">
        <f t="shared" si="308"/>
        <v>1.4353757526553811E-2</v>
      </c>
      <c r="CR387" s="41">
        <f t="shared" si="309"/>
        <v>-4.1303748337765712E-2</v>
      </c>
      <c r="CS387" s="41">
        <f t="shared" si="310"/>
        <v>-8.0780360175451195E-4</v>
      </c>
      <c r="CT387" s="41">
        <f t="shared" si="311"/>
        <v>1.9534806020642302E-2</v>
      </c>
      <c r="CU387" s="41">
        <f t="shared" si="312"/>
        <v>-6.4308903302904025E-3</v>
      </c>
      <c r="CV387" s="41">
        <f t="shared" si="313"/>
        <v>8.2645098498934314E-3</v>
      </c>
      <c r="CW387" s="41">
        <f t="shared" si="314"/>
        <v>-2.0790726287751908E-2</v>
      </c>
      <c r="CX387" s="41">
        <f t="shared" si="315"/>
        <v>1.6287153729556521E-2</v>
      </c>
      <c r="CY387" s="41">
        <f t="shared" si="316"/>
        <v>2.2917669681397204E-2</v>
      </c>
      <c r="CZ387" s="41">
        <f t="shared" si="317"/>
        <v>2.2695202290702154E-2</v>
      </c>
      <c r="DA387" s="41">
        <f t="shared" si="318"/>
        <v>3.8020051094549021E-2</v>
      </c>
      <c r="DB387" s="41">
        <f t="shared" si="319"/>
        <v>-2.0408928904977419E-2</v>
      </c>
      <c r="DC387" s="41">
        <f t="shared" si="320"/>
        <v>2.5186994981290858E-2</v>
      </c>
      <c r="DD387" s="41">
        <f t="shared" si="321"/>
        <v>1.403725499242606E-2</v>
      </c>
      <c r="DE387" s="41">
        <f t="shared" si="322"/>
        <v>-1.583906402974607E-2</v>
      </c>
      <c r="DF387" s="41">
        <f t="shared" si="323"/>
        <v>5.128237783529708E-3</v>
      </c>
      <c r="DG387" s="41">
        <f t="shared" si="324"/>
        <v>6.906482422509937E-3</v>
      </c>
      <c r="DH387" s="41"/>
    </row>
    <row r="388" spans="1:112">
      <c r="A388" s="43">
        <v>42411</v>
      </c>
      <c r="B388" s="34">
        <v>4.75</v>
      </c>
      <c r="C388" s="34">
        <v>7.6440000000000001</v>
      </c>
      <c r="D388" s="34"/>
      <c r="E388" s="34">
        <v>14.22</v>
      </c>
      <c r="F388" s="34">
        <v>150</v>
      </c>
      <c r="G388" s="34">
        <v>56.464843999999999</v>
      </c>
      <c r="H388" s="34">
        <v>10.672933</v>
      </c>
      <c r="I388" s="34">
        <v>11.27</v>
      </c>
      <c r="J388" s="34">
        <v>293.27908300000001</v>
      </c>
      <c r="K388" s="34">
        <v>0.53</v>
      </c>
      <c r="L388" s="34">
        <v>83.860000999999997</v>
      </c>
      <c r="M388" s="34">
        <v>26.23</v>
      </c>
      <c r="N388" s="34">
        <v>38.210278000000002</v>
      </c>
      <c r="O388" s="34">
        <v>6.75</v>
      </c>
      <c r="P388" s="34">
        <v>31.209999</v>
      </c>
      <c r="Q388" s="34">
        <v>10.9</v>
      </c>
      <c r="R388" s="34">
        <v>40.290000999999997</v>
      </c>
      <c r="S388" s="34">
        <v>69.590964999999997</v>
      </c>
      <c r="T388" s="34"/>
      <c r="U388" s="34"/>
      <c r="V388" s="34">
        <v>5.6459900000000003</v>
      </c>
      <c r="W388" s="34">
        <v>37.099997999999999</v>
      </c>
      <c r="X388" s="34">
        <v>34.240001999999997</v>
      </c>
      <c r="Y388" s="34">
        <v>11.105560000000001</v>
      </c>
      <c r="Z388" s="34">
        <v>32.891052000000002</v>
      </c>
      <c r="AA388" s="34">
        <v>79.786788999999999</v>
      </c>
      <c r="AB388" s="34">
        <v>38.140265999999997</v>
      </c>
      <c r="AC388" s="34">
        <v>9.4499999999999993</v>
      </c>
      <c r="AD388" s="34">
        <v>55.299999</v>
      </c>
      <c r="AE388" s="34">
        <v>25.187425999999999</v>
      </c>
      <c r="AF388" s="34">
        <v>5.6</v>
      </c>
      <c r="AG388" s="34">
        <v>141.050003</v>
      </c>
      <c r="AH388" s="34">
        <v>38.02422</v>
      </c>
      <c r="AI388" s="34">
        <v>70.001694000000001</v>
      </c>
      <c r="AJ388" s="34">
        <v>10.017844</v>
      </c>
      <c r="AK388" s="34">
        <v>19.899999999999999</v>
      </c>
      <c r="AL388" s="34">
        <v>1.212</v>
      </c>
      <c r="AM388" s="34">
        <v>30.725473000000001</v>
      </c>
      <c r="AN388" s="34">
        <v>17</v>
      </c>
      <c r="AO388" s="34">
        <v>62.419998</v>
      </c>
      <c r="AP388" s="34">
        <v>6.67</v>
      </c>
      <c r="AQ388" s="34">
        <v>12.8</v>
      </c>
      <c r="AR388" s="34">
        <v>4.87</v>
      </c>
      <c r="AS388" s="34">
        <v>46.759253999999999</v>
      </c>
      <c r="AT388" s="34">
        <v>11.729203999999999</v>
      </c>
      <c r="AU388" s="34">
        <v>19.41</v>
      </c>
      <c r="AV388" s="34">
        <v>16.183336000000001</v>
      </c>
      <c r="AW388" s="34">
        <v>27.093988</v>
      </c>
      <c r="AX388" s="34">
        <v>18.43</v>
      </c>
      <c r="AY388" s="34">
        <v>15.24</v>
      </c>
      <c r="AZ388" s="34">
        <v>55.380001</v>
      </c>
      <c r="BA388" s="34">
        <v>42.400002000000001</v>
      </c>
      <c r="BB388" s="34">
        <v>30.571656999999998</v>
      </c>
      <c r="BC388" s="34">
        <v>24.484774000000002</v>
      </c>
      <c r="BD388" s="34"/>
      <c r="BE388" s="38"/>
      <c r="BF388" s="41">
        <f t="shared" ref="BF388:BF451" si="329">LN(B388/B387)</f>
        <v>3.8631413140436367E-2</v>
      </c>
      <c r="BG388" s="41">
        <f t="shared" ref="BG388:BG451" si="330">LN(C388/C387)</f>
        <v>-3.5305212272324893E-3</v>
      </c>
      <c r="BH388" s="41"/>
      <c r="BI388" s="41">
        <f t="shared" ref="BI388:BI451" si="331">LN(E388/E387)</f>
        <v>-2.500130220541727E-2</v>
      </c>
      <c r="BJ388" s="41">
        <f t="shared" ref="BJ388:BJ451" si="332">LN(F388/F387)</f>
        <v>-0.2086388813450942</v>
      </c>
      <c r="BK388" s="41">
        <f t="shared" ref="BK388:BK451" si="333">LN(G388/G387)</f>
        <v>8.7392425200805788E-3</v>
      </c>
      <c r="BL388" s="41">
        <f t="shared" ref="BL388:BL451" si="334">LN(H388/H387)</f>
        <v>-8.3526852554279968E-3</v>
      </c>
      <c r="BM388" s="41">
        <f t="shared" ref="BM388:BM451" si="335">LN(I388/I387)</f>
        <v>2.4249055253314271E-2</v>
      </c>
      <c r="BN388" s="41">
        <f t="shared" ref="BN388:BN451" si="336">LN(J388/J387)</f>
        <v>0</v>
      </c>
      <c r="BO388" s="41">
        <f t="shared" ref="BO388:BO451" si="337">LN(K388/K387)</f>
        <v>3.8466280827796143E-2</v>
      </c>
      <c r="BP388" s="41">
        <f t="shared" ref="BP388:BP451" si="338">LN(L388/L387)</f>
        <v>2.0845432442608874E-2</v>
      </c>
      <c r="BQ388" s="41">
        <f t="shared" ref="BQ388:BQ451" si="339">LN(M388/M387)</f>
        <v>9.1919452253834757E-3</v>
      </c>
      <c r="BR388" s="41">
        <f t="shared" ref="BR388:BR451" si="340">LN(N388/N387)</f>
        <v>4.4497379604051916E-3</v>
      </c>
      <c r="BS388" s="41">
        <f t="shared" ref="BS388:BS451" si="341">LN(O388/O387)</f>
        <v>-4.4345970678657531E-3</v>
      </c>
      <c r="BT388" s="41">
        <f t="shared" ref="BT388:BT451" si="342">LN(P388/P387)</f>
        <v>9.0119375446967558E-3</v>
      </c>
      <c r="BU388" s="41">
        <f t="shared" ref="BU388:BU451" si="343">LN(Q388/Q387)</f>
        <v>6.4427282221987117E-3</v>
      </c>
      <c r="BV388" s="41">
        <f t="shared" ref="BV388:BV451" si="344">LN(R388/R387)</f>
        <v>1.8032068625977119E-2</v>
      </c>
      <c r="BW388" s="41">
        <f t="shared" ref="BW388:BW451" si="345">LN(S388/S387)</f>
        <v>-4.1992887407761399E-3</v>
      </c>
      <c r="BX388" s="41"/>
      <c r="BY388" s="41"/>
      <c r="BZ388" s="41">
        <f t="shared" ref="BZ388:BZ451" si="346">LN(V388/V387)</f>
        <v>-6.5900103533061563E-3</v>
      </c>
      <c r="CA388" s="41">
        <f t="shared" ref="CA388:CA451" si="347">LN(W388/W387)</f>
        <v>2.9692557920038289E-3</v>
      </c>
      <c r="CB388" s="41">
        <f t="shared" ref="CB388:CB451" si="348">LN(X388/X387)</f>
        <v>-2.1381859905701454E-2</v>
      </c>
      <c r="CC388" s="41">
        <f t="shared" ref="CC388:CC451" si="349">LN(Y388/Y387)</f>
        <v>-2.6373584740405974E-3</v>
      </c>
      <c r="CD388" s="41">
        <f t="shared" ref="CD388:CD451" si="350">LN(Z388/Z387)</f>
        <v>-3.0434271154385455E-3</v>
      </c>
      <c r="CE388" s="41">
        <f t="shared" ref="CE388:CE451" si="351">LN(AA388/AA387)</f>
        <v>-1.2937004293717129E-3</v>
      </c>
      <c r="CF388" s="41">
        <f t="shared" ref="CF388:CF451" si="352">LN(AB388/AB387)</f>
        <v>-1.2484512911744002E-3</v>
      </c>
      <c r="CG388" s="41">
        <f t="shared" si="327"/>
        <v>4.9252378182745228E-2</v>
      </c>
      <c r="CH388" s="41">
        <f t="shared" ref="CH388:CH451" si="353">LN(AD388/AD387)</f>
        <v>-4.680769659690965E-2</v>
      </c>
      <c r="CI388" s="41">
        <f t="shared" ref="CI388:CI451" si="354">LN(AE388/AE387)</f>
        <v>-2.2379768698134106E-3</v>
      </c>
      <c r="CJ388" s="41">
        <f t="shared" ref="CJ388:CJ451" si="355">LN(AF388/AF387)</f>
        <v>-3.5650661644962569E-3</v>
      </c>
      <c r="CK388" s="41">
        <f t="shared" ref="CK388:CK451" si="356">LN(AG388/AG387)</f>
        <v>-9.8766864669392607E-3</v>
      </c>
      <c r="CL388" s="41">
        <f t="shared" ref="CL388:CL451" si="357">LN(AH388/AH387)</f>
        <v>1.9318393792346466E-2</v>
      </c>
      <c r="CM388" s="41">
        <f t="shared" ref="CM388:CM451" si="358">LN(AI388/AI387)</f>
        <v>6.7312992396328522E-3</v>
      </c>
      <c r="CN388" s="41">
        <f t="shared" si="328"/>
        <v>1.4265981997192003E-2</v>
      </c>
      <c r="CO388" s="41">
        <f t="shared" ref="CO388:CO451" si="359">LN(AK388/AK387)</f>
        <v>3.217024930417154E-2</v>
      </c>
      <c r="CP388" s="41">
        <f t="shared" ref="CP388:CP451" si="360">LN(AL388/AL387)</f>
        <v>0.26484258048195813</v>
      </c>
      <c r="CQ388" s="41">
        <f t="shared" ref="CQ388:CQ451" si="361">LN(AM388/AM387)</f>
        <v>1.1156214675860018E-2</v>
      </c>
      <c r="CR388" s="41">
        <f t="shared" ref="CR388:CR451" si="362">LN(AN388/AN387)</f>
        <v>2.3810648693718392E-2</v>
      </c>
      <c r="CS388" s="41">
        <f t="shared" ref="CS388:CS451" si="363">LN(AO388/AO387)</f>
        <v>8.8503114216452287E-3</v>
      </c>
      <c r="CT388" s="41">
        <f t="shared" ref="CT388:CT451" si="364">LN(AP388/AP387)</f>
        <v>-7.4682946075257991E-3</v>
      </c>
      <c r="CU388" s="41">
        <f t="shared" ref="CU388:CU451" si="365">LN(AQ388/AQ387)</f>
        <v>3.174869831458027E-2</v>
      </c>
      <c r="CV388" s="41">
        <f t="shared" ref="CV388:CV451" si="366">LN(AR388/AR387)</f>
        <v>2.0554991820959595E-3</v>
      </c>
      <c r="CW388" s="41">
        <f t="shared" ref="CW388:CW451" si="367">LN(AS388/AS387)</f>
        <v>-4.2104594820020274E-3</v>
      </c>
      <c r="CX388" s="41">
        <f t="shared" ref="CX388:CX451" si="368">LN(AT388/AT387)</f>
        <v>2.4202259738435421E-3</v>
      </c>
      <c r="CY388" s="41">
        <f t="shared" ref="CY388:CY451" si="369">LN(AU388/AU387)</f>
        <v>-5.1506568226002299E-4</v>
      </c>
      <c r="CZ388" s="41">
        <f t="shared" ref="CZ388:CZ451" si="370">LN(AV388/AV387)</f>
        <v>-4.613788350263423E-3</v>
      </c>
      <c r="DA388" s="41">
        <f t="shared" ref="DA388:DA451" si="371">LN(AW388/AW387)</f>
        <v>3.7865593021212457E-3</v>
      </c>
      <c r="DB388" s="41">
        <f t="shared" ref="DB388:DB451" si="372">LN(AX388/AX387)</f>
        <v>5.4067278544045978E-2</v>
      </c>
      <c r="DC388" s="41">
        <f t="shared" ref="DC388:DC451" si="373">LN(AY388/AY387)</f>
        <v>-2.8462464663761521E-2</v>
      </c>
      <c r="DD388" s="41">
        <f t="shared" ref="DD388:DD451" si="374">LN(AZ388/AZ387)</f>
        <v>2.5311710531372984E-3</v>
      </c>
      <c r="DE388" s="41">
        <f t="shared" ref="DE388:DE451" si="375">LN(BA388/BA387)</f>
        <v>2.5317855154100014E-2</v>
      </c>
      <c r="DF388" s="41">
        <f t="shared" ref="DF388:DF451" si="376">LN(BB388/BB387)</f>
        <v>-1.6763865990790071E-2</v>
      </c>
      <c r="DG388" s="41">
        <f t="shared" ref="DG388:DG451" si="377">LN(BC388/BC387)</f>
        <v>2.5975456309370638E-2</v>
      </c>
      <c r="DH388" s="41"/>
    </row>
    <row r="389" spans="1:112">
      <c r="A389" s="43">
        <v>42412</v>
      </c>
      <c r="B389" s="34">
        <v>4.8</v>
      </c>
      <c r="C389" s="34">
        <v>7.5155859999999999</v>
      </c>
      <c r="D389" s="34"/>
      <c r="E389" s="34">
        <v>13.654999999999999</v>
      </c>
      <c r="F389" s="34">
        <v>3.66</v>
      </c>
      <c r="G389" s="34">
        <v>55.256152999999998</v>
      </c>
      <c r="H389" s="34">
        <v>10.503838</v>
      </c>
      <c r="I389" s="34">
        <v>11.25</v>
      </c>
      <c r="J389" s="34">
        <v>292.23168900000002</v>
      </c>
      <c r="K389" s="34">
        <v>0.442</v>
      </c>
      <c r="L389" s="34">
        <v>83.879997000000003</v>
      </c>
      <c r="M389" s="34">
        <v>25.77</v>
      </c>
      <c r="N389" s="34">
        <v>38.408211000000001</v>
      </c>
      <c r="O389" s="34">
        <v>6.8</v>
      </c>
      <c r="P389" s="34">
        <v>31.290001</v>
      </c>
      <c r="Q389" s="34">
        <v>11.77</v>
      </c>
      <c r="R389" s="34">
        <v>43.009998000000003</v>
      </c>
      <c r="S389" s="34">
        <v>70.176665999999997</v>
      </c>
      <c r="T389" s="34"/>
      <c r="U389" s="34"/>
      <c r="V389" s="34">
        <v>5.4780100000000003</v>
      </c>
      <c r="W389" s="34">
        <v>36.580002</v>
      </c>
      <c r="X389" s="34">
        <v>34.090000000000003</v>
      </c>
      <c r="Y389" s="34">
        <v>11.105560000000001</v>
      </c>
      <c r="Z389" s="34">
        <v>32.665474000000003</v>
      </c>
      <c r="AA389" s="34">
        <v>80.738472000000002</v>
      </c>
      <c r="AB389" s="34">
        <v>38.111682999999999</v>
      </c>
      <c r="AC389" s="34">
        <v>9.59</v>
      </c>
      <c r="AD389" s="34">
        <v>54.169998</v>
      </c>
      <c r="AE389" s="34">
        <v>25.478991000000001</v>
      </c>
      <c r="AF389" s="34">
        <v>5.46</v>
      </c>
      <c r="AG389" s="34">
        <v>139.300003</v>
      </c>
      <c r="AH389" s="34">
        <v>37.011229999999998</v>
      </c>
      <c r="AI389" s="34">
        <v>68.367812999999998</v>
      </c>
      <c r="AJ389" s="34">
        <v>10.017844</v>
      </c>
      <c r="AK389" s="34">
        <v>20.98</v>
      </c>
      <c r="AL389" s="34">
        <v>0.996</v>
      </c>
      <c r="AM389" s="34">
        <v>30.651772000000001</v>
      </c>
      <c r="AN389" s="34">
        <v>16.600000000000001</v>
      </c>
      <c r="AO389" s="34">
        <v>62.700001</v>
      </c>
      <c r="AP389" s="34">
        <v>6.58</v>
      </c>
      <c r="AQ389" s="34">
        <v>12.17</v>
      </c>
      <c r="AR389" s="34">
        <v>4.83</v>
      </c>
      <c r="AS389" s="34">
        <v>48.534916000000003</v>
      </c>
      <c r="AT389" s="34">
        <v>11.663045</v>
      </c>
      <c r="AU389" s="34">
        <v>19.5</v>
      </c>
      <c r="AV389" s="34">
        <v>16.333012</v>
      </c>
      <c r="AW389" s="34">
        <v>26.633177</v>
      </c>
      <c r="AX389" s="34">
        <v>17.940000999999999</v>
      </c>
      <c r="AY389" s="34">
        <v>14.68</v>
      </c>
      <c r="AZ389" s="34">
        <v>55.459999000000003</v>
      </c>
      <c r="BA389" s="34">
        <v>40.790000999999997</v>
      </c>
      <c r="BB389" s="34">
        <v>29.319374</v>
      </c>
      <c r="BC389" s="34">
        <v>24.909758</v>
      </c>
      <c r="BD389" s="34"/>
      <c r="BE389" s="38"/>
      <c r="BF389" s="41">
        <f t="shared" si="329"/>
        <v>1.0471299867295437E-2</v>
      </c>
      <c r="BG389" s="41">
        <f t="shared" si="330"/>
        <v>-1.6942028834590374E-2</v>
      </c>
      <c r="BH389" s="41"/>
      <c r="BI389" s="41">
        <f t="shared" si="331"/>
        <v>-4.0543669449426542E-2</v>
      </c>
      <c r="BJ389" s="41">
        <f t="shared" si="332"/>
        <v>-3.713172146682981</v>
      </c>
      <c r="BK389" s="41">
        <f t="shared" si="333"/>
        <v>-2.1638513685508405E-2</v>
      </c>
      <c r="BL389" s="41">
        <f t="shared" si="334"/>
        <v>-1.5970196203955019E-2</v>
      </c>
      <c r="BM389" s="41">
        <f t="shared" si="335"/>
        <v>-1.7761994012557819E-3</v>
      </c>
      <c r="BN389" s="41">
        <f t="shared" si="336"/>
        <v>-3.5777142533031051E-3</v>
      </c>
      <c r="BO389" s="41">
        <f t="shared" si="337"/>
        <v>-0.18156712446846948</v>
      </c>
      <c r="BP389" s="41">
        <f t="shared" si="338"/>
        <v>2.384166010866971E-4</v>
      </c>
      <c r="BQ389" s="41">
        <f t="shared" si="339"/>
        <v>-1.7692769214508634E-2</v>
      </c>
      <c r="BR389" s="41">
        <f t="shared" si="340"/>
        <v>5.1667278460560398E-3</v>
      </c>
      <c r="BS389" s="41">
        <f t="shared" si="341"/>
        <v>7.38010729762246E-3</v>
      </c>
      <c r="BT389" s="41">
        <f t="shared" si="342"/>
        <v>2.5600653982075284E-3</v>
      </c>
      <c r="BU389" s="41">
        <f t="shared" si="343"/>
        <v>7.6791132037087359E-2</v>
      </c>
      <c r="BV389" s="41">
        <f t="shared" si="344"/>
        <v>6.5329276271520145E-2</v>
      </c>
      <c r="BW389" s="41">
        <f t="shared" si="345"/>
        <v>8.3811169190024688E-3</v>
      </c>
      <c r="BX389" s="41"/>
      <c r="BY389" s="41"/>
      <c r="BZ389" s="41">
        <f t="shared" si="346"/>
        <v>-3.0203662341328749E-2</v>
      </c>
      <c r="CA389" s="41">
        <f t="shared" si="347"/>
        <v>-1.4115218067628405E-2</v>
      </c>
      <c r="CB389" s="41">
        <f t="shared" si="348"/>
        <v>-4.3905235349426365E-3</v>
      </c>
      <c r="CC389" s="41">
        <f t="shared" si="349"/>
        <v>0</v>
      </c>
      <c r="CD389" s="41">
        <f t="shared" si="350"/>
        <v>-6.8819659634749642E-3</v>
      </c>
      <c r="CE389" s="41">
        <f t="shared" si="351"/>
        <v>1.1857250929275269E-2</v>
      </c>
      <c r="CF389" s="41">
        <f t="shared" si="352"/>
        <v>-7.4969890510597729E-4</v>
      </c>
      <c r="CG389" s="41">
        <f t="shared" si="327"/>
        <v>2.4647527943940185E-2</v>
      </c>
      <c r="CH389" s="41">
        <f t="shared" si="353"/>
        <v>-2.0645677696104345E-2</v>
      </c>
      <c r="CI389" s="41">
        <f t="shared" si="354"/>
        <v>1.1509328496520687E-2</v>
      </c>
      <c r="CJ389" s="41">
        <f t="shared" si="355"/>
        <v>-2.5317807984289783E-2</v>
      </c>
      <c r="CK389" s="41">
        <f t="shared" si="356"/>
        <v>-1.2484556395046132E-2</v>
      </c>
      <c r="CL389" s="41">
        <f t="shared" si="357"/>
        <v>-2.7001945007623679E-2</v>
      </c>
      <c r="CM389" s="41">
        <f t="shared" si="358"/>
        <v>-2.3617298056368648E-2</v>
      </c>
      <c r="CN389" s="41">
        <f t="shared" si="328"/>
        <v>-4.5988367457032762E-4</v>
      </c>
      <c r="CO389" s="41">
        <f t="shared" si="359"/>
        <v>5.2849871237704502E-2</v>
      </c>
      <c r="CP389" s="41">
        <f t="shared" si="360"/>
        <v>-0.19627990904466144</v>
      </c>
      <c r="CQ389" s="41">
        <f t="shared" si="361"/>
        <v>-2.4015752229650882E-3</v>
      </c>
      <c r="CR389" s="41">
        <f t="shared" si="362"/>
        <v>-2.3810648693718447E-2</v>
      </c>
      <c r="CS389" s="41">
        <f t="shared" si="363"/>
        <v>4.4757587862178528E-3</v>
      </c>
      <c r="CT389" s="41">
        <f t="shared" si="364"/>
        <v>-1.358511459030648E-2</v>
      </c>
      <c r="CU389" s="41">
        <f t="shared" si="365"/>
        <v>-5.0471263926135768E-2</v>
      </c>
      <c r="CV389" s="41">
        <f t="shared" si="366"/>
        <v>-8.2474694300171143E-3</v>
      </c>
      <c r="CW389" s="41">
        <f t="shared" si="367"/>
        <v>3.7271273782963056E-2</v>
      </c>
      <c r="CX389" s="41">
        <f t="shared" si="368"/>
        <v>-5.6565041182715043E-3</v>
      </c>
      <c r="CY389" s="41">
        <f t="shared" si="369"/>
        <v>4.6260683887822431E-3</v>
      </c>
      <c r="CZ389" s="41">
        <f t="shared" si="370"/>
        <v>9.206264931814423E-3</v>
      </c>
      <c r="DA389" s="41">
        <f t="shared" si="371"/>
        <v>-1.7154164006363822E-2</v>
      </c>
      <c r="DB389" s="41">
        <f t="shared" si="372"/>
        <v>-2.6946859309723334E-2</v>
      </c>
      <c r="DC389" s="41">
        <f t="shared" si="373"/>
        <v>-3.7437527072130779E-2</v>
      </c>
      <c r="DD389" s="41">
        <f t="shared" si="374"/>
        <v>1.443486356742649E-3</v>
      </c>
      <c r="DE389" s="41">
        <f t="shared" si="375"/>
        <v>-3.8711431562442902E-2</v>
      </c>
      <c r="DF389" s="41">
        <f t="shared" si="376"/>
        <v>-4.1824811724632233E-2</v>
      </c>
      <c r="DG389" s="41">
        <f t="shared" si="377"/>
        <v>1.7208159282212251E-2</v>
      </c>
      <c r="DH389" s="41"/>
    </row>
    <row r="390" spans="1:112">
      <c r="A390" s="43">
        <v>42416</v>
      </c>
      <c r="B390" s="34">
        <v>4.96</v>
      </c>
      <c r="C390" s="34">
        <v>7.6440000000000001</v>
      </c>
      <c r="D390" s="34"/>
      <c r="E390" s="34">
        <v>12.72</v>
      </c>
      <c r="F390" s="34">
        <v>152</v>
      </c>
      <c r="G390" s="34">
        <v>55.414219000000003</v>
      </c>
      <c r="H390" s="34">
        <v>10.672933</v>
      </c>
      <c r="I390" s="34">
        <v>11.26</v>
      </c>
      <c r="J390" s="34">
        <v>293.27908300000001</v>
      </c>
      <c r="K390" s="34">
        <v>0.53300000000000003</v>
      </c>
      <c r="L390" s="34">
        <v>81.809997999999993</v>
      </c>
      <c r="M390" s="34">
        <v>26.139999</v>
      </c>
      <c r="N390" s="34">
        <v>38.257404000000001</v>
      </c>
      <c r="O390" s="34">
        <v>6.81</v>
      </c>
      <c r="P390" s="34">
        <v>32.860000999999997</v>
      </c>
      <c r="Q390" s="34">
        <v>10.9</v>
      </c>
      <c r="R390" s="34">
        <v>41.794998</v>
      </c>
      <c r="S390" s="34">
        <v>70.006621999999993</v>
      </c>
      <c r="T390" s="34"/>
      <c r="U390" s="34"/>
      <c r="V390" s="34">
        <v>5.4406819999999998</v>
      </c>
      <c r="W390" s="34">
        <v>36.599997999999999</v>
      </c>
      <c r="X390" s="34">
        <v>34.560001</v>
      </c>
      <c r="Y390" s="34">
        <v>11.222873</v>
      </c>
      <c r="Z390" s="34">
        <v>33.186782999999998</v>
      </c>
      <c r="AA390" s="34">
        <v>82.553329000000005</v>
      </c>
      <c r="AB390" s="34">
        <v>38.226025</v>
      </c>
      <c r="AC390" s="34">
        <v>9.58</v>
      </c>
      <c r="AD390" s="34">
        <v>51.75</v>
      </c>
      <c r="AE390" s="34">
        <v>25.384938999999999</v>
      </c>
      <c r="AF390" s="34">
        <v>5.44</v>
      </c>
      <c r="AG390" s="34">
        <v>138.949997</v>
      </c>
      <c r="AH390" s="34">
        <v>37.048060999999997</v>
      </c>
      <c r="AI390" s="34">
        <v>68.837440000000001</v>
      </c>
      <c r="AJ390" s="34">
        <v>10.036427</v>
      </c>
      <c r="AK390" s="34">
        <v>20.459999</v>
      </c>
      <c r="AL390" s="34">
        <v>1.08</v>
      </c>
      <c r="AM390" s="34">
        <v>30.688627</v>
      </c>
      <c r="AN390" s="34">
        <v>16.900002000000001</v>
      </c>
      <c r="AO390" s="34">
        <v>63.279998999999997</v>
      </c>
      <c r="AP390" s="34">
        <v>6.59</v>
      </c>
      <c r="AQ390" s="34">
        <v>12.15</v>
      </c>
      <c r="AR390" s="34">
        <v>4.87</v>
      </c>
      <c r="AS390" s="34">
        <v>48.436267999999998</v>
      </c>
      <c r="AT390" s="34">
        <v>11.861526</v>
      </c>
      <c r="AU390" s="34">
        <v>18.91</v>
      </c>
      <c r="AV390" s="34">
        <v>16.276883999999999</v>
      </c>
      <c r="AW390" s="34">
        <v>26.727045</v>
      </c>
      <c r="AX390" s="34">
        <v>17.899999999999999</v>
      </c>
      <c r="AY390" s="34">
        <v>14.93</v>
      </c>
      <c r="AZ390" s="34">
        <v>56.299999</v>
      </c>
      <c r="BA390" s="34">
        <v>41.200001</v>
      </c>
      <c r="BB390" s="34">
        <v>29.438638999999998</v>
      </c>
      <c r="BC390" s="34">
        <v>24.996683000000001</v>
      </c>
      <c r="BD390" s="34"/>
      <c r="BE390" s="38"/>
      <c r="BF390" s="41">
        <f t="shared" si="329"/>
        <v>3.278982282299097E-2</v>
      </c>
      <c r="BG390" s="41">
        <f t="shared" si="330"/>
        <v>1.6942028834590318E-2</v>
      </c>
      <c r="BH390" s="41"/>
      <c r="BI390" s="41">
        <f t="shared" si="331"/>
        <v>-7.0930197013692103E-2</v>
      </c>
      <c r="BJ390" s="41">
        <f t="shared" si="332"/>
        <v>3.7264173734330015</v>
      </c>
      <c r="BK390" s="41">
        <f t="shared" si="333"/>
        <v>2.8565207584385515E-3</v>
      </c>
      <c r="BL390" s="41">
        <f t="shared" si="334"/>
        <v>1.597019620395496E-2</v>
      </c>
      <c r="BM390" s="41">
        <f t="shared" si="335"/>
        <v>8.8849406111523492E-4</v>
      </c>
      <c r="BN390" s="41">
        <f t="shared" si="336"/>
        <v>3.5777142533030882E-3</v>
      </c>
      <c r="BO390" s="41">
        <f t="shared" si="337"/>
        <v>0.18721154208814655</v>
      </c>
      <c r="BP390" s="41">
        <f t="shared" si="338"/>
        <v>-2.4987709189622204E-2</v>
      </c>
      <c r="BQ390" s="41">
        <f t="shared" si="339"/>
        <v>1.4255645276254371E-2</v>
      </c>
      <c r="BR390" s="41">
        <f t="shared" si="340"/>
        <v>-3.9341546926997938E-3</v>
      </c>
      <c r="BS390" s="41">
        <f t="shared" si="341"/>
        <v>1.469507979359978E-3</v>
      </c>
      <c r="BT390" s="41">
        <f t="shared" si="342"/>
        <v>4.8957553401375163E-2</v>
      </c>
      <c r="BU390" s="41">
        <f t="shared" si="343"/>
        <v>-7.6791132037087304E-2</v>
      </c>
      <c r="BV390" s="41">
        <f t="shared" si="344"/>
        <v>-2.8655932996325843E-2</v>
      </c>
      <c r="BW390" s="41">
        <f t="shared" si="345"/>
        <v>-2.4260250394593781E-3</v>
      </c>
      <c r="BX390" s="41"/>
      <c r="BY390" s="41"/>
      <c r="BZ390" s="41">
        <f t="shared" si="346"/>
        <v>-6.8374756659301686E-3</v>
      </c>
      <c r="CA390" s="41">
        <f t="shared" si="347"/>
        <v>5.4648812510662691E-4</v>
      </c>
      <c r="CB390" s="41">
        <f t="shared" si="348"/>
        <v>1.3692886721227905E-2</v>
      </c>
      <c r="CC390" s="41">
        <f t="shared" si="349"/>
        <v>1.0508044112479353E-2</v>
      </c>
      <c r="CD390" s="41">
        <f t="shared" si="350"/>
        <v>1.583301511713564E-2</v>
      </c>
      <c r="CE390" s="41">
        <f t="shared" si="351"/>
        <v>2.222930632607259E-2</v>
      </c>
      <c r="CF390" s="41">
        <f t="shared" si="352"/>
        <v>2.9956908192817597E-3</v>
      </c>
      <c r="CG390" s="41">
        <f t="shared" si="327"/>
        <v>-1.2704345099765849E-2</v>
      </c>
      <c r="CH390" s="41">
        <f t="shared" si="353"/>
        <v>-4.5702780603523473E-2</v>
      </c>
      <c r="CI390" s="41">
        <f t="shared" si="354"/>
        <v>-3.6981848312696774E-3</v>
      </c>
      <c r="CJ390" s="41">
        <f t="shared" si="355"/>
        <v>-3.6697288889622902E-3</v>
      </c>
      <c r="CK390" s="41">
        <f t="shared" si="356"/>
        <v>-2.5157677240002538E-3</v>
      </c>
      <c r="CL390" s="41">
        <f t="shared" si="357"/>
        <v>9.9463558289835698E-4</v>
      </c>
      <c r="CM390" s="41">
        <f t="shared" si="358"/>
        <v>6.8456392701040716E-3</v>
      </c>
      <c r="CN390" s="41">
        <f t="shared" si="328"/>
        <v>6.6950282178019228E-3</v>
      </c>
      <c r="CO390" s="41">
        <f t="shared" si="359"/>
        <v>-2.5097891320527282E-2</v>
      </c>
      <c r="CP390" s="41">
        <f t="shared" si="360"/>
        <v>8.0969062533667285E-2</v>
      </c>
      <c r="CQ390" s="41">
        <f t="shared" si="361"/>
        <v>1.201655190890012E-3</v>
      </c>
      <c r="CR390" s="41">
        <f t="shared" si="362"/>
        <v>1.7911044909718562E-2</v>
      </c>
      <c r="CS390" s="41">
        <f t="shared" si="363"/>
        <v>9.2078440687788331E-3</v>
      </c>
      <c r="CT390" s="41">
        <f t="shared" si="364"/>
        <v>1.5186031771900596E-3</v>
      </c>
      <c r="CU390" s="41">
        <f t="shared" si="365"/>
        <v>-1.6447372128782674E-3</v>
      </c>
      <c r="CV390" s="41">
        <f t="shared" si="366"/>
        <v>8.2474694300170449E-3</v>
      </c>
      <c r="CW390" s="41">
        <f t="shared" si="367"/>
        <v>-2.03458450150986E-3</v>
      </c>
      <c r="CX390" s="41">
        <f t="shared" si="368"/>
        <v>1.6874757026530223E-2</v>
      </c>
      <c r="CY390" s="41">
        <f t="shared" si="369"/>
        <v>-3.0723582899334974E-2</v>
      </c>
      <c r="CZ390" s="41">
        <f t="shared" si="370"/>
        <v>-3.4423940160218432E-3</v>
      </c>
      <c r="DA390" s="41">
        <f t="shared" si="371"/>
        <v>3.5182798462539294E-3</v>
      </c>
      <c r="DB390" s="41">
        <f t="shared" si="372"/>
        <v>-2.2321995252992458E-3</v>
      </c>
      <c r="DC390" s="41">
        <f t="shared" si="373"/>
        <v>1.6886588364729442E-2</v>
      </c>
      <c r="DD390" s="41">
        <f t="shared" si="374"/>
        <v>1.503249522703671E-2</v>
      </c>
      <c r="DE390" s="41">
        <f t="shared" si="375"/>
        <v>1.0001302782045609E-2</v>
      </c>
      <c r="DF390" s="41">
        <f t="shared" si="376"/>
        <v>4.0595369958806226E-3</v>
      </c>
      <c r="DG390" s="41">
        <f t="shared" si="377"/>
        <v>3.4835218124386843E-3</v>
      </c>
      <c r="DH390" s="41"/>
    </row>
    <row r="391" spans="1:112">
      <c r="A391" s="43">
        <v>42417</v>
      </c>
      <c r="B391" s="34">
        <v>5.2</v>
      </c>
      <c r="C391" s="34">
        <v>7.6440000000000001</v>
      </c>
      <c r="D391" s="34"/>
      <c r="E391" s="34">
        <v>12.8</v>
      </c>
      <c r="F391" s="34">
        <v>165.199997</v>
      </c>
      <c r="G391" s="34">
        <v>55.702441999999998</v>
      </c>
      <c r="H391" s="34">
        <v>10.563518</v>
      </c>
      <c r="I391" s="34">
        <v>11.35</v>
      </c>
      <c r="J391" s="34">
        <v>293.27908300000001</v>
      </c>
      <c r="K391" s="34">
        <v>0.52500000000000002</v>
      </c>
      <c r="L391" s="34">
        <v>82.800003000000004</v>
      </c>
      <c r="M391" s="34">
        <v>26.6</v>
      </c>
      <c r="N391" s="34">
        <v>38.191437000000001</v>
      </c>
      <c r="O391" s="34">
        <v>6.82</v>
      </c>
      <c r="P391" s="34">
        <v>31.42</v>
      </c>
      <c r="Q391" s="34">
        <v>11.09</v>
      </c>
      <c r="R391" s="34">
        <v>41.509998000000003</v>
      </c>
      <c r="S391" s="34">
        <v>69.836571000000006</v>
      </c>
      <c r="T391" s="34"/>
      <c r="U391" s="34"/>
      <c r="V391" s="34">
        <v>5.4033530000000001</v>
      </c>
      <c r="W391" s="34">
        <v>36.159999999999997</v>
      </c>
      <c r="X391" s="34">
        <v>35.310001</v>
      </c>
      <c r="Y391" s="34">
        <v>11.066457</v>
      </c>
      <c r="Z391" s="34">
        <v>33.960326999999999</v>
      </c>
      <c r="AA391" s="34">
        <v>81.948363999999998</v>
      </c>
      <c r="AB391" s="34">
        <v>38.168849999999999</v>
      </c>
      <c r="AC391" s="34">
        <v>9.42</v>
      </c>
      <c r="AD391" s="34">
        <v>51.240001999999997</v>
      </c>
      <c r="AE391" s="34">
        <v>25.384938999999999</v>
      </c>
      <c r="AF391" s="34">
        <v>5.43</v>
      </c>
      <c r="AG391" s="34">
        <v>140</v>
      </c>
      <c r="AH391" s="34">
        <v>36.762577</v>
      </c>
      <c r="AI391" s="34">
        <v>68.289551000000003</v>
      </c>
      <c r="AJ391" s="34">
        <v>9.6759570000000004</v>
      </c>
      <c r="AK391" s="34">
        <v>21.290001</v>
      </c>
      <c r="AL391" s="34">
        <v>0.98</v>
      </c>
      <c r="AM391" s="34">
        <v>30.624141999999999</v>
      </c>
      <c r="AN391" s="34">
        <v>17</v>
      </c>
      <c r="AO391" s="34">
        <v>62.959999000000003</v>
      </c>
      <c r="AP391" s="34">
        <v>6.665</v>
      </c>
      <c r="AQ391" s="34">
        <v>12.21</v>
      </c>
      <c r="AR391" s="34">
        <v>4.8600000000000003</v>
      </c>
      <c r="AS391" s="34">
        <v>47.992355000000003</v>
      </c>
      <c r="AT391" s="34">
        <v>11.88988</v>
      </c>
      <c r="AU391" s="34">
        <v>18.790001</v>
      </c>
      <c r="AV391" s="34">
        <v>15.958831</v>
      </c>
      <c r="AW391" s="34">
        <v>26.692914999999999</v>
      </c>
      <c r="AX391" s="34">
        <v>18.100000000000001</v>
      </c>
      <c r="AY391" s="34">
        <v>14.9</v>
      </c>
      <c r="AZ391" s="34">
        <v>56.93</v>
      </c>
      <c r="BA391" s="34">
        <v>42.130001</v>
      </c>
      <c r="BB391" s="34">
        <v>29.836189000000001</v>
      </c>
      <c r="BC391" s="34">
        <v>25.537572999999998</v>
      </c>
      <c r="BD391" s="34"/>
      <c r="BE391" s="38"/>
      <c r="BF391" s="41">
        <f t="shared" si="329"/>
        <v>4.7252884850545511E-2</v>
      </c>
      <c r="BG391" s="41">
        <f t="shared" si="330"/>
        <v>0</v>
      </c>
      <c r="BH391" s="41"/>
      <c r="BI391" s="41">
        <f t="shared" si="331"/>
        <v>6.269613013595395E-3</v>
      </c>
      <c r="BJ391" s="41">
        <f t="shared" si="332"/>
        <v>8.3276322080794732E-2</v>
      </c>
      <c r="BK391" s="41">
        <f t="shared" si="333"/>
        <v>5.1877665116296214E-3</v>
      </c>
      <c r="BL391" s="41">
        <f t="shared" si="334"/>
        <v>-1.0304543652014567E-2</v>
      </c>
      <c r="BM391" s="41">
        <f t="shared" si="335"/>
        <v>7.9611212158674192E-3</v>
      </c>
      <c r="BN391" s="41">
        <f t="shared" si="336"/>
        <v>0</v>
      </c>
      <c r="BO391" s="41">
        <f t="shared" si="337"/>
        <v>-1.5123161574220773E-2</v>
      </c>
      <c r="BP391" s="41">
        <f t="shared" si="338"/>
        <v>1.2028636544380201E-2</v>
      </c>
      <c r="BQ391" s="41">
        <f t="shared" si="339"/>
        <v>1.7444545847125362E-2</v>
      </c>
      <c r="BR391" s="41">
        <f t="shared" si="340"/>
        <v>-1.7257819872662384E-3</v>
      </c>
      <c r="BS391" s="41">
        <f t="shared" si="341"/>
        <v>1.4673516939497444E-3</v>
      </c>
      <c r="BT391" s="41">
        <f t="shared" si="342"/>
        <v>-4.4811510213782685E-2</v>
      </c>
      <c r="BU391" s="41">
        <f t="shared" si="343"/>
        <v>1.7281012127177569E-2</v>
      </c>
      <c r="BV391" s="41">
        <f t="shared" si="344"/>
        <v>-6.8423534147192535E-3</v>
      </c>
      <c r="BW391" s="41">
        <f t="shared" si="345"/>
        <v>-2.432025187201784E-3</v>
      </c>
      <c r="BX391" s="41"/>
      <c r="BY391" s="41"/>
      <c r="BZ391" s="41">
        <f t="shared" si="346"/>
        <v>-6.8847338556294315E-3</v>
      </c>
      <c r="CA391" s="41">
        <f t="shared" si="347"/>
        <v>-1.2094650238534685E-2</v>
      </c>
      <c r="CB391" s="41">
        <f t="shared" si="348"/>
        <v>2.1469265389844006E-2</v>
      </c>
      <c r="CC391" s="41">
        <f t="shared" si="349"/>
        <v>-1.4035286630962143E-2</v>
      </c>
      <c r="CD391" s="41">
        <f t="shared" si="350"/>
        <v>2.3041296123050743E-2</v>
      </c>
      <c r="CE391" s="41">
        <f t="shared" si="351"/>
        <v>-7.3551550292676312E-3</v>
      </c>
      <c r="CF391" s="41">
        <f t="shared" si="352"/>
        <v>-1.4968284371177196E-3</v>
      </c>
      <c r="CG391" s="41">
        <f t="shared" si="327"/>
        <v>-1.3793322132335648E-2</v>
      </c>
      <c r="CH391" s="41">
        <f t="shared" si="353"/>
        <v>-9.9039160849395177E-3</v>
      </c>
      <c r="CI391" s="41">
        <f t="shared" si="354"/>
        <v>0</v>
      </c>
      <c r="CJ391" s="41">
        <f t="shared" si="355"/>
        <v>-1.8399269220072938E-3</v>
      </c>
      <c r="CK391" s="41">
        <f t="shared" si="356"/>
        <v>7.5282880112920577E-3</v>
      </c>
      <c r="CL391" s="41">
        <f t="shared" si="357"/>
        <v>-7.7356172861360664E-3</v>
      </c>
      <c r="CM391" s="41">
        <f t="shared" si="358"/>
        <v>-7.9910149200528597E-3</v>
      </c>
      <c r="CN391" s="41">
        <f t="shared" si="328"/>
        <v>-6.6950282178019844E-3</v>
      </c>
      <c r="CO391" s="41">
        <f t="shared" si="359"/>
        <v>3.9765814228171777E-2</v>
      </c>
      <c r="CP391" s="41">
        <f t="shared" si="360"/>
        <v>-9.7163748453647864E-2</v>
      </c>
      <c r="CQ391" s="41">
        <f t="shared" si="361"/>
        <v>-2.103477785411817E-3</v>
      </c>
      <c r="CR391" s="41">
        <f t="shared" si="362"/>
        <v>5.8996037839999446E-3</v>
      </c>
      <c r="CS391" s="41">
        <f t="shared" si="363"/>
        <v>-5.069719430569641E-3</v>
      </c>
      <c r="CT391" s="41">
        <f t="shared" si="364"/>
        <v>1.1316605116256238E-2</v>
      </c>
      <c r="CU391" s="41">
        <f t="shared" si="365"/>
        <v>4.9261183360557815E-3</v>
      </c>
      <c r="CV391" s="41">
        <f t="shared" si="366"/>
        <v>-2.055499182095999E-3</v>
      </c>
      <c r="CW391" s="41">
        <f t="shared" si="367"/>
        <v>-9.2071445617735153E-3</v>
      </c>
      <c r="CX391" s="41">
        <f t="shared" si="368"/>
        <v>2.387565053559612E-3</v>
      </c>
      <c r="CY391" s="41">
        <f t="shared" si="369"/>
        <v>-6.3660160251958692E-3</v>
      </c>
      <c r="CZ391" s="41">
        <f t="shared" si="370"/>
        <v>-1.9733598038545342E-2</v>
      </c>
      <c r="DA391" s="41">
        <f t="shared" si="371"/>
        <v>-1.2777997079697135E-3</v>
      </c>
      <c r="DB391" s="41">
        <f t="shared" si="372"/>
        <v>1.1111225425070849E-2</v>
      </c>
      <c r="DC391" s="41">
        <f t="shared" si="373"/>
        <v>-2.0113985996855388E-3</v>
      </c>
      <c r="DD391" s="41">
        <f t="shared" si="374"/>
        <v>1.1127925579335247E-2</v>
      </c>
      <c r="DE391" s="41">
        <f t="shared" si="375"/>
        <v>2.2321819099654805E-2</v>
      </c>
      <c r="DF391" s="41">
        <f t="shared" si="376"/>
        <v>1.341398952967154E-2</v>
      </c>
      <c r="DG391" s="41">
        <f t="shared" si="377"/>
        <v>2.1407682615584584E-2</v>
      </c>
      <c r="DH391" s="41"/>
    </row>
    <row r="392" spans="1:112">
      <c r="A392" s="43">
        <v>42418</v>
      </c>
      <c r="B392" s="34">
        <v>5.25</v>
      </c>
      <c r="C392" s="34">
        <v>7.6102080000000001</v>
      </c>
      <c r="D392" s="34"/>
      <c r="E392" s="34">
        <v>13.44</v>
      </c>
      <c r="F392" s="34">
        <v>176</v>
      </c>
      <c r="G392" s="34">
        <v>55.144584999999999</v>
      </c>
      <c r="H392" s="34">
        <v>10.603305000000001</v>
      </c>
      <c r="I392" s="34">
        <v>11.35</v>
      </c>
      <c r="J392" s="34">
        <v>291.184235</v>
      </c>
      <c r="K392" s="34">
        <v>0.55000000000000004</v>
      </c>
      <c r="L392" s="34">
        <v>81.269997000000004</v>
      </c>
      <c r="M392" s="34">
        <v>27.16</v>
      </c>
      <c r="N392" s="34">
        <v>38.408211000000001</v>
      </c>
      <c r="O392" s="34">
        <v>6.85</v>
      </c>
      <c r="P392" s="34">
        <v>30.290001</v>
      </c>
      <c r="Q392" s="34">
        <v>10.16</v>
      </c>
      <c r="R392" s="34">
        <v>42.360000999999997</v>
      </c>
      <c r="S392" s="34">
        <v>70.828452999999996</v>
      </c>
      <c r="T392" s="34"/>
      <c r="U392" s="34"/>
      <c r="V392" s="34">
        <v>5.5806649999999998</v>
      </c>
      <c r="W392" s="34">
        <v>36.150002000000001</v>
      </c>
      <c r="X392" s="34">
        <v>35.68</v>
      </c>
      <c r="Y392" s="34">
        <v>11.095784</v>
      </c>
      <c r="Z392" s="34">
        <v>33.615597000000001</v>
      </c>
      <c r="AA392" s="34">
        <v>82.774642999999998</v>
      </c>
      <c r="AB392" s="34">
        <v>37.987822999999999</v>
      </c>
      <c r="AC392" s="34">
        <v>10.58</v>
      </c>
      <c r="AD392" s="34">
        <v>49.849997999999999</v>
      </c>
      <c r="AE392" s="34">
        <v>25.478991000000001</v>
      </c>
      <c r="AF392" s="34">
        <v>5.36</v>
      </c>
      <c r="AG392" s="34">
        <v>141.75</v>
      </c>
      <c r="AH392" s="34">
        <v>36.83625</v>
      </c>
      <c r="AI392" s="34">
        <v>68.759170999999995</v>
      </c>
      <c r="AJ392" s="34">
        <v>10.027136</v>
      </c>
      <c r="AK392" s="34">
        <v>20.75</v>
      </c>
      <c r="AL392" s="34">
        <v>1.01</v>
      </c>
      <c r="AM392" s="34">
        <v>30.42145</v>
      </c>
      <c r="AN392" s="34">
        <v>16.399999999999999</v>
      </c>
      <c r="AO392" s="34">
        <v>63.040000999999997</v>
      </c>
      <c r="AP392" s="34">
        <v>6.58</v>
      </c>
      <c r="AQ392" s="34">
        <v>12.78</v>
      </c>
      <c r="AR392" s="34">
        <v>4.66</v>
      </c>
      <c r="AS392" s="34">
        <v>48.041679000000002</v>
      </c>
      <c r="AT392" s="34">
        <v>11.870976000000001</v>
      </c>
      <c r="AU392" s="34">
        <v>18.850000000000001</v>
      </c>
      <c r="AV392" s="34">
        <v>16.155277000000002</v>
      </c>
      <c r="AW392" s="34">
        <v>27.170791999999999</v>
      </c>
      <c r="AX392" s="34">
        <v>18.719999000000001</v>
      </c>
      <c r="AY392" s="34">
        <v>14.68</v>
      </c>
      <c r="AZ392" s="34">
        <v>56.389999000000003</v>
      </c>
      <c r="BA392" s="34">
        <v>40.5</v>
      </c>
      <c r="BB392" s="34">
        <v>29.239864000000001</v>
      </c>
      <c r="BC392" s="34">
        <v>25.972211999999999</v>
      </c>
      <c r="BD392" s="34"/>
      <c r="BE392" s="38"/>
      <c r="BF392" s="41">
        <f t="shared" si="329"/>
        <v>9.5694510161506725E-3</v>
      </c>
      <c r="BG392" s="41">
        <f t="shared" si="330"/>
        <v>-4.4305224206639378E-3</v>
      </c>
      <c r="BH392" s="41"/>
      <c r="BI392" s="41">
        <f t="shared" si="331"/>
        <v>4.8790164169431834E-2</v>
      </c>
      <c r="BJ392" s="41">
        <f t="shared" si="332"/>
        <v>6.3327152111080628E-2</v>
      </c>
      <c r="BK392" s="41">
        <f t="shared" si="333"/>
        <v>-1.0065433867474334E-2</v>
      </c>
      <c r="BL392" s="41">
        <f t="shared" si="334"/>
        <v>3.7593782362974268E-3</v>
      </c>
      <c r="BM392" s="41">
        <f t="shared" si="335"/>
        <v>0</v>
      </c>
      <c r="BN392" s="41">
        <f t="shared" si="336"/>
        <v>-7.1684805740880354E-3</v>
      </c>
      <c r="BO392" s="41">
        <f t="shared" si="337"/>
        <v>4.6520015634892907E-2</v>
      </c>
      <c r="BP392" s="41">
        <f t="shared" si="338"/>
        <v>-1.865118977197501E-2</v>
      </c>
      <c r="BQ392" s="41">
        <f t="shared" si="339"/>
        <v>2.0834086902841834E-2</v>
      </c>
      <c r="BR392" s="41">
        <f t="shared" si="340"/>
        <v>5.6599366799659281E-3</v>
      </c>
      <c r="BS392" s="41">
        <f t="shared" si="341"/>
        <v>4.3891804187631868E-3</v>
      </c>
      <c r="BT392" s="41">
        <f t="shared" si="342"/>
        <v>-3.6626974774133639E-2</v>
      </c>
      <c r="BU392" s="41">
        <f t="shared" si="343"/>
        <v>-8.7585359211939814E-2</v>
      </c>
      <c r="BV392" s="41">
        <f t="shared" si="344"/>
        <v>2.0270230456596712E-2</v>
      </c>
      <c r="BW392" s="41">
        <f t="shared" si="345"/>
        <v>1.4102986111340074E-2</v>
      </c>
      <c r="BX392" s="41"/>
      <c r="BY392" s="41"/>
      <c r="BZ392" s="41">
        <f t="shared" si="346"/>
        <v>3.2288258118194836E-2</v>
      </c>
      <c r="CA392" s="41">
        <f t="shared" si="347"/>
        <v>-2.7653159416890147E-4</v>
      </c>
      <c r="CB392" s="41">
        <f t="shared" si="348"/>
        <v>1.0424069450925028E-2</v>
      </c>
      <c r="CC392" s="41">
        <f t="shared" si="349"/>
        <v>2.6465750569240106E-3</v>
      </c>
      <c r="CD392" s="41">
        <f t="shared" si="350"/>
        <v>-1.0202834680155606E-2</v>
      </c>
      <c r="CE392" s="41">
        <f t="shared" si="351"/>
        <v>1.0032428929348398E-2</v>
      </c>
      <c r="CF392" s="41">
        <f t="shared" si="352"/>
        <v>-4.754076926466436E-3</v>
      </c>
      <c r="CG392" s="41">
        <f t="shared" si="327"/>
        <v>2.1072699135236947E-2</v>
      </c>
      <c r="CH392" s="41">
        <f t="shared" si="353"/>
        <v>-2.7502059773053467E-2</v>
      </c>
      <c r="CI392" s="41">
        <f t="shared" si="354"/>
        <v>3.698184831269592E-3</v>
      </c>
      <c r="CJ392" s="41">
        <f t="shared" si="355"/>
        <v>-1.2975158863133305E-2</v>
      </c>
      <c r="CK392" s="41">
        <f t="shared" si="356"/>
        <v>1.242251999855711E-2</v>
      </c>
      <c r="CL392" s="41">
        <f t="shared" si="357"/>
        <v>2.0020162714605928E-3</v>
      </c>
      <c r="CM392" s="41">
        <f t="shared" si="358"/>
        <v>6.853355963586787E-3</v>
      </c>
      <c r="CN392" s="41">
        <f t="shared" si="328"/>
        <v>-1.0128064381999325E-3</v>
      </c>
      <c r="CO392" s="41">
        <f t="shared" si="359"/>
        <v>-2.5691279199088302E-2</v>
      </c>
      <c r="CP392" s="41">
        <f t="shared" si="360"/>
        <v>3.0153038170687457E-2</v>
      </c>
      <c r="CQ392" s="41">
        <f t="shared" si="361"/>
        <v>-6.6407004415326406E-3</v>
      </c>
      <c r="CR392" s="41">
        <f t="shared" si="362"/>
        <v>-3.593200922606344E-2</v>
      </c>
      <c r="CS392" s="41">
        <f t="shared" si="363"/>
        <v>1.269873186520243E-3</v>
      </c>
      <c r="CT392" s="41">
        <f t="shared" si="364"/>
        <v>-1.2835208293446171E-2</v>
      </c>
      <c r="CU392" s="41">
        <f t="shared" si="365"/>
        <v>4.5626160826775328E-2</v>
      </c>
      <c r="CV392" s="41">
        <f t="shared" si="366"/>
        <v>-4.2022989774847926E-2</v>
      </c>
      <c r="CW392" s="41">
        <f t="shared" si="367"/>
        <v>1.0272192530646593E-3</v>
      </c>
      <c r="CX392" s="41">
        <f t="shared" si="368"/>
        <v>-1.5911888013257819E-3</v>
      </c>
      <c r="CY392" s="41">
        <f t="shared" si="369"/>
        <v>3.1880472488495389E-3</v>
      </c>
      <c r="CZ392" s="41">
        <f t="shared" si="370"/>
        <v>1.2234401798732525E-2</v>
      </c>
      <c r="DA392" s="41">
        <f t="shared" si="371"/>
        <v>1.7744398423100962E-2</v>
      </c>
      <c r="DB392" s="41">
        <f t="shared" si="372"/>
        <v>3.368047935886101E-2</v>
      </c>
      <c r="DC392" s="41">
        <f t="shared" si="373"/>
        <v>-1.4875189765044003E-2</v>
      </c>
      <c r="DD392" s="41">
        <f t="shared" si="374"/>
        <v>-9.5306228775406052E-3</v>
      </c>
      <c r="DE392" s="41">
        <f t="shared" si="375"/>
        <v>-3.9458125614486521E-2</v>
      </c>
      <c r="DF392" s="41">
        <f t="shared" si="376"/>
        <v>-2.0189068994189707E-2</v>
      </c>
      <c r="DG392" s="41">
        <f t="shared" si="377"/>
        <v>1.6876378568596268E-2</v>
      </c>
      <c r="DH392" s="41"/>
    </row>
    <row r="393" spans="1:112">
      <c r="A393" s="43">
        <v>42419</v>
      </c>
      <c r="B393" s="34">
        <v>5.5</v>
      </c>
      <c r="C393" s="34">
        <v>7.7318600000000002</v>
      </c>
      <c r="D393" s="34"/>
      <c r="E393" s="34">
        <v>15.198</v>
      </c>
      <c r="F393" s="34">
        <v>187.60000600000001</v>
      </c>
      <c r="G393" s="34">
        <v>58.315094000000002</v>
      </c>
      <c r="H393" s="34">
        <v>10.981284</v>
      </c>
      <c r="I393" s="34">
        <v>11.48</v>
      </c>
      <c r="J393" s="34">
        <v>291.184235</v>
      </c>
      <c r="K393" s="34">
        <v>0.61599999999999999</v>
      </c>
      <c r="L393" s="34">
        <v>81.050003000000004</v>
      </c>
      <c r="M393" s="34">
        <v>27.059999000000001</v>
      </c>
      <c r="N393" s="34">
        <v>38.351658</v>
      </c>
      <c r="O393" s="34">
        <v>6.86</v>
      </c>
      <c r="P393" s="34">
        <v>30.4</v>
      </c>
      <c r="Q393" s="34">
        <v>10.64</v>
      </c>
      <c r="R393" s="34">
        <v>42.540000999999997</v>
      </c>
      <c r="S393" s="34">
        <v>71.206305999999998</v>
      </c>
      <c r="T393" s="34"/>
      <c r="U393" s="34"/>
      <c r="V393" s="34">
        <v>5.7113139999999998</v>
      </c>
      <c r="W393" s="34">
        <v>36.169998</v>
      </c>
      <c r="X393" s="34">
        <v>35.93</v>
      </c>
      <c r="Y393" s="34">
        <v>11.007799</v>
      </c>
      <c r="Z393" s="34">
        <v>34.893630999999999</v>
      </c>
      <c r="AA393" s="34">
        <v>82.892677000000006</v>
      </c>
      <c r="AB393" s="34">
        <v>38.073566</v>
      </c>
      <c r="AC393" s="34">
        <v>10.5</v>
      </c>
      <c r="AD393" s="34">
        <v>51.849997999999999</v>
      </c>
      <c r="AE393" s="34">
        <v>25.695312999999999</v>
      </c>
      <c r="AF393" s="34">
        <v>5.25</v>
      </c>
      <c r="AG393" s="34">
        <v>143.15000900000001</v>
      </c>
      <c r="AH393" s="34">
        <v>36.790215000000003</v>
      </c>
      <c r="AI393" s="34">
        <v>70.050597999999994</v>
      </c>
      <c r="AJ393" s="34">
        <v>10.031779</v>
      </c>
      <c r="AK393" s="34">
        <v>20.959999</v>
      </c>
      <c r="AL393" s="34">
        <v>0.96</v>
      </c>
      <c r="AM393" s="34">
        <v>30.633347000000001</v>
      </c>
      <c r="AN393" s="34">
        <v>16.900002000000001</v>
      </c>
      <c r="AO393" s="34">
        <v>63.68</v>
      </c>
      <c r="AP393" s="34">
        <v>6.52</v>
      </c>
      <c r="AQ393" s="34">
        <v>12.49</v>
      </c>
      <c r="AR393" s="34">
        <v>4.6500000000000004</v>
      </c>
      <c r="AS393" s="34">
        <v>48.485596000000001</v>
      </c>
      <c r="AT393" s="34">
        <v>11.993845</v>
      </c>
      <c r="AU393" s="34">
        <v>18.879999000000002</v>
      </c>
      <c r="AV393" s="34">
        <v>16.314304</v>
      </c>
      <c r="AW393" s="34">
        <v>27.597469</v>
      </c>
      <c r="AX393" s="34">
        <v>18.690000999999999</v>
      </c>
      <c r="AY393" s="34">
        <v>14.97</v>
      </c>
      <c r="AZ393" s="34">
        <v>57</v>
      </c>
      <c r="BA393" s="34">
        <v>40.560001</v>
      </c>
      <c r="BB393" s="34">
        <v>29.508210999999999</v>
      </c>
      <c r="BC393" s="34">
        <v>25.923918</v>
      </c>
      <c r="BD393" s="34"/>
      <c r="BE393" s="38"/>
      <c r="BF393" s="41">
        <f t="shared" si="329"/>
        <v>4.6520015634892907E-2</v>
      </c>
      <c r="BG393" s="41">
        <f t="shared" si="330"/>
        <v>1.5858950654697671E-2</v>
      </c>
      <c r="BH393" s="41"/>
      <c r="BI393" s="41">
        <f t="shared" si="331"/>
        <v>0.12292850515258981</v>
      </c>
      <c r="BJ393" s="41">
        <f t="shared" si="332"/>
        <v>6.3828073516914552E-2</v>
      </c>
      <c r="BK393" s="41">
        <f t="shared" si="333"/>
        <v>5.5902407961390746E-2</v>
      </c>
      <c r="BL393" s="41">
        <f t="shared" si="334"/>
        <v>3.5026624161472911E-2</v>
      </c>
      <c r="BM393" s="41">
        <f t="shared" si="335"/>
        <v>1.1388646964008811E-2</v>
      </c>
      <c r="BN393" s="41">
        <f t="shared" si="336"/>
        <v>0</v>
      </c>
      <c r="BO393" s="41">
        <f t="shared" si="337"/>
        <v>0.11332868530700307</v>
      </c>
      <c r="BP393" s="41">
        <f t="shared" si="338"/>
        <v>-2.7106226552492006E-3</v>
      </c>
      <c r="BQ393" s="41">
        <f t="shared" si="339"/>
        <v>-3.6887169027690087E-3</v>
      </c>
      <c r="BR393" s="41">
        <f t="shared" si="340"/>
        <v>-1.4735046051836754E-3</v>
      </c>
      <c r="BS393" s="41">
        <f t="shared" si="341"/>
        <v>1.4587894636600882E-3</v>
      </c>
      <c r="BT393" s="41">
        <f t="shared" si="342"/>
        <v>3.6249503588344487E-3</v>
      </c>
      <c r="BU393" s="41">
        <f t="shared" si="343"/>
        <v>4.6162041763162624E-2</v>
      </c>
      <c r="BV393" s="41">
        <f t="shared" si="344"/>
        <v>4.240288938996143E-3</v>
      </c>
      <c r="BW393" s="41">
        <f t="shared" si="345"/>
        <v>5.3205834125989952E-3</v>
      </c>
      <c r="BX393" s="41"/>
      <c r="BY393" s="41"/>
      <c r="BZ393" s="41">
        <f t="shared" si="346"/>
        <v>2.3141174866111745E-2</v>
      </c>
      <c r="CA393" s="41">
        <f t="shared" si="347"/>
        <v>5.529867397552874E-4</v>
      </c>
      <c r="CB393" s="41">
        <f t="shared" si="348"/>
        <v>6.9822934136188229E-3</v>
      </c>
      <c r="CC393" s="41">
        <f t="shared" si="349"/>
        <v>-7.9611947720433403E-3</v>
      </c>
      <c r="CD393" s="41">
        <f t="shared" si="350"/>
        <v>3.7314164025963631E-2</v>
      </c>
      <c r="CE393" s="41">
        <f t="shared" si="351"/>
        <v>1.4249523680620146E-3</v>
      </c>
      <c r="CF393" s="41">
        <f t="shared" si="352"/>
        <v>2.2545745600324849E-3</v>
      </c>
      <c r="CG393" s="41">
        <f t="shared" si="327"/>
        <v>-7.2793770029012479E-3</v>
      </c>
      <c r="CH393" s="41">
        <f t="shared" si="353"/>
        <v>3.9336439815243991E-2</v>
      </c>
      <c r="CI393" s="41">
        <f t="shared" si="354"/>
        <v>8.4543714943956013E-3</v>
      </c>
      <c r="CJ393" s="41">
        <f t="shared" si="355"/>
        <v>-2.0735898479178276E-2</v>
      </c>
      <c r="CK393" s="41">
        <f t="shared" si="356"/>
        <v>9.8281518073748252E-3</v>
      </c>
      <c r="CL393" s="41">
        <f t="shared" si="357"/>
        <v>-1.2505015961026631E-3</v>
      </c>
      <c r="CM393" s="41">
        <f t="shared" si="358"/>
        <v>1.86076854922223E-2</v>
      </c>
      <c r="CN393" s="41">
        <f t="shared" si="328"/>
        <v>2.3922191238217568E-3</v>
      </c>
      <c r="CO393" s="41">
        <f t="shared" si="359"/>
        <v>1.0069565066209199E-2</v>
      </c>
      <c r="CP393" s="41">
        <f t="shared" si="360"/>
        <v>-5.0772325373423258E-2</v>
      </c>
      <c r="CQ393" s="41">
        <f t="shared" si="361"/>
        <v>6.9412351261746068E-3</v>
      </c>
      <c r="CR393" s="41">
        <f t="shared" si="362"/>
        <v>3.0032405442063394E-2</v>
      </c>
      <c r="CS393" s="41">
        <f t="shared" si="363"/>
        <v>1.0101080123559885E-2</v>
      </c>
      <c r="CT393" s="41">
        <f t="shared" si="364"/>
        <v>-9.1603693986642785E-3</v>
      </c>
      <c r="CU393" s="41">
        <f t="shared" si="365"/>
        <v>-2.2953124811902318E-2</v>
      </c>
      <c r="CV393" s="41">
        <f t="shared" si="366"/>
        <v>-2.1482285382894949E-3</v>
      </c>
      <c r="CW393" s="41">
        <f t="shared" si="367"/>
        <v>9.1978174998675385E-3</v>
      </c>
      <c r="CX393" s="41">
        <f t="shared" si="368"/>
        <v>1.0297172198866207E-2</v>
      </c>
      <c r="CY393" s="41">
        <f t="shared" si="369"/>
        <v>1.5901938572317057E-3</v>
      </c>
      <c r="CZ393" s="41">
        <f t="shared" si="370"/>
        <v>9.7955234828296725E-3</v>
      </c>
      <c r="DA393" s="41">
        <f t="shared" si="371"/>
        <v>1.5581492808605588E-2</v>
      </c>
      <c r="DB393" s="41">
        <f t="shared" si="372"/>
        <v>-1.6037426586233523E-3</v>
      </c>
      <c r="DC393" s="41">
        <f t="shared" si="373"/>
        <v>1.9562175245167561E-2</v>
      </c>
      <c r="DD393" s="41">
        <f t="shared" si="374"/>
        <v>1.0759447749100278E-2</v>
      </c>
      <c r="DE393" s="41">
        <f t="shared" si="375"/>
        <v>1.4804098252662909E-3</v>
      </c>
      <c r="DF393" s="41">
        <f t="shared" si="376"/>
        <v>9.1355798917461522E-3</v>
      </c>
      <c r="DG393" s="41">
        <f t="shared" si="377"/>
        <v>-1.8611797812601927E-3</v>
      </c>
      <c r="DH393" s="41"/>
    </row>
    <row r="394" spans="1:112">
      <c r="A394" s="43">
        <v>42422</v>
      </c>
      <c r="B394" s="34">
        <v>5.51</v>
      </c>
      <c r="C394" s="34">
        <v>7.7724120000000001</v>
      </c>
      <c r="D394" s="34"/>
      <c r="E394" s="34">
        <v>14.77</v>
      </c>
      <c r="F394" s="34">
        <v>171.60000600000001</v>
      </c>
      <c r="G394" s="34">
        <v>57.645653000000003</v>
      </c>
      <c r="H394" s="34">
        <v>10.623199</v>
      </c>
      <c r="I394" s="34">
        <v>11.48</v>
      </c>
      <c r="J394" s="34">
        <v>291.184235</v>
      </c>
      <c r="K394" s="34">
        <v>0.60499999999999998</v>
      </c>
      <c r="L394" s="34">
        <v>81.790001000000004</v>
      </c>
      <c r="M394" s="34">
        <v>27.110001</v>
      </c>
      <c r="N394" s="34">
        <v>39.313046</v>
      </c>
      <c r="O394" s="34">
        <v>6.82</v>
      </c>
      <c r="P394" s="34">
        <v>29.93</v>
      </c>
      <c r="Q394" s="34">
        <v>10</v>
      </c>
      <c r="R394" s="34">
        <v>41.330002</v>
      </c>
      <c r="S394" s="34">
        <v>70.885138999999995</v>
      </c>
      <c r="T394" s="34"/>
      <c r="U394" s="34"/>
      <c r="V394" s="34">
        <v>5.7579760000000002</v>
      </c>
      <c r="W394" s="34">
        <v>35.909999999999997</v>
      </c>
      <c r="X394" s="34">
        <v>35.889999000000003</v>
      </c>
      <c r="Y394" s="34">
        <v>10.958920000000001</v>
      </c>
      <c r="Z394" s="34">
        <v>34.473221000000002</v>
      </c>
      <c r="AA394" s="34">
        <v>83.689445000000006</v>
      </c>
      <c r="AB394" s="34">
        <v>38.426113000000001</v>
      </c>
      <c r="AC394" s="34">
        <v>10.46</v>
      </c>
      <c r="AD394" s="34">
        <v>52.029998999999997</v>
      </c>
      <c r="AE394" s="34">
        <v>25.63888</v>
      </c>
      <c r="AF394" s="34">
        <v>5.24</v>
      </c>
      <c r="AG394" s="34">
        <v>142.45001199999999</v>
      </c>
      <c r="AH394" s="34">
        <v>35.952187000000002</v>
      </c>
      <c r="AI394" s="34">
        <v>69.903542000000002</v>
      </c>
      <c r="AJ394" s="34">
        <v>9.6852470000000004</v>
      </c>
      <c r="AK394" s="34">
        <v>21.139999</v>
      </c>
      <c r="AL394" s="34">
        <v>0.96</v>
      </c>
      <c r="AM394" s="34">
        <v>30.495149999999999</v>
      </c>
      <c r="AN394" s="34">
        <v>16.799999</v>
      </c>
      <c r="AO394" s="34">
        <v>63.650002000000001</v>
      </c>
      <c r="AP394" s="34">
        <v>6.54</v>
      </c>
      <c r="AQ394" s="34">
        <v>12.53</v>
      </c>
      <c r="AR394" s="34">
        <v>4.6900000000000004</v>
      </c>
      <c r="AS394" s="34">
        <v>48.2883</v>
      </c>
      <c r="AT394" s="34">
        <v>12.041103</v>
      </c>
      <c r="AU394" s="34">
        <v>18.66</v>
      </c>
      <c r="AV394" s="34">
        <v>16.492037</v>
      </c>
      <c r="AW394" s="34">
        <v>27.230526000000001</v>
      </c>
      <c r="AX394" s="34">
        <v>18.790001</v>
      </c>
      <c r="AY394" s="34">
        <v>14.98</v>
      </c>
      <c r="AZ394" s="34">
        <v>56.560001</v>
      </c>
      <c r="BA394" s="34">
        <v>39.18</v>
      </c>
      <c r="BB394" s="34">
        <v>29.408823000000002</v>
      </c>
      <c r="BC394" s="34">
        <v>25.856306</v>
      </c>
      <c r="BD394" s="34"/>
      <c r="BE394" s="38"/>
      <c r="BF394" s="41">
        <f t="shared" si="329"/>
        <v>1.8165309263977853E-3</v>
      </c>
      <c r="BG394" s="41">
        <f t="shared" si="330"/>
        <v>5.2310863061389677E-3</v>
      </c>
      <c r="BH394" s="41"/>
      <c r="BI394" s="41">
        <f t="shared" si="331"/>
        <v>-2.8565743704304744E-2</v>
      </c>
      <c r="BJ394" s="41">
        <f t="shared" si="332"/>
        <v>-8.9145846536169956E-2</v>
      </c>
      <c r="BK394" s="41">
        <f t="shared" si="333"/>
        <v>-1.1546121500547261E-2</v>
      </c>
      <c r="BL394" s="41">
        <f t="shared" si="334"/>
        <v>-3.3152174574777135E-2</v>
      </c>
      <c r="BM394" s="41">
        <f t="shared" si="335"/>
        <v>0</v>
      </c>
      <c r="BN394" s="41">
        <f t="shared" si="336"/>
        <v>0</v>
      </c>
      <c r="BO394" s="41">
        <f t="shared" si="337"/>
        <v>-1.8018505502678365E-2</v>
      </c>
      <c r="BP394" s="41">
        <f t="shared" si="338"/>
        <v>9.0887137774430353E-3</v>
      </c>
      <c r="BQ394" s="41">
        <f t="shared" si="339"/>
        <v>1.8461146096047602E-3</v>
      </c>
      <c r="BR394" s="41">
        <f t="shared" si="340"/>
        <v>2.4758662820931334E-2</v>
      </c>
      <c r="BS394" s="41">
        <f t="shared" si="341"/>
        <v>-5.8479698824230996E-3</v>
      </c>
      <c r="BT394" s="41">
        <f t="shared" si="342"/>
        <v>-1.5581286547568398E-2</v>
      </c>
      <c r="BU394" s="41">
        <f t="shared" si="343"/>
        <v>-6.2035390919452635E-2</v>
      </c>
      <c r="BV394" s="41">
        <f t="shared" si="344"/>
        <v>-2.8856156364738948E-2</v>
      </c>
      <c r="BW394" s="41">
        <f t="shared" si="345"/>
        <v>-4.5205754215050797E-3</v>
      </c>
      <c r="BX394" s="41"/>
      <c r="BY394" s="41"/>
      <c r="BZ394" s="41">
        <f t="shared" si="346"/>
        <v>8.1369042816486405E-3</v>
      </c>
      <c r="CA394" s="41">
        <f t="shared" si="347"/>
        <v>-7.2141824315708081E-3</v>
      </c>
      <c r="CB394" s="41">
        <f t="shared" si="348"/>
        <v>-1.1139238288261912E-3</v>
      </c>
      <c r="CC394" s="41">
        <f t="shared" si="349"/>
        <v>-4.4502850581227158E-3</v>
      </c>
      <c r="CD394" s="41">
        <f t="shared" si="350"/>
        <v>-1.2121499980543616E-2</v>
      </c>
      <c r="CE394" s="41">
        <f t="shared" si="351"/>
        <v>9.5661415104474675E-3</v>
      </c>
      <c r="CF394" s="41">
        <f t="shared" si="352"/>
        <v>9.2170189586406256E-3</v>
      </c>
      <c r="CG394" s="41">
        <f t="shared" si="327"/>
        <v>-5.4945193176405898E-3</v>
      </c>
      <c r="CH394" s="41">
        <f t="shared" si="353"/>
        <v>3.4655599798014648E-3</v>
      </c>
      <c r="CI394" s="41">
        <f t="shared" si="354"/>
        <v>-2.1986523771175695E-3</v>
      </c>
      <c r="CJ394" s="41">
        <f t="shared" si="355"/>
        <v>-1.9065782705815315E-3</v>
      </c>
      <c r="CK394" s="41">
        <f t="shared" si="356"/>
        <v>-4.9019492312384269E-3</v>
      </c>
      <c r="CL394" s="41">
        <f t="shared" si="357"/>
        <v>-2.3041996269885758E-2</v>
      </c>
      <c r="CM394" s="41">
        <f t="shared" si="358"/>
        <v>-2.1014891609457687E-3</v>
      </c>
      <c r="CN394" s="41">
        <f t="shared" si="328"/>
        <v>-3.6401700381474195E-2</v>
      </c>
      <c r="CO394" s="41">
        <f t="shared" si="359"/>
        <v>8.5511213954840449E-3</v>
      </c>
      <c r="CP394" s="41">
        <f t="shared" si="360"/>
        <v>0</v>
      </c>
      <c r="CQ394" s="41">
        <f t="shared" si="361"/>
        <v>-4.5215322550616202E-3</v>
      </c>
      <c r="CR394" s="41">
        <f t="shared" si="362"/>
        <v>-5.9349133868141172E-3</v>
      </c>
      <c r="CS394" s="41">
        <f t="shared" si="363"/>
        <v>-4.7118511087433705E-4</v>
      </c>
      <c r="CT394" s="41">
        <f t="shared" si="364"/>
        <v>3.0627895305457308E-3</v>
      </c>
      <c r="CU394" s="41">
        <f t="shared" si="365"/>
        <v>3.1974447704905596E-3</v>
      </c>
      <c r="CV394" s="41">
        <f t="shared" si="366"/>
        <v>8.5653628589230004E-3</v>
      </c>
      <c r="CW394" s="41">
        <f t="shared" si="367"/>
        <v>-4.0774688527463951E-3</v>
      </c>
      <c r="CX394" s="41">
        <f t="shared" si="368"/>
        <v>3.9324454457145483E-3</v>
      </c>
      <c r="CY394" s="41">
        <f t="shared" si="369"/>
        <v>-1.1720912332053867E-2</v>
      </c>
      <c r="CZ394" s="41">
        <f t="shared" si="370"/>
        <v>1.0835389347543896E-2</v>
      </c>
      <c r="DA394" s="41">
        <f t="shared" si="371"/>
        <v>-1.338544219063012E-2</v>
      </c>
      <c r="DB394" s="41">
        <f t="shared" si="372"/>
        <v>5.3361916731524597E-3</v>
      </c>
      <c r="DC394" s="41">
        <f t="shared" si="373"/>
        <v>6.6777965753646881E-4</v>
      </c>
      <c r="DD394" s="41">
        <f t="shared" si="374"/>
        <v>-7.7492285658935711E-3</v>
      </c>
      <c r="DE394" s="41">
        <f t="shared" si="375"/>
        <v>-3.4615971421365133E-2</v>
      </c>
      <c r="DF394" s="41">
        <f t="shared" si="376"/>
        <v>-3.3738322358745554E-3</v>
      </c>
      <c r="DG394" s="41">
        <f t="shared" si="377"/>
        <v>-2.6115004224694068E-3</v>
      </c>
      <c r="DH394" s="41"/>
    </row>
    <row r="395" spans="1:112">
      <c r="A395" s="43">
        <v>42423</v>
      </c>
      <c r="B395" s="34">
        <v>5.35</v>
      </c>
      <c r="C395" s="34">
        <v>7.7724120000000001</v>
      </c>
      <c r="D395" s="34"/>
      <c r="E395" s="34">
        <v>14.14</v>
      </c>
      <c r="F395" s="34">
        <v>173.60000600000001</v>
      </c>
      <c r="G395" s="34">
        <v>55.572273000000003</v>
      </c>
      <c r="H395" s="34">
        <v>10.533677000000001</v>
      </c>
      <c r="I395" s="34">
        <v>11.22</v>
      </c>
      <c r="J395" s="34">
        <v>290.13681000000003</v>
      </c>
      <c r="K395" s="34">
        <v>0.72</v>
      </c>
      <c r="L395" s="34">
        <v>80.389999000000003</v>
      </c>
      <c r="M395" s="34">
        <v>27.200001</v>
      </c>
      <c r="N395" s="34">
        <v>39.746600999999998</v>
      </c>
      <c r="O395" s="34">
        <v>6.81</v>
      </c>
      <c r="P395" s="34">
        <v>29.610001</v>
      </c>
      <c r="Q395" s="34">
        <v>10.34</v>
      </c>
      <c r="R395" s="34">
        <v>42.23</v>
      </c>
      <c r="S395" s="34">
        <v>70.356139999999996</v>
      </c>
      <c r="T395" s="34"/>
      <c r="U395" s="34"/>
      <c r="V395" s="34">
        <v>5.7766400000000004</v>
      </c>
      <c r="W395" s="34">
        <v>35.5</v>
      </c>
      <c r="X395" s="34">
        <v>36.299999</v>
      </c>
      <c r="Y395" s="34">
        <v>11.056855000000001</v>
      </c>
      <c r="Z395" s="34">
        <v>34.557301000000002</v>
      </c>
      <c r="AA395" s="34">
        <v>82.900063000000003</v>
      </c>
      <c r="AB395" s="34">
        <v>37.892536</v>
      </c>
      <c r="AC395" s="34">
        <v>10.3</v>
      </c>
      <c r="AD395" s="34">
        <v>51.959999000000003</v>
      </c>
      <c r="AE395" s="34">
        <v>25.657689999999999</v>
      </c>
      <c r="AF395" s="34">
        <v>5.25</v>
      </c>
      <c r="AG395" s="34">
        <v>141.050003</v>
      </c>
      <c r="AH395" s="34">
        <v>36.357376000000002</v>
      </c>
      <c r="AI395" s="34">
        <v>69.197647000000003</v>
      </c>
      <c r="AJ395" s="34">
        <v>9.6759570000000004</v>
      </c>
      <c r="AK395" s="34">
        <v>21.51</v>
      </c>
      <c r="AL395" s="34">
        <v>0.96</v>
      </c>
      <c r="AM395" s="34">
        <v>30.255613</v>
      </c>
      <c r="AN395" s="34">
        <v>16.5</v>
      </c>
      <c r="AO395" s="34">
        <v>63.98</v>
      </c>
      <c r="AP395" s="34">
        <v>6.45</v>
      </c>
      <c r="AQ395" s="34">
        <v>12.18</v>
      </c>
      <c r="AR395" s="34">
        <v>4.62</v>
      </c>
      <c r="AS395" s="34">
        <v>50.113292999999999</v>
      </c>
      <c r="AT395" s="34">
        <v>11.88988</v>
      </c>
      <c r="AU395" s="34">
        <v>18.239999999999998</v>
      </c>
      <c r="AV395" s="34">
        <v>16.566875</v>
      </c>
      <c r="AW395" s="34">
        <v>27.281725000000002</v>
      </c>
      <c r="AX395" s="34">
        <v>18.82</v>
      </c>
      <c r="AY395" s="34">
        <v>14.79</v>
      </c>
      <c r="AZ395" s="34">
        <v>56.41</v>
      </c>
      <c r="BA395" s="34">
        <v>38.540000999999997</v>
      </c>
      <c r="BB395" s="34">
        <v>29.398886000000001</v>
      </c>
      <c r="BC395" s="34">
        <v>25.440987</v>
      </c>
      <c r="BD395" s="34"/>
      <c r="BE395" s="38"/>
      <c r="BF395" s="41">
        <f t="shared" si="329"/>
        <v>-2.9468062256907981E-2</v>
      </c>
      <c r="BG395" s="41">
        <f t="shared" si="330"/>
        <v>0</v>
      </c>
      <c r="BH395" s="41"/>
      <c r="BI395" s="41">
        <f t="shared" si="331"/>
        <v>-4.3590436074861613E-2</v>
      </c>
      <c r="BJ395" s="41">
        <f t="shared" si="332"/>
        <v>1.1587614769564936E-2</v>
      </c>
      <c r="BK395" s="41">
        <f t="shared" si="333"/>
        <v>-3.6630450755911259E-2</v>
      </c>
      <c r="BL395" s="41">
        <f t="shared" si="334"/>
        <v>-8.4627365855819391E-3</v>
      </c>
      <c r="BM395" s="41">
        <f t="shared" si="335"/>
        <v>-2.2908490796870139E-2</v>
      </c>
      <c r="BN395" s="41">
        <f t="shared" si="336"/>
        <v>-3.6036064494667287E-3</v>
      </c>
      <c r="BO395" s="41">
        <f t="shared" si="337"/>
        <v>0.17402275397925956</v>
      </c>
      <c r="BP395" s="41">
        <f t="shared" si="338"/>
        <v>-1.7265221072804929E-2</v>
      </c>
      <c r="BQ395" s="41">
        <f t="shared" si="339"/>
        <v>3.3143096693256614E-3</v>
      </c>
      <c r="BR395" s="41">
        <f t="shared" si="340"/>
        <v>1.0967904933784779E-2</v>
      </c>
      <c r="BS395" s="41">
        <f t="shared" si="341"/>
        <v>-1.4673516939498429E-3</v>
      </c>
      <c r="BT395" s="41">
        <f t="shared" si="342"/>
        <v>-1.0749145978734061E-2</v>
      </c>
      <c r="BU395" s="41">
        <f t="shared" si="343"/>
        <v>3.3434776086237419E-2</v>
      </c>
      <c r="BV395" s="41">
        <f t="shared" si="344"/>
        <v>2.1542192031212968E-2</v>
      </c>
      <c r="BW395" s="41">
        <f t="shared" si="345"/>
        <v>-7.4907488421561436E-3</v>
      </c>
      <c r="BX395" s="41"/>
      <c r="BY395" s="41"/>
      <c r="BZ395" s="41">
        <f t="shared" si="346"/>
        <v>3.2361747090208313E-3</v>
      </c>
      <c r="CA395" s="41">
        <f t="shared" si="347"/>
        <v>-1.1483111756621303E-2</v>
      </c>
      <c r="CB395" s="41">
        <f t="shared" si="348"/>
        <v>1.1359036425994293E-2</v>
      </c>
      <c r="CC395" s="41">
        <f t="shared" si="349"/>
        <v>8.8968610912720496E-3</v>
      </c>
      <c r="CD395" s="41">
        <f t="shared" si="350"/>
        <v>2.4360250840659617E-3</v>
      </c>
      <c r="CE395" s="41">
        <f t="shared" si="351"/>
        <v>-9.4770423134032823E-3</v>
      </c>
      <c r="CF395" s="41">
        <f t="shared" si="352"/>
        <v>-1.3983101143105203E-2</v>
      </c>
      <c r="CG395" s="41">
        <f t="shared" si="327"/>
        <v>1.729674437426864E-2</v>
      </c>
      <c r="CH395" s="41">
        <f t="shared" si="353"/>
        <v>-1.3462835257058139E-3</v>
      </c>
      <c r="CI395" s="41">
        <f t="shared" si="354"/>
        <v>7.333824013215464E-4</v>
      </c>
      <c r="CJ395" s="41">
        <f t="shared" si="355"/>
        <v>1.9065782705814474E-3</v>
      </c>
      <c r="CK395" s="41">
        <f t="shared" si="356"/>
        <v>-9.8766864669392607E-3</v>
      </c>
      <c r="CL395" s="41">
        <f t="shared" si="357"/>
        <v>1.1207182679314011E-2</v>
      </c>
      <c r="CM395" s="41">
        <f t="shared" si="358"/>
        <v>-1.0149461189750665E-2</v>
      </c>
      <c r="CN395" s="41">
        <f t="shared" si="328"/>
        <v>8.5730959041830355E-4</v>
      </c>
      <c r="CO395" s="41">
        <f t="shared" si="359"/>
        <v>1.7351010141237914E-2</v>
      </c>
      <c r="CP395" s="41">
        <f t="shared" si="360"/>
        <v>0</v>
      </c>
      <c r="CQ395" s="41">
        <f t="shared" si="361"/>
        <v>-7.8859335925794468E-3</v>
      </c>
      <c r="CR395" s="41">
        <f t="shared" si="362"/>
        <v>-1.8018445978866992E-2</v>
      </c>
      <c r="CS395" s="41">
        <f t="shared" si="363"/>
        <v>5.1711780961186827E-3</v>
      </c>
      <c r="CT395" s="41">
        <f t="shared" si="364"/>
        <v>-1.3857034661426241E-2</v>
      </c>
      <c r="CU395" s="41">
        <f t="shared" si="365"/>
        <v>-2.8330506626225996E-2</v>
      </c>
      <c r="CV395" s="41">
        <f t="shared" si="366"/>
        <v>-1.5037877364540559E-2</v>
      </c>
      <c r="CW395" s="41">
        <f t="shared" si="367"/>
        <v>3.7097006948734322E-2</v>
      </c>
      <c r="CX395" s="41">
        <f t="shared" si="368"/>
        <v>-1.2638428843255159E-2</v>
      </c>
      <c r="CY395" s="41">
        <f t="shared" si="369"/>
        <v>-2.2765210773012547E-2</v>
      </c>
      <c r="CZ395" s="41">
        <f t="shared" si="370"/>
        <v>4.5275614539764591E-3</v>
      </c>
      <c r="DA395" s="41">
        <f t="shared" si="371"/>
        <v>1.8784406850051679E-3</v>
      </c>
      <c r="DB395" s="41">
        <f t="shared" si="372"/>
        <v>1.5952675120632714E-3</v>
      </c>
      <c r="DC395" s="41">
        <f t="shared" si="373"/>
        <v>-1.276470136636503E-2</v>
      </c>
      <c r="DD395" s="41">
        <f t="shared" si="374"/>
        <v>-2.655591516771986E-3</v>
      </c>
      <c r="DE395" s="41">
        <f t="shared" si="375"/>
        <v>-1.6469723583106773E-2</v>
      </c>
      <c r="DF395" s="41">
        <f t="shared" si="376"/>
        <v>-3.3794889355660292E-4</v>
      </c>
      <c r="DG395" s="41">
        <f t="shared" si="377"/>
        <v>-1.6192982156740143E-2</v>
      </c>
      <c r="DH395" s="41"/>
    </row>
    <row r="396" spans="1:112">
      <c r="A396" s="43">
        <v>42424</v>
      </c>
      <c r="B396" s="34">
        <v>5.29</v>
      </c>
      <c r="C396" s="34">
        <v>7.7859309999999997</v>
      </c>
      <c r="D396" s="34"/>
      <c r="E396" s="34">
        <v>14.57</v>
      </c>
      <c r="F396" s="34">
        <v>178.39999399999999</v>
      </c>
      <c r="G396" s="34">
        <v>55.033009</v>
      </c>
      <c r="H396" s="34">
        <v>10.593359</v>
      </c>
      <c r="I396" s="34">
        <v>11.48</v>
      </c>
      <c r="J396" s="34">
        <v>289.08938599999999</v>
      </c>
      <c r="K396" s="34">
        <v>0.82</v>
      </c>
      <c r="L396" s="34">
        <v>82.199996999999996</v>
      </c>
      <c r="M396" s="34">
        <v>27.110001</v>
      </c>
      <c r="N396" s="34">
        <v>39.454425999999998</v>
      </c>
      <c r="O396" s="34">
        <v>6.83</v>
      </c>
      <c r="P396" s="34">
        <v>29.17</v>
      </c>
      <c r="Q396" s="34">
        <v>10.55</v>
      </c>
      <c r="R396" s="34">
        <v>42.02</v>
      </c>
      <c r="S396" s="34">
        <v>69.996155000000002</v>
      </c>
      <c r="T396" s="34"/>
      <c r="U396" s="34"/>
      <c r="V396" s="34">
        <v>5.7859730000000003</v>
      </c>
      <c r="W396" s="34">
        <v>35.689999</v>
      </c>
      <c r="X396" s="34">
        <v>36.610000999999997</v>
      </c>
      <c r="Y396" s="34">
        <v>11.066649999999999</v>
      </c>
      <c r="Z396" s="34">
        <v>34.397551999999997</v>
      </c>
      <c r="AA396" s="34">
        <v>82.368888999999996</v>
      </c>
      <c r="AB396" s="34">
        <v>37.768681000000001</v>
      </c>
      <c r="AC396" s="34">
        <v>10.82</v>
      </c>
      <c r="AD396" s="34">
        <v>52.040000999999997</v>
      </c>
      <c r="AE396" s="34">
        <v>25.63888</v>
      </c>
      <c r="AF396" s="34">
        <v>5.25</v>
      </c>
      <c r="AG396" s="34">
        <v>140</v>
      </c>
      <c r="AH396" s="34">
        <v>36.071899000000002</v>
      </c>
      <c r="AI396" s="34">
        <v>69.805496000000005</v>
      </c>
      <c r="AJ396" s="34">
        <v>10.013199</v>
      </c>
      <c r="AK396" s="34">
        <v>22.959999</v>
      </c>
      <c r="AL396" s="34">
        <v>0.93</v>
      </c>
      <c r="AM396" s="34">
        <v>30.541215999999999</v>
      </c>
      <c r="AN396" s="34">
        <v>16.600000000000001</v>
      </c>
      <c r="AO396" s="34">
        <v>64.550003000000004</v>
      </c>
      <c r="AP396" s="34">
        <v>6.52</v>
      </c>
      <c r="AQ396" s="34">
        <v>12.26</v>
      </c>
      <c r="AR396" s="34">
        <v>4.79</v>
      </c>
      <c r="AS396" s="34">
        <v>48.386944</v>
      </c>
      <c r="AT396" s="34">
        <v>11.97494</v>
      </c>
      <c r="AU396" s="34">
        <v>18.41</v>
      </c>
      <c r="AV396" s="34">
        <v>16.697838000000001</v>
      </c>
      <c r="AW396" s="34">
        <v>27.486533999999999</v>
      </c>
      <c r="AX396" s="34">
        <v>18.790001</v>
      </c>
      <c r="AY396" s="34">
        <v>14.75</v>
      </c>
      <c r="AZ396" s="34">
        <v>56.939999</v>
      </c>
      <c r="BA396" s="34">
        <v>38.959999000000003</v>
      </c>
      <c r="BB396" s="34">
        <v>29.528085999999998</v>
      </c>
      <c r="BC396" s="34">
        <v>25.653475</v>
      </c>
      <c r="BD396" s="34"/>
      <c r="BE396" s="38"/>
      <c r="BF396" s="41">
        <f t="shared" si="329"/>
        <v>-1.1278315037707078E-2</v>
      </c>
      <c r="BG396" s="41">
        <f t="shared" si="330"/>
        <v>1.7378461706884507E-3</v>
      </c>
      <c r="BH396" s="41"/>
      <c r="BI396" s="41">
        <f t="shared" si="331"/>
        <v>2.9956959738686763E-2</v>
      </c>
      <c r="BJ396" s="41">
        <f t="shared" si="332"/>
        <v>2.7274349725160237E-2</v>
      </c>
      <c r="BK396" s="41">
        <f t="shared" si="333"/>
        <v>-9.7512209777692819E-3</v>
      </c>
      <c r="BL396" s="41">
        <f t="shared" si="334"/>
        <v>5.6498373702140491E-3</v>
      </c>
      <c r="BM396" s="41">
        <f t="shared" si="335"/>
        <v>2.2908490796870122E-2</v>
      </c>
      <c r="BN396" s="41">
        <f t="shared" si="336"/>
        <v>-3.6166359495826282E-3</v>
      </c>
      <c r="BO396" s="41">
        <f t="shared" si="337"/>
        <v>0.13005312824819776</v>
      </c>
      <c r="BP396" s="41">
        <f t="shared" si="338"/>
        <v>2.2265487665271817E-2</v>
      </c>
      <c r="BQ396" s="41">
        <f t="shared" si="339"/>
        <v>-3.3143096693257026E-3</v>
      </c>
      <c r="BR396" s="41">
        <f t="shared" si="340"/>
        <v>-7.3780943625572056E-3</v>
      </c>
      <c r="BS396" s="41">
        <f t="shared" si="341"/>
        <v>2.9325534212777198E-3</v>
      </c>
      <c r="BT396" s="41">
        <f t="shared" si="342"/>
        <v>-1.4971392006243416E-2</v>
      </c>
      <c r="BU396" s="41">
        <f t="shared" si="343"/>
        <v>2.0105990841792602E-2</v>
      </c>
      <c r="BV396" s="41">
        <f t="shared" si="344"/>
        <v>-4.9851735289976554E-3</v>
      </c>
      <c r="BW396" s="41">
        <f t="shared" si="345"/>
        <v>-5.1297456788358805E-3</v>
      </c>
      <c r="BX396" s="41"/>
      <c r="BY396" s="41"/>
      <c r="BZ396" s="41">
        <f t="shared" si="346"/>
        <v>1.6143413304402609E-3</v>
      </c>
      <c r="CA396" s="41">
        <f t="shared" si="347"/>
        <v>5.3378130016455408E-3</v>
      </c>
      <c r="CB396" s="41">
        <f t="shared" si="348"/>
        <v>8.5037407244902552E-3</v>
      </c>
      <c r="CC396" s="41">
        <f t="shared" si="349"/>
        <v>8.8548361934555635E-4</v>
      </c>
      <c r="CD396" s="41">
        <f t="shared" si="350"/>
        <v>-4.6334457649202937E-3</v>
      </c>
      <c r="CE396" s="41">
        <f t="shared" si="351"/>
        <v>-6.4280171508744816E-3</v>
      </c>
      <c r="CF396" s="41">
        <f t="shared" si="352"/>
        <v>-3.2739391604058037E-3</v>
      </c>
      <c r="CG396" s="41">
        <f t="shared" si="327"/>
        <v>8.9847864078152571E-3</v>
      </c>
      <c r="CH396" s="41">
        <f t="shared" si="353"/>
        <v>1.5385003034667272E-3</v>
      </c>
      <c r="CI396" s="41">
        <f t="shared" si="354"/>
        <v>-7.3338240132150053E-4</v>
      </c>
      <c r="CJ396" s="41">
        <f t="shared" si="355"/>
        <v>0</v>
      </c>
      <c r="CK396" s="41">
        <f t="shared" si="356"/>
        <v>-7.4720361077543259E-3</v>
      </c>
      <c r="CL396" s="41">
        <f t="shared" si="357"/>
        <v>-7.8829583291586403E-3</v>
      </c>
      <c r="CM396" s="41">
        <f t="shared" si="358"/>
        <v>8.7458867682296566E-3</v>
      </c>
      <c r="CN396" s="41">
        <f t="shared" si="328"/>
        <v>1.0419877059014629E-2</v>
      </c>
      <c r="CO396" s="41">
        <f t="shared" si="359"/>
        <v>6.5235584617718959E-2</v>
      </c>
      <c r="CP396" s="41">
        <f t="shared" si="360"/>
        <v>-3.1748698314580187E-2</v>
      </c>
      <c r="CQ396" s="41">
        <f t="shared" si="361"/>
        <v>9.3953946488513542E-3</v>
      </c>
      <c r="CR396" s="41">
        <f t="shared" si="362"/>
        <v>6.0423144559626617E-3</v>
      </c>
      <c r="CS396" s="41">
        <f t="shared" si="363"/>
        <v>8.8696292468788789E-3</v>
      </c>
      <c r="CT396" s="41">
        <f t="shared" si="364"/>
        <v>1.0794245130880394E-2</v>
      </c>
      <c r="CU396" s="41">
        <f t="shared" si="365"/>
        <v>6.5466682263143677E-3</v>
      </c>
      <c r="CV396" s="41">
        <f t="shared" si="366"/>
        <v>3.6135706329176412E-2</v>
      </c>
      <c r="CW396" s="41">
        <f t="shared" si="367"/>
        <v>-3.5056276971694424E-2</v>
      </c>
      <c r="CX396" s="41">
        <f t="shared" si="368"/>
        <v>7.1285147089709634E-3</v>
      </c>
      <c r="CY396" s="41">
        <f t="shared" si="369"/>
        <v>9.2770105988012001E-3</v>
      </c>
      <c r="CZ396" s="41">
        <f t="shared" si="370"/>
        <v>7.8740301559371718E-3</v>
      </c>
      <c r="DA396" s="41">
        <f t="shared" si="371"/>
        <v>7.4791479024500975E-3</v>
      </c>
      <c r="DB396" s="41">
        <f t="shared" si="372"/>
        <v>-1.5952675120632415E-3</v>
      </c>
      <c r="DC396" s="41">
        <f t="shared" si="373"/>
        <v>-2.7081939368795434E-3</v>
      </c>
      <c r="DD396" s="41">
        <f t="shared" si="374"/>
        <v>9.3516165356602888E-3</v>
      </c>
      <c r="DE396" s="41">
        <f t="shared" si="375"/>
        <v>1.0838764173694998E-2</v>
      </c>
      <c r="DF396" s="41">
        <f t="shared" si="376"/>
        <v>4.3850957430109586E-3</v>
      </c>
      <c r="DG396" s="41">
        <f t="shared" si="377"/>
        <v>8.3175051342235448E-3</v>
      </c>
      <c r="DH396" s="41"/>
    </row>
    <row r="397" spans="1:112">
      <c r="A397" s="43">
        <v>42425</v>
      </c>
      <c r="B397" s="34">
        <v>5.3</v>
      </c>
      <c r="C397" s="34">
        <v>7.7994459999999997</v>
      </c>
      <c r="D397" s="34"/>
      <c r="E397" s="34">
        <v>15.34</v>
      </c>
      <c r="F397" s="34">
        <v>176</v>
      </c>
      <c r="G397" s="34">
        <v>56.120846</v>
      </c>
      <c r="H397" s="34">
        <v>10.722667</v>
      </c>
      <c r="I397" s="34">
        <v>11.12</v>
      </c>
      <c r="J397" s="34">
        <v>289.08938599999999</v>
      </c>
      <c r="K397" s="34">
        <v>0.77</v>
      </c>
      <c r="L397" s="34">
        <v>81.75</v>
      </c>
      <c r="M397" s="34">
        <v>27.34</v>
      </c>
      <c r="N397" s="34">
        <v>39.887988999999997</v>
      </c>
      <c r="O397" s="34">
        <v>6.91</v>
      </c>
      <c r="P397" s="34">
        <v>28.629999000000002</v>
      </c>
      <c r="Q397" s="34">
        <v>10.08</v>
      </c>
      <c r="R397" s="34">
        <v>42.040000999999997</v>
      </c>
      <c r="S397" s="34">
        <v>69.910904000000002</v>
      </c>
      <c r="T397" s="34"/>
      <c r="U397" s="34"/>
      <c r="V397" s="34">
        <v>5.4780100000000003</v>
      </c>
      <c r="W397" s="34">
        <v>36.099997999999999</v>
      </c>
      <c r="X397" s="34">
        <v>36.830002</v>
      </c>
      <c r="Y397" s="34">
        <v>11.272311999999999</v>
      </c>
      <c r="Z397" s="34">
        <v>35.137459</v>
      </c>
      <c r="AA397" s="34">
        <v>82.125434999999996</v>
      </c>
      <c r="AB397" s="34">
        <v>38.530914000000003</v>
      </c>
      <c r="AC397" s="34">
        <v>11.09</v>
      </c>
      <c r="AD397" s="34">
        <v>53.299999</v>
      </c>
      <c r="AE397" s="34">
        <v>25.892824000000001</v>
      </c>
      <c r="AF397" s="34">
        <v>5.26</v>
      </c>
      <c r="AG397" s="34">
        <v>140</v>
      </c>
      <c r="AH397" s="34">
        <v>35.648285000000001</v>
      </c>
      <c r="AI397" s="34">
        <v>69.648628000000002</v>
      </c>
      <c r="AJ397" s="34">
        <v>9.6573770000000003</v>
      </c>
      <c r="AK397" s="34">
        <v>22.65</v>
      </c>
      <c r="AL397" s="34">
        <v>0.878</v>
      </c>
      <c r="AM397" s="34">
        <v>30.578067999999998</v>
      </c>
      <c r="AN397" s="34">
        <v>15.8</v>
      </c>
      <c r="AO397" s="34">
        <v>63.599997999999999</v>
      </c>
      <c r="AP397" s="34">
        <v>6.64</v>
      </c>
      <c r="AQ397" s="34">
        <v>12.55</v>
      </c>
      <c r="AR397" s="34">
        <v>4.8499999999999996</v>
      </c>
      <c r="AS397" s="34">
        <v>48.830863999999998</v>
      </c>
      <c r="AT397" s="34">
        <v>12.15452</v>
      </c>
      <c r="AU397" s="34">
        <v>18.57</v>
      </c>
      <c r="AV397" s="34">
        <v>16.791385999999999</v>
      </c>
      <c r="AW397" s="34">
        <v>27.16226</v>
      </c>
      <c r="AX397" s="34">
        <v>18.77</v>
      </c>
      <c r="AY397" s="34">
        <v>14.74</v>
      </c>
      <c r="AZ397" s="34">
        <v>57.48</v>
      </c>
      <c r="BA397" s="34">
        <v>38</v>
      </c>
      <c r="BB397" s="34">
        <v>28.683294</v>
      </c>
      <c r="BC397" s="34">
        <v>26.117094000000002</v>
      </c>
      <c r="BD397" s="34"/>
      <c r="BE397" s="38"/>
      <c r="BF397" s="41">
        <f t="shared" si="329"/>
        <v>1.8885746878681546E-3</v>
      </c>
      <c r="BG397" s="41">
        <f t="shared" si="330"/>
        <v>1.7343184431922395E-3</v>
      </c>
      <c r="BH397" s="41"/>
      <c r="BI397" s="41">
        <f t="shared" si="331"/>
        <v>5.1499175731996596E-2</v>
      </c>
      <c r="BJ397" s="41">
        <f t="shared" si="332"/>
        <v>-1.354419147546964E-2</v>
      </c>
      <c r="BK397" s="41">
        <f t="shared" si="333"/>
        <v>1.9574161117599565E-2</v>
      </c>
      <c r="BL397" s="41">
        <f t="shared" si="334"/>
        <v>1.2132616668643121E-2</v>
      </c>
      <c r="BM397" s="41">
        <f t="shared" si="335"/>
        <v>-3.1861102068984119E-2</v>
      </c>
      <c r="BN397" s="41">
        <f t="shared" si="336"/>
        <v>0</v>
      </c>
      <c r="BO397" s="41">
        <f t="shared" si="337"/>
        <v>-6.291382541056921E-2</v>
      </c>
      <c r="BP397" s="41">
        <f t="shared" si="338"/>
        <v>-5.4894557884203939E-3</v>
      </c>
      <c r="BQ397" s="41">
        <f t="shared" si="339"/>
        <v>8.4481308984724231E-3</v>
      </c>
      <c r="BR397" s="41">
        <f t="shared" si="340"/>
        <v>1.0929017361320639E-2</v>
      </c>
      <c r="BS397" s="41">
        <f t="shared" si="341"/>
        <v>1.1644964196879834E-2</v>
      </c>
      <c r="BT397" s="41">
        <f t="shared" si="342"/>
        <v>-1.8685699698003821E-2</v>
      </c>
      <c r="BU397" s="41">
        <f t="shared" si="343"/>
        <v>-4.5572597278852961E-2</v>
      </c>
      <c r="BV397" s="41">
        <f t="shared" si="344"/>
        <v>4.75874378765156E-4</v>
      </c>
      <c r="BW397" s="41">
        <f t="shared" si="345"/>
        <v>-1.2186806178393656E-3</v>
      </c>
      <c r="BX397" s="41"/>
      <c r="BY397" s="41"/>
      <c r="BZ397" s="41">
        <f t="shared" si="346"/>
        <v>-5.4694643783856675E-2</v>
      </c>
      <c r="CA397" s="41">
        <f t="shared" si="347"/>
        <v>1.1422300454156018E-2</v>
      </c>
      <c r="CB397" s="41">
        <f t="shared" si="348"/>
        <v>5.9913303134437922E-3</v>
      </c>
      <c r="CC397" s="41">
        <f t="shared" si="349"/>
        <v>1.841337218932422E-2</v>
      </c>
      <c r="CD397" s="41">
        <f t="shared" si="350"/>
        <v>2.1282370330966808E-2</v>
      </c>
      <c r="CE397" s="41">
        <f t="shared" si="351"/>
        <v>-2.9600313474356849E-3</v>
      </c>
      <c r="CF397" s="41">
        <f t="shared" si="352"/>
        <v>1.9980665913052073E-2</v>
      </c>
      <c r="CG397" s="41">
        <f t="shared" si="327"/>
        <v>2.8220567642251247E-2</v>
      </c>
      <c r="CH397" s="41">
        <f t="shared" si="353"/>
        <v>2.3923639549780575E-2</v>
      </c>
      <c r="CI397" s="41">
        <f t="shared" si="354"/>
        <v>9.8559153275275067E-3</v>
      </c>
      <c r="CJ397" s="41">
        <f t="shared" si="355"/>
        <v>1.9029501460860636E-3</v>
      </c>
      <c r="CK397" s="41">
        <f t="shared" si="356"/>
        <v>0</v>
      </c>
      <c r="CL397" s="41">
        <f t="shared" si="357"/>
        <v>-1.1813102047938508E-2</v>
      </c>
      <c r="CM397" s="41">
        <f t="shared" si="358"/>
        <v>-2.249744384234227E-3</v>
      </c>
      <c r="CN397" s="41">
        <f t="shared" si="328"/>
        <v>0</v>
      </c>
      <c r="CO397" s="41">
        <f t="shared" si="359"/>
        <v>-1.3593675968314827E-2</v>
      </c>
      <c r="CP397" s="41">
        <f t="shared" si="360"/>
        <v>-5.7537992512184957E-2</v>
      </c>
      <c r="CQ397" s="41">
        <f t="shared" si="361"/>
        <v>1.2059043252491402E-3</v>
      </c>
      <c r="CR397" s="41">
        <f t="shared" si="362"/>
        <v>-4.9392755329576474E-2</v>
      </c>
      <c r="CS397" s="41">
        <f t="shared" si="363"/>
        <v>-1.4826724868715772E-2</v>
      </c>
      <c r="CT397" s="41">
        <f t="shared" si="364"/>
        <v>1.8237587549781012E-2</v>
      </c>
      <c r="CU397" s="41">
        <f t="shared" si="365"/>
        <v>2.3378735069727635E-2</v>
      </c>
      <c r="CV397" s="41">
        <f t="shared" si="366"/>
        <v>1.2448293526567863E-2</v>
      </c>
      <c r="CW397" s="41">
        <f t="shared" si="367"/>
        <v>9.1325466907424494E-3</v>
      </c>
      <c r="CX397" s="41">
        <f t="shared" si="368"/>
        <v>1.4884984220482929E-2</v>
      </c>
      <c r="CY397" s="41">
        <f t="shared" si="369"/>
        <v>8.6533801196279798E-3</v>
      </c>
      <c r="CZ397" s="41">
        <f t="shared" si="370"/>
        <v>5.5867668547911137E-3</v>
      </c>
      <c r="DA397" s="41">
        <f t="shared" si="371"/>
        <v>-1.1867702183896491E-2</v>
      </c>
      <c r="DB397" s="41">
        <f t="shared" si="372"/>
        <v>-1.0650160467528663E-3</v>
      </c>
      <c r="DC397" s="41">
        <f t="shared" si="373"/>
        <v>-6.7819602463827595E-4</v>
      </c>
      <c r="DD397" s="41">
        <f t="shared" si="374"/>
        <v>9.4389969232790867E-3</v>
      </c>
      <c r="DE397" s="41">
        <f t="shared" si="375"/>
        <v>-2.4949293380597263E-2</v>
      </c>
      <c r="DF397" s="41">
        <f t="shared" si="376"/>
        <v>-2.9027015520556056E-2</v>
      </c>
      <c r="DG397" s="41">
        <f t="shared" si="377"/>
        <v>1.791100245275969E-2</v>
      </c>
      <c r="DH397" s="41"/>
    </row>
    <row r="398" spans="1:112">
      <c r="A398" s="43">
        <v>42426</v>
      </c>
      <c r="B398" s="34">
        <v>5.53</v>
      </c>
      <c r="C398" s="34">
        <v>7.6372400000000003</v>
      </c>
      <c r="D398" s="34"/>
      <c r="E398" s="34">
        <v>16.27</v>
      </c>
      <c r="F398" s="34">
        <v>167.199997</v>
      </c>
      <c r="G398" s="34">
        <v>55.116683999999999</v>
      </c>
      <c r="H398" s="34">
        <v>10.672933</v>
      </c>
      <c r="I398" s="34">
        <v>10.91</v>
      </c>
      <c r="J398" s="34">
        <v>284.89968900000002</v>
      </c>
      <c r="K398" s="34">
        <v>0.73</v>
      </c>
      <c r="L398" s="34">
        <v>83.220000999999996</v>
      </c>
      <c r="M398" s="34">
        <v>26.610001</v>
      </c>
      <c r="N398" s="34">
        <v>39.445</v>
      </c>
      <c r="O398" s="34">
        <v>6.97</v>
      </c>
      <c r="P398" s="34">
        <v>29.34</v>
      </c>
      <c r="Q398" s="34">
        <v>10.52</v>
      </c>
      <c r="R398" s="34">
        <v>42.900002000000001</v>
      </c>
      <c r="S398" s="34">
        <v>69.408821000000003</v>
      </c>
      <c r="T398" s="34"/>
      <c r="U398" s="34"/>
      <c r="V398" s="34">
        <v>5.4406819999999998</v>
      </c>
      <c r="W398" s="34">
        <v>36.009998000000003</v>
      </c>
      <c r="X398" s="34">
        <v>37.200001</v>
      </c>
      <c r="Y398" s="34">
        <v>11.135204</v>
      </c>
      <c r="Z398" s="34">
        <v>35.044967999999997</v>
      </c>
      <c r="AA398" s="34">
        <v>81.675415000000001</v>
      </c>
      <c r="AB398" s="34">
        <v>38.597599000000002</v>
      </c>
      <c r="AC398" s="34">
        <v>10.95</v>
      </c>
      <c r="AD398" s="34">
        <v>53.630001</v>
      </c>
      <c r="AE398" s="34">
        <v>25.892824000000001</v>
      </c>
      <c r="AF398" s="34">
        <v>5.25</v>
      </c>
      <c r="AG398" s="34">
        <v>139.64999399999999</v>
      </c>
      <c r="AH398" s="34">
        <v>35.427269000000003</v>
      </c>
      <c r="AI398" s="34">
        <v>68.883910999999998</v>
      </c>
      <c r="AJ398" s="34">
        <v>9.9806830000000009</v>
      </c>
      <c r="AK398" s="34">
        <v>22.17</v>
      </c>
      <c r="AL398" s="34">
        <v>0.89</v>
      </c>
      <c r="AM398" s="34">
        <v>30.384598</v>
      </c>
      <c r="AN398" s="34">
        <v>15.599999</v>
      </c>
      <c r="AO398" s="34">
        <v>63.619999</v>
      </c>
      <c r="AP398" s="34">
        <v>6.55</v>
      </c>
      <c r="AQ398" s="34">
        <v>12.86</v>
      </c>
      <c r="AR398" s="34">
        <v>4.74</v>
      </c>
      <c r="AS398" s="34">
        <v>48.436267999999998</v>
      </c>
      <c r="AT398" s="34">
        <v>12.126165</v>
      </c>
      <c r="AU398" s="34">
        <v>18.59</v>
      </c>
      <c r="AV398" s="34">
        <v>16.566875</v>
      </c>
      <c r="AW398" s="34">
        <v>26.607576000000002</v>
      </c>
      <c r="AX398" s="34">
        <v>17.889999</v>
      </c>
      <c r="AY398" s="34">
        <v>14.5</v>
      </c>
      <c r="AZ398" s="34">
        <v>57.369999</v>
      </c>
      <c r="BA398" s="34">
        <v>37.75</v>
      </c>
      <c r="BB398" s="34">
        <v>28.096907000000002</v>
      </c>
      <c r="BC398" s="34">
        <v>25.576201999999999</v>
      </c>
      <c r="BD398" s="34"/>
      <c r="BE398" s="38"/>
      <c r="BF398" s="41">
        <f t="shared" si="329"/>
        <v>4.2480994976167377E-2</v>
      </c>
      <c r="BG398" s="41">
        <f t="shared" si="330"/>
        <v>-2.1016424167018658E-2</v>
      </c>
      <c r="BH398" s="41"/>
      <c r="BI398" s="41">
        <f t="shared" si="331"/>
        <v>5.8859125291836234E-2</v>
      </c>
      <c r="BJ398" s="41">
        <f t="shared" si="332"/>
        <v>-5.129331233013442E-2</v>
      </c>
      <c r="BK398" s="41">
        <f t="shared" si="333"/>
        <v>-1.8054864716195648E-2</v>
      </c>
      <c r="BL398" s="41">
        <f t="shared" si="334"/>
        <v>-4.6490016242536954E-3</v>
      </c>
      <c r="BM398" s="41">
        <f t="shared" si="335"/>
        <v>-1.9065488977456746E-2</v>
      </c>
      <c r="BN398" s="41">
        <f t="shared" si="336"/>
        <v>-1.4598784516338663E-2</v>
      </c>
      <c r="BO398" s="41">
        <f t="shared" si="337"/>
        <v>-5.3345980705292735E-2</v>
      </c>
      <c r="BP398" s="41">
        <f t="shared" si="338"/>
        <v>1.7821905793774483E-2</v>
      </c>
      <c r="BQ398" s="41">
        <f t="shared" si="339"/>
        <v>-2.7063708726349205E-2</v>
      </c>
      <c r="BR398" s="41">
        <f t="shared" si="340"/>
        <v>-1.1167954461948983E-2</v>
      </c>
      <c r="BS398" s="41">
        <f t="shared" si="341"/>
        <v>8.6455869928540319E-3</v>
      </c>
      <c r="BT398" s="41">
        <f t="shared" si="342"/>
        <v>2.4496688533209389E-2</v>
      </c>
      <c r="BU398" s="41">
        <f t="shared" si="343"/>
        <v>4.2724944666341094E-2</v>
      </c>
      <c r="BV398" s="41">
        <f t="shared" si="344"/>
        <v>2.02503027583971E-2</v>
      </c>
      <c r="BW398" s="41">
        <f t="shared" si="345"/>
        <v>-7.2076681693020285E-3</v>
      </c>
      <c r="BX398" s="41"/>
      <c r="BY398" s="41"/>
      <c r="BZ398" s="41">
        <f t="shared" si="346"/>
        <v>-6.8374756659301686E-3</v>
      </c>
      <c r="CA398" s="41">
        <f t="shared" si="347"/>
        <v>-2.4961878165170202E-3</v>
      </c>
      <c r="CB398" s="41">
        <f t="shared" si="348"/>
        <v>9.9960034002916434E-3</v>
      </c>
      <c r="CC398" s="41">
        <f t="shared" si="349"/>
        <v>-1.2237832266229338E-2</v>
      </c>
      <c r="CD398" s="41">
        <f t="shared" si="350"/>
        <v>-2.6357325472725537E-3</v>
      </c>
      <c r="CE398" s="41">
        <f t="shared" si="351"/>
        <v>-5.4947350060024465E-3</v>
      </c>
      <c r="CF398" s="41">
        <f t="shared" si="352"/>
        <v>1.7291923316677092E-3</v>
      </c>
      <c r="CG398" s="41">
        <f t="shared" si="327"/>
        <v>-6.980831141340205E-3</v>
      </c>
      <c r="CH398" s="41">
        <f t="shared" si="353"/>
        <v>6.1723192310412277E-3</v>
      </c>
      <c r="CI398" s="41">
        <f t="shared" si="354"/>
        <v>0</v>
      </c>
      <c r="CJ398" s="41">
        <f t="shared" si="355"/>
        <v>-1.9029501460860756E-3</v>
      </c>
      <c r="CK398" s="41">
        <f t="shared" si="356"/>
        <v>-2.5031731826737312E-3</v>
      </c>
      <c r="CL398" s="41">
        <f t="shared" si="357"/>
        <v>-6.2192047741281365E-3</v>
      </c>
      <c r="CM398" s="41">
        <f t="shared" si="358"/>
        <v>-1.1040363124692421E-2</v>
      </c>
      <c r="CN398" s="41">
        <f t="shared" si="328"/>
        <v>2.5308179659961651E-2</v>
      </c>
      <c r="CO398" s="41">
        <f t="shared" si="359"/>
        <v>-2.1419828300822744E-2</v>
      </c>
      <c r="CP398" s="41">
        <f t="shared" si="360"/>
        <v>1.357486909106885E-2</v>
      </c>
      <c r="CQ398" s="41">
        <f t="shared" si="361"/>
        <v>-6.3471846694743029E-3</v>
      </c>
      <c r="CR398" s="41">
        <f t="shared" si="362"/>
        <v>-1.273908987999596E-2</v>
      </c>
      <c r="CS398" s="41">
        <f t="shared" si="363"/>
        <v>3.144317031353176E-4</v>
      </c>
      <c r="CT398" s="41">
        <f t="shared" si="364"/>
        <v>-1.3646913841181879E-2</v>
      </c>
      <c r="CU398" s="41">
        <f t="shared" si="365"/>
        <v>2.4401053231680327E-2</v>
      </c>
      <c r="CV398" s="41">
        <f t="shared" si="366"/>
        <v>-2.2941569242406621E-2</v>
      </c>
      <c r="CW398" s="41">
        <f t="shared" si="367"/>
        <v>-8.1137000061949141E-3</v>
      </c>
      <c r="CX398" s="41">
        <f t="shared" si="368"/>
        <v>-2.3356023843478062E-3</v>
      </c>
      <c r="CY398" s="41">
        <f t="shared" si="369"/>
        <v>1.0764263687381911E-3</v>
      </c>
      <c r="CZ398" s="41">
        <f t="shared" si="370"/>
        <v>-1.3460797010728364E-2</v>
      </c>
      <c r="DA398" s="41">
        <f t="shared" si="371"/>
        <v>-2.063252256603245E-2</v>
      </c>
      <c r="DB398" s="41">
        <f t="shared" si="372"/>
        <v>-4.8018008974940421E-2</v>
      </c>
      <c r="DC398" s="41">
        <f t="shared" si="373"/>
        <v>-1.6416237334661864E-2</v>
      </c>
      <c r="DD398" s="41">
        <f t="shared" si="374"/>
        <v>-1.9155600277575278E-3</v>
      </c>
      <c r="DE398" s="41">
        <f t="shared" si="375"/>
        <v>-6.6006840313520242E-3</v>
      </c>
      <c r="DF398" s="41">
        <f t="shared" si="376"/>
        <v>-2.0655363585693618E-2</v>
      </c>
      <c r="DG398" s="41">
        <f t="shared" si="377"/>
        <v>-2.0927732720371697E-2</v>
      </c>
      <c r="DH398" s="41"/>
    </row>
    <row r="399" spans="1:112">
      <c r="A399" s="43">
        <v>42429</v>
      </c>
      <c r="B399" s="34">
        <v>5.12</v>
      </c>
      <c r="C399" s="34">
        <v>7.7048249999999996</v>
      </c>
      <c r="D399" s="34"/>
      <c r="E399" s="34">
        <v>16.18</v>
      </c>
      <c r="F399" s="34">
        <v>164</v>
      </c>
      <c r="G399" s="34">
        <v>56.055759000000002</v>
      </c>
      <c r="H399" s="34">
        <v>10.732614</v>
      </c>
      <c r="I399" s="34">
        <v>10.73</v>
      </c>
      <c r="J399" s="34">
        <v>284.89968900000002</v>
      </c>
      <c r="K399" s="34">
        <v>0.8</v>
      </c>
      <c r="L399" s="34">
        <v>80.589995999999999</v>
      </c>
      <c r="M399" s="34">
        <v>27.280000999999999</v>
      </c>
      <c r="N399" s="34">
        <v>39.369591</v>
      </c>
      <c r="O399" s="34">
        <v>7</v>
      </c>
      <c r="P399" s="34">
        <v>31.42</v>
      </c>
      <c r="Q399" s="34">
        <v>10.24</v>
      </c>
      <c r="R399" s="34">
        <v>42.709999000000003</v>
      </c>
      <c r="S399" s="34">
        <v>68.944655999999995</v>
      </c>
      <c r="T399" s="34"/>
      <c r="U399" s="34"/>
      <c r="V399" s="34">
        <v>5.2540370000000003</v>
      </c>
      <c r="W399" s="34">
        <v>36.020000000000003</v>
      </c>
      <c r="X399" s="34">
        <v>36.360000999999997</v>
      </c>
      <c r="Y399" s="34">
        <v>11.047060999999999</v>
      </c>
      <c r="Z399" s="34">
        <v>34.986114999999998</v>
      </c>
      <c r="AA399" s="34">
        <v>80.679451</v>
      </c>
      <c r="AB399" s="34">
        <v>38.645248000000002</v>
      </c>
      <c r="AC399" s="34">
        <v>10.8</v>
      </c>
      <c r="AD399" s="34">
        <v>53</v>
      </c>
      <c r="AE399" s="34">
        <v>25.798770999999999</v>
      </c>
      <c r="AF399" s="34">
        <v>5.24</v>
      </c>
      <c r="AG399" s="34">
        <v>139.300003</v>
      </c>
      <c r="AH399" s="34">
        <v>35.178626999999999</v>
      </c>
      <c r="AI399" s="34">
        <v>68.236832000000007</v>
      </c>
      <c r="AJ399" s="34">
        <v>9.6573770000000003</v>
      </c>
      <c r="AK399" s="34">
        <v>22.33</v>
      </c>
      <c r="AL399" s="34">
        <v>0.89</v>
      </c>
      <c r="AM399" s="34">
        <v>30.117412999999999</v>
      </c>
      <c r="AN399" s="34">
        <v>14.400001</v>
      </c>
      <c r="AO399" s="34">
        <v>63.709999000000003</v>
      </c>
      <c r="AP399" s="34">
        <v>6.55</v>
      </c>
      <c r="AQ399" s="34">
        <v>12.98</v>
      </c>
      <c r="AR399" s="34">
        <v>4.5999999999999996</v>
      </c>
      <c r="AS399" s="34">
        <v>48.633567999999997</v>
      </c>
      <c r="AT399" s="34">
        <v>12.097811</v>
      </c>
      <c r="AU399" s="34">
        <v>18.549999</v>
      </c>
      <c r="AV399" s="34">
        <v>16.791385999999999</v>
      </c>
      <c r="AW399" s="34">
        <v>26.991589000000001</v>
      </c>
      <c r="AX399" s="34">
        <v>17.360001</v>
      </c>
      <c r="AY399" s="34">
        <v>14.3</v>
      </c>
      <c r="AZ399" s="34">
        <v>57.330002</v>
      </c>
      <c r="BA399" s="34">
        <v>35.610000999999997</v>
      </c>
      <c r="BB399" s="34">
        <v>28.345375000000001</v>
      </c>
      <c r="BC399" s="34">
        <v>26.039818</v>
      </c>
      <c r="BD399" s="34"/>
      <c r="BE399" s="38"/>
      <c r="BF399" s="41">
        <f t="shared" si="329"/>
        <v>-7.7033376482827043E-2</v>
      </c>
      <c r="BG399" s="41">
        <f t="shared" si="330"/>
        <v>8.8104746247495858E-3</v>
      </c>
      <c r="BH399" s="41"/>
      <c r="BI399" s="41">
        <f t="shared" si="331"/>
        <v>-5.5470096006007691E-3</v>
      </c>
      <c r="BJ399" s="41">
        <f t="shared" si="332"/>
        <v>-1.9324254883818906E-2</v>
      </c>
      <c r="BK399" s="41">
        <f t="shared" si="333"/>
        <v>1.6894426542764858E-2</v>
      </c>
      <c r="BL399" s="41">
        <f t="shared" si="334"/>
        <v>5.5762326134602891E-3</v>
      </c>
      <c r="BM399" s="41">
        <f t="shared" si="335"/>
        <v>-1.6636243202372347E-2</v>
      </c>
      <c r="BN399" s="41">
        <f t="shared" si="336"/>
        <v>0</v>
      </c>
      <c r="BO399" s="41">
        <f t="shared" si="337"/>
        <v>9.1567193525490628E-2</v>
      </c>
      <c r="BP399" s="41">
        <f t="shared" si="338"/>
        <v>-3.2113192868668212E-2</v>
      </c>
      <c r="BQ399" s="41">
        <f t="shared" si="339"/>
        <v>2.4866747062697855E-2</v>
      </c>
      <c r="BR399" s="41">
        <f t="shared" si="340"/>
        <v>-1.9135802661461396E-3</v>
      </c>
      <c r="BS399" s="41">
        <f t="shared" si="341"/>
        <v>4.2949242828808709E-3</v>
      </c>
      <c r="BT399" s="41">
        <f t="shared" si="342"/>
        <v>6.8492860112639595E-2</v>
      </c>
      <c r="BU399" s="41">
        <f t="shared" si="343"/>
        <v>-2.6976587698201968E-2</v>
      </c>
      <c r="BV399" s="41">
        <f t="shared" si="344"/>
        <v>-4.4388111143623529E-3</v>
      </c>
      <c r="BW399" s="41">
        <f t="shared" si="345"/>
        <v>-6.7098673852744577E-3</v>
      </c>
      <c r="BX399" s="41"/>
      <c r="BY399" s="41"/>
      <c r="BZ399" s="41">
        <f t="shared" si="346"/>
        <v>-3.4907687164970551E-2</v>
      </c>
      <c r="CA399" s="41">
        <f t="shared" si="347"/>
        <v>2.7771762715534325E-4</v>
      </c>
      <c r="CB399" s="41">
        <f t="shared" si="348"/>
        <v>-2.2839491348793095E-2</v>
      </c>
      <c r="CC399" s="41">
        <f t="shared" si="349"/>
        <v>-7.9472014161662743E-3</v>
      </c>
      <c r="CD399" s="41">
        <f t="shared" si="350"/>
        <v>-1.680768348388645E-3</v>
      </c>
      <c r="CE399" s="41">
        <f t="shared" si="351"/>
        <v>-1.226913018592455E-2</v>
      </c>
      <c r="CF399" s="41">
        <f t="shared" si="352"/>
        <v>1.2337454636800632E-3</v>
      </c>
      <c r="CG399" s="41">
        <f t="shared" si="327"/>
        <v>1.4776453123796282E-2</v>
      </c>
      <c r="CH399" s="41">
        <f t="shared" si="353"/>
        <v>-1.1816718088991865E-2</v>
      </c>
      <c r="CI399" s="41">
        <f t="shared" si="354"/>
        <v>-3.6390095446087343E-3</v>
      </c>
      <c r="CJ399" s="41">
        <f t="shared" si="355"/>
        <v>-1.9065782705815315E-3</v>
      </c>
      <c r="CK399" s="41">
        <f t="shared" si="356"/>
        <v>-2.5093471046180511E-3</v>
      </c>
      <c r="CL399" s="41">
        <f t="shared" si="357"/>
        <v>-7.0431236460836268E-3</v>
      </c>
      <c r="CM399" s="41">
        <f t="shared" si="358"/>
        <v>-9.4381606933886791E-3</v>
      </c>
      <c r="CN399" s="41">
        <f t="shared" si="328"/>
        <v>1.3773584817594374E-3</v>
      </c>
      <c r="CO399" s="41">
        <f t="shared" si="359"/>
        <v>7.1910422238462297E-3</v>
      </c>
      <c r="CP399" s="41">
        <f t="shared" si="360"/>
        <v>0</v>
      </c>
      <c r="CQ399" s="41">
        <f t="shared" si="361"/>
        <v>-8.8323258188042521E-3</v>
      </c>
      <c r="CR399" s="41">
        <f t="shared" si="362"/>
        <v>-8.0042574126528293E-2</v>
      </c>
      <c r="CS399" s="41">
        <f t="shared" si="363"/>
        <v>1.4136498296033772E-3</v>
      </c>
      <c r="CT399" s="41">
        <f t="shared" si="364"/>
        <v>0</v>
      </c>
      <c r="CU399" s="41">
        <f t="shared" si="365"/>
        <v>9.2879924664707215E-3</v>
      </c>
      <c r="CV399" s="41">
        <f t="shared" si="366"/>
        <v>-2.9980832211935898E-2</v>
      </c>
      <c r="CW399" s="41">
        <f t="shared" si="367"/>
        <v>4.065120120359025E-3</v>
      </c>
      <c r="CX399" s="41">
        <f t="shared" si="368"/>
        <v>-2.3409875363856257E-3</v>
      </c>
      <c r="CY399" s="41">
        <f t="shared" si="369"/>
        <v>-2.1540665882657409E-3</v>
      </c>
      <c r="CZ399" s="41">
        <f t="shared" si="370"/>
        <v>1.3460797010728475E-2</v>
      </c>
      <c r="DA399" s="41">
        <f t="shared" si="371"/>
        <v>1.4329311687355722E-2</v>
      </c>
      <c r="DB399" s="41">
        <f t="shared" si="372"/>
        <v>-3.0073074787587823E-2</v>
      </c>
      <c r="DC399" s="41">
        <f t="shared" si="373"/>
        <v>-1.3889112160667037E-2</v>
      </c>
      <c r="DD399" s="41">
        <f t="shared" si="374"/>
        <v>-6.9741937702672019E-4</v>
      </c>
      <c r="DE399" s="41">
        <f t="shared" si="375"/>
        <v>-5.8358950323348431E-2</v>
      </c>
      <c r="DF399" s="41">
        <f t="shared" si="376"/>
        <v>8.8043784282405176E-3</v>
      </c>
      <c r="DG399" s="41">
        <f t="shared" si="377"/>
        <v>1.7964518312878316E-2</v>
      </c>
      <c r="DH399" s="41"/>
    </row>
    <row r="400" spans="1:112">
      <c r="A400" s="43">
        <v>42430</v>
      </c>
      <c r="B400" s="34">
        <v>5.44</v>
      </c>
      <c r="C400" s="34">
        <v>7.7386189999999999</v>
      </c>
      <c r="D400" s="34"/>
      <c r="E400" s="34">
        <v>15.82</v>
      </c>
      <c r="F400" s="34">
        <v>172</v>
      </c>
      <c r="G400" s="34">
        <v>55.786118000000002</v>
      </c>
      <c r="H400" s="34">
        <v>11.080752</v>
      </c>
      <c r="I400" s="34">
        <v>10.76</v>
      </c>
      <c r="J400" s="34">
        <v>275.47283900000002</v>
      </c>
      <c r="K400" s="34">
        <v>0.78800000000000003</v>
      </c>
      <c r="L400" s="34">
        <v>81.580001999999993</v>
      </c>
      <c r="M400" s="34">
        <v>27.58</v>
      </c>
      <c r="N400" s="34">
        <v>39.699482000000003</v>
      </c>
      <c r="O400" s="34">
        <v>7.04</v>
      </c>
      <c r="P400" s="34">
        <v>30.799999</v>
      </c>
      <c r="Q400" s="34">
        <v>11.13</v>
      </c>
      <c r="R400" s="34">
        <v>43.580002</v>
      </c>
      <c r="S400" s="34">
        <v>69.768799000000001</v>
      </c>
      <c r="T400" s="34"/>
      <c r="U400" s="34"/>
      <c r="V400" s="34">
        <v>5.347359</v>
      </c>
      <c r="W400" s="34">
        <v>35.959999000000003</v>
      </c>
      <c r="X400" s="34">
        <v>36.470001000000003</v>
      </c>
      <c r="Y400" s="34">
        <v>11.076444</v>
      </c>
      <c r="Z400" s="34">
        <v>34.540484999999997</v>
      </c>
      <c r="AA400" s="34">
        <v>80.605682000000002</v>
      </c>
      <c r="AB400" s="34">
        <v>38.607132</v>
      </c>
      <c r="AC400" s="34">
        <v>11.03</v>
      </c>
      <c r="AD400" s="34">
        <v>51.18</v>
      </c>
      <c r="AE400" s="34">
        <v>25.892824000000001</v>
      </c>
      <c r="AF400" s="34">
        <v>5.21</v>
      </c>
      <c r="AG400" s="34">
        <v>138.949997</v>
      </c>
      <c r="AH400" s="34">
        <v>36.025863999999999</v>
      </c>
      <c r="AI400" s="34">
        <v>67.511330000000001</v>
      </c>
      <c r="AJ400" s="34">
        <v>10.056865</v>
      </c>
      <c r="AK400" s="34">
        <v>22.35</v>
      </c>
      <c r="AL400" s="34">
        <v>0.81</v>
      </c>
      <c r="AM400" s="34">
        <v>30.200336</v>
      </c>
      <c r="AN400" s="34">
        <v>14</v>
      </c>
      <c r="AO400" s="34">
        <v>63.82</v>
      </c>
      <c r="AP400" s="34">
        <v>6.54</v>
      </c>
      <c r="AQ400" s="34">
        <v>13.03</v>
      </c>
      <c r="AR400" s="34">
        <v>4.66</v>
      </c>
      <c r="AS400" s="34">
        <v>48.337623999999998</v>
      </c>
      <c r="AT400" s="34">
        <v>12.012746</v>
      </c>
      <c r="AU400" s="34">
        <v>18.309999000000001</v>
      </c>
      <c r="AV400" s="34">
        <v>16.763321000000001</v>
      </c>
      <c r="AW400" s="34">
        <v>26.957453000000001</v>
      </c>
      <c r="AX400" s="34">
        <v>17.41</v>
      </c>
      <c r="AY400" s="34">
        <v>14.25</v>
      </c>
      <c r="AZ400" s="34">
        <v>57.59</v>
      </c>
      <c r="BA400" s="34">
        <v>36.040000999999997</v>
      </c>
      <c r="BB400" s="34">
        <v>28.385128000000002</v>
      </c>
      <c r="BC400" s="34">
        <v>25.991530999999998</v>
      </c>
      <c r="BD400" s="34"/>
      <c r="BE400" s="38"/>
      <c r="BF400" s="41">
        <f t="shared" si="329"/>
        <v>6.062462181643484E-2</v>
      </c>
      <c r="BG400" s="41">
        <f t="shared" si="330"/>
        <v>4.3764919198001169E-3</v>
      </c>
      <c r="BH400" s="41"/>
      <c r="BI400" s="41">
        <f t="shared" si="331"/>
        <v>-2.2500949290837791E-2</v>
      </c>
      <c r="BJ400" s="41">
        <f t="shared" si="332"/>
        <v>4.7628048989254664E-2</v>
      </c>
      <c r="BK400" s="41">
        <f t="shared" si="333"/>
        <v>-4.8218347127929493E-3</v>
      </c>
      <c r="BL400" s="41">
        <f t="shared" si="334"/>
        <v>3.192240604930862E-2</v>
      </c>
      <c r="BM400" s="41">
        <f t="shared" si="335"/>
        <v>2.7919980910311335E-3</v>
      </c>
      <c r="BN400" s="41">
        <f t="shared" si="336"/>
        <v>-3.3648114181103042E-2</v>
      </c>
      <c r="BO400" s="41">
        <f t="shared" si="337"/>
        <v>-1.5113637810048184E-2</v>
      </c>
      <c r="BP400" s="41">
        <f t="shared" si="338"/>
        <v>1.2209635702755723E-2</v>
      </c>
      <c r="BQ400" s="41">
        <f t="shared" si="339"/>
        <v>1.0937002733003619E-2</v>
      </c>
      <c r="BR400" s="41">
        <f t="shared" si="340"/>
        <v>8.344423468171833E-3</v>
      </c>
      <c r="BS400" s="41">
        <f t="shared" si="341"/>
        <v>5.6980211146377959E-3</v>
      </c>
      <c r="BT400" s="41">
        <f t="shared" si="342"/>
        <v>-1.9929975315479329E-2</v>
      </c>
      <c r="BU400" s="41">
        <f t="shared" si="343"/>
        <v>8.3342545676091742E-2</v>
      </c>
      <c r="BV400" s="41">
        <f t="shared" si="344"/>
        <v>2.0165313969429624E-2</v>
      </c>
      <c r="BW400" s="41">
        <f t="shared" si="345"/>
        <v>1.1882808303938272E-2</v>
      </c>
      <c r="BX400" s="41"/>
      <c r="BY400" s="41"/>
      <c r="BZ400" s="41">
        <f t="shared" si="346"/>
        <v>1.7606060673292658E-2</v>
      </c>
      <c r="CA400" s="41">
        <f t="shared" si="347"/>
        <v>-1.6671579530671337E-3</v>
      </c>
      <c r="CB400" s="41">
        <f t="shared" si="348"/>
        <v>3.02073542835772E-3</v>
      </c>
      <c r="CC400" s="41">
        <f t="shared" si="349"/>
        <v>2.6562714431244256E-3</v>
      </c>
      <c r="CD400" s="41">
        <f t="shared" si="350"/>
        <v>-1.2819154181026842E-2</v>
      </c>
      <c r="CE400" s="41">
        <f t="shared" si="351"/>
        <v>-9.1476509672010231E-4</v>
      </c>
      <c r="CF400" s="41">
        <f t="shared" si="352"/>
        <v>-9.8679168442405898E-4</v>
      </c>
      <c r="CG400" s="41">
        <f t="shared" si="327"/>
        <v>-1.6529301951210471E-2</v>
      </c>
      <c r="CH400" s="41">
        <f t="shared" si="353"/>
        <v>-3.4943082820479122E-2</v>
      </c>
      <c r="CI400" s="41">
        <f t="shared" si="354"/>
        <v>3.6390095446087269E-3</v>
      </c>
      <c r="CJ400" s="41">
        <f t="shared" si="355"/>
        <v>-5.7416425676752826E-3</v>
      </c>
      <c r="CK400" s="41">
        <f t="shared" si="356"/>
        <v>-2.5157677240002538E-3</v>
      </c>
      <c r="CL400" s="41">
        <f t="shared" si="357"/>
        <v>2.3798414251820537E-2</v>
      </c>
      <c r="CM400" s="41">
        <f t="shared" si="358"/>
        <v>-1.0689042076463342E-2</v>
      </c>
      <c r="CN400" s="41">
        <f t="shared" si="328"/>
        <v>4.5853371124847202E-4</v>
      </c>
      <c r="CO400" s="41">
        <f t="shared" si="359"/>
        <v>8.9525520751143042E-4</v>
      </c>
      <c r="CP400" s="41">
        <f t="shared" si="360"/>
        <v>-9.4187215059701068E-2</v>
      </c>
      <c r="CQ400" s="41">
        <f t="shared" si="361"/>
        <v>2.7495406780284519E-3</v>
      </c>
      <c r="CR400" s="41">
        <f t="shared" si="362"/>
        <v>-2.8170946411138317E-2</v>
      </c>
      <c r="CS400" s="41">
        <f t="shared" si="363"/>
        <v>1.7251004178238424E-3</v>
      </c>
      <c r="CT400" s="41">
        <f t="shared" si="364"/>
        <v>-1.5278841780531757E-3</v>
      </c>
      <c r="CU400" s="41">
        <f t="shared" si="365"/>
        <v>3.8446798608096828E-3</v>
      </c>
      <c r="CV400" s="41">
        <f t="shared" si="366"/>
        <v>1.2959144642505336E-2</v>
      </c>
      <c r="CW400" s="41">
        <f t="shared" si="367"/>
        <v>-6.1037698455239401E-3</v>
      </c>
      <c r="CX400" s="41">
        <f t="shared" si="368"/>
        <v>-7.0562743909829088E-3</v>
      </c>
      <c r="CY400" s="41">
        <f t="shared" si="369"/>
        <v>-1.302243107363342E-2</v>
      </c>
      <c r="CZ400" s="41">
        <f t="shared" si="370"/>
        <v>-1.6727910361045563E-3</v>
      </c>
      <c r="DA400" s="41">
        <f t="shared" si="371"/>
        <v>-1.2654906663825099E-3</v>
      </c>
      <c r="DB400" s="41">
        <f t="shared" si="372"/>
        <v>2.8759869442086046E-3</v>
      </c>
      <c r="DC400" s="41">
        <f t="shared" si="373"/>
        <v>-3.5026305512021118E-3</v>
      </c>
      <c r="DD400" s="41">
        <f t="shared" si="374"/>
        <v>4.5248597125411676E-3</v>
      </c>
      <c r="DE400" s="41">
        <f t="shared" si="375"/>
        <v>1.200293511539919E-2</v>
      </c>
      <c r="DF400" s="41">
        <f t="shared" si="376"/>
        <v>1.4014685012265909E-3</v>
      </c>
      <c r="DG400" s="41">
        <f t="shared" si="377"/>
        <v>-1.8560738781705059E-3</v>
      </c>
      <c r="DH400" s="41"/>
    </row>
    <row r="401" spans="1:112">
      <c r="A401" s="43">
        <v>42431</v>
      </c>
      <c r="B401" s="34">
        <v>5.7</v>
      </c>
      <c r="C401" s="34">
        <v>7.7521370000000003</v>
      </c>
      <c r="D401" s="34"/>
      <c r="E401" s="34">
        <v>16.690000999999999</v>
      </c>
      <c r="F401" s="34">
        <v>4.24</v>
      </c>
      <c r="G401" s="34">
        <v>55.879097000000002</v>
      </c>
      <c r="H401" s="34">
        <v>11.707402</v>
      </c>
      <c r="I401" s="34">
        <v>11.29</v>
      </c>
      <c r="J401" s="34">
        <v>278.61511200000001</v>
      </c>
      <c r="K401" s="34">
        <v>0.70199999999999996</v>
      </c>
      <c r="L401" s="34">
        <v>80.319999999999993</v>
      </c>
      <c r="M401" s="34">
        <v>27.610001</v>
      </c>
      <c r="N401" s="34">
        <v>39.624080999999997</v>
      </c>
      <c r="O401" s="34">
        <v>7.01</v>
      </c>
      <c r="P401" s="34">
        <v>29.549999</v>
      </c>
      <c r="Q401" s="34">
        <v>10.97</v>
      </c>
      <c r="R401" s="34">
        <v>46.59</v>
      </c>
      <c r="S401" s="34">
        <v>69.380409</v>
      </c>
      <c r="T401" s="34"/>
      <c r="U401" s="34"/>
      <c r="V401" s="34">
        <v>5.1140540000000003</v>
      </c>
      <c r="W401" s="34">
        <v>36.020000000000003</v>
      </c>
      <c r="X401" s="34">
        <v>35.909999999999997</v>
      </c>
      <c r="Y401" s="34">
        <v>11.037267999999999</v>
      </c>
      <c r="Z401" s="34">
        <v>34.590930999999998</v>
      </c>
      <c r="AA401" s="34">
        <v>81.011443999999997</v>
      </c>
      <c r="AB401" s="34">
        <v>38.645248000000002</v>
      </c>
      <c r="AC401" s="34">
        <v>10.95</v>
      </c>
      <c r="AD401" s="34">
        <v>52.029998999999997</v>
      </c>
      <c r="AE401" s="34">
        <v>26.203199000000001</v>
      </c>
      <c r="AF401" s="34">
        <v>5.24</v>
      </c>
      <c r="AG401" s="34">
        <v>140.35000600000001</v>
      </c>
      <c r="AH401" s="34">
        <v>35.998238000000001</v>
      </c>
      <c r="AI401" s="34">
        <v>66.677978999999993</v>
      </c>
      <c r="AJ401" s="34">
        <v>9.6434409999999993</v>
      </c>
      <c r="AK401" s="34">
        <v>22.59</v>
      </c>
      <c r="AL401" s="34">
        <v>0.78100000000000003</v>
      </c>
      <c r="AM401" s="34">
        <v>30.320101000000001</v>
      </c>
      <c r="AN401" s="34">
        <v>14.099999</v>
      </c>
      <c r="AO401" s="34">
        <v>62.810001</v>
      </c>
      <c r="AP401" s="34">
        <v>6.71</v>
      </c>
      <c r="AQ401" s="34">
        <v>12.94</v>
      </c>
      <c r="AR401" s="34">
        <v>5.04</v>
      </c>
      <c r="AS401" s="34">
        <v>48.485596000000001</v>
      </c>
      <c r="AT401" s="34">
        <v>12.163968000000001</v>
      </c>
      <c r="AU401" s="34">
        <v>18.18</v>
      </c>
      <c r="AV401" s="34">
        <v>16.538810999999999</v>
      </c>
      <c r="AW401" s="34">
        <v>26.599043000000002</v>
      </c>
      <c r="AX401" s="34">
        <v>17.34</v>
      </c>
      <c r="AY401" s="34">
        <v>14.45</v>
      </c>
      <c r="AZ401" s="34">
        <v>57.349997999999999</v>
      </c>
      <c r="BA401" s="34">
        <v>35.799999</v>
      </c>
      <c r="BB401" s="34">
        <v>28.772741</v>
      </c>
      <c r="BC401" s="34">
        <v>26.107434999999999</v>
      </c>
      <c r="BD401" s="34"/>
      <c r="BE401" s="38"/>
      <c r="BF401" s="41">
        <f t="shared" si="329"/>
        <v>4.6687113972653259E-2</v>
      </c>
      <c r="BG401" s="41">
        <f t="shared" si="330"/>
        <v>1.7452993813080993E-3</v>
      </c>
      <c r="BH401" s="41"/>
      <c r="BI401" s="41">
        <f t="shared" si="331"/>
        <v>5.3534835250351478E-2</v>
      </c>
      <c r="BJ401" s="41">
        <f t="shared" si="332"/>
        <v>-3.7029312075695868</v>
      </c>
      <c r="BK401" s="41">
        <f t="shared" si="333"/>
        <v>1.6653175563775466E-3</v>
      </c>
      <c r="BL401" s="41">
        <f t="shared" si="334"/>
        <v>5.5011742285811883E-2</v>
      </c>
      <c r="BM401" s="41">
        <f t="shared" si="335"/>
        <v>4.808182342793231E-2</v>
      </c>
      <c r="BN401" s="41">
        <f t="shared" si="336"/>
        <v>1.1342266805334594E-2</v>
      </c>
      <c r="BO401" s="41">
        <f t="shared" si="337"/>
        <v>-0.11556468583206807</v>
      </c>
      <c r="BP401" s="41">
        <f t="shared" si="338"/>
        <v>-1.5565502461805757E-2</v>
      </c>
      <c r="BQ401" s="41">
        <f t="shared" si="339"/>
        <v>1.0871897956680713E-3</v>
      </c>
      <c r="BR401" s="41">
        <f t="shared" si="340"/>
        <v>-1.9011002496046585E-3</v>
      </c>
      <c r="BS401" s="41">
        <f t="shared" si="341"/>
        <v>-4.2704691234523202E-3</v>
      </c>
      <c r="BT401" s="41">
        <f t="shared" si="342"/>
        <v>-4.1430947500836715E-2</v>
      </c>
      <c r="BU401" s="41">
        <f t="shared" si="343"/>
        <v>-1.4479891000314613E-2</v>
      </c>
      <c r="BV401" s="41">
        <f t="shared" si="344"/>
        <v>6.6787550419621505E-2</v>
      </c>
      <c r="BW401" s="41">
        <f t="shared" si="345"/>
        <v>-5.5823675059701663E-3</v>
      </c>
      <c r="BX401" s="41"/>
      <c r="BY401" s="41"/>
      <c r="BZ401" s="41">
        <f t="shared" si="346"/>
        <v>-4.461035810299889E-2</v>
      </c>
      <c r="CA401" s="41">
        <f t="shared" si="347"/>
        <v>1.6671579530671337E-3</v>
      </c>
      <c r="CB401" s="41">
        <f t="shared" si="348"/>
        <v>-1.5474224002394312E-2</v>
      </c>
      <c r="CC401" s="41">
        <f t="shared" si="349"/>
        <v>-3.5431447225330527E-3</v>
      </c>
      <c r="CD401" s="41">
        <f t="shared" si="350"/>
        <v>1.459423569562509E-3</v>
      </c>
      <c r="CE401" s="41">
        <f t="shared" si="351"/>
        <v>5.021285337666187E-3</v>
      </c>
      <c r="CF401" s="41">
        <f t="shared" si="352"/>
        <v>9.8679168442390133E-4</v>
      </c>
      <c r="CG401" s="41">
        <f t="shared" si="327"/>
        <v>1.5666116744399456E-2</v>
      </c>
      <c r="CH401" s="41">
        <f t="shared" si="353"/>
        <v>1.6471625350888149E-2</v>
      </c>
      <c r="CI401" s="41">
        <f t="shared" si="354"/>
        <v>1.1915637871535651E-2</v>
      </c>
      <c r="CJ401" s="41">
        <f t="shared" si="355"/>
        <v>5.7416425676751828E-3</v>
      </c>
      <c r="CK401" s="41">
        <f t="shared" si="356"/>
        <v>1.0025210960145459E-2</v>
      </c>
      <c r="CL401" s="41">
        <f t="shared" si="357"/>
        <v>-7.671321290421265E-4</v>
      </c>
      <c r="CM401" s="41">
        <f t="shared" si="358"/>
        <v>-1.2420687159734489E-2</v>
      </c>
      <c r="CN401" s="41">
        <f t="shared" si="328"/>
        <v>-2.5355527632746476E-2</v>
      </c>
      <c r="CO401" s="41">
        <f t="shared" si="359"/>
        <v>1.068100942033409E-2</v>
      </c>
      <c r="CP401" s="41">
        <f t="shared" si="360"/>
        <v>-3.6459097826798556E-2</v>
      </c>
      <c r="CQ401" s="41">
        <f t="shared" si="361"/>
        <v>3.9578417564404677E-3</v>
      </c>
      <c r="CR401" s="41">
        <f t="shared" si="362"/>
        <v>7.1173968468757716E-3</v>
      </c>
      <c r="CS401" s="41">
        <f t="shared" si="363"/>
        <v>-1.5952308462776538E-2</v>
      </c>
      <c r="CT401" s="41">
        <f t="shared" si="364"/>
        <v>2.5661785514482977E-2</v>
      </c>
      <c r="CU401" s="41">
        <f t="shared" si="365"/>
        <v>-6.9311020639992553E-3</v>
      </c>
      <c r="CV401" s="41">
        <f t="shared" si="366"/>
        <v>7.8390633945722626E-2</v>
      </c>
      <c r="CW401" s="41">
        <f t="shared" si="367"/>
        <v>3.0565419163238344E-3</v>
      </c>
      <c r="CX401" s="41">
        <f t="shared" si="368"/>
        <v>1.250988634329691E-2</v>
      </c>
      <c r="CY401" s="41">
        <f t="shared" si="369"/>
        <v>-7.1252153221206581E-3</v>
      </c>
      <c r="CZ401" s="41">
        <f t="shared" si="370"/>
        <v>-1.3483425107299156E-2</v>
      </c>
      <c r="DA401" s="41">
        <f t="shared" si="371"/>
        <v>-1.3384570590614374E-2</v>
      </c>
      <c r="DB401" s="41">
        <f t="shared" si="372"/>
        <v>-4.0287824277019397E-3</v>
      </c>
      <c r="DC401" s="41">
        <f t="shared" si="373"/>
        <v>1.3937507843781678E-2</v>
      </c>
      <c r="DD401" s="41">
        <f t="shared" si="374"/>
        <v>-4.1761328167852149E-3</v>
      </c>
      <c r="DE401" s="41">
        <f t="shared" si="375"/>
        <v>-6.6815950133911825E-3</v>
      </c>
      <c r="DF401" s="41">
        <f t="shared" si="376"/>
        <v>1.356309984243974E-2</v>
      </c>
      <c r="DG401" s="41">
        <f t="shared" si="377"/>
        <v>4.4493854719828124E-3</v>
      </c>
      <c r="DH401" s="41"/>
    </row>
    <row r="402" spans="1:112">
      <c r="A402" s="43">
        <v>42432</v>
      </c>
      <c r="B402" s="34">
        <v>5.33</v>
      </c>
      <c r="C402" s="34">
        <v>7.6372400000000003</v>
      </c>
      <c r="D402" s="34"/>
      <c r="E402" s="34">
        <v>16.129999000000002</v>
      </c>
      <c r="F402" s="34">
        <v>163.199997</v>
      </c>
      <c r="G402" s="34">
        <v>55.256152999999998</v>
      </c>
      <c r="H402" s="34">
        <v>11.339369</v>
      </c>
      <c r="I402" s="34">
        <v>11.03</v>
      </c>
      <c r="J402" s="34">
        <v>272.33059700000001</v>
      </c>
      <c r="K402" s="34">
        <v>0.63500000000000001</v>
      </c>
      <c r="L402" s="34">
        <v>85.870002999999997</v>
      </c>
      <c r="M402" s="34">
        <v>27.57</v>
      </c>
      <c r="N402" s="34">
        <v>39.247059</v>
      </c>
      <c r="O402" s="34">
        <v>7.06</v>
      </c>
      <c r="P402" s="34">
        <v>29.889999</v>
      </c>
      <c r="Q402" s="34">
        <v>10.6</v>
      </c>
      <c r="R402" s="34">
        <v>41.830002</v>
      </c>
      <c r="S402" s="34">
        <v>68.253119999999996</v>
      </c>
      <c r="T402" s="34"/>
      <c r="U402" s="34"/>
      <c r="V402" s="34">
        <v>5.2916889999999999</v>
      </c>
      <c r="W402" s="34">
        <v>35.799999</v>
      </c>
      <c r="X402" s="34">
        <v>36.340000000000003</v>
      </c>
      <c r="Y402" s="34">
        <v>10.978507</v>
      </c>
      <c r="Z402" s="34">
        <v>33.699680000000001</v>
      </c>
      <c r="AA402" s="34">
        <v>80.295829999999995</v>
      </c>
      <c r="AB402" s="34">
        <v>38.473751</v>
      </c>
      <c r="AC402" s="34">
        <v>10.89</v>
      </c>
      <c r="AD402" s="34">
        <v>49.610000999999997</v>
      </c>
      <c r="AE402" s="34">
        <v>26.325468000000001</v>
      </c>
      <c r="AF402" s="34">
        <v>5.2</v>
      </c>
      <c r="AG402" s="34">
        <v>135.449997</v>
      </c>
      <c r="AH402" s="34">
        <v>35.574618999999998</v>
      </c>
      <c r="AI402" s="34">
        <v>65.560303000000005</v>
      </c>
      <c r="AJ402" s="34">
        <v>9.9918309999999995</v>
      </c>
      <c r="AK402" s="34">
        <v>22.51</v>
      </c>
      <c r="AL402" s="34">
        <v>0.75</v>
      </c>
      <c r="AM402" s="34">
        <v>30.043716</v>
      </c>
      <c r="AN402" s="34">
        <v>12.8</v>
      </c>
      <c r="AO402" s="34">
        <v>62.68</v>
      </c>
      <c r="AP402" s="34">
        <v>6.74</v>
      </c>
      <c r="AQ402" s="34">
        <v>13.13</v>
      </c>
      <c r="AR402" s="34">
        <v>4.87</v>
      </c>
      <c r="AS402" s="34">
        <v>49.373432000000001</v>
      </c>
      <c r="AT402" s="34">
        <v>12.060005</v>
      </c>
      <c r="AU402" s="34">
        <v>18.59</v>
      </c>
      <c r="AV402" s="34">
        <v>16.604293999999999</v>
      </c>
      <c r="AW402" s="34">
        <v>26.394241000000001</v>
      </c>
      <c r="AX402" s="34">
        <v>16.989999999999998</v>
      </c>
      <c r="AY402" s="34">
        <v>14.16</v>
      </c>
      <c r="AZ402" s="34">
        <v>57.27</v>
      </c>
      <c r="BA402" s="34">
        <v>36.060001</v>
      </c>
      <c r="BB402" s="34">
        <v>28.742926000000001</v>
      </c>
      <c r="BC402" s="34">
        <v>25.846648999999999</v>
      </c>
      <c r="BD402" s="34"/>
      <c r="BE402" s="38"/>
      <c r="BF402" s="41">
        <f t="shared" si="329"/>
        <v>-6.7114936662751271E-2</v>
      </c>
      <c r="BG402" s="41">
        <f t="shared" si="330"/>
        <v>-1.4932265925857783E-2</v>
      </c>
      <c r="BH402" s="41"/>
      <c r="BI402" s="41">
        <f t="shared" si="331"/>
        <v>-3.4128967449023807E-2</v>
      </c>
      <c r="BJ402" s="41">
        <f t="shared" si="332"/>
        <v>3.650413154903787</v>
      </c>
      <c r="BK402" s="41">
        <f t="shared" si="333"/>
        <v>-1.1210673917509913E-2</v>
      </c>
      <c r="BL402" s="41">
        <f t="shared" si="334"/>
        <v>-3.1940638325525558E-2</v>
      </c>
      <c r="BM402" s="41">
        <f t="shared" si="335"/>
        <v>-2.3298544896159571E-2</v>
      </c>
      <c r="BN402" s="41">
        <f t="shared" si="336"/>
        <v>-2.281454411061052E-2</v>
      </c>
      <c r="BO402" s="41">
        <f t="shared" si="337"/>
        <v>-0.10030840513311938</v>
      </c>
      <c r="BP402" s="41">
        <f t="shared" si="338"/>
        <v>6.6815903677505742E-2</v>
      </c>
      <c r="BQ402" s="41">
        <f t="shared" si="339"/>
        <v>-1.4498371251183643E-3</v>
      </c>
      <c r="BR402" s="41">
        <f t="shared" si="340"/>
        <v>-9.5605280147501703E-3</v>
      </c>
      <c r="BS402" s="41">
        <f t="shared" si="341"/>
        <v>7.1073504586520184E-3</v>
      </c>
      <c r="BT402" s="41">
        <f t="shared" si="342"/>
        <v>1.1440232828681424E-2</v>
      </c>
      <c r="BU402" s="41">
        <f t="shared" si="343"/>
        <v>-3.4310273169117521E-2</v>
      </c>
      <c r="BV402" s="41">
        <f t="shared" si="344"/>
        <v>-0.10777209256202483</v>
      </c>
      <c r="BW402" s="41">
        <f t="shared" si="345"/>
        <v>-1.6381389288936083E-2</v>
      </c>
      <c r="BX402" s="41"/>
      <c r="BY402" s="41"/>
      <c r="BZ402" s="41">
        <f t="shared" si="346"/>
        <v>3.414504051181378E-2</v>
      </c>
      <c r="CA402" s="41">
        <f t="shared" si="347"/>
        <v>-6.1264742741167335E-3</v>
      </c>
      <c r="CB402" s="41">
        <f t="shared" si="348"/>
        <v>1.1903254730033929E-2</v>
      </c>
      <c r="CC402" s="41">
        <f t="shared" si="349"/>
        <v>-5.3380941196975321E-3</v>
      </c>
      <c r="CD402" s="41">
        <f t="shared" si="350"/>
        <v>-2.6103196116033036E-2</v>
      </c>
      <c r="CE402" s="41">
        <f t="shared" si="351"/>
        <v>-8.8727393006446612E-3</v>
      </c>
      <c r="CF402" s="41">
        <f t="shared" si="352"/>
        <v>-4.4476013673538477E-3</v>
      </c>
      <c r="CG402" s="41">
        <f t="shared" si="327"/>
        <v>4.308494385723961E-3</v>
      </c>
      <c r="CH402" s="41">
        <f t="shared" si="353"/>
        <v>-4.7628009612347276E-2</v>
      </c>
      <c r="CI402" s="41">
        <f t="shared" si="354"/>
        <v>4.6553330896068361E-3</v>
      </c>
      <c r="CJ402" s="41">
        <f t="shared" si="355"/>
        <v>-7.6628727455691371E-3</v>
      </c>
      <c r="CK402" s="41">
        <f t="shared" si="356"/>
        <v>-3.5536799175448226E-2</v>
      </c>
      <c r="CL402" s="41">
        <f t="shared" si="357"/>
        <v>-1.1837558663376676E-2</v>
      </c>
      <c r="CM402" s="41">
        <f t="shared" si="358"/>
        <v>-1.6904372899545394E-2</v>
      </c>
      <c r="CN402" s="41">
        <f t="shared" si="328"/>
        <v>2.5630704871127251E-2</v>
      </c>
      <c r="CO402" s="41">
        <f t="shared" si="359"/>
        <v>-3.5476755612709491E-3</v>
      </c>
      <c r="CP402" s="41">
        <f t="shared" si="360"/>
        <v>-4.0501943309329838E-2</v>
      </c>
      <c r="CQ402" s="41">
        <f t="shared" si="361"/>
        <v>-9.1573709266563434E-3</v>
      </c>
      <c r="CR402" s="41">
        <f t="shared" si="362"/>
        <v>-9.6729555536562706E-2</v>
      </c>
      <c r="CS402" s="41">
        <f t="shared" si="363"/>
        <v>-2.0718948995009038E-3</v>
      </c>
      <c r="CT402" s="41">
        <f t="shared" si="364"/>
        <v>4.4609739406252661E-3</v>
      </c>
      <c r="CU402" s="41">
        <f t="shared" si="365"/>
        <v>1.4576399241950389E-2</v>
      </c>
      <c r="CV402" s="41">
        <f t="shared" si="366"/>
        <v>-3.4312144988778819E-2</v>
      </c>
      <c r="CW402" s="41">
        <f t="shared" si="367"/>
        <v>1.8145701612453637E-2</v>
      </c>
      <c r="CX402" s="41">
        <f t="shared" si="368"/>
        <v>-8.5835332054252315E-3</v>
      </c>
      <c r="CY402" s="41">
        <f t="shared" si="369"/>
        <v>2.230171298401994E-2</v>
      </c>
      <c r="CZ402" s="41">
        <f t="shared" si="370"/>
        <v>3.9515359353172541E-3</v>
      </c>
      <c r="DA402" s="41">
        <f t="shared" si="371"/>
        <v>-7.7293952808140413E-3</v>
      </c>
      <c r="DB402" s="41">
        <f t="shared" si="372"/>
        <v>-2.0391035668555265E-2</v>
      </c>
      <c r="DC402" s="41">
        <f t="shared" si="373"/>
        <v>-2.027332629286744E-2</v>
      </c>
      <c r="DD402" s="41">
        <f t="shared" si="374"/>
        <v>-1.3958822960297812E-3</v>
      </c>
      <c r="DE402" s="41">
        <f t="shared" si="375"/>
        <v>7.2363800330360909E-3</v>
      </c>
      <c r="DF402" s="41">
        <f t="shared" si="376"/>
        <v>-1.0367610853095996E-3</v>
      </c>
      <c r="DG402" s="41">
        <f t="shared" si="377"/>
        <v>-1.0039179606188527E-2</v>
      </c>
      <c r="DH402" s="41"/>
    </row>
    <row r="403" spans="1:112">
      <c r="A403" s="43">
        <v>42433</v>
      </c>
      <c r="B403" s="34">
        <v>5.36</v>
      </c>
      <c r="C403" s="34">
        <v>7.6777930000000003</v>
      </c>
      <c r="D403" s="34"/>
      <c r="E403" s="34">
        <v>16.899999999999999</v>
      </c>
      <c r="F403" s="34">
        <v>168.39999399999999</v>
      </c>
      <c r="G403" s="34">
        <v>54.856354000000003</v>
      </c>
      <c r="H403" s="34">
        <v>11.399051</v>
      </c>
      <c r="I403" s="34">
        <v>11.16</v>
      </c>
      <c r="J403" s="34">
        <v>269.18832400000002</v>
      </c>
      <c r="K403" s="34">
        <v>0.62</v>
      </c>
      <c r="L403" s="34">
        <v>88.800003000000004</v>
      </c>
      <c r="M403" s="34">
        <v>26.139999</v>
      </c>
      <c r="N403" s="34">
        <v>39.294193</v>
      </c>
      <c r="O403" s="34">
        <v>7.06</v>
      </c>
      <c r="P403" s="34">
        <v>30.200001</v>
      </c>
      <c r="Q403" s="34">
        <v>11.34</v>
      </c>
      <c r="R403" s="34">
        <v>43.830002</v>
      </c>
      <c r="S403" s="34">
        <v>66.519561999999993</v>
      </c>
      <c r="T403" s="34"/>
      <c r="U403" s="34"/>
      <c r="V403" s="34">
        <v>5.2823390000000003</v>
      </c>
      <c r="W403" s="34">
        <v>35.689999</v>
      </c>
      <c r="X403" s="34">
        <v>35.07</v>
      </c>
      <c r="Y403" s="34">
        <v>10.978507</v>
      </c>
      <c r="Z403" s="34">
        <v>33.346535000000003</v>
      </c>
      <c r="AA403" s="34">
        <v>80.694214000000002</v>
      </c>
      <c r="AB403" s="34">
        <v>38.397525999999999</v>
      </c>
      <c r="AC403" s="34">
        <v>11.08</v>
      </c>
      <c r="AD403" s="34">
        <v>52.84</v>
      </c>
      <c r="AE403" s="34">
        <v>26.363091000000001</v>
      </c>
      <c r="AF403" s="34">
        <v>5.0599999999999996</v>
      </c>
      <c r="AG403" s="34">
        <v>139.300003</v>
      </c>
      <c r="AH403" s="34">
        <v>36.007435000000001</v>
      </c>
      <c r="AI403" s="34">
        <v>65.442642000000006</v>
      </c>
      <c r="AJ403" s="34">
        <v>10.004837</v>
      </c>
      <c r="AK403" s="34">
        <v>22.52</v>
      </c>
      <c r="AL403" s="34">
        <v>0.77</v>
      </c>
      <c r="AM403" s="34">
        <v>30.320101000000001</v>
      </c>
      <c r="AN403" s="34">
        <v>12.9</v>
      </c>
      <c r="AO403" s="34">
        <v>62.810001</v>
      </c>
      <c r="AP403" s="34">
        <v>6.79</v>
      </c>
      <c r="AQ403" s="34">
        <v>13.19</v>
      </c>
      <c r="AR403" s="34">
        <v>4.67</v>
      </c>
      <c r="AS403" s="34">
        <v>49.077488000000002</v>
      </c>
      <c r="AT403" s="34">
        <v>12.107262</v>
      </c>
      <c r="AU403" s="34">
        <v>20.23</v>
      </c>
      <c r="AV403" s="34">
        <v>16.810091</v>
      </c>
      <c r="AW403" s="34">
        <v>26.735582000000001</v>
      </c>
      <c r="AX403" s="34">
        <v>17.059999000000001</v>
      </c>
      <c r="AY403" s="34">
        <v>15.11</v>
      </c>
      <c r="AZ403" s="34">
        <v>57.470001000000003</v>
      </c>
      <c r="BA403" s="34">
        <v>35.990001999999997</v>
      </c>
      <c r="BB403" s="34">
        <v>28.683294</v>
      </c>
      <c r="BC403" s="34">
        <v>26.078457</v>
      </c>
      <c r="BD403" s="34"/>
      <c r="BE403" s="38"/>
      <c r="BF403" s="41">
        <f t="shared" si="329"/>
        <v>5.6127369049573852E-3</v>
      </c>
      <c r="BG403" s="41">
        <f t="shared" si="330"/>
        <v>5.2958547042420336E-3</v>
      </c>
      <c r="BH403" s="41"/>
      <c r="BI403" s="41">
        <f t="shared" si="331"/>
        <v>4.6632791788192296E-2</v>
      </c>
      <c r="BJ403" s="41">
        <f t="shared" si="332"/>
        <v>3.1365642031118392E-2</v>
      </c>
      <c r="BK403" s="41">
        <f t="shared" si="333"/>
        <v>-7.2616774922250682E-3</v>
      </c>
      <c r="BL403" s="41">
        <f t="shared" si="334"/>
        <v>5.2494533088476431E-3</v>
      </c>
      <c r="BM403" s="41">
        <f t="shared" si="335"/>
        <v>1.1717123687753897E-2</v>
      </c>
      <c r="BN403" s="41">
        <f t="shared" si="336"/>
        <v>-1.160553453276668E-2</v>
      </c>
      <c r="BO403" s="41">
        <f t="shared" si="337"/>
        <v>-2.390552085355448E-2</v>
      </c>
      <c r="BP403" s="41">
        <f t="shared" si="338"/>
        <v>3.3552124160982896E-2</v>
      </c>
      <c r="BQ403" s="41">
        <f t="shared" si="339"/>
        <v>-5.326155509517734E-2</v>
      </c>
      <c r="BR403" s="41">
        <f t="shared" si="340"/>
        <v>1.2002356585378178E-3</v>
      </c>
      <c r="BS403" s="41">
        <f t="shared" si="341"/>
        <v>0</v>
      </c>
      <c r="BT403" s="41">
        <f t="shared" si="342"/>
        <v>1.0318014653565594E-2</v>
      </c>
      <c r="BU403" s="41">
        <f t="shared" si="343"/>
        <v>6.7482297181584647E-2</v>
      </c>
      <c r="BV403" s="41">
        <f t="shared" si="344"/>
        <v>4.670472679488262E-2</v>
      </c>
      <c r="BW403" s="41">
        <f t="shared" si="345"/>
        <v>-2.5727077488737145E-2</v>
      </c>
      <c r="BX403" s="41"/>
      <c r="BY403" s="41"/>
      <c r="BZ403" s="41">
        <f t="shared" si="346"/>
        <v>-1.7684845239434813E-3</v>
      </c>
      <c r="CA403" s="41">
        <f t="shared" si="347"/>
        <v>-3.0773559906777216E-3</v>
      </c>
      <c r="CB403" s="41">
        <f t="shared" si="348"/>
        <v>-3.5572998815938513E-2</v>
      </c>
      <c r="CC403" s="41">
        <f t="shared" si="349"/>
        <v>0</v>
      </c>
      <c r="CD403" s="41">
        <f t="shared" si="350"/>
        <v>-1.0534472851389698E-2</v>
      </c>
      <c r="CE403" s="41">
        <f t="shared" si="351"/>
        <v>4.9491857171291148E-3</v>
      </c>
      <c r="CF403" s="41">
        <f t="shared" si="352"/>
        <v>-1.9831861251092577E-3</v>
      </c>
      <c r="CG403" s="41">
        <f t="shared" si="327"/>
        <v>-4.3084943857239549E-3</v>
      </c>
      <c r="CH403" s="41">
        <f t="shared" si="353"/>
        <v>6.3076033183941033E-2</v>
      </c>
      <c r="CI403" s="41">
        <f t="shared" si="354"/>
        <v>1.4281281214958933E-3</v>
      </c>
      <c r="CJ403" s="41">
        <f t="shared" si="355"/>
        <v>-2.7292142288007623E-2</v>
      </c>
      <c r="CK403" s="41">
        <f t="shared" si="356"/>
        <v>2.8027355939302855E-2</v>
      </c>
      <c r="CL403" s="41">
        <f t="shared" si="357"/>
        <v>1.2093010759491861E-2</v>
      </c>
      <c r="CM403" s="41">
        <f t="shared" si="358"/>
        <v>-1.7963112453447774E-3</v>
      </c>
      <c r="CN403" s="41">
        <f t="shared" si="328"/>
        <v>3.6655504826416688E-4</v>
      </c>
      <c r="CO403" s="41">
        <f t="shared" si="359"/>
        <v>4.44148352848627E-4</v>
      </c>
      <c r="CP403" s="41">
        <f t="shared" si="360"/>
        <v>2.6317308317373358E-2</v>
      </c>
      <c r="CQ403" s="41">
        <f t="shared" si="361"/>
        <v>9.1573709266563625E-3</v>
      </c>
      <c r="CR403" s="41">
        <f t="shared" si="362"/>
        <v>7.782140442054949E-3</v>
      </c>
      <c r="CS403" s="41">
        <f t="shared" si="363"/>
        <v>2.0718948995008114E-3</v>
      </c>
      <c r="CT403" s="41">
        <f t="shared" si="364"/>
        <v>7.3910166463889617E-3</v>
      </c>
      <c r="CU403" s="41">
        <f t="shared" si="365"/>
        <v>4.5592784145182114E-3</v>
      </c>
      <c r="CV403" s="41">
        <f t="shared" si="366"/>
        <v>-4.1934865413692533E-2</v>
      </c>
      <c r="CW403" s="41">
        <f t="shared" si="367"/>
        <v>-6.0120289662083555E-3</v>
      </c>
      <c r="CX403" s="41">
        <f t="shared" si="368"/>
        <v>3.9108319721399658E-3</v>
      </c>
      <c r="CY403" s="41">
        <f t="shared" si="369"/>
        <v>8.4542849446301527E-2</v>
      </c>
      <c r="CZ403" s="41">
        <f t="shared" si="370"/>
        <v>1.2318024239488837E-2</v>
      </c>
      <c r="DA403" s="41">
        <f t="shared" si="371"/>
        <v>1.2849494964105332E-2</v>
      </c>
      <c r="DB403" s="41">
        <f t="shared" si="372"/>
        <v>4.1115477630436475E-3</v>
      </c>
      <c r="DC403" s="41">
        <f t="shared" si="373"/>
        <v>6.4935688019074511E-2</v>
      </c>
      <c r="DD403" s="41">
        <f t="shared" si="374"/>
        <v>3.4861635142669103E-3</v>
      </c>
      <c r="DE403" s="41">
        <f t="shared" si="375"/>
        <v>-1.9430678447996737E-3</v>
      </c>
      <c r="DF403" s="41">
        <f t="shared" si="376"/>
        <v>-2.0768221009036304E-3</v>
      </c>
      <c r="DG403" s="41">
        <f t="shared" si="377"/>
        <v>8.9286111415020908E-3</v>
      </c>
      <c r="DH403" s="41"/>
    </row>
    <row r="404" spans="1:112">
      <c r="A404" s="43">
        <v>42436</v>
      </c>
      <c r="B404" s="34">
        <v>5.66</v>
      </c>
      <c r="C404" s="34">
        <v>7.4953089999999998</v>
      </c>
      <c r="D404" s="34"/>
      <c r="E404" s="34">
        <v>16.959999</v>
      </c>
      <c r="F404" s="34">
        <v>169.60000600000001</v>
      </c>
      <c r="G404" s="34">
        <v>54.354278999999998</v>
      </c>
      <c r="H404" s="34">
        <v>11.190167000000001</v>
      </c>
      <c r="I404" s="34">
        <v>11.58</v>
      </c>
      <c r="J404" s="34">
        <v>270.23571800000002</v>
      </c>
      <c r="K404" s="34">
        <v>0.63</v>
      </c>
      <c r="L404" s="34">
        <v>88.059997999999993</v>
      </c>
      <c r="M404" s="34">
        <v>25.879999000000002</v>
      </c>
      <c r="N404" s="34">
        <v>39.218792000000001</v>
      </c>
      <c r="O404" s="34">
        <v>7.13</v>
      </c>
      <c r="P404" s="34">
        <v>29.139999</v>
      </c>
      <c r="Q404" s="34">
        <v>10.63</v>
      </c>
      <c r="R404" s="34">
        <v>44.970001000000003</v>
      </c>
      <c r="S404" s="34">
        <v>67.012153999999995</v>
      </c>
      <c r="T404" s="34"/>
      <c r="U404" s="34"/>
      <c r="V404" s="34">
        <v>5.4693259999999997</v>
      </c>
      <c r="W404" s="34">
        <v>35.759998000000003</v>
      </c>
      <c r="X404" s="34">
        <v>35.240001999999997</v>
      </c>
      <c r="Y404" s="34">
        <v>10.900157999999999</v>
      </c>
      <c r="Z404" s="34">
        <v>33.094287999999999</v>
      </c>
      <c r="AA404" s="34">
        <v>80.915535000000006</v>
      </c>
      <c r="AB404" s="34">
        <v>38.626190000000001</v>
      </c>
      <c r="AC404" s="34">
        <v>11.18</v>
      </c>
      <c r="AD404" s="34">
        <v>53.360000999999997</v>
      </c>
      <c r="AE404" s="34">
        <v>26.419523000000002</v>
      </c>
      <c r="AF404" s="34">
        <v>5.08</v>
      </c>
      <c r="AG404" s="34">
        <v>137.90000900000001</v>
      </c>
      <c r="AH404" s="34">
        <v>36.550773999999997</v>
      </c>
      <c r="AI404" s="34">
        <v>66.364243000000002</v>
      </c>
      <c r="AJ404" s="34">
        <v>10.000192999999999</v>
      </c>
      <c r="AK404" s="34">
        <v>22.559999000000001</v>
      </c>
      <c r="AL404" s="34">
        <v>0.77</v>
      </c>
      <c r="AM404" s="34">
        <v>30.329315000000001</v>
      </c>
      <c r="AN404" s="34">
        <v>12.8</v>
      </c>
      <c r="AO404" s="34">
        <v>63.389999000000003</v>
      </c>
      <c r="AP404" s="34">
        <v>6.6</v>
      </c>
      <c r="AQ404" s="34">
        <v>13.19</v>
      </c>
      <c r="AR404" s="34">
        <v>4.62</v>
      </c>
      <c r="AS404" s="34">
        <v>49.771510999999997</v>
      </c>
      <c r="AT404" s="34">
        <v>12.163968000000001</v>
      </c>
      <c r="AU404" s="34">
        <v>20.350000000000001</v>
      </c>
      <c r="AV404" s="34">
        <v>17.249758</v>
      </c>
      <c r="AW404" s="34">
        <v>26.411304000000001</v>
      </c>
      <c r="AX404" s="34">
        <v>17.190000999999999</v>
      </c>
      <c r="AY404" s="34">
        <v>15.29</v>
      </c>
      <c r="AZ404" s="34">
        <v>58.57</v>
      </c>
      <c r="BA404" s="34">
        <v>39.650002000000001</v>
      </c>
      <c r="BB404" s="34">
        <v>28.564028</v>
      </c>
      <c r="BC404" s="34">
        <v>26.329581999999998</v>
      </c>
      <c r="BD404" s="34"/>
      <c r="BE404" s="38"/>
      <c r="BF404" s="41">
        <f t="shared" si="329"/>
        <v>5.4459917132380839E-2</v>
      </c>
      <c r="BG404" s="41">
        <f t="shared" si="330"/>
        <v>-2.4054777879581813E-2</v>
      </c>
      <c r="BH404" s="41"/>
      <c r="BI404" s="41">
        <f t="shared" si="331"/>
        <v>3.543949472463454E-3</v>
      </c>
      <c r="BJ404" s="41">
        <f t="shared" si="332"/>
        <v>7.1006925563887238E-3</v>
      </c>
      <c r="BK404" s="41">
        <f t="shared" si="333"/>
        <v>-9.1946823017629471E-3</v>
      </c>
      <c r="BL404" s="41">
        <f t="shared" si="334"/>
        <v>-1.8494660069513846E-2</v>
      </c>
      <c r="BM404" s="41">
        <f t="shared" si="335"/>
        <v>3.6943515191684276E-2</v>
      </c>
      <c r="BN404" s="41">
        <f t="shared" si="336"/>
        <v>3.8833838862648339E-3</v>
      </c>
      <c r="BO404" s="41">
        <f t="shared" si="337"/>
        <v>1.600034134644112E-2</v>
      </c>
      <c r="BP404" s="41">
        <f t="shared" si="338"/>
        <v>-8.3683061660876305E-3</v>
      </c>
      <c r="BQ404" s="41">
        <f t="shared" si="339"/>
        <v>-9.9962389477053475E-3</v>
      </c>
      <c r="BR404" s="41">
        <f t="shared" si="340"/>
        <v>-1.9207274613425784E-3</v>
      </c>
      <c r="BS404" s="41">
        <f t="shared" si="341"/>
        <v>9.866182921053979E-3</v>
      </c>
      <c r="BT404" s="41">
        <f t="shared" si="342"/>
        <v>-3.5730191043437963E-2</v>
      </c>
      <c r="BU404" s="41">
        <f t="shared" si="343"/>
        <v>-6.4656105945749359E-2</v>
      </c>
      <c r="BV404" s="41">
        <f t="shared" si="344"/>
        <v>2.5677062958099493E-2</v>
      </c>
      <c r="BW404" s="41">
        <f t="shared" si="345"/>
        <v>7.3779361073285626E-3</v>
      </c>
      <c r="BX404" s="41"/>
      <c r="BY404" s="41"/>
      <c r="BZ404" s="41">
        <f t="shared" si="346"/>
        <v>3.4786399241472553E-2</v>
      </c>
      <c r="CA404" s="41">
        <f t="shared" si="347"/>
        <v>1.9593848938847139E-3</v>
      </c>
      <c r="CB404" s="41">
        <f t="shared" si="348"/>
        <v>4.8357936695792893E-3</v>
      </c>
      <c r="CC404" s="41">
        <f t="shared" si="349"/>
        <v>-7.1621677940405335E-3</v>
      </c>
      <c r="CD404" s="41">
        <f t="shared" si="350"/>
        <v>-7.5931693972619545E-3</v>
      </c>
      <c r="CE404" s="41">
        <f t="shared" si="351"/>
        <v>2.7389577637481266E-3</v>
      </c>
      <c r="CF404" s="41">
        <f t="shared" si="352"/>
        <v>5.937513369974807E-3</v>
      </c>
      <c r="CG404" s="41">
        <f t="shared" si="327"/>
        <v>-6.9324367756447907E-3</v>
      </c>
      <c r="CH404" s="41">
        <f t="shared" si="353"/>
        <v>9.792940693873136E-3</v>
      </c>
      <c r="CI404" s="41">
        <f t="shared" si="354"/>
        <v>2.1382806657412692E-3</v>
      </c>
      <c r="CJ404" s="41">
        <f t="shared" si="355"/>
        <v>3.9447782910165463E-3</v>
      </c>
      <c r="CK404" s="41">
        <f t="shared" si="356"/>
        <v>-1.0101052258073855E-2</v>
      </c>
      <c r="CL404" s="41">
        <f t="shared" si="357"/>
        <v>1.4976917532195183E-2</v>
      </c>
      <c r="CM404" s="41">
        <f t="shared" si="358"/>
        <v>1.3984338058011745E-2</v>
      </c>
      <c r="CN404" s="41">
        <f t="shared" si="328"/>
        <v>0</v>
      </c>
      <c r="CO404" s="41">
        <f t="shared" si="359"/>
        <v>1.7745790321264654E-3</v>
      </c>
      <c r="CP404" s="41">
        <f t="shared" si="360"/>
        <v>0</v>
      </c>
      <c r="CQ404" s="41">
        <f t="shared" si="361"/>
        <v>3.0384464282022966E-4</v>
      </c>
      <c r="CR404" s="41">
        <f t="shared" si="362"/>
        <v>-7.7821404420549628E-3</v>
      </c>
      <c r="CS404" s="41">
        <f t="shared" si="363"/>
        <v>9.1917921333950544E-3</v>
      </c>
      <c r="CT404" s="41">
        <f t="shared" si="364"/>
        <v>-2.8381292538224911E-2</v>
      </c>
      <c r="CU404" s="41">
        <f t="shared" si="365"/>
        <v>0</v>
      </c>
      <c r="CV404" s="41">
        <f t="shared" si="366"/>
        <v>-1.076436658715843E-2</v>
      </c>
      <c r="CW404" s="41">
        <f t="shared" si="367"/>
        <v>1.404231527523866E-2</v>
      </c>
      <c r="CX404" s="41">
        <f t="shared" si="368"/>
        <v>4.6727012332854461E-3</v>
      </c>
      <c r="CY404" s="41">
        <f t="shared" si="369"/>
        <v>5.9142607089500195E-3</v>
      </c>
      <c r="CZ404" s="41">
        <f t="shared" si="370"/>
        <v>2.5818753543204436E-2</v>
      </c>
      <c r="DA404" s="41">
        <f t="shared" si="371"/>
        <v>-1.2203237053355144E-2</v>
      </c>
      <c r="DB404" s="41">
        <f t="shared" si="372"/>
        <v>7.5913941212283672E-3</v>
      </c>
      <c r="DC404" s="41">
        <f t="shared" si="373"/>
        <v>1.1842243656322818E-2</v>
      </c>
      <c r="DD404" s="41">
        <f t="shared" si="374"/>
        <v>1.8959530181657955E-2</v>
      </c>
      <c r="DE404" s="41">
        <f t="shared" si="375"/>
        <v>9.6849820860288066E-2</v>
      </c>
      <c r="DF404" s="41">
        <f t="shared" si="376"/>
        <v>-4.1666987514908738E-3</v>
      </c>
      <c r="DG404" s="41">
        <f t="shared" si="377"/>
        <v>9.5835267571750832E-3</v>
      </c>
      <c r="DH404" s="41"/>
    </row>
    <row r="405" spans="1:112">
      <c r="A405" s="43">
        <v>42437</v>
      </c>
      <c r="B405" s="34">
        <v>5.18</v>
      </c>
      <c r="C405" s="34">
        <v>7.2587590000000004</v>
      </c>
      <c r="D405" s="34"/>
      <c r="E405" s="34">
        <v>16.530000999999999</v>
      </c>
      <c r="F405" s="34">
        <v>170.39999399999999</v>
      </c>
      <c r="G405" s="34">
        <v>53.387318</v>
      </c>
      <c r="H405" s="34">
        <v>11.12054</v>
      </c>
      <c r="I405" s="34">
        <v>11.6</v>
      </c>
      <c r="J405" s="34">
        <v>270.23571800000002</v>
      </c>
      <c r="K405" s="34">
        <v>0.58899999999999997</v>
      </c>
      <c r="L405" s="34">
        <v>87.010002</v>
      </c>
      <c r="M405" s="34">
        <v>26</v>
      </c>
      <c r="N405" s="34">
        <v>39.133965000000003</v>
      </c>
      <c r="O405" s="34">
        <v>7.07</v>
      </c>
      <c r="P405" s="34">
        <v>29.74</v>
      </c>
      <c r="Q405" s="34">
        <v>10.93</v>
      </c>
      <c r="R405" s="34">
        <v>45.169998</v>
      </c>
      <c r="S405" s="34">
        <v>66.301682</v>
      </c>
      <c r="T405" s="34"/>
      <c r="U405" s="34"/>
      <c r="V405" s="34">
        <v>5.2916889999999999</v>
      </c>
      <c r="W405" s="34">
        <v>35.650002000000001</v>
      </c>
      <c r="X405" s="34">
        <v>34.479999999999997</v>
      </c>
      <c r="Y405" s="34">
        <v>10.909953</v>
      </c>
      <c r="Z405" s="34">
        <v>33.649231</v>
      </c>
      <c r="AA405" s="34">
        <v>80.731093999999999</v>
      </c>
      <c r="AB405" s="34">
        <v>38.387996999999999</v>
      </c>
      <c r="AC405" s="34">
        <v>11.5</v>
      </c>
      <c r="AD405" s="34">
        <v>52.459999000000003</v>
      </c>
      <c r="AE405" s="34">
        <v>26.165576999999999</v>
      </c>
      <c r="AF405" s="34">
        <v>5.04</v>
      </c>
      <c r="AG405" s="34">
        <v>138.25</v>
      </c>
      <c r="AH405" s="34">
        <v>36.228451</v>
      </c>
      <c r="AI405" s="34">
        <v>65.138733000000002</v>
      </c>
      <c r="AJ405" s="34">
        <v>10.01413</v>
      </c>
      <c r="AK405" s="34">
        <v>23.08</v>
      </c>
      <c r="AL405" s="34">
        <v>0.77</v>
      </c>
      <c r="AM405" s="34">
        <v>30.209547000000001</v>
      </c>
      <c r="AN405" s="34">
        <v>13.5</v>
      </c>
      <c r="AO405" s="34">
        <v>62.619999</v>
      </c>
      <c r="AP405" s="34">
        <v>6.54</v>
      </c>
      <c r="AQ405" s="34">
        <v>13.31</v>
      </c>
      <c r="AR405" s="34">
        <v>4.57</v>
      </c>
      <c r="AS405" s="34">
        <v>49.474072</v>
      </c>
      <c r="AT405" s="34">
        <v>12.249033000000001</v>
      </c>
      <c r="AU405" s="34">
        <v>20.100000000000001</v>
      </c>
      <c r="AV405" s="34">
        <v>16.987826999999999</v>
      </c>
      <c r="AW405" s="34">
        <v>25.873692999999999</v>
      </c>
      <c r="AX405" s="34">
        <v>17.02</v>
      </c>
      <c r="AY405" s="34">
        <v>15.4</v>
      </c>
      <c r="AZ405" s="34">
        <v>57.84</v>
      </c>
      <c r="BA405" s="34">
        <v>38.700001</v>
      </c>
      <c r="BB405" s="34">
        <v>28.693231999999998</v>
      </c>
      <c r="BC405" s="34">
        <v>26.290946999999999</v>
      </c>
      <c r="BD405" s="34"/>
      <c r="BE405" s="38"/>
      <c r="BF405" s="41">
        <f t="shared" si="329"/>
        <v>-8.8618835943699931E-2</v>
      </c>
      <c r="BG405" s="41">
        <f t="shared" si="330"/>
        <v>-3.2068480603467696E-2</v>
      </c>
      <c r="BH405" s="41"/>
      <c r="BI405" s="41">
        <f t="shared" si="331"/>
        <v>-2.5680599072492483E-2</v>
      </c>
      <c r="BJ405" s="41">
        <f t="shared" si="332"/>
        <v>4.7058204487863834E-3</v>
      </c>
      <c r="BK405" s="41">
        <f t="shared" si="333"/>
        <v>-1.7950113794843032E-2</v>
      </c>
      <c r="BL405" s="41">
        <f t="shared" si="334"/>
        <v>-6.2415974573314876E-3</v>
      </c>
      <c r="BM405" s="41">
        <f t="shared" si="335"/>
        <v>1.7256259674696358E-3</v>
      </c>
      <c r="BN405" s="41">
        <f t="shared" si="336"/>
        <v>0</v>
      </c>
      <c r="BO405" s="41">
        <f t="shared" si="337"/>
        <v>-6.7293635733991775E-2</v>
      </c>
      <c r="BP405" s="41">
        <f t="shared" si="338"/>
        <v>-1.1995300052023533E-2</v>
      </c>
      <c r="BQ405" s="41">
        <f t="shared" si="339"/>
        <v>4.6261070286593309E-3</v>
      </c>
      <c r="BR405" s="41">
        <f t="shared" si="340"/>
        <v>-2.1652596893698677E-3</v>
      </c>
      <c r="BS405" s="41">
        <f t="shared" si="341"/>
        <v>-8.4507545177231243E-3</v>
      </c>
      <c r="BT405" s="41">
        <f t="shared" si="342"/>
        <v>2.0381174582040609E-2</v>
      </c>
      <c r="BU405" s="41">
        <f t="shared" si="343"/>
        <v>2.7831109834590445E-2</v>
      </c>
      <c r="BV405" s="41">
        <f t="shared" si="344"/>
        <v>4.4374823696739819E-3</v>
      </c>
      <c r="BW405" s="41">
        <f t="shared" si="345"/>
        <v>-1.0658739522064645E-2</v>
      </c>
      <c r="BX405" s="41"/>
      <c r="BY405" s="41"/>
      <c r="BZ405" s="41">
        <f t="shared" si="346"/>
        <v>-3.3017914717529191E-2</v>
      </c>
      <c r="CA405" s="41">
        <f t="shared" si="347"/>
        <v>-3.0806914156151265E-3</v>
      </c>
      <c r="CB405" s="41">
        <f t="shared" si="348"/>
        <v>-2.1802412026173838E-2</v>
      </c>
      <c r="CC405" s="41">
        <f t="shared" si="349"/>
        <v>8.9820731848020048E-4</v>
      </c>
      <c r="CD405" s="41">
        <f t="shared" si="350"/>
        <v>1.6629503416511367E-2</v>
      </c>
      <c r="CE405" s="41">
        <f t="shared" si="351"/>
        <v>-2.2820281645595003E-3</v>
      </c>
      <c r="CF405" s="41">
        <f t="shared" si="352"/>
        <v>-6.1857111988523486E-3</v>
      </c>
      <c r="CG405" s="41">
        <f t="shared" si="327"/>
        <v>1.6386740114772525E-2</v>
      </c>
      <c r="CH405" s="41">
        <f t="shared" si="353"/>
        <v>-1.7010464971412828E-2</v>
      </c>
      <c r="CI405" s="41">
        <f t="shared" si="354"/>
        <v>-9.6585524859870171E-3</v>
      </c>
      <c r="CJ405" s="41">
        <f t="shared" si="355"/>
        <v>-7.9051795071132611E-3</v>
      </c>
      <c r="CK405" s="41">
        <f t="shared" si="356"/>
        <v>2.5347903385054488E-3</v>
      </c>
      <c r="CL405" s="41">
        <f t="shared" si="357"/>
        <v>-8.8576130724169165E-3</v>
      </c>
      <c r="CM405" s="41">
        <f t="shared" si="358"/>
        <v>-1.8639053153743351E-2</v>
      </c>
      <c r="CN405" s="41">
        <f t="shared" si="328"/>
        <v>0</v>
      </c>
      <c r="CO405" s="41">
        <f t="shared" si="359"/>
        <v>2.2788059336282571E-2</v>
      </c>
      <c r="CP405" s="41">
        <f t="shared" si="360"/>
        <v>0</v>
      </c>
      <c r="CQ405" s="41">
        <f t="shared" si="361"/>
        <v>-3.9567362946103133E-3</v>
      </c>
      <c r="CR405" s="41">
        <f t="shared" si="362"/>
        <v>5.3244514518812285E-2</v>
      </c>
      <c r="CS405" s="41">
        <f t="shared" si="363"/>
        <v>-1.2221404591795468E-2</v>
      </c>
      <c r="CT405" s="41">
        <f t="shared" si="364"/>
        <v>-9.1324835632724741E-3</v>
      </c>
      <c r="CU405" s="41">
        <f t="shared" si="365"/>
        <v>9.0566656777971381E-3</v>
      </c>
      <c r="CV405" s="41">
        <f t="shared" si="366"/>
        <v>-1.0881500187534062E-2</v>
      </c>
      <c r="CW405" s="41">
        <f t="shared" si="367"/>
        <v>-5.9940176992659116E-3</v>
      </c>
      <c r="CX405" s="41">
        <f t="shared" si="368"/>
        <v>6.968856001319774E-3</v>
      </c>
      <c r="CY405" s="41">
        <f t="shared" si="369"/>
        <v>-1.2361096823573975E-2</v>
      </c>
      <c r="CZ405" s="41">
        <f t="shared" si="370"/>
        <v>-1.5301085653336996E-2</v>
      </c>
      <c r="DA405" s="41">
        <f t="shared" si="371"/>
        <v>-2.0565362094316305E-2</v>
      </c>
      <c r="DB405" s="41">
        <f t="shared" si="372"/>
        <v>-9.9387544228846277E-3</v>
      </c>
      <c r="DC405" s="41">
        <f t="shared" si="373"/>
        <v>7.1684894786127173E-3</v>
      </c>
      <c r="DD405" s="41">
        <f t="shared" si="374"/>
        <v>-1.2542042251181639E-2</v>
      </c>
      <c r="DE405" s="41">
        <f t="shared" si="375"/>
        <v>-2.4251372646688561E-2</v>
      </c>
      <c r="DF405" s="41">
        <f t="shared" si="376"/>
        <v>4.5131121993659271E-3</v>
      </c>
      <c r="DG405" s="41">
        <f t="shared" si="377"/>
        <v>-1.4684385610196143E-3</v>
      </c>
      <c r="DH405" s="41"/>
    </row>
    <row r="406" spans="1:112">
      <c r="A406" s="43">
        <v>42438</v>
      </c>
      <c r="B406" s="34">
        <v>5.12</v>
      </c>
      <c r="C406" s="34">
        <v>6.9613800000000001</v>
      </c>
      <c r="D406" s="34"/>
      <c r="E406" s="34">
        <v>15.22</v>
      </c>
      <c r="F406" s="34">
        <v>172.800003</v>
      </c>
      <c r="G406" s="34">
        <v>53.591869000000003</v>
      </c>
      <c r="H406" s="34">
        <v>10.90171</v>
      </c>
      <c r="I406" s="34">
        <v>11.05</v>
      </c>
      <c r="J406" s="34">
        <v>263.95117199999999</v>
      </c>
      <c r="K406" s="34">
        <v>0.56399999999999995</v>
      </c>
      <c r="L406" s="34">
        <v>88.720000999999996</v>
      </c>
      <c r="M406" s="34">
        <v>26.09</v>
      </c>
      <c r="N406" s="34">
        <v>39.020859000000002</v>
      </c>
      <c r="O406" s="34">
        <v>7.01</v>
      </c>
      <c r="P406" s="34">
        <v>29.57</v>
      </c>
      <c r="Q406" s="34">
        <v>11.19</v>
      </c>
      <c r="R406" s="34">
        <v>45.689999</v>
      </c>
      <c r="S406" s="34">
        <v>66.074332999999996</v>
      </c>
      <c r="T406" s="34"/>
      <c r="U406" s="34"/>
      <c r="V406" s="34">
        <v>5.3384359999999997</v>
      </c>
      <c r="W406" s="34">
        <v>36</v>
      </c>
      <c r="X406" s="34">
        <v>35.159999999999997</v>
      </c>
      <c r="Y406" s="34">
        <v>10.812018</v>
      </c>
      <c r="Z406" s="34">
        <v>32.993397000000002</v>
      </c>
      <c r="AA406" s="34">
        <v>80.015495000000001</v>
      </c>
      <c r="AB406" s="34">
        <v>38.359413000000004</v>
      </c>
      <c r="AC406" s="34">
        <v>11.42</v>
      </c>
      <c r="AD406" s="34">
        <v>50.43</v>
      </c>
      <c r="AE406" s="34">
        <v>26.052710999999999</v>
      </c>
      <c r="AF406" s="34">
        <v>5.03</v>
      </c>
      <c r="AG406" s="34">
        <v>136.15000900000001</v>
      </c>
      <c r="AH406" s="34">
        <v>35.924557</v>
      </c>
      <c r="AI406" s="34">
        <v>65.011268999999999</v>
      </c>
      <c r="AJ406" s="34">
        <v>10.01413</v>
      </c>
      <c r="AK406" s="34">
        <v>23.700001</v>
      </c>
      <c r="AL406" s="34">
        <v>0.88800000000000001</v>
      </c>
      <c r="AM406" s="34">
        <v>29.693612999999999</v>
      </c>
      <c r="AN406" s="34">
        <v>13.099999</v>
      </c>
      <c r="AO406" s="34">
        <v>62.799999</v>
      </c>
      <c r="AP406" s="34">
        <v>6.52</v>
      </c>
      <c r="AQ406" s="34">
        <v>13.51</v>
      </c>
      <c r="AR406" s="34">
        <v>4.55</v>
      </c>
      <c r="AS406" s="34">
        <v>49.821083000000002</v>
      </c>
      <c r="AT406" s="34">
        <v>12.15452</v>
      </c>
      <c r="AU406" s="34">
        <v>19.899999999999999</v>
      </c>
      <c r="AV406" s="34">
        <v>16.931702000000001</v>
      </c>
      <c r="AW406" s="34">
        <v>25.634758000000001</v>
      </c>
      <c r="AX406" s="34">
        <v>16.809999000000001</v>
      </c>
      <c r="AY406" s="34">
        <v>14.92</v>
      </c>
      <c r="AZ406" s="34">
        <v>57.099997999999999</v>
      </c>
      <c r="BA406" s="34">
        <v>38.279998999999997</v>
      </c>
      <c r="BB406" s="34">
        <v>28.623659</v>
      </c>
      <c r="BC406" s="34">
        <v>25.991530999999998</v>
      </c>
      <c r="BD406" s="34"/>
      <c r="BE406" s="38"/>
      <c r="BF406" s="41">
        <f t="shared" si="329"/>
        <v>-1.165061721997525E-2</v>
      </c>
      <c r="BG406" s="41">
        <f t="shared" si="330"/>
        <v>-4.183114703191744E-2</v>
      </c>
      <c r="BH406" s="41"/>
      <c r="BI406" s="41">
        <f t="shared" si="331"/>
        <v>-8.2566619895458812E-2</v>
      </c>
      <c r="BJ406" s="41">
        <f t="shared" si="332"/>
        <v>1.3986294547119235E-2</v>
      </c>
      <c r="BK406" s="41">
        <f t="shared" si="333"/>
        <v>3.8241316842152302E-3</v>
      </c>
      <c r="BL406" s="41">
        <f t="shared" si="334"/>
        <v>-1.9874191129913496E-2</v>
      </c>
      <c r="BM406" s="41">
        <f t="shared" si="335"/>
        <v>-4.8574670148557035E-2</v>
      </c>
      <c r="BN406" s="41">
        <f t="shared" si="336"/>
        <v>-2.3530476264634056E-2</v>
      </c>
      <c r="BO406" s="41">
        <f t="shared" si="337"/>
        <v>-4.337193215352788E-2</v>
      </c>
      <c r="BP406" s="41">
        <f t="shared" si="338"/>
        <v>1.9462276749730788E-2</v>
      </c>
      <c r="BQ406" s="41">
        <f t="shared" si="339"/>
        <v>3.4555611271549617E-3</v>
      </c>
      <c r="BR406" s="41">
        <f t="shared" si="340"/>
        <v>-2.8944106882816695E-3</v>
      </c>
      <c r="BS406" s="41">
        <f t="shared" si="341"/>
        <v>-8.5227788619827369E-3</v>
      </c>
      <c r="BT406" s="41">
        <f t="shared" si="342"/>
        <v>-5.7326071676230767E-3</v>
      </c>
      <c r="BU406" s="41">
        <f t="shared" si="343"/>
        <v>2.3509220135386751E-2</v>
      </c>
      <c r="BV406" s="41">
        <f t="shared" si="344"/>
        <v>1.1446328299216008E-2</v>
      </c>
      <c r="BW406" s="41">
        <f t="shared" si="345"/>
        <v>-3.4349005525235979E-3</v>
      </c>
      <c r="BX406" s="41"/>
      <c r="BY406" s="41"/>
      <c r="BZ406" s="41">
        <f t="shared" si="346"/>
        <v>8.7952496039275518E-3</v>
      </c>
      <c r="CA406" s="41">
        <f t="shared" si="347"/>
        <v>9.7697354948249465E-3</v>
      </c>
      <c r="CB406" s="41">
        <f t="shared" si="348"/>
        <v>1.9529627021483878E-2</v>
      </c>
      <c r="CC406" s="41">
        <f t="shared" si="349"/>
        <v>-9.0171986316791193E-3</v>
      </c>
      <c r="CD406" s="41">
        <f t="shared" si="350"/>
        <v>-1.9682752395598621E-2</v>
      </c>
      <c r="CE406" s="41">
        <f t="shared" si="351"/>
        <v>-8.9035012402121274E-3</v>
      </c>
      <c r="CF406" s="41">
        <f t="shared" si="352"/>
        <v>-7.4488510613336613E-4</v>
      </c>
      <c r="CG406" s="41">
        <f t="shared" si="327"/>
        <v>-1.2048338516174368E-2</v>
      </c>
      <c r="CH406" s="41">
        <f t="shared" si="353"/>
        <v>-3.9464719287951019E-2</v>
      </c>
      <c r="CI406" s="41">
        <f t="shared" si="354"/>
        <v>-4.3228600585926841E-3</v>
      </c>
      <c r="CJ406" s="41">
        <f t="shared" si="355"/>
        <v>-1.9860979716294028E-3</v>
      </c>
      <c r="CK406" s="41">
        <f t="shared" si="356"/>
        <v>-1.5306355179115383E-2</v>
      </c>
      <c r="CL406" s="41">
        <f t="shared" si="357"/>
        <v>-8.4236487263329388E-3</v>
      </c>
      <c r="CM406" s="41">
        <f t="shared" si="358"/>
        <v>-1.9587251447358051E-3</v>
      </c>
      <c r="CN406" s="41">
        <f t="shared" si="328"/>
        <v>3.1113375383920693E-3</v>
      </c>
      <c r="CO406" s="41">
        <f t="shared" si="359"/>
        <v>2.6508648695278726E-2</v>
      </c>
      <c r="CP406" s="41">
        <f t="shared" si="360"/>
        <v>0.14258122814444049</v>
      </c>
      <c r="CQ406" s="41">
        <f t="shared" si="361"/>
        <v>-1.7226028074469404E-2</v>
      </c>
      <c r="CR406" s="41">
        <f t="shared" si="362"/>
        <v>-3.0077531573158633E-2</v>
      </c>
      <c r="CS406" s="41">
        <f t="shared" si="363"/>
        <v>2.8703576216654466E-3</v>
      </c>
      <c r="CT406" s="41">
        <f t="shared" si="364"/>
        <v>-3.0627895305457668E-3</v>
      </c>
      <c r="CU406" s="41">
        <f t="shared" si="365"/>
        <v>1.4914519565087075E-2</v>
      </c>
      <c r="CV406" s="41">
        <f t="shared" si="366"/>
        <v>-4.3859719432544405E-3</v>
      </c>
      <c r="CW406" s="41">
        <f t="shared" si="367"/>
        <v>6.9895134907274978E-3</v>
      </c>
      <c r="CX406" s="41">
        <f t="shared" si="368"/>
        <v>-7.7458780329004136E-3</v>
      </c>
      <c r="CY406" s="41">
        <f t="shared" si="369"/>
        <v>-1.0000083334583534E-2</v>
      </c>
      <c r="CZ406" s="41">
        <f t="shared" si="370"/>
        <v>-3.3093060473273418E-3</v>
      </c>
      <c r="DA406" s="41">
        <f t="shared" si="371"/>
        <v>-9.2775732598070638E-3</v>
      </c>
      <c r="DB406" s="41">
        <f t="shared" si="372"/>
        <v>-1.2415235213105256E-2</v>
      </c>
      <c r="DC406" s="41">
        <f t="shared" si="373"/>
        <v>-3.1664914643968693E-2</v>
      </c>
      <c r="DD406" s="41">
        <f t="shared" si="374"/>
        <v>-1.2876496214815052E-2</v>
      </c>
      <c r="DE406" s="41">
        <f t="shared" si="375"/>
        <v>-1.0912085414077934E-2</v>
      </c>
      <c r="DF406" s="41">
        <f t="shared" si="376"/>
        <v>-2.4276625251463011E-3</v>
      </c>
      <c r="DG406" s="41">
        <f t="shared" si="377"/>
        <v>-1.1453905203451924E-2</v>
      </c>
      <c r="DH406" s="41"/>
    </row>
    <row r="407" spans="1:112">
      <c r="A407" s="43">
        <v>42439</v>
      </c>
      <c r="B407" s="34">
        <v>5.07</v>
      </c>
      <c r="C407" s="34">
        <v>7.1303450000000002</v>
      </c>
      <c r="D407" s="34"/>
      <c r="E407" s="34">
        <v>15.56</v>
      </c>
      <c r="F407" s="34">
        <v>179.60000600000001</v>
      </c>
      <c r="G407" s="34">
        <v>45.270434999999999</v>
      </c>
      <c r="H407" s="34">
        <v>10.832082</v>
      </c>
      <c r="I407" s="34">
        <v>10.9</v>
      </c>
      <c r="J407" s="34">
        <v>261.85632299999997</v>
      </c>
      <c r="K407" s="34">
        <v>0.56799999999999995</v>
      </c>
      <c r="L407" s="34">
        <v>88.760002</v>
      </c>
      <c r="M407" s="34">
        <v>26.18</v>
      </c>
      <c r="N407" s="34">
        <v>38.785224999999997</v>
      </c>
      <c r="O407" s="34">
        <v>7.12</v>
      </c>
      <c r="P407" s="34">
        <v>30.219999000000001</v>
      </c>
      <c r="Q407" s="34">
        <v>9.84</v>
      </c>
      <c r="R407" s="34">
        <v>44.970001000000003</v>
      </c>
      <c r="S407" s="34">
        <v>65.979598999999993</v>
      </c>
      <c r="T407" s="34"/>
      <c r="U407" s="34"/>
      <c r="V407" s="34">
        <v>5.4225779999999997</v>
      </c>
      <c r="W407" s="34">
        <v>36.32</v>
      </c>
      <c r="X407" s="34">
        <v>35.939999</v>
      </c>
      <c r="Y407" s="34">
        <v>10.694495999999999</v>
      </c>
      <c r="Z407" s="34">
        <v>33.186782999999998</v>
      </c>
      <c r="AA407" s="34">
        <v>80.207297999999994</v>
      </c>
      <c r="AB407" s="34">
        <v>38.321303999999998</v>
      </c>
      <c r="AC407" s="34">
        <v>11.59</v>
      </c>
      <c r="AD407" s="34">
        <v>50.849997999999999</v>
      </c>
      <c r="AE407" s="34">
        <v>26.137360000000001</v>
      </c>
      <c r="AF407" s="34">
        <v>4.95</v>
      </c>
      <c r="AG407" s="34">
        <v>128.449997</v>
      </c>
      <c r="AH407" s="34">
        <v>35.933768999999998</v>
      </c>
      <c r="AI407" s="34">
        <v>65.374038999999996</v>
      </c>
      <c r="AJ407" s="34">
        <v>10.011340000000001</v>
      </c>
      <c r="AK407" s="34">
        <v>24.18</v>
      </c>
      <c r="AL407" s="34">
        <v>0.72299999999999998</v>
      </c>
      <c r="AM407" s="34">
        <v>29.850241</v>
      </c>
      <c r="AN407" s="34">
        <v>12.6</v>
      </c>
      <c r="AO407" s="34">
        <v>63.459999000000003</v>
      </c>
      <c r="AP407" s="34">
        <v>6.48</v>
      </c>
      <c r="AQ407" s="34">
        <v>13.98</v>
      </c>
      <c r="AR407" s="34">
        <v>4.5999999999999996</v>
      </c>
      <c r="AS407" s="34">
        <v>49.424495999999998</v>
      </c>
      <c r="AT407" s="34">
        <v>12.145068</v>
      </c>
      <c r="AU407" s="34">
        <v>19.84</v>
      </c>
      <c r="AV407" s="34">
        <v>16.782029999999999</v>
      </c>
      <c r="AW407" s="34">
        <v>25.651819</v>
      </c>
      <c r="AX407" s="34">
        <v>16.91</v>
      </c>
      <c r="AY407" s="34">
        <v>8.3000000000000007</v>
      </c>
      <c r="AZ407" s="34">
        <v>57.259998000000003</v>
      </c>
      <c r="BA407" s="34">
        <v>37.840000000000003</v>
      </c>
      <c r="BB407" s="34">
        <v>28.196294999999999</v>
      </c>
      <c r="BC407" s="34">
        <v>25.798359000000001</v>
      </c>
      <c r="BD407" s="34"/>
      <c r="BE407" s="38"/>
      <c r="BF407" s="41">
        <f t="shared" si="329"/>
        <v>-9.813621448324622E-3</v>
      </c>
      <c r="BG407" s="41">
        <f t="shared" si="330"/>
        <v>2.3981889798024625E-2</v>
      </c>
      <c r="BH407" s="41"/>
      <c r="BI407" s="41">
        <f t="shared" si="331"/>
        <v>2.2093166316705676E-2</v>
      </c>
      <c r="BJ407" s="41">
        <f t="shared" si="332"/>
        <v>3.8597315544604945E-2</v>
      </c>
      <c r="BK407" s="41">
        <f t="shared" si="333"/>
        <v>-0.1687431883940011</v>
      </c>
      <c r="BL407" s="41">
        <f t="shared" si="334"/>
        <v>-6.4073713608002953E-3</v>
      </c>
      <c r="BM407" s="41">
        <f t="shared" si="335"/>
        <v>-1.366763872866387E-2</v>
      </c>
      <c r="BN407" s="41">
        <f t="shared" si="336"/>
        <v>-7.9681636480669667E-3</v>
      </c>
      <c r="BO407" s="41">
        <f t="shared" si="337"/>
        <v>7.0671672230923528E-3</v>
      </c>
      <c r="BP407" s="41">
        <f t="shared" si="338"/>
        <v>4.5076628353821706E-4</v>
      </c>
      <c r="BQ407" s="41">
        <f t="shared" si="339"/>
        <v>3.4436613331167943E-3</v>
      </c>
      <c r="BR407" s="41">
        <f t="shared" si="340"/>
        <v>-6.0569741664509126E-3</v>
      </c>
      <c r="BS407" s="41">
        <f t="shared" si="341"/>
        <v>1.5570024377385659E-2</v>
      </c>
      <c r="BT407" s="41">
        <f t="shared" si="342"/>
        <v>2.1743589889538756E-2</v>
      </c>
      <c r="BU407" s="41">
        <f t="shared" si="343"/>
        <v>-0.12856481125967179</v>
      </c>
      <c r="BV407" s="41">
        <f t="shared" si="344"/>
        <v>-1.5883810668889831E-2</v>
      </c>
      <c r="BW407" s="41">
        <f t="shared" si="345"/>
        <v>-1.434777667226411E-3</v>
      </c>
      <c r="BX407" s="41"/>
      <c r="BY407" s="41"/>
      <c r="BZ407" s="41">
        <f t="shared" si="346"/>
        <v>1.5638621946318758E-2</v>
      </c>
      <c r="CA407" s="41">
        <f t="shared" si="347"/>
        <v>8.8496152769826E-3</v>
      </c>
      <c r="CB407" s="41">
        <f t="shared" si="348"/>
        <v>2.1941780714285111E-2</v>
      </c>
      <c r="CC407" s="41">
        <f t="shared" si="349"/>
        <v>-1.0929076630410511E-2</v>
      </c>
      <c r="CD407" s="41">
        <f t="shared" si="350"/>
        <v>5.8442437124698685E-3</v>
      </c>
      <c r="CE407" s="41">
        <f t="shared" si="351"/>
        <v>2.3942048198017244E-3</v>
      </c>
      <c r="CF407" s="41">
        <f t="shared" si="352"/>
        <v>-9.9396574858690414E-4</v>
      </c>
      <c r="CG407" s="41">
        <f t="shared" si="327"/>
        <v>1.2903404835907782E-2</v>
      </c>
      <c r="CH407" s="41">
        <f t="shared" si="353"/>
        <v>8.2938470745674824E-3</v>
      </c>
      <c r="CI407" s="41">
        <f t="shared" si="354"/>
        <v>3.2438765690984061E-3</v>
      </c>
      <c r="CJ407" s="41">
        <f t="shared" si="355"/>
        <v>-1.6032407531048884E-2</v>
      </c>
      <c r="CK407" s="41">
        <f t="shared" si="356"/>
        <v>-5.8217585022827617E-2</v>
      </c>
      <c r="CL407" s="41">
        <f t="shared" si="357"/>
        <v>2.5639339414782895E-4</v>
      </c>
      <c r="CM407" s="41">
        <f t="shared" si="358"/>
        <v>5.564598368550288E-3</v>
      </c>
      <c r="CN407" s="41">
        <f t="shared" si="328"/>
        <v>-3.6614672718676966E-3</v>
      </c>
      <c r="CO407" s="41">
        <f t="shared" si="359"/>
        <v>2.0050754851469118E-2</v>
      </c>
      <c r="CP407" s="41">
        <f t="shared" si="360"/>
        <v>-0.20556252083340543</v>
      </c>
      <c r="CQ407" s="41">
        <f t="shared" si="361"/>
        <v>5.2609413309335738E-3</v>
      </c>
      <c r="CR407" s="41">
        <f t="shared" si="362"/>
        <v>-3.8915339913792826E-2</v>
      </c>
      <c r="CS407" s="41">
        <f t="shared" si="363"/>
        <v>1.045471284650578E-2</v>
      </c>
      <c r="CT407" s="41">
        <f t="shared" si="364"/>
        <v>-6.1538655743781116E-3</v>
      </c>
      <c r="CU407" s="41">
        <f t="shared" si="365"/>
        <v>3.4197584833556678E-2</v>
      </c>
      <c r="CV407" s="41">
        <f t="shared" si="366"/>
        <v>1.092907053219023E-2</v>
      </c>
      <c r="CW407" s="41">
        <f t="shared" si="367"/>
        <v>-7.9920761193903941E-3</v>
      </c>
      <c r="CX407" s="41">
        <f t="shared" si="368"/>
        <v>-7.7795561609583753E-4</v>
      </c>
      <c r="CY407" s="41">
        <f t="shared" si="369"/>
        <v>-3.0196298737199456E-3</v>
      </c>
      <c r="CZ407" s="41">
        <f t="shared" si="370"/>
        <v>-8.8790516169071423E-3</v>
      </c>
      <c r="DA407" s="41">
        <f t="shared" si="371"/>
        <v>6.6532030902895255E-4</v>
      </c>
      <c r="DB407" s="41">
        <f t="shared" si="372"/>
        <v>5.93127497836618E-3</v>
      </c>
      <c r="DC407" s="41">
        <f t="shared" si="373"/>
        <v>-0.58644707997306245</v>
      </c>
      <c r="DD407" s="41">
        <f t="shared" si="374"/>
        <v>2.7981831058774441E-3</v>
      </c>
      <c r="DE407" s="41">
        <f t="shared" si="375"/>
        <v>-1.1560796277773532E-2</v>
      </c>
      <c r="DF407" s="41">
        <f t="shared" si="376"/>
        <v>-1.5043027281624266E-2</v>
      </c>
      <c r="DG407" s="41">
        <f t="shared" si="377"/>
        <v>-7.4598689369138717E-3</v>
      </c>
      <c r="DH407" s="41"/>
    </row>
    <row r="408" spans="1:112">
      <c r="A408" s="43">
        <v>42440</v>
      </c>
      <c r="B408" s="34">
        <v>5.18</v>
      </c>
      <c r="C408" s="34">
        <v>7.2519980000000004</v>
      </c>
      <c r="D408" s="34"/>
      <c r="E408" s="34">
        <v>16.07</v>
      </c>
      <c r="F408" s="34">
        <v>167.199997</v>
      </c>
      <c r="G408" s="34">
        <v>45.103081000000003</v>
      </c>
      <c r="H408" s="34">
        <v>10.712719999999999</v>
      </c>
      <c r="I408" s="34">
        <v>11.16</v>
      </c>
      <c r="J408" s="34">
        <v>268.14086900000001</v>
      </c>
      <c r="K408" s="34">
        <v>0.58099999999999996</v>
      </c>
      <c r="L408" s="34">
        <v>88.900002000000001</v>
      </c>
      <c r="M408" s="34">
        <v>26.440000999999999</v>
      </c>
      <c r="N408" s="34">
        <v>38.568446999999999</v>
      </c>
      <c r="O408" s="34">
        <v>7.08</v>
      </c>
      <c r="P408" s="34">
        <v>30.65</v>
      </c>
      <c r="Q408" s="34">
        <v>9.86</v>
      </c>
      <c r="R408" s="34">
        <v>44.259998000000003</v>
      </c>
      <c r="S408" s="34">
        <v>65.979598999999993</v>
      </c>
      <c r="T408" s="34"/>
      <c r="U408" s="34"/>
      <c r="V408" s="34">
        <v>5.4132300000000004</v>
      </c>
      <c r="W408" s="34">
        <v>35.770000000000003</v>
      </c>
      <c r="X408" s="34">
        <v>35.770000000000003</v>
      </c>
      <c r="Y408" s="34">
        <v>10.782639</v>
      </c>
      <c r="Z408" s="34">
        <v>33.867840000000001</v>
      </c>
      <c r="AA408" s="34">
        <v>80.118767000000005</v>
      </c>
      <c r="AB408" s="34">
        <v>38.226025</v>
      </c>
      <c r="AC408" s="34">
        <v>11.4</v>
      </c>
      <c r="AD408" s="34">
        <v>51.130001</v>
      </c>
      <c r="AE408" s="34">
        <v>26.184388999999999</v>
      </c>
      <c r="AF408" s="34">
        <v>5.0599999999999996</v>
      </c>
      <c r="AG408" s="34">
        <v>130.199997</v>
      </c>
      <c r="AH408" s="34">
        <v>35.519362999999998</v>
      </c>
      <c r="AI408" s="34">
        <v>63.462223000000002</v>
      </c>
      <c r="AJ408" s="34">
        <v>10.011340000000001</v>
      </c>
      <c r="AK408" s="34">
        <v>23.129999000000002</v>
      </c>
      <c r="AL408" s="34">
        <v>0.79</v>
      </c>
      <c r="AM408" s="34">
        <v>29.675187999999999</v>
      </c>
      <c r="AN408" s="34">
        <v>13.099999</v>
      </c>
      <c r="AO408" s="34">
        <v>62.93</v>
      </c>
      <c r="AP408" s="34">
        <v>6.47</v>
      </c>
      <c r="AQ408" s="34">
        <v>13.34</v>
      </c>
      <c r="AR408" s="34">
        <v>4.55</v>
      </c>
      <c r="AS408" s="34">
        <v>49.424495999999998</v>
      </c>
      <c r="AT408" s="34">
        <v>12.201775</v>
      </c>
      <c r="AU408" s="34">
        <v>19.399999999999999</v>
      </c>
      <c r="AV408" s="34">
        <v>16.155277000000002</v>
      </c>
      <c r="AW408" s="34">
        <v>25.634758000000001</v>
      </c>
      <c r="AX408" s="34">
        <v>16.969999000000001</v>
      </c>
      <c r="AY408" s="34">
        <v>7.62</v>
      </c>
      <c r="AZ408" s="34">
        <v>57.57</v>
      </c>
      <c r="BA408" s="34">
        <v>38.619999</v>
      </c>
      <c r="BB408" s="34">
        <v>28.096907000000002</v>
      </c>
      <c r="BC408" s="34">
        <v>25.750063000000001</v>
      </c>
      <c r="BD408" s="34"/>
      <c r="BE408" s="38"/>
      <c r="BF408" s="41">
        <f t="shared" si="329"/>
        <v>2.1464238668299787E-2</v>
      </c>
      <c r="BG408" s="41">
        <f t="shared" si="330"/>
        <v>1.6917396754215698E-2</v>
      </c>
      <c r="BH408" s="41"/>
      <c r="BI408" s="41">
        <f t="shared" si="331"/>
        <v>3.2250660999175583E-2</v>
      </c>
      <c r="BJ408" s="41">
        <f t="shared" si="332"/>
        <v>-7.1541506567653776E-2</v>
      </c>
      <c r="BK408" s="41">
        <f t="shared" si="333"/>
        <v>-3.7036113831370029E-3</v>
      </c>
      <c r="BL408" s="41">
        <f t="shared" si="334"/>
        <v>-1.1080465834599354E-2</v>
      </c>
      <c r="BM408" s="41">
        <f t="shared" si="335"/>
        <v>2.357316771806681E-2</v>
      </c>
      <c r="BN408" s="41">
        <f t="shared" si="336"/>
        <v>2.3716505165905306E-2</v>
      </c>
      <c r="BO408" s="41">
        <f t="shared" si="337"/>
        <v>2.2629338130759902E-2</v>
      </c>
      <c r="BP408" s="41">
        <f t="shared" si="338"/>
        <v>1.576044419981224E-3</v>
      </c>
      <c r="BQ408" s="41">
        <f t="shared" si="339"/>
        <v>9.8822923232135176E-3</v>
      </c>
      <c r="BR408" s="41">
        <f t="shared" si="340"/>
        <v>-5.6048681825540984E-3</v>
      </c>
      <c r="BS408" s="41">
        <f t="shared" si="341"/>
        <v>-5.6338177182560199E-3</v>
      </c>
      <c r="BT408" s="41">
        <f t="shared" si="342"/>
        <v>1.4128738628295768E-2</v>
      </c>
      <c r="BU408" s="41">
        <f t="shared" si="343"/>
        <v>2.0304575503819213E-3</v>
      </c>
      <c r="BV408" s="41">
        <f t="shared" si="344"/>
        <v>-1.5914333584288377E-2</v>
      </c>
      <c r="BW408" s="41">
        <f t="shared" si="345"/>
        <v>0</v>
      </c>
      <c r="BX408" s="41"/>
      <c r="BY408" s="41"/>
      <c r="BZ408" s="41">
        <f t="shared" si="346"/>
        <v>-1.7253909111459922E-3</v>
      </c>
      <c r="CA408" s="41">
        <f t="shared" si="347"/>
        <v>-1.5259000462166081E-2</v>
      </c>
      <c r="CB408" s="41">
        <f t="shared" si="348"/>
        <v>-4.7413002603348331E-3</v>
      </c>
      <c r="CC408" s="41">
        <f t="shared" si="349"/>
        <v>8.2081241164790285E-3</v>
      </c>
      <c r="CD408" s="41">
        <f t="shared" si="350"/>
        <v>2.0314197296413403E-2</v>
      </c>
      <c r="CE408" s="41">
        <f t="shared" si="351"/>
        <v>-1.1043869753581022E-3</v>
      </c>
      <c r="CF408" s="41">
        <f t="shared" si="352"/>
        <v>-2.4894153839164048E-3</v>
      </c>
      <c r="CG408" s="41">
        <f t="shared" si="327"/>
        <v>8.5433580591575775E-4</v>
      </c>
      <c r="CH408" s="41">
        <f t="shared" si="353"/>
        <v>5.4913454866956438E-3</v>
      </c>
      <c r="CI408" s="41">
        <f t="shared" si="354"/>
        <v>1.7976850378295535E-3</v>
      </c>
      <c r="CJ408" s="41">
        <f t="shared" si="355"/>
        <v>2.1978906718775167E-2</v>
      </c>
      <c r="CK408" s="41">
        <f t="shared" si="356"/>
        <v>1.3532006532492832E-2</v>
      </c>
      <c r="CL408" s="41">
        <f t="shared" si="357"/>
        <v>-1.1599509632952892E-2</v>
      </c>
      <c r="CM408" s="41">
        <f t="shared" si="358"/>
        <v>-2.9680406986612989E-2</v>
      </c>
      <c r="CN408" s="41">
        <f t="shared" si="328"/>
        <v>0</v>
      </c>
      <c r="CO408" s="41">
        <f t="shared" si="359"/>
        <v>-4.4395412177195059E-2</v>
      </c>
      <c r="CP408" s="41">
        <f t="shared" si="360"/>
        <v>8.8623723302302601E-2</v>
      </c>
      <c r="CQ408" s="41">
        <f t="shared" si="361"/>
        <v>-5.8816377331243992E-3</v>
      </c>
      <c r="CR408" s="41">
        <f t="shared" si="362"/>
        <v>3.8915339913792819E-2</v>
      </c>
      <c r="CS408" s="41">
        <f t="shared" si="363"/>
        <v>-8.3867728582494687E-3</v>
      </c>
      <c r="CT408" s="41">
        <f t="shared" si="364"/>
        <v>-1.5444018513742473E-3</v>
      </c>
      <c r="CU408" s="41">
        <f t="shared" si="365"/>
        <v>-4.686069631818654E-2</v>
      </c>
      <c r="CV408" s="41">
        <f t="shared" si="366"/>
        <v>-1.0929070532190206E-2</v>
      </c>
      <c r="CW408" s="41">
        <f t="shared" si="367"/>
        <v>0</v>
      </c>
      <c r="CX408" s="41">
        <f t="shared" si="368"/>
        <v>4.6582715091831916E-3</v>
      </c>
      <c r="CY408" s="41">
        <f t="shared" si="369"/>
        <v>-2.2427035787444323E-2</v>
      </c>
      <c r="CZ408" s="41">
        <f t="shared" si="370"/>
        <v>-3.8061925552113837E-2</v>
      </c>
      <c r="DA408" s="41">
        <f t="shared" si="371"/>
        <v>-6.6532030902891461E-4</v>
      </c>
      <c r="DB408" s="41">
        <f t="shared" si="372"/>
        <v>3.5418574081252708E-3</v>
      </c>
      <c r="DC408" s="41">
        <f t="shared" si="373"/>
        <v>-8.5479145103997428E-2</v>
      </c>
      <c r="DD408" s="41">
        <f t="shared" si="374"/>
        <v>5.3993339461465778E-3</v>
      </c>
      <c r="DE408" s="41">
        <f t="shared" si="375"/>
        <v>2.040350692337084E-2</v>
      </c>
      <c r="DF408" s="41">
        <f t="shared" si="376"/>
        <v>-3.5310872267982369E-3</v>
      </c>
      <c r="DG408" s="41">
        <f t="shared" si="377"/>
        <v>-1.873811544853351E-3</v>
      </c>
      <c r="DH408" s="41"/>
    </row>
    <row r="409" spans="1:112">
      <c r="A409" s="43">
        <v>42443</v>
      </c>
      <c r="B409" s="34">
        <v>5.28</v>
      </c>
      <c r="C409" s="34">
        <v>7.1573779999999996</v>
      </c>
      <c r="D409" s="34"/>
      <c r="E409" s="34">
        <v>15.71</v>
      </c>
      <c r="F409" s="34">
        <v>175.60000600000001</v>
      </c>
      <c r="G409" s="34">
        <v>45.130974000000002</v>
      </c>
      <c r="H409" s="34">
        <v>10.742559999999999</v>
      </c>
      <c r="I409" s="34">
        <v>11.43</v>
      </c>
      <c r="J409" s="34">
        <v>273.37799100000001</v>
      </c>
      <c r="K409" s="34">
        <v>0.56000000000000005</v>
      </c>
      <c r="L409" s="34">
        <v>86.699996999999996</v>
      </c>
      <c r="M409" s="34">
        <v>26.66</v>
      </c>
      <c r="N409" s="34">
        <v>39.199939999999998</v>
      </c>
      <c r="O409" s="34">
        <v>7.15</v>
      </c>
      <c r="P409" s="34">
        <v>31.459999</v>
      </c>
      <c r="Q409" s="34">
        <v>9.75</v>
      </c>
      <c r="R409" s="34">
        <v>44.18</v>
      </c>
      <c r="S409" s="34">
        <v>66.794265999999993</v>
      </c>
      <c r="T409" s="34"/>
      <c r="U409" s="34"/>
      <c r="V409" s="34">
        <v>5.4506269999999999</v>
      </c>
      <c r="W409" s="34">
        <v>35.689999</v>
      </c>
      <c r="X409" s="34">
        <v>36.32</v>
      </c>
      <c r="Y409" s="34">
        <v>10.772843999999999</v>
      </c>
      <c r="Z409" s="34">
        <v>34.38073</v>
      </c>
      <c r="AA409" s="34">
        <v>81.564751000000001</v>
      </c>
      <c r="AB409" s="34">
        <v>38.283188000000003</v>
      </c>
      <c r="AC409" s="34">
        <v>11.58</v>
      </c>
      <c r="AD409" s="34">
        <v>50.790000999999997</v>
      </c>
      <c r="AE409" s="34">
        <v>26.419523000000002</v>
      </c>
      <c r="AF409" s="34">
        <v>4.99</v>
      </c>
      <c r="AG409" s="34">
        <v>130.199997</v>
      </c>
      <c r="AH409" s="34">
        <v>35.482517000000001</v>
      </c>
      <c r="AI409" s="34">
        <v>63.668101999999998</v>
      </c>
      <c r="AJ409" s="34">
        <v>10.006696</v>
      </c>
      <c r="AK409" s="34">
        <v>23.32</v>
      </c>
      <c r="AL409" s="34">
        <v>0.81</v>
      </c>
      <c r="AM409" s="34">
        <v>29.665977000000002</v>
      </c>
      <c r="AN409" s="34">
        <v>12.4</v>
      </c>
      <c r="AO409" s="34">
        <v>62.369999</v>
      </c>
      <c r="AP409" s="34">
        <v>6.41</v>
      </c>
      <c r="AQ409" s="34">
        <v>13.4</v>
      </c>
      <c r="AR409" s="34">
        <v>4.54</v>
      </c>
      <c r="AS409" s="34">
        <v>49.424495999999998</v>
      </c>
      <c r="AT409" s="34">
        <v>12.456963999999999</v>
      </c>
      <c r="AU409" s="34">
        <v>19.120000999999998</v>
      </c>
      <c r="AV409" s="34">
        <v>16.117857000000001</v>
      </c>
      <c r="AW409" s="34">
        <v>26.394241000000001</v>
      </c>
      <c r="AX409" s="34">
        <v>17.32</v>
      </c>
      <c r="AY409" s="34">
        <v>5.37</v>
      </c>
      <c r="AZ409" s="34">
        <v>58.91</v>
      </c>
      <c r="BA409" s="34">
        <v>38.82</v>
      </c>
      <c r="BB409" s="34">
        <v>28.206227999999999</v>
      </c>
      <c r="BC409" s="34">
        <v>25.943235000000001</v>
      </c>
      <c r="BD409" s="34"/>
      <c r="BE409" s="38"/>
      <c r="BF409" s="41">
        <f t="shared" si="329"/>
        <v>1.9121041446778595E-2</v>
      </c>
      <c r="BG409" s="41">
        <f t="shared" si="330"/>
        <v>-1.313330431934407E-2</v>
      </c>
      <c r="BH409" s="41"/>
      <c r="BI409" s="41">
        <f t="shared" si="331"/>
        <v>-2.2656727481891417E-2</v>
      </c>
      <c r="BJ409" s="41">
        <f t="shared" si="332"/>
        <v>4.901803266156337E-2</v>
      </c>
      <c r="BK409" s="41">
        <f t="shared" si="333"/>
        <v>6.1823667103139916E-4</v>
      </c>
      <c r="BL409" s="41">
        <f t="shared" si="334"/>
        <v>2.7816014743318081E-3</v>
      </c>
      <c r="BM409" s="41">
        <f t="shared" si="335"/>
        <v>2.3905520853554386E-2</v>
      </c>
      <c r="BN409" s="41">
        <f t="shared" si="336"/>
        <v>1.9342946939669863E-2</v>
      </c>
      <c r="BO409" s="41">
        <f t="shared" si="337"/>
        <v>-3.6813973122716198E-2</v>
      </c>
      <c r="BP409" s="41">
        <f t="shared" si="338"/>
        <v>-2.5058315832627142E-2</v>
      </c>
      <c r="BQ409" s="41">
        <f t="shared" si="339"/>
        <v>8.2862619455953048E-3</v>
      </c>
      <c r="BR409" s="41">
        <f t="shared" si="340"/>
        <v>1.6240709227738095E-2</v>
      </c>
      <c r="BS409" s="41">
        <f t="shared" si="341"/>
        <v>9.8384490002879407E-3</v>
      </c>
      <c r="BT409" s="41">
        <f t="shared" si="342"/>
        <v>2.6084203461515576E-2</v>
      </c>
      <c r="BU409" s="41">
        <f t="shared" si="343"/>
        <v>-1.1218883604788177E-2</v>
      </c>
      <c r="BV409" s="41">
        <f t="shared" si="344"/>
        <v>-1.8090914434032625E-3</v>
      </c>
      <c r="BW409" s="41">
        <f t="shared" si="345"/>
        <v>1.2271650352232877E-2</v>
      </c>
      <c r="BX409" s="41"/>
      <c r="BY409" s="41"/>
      <c r="BZ409" s="41">
        <f t="shared" si="346"/>
        <v>6.8846907161629525E-3</v>
      </c>
      <c r="CA409" s="41">
        <f t="shared" si="347"/>
        <v>-2.2390437879108633E-3</v>
      </c>
      <c r="CB409" s="41">
        <f t="shared" si="348"/>
        <v>1.5259000462166055E-2</v>
      </c>
      <c r="CC409" s="41">
        <f t="shared" si="349"/>
        <v>-9.088175546037346E-4</v>
      </c>
      <c r="CD409" s="41">
        <f t="shared" si="350"/>
        <v>1.5030341459024429E-2</v>
      </c>
      <c r="CE409" s="41">
        <f t="shared" si="351"/>
        <v>1.7887074340291756E-2</v>
      </c>
      <c r="CF409" s="41">
        <f t="shared" si="352"/>
        <v>1.4942778364861276E-3</v>
      </c>
      <c r="CG409" s="41">
        <f t="shared" si="327"/>
        <v>-1.3757740641823418E-2</v>
      </c>
      <c r="CH409" s="41">
        <f t="shared" si="353"/>
        <v>-6.6719241478286374E-3</v>
      </c>
      <c r="CI409" s="41">
        <f t="shared" si="354"/>
        <v>8.9398509376515806E-3</v>
      </c>
      <c r="CJ409" s="41">
        <f t="shared" si="355"/>
        <v>-1.3930573535946797E-2</v>
      </c>
      <c r="CK409" s="41">
        <f t="shared" si="356"/>
        <v>0</v>
      </c>
      <c r="CL409" s="41">
        <f t="shared" si="357"/>
        <v>-1.0378881040213851E-3</v>
      </c>
      <c r="CM409" s="41">
        <f t="shared" si="358"/>
        <v>3.2388681453792939E-3</v>
      </c>
      <c r="CN409" s="41">
        <f t="shared" si="328"/>
        <v>-5.5013626441778661E-4</v>
      </c>
      <c r="CO409" s="41">
        <f t="shared" si="359"/>
        <v>8.1809284728400818E-3</v>
      </c>
      <c r="CP409" s="41">
        <f t="shared" si="360"/>
        <v>2.5001302205417186E-2</v>
      </c>
      <c r="CQ409" s="41">
        <f t="shared" si="361"/>
        <v>-3.104421719381907E-4</v>
      </c>
      <c r="CR409" s="41">
        <f t="shared" si="362"/>
        <v>-5.4915681260233953E-2</v>
      </c>
      <c r="CS409" s="41">
        <f t="shared" si="363"/>
        <v>-8.938623034160452E-3</v>
      </c>
      <c r="CT409" s="41">
        <f t="shared" si="364"/>
        <v>-9.316837580230438E-3</v>
      </c>
      <c r="CU409" s="41">
        <f t="shared" si="365"/>
        <v>4.4876664693879768E-3</v>
      </c>
      <c r="CV409" s="41">
        <f t="shared" si="366"/>
        <v>-2.2002209096024235E-3</v>
      </c>
      <c r="CW409" s="41">
        <f t="shared" si="367"/>
        <v>0</v>
      </c>
      <c r="CX409" s="41">
        <f t="shared" si="368"/>
        <v>2.0698390998797656E-2</v>
      </c>
      <c r="CY409" s="41">
        <f t="shared" si="369"/>
        <v>-1.4538106144773348E-2</v>
      </c>
      <c r="CZ409" s="41">
        <f t="shared" si="370"/>
        <v>-2.3189577293014261E-3</v>
      </c>
      <c r="DA409" s="41">
        <f t="shared" si="371"/>
        <v>2.9196677443373051E-2</v>
      </c>
      <c r="DB409" s="41">
        <f t="shared" si="372"/>
        <v>2.0414882815674995E-2</v>
      </c>
      <c r="DC409" s="41">
        <f t="shared" si="373"/>
        <v>-0.34994846117778161</v>
      </c>
      <c r="DD409" s="41">
        <f t="shared" si="374"/>
        <v>2.3009256845877714E-2</v>
      </c>
      <c r="DE409" s="41">
        <f t="shared" si="375"/>
        <v>5.1653266338156497E-3</v>
      </c>
      <c r="DF409" s="41">
        <f t="shared" si="376"/>
        <v>3.8833055168449536E-3</v>
      </c>
      <c r="DG409" s="41">
        <f t="shared" si="377"/>
        <v>7.4738082750909034E-3</v>
      </c>
      <c r="DH409" s="41"/>
    </row>
    <row r="410" spans="1:112">
      <c r="A410" s="43">
        <v>42444</v>
      </c>
      <c r="B410" s="34">
        <v>4.87</v>
      </c>
      <c r="C410" s="34">
        <v>7.4006889999999999</v>
      </c>
      <c r="D410" s="34"/>
      <c r="E410" s="34">
        <v>15.25</v>
      </c>
      <c r="F410" s="34">
        <v>172.800003</v>
      </c>
      <c r="G410" s="34">
        <v>40.742466</v>
      </c>
      <c r="H410" s="34">
        <v>10.762454</v>
      </c>
      <c r="I410" s="34">
        <v>11.76</v>
      </c>
      <c r="J410" s="34">
        <v>275.47283900000002</v>
      </c>
      <c r="K410" s="34">
        <v>0.5</v>
      </c>
      <c r="L410" s="34">
        <v>85.68</v>
      </c>
      <c r="M410" s="34">
        <v>26.4</v>
      </c>
      <c r="N410" s="34">
        <v>39.049132999999998</v>
      </c>
      <c r="O410" s="34">
        <v>7.19</v>
      </c>
      <c r="P410" s="34">
        <v>31.559999000000001</v>
      </c>
      <c r="Q410" s="34">
        <v>9.64</v>
      </c>
      <c r="R410" s="34">
        <v>43</v>
      </c>
      <c r="S410" s="34">
        <v>66.566917000000004</v>
      </c>
      <c r="T410" s="34"/>
      <c r="U410" s="34"/>
      <c r="V410" s="34">
        <v>5.0766559999999998</v>
      </c>
      <c r="W410" s="34">
        <v>34.540000999999997</v>
      </c>
      <c r="X410" s="34">
        <v>37.659999999999997</v>
      </c>
      <c r="Y410" s="34">
        <v>10.919746999999999</v>
      </c>
      <c r="Z410" s="34">
        <v>35.221535000000003</v>
      </c>
      <c r="AA410" s="34">
        <v>81.321297000000001</v>
      </c>
      <c r="AB410" s="34">
        <v>38.416580000000003</v>
      </c>
      <c r="AC410" s="34">
        <v>11.63</v>
      </c>
      <c r="AD410" s="34">
        <v>48.740001999999997</v>
      </c>
      <c r="AE410" s="34">
        <v>26.015094999999999</v>
      </c>
      <c r="AF410" s="34">
        <v>4.95</v>
      </c>
      <c r="AG410" s="34">
        <v>124.25</v>
      </c>
      <c r="AH410" s="34">
        <v>34.377440999999997</v>
      </c>
      <c r="AI410" s="34">
        <v>61.089618999999999</v>
      </c>
      <c r="AJ410" s="34">
        <v>10.016914999999999</v>
      </c>
      <c r="AK410" s="34">
        <v>23.969999000000001</v>
      </c>
      <c r="AL410" s="34">
        <v>0.76</v>
      </c>
      <c r="AM410" s="34">
        <v>29.232963999999999</v>
      </c>
      <c r="AN410" s="34">
        <v>13.8</v>
      </c>
      <c r="AO410" s="34">
        <v>61.669998</v>
      </c>
      <c r="AP410" s="34">
        <v>6.04</v>
      </c>
      <c r="AQ410" s="34">
        <v>13.52</v>
      </c>
      <c r="AR410" s="34">
        <v>4.49</v>
      </c>
      <c r="AS410" s="34">
        <v>49.672362999999997</v>
      </c>
      <c r="AT410" s="34">
        <v>12.419157999999999</v>
      </c>
      <c r="AU410" s="34">
        <v>19.850000000000001</v>
      </c>
      <c r="AV410" s="34">
        <v>16.922348</v>
      </c>
      <c r="AW410" s="34">
        <v>25.762758000000002</v>
      </c>
      <c r="AX410" s="34">
        <v>17.959999</v>
      </c>
      <c r="AY410" s="34">
        <v>5.39</v>
      </c>
      <c r="AZ410" s="34">
        <v>57.52</v>
      </c>
      <c r="BA410" s="34">
        <v>39.830002</v>
      </c>
      <c r="BB410" s="34">
        <v>28.156535999999999</v>
      </c>
      <c r="BC410" s="34">
        <v>25.431324</v>
      </c>
      <c r="BD410" s="34"/>
      <c r="BE410" s="38"/>
      <c r="BF410" s="41">
        <f t="shared" si="329"/>
        <v>-8.083216062367167E-2</v>
      </c>
      <c r="BG410" s="41">
        <f t="shared" si="330"/>
        <v>3.3429391196708846E-2</v>
      </c>
      <c r="BH410" s="41"/>
      <c r="BI410" s="41">
        <f t="shared" si="331"/>
        <v>-2.9717949214109217E-2</v>
      </c>
      <c r="BJ410" s="41">
        <f t="shared" si="332"/>
        <v>-1.6073841638514476E-2</v>
      </c>
      <c r="BK410" s="41">
        <f t="shared" si="333"/>
        <v>-0.10229785654394678</v>
      </c>
      <c r="BL410" s="41">
        <f t="shared" si="334"/>
        <v>1.8501737013517474E-3</v>
      </c>
      <c r="BM410" s="41">
        <f t="shared" si="335"/>
        <v>2.8462464663761667E-2</v>
      </c>
      <c r="BN410" s="41">
        <f t="shared" si="336"/>
        <v>7.6336157589035345E-3</v>
      </c>
      <c r="BO410" s="41">
        <f t="shared" si="337"/>
        <v>-0.11332868530700324</v>
      </c>
      <c r="BP410" s="41">
        <f t="shared" si="338"/>
        <v>-1.1834423044925962E-2</v>
      </c>
      <c r="BQ410" s="41">
        <f t="shared" si="339"/>
        <v>-9.8003045982921668E-3</v>
      </c>
      <c r="BR410" s="41">
        <f t="shared" si="340"/>
        <v>-3.8545424485179345E-3</v>
      </c>
      <c r="BS410" s="41">
        <f t="shared" si="341"/>
        <v>5.5788150270389336E-3</v>
      </c>
      <c r="BT410" s="41">
        <f t="shared" si="342"/>
        <v>3.1735984482592293E-3</v>
      </c>
      <c r="BU410" s="41">
        <f t="shared" si="343"/>
        <v>-1.1346176387301454E-2</v>
      </c>
      <c r="BV410" s="41">
        <f t="shared" si="344"/>
        <v>-2.7072082298408649E-2</v>
      </c>
      <c r="BW410" s="41">
        <f t="shared" si="345"/>
        <v>-3.4095261473767323E-3</v>
      </c>
      <c r="BX410" s="41"/>
      <c r="BY410" s="41"/>
      <c r="BZ410" s="41">
        <f t="shared" si="346"/>
        <v>-7.1077870808908136E-2</v>
      </c>
      <c r="CA410" s="41">
        <f t="shared" si="347"/>
        <v>-3.2752407812543884E-2</v>
      </c>
      <c r="CB410" s="41">
        <f t="shared" si="348"/>
        <v>3.622996949591379E-2</v>
      </c>
      <c r="CC410" s="41">
        <f t="shared" si="349"/>
        <v>1.3544278389046304E-2</v>
      </c>
      <c r="CD410" s="41">
        <f t="shared" si="350"/>
        <v>2.4161452305268578E-2</v>
      </c>
      <c r="CE410" s="41">
        <f t="shared" si="351"/>
        <v>-2.9892576347015543E-3</v>
      </c>
      <c r="CF410" s="41">
        <f t="shared" si="352"/>
        <v>3.4782930370048856E-3</v>
      </c>
      <c r="CG410" s="41">
        <f t="shared" si="327"/>
        <v>6.9025295627705855E-3</v>
      </c>
      <c r="CH410" s="41">
        <f t="shared" si="353"/>
        <v>-4.1199415270950952E-2</v>
      </c>
      <c r="CI410" s="41">
        <f t="shared" si="354"/>
        <v>-1.5426297952050916E-2</v>
      </c>
      <c r="CJ410" s="41">
        <f t="shared" si="355"/>
        <v>-8.0483331828283718E-3</v>
      </c>
      <c r="CK410" s="41">
        <f t="shared" si="356"/>
        <v>-4.6776041756255771E-2</v>
      </c>
      <c r="CL410" s="41">
        <f t="shared" si="357"/>
        <v>-3.163953192591025E-2</v>
      </c>
      <c r="CM410" s="41">
        <f t="shared" si="358"/>
        <v>-4.1341733684738036E-2</v>
      </c>
      <c r="CN410" s="41">
        <f t="shared" si="328"/>
        <v>0</v>
      </c>
      <c r="CO410" s="41">
        <f t="shared" si="359"/>
        <v>2.7491645245185457E-2</v>
      </c>
      <c r="CP410" s="41">
        <f t="shared" si="360"/>
        <v>-6.3715814386107739E-2</v>
      </c>
      <c r="CQ410" s="41">
        <f t="shared" si="361"/>
        <v>-1.4703856952056027E-2</v>
      </c>
      <c r="CR410" s="41">
        <f t="shared" si="362"/>
        <v>0.10697211955216794</v>
      </c>
      <c r="CS410" s="41">
        <f t="shared" si="363"/>
        <v>-1.1286817931960255E-2</v>
      </c>
      <c r="CT410" s="41">
        <f t="shared" si="364"/>
        <v>-5.9455258985855144E-2</v>
      </c>
      <c r="CU410" s="41">
        <f t="shared" si="365"/>
        <v>8.9153636579523288E-3</v>
      </c>
      <c r="CV410" s="41">
        <f t="shared" si="366"/>
        <v>-1.1074310299093665E-2</v>
      </c>
      <c r="CW410" s="41">
        <f t="shared" si="367"/>
        <v>5.0025302398764232E-3</v>
      </c>
      <c r="CX410" s="41">
        <f t="shared" si="368"/>
        <v>-3.0395436319949724E-3</v>
      </c>
      <c r="CY410" s="41">
        <f t="shared" si="369"/>
        <v>3.7469047208690515E-2</v>
      </c>
      <c r="CZ410" s="41">
        <f t="shared" si="370"/>
        <v>4.8707327441427826E-2</v>
      </c>
      <c r="DA410" s="41">
        <f t="shared" si="371"/>
        <v>-2.421588169355372E-2</v>
      </c>
      <c r="DB410" s="41">
        <f t="shared" si="372"/>
        <v>3.6285104060475554E-2</v>
      </c>
      <c r="DC410" s="41">
        <f t="shared" si="373"/>
        <v>3.7174764001323521E-3</v>
      </c>
      <c r="DD410" s="41">
        <f t="shared" si="374"/>
        <v>-2.3878142120804639E-2</v>
      </c>
      <c r="DE410" s="41">
        <f t="shared" si="375"/>
        <v>2.5684869666094366E-2</v>
      </c>
      <c r="DF410" s="41">
        <f t="shared" si="376"/>
        <v>-1.763292264204648E-3</v>
      </c>
      <c r="DG410" s="41">
        <f t="shared" si="377"/>
        <v>-1.992923941430633E-2</v>
      </c>
      <c r="DH410" s="41"/>
    </row>
    <row r="411" spans="1:112">
      <c r="A411" s="43">
        <v>42445</v>
      </c>
      <c r="B411" s="34">
        <v>4.9000000000000004</v>
      </c>
      <c r="C411" s="34">
        <v>7.2519980000000004</v>
      </c>
      <c r="D411" s="34"/>
      <c r="E411" s="34">
        <v>15.04</v>
      </c>
      <c r="F411" s="34">
        <v>179.60000600000001</v>
      </c>
      <c r="G411" s="34">
        <v>39.617443000000002</v>
      </c>
      <c r="H411" s="34">
        <v>10.473996</v>
      </c>
      <c r="I411" s="34">
        <v>11.76</v>
      </c>
      <c r="J411" s="34">
        <v>275.47283900000002</v>
      </c>
      <c r="K411" s="34">
        <v>0.501</v>
      </c>
      <c r="L411" s="34">
        <v>84.760002</v>
      </c>
      <c r="M411" s="34">
        <v>25.940000999999999</v>
      </c>
      <c r="N411" s="34">
        <v>38.738098000000001</v>
      </c>
      <c r="O411" s="34">
        <v>7.18</v>
      </c>
      <c r="P411" s="34">
        <v>31.4</v>
      </c>
      <c r="Q411" s="34">
        <v>9.61</v>
      </c>
      <c r="R411" s="34">
        <v>42.43</v>
      </c>
      <c r="S411" s="34">
        <v>64.928093000000004</v>
      </c>
      <c r="T411" s="34"/>
      <c r="U411" s="34"/>
      <c r="V411" s="34">
        <v>4.9083699999999997</v>
      </c>
      <c r="W411" s="34">
        <v>34.119999</v>
      </c>
      <c r="X411" s="34">
        <v>36.459999000000003</v>
      </c>
      <c r="Y411" s="34">
        <v>10.782639</v>
      </c>
      <c r="Z411" s="34">
        <v>34.498446999999999</v>
      </c>
      <c r="AA411" s="34">
        <v>79.742523000000006</v>
      </c>
      <c r="AB411" s="34">
        <v>38.349879999999999</v>
      </c>
      <c r="AC411" s="34">
        <v>11.58</v>
      </c>
      <c r="AD411" s="34">
        <v>48.080002</v>
      </c>
      <c r="AE411" s="34">
        <v>25.80818</v>
      </c>
      <c r="AF411" s="34">
        <v>4.78</v>
      </c>
      <c r="AG411" s="34">
        <v>115.150002</v>
      </c>
      <c r="AH411" s="34">
        <v>33.898563000000003</v>
      </c>
      <c r="AI411" s="34">
        <v>58.834656000000003</v>
      </c>
      <c r="AJ411" s="34">
        <v>9.6759570000000004</v>
      </c>
      <c r="AK411" s="34">
        <v>23.77</v>
      </c>
      <c r="AL411" s="34">
        <v>0.69</v>
      </c>
      <c r="AM411" s="34">
        <v>29.103985000000002</v>
      </c>
      <c r="AN411" s="34">
        <v>12.7</v>
      </c>
      <c r="AO411" s="34">
        <v>61.93</v>
      </c>
      <c r="AP411" s="34">
        <v>6.15</v>
      </c>
      <c r="AQ411" s="34">
        <v>13.81</v>
      </c>
      <c r="AR411" s="34">
        <v>4.3</v>
      </c>
      <c r="AS411" s="34">
        <v>48.433033000000002</v>
      </c>
      <c r="AT411" s="34">
        <v>12.220677999999999</v>
      </c>
      <c r="AU411" s="34">
        <v>19.940000999999999</v>
      </c>
      <c r="AV411" s="34">
        <v>16.735256</v>
      </c>
      <c r="AW411" s="34">
        <v>25.549416999999998</v>
      </c>
      <c r="AX411" s="34">
        <v>17.510000000000002</v>
      </c>
      <c r="AY411" s="34">
        <v>5.03</v>
      </c>
      <c r="AZ411" s="34">
        <v>57.02</v>
      </c>
      <c r="BA411" s="34">
        <v>40.130001</v>
      </c>
      <c r="BB411" s="34">
        <v>27.918009000000001</v>
      </c>
      <c r="BC411" s="34">
        <v>25.07395</v>
      </c>
      <c r="BD411" s="34"/>
      <c r="BE411" s="38"/>
      <c r="BF411" s="41">
        <f t="shared" si="329"/>
        <v>6.1412680220826492E-3</v>
      </c>
      <c r="BG411" s="41">
        <f t="shared" si="330"/>
        <v>-2.029608687736472E-2</v>
      </c>
      <c r="BH411" s="41"/>
      <c r="BI411" s="41">
        <f t="shared" si="331"/>
        <v>-1.3866184531726894E-2</v>
      </c>
      <c r="BJ411" s="41">
        <f t="shared" si="332"/>
        <v>3.8597315544604945E-2</v>
      </c>
      <c r="BK411" s="41">
        <f t="shared" si="333"/>
        <v>-2.8001438082572942E-2</v>
      </c>
      <c r="BL411" s="41">
        <f t="shared" si="334"/>
        <v>-2.7167981685641624E-2</v>
      </c>
      <c r="BM411" s="41">
        <f t="shared" si="335"/>
        <v>0</v>
      </c>
      <c r="BN411" s="41">
        <f t="shared" si="336"/>
        <v>0</v>
      </c>
      <c r="BO411" s="41">
        <f t="shared" si="337"/>
        <v>1.9980026626730579E-3</v>
      </c>
      <c r="BP411" s="41">
        <f t="shared" si="338"/>
        <v>-1.0795669143359544E-2</v>
      </c>
      <c r="BQ411" s="41">
        <f t="shared" si="339"/>
        <v>-1.7577792713472266E-2</v>
      </c>
      <c r="BR411" s="41">
        <f t="shared" si="340"/>
        <v>-7.9971135019501725E-3</v>
      </c>
      <c r="BS411" s="41">
        <f t="shared" si="341"/>
        <v>-1.3917886728226083E-3</v>
      </c>
      <c r="BT411" s="41">
        <f t="shared" si="342"/>
        <v>-5.0825713777873267E-3</v>
      </c>
      <c r="BU411" s="41">
        <f t="shared" si="343"/>
        <v>-3.1168856402532226E-3</v>
      </c>
      <c r="BV411" s="41">
        <f t="shared" si="344"/>
        <v>-1.334445647932897E-2</v>
      </c>
      <c r="BW411" s="41">
        <f t="shared" si="345"/>
        <v>-2.492731638933136E-2</v>
      </c>
      <c r="BX411" s="41"/>
      <c r="BY411" s="41"/>
      <c r="BZ411" s="41">
        <f t="shared" si="346"/>
        <v>-3.3710865990272357E-2</v>
      </c>
      <c r="CA411" s="41">
        <f t="shared" si="347"/>
        <v>-1.2234408355317399E-2</v>
      </c>
      <c r="CB411" s="41">
        <f t="shared" si="348"/>
        <v>-3.23827814058072E-2</v>
      </c>
      <c r="CC411" s="41">
        <f t="shared" si="349"/>
        <v>-1.2635460834442612E-2</v>
      </c>
      <c r="CD411" s="41">
        <f t="shared" si="350"/>
        <v>-2.0743376778331248E-2</v>
      </c>
      <c r="CE411" s="41">
        <f t="shared" si="351"/>
        <v>-1.9604956185173012E-2</v>
      </c>
      <c r="CF411" s="41">
        <f t="shared" si="352"/>
        <v>-1.7377385067566607E-3</v>
      </c>
      <c r="CG411" s="41">
        <f t="shared" si="327"/>
        <v>1.0265274059594843E-2</v>
      </c>
      <c r="CH411" s="41">
        <f t="shared" si="353"/>
        <v>-1.3633757406828505E-2</v>
      </c>
      <c r="CI411" s="41">
        <f t="shared" si="354"/>
        <v>-7.985450534924431E-3</v>
      </c>
      <c r="CJ411" s="41">
        <f t="shared" si="355"/>
        <v>-3.4947030077234327E-2</v>
      </c>
      <c r="CK411" s="41">
        <f t="shared" si="356"/>
        <v>-7.6060021341394446E-2</v>
      </c>
      <c r="CL411" s="41">
        <f t="shared" si="357"/>
        <v>-1.4027940267252475E-2</v>
      </c>
      <c r="CM411" s="41">
        <f t="shared" si="358"/>
        <v>-3.7610880903339326E-2</v>
      </c>
      <c r="CN411" s="41">
        <f t="shared" si="328"/>
        <v>-3.4347757831960445E-2</v>
      </c>
      <c r="CO411" s="41">
        <f t="shared" si="359"/>
        <v>-8.3787253553744851E-3</v>
      </c>
      <c r="CP411" s="41">
        <f t="shared" si="360"/>
        <v>-9.6626835689071766E-2</v>
      </c>
      <c r="CQ411" s="41">
        <f t="shared" si="361"/>
        <v>-4.4218702681821766E-3</v>
      </c>
      <c r="CR411" s="41">
        <f t="shared" si="362"/>
        <v>-8.3066598698613561E-2</v>
      </c>
      <c r="CS411" s="41">
        <f t="shared" si="363"/>
        <v>4.2071583772479793E-3</v>
      </c>
      <c r="CT411" s="41">
        <f t="shared" si="364"/>
        <v>1.8048069871703067E-2</v>
      </c>
      <c r="CU411" s="41">
        <f t="shared" si="365"/>
        <v>2.1222896806382743E-2</v>
      </c>
      <c r="CV411" s="41">
        <f t="shared" si="366"/>
        <v>-4.323767905464633E-2</v>
      </c>
      <c r="CW411" s="41">
        <f t="shared" si="367"/>
        <v>-2.5266621050597921E-2</v>
      </c>
      <c r="CX411" s="41">
        <f t="shared" si="368"/>
        <v>-1.6110845306994286E-2</v>
      </c>
      <c r="CY411" s="41">
        <f t="shared" si="369"/>
        <v>4.5238075509428429E-3</v>
      </c>
      <c r="CZ411" s="41">
        <f t="shared" si="370"/>
        <v>-1.1117483408460447E-2</v>
      </c>
      <c r="DA411" s="41">
        <f t="shared" si="371"/>
        <v>-8.3154623370080491E-3</v>
      </c>
      <c r="DB411" s="41">
        <f t="shared" si="372"/>
        <v>-2.5374860897004147E-2</v>
      </c>
      <c r="DC411" s="41">
        <f t="shared" si="373"/>
        <v>-6.9125400809257886E-2</v>
      </c>
      <c r="DD411" s="41">
        <f t="shared" si="374"/>
        <v>-8.7306299282653137E-3</v>
      </c>
      <c r="DE411" s="41">
        <f t="shared" si="375"/>
        <v>7.503761790879776E-3</v>
      </c>
      <c r="DF411" s="41">
        <f t="shared" si="376"/>
        <v>-8.5075478965096381E-3</v>
      </c>
      <c r="DG411" s="41">
        <f t="shared" si="377"/>
        <v>-1.4152183975104985E-2</v>
      </c>
      <c r="DH411" s="41"/>
    </row>
    <row r="412" spans="1:112">
      <c r="A412" s="43">
        <v>42446</v>
      </c>
      <c r="B412" s="34">
        <v>4.99</v>
      </c>
      <c r="C412" s="34">
        <v>7.2519980000000004</v>
      </c>
      <c r="D412" s="34"/>
      <c r="E412" s="34">
        <v>14.95</v>
      </c>
      <c r="F412" s="34">
        <v>176.39999399999999</v>
      </c>
      <c r="G412" s="34">
        <v>37.302318999999997</v>
      </c>
      <c r="H412" s="34">
        <v>10.384475</v>
      </c>
      <c r="I412" s="34">
        <v>11.52</v>
      </c>
      <c r="J412" s="34">
        <v>271.28317299999998</v>
      </c>
      <c r="K412" s="34">
        <v>0.51</v>
      </c>
      <c r="L412" s="34">
        <v>85.980002999999996</v>
      </c>
      <c r="M412" s="34">
        <v>25.77</v>
      </c>
      <c r="N412" s="34">
        <v>38.408211000000001</v>
      </c>
      <c r="O412" s="34">
        <v>7.11</v>
      </c>
      <c r="P412" s="34">
        <v>31.620000999999998</v>
      </c>
      <c r="Q412" s="34">
        <v>9.8800000000000008</v>
      </c>
      <c r="R412" s="34">
        <v>43.290000999999997</v>
      </c>
      <c r="S412" s="34">
        <v>64.577583000000004</v>
      </c>
      <c r="T412" s="34"/>
      <c r="U412" s="34"/>
      <c r="V412" s="34">
        <v>5.0205609999999998</v>
      </c>
      <c r="W412" s="34">
        <v>34.099997999999999</v>
      </c>
      <c r="X412" s="34">
        <v>36.049999</v>
      </c>
      <c r="Y412" s="34">
        <v>10.880572000000001</v>
      </c>
      <c r="Z412" s="34">
        <v>34.355511</v>
      </c>
      <c r="AA412" s="34">
        <v>77.890784999999994</v>
      </c>
      <c r="AB412" s="34">
        <v>38.616672999999999</v>
      </c>
      <c r="AC412" s="34">
        <v>11.5</v>
      </c>
      <c r="AD412" s="34">
        <v>46.990001999999997</v>
      </c>
      <c r="AE412" s="34">
        <v>25.629474999999999</v>
      </c>
      <c r="AF412" s="34">
        <v>4.63</v>
      </c>
      <c r="AG412" s="34">
        <v>117.25</v>
      </c>
      <c r="AH412" s="34">
        <v>33.613083000000003</v>
      </c>
      <c r="AI412" s="34">
        <v>54.050243000000002</v>
      </c>
      <c r="AJ412" s="34">
        <v>10.070798999999999</v>
      </c>
      <c r="AK412" s="34">
        <v>24.190000999999999</v>
      </c>
      <c r="AL412" s="34">
        <v>0.79</v>
      </c>
      <c r="AM412" s="34">
        <v>28.744676999999999</v>
      </c>
      <c r="AN412" s="34">
        <v>13.099999</v>
      </c>
      <c r="AO412" s="34">
        <v>61.709999000000003</v>
      </c>
      <c r="AP412" s="34">
        <v>6.16</v>
      </c>
      <c r="AQ412" s="34">
        <v>14.46</v>
      </c>
      <c r="AR412" s="34">
        <v>4.26</v>
      </c>
      <c r="AS412" s="34">
        <v>49.821083000000002</v>
      </c>
      <c r="AT412" s="34">
        <v>12.15452</v>
      </c>
      <c r="AU412" s="34">
        <v>20.09</v>
      </c>
      <c r="AV412" s="34">
        <v>15.912058999999999</v>
      </c>
      <c r="AW412" s="34">
        <v>25.728625999999998</v>
      </c>
      <c r="AX412" s="34">
        <v>17.030000999999999</v>
      </c>
      <c r="AY412" s="34">
        <v>4.95</v>
      </c>
      <c r="AZ412" s="34">
        <v>55.549999</v>
      </c>
      <c r="BA412" s="34">
        <v>40</v>
      </c>
      <c r="BB412" s="34">
        <v>27.987579</v>
      </c>
      <c r="BC412" s="34">
        <v>24.639315</v>
      </c>
      <c r="BD412" s="34"/>
      <c r="BE412" s="38"/>
      <c r="BF412" s="41">
        <f t="shared" si="329"/>
        <v>1.820070464684637E-2</v>
      </c>
      <c r="BG412" s="41">
        <f t="shared" si="330"/>
        <v>0</v>
      </c>
      <c r="BH412" s="41"/>
      <c r="BI412" s="41">
        <f t="shared" si="331"/>
        <v>-6.0020186849983588E-3</v>
      </c>
      <c r="BJ412" s="41">
        <f t="shared" si="332"/>
        <v>-1.7978079716586198E-2</v>
      </c>
      <c r="BK412" s="41">
        <f t="shared" si="333"/>
        <v>-6.0214004776700206E-2</v>
      </c>
      <c r="BL412" s="41">
        <f t="shared" si="334"/>
        <v>-8.583711592191505E-3</v>
      </c>
      <c r="BM412" s="41">
        <f t="shared" si="335"/>
        <v>-2.0619287202735703E-2</v>
      </c>
      <c r="BN412" s="41">
        <f t="shared" si="336"/>
        <v>-1.5325841559850291E-2</v>
      </c>
      <c r="BO412" s="41">
        <f t="shared" si="337"/>
        <v>1.7804624633506686E-2</v>
      </c>
      <c r="BP412" s="41">
        <f t="shared" si="338"/>
        <v>1.4290988963836229E-2</v>
      </c>
      <c r="BQ412" s="41">
        <f t="shared" si="339"/>
        <v>-6.5751927745245006E-3</v>
      </c>
      <c r="BR412" s="41">
        <f t="shared" si="340"/>
        <v>-8.5522953718263298E-3</v>
      </c>
      <c r="BS412" s="41">
        <f t="shared" si="341"/>
        <v>-9.7971392449832696E-3</v>
      </c>
      <c r="BT412" s="41">
        <f t="shared" si="342"/>
        <v>6.9819704926711718E-3</v>
      </c>
      <c r="BU412" s="41">
        <f t="shared" si="343"/>
        <v>2.770828877757555E-2</v>
      </c>
      <c r="BV412" s="41">
        <f t="shared" si="344"/>
        <v>2.0066025339678363E-2</v>
      </c>
      <c r="BW412" s="41">
        <f t="shared" si="345"/>
        <v>-5.4130578162932185E-3</v>
      </c>
      <c r="BX412" s="41"/>
      <c r="BY412" s="41"/>
      <c r="BZ412" s="41">
        <f t="shared" si="346"/>
        <v>2.2599769317522625E-2</v>
      </c>
      <c r="CA412" s="41">
        <f t="shared" si="347"/>
        <v>-5.8636767671143371E-4</v>
      </c>
      <c r="CB412" s="41">
        <f t="shared" si="348"/>
        <v>-1.130890583149239E-2</v>
      </c>
      <c r="CC412" s="41">
        <f t="shared" si="349"/>
        <v>9.0414728595147337E-3</v>
      </c>
      <c r="CD412" s="41">
        <f t="shared" si="350"/>
        <v>-4.1518660503846224E-3</v>
      </c>
      <c r="CE412" s="41">
        <f t="shared" si="351"/>
        <v>-2.3495328587095819E-2</v>
      </c>
      <c r="CF412" s="41">
        <f t="shared" si="352"/>
        <v>6.9327274813870809E-3</v>
      </c>
      <c r="CG412" s="41">
        <f t="shared" si="327"/>
        <v>2.6869794519272291E-2</v>
      </c>
      <c r="CH412" s="41">
        <f t="shared" si="353"/>
        <v>-2.2931476147318428E-2</v>
      </c>
      <c r="CI412" s="41">
        <f t="shared" si="354"/>
        <v>-6.9484395819096835E-3</v>
      </c>
      <c r="CJ412" s="41">
        <f t="shared" si="355"/>
        <v>-3.1883678405222014E-2</v>
      </c>
      <c r="CK412" s="41">
        <f t="shared" si="356"/>
        <v>1.8072763691045015E-2</v>
      </c>
      <c r="CL412" s="41">
        <f t="shared" si="357"/>
        <v>-8.4572579250328014E-3</v>
      </c>
      <c r="CM412" s="41">
        <f t="shared" si="358"/>
        <v>-8.4817029126638202E-2</v>
      </c>
      <c r="CN412" s="41">
        <f t="shared" ref="CN412:CN423" si="378">LN(AJ452/AJ451)</f>
        <v>3.535647165842E-2</v>
      </c>
      <c r="CO412" s="41">
        <f t="shared" si="359"/>
        <v>1.7515084589228857E-2</v>
      </c>
      <c r="CP412" s="41">
        <f t="shared" si="360"/>
        <v>0.13534134786976229</v>
      </c>
      <c r="CQ412" s="41">
        <f t="shared" si="361"/>
        <v>-1.2422504107262743E-2</v>
      </c>
      <c r="CR412" s="41">
        <f t="shared" si="362"/>
        <v>3.1010160406679633E-2</v>
      </c>
      <c r="CS412" s="41">
        <f t="shared" si="363"/>
        <v>-3.558738821823209E-3</v>
      </c>
      <c r="CT412" s="41">
        <f t="shared" si="364"/>
        <v>1.6246957270019829E-3</v>
      </c>
      <c r="CU412" s="41">
        <f t="shared" si="365"/>
        <v>4.5993249309417908E-2</v>
      </c>
      <c r="CV412" s="41">
        <f t="shared" si="366"/>
        <v>-9.345862418237658E-3</v>
      </c>
      <c r="CW412" s="41">
        <f t="shared" si="367"/>
        <v>2.8256166930111959E-2</v>
      </c>
      <c r="CX412" s="41">
        <f t="shared" si="368"/>
        <v>-5.4283179528957868E-3</v>
      </c>
      <c r="CY412" s="41">
        <f t="shared" si="369"/>
        <v>7.4943641427006472E-3</v>
      </c>
      <c r="CZ412" s="41">
        <f t="shared" si="370"/>
        <v>-5.0440382389224374E-2</v>
      </c>
      <c r="DA412" s="41">
        <f t="shared" si="371"/>
        <v>6.9897257827473726E-3</v>
      </c>
      <c r="DB412" s="41">
        <f t="shared" si="372"/>
        <v>-2.7795592903259413E-2</v>
      </c>
      <c r="DC412" s="41">
        <f t="shared" si="373"/>
        <v>-1.6032407531048884E-2</v>
      </c>
      <c r="DD412" s="41">
        <f t="shared" si="374"/>
        <v>-2.6118585400687316E-2</v>
      </c>
      <c r="DE412" s="41">
        <f t="shared" si="375"/>
        <v>-3.2447550839019568E-3</v>
      </c>
      <c r="DF412" s="41">
        <f t="shared" si="376"/>
        <v>2.4888401464123614E-3</v>
      </c>
      <c r="DG412" s="41">
        <f t="shared" si="377"/>
        <v>-1.748612064016614E-2</v>
      </c>
      <c r="DH412" s="41"/>
    </row>
    <row r="413" spans="1:112">
      <c r="A413" s="43">
        <v>42447</v>
      </c>
      <c r="B413" s="34">
        <v>5.21</v>
      </c>
      <c r="C413" s="34">
        <v>7.245241</v>
      </c>
      <c r="D413" s="34"/>
      <c r="E413" s="34">
        <v>15.69</v>
      </c>
      <c r="F413" s="34">
        <v>4.6399999999999997</v>
      </c>
      <c r="G413" s="34">
        <v>37.599845999999999</v>
      </c>
      <c r="H413" s="34">
        <v>10.454103</v>
      </c>
      <c r="I413" s="34">
        <v>12.05</v>
      </c>
      <c r="J413" s="34">
        <v>270.23571800000002</v>
      </c>
      <c r="K413" s="34">
        <v>0.52</v>
      </c>
      <c r="L413" s="34">
        <v>84.739998</v>
      </c>
      <c r="M413" s="34">
        <v>26.450001</v>
      </c>
      <c r="N413" s="34">
        <v>38.738098000000001</v>
      </c>
      <c r="O413" s="34">
        <v>7.09</v>
      </c>
      <c r="P413" s="34">
        <v>32.580002</v>
      </c>
      <c r="Q413" s="34">
        <v>10.94</v>
      </c>
      <c r="R413" s="34">
        <v>42.18</v>
      </c>
      <c r="S413" s="34">
        <v>64.321808000000004</v>
      </c>
      <c r="T413" s="34"/>
      <c r="U413" s="34"/>
      <c r="V413" s="34">
        <v>4.9925129999999998</v>
      </c>
      <c r="W413" s="34">
        <v>34.270000000000003</v>
      </c>
      <c r="X413" s="34">
        <v>36.139999000000003</v>
      </c>
      <c r="Y413" s="34">
        <v>10.635735</v>
      </c>
      <c r="Z413" s="34">
        <v>34.523674</v>
      </c>
      <c r="AA413" s="34">
        <v>78.982651000000004</v>
      </c>
      <c r="AB413" s="34">
        <v>38.454689000000002</v>
      </c>
      <c r="AC413" s="34">
        <v>11.69</v>
      </c>
      <c r="AD413" s="34">
        <v>50.09</v>
      </c>
      <c r="AE413" s="34">
        <v>25.789363999999999</v>
      </c>
      <c r="AF413" s="34">
        <v>4.7</v>
      </c>
      <c r="AG413" s="34">
        <v>119</v>
      </c>
      <c r="AH413" s="34">
        <v>33.916984999999997</v>
      </c>
      <c r="AI413" s="34">
        <v>56.932651999999997</v>
      </c>
      <c r="AJ413" s="34">
        <v>10.052218</v>
      </c>
      <c r="AK413" s="34">
        <v>23.549999</v>
      </c>
      <c r="AL413" s="34">
        <v>0.71499999999999997</v>
      </c>
      <c r="AM413" s="34">
        <v>29.168475999999998</v>
      </c>
      <c r="AN413" s="34">
        <v>13.400001</v>
      </c>
      <c r="AO413" s="34">
        <v>62.5</v>
      </c>
      <c r="AP413" s="34">
        <v>6.14</v>
      </c>
      <c r="AQ413" s="34">
        <v>14.24</v>
      </c>
      <c r="AR413" s="34">
        <v>4.24</v>
      </c>
      <c r="AS413" s="34">
        <v>50.019374999999997</v>
      </c>
      <c r="AT413" s="34">
        <v>12.230129</v>
      </c>
      <c r="AU413" s="34">
        <v>21.950001</v>
      </c>
      <c r="AV413" s="34">
        <v>15.575294</v>
      </c>
      <c r="AW413" s="34">
        <v>25.924896</v>
      </c>
      <c r="AX413" s="34">
        <v>17.27</v>
      </c>
      <c r="AY413" s="34">
        <v>5.36</v>
      </c>
      <c r="AZ413" s="34">
        <v>55.779998999999997</v>
      </c>
      <c r="BA413" s="34">
        <v>40.479999999999997</v>
      </c>
      <c r="BB413" s="34">
        <v>28.086966</v>
      </c>
      <c r="BC413" s="34">
        <v>24.562045999999999</v>
      </c>
      <c r="BD413" s="34"/>
      <c r="BE413" s="38"/>
      <c r="BF413" s="41">
        <f t="shared" si="329"/>
        <v>4.3143946001848295E-2</v>
      </c>
      <c r="BG413" s="41">
        <f t="shared" si="330"/>
        <v>-9.3217756695525159E-4</v>
      </c>
      <c r="BH413" s="41"/>
      <c r="BI413" s="41">
        <f t="shared" si="331"/>
        <v>4.8312266908245846E-2</v>
      </c>
      <c r="BJ413" s="41">
        <f t="shared" si="332"/>
        <v>-3.6380397433209213</v>
      </c>
      <c r="BK413" s="41">
        <f t="shared" si="333"/>
        <v>7.9444583438138296E-3</v>
      </c>
      <c r="BL413" s="41">
        <f t="shared" si="334"/>
        <v>6.6826305631607153E-3</v>
      </c>
      <c r="BM413" s="41">
        <f t="shared" si="335"/>
        <v>4.4980004668919008E-2</v>
      </c>
      <c r="BN413" s="41">
        <f t="shared" si="336"/>
        <v>-3.8685863919276017E-3</v>
      </c>
      <c r="BO413" s="41">
        <f t="shared" si="337"/>
        <v>1.9418085857101516E-2</v>
      </c>
      <c r="BP413" s="41">
        <f t="shared" si="338"/>
        <v>-1.4527024363162151E-2</v>
      </c>
      <c r="BQ413" s="41">
        <f t="shared" si="339"/>
        <v>2.6045171447217297E-2</v>
      </c>
      <c r="BR413" s="41">
        <f t="shared" si="340"/>
        <v>8.5522953718262344E-3</v>
      </c>
      <c r="BS413" s="41">
        <f t="shared" si="341"/>
        <v>-2.8169032711134918E-3</v>
      </c>
      <c r="BT413" s="41">
        <f t="shared" si="342"/>
        <v>2.9908801154372541E-2</v>
      </c>
      <c r="BU413" s="41">
        <f t="shared" si="343"/>
        <v>0.10191328523405867</v>
      </c>
      <c r="BV413" s="41">
        <f t="shared" si="344"/>
        <v>-2.5975509503283464E-2</v>
      </c>
      <c r="BW413" s="41">
        <f t="shared" si="345"/>
        <v>-3.9686042535415347E-3</v>
      </c>
      <c r="BX413" s="41"/>
      <c r="BY413" s="41"/>
      <c r="BZ413" s="41">
        <f t="shared" si="346"/>
        <v>-5.602290237483815E-3</v>
      </c>
      <c r="CA413" s="41">
        <f t="shared" si="347"/>
        <v>4.9730102480746319E-3</v>
      </c>
      <c r="CB413" s="41">
        <f t="shared" si="348"/>
        <v>2.4934215022040067E-3</v>
      </c>
      <c r="CC413" s="41">
        <f t="shared" si="349"/>
        <v>-2.2759255886611124E-2</v>
      </c>
      <c r="CD413" s="41">
        <f t="shared" si="350"/>
        <v>4.8828491253123532E-3</v>
      </c>
      <c r="CE413" s="41">
        <f t="shared" si="351"/>
        <v>1.3920567558161496E-2</v>
      </c>
      <c r="CF413" s="41">
        <f t="shared" si="352"/>
        <v>-4.2034871139806787E-3</v>
      </c>
      <c r="CG413" s="41">
        <f t="shared" si="327"/>
        <v>-2.177640490016922E-2</v>
      </c>
      <c r="CH413" s="41">
        <f t="shared" si="353"/>
        <v>6.3886531692554732E-2</v>
      </c>
      <c r="CI413" s="41">
        <f t="shared" si="354"/>
        <v>6.2191025098168881E-3</v>
      </c>
      <c r="CJ413" s="41">
        <f t="shared" si="355"/>
        <v>1.5005640617870176E-2</v>
      </c>
      <c r="CK413" s="41">
        <f t="shared" si="356"/>
        <v>1.4815085785140682E-2</v>
      </c>
      <c r="CL413" s="41">
        <f t="shared" si="357"/>
        <v>9.0005551775487903E-3</v>
      </c>
      <c r="CM413" s="41">
        <f t="shared" si="358"/>
        <v>5.1954985489338502E-2</v>
      </c>
      <c r="CN413" s="41">
        <f t="shared" si="378"/>
        <v>0</v>
      </c>
      <c r="CO413" s="41">
        <f t="shared" si="359"/>
        <v>-2.6813587961750575E-2</v>
      </c>
      <c r="CP413" s="41">
        <f t="shared" si="360"/>
        <v>-9.9750402767059598E-2</v>
      </c>
      <c r="CQ413" s="41">
        <f t="shared" si="361"/>
        <v>1.4635934781828725E-2</v>
      </c>
      <c r="CR413" s="41">
        <f t="shared" si="362"/>
        <v>2.2642627712503329E-2</v>
      </c>
      <c r="CS413" s="41">
        <f t="shared" si="363"/>
        <v>1.2720580614209434E-2</v>
      </c>
      <c r="CT413" s="41">
        <f t="shared" si="364"/>
        <v>-3.2520353863773432E-3</v>
      </c>
      <c r="CU413" s="41">
        <f t="shared" si="365"/>
        <v>-1.5331310746788979E-2</v>
      </c>
      <c r="CV413" s="41">
        <f t="shared" si="366"/>
        <v>-4.7058910374125048E-3</v>
      </c>
      <c r="CW413" s="41">
        <f t="shared" si="367"/>
        <v>3.972182513920861E-3</v>
      </c>
      <c r="CX413" s="41">
        <f t="shared" si="368"/>
        <v>6.2013804101537047E-3</v>
      </c>
      <c r="CY413" s="41">
        <f t="shared" si="369"/>
        <v>8.8545006252422884E-2</v>
      </c>
      <c r="CZ413" s="41">
        <f t="shared" si="370"/>
        <v>-2.1391308538356531E-2</v>
      </c>
      <c r="DA413" s="41">
        <f t="shared" si="371"/>
        <v>7.599518367490587E-3</v>
      </c>
      <c r="DB413" s="41">
        <f t="shared" si="372"/>
        <v>1.3994338764086066E-2</v>
      </c>
      <c r="DC413" s="41">
        <f t="shared" si="373"/>
        <v>7.9576398502111775E-2</v>
      </c>
      <c r="DD413" s="41">
        <f t="shared" si="374"/>
        <v>4.1318661879313264E-3</v>
      </c>
      <c r="DE413" s="41">
        <f t="shared" si="375"/>
        <v>1.1928570865273812E-2</v>
      </c>
      <c r="DF413" s="41">
        <f t="shared" si="376"/>
        <v>3.5448207051057873E-3</v>
      </c>
      <c r="DG413" s="41">
        <f t="shared" si="377"/>
        <v>-3.140931956108645E-3</v>
      </c>
      <c r="DH413" s="41"/>
    </row>
    <row r="414" spans="1:112">
      <c r="A414" s="43">
        <v>42450</v>
      </c>
      <c r="B414" s="34">
        <v>5.38</v>
      </c>
      <c r="C414" s="34">
        <v>7.1573779999999996</v>
      </c>
      <c r="D414" s="34"/>
      <c r="E414" s="34">
        <v>14.97</v>
      </c>
      <c r="F414" s="34">
        <v>183.199997</v>
      </c>
      <c r="G414" s="34">
        <v>37.190750000000001</v>
      </c>
      <c r="H414" s="34">
        <v>10.175591000000001</v>
      </c>
      <c r="I414" s="34">
        <v>11.69</v>
      </c>
      <c r="J414" s="34">
        <v>262.90374800000001</v>
      </c>
      <c r="K414" s="34">
        <v>0.5</v>
      </c>
      <c r="L414" s="34">
        <v>83.360000999999997</v>
      </c>
      <c r="M414" s="34">
        <v>25.459999</v>
      </c>
      <c r="N414" s="34">
        <v>38.257404000000001</v>
      </c>
      <c r="O414" s="34">
        <v>7.06</v>
      </c>
      <c r="P414" s="34">
        <v>32.970001000000003</v>
      </c>
      <c r="Q414" s="34">
        <v>11.79</v>
      </c>
      <c r="R414" s="34">
        <v>43.5</v>
      </c>
      <c r="S414" s="34">
        <v>63.213481999999999</v>
      </c>
      <c r="T414" s="34"/>
      <c r="U414" s="34"/>
      <c r="V414" s="34">
        <v>5.0112100000000002</v>
      </c>
      <c r="W414" s="34">
        <v>34.290000999999997</v>
      </c>
      <c r="X414" s="34">
        <v>36.889999000000003</v>
      </c>
      <c r="Y414" s="34">
        <v>10.665115</v>
      </c>
      <c r="Z414" s="34">
        <v>34.136906000000003</v>
      </c>
      <c r="AA414" s="34">
        <v>77.839141999999995</v>
      </c>
      <c r="AB414" s="34">
        <v>37.682926000000002</v>
      </c>
      <c r="AC414" s="34">
        <v>11.55</v>
      </c>
      <c r="AD414" s="34">
        <v>48.310001</v>
      </c>
      <c r="AE414" s="34">
        <v>25.215638999999999</v>
      </c>
      <c r="AF414" s="34">
        <v>4.76</v>
      </c>
      <c r="AG414" s="34">
        <v>116.89999400000001</v>
      </c>
      <c r="AH414" s="34">
        <v>33.916984999999997</v>
      </c>
      <c r="AI414" s="34">
        <v>56.128726999999998</v>
      </c>
      <c r="AJ414" s="34">
        <v>9.9881150000000005</v>
      </c>
      <c r="AK414" s="34">
        <v>24.4</v>
      </c>
      <c r="AL414" s="34">
        <v>0.7</v>
      </c>
      <c r="AM414" s="34">
        <v>28.652543999999999</v>
      </c>
      <c r="AN414" s="34">
        <v>12.3</v>
      </c>
      <c r="AO414" s="34">
        <v>62.110000999999997</v>
      </c>
      <c r="AP414" s="34">
        <v>6.16</v>
      </c>
      <c r="AQ414" s="34">
        <v>14.41</v>
      </c>
      <c r="AR414" s="34">
        <v>4.1900000000000004</v>
      </c>
      <c r="AS414" s="34">
        <v>50.366390000000003</v>
      </c>
      <c r="AT414" s="34">
        <v>12.088357999999999</v>
      </c>
      <c r="AU414" s="34">
        <v>20.99</v>
      </c>
      <c r="AV414" s="34">
        <v>15.528522000000001</v>
      </c>
      <c r="AW414" s="34">
        <v>25.412883999999998</v>
      </c>
      <c r="AX414" s="34">
        <v>17.139999</v>
      </c>
      <c r="AY414" s="34">
        <v>5.45</v>
      </c>
      <c r="AZ414" s="34">
        <v>55.259998000000003</v>
      </c>
      <c r="BA414" s="34">
        <v>40.889999000000003</v>
      </c>
      <c r="BB414" s="34">
        <v>28.295680999999998</v>
      </c>
      <c r="BC414" s="34">
        <v>24.552385000000001</v>
      </c>
      <c r="BD414" s="34"/>
      <c r="BE414" s="38"/>
      <c r="BF414" s="41">
        <f t="shared" si="329"/>
        <v>3.2108518408417518E-2</v>
      </c>
      <c r="BG414" s="41">
        <f t="shared" si="330"/>
        <v>-1.2201126752388809E-2</v>
      </c>
      <c r="BH414" s="41"/>
      <c r="BI414" s="41">
        <f t="shared" si="331"/>
        <v>-4.697536831340416E-2</v>
      </c>
      <c r="BJ414" s="41">
        <f t="shared" si="332"/>
        <v>3.6758640696263201</v>
      </c>
      <c r="BK414" s="41">
        <f t="shared" si="333"/>
        <v>-1.0939880197665452E-2</v>
      </c>
      <c r="BL414" s="41">
        <f t="shared" si="334"/>
        <v>-2.7002719750200133E-2</v>
      </c>
      <c r="BM414" s="41">
        <f t="shared" si="335"/>
        <v>-3.0330884452687078E-2</v>
      </c>
      <c r="BN414" s="41">
        <f t="shared" si="336"/>
        <v>-2.7506619753836017E-2</v>
      </c>
      <c r="BO414" s="41">
        <f t="shared" si="337"/>
        <v>-3.9220713153281385E-2</v>
      </c>
      <c r="BP414" s="41">
        <f t="shared" si="338"/>
        <v>-1.6419131595590022E-2</v>
      </c>
      <c r="BQ414" s="41">
        <f t="shared" si="339"/>
        <v>-3.8147642259529116E-2</v>
      </c>
      <c r="BR414" s="41">
        <f t="shared" si="340"/>
        <v>-1.2486450064526025E-2</v>
      </c>
      <c r="BS414" s="41">
        <f t="shared" si="341"/>
        <v>-4.2402890388854161E-3</v>
      </c>
      <c r="BT414" s="41">
        <f t="shared" si="342"/>
        <v>1.1899422852991566E-2</v>
      </c>
      <c r="BU414" s="41">
        <f t="shared" si="343"/>
        <v>7.4825917555444293E-2</v>
      </c>
      <c r="BV414" s="41">
        <f t="shared" si="344"/>
        <v>3.0814763044009891E-2</v>
      </c>
      <c r="BW414" s="41">
        <f t="shared" si="345"/>
        <v>-1.738113274083215E-2</v>
      </c>
      <c r="BX414" s="41"/>
      <c r="BY414" s="41"/>
      <c r="BZ414" s="41">
        <f t="shared" si="346"/>
        <v>3.738012692012245E-3</v>
      </c>
      <c r="CA414" s="41">
        <f t="shared" si="347"/>
        <v>5.8345975133221935E-4</v>
      </c>
      <c r="CB414" s="41">
        <f t="shared" si="348"/>
        <v>2.0540227007056072E-2</v>
      </c>
      <c r="CC414" s="41">
        <f t="shared" si="349"/>
        <v>2.7585771113543731E-3</v>
      </c>
      <c r="CD414" s="41">
        <f t="shared" si="350"/>
        <v>-1.12662051775674E-2</v>
      </c>
      <c r="CE414" s="41">
        <f t="shared" si="351"/>
        <v>-1.4583805548288897E-2</v>
      </c>
      <c r="CF414" s="41">
        <f t="shared" si="352"/>
        <v>-2.0273538480395162E-2</v>
      </c>
      <c r="CG414" s="41">
        <f t="shared" si="327"/>
        <v>-1.6218878785505923E-2</v>
      </c>
      <c r="CH414" s="41">
        <f t="shared" si="353"/>
        <v>-3.6182788103562312E-2</v>
      </c>
      <c r="CI414" s="41">
        <f t="shared" si="354"/>
        <v>-2.2497761602080359E-2</v>
      </c>
      <c r="CJ414" s="41">
        <f t="shared" si="355"/>
        <v>1.2685159527315642E-2</v>
      </c>
      <c r="CK414" s="41">
        <f t="shared" si="356"/>
        <v>-1.7804675959427474E-2</v>
      </c>
      <c r="CL414" s="41">
        <f t="shared" si="357"/>
        <v>0</v>
      </c>
      <c r="CM414" s="41">
        <f t="shared" si="358"/>
        <v>-1.4221276198744772E-2</v>
      </c>
      <c r="CN414" s="41">
        <f t="shared" si="378"/>
        <v>-5.3304690153868333E-3</v>
      </c>
      <c r="CO414" s="41">
        <f t="shared" si="359"/>
        <v>3.5457354299575375E-2</v>
      </c>
      <c r="CP414" s="41">
        <f t="shared" si="360"/>
        <v>-2.1202207650603051E-2</v>
      </c>
      <c r="CQ414" s="41">
        <f t="shared" si="361"/>
        <v>-1.7846302026974379E-2</v>
      </c>
      <c r="CR414" s="41">
        <f t="shared" si="362"/>
        <v>-8.5655519205356689E-2</v>
      </c>
      <c r="CS414" s="41">
        <f t="shared" si="363"/>
        <v>-6.2595340706774524E-3</v>
      </c>
      <c r="CT414" s="41">
        <f t="shared" si="364"/>
        <v>3.2520353863773159E-3</v>
      </c>
      <c r="CU414" s="41">
        <f t="shared" si="365"/>
        <v>1.1867504027601001E-2</v>
      </c>
      <c r="CV414" s="41">
        <f t="shared" si="366"/>
        <v>-1.1862535309819944E-2</v>
      </c>
      <c r="CW414" s="41">
        <f t="shared" si="367"/>
        <v>6.9136571751271421E-3</v>
      </c>
      <c r="CX414" s="41">
        <f t="shared" si="368"/>
        <v>-1.165965679651486E-2</v>
      </c>
      <c r="CY414" s="41">
        <f t="shared" si="369"/>
        <v>-4.4721051246724319E-2</v>
      </c>
      <c r="CZ414" s="41">
        <f t="shared" si="370"/>
        <v>-3.0074789057466821E-3</v>
      </c>
      <c r="DA414" s="41">
        <f t="shared" si="371"/>
        <v>-1.9947453021521941E-2</v>
      </c>
      <c r="DB414" s="41">
        <f t="shared" si="372"/>
        <v>-7.5560373320123584E-3</v>
      </c>
      <c r="DC414" s="41">
        <f t="shared" si="373"/>
        <v>1.665163359244216E-2</v>
      </c>
      <c r="DD414" s="41">
        <f t="shared" si="374"/>
        <v>-9.3660809690445188E-3</v>
      </c>
      <c r="DE414" s="41">
        <f t="shared" si="375"/>
        <v>1.0077484941483437E-2</v>
      </c>
      <c r="DF414" s="41">
        <f t="shared" si="376"/>
        <v>7.4035528466771692E-3</v>
      </c>
      <c r="DG414" s="41">
        <f t="shared" si="377"/>
        <v>-3.9340780002525874E-4</v>
      </c>
      <c r="DH414" s="41"/>
    </row>
    <row r="415" spans="1:112">
      <c r="A415" s="43">
        <v>42451</v>
      </c>
      <c r="B415" s="34">
        <v>5.4</v>
      </c>
      <c r="C415" s="34">
        <v>7.393929</v>
      </c>
      <c r="D415" s="34"/>
      <c r="E415" s="34">
        <v>15.11</v>
      </c>
      <c r="F415" s="34">
        <v>4.59</v>
      </c>
      <c r="G415" s="34">
        <v>37.376694000000001</v>
      </c>
      <c r="H415" s="34">
        <v>10.513783</v>
      </c>
      <c r="I415" s="34">
        <v>11.77</v>
      </c>
      <c r="J415" s="34">
        <v>260.80892899999998</v>
      </c>
      <c r="K415" s="34">
        <v>0.47899999999999998</v>
      </c>
      <c r="L415" s="34">
        <v>83.400002000000001</v>
      </c>
      <c r="M415" s="34">
        <v>26.35</v>
      </c>
      <c r="N415" s="34">
        <v>38.568446999999999</v>
      </c>
      <c r="O415" s="34">
        <v>7.11</v>
      </c>
      <c r="P415" s="34">
        <v>33.869999</v>
      </c>
      <c r="Q415" s="34">
        <v>11.85</v>
      </c>
      <c r="R415" s="34">
        <v>43.330002</v>
      </c>
      <c r="S415" s="34">
        <v>64.084998999999996</v>
      </c>
      <c r="T415" s="34"/>
      <c r="U415" s="34"/>
      <c r="V415" s="34">
        <v>4.9364179999999998</v>
      </c>
      <c r="W415" s="34">
        <v>34.619999</v>
      </c>
      <c r="X415" s="34">
        <v>36.490001999999997</v>
      </c>
      <c r="Y415" s="34">
        <v>10.547593000000001</v>
      </c>
      <c r="Z415" s="34">
        <v>34.447997999999998</v>
      </c>
      <c r="AA415" s="34">
        <v>78.997405999999998</v>
      </c>
      <c r="AB415" s="34">
        <v>38.416580000000003</v>
      </c>
      <c r="AC415" s="34">
        <v>11.7</v>
      </c>
      <c r="AD415" s="34">
        <v>47.919998</v>
      </c>
      <c r="AE415" s="34">
        <v>25.159208</v>
      </c>
      <c r="AF415" s="34">
        <v>4.68</v>
      </c>
      <c r="AG415" s="34">
        <v>116.549995</v>
      </c>
      <c r="AH415" s="34">
        <v>34.165627000000001</v>
      </c>
      <c r="AI415" s="34">
        <v>56.677753000000003</v>
      </c>
      <c r="AJ415" s="34" t="s">
        <v>193</v>
      </c>
      <c r="AK415" s="34">
        <v>26.65</v>
      </c>
      <c r="AL415" s="34">
        <v>0.75</v>
      </c>
      <c r="AM415" s="34">
        <v>28.73546</v>
      </c>
      <c r="AN415" s="34">
        <v>12.1</v>
      </c>
      <c r="AO415" s="34">
        <v>62.68</v>
      </c>
      <c r="AP415" s="34">
        <v>6.19</v>
      </c>
      <c r="AQ415" s="34">
        <v>13.95</v>
      </c>
      <c r="AR415" s="34">
        <v>4.16</v>
      </c>
      <c r="AS415" s="34">
        <v>48.680900999999999</v>
      </c>
      <c r="AT415" s="34">
        <v>12.15452</v>
      </c>
      <c r="AU415" s="34">
        <v>19.899999999999999</v>
      </c>
      <c r="AV415" s="34">
        <v>15.940122000000001</v>
      </c>
      <c r="AW415" s="34">
        <v>25.532354000000002</v>
      </c>
      <c r="AX415" s="34">
        <v>17.510000000000002</v>
      </c>
      <c r="AY415" s="34">
        <v>6.11</v>
      </c>
      <c r="AZ415" s="34">
        <v>55.52</v>
      </c>
      <c r="BA415" s="34">
        <v>39.75</v>
      </c>
      <c r="BB415" s="34">
        <v>27.977637999999999</v>
      </c>
      <c r="BC415" s="34">
        <v>24.793854</v>
      </c>
      <c r="BD415" s="34"/>
      <c r="BE415" s="38"/>
      <c r="BF415" s="41">
        <f t="shared" si="329"/>
        <v>3.7105793965357746E-3</v>
      </c>
      <c r="BG415" s="41">
        <f t="shared" si="330"/>
        <v>3.2515545300796228E-2</v>
      </c>
      <c r="BH415" s="41"/>
      <c r="BI415" s="41">
        <f t="shared" si="331"/>
        <v>9.308577853111075E-3</v>
      </c>
      <c r="BJ415" s="41">
        <f t="shared" si="332"/>
        <v>-3.6866984117920301</v>
      </c>
      <c r="BK415" s="41">
        <f t="shared" si="333"/>
        <v>4.9872806533311741E-3</v>
      </c>
      <c r="BL415" s="41">
        <f t="shared" si="334"/>
        <v>3.269524985650428E-2</v>
      </c>
      <c r="BM415" s="41">
        <f t="shared" si="335"/>
        <v>6.8201457882083273E-3</v>
      </c>
      <c r="BN415" s="41">
        <f t="shared" si="336"/>
        <v>-7.9999215758417373E-3</v>
      </c>
      <c r="BO415" s="41">
        <f t="shared" si="337"/>
        <v>-4.290750101127655E-2</v>
      </c>
      <c r="BP415" s="41">
        <f t="shared" si="338"/>
        <v>4.7974334429826978E-4</v>
      </c>
      <c r="BQ415" s="41">
        <f t="shared" si="339"/>
        <v>3.4359721135409527E-2</v>
      </c>
      <c r="BR415" s="41">
        <f t="shared" si="340"/>
        <v>8.0973967872561056E-3</v>
      </c>
      <c r="BS415" s="41">
        <f t="shared" si="341"/>
        <v>7.0571923099989791E-3</v>
      </c>
      <c r="BT415" s="41">
        <f t="shared" si="342"/>
        <v>2.693154989078396E-2</v>
      </c>
      <c r="BU415" s="41">
        <f t="shared" si="343"/>
        <v>5.0761530318605679E-3</v>
      </c>
      <c r="BV415" s="41">
        <f t="shared" si="344"/>
        <v>-3.9156561854247346E-3</v>
      </c>
      <c r="BW415" s="41">
        <f t="shared" si="345"/>
        <v>1.3692710389959636E-2</v>
      </c>
      <c r="BX415" s="41"/>
      <c r="BY415" s="41"/>
      <c r="BZ415" s="41">
        <f t="shared" si="346"/>
        <v>-1.5037435930091889E-2</v>
      </c>
      <c r="CA415" s="41">
        <f t="shared" si="347"/>
        <v>9.5777252251755644E-3</v>
      </c>
      <c r="CB415" s="41">
        <f t="shared" si="348"/>
        <v>-1.0902179243075148E-2</v>
      </c>
      <c r="CC415" s="41">
        <f t="shared" si="349"/>
        <v>-1.1080452567253247E-2</v>
      </c>
      <c r="CD415" s="41">
        <f t="shared" si="350"/>
        <v>9.0717961347442904E-3</v>
      </c>
      <c r="CE415" s="41">
        <f t="shared" si="351"/>
        <v>1.4770601278371393E-2</v>
      </c>
      <c r="CF415" s="41">
        <f t="shared" si="352"/>
        <v>1.9282036619745396E-2</v>
      </c>
      <c r="CG415" s="41">
        <f t="shared" si="327"/>
        <v>-2.5850940721047341E-3</v>
      </c>
      <c r="CH415" s="41">
        <f t="shared" si="353"/>
        <v>-8.1056871949971923E-3</v>
      </c>
      <c r="CI415" s="41">
        <f t="shared" si="354"/>
        <v>-2.2404444664634094E-3</v>
      </c>
      <c r="CJ415" s="41">
        <f t="shared" si="355"/>
        <v>-1.694955831377332E-2</v>
      </c>
      <c r="CK415" s="41">
        <f t="shared" si="356"/>
        <v>-2.9984945703795739E-3</v>
      </c>
      <c r="CL415" s="41">
        <f t="shared" si="357"/>
        <v>7.3041588191464848E-3</v>
      </c>
      <c r="CM415" s="41">
        <f t="shared" si="358"/>
        <v>9.7340212204908329E-3</v>
      </c>
      <c r="CN415" s="41">
        <f t="shared" si="378"/>
        <v>4.9637817044710115E-3</v>
      </c>
      <c r="CO415" s="41">
        <f t="shared" si="359"/>
        <v>8.8206018312697324E-2</v>
      </c>
      <c r="CP415" s="41">
        <f t="shared" si="360"/>
        <v>6.8992871486951421E-2</v>
      </c>
      <c r="CQ415" s="41">
        <f t="shared" si="361"/>
        <v>2.8896651536040965E-3</v>
      </c>
      <c r="CR415" s="41">
        <f t="shared" si="362"/>
        <v>-1.6393809775676497E-2</v>
      </c>
      <c r="CS415" s="41">
        <f t="shared" si="363"/>
        <v>9.1353948161416593E-3</v>
      </c>
      <c r="CT415" s="41">
        <f t="shared" si="364"/>
        <v>4.8583091510763675E-3</v>
      </c>
      <c r="CU415" s="41">
        <f t="shared" si="365"/>
        <v>-3.244290174405616E-2</v>
      </c>
      <c r="CV415" s="41">
        <f t="shared" si="366"/>
        <v>-7.1856596608744858E-3</v>
      </c>
      <c r="CW415" s="41">
        <f t="shared" si="367"/>
        <v>-3.4037310968720681E-2</v>
      </c>
      <c r="CX415" s="41">
        <f t="shared" si="368"/>
        <v>5.4582763863611234E-3</v>
      </c>
      <c r="CY415" s="41">
        <f t="shared" si="369"/>
        <v>-5.3326402102094918E-2</v>
      </c>
      <c r="CZ415" s="41">
        <f t="shared" si="370"/>
        <v>2.6160865040052276E-2</v>
      </c>
      <c r="DA415" s="41">
        <f t="shared" si="371"/>
        <v>4.6901427372960198E-3</v>
      </c>
      <c r="DB415" s="41">
        <f t="shared" si="372"/>
        <v>2.1357291471185758E-2</v>
      </c>
      <c r="DC415" s="41">
        <f t="shared" si="373"/>
        <v>0.11431116450835135</v>
      </c>
      <c r="DD415" s="41">
        <f t="shared" si="374"/>
        <v>4.6940328958236356E-3</v>
      </c>
      <c r="DE415" s="41">
        <f t="shared" si="375"/>
        <v>-2.8275668820352609E-2</v>
      </c>
      <c r="DF415" s="41">
        <f t="shared" si="376"/>
        <v>-1.1303629928419538E-2</v>
      </c>
      <c r="DG415" s="41">
        <f t="shared" si="377"/>
        <v>9.7868016791275454E-3</v>
      </c>
      <c r="DH415" s="41"/>
    </row>
    <row r="416" spans="1:112">
      <c r="A416" s="43">
        <v>42452</v>
      </c>
      <c r="B416" s="34">
        <v>4.96</v>
      </c>
      <c r="C416" s="34">
        <v>7.3668959999999997</v>
      </c>
      <c r="D416" s="34"/>
      <c r="E416" s="34">
        <v>15.05</v>
      </c>
      <c r="F416" s="34">
        <v>184.39999399999999</v>
      </c>
      <c r="G416" s="34">
        <v>37.804397999999999</v>
      </c>
      <c r="H416" s="34">
        <v>10.265112999999999</v>
      </c>
      <c r="I416" s="34">
        <v>11.84</v>
      </c>
      <c r="J416" s="34">
        <v>270.23571800000002</v>
      </c>
      <c r="K416" s="34">
        <v>0.5</v>
      </c>
      <c r="L416" s="34">
        <v>86.449996999999996</v>
      </c>
      <c r="M416" s="34">
        <v>26.370000999999998</v>
      </c>
      <c r="N416" s="34">
        <v>38.615569999999998</v>
      </c>
      <c r="O416" s="34">
        <v>7.09</v>
      </c>
      <c r="P416" s="34">
        <v>33.419998</v>
      </c>
      <c r="Q416" s="34">
        <v>10.48</v>
      </c>
      <c r="R416" s="34">
        <v>44.139999000000003</v>
      </c>
      <c r="S416" s="34">
        <v>63.819744</v>
      </c>
      <c r="T416" s="34"/>
      <c r="U416" s="34"/>
      <c r="V416" s="34">
        <v>4.964467</v>
      </c>
      <c r="W416" s="34">
        <v>34.810001</v>
      </c>
      <c r="X416" s="34">
        <v>37.470001000000003</v>
      </c>
      <c r="Y416" s="34">
        <v>10.753256</v>
      </c>
      <c r="Z416" s="34">
        <v>34.422775000000001</v>
      </c>
      <c r="AA416" s="34">
        <v>76.983360000000005</v>
      </c>
      <c r="AB416" s="34">
        <v>37.892536</v>
      </c>
      <c r="AC416" s="34">
        <v>11.71</v>
      </c>
      <c r="AD416" s="34">
        <v>47.610000999999997</v>
      </c>
      <c r="AE416" s="34">
        <v>25.281479000000001</v>
      </c>
      <c r="AF416" s="34">
        <v>4.67</v>
      </c>
      <c r="AG416" s="34">
        <v>113.050003</v>
      </c>
      <c r="AH416" s="34">
        <v>33.069747999999997</v>
      </c>
      <c r="AI416" s="34">
        <v>56.569907999999998</v>
      </c>
      <c r="AJ416" s="34" t="s">
        <v>193</v>
      </c>
      <c r="AK416" s="34">
        <v>25.08</v>
      </c>
      <c r="AL416" s="34">
        <v>0.78</v>
      </c>
      <c r="AM416" s="34">
        <v>28.707819000000001</v>
      </c>
      <c r="AN416" s="34">
        <v>12.2</v>
      </c>
      <c r="AO416" s="34">
        <v>62.459999000000003</v>
      </c>
      <c r="AP416" s="34">
        <v>6.31</v>
      </c>
      <c r="AQ416" s="34">
        <v>14.18</v>
      </c>
      <c r="AR416" s="34">
        <v>4.1900000000000004</v>
      </c>
      <c r="AS416" s="34">
        <v>47.986877</v>
      </c>
      <c r="AT416" s="34">
        <v>12.15452</v>
      </c>
      <c r="AU416" s="34">
        <v>20.09</v>
      </c>
      <c r="AV416" s="34">
        <v>15.724968000000001</v>
      </c>
      <c r="AW416" s="34">
        <v>25.259277000000001</v>
      </c>
      <c r="AX416" s="34">
        <v>17.450001</v>
      </c>
      <c r="AY416" s="34">
        <v>6.19</v>
      </c>
      <c r="AZ416" s="34">
        <v>55.810001</v>
      </c>
      <c r="BA416" s="34">
        <v>40.360000999999997</v>
      </c>
      <c r="BB416" s="34">
        <v>28.226109999999998</v>
      </c>
      <c r="BC416" s="34">
        <v>24.571179999999998</v>
      </c>
      <c r="BD416" s="34"/>
      <c r="BE416" s="38"/>
      <c r="BF416" s="41">
        <f t="shared" si="329"/>
        <v>-8.4993212833392714E-2</v>
      </c>
      <c r="BG416" s="41">
        <f t="shared" si="330"/>
        <v>-3.6628074952782278E-3</v>
      </c>
      <c r="BH416" s="41"/>
      <c r="BI416" s="41">
        <f t="shared" si="331"/>
        <v>-3.9787850897633464E-3</v>
      </c>
      <c r="BJ416" s="41">
        <f t="shared" si="332"/>
        <v>3.6932272545120779</v>
      </c>
      <c r="BK416" s="41">
        <f t="shared" si="333"/>
        <v>1.1378089965401192E-2</v>
      </c>
      <c r="BL416" s="41">
        <f t="shared" si="334"/>
        <v>-2.3936004345592007E-2</v>
      </c>
      <c r="BM416" s="41">
        <f t="shared" si="335"/>
        <v>5.9297081836742647E-3</v>
      </c>
      <c r="BN416" s="41">
        <f t="shared" si="336"/>
        <v>3.5506541329677795E-2</v>
      </c>
      <c r="BO416" s="41">
        <f t="shared" si="337"/>
        <v>4.2907501011276598E-2</v>
      </c>
      <c r="BP416" s="41">
        <f t="shared" si="338"/>
        <v>3.5917844081642815E-2</v>
      </c>
      <c r="BQ416" s="41">
        <f t="shared" si="339"/>
        <v>7.587632997039783E-4</v>
      </c>
      <c r="BR416" s="41">
        <f t="shared" si="340"/>
        <v>1.2210560602189263E-3</v>
      </c>
      <c r="BS416" s="41">
        <f t="shared" si="341"/>
        <v>-2.8169032711134918E-3</v>
      </c>
      <c r="BT416" s="41">
        <f t="shared" si="342"/>
        <v>-1.337517398218554E-2</v>
      </c>
      <c r="BU416" s="41">
        <f t="shared" si="343"/>
        <v>-0.12285918868824407</v>
      </c>
      <c r="BV416" s="41">
        <f t="shared" si="344"/>
        <v>1.8521096264188415E-2</v>
      </c>
      <c r="BW416" s="41">
        <f t="shared" si="345"/>
        <v>-4.1477020171892462E-3</v>
      </c>
      <c r="BX416" s="41"/>
      <c r="BY416" s="41"/>
      <c r="BZ416" s="41">
        <f t="shared" si="346"/>
        <v>5.6659733021119105E-3</v>
      </c>
      <c r="CA416" s="41">
        <f t="shared" si="347"/>
        <v>5.4732096876991456E-3</v>
      </c>
      <c r="CB416" s="41">
        <f t="shared" si="348"/>
        <v>2.6502334235721195E-2</v>
      </c>
      <c r="CC416" s="41">
        <f t="shared" si="349"/>
        <v>1.9310910201828974E-2</v>
      </c>
      <c r="CD416" s="41">
        <f t="shared" si="350"/>
        <v>-7.3247329829481613E-4</v>
      </c>
      <c r="CE416" s="41">
        <f t="shared" si="351"/>
        <v>-2.5825721881120062E-2</v>
      </c>
      <c r="CF416" s="41">
        <f t="shared" si="352"/>
        <v>-1.3734983861507436E-2</v>
      </c>
      <c r="CG416" s="41">
        <f t="shared" si="327"/>
        <v>2.2185210229479783E-2</v>
      </c>
      <c r="CH416" s="41">
        <f t="shared" si="353"/>
        <v>-6.4900678605481132E-3</v>
      </c>
      <c r="CI416" s="41">
        <f t="shared" si="354"/>
        <v>4.848119514736798E-3</v>
      </c>
      <c r="CJ416" s="41">
        <f t="shared" si="355"/>
        <v>-2.1390382487494184E-3</v>
      </c>
      <c r="CK416" s="41">
        <f t="shared" si="356"/>
        <v>-3.0490097320813155E-2</v>
      </c>
      <c r="CL416" s="41">
        <f t="shared" si="357"/>
        <v>-3.2601173413990131E-2</v>
      </c>
      <c r="CM416" s="41">
        <f t="shared" si="358"/>
        <v>-1.9045873733361163E-3</v>
      </c>
      <c r="CN416" s="41">
        <f t="shared" si="378"/>
        <v>0</v>
      </c>
      <c r="CO416" s="41">
        <f t="shared" si="359"/>
        <v>-6.0718434847133622E-2</v>
      </c>
      <c r="CP416" s="41">
        <f t="shared" si="360"/>
        <v>3.9220713153281329E-2</v>
      </c>
      <c r="CQ416" s="41">
        <f t="shared" si="361"/>
        <v>-9.6237549856259769E-4</v>
      </c>
      <c r="CR416" s="41">
        <f t="shared" si="362"/>
        <v>8.2304991365154435E-3</v>
      </c>
      <c r="CS416" s="41">
        <f t="shared" si="363"/>
        <v>-3.516081643134245E-3</v>
      </c>
      <c r="CT416" s="41">
        <f t="shared" si="364"/>
        <v>1.9200589856616934E-2</v>
      </c>
      <c r="CU416" s="41">
        <f t="shared" si="365"/>
        <v>1.6353012836606763E-2</v>
      </c>
      <c r="CV416" s="41">
        <f t="shared" si="366"/>
        <v>7.1856596608745327E-3</v>
      </c>
      <c r="CW416" s="41">
        <f t="shared" si="367"/>
        <v>-1.4359198880713428E-2</v>
      </c>
      <c r="CX416" s="41">
        <f t="shared" si="368"/>
        <v>0</v>
      </c>
      <c r="CY416" s="41">
        <f t="shared" si="369"/>
        <v>9.5024470963964748E-3</v>
      </c>
      <c r="CZ416" s="41">
        <f t="shared" si="370"/>
        <v>-1.3589559425878703E-2</v>
      </c>
      <c r="DA416" s="41">
        <f t="shared" si="371"/>
        <v>-1.0752938066549329E-2</v>
      </c>
      <c r="DB416" s="41">
        <f t="shared" si="372"/>
        <v>-3.432440342735777E-3</v>
      </c>
      <c r="DC416" s="41">
        <f t="shared" si="373"/>
        <v>1.3008313513000747E-2</v>
      </c>
      <c r="DD416" s="41">
        <f t="shared" si="374"/>
        <v>5.2097665197288045E-3</v>
      </c>
      <c r="DE416" s="41">
        <f t="shared" si="375"/>
        <v>1.522937916207392E-2</v>
      </c>
      <c r="DF416" s="41">
        <f t="shared" si="376"/>
        <v>8.8418878674024828E-3</v>
      </c>
      <c r="DG416" s="41">
        <f t="shared" si="377"/>
        <v>-9.0215884493011957E-3</v>
      </c>
      <c r="DH416" s="41"/>
    </row>
    <row r="417" spans="1:112">
      <c r="A417" s="43">
        <v>42453</v>
      </c>
      <c r="B417" s="34">
        <v>5.09</v>
      </c>
      <c r="C417" s="34">
        <v>7.2114469999999997</v>
      </c>
      <c r="D417" s="34"/>
      <c r="E417" s="34">
        <v>14.77</v>
      </c>
      <c r="F417" s="34">
        <v>196.39999399999999</v>
      </c>
      <c r="G417" s="34">
        <v>36.716568000000002</v>
      </c>
      <c r="H417" s="34">
        <v>10.105964999999999</v>
      </c>
      <c r="I417" s="34">
        <v>12.02</v>
      </c>
      <c r="J417" s="34">
        <v>264.99859600000002</v>
      </c>
      <c r="K417" s="34">
        <v>0.502</v>
      </c>
      <c r="L417" s="34">
        <v>86.980002999999996</v>
      </c>
      <c r="M417" s="34">
        <v>26.92</v>
      </c>
      <c r="N417" s="34">
        <v>38.295116</v>
      </c>
      <c r="O417" s="34">
        <v>7.03</v>
      </c>
      <c r="P417" s="34">
        <v>33.909999999999997</v>
      </c>
      <c r="Q417" s="34">
        <v>10.34</v>
      </c>
      <c r="R417" s="34">
        <v>43.220001000000003</v>
      </c>
      <c r="S417" s="34">
        <v>63.270305999999998</v>
      </c>
      <c r="T417" s="34"/>
      <c r="U417" s="34"/>
      <c r="V417" s="34">
        <v>4.7868300000000001</v>
      </c>
      <c r="W417" s="34">
        <v>34.919998</v>
      </c>
      <c r="X417" s="34">
        <v>37.450001</v>
      </c>
      <c r="Y417" s="34">
        <v>10.714085000000001</v>
      </c>
      <c r="Z417" s="34">
        <v>33.867840000000001</v>
      </c>
      <c r="AA417" s="34">
        <v>78.082611</v>
      </c>
      <c r="AB417" s="34">
        <v>37.206535000000002</v>
      </c>
      <c r="AC417" s="34">
        <v>11.55</v>
      </c>
      <c r="AD417" s="34">
        <v>46.990001999999997</v>
      </c>
      <c r="AE417" s="34">
        <v>24.924078000000002</v>
      </c>
      <c r="AF417" s="34">
        <v>4.6399999999999997</v>
      </c>
      <c r="AG417" s="34">
        <v>105.349998</v>
      </c>
      <c r="AH417" s="34">
        <v>32.204101999999999</v>
      </c>
      <c r="AI417" s="34">
        <v>56.648330999999999</v>
      </c>
      <c r="AJ417" s="34" t="s">
        <v>193</v>
      </c>
      <c r="AK417" s="34">
        <v>24.969999000000001</v>
      </c>
      <c r="AL417" s="34">
        <v>0.93</v>
      </c>
      <c r="AM417" s="34">
        <v>28.495926000000001</v>
      </c>
      <c r="AN417" s="34">
        <v>12.5</v>
      </c>
      <c r="AO417" s="34">
        <v>61.900002000000001</v>
      </c>
      <c r="AP417" s="34">
        <v>6.47</v>
      </c>
      <c r="AQ417" s="34">
        <v>13.4</v>
      </c>
      <c r="AR417" s="34">
        <v>4.1500000000000004</v>
      </c>
      <c r="AS417" s="34">
        <v>48.333885000000002</v>
      </c>
      <c r="AT417" s="34">
        <v>12.088357999999999</v>
      </c>
      <c r="AU417" s="34">
        <v>19.969999000000001</v>
      </c>
      <c r="AV417" s="34">
        <v>16.276883999999999</v>
      </c>
      <c r="AW417" s="34">
        <v>24.738733</v>
      </c>
      <c r="AX417" s="34">
        <v>17.530000999999999</v>
      </c>
      <c r="AY417" s="34">
        <v>6</v>
      </c>
      <c r="AZ417" s="34">
        <v>55.119999</v>
      </c>
      <c r="BA417" s="34">
        <v>40.130001</v>
      </c>
      <c r="BB417" s="34">
        <v>28.554089000000001</v>
      </c>
      <c r="BC417" s="34">
        <v>24.261374</v>
      </c>
      <c r="BD417" s="34"/>
      <c r="BE417" s="38"/>
      <c r="BF417" s="41">
        <f t="shared" si="329"/>
        <v>2.5872089825595183E-2</v>
      </c>
      <c r="BG417" s="41">
        <f t="shared" si="330"/>
        <v>-2.1326825950859312E-2</v>
      </c>
      <c r="BH417" s="41"/>
      <c r="BI417" s="41">
        <f t="shared" si="331"/>
        <v>-1.8779894651596359E-2</v>
      </c>
      <c r="BJ417" s="41">
        <f t="shared" si="332"/>
        <v>6.3046086785934985E-2</v>
      </c>
      <c r="BK417" s="41">
        <f t="shared" si="333"/>
        <v>-2.9197347731881772E-2</v>
      </c>
      <c r="BL417" s="41">
        <f t="shared" si="334"/>
        <v>-1.562521511628677E-2</v>
      </c>
      <c r="BM417" s="41">
        <f t="shared" si="335"/>
        <v>1.5088299651201826E-2</v>
      </c>
      <c r="BN417" s="41">
        <f t="shared" si="336"/>
        <v>-1.9570079900314685E-2</v>
      </c>
      <c r="BO417" s="41">
        <f t="shared" si="337"/>
        <v>3.9920212695374567E-3</v>
      </c>
      <c r="BP417" s="41">
        <f t="shared" si="338"/>
        <v>6.1120642330202476E-3</v>
      </c>
      <c r="BQ417" s="41">
        <f t="shared" si="339"/>
        <v>2.0642466489451557E-2</v>
      </c>
      <c r="BR417" s="41">
        <f t="shared" si="340"/>
        <v>-8.3331945424396526E-3</v>
      </c>
      <c r="BS417" s="41">
        <f t="shared" si="341"/>
        <v>-8.4986347214625821E-3</v>
      </c>
      <c r="BT417" s="41">
        <f t="shared" si="342"/>
        <v>1.455549281470579E-2</v>
      </c>
      <c r="BU417" s="41">
        <f t="shared" si="343"/>
        <v>-1.3448809812613084E-2</v>
      </c>
      <c r="BV417" s="41">
        <f t="shared" si="344"/>
        <v>-2.1063003957226063E-2</v>
      </c>
      <c r="BW417" s="41">
        <f t="shared" si="345"/>
        <v>-8.6464899978621335E-3</v>
      </c>
      <c r="BX417" s="41"/>
      <c r="BY417" s="41"/>
      <c r="BZ417" s="41">
        <f t="shared" si="346"/>
        <v>-3.643754334185282E-2</v>
      </c>
      <c r="CA417" s="41">
        <f t="shared" si="347"/>
        <v>3.1549431469069297E-3</v>
      </c>
      <c r="CB417" s="41">
        <f t="shared" si="348"/>
        <v>-5.3390282811503103E-4</v>
      </c>
      <c r="CC417" s="41">
        <f t="shared" si="349"/>
        <v>-3.6493614623950336E-3</v>
      </c>
      <c r="CD417" s="41">
        <f t="shared" si="350"/>
        <v>-1.6252517719771792E-2</v>
      </c>
      <c r="CE417" s="41">
        <f t="shared" si="351"/>
        <v>1.4178087003437721E-2</v>
      </c>
      <c r="CF417" s="41">
        <f t="shared" si="352"/>
        <v>-1.8269735485718041E-2</v>
      </c>
      <c r="CG417" s="41">
        <f t="shared" si="327"/>
        <v>-1.6163686658793808E-2</v>
      </c>
      <c r="CH417" s="41">
        <f t="shared" si="353"/>
        <v>-1.3107988533447201E-2</v>
      </c>
      <c r="CI417" s="41">
        <f t="shared" si="354"/>
        <v>-1.4237748123355733E-2</v>
      </c>
      <c r="CJ417" s="41">
        <f t="shared" si="355"/>
        <v>-6.4447054426420951E-3</v>
      </c>
      <c r="CK417" s="41">
        <f t="shared" si="356"/>
        <v>-7.0542103995049191E-2</v>
      </c>
      <c r="CL417" s="41">
        <f t="shared" si="357"/>
        <v>-2.6525071023963519E-2</v>
      </c>
      <c r="CM417" s="41">
        <f t="shared" si="358"/>
        <v>1.385342383611408E-3</v>
      </c>
      <c r="CN417" s="41">
        <f t="shared" si="378"/>
        <v>-3.4989784347504105E-2</v>
      </c>
      <c r="CO417" s="41">
        <f t="shared" si="359"/>
        <v>-4.395651521096439E-3</v>
      </c>
      <c r="CP417" s="41">
        <f t="shared" si="360"/>
        <v>0.17589066646366419</v>
      </c>
      <c r="CQ417" s="41">
        <f t="shared" si="361"/>
        <v>-7.4083949969587365E-3</v>
      </c>
      <c r="CR417" s="41">
        <f t="shared" si="362"/>
        <v>2.4292692569044701E-2</v>
      </c>
      <c r="CS417" s="41">
        <f t="shared" si="363"/>
        <v>-9.0061238439582501E-3</v>
      </c>
      <c r="CT417" s="41">
        <f t="shared" si="364"/>
        <v>2.5040431959687356E-2</v>
      </c>
      <c r="CU417" s="41">
        <f t="shared" si="365"/>
        <v>-5.6577814147115664E-2</v>
      </c>
      <c r="CV417" s="41">
        <f t="shared" si="366"/>
        <v>-9.5923996914394089E-3</v>
      </c>
      <c r="CW417" s="41">
        <f t="shared" si="367"/>
        <v>7.2052897853277951E-3</v>
      </c>
      <c r="CX417" s="41">
        <f t="shared" si="368"/>
        <v>-5.4582763863611624E-3</v>
      </c>
      <c r="CY417" s="41">
        <f t="shared" si="369"/>
        <v>-5.9910814742330258E-3</v>
      </c>
      <c r="CZ417" s="41">
        <f t="shared" si="370"/>
        <v>3.4496174155300992E-2</v>
      </c>
      <c r="DA417" s="41">
        <f t="shared" si="371"/>
        <v>-2.0823341143152218E-2</v>
      </c>
      <c r="DB417" s="41">
        <f t="shared" si="372"/>
        <v>4.5740500231821208E-3</v>
      </c>
      <c r="DC417" s="41">
        <f t="shared" si="373"/>
        <v>-3.1175617468449841E-2</v>
      </c>
      <c r="DD417" s="41">
        <f t="shared" si="374"/>
        <v>-1.2440474155110057E-2</v>
      </c>
      <c r="DE417" s="41">
        <f t="shared" si="375"/>
        <v>-5.7150110645764682E-3</v>
      </c>
      <c r="DF417" s="41">
        <f t="shared" si="376"/>
        <v>1.1552712163125246E-2</v>
      </c>
      <c r="DG417" s="41">
        <f t="shared" si="377"/>
        <v>-1.2688673077196381E-2</v>
      </c>
      <c r="DH417" s="41"/>
    </row>
    <row r="418" spans="1:112">
      <c r="A418" s="43">
        <v>42457</v>
      </c>
      <c r="B418" s="34">
        <v>5</v>
      </c>
      <c r="C418" s="34">
        <v>7.2587590000000004</v>
      </c>
      <c r="D418" s="34"/>
      <c r="E418" s="34">
        <v>13.76</v>
      </c>
      <c r="F418" s="34">
        <v>200</v>
      </c>
      <c r="G418" s="34">
        <v>37.023392000000001</v>
      </c>
      <c r="H418" s="34">
        <v>9.9468150000000009</v>
      </c>
      <c r="I418" s="34">
        <v>11.88</v>
      </c>
      <c r="J418" s="34">
        <v>257.66662600000001</v>
      </c>
      <c r="K418" s="34">
        <v>0.49</v>
      </c>
      <c r="L418" s="34">
        <v>86.769997000000004</v>
      </c>
      <c r="M418" s="34">
        <v>26.790001</v>
      </c>
      <c r="N418" s="34">
        <v>37.748440000000002</v>
      </c>
      <c r="O418" s="34">
        <v>6.94</v>
      </c>
      <c r="P418" s="34">
        <v>34.610000999999997</v>
      </c>
      <c r="Q418" s="34">
        <v>10.54</v>
      </c>
      <c r="R418" s="34">
        <v>43.310001</v>
      </c>
      <c r="S418" s="34">
        <v>62.417735999999998</v>
      </c>
      <c r="T418" s="34"/>
      <c r="U418" s="34"/>
      <c r="V418" s="34">
        <v>4.7774809999999999</v>
      </c>
      <c r="W418" s="34">
        <v>34.43</v>
      </c>
      <c r="X418" s="34">
        <v>37.029998999999997</v>
      </c>
      <c r="Y418" s="34">
        <v>10.361518</v>
      </c>
      <c r="Z418" s="34">
        <v>32.009650999999998</v>
      </c>
      <c r="AA418" s="34">
        <v>76.717772999999994</v>
      </c>
      <c r="AB418" s="34">
        <v>35.758293000000002</v>
      </c>
      <c r="AC418" s="34">
        <v>11.63</v>
      </c>
      <c r="AD418" s="34">
        <v>45.540000999999997</v>
      </c>
      <c r="AE418" s="34">
        <v>24.472622000000001</v>
      </c>
      <c r="AF418" s="34">
        <v>4.58</v>
      </c>
      <c r="AG418" s="34">
        <v>106.400002</v>
      </c>
      <c r="AH418" s="34">
        <v>32.406695999999997</v>
      </c>
      <c r="AI418" s="34">
        <v>56.501282000000003</v>
      </c>
      <c r="AJ418" s="34" t="s">
        <v>193</v>
      </c>
      <c r="AK418" s="34">
        <v>24.540001</v>
      </c>
      <c r="AL418" s="34">
        <v>0.89</v>
      </c>
      <c r="AM418" s="34">
        <v>27.943138000000001</v>
      </c>
      <c r="AN418" s="34">
        <v>12.5</v>
      </c>
      <c r="AO418" s="34">
        <v>60.360000999999997</v>
      </c>
      <c r="AP418" s="34">
        <v>6.27</v>
      </c>
      <c r="AQ418" s="34">
        <v>13.09</v>
      </c>
      <c r="AR418" s="34">
        <v>4.2</v>
      </c>
      <c r="AS418" s="34">
        <v>46.945835000000002</v>
      </c>
      <c r="AT418" s="34">
        <v>12.003296000000001</v>
      </c>
      <c r="AU418" s="34">
        <v>20.010000000000002</v>
      </c>
      <c r="AV418" s="34">
        <v>15.678195000000001</v>
      </c>
      <c r="AW418" s="34">
        <v>23.979246</v>
      </c>
      <c r="AX418" s="34">
        <v>16.93</v>
      </c>
      <c r="AY418" s="34">
        <v>5.59</v>
      </c>
      <c r="AZ418" s="34">
        <v>55.09</v>
      </c>
      <c r="BA418" s="34">
        <v>40.799999</v>
      </c>
      <c r="BB418" s="34">
        <v>28.663416000000002</v>
      </c>
      <c r="BC418" s="34">
        <v>23.835402999999999</v>
      </c>
      <c r="BD418" s="34"/>
      <c r="BE418" s="38"/>
      <c r="BF418" s="41">
        <f t="shared" si="329"/>
        <v>-1.7839918128331005E-2</v>
      </c>
      <c r="BG418" s="41">
        <f t="shared" si="330"/>
        <v>6.5392529443628628E-3</v>
      </c>
      <c r="BH418" s="41"/>
      <c r="BI418" s="41">
        <f t="shared" si="331"/>
        <v>-7.08322640380908E-2</v>
      </c>
      <c r="BJ418" s="41">
        <f t="shared" si="332"/>
        <v>1.8164001177569767E-2</v>
      </c>
      <c r="BK418" s="41">
        <f t="shared" si="333"/>
        <v>8.3218317639949541E-3</v>
      </c>
      <c r="BL418" s="41">
        <f t="shared" si="334"/>
        <v>-1.5873444149696957E-2</v>
      </c>
      <c r="BM418" s="41">
        <f t="shared" si="335"/>
        <v>-1.1715615172562529E-2</v>
      </c>
      <c r="BN418" s="41">
        <f t="shared" si="336"/>
        <v>-2.8057925766329279E-2</v>
      </c>
      <c r="BO418" s="41">
        <f t="shared" si="337"/>
        <v>-2.4194728587056881E-2</v>
      </c>
      <c r="BP418" s="41">
        <f t="shared" si="338"/>
        <v>-2.4173364289430447E-3</v>
      </c>
      <c r="BQ418" s="41">
        <f t="shared" si="339"/>
        <v>-4.8407838926494296E-3</v>
      </c>
      <c r="BR418" s="41">
        <f t="shared" si="340"/>
        <v>-1.4378218135199964E-2</v>
      </c>
      <c r="BS418" s="41">
        <f t="shared" si="341"/>
        <v>-1.2884931303860401E-2</v>
      </c>
      <c r="BT418" s="41">
        <f t="shared" si="342"/>
        <v>2.0432730403088673E-2</v>
      </c>
      <c r="BU418" s="41">
        <f t="shared" si="343"/>
        <v>1.9157674032933183E-2</v>
      </c>
      <c r="BV418" s="41">
        <f t="shared" si="344"/>
        <v>2.0802040997148137E-3</v>
      </c>
      <c r="BW418" s="41">
        <f t="shared" si="345"/>
        <v>-1.3566653803760152E-2</v>
      </c>
      <c r="BX418" s="41"/>
      <c r="BY418" s="41"/>
      <c r="BZ418" s="41">
        <f t="shared" si="346"/>
        <v>-1.9549767835038601E-3</v>
      </c>
      <c r="CA418" s="41">
        <f t="shared" si="347"/>
        <v>-1.4131396347198849E-2</v>
      </c>
      <c r="CB418" s="41">
        <f t="shared" si="348"/>
        <v>-1.1278368745107945E-2</v>
      </c>
      <c r="CC418" s="41">
        <f t="shared" si="349"/>
        <v>-3.3460479778084105E-2</v>
      </c>
      <c r="CD418" s="41">
        <f t="shared" si="350"/>
        <v>-5.6428440465942274E-2</v>
      </c>
      <c r="CE418" s="41">
        <f t="shared" si="351"/>
        <v>-1.7633979086284203E-2</v>
      </c>
      <c r="CF418" s="41">
        <f t="shared" si="352"/>
        <v>-3.9702203626947243E-2</v>
      </c>
      <c r="CG418" s="41">
        <f t="shared" si="327"/>
        <v>2.5695945616307143E-3</v>
      </c>
      <c r="CH418" s="41">
        <f t="shared" si="353"/>
        <v>-3.1343773082659801E-2</v>
      </c>
      <c r="CI418" s="41">
        <f t="shared" si="354"/>
        <v>-1.8279300862322788E-2</v>
      </c>
      <c r="CJ418" s="41">
        <f t="shared" si="355"/>
        <v>-1.3015368112070248E-2</v>
      </c>
      <c r="CK418" s="41">
        <f t="shared" si="356"/>
        <v>9.9174744386763842E-3</v>
      </c>
      <c r="CL418" s="41">
        <f t="shared" si="357"/>
        <v>6.2712323712092091E-3</v>
      </c>
      <c r="CM418" s="41">
        <f t="shared" si="358"/>
        <v>-2.5991972731969613E-3</v>
      </c>
      <c r="CN418" s="41">
        <f t="shared" si="378"/>
        <v>3.4989784347504028E-2</v>
      </c>
      <c r="CO418" s="41">
        <f t="shared" si="359"/>
        <v>-1.7370584211062624E-2</v>
      </c>
      <c r="CP418" s="41">
        <f t="shared" si="360"/>
        <v>-4.3963123421116176E-2</v>
      </c>
      <c r="CQ418" s="41">
        <f t="shared" si="361"/>
        <v>-1.958947006859911E-2</v>
      </c>
      <c r="CR418" s="41">
        <f t="shared" si="362"/>
        <v>0</v>
      </c>
      <c r="CS418" s="41">
        <f t="shared" si="363"/>
        <v>-2.5193561533816508E-2</v>
      </c>
      <c r="CT418" s="41">
        <f t="shared" si="364"/>
        <v>-3.1399753867979878E-2</v>
      </c>
      <c r="CU418" s="41">
        <f t="shared" si="365"/>
        <v>-2.3406127035057112E-2</v>
      </c>
      <c r="CV418" s="41">
        <f t="shared" si="366"/>
        <v>1.197619104671562E-2</v>
      </c>
      <c r="CW418" s="41">
        <f t="shared" si="367"/>
        <v>-2.9138377156349097E-2</v>
      </c>
      <c r="CX418" s="41">
        <f t="shared" si="368"/>
        <v>-7.0615619394513163E-3</v>
      </c>
      <c r="CY418" s="41">
        <f t="shared" si="369"/>
        <v>2.0010512430322157E-3</v>
      </c>
      <c r="CZ418" s="41">
        <f t="shared" si="370"/>
        <v>-3.7475048263455199E-2</v>
      </c>
      <c r="DA418" s="41">
        <f t="shared" si="371"/>
        <v>-3.1181446805801965E-2</v>
      </c>
      <c r="DB418" s="41">
        <f t="shared" si="372"/>
        <v>-3.4826559833163143E-2</v>
      </c>
      <c r="DC418" s="41">
        <f t="shared" si="373"/>
        <v>-7.0780182061047234E-2</v>
      </c>
      <c r="DD418" s="41">
        <f t="shared" si="374"/>
        <v>-5.4439707854264544E-4</v>
      </c>
      <c r="DE418" s="41">
        <f t="shared" si="375"/>
        <v>1.6557847702473632E-2</v>
      </c>
      <c r="DF418" s="41">
        <f t="shared" si="376"/>
        <v>3.8214575433415479E-3</v>
      </c>
      <c r="DG418" s="41">
        <f t="shared" si="377"/>
        <v>-1.7713541928313852E-2</v>
      </c>
      <c r="DH418" s="41"/>
    </row>
    <row r="419" spans="1:112">
      <c r="A419" s="43">
        <v>42458</v>
      </c>
      <c r="B419" s="34">
        <v>5.08</v>
      </c>
      <c r="C419" s="34">
        <v>7.4479990000000003</v>
      </c>
      <c r="D419" s="34"/>
      <c r="E419" s="34">
        <v>13.92</v>
      </c>
      <c r="F419" s="34">
        <v>196</v>
      </c>
      <c r="G419" s="34">
        <v>37.860188000000001</v>
      </c>
      <c r="H419" s="34">
        <v>9.9269210000000001</v>
      </c>
      <c r="I419" s="34">
        <v>12.36</v>
      </c>
      <c r="J419" s="34">
        <v>258.71404999999999</v>
      </c>
      <c r="K419" s="34">
        <v>0.498</v>
      </c>
      <c r="L419" s="34">
        <v>85.93</v>
      </c>
      <c r="M419" s="34">
        <v>26.73</v>
      </c>
      <c r="N419" s="34">
        <v>37.946365</v>
      </c>
      <c r="O419" s="34">
        <v>7.09</v>
      </c>
      <c r="P419" s="34">
        <v>34.950001</v>
      </c>
      <c r="Q419" s="34">
        <v>9.7100000000000009</v>
      </c>
      <c r="R419" s="34">
        <v>43.220001000000003</v>
      </c>
      <c r="S419" s="34">
        <v>62.228287000000002</v>
      </c>
      <c r="T419" s="34"/>
      <c r="U419" s="34"/>
      <c r="V419" s="34">
        <v>4.9457639999999996</v>
      </c>
      <c r="W419" s="34">
        <v>35.080002</v>
      </c>
      <c r="X419" s="34">
        <v>36.279998999999997</v>
      </c>
      <c r="Y419" s="34">
        <v>10.234201000000001</v>
      </c>
      <c r="Z419" s="34">
        <v>31.925561999999999</v>
      </c>
      <c r="AA419" s="34">
        <v>76.880081000000004</v>
      </c>
      <c r="AB419" s="34">
        <v>36.244208999999998</v>
      </c>
      <c r="AC419" s="34">
        <v>11.75</v>
      </c>
      <c r="AD419" s="34">
        <v>45.720001000000003</v>
      </c>
      <c r="AE419" s="34">
        <v>24.641914</v>
      </c>
      <c r="AF419" s="34">
        <v>4.6100000000000003</v>
      </c>
      <c r="AG419" s="34">
        <v>110.60000599999999</v>
      </c>
      <c r="AH419" s="34">
        <v>32.277766999999997</v>
      </c>
      <c r="AI419" s="34">
        <v>57.364037000000003</v>
      </c>
      <c r="AJ419" s="34" t="s">
        <v>193</v>
      </c>
      <c r="AK419" s="34">
        <v>24.059999000000001</v>
      </c>
      <c r="AL419" s="34">
        <v>0.89</v>
      </c>
      <c r="AM419" s="34">
        <v>27.943138000000001</v>
      </c>
      <c r="AN419" s="34">
        <v>12.000000999999999</v>
      </c>
      <c r="AO419" s="34">
        <v>59.700001</v>
      </c>
      <c r="AP419" s="34">
        <v>6.29</v>
      </c>
      <c r="AQ419" s="34">
        <v>12.86</v>
      </c>
      <c r="AR419" s="34">
        <v>4.33</v>
      </c>
      <c r="AS419" s="34">
        <v>44.467174999999997</v>
      </c>
      <c r="AT419" s="34">
        <v>12.182873000000001</v>
      </c>
      <c r="AU419" s="34">
        <v>20.02</v>
      </c>
      <c r="AV419" s="34">
        <v>15.556584000000001</v>
      </c>
      <c r="AW419" s="34">
        <v>24.149920999999999</v>
      </c>
      <c r="AX419" s="34">
        <v>17.100000000000001</v>
      </c>
      <c r="AY419" s="34">
        <v>5.16</v>
      </c>
      <c r="AZ419" s="34">
        <v>55.84</v>
      </c>
      <c r="BA419" s="34">
        <v>41.18</v>
      </c>
      <c r="BB419" s="34">
        <v>28.375191000000001</v>
      </c>
      <c r="BC419" s="34">
        <v>24.580862</v>
      </c>
      <c r="BD419" s="34"/>
      <c r="BE419" s="38"/>
      <c r="BF419" s="41">
        <f t="shared" si="329"/>
        <v>1.5873349156290163E-2</v>
      </c>
      <c r="BG419" s="41">
        <f t="shared" si="330"/>
        <v>2.5736528124270987E-2</v>
      </c>
      <c r="BH419" s="41"/>
      <c r="BI419" s="41">
        <f t="shared" si="331"/>
        <v>1.1560822401076006E-2</v>
      </c>
      <c r="BJ419" s="41">
        <f t="shared" si="332"/>
        <v>-2.0202707317519466E-2</v>
      </c>
      <c r="BK419" s="41">
        <f t="shared" si="333"/>
        <v>2.2350182335856318E-2</v>
      </c>
      <c r="BL419" s="41">
        <f t="shared" si="334"/>
        <v>-2.0020399430553475E-3</v>
      </c>
      <c r="BM419" s="41">
        <f t="shared" si="335"/>
        <v>3.9609138095045668E-2</v>
      </c>
      <c r="BN419" s="41">
        <f t="shared" si="336"/>
        <v>4.056795636194108E-3</v>
      </c>
      <c r="BO419" s="41">
        <f t="shared" si="337"/>
        <v>1.6194685919980606E-2</v>
      </c>
      <c r="BP419" s="41">
        <f t="shared" si="338"/>
        <v>-9.7278939061044463E-3</v>
      </c>
      <c r="BQ419" s="41">
        <f t="shared" si="339"/>
        <v>-2.2421907330499608E-3</v>
      </c>
      <c r="BR419" s="41">
        <f t="shared" si="340"/>
        <v>5.2295649900054126E-3</v>
      </c>
      <c r="BS419" s="41">
        <f t="shared" si="341"/>
        <v>2.1383566025322827E-2</v>
      </c>
      <c r="BT419" s="41">
        <f t="shared" si="342"/>
        <v>9.7758107514862892E-3</v>
      </c>
      <c r="BU419" s="41">
        <f t="shared" si="343"/>
        <v>-8.2021260809982593E-2</v>
      </c>
      <c r="BV419" s="41">
        <f t="shared" si="344"/>
        <v>-2.0802040997146866E-3</v>
      </c>
      <c r="BW419" s="41">
        <f t="shared" si="345"/>
        <v>-3.0397944727244036E-3</v>
      </c>
      <c r="BX419" s="41"/>
      <c r="BY419" s="41"/>
      <c r="BZ419" s="41">
        <f t="shared" si="346"/>
        <v>3.4618032486319186E-2</v>
      </c>
      <c r="CA419" s="41">
        <f t="shared" si="347"/>
        <v>1.8702947166091038E-2</v>
      </c>
      <c r="CB419" s="41">
        <f t="shared" si="348"/>
        <v>-2.0461770236850307E-2</v>
      </c>
      <c r="CC419" s="41">
        <f t="shared" si="349"/>
        <v>-1.2363600589773748E-2</v>
      </c>
      <c r="CD419" s="41">
        <f t="shared" si="350"/>
        <v>-2.6304455570052747E-3</v>
      </c>
      <c r="CE419" s="41">
        <f t="shared" si="351"/>
        <v>2.1134157305706916E-3</v>
      </c>
      <c r="CF419" s="41">
        <f t="shared" si="352"/>
        <v>1.3497402548242037E-2</v>
      </c>
      <c r="CG419" s="41">
        <f t="shared" si="327"/>
        <v>5.1194651061909954E-3</v>
      </c>
      <c r="CH419" s="41">
        <f t="shared" si="353"/>
        <v>3.9447782045647917E-3</v>
      </c>
      <c r="CI419" s="41">
        <f t="shared" si="354"/>
        <v>6.8937908914458289E-3</v>
      </c>
      <c r="CJ419" s="41">
        <f t="shared" si="355"/>
        <v>6.528858882463631E-3</v>
      </c>
      <c r="CK419" s="41">
        <f t="shared" si="356"/>
        <v>3.8714547633244521E-2</v>
      </c>
      <c r="CL419" s="41">
        <f t="shared" si="357"/>
        <v>-3.9864030637026702E-3</v>
      </c>
      <c r="CM419" s="41">
        <f t="shared" si="358"/>
        <v>1.5154245710131263E-2</v>
      </c>
      <c r="CN419" s="41">
        <f t="shared" si="378"/>
        <v>0</v>
      </c>
      <c r="CO419" s="41">
        <f t="shared" si="359"/>
        <v>-1.9753811048788622E-2</v>
      </c>
      <c r="CP419" s="41">
        <f t="shared" si="360"/>
        <v>0</v>
      </c>
      <c r="CQ419" s="41">
        <f t="shared" si="361"/>
        <v>0</v>
      </c>
      <c r="CR419" s="41">
        <f t="shared" si="362"/>
        <v>-4.0821911186925353E-2</v>
      </c>
      <c r="CS419" s="41">
        <f t="shared" si="363"/>
        <v>-1.0994613317936041E-2</v>
      </c>
      <c r="CT419" s="41">
        <f t="shared" si="364"/>
        <v>3.1847160675199195E-3</v>
      </c>
      <c r="CU419" s="41">
        <f t="shared" si="365"/>
        <v>-1.7726861112335273E-2</v>
      </c>
      <c r="CV419" s="41">
        <f t="shared" si="366"/>
        <v>3.0483016725075751E-2</v>
      </c>
      <c r="CW419" s="41">
        <f t="shared" si="367"/>
        <v>-5.4243213791903035E-2</v>
      </c>
      <c r="CX419" s="41">
        <f t="shared" si="368"/>
        <v>1.4849834215436918E-2</v>
      </c>
      <c r="CY419" s="41">
        <f t="shared" si="369"/>
        <v>4.9962529143247978E-4</v>
      </c>
      <c r="CZ419" s="41">
        <f t="shared" si="370"/>
        <v>-7.7869361267806367E-3</v>
      </c>
      <c r="DA419" s="41">
        <f t="shared" si="371"/>
        <v>7.0924026357257986E-3</v>
      </c>
      <c r="DB419" s="41">
        <f t="shared" si="372"/>
        <v>9.9912673635702675E-3</v>
      </c>
      <c r="DC419" s="41">
        <f t="shared" si="373"/>
        <v>-8.004270767353637E-2</v>
      </c>
      <c r="DD419" s="41">
        <f t="shared" si="374"/>
        <v>1.3522246969491964E-2</v>
      </c>
      <c r="DE419" s="41">
        <f t="shared" si="375"/>
        <v>9.2706446993316982E-3</v>
      </c>
      <c r="DF419" s="41">
        <f t="shared" si="376"/>
        <v>-1.0106398750377329E-2</v>
      </c>
      <c r="DG419" s="41">
        <f t="shared" si="377"/>
        <v>3.079617626251057E-2</v>
      </c>
      <c r="DH419" s="41"/>
    </row>
    <row r="420" spans="1:112">
      <c r="A420" s="43">
        <v>42459</v>
      </c>
      <c r="B420" s="34">
        <v>4.97</v>
      </c>
      <c r="C420" s="34">
        <v>7.5020689999999997</v>
      </c>
      <c r="D420" s="34"/>
      <c r="E420" s="34">
        <v>14.03</v>
      </c>
      <c r="F420" s="34">
        <v>191.199997</v>
      </c>
      <c r="G420" s="34">
        <v>38.529609999999998</v>
      </c>
      <c r="H420" s="34">
        <v>10.483943</v>
      </c>
      <c r="I420" s="34">
        <v>13.12</v>
      </c>
      <c r="J420" s="34">
        <v>257.66662600000001</v>
      </c>
      <c r="K420" s="34">
        <v>0.51</v>
      </c>
      <c r="L420" s="34">
        <v>85.510002</v>
      </c>
      <c r="M420" s="34">
        <v>27.450001</v>
      </c>
      <c r="N420" s="34">
        <v>37.908676</v>
      </c>
      <c r="O420" s="34">
        <v>7.27</v>
      </c>
      <c r="P420" s="34">
        <v>34.18</v>
      </c>
      <c r="Q420" s="34">
        <v>8.39</v>
      </c>
      <c r="R420" s="34">
        <v>44.240001999999997</v>
      </c>
      <c r="S420" s="34">
        <v>62.521937999999999</v>
      </c>
      <c r="T420" s="34"/>
      <c r="U420" s="34"/>
      <c r="V420" s="34">
        <v>4.3848079999999996</v>
      </c>
      <c r="W420" s="34">
        <v>35.330002</v>
      </c>
      <c r="X420" s="34">
        <v>35.340000000000003</v>
      </c>
      <c r="Y420" s="34">
        <v>10.528006</v>
      </c>
      <c r="Z420" s="34">
        <v>32.589806000000003</v>
      </c>
      <c r="AA420" s="34">
        <v>79.012161000000006</v>
      </c>
      <c r="AB420" s="34">
        <v>36.196575000000003</v>
      </c>
      <c r="AC420" s="34">
        <v>12.07</v>
      </c>
      <c r="AD420" s="34">
        <v>45.459999000000003</v>
      </c>
      <c r="AE420" s="34">
        <v>24.764185000000001</v>
      </c>
      <c r="AF420" s="34">
        <v>4.6900000000000004</v>
      </c>
      <c r="AG420" s="34">
        <v>112.349998</v>
      </c>
      <c r="AH420" s="34">
        <v>33.474949000000002</v>
      </c>
      <c r="AI420" s="34">
        <v>57.256199000000002</v>
      </c>
      <c r="AJ420" s="34" t="s">
        <v>193</v>
      </c>
      <c r="AK420" s="34">
        <v>24.41</v>
      </c>
      <c r="AL420" s="34">
        <v>0.88</v>
      </c>
      <c r="AM420" s="34">
        <v>28.026056000000001</v>
      </c>
      <c r="AN420" s="34">
        <v>12.1</v>
      </c>
      <c r="AO420" s="34">
        <v>59.48</v>
      </c>
      <c r="AP420" s="34">
        <v>6.37</v>
      </c>
      <c r="AQ420" s="34">
        <v>12.57</v>
      </c>
      <c r="AR420" s="34">
        <v>4.5199999999999996</v>
      </c>
      <c r="AS420" s="34">
        <v>44.863762000000001</v>
      </c>
      <c r="AT420" s="34">
        <v>12.201775</v>
      </c>
      <c r="AU420" s="34">
        <v>20.09</v>
      </c>
      <c r="AV420" s="34">
        <v>15.229177</v>
      </c>
      <c r="AW420" s="34">
        <v>24.525390999999999</v>
      </c>
      <c r="AX420" s="34">
        <v>17.239999999999998</v>
      </c>
      <c r="AY420" s="34">
        <v>5.23</v>
      </c>
      <c r="AZ420" s="34">
        <v>56.169998</v>
      </c>
      <c r="BA420" s="34">
        <v>40.639999000000003</v>
      </c>
      <c r="BB420" s="34">
        <v>28.762803999999999</v>
      </c>
      <c r="BC420" s="34">
        <v>24.745445</v>
      </c>
      <c r="BD420" s="34"/>
      <c r="BE420" s="38"/>
      <c r="BF420" s="41">
        <f t="shared" si="329"/>
        <v>-2.1891421481853239E-2</v>
      </c>
      <c r="BG420" s="41">
        <f t="shared" si="330"/>
        <v>7.2334434541941866E-3</v>
      </c>
      <c r="BH420" s="41"/>
      <c r="BI420" s="41">
        <f t="shared" si="331"/>
        <v>7.8712392080958569E-3</v>
      </c>
      <c r="BJ420" s="41">
        <f t="shared" si="332"/>
        <v>-2.4794674303593001E-2</v>
      </c>
      <c r="BK420" s="41">
        <f t="shared" si="333"/>
        <v>1.7526925172151361E-2</v>
      </c>
      <c r="BL420" s="41">
        <f t="shared" si="334"/>
        <v>5.4594489108386157E-2</v>
      </c>
      <c r="BM420" s="41">
        <f t="shared" si="335"/>
        <v>5.9672331486398313E-2</v>
      </c>
      <c r="BN420" s="41">
        <f t="shared" si="336"/>
        <v>-4.0567956361941358E-3</v>
      </c>
      <c r="BO420" s="41">
        <f t="shared" si="337"/>
        <v>2.3810648693718607E-2</v>
      </c>
      <c r="BP420" s="41">
        <f t="shared" si="338"/>
        <v>-4.8996597681908094E-3</v>
      </c>
      <c r="BQ420" s="41">
        <f t="shared" si="339"/>
        <v>2.6579674234583815E-2</v>
      </c>
      <c r="BR420" s="41">
        <f t="shared" si="340"/>
        <v>-9.9371123143602419E-4</v>
      </c>
      <c r="BS420" s="41">
        <f t="shared" si="341"/>
        <v>2.5070951001391829E-2</v>
      </c>
      <c r="BT420" s="41">
        <f t="shared" si="342"/>
        <v>-2.2277819604677347E-2</v>
      </c>
      <c r="BU420" s="41">
        <f t="shared" si="343"/>
        <v>-0.1461157618241187</v>
      </c>
      <c r="BV420" s="41">
        <f t="shared" si="344"/>
        <v>2.3326028205858662E-2</v>
      </c>
      <c r="BW420" s="41">
        <f t="shared" si="345"/>
        <v>4.7078318674838278E-3</v>
      </c>
      <c r="BX420" s="41"/>
      <c r="BY420" s="41"/>
      <c r="BZ420" s="41">
        <f t="shared" si="346"/>
        <v>-0.12038561340260824</v>
      </c>
      <c r="CA420" s="41">
        <f t="shared" si="347"/>
        <v>7.1012934636427933E-3</v>
      </c>
      <c r="CB420" s="41">
        <f t="shared" si="348"/>
        <v>-2.6251130791989173E-2</v>
      </c>
      <c r="CC420" s="41">
        <f t="shared" si="349"/>
        <v>2.8303793887278574E-2</v>
      </c>
      <c r="CD420" s="41">
        <f t="shared" si="350"/>
        <v>2.0592534563042997E-2</v>
      </c>
      <c r="CE420" s="41">
        <f t="shared" si="351"/>
        <v>2.7354959077350548E-2</v>
      </c>
      <c r="CF420" s="41">
        <f t="shared" si="352"/>
        <v>-1.3151157189397662E-3</v>
      </c>
      <c r="CG420" s="41">
        <f t="shared" si="327"/>
        <v>-5.062162750905861E-2</v>
      </c>
      <c r="CH420" s="41">
        <f t="shared" si="353"/>
        <v>-5.7030643718390091E-3</v>
      </c>
      <c r="CI420" s="41">
        <f t="shared" si="354"/>
        <v>4.9496419308830064E-3</v>
      </c>
      <c r="CJ420" s="41">
        <f t="shared" si="355"/>
        <v>1.720472544963076E-2</v>
      </c>
      <c r="CK420" s="41">
        <f t="shared" si="356"/>
        <v>1.5698837492043993E-2</v>
      </c>
      <c r="CL420" s="41">
        <f t="shared" si="357"/>
        <v>3.6418703002423093E-2</v>
      </c>
      <c r="CM420" s="41">
        <f t="shared" si="358"/>
        <v>-1.8816578220607707E-3</v>
      </c>
      <c r="CN420" s="41">
        <f t="shared" si="378"/>
        <v>-3.4989784347504105E-2</v>
      </c>
      <c r="CO420" s="41">
        <f t="shared" si="359"/>
        <v>1.4442215421096428E-2</v>
      </c>
      <c r="CP420" s="41">
        <f t="shared" si="360"/>
        <v>-1.1299555253933394E-2</v>
      </c>
      <c r="CQ420" s="41">
        <f t="shared" si="361"/>
        <v>2.9629892709737695E-3</v>
      </c>
      <c r="CR420" s="41">
        <f t="shared" si="362"/>
        <v>8.2987194813652371E-3</v>
      </c>
      <c r="CS420" s="41">
        <f t="shared" si="363"/>
        <v>-3.6919155570208028E-3</v>
      </c>
      <c r="CT420" s="41">
        <f t="shared" si="364"/>
        <v>1.2638398871722849E-2</v>
      </c>
      <c r="CU420" s="41">
        <f t="shared" si="365"/>
        <v>-2.2808696207317181E-2</v>
      </c>
      <c r="CV420" s="41">
        <f t="shared" si="366"/>
        <v>4.2944451829741277E-2</v>
      </c>
      <c r="CW420" s="41">
        <f t="shared" si="367"/>
        <v>8.8791099443339266E-3</v>
      </c>
      <c r="CX420" s="41">
        <f t="shared" si="368"/>
        <v>1.5503200034628223E-3</v>
      </c>
      <c r="CY420" s="41">
        <f t="shared" si="369"/>
        <v>3.4904049397685676E-3</v>
      </c>
      <c r="CZ420" s="41">
        <f t="shared" si="370"/>
        <v>-2.1270830009117003E-2</v>
      </c>
      <c r="DA420" s="41">
        <f t="shared" si="371"/>
        <v>1.5427839368033061E-2</v>
      </c>
      <c r="DB420" s="41">
        <f t="shared" si="372"/>
        <v>8.1538017269327575E-3</v>
      </c>
      <c r="DC420" s="41">
        <f t="shared" si="373"/>
        <v>1.347469858336019E-2</v>
      </c>
      <c r="DD420" s="41">
        <f t="shared" si="374"/>
        <v>5.8923124840280609E-3</v>
      </c>
      <c r="DE420" s="41">
        <f t="shared" si="375"/>
        <v>-1.3199922935716417E-2</v>
      </c>
      <c r="DF420" s="41">
        <f t="shared" si="376"/>
        <v>1.3567817566872503E-2</v>
      </c>
      <c r="DG420" s="41">
        <f t="shared" si="377"/>
        <v>6.6732589882451754E-3</v>
      </c>
      <c r="DH420" s="41"/>
    </row>
    <row r="421" spans="1:112">
      <c r="A421" s="43">
        <v>42460</v>
      </c>
      <c r="B421" s="34">
        <v>5.17</v>
      </c>
      <c r="C421" s="34">
        <v>7.4682740000000001</v>
      </c>
      <c r="D421" s="34"/>
      <c r="E421" s="34">
        <v>13.49</v>
      </c>
      <c r="F421" s="34">
        <v>184</v>
      </c>
      <c r="G421" s="34">
        <v>38.520316999999999</v>
      </c>
      <c r="H421" s="34">
        <v>10.3049</v>
      </c>
      <c r="I421" s="34">
        <v>13.11</v>
      </c>
      <c r="J421" s="34">
        <v>262.90374800000001</v>
      </c>
      <c r="K421" s="34">
        <v>0.53</v>
      </c>
      <c r="L421" s="34">
        <v>81.069999999999993</v>
      </c>
      <c r="M421" s="34">
        <v>26.950001</v>
      </c>
      <c r="N421" s="34">
        <v>37.569355000000002</v>
      </c>
      <c r="O421" s="34">
        <v>7.15</v>
      </c>
      <c r="P421" s="34">
        <v>33.509998000000003</v>
      </c>
      <c r="Q421" s="34">
        <v>8.0299999999999994</v>
      </c>
      <c r="R421" s="34">
        <v>43.970001000000003</v>
      </c>
      <c r="S421" s="34">
        <v>62.531413999999998</v>
      </c>
      <c r="T421" s="34"/>
      <c r="U421" s="34"/>
      <c r="V421" s="34">
        <v>4.3941600000000003</v>
      </c>
      <c r="W421" s="34">
        <v>35.340000000000003</v>
      </c>
      <c r="X421" s="34">
        <v>35.5</v>
      </c>
      <c r="Y421" s="34">
        <v>10.449657999999999</v>
      </c>
      <c r="Z421" s="34">
        <v>31.875118000000001</v>
      </c>
      <c r="AA421" s="34">
        <v>79.159713999999994</v>
      </c>
      <c r="AB421" s="34">
        <v>36.167994999999998</v>
      </c>
      <c r="AC421" s="34">
        <v>11.81</v>
      </c>
      <c r="AD421" s="34">
        <v>44.599997999999999</v>
      </c>
      <c r="AE421" s="34">
        <v>24.717161000000001</v>
      </c>
      <c r="AF421" s="34">
        <v>4.6500000000000004</v>
      </c>
      <c r="AG421" s="34">
        <v>106.400002</v>
      </c>
      <c r="AH421" s="34">
        <v>33.097377999999999</v>
      </c>
      <c r="AI421" s="34">
        <v>57.903270999999997</v>
      </c>
      <c r="AJ421" s="34" t="s">
        <v>193</v>
      </c>
      <c r="AK421" s="34">
        <v>25.610001</v>
      </c>
      <c r="AL421" s="34">
        <v>1.02</v>
      </c>
      <c r="AM421" s="34">
        <v>27.979994000000001</v>
      </c>
      <c r="AN421" s="34">
        <v>12.000000999999999</v>
      </c>
      <c r="AO421" s="34">
        <v>60.060001</v>
      </c>
      <c r="AP421" s="34">
        <v>6.28</v>
      </c>
      <c r="AQ421" s="34">
        <v>12.84</v>
      </c>
      <c r="AR421" s="34">
        <v>4.3600000000000003</v>
      </c>
      <c r="AS421" s="34">
        <v>47.441566000000002</v>
      </c>
      <c r="AT421" s="34">
        <v>12.163968000000001</v>
      </c>
      <c r="AU421" s="34">
        <v>19.809999000000001</v>
      </c>
      <c r="AV421" s="34">
        <v>15.416266999999999</v>
      </c>
      <c r="AW421" s="34">
        <v>25.617687</v>
      </c>
      <c r="AX421" s="34">
        <v>16.629999000000002</v>
      </c>
      <c r="AY421" s="34">
        <v>5.04</v>
      </c>
      <c r="AZ421" s="34">
        <v>56.220001000000003</v>
      </c>
      <c r="BA421" s="34">
        <v>41.490001999999997</v>
      </c>
      <c r="BB421" s="34">
        <v>29.070903999999999</v>
      </c>
      <c r="BC421" s="34">
        <v>24.164566000000001</v>
      </c>
      <c r="BD421" s="34"/>
      <c r="BE421" s="38"/>
      <c r="BF421" s="41">
        <f t="shared" si="329"/>
        <v>3.9452848411800447E-2</v>
      </c>
      <c r="BG421" s="41">
        <f t="shared" si="330"/>
        <v>-4.5149342814922748E-3</v>
      </c>
      <c r="BH421" s="41"/>
      <c r="BI421" s="41">
        <f t="shared" si="331"/>
        <v>-3.9249223894704949E-2</v>
      </c>
      <c r="BJ421" s="41">
        <f t="shared" si="332"/>
        <v>-3.8384227317938599E-2</v>
      </c>
      <c r="BK421" s="41">
        <f t="shared" si="333"/>
        <v>-2.4122021673190458E-4</v>
      </c>
      <c r="BL421" s="41">
        <f t="shared" si="334"/>
        <v>-1.7225338322051725E-2</v>
      </c>
      <c r="BM421" s="41">
        <f t="shared" si="335"/>
        <v>-7.6248574033448168E-4</v>
      </c>
      <c r="BN421" s="41">
        <f t="shared" si="336"/>
        <v>2.0121385912807935E-2</v>
      </c>
      <c r="BO421" s="41">
        <f t="shared" si="337"/>
        <v>3.8466280827796143E-2</v>
      </c>
      <c r="BP421" s="41">
        <f t="shared" si="338"/>
        <v>-5.3320372557325212E-2</v>
      </c>
      <c r="BQ421" s="41">
        <f t="shared" si="339"/>
        <v>-1.8382869924654575E-2</v>
      </c>
      <c r="BR421" s="41">
        <f t="shared" si="340"/>
        <v>-8.9913126110584829E-3</v>
      </c>
      <c r="BS421" s="41">
        <f t="shared" si="341"/>
        <v>-1.6643934839511557E-2</v>
      </c>
      <c r="BT421" s="41">
        <f t="shared" si="342"/>
        <v>-1.9796835621904013E-2</v>
      </c>
      <c r="BU421" s="41">
        <f t="shared" si="343"/>
        <v>-4.3855992520444705E-2</v>
      </c>
      <c r="BV421" s="41">
        <f t="shared" si="344"/>
        <v>-6.1217964865371132E-3</v>
      </c>
      <c r="BW421" s="41">
        <f t="shared" si="345"/>
        <v>1.5155131576383203E-4</v>
      </c>
      <c r="BX421" s="41"/>
      <c r="BY421" s="41"/>
      <c r="BZ421" s="41">
        <f t="shared" si="346"/>
        <v>2.130547357633687E-3</v>
      </c>
      <c r="CA421" s="41">
        <f t="shared" si="347"/>
        <v>2.8294891138419797E-4</v>
      </c>
      <c r="CB421" s="41">
        <f t="shared" si="348"/>
        <v>4.5172295898195944E-3</v>
      </c>
      <c r="CC421" s="41">
        <f t="shared" si="349"/>
        <v>-7.4696938890696819E-3</v>
      </c>
      <c r="CD421" s="41">
        <f t="shared" si="350"/>
        <v>-2.2173834652989069E-2</v>
      </c>
      <c r="CE421" s="41">
        <f t="shared" si="351"/>
        <v>1.8657304631691993E-3</v>
      </c>
      <c r="CF421" s="41">
        <f t="shared" si="352"/>
        <v>-7.8988934739712214E-4</v>
      </c>
      <c r="CG421" s="41">
        <f t="shared" si="327"/>
        <v>1.2455677046919864E-2</v>
      </c>
      <c r="CH421" s="41">
        <f t="shared" si="353"/>
        <v>-1.9098982244068599E-2</v>
      </c>
      <c r="CI421" s="41">
        <f t="shared" si="354"/>
        <v>-1.9006764349724825E-3</v>
      </c>
      <c r="CJ421" s="41">
        <f t="shared" si="355"/>
        <v>-8.5653628589230455E-3</v>
      </c>
      <c r="CK421" s="41">
        <f t="shared" si="356"/>
        <v>-5.4413385125288538E-2</v>
      </c>
      <c r="CL421" s="41">
        <f t="shared" si="357"/>
        <v>-1.1343303307184716E-2</v>
      </c>
      <c r="CM421" s="41">
        <f t="shared" si="358"/>
        <v>1.12379608897888E-2</v>
      </c>
      <c r="CN421" s="41">
        <f t="shared" si="378"/>
        <v>3.4989784347504028E-2</v>
      </c>
      <c r="CO421" s="41">
        <f t="shared" si="359"/>
        <v>4.7990054853811533E-2</v>
      </c>
      <c r="CP421" s="41">
        <f t="shared" si="360"/>
        <v>0.14763599880606468</v>
      </c>
      <c r="CQ421" s="41">
        <f t="shared" si="361"/>
        <v>-1.6448940921824928E-3</v>
      </c>
      <c r="CR421" s="41">
        <f t="shared" si="362"/>
        <v>-8.2987194813652753E-3</v>
      </c>
      <c r="CS421" s="41">
        <f t="shared" si="363"/>
        <v>9.7039576132464805E-3</v>
      </c>
      <c r="CT421" s="41">
        <f t="shared" si="364"/>
        <v>-1.4229489103964651E-2</v>
      </c>
      <c r="CU421" s="41">
        <f t="shared" si="365"/>
        <v>2.1252275659658953E-2</v>
      </c>
      <c r="CV421" s="41">
        <f t="shared" si="366"/>
        <v>-3.6039936483196693E-2</v>
      </c>
      <c r="CW421" s="41">
        <f t="shared" si="367"/>
        <v>5.586837778617873E-2</v>
      </c>
      <c r="CX421" s="41">
        <f t="shared" si="368"/>
        <v>-3.1032938615067666E-3</v>
      </c>
      <c r="CY421" s="41">
        <f t="shared" si="369"/>
        <v>-1.4035368595940441E-2</v>
      </c>
      <c r="CZ421" s="41">
        <f t="shared" si="370"/>
        <v>1.2210123265729804E-2</v>
      </c>
      <c r="DA421" s="41">
        <f t="shared" si="371"/>
        <v>4.3574063122833503E-2</v>
      </c>
      <c r="DB421" s="41">
        <f t="shared" si="372"/>
        <v>-3.6024032163003379E-2</v>
      </c>
      <c r="DC421" s="41">
        <f t="shared" si="373"/>
        <v>-3.700519599355441E-2</v>
      </c>
      <c r="DD421" s="41">
        <f t="shared" si="374"/>
        <v>8.8981232750477528E-4</v>
      </c>
      <c r="DE421" s="41">
        <f t="shared" si="375"/>
        <v>2.0699703885234882E-2</v>
      </c>
      <c r="DF421" s="41">
        <f t="shared" si="376"/>
        <v>1.0654786815175735E-2</v>
      </c>
      <c r="DG421" s="41">
        <f t="shared" si="377"/>
        <v>-2.375408639667902E-2</v>
      </c>
      <c r="DH421" s="41"/>
    </row>
    <row r="422" spans="1:112">
      <c r="A422" s="43">
        <v>42461</v>
      </c>
      <c r="B422" s="34">
        <v>5.2</v>
      </c>
      <c r="C422" s="34">
        <v>7.4412409999999998</v>
      </c>
      <c r="D422" s="34"/>
      <c r="E422" s="34">
        <v>12.51</v>
      </c>
      <c r="F422" s="34">
        <v>179.60000600000001</v>
      </c>
      <c r="G422" s="34">
        <v>37.283729999999998</v>
      </c>
      <c r="H422" s="34">
        <v>10.046284999999999</v>
      </c>
      <c r="I422" s="34">
        <v>12.74</v>
      </c>
      <c r="J422" s="34">
        <v>251.38208</v>
      </c>
      <c r="K422" s="34">
        <v>0.54</v>
      </c>
      <c r="L422" s="34">
        <v>83.190002000000007</v>
      </c>
      <c r="M422" s="34">
        <v>26</v>
      </c>
      <c r="N422" s="34">
        <v>36.834178999999999</v>
      </c>
      <c r="O422" s="34">
        <v>7.14</v>
      </c>
      <c r="P422" s="34">
        <v>33.419998</v>
      </c>
      <c r="Q422" s="34">
        <v>8.2100000000000009</v>
      </c>
      <c r="R422" s="34">
        <v>43.700001</v>
      </c>
      <c r="S422" s="34">
        <v>60.561034999999997</v>
      </c>
      <c r="T422" s="34"/>
      <c r="U422" s="34"/>
      <c r="V422" s="34">
        <v>4.0388869999999999</v>
      </c>
      <c r="W422" s="34">
        <v>34.619999</v>
      </c>
      <c r="X422" s="34">
        <v>36.349997999999999</v>
      </c>
      <c r="Y422" s="34">
        <v>10.292961</v>
      </c>
      <c r="Z422" s="34">
        <v>30.428923000000001</v>
      </c>
      <c r="AA422" s="34">
        <v>77.566185000000004</v>
      </c>
      <c r="AB422" s="34">
        <v>35.358116000000003</v>
      </c>
      <c r="AC422" s="34">
        <v>11.62</v>
      </c>
      <c r="AD422" s="34">
        <v>42.91</v>
      </c>
      <c r="AE422" s="34">
        <v>24.387974</v>
      </c>
      <c r="AF422" s="34">
        <v>4.6399999999999997</v>
      </c>
      <c r="AG422" s="34">
        <v>101.150002</v>
      </c>
      <c r="AH422" s="34">
        <v>32.857937</v>
      </c>
      <c r="AI422" s="34">
        <v>57.883656000000002</v>
      </c>
      <c r="AJ422" s="34">
        <v>9.9546709999999994</v>
      </c>
      <c r="AK422" s="34">
        <v>26.610001</v>
      </c>
      <c r="AL422" s="34">
        <v>1.05</v>
      </c>
      <c r="AM422" s="34">
        <v>27.30744</v>
      </c>
      <c r="AN422" s="34">
        <v>12.1</v>
      </c>
      <c r="AO422" s="34">
        <v>60.119999</v>
      </c>
      <c r="AP422" s="34">
        <v>6.27</v>
      </c>
      <c r="AQ422" s="34">
        <v>12.67</v>
      </c>
      <c r="AR422" s="34">
        <v>4.22</v>
      </c>
      <c r="AS422" s="34">
        <v>47.044983000000002</v>
      </c>
      <c r="AT422" s="34">
        <v>12.031651</v>
      </c>
      <c r="AU422" s="34">
        <v>19.32</v>
      </c>
      <c r="AV422" s="34">
        <v>15.528522000000001</v>
      </c>
      <c r="AW422" s="34">
        <v>24.46566</v>
      </c>
      <c r="AX422" s="34">
        <v>16.079999999999998</v>
      </c>
      <c r="AY422" s="34">
        <v>4.84</v>
      </c>
      <c r="AZ422" s="34">
        <v>54.970001000000003</v>
      </c>
      <c r="BA422" s="34">
        <v>42.040000999999997</v>
      </c>
      <c r="BB422" s="34">
        <v>29.110661</v>
      </c>
      <c r="BC422" s="34">
        <v>23.796679000000001</v>
      </c>
      <c r="BD422" s="34"/>
      <c r="BE422" s="38"/>
      <c r="BF422" s="41">
        <f t="shared" si="329"/>
        <v>5.7859370670439265E-3</v>
      </c>
      <c r="BG422" s="41">
        <f t="shared" si="330"/>
        <v>-3.6262788727102098E-3</v>
      </c>
      <c r="BH422" s="41"/>
      <c r="BI422" s="41">
        <f t="shared" si="331"/>
        <v>-7.5420345740844719E-2</v>
      </c>
      <c r="BJ422" s="41">
        <f t="shared" si="332"/>
        <v>-2.4203568333314558E-2</v>
      </c>
      <c r="BK422" s="41">
        <f t="shared" si="333"/>
        <v>-3.262877792680946E-2</v>
      </c>
      <c r="BL422" s="41">
        <f t="shared" si="334"/>
        <v>-2.5416595842421813E-2</v>
      </c>
      <c r="BM422" s="41">
        <f t="shared" si="335"/>
        <v>-2.8628647631591092E-2</v>
      </c>
      <c r="BN422" s="41">
        <f t="shared" si="336"/>
        <v>-4.4813975217276848E-2</v>
      </c>
      <c r="BO422" s="41">
        <f t="shared" si="337"/>
        <v>1.8692133012152546E-2</v>
      </c>
      <c r="BP422" s="41">
        <f t="shared" si="338"/>
        <v>2.5814193337531651E-2</v>
      </c>
      <c r="BQ422" s="41">
        <f t="shared" si="339"/>
        <v>-3.5886796439274858E-2</v>
      </c>
      <c r="BR422" s="41">
        <f t="shared" si="340"/>
        <v>-1.9762500183196755E-2</v>
      </c>
      <c r="BS422" s="41">
        <f t="shared" si="341"/>
        <v>-1.3995803544233545E-3</v>
      </c>
      <c r="BT422" s="41">
        <f t="shared" si="342"/>
        <v>-2.6893787426995556E-3</v>
      </c>
      <c r="BU422" s="41">
        <f t="shared" si="343"/>
        <v>2.2168395505666637E-2</v>
      </c>
      <c r="BV422" s="41">
        <f t="shared" si="344"/>
        <v>-6.1594809506583647E-3</v>
      </c>
      <c r="BW422" s="41">
        <f t="shared" si="345"/>
        <v>-3.2017354997299227E-2</v>
      </c>
      <c r="BX422" s="41"/>
      <c r="BY422" s="41"/>
      <c r="BZ422" s="41">
        <f t="shared" si="346"/>
        <v>-8.4307227622500605E-2</v>
      </c>
      <c r="CA422" s="41">
        <f t="shared" si="347"/>
        <v>-2.0583946028525257E-2</v>
      </c>
      <c r="CB422" s="41">
        <f t="shared" si="348"/>
        <v>2.3661452477523905E-2</v>
      </c>
      <c r="CC422" s="41">
        <f t="shared" si="349"/>
        <v>-1.5108987048103532E-2</v>
      </c>
      <c r="CD422" s="41">
        <f t="shared" si="350"/>
        <v>-4.6432134854546989E-2</v>
      </c>
      <c r="CE422" s="41">
        <f t="shared" si="351"/>
        <v>-2.0335935883231609E-2</v>
      </c>
      <c r="CF422" s="41">
        <f t="shared" si="352"/>
        <v>-2.2646655941545187E-2</v>
      </c>
      <c r="CG422" s="41">
        <f t="shared" si="327"/>
        <v>-1.2455677046919748E-2</v>
      </c>
      <c r="CH422" s="41">
        <f t="shared" si="353"/>
        <v>-3.8628915179534797E-2</v>
      </c>
      <c r="CI422" s="41">
        <f t="shared" si="354"/>
        <v>-1.3407637768913752E-2</v>
      </c>
      <c r="CJ422" s="41">
        <f t="shared" si="355"/>
        <v>-2.1528533611012007E-3</v>
      </c>
      <c r="CK422" s="41">
        <f t="shared" si="356"/>
        <v>-5.0601012318167146E-2</v>
      </c>
      <c r="CL422" s="41">
        <f t="shared" si="357"/>
        <v>-7.2607356028521145E-3</v>
      </c>
      <c r="CM422" s="41">
        <f t="shared" si="358"/>
        <v>-3.3881200055740343E-4</v>
      </c>
      <c r="CN422" s="41">
        <f t="shared" si="378"/>
        <v>5.8512170637593864E-3</v>
      </c>
      <c r="CO422" s="41">
        <f t="shared" si="359"/>
        <v>3.8304183310774002E-2</v>
      </c>
      <c r="CP422" s="41">
        <f t="shared" si="360"/>
        <v>2.8987536873252406E-2</v>
      </c>
      <c r="CQ422" s="41">
        <f t="shared" si="361"/>
        <v>-2.4330562263851805E-2</v>
      </c>
      <c r="CR422" s="41">
        <f t="shared" si="362"/>
        <v>8.2987194813652371E-3</v>
      </c>
      <c r="CS422" s="41">
        <f t="shared" si="363"/>
        <v>9.9846904617311924E-4</v>
      </c>
      <c r="CT422" s="41">
        <f t="shared" si="364"/>
        <v>-1.593625835278036E-3</v>
      </c>
      <c r="CU422" s="41">
        <f t="shared" si="365"/>
        <v>-1.3328303928767405E-2</v>
      </c>
      <c r="CV422" s="41">
        <f t="shared" si="366"/>
        <v>-3.2636929313022658E-2</v>
      </c>
      <c r="CW422" s="41">
        <f t="shared" si="367"/>
        <v>-8.394535160176634E-3</v>
      </c>
      <c r="CX422" s="41">
        <f t="shared" si="368"/>
        <v>-1.0937378295317048E-2</v>
      </c>
      <c r="CY422" s="41">
        <f t="shared" si="369"/>
        <v>-2.5045981446530662E-2</v>
      </c>
      <c r="CZ422" s="41">
        <f t="shared" si="370"/>
        <v>7.2552113641482976E-3</v>
      </c>
      <c r="DA422" s="41">
        <f t="shared" si="371"/>
        <v>-4.601250967082908E-2</v>
      </c>
      <c r="DB422" s="41">
        <f t="shared" si="372"/>
        <v>-3.363196932172334E-2</v>
      </c>
      <c r="DC422" s="41">
        <f t="shared" si="373"/>
        <v>-4.0491361354736993E-2</v>
      </c>
      <c r="DD422" s="41">
        <f t="shared" si="374"/>
        <v>-2.2484983201340184E-2</v>
      </c>
      <c r="DE422" s="41">
        <f t="shared" si="375"/>
        <v>1.316908724645775E-2</v>
      </c>
      <c r="DF422" s="41">
        <f t="shared" si="376"/>
        <v>1.3666530347879117E-3</v>
      </c>
      <c r="DG422" s="41">
        <f t="shared" si="377"/>
        <v>-1.534131215047024E-2</v>
      </c>
      <c r="DH422" s="41"/>
    </row>
    <row r="423" spans="1:112">
      <c r="A423" s="43">
        <v>42464</v>
      </c>
      <c r="B423" s="34">
        <v>5.41</v>
      </c>
      <c r="C423" s="34">
        <v>7.5291030000000001</v>
      </c>
      <c r="D423" s="34"/>
      <c r="E423" s="34">
        <v>7.03</v>
      </c>
      <c r="F423" s="34">
        <v>190.800003</v>
      </c>
      <c r="G423" s="34">
        <v>38.948008999999999</v>
      </c>
      <c r="H423" s="34">
        <v>9.897081</v>
      </c>
      <c r="I423" s="34">
        <v>12.82</v>
      </c>
      <c r="J423" s="34">
        <v>254.52435299999999</v>
      </c>
      <c r="K423" s="34">
        <v>0.51</v>
      </c>
      <c r="L423" s="34">
        <v>82.889999000000003</v>
      </c>
      <c r="M423" s="34">
        <v>26.58</v>
      </c>
      <c r="N423" s="34">
        <v>37.541091999999999</v>
      </c>
      <c r="O423" s="34">
        <v>7.28</v>
      </c>
      <c r="P423" s="34">
        <v>33.860000999999997</v>
      </c>
      <c r="Q423" s="34">
        <v>8.02</v>
      </c>
      <c r="R423" s="34">
        <v>43.900002000000001</v>
      </c>
      <c r="S423" s="34">
        <v>61.830410000000001</v>
      </c>
      <c r="T423" s="34"/>
      <c r="U423" s="34"/>
      <c r="V423" s="34">
        <v>4.4699520000000001</v>
      </c>
      <c r="W423" s="34">
        <v>35.18</v>
      </c>
      <c r="X423" s="34">
        <v>37.509998000000003</v>
      </c>
      <c r="Y423" s="34">
        <v>10.185233</v>
      </c>
      <c r="Z423" s="34">
        <v>31.042711000000001</v>
      </c>
      <c r="AA423" s="34">
        <v>78.591651999999996</v>
      </c>
      <c r="AB423" s="34">
        <v>36.082241000000003</v>
      </c>
      <c r="AC423" s="34">
        <v>11.59</v>
      </c>
      <c r="AD423" s="34">
        <v>43.689999</v>
      </c>
      <c r="AE423" s="34">
        <v>24.9711</v>
      </c>
      <c r="AF423" s="34">
        <v>4.58</v>
      </c>
      <c r="AG423" s="34">
        <v>102.200005</v>
      </c>
      <c r="AH423" s="34">
        <v>33.751221000000001</v>
      </c>
      <c r="AI423" s="34">
        <v>58.667988000000001</v>
      </c>
      <c r="AJ423" s="34">
        <v>9.9314440000000008</v>
      </c>
      <c r="AK423" s="34">
        <v>27.549999</v>
      </c>
      <c r="AL423" s="34">
        <v>1.1200000000000001</v>
      </c>
      <c r="AM423" s="34">
        <v>27.722028999999999</v>
      </c>
      <c r="AN423" s="34">
        <v>11.7</v>
      </c>
      <c r="AO423" s="34">
        <v>61.299999</v>
      </c>
      <c r="AP423" s="34">
        <v>6.28</v>
      </c>
      <c r="AQ423" s="34">
        <v>13.03</v>
      </c>
      <c r="AR423" s="34">
        <v>4.38</v>
      </c>
      <c r="AS423" s="34">
        <v>46.995410999999997</v>
      </c>
      <c r="AT423" s="34">
        <v>12.230129</v>
      </c>
      <c r="AU423" s="34">
        <v>19.780000999999999</v>
      </c>
      <c r="AV423" s="34">
        <v>15.640777</v>
      </c>
      <c r="AW423" s="34">
        <v>25.779823</v>
      </c>
      <c r="AX423" s="34">
        <v>16.16</v>
      </c>
      <c r="AY423" s="34">
        <v>4.59</v>
      </c>
      <c r="AZ423" s="34">
        <v>56.080002</v>
      </c>
      <c r="BA423" s="34">
        <v>40.990001999999997</v>
      </c>
      <c r="BB423" s="34">
        <v>28.862192</v>
      </c>
      <c r="BC423" s="34">
        <v>24.677676999999999</v>
      </c>
      <c r="BD423" s="34"/>
      <c r="BE423" s="38"/>
      <c r="BF423" s="41">
        <f t="shared" si="329"/>
        <v>3.959046727100856E-2</v>
      </c>
      <c r="BG423" s="41">
        <f t="shared" si="330"/>
        <v>1.1738275199541142E-2</v>
      </c>
      <c r="BH423" s="41"/>
      <c r="BI423" s="41">
        <f t="shared" si="331"/>
        <v>-0.57634161865624622</v>
      </c>
      <c r="BJ423" s="41">
        <f t="shared" si="332"/>
        <v>6.0493585461785446E-2</v>
      </c>
      <c r="BK423" s="41">
        <f t="shared" si="333"/>
        <v>4.3670615733390247E-2</v>
      </c>
      <c r="BL423" s="41">
        <f t="shared" si="334"/>
        <v>-1.4963049246409824E-2</v>
      </c>
      <c r="BM423" s="41">
        <f t="shared" si="335"/>
        <v>6.2598013485067345E-3</v>
      </c>
      <c r="BN423" s="41">
        <f t="shared" si="336"/>
        <v>1.2422508211865801E-2</v>
      </c>
      <c r="BO423" s="41">
        <f t="shared" si="337"/>
        <v>-5.7158413839948637E-2</v>
      </c>
      <c r="BP423" s="41">
        <f t="shared" si="338"/>
        <v>-3.6127567978938902E-3</v>
      </c>
      <c r="BQ423" s="41">
        <f t="shared" si="339"/>
        <v>2.206251526361706E-2</v>
      </c>
      <c r="BR423" s="41">
        <f t="shared" si="340"/>
        <v>1.900992840489452E-2</v>
      </c>
      <c r="BS423" s="41">
        <f t="shared" si="341"/>
        <v>1.9418085857101731E-2</v>
      </c>
      <c r="BT423" s="41">
        <f t="shared" si="342"/>
        <v>1.3079942915520219E-2</v>
      </c>
      <c r="BU423" s="41">
        <f t="shared" si="343"/>
        <v>-2.341450158591386E-2</v>
      </c>
      <c r="BV423" s="41">
        <f t="shared" si="344"/>
        <v>4.5662406543718406E-3</v>
      </c>
      <c r="BW423" s="41">
        <f t="shared" si="345"/>
        <v>2.074361516180161E-2</v>
      </c>
      <c r="BX423" s="41"/>
      <c r="BY423" s="41"/>
      <c r="BZ423" s="41">
        <f t="shared" si="346"/>
        <v>0.10140851134496709</v>
      </c>
      <c r="CA423" s="41">
        <f t="shared" si="347"/>
        <v>1.6046218446386949E-2</v>
      </c>
      <c r="CB423" s="41">
        <f t="shared" si="348"/>
        <v>3.1413361815785711E-2</v>
      </c>
      <c r="CC423" s="41">
        <f t="shared" si="349"/>
        <v>-1.0521337357762867E-2</v>
      </c>
      <c r="CD423" s="41">
        <f t="shared" si="350"/>
        <v>1.9970459840747301E-2</v>
      </c>
      <c r="CE423" s="41">
        <f t="shared" si="351"/>
        <v>1.3133913234442582E-2</v>
      </c>
      <c r="CF423" s="41">
        <f t="shared" si="352"/>
        <v>2.0272849431948934E-2</v>
      </c>
      <c r="CG423" s="41">
        <f t="shared" si="327"/>
        <v>-6.2865047628209488E-3</v>
      </c>
      <c r="CH423" s="41">
        <f t="shared" si="353"/>
        <v>1.8014321071378084E-2</v>
      </c>
      <c r="CI423" s="41">
        <f t="shared" si="354"/>
        <v>2.3629014237898746E-2</v>
      </c>
      <c r="CJ423" s="41">
        <f t="shared" si="355"/>
        <v>-1.3015368112070248E-2</v>
      </c>
      <c r="CK423" s="41">
        <f t="shared" si="356"/>
        <v>1.032714330691285E-2</v>
      </c>
      <c r="CL423" s="41">
        <f t="shared" si="357"/>
        <v>2.6823265300896383E-2</v>
      </c>
      <c r="CM423" s="41">
        <f t="shared" si="358"/>
        <v>1.3459163905918317E-2</v>
      </c>
      <c r="CN423" s="41">
        <f t="shared" si="378"/>
        <v>-4.0841001411263352E-2</v>
      </c>
      <c r="CO423" s="41">
        <f t="shared" si="359"/>
        <v>3.471537673182782E-2</v>
      </c>
      <c r="CP423" s="41">
        <f t="shared" si="360"/>
        <v>6.4538521137571164E-2</v>
      </c>
      <c r="CQ423" s="41">
        <f t="shared" si="361"/>
        <v>1.5068175356608466E-2</v>
      </c>
      <c r="CR423" s="41">
        <f t="shared" si="362"/>
        <v>-3.3616610798984974E-2</v>
      </c>
      <c r="CS423" s="41">
        <f t="shared" si="363"/>
        <v>1.9437278377578141E-2</v>
      </c>
      <c r="CT423" s="41">
        <f t="shared" si="364"/>
        <v>1.593625835278026E-3</v>
      </c>
      <c r="CU423" s="41">
        <f t="shared" si="365"/>
        <v>2.8017396803706025E-2</v>
      </c>
      <c r="CV423" s="41">
        <f t="shared" si="366"/>
        <v>3.7213596340434273E-2</v>
      </c>
      <c r="CW423" s="41">
        <f t="shared" si="367"/>
        <v>-1.0542704572580087E-3</v>
      </c>
      <c r="CX423" s="41">
        <f t="shared" si="368"/>
        <v>1.636173667389022E-2</v>
      </c>
      <c r="CY423" s="41">
        <f t="shared" si="369"/>
        <v>2.3530547966310097E-2</v>
      </c>
      <c r="CZ423" s="41">
        <f t="shared" si="370"/>
        <v>7.2029521959374046E-3</v>
      </c>
      <c r="DA423" s="41">
        <f t="shared" si="371"/>
        <v>5.2321630008302956E-2</v>
      </c>
      <c r="DB423" s="41">
        <f t="shared" si="372"/>
        <v>4.9627893421290972E-3</v>
      </c>
      <c r="DC423" s="41">
        <f t="shared" si="373"/>
        <v>-5.3034696656086545E-2</v>
      </c>
      <c r="DD423" s="41">
        <f t="shared" si="374"/>
        <v>1.9991678325362253E-2</v>
      </c>
      <c r="DE423" s="41">
        <f t="shared" si="375"/>
        <v>-2.5293386486986313E-2</v>
      </c>
      <c r="DF423" s="41">
        <f t="shared" si="376"/>
        <v>-8.5719611358770278E-3</v>
      </c>
      <c r="DG423" s="41">
        <f t="shared" si="377"/>
        <v>3.6353036683767222E-2</v>
      </c>
      <c r="DH423" s="41"/>
    </row>
    <row r="424" spans="1:112">
      <c r="A424" s="43">
        <v>42465</v>
      </c>
      <c r="B424" s="34">
        <v>5.35</v>
      </c>
      <c r="C424" s="34">
        <v>7.23848</v>
      </c>
      <c r="D424" s="34"/>
      <c r="E424" s="34">
        <v>6.92</v>
      </c>
      <c r="F424" s="34">
        <v>193.199997</v>
      </c>
      <c r="G424" s="34">
        <v>37.153553000000002</v>
      </c>
      <c r="H424" s="34">
        <v>9.3798480000000009</v>
      </c>
      <c r="I424" s="34">
        <v>12.99</v>
      </c>
      <c r="J424" s="34">
        <v>259.76147500000002</v>
      </c>
      <c r="K424" s="34">
        <v>0.56799999999999995</v>
      </c>
      <c r="L424" s="34">
        <v>82.459998999999996</v>
      </c>
      <c r="M424" s="34">
        <v>26.02</v>
      </c>
      <c r="N424" s="34">
        <v>36.890732</v>
      </c>
      <c r="O424" s="34">
        <v>7.24</v>
      </c>
      <c r="P424" s="34">
        <v>34.090000000000003</v>
      </c>
      <c r="Q424" s="34">
        <v>8.67</v>
      </c>
      <c r="R424" s="34">
        <v>44</v>
      </c>
      <c r="S424" s="34">
        <v>60.494712999999997</v>
      </c>
      <c r="T424" s="34"/>
      <c r="U424" s="34"/>
      <c r="V424" s="34">
        <v>4.1888209999999999</v>
      </c>
      <c r="W424" s="34">
        <v>35.169998</v>
      </c>
      <c r="X424" s="34">
        <v>38.139999000000003</v>
      </c>
      <c r="Y424" s="34">
        <v>10.136267</v>
      </c>
      <c r="Z424" s="34">
        <v>29.243379999999998</v>
      </c>
      <c r="AA424" s="34">
        <v>76.983360000000005</v>
      </c>
      <c r="AB424" s="34">
        <v>34.976993999999998</v>
      </c>
      <c r="AC424" s="34">
        <v>11.85</v>
      </c>
      <c r="AD424" s="34">
        <v>42.360000999999997</v>
      </c>
      <c r="AE424" s="34">
        <v>24.482025</v>
      </c>
      <c r="AF424" s="34">
        <v>4.63</v>
      </c>
      <c r="AG424" s="34">
        <v>99.75</v>
      </c>
      <c r="AH424" s="34">
        <v>32.885567000000002</v>
      </c>
      <c r="AI424" s="34">
        <v>58.707206999999997</v>
      </c>
      <c r="AJ424" s="34">
        <v>9.9175079999999998</v>
      </c>
      <c r="AK424" s="34">
        <v>29.559999000000001</v>
      </c>
      <c r="AL424" s="34">
        <v>1.1399999999999999</v>
      </c>
      <c r="AM424" s="34">
        <v>27.021833000000001</v>
      </c>
      <c r="AN424" s="34">
        <v>10.3</v>
      </c>
      <c r="AO424" s="34">
        <v>58.759998000000003</v>
      </c>
      <c r="AP424" s="34">
        <v>6.11</v>
      </c>
      <c r="AQ424" s="34">
        <v>13.07</v>
      </c>
      <c r="AR424" s="34">
        <v>4.22</v>
      </c>
      <c r="AS424" s="34">
        <v>46.301383999999999</v>
      </c>
      <c r="AT424" s="34">
        <v>11.861526</v>
      </c>
      <c r="AU424" s="34">
        <v>19.739999999999998</v>
      </c>
      <c r="AV424" s="34">
        <v>15.500458999999999</v>
      </c>
      <c r="AW424" s="34">
        <v>25.028872</v>
      </c>
      <c r="AX424" s="34">
        <v>15.99</v>
      </c>
      <c r="AY424" s="34">
        <v>4.43</v>
      </c>
      <c r="AZ424" s="34">
        <v>54.650002000000001</v>
      </c>
      <c r="BA424" s="34">
        <v>41.970001000000003</v>
      </c>
      <c r="BB424" s="34">
        <v>28.593843</v>
      </c>
      <c r="BC424" s="34">
        <v>24.271061</v>
      </c>
      <c r="BD424" s="34"/>
      <c r="BE424" s="38"/>
      <c r="BF424" s="41">
        <f t="shared" si="329"/>
        <v>-1.1152531950475116E-2</v>
      </c>
      <c r="BG424" s="41">
        <f t="shared" si="330"/>
        <v>-3.9364671605298329E-2</v>
      </c>
      <c r="BH424" s="41"/>
      <c r="BI424" s="41">
        <f t="shared" si="331"/>
        <v>-1.5770936192995348E-2</v>
      </c>
      <c r="BJ424" s="41">
        <f t="shared" si="332"/>
        <v>1.2500131513010701E-2</v>
      </c>
      <c r="BK424" s="41">
        <f t="shared" si="333"/>
        <v>-4.7168248303060462E-2</v>
      </c>
      <c r="BL424" s="41">
        <f t="shared" si="334"/>
        <v>-5.3676306983330674E-2</v>
      </c>
      <c r="BM424" s="41">
        <f t="shared" si="335"/>
        <v>1.3173379189984118E-2</v>
      </c>
      <c r="BN424" s="41">
        <f t="shared" si="336"/>
        <v>2.0367285096869522E-2</v>
      </c>
      <c r="BO424" s="41">
        <f t="shared" si="337"/>
        <v>0.10771069300277973</v>
      </c>
      <c r="BP424" s="41">
        <f t="shared" si="338"/>
        <v>-5.2011003875914617E-3</v>
      </c>
      <c r="BQ424" s="41">
        <f t="shared" si="339"/>
        <v>-2.1293580200739962E-2</v>
      </c>
      <c r="BR424" s="41">
        <f t="shared" si="340"/>
        <v>-1.7475765519511209E-2</v>
      </c>
      <c r="BS424" s="41">
        <f t="shared" si="341"/>
        <v>-5.5096558109695845E-3</v>
      </c>
      <c r="BT424" s="41">
        <f t="shared" si="342"/>
        <v>6.7696799114503091E-3</v>
      </c>
      <c r="BU424" s="41">
        <f t="shared" si="343"/>
        <v>7.7930368914027465E-2</v>
      </c>
      <c r="BV424" s="41">
        <f t="shared" si="344"/>
        <v>2.2752682790499008E-3</v>
      </c>
      <c r="BW424" s="41">
        <f t="shared" si="345"/>
        <v>-2.183934184527318E-2</v>
      </c>
      <c r="BX424" s="41"/>
      <c r="BY424" s="41"/>
      <c r="BZ424" s="41">
        <f t="shared" si="346"/>
        <v>-6.4958360222927683E-2</v>
      </c>
      <c r="CA424" s="41">
        <f t="shared" si="347"/>
        <v>-2.8434969017039808E-4</v>
      </c>
      <c r="CB424" s="41">
        <f t="shared" si="348"/>
        <v>1.6656063178400501E-2</v>
      </c>
      <c r="CC424" s="41">
        <f t="shared" si="349"/>
        <v>-4.819141772606823E-3</v>
      </c>
      <c r="CD424" s="41">
        <f t="shared" si="350"/>
        <v>-5.9710807142501349E-2</v>
      </c>
      <c r="CE424" s="41">
        <f t="shared" si="351"/>
        <v>-2.0676190539454652E-2</v>
      </c>
      <c r="CF424" s="41">
        <f t="shared" si="352"/>
        <v>-3.1110274160996002E-2</v>
      </c>
      <c r="CG424" s="41">
        <f t="shared" si="327"/>
        <v>-9.0130695601277572E-4</v>
      </c>
      <c r="CH424" s="41">
        <f t="shared" si="353"/>
        <v>-3.0914675734429437E-2</v>
      </c>
      <c r="CI424" s="41">
        <f t="shared" si="354"/>
        <v>-1.9779981373617628E-2</v>
      </c>
      <c r="CJ424" s="41">
        <f t="shared" si="355"/>
        <v>1.0857869972049086E-2</v>
      </c>
      <c r="CK424" s="41">
        <f t="shared" si="356"/>
        <v>-2.4264670923309101E-2</v>
      </c>
      <c r="CL424" s="41">
        <f t="shared" si="357"/>
        <v>-2.5982725933638665E-2</v>
      </c>
      <c r="CM424" s="41">
        <f t="shared" si="358"/>
        <v>6.6826728525620251E-4</v>
      </c>
      <c r="CN424" s="41">
        <f t="shared" ref="CN424:CN465" si="379">LN(AJ922/AJ921)</f>
        <v>1.3710538502165826E-2</v>
      </c>
      <c r="CO424" s="41">
        <f t="shared" si="359"/>
        <v>7.0419562949218945E-2</v>
      </c>
      <c r="CP424" s="41">
        <f t="shared" si="360"/>
        <v>1.7699577099400638E-2</v>
      </c>
      <c r="CQ424" s="41">
        <f t="shared" si="361"/>
        <v>-2.5582199022021683E-2</v>
      </c>
      <c r="CR424" s="41">
        <f t="shared" si="362"/>
        <v>-0.12744494656812025</v>
      </c>
      <c r="CS424" s="41">
        <f t="shared" si="363"/>
        <v>-4.2318509360035547E-2</v>
      </c>
      <c r="CT424" s="41">
        <f t="shared" si="364"/>
        <v>-2.7443207296603291E-2</v>
      </c>
      <c r="CU424" s="41">
        <f t="shared" si="365"/>
        <v>3.065136499376933E-3</v>
      </c>
      <c r="CV424" s="41">
        <f t="shared" si="366"/>
        <v>-3.7213596340434321E-2</v>
      </c>
      <c r="CW424" s="41">
        <f t="shared" si="367"/>
        <v>-1.4878105991186811E-2</v>
      </c>
      <c r="CX424" s="41">
        <f t="shared" si="368"/>
        <v>-3.0602444393167189E-2</v>
      </c>
      <c r="CY424" s="41">
        <f t="shared" si="369"/>
        <v>-2.0243427453465342E-3</v>
      </c>
      <c r="CZ424" s="41">
        <f t="shared" si="370"/>
        <v>-9.0117778000715319E-3</v>
      </c>
      <c r="DA424" s="41">
        <f t="shared" si="371"/>
        <v>-2.9562093192750771E-2</v>
      </c>
      <c r="DB424" s="41">
        <f t="shared" si="372"/>
        <v>-1.057552624708641E-2</v>
      </c>
      <c r="DC424" s="41">
        <f t="shared" si="373"/>
        <v>-3.5480440015409544E-2</v>
      </c>
      <c r="DD424" s="41">
        <f t="shared" si="374"/>
        <v>-2.5830027170601823E-2</v>
      </c>
      <c r="DE424" s="41">
        <f t="shared" si="375"/>
        <v>2.3626917863408776E-2</v>
      </c>
      <c r="DF424" s="41">
        <f t="shared" si="376"/>
        <v>-9.3410884078822011E-3</v>
      </c>
      <c r="DG424" s="41">
        <f t="shared" si="377"/>
        <v>-1.661433450433708E-2</v>
      </c>
      <c r="DH424" s="41"/>
    </row>
    <row r="425" spans="1:112">
      <c r="A425" s="43">
        <v>42466</v>
      </c>
      <c r="B425" s="34">
        <v>5.49</v>
      </c>
      <c r="C425" s="34">
        <v>7.1371029999999998</v>
      </c>
      <c r="D425" s="34"/>
      <c r="E425" s="34">
        <v>6.37</v>
      </c>
      <c r="F425" s="34">
        <v>194.39999399999999</v>
      </c>
      <c r="G425" s="34">
        <v>37.134963999999997</v>
      </c>
      <c r="H425" s="34">
        <v>9.0217620000000007</v>
      </c>
      <c r="I425" s="34">
        <v>11.94</v>
      </c>
      <c r="J425" s="34">
        <v>257.66662600000001</v>
      </c>
      <c r="K425" s="34">
        <v>0.56999999999999995</v>
      </c>
      <c r="L425" s="34">
        <v>83.519997000000004</v>
      </c>
      <c r="M425" s="34">
        <v>26</v>
      </c>
      <c r="N425" s="34">
        <v>36.023601999999997</v>
      </c>
      <c r="O425" s="34">
        <v>7.27</v>
      </c>
      <c r="P425" s="34">
        <v>33.880001</v>
      </c>
      <c r="Q425" s="34">
        <v>8.8800000000000008</v>
      </c>
      <c r="R425" s="34">
        <v>43.5</v>
      </c>
      <c r="S425" s="34">
        <v>59.566364</v>
      </c>
      <c r="T425" s="34"/>
      <c r="U425" s="34"/>
      <c r="V425" s="34">
        <v>4.1044840000000002</v>
      </c>
      <c r="W425" s="34">
        <v>35.32</v>
      </c>
      <c r="X425" s="34">
        <v>38.599997999999999</v>
      </c>
      <c r="Y425" s="34">
        <v>9.911016</v>
      </c>
      <c r="Z425" s="34">
        <v>26.9816</v>
      </c>
      <c r="AA425" s="34">
        <v>77.005500999999995</v>
      </c>
      <c r="AB425" s="34">
        <v>34.967433999999997</v>
      </c>
      <c r="AC425" s="34">
        <v>11.66</v>
      </c>
      <c r="AD425" s="34">
        <v>44.439999</v>
      </c>
      <c r="AE425" s="34">
        <v>24.529053000000001</v>
      </c>
      <c r="AF425" s="34">
        <v>4.4400000000000004</v>
      </c>
      <c r="AG425" s="34">
        <v>96.599997999999999</v>
      </c>
      <c r="AH425" s="34">
        <v>32.756641000000002</v>
      </c>
      <c r="AI425" s="34">
        <v>59.893504999999998</v>
      </c>
      <c r="AJ425" s="34">
        <v>9.8599069999999998</v>
      </c>
      <c r="AK425" s="34">
        <v>29.92</v>
      </c>
      <c r="AL425" s="34">
        <v>1.1100000000000001</v>
      </c>
      <c r="AM425" s="34">
        <v>25.529323999999999</v>
      </c>
      <c r="AN425" s="34">
        <v>10.1</v>
      </c>
      <c r="AO425" s="34">
        <v>58.099997999999999</v>
      </c>
      <c r="AP425" s="34">
        <v>5.92</v>
      </c>
      <c r="AQ425" s="34">
        <v>12.77</v>
      </c>
      <c r="AR425" s="34">
        <v>4.21</v>
      </c>
      <c r="AS425" s="34">
        <v>47.193699000000002</v>
      </c>
      <c r="AT425" s="34">
        <v>11.88988</v>
      </c>
      <c r="AU425" s="34">
        <v>19.75</v>
      </c>
      <c r="AV425" s="34">
        <v>15.444331999999999</v>
      </c>
      <c r="AW425" s="34">
        <v>25.600618000000001</v>
      </c>
      <c r="AX425" s="34">
        <v>15.48</v>
      </c>
      <c r="AY425" s="34">
        <v>4.09</v>
      </c>
      <c r="AZ425" s="34">
        <v>53.189999</v>
      </c>
      <c r="BA425" s="34">
        <v>42.939999</v>
      </c>
      <c r="BB425" s="34">
        <v>28.762803999999999</v>
      </c>
      <c r="BC425" s="34">
        <v>24.058071000000002</v>
      </c>
      <c r="BD425" s="34"/>
      <c r="BE425" s="38"/>
      <c r="BF425" s="41">
        <f t="shared" si="329"/>
        <v>2.5831694613524175E-2</v>
      </c>
      <c r="BG425" s="41">
        <f t="shared" si="330"/>
        <v>-1.4104287885863133E-2</v>
      </c>
      <c r="BH425" s="41"/>
      <c r="BI425" s="41">
        <f t="shared" si="331"/>
        <v>-8.2816300045506219E-2</v>
      </c>
      <c r="BJ425" s="41">
        <f t="shared" si="332"/>
        <v>6.1919549116734272E-3</v>
      </c>
      <c r="BK425" s="41">
        <f t="shared" si="333"/>
        <v>-5.0045420580899344E-4</v>
      </c>
      <c r="BL425" s="41">
        <f t="shared" si="334"/>
        <v>-3.8923899517854924E-2</v>
      </c>
      <c r="BM425" s="41">
        <f t="shared" si="335"/>
        <v>-8.4285722718052236E-2</v>
      </c>
      <c r="BN425" s="41">
        <f t="shared" si="336"/>
        <v>-8.0972040042663826E-3</v>
      </c>
      <c r="BO425" s="41">
        <f t="shared" si="337"/>
        <v>3.5149421074445919E-3</v>
      </c>
      <c r="BP425" s="41">
        <f t="shared" si="338"/>
        <v>1.2772773063125888E-2</v>
      </c>
      <c r="BQ425" s="41">
        <f t="shared" si="339"/>
        <v>-7.6893506287716788E-4</v>
      </c>
      <c r="BR425" s="41">
        <f t="shared" si="340"/>
        <v>-2.3786019439395803E-2</v>
      </c>
      <c r="BS425" s="41">
        <f t="shared" si="341"/>
        <v>4.1350851478030174E-3</v>
      </c>
      <c r="BT425" s="41">
        <f t="shared" si="342"/>
        <v>-6.1791868500200558E-3</v>
      </c>
      <c r="BU425" s="41">
        <f t="shared" si="343"/>
        <v>2.3932766211628358E-2</v>
      </c>
      <c r="BV425" s="41">
        <f t="shared" si="344"/>
        <v>-1.1428695823622744E-2</v>
      </c>
      <c r="BW425" s="41">
        <f t="shared" si="345"/>
        <v>-1.5464920445666851E-2</v>
      </c>
      <c r="BX425" s="41"/>
      <c r="BY425" s="41"/>
      <c r="BZ425" s="41">
        <f t="shared" si="346"/>
        <v>-2.0339275451830299E-2</v>
      </c>
      <c r="CA425" s="41">
        <f t="shared" si="347"/>
        <v>4.2559861165175697E-3</v>
      </c>
      <c r="CB425" s="41">
        <f t="shared" si="348"/>
        <v>1.1988650704232067E-2</v>
      </c>
      <c r="CC425" s="41">
        <f t="shared" si="349"/>
        <v>-2.2472918632928149E-2</v>
      </c>
      <c r="CD425" s="41">
        <f t="shared" si="350"/>
        <v>-8.049807106742958E-2</v>
      </c>
      <c r="CE425" s="41">
        <f t="shared" si="351"/>
        <v>2.8756625653029869E-4</v>
      </c>
      <c r="CF425" s="41">
        <f t="shared" si="352"/>
        <v>-2.7335987534371649E-4</v>
      </c>
      <c r="CG425" s="41">
        <f t="shared" si="327"/>
        <v>-3.7670967830226922E-2</v>
      </c>
      <c r="CH425" s="41">
        <f t="shared" si="353"/>
        <v>4.7935397928796898E-2</v>
      </c>
      <c r="CI425" s="41">
        <f t="shared" si="354"/>
        <v>1.9190769251437882E-3</v>
      </c>
      <c r="CJ425" s="41">
        <f t="shared" si="355"/>
        <v>-4.1902491654009222E-2</v>
      </c>
      <c r="CK425" s="41">
        <f t="shared" si="356"/>
        <v>-3.2088335255434496E-2</v>
      </c>
      <c r="CL425" s="41">
        <f t="shared" si="357"/>
        <v>-3.9281483578693819E-3</v>
      </c>
      <c r="CM425" s="41">
        <f t="shared" si="358"/>
        <v>2.0005572395567071E-2</v>
      </c>
      <c r="CN425" s="41">
        <f t="shared" si="379"/>
        <v>-2.5563448248906236E-3</v>
      </c>
      <c r="CO425" s="41">
        <f t="shared" si="359"/>
        <v>1.2105090855775396E-2</v>
      </c>
      <c r="CP425" s="41">
        <f t="shared" si="360"/>
        <v>-2.666824708216118E-2</v>
      </c>
      <c r="CQ425" s="41">
        <f t="shared" si="361"/>
        <v>-5.6817416618901266E-2</v>
      </c>
      <c r="CR425" s="41">
        <f t="shared" si="362"/>
        <v>-1.9608471388376424E-2</v>
      </c>
      <c r="CS425" s="41">
        <f t="shared" si="363"/>
        <v>-1.1295687834459306E-2</v>
      </c>
      <c r="CT425" s="41">
        <f t="shared" si="364"/>
        <v>-3.1590324287589705E-2</v>
      </c>
      <c r="CU425" s="41">
        <f t="shared" si="365"/>
        <v>-2.3220857591682704E-2</v>
      </c>
      <c r="CV425" s="41">
        <f t="shared" si="366"/>
        <v>-2.3724803536303565E-3</v>
      </c>
      <c r="CW425" s="41">
        <f t="shared" si="367"/>
        <v>1.9088535263375062E-2</v>
      </c>
      <c r="CX425" s="41">
        <f t="shared" si="368"/>
        <v>2.387565053559612E-3</v>
      </c>
      <c r="CY425" s="41">
        <f t="shared" si="369"/>
        <v>5.064573417954385E-4</v>
      </c>
      <c r="CZ425" s="41">
        <f t="shared" si="370"/>
        <v>-3.6275611975440658E-3</v>
      </c>
      <c r="DA425" s="41">
        <f t="shared" si="371"/>
        <v>2.2586453311847839E-2</v>
      </c>
      <c r="DB425" s="41">
        <f t="shared" si="372"/>
        <v>-3.2414658684281818E-2</v>
      </c>
      <c r="DC425" s="41">
        <f t="shared" si="373"/>
        <v>-7.985461400233386E-2</v>
      </c>
      <c r="DD425" s="41">
        <f t="shared" si="374"/>
        <v>-2.7078861265370669E-2</v>
      </c>
      <c r="DE425" s="41">
        <f t="shared" si="375"/>
        <v>2.2848667990283268E-2</v>
      </c>
      <c r="DF425" s="41">
        <f t="shared" si="376"/>
        <v>5.8916096937953657E-3</v>
      </c>
      <c r="DG425" s="41">
        <f t="shared" si="377"/>
        <v>-8.8142025366366433E-3</v>
      </c>
      <c r="DH425" s="41"/>
    </row>
    <row r="426" spans="1:112">
      <c r="A426" s="43">
        <v>42467</v>
      </c>
      <c r="B426" s="34">
        <v>5.29</v>
      </c>
      <c r="C426" s="34">
        <v>7.1438610000000002</v>
      </c>
      <c r="D426" s="34"/>
      <c r="E426" s="34">
        <v>6.03</v>
      </c>
      <c r="F426" s="34">
        <v>201.199997</v>
      </c>
      <c r="G426" s="34">
        <v>37.748607999999997</v>
      </c>
      <c r="H426" s="34">
        <v>8.8526659999999993</v>
      </c>
      <c r="I426" s="34">
        <v>11.83</v>
      </c>
      <c r="J426" s="34">
        <v>256.61920199999997</v>
      </c>
      <c r="K426" s="34">
        <v>0.55000000000000004</v>
      </c>
      <c r="L426" s="34">
        <v>83.129997000000003</v>
      </c>
      <c r="M426" s="34">
        <v>26.24</v>
      </c>
      <c r="N426" s="34">
        <v>35.222453999999999</v>
      </c>
      <c r="O426" s="34">
        <v>7.46</v>
      </c>
      <c r="P426" s="34">
        <v>33.259998000000003</v>
      </c>
      <c r="Q426" s="34">
        <v>8.24</v>
      </c>
      <c r="R426" s="34">
        <v>45.209999000000003</v>
      </c>
      <c r="S426" s="34">
        <v>58.476959000000001</v>
      </c>
      <c r="T426" s="34"/>
      <c r="U426" s="34"/>
      <c r="V426" s="34">
        <v>4.2825329999999999</v>
      </c>
      <c r="W426" s="34">
        <v>35.029998999999997</v>
      </c>
      <c r="X426" s="34">
        <v>38.740001999999997</v>
      </c>
      <c r="Y426" s="34">
        <v>9.5878300000000003</v>
      </c>
      <c r="Z426" s="34">
        <v>27.048860999999999</v>
      </c>
      <c r="AA426" s="34">
        <v>73.530738999999997</v>
      </c>
      <c r="AB426" s="34">
        <v>35.436217999999997</v>
      </c>
      <c r="AC426" s="34">
        <v>11.69</v>
      </c>
      <c r="AD426" s="34">
        <v>44.779998999999997</v>
      </c>
      <c r="AE426" s="34">
        <v>25.262668999999999</v>
      </c>
      <c r="AF426" s="34">
        <v>4.32</v>
      </c>
      <c r="AG426" s="34">
        <v>93.450005000000004</v>
      </c>
      <c r="AH426" s="34">
        <v>33.870941000000002</v>
      </c>
      <c r="AI426" s="34">
        <v>62.060223000000001</v>
      </c>
      <c r="AJ426" s="34">
        <v>9.8645519999999998</v>
      </c>
      <c r="AK426" s="34">
        <v>29.85</v>
      </c>
      <c r="AL426" s="34">
        <v>1.0900000000000001</v>
      </c>
      <c r="AM426" s="34">
        <v>24.985758000000001</v>
      </c>
      <c r="AN426" s="34">
        <v>10</v>
      </c>
      <c r="AO426" s="34">
        <v>57.189999</v>
      </c>
      <c r="AP426" s="34">
        <v>5.89</v>
      </c>
      <c r="AQ426" s="34">
        <v>12.6</v>
      </c>
      <c r="AR426" s="34">
        <v>4.54</v>
      </c>
      <c r="AS426" s="34">
        <v>48.036445999999998</v>
      </c>
      <c r="AT426" s="34">
        <v>12.173420999999999</v>
      </c>
      <c r="AU426" s="34">
        <v>19.920000000000002</v>
      </c>
      <c r="AV426" s="34">
        <v>15.154342</v>
      </c>
      <c r="AW426" s="34">
        <v>26.471043000000002</v>
      </c>
      <c r="AX426" s="34">
        <v>14.05</v>
      </c>
      <c r="AY426" s="34">
        <v>4.21</v>
      </c>
      <c r="AZ426" s="34">
        <v>53.369999</v>
      </c>
      <c r="BA426" s="34">
        <v>40.18</v>
      </c>
      <c r="BB426" s="34">
        <v>28.663416000000002</v>
      </c>
      <c r="BC426" s="34">
        <v>23.864443000000001</v>
      </c>
      <c r="BD426" s="34"/>
      <c r="BE426" s="38"/>
      <c r="BF426" s="41">
        <f t="shared" si="329"/>
        <v>-3.7110009651231256E-2</v>
      </c>
      <c r="BG426" s="41">
        <f t="shared" si="330"/>
        <v>9.4643477911595547E-4</v>
      </c>
      <c r="BH426" s="41"/>
      <c r="BI426" s="41">
        <f t="shared" si="331"/>
        <v>-5.4852458844977921E-2</v>
      </c>
      <c r="BJ426" s="41">
        <f t="shared" si="332"/>
        <v>3.4381562152906553E-2</v>
      </c>
      <c r="BK426" s="41">
        <f t="shared" si="333"/>
        <v>1.6389649158031691E-2</v>
      </c>
      <c r="BL426" s="41">
        <f t="shared" si="334"/>
        <v>-1.8921002085001772E-2</v>
      </c>
      <c r="BM426" s="41">
        <f t="shared" si="335"/>
        <v>-9.2554299741605291E-3</v>
      </c>
      <c r="BN426" s="41">
        <f t="shared" si="336"/>
        <v>-4.0733202869143951E-3</v>
      </c>
      <c r="BO426" s="41">
        <f t="shared" si="337"/>
        <v>-3.5718082602079114E-2</v>
      </c>
      <c r="BP426" s="41">
        <f t="shared" si="338"/>
        <v>-4.6804767598464837E-3</v>
      </c>
      <c r="BQ426" s="41">
        <f t="shared" si="339"/>
        <v>9.1884260544061701E-3</v>
      </c>
      <c r="BR426" s="41">
        <f t="shared" si="340"/>
        <v>-2.2490557787092708E-2</v>
      </c>
      <c r="BS426" s="41">
        <f t="shared" si="341"/>
        <v>2.5799122670241603E-2</v>
      </c>
      <c r="BT426" s="41">
        <f t="shared" si="342"/>
        <v>-1.8469485667302908E-2</v>
      </c>
      <c r="BU426" s="41">
        <f t="shared" si="343"/>
        <v>-7.4801213082698409E-2</v>
      </c>
      <c r="BV426" s="41">
        <f t="shared" si="344"/>
        <v>3.8557341092874904E-2</v>
      </c>
      <c r="BW426" s="41">
        <f t="shared" si="345"/>
        <v>-1.8458238937339458E-2</v>
      </c>
      <c r="BX426" s="41"/>
      <c r="BY426" s="41"/>
      <c r="BZ426" s="41">
        <f t="shared" si="346"/>
        <v>4.2464622327752458E-2</v>
      </c>
      <c r="CA426" s="41">
        <f t="shared" si="347"/>
        <v>-8.2445670733240998E-3</v>
      </c>
      <c r="CB426" s="41">
        <f t="shared" si="348"/>
        <v>3.6204849477621402E-3</v>
      </c>
      <c r="CC426" s="41">
        <f t="shared" si="349"/>
        <v>-3.3152279872645456E-2</v>
      </c>
      <c r="CD426" s="41">
        <f t="shared" si="350"/>
        <v>2.4897449882929469E-3</v>
      </c>
      <c r="CE426" s="41">
        <f t="shared" si="351"/>
        <v>-4.6173324383074622E-2</v>
      </c>
      <c r="CF426" s="41">
        <f t="shared" si="352"/>
        <v>1.3317233264140211E-2</v>
      </c>
      <c r="CG426" s="41">
        <f t="shared" si="327"/>
        <v>-1.0353033649902484E-2</v>
      </c>
      <c r="CH426" s="41">
        <f t="shared" si="353"/>
        <v>7.6216465700317572E-3</v>
      </c>
      <c r="CI426" s="41">
        <f t="shared" si="354"/>
        <v>2.9469520728563372E-2</v>
      </c>
      <c r="CJ426" s="41">
        <f t="shared" si="355"/>
        <v>-2.7398974188114503E-2</v>
      </c>
      <c r="CK426" s="41">
        <f t="shared" si="356"/>
        <v>-3.3152133108420051E-2</v>
      </c>
      <c r="CL426" s="41">
        <f t="shared" si="357"/>
        <v>3.3451728991893089E-2</v>
      </c>
      <c r="CM426" s="41">
        <f t="shared" si="358"/>
        <v>3.5537183786082512E-2</v>
      </c>
      <c r="CN426" s="41">
        <f t="shared" si="379"/>
        <v>-2.1561838594839972E-2</v>
      </c>
      <c r="CO426" s="41">
        <f t="shared" si="359"/>
        <v>-2.342313267665382E-3</v>
      </c>
      <c r="CP426" s="41">
        <f t="shared" si="360"/>
        <v>-1.8182319083190474E-2</v>
      </c>
      <c r="CQ426" s="41">
        <f t="shared" si="361"/>
        <v>-2.1521769711364963E-2</v>
      </c>
      <c r="CR426" s="41">
        <f t="shared" si="362"/>
        <v>-9.950330853168092E-3</v>
      </c>
      <c r="CS426" s="41">
        <f t="shared" si="363"/>
        <v>-1.5786588992806737E-2</v>
      </c>
      <c r="CT426" s="41">
        <f t="shared" si="364"/>
        <v>-5.0804512324190637E-3</v>
      </c>
      <c r="CU426" s="41">
        <f t="shared" si="365"/>
        <v>-1.3401856087015655E-2</v>
      </c>
      <c r="CV426" s="41">
        <f t="shared" si="366"/>
        <v>7.5464364358966599E-2</v>
      </c>
      <c r="CW426" s="41">
        <f t="shared" si="367"/>
        <v>1.7699626541028187E-2</v>
      </c>
      <c r="CX426" s="41">
        <f t="shared" si="368"/>
        <v>2.3567350429090972E-2</v>
      </c>
      <c r="CY426" s="41">
        <f t="shared" si="369"/>
        <v>8.5707608093214781E-3</v>
      </c>
      <c r="CZ426" s="41">
        <f t="shared" si="370"/>
        <v>-1.8954983639108809E-2</v>
      </c>
      <c r="DA426" s="41">
        <f t="shared" si="371"/>
        <v>3.3434926741438206E-2</v>
      </c>
      <c r="DB426" s="41">
        <f t="shared" si="372"/>
        <v>-9.6926472381826265E-2</v>
      </c>
      <c r="DC426" s="41">
        <f t="shared" si="373"/>
        <v>2.8917677639579802E-2</v>
      </c>
      <c r="DD426" s="41">
        <f t="shared" si="374"/>
        <v>3.3783816550354956E-3</v>
      </c>
      <c r="DE426" s="41">
        <f t="shared" si="375"/>
        <v>-6.6434409775537051E-2</v>
      </c>
      <c r="DF426" s="41">
        <f t="shared" si="376"/>
        <v>-3.4614188164950863E-3</v>
      </c>
      <c r="DG426" s="41">
        <f t="shared" si="377"/>
        <v>-8.0809222019913897E-3</v>
      </c>
      <c r="DH426" s="41"/>
    </row>
    <row r="427" spans="1:112">
      <c r="A427" s="43">
        <v>42468</v>
      </c>
      <c r="B427" s="34">
        <v>5.2</v>
      </c>
      <c r="C427" s="34">
        <v>7.204688</v>
      </c>
      <c r="D427" s="34"/>
      <c r="E427" s="34">
        <v>5.88</v>
      </c>
      <c r="F427" s="34">
        <v>202</v>
      </c>
      <c r="G427" s="34">
        <v>39.236237000000003</v>
      </c>
      <c r="H427" s="34">
        <v>9.0913900000000005</v>
      </c>
      <c r="I427" s="34">
        <v>11.91</v>
      </c>
      <c r="J427" s="34">
        <v>249.287216</v>
      </c>
      <c r="K427" s="34">
        <v>0.56000000000000005</v>
      </c>
      <c r="L427" s="34">
        <v>84.110000999999997</v>
      </c>
      <c r="M427" s="34">
        <v>25.610001</v>
      </c>
      <c r="N427" s="34">
        <v>35.495776999999997</v>
      </c>
      <c r="O427" s="34">
        <v>7.83</v>
      </c>
      <c r="P427" s="34">
        <v>34.290000999999997</v>
      </c>
      <c r="Q427" s="34">
        <v>9.27</v>
      </c>
      <c r="R427" s="34">
        <v>45.349997999999999</v>
      </c>
      <c r="S427" s="34">
        <v>58.296982</v>
      </c>
      <c r="T427" s="34"/>
      <c r="U427" s="34"/>
      <c r="V427" s="34">
        <v>4.4699520000000001</v>
      </c>
      <c r="W427" s="34">
        <v>35.459999000000003</v>
      </c>
      <c r="X427" s="34">
        <v>38.75</v>
      </c>
      <c r="Y427" s="34">
        <v>9.6857659999999992</v>
      </c>
      <c r="Z427" s="34">
        <v>27.586987000000001</v>
      </c>
      <c r="AA427" s="34">
        <v>71.752785000000003</v>
      </c>
      <c r="AB427" s="34">
        <v>35.857162000000002</v>
      </c>
      <c r="AC427" s="34">
        <v>11.75</v>
      </c>
      <c r="AD427" s="34">
        <v>45.830002</v>
      </c>
      <c r="AE427" s="34">
        <v>25.704716000000001</v>
      </c>
      <c r="AF427" s="34">
        <v>3.99</v>
      </c>
      <c r="AG427" s="34">
        <v>97.650002000000001</v>
      </c>
      <c r="AH427" s="34">
        <v>35.252296000000001</v>
      </c>
      <c r="AI427" s="34">
        <v>62.756317000000003</v>
      </c>
      <c r="AJ427" s="34">
        <v>9.9574569999999998</v>
      </c>
      <c r="AK427" s="34">
        <v>27.129999000000002</v>
      </c>
      <c r="AL427" s="34">
        <v>1.02</v>
      </c>
      <c r="AM427" s="34">
        <v>25.041036999999999</v>
      </c>
      <c r="AN427" s="34">
        <v>10</v>
      </c>
      <c r="AO427" s="34">
        <v>58.32</v>
      </c>
      <c r="AP427" s="34">
        <v>5.91</v>
      </c>
      <c r="AQ427" s="34">
        <v>12.6</v>
      </c>
      <c r="AR427" s="34">
        <v>4.58</v>
      </c>
      <c r="AS427" s="34">
        <v>46.995410999999997</v>
      </c>
      <c r="AT427" s="34">
        <v>12.343548999999999</v>
      </c>
      <c r="AU427" s="34">
        <v>20.02</v>
      </c>
      <c r="AV427" s="34">
        <v>14.920477</v>
      </c>
      <c r="AW427" s="34">
        <v>27.955877000000001</v>
      </c>
      <c r="AX427" s="34">
        <v>14.6</v>
      </c>
      <c r="AY427" s="34">
        <v>4.25</v>
      </c>
      <c r="AZ427" s="34">
        <v>53.299999</v>
      </c>
      <c r="BA427" s="34">
        <v>38.009998000000003</v>
      </c>
      <c r="BB427" s="34">
        <v>28.186354000000001</v>
      </c>
      <c r="BC427" s="34">
        <v>24.629270999999999</v>
      </c>
      <c r="BD427" s="34"/>
      <c r="BE427" s="38"/>
      <c r="BF427" s="41">
        <f t="shared" si="329"/>
        <v>-1.7159620282826284E-2</v>
      </c>
      <c r="BG427" s="41">
        <f t="shared" si="330"/>
        <v>8.4785387542360875E-3</v>
      </c>
      <c r="BH427" s="41"/>
      <c r="BI427" s="41">
        <f t="shared" si="331"/>
        <v>-2.5190248828558633E-2</v>
      </c>
      <c r="BJ427" s="41">
        <f t="shared" si="332"/>
        <v>3.9682740861575099E-3</v>
      </c>
      <c r="BK427" s="41">
        <f t="shared" si="333"/>
        <v>3.8652132211934837E-2</v>
      </c>
      <c r="BL427" s="41">
        <f t="shared" si="334"/>
        <v>2.6609155197417564E-2</v>
      </c>
      <c r="BM427" s="41">
        <f t="shared" si="335"/>
        <v>6.7397053769132353E-3</v>
      </c>
      <c r="BN427" s="41">
        <f t="shared" si="336"/>
        <v>-2.8987572173898548E-2</v>
      </c>
      <c r="BO427" s="41">
        <f t="shared" si="337"/>
        <v>1.8018505502678431E-2</v>
      </c>
      <c r="BP427" s="41">
        <f t="shared" si="338"/>
        <v>1.1719866408597209E-2</v>
      </c>
      <c r="BQ427" s="41">
        <f t="shared" si="339"/>
        <v>-2.4302024817207901E-2</v>
      </c>
      <c r="BR427" s="41">
        <f t="shared" si="340"/>
        <v>7.7299546978067697E-3</v>
      </c>
      <c r="BS427" s="41">
        <f t="shared" si="341"/>
        <v>4.8407095787042179E-2</v>
      </c>
      <c r="BT427" s="41">
        <f t="shared" si="342"/>
        <v>3.04983820053609E-2</v>
      </c>
      <c r="BU427" s="41">
        <f t="shared" si="343"/>
        <v>0.11778303565638346</v>
      </c>
      <c r="BV427" s="41">
        <f t="shared" si="344"/>
        <v>3.0918532721980006E-3</v>
      </c>
      <c r="BW427" s="41">
        <f t="shared" si="345"/>
        <v>-3.0824881127847099E-3</v>
      </c>
      <c r="BX427" s="41"/>
      <c r="BY427" s="41"/>
      <c r="BZ427" s="41">
        <f t="shared" si="346"/>
        <v>4.28330133470054E-2</v>
      </c>
      <c r="CA427" s="41">
        <f t="shared" si="347"/>
        <v>1.2200463782836653E-2</v>
      </c>
      <c r="CB427" s="41">
        <f t="shared" si="348"/>
        <v>2.5804619428154501E-4</v>
      </c>
      <c r="CC427" s="41">
        <f t="shared" si="349"/>
        <v>1.0162799191324165E-2</v>
      </c>
      <c r="CD427" s="41">
        <f t="shared" si="350"/>
        <v>1.9699278834532319E-2</v>
      </c>
      <c r="CE427" s="41">
        <f t="shared" si="351"/>
        <v>-2.4476867259778663E-2</v>
      </c>
      <c r="CF427" s="41">
        <f t="shared" si="352"/>
        <v>1.1808919474122872E-2</v>
      </c>
      <c r="CG427" s="41">
        <f t="shared" si="327"/>
        <v>3.9875472916224237E-2</v>
      </c>
      <c r="CH427" s="41">
        <f t="shared" si="353"/>
        <v>2.3177353321358733E-2</v>
      </c>
      <c r="CI427" s="41">
        <f t="shared" si="354"/>
        <v>1.7346704547367961E-2</v>
      </c>
      <c r="CJ427" s="41">
        <f t="shared" si="355"/>
        <v>-7.9464171354246924E-2</v>
      </c>
      <c r="CK427" s="41">
        <f t="shared" si="356"/>
        <v>4.3963090397880211E-2</v>
      </c>
      <c r="CL427" s="41">
        <f t="shared" si="357"/>
        <v>3.9973212746573179E-2</v>
      </c>
      <c r="CM427" s="41">
        <f t="shared" si="358"/>
        <v>1.1153989957198357E-2</v>
      </c>
      <c r="CN427" s="41">
        <f t="shared" si="379"/>
        <v>-3.4934886385758804E-3</v>
      </c>
      <c r="CO427" s="41">
        <f t="shared" si="359"/>
        <v>-9.554475002733645E-2</v>
      </c>
      <c r="CP427" s="41">
        <f t="shared" si="360"/>
        <v>-6.6375068944872689E-2</v>
      </c>
      <c r="CQ427" s="41">
        <f t="shared" si="361"/>
        <v>2.2099765734955013E-3</v>
      </c>
      <c r="CR427" s="41">
        <f t="shared" si="362"/>
        <v>0</v>
      </c>
      <c r="CS427" s="41">
        <f t="shared" si="363"/>
        <v>1.956604725875237E-2</v>
      </c>
      <c r="CT427" s="41">
        <f t="shared" si="364"/>
        <v>3.3898337545115241E-3</v>
      </c>
      <c r="CU427" s="41">
        <f t="shared" si="365"/>
        <v>0</v>
      </c>
      <c r="CV427" s="41">
        <f t="shared" si="366"/>
        <v>8.7719860728370409E-3</v>
      </c>
      <c r="CW427" s="41">
        <f t="shared" si="367"/>
        <v>-2.1910055813216225E-2</v>
      </c>
      <c r="CX427" s="41">
        <f t="shared" si="368"/>
        <v>1.3878609858379692E-2</v>
      </c>
      <c r="CY427" s="41">
        <f t="shared" si="369"/>
        <v>5.007521730622193E-3</v>
      </c>
      <c r="CZ427" s="41">
        <f t="shared" si="370"/>
        <v>-1.5552526779368114E-2</v>
      </c>
      <c r="DA427" s="41">
        <f t="shared" si="371"/>
        <v>5.4576027273559771E-2</v>
      </c>
      <c r="DB427" s="41">
        <f t="shared" si="372"/>
        <v>3.8399132934535965E-2</v>
      </c>
      <c r="DC427" s="41">
        <f t="shared" si="373"/>
        <v>9.4563352420354435E-3</v>
      </c>
      <c r="DD427" s="41">
        <f t="shared" si="374"/>
        <v>-1.3124591986624278E-3</v>
      </c>
      <c r="DE427" s="41">
        <f t="shared" si="375"/>
        <v>-5.5520129003364442E-2</v>
      </c>
      <c r="DF427" s="41">
        <f t="shared" si="376"/>
        <v>-1.6783645689706046E-2</v>
      </c>
      <c r="DG427" s="41">
        <f t="shared" si="377"/>
        <v>3.154600307646007E-2</v>
      </c>
      <c r="DH427" s="41"/>
    </row>
    <row r="428" spans="1:112">
      <c r="A428" s="43">
        <v>42471</v>
      </c>
      <c r="B428" s="34">
        <v>5.1100000000000003</v>
      </c>
      <c r="C428" s="34">
        <v>7.6507560000000003</v>
      </c>
      <c r="D428" s="34"/>
      <c r="E428" s="34">
        <v>6.47</v>
      </c>
      <c r="F428" s="34">
        <v>196</v>
      </c>
      <c r="G428" s="34">
        <v>39.533763999999998</v>
      </c>
      <c r="H428" s="34">
        <v>9.4892610000000008</v>
      </c>
      <c r="I428" s="34">
        <v>12</v>
      </c>
      <c r="J428" s="34">
        <v>243.00268600000001</v>
      </c>
      <c r="K428" s="34">
        <v>0.55000000000000004</v>
      </c>
      <c r="L428" s="34">
        <v>81.300003000000004</v>
      </c>
      <c r="M428" s="34">
        <v>24.879999000000002</v>
      </c>
      <c r="N428" s="34">
        <v>35.458080000000002</v>
      </c>
      <c r="O428" s="34">
        <v>7.77</v>
      </c>
      <c r="P428" s="34">
        <v>34.200001</v>
      </c>
      <c r="Q428" s="34">
        <v>9.17</v>
      </c>
      <c r="R428" s="34">
        <v>47.990001999999997</v>
      </c>
      <c r="S428" s="34">
        <v>58.401187999999998</v>
      </c>
      <c r="T428" s="34"/>
      <c r="U428" s="34"/>
      <c r="V428" s="34">
        <v>4.8541610000000004</v>
      </c>
      <c r="W428" s="34">
        <v>35.619999</v>
      </c>
      <c r="X428" s="34">
        <v>40.009998000000003</v>
      </c>
      <c r="Y428" s="34">
        <v>9.9893630000000009</v>
      </c>
      <c r="Z428" s="34">
        <v>28.352122999999999</v>
      </c>
      <c r="AA428" s="34">
        <v>69.768242000000001</v>
      </c>
      <c r="AB428" s="34">
        <v>36.392918000000002</v>
      </c>
      <c r="AC428" s="34">
        <v>11.17</v>
      </c>
      <c r="AD428" s="34">
        <v>46.279998999999997</v>
      </c>
      <c r="AE428" s="34">
        <v>25.798770999999999</v>
      </c>
      <c r="AF428" s="34">
        <v>4.09</v>
      </c>
      <c r="AG428" s="34">
        <v>103.599998</v>
      </c>
      <c r="AH428" s="34">
        <v>35.473309</v>
      </c>
      <c r="AI428" s="34">
        <v>65.726982000000007</v>
      </c>
      <c r="AJ428" s="34">
        <v>10.100528000000001</v>
      </c>
      <c r="AK428" s="34">
        <v>27.51</v>
      </c>
      <c r="AL428" s="34">
        <v>0.96</v>
      </c>
      <c r="AM428" s="34">
        <v>24.930478999999998</v>
      </c>
      <c r="AN428" s="34">
        <v>10.199999999999999</v>
      </c>
      <c r="AO428" s="34">
        <v>57.07</v>
      </c>
      <c r="AP428" s="34">
        <v>5.98</v>
      </c>
      <c r="AQ428" s="34">
        <v>12.88</v>
      </c>
      <c r="AR428" s="34">
        <v>4.62</v>
      </c>
      <c r="AS428" s="34">
        <v>47.887726000000001</v>
      </c>
      <c r="AT428" s="34">
        <v>12.220677999999999</v>
      </c>
      <c r="AU428" s="34">
        <v>19.940000999999999</v>
      </c>
      <c r="AV428" s="34">
        <v>14.499523</v>
      </c>
      <c r="AW428" s="34">
        <v>28.664162000000001</v>
      </c>
      <c r="AX428" s="34">
        <v>15.04</v>
      </c>
      <c r="AY428" s="34">
        <v>4.43</v>
      </c>
      <c r="AZ428" s="34">
        <v>54.130001</v>
      </c>
      <c r="BA428" s="34">
        <v>38</v>
      </c>
      <c r="BB428" s="34">
        <v>28.096907000000002</v>
      </c>
      <c r="BC428" s="34">
        <v>24.571179999999998</v>
      </c>
      <c r="BD428" s="34"/>
      <c r="BE428" s="38"/>
      <c r="BF428" s="41">
        <f t="shared" si="329"/>
        <v>-1.7459221371768543E-2</v>
      </c>
      <c r="BG428" s="41">
        <f t="shared" si="330"/>
        <v>6.0072541232884767E-2</v>
      </c>
      <c r="BH428" s="41"/>
      <c r="BI428" s="41">
        <f t="shared" si="331"/>
        <v>9.5619346602273697E-2</v>
      </c>
      <c r="BJ428" s="41">
        <f t="shared" si="332"/>
        <v>-3.0153038170687558E-2</v>
      </c>
      <c r="BK428" s="41">
        <f t="shared" si="333"/>
        <v>7.5543585418043069E-3</v>
      </c>
      <c r="BL428" s="41">
        <f t="shared" si="334"/>
        <v>4.2832926355508179E-2</v>
      </c>
      <c r="BM428" s="41">
        <f t="shared" si="335"/>
        <v>7.5282664207915878E-3</v>
      </c>
      <c r="BN428" s="41">
        <f t="shared" si="336"/>
        <v>-2.5533212854436112E-2</v>
      </c>
      <c r="BO428" s="41">
        <f t="shared" si="337"/>
        <v>-1.8018505502678365E-2</v>
      </c>
      <c r="BP428" s="41">
        <f t="shared" si="338"/>
        <v>-3.3979424409405309E-2</v>
      </c>
      <c r="BQ428" s="41">
        <f t="shared" si="339"/>
        <v>-2.8918711580628368E-2</v>
      </c>
      <c r="BR428" s="41">
        <f t="shared" si="340"/>
        <v>-1.0625779947911747E-3</v>
      </c>
      <c r="BS428" s="41">
        <f t="shared" si="341"/>
        <v>-7.6923456231557255E-3</v>
      </c>
      <c r="BT428" s="41">
        <f t="shared" si="342"/>
        <v>-2.6281223295246008E-3</v>
      </c>
      <c r="BU428" s="41">
        <f t="shared" si="343"/>
        <v>-1.0846093309390212E-2</v>
      </c>
      <c r="BV428" s="41">
        <f t="shared" si="344"/>
        <v>5.6582565085790883E-2</v>
      </c>
      <c r="BW428" s="41">
        <f t="shared" si="345"/>
        <v>1.7859068003682312E-3</v>
      </c>
      <c r="BX428" s="41"/>
      <c r="BY428" s="41"/>
      <c r="BZ428" s="41">
        <f t="shared" si="346"/>
        <v>8.2458604962365553E-2</v>
      </c>
      <c r="CA428" s="41">
        <f t="shared" si="347"/>
        <v>4.5019773421275814E-3</v>
      </c>
      <c r="CB428" s="41">
        <f t="shared" si="348"/>
        <v>3.1998617082283361E-2</v>
      </c>
      <c r="CC428" s="41">
        <f t="shared" si="349"/>
        <v>3.086344175388199E-2</v>
      </c>
      <c r="CD428" s="41">
        <f t="shared" si="350"/>
        <v>2.7357736699927311E-2</v>
      </c>
      <c r="CE428" s="41">
        <f t="shared" si="351"/>
        <v>-2.8047748659859154E-2</v>
      </c>
      <c r="CF428" s="41">
        <f t="shared" si="352"/>
        <v>1.4830871332926963E-2</v>
      </c>
      <c r="CG428" s="41">
        <f t="shared" si="327"/>
        <v>2.6907452919924402E-2</v>
      </c>
      <c r="CH428" s="41">
        <f t="shared" si="353"/>
        <v>9.7709385573003932E-3</v>
      </c>
      <c r="CI428" s="41">
        <f t="shared" si="354"/>
        <v>3.6523781217660217E-3</v>
      </c>
      <c r="CJ428" s="41">
        <f t="shared" si="355"/>
        <v>2.475373915293818E-2</v>
      </c>
      <c r="CK428" s="41">
        <f t="shared" si="356"/>
        <v>5.9147632716364681E-2</v>
      </c>
      <c r="CL428" s="41">
        <f t="shared" si="357"/>
        <v>6.249892649717992E-3</v>
      </c>
      <c r="CM428" s="41">
        <f t="shared" si="358"/>
        <v>4.6250283846310858E-2</v>
      </c>
      <c r="CN428" s="41">
        <f t="shared" si="379"/>
        <v>-2.6281962564839909E-3</v>
      </c>
      <c r="CO428" s="41">
        <f t="shared" si="359"/>
        <v>1.390948512520848E-2</v>
      </c>
      <c r="CP428" s="41">
        <f t="shared" si="360"/>
        <v>-6.0624621816434854E-2</v>
      </c>
      <c r="CQ428" s="41">
        <f t="shared" si="361"/>
        <v>-4.4248479628717884E-3</v>
      </c>
      <c r="CR428" s="41">
        <f t="shared" si="362"/>
        <v>1.980262729617973E-2</v>
      </c>
      <c r="CS428" s="41">
        <f t="shared" si="363"/>
        <v>-2.1666503151786039E-2</v>
      </c>
      <c r="CT428" s="41">
        <f t="shared" si="364"/>
        <v>1.1774736544533537E-2</v>
      </c>
      <c r="CU428" s="41">
        <f t="shared" si="365"/>
        <v>2.1978906718775382E-2</v>
      </c>
      <c r="CV428" s="41">
        <f t="shared" si="366"/>
        <v>8.695706967553913E-3</v>
      </c>
      <c r="CW428" s="41">
        <f t="shared" si="367"/>
        <v>1.8809270764787767E-2</v>
      </c>
      <c r="CX428" s="41">
        <f t="shared" si="368"/>
        <v>-1.0004143405121116E-2</v>
      </c>
      <c r="CY428" s="41">
        <f t="shared" si="369"/>
        <v>-4.0039592029322106E-3</v>
      </c>
      <c r="CZ428" s="41">
        <f t="shared" si="370"/>
        <v>-2.8618812440251131E-2</v>
      </c>
      <c r="DA428" s="41">
        <f t="shared" si="371"/>
        <v>2.50201858410764E-2</v>
      </c>
      <c r="DB428" s="41">
        <f t="shared" si="372"/>
        <v>2.9691789807402998E-2</v>
      </c>
      <c r="DC428" s="41">
        <f t="shared" si="373"/>
        <v>4.1480601120718705E-2</v>
      </c>
      <c r="DD428" s="41">
        <f t="shared" si="374"/>
        <v>1.5452266872857683E-2</v>
      </c>
      <c r="DE428" s="41">
        <f t="shared" si="375"/>
        <v>-2.6307065703810964E-4</v>
      </c>
      <c r="DF428" s="41">
        <f t="shared" si="376"/>
        <v>-3.1784610100695399E-3</v>
      </c>
      <c r="DG428" s="41">
        <f t="shared" si="377"/>
        <v>-2.3614022153584623E-3</v>
      </c>
      <c r="DH428" s="41"/>
    </row>
    <row r="429" spans="1:112">
      <c r="A429" s="43">
        <v>42472</v>
      </c>
      <c r="B429" s="34">
        <v>5.09</v>
      </c>
      <c r="C429" s="34">
        <v>7.7724120000000001</v>
      </c>
      <c r="D429" s="34"/>
      <c r="E429" s="34">
        <v>7.02</v>
      </c>
      <c r="F429" s="34">
        <v>192.800003</v>
      </c>
      <c r="G429" s="34">
        <v>40.891224000000001</v>
      </c>
      <c r="H429" s="34">
        <v>9.9468150000000009</v>
      </c>
      <c r="I429" s="34">
        <v>12.45</v>
      </c>
      <c r="J429" s="34">
        <v>245.09751900000001</v>
      </c>
      <c r="K429" s="34">
        <v>0.56999999999999995</v>
      </c>
      <c r="L429" s="34">
        <v>78.370002999999997</v>
      </c>
      <c r="M429" s="34">
        <v>25.209999</v>
      </c>
      <c r="N429" s="34">
        <v>35.693717999999997</v>
      </c>
      <c r="O429" s="34">
        <v>7.78</v>
      </c>
      <c r="P429" s="34">
        <v>34.159999999999997</v>
      </c>
      <c r="Q429" s="34">
        <v>10.050000000000001</v>
      </c>
      <c r="R429" s="34">
        <v>46.939999</v>
      </c>
      <c r="S429" s="34">
        <v>57.880169000000002</v>
      </c>
      <c r="T429" s="34"/>
      <c r="U429" s="34"/>
      <c r="V429" s="34">
        <v>4.8822729999999996</v>
      </c>
      <c r="W429" s="34">
        <v>34.979999999999997</v>
      </c>
      <c r="X429" s="34">
        <v>39.470001000000003</v>
      </c>
      <c r="Y429" s="34">
        <v>10.097094</v>
      </c>
      <c r="Z429" s="34">
        <v>29.386320000000001</v>
      </c>
      <c r="AA429" s="34">
        <v>70.823234999999997</v>
      </c>
      <c r="AB429" s="34">
        <v>36.412047999999999</v>
      </c>
      <c r="AC429" s="34">
        <v>11.31</v>
      </c>
      <c r="AD429" s="34">
        <v>48.860000999999997</v>
      </c>
      <c r="AE429" s="34">
        <v>25.507206</v>
      </c>
      <c r="AF429" s="34">
        <v>4.16</v>
      </c>
      <c r="AG429" s="34">
        <v>107.799995</v>
      </c>
      <c r="AH429" s="34">
        <v>35.952187000000002</v>
      </c>
      <c r="AI429" s="34">
        <v>66.962295999999995</v>
      </c>
      <c r="AJ429" s="34">
        <v>10.095884</v>
      </c>
      <c r="AK429" s="34">
        <v>25.719999000000001</v>
      </c>
      <c r="AL429" s="34">
        <v>1.02</v>
      </c>
      <c r="AM429" s="34">
        <v>25.363491</v>
      </c>
      <c r="AN429" s="34">
        <v>9.5999990000000004</v>
      </c>
      <c r="AO429" s="34">
        <v>56.599997999999999</v>
      </c>
      <c r="AP429" s="34">
        <v>5.99</v>
      </c>
      <c r="AQ429" s="34">
        <v>13.28</v>
      </c>
      <c r="AR429" s="34">
        <v>4.4800000000000004</v>
      </c>
      <c r="AS429" s="34">
        <v>47.639862000000001</v>
      </c>
      <c r="AT429" s="34">
        <v>12.362451</v>
      </c>
      <c r="AU429" s="34">
        <v>20.190000999999999</v>
      </c>
      <c r="AV429" s="34">
        <v>14.593069</v>
      </c>
      <c r="AW429" s="34">
        <v>28.758027999999999</v>
      </c>
      <c r="AX429" s="34">
        <v>15.73</v>
      </c>
      <c r="AY429" s="34">
        <v>4.82</v>
      </c>
      <c r="AZ429" s="34">
        <v>54.419998</v>
      </c>
      <c r="BA429" s="34">
        <v>37.090000000000003</v>
      </c>
      <c r="BB429" s="34">
        <v>27.222294000000002</v>
      </c>
      <c r="BC429" s="34">
        <v>24.803529999999999</v>
      </c>
      <c r="BD429" s="34"/>
      <c r="BE429" s="38"/>
      <c r="BF429" s="41">
        <f t="shared" si="329"/>
        <v>-3.9215736531818023E-3</v>
      </c>
      <c r="BG429" s="41">
        <f t="shared" si="330"/>
        <v>1.5776074433066261E-2</v>
      </c>
      <c r="BH429" s="41"/>
      <c r="BI429" s="41">
        <f t="shared" si="331"/>
        <v>8.1587109524910634E-2</v>
      </c>
      <c r="BJ429" s="41">
        <f t="shared" si="332"/>
        <v>-1.6461261493906077E-2</v>
      </c>
      <c r="BK429" s="41">
        <f t="shared" si="333"/>
        <v>3.3760376301005972E-2</v>
      </c>
      <c r="BL429" s="41">
        <f t="shared" si="334"/>
        <v>4.7091661278814131E-2</v>
      </c>
      <c r="BM429" s="41">
        <f t="shared" si="335"/>
        <v>3.6813973122716184E-2</v>
      </c>
      <c r="BN429" s="41">
        <f t="shared" si="336"/>
        <v>8.5836713064128146E-3</v>
      </c>
      <c r="BO429" s="41">
        <f t="shared" si="337"/>
        <v>3.5718082602079031E-2</v>
      </c>
      <c r="BP429" s="41">
        <f t="shared" si="338"/>
        <v>-3.6704814109406722E-2</v>
      </c>
      <c r="BQ429" s="41">
        <f t="shared" si="339"/>
        <v>1.3176473854976898E-2</v>
      </c>
      <c r="BR429" s="41">
        <f t="shared" si="340"/>
        <v>6.6235532510715159E-3</v>
      </c>
      <c r="BS429" s="41">
        <f t="shared" si="341"/>
        <v>1.2861738107443066E-3</v>
      </c>
      <c r="BT429" s="41">
        <f t="shared" si="342"/>
        <v>-1.1703043879561581E-3</v>
      </c>
      <c r="BU429" s="41">
        <f t="shared" si="343"/>
        <v>9.1635348236711364E-2</v>
      </c>
      <c r="BV429" s="41">
        <f t="shared" si="344"/>
        <v>-2.212252842641713E-2</v>
      </c>
      <c r="BW429" s="41">
        <f t="shared" si="345"/>
        <v>-8.9614104998695671E-3</v>
      </c>
      <c r="BX429" s="41"/>
      <c r="BY429" s="41"/>
      <c r="BZ429" s="41">
        <f t="shared" si="346"/>
        <v>5.7746148372047621E-3</v>
      </c>
      <c r="CA429" s="41">
        <f t="shared" si="347"/>
        <v>-1.8130780196943665E-2</v>
      </c>
      <c r="CB429" s="41">
        <f t="shared" si="348"/>
        <v>-1.3588457871185813E-2</v>
      </c>
      <c r="CC429" s="41">
        <f t="shared" si="349"/>
        <v>1.0726832811095186E-2</v>
      </c>
      <c r="CD429" s="41">
        <f t="shared" si="350"/>
        <v>3.5827347202156065E-2</v>
      </c>
      <c r="CE429" s="41">
        <f t="shared" si="351"/>
        <v>1.5008204269579467E-2</v>
      </c>
      <c r="CF429" s="41">
        <f t="shared" si="352"/>
        <v>5.2551361510842906E-4</v>
      </c>
      <c r="CG429" s="41">
        <f t="shared" si="327"/>
        <v>1.9281929549450284E-2</v>
      </c>
      <c r="CH429" s="41">
        <f t="shared" si="353"/>
        <v>5.4249205578363956E-2</v>
      </c>
      <c r="CI429" s="41">
        <f t="shared" si="354"/>
        <v>-1.1365854654903154E-2</v>
      </c>
      <c r="CJ429" s="41">
        <f t="shared" si="355"/>
        <v>1.6970104218461561E-2</v>
      </c>
      <c r="CK429" s="41">
        <f t="shared" si="356"/>
        <v>3.9740301572343137E-2</v>
      </c>
      <c r="CL429" s="41">
        <f t="shared" si="357"/>
        <v>1.34093622704708E-2</v>
      </c>
      <c r="CM429" s="41">
        <f t="shared" si="358"/>
        <v>1.8620188607101455E-2</v>
      </c>
      <c r="CN429" s="41">
        <f t="shared" si="379"/>
        <v>3.5026662060182881E-3</v>
      </c>
      <c r="CO429" s="41">
        <f t="shared" si="359"/>
        <v>-6.7280714447314149E-2</v>
      </c>
      <c r="CP429" s="41">
        <f t="shared" si="360"/>
        <v>6.062462181643484E-2</v>
      </c>
      <c r="CQ429" s="41">
        <f t="shared" si="361"/>
        <v>1.7219666674256201E-2</v>
      </c>
      <c r="CR429" s="41">
        <f t="shared" si="362"/>
        <v>-6.0624725983106774E-2</v>
      </c>
      <c r="CS429" s="41">
        <f t="shared" si="363"/>
        <v>-8.2696346751691373E-3</v>
      </c>
      <c r="CT429" s="41">
        <f t="shared" si="364"/>
        <v>1.6708441648175007E-3</v>
      </c>
      <c r="CU429" s="41">
        <f t="shared" si="365"/>
        <v>3.0583423372080185E-2</v>
      </c>
      <c r="CV429" s="41">
        <f t="shared" si="366"/>
        <v>-3.077165866675366E-2</v>
      </c>
      <c r="CW429" s="41">
        <f t="shared" si="367"/>
        <v>-5.1893816525820204E-3</v>
      </c>
      <c r="CX429" s="41">
        <f t="shared" si="368"/>
        <v>1.1534298321987884E-2</v>
      </c>
      <c r="CY429" s="41">
        <f t="shared" si="369"/>
        <v>1.2459667170072625E-2</v>
      </c>
      <c r="CZ429" s="41">
        <f t="shared" si="370"/>
        <v>6.4309376351169246E-3</v>
      </c>
      <c r="DA429" s="41">
        <f t="shared" si="371"/>
        <v>3.2693313719810791E-3</v>
      </c>
      <c r="DB429" s="41">
        <f t="shared" si="372"/>
        <v>4.4856398548492701E-2</v>
      </c>
      <c r="DC429" s="41">
        <f t="shared" si="373"/>
        <v>8.4374344005464896E-2</v>
      </c>
      <c r="DD429" s="41">
        <f t="shared" si="374"/>
        <v>5.3431173209747161E-3</v>
      </c>
      <c r="DE429" s="41">
        <f t="shared" si="375"/>
        <v>-2.4238768224886194E-2</v>
      </c>
      <c r="DF429" s="41">
        <f t="shared" si="376"/>
        <v>-3.1623229167321257E-2</v>
      </c>
      <c r="DG429" s="41">
        <f t="shared" si="377"/>
        <v>9.4117703235208731E-3</v>
      </c>
      <c r="DH429" s="41"/>
    </row>
    <row r="430" spans="1:112">
      <c r="A430" s="43">
        <v>42473</v>
      </c>
      <c r="B430" s="34">
        <v>5.34</v>
      </c>
      <c r="C430" s="34">
        <v>7.6440000000000001</v>
      </c>
      <c r="D430" s="34"/>
      <c r="E430" s="34">
        <v>6.45</v>
      </c>
      <c r="F430" s="34">
        <v>4.68</v>
      </c>
      <c r="G430" s="34">
        <v>41.644340999999997</v>
      </c>
      <c r="H430" s="34">
        <v>9.7777189999999994</v>
      </c>
      <c r="I430" s="34">
        <v>12.56</v>
      </c>
      <c r="J430" s="34">
        <v>247.19238300000001</v>
      </c>
      <c r="K430" s="34">
        <v>0.55000000000000004</v>
      </c>
      <c r="L430" s="34">
        <v>80.5</v>
      </c>
      <c r="M430" s="34">
        <v>24.940000999999999</v>
      </c>
      <c r="N430" s="34">
        <v>36.108432999999998</v>
      </c>
      <c r="O430" s="34">
        <v>7.46</v>
      </c>
      <c r="P430" s="34">
        <v>34.279998999999997</v>
      </c>
      <c r="Q430" s="34">
        <v>9.99</v>
      </c>
      <c r="R430" s="34">
        <v>44.48</v>
      </c>
      <c r="S430" s="34">
        <v>58.969563000000001</v>
      </c>
      <c r="T430" s="34"/>
      <c r="U430" s="34"/>
      <c r="V430" s="34">
        <v>4.7323389999999996</v>
      </c>
      <c r="W430" s="34">
        <v>34.150002000000001</v>
      </c>
      <c r="X430" s="34">
        <v>39.549999</v>
      </c>
      <c r="Y430" s="34">
        <v>10.195026</v>
      </c>
      <c r="Z430" s="34">
        <v>29.840358999999999</v>
      </c>
      <c r="AA430" s="34">
        <v>71.671622999999997</v>
      </c>
      <c r="AB430" s="34">
        <v>36.603389999999997</v>
      </c>
      <c r="AC430" s="34">
        <v>11.17</v>
      </c>
      <c r="AD430" s="34">
        <v>50.07</v>
      </c>
      <c r="AE430" s="34">
        <v>25.460176000000001</v>
      </c>
      <c r="AF430" s="34">
        <v>4.18</v>
      </c>
      <c r="AG430" s="34">
        <v>106.049995</v>
      </c>
      <c r="AH430" s="34">
        <v>35.620654999999999</v>
      </c>
      <c r="AI430" s="34">
        <v>66.177970999999999</v>
      </c>
      <c r="AJ430" s="34">
        <v>10.163703</v>
      </c>
      <c r="AK430" s="34">
        <v>26.370000999999998</v>
      </c>
      <c r="AL430" s="34">
        <v>1</v>
      </c>
      <c r="AM430" s="34">
        <v>26.275579</v>
      </c>
      <c r="AN430" s="34">
        <v>9.5</v>
      </c>
      <c r="AO430" s="34">
        <v>56.450001</v>
      </c>
      <c r="AP430" s="34">
        <v>6.03</v>
      </c>
      <c r="AQ430" s="34">
        <v>13.27</v>
      </c>
      <c r="AR430" s="34">
        <v>4.38</v>
      </c>
      <c r="AS430" s="34">
        <v>48.234744999999997</v>
      </c>
      <c r="AT430" s="34">
        <v>12.192323999999999</v>
      </c>
      <c r="AU430" s="34">
        <v>20.260000000000002</v>
      </c>
      <c r="AV430" s="34">
        <v>14.714677999999999</v>
      </c>
      <c r="AW430" s="34">
        <v>28.339881999999999</v>
      </c>
      <c r="AX430" s="34">
        <v>15.63</v>
      </c>
      <c r="AY430" s="34">
        <v>4.68</v>
      </c>
      <c r="AZ430" s="34">
        <v>54.380001</v>
      </c>
      <c r="BA430" s="34">
        <v>38.259998000000003</v>
      </c>
      <c r="BB430" s="34">
        <v>26.616028</v>
      </c>
      <c r="BC430" s="34">
        <v>24.590547999999998</v>
      </c>
      <c r="BD430" s="34"/>
      <c r="BE430" s="38"/>
      <c r="BF430" s="41">
        <f t="shared" si="329"/>
        <v>4.7947822409672158E-2</v>
      </c>
      <c r="BG430" s="41">
        <f t="shared" si="330"/>
        <v>-1.6659514540172646E-2</v>
      </c>
      <c r="BH430" s="41"/>
      <c r="BI430" s="41">
        <f t="shared" si="331"/>
        <v>-8.4683087230038562E-2</v>
      </c>
      <c r="BJ430" s="41">
        <f t="shared" si="332"/>
        <v>-3.7183552878070558</v>
      </c>
      <c r="BK430" s="41">
        <f t="shared" si="333"/>
        <v>1.8250021135776083E-2</v>
      </c>
      <c r="BL430" s="41">
        <f t="shared" si="334"/>
        <v>-1.7146173664605149E-2</v>
      </c>
      <c r="BM430" s="41">
        <f t="shared" si="335"/>
        <v>8.7965381293361924E-3</v>
      </c>
      <c r="BN430" s="41">
        <f t="shared" si="336"/>
        <v>8.5107439181917426E-3</v>
      </c>
      <c r="BO430" s="41">
        <f t="shared" si="337"/>
        <v>-3.5718082602079114E-2</v>
      </c>
      <c r="BP430" s="41">
        <f t="shared" si="338"/>
        <v>2.6815945079791074E-2</v>
      </c>
      <c r="BQ430" s="41">
        <f t="shared" si="339"/>
        <v>-1.076772118490832E-2</v>
      </c>
      <c r="BR430" s="41">
        <f t="shared" si="340"/>
        <v>1.1551732251240383E-2</v>
      </c>
      <c r="BS430" s="41">
        <f t="shared" si="341"/>
        <v>-4.200092397463083E-2</v>
      </c>
      <c r="BT430" s="41">
        <f t="shared" si="342"/>
        <v>3.5066956376809356E-3</v>
      </c>
      <c r="BU430" s="41">
        <f t="shared" si="343"/>
        <v>-5.9880418446226691E-3</v>
      </c>
      <c r="BV430" s="41">
        <f t="shared" si="344"/>
        <v>-5.383051917675833E-2</v>
      </c>
      <c r="BW430" s="41">
        <f t="shared" si="345"/>
        <v>1.864660784405826E-2</v>
      </c>
      <c r="BX430" s="41"/>
      <c r="BY430" s="41"/>
      <c r="BZ430" s="41">
        <f t="shared" si="346"/>
        <v>-3.1191306663670502E-2</v>
      </c>
      <c r="CA430" s="41">
        <f t="shared" si="347"/>
        <v>-2.4013825008504842E-2</v>
      </c>
      <c r="CB430" s="41">
        <f t="shared" si="348"/>
        <v>2.0247539187589199E-3</v>
      </c>
      <c r="CC430" s="41">
        <f t="shared" si="349"/>
        <v>9.6522946181084018E-3</v>
      </c>
      <c r="CD430" s="41">
        <f t="shared" si="350"/>
        <v>1.5332546160589031E-2</v>
      </c>
      <c r="CE430" s="41">
        <f t="shared" si="351"/>
        <v>1.1907770380608342E-2</v>
      </c>
      <c r="CF430" s="41">
        <f t="shared" si="352"/>
        <v>5.2411501799942885E-3</v>
      </c>
      <c r="CG430" s="41">
        <f t="shared" si="327"/>
        <v>-2.3716526617316044E-2</v>
      </c>
      <c r="CH430" s="41">
        <f t="shared" si="353"/>
        <v>2.4462940045619823E-2</v>
      </c>
      <c r="CI430" s="41">
        <f t="shared" si="354"/>
        <v>-1.8454945693735165E-3</v>
      </c>
      <c r="CJ430" s="41">
        <f t="shared" si="355"/>
        <v>4.7961722634930135E-3</v>
      </c>
      <c r="CK430" s="41">
        <f t="shared" si="356"/>
        <v>-1.6366978229587988E-2</v>
      </c>
      <c r="CL430" s="41">
        <f t="shared" si="357"/>
        <v>-9.2642505708544279E-3</v>
      </c>
      <c r="CM430" s="41">
        <f t="shared" si="358"/>
        <v>-1.1782071507031366E-2</v>
      </c>
      <c r="CN430" s="41">
        <f t="shared" si="379"/>
        <v>8.7370591991398311E-4</v>
      </c>
      <c r="CO430" s="41">
        <f t="shared" si="359"/>
        <v>2.4958177797906381E-2</v>
      </c>
      <c r="CP430" s="41">
        <f t="shared" si="360"/>
        <v>-1.9802627296179754E-2</v>
      </c>
      <c r="CQ430" s="41">
        <f t="shared" si="361"/>
        <v>3.5329174852487995E-2</v>
      </c>
      <c r="CR430" s="41">
        <f t="shared" si="362"/>
        <v>-1.0471195700623319E-2</v>
      </c>
      <c r="CS430" s="41">
        <f t="shared" si="363"/>
        <v>-2.6536415629848081E-3</v>
      </c>
      <c r="CT430" s="41">
        <f t="shared" si="364"/>
        <v>6.6555986117360667E-3</v>
      </c>
      <c r="CU430" s="41">
        <f t="shared" si="365"/>
        <v>-7.5329570417166116E-4</v>
      </c>
      <c r="CV430" s="41">
        <f t="shared" si="366"/>
        <v>-2.2574322038539176E-2</v>
      </c>
      <c r="CW430" s="41">
        <f t="shared" si="367"/>
        <v>1.2409764233478265E-2</v>
      </c>
      <c r="CX430" s="41">
        <f t="shared" si="368"/>
        <v>-1.3857159947043684E-2</v>
      </c>
      <c r="CY430" s="41">
        <f t="shared" si="369"/>
        <v>3.4610169663225696E-3</v>
      </c>
      <c r="CZ430" s="41">
        <f t="shared" si="370"/>
        <v>8.2988090443025086E-3</v>
      </c>
      <c r="DA430" s="41">
        <f t="shared" si="371"/>
        <v>-1.4646892519508209E-2</v>
      </c>
      <c r="DB430" s="41">
        <f t="shared" si="372"/>
        <v>-6.3775726368011506E-3</v>
      </c>
      <c r="DC430" s="41">
        <f t="shared" si="373"/>
        <v>-2.9475818132953691E-2</v>
      </c>
      <c r="DD430" s="41">
        <f t="shared" si="374"/>
        <v>-7.3523901046705848E-4</v>
      </c>
      <c r="DE430" s="41">
        <f t="shared" si="375"/>
        <v>3.105752023669069E-2</v>
      </c>
      <c r="DF430" s="41">
        <f t="shared" si="376"/>
        <v>-2.2522679225305389E-2</v>
      </c>
      <c r="DG430" s="41">
        <f t="shared" si="377"/>
        <v>-8.6238402897341887E-3</v>
      </c>
      <c r="DH430" s="41"/>
    </row>
    <row r="431" spans="1:112">
      <c r="A431" s="43">
        <v>42474</v>
      </c>
      <c r="B431" s="34">
        <v>5.3</v>
      </c>
      <c r="C431" s="34">
        <v>7.5628950000000001</v>
      </c>
      <c r="D431" s="34"/>
      <c r="E431" s="34">
        <v>6.57</v>
      </c>
      <c r="F431" s="34">
        <v>186</v>
      </c>
      <c r="G431" s="34">
        <v>39.319923000000003</v>
      </c>
      <c r="H431" s="34">
        <v>9.8374000000000006</v>
      </c>
      <c r="I431" s="34">
        <v>12.53</v>
      </c>
      <c r="J431" s="34">
        <v>246.14494300000001</v>
      </c>
      <c r="K431" s="34">
        <v>0.56799999999999995</v>
      </c>
      <c r="L431" s="34">
        <v>80.760002</v>
      </c>
      <c r="M431" s="34">
        <v>24.82</v>
      </c>
      <c r="N431" s="34">
        <v>36.240383000000001</v>
      </c>
      <c r="O431" s="34">
        <v>7.64</v>
      </c>
      <c r="P431" s="34">
        <v>33.509998000000003</v>
      </c>
      <c r="Q431" s="34">
        <v>9.4700000000000006</v>
      </c>
      <c r="R431" s="34">
        <v>45.279998999999997</v>
      </c>
      <c r="S431" s="34">
        <v>59.092711999999999</v>
      </c>
      <c r="T431" s="34"/>
      <c r="U431" s="34"/>
      <c r="V431" s="34">
        <v>4.7979349999999998</v>
      </c>
      <c r="W431" s="34">
        <v>34.18</v>
      </c>
      <c r="X431" s="34">
        <v>38.799999</v>
      </c>
      <c r="Y431" s="34">
        <v>10.34193</v>
      </c>
      <c r="Z431" s="34">
        <v>30.109417000000001</v>
      </c>
      <c r="AA431" s="34">
        <v>72.564301</v>
      </c>
      <c r="AB431" s="34">
        <v>36.593822000000003</v>
      </c>
      <c r="AC431" s="34">
        <v>11.1</v>
      </c>
      <c r="AD431" s="34">
        <v>50.240001999999997</v>
      </c>
      <c r="AE431" s="34">
        <v>25.883419</v>
      </c>
      <c r="AF431" s="34">
        <v>4.22</v>
      </c>
      <c r="AG431" s="34">
        <v>109.550003</v>
      </c>
      <c r="AH431" s="34">
        <v>36.145572999999999</v>
      </c>
      <c r="AI431" s="34">
        <v>66.795624000000004</v>
      </c>
      <c r="AJ431" s="34">
        <v>10.095884</v>
      </c>
      <c r="AK431" s="34">
        <v>28.42</v>
      </c>
      <c r="AL431" s="34">
        <v>1</v>
      </c>
      <c r="AM431" s="34">
        <v>26.404561999999999</v>
      </c>
      <c r="AN431" s="34">
        <v>11.7</v>
      </c>
      <c r="AO431" s="34">
        <v>57.23</v>
      </c>
      <c r="AP431" s="34">
        <v>6.13</v>
      </c>
      <c r="AQ431" s="34">
        <v>13.23</v>
      </c>
      <c r="AR431" s="34">
        <v>4.2</v>
      </c>
      <c r="AS431" s="34">
        <v>49.027912000000001</v>
      </c>
      <c r="AT431" s="34">
        <v>12.296290000000001</v>
      </c>
      <c r="AU431" s="34">
        <v>21.200001</v>
      </c>
      <c r="AV431" s="34">
        <v>13.723096999999999</v>
      </c>
      <c r="AW431" s="34">
        <v>28.647095</v>
      </c>
      <c r="AX431" s="34">
        <v>16.32</v>
      </c>
      <c r="AY431" s="34">
        <v>5.41</v>
      </c>
      <c r="AZ431" s="34">
        <v>54.98</v>
      </c>
      <c r="BA431" s="34">
        <v>38.479999999999997</v>
      </c>
      <c r="BB431" s="34">
        <v>26.625969000000001</v>
      </c>
      <c r="BC431" s="34">
        <v>24.958432999999999</v>
      </c>
      <c r="BD431" s="34"/>
      <c r="BE431" s="38"/>
      <c r="BF431" s="41">
        <f t="shared" si="329"/>
        <v>-7.5188324140273398E-3</v>
      </c>
      <c r="BG431" s="41">
        <f t="shared" si="330"/>
        <v>-1.0666972980120431E-2</v>
      </c>
      <c r="BH431" s="41"/>
      <c r="BI431" s="41">
        <f t="shared" si="331"/>
        <v>1.8433701688837966E-2</v>
      </c>
      <c r="BJ431" s="41">
        <f t="shared" si="332"/>
        <v>3.6824485637836459</v>
      </c>
      <c r="BK431" s="41">
        <f t="shared" si="333"/>
        <v>-5.7434152047398157E-2</v>
      </c>
      <c r="BL431" s="41">
        <f t="shared" si="334"/>
        <v>6.0852227473295207E-3</v>
      </c>
      <c r="BM431" s="41">
        <f t="shared" si="335"/>
        <v>-2.3913921320757674E-3</v>
      </c>
      <c r="BN431" s="41">
        <f t="shared" si="336"/>
        <v>-4.2463503923411321E-3</v>
      </c>
      <c r="BO431" s="41">
        <f t="shared" si="337"/>
        <v>3.2203140494634519E-2</v>
      </c>
      <c r="BP431" s="41">
        <f t="shared" si="338"/>
        <v>3.2246337848537967E-3</v>
      </c>
      <c r="BQ431" s="41">
        <f t="shared" si="339"/>
        <v>-4.8232005716593203E-3</v>
      </c>
      <c r="BR431" s="41">
        <f t="shared" si="340"/>
        <v>3.6476103852261877E-3</v>
      </c>
      <c r="BS431" s="41">
        <f t="shared" si="341"/>
        <v>2.3842188962759657E-2</v>
      </c>
      <c r="BT431" s="41">
        <f t="shared" si="342"/>
        <v>-2.2718222492509148E-2</v>
      </c>
      <c r="BU431" s="41">
        <f t="shared" si="343"/>
        <v>-5.3455685462475207E-2</v>
      </c>
      <c r="BV431" s="41">
        <f t="shared" si="344"/>
        <v>1.7825761867794686E-2</v>
      </c>
      <c r="BW431" s="41">
        <f t="shared" si="345"/>
        <v>2.0861709578805765E-3</v>
      </c>
      <c r="BX431" s="41"/>
      <c r="BY431" s="41"/>
      <c r="BZ431" s="41">
        <f t="shared" si="346"/>
        <v>1.3766033565669062E-2</v>
      </c>
      <c r="CA431" s="41">
        <f t="shared" si="347"/>
        <v>8.7803310549368786E-4</v>
      </c>
      <c r="CB431" s="41">
        <f t="shared" si="348"/>
        <v>-1.9145448073180908E-2</v>
      </c>
      <c r="CC431" s="41">
        <f t="shared" si="349"/>
        <v>1.4306551141488598E-2</v>
      </c>
      <c r="CD431" s="41">
        <f t="shared" si="350"/>
        <v>8.9761738738070151E-3</v>
      </c>
      <c r="CE431" s="41">
        <f t="shared" si="351"/>
        <v>1.2378183925099073E-2</v>
      </c>
      <c r="CF431" s="41">
        <f t="shared" si="352"/>
        <v>-2.6143072374094358E-4</v>
      </c>
      <c r="CG431" s="41">
        <f t="shared" si="327"/>
        <v>6.202944124607865E-3</v>
      </c>
      <c r="CH431" s="41">
        <f t="shared" si="353"/>
        <v>3.3895356270061574E-3</v>
      </c>
      <c r="CI431" s="41">
        <f t="shared" si="354"/>
        <v>1.6487064734459551E-2</v>
      </c>
      <c r="CJ431" s="41">
        <f t="shared" si="355"/>
        <v>9.523881511255541E-3</v>
      </c>
      <c r="CK431" s="41">
        <f t="shared" si="356"/>
        <v>3.2470459563112557E-2</v>
      </c>
      <c r="CL431" s="41">
        <f t="shared" si="357"/>
        <v>1.4628812903447147E-2</v>
      </c>
      <c r="CM431" s="41">
        <f t="shared" si="358"/>
        <v>9.28992620058979E-3</v>
      </c>
      <c r="CN431" s="41">
        <f t="shared" si="379"/>
        <v>1.7453127691275561E-3</v>
      </c>
      <c r="CO431" s="41">
        <f t="shared" si="359"/>
        <v>7.4866084381879208E-2</v>
      </c>
      <c r="CP431" s="41">
        <f t="shared" si="360"/>
        <v>0</v>
      </c>
      <c r="CQ431" s="41">
        <f t="shared" si="361"/>
        <v>4.8968455775855024E-3</v>
      </c>
      <c r="CR431" s="41">
        <f t="shared" si="362"/>
        <v>0.20829704319721515</v>
      </c>
      <c r="CS431" s="41">
        <f t="shared" si="363"/>
        <v>1.3722928110548236E-2</v>
      </c>
      <c r="CT431" s="41">
        <f t="shared" si="364"/>
        <v>1.6447739209025883E-2</v>
      </c>
      <c r="CU431" s="41">
        <f t="shared" si="365"/>
        <v>-3.0188702172517885E-3</v>
      </c>
      <c r="CV431" s="41">
        <f t="shared" si="366"/>
        <v>-4.1964199099032082E-2</v>
      </c>
      <c r="CW431" s="41">
        <f t="shared" si="367"/>
        <v>1.6310156593652293E-2</v>
      </c>
      <c r="CX431" s="41">
        <f t="shared" si="368"/>
        <v>8.4910174694994497E-3</v>
      </c>
      <c r="CY431" s="41">
        <f t="shared" si="369"/>
        <v>4.535273002723951E-2</v>
      </c>
      <c r="CZ431" s="41">
        <f t="shared" si="370"/>
        <v>-6.9765173325334245E-2</v>
      </c>
      <c r="DA431" s="41">
        <f t="shared" si="371"/>
        <v>1.0781971331567879E-2</v>
      </c>
      <c r="DB431" s="41">
        <f t="shared" si="372"/>
        <v>4.3199205102575605E-2</v>
      </c>
      <c r="DC431" s="41">
        <f t="shared" si="373"/>
        <v>0.14495098292883488</v>
      </c>
      <c r="DD431" s="41">
        <f t="shared" si="374"/>
        <v>1.0973025143661462E-2</v>
      </c>
      <c r="DE431" s="41">
        <f t="shared" si="375"/>
        <v>5.7337140593155178E-3</v>
      </c>
      <c r="DF431" s="41">
        <f t="shared" si="376"/>
        <v>3.7342701910761888E-4</v>
      </c>
      <c r="DG431" s="41">
        <f t="shared" si="377"/>
        <v>1.4849619620047402E-2</v>
      </c>
      <c r="DH431" s="41"/>
    </row>
    <row r="432" spans="1:112">
      <c r="A432" s="43">
        <v>42475</v>
      </c>
      <c r="B432" s="34">
        <v>5.36</v>
      </c>
      <c r="C432" s="34">
        <v>7.6913090000000004</v>
      </c>
      <c r="D432" s="34"/>
      <c r="E432" s="34">
        <v>6.8</v>
      </c>
      <c r="F432" s="34">
        <v>186</v>
      </c>
      <c r="G432" s="34">
        <v>40.370559999999998</v>
      </c>
      <c r="H432" s="34">
        <v>10.115911000000001</v>
      </c>
      <c r="I432" s="34">
        <v>12.68</v>
      </c>
      <c r="J432" s="34">
        <v>245.09751900000001</v>
      </c>
      <c r="K432" s="34">
        <v>0.59</v>
      </c>
      <c r="L432" s="34">
        <v>82.050003000000004</v>
      </c>
      <c r="M432" s="34">
        <v>24.82</v>
      </c>
      <c r="N432" s="34">
        <v>37.192348000000003</v>
      </c>
      <c r="O432" s="34">
        <v>7.61</v>
      </c>
      <c r="P432" s="34">
        <v>32.060001</v>
      </c>
      <c r="Q432" s="34">
        <v>9.6300000000000008</v>
      </c>
      <c r="R432" s="34">
        <v>46.220001000000003</v>
      </c>
      <c r="S432" s="34">
        <v>60.561034999999997</v>
      </c>
      <c r="T432" s="34"/>
      <c r="U432" s="34"/>
      <c r="V432" s="34">
        <v>4.5636609999999997</v>
      </c>
      <c r="W432" s="34">
        <v>34.400002000000001</v>
      </c>
      <c r="X432" s="34">
        <v>37.009998000000003</v>
      </c>
      <c r="Y432" s="34">
        <v>10.645529</v>
      </c>
      <c r="Z432" s="34">
        <v>31.320181000000002</v>
      </c>
      <c r="AA432" s="34">
        <v>74.740630999999993</v>
      </c>
      <c r="AB432" s="34">
        <v>37.225245999999999</v>
      </c>
      <c r="AC432" s="34">
        <v>11.09</v>
      </c>
      <c r="AD432" s="34">
        <v>50.650002000000001</v>
      </c>
      <c r="AE432" s="34">
        <v>26.062117000000001</v>
      </c>
      <c r="AF432" s="34">
        <v>4.38</v>
      </c>
      <c r="AG432" s="34">
        <v>107.099998</v>
      </c>
      <c r="AH432" s="34">
        <v>36.615231000000001</v>
      </c>
      <c r="AI432" s="34">
        <v>67.158378999999996</v>
      </c>
      <c r="AJ432" s="34">
        <v>10.085664</v>
      </c>
      <c r="AK432" s="34">
        <v>29.110001</v>
      </c>
      <c r="AL432" s="34">
        <v>0.89900000000000002</v>
      </c>
      <c r="AM432" s="34">
        <v>27.344294000000001</v>
      </c>
      <c r="AN432" s="34">
        <v>10.4</v>
      </c>
      <c r="AO432" s="34">
        <v>59.43</v>
      </c>
      <c r="AP432" s="34">
        <v>6.1</v>
      </c>
      <c r="AQ432" s="34">
        <v>13.28</v>
      </c>
      <c r="AR432" s="34">
        <v>4.1500000000000004</v>
      </c>
      <c r="AS432" s="34">
        <v>50.168095000000001</v>
      </c>
      <c r="AT432" s="34">
        <v>12.523123999999999</v>
      </c>
      <c r="AU432" s="34">
        <v>21.200001</v>
      </c>
      <c r="AV432" s="34">
        <v>14.836285999999999</v>
      </c>
      <c r="AW432" s="34">
        <v>28.587357999999998</v>
      </c>
      <c r="AX432" s="34">
        <v>16.899999999999999</v>
      </c>
      <c r="AY432" s="34">
        <v>5.43</v>
      </c>
      <c r="AZ432" s="34">
        <v>56</v>
      </c>
      <c r="BA432" s="34">
        <v>39.150002000000001</v>
      </c>
      <c r="BB432" s="34">
        <v>26.337741999999999</v>
      </c>
      <c r="BC432" s="34">
        <v>25.616762000000001</v>
      </c>
      <c r="BD432" s="34"/>
      <c r="BE432" s="38"/>
      <c r="BF432" s="41">
        <f t="shared" si="329"/>
        <v>1.1257154524634468E-2</v>
      </c>
      <c r="BG432" s="41">
        <f t="shared" si="330"/>
        <v>1.683693670000444E-2</v>
      </c>
      <c r="BH432" s="41"/>
      <c r="BI432" s="41">
        <f t="shared" si="331"/>
        <v>3.4408779685541818E-2</v>
      </c>
      <c r="BJ432" s="41">
        <f t="shared" si="332"/>
        <v>0</v>
      </c>
      <c r="BK432" s="41">
        <f t="shared" si="333"/>
        <v>2.636946946943225E-2</v>
      </c>
      <c r="BL432" s="41">
        <f t="shared" si="334"/>
        <v>2.7918082317553432E-2</v>
      </c>
      <c r="BM432" s="41">
        <f t="shared" si="335"/>
        <v>1.1900180101103037E-2</v>
      </c>
      <c r="BN432" s="41">
        <f t="shared" si="336"/>
        <v>-4.2643935258506911E-3</v>
      </c>
      <c r="BO432" s="41">
        <f t="shared" si="337"/>
        <v>3.8001118178613839E-2</v>
      </c>
      <c r="BP432" s="41">
        <f t="shared" si="338"/>
        <v>1.5847035889799212E-2</v>
      </c>
      <c r="BQ432" s="41">
        <f t="shared" si="339"/>
        <v>0</v>
      </c>
      <c r="BR432" s="41">
        <f t="shared" si="340"/>
        <v>2.592899164384007E-2</v>
      </c>
      <c r="BS432" s="41">
        <f t="shared" si="341"/>
        <v>-3.9344313048345616E-3</v>
      </c>
      <c r="BT432" s="41">
        <f t="shared" si="342"/>
        <v>-4.4234663692618546E-2</v>
      </c>
      <c r="BU432" s="41">
        <f t="shared" si="343"/>
        <v>1.6754318612047372E-2</v>
      </c>
      <c r="BV432" s="41">
        <f t="shared" si="344"/>
        <v>2.0547214671768489E-2</v>
      </c>
      <c r="BW432" s="41">
        <f t="shared" si="345"/>
        <v>2.4544099076825022E-2</v>
      </c>
      <c r="BX432" s="41"/>
      <c r="BY432" s="41"/>
      <c r="BZ432" s="41">
        <f t="shared" si="346"/>
        <v>-5.0060464723241382E-2</v>
      </c>
      <c r="CA432" s="41">
        <f t="shared" si="347"/>
        <v>6.4159448314410356E-3</v>
      </c>
      <c r="CB432" s="41">
        <f t="shared" si="348"/>
        <v>-4.7232128497417099E-2</v>
      </c>
      <c r="CC432" s="41">
        <f t="shared" si="349"/>
        <v>2.893348636865091E-2</v>
      </c>
      <c r="CD432" s="41">
        <f t="shared" si="350"/>
        <v>3.9424670192724297E-2</v>
      </c>
      <c r="CE432" s="41">
        <f t="shared" si="351"/>
        <v>2.9550787489843026E-2</v>
      </c>
      <c r="CF432" s="41">
        <f t="shared" si="352"/>
        <v>1.710775866513339E-2</v>
      </c>
      <c r="CG432" s="41">
        <f t="shared" si="327"/>
        <v>1.0544913176614819E-2</v>
      </c>
      <c r="CH432" s="41">
        <f t="shared" si="353"/>
        <v>8.1277082125052209E-3</v>
      </c>
      <c r="CI432" s="41">
        <f t="shared" si="354"/>
        <v>6.8802333631703596E-3</v>
      </c>
      <c r="CJ432" s="41">
        <f t="shared" si="355"/>
        <v>3.7213596340434273E-2</v>
      </c>
      <c r="CK432" s="41">
        <f t="shared" si="356"/>
        <v>-2.2618134646664401E-2</v>
      </c>
      <c r="CL432" s="41">
        <f t="shared" si="357"/>
        <v>1.2909822241275126E-2</v>
      </c>
      <c r="CM432" s="41">
        <f t="shared" si="358"/>
        <v>5.4161261125869071E-3</v>
      </c>
      <c r="CN432" s="41">
        <f t="shared" si="379"/>
        <v>-6.9992245381862708E-3</v>
      </c>
      <c r="CO432" s="41">
        <f t="shared" si="359"/>
        <v>2.3988669441032839E-2</v>
      </c>
      <c r="CP432" s="41">
        <f t="shared" si="360"/>
        <v>-0.10647224451051676</v>
      </c>
      <c r="CQ432" s="41">
        <f t="shared" si="361"/>
        <v>3.4971079963281138E-2</v>
      </c>
      <c r="CR432" s="41">
        <f t="shared" si="362"/>
        <v>-0.11778303565638339</v>
      </c>
      <c r="CS432" s="41">
        <f t="shared" si="363"/>
        <v>3.7720912957558389E-2</v>
      </c>
      <c r="CT432" s="41">
        <f t="shared" si="364"/>
        <v>-4.9059787688545183E-3</v>
      </c>
      <c r="CU432" s="41">
        <f t="shared" si="365"/>
        <v>3.7721659214233578E-3</v>
      </c>
      <c r="CV432" s="41">
        <f t="shared" si="366"/>
        <v>-1.1976191046715649E-2</v>
      </c>
      <c r="CW432" s="41">
        <f t="shared" si="367"/>
        <v>2.2989498291711739E-2</v>
      </c>
      <c r="CX432" s="41">
        <f t="shared" si="368"/>
        <v>1.8279264449760881E-2</v>
      </c>
      <c r="CY432" s="41">
        <f t="shared" si="369"/>
        <v>0</v>
      </c>
      <c r="CZ432" s="41">
        <f t="shared" si="370"/>
        <v>7.7995611187021086E-2</v>
      </c>
      <c r="DA432" s="41">
        <f t="shared" si="371"/>
        <v>-2.0874497286357189E-3</v>
      </c>
      <c r="DB432" s="41">
        <f t="shared" si="372"/>
        <v>3.4922272393066715E-2</v>
      </c>
      <c r="DC432" s="41">
        <f t="shared" si="373"/>
        <v>3.690041087453742E-3</v>
      </c>
      <c r="DD432" s="41">
        <f t="shared" si="374"/>
        <v>1.838220799804953E-2</v>
      </c>
      <c r="DE432" s="41">
        <f t="shared" si="375"/>
        <v>1.7261847724873432E-2</v>
      </c>
      <c r="DF432" s="41">
        <f t="shared" si="376"/>
        <v>-1.0884050225879613E-2</v>
      </c>
      <c r="DG432" s="41">
        <f t="shared" si="377"/>
        <v>2.603514176329487E-2</v>
      </c>
      <c r="DH432" s="41"/>
    </row>
    <row r="433" spans="1:112">
      <c r="A433" s="43">
        <v>42478</v>
      </c>
      <c r="B433" s="34">
        <v>5.58</v>
      </c>
      <c r="C433" s="34">
        <v>7.4006889999999999</v>
      </c>
      <c r="D433" s="34"/>
      <c r="E433" s="34">
        <v>6.75</v>
      </c>
      <c r="F433" s="34">
        <v>194.800003</v>
      </c>
      <c r="G433" s="34">
        <v>39.412891000000002</v>
      </c>
      <c r="H433" s="34">
        <v>9.9567619999999994</v>
      </c>
      <c r="I433" s="34">
        <v>12.42</v>
      </c>
      <c r="J433" s="34">
        <v>244.050095</v>
      </c>
      <c r="K433" s="34">
        <v>0.57299999999999995</v>
      </c>
      <c r="L433" s="34">
        <v>83.010002</v>
      </c>
      <c r="M433" s="34">
        <v>24.129999000000002</v>
      </c>
      <c r="N433" s="34">
        <v>36.607970999999999</v>
      </c>
      <c r="O433" s="34">
        <v>7.65</v>
      </c>
      <c r="P433" s="34">
        <v>33.990001999999997</v>
      </c>
      <c r="Q433" s="34">
        <v>10.68</v>
      </c>
      <c r="R433" s="34">
        <v>46.25</v>
      </c>
      <c r="S433" s="34">
        <v>58.372757</v>
      </c>
      <c r="T433" s="34"/>
      <c r="U433" s="34"/>
      <c r="V433" s="34">
        <v>4.3949819999999997</v>
      </c>
      <c r="W433" s="34">
        <v>34.630001</v>
      </c>
      <c r="X433" s="34">
        <v>36.169998</v>
      </c>
      <c r="Y433" s="34">
        <v>10.782639</v>
      </c>
      <c r="Z433" s="34">
        <v>30.437328000000001</v>
      </c>
      <c r="AA433" s="34">
        <v>73.648765999999995</v>
      </c>
      <c r="AB433" s="34">
        <v>36.689495000000001</v>
      </c>
      <c r="AC433" s="34">
        <v>10.68</v>
      </c>
      <c r="AD433" s="34">
        <v>50.669998</v>
      </c>
      <c r="AE433" s="34">
        <v>25.657689999999999</v>
      </c>
      <c r="AF433" s="34">
        <v>4.38</v>
      </c>
      <c r="AG433" s="34">
        <v>102.550003</v>
      </c>
      <c r="AH433" s="34">
        <v>35.850887</v>
      </c>
      <c r="AI433" s="34">
        <v>67.648598000000007</v>
      </c>
      <c r="AJ433" s="34">
        <v>10.109819999999999</v>
      </c>
      <c r="AK433" s="34">
        <v>29.32</v>
      </c>
      <c r="AL433" s="34">
        <v>0.91</v>
      </c>
      <c r="AM433" s="34">
        <v>26.856003000000001</v>
      </c>
      <c r="AN433" s="34">
        <v>9.5</v>
      </c>
      <c r="AO433" s="34">
        <v>58.959999000000003</v>
      </c>
      <c r="AP433" s="34">
        <v>6.01</v>
      </c>
      <c r="AQ433" s="34">
        <v>13.32</v>
      </c>
      <c r="AR433" s="34">
        <v>4.03</v>
      </c>
      <c r="AS433" s="34">
        <v>49.920231000000001</v>
      </c>
      <c r="AT433" s="34">
        <v>12.334097</v>
      </c>
      <c r="AU433" s="34">
        <v>21.41</v>
      </c>
      <c r="AV433" s="34">
        <v>14.649195000000001</v>
      </c>
      <c r="AW433" s="34">
        <v>28.425218999999998</v>
      </c>
      <c r="AX433" s="34">
        <v>16.120000999999998</v>
      </c>
      <c r="AY433" s="34">
        <v>5.18</v>
      </c>
      <c r="AZ433" s="34">
        <v>55.220001000000003</v>
      </c>
      <c r="BA433" s="34">
        <v>40.229999999999997</v>
      </c>
      <c r="BB433" s="34">
        <v>26.138967999999998</v>
      </c>
      <c r="BC433" s="34">
        <v>25.306958999999999</v>
      </c>
      <c r="BD433" s="34"/>
      <c r="BE433" s="38"/>
      <c r="BF433" s="41">
        <f t="shared" si="329"/>
        <v>4.0224801310508797E-2</v>
      </c>
      <c r="BG433" s="41">
        <f t="shared" si="330"/>
        <v>-3.8517886113969384E-2</v>
      </c>
      <c r="BH433" s="41"/>
      <c r="BI433" s="41">
        <f t="shared" si="331"/>
        <v>-7.3801072976225337E-3</v>
      </c>
      <c r="BJ433" s="41">
        <f t="shared" si="332"/>
        <v>4.6226732895644156E-2</v>
      </c>
      <c r="BK433" s="41">
        <f t="shared" si="333"/>
        <v>-2.4007860923130751E-2</v>
      </c>
      <c r="BL433" s="41">
        <f t="shared" si="334"/>
        <v>-1.5857612486856631E-2</v>
      </c>
      <c r="BM433" s="41">
        <f t="shared" si="335"/>
        <v>-2.0717872503747143E-2</v>
      </c>
      <c r="BN433" s="41">
        <f t="shared" si="336"/>
        <v>-4.282656486238586E-3</v>
      </c>
      <c r="BO433" s="41">
        <f t="shared" si="337"/>
        <v>-2.9236820185025561E-2</v>
      </c>
      <c r="BP433" s="41">
        <f t="shared" si="338"/>
        <v>1.1632252461256015E-2</v>
      </c>
      <c r="BQ433" s="41">
        <f t="shared" si="339"/>
        <v>-2.819394158170975E-2</v>
      </c>
      <c r="BR433" s="41">
        <f t="shared" si="340"/>
        <v>-1.5837037614998883E-2</v>
      </c>
      <c r="BS433" s="41">
        <f t="shared" si="341"/>
        <v>5.2424759648500444E-3</v>
      </c>
      <c r="BT433" s="41">
        <f t="shared" si="342"/>
        <v>5.8457244175936146E-2</v>
      </c>
      <c r="BU433" s="41">
        <f t="shared" si="343"/>
        <v>0.1034896077220145</v>
      </c>
      <c r="BV433" s="41">
        <f t="shared" si="344"/>
        <v>6.4883747654407111E-4</v>
      </c>
      <c r="BW433" s="41">
        <f t="shared" si="345"/>
        <v>-3.6802408203952183E-2</v>
      </c>
      <c r="BX433" s="41"/>
      <c r="BY433" s="41"/>
      <c r="BZ433" s="41">
        <f t="shared" si="346"/>
        <v>-3.7661716725502531E-2</v>
      </c>
      <c r="CA433" s="41">
        <f t="shared" si="347"/>
        <v>6.6637647721407055E-3</v>
      </c>
      <c r="CB433" s="41">
        <f t="shared" si="348"/>
        <v>-2.2958101689052313E-2</v>
      </c>
      <c r="CC433" s="41">
        <f t="shared" si="349"/>
        <v>1.2797348912707708E-2</v>
      </c>
      <c r="CD433" s="41">
        <f t="shared" si="350"/>
        <v>-2.8592900258003262E-2</v>
      </c>
      <c r="CE433" s="41">
        <f t="shared" si="351"/>
        <v>-1.4716478776370124E-2</v>
      </c>
      <c r="CF433" s="41">
        <f t="shared" si="352"/>
        <v>-1.449671270620923E-2</v>
      </c>
      <c r="CG433" s="41">
        <f t="shared" si="327"/>
        <v>-1.3198607790081205E-2</v>
      </c>
      <c r="CH433" s="41">
        <f t="shared" si="353"/>
        <v>3.9470983536529742E-4</v>
      </c>
      <c r="CI433" s="41">
        <f t="shared" si="354"/>
        <v>-1.5639472254950462E-2</v>
      </c>
      <c r="CJ433" s="41">
        <f t="shared" si="355"/>
        <v>0</v>
      </c>
      <c r="CK433" s="41">
        <f t="shared" si="356"/>
        <v>-4.3412445007154951E-2</v>
      </c>
      <c r="CL433" s="41">
        <f t="shared" si="357"/>
        <v>-2.1095992662905596E-2</v>
      </c>
      <c r="CM433" s="41">
        <f t="shared" si="358"/>
        <v>7.2729345583675657E-3</v>
      </c>
      <c r="CN433" s="41">
        <f t="shared" si="379"/>
        <v>1.481509551330101E-2</v>
      </c>
      <c r="CO433" s="41">
        <f t="shared" si="359"/>
        <v>7.1880849084632759E-3</v>
      </c>
      <c r="CP433" s="41">
        <f t="shared" si="360"/>
        <v>1.2161565039275435E-2</v>
      </c>
      <c r="CQ433" s="41">
        <f t="shared" si="361"/>
        <v>-1.8018506832522027E-2</v>
      </c>
      <c r="CR433" s="41">
        <f t="shared" si="362"/>
        <v>-9.0514007540831859E-2</v>
      </c>
      <c r="CS433" s="41">
        <f t="shared" si="363"/>
        <v>-7.9399184581394645E-3</v>
      </c>
      <c r="CT433" s="41">
        <f t="shared" si="364"/>
        <v>-1.486402263214928E-2</v>
      </c>
      <c r="CU433" s="41">
        <f t="shared" si="365"/>
        <v>3.0075210639553224E-3</v>
      </c>
      <c r="CV433" s="41">
        <f t="shared" si="366"/>
        <v>-2.934195828401532E-2</v>
      </c>
      <c r="CW433" s="41">
        <f t="shared" si="367"/>
        <v>-4.9529154219931683E-3</v>
      </c>
      <c r="CX433" s="41">
        <f t="shared" si="368"/>
        <v>-1.5209314335459993E-2</v>
      </c>
      <c r="CY433" s="41">
        <f t="shared" si="369"/>
        <v>9.8568737538143828E-3</v>
      </c>
      <c r="CZ433" s="41">
        <f t="shared" si="370"/>
        <v>-1.2690551726932738E-2</v>
      </c>
      <c r="DA433" s="41">
        <f t="shared" si="371"/>
        <v>-5.6878480382078272E-3</v>
      </c>
      <c r="DB433" s="41">
        <f t="shared" si="372"/>
        <v>-4.7252822815807984E-2</v>
      </c>
      <c r="DC433" s="41">
        <f t="shared" si="373"/>
        <v>-4.7134077674452372E-2</v>
      </c>
      <c r="DD433" s="41">
        <f t="shared" si="374"/>
        <v>-1.4026466123760321E-2</v>
      </c>
      <c r="DE433" s="41">
        <f t="shared" si="375"/>
        <v>2.7212512439317545E-2</v>
      </c>
      <c r="DF433" s="41">
        <f t="shared" si="376"/>
        <v>-7.5757398154770849E-3</v>
      </c>
      <c r="DG433" s="41">
        <f t="shared" si="377"/>
        <v>-1.2167485644887687E-2</v>
      </c>
      <c r="DH433" s="41"/>
    </row>
    <row r="434" spans="1:112">
      <c r="A434" s="43">
        <v>42479</v>
      </c>
      <c r="B434" s="34">
        <v>5.53</v>
      </c>
      <c r="C434" s="34">
        <v>7.7183440000000001</v>
      </c>
      <c r="D434" s="34"/>
      <c r="E434" s="34">
        <v>6.92</v>
      </c>
      <c r="F434" s="34">
        <v>194</v>
      </c>
      <c r="G434" s="34">
        <v>40.556511</v>
      </c>
      <c r="H434" s="34">
        <v>10.235272999999999</v>
      </c>
      <c r="I434" s="34">
        <v>13.05</v>
      </c>
      <c r="J434" s="34">
        <v>245.09751900000001</v>
      </c>
      <c r="K434" s="34">
        <v>0.59</v>
      </c>
      <c r="L434" s="34">
        <v>84.209998999999996</v>
      </c>
      <c r="M434" s="34">
        <v>24.129999000000002</v>
      </c>
      <c r="N434" s="34">
        <v>37.663604999999997</v>
      </c>
      <c r="O434" s="34">
        <v>7.58</v>
      </c>
      <c r="P434" s="34">
        <v>34.919998</v>
      </c>
      <c r="Q434" s="34">
        <v>10.75</v>
      </c>
      <c r="R434" s="34">
        <v>47.400002000000001</v>
      </c>
      <c r="S434" s="34">
        <v>61.205188999999997</v>
      </c>
      <c r="T434" s="34"/>
      <c r="U434" s="34"/>
      <c r="V434" s="34">
        <v>4.6198860000000002</v>
      </c>
      <c r="W434" s="34">
        <v>35.439999</v>
      </c>
      <c r="X434" s="34">
        <v>35.240001999999997</v>
      </c>
      <c r="Y434" s="34">
        <v>10.576973000000001</v>
      </c>
      <c r="Z434" s="34">
        <v>31.252918000000001</v>
      </c>
      <c r="AA434" s="34">
        <v>75.308693000000005</v>
      </c>
      <c r="AB434" s="34">
        <v>37.301780999999998</v>
      </c>
      <c r="AC434" s="34">
        <v>10.57</v>
      </c>
      <c r="AD434" s="34">
        <v>54.130001</v>
      </c>
      <c r="AE434" s="34">
        <v>25.874013999999999</v>
      </c>
      <c r="AF434" s="34">
        <v>4.2</v>
      </c>
      <c r="AG434" s="34">
        <v>105.699997</v>
      </c>
      <c r="AH434" s="34">
        <v>38.641224000000001</v>
      </c>
      <c r="AI434" s="34">
        <v>68.148589999999999</v>
      </c>
      <c r="AJ434" s="34">
        <v>9.7484230000000007</v>
      </c>
      <c r="AK434" s="34">
        <v>29.110001</v>
      </c>
      <c r="AL434" s="34">
        <v>0.92</v>
      </c>
      <c r="AM434" s="34">
        <v>27.823374000000001</v>
      </c>
      <c r="AN434" s="34">
        <v>9.5</v>
      </c>
      <c r="AO434" s="34">
        <v>60.040000999999997</v>
      </c>
      <c r="AP434" s="34">
        <v>6.08</v>
      </c>
      <c r="AQ434" s="34">
        <v>13.53</v>
      </c>
      <c r="AR434" s="34">
        <v>4.0999999999999996</v>
      </c>
      <c r="AS434" s="34">
        <v>51.209136999999998</v>
      </c>
      <c r="AT434" s="34">
        <v>12.504219000000001</v>
      </c>
      <c r="AU434" s="34">
        <v>21.07</v>
      </c>
      <c r="AV434" s="34">
        <v>14.948541000000001</v>
      </c>
      <c r="AW434" s="34">
        <v>28.322818999999999</v>
      </c>
      <c r="AX434" s="34">
        <v>16.799999</v>
      </c>
      <c r="AY434" s="34">
        <v>5.46</v>
      </c>
      <c r="AZ434" s="34">
        <v>56.240001999999997</v>
      </c>
      <c r="BA434" s="34">
        <v>41.259998000000003</v>
      </c>
      <c r="BB434" s="34">
        <v>26.834681</v>
      </c>
      <c r="BC434" s="34">
        <v>25.674852000000001</v>
      </c>
      <c r="BD434" s="34"/>
      <c r="BE434" s="38"/>
      <c r="BF434" s="41">
        <f t="shared" si="329"/>
        <v>-9.0009608589760558E-3</v>
      </c>
      <c r="BG434" s="41">
        <f t="shared" si="330"/>
        <v>4.2026729270640002E-2</v>
      </c>
      <c r="BH434" s="41"/>
      <c r="BI434" s="41">
        <f t="shared" si="331"/>
        <v>2.4873264745139755E-2</v>
      </c>
      <c r="BJ434" s="41">
        <f t="shared" si="332"/>
        <v>-4.1152475455171287E-3</v>
      </c>
      <c r="BK434" s="41">
        <f t="shared" si="333"/>
        <v>2.8603389340471259E-2</v>
      </c>
      <c r="BL434" s="41">
        <f t="shared" si="334"/>
        <v>2.7587973599484932E-2</v>
      </c>
      <c r="BM434" s="41">
        <f t="shared" si="335"/>
        <v>4.9480057263369716E-2</v>
      </c>
      <c r="BN434" s="41">
        <f t="shared" si="336"/>
        <v>4.2826564862386111E-3</v>
      </c>
      <c r="BO434" s="41">
        <f t="shared" si="337"/>
        <v>2.9236820185025512E-2</v>
      </c>
      <c r="BP434" s="41">
        <f t="shared" si="338"/>
        <v>1.4352560606399733E-2</v>
      </c>
      <c r="BQ434" s="41">
        <f t="shared" si="339"/>
        <v>0</v>
      </c>
      <c r="BR434" s="41">
        <f t="shared" si="340"/>
        <v>2.842823997428752E-2</v>
      </c>
      <c r="BS434" s="41">
        <f t="shared" si="341"/>
        <v>-9.1924481841642591E-3</v>
      </c>
      <c r="BT434" s="41">
        <f t="shared" si="342"/>
        <v>2.6993251148772768E-2</v>
      </c>
      <c r="BU434" s="41">
        <f t="shared" si="343"/>
        <v>6.5329210416230953E-3</v>
      </c>
      <c r="BV434" s="41">
        <f t="shared" si="344"/>
        <v>2.4560806936688481E-2</v>
      </c>
      <c r="BW434" s="41">
        <f t="shared" si="345"/>
        <v>4.7382682237744028E-2</v>
      </c>
      <c r="BX434" s="41"/>
      <c r="BY434" s="41"/>
      <c r="BZ434" s="41">
        <f t="shared" si="346"/>
        <v>4.9906593898917821E-2</v>
      </c>
      <c r="CA434" s="41">
        <f t="shared" si="347"/>
        <v>2.3120710229148935E-2</v>
      </c>
      <c r="CB434" s="41">
        <f t="shared" si="348"/>
        <v>-2.6048132847896078E-2</v>
      </c>
      <c r="CC434" s="41">
        <f t="shared" si="349"/>
        <v>-1.9258061081803845E-2</v>
      </c>
      <c r="CD434" s="41">
        <f t="shared" si="350"/>
        <v>2.6442997920325784E-2</v>
      </c>
      <c r="CE434" s="41">
        <f t="shared" si="351"/>
        <v>2.2288185183372014E-2</v>
      </c>
      <c r="CF434" s="41">
        <f t="shared" si="352"/>
        <v>1.6550599195064301E-2</v>
      </c>
      <c r="CG434" s="41">
        <f t="shared" si="327"/>
        <v>-2.66075545002629E-3</v>
      </c>
      <c r="CH434" s="41">
        <f t="shared" si="353"/>
        <v>6.605459926620004E-2</v>
      </c>
      <c r="CI434" s="41">
        <f t="shared" si="354"/>
        <v>8.3958128268315276E-3</v>
      </c>
      <c r="CJ434" s="41">
        <f t="shared" si="355"/>
        <v>-4.1964199099032082E-2</v>
      </c>
      <c r="CK434" s="41">
        <f t="shared" si="356"/>
        <v>3.0254350721566022E-2</v>
      </c>
      <c r="CL434" s="41">
        <f t="shared" si="357"/>
        <v>7.49513771412188E-2</v>
      </c>
      <c r="CM434" s="41">
        <f t="shared" si="358"/>
        <v>7.3638381876238758E-3</v>
      </c>
      <c r="CN434" s="41">
        <f t="shared" si="379"/>
        <v>-8.6538846715501099E-4</v>
      </c>
      <c r="CO434" s="41">
        <f t="shared" si="359"/>
        <v>-7.1880849084632785E-3</v>
      </c>
      <c r="CP434" s="41">
        <f t="shared" si="360"/>
        <v>1.092907053219023E-2</v>
      </c>
      <c r="CQ434" s="41">
        <f t="shared" si="361"/>
        <v>3.5387087411829825E-2</v>
      </c>
      <c r="CR434" s="41">
        <f t="shared" si="362"/>
        <v>0</v>
      </c>
      <c r="CS434" s="41">
        <f t="shared" si="363"/>
        <v>1.8151792500394129E-2</v>
      </c>
      <c r="CT434" s="41">
        <f t="shared" si="364"/>
        <v>1.1579947430959418E-2</v>
      </c>
      <c r="CU434" s="41">
        <f t="shared" si="365"/>
        <v>1.5642777070453542E-2</v>
      </c>
      <c r="CV434" s="41">
        <f t="shared" si="366"/>
        <v>1.7220597751670341E-2</v>
      </c>
      <c r="CW434" s="41">
        <f t="shared" si="367"/>
        <v>2.5491621700838175E-2</v>
      </c>
      <c r="CX434" s="41">
        <f t="shared" si="368"/>
        <v>1.3698566383057272E-2</v>
      </c>
      <c r="CY434" s="41">
        <f t="shared" si="369"/>
        <v>-1.6007874785493776E-2</v>
      </c>
      <c r="CZ434" s="41">
        <f t="shared" si="370"/>
        <v>2.0228317953170215E-2</v>
      </c>
      <c r="DA434" s="41">
        <f t="shared" si="371"/>
        <v>-3.6089392603100841E-3</v>
      </c>
      <c r="DB434" s="41">
        <f t="shared" si="372"/>
        <v>4.1318027772182353E-2</v>
      </c>
      <c r="DC434" s="41">
        <f t="shared" si="373"/>
        <v>5.264373348542209E-2</v>
      </c>
      <c r="DD434" s="41">
        <f t="shared" si="374"/>
        <v>1.8303058452897515E-2</v>
      </c>
      <c r="DE434" s="41">
        <f t="shared" si="375"/>
        <v>2.5280473208310408E-2</v>
      </c>
      <c r="DF434" s="41">
        <f t="shared" si="376"/>
        <v>2.626789040555854E-2</v>
      </c>
      <c r="DG434" s="41">
        <f t="shared" si="377"/>
        <v>1.443257423564662E-2</v>
      </c>
      <c r="DH434" s="41"/>
    </row>
    <row r="435" spans="1:112">
      <c r="A435" s="43">
        <v>42480</v>
      </c>
      <c r="B435" s="34">
        <v>5.65</v>
      </c>
      <c r="C435" s="34">
        <v>7.7859309999999997</v>
      </c>
      <c r="D435" s="34"/>
      <c r="E435" s="34">
        <v>7.16</v>
      </c>
      <c r="F435" s="34">
        <v>192</v>
      </c>
      <c r="G435" s="34">
        <v>40.761059000000003</v>
      </c>
      <c r="H435" s="34">
        <v>10.21538</v>
      </c>
      <c r="I435" s="34">
        <v>13.16</v>
      </c>
      <c r="J435" s="34">
        <v>243.00268600000001</v>
      </c>
      <c r="K435" s="34">
        <v>0.62</v>
      </c>
      <c r="L435" s="34">
        <v>98.730002999999996</v>
      </c>
      <c r="M435" s="34">
        <v>25.01</v>
      </c>
      <c r="N435" s="34">
        <v>37.955798999999999</v>
      </c>
      <c r="O435" s="34">
        <v>7.8</v>
      </c>
      <c r="P435" s="34">
        <v>35</v>
      </c>
      <c r="Q435" s="34">
        <v>10.76</v>
      </c>
      <c r="R435" s="34">
        <v>47.740001999999997</v>
      </c>
      <c r="S435" s="34">
        <v>61.527270999999999</v>
      </c>
      <c r="T435" s="34"/>
      <c r="U435" s="34"/>
      <c r="V435" s="34">
        <v>4.4605810000000004</v>
      </c>
      <c r="W435" s="34">
        <v>36</v>
      </c>
      <c r="X435" s="34">
        <v>36.270000000000003</v>
      </c>
      <c r="Y435" s="34">
        <v>10.812018</v>
      </c>
      <c r="Z435" s="34">
        <v>31.135206</v>
      </c>
      <c r="AA435" s="34">
        <v>75.434112999999996</v>
      </c>
      <c r="AB435" s="34">
        <v>37.148716</v>
      </c>
      <c r="AC435" s="34">
        <v>11</v>
      </c>
      <c r="AD435" s="34">
        <v>53.970001000000003</v>
      </c>
      <c r="AE435" s="34">
        <v>26.071524</v>
      </c>
      <c r="AF435" s="34">
        <v>4.1900000000000004</v>
      </c>
      <c r="AG435" s="34">
        <v>106.049995</v>
      </c>
      <c r="AH435" s="34">
        <v>37.922924000000002</v>
      </c>
      <c r="AI435" s="34">
        <v>68.589782999999997</v>
      </c>
      <c r="AJ435" s="34">
        <v>9.7567839999999997</v>
      </c>
      <c r="AK435" s="34">
        <v>27.73</v>
      </c>
      <c r="AL435" s="34">
        <v>0.92500000000000004</v>
      </c>
      <c r="AM435" s="34">
        <v>27.943138000000001</v>
      </c>
      <c r="AN435" s="34">
        <v>9.5999990000000004</v>
      </c>
      <c r="AO435" s="34">
        <v>60.18</v>
      </c>
      <c r="AP435" s="34">
        <v>6.1</v>
      </c>
      <c r="AQ435" s="34">
        <v>13.26</v>
      </c>
      <c r="AR435" s="34">
        <v>4.08</v>
      </c>
      <c r="AS435" s="34">
        <v>51.704867999999998</v>
      </c>
      <c r="AT435" s="34">
        <v>12.579832</v>
      </c>
      <c r="AU435" s="34">
        <v>20.58</v>
      </c>
      <c r="AV435" s="34">
        <v>14.770804999999999</v>
      </c>
      <c r="AW435" s="34">
        <v>25.600618000000001</v>
      </c>
      <c r="AX435" s="34">
        <v>16.860001</v>
      </c>
      <c r="AY435" s="34">
        <v>5.6</v>
      </c>
      <c r="AZ435" s="34">
        <v>56.23</v>
      </c>
      <c r="BA435" s="34">
        <v>41.669998</v>
      </c>
      <c r="BB435" s="34">
        <v>26.486823999999999</v>
      </c>
      <c r="BC435" s="34">
        <v>25.645807000000001</v>
      </c>
      <c r="BD435" s="34"/>
      <c r="BE435" s="38"/>
      <c r="BF435" s="41">
        <f t="shared" si="329"/>
        <v>2.1467729624106195E-2</v>
      </c>
      <c r="BG435" s="41">
        <f t="shared" si="330"/>
        <v>8.7185538343065444E-3</v>
      </c>
      <c r="BH435" s="41"/>
      <c r="BI435" s="41">
        <f t="shared" si="331"/>
        <v>3.409421134297614E-2</v>
      </c>
      <c r="BJ435" s="41">
        <f t="shared" si="332"/>
        <v>-1.0362787035546547E-2</v>
      </c>
      <c r="BK435" s="41">
        <f t="shared" si="333"/>
        <v>5.0308544984082994E-3</v>
      </c>
      <c r="BL435" s="41">
        <f t="shared" si="334"/>
        <v>-1.9454641643279109E-3</v>
      </c>
      <c r="BM435" s="41">
        <f t="shared" si="335"/>
        <v>8.39379212846862E-3</v>
      </c>
      <c r="BN435" s="41">
        <f t="shared" si="336"/>
        <v>-8.5836713064128892E-3</v>
      </c>
      <c r="BO435" s="41">
        <f t="shared" si="337"/>
        <v>4.9596941139372186E-2</v>
      </c>
      <c r="BP435" s="41">
        <f t="shared" si="338"/>
        <v>0.15907521484243226</v>
      </c>
      <c r="BQ435" s="41">
        <f t="shared" si="339"/>
        <v>3.5819906694776395E-2</v>
      </c>
      <c r="BR435" s="41">
        <f t="shared" si="340"/>
        <v>7.7280549373195508E-3</v>
      </c>
      <c r="BS435" s="41">
        <f t="shared" si="341"/>
        <v>2.8610534041265838E-2</v>
      </c>
      <c r="BT435" s="41">
        <f t="shared" si="342"/>
        <v>2.2883877917823968E-3</v>
      </c>
      <c r="BU435" s="41">
        <f t="shared" si="343"/>
        <v>9.2980015996652738E-4</v>
      </c>
      <c r="BV435" s="41">
        <f t="shared" si="344"/>
        <v>7.1473919091507203E-3</v>
      </c>
      <c r="BW435" s="41">
        <f t="shared" si="345"/>
        <v>5.2485339146407283E-3</v>
      </c>
      <c r="BX435" s="41"/>
      <c r="BY435" s="41"/>
      <c r="BZ435" s="41">
        <f t="shared" si="346"/>
        <v>-3.5091002858539527E-2</v>
      </c>
      <c r="CA435" s="41">
        <f t="shared" si="347"/>
        <v>1.5677840935934443E-2</v>
      </c>
      <c r="CB435" s="41">
        <f t="shared" si="348"/>
        <v>2.8809095473144947E-2</v>
      </c>
      <c r="CC435" s="41">
        <f t="shared" si="349"/>
        <v>2.1979013595735428E-2</v>
      </c>
      <c r="CD435" s="41">
        <f t="shared" si="350"/>
        <v>-3.7735431724545774E-3</v>
      </c>
      <c r="CE435" s="41">
        <f t="shared" si="351"/>
        <v>1.6640267256335017E-3</v>
      </c>
      <c r="CF435" s="41">
        <f t="shared" si="352"/>
        <v>-4.1118655167971564E-3</v>
      </c>
      <c r="CG435" s="41">
        <f t="shared" si="327"/>
        <v>1.7746233583684796E-3</v>
      </c>
      <c r="CH435" s="41">
        <f t="shared" si="353"/>
        <v>-2.9602241235667532E-3</v>
      </c>
      <c r="CI435" s="41">
        <f t="shared" si="354"/>
        <v>7.6045396552295273E-3</v>
      </c>
      <c r="CJ435" s="41">
        <f t="shared" si="355"/>
        <v>-2.3837913552762504E-3</v>
      </c>
      <c r="CK435" s="41">
        <f t="shared" si="356"/>
        <v>3.3057693691406205E-3</v>
      </c>
      <c r="CL435" s="41">
        <f t="shared" si="357"/>
        <v>-1.8763901742582634E-2</v>
      </c>
      <c r="CM435" s="41">
        <f t="shared" si="358"/>
        <v>6.4531195063994096E-3</v>
      </c>
      <c r="CN435" s="41">
        <f t="shared" si="379"/>
        <v>2.5939219451239651E-3</v>
      </c>
      <c r="CO435" s="41">
        <f t="shared" si="359"/>
        <v>-4.8566932482300838E-2</v>
      </c>
      <c r="CP435" s="41">
        <f t="shared" si="360"/>
        <v>5.4200674693391133E-3</v>
      </c>
      <c r="CQ435" s="41">
        <f t="shared" si="361"/>
        <v>4.2952008231972273E-3</v>
      </c>
      <c r="CR435" s="41">
        <f t="shared" si="362"/>
        <v>1.0471195700623272E-2</v>
      </c>
      <c r="CS435" s="41">
        <f t="shared" si="363"/>
        <v>2.3290477810752916E-3</v>
      </c>
      <c r="CT435" s="41">
        <f t="shared" si="364"/>
        <v>3.2840752011897975E-3</v>
      </c>
      <c r="CU435" s="41">
        <f t="shared" si="365"/>
        <v>-2.0157457424980169E-2</v>
      </c>
      <c r="CV435" s="41">
        <f t="shared" si="366"/>
        <v>-4.8899852941916809E-3</v>
      </c>
      <c r="CW435" s="41">
        <f t="shared" si="367"/>
        <v>9.6339625339398448E-3</v>
      </c>
      <c r="CX435" s="41">
        <f t="shared" si="368"/>
        <v>6.0287892909264397E-3</v>
      </c>
      <c r="CY435" s="41">
        <f t="shared" si="369"/>
        <v>-2.3530497410194161E-2</v>
      </c>
      <c r="CZ435" s="41">
        <f t="shared" si="370"/>
        <v>-1.1961105673288369E-2</v>
      </c>
      <c r="DA435" s="41">
        <f t="shared" si="371"/>
        <v>-0.10105131301296165</v>
      </c>
      <c r="DB435" s="41">
        <f t="shared" si="372"/>
        <v>3.5651850002867825E-3</v>
      </c>
      <c r="DC435" s="41">
        <f t="shared" si="373"/>
        <v>2.5317807984289786E-2</v>
      </c>
      <c r="DD435" s="41">
        <f t="shared" si="374"/>
        <v>-1.778607601761309E-4</v>
      </c>
      <c r="DE435" s="41">
        <f t="shared" si="375"/>
        <v>9.8879382681934126E-3</v>
      </c>
      <c r="DF435" s="41">
        <f t="shared" si="376"/>
        <v>-1.304771630138314E-2</v>
      </c>
      <c r="DG435" s="41">
        <f t="shared" si="377"/>
        <v>-1.1319029672260965E-3</v>
      </c>
      <c r="DH435" s="41"/>
    </row>
    <row r="436" spans="1:112">
      <c r="A436" s="43">
        <v>42481</v>
      </c>
      <c r="B436" s="34">
        <v>6.11</v>
      </c>
      <c r="C436" s="34">
        <v>7.6642760000000001</v>
      </c>
      <c r="D436" s="34"/>
      <c r="E436" s="34">
        <v>6.96</v>
      </c>
      <c r="F436" s="34">
        <v>4.82</v>
      </c>
      <c r="G436" s="34">
        <v>41.421196000000002</v>
      </c>
      <c r="H436" s="34">
        <v>10.294953</v>
      </c>
      <c r="I436" s="34">
        <v>13.15</v>
      </c>
      <c r="J436" s="34">
        <v>245.09751900000001</v>
      </c>
      <c r="K436" s="34">
        <v>1.3979999999999999</v>
      </c>
      <c r="L436" s="34">
        <v>97.410004000000001</v>
      </c>
      <c r="M436" s="34">
        <v>24.879999000000002</v>
      </c>
      <c r="N436" s="34">
        <v>37.946365</v>
      </c>
      <c r="O436" s="34">
        <v>7.72</v>
      </c>
      <c r="P436" s="34">
        <v>35.040000999999997</v>
      </c>
      <c r="Q436" s="34">
        <v>10.31</v>
      </c>
      <c r="R436" s="34">
        <v>47.68</v>
      </c>
      <c r="S436" s="34">
        <v>61.764094999999998</v>
      </c>
      <c r="T436" s="34"/>
      <c r="U436" s="34"/>
      <c r="V436" s="34">
        <v>4.3481269999999999</v>
      </c>
      <c r="W436" s="34">
        <v>36.380001</v>
      </c>
      <c r="X436" s="34">
        <v>36.700001</v>
      </c>
      <c r="Y436" s="34">
        <v>10.782639</v>
      </c>
      <c r="Z436" s="34">
        <v>31.059532000000001</v>
      </c>
      <c r="AA436" s="34">
        <v>75.921020999999996</v>
      </c>
      <c r="AB436" s="34">
        <v>36.957366999999998</v>
      </c>
      <c r="AC436" s="34">
        <v>11.3</v>
      </c>
      <c r="AD436" s="34">
        <v>54.23</v>
      </c>
      <c r="AE436" s="34">
        <v>26.222006</v>
      </c>
      <c r="AF436" s="34">
        <v>4.18</v>
      </c>
      <c r="AG436" s="34">
        <v>102.900002</v>
      </c>
      <c r="AH436" s="34">
        <v>37.526938999999999</v>
      </c>
      <c r="AI436" s="34">
        <v>68.491744999999995</v>
      </c>
      <c r="AJ436" s="34">
        <v>9.8589800000000007</v>
      </c>
      <c r="AK436" s="34">
        <v>26.709999</v>
      </c>
      <c r="AL436" s="34">
        <v>0.89</v>
      </c>
      <c r="AM436" s="34">
        <v>27.795729000000001</v>
      </c>
      <c r="AN436" s="34">
        <v>9.3000000000000007</v>
      </c>
      <c r="AO436" s="34">
        <v>57.619999</v>
      </c>
      <c r="AP436" s="34">
        <v>5.99</v>
      </c>
      <c r="AQ436" s="34">
        <v>13.55</v>
      </c>
      <c r="AR436" s="34">
        <v>4.04</v>
      </c>
      <c r="AS436" s="34">
        <v>48.829619999999998</v>
      </c>
      <c r="AT436" s="34">
        <v>12.674346</v>
      </c>
      <c r="AU436" s="34">
        <v>20.25</v>
      </c>
      <c r="AV436" s="34">
        <v>14.883058999999999</v>
      </c>
      <c r="AW436" s="34">
        <v>25.728625999999998</v>
      </c>
      <c r="AX436" s="34">
        <v>16.459999</v>
      </c>
      <c r="AY436" s="34">
        <v>5.63</v>
      </c>
      <c r="AZ436" s="34">
        <v>56.27</v>
      </c>
      <c r="BA436" s="34">
        <v>42.740001999999997</v>
      </c>
      <c r="BB436" s="34">
        <v>25.830866</v>
      </c>
      <c r="BC436" s="34">
        <v>25.490905999999999</v>
      </c>
      <c r="BD436" s="34"/>
      <c r="BE436" s="38"/>
      <c r="BF436" s="41">
        <f t="shared" si="329"/>
        <v>7.827122802515446E-2</v>
      </c>
      <c r="BG436" s="41">
        <f t="shared" si="330"/>
        <v>-1.5748334542667768E-2</v>
      </c>
      <c r="BH436" s="41"/>
      <c r="BI436" s="41">
        <f t="shared" si="331"/>
        <v>-2.8330506626225996E-2</v>
      </c>
      <c r="BJ436" s="41">
        <f t="shared" si="332"/>
        <v>-3.6847214439652727</v>
      </c>
      <c r="BK436" s="41">
        <f t="shared" si="333"/>
        <v>1.6065541118924279E-2</v>
      </c>
      <c r="BL436" s="41">
        <f t="shared" si="334"/>
        <v>7.759347372893478E-3</v>
      </c>
      <c r="BM436" s="41">
        <f t="shared" si="335"/>
        <v>-7.6016727339760606E-4</v>
      </c>
      <c r="BN436" s="41">
        <f t="shared" si="336"/>
        <v>8.5836713064128146E-3</v>
      </c>
      <c r="BO436" s="41">
        <f t="shared" si="337"/>
        <v>0.81307844475461832</v>
      </c>
      <c r="BP436" s="41">
        <f t="shared" si="338"/>
        <v>-1.3459966162849463E-2</v>
      </c>
      <c r="BQ436" s="41">
        <f t="shared" si="339"/>
        <v>-5.2115172114758088E-3</v>
      </c>
      <c r="BR436" s="41">
        <f t="shared" si="340"/>
        <v>-2.4858316420545124E-4</v>
      </c>
      <c r="BS436" s="41">
        <f t="shared" si="341"/>
        <v>-1.0309369658861213E-2</v>
      </c>
      <c r="BT436" s="41">
        <f t="shared" si="342"/>
        <v>1.1422331175893429E-3</v>
      </c>
      <c r="BU436" s="41">
        <f t="shared" si="343"/>
        <v>-4.2721256704769679E-2</v>
      </c>
      <c r="BV436" s="41">
        <f t="shared" si="344"/>
        <v>-1.2576400471790649E-3</v>
      </c>
      <c r="BW436" s="41">
        <f t="shared" si="345"/>
        <v>3.8417011498949618E-3</v>
      </c>
      <c r="BX436" s="41"/>
      <c r="BY436" s="41"/>
      <c r="BZ436" s="41">
        <f t="shared" si="346"/>
        <v>-2.5533848941951747E-2</v>
      </c>
      <c r="CA436" s="41">
        <f t="shared" si="347"/>
        <v>1.0500262121496334E-2</v>
      </c>
      <c r="CB436" s="41">
        <f t="shared" si="348"/>
        <v>1.1785829013669575E-2</v>
      </c>
      <c r="CC436" s="41">
        <f t="shared" si="349"/>
        <v>-2.720952513931479E-3</v>
      </c>
      <c r="CD436" s="41">
        <f t="shared" si="350"/>
        <v>-2.43345465474047E-3</v>
      </c>
      <c r="CE436" s="41">
        <f t="shared" si="351"/>
        <v>6.4340028225940539E-3</v>
      </c>
      <c r="CF436" s="41">
        <f t="shared" si="352"/>
        <v>-5.1642029239863689E-3</v>
      </c>
      <c r="CG436" s="41">
        <f t="shared" si="327"/>
        <v>8.8613209165779819E-4</v>
      </c>
      <c r="CH436" s="41">
        <f t="shared" si="353"/>
        <v>4.8059056936056417E-3</v>
      </c>
      <c r="CI436" s="41">
        <f t="shared" si="354"/>
        <v>5.7552976581755396E-3</v>
      </c>
      <c r="CJ436" s="41">
        <f t="shared" si="355"/>
        <v>-2.3894873973815786E-3</v>
      </c>
      <c r="CK436" s="41">
        <f t="shared" si="356"/>
        <v>-3.0152971586768697E-2</v>
      </c>
      <c r="CL436" s="41">
        <f t="shared" si="357"/>
        <v>-1.0496735715578472E-2</v>
      </c>
      <c r="CM436" s="41">
        <f t="shared" si="358"/>
        <v>-1.4303607224880875E-3</v>
      </c>
      <c r="CN436" s="41">
        <f t="shared" si="379"/>
        <v>-7.802319853522627E-3</v>
      </c>
      <c r="CO436" s="41">
        <f t="shared" si="359"/>
        <v>-3.7476869944979278E-2</v>
      </c>
      <c r="CP436" s="41">
        <f t="shared" si="360"/>
        <v>-3.857227478623973E-2</v>
      </c>
      <c r="CQ436" s="41">
        <f t="shared" si="361"/>
        <v>-5.2892838193422231E-3</v>
      </c>
      <c r="CR436" s="41">
        <f t="shared" si="362"/>
        <v>-3.1748594147908205E-2</v>
      </c>
      <c r="CS436" s="41">
        <f t="shared" si="363"/>
        <v>-4.3470358900601906E-2</v>
      </c>
      <c r="CT436" s="41">
        <f t="shared" si="364"/>
        <v>-1.8197359051907468E-2</v>
      </c>
      <c r="CU436" s="41">
        <f t="shared" si="365"/>
        <v>2.16345625679936E-2</v>
      </c>
      <c r="CV436" s="41">
        <f t="shared" si="366"/>
        <v>-9.8522964430115944E-3</v>
      </c>
      <c r="CW436" s="41">
        <f t="shared" si="367"/>
        <v>-5.7214839746969226E-2</v>
      </c>
      <c r="CX436" s="41">
        <f t="shared" si="368"/>
        <v>7.4850538607867147E-3</v>
      </c>
      <c r="CY436" s="41">
        <f t="shared" si="369"/>
        <v>-1.6164936853355273E-2</v>
      </c>
      <c r="CZ436" s="41">
        <f t="shared" si="370"/>
        <v>7.5709888059260107E-3</v>
      </c>
      <c r="DA436" s="41">
        <f t="shared" si="371"/>
        <v>4.9877323490754594E-3</v>
      </c>
      <c r="DB436" s="41">
        <f t="shared" si="372"/>
        <v>-2.4010877390108175E-2</v>
      </c>
      <c r="DC436" s="41">
        <f t="shared" si="373"/>
        <v>5.342844410495446E-3</v>
      </c>
      <c r="DD436" s="41">
        <f t="shared" si="374"/>
        <v>7.1111114107736165E-4</v>
      </c>
      <c r="DE436" s="41">
        <f t="shared" si="375"/>
        <v>2.5353899247371543E-2</v>
      </c>
      <c r="DF436" s="41">
        <f t="shared" si="376"/>
        <v>-2.5077268343913831E-2</v>
      </c>
      <c r="DG436" s="41">
        <f t="shared" si="377"/>
        <v>-6.0583273618542762E-3</v>
      </c>
      <c r="DH436" s="41"/>
    </row>
    <row r="437" spans="1:112">
      <c r="A437" s="43">
        <v>42482</v>
      </c>
      <c r="B437" s="34">
        <v>6.24</v>
      </c>
      <c r="C437" s="34">
        <v>7.8062069999999997</v>
      </c>
      <c r="D437" s="34"/>
      <c r="E437" s="34">
        <v>6.87</v>
      </c>
      <c r="F437" s="34">
        <v>192</v>
      </c>
      <c r="G437" s="34">
        <v>41.337513000000001</v>
      </c>
      <c r="H437" s="34">
        <v>10.802239999999999</v>
      </c>
      <c r="I437" s="34">
        <v>13.76</v>
      </c>
      <c r="J437" s="34">
        <v>248.23980700000001</v>
      </c>
      <c r="K437" s="34">
        <v>0.83499999999999996</v>
      </c>
      <c r="L437" s="34">
        <v>93.279999000000004</v>
      </c>
      <c r="M437" s="34">
        <v>26.16</v>
      </c>
      <c r="N437" s="34">
        <v>38.841782000000002</v>
      </c>
      <c r="O437" s="34">
        <v>8.64</v>
      </c>
      <c r="P437" s="34">
        <v>34.860000999999997</v>
      </c>
      <c r="Q437" s="34">
        <v>9.7100000000000009</v>
      </c>
      <c r="R437" s="34">
        <v>47.27</v>
      </c>
      <c r="S437" s="34">
        <v>63.099795999999998</v>
      </c>
      <c r="T437" s="34"/>
      <c r="U437" s="34"/>
      <c r="V437" s="34">
        <v>4.5730320000000004</v>
      </c>
      <c r="W437" s="34">
        <v>37.580002</v>
      </c>
      <c r="X437" s="34">
        <v>35.82</v>
      </c>
      <c r="Y437" s="34">
        <v>10.998094999999999</v>
      </c>
      <c r="Z437" s="34">
        <v>32.320743999999998</v>
      </c>
      <c r="AA437" s="34">
        <v>77.603081000000003</v>
      </c>
      <c r="AB437" s="34">
        <v>39.779640000000001</v>
      </c>
      <c r="AC437" s="34">
        <v>11.52</v>
      </c>
      <c r="AD437" s="34">
        <v>51.889999000000003</v>
      </c>
      <c r="AE437" s="34">
        <v>27.106110000000001</v>
      </c>
      <c r="AF437" s="34">
        <v>4.1399999999999997</v>
      </c>
      <c r="AG437" s="34">
        <v>103.25</v>
      </c>
      <c r="AH437" s="34">
        <v>38.78857</v>
      </c>
      <c r="AI437" s="34">
        <v>69.609420999999998</v>
      </c>
      <c r="AJ437" s="34">
        <v>9.8589800000000007</v>
      </c>
      <c r="AK437" s="34">
        <v>26.950001</v>
      </c>
      <c r="AL437" s="34">
        <v>0.94499999999999995</v>
      </c>
      <c r="AM437" s="34">
        <v>28.459067999999998</v>
      </c>
      <c r="AN437" s="34">
        <v>8.9</v>
      </c>
      <c r="AO437" s="34">
        <v>59.369999</v>
      </c>
      <c r="AP437" s="34">
        <v>6.1</v>
      </c>
      <c r="AQ437" s="34">
        <v>13.79</v>
      </c>
      <c r="AR437" s="34">
        <v>4.2300000000000004</v>
      </c>
      <c r="AS437" s="34">
        <v>48.433033000000002</v>
      </c>
      <c r="AT437" s="34">
        <v>12.967340999999999</v>
      </c>
      <c r="AU437" s="34">
        <v>19.440000999999999</v>
      </c>
      <c r="AV437" s="34">
        <v>15.201112999999999</v>
      </c>
      <c r="AW437" s="34">
        <v>26.385705999999999</v>
      </c>
      <c r="AX437" s="34">
        <v>17.260000000000002</v>
      </c>
      <c r="AY437" s="34">
        <v>5.96</v>
      </c>
      <c r="AZ437" s="34">
        <v>58.400002000000001</v>
      </c>
      <c r="BA437" s="34">
        <v>40.25</v>
      </c>
      <c r="BB437" s="34">
        <v>25.363742999999999</v>
      </c>
      <c r="BC437" s="34">
        <v>25.820072</v>
      </c>
      <c r="BD437" s="34"/>
      <c r="BE437" s="38"/>
      <c r="BF437" s="41">
        <f t="shared" si="329"/>
        <v>2.1053409197832263E-2</v>
      </c>
      <c r="BG437" s="41">
        <f t="shared" si="330"/>
        <v>1.8349133923633971E-2</v>
      </c>
      <c r="BH437" s="41"/>
      <c r="BI437" s="41">
        <f t="shared" si="331"/>
        <v>-1.3015368112070248E-2</v>
      </c>
      <c r="BJ437" s="41">
        <f t="shared" si="332"/>
        <v>3.6847214439652727</v>
      </c>
      <c r="BK437" s="41">
        <f t="shared" si="333"/>
        <v>-2.0223376979190233E-3</v>
      </c>
      <c r="BL437" s="41">
        <f t="shared" si="334"/>
        <v>4.8099744885279266E-2</v>
      </c>
      <c r="BM437" s="41">
        <f t="shared" si="335"/>
        <v>4.5344073881423932E-2</v>
      </c>
      <c r="BN437" s="41">
        <f t="shared" si="336"/>
        <v>1.2739074582595534E-2</v>
      </c>
      <c r="BO437" s="41">
        <f t="shared" si="337"/>
        <v>-0.51536619794290006</v>
      </c>
      <c r="BP437" s="41">
        <f t="shared" si="338"/>
        <v>-4.3323203964638769E-2</v>
      </c>
      <c r="BQ437" s="41">
        <f t="shared" si="339"/>
        <v>5.016729891094595E-2</v>
      </c>
      <c r="BR437" s="41">
        <f t="shared" si="340"/>
        <v>2.3322807578327893E-2</v>
      </c>
      <c r="BS437" s="41">
        <f t="shared" si="341"/>
        <v>0.11258821877927963</v>
      </c>
      <c r="BT437" s="41">
        <f t="shared" si="342"/>
        <v>-5.1502258289552972E-3</v>
      </c>
      <c r="BU437" s="41">
        <f t="shared" si="343"/>
        <v>-5.9958015725634986E-2</v>
      </c>
      <c r="BV437" s="41">
        <f t="shared" si="344"/>
        <v>-8.6361779519492053E-3</v>
      </c>
      <c r="BW437" s="41">
        <f t="shared" si="345"/>
        <v>2.1395328008140178E-2</v>
      </c>
      <c r="BX437" s="41"/>
      <c r="BY437" s="41"/>
      <c r="BZ437" s="41">
        <f t="shared" si="346"/>
        <v>5.0431264581972023E-2</v>
      </c>
      <c r="CA437" s="41">
        <f t="shared" si="347"/>
        <v>3.2452846627509163E-2</v>
      </c>
      <c r="CB437" s="41">
        <f t="shared" si="348"/>
        <v>-2.4270385675914868E-2</v>
      </c>
      <c r="CC437" s="41">
        <f t="shared" si="349"/>
        <v>1.9784735266732054E-2</v>
      </c>
      <c r="CD437" s="41">
        <f t="shared" si="350"/>
        <v>3.980350319397509E-2</v>
      </c>
      <c r="CE437" s="41">
        <f t="shared" si="351"/>
        <v>2.1913527431307485E-2</v>
      </c>
      <c r="CF437" s="41">
        <f t="shared" si="352"/>
        <v>7.3590218552757575E-2</v>
      </c>
      <c r="CG437" s="41">
        <f t="shared" si="327"/>
        <v>-1.0685765080461276E-2</v>
      </c>
      <c r="CH437" s="41">
        <f t="shared" si="353"/>
        <v>-4.4108186744857079E-2</v>
      </c>
      <c r="CI437" s="41">
        <f t="shared" si="354"/>
        <v>3.3160181835016511E-2</v>
      </c>
      <c r="CJ437" s="41">
        <f t="shared" si="355"/>
        <v>-9.6154586994419804E-3</v>
      </c>
      <c r="CK437" s="41">
        <f t="shared" si="356"/>
        <v>3.3955695647925085E-3</v>
      </c>
      <c r="CL437" s="41">
        <f t="shared" si="357"/>
        <v>3.3066567197819322E-2</v>
      </c>
      <c r="CM437" s="41">
        <f t="shared" si="358"/>
        <v>1.6186690318300397E-2</v>
      </c>
      <c r="CN437" s="41">
        <f t="shared" si="379"/>
        <v>-2.6143602195902236E-3</v>
      </c>
      <c r="CO437" s="41">
        <f t="shared" si="359"/>
        <v>8.9453447780494053E-3</v>
      </c>
      <c r="CP437" s="41">
        <f t="shared" si="360"/>
        <v>5.9963464767557269E-2</v>
      </c>
      <c r="CQ437" s="41">
        <f t="shared" si="361"/>
        <v>2.3584468609101742E-2</v>
      </c>
      <c r="CR437" s="41">
        <f t="shared" si="362"/>
        <v>-4.3963123421116176E-2</v>
      </c>
      <c r="CS437" s="41">
        <f t="shared" si="363"/>
        <v>2.9919319137763113E-2</v>
      </c>
      <c r="CT437" s="41">
        <f t="shared" si="364"/>
        <v>1.8197359051907513E-2</v>
      </c>
      <c r="CU437" s="41">
        <f t="shared" si="365"/>
        <v>1.7557144479500519E-2</v>
      </c>
      <c r="CV437" s="41">
        <f t="shared" si="366"/>
        <v>4.5957301085127938E-2</v>
      </c>
      <c r="CW437" s="41">
        <f t="shared" si="367"/>
        <v>-8.1550150167430391E-3</v>
      </c>
      <c r="CX437" s="41">
        <f t="shared" si="368"/>
        <v>2.2854015232551473E-2</v>
      </c>
      <c r="CY437" s="41">
        <f t="shared" si="369"/>
        <v>-4.0821943079927293E-2</v>
      </c>
      <c r="CZ437" s="41">
        <f t="shared" si="370"/>
        <v>2.1145062622035703E-2</v>
      </c>
      <c r="DA437" s="41">
        <f t="shared" si="371"/>
        <v>2.5218199958879854E-2</v>
      </c>
      <c r="DB437" s="41">
        <f t="shared" si="372"/>
        <v>4.7458551159701427E-2</v>
      </c>
      <c r="DC437" s="41">
        <f t="shared" si="373"/>
        <v>5.6961038925659319E-2</v>
      </c>
      <c r="DD437" s="41">
        <f t="shared" si="374"/>
        <v>3.7154390635568454E-2</v>
      </c>
      <c r="DE437" s="41">
        <f t="shared" si="375"/>
        <v>-6.0025292820999894E-2</v>
      </c>
      <c r="DF437" s="41">
        <f t="shared" si="376"/>
        <v>-1.8249420137200347E-2</v>
      </c>
      <c r="DG437" s="41">
        <f t="shared" si="377"/>
        <v>1.2830412843919402E-2</v>
      </c>
      <c r="DH437" s="41"/>
    </row>
    <row r="438" spans="1:112">
      <c r="A438" s="43">
        <v>42485</v>
      </c>
      <c r="B438" s="34">
        <v>6.11</v>
      </c>
      <c r="C438" s="34">
        <v>7.7724120000000001</v>
      </c>
      <c r="D438" s="34"/>
      <c r="E438" s="34">
        <v>6.7</v>
      </c>
      <c r="F438" s="34">
        <v>181.60000600000001</v>
      </c>
      <c r="G438" s="34">
        <v>16.996169999999999</v>
      </c>
      <c r="H438" s="34">
        <v>10.603305000000001</v>
      </c>
      <c r="I438" s="34">
        <v>13.75</v>
      </c>
      <c r="J438" s="34">
        <v>248.23980700000001</v>
      </c>
      <c r="K438" s="34">
        <v>0.88800000000000001</v>
      </c>
      <c r="L438" s="34">
        <v>95.489998</v>
      </c>
      <c r="M438" s="34">
        <v>25.23</v>
      </c>
      <c r="N438" s="34">
        <v>38.624991999999999</v>
      </c>
      <c r="O438" s="34">
        <v>8.44</v>
      </c>
      <c r="P438" s="34">
        <v>35.490001999999997</v>
      </c>
      <c r="Q438" s="34">
        <v>10.050000000000001</v>
      </c>
      <c r="R438" s="34">
        <v>46.43</v>
      </c>
      <c r="S438" s="34">
        <v>62.076709999999999</v>
      </c>
      <c r="T438" s="34"/>
      <c r="U438" s="34"/>
      <c r="V438" s="34">
        <v>4.3387580000000003</v>
      </c>
      <c r="W438" s="34">
        <v>37.659999999999997</v>
      </c>
      <c r="X438" s="34">
        <v>36.220001000000003</v>
      </c>
      <c r="Y438" s="34">
        <v>11.144996000000001</v>
      </c>
      <c r="Z438" s="34">
        <v>32.631850999999997</v>
      </c>
      <c r="AA438" s="34">
        <v>77.086654999999993</v>
      </c>
      <c r="AB438" s="34">
        <v>39.368262999999999</v>
      </c>
      <c r="AC438" s="34">
        <v>11.25</v>
      </c>
      <c r="AD438" s="34">
        <v>53.330002</v>
      </c>
      <c r="AE438" s="34">
        <v>26.993244000000001</v>
      </c>
      <c r="AF438" s="34">
        <v>4.1500000000000004</v>
      </c>
      <c r="AG438" s="34">
        <v>103.599998</v>
      </c>
      <c r="AH438" s="34">
        <v>38.558349999999997</v>
      </c>
      <c r="AI438" s="34">
        <v>70.138840000000002</v>
      </c>
      <c r="AJ438" s="34">
        <v>10.111677</v>
      </c>
      <c r="AK438" s="34">
        <v>27.59</v>
      </c>
      <c r="AL438" s="34">
        <v>0.95</v>
      </c>
      <c r="AM438" s="34">
        <v>28.376154</v>
      </c>
      <c r="AN438" s="34">
        <v>8.5</v>
      </c>
      <c r="AO438" s="34">
        <v>59.220001000000003</v>
      </c>
      <c r="AP438" s="34">
        <v>6.05</v>
      </c>
      <c r="AQ438" s="34">
        <v>13.87</v>
      </c>
      <c r="AR438" s="34">
        <v>4.3099999999999996</v>
      </c>
      <c r="AS438" s="34">
        <v>48.135593</v>
      </c>
      <c r="AT438" s="34">
        <v>13.109109999999999</v>
      </c>
      <c r="AU438" s="34">
        <v>20.329999999999998</v>
      </c>
      <c r="AV438" s="34">
        <v>15.247885999999999</v>
      </c>
      <c r="AW438" s="34">
        <v>26.522241999999999</v>
      </c>
      <c r="AX438" s="34">
        <v>17.5</v>
      </c>
      <c r="AY438" s="34">
        <v>5.98</v>
      </c>
      <c r="AZ438" s="34">
        <v>58.400002000000001</v>
      </c>
      <c r="BA438" s="34">
        <v>38.840000000000003</v>
      </c>
      <c r="BB438" s="34">
        <v>25.005946999999999</v>
      </c>
      <c r="BC438" s="34">
        <v>25.800706999999999</v>
      </c>
      <c r="BD438" s="34"/>
      <c r="BE438" s="38"/>
      <c r="BF438" s="41">
        <f t="shared" si="329"/>
        <v>-2.1053409197832381E-2</v>
      </c>
      <c r="BG438" s="41">
        <f t="shared" si="330"/>
        <v>-4.3386455516547023E-3</v>
      </c>
      <c r="BH438" s="41"/>
      <c r="BI438" s="41">
        <f t="shared" si="331"/>
        <v>-2.5056579837337618E-2</v>
      </c>
      <c r="BJ438" s="41">
        <f t="shared" si="332"/>
        <v>-5.5688872820941593E-2</v>
      </c>
      <c r="BK438" s="41">
        <f t="shared" si="333"/>
        <v>-0.8887823682362519</v>
      </c>
      <c r="BL438" s="41">
        <f t="shared" si="334"/>
        <v>-1.8587775057952529E-2</v>
      </c>
      <c r="BM438" s="41">
        <f t="shared" si="335"/>
        <v>-7.2700839261724841E-4</v>
      </c>
      <c r="BN438" s="41">
        <f t="shared" si="336"/>
        <v>0</v>
      </c>
      <c r="BO438" s="41">
        <f t="shared" si="337"/>
        <v>6.1540018141314698E-2</v>
      </c>
      <c r="BP438" s="41">
        <f t="shared" si="338"/>
        <v>2.3415797135738731E-2</v>
      </c>
      <c r="BQ438" s="41">
        <f t="shared" si="339"/>
        <v>-3.6197763936031614E-2</v>
      </c>
      <c r="BR438" s="41">
        <f t="shared" si="340"/>
        <v>-5.5969948080280959E-3</v>
      </c>
      <c r="BS438" s="41">
        <f t="shared" si="341"/>
        <v>-2.3420274208098613E-2</v>
      </c>
      <c r="BT438" s="41">
        <f t="shared" si="342"/>
        <v>1.7910954234258359E-2</v>
      </c>
      <c r="BU438" s="41">
        <f t="shared" si="343"/>
        <v>3.4416352201851186E-2</v>
      </c>
      <c r="BV438" s="41">
        <f t="shared" si="344"/>
        <v>-1.7930042773314767E-2</v>
      </c>
      <c r="BW438" s="41">
        <f t="shared" si="345"/>
        <v>-1.6346658241793575E-2</v>
      </c>
      <c r="BX438" s="41"/>
      <c r="BY438" s="41"/>
      <c r="BZ438" s="41">
        <f t="shared" si="346"/>
        <v>-5.2588310204817974E-2</v>
      </c>
      <c r="CA438" s="41">
        <f t="shared" si="347"/>
        <v>2.1264760238905414E-3</v>
      </c>
      <c r="CB438" s="41">
        <f t="shared" si="348"/>
        <v>1.1105083431757106E-2</v>
      </c>
      <c r="CC438" s="41">
        <f t="shared" si="349"/>
        <v>1.3268531949943034E-2</v>
      </c>
      <c r="CD438" s="41">
        <f t="shared" si="350"/>
        <v>9.5795827447942572E-3</v>
      </c>
      <c r="CE438" s="41">
        <f t="shared" si="351"/>
        <v>-6.6769513213653462E-3</v>
      </c>
      <c r="CF438" s="41">
        <f t="shared" si="352"/>
        <v>-1.039523951702556E-2</v>
      </c>
      <c r="CG438" s="41">
        <f t="shared" si="327"/>
        <v>1.7889092427244146E-3</v>
      </c>
      <c r="CH438" s="41">
        <f t="shared" si="353"/>
        <v>2.737298800674192E-2</v>
      </c>
      <c r="CI438" s="41">
        <f t="shared" si="354"/>
        <v>-4.1725512563953703E-3</v>
      </c>
      <c r="CJ438" s="41">
        <f t="shared" si="355"/>
        <v>2.4125464053841475E-3</v>
      </c>
      <c r="CK438" s="41">
        <f t="shared" si="356"/>
        <v>3.3840786792211481E-3</v>
      </c>
      <c r="CL438" s="41">
        <f t="shared" si="357"/>
        <v>-5.9529372305271817E-3</v>
      </c>
      <c r="CM438" s="41">
        <f t="shared" si="358"/>
        <v>7.5767888478574406E-3</v>
      </c>
      <c r="CN438" s="41">
        <f t="shared" si="379"/>
        <v>1.1279920537594006E-2</v>
      </c>
      <c r="CO438" s="41">
        <f t="shared" si="359"/>
        <v>2.3470053768437873E-2</v>
      </c>
      <c r="CP438" s="41">
        <f t="shared" si="360"/>
        <v>5.2770571008438193E-3</v>
      </c>
      <c r="CQ438" s="41">
        <f t="shared" si="361"/>
        <v>-2.9176998312902703E-3</v>
      </c>
      <c r="CR438" s="41">
        <f t="shared" si="362"/>
        <v>-4.5985113241823382E-2</v>
      </c>
      <c r="CS438" s="41">
        <f t="shared" si="363"/>
        <v>-2.5296918794280531E-3</v>
      </c>
      <c r="CT438" s="41">
        <f t="shared" si="364"/>
        <v>-8.23049913651548E-3</v>
      </c>
      <c r="CU438" s="41">
        <f t="shared" si="365"/>
        <v>5.7845425215298577E-3</v>
      </c>
      <c r="CV438" s="41">
        <f t="shared" si="366"/>
        <v>1.8735911057469627E-2</v>
      </c>
      <c r="CW438" s="41">
        <f t="shared" si="367"/>
        <v>-6.1601982533102811E-3</v>
      </c>
      <c r="CX438" s="41">
        <f t="shared" si="368"/>
        <v>1.0873442616638772E-2</v>
      </c>
      <c r="CY438" s="41">
        <f t="shared" si="369"/>
        <v>4.4764777167634238E-2</v>
      </c>
      <c r="CZ438" s="41">
        <f t="shared" si="370"/>
        <v>3.0722216378335707E-3</v>
      </c>
      <c r="DA438" s="41">
        <f t="shared" si="371"/>
        <v>5.1612775871018113E-3</v>
      </c>
      <c r="DB438" s="41">
        <f t="shared" si="372"/>
        <v>1.3809195274186359E-2</v>
      </c>
      <c r="DC438" s="41">
        <f t="shared" si="373"/>
        <v>3.3500868852820269E-3</v>
      </c>
      <c r="DD438" s="41">
        <f t="shared" si="374"/>
        <v>0</v>
      </c>
      <c r="DE438" s="41">
        <f t="shared" si="375"/>
        <v>-3.565936044144815E-2</v>
      </c>
      <c r="DF438" s="41">
        <f t="shared" si="376"/>
        <v>-1.4207036735992646E-2</v>
      </c>
      <c r="DG438" s="41">
        <f t="shared" si="377"/>
        <v>-7.5027929773828787E-4</v>
      </c>
      <c r="DH438" s="41"/>
    </row>
    <row r="439" spans="1:112">
      <c r="A439" s="43">
        <v>42486</v>
      </c>
      <c r="B439" s="34">
        <v>6.14</v>
      </c>
      <c r="C439" s="34">
        <v>7.6980690000000003</v>
      </c>
      <c r="D439" s="34"/>
      <c r="E439" s="34">
        <v>6.73</v>
      </c>
      <c r="F439" s="34">
        <v>172</v>
      </c>
      <c r="G439" s="34">
        <v>19.283401000000001</v>
      </c>
      <c r="H439" s="34">
        <v>10.971337</v>
      </c>
      <c r="I439" s="34">
        <v>13.85</v>
      </c>
      <c r="J439" s="34">
        <v>249.287216</v>
      </c>
      <c r="K439" s="34">
        <v>0.79</v>
      </c>
      <c r="L439" s="34">
        <v>97.57</v>
      </c>
      <c r="M439" s="34">
        <v>25.549999</v>
      </c>
      <c r="N439" s="34">
        <v>38.851199999999999</v>
      </c>
      <c r="O439" s="34">
        <v>8.6</v>
      </c>
      <c r="P439" s="34">
        <v>35.849997999999999</v>
      </c>
      <c r="Q439" s="34">
        <v>9.92</v>
      </c>
      <c r="R439" s="34">
        <v>43.23</v>
      </c>
      <c r="S439" s="34">
        <v>62.919815</v>
      </c>
      <c r="T439" s="34"/>
      <c r="U439" s="34"/>
      <c r="V439" s="34">
        <v>3.9264359999999998</v>
      </c>
      <c r="W439" s="34">
        <v>38.439999</v>
      </c>
      <c r="X439" s="34">
        <v>36.099997999999999</v>
      </c>
      <c r="Y439" s="34">
        <v>11.105823000000001</v>
      </c>
      <c r="Z439" s="34">
        <v>30.983861999999998</v>
      </c>
      <c r="AA439" s="34">
        <v>76.378426000000005</v>
      </c>
      <c r="AB439" s="34">
        <v>39.923144999999998</v>
      </c>
      <c r="AC439" s="34">
        <v>11.32</v>
      </c>
      <c r="AD439" s="34">
        <v>54.369999</v>
      </c>
      <c r="AE439" s="34">
        <v>27.557562000000001</v>
      </c>
      <c r="AF439" s="34">
        <v>4.1500000000000004</v>
      </c>
      <c r="AG439" s="34">
        <v>105.349998</v>
      </c>
      <c r="AH439" s="34">
        <v>39.359538999999998</v>
      </c>
      <c r="AI439" s="34">
        <v>70.795708000000005</v>
      </c>
      <c r="AJ439" s="34">
        <v>10.125614000000001</v>
      </c>
      <c r="AK439" s="34">
        <v>26.780000999999999</v>
      </c>
      <c r="AL439" s="34">
        <v>0.91</v>
      </c>
      <c r="AM439" s="34">
        <v>28.376154</v>
      </c>
      <c r="AN439" s="34">
        <v>8.6</v>
      </c>
      <c r="AO439" s="34">
        <v>58.759998000000003</v>
      </c>
      <c r="AP439" s="34">
        <v>6.09</v>
      </c>
      <c r="AQ439" s="34">
        <v>13.86</v>
      </c>
      <c r="AR439" s="34">
        <v>4.4000000000000004</v>
      </c>
      <c r="AS439" s="34">
        <v>48.879192000000003</v>
      </c>
      <c r="AT439" s="34">
        <v>13.222529</v>
      </c>
      <c r="AU439" s="34">
        <v>20.85</v>
      </c>
      <c r="AV439" s="34">
        <v>15.107568000000001</v>
      </c>
      <c r="AW439" s="34">
        <v>26.505172999999999</v>
      </c>
      <c r="AX439" s="34">
        <v>17.41</v>
      </c>
      <c r="AY439" s="34">
        <v>5.91</v>
      </c>
      <c r="AZ439" s="34">
        <v>60.290000999999997</v>
      </c>
      <c r="BA439" s="34">
        <v>38.5</v>
      </c>
      <c r="BB439" s="34">
        <v>25.224602000000001</v>
      </c>
      <c r="BC439" s="34">
        <v>25.945927000000001</v>
      </c>
      <c r="BD439" s="34"/>
      <c r="BE439" s="38"/>
      <c r="BF439" s="41">
        <f t="shared" si="329"/>
        <v>4.8979689755469348E-3</v>
      </c>
      <c r="BG439" s="41">
        <f t="shared" si="330"/>
        <v>-9.6110227297072498E-3</v>
      </c>
      <c r="BH439" s="41"/>
      <c r="BI439" s="41">
        <f t="shared" si="331"/>
        <v>4.4676172597160517E-3</v>
      </c>
      <c r="BJ439" s="41">
        <f t="shared" si="332"/>
        <v>-5.4312022393387005E-2</v>
      </c>
      <c r="BK439" s="41">
        <f t="shared" si="333"/>
        <v>0.1262566494845769</v>
      </c>
      <c r="BL439" s="41">
        <f t="shared" si="334"/>
        <v>3.4120399735629345E-2</v>
      </c>
      <c r="BM439" s="41">
        <f t="shared" si="335"/>
        <v>7.2464085207672533E-3</v>
      </c>
      <c r="BN439" s="41">
        <f t="shared" si="336"/>
        <v>4.2104669654277772E-3</v>
      </c>
      <c r="BO439" s="41">
        <f t="shared" si="337"/>
        <v>-0.11693879753110287</v>
      </c>
      <c r="BP439" s="41">
        <f t="shared" si="338"/>
        <v>2.154856010234912E-2</v>
      </c>
      <c r="BQ439" s="41">
        <f t="shared" si="339"/>
        <v>1.2603514857802926E-2</v>
      </c>
      <c r="BR439" s="41">
        <f t="shared" si="340"/>
        <v>5.8394362693720394E-3</v>
      </c>
      <c r="BS439" s="41">
        <f t="shared" si="341"/>
        <v>1.8779894651596275E-2</v>
      </c>
      <c r="BT439" s="41">
        <f t="shared" si="342"/>
        <v>1.0092488245316311E-2</v>
      </c>
      <c r="BU439" s="41">
        <f t="shared" si="343"/>
        <v>-1.3019713208303431E-2</v>
      </c>
      <c r="BV439" s="41">
        <f t="shared" si="344"/>
        <v>-7.141110335229002E-2</v>
      </c>
      <c r="BW439" s="41">
        <f t="shared" si="345"/>
        <v>1.3490259607579972E-2</v>
      </c>
      <c r="BX439" s="41"/>
      <c r="BY439" s="41"/>
      <c r="BZ439" s="41">
        <f t="shared" si="346"/>
        <v>-9.9855987844614677E-2</v>
      </c>
      <c r="CA439" s="41">
        <f t="shared" si="347"/>
        <v>2.0500034858516928E-2</v>
      </c>
      <c r="CB439" s="41">
        <f t="shared" si="348"/>
        <v>-3.3186701271512038E-3</v>
      </c>
      <c r="CC439" s="41">
        <f t="shared" si="349"/>
        <v>-3.5210425711864899E-3</v>
      </c>
      <c r="CD439" s="41">
        <f t="shared" si="350"/>
        <v>-5.1822347643881488E-2</v>
      </c>
      <c r="CE439" s="41">
        <f t="shared" si="351"/>
        <v>-9.2299045917262398E-3</v>
      </c>
      <c r="CF439" s="41">
        <f t="shared" si="352"/>
        <v>1.3996246811114596E-2</v>
      </c>
      <c r="CG439" s="41">
        <f t="shared" si="327"/>
        <v>5.3476063265952773E-3</v>
      </c>
      <c r="CH439" s="41">
        <f t="shared" si="353"/>
        <v>1.9313450650479159E-2</v>
      </c>
      <c r="CI439" s="41">
        <f t="shared" si="354"/>
        <v>2.0690368222740143E-2</v>
      </c>
      <c r="CJ439" s="41">
        <f t="shared" si="355"/>
        <v>0</v>
      </c>
      <c r="CK439" s="41">
        <f t="shared" si="356"/>
        <v>1.6750810745496694E-2</v>
      </c>
      <c r="CL439" s="41">
        <f t="shared" si="357"/>
        <v>2.0565681346712314E-2</v>
      </c>
      <c r="CM439" s="41">
        <f t="shared" si="358"/>
        <v>9.3216711697878003E-3</v>
      </c>
      <c r="CN439" s="41">
        <f t="shared" si="379"/>
        <v>1.1154193677275289E-2</v>
      </c>
      <c r="CO439" s="41">
        <f t="shared" si="359"/>
        <v>-2.9798010624869562E-2</v>
      </c>
      <c r="CP439" s="41">
        <f t="shared" si="360"/>
        <v>-4.3017385083690698E-2</v>
      </c>
      <c r="CQ439" s="41">
        <f t="shared" si="361"/>
        <v>0</v>
      </c>
      <c r="CR439" s="41">
        <f t="shared" si="362"/>
        <v>1.1696039763191236E-2</v>
      </c>
      <c r="CS439" s="41">
        <f t="shared" si="363"/>
        <v>-7.798022290715848E-3</v>
      </c>
      <c r="CT439" s="41">
        <f t="shared" si="364"/>
        <v>6.5898096790555829E-3</v>
      </c>
      <c r="CU439" s="41">
        <f t="shared" si="365"/>
        <v>-7.2124056498299209E-4</v>
      </c>
      <c r="CV439" s="41">
        <f t="shared" si="366"/>
        <v>2.0666636808559125E-2</v>
      </c>
      <c r="CW439" s="41">
        <f t="shared" si="367"/>
        <v>1.5329901776413446E-2</v>
      </c>
      <c r="CX439" s="41">
        <f t="shared" si="368"/>
        <v>8.614708824730118E-3</v>
      </c>
      <c r="CY439" s="41">
        <f t="shared" si="369"/>
        <v>2.5256320604555318E-2</v>
      </c>
      <c r="CZ439" s="41">
        <f t="shared" si="370"/>
        <v>-9.2450601744801988E-3</v>
      </c>
      <c r="DA439" s="41">
        <f t="shared" si="371"/>
        <v>-6.437802253617341E-4</v>
      </c>
      <c r="DB439" s="41">
        <f t="shared" si="372"/>
        <v>-5.1561271493706694E-3</v>
      </c>
      <c r="DC439" s="41">
        <f t="shared" si="373"/>
        <v>-1.177473654453353E-2</v>
      </c>
      <c r="DD439" s="41">
        <f t="shared" si="374"/>
        <v>3.1850345007056413E-2</v>
      </c>
      <c r="DE439" s="41">
        <f t="shared" si="375"/>
        <v>-8.7924021293857256E-3</v>
      </c>
      <c r="DF439" s="41">
        <f t="shared" si="376"/>
        <v>8.7061115379411663E-3</v>
      </c>
      <c r="DG439" s="41">
        <f t="shared" si="377"/>
        <v>5.6127469561687432E-3</v>
      </c>
      <c r="DH439" s="41"/>
    </row>
    <row r="440" spans="1:112">
      <c r="A440" s="43">
        <v>42487</v>
      </c>
      <c r="B440" s="34">
        <v>5.75</v>
      </c>
      <c r="C440" s="34">
        <v>7.779172</v>
      </c>
      <c r="D440" s="34"/>
      <c r="E440" s="34">
        <v>6.52</v>
      </c>
      <c r="F440" s="34">
        <v>163.199997</v>
      </c>
      <c r="G440" s="34">
        <v>21.858865999999999</v>
      </c>
      <c r="H440" s="34">
        <v>11.488572</v>
      </c>
      <c r="I440" s="34">
        <v>14.09</v>
      </c>
      <c r="J440" s="34">
        <v>245.09751900000001</v>
      </c>
      <c r="K440" s="34">
        <v>0.82099999999999995</v>
      </c>
      <c r="L440" s="34">
        <v>98.5</v>
      </c>
      <c r="M440" s="34">
        <v>26.07</v>
      </c>
      <c r="N440" s="34">
        <v>39.190514</v>
      </c>
      <c r="O440" s="34">
        <v>8.6199999999999992</v>
      </c>
      <c r="P440" s="34">
        <v>36.68</v>
      </c>
      <c r="Q440" s="34">
        <v>10.34</v>
      </c>
      <c r="R440" s="34">
        <v>43.110000999999997</v>
      </c>
      <c r="S440" s="34">
        <v>62.844020999999998</v>
      </c>
      <c r="T440" s="34"/>
      <c r="U440" s="34"/>
      <c r="V440" s="34">
        <v>3.6453060000000002</v>
      </c>
      <c r="W440" s="34">
        <v>37.720001000000003</v>
      </c>
      <c r="X440" s="34">
        <v>35.540000999999997</v>
      </c>
      <c r="Y440" s="34">
        <v>10.988300000000001</v>
      </c>
      <c r="Z440" s="34">
        <v>31.437892999999999</v>
      </c>
      <c r="AA440" s="34">
        <v>77.890784999999994</v>
      </c>
      <c r="AB440" s="34">
        <v>39.550033999999997</v>
      </c>
      <c r="AC440" s="34">
        <v>11.44</v>
      </c>
      <c r="AD440" s="34">
        <v>55.27</v>
      </c>
      <c r="AE440" s="34">
        <v>28.018422999999999</v>
      </c>
      <c r="AF440" s="34">
        <v>4.2300000000000004</v>
      </c>
      <c r="AG440" s="34">
        <v>103.599998</v>
      </c>
      <c r="AH440" s="34">
        <v>40.363323000000001</v>
      </c>
      <c r="AI440" s="34">
        <v>74.874260000000007</v>
      </c>
      <c r="AJ440" s="34">
        <v>10.130258</v>
      </c>
      <c r="AK440" s="34">
        <v>27.42</v>
      </c>
      <c r="AL440" s="34">
        <v>0.96</v>
      </c>
      <c r="AM440" s="34">
        <v>29.186900999999999</v>
      </c>
      <c r="AN440" s="34">
        <v>10.499999000000001</v>
      </c>
      <c r="AO440" s="34">
        <v>59.740001999999997</v>
      </c>
      <c r="AP440" s="34">
        <v>6</v>
      </c>
      <c r="AQ440" s="34">
        <v>14</v>
      </c>
      <c r="AR440" s="34">
        <v>4.05</v>
      </c>
      <c r="AS440" s="34">
        <v>48.829619999999998</v>
      </c>
      <c r="AT440" s="34">
        <v>13.288688</v>
      </c>
      <c r="AU440" s="34">
        <v>21.309999000000001</v>
      </c>
      <c r="AV440" s="34">
        <v>15.154342</v>
      </c>
      <c r="AW440" s="34">
        <v>27.093988</v>
      </c>
      <c r="AX440" s="34">
        <v>16.899999999999999</v>
      </c>
      <c r="AY440" s="34">
        <v>5.87</v>
      </c>
      <c r="AZ440" s="34">
        <v>62.639999000000003</v>
      </c>
      <c r="BA440" s="34">
        <v>39.150002000000001</v>
      </c>
      <c r="BB440" s="34">
        <v>25.14509</v>
      </c>
      <c r="BC440" s="34">
        <v>26.275091</v>
      </c>
      <c r="BD440" s="34"/>
      <c r="BE440" s="38"/>
      <c r="BF440" s="41">
        <f t="shared" si="329"/>
        <v>-6.5624887349791938E-2</v>
      </c>
      <c r="BG440" s="41">
        <f t="shared" si="330"/>
        <v>1.048038760286287E-2</v>
      </c>
      <c r="BH440" s="41"/>
      <c r="BI440" s="41">
        <f t="shared" si="331"/>
        <v>-3.1700767718074965E-2</v>
      </c>
      <c r="BJ440" s="41">
        <f t="shared" si="332"/>
        <v>-5.2518052665799522E-2</v>
      </c>
      <c r="BK440" s="41">
        <f t="shared" si="333"/>
        <v>0.12536193179037419</v>
      </c>
      <c r="BL440" s="41">
        <f t="shared" si="334"/>
        <v>4.6066657443368839E-2</v>
      </c>
      <c r="BM440" s="41">
        <f t="shared" si="335"/>
        <v>1.7180093277241366E-2</v>
      </c>
      <c r="BN440" s="41">
        <f t="shared" si="336"/>
        <v>-1.6949541548023292E-2</v>
      </c>
      <c r="BO440" s="41">
        <f t="shared" si="337"/>
        <v>3.8490163991361029E-2</v>
      </c>
      <c r="BP440" s="41">
        <f t="shared" si="338"/>
        <v>9.4864790581845344E-3</v>
      </c>
      <c r="BQ440" s="41">
        <f t="shared" si="339"/>
        <v>2.0147950434641043E-2</v>
      </c>
      <c r="BR440" s="41">
        <f t="shared" si="340"/>
        <v>8.695763348724404E-3</v>
      </c>
      <c r="BS440" s="41">
        <f t="shared" si="341"/>
        <v>2.3228814161397287E-3</v>
      </c>
      <c r="BT440" s="41">
        <f t="shared" si="342"/>
        <v>2.2888136130641841E-2</v>
      </c>
      <c r="BU440" s="41">
        <f t="shared" si="343"/>
        <v>4.1466947783501559E-2</v>
      </c>
      <c r="BV440" s="41">
        <f t="shared" si="344"/>
        <v>-2.7796867240232927E-3</v>
      </c>
      <c r="BW440" s="41">
        <f t="shared" si="345"/>
        <v>-1.2053386981037567E-3</v>
      </c>
      <c r="BX440" s="41"/>
      <c r="BY440" s="41"/>
      <c r="BZ440" s="41">
        <f t="shared" si="346"/>
        <v>-7.429183164232972E-2</v>
      </c>
      <c r="CA440" s="41">
        <f t="shared" si="347"/>
        <v>-1.8908073811132076E-2</v>
      </c>
      <c r="CB440" s="41">
        <f t="shared" si="348"/>
        <v>-1.563395907335674E-2</v>
      </c>
      <c r="CC440" s="41">
        <f t="shared" si="349"/>
        <v>-1.0638494989090778E-2</v>
      </c>
      <c r="CD440" s="41">
        <f t="shared" si="350"/>
        <v>1.4547460485021074E-2</v>
      </c>
      <c r="CE440" s="41">
        <f t="shared" si="351"/>
        <v>1.9607379100482821E-2</v>
      </c>
      <c r="CF440" s="41">
        <f t="shared" si="352"/>
        <v>-9.389677020614693E-3</v>
      </c>
      <c r="CG440" s="41">
        <f t="shared" si="327"/>
        <v>-1.1622839827992918E-2</v>
      </c>
      <c r="CH440" s="41">
        <f t="shared" si="353"/>
        <v>1.6417753079838348E-2</v>
      </c>
      <c r="CI440" s="41">
        <f t="shared" si="354"/>
        <v>1.6585277403274961E-2</v>
      </c>
      <c r="CJ440" s="41">
        <f t="shared" si="355"/>
        <v>1.9093658815579603E-2</v>
      </c>
      <c r="CK440" s="41">
        <f t="shared" si="356"/>
        <v>-1.6750810745496697E-2</v>
      </c>
      <c r="CL440" s="41">
        <f t="shared" si="357"/>
        <v>2.5183166373116576E-2</v>
      </c>
      <c r="CM440" s="41">
        <f t="shared" si="358"/>
        <v>5.6011795855018601E-2</v>
      </c>
      <c r="CN440" s="41">
        <f t="shared" si="379"/>
        <v>2.3609832270153244E-2</v>
      </c>
      <c r="CO440" s="41">
        <f t="shared" si="359"/>
        <v>2.3617296529843304E-2</v>
      </c>
      <c r="CP440" s="41">
        <f t="shared" si="360"/>
        <v>5.3488684950986222E-2</v>
      </c>
      <c r="CQ440" s="41">
        <f t="shared" si="361"/>
        <v>2.8170868156481836E-2</v>
      </c>
      <c r="CR440" s="41">
        <f t="shared" si="362"/>
        <v>0.19961295866591605</v>
      </c>
      <c r="CS440" s="41">
        <f t="shared" si="363"/>
        <v>1.6540528997453296E-2</v>
      </c>
      <c r="CT440" s="41">
        <f t="shared" si="364"/>
        <v>-1.4888612493750637E-2</v>
      </c>
      <c r="CU440" s="41">
        <f t="shared" si="365"/>
        <v>1.0050335853501506E-2</v>
      </c>
      <c r="CV440" s="41">
        <f t="shared" si="366"/>
        <v>-8.2887659805767872E-2</v>
      </c>
      <c r="CW440" s="41">
        <f t="shared" si="367"/>
        <v>-1.0146885063601993E-3</v>
      </c>
      <c r="CX440" s="41">
        <f t="shared" si="368"/>
        <v>4.9910298223646331E-3</v>
      </c>
      <c r="CY440" s="41">
        <f t="shared" si="369"/>
        <v>2.1822450939388484E-2</v>
      </c>
      <c r="CZ440" s="41">
        <f t="shared" si="370"/>
        <v>3.0912812342490364E-3</v>
      </c>
      <c r="DA440" s="41">
        <f t="shared" si="371"/>
        <v>2.1971936767126578E-2</v>
      </c>
      <c r="DB440" s="41">
        <f t="shared" si="372"/>
        <v>-2.9731131851070017E-2</v>
      </c>
      <c r="DC440" s="41">
        <f t="shared" si="373"/>
        <v>-6.791197578001733E-3</v>
      </c>
      <c r="DD440" s="41">
        <f t="shared" si="374"/>
        <v>3.8237766630494878E-2</v>
      </c>
      <c r="DE440" s="41">
        <f t="shared" si="375"/>
        <v>1.6742232228640564E-2</v>
      </c>
      <c r="DF440" s="41">
        <f t="shared" si="376"/>
        <v>-3.157139259252663E-3</v>
      </c>
      <c r="DG440" s="41">
        <f t="shared" si="377"/>
        <v>1.2606738516180447E-2</v>
      </c>
      <c r="DH440" s="41"/>
    </row>
    <row r="441" spans="1:112">
      <c r="A441" s="43">
        <v>42488</v>
      </c>
      <c r="B441" s="34">
        <v>5.68</v>
      </c>
      <c r="C441" s="34">
        <v>7.7724120000000001</v>
      </c>
      <c r="D441" s="34"/>
      <c r="E441" s="34">
        <v>6.52</v>
      </c>
      <c r="F441" s="34">
        <v>151.199997</v>
      </c>
      <c r="G441" s="34">
        <v>21.301003999999999</v>
      </c>
      <c r="H441" s="34">
        <v>11.220007000000001</v>
      </c>
      <c r="I441" s="34">
        <v>14.11</v>
      </c>
      <c r="J441" s="34">
        <v>244.050095</v>
      </c>
      <c r="K441" s="34">
        <v>0.83</v>
      </c>
      <c r="L441" s="34">
        <v>99.900002000000001</v>
      </c>
      <c r="M441" s="34">
        <v>25.49</v>
      </c>
      <c r="N441" s="34">
        <v>39.143383</v>
      </c>
      <c r="O441" s="34">
        <v>8.81</v>
      </c>
      <c r="P441" s="34">
        <v>37.700001</v>
      </c>
      <c r="Q441" s="34">
        <v>9.9499999999999993</v>
      </c>
      <c r="R441" s="34">
        <v>41.139999000000003</v>
      </c>
      <c r="S441" s="34">
        <v>62.313538000000001</v>
      </c>
      <c r="T441" s="34"/>
      <c r="U441" s="34"/>
      <c r="V441" s="34">
        <v>3.692161</v>
      </c>
      <c r="W441" s="34">
        <v>34.740001999999997</v>
      </c>
      <c r="X441" s="34">
        <v>34.07</v>
      </c>
      <c r="Y441" s="34">
        <v>11.066649999999999</v>
      </c>
      <c r="Z441" s="34">
        <v>31.950790000000001</v>
      </c>
      <c r="AA441" s="34">
        <v>77.654708999999997</v>
      </c>
      <c r="AB441" s="34">
        <v>40.191012999999998</v>
      </c>
      <c r="AC441" s="34">
        <v>11.29</v>
      </c>
      <c r="AD441" s="34">
        <v>56.490001999999997</v>
      </c>
      <c r="AE441" s="34">
        <v>27.642209999999999</v>
      </c>
      <c r="AF441" s="34">
        <v>4.32</v>
      </c>
      <c r="AG441" s="34">
        <v>105</v>
      </c>
      <c r="AH441" s="34">
        <v>39.608176999999998</v>
      </c>
      <c r="AI441" s="34">
        <v>79.903769999999994</v>
      </c>
      <c r="AJ441" s="34">
        <v>9.8766289999999994</v>
      </c>
      <c r="AK441" s="34">
        <v>28.17</v>
      </c>
      <c r="AL441" s="34">
        <v>0.97</v>
      </c>
      <c r="AM441" s="34">
        <v>29.767323999999999</v>
      </c>
      <c r="AN441" s="34">
        <v>10.499999000000001</v>
      </c>
      <c r="AO441" s="34">
        <v>58.470001000000003</v>
      </c>
      <c r="AP441" s="34">
        <v>6.17</v>
      </c>
      <c r="AQ441" s="34">
        <v>14</v>
      </c>
      <c r="AR441" s="34">
        <v>3.91</v>
      </c>
      <c r="AS441" s="34">
        <v>49.424495999999998</v>
      </c>
      <c r="AT441" s="34">
        <v>13.222529</v>
      </c>
      <c r="AU441" s="34">
        <v>21.24</v>
      </c>
      <c r="AV441" s="34">
        <v>15.126277</v>
      </c>
      <c r="AW441" s="34">
        <v>26.200876000000001</v>
      </c>
      <c r="AX441" s="34">
        <v>17.600000000000001</v>
      </c>
      <c r="AY441" s="34">
        <v>5.78</v>
      </c>
      <c r="AZ441" s="34">
        <v>62.450001</v>
      </c>
      <c r="BA441" s="34">
        <v>39</v>
      </c>
      <c r="BB441" s="34">
        <v>25.721537000000001</v>
      </c>
      <c r="BC441" s="34">
        <v>26.081469999999999</v>
      </c>
      <c r="BD441" s="34"/>
      <c r="BE441" s="38"/>
      <c r="BF441" s="41">
        <f t="shared" si="329"/>
        <v>-1.2248622076199086E-2</v>
      </c>
      <c r="BG441" s="41">
        <f t="shared" si="330"/>
        <v>-8.6936487315565115E-4</v>
      </c>
      <c r="BH441" s="41"/>
      <c r="BI441" s="41">
        <f t="shared" si="331"/>
        <v>0</v>
      </c>
      <c r="BJ441" s="41">
        <f t="shared" si="332"/>
        <v>-7.637298024349097E-2</v>
      </c>
      <c r="BK441" s="41">
        <f t="shared" si="333"/>
        <v>-2.5852398076247035E-2</v>
      </c>
      <c r="BL441" s="41">
        <f t="shared" si="334"/>
        <v>-2.3654278172410632E-2</v>
      </c>
      <c r="BM441" s="41">
        <f t="shared" si="335"/>
        <v>1.4184399541338495E-3</v>
      </c>
      <c r="BN441" s="41">
        <f t="shared" si="336"/>
        <v>-4.282656486238586E-3</v>
      </c>
      <c r="BO441" s="41">
        <f t="shared" si="337"/>
        <v>1.0902591338215436E-2</v>
      </c>
      <c r="BP441" s="41">
        <f t="shared" si="338"/>
        <v>1.4113157496484487E-2</v>
      </c>
      <c r="BQ441" s="41">
        <f t="shared" si="339"/>
        <v>-2.2499009557386308E-2</v>
      </c>
      <c r="BR441" s="41">
        <f t="shared" si="340"/>
        <v>-1.2033361671565986E-3</v>
      </c>
      <c r="BS441" s="41">
        <f t="shared" si="341"/>
        <v>2.1802355272486567E-2</v>
      </c>
      <c r="BT441" s="41">
        <f t="shared" si="342"/>
        <v>2.7428473590899689E-2</v>
      </c>
      <c r="BU441" s="41">
        <f t="shared" si="343"/>
        <v>-3.8447317909781682E-2</v>
      </c>
      <c r="BV441" s="41">
        <f t="shared" si="344"/>
        <v>-4.677415203794974E-2</v>
      </c>
      <c r="BW441" s="41">
        <f t="shared" si="345"/>
        <v>-8.4770936888377332E-3</v>
      </c>
      <c r="BX441" s="41"/>
      <c r="BY441" s="41"/>
      <c r="BZ441" s="41">
        <f t="shared" si="346"/>
        <v>1.2771610936213781E-2</v>
      </c>
      <c r="CA441" s="41">
        <f t="shared" si="347"/>
        <v>-8.2298665892910156E-2</v>
      </c>
      <c r="CB441" s="41">
        <f t="shared" si="348"/>
        <v>-4.2241619190939696E-2</v>
      </c>
      <c r="CC441" s="41">
        <f t="shared" si="349"/>
        <v>7.1050108569508221E-3</v>
      </c>
      <c r="CD441" s="41">
        <f t="shared" si="350"/>
        <v>1.6182957876586437E-2</v>
      </c>
      <c r="CE441" s="41">
        <f t="shared" si="351"/>
        <v>-3.0354615257130639E-3</v>
      </c>
      <c r="CF441" s="41">
        <f t="shared" si="352"/>
        <v>1.6076859533810668E-2</v>
      </c>
      <c r="CG441" s="41">
        <f t="shared" si="327"/>
        <v>-1.6319491828601183E-2</v>
      </c>
      <c r="CH441" s="41">
        <f t="shared" si="353"/>
        <v>2.1833400896494881E-2</v>
      </c>
      <c r="CI441" s="41">
        <f t="shared" si="354"/>
        <v>-1.3518305809547042E-2</v>
      </c>
      <c r="CJ441" s="41">
        <f t="shared" si="355"/>
        <v>2.1053409197832263E-2</v>
      </c>
      <c r="CK441" s="41">
        <f t="shared" si="356"/>
        <v>1.3423039637160175E-2</v>
      </c>
      <c r="CL441" s="41">
        <f t="shared" si="357"/>
        <v>-1.8885939246884621E-2</v>
      </c>
      <c r="CM441" s="41">
        <f t="shared" si="358"/>
        <v>6.5012862390864123E-2</v>
      </c>
      <c r="CN441" s="41">
        <f t="shared" si="379"/>
        <v>0</v>
      </c>
      <c r="CO441" s="41">
        <f t="shared" si="359"/>
        <v>2.6984907754112931E-2</v>
      </c>
      <c r="CP441" s="41">
        <f t="shared" si="360"/>
        <v>1.0362787035546658E-2</v>
      </c>
      <c r="CQ441" s="41">
        <f t="shared" si="361"/>
        <v>1.9691269102675116E-2</v>
      </c>
      <c r="CR441" s="41">
        <f t="shared" si="362"/>
        <v>0</v>
      </c>
      <c r="CS441" s="41">
        <f t="shared" si="363"/>
        <v>-2.1488026976002796E-2</v>
      </c>
      <c r="CT441" s="41">
        <f t="shared" si="364"/>
        <v>2.7939368689241434E-2</v>
      </c>
      <c r="CU441" s="41">
        <f t="shared" si="365"/>
        <v>0</v>
      </c>
      <c r="CV441" s="41">
        <f t="shared" si="366"/>
        <v>-3.5179507121173341E-2</v>
      </c>
      <c r="CW441" s="41">
        <f t="shared" si="367"/>
        <v>1.2109075793978415E-2</v>
      </c>
      <c r="CX441" s="41">
        <f t="shared" si="368"/>
        <v>-4.9910298223645611E-3</v>
      </c>
      <c r="CY441" s="41">
        <f t="shared" si="369"/>
        <v>-3.2902028104610029E-3</v>
      </c>
      <c r="CZ441" s="41">
        <f t="shared" si="370"/>
        <v>-1.8536614483399909E-3</v>
      </c>
      <c r="DA441" s="41">
        <f t="shared" si="371"/>
        <v>-3.3519012933344874E-2</v>
      </c>
      <c r="DB441" s="41">
        <f t="shared" si="372"/>
        <v>4.0585280115078511E-2</v>
      </c>
      <c r="DC441" s="41">
        <f t="shared" si="373"/>
        <v>-1.5450951155718991E-2</v>
      </c>
      <c r="DD441" s="41">
        <f t="shared" si="374"/>
        <v>-3.0377831339106374E-3</v>
      </c>
      <c r="DE441" s="41">
        <f t="shared" si="375"/>
        <v>-3.8388273927327226E-3</v>
      </c>
      <c r="DF441" s="41">
        <f t="shared" si="376"/>
        <v>2.2666007668453135E-2</v>
      </c>
      <c r="DG441" s="41">
        <f t="shared" si="377"/>
        <v>-7.3962796245597377E-3</v>
      </c>
      <c r="DH441" s="41"/>
    </row>
    <row r="442" spans="1:112">
      <c r="A442" s="43">
        <v>42489</v>
      </c>
      <c r="B442" s="34">
        <v>5.64</v>
      </c>
      <c r="C442" s="34">
        <v>7.6169640000000003</v>
      </c>
      <c r="D442" s="34"/>
      <c r="E442" s="34">
        <v>6.41</v>
      </c>
      <c r="F442" s="34">
        <v>147.199997</v>
      </c>
      <c r="G442" s="34">
        <v>22.091307</v>
      </c>
      <c r="H442" s="34">
        <v>11.438838000000001</v>
      </c>
      <c r="I442" s="34">
        <v>13.63</v>
      </c>
      <c r="J442" s="34">
        <v>247.19238300000001</v>
      </c>
      <c r="K442" s="34">
        <v>0.93</v>
      </c>
      <c r="L442" s="34">
        <v>98.449996999999996</v>
      </c>
      <c r="M442" s="34">
        <v>25.98</v>
      </c>
      <c r="N442" s="34">
        <v>39.181091000000002</v>
      </c>
      <c r="O442" s="34">
        <v>8.8800000000000008</v>
      </c>
      <c r="P442" s="34">
        <v>36.889999000000003</v>
      </c>
      <c r="Q442" s="34">
        <v>10.38</v>
      </c>
      <c r="R442" s="34">
        <v>42.389999000000003</v>
      </c>
      <c r="S442" s="34">
        <v>60.409458000000001</v>
      </c>
      <c r="T442" s="34"/>
      <c r="U442" s="34"/>
      <c r="V442" s="34">
        <v>3.5047419999999998</v>
      </c>
      <c r="W442" s="34">
        <v>35.490001999999997</v>
      </c>
      <c r="X442" s="34">
        <v>34.639999000000003</v>
      </c>
      <c r="Y442" s="34">
        <v>10.753256</v>
      </c>
      <c r="Z442" s="34">
        <v>31.555606999999998</v>
      </c>
      <c r="AA442" s="34">
        <v>76.216125000000005</v>
      </c>
      <c r="AB442" s="34">
        <v>40.238857000000003</v>
      </c>
      <c r="AC442" s="34">
        <v>11.26</v>
      </c>
      <c r="AD442" s="34">
        <v>56.27</v>
      </c>
      <c r="AE442" s="34">
        <v>26.146763</v>
      </c>
      <c r="AF442" s="34">
        <v>4.2300000000000004</v>
      </c>
      <c r="AG442" s="34">
        <v>103.25</v>
      </c>
      <c r="AH442" s="34">
        <v>39.589767000000002</v>
      </c>
      <c r="AI442" s="34">
        <v>82.629311000000001</v>
      </c>
      <c r="AJ442" s="34">
        <v>10.133046</v>
      </c>
      <c r="AK442" s="34">
        <v>27.700001</v>
      </c>
      <c r="AL442" s="34">
        <v>0.97</v>
      </c>
      <c r="AM442" s="34">
        <v>29.592272000000001</v>
      </c>
      <c r="AN442" s="34">
        <v>9.9</v>
      </c>
      <c r="AO442" s="34">
        <v>56.5</v>
      </c>
      <c r="AP442" s="34">
        <v>6.26</v>
      </c>
      <c r="AQ442" s="34">
        <v>13.95</v>
      </c>
      <c r="AR442" s="34">
        <v>3.84</v>
      </c>
      <c r="AS442" s="34">
        <v>49.771510999999997</v>
      </c>
      <c r="AT442" s="34">
        <v>13.289021</v>
      </c>
      <c r="AU442" s="34">
        <v>21.459999</v>
      </c>
      <c r="AV442" s="34">
        <v>14.733385999999999</v>
      </c>
      <c r="AW442" s="34">
        <v>25.591154</v>
      </c>
      <c r="AX442" s="34">
        <v>17.5</v>
      </c>
      <c r="AY442" s="34">
        <v>5.77</v>
      </c>
      <c r="AZ442" s="34">
        <v>61.220001000000003</v>
      </c>
      <c r="BA442" s="34">
        <v>38.060001</v>
      </c>
      <c r="BB442" s="34">
        <v>25.801048000000002</v>
      </c>
      <c r="BC442" s="34">
        <v>25.674852000000001</v>
      </c>
      <c r="BD442" s="34"/>
      <c r="BE442" s="38"/>
      <c r="BF442" s="41">
        <f t="shared" si="329"/>
        <v>-7.067167223092443E-3</v>
      </c>
      <c r="BG442" s="41">
        <f t="shared" si="330"/>
        <v>-2.020267580890214E-2</v>
      </c>
      <c r="BH442" s="41"/>
      <c r="BI442" s="41">
        <f t="shared" si="331"/>
        <v>-1.7015105005982814E-2</v>
      </c>
      <c r="BJ442" s="41">
        <f t="shared" si="332"/>
        <v>-2.6811257989821671E-2</v>
      </c>
      <c r="BK442" s="41">
        <f t="shared" si="333"/>
        <v>3.6429974970895861E-2</v>
      </c>
      <c r="BL442" s="41">
        <f t="shared" si="334"/>
        <v>1.9315883385874946E-2</v>
      </c>
      <c r="BM442" s="41">
        <f t="shared" si="335"/>
        <v>-3.4610520156281285E-2</v>
      </c>
      <c r="BN442" s="41">
        <f t="shared" si="336"/>
        <v>1.2793400404430369E-2</v>
      </c>
      <c r="BO442" s="41">
        <f t="shared" si="337"/>
        <v>0.11375888535665817</v>
      </c>
      <c r="BP442" s="41">
        <f t="shared" si="338"/>
        <v>-1.4620931061714639E-2</v>
      </c>
      <c r="BQ442" s="41">
        <f t="shared" si="339"/>
        <v>1.9040792854429459E-2</v>
      </c>
      <c r="BR442" s="41">
        <f t="shared" si="340"/>
        <v>9.6286641933392256E-4</v>
      </c>
      <c r="BS442" s="41">
        <f t="shared" si="341"/>
        <v>7.9141170559905282E-3</v>
      </c>
      <c r="BT442" s="41">
        <f t="shared" si="342"/>
        <v>-2.1719636478196948E-2</v>
      </c>
      <c r="BU442" s="41">
        <f t="shared" si="343"/>
        <v>4.2308326567241421E-2</v>
      </c>
      <c r="BV442" s="41">
        <f t="shared" si="344"/>
        <v>2.9931601856508804E-2</v>
      </c>
      <c r="BW442" s="41">
        <f t="shared" si="345"/>
        <v>-3.1033023471334582E-2</v>
      </c>
      <c r="BX442" s="41"/>
      <c r="BY442" s="41"/>
      <c r="BZ442" s="41">
        <f t="shared" si="346"/>
        <v>-5.2095014843009442E-2</v>
      </c>
      <c r="CA442" s="41">
        <f t="shared" si="347"/>
        <v>2.1359204628824895E-2</v>
      </c>
      <c r="CB442" s="41">
        <f t="shared" si="348"/>
        <v>1.6591823152998626E-2</v>
      </c>
      <c r="CC442" s="41">
        <f t="shared" si="349"/>
        <v>-2.8727488794514908E-2</v>
      </c>
      <c r="CD442" s="41">
        <f t="shared" si="350"/>
        <v>-1.244561554709552E-2</v>
      </c>
      <c r="CE442" s="41">
        <f t="shared" si="351"/>
        <v>-1.8699137192223252E-2</v>
      </c>
      <c r="CF442" s="41">
        <f t="shared" si="352"/>
        <v>1.189707397095571E-3</v>
      </c>
      <c r="CG442" s="41">
        <f t="shared" si="327"/>
        <v>1.541980665770341E-2</v>
      </c>
      <c r="CH442" s="41">
        <f t="shared" si="353"/>
        <v>-3.9021332964787256E-3</v>
      </c>
      <c r="CI442" s="41">
        <f t="shared" si="354"/>
        <v>-5.5618555289800961E-2</v>
      </c>
      <c r="CJ442" s="41">
        <f t="shared" si="355"/>
        <v>-2.1053409197832267E-2</v>
      </c>
      <c r="CK442" s="41">
        <f t="shared" si="356"/>
        <v>-1.6807118316381289E-2</v>
      </c>
      <c r="CL442" s="41">
        <f t="shared" si="357"/>
        <v>-4.649110671760549E-4</v>
      </c>
      <c r="CM442" s="41">
        <f t="shared" si="358"/>
        <v>3.3541436663361145E-2</v>
      </c>
      <c r="CN442" s="41">
        <f t="shared" si="379"/>
        <v>-7.5282978264836114E-3</v>
      </c>
      <c r="CO442" s="41">
        <f t="shared" si="359"/>
        <v>-1.6825132593906035E-2</v>
      </c>
      <c r="CP442" s="41">
        <f t="shared" si="360"/>
        <v>0</v>
      </c>
      <c r="CQ442" s="41">
        <f t="shared" si="361"/>
        <v>-5.8980356759270559E-3</v>
      </c>
      <c r="CR442" s="41">
        <f t="shared" si="362"/>
        <v>-5.8840404784833697E-2</v>
      </c>
      <c r="CS442" s="41">
        <f t="shared" si="363"/>
        <v>-3.4273181137971599E-2</v>
      </c>
      <c r="CT442" s="41">
        <f t="shared" si="364"/>
        <v>1.4481347194710656E-2</v>
      </c>
      <c r="CU442" s="41">
        <f t="shared" si="365"/>
        <v>-3.577821347884078E-3</v>
      </c>
      <c r="CV442" s="41">
        <f t="shared" si="366"/>
        <v>-1.8065007397639003E-2</v>
      </c>
      <c r="CW442" s="41">
        <f t="shared" si="367"/>
        <v>6.99658032792865E-3</v>
      </c>
      <c r="CX442" s="41">
        <f t="shared" si="368"/>
        <v>5.0160884156404666E-3</v>
      </c>
      <c r="CY442" s="41">
        <f t="shared" si="369"/>
        <v>1.0304494230490947E-2</v>
      </c>
      <c r="CZ442" s="41">
        <f t="shared" si="370"/>
        <v>-2.6317355035193286E-2</v>
      </c>
      <c r="DA442" s="41">
        <f t="shared" si="371"/>
        <v>-2.3546100427175302E-2</v>
      </c>
      <c r="DB442" s="41">
        <f t="shared" si="372"/>
        <v>-5.6980211146377786E-3</v>
      </c>
      <c r="DC442" s="41">
        <f t="shared" si="373"/>
        <v>-1.7316021642780463E-3</v>
      </c>
      <c r="DD442" s="41">
        <f t="shared" si="374"/>
        <v>-1.9892302732599194E-2</v>
      </c>
      <c r="DE442" s="41">
        <f t="shared" si="375"/>
        <v>-2.4397757987339574E-2</v>
      </c>
      <c r="DF442" s="41">
        <f t="shared" si="376"/>
        <v>3.0864547312528827E-3</v>
      </c>
      <c r="DG442" s="41">
        <f t="shared" si="377"/>
        <v>-1.5713109064890436E-2</v>
      </c>
      <c r="DH442" s="41"/>
    </row>
    <row r="443" spans="1:112">
      <c r="A443" s="43">
        <v>42492</v>
      </c>
      <c r="B443" s="34">
        <v>5.7</v>
      </c>
      <c r="C443" s="34">
        <v>7.7521370000000003</v>
      </c>
      <c r="D443" s="34"/>
      <c r="E443" s="34">
        <v>6.19</v>
      </c>
      <c r="F443" s="34">
        <v>140</v>
      </c>
      <c r="G443" s="34">
        <v>21.431170000000002</v>
      </c>
      <c r="H443" s="34">
        <v>11.289635000000001</v>
      </c>
      <c r="I443" s="34">
        <v>15.31</v>
      </c>
      <c r="J443" s="34">
        <v>257.66662600000001</v>
      </c>
      <c r="K443" s="34">
        <v>0.85</v>
      </c>
      <c r="L443" s="34">
        <v>97.839995999999999</v>
      </c>
      <c r="M443" s="34">
        <v>24.42</v>
      </c>
      <c r="N443" s="34">
        <v>39.492125999999999</v>
      </c>
      <c r="O443" s="34">
        <v>8.86</v>
      </c>
      <c r="P443" s="34">
        <v>36.450001</v>
      </c>
      <c r="Q443" s="34">
        <v>9.94</v>
      </c>
      <c r="R443" s="34">
        <v>44.880001</v>
      </c>
      <c r="S443" s="34">
        <v>62.048285999999997</v>
      </c>
      <c r="T443" s="34"/>
      <c r="U443" s="34"/>
      <c r="V443" s="34">
        <v>3.2892100000000002</v>
      </c>
      <c r="W443" s="34">
        <v>36.419998</v>
      </c>
      <c r="X443" s="34">
        <v>34.290000999999997</v>
      </c>
      <c r="Y443" s="34">
        <v>11.007887</v>
      </c>
      <c r="Z443" s="34">
        <v>31.908752</v>
      </c>
      <c r="AA443" s="34">
        <v>76.260384000000002</v>
      </c>
      <c r="AB443" s="34">
        <v>40.162323000000001</v>
      </c>
      <c r="AC443" s="34">
        <v>11.28</v>
      </c>
      <c r="AD443" s="34">
        <v>55.290000999999997</v>
      </c>
      <c r="AE443" s="34">
        <v>28.027832</v>
      </c>
      <c r="AF443" s="34">
        <v>4.05</v>
      </c>
      <c r="AG443" s="34">
        <v>99.399994000000007</v>
      </c>
      <c r="AH443" s="34">
        <v>39.54372</v>
      </c>
      <c r="AI443" s="34">
        <v>81.874404999999996</v>
      </c>
      <c r="AJ443" s="34">
        <v>10.136761</v>
      </c>
      <c r="AK443" s="34">
        <v>27.870000999999998</v>
      </c>
      <c r="AL443" s="34">
        <v>0.93</v>
      </c>
      <c r="AM443" s="34">
        <v>29.758108</v>
      </c>
      <c r="AN443" s="34">
        <v>9.5</v>
      </c>
      <c r="AO443" s="34">
        <v>57.380001</v>
      </c>
      <c r="AP443" s="34">
        <v>6.16</v>
      </c>
      <c r="AQ443" s="34">
        <v>14.42</v>
      </c>
      <c r="AR443" s="34">
        <v>4.1500000000000004</v>
      </c>
      <c r="AS443" s="34">
        <v>50.614254000000003</v>
      </c>
      <c r="AT443" s="34">
        <v>12.681089</v>
      </c>
      <c r="AU443" s="34">
        <v>21.59</v>
      </c>
      <c r="AV443" s="34">
        <v>15.014022000000001</v>
      </c>
      <c r="AW443" s="34">
        <v>25.264824000000001</v>
      </c>
      <c r="AX443" s="34">
        <v>17.290001</v>
      </c>
      <c r="AY443" s="34">
        <v>5.85</v>
      </c>
      <c r="AZ443" s="34">
        <v>60.439999</v>
      </c>
      <c r="BA443" s="34">
        <v>38.990001999999997</v>
      </c>
      <c r="BB443" s="34">
        <v>25.333925000000001</v>
      </c>
      <c r="BC443" s="34">
        <v>25.974969999999999</v>
      </c>
      <c r="BD443" s="34"/>
      <c r="BE443" s="38"/>
      <c r="BF443" s="41">
        <f t="shared" si="329"/>
        <v>1.0582109330537008E-2</v>
      </c>
      <c r="BG443" s="41">
        <f t="shared" si="330"/>
        <v>1.7590682181622026E-2</v>
      </c>
      <c r="BH443" s="41"/>
      <c r="BI443" s="41">
        <f t="shared" si="331"/>
        <v>-3.4924184236073956E-2</v>
      </c>
      <c r="BJ443" s="41">
        <f t="shared" si="332"/>
        <v>-5.0149763305036565E-2</v>
      </c>
      <c r="BK443" s="41">
        <f t="shared" si="333"/>
        <v>-3.0337778370235276E-2</v>
      </c>
      <c r="BL443" s="41">
        <f t="shared" si="334"/>
        <v>-1.3129359222315735E-2</v>
      </c>
      <c r="BM443" s="41">
        <f t="shared" si="335"/>
        <v>0.11623296396115113</v>
      </c>
      <c r="BN443" s="41">
        <f t="shared" si="336"/>
        <v>4.1499690090644387E-2</v>
      </c>
      <c r="BO443" s="41">
        <f t="shared" si="337"/>
        <v>-8.9948236662939524E-2</v>
      </c>
      <c r="BP443" s="41">
        <f t="shared" si="338"/>
        <v>-6.2153241169714086E-3</v>
      </c>
      <c r="BQ443" s="41">
        <f t="shared" si="339"/>
        <v>-6.1924542559894782E-2</v>
      </c>
      <c r="BR443" s="41">
        <f t="shared" si="340"/>
        <v>7.9070522952917211E-3</v>
      </c>
      <c r="BS443" s="41">
        <f t="shared" si="341"/>
        <v>-2.2547923870893162E-3</v>
      </c>
      <c r="BT443" s="41">
        <f t="shared" si="342"/>
        <v>-1.1998998611457668E-2</v>
      </c>
      <c r="BU443" s="41">
        <f t="shared" si="343"/>
        <v>-4.3313857069260081E-2</v>
      </c>
      <c r="BV443" s="41">
        <f t="shared" si="344"/>
        <v>5.7079821722004355E-2</v>
      </c>
      <c r="BW443" s="41">
        <f t="shared" si="345"/>
        <v>2.6767206298425099E-2</v>
      </c>
      <c r="BX443" s="41"/>
      <c r="BY443" s="41"/>
      <c r="BZ443" s="41">
        <f t="shared" si="346"/>
        <v>-6.346949428452292E-2</v>
      </c>
      <c r="CA443" s="41">
        <f t="shared" si="347"/>
        <v>2.5866996372272417E-2</v>
      </c>
      <c r="CB443" s="41">
        <f t="shared" si="348"/>
        <v>-1.0155259188024061E-2</v>
      </c>
      <c r="CC443" s="41">
        <f t="shared" si="349"/>
        <v>2.3403423442084001E-2</v>
      </c>
      <c r="CD443" s="41">
        <f t="shared" si="350"/>
        <v>1.1129038423122146E-2</v>
      </c>
      <c r="CE443" s="41">
        <f t="shared" si="351"/>
        <v>5.8053534322478808E-4</v>
      </c>
      <c r="CF443" s="41">
        <f t="shared" si="352"/>
        <v>-1.9038034794079512E-3</v>
      </c>
      <c r="CG443" s="41">
        <f t="shared" si="327"/>
        <v>-3.8536878614584741E-2</v>
      </c>
      <c r="CH443" s="41">
        <f t="shared" si="353"/>
        <v>-1.7569455008893096E-2</v>
      </c>
      <c r="CI443" s="41">
        <f t="shared" si="354"/>
        <v>6.9472619486358578E-2</v>
      </c>
      <c r="CJ443" s="41">
        <f t="shared" si="355"/>
        <v>-4.3485111939739009E-2</v>
      </c>
      <c r="CK443" s="41">
        <f t="shared" si="356"/>
        <v>-3.8001178540788619E-2</v>
      </c>
      <c r="CL443" s="41">
        <f t="shared" si="357"/>
        <v>-1.1637805167644228E-3</v>
      </c>
      <c r="CM443" s="41">
        <f t="shared" si="358"/>
        <v>-9.1780455489987069E-3</v>
      </c>
      <c r="CN443" s="41">
        <f t="shared" si="379"/>
        <v>-1.6935103650353122E-2</v>
      </c>
      <c r="CO443" s="41">
        <f t="shared" si="359"/>
        <v>6.1184280803563513E-3</v>
      </c>
      <c r="CP443" s="41">
        <f t="shared" si="360"/>
        <v>-4.2111485350126848E-2</v>
      </c>
      <c r="CQ443" s="41">
        <f t="shared" si="361"/>
        <v>5.588386513745781E-3</v>
      </c>
      <c r="CR443" s="41">
        <f t="shared" si="362"/>
        <v>-4.1242958534049134E-2</v>
      </c>
      <c r="CS443" s="41">
        <f t="shared" si="363"/>
        <v>1.5455189828498387E-2</v>
      </c>
      <c r="CT443" s="41">
        <f t="shared" si="364"/>
        <v>-1.6103407566578735E-2</v>
      </c>
      <c r="CU443" s="41">
        <f t="shared" si="365"/>
        <v>3.3136623589428454E-2</v>
      </c>
      <c r="CV443" s="41">
        <f t="shared" si="366"/>
        <v>7.763596764297151E-2</v>
      </c>
      <c r="CW443" s="41">
        <f t="shared" si="367"/>
        <v>1.6790484164251013E-2</v>
      </c>
      <c r="CX443" s="41">
        <f t="shared" si="368"/>
        <v>-4.6826377000388615E-2</v>
      </c>
      <c r="CY443" s="41">
        <f t="shared" si="369"/>
        <v>6.0395539224871331E-3</v>
      </c>
      <c r="CZ443" s="41">
        <f t="shared" si="370"/>
        <v>1.8868489379004226E-2</v>
      </c>
      <c r="DA443" s="41">
        <f t="shared" si="371"/>
        <v>-1.2833672334548235E-2</v>
      </c>
      <c r="DB443" s="41">
        <f t="shared" si="372"/>
        <v>-1.2072523397371009E-2</v>
      </c>
      <c r="DC443" s="41">
        <f t="shared" si="373"/>
        <v>1.3769580723757035E-2</v>
      </c>
      <c r="DD443" s="41">
        <f t="shared" si="374"/>
        <v>-1.2822828992593138E-2</v>
      </c>
      <c r="DE443" s="41">
        <f t="shared" si="375"/>
        <v>2.4141366147401689E-2</v>
      </c>
      <c r="DF443" s="41">
        <f t="shared" si="376"/>
        <v>-1.8270704648985045E-2</v>
      </c>
      <c r="DG443" s="41">
        <f t="shared" si="377"/>
        <v>1.1621390592147143E-2</v>
      </c>
      <c r="DH443" s="41"/>
    </row>
    <row r="444" spans="1:112">
      <c r="A444" s="43">
        <v>42493</v>
      </c>
      <c r="B444" s="34">
        <v>5.37</v>
      </c>
      <c r="C444" s="34">
        <v>7.7859309999999997</v>
      </c>
      <c r="D444" s="34"/>
      <c r="E444" s="34">
        <v>6.3049999999999997</v>
      </c>
      <c r="F444" s="34">
        <v>140</v>
      </c>
      <c r="G444" s="34">
        <v>21.263807</v>
      </c>
      <c r="H444" s="34">
        <v>11.369210000000001</v>
      </c>
      <c r="I444" s="34">
        <v>15.88</v>
      </c>
      <c r="J444" s="34">
        <v>258.71404999999999</v>
      </c>
      <c r="K444" s="34">
        <v>0.84</v>
      </c>
      <c r="L444" s="34">
        <v>99.32</v>
      </c>
      <c r="M444" s="34">
        <v>25.780000999999999</v>
      </c>
      <c r="N444" s="34">
        <v>40.199024000000001</v>
      </c>
      <c r="O444" s="34">
        <v>8.9</v>
      </c>
      <c r="P444" s="34">
        <v>36.919998</v>
      </c>
      <c r="Q444" s="34">
        <v>10.02</v>
      </c>
      <c r="R444" s="34">
        <v>46.619999</v>
      </c>
      <c r="S444" s="34">
        <v>62.209335000000003</v>
      </c>
      <c r="T444" s="34"/>
      <c r="U444" s="34"/>
      <c r="V444" s="34">
        <v>3.4113799999999999</v>
      </c>
      <c r="W444" s="34">
        <v>37.090000000000003</v>
      </c>
      <c r="X444" s="34">
        <v>33.799999</v>
      </c>
      <c r="Y444" s="34">
        <v>10.909953</v>
      </c>
      <c r="Z444" s="34">
        <v>31.900342999999999</v>
      </c>
      <c r="AA444" s="34">
        <v>76.990746000000001</v>
      </c>
      <c r="AB444" s="34">
        <v>40.879845000000003</v>
      </c>
      <c r="AC444" s="34">
        <v>11.29</v>
      </c>
      <c r="AD444" s="34">
        <v>54.91</v>
      </c>
      <c r="AE444" s="34">
        <v>28.441663999999999</v>
      </c>
      <c r="AF444" s="34">
        <v>4.1900000000000004</v>
      </c>
      <c r="AG444" s="34">
        <v>100.099998</v>
      </c>
      <c r="AH444" s="34">
        <v>39.783154000000003</v>
      </c>
      <c r="AI444" s="34">
        <v>81.697929000000002</v>
      </c>
      <c r="AJ444" s="34">
        <v>10.136761</v>
      </c>
      <c r="AK444" s="34">
        <v>27.799999</v>
      </c>
      <c r="AL444" s="34">
        <v>0.95699999999999996</v>
      </c>
      <c r="AM444" s="34">
        <v>29.960791</v>
      </c>
      <c r="AN444" s="34">
        <v>9.4</v>
      </c>
      <c r="AO444" s="34">
        <v>57.259998000000003</v>
      </c>
      <c r="AP444" s="34">
        <v>5.99</v>
      </c>
      <c r="AQ444" s="34">
        <v>13.79</v>
      </c>
      <c r="AR444" s="34">
        <v>4.12</v>
      </c>
      <c r="AS444" s="34">
        <v>50.614254000000003</v>
      </c>
      <c r="AT444" s="34">
        <v>12.918564</v>
      </c>
      <c r="AU444" s="34">
        <v>20.9</v>
      </c>
      <c r="AV444" s="34">
        <v>14.789515</v>
      </c>
      <c r="AW444" s="34">
        <v>25.943249000000002</v>
      </c>
      <c r="AX444" s="34">
        <v>17.170000000000002</v>
      </c>
      <c r="AY444" s="34">
        <v>5.79</v>
      </c>
      <c r="AZ444" s="34">
        <v>60.259998000000003</v>
      </c>
      <c r="BA444" s="34">
        <v>39.93</v>
      </c>
      <c r="BB444" s="34">
        <v>26.059456000000001</v>
      </c>
      <c r="BC444" s="34">
        <v>26.391269999999999</v>
      </c>
      <c r="BD444" s="34"/>
      <c r="BE444" s="38"/>
      <c r="BF444" s="41">
        <f t="shared" si="329"/>
        <v>-5.9638266319731105E-2</v>
      </c>
      <c r="BG444" s="41">
        <f t="shared" si="330"/>
        <v>4.3498397979687305E-3</v>
      </c>
      <c r="BH444" s="41"/>
      <c r="BI444" s="41">
        <f t="shared" si="331"/>
        <v>1.8407882720377994E-2</v>
      </c>
      <c r="BJ444" s="41">
        <f t="shared" si="332"/>
        <v>0</v>
      </c>
      <c r="BK444" s="41">
        <f t="shared" si="333"/>
        <v>-7.8399787989153341E-3</v>
      </c>
      <c r="BL444" s="41">
        <f t="shared" si="334"/>
        <v>7.0237761140997338E-3</v>
      </c>
      <c r="BM444" s="41">
        <f t="shared" si="335"/>
        <v>3.6554246149397347E-2</v>
      </c>
      <c r="BN444" s="41">
        <f t="shared" si="336"/>
        <v>4.056795636194108E-3</v>
      </c>
      <c r="BO444" s="41">
        <f t="shared" si="337"/>
        <v>-1.1834457647002796E-2</v>
      </c>
      <c r="BP444" s="41">
        <f t="shared" si="338"/>
        <v>1.5013510144124102E-2</v>
      </c>
      <c r="BQ444" s="41">
        <f t="shared" si="339"/>
        <v>5.4196567618241438E-2</v>
      </c>
      <c r="BR444" s="41">
        <f t="shared" si="340"/>
        <v>1.7741406459567659E-2</v>
      </c>
      <c r="BS444" s="41">
        <f t="shared" si="341"/>
        <v>4.5045121211047291E-3</v>
      </c>
      <c r="BT444" s="41">
        <f t="shared" si="342"/>
        <v>1.2811869573960024E-2</v>
      </c>
      <c r="BU444" s="41">
        <f t="shared" si="343"/>
        <v>8.0160749882361246E-3</v>
      </c>
      <c r="BV444" s="41">
        <f t="shared" si="344"/>
        <v>3.8037328661508933E-2</v>
      </c>
      <c r="BW444" s="41">
        <f t="shared" si="345"/>
        <v>2.592180485724448E-3</v>
      </c>
      <c r="BX444" s="41"/>
      <c r="BY444" s="41"/>
      <c r="BZ444" s="41">
        <f t="shared" si="346"/>
        <v>3.6469487148851391E-2</v>
      </c>
      <c r="CA444" s="41">
        <f t="shared" si="347"/>
        <v>1.8229372116921178E-2</v>
      </c>
      <c r="CB444" s="41">
        <f t="shared" si="348"/>
        <v>-1.4393022734675888E-2</v>
      </c>
      <c r="CC444" s="41">
        <f t="shared" si="349"/>
        <v>-8.9365240153072064E-3</v>
      </c>
      <c r="CD444" s="41">
        <f t="shared" si="350"/>
        <v>-2.6356744438012724E-4</v>
      </c>
      <c r="CE444" s="41">
        <f t="shared" si="351"/>
        <v>9.531642991155706E-3</v>
      </c>
      <c r="CF444" s="41">
        <f t="shared" si="352"/>
        <v>1.7707836967040008E-2</v>
      </c>
      <c r="CG444" s="41">
        <f t="shared" ref="CG444:CG507" si="380">LN(AC452/AC451)</f>
        <v>-9.3985654236386895E-3</v>
      </c>
      <c r="CH444" s="41">
        <f t="shared" si="353"/>
        <v>-6.8965971455134467E-3</v>
      </c>
      <c r="CI444" s="41">
        <f t="shared" si="354"/>
        <v>1.4657095881171181E-2</v>
      </c>
      <c r="CJ444" s="41">
        <f t="shared" si="355"/>
        <v>3.3983852815598785E-2</v>
      </c>
      <c r="CK444" s="41">
        <f t="shared" si="356"/>
        <v>7.0176130408011531E-3</v>
      </c>
      <c r="CL444" s="41">
        <f t="shared" si="357"/>
        <v>6.0366610968760571E-3</v>
      </c>
      <c r="CM444" s="41">
        <f t="shared" si="358"/>
        <v>-2.157774045976662E-3</v>
      </c>
      <c r="CN444" s="41">
        <f t="shared" si="379"/>
        <v>-2.5652721398260114E-3</v>
      </c>
      <c r="CO444" s="41">
        <f t="shared" si="359"/>
        <v>-2.5148926493639618E-3</v>
      </c>
      <c r="CP444" s="41">
        <f t="shared" si="360"/>
        <v>2.8618805305652445E-2</v>
      </c>
      <c r="CQ444" s="41">
        <f t="shared" si="361"/>
        <v>6.7879274945734742E-3</v>
      </c>
      <c r="CR444" s="41">
        <f t="shared" si="362"/>
        <v>-1.0582109330536859E-2</v>
      </c>
      <c r="CS444" s="41">
        <f t="shared" si="363"/>
        <v>-2.0935632393220558E-3</v>
      </c>
      <c r="CT444" s="41">
        <f t="shared" si="364"/>
        <v>-2.7985365418070451E-2</v>
      </c>
      <c r="CU444" s="41">
        <f t="shared" si="365"/>
        <v>-4.4672440051592668E-2</v>
      </c>
      <c r="CV444" s="41">
        <f t="shared" si="366"/>
        <v>-7.2551708811720217E-3</v>
      </c>
      <c r="CW444" s="41">
        <f t="shared" si="367"/>
        <v>0</v>
      </c>
      <c r="CX444" s="41">
        <f t="shared" si="368"/>
        <v>1.8553518064420661E-2</v>
      </c>
      <c r="CY444" s="41">
        <f t="shared" si="369"/>
        <v>-3.2481085555950709E-2</v>
      </c>
      <c r="CZ444" s="41">
        <f t="shared" si="370"/>
        <v>-1.5066080691082112E-2</v>
      </c>
      <c r="DA444" s="41">
        <f t="shared" si="371"/>
        <v>2.6498349062466078E-2</v>
      </c>
      <c r="DB444" s="41">
        <f t="shared" si="372"/>
        <v>-6.9646826227131951E-3</v>
      </c>
      <c r="DC444" s="41">
        <f t="shared" si="373"/>
        <v>-1.0309369658861213E-2</v>
      </c>
      <c r="DD444" s="41">
        <f t="shared" si="374"/>
        <v>-2.9826203465619637E-3</v>
      </c>
      <c r="DE444" s="41">
        <f t="shared" si="375"/>
        <v>2.3822666785421408E-2</v>
      </c>
      <c r="DF444" s="41">
        <f t="shared" si="376"/>
        <v>2.8236289966098421E-2</v>
      </c>
      <c r="DG444" s="41">
        <f t="shared" si="377"/>
        <v>1.5899891618864709E-2</v>
      </c>
      <c r="DH444" s="41"/>
    </row>
    <row r="445" spans="1:112">
      <c r="A445" s="43">
        <v>42494</v>
      </c>
      <c r="B445" s="34">
        <v>4.99</v>
      </c>
      <c r="C445" s="34">
        <v>7.8399989999999997</v>
      </c>
      <c r="D445" s="34"/>
      <c r="E445" s="34">
        <v>6.06</v>
      </c>
      <c r="F445" s="34">
        <v>142</v>
      </c>
      <c r="G445" s="34">
        <v>23.458062999999999</v>
      </c>
      <c r="H445" s="34">
        <v>11.418943000000001</v>
      </c>
      <c r="I445" s="34">
        <v>15.65</v>
      </c>
      <c r="J445" s="34">
        <v>260.80892899999998</v>
      </c>
      <c r="K445" s="34">
        <v>0.78900000000000003</v>
      </c>
      <c r="L445" s="34">
        <v>99.279999000000004</v>
      </c>
      <c r="M445" s="34">
        <v>25.139999</v>
      </c>
      <c r="N445" s="34">
        <v>40.161324</v>
      </c>
      <c r="O445" s="34">
        <v>8.92</v>
      </c>
      <c r="P445" s="34">
        <v>36.520000000000003</v>
      </c>
      <c r="Q445" s="34">
        <v>11.4</v>
      </c>
      <c r="R445" s="34">
        <v>51.32</v>
      </c>
      <c r="S445" s="34">
        <v>62.796661</v>
      </c>
      <c r="T445" s="34"/>
      <c r="U445" s="34"/>
      <c r="V445" s="34">
        <v>3.78729</v>
      </c>
      <c r="W445" s="34">
        <v>36.82</v>
      </c>
      <c r="X445" s="34">
        <v>34.720001000000003</v>
      </c>
      <c r="Y445" s="34">
        <v>11.193965</v>
      </c>
      <c r="Z445" s="34">
        <v>32.261887000000002</v>
      </c>
      <c r="AA445" s="34">
        <v>77.189926</v>
      </c>
      <c r="AB445" s="34">
        <v>39.645695000000003</v>
      </c>
      <c r="AC445" s="34">
        <v>11.17</v>
      </c>
      <c r="AD445" s="34">
        <v>53.939999</v>
      </c>
      <c r="AE445" s="34">
        <v>28.112480000000001</v>
      </c>
      <c r="AF445" s="34">
        <v>3.82</v>
      </c>
      <c r="AG445" s="34">
        <v>109.900002</v>
      </c>
      <c r="AH445" s="34">
        <v>40.245434000000003</v>
      </c>
      <c r="AI445" s="34">
        <v>81.295952</v>
      </c>
      <c r="AJ445" s="34">
        <v>10.136761</v>
      </c>
      <c r="AK445" s="34">
        <v>27.59</v>
      </c>
      <c r="AL445" s="34">
        <v>1.0149999999999999</v>
      </c>
      <c r="AM445" s="34">
        <v>30.016076999999999</v>
      </c>
      <c r="AN445" s="34">
        <v>8.6</v>
      </c>
      <c r="AO445" s="34">
        <v>57.790000999999997</v>
      </c>
      <c r="AP445" s="34">
        <v>5.94</v>
      </c>
      <c r="AQ445" s="34">
        <v>13.99</v>
      </c>
      <c r="AR445" s="34">
        <v>4.04</v>
      </c>
      <c r="AS445" s="34">
        <v>51.209136999999998</v>
      </c>
      <c r="AT445" s="34">
        <v>13.061045</v>
      </c>
      <c r="AU445" s="34">
        <v>20.389999</v>
      </c>
      <c r="AV445" s="34">
        <v>14.649195000000001</v>
      </c>
      <c r="AW445" s="34">
        <v>25.702791000000001</v>
      </c>
      <c r="AX445" s="34">
        <v>17.469999000000001</v>
      </c>
      <c r="AY445" s="34">
        <v>5.83</v>
      </c>
      <c r="AZ445" s="34">
        <v>65.389999000000003</v>
      </c>
      <c r="BA445" s="34">
        <v>40.209999000000003</v>
      </c>
      <c r="BB445" s="34">
        <v>26.138967999999998</v>
      </c>
      <c r="BC445" s="34">
        <v>26.197641000000001</v>
      </c>
      <c r="BD445" s="34"/>
      <c r="BE445" s="38"/>
      <c r="BF445" s="41">
        <f t="shared" si="329"/>
        <v>-7.3391998757345936E-2</v>
      </c>
      <c r="BG445" s="41">
        <f t="shared" si="330"/>
        <v>6.9203197224000325E-3</v>
      </c>
      <c r="BH445" s="41"/>
      <c r="BI445" s="41">
        <f t="shared" si="331"/>
        <v>-3.9633169335659767E-2</v>
      </c>
      <c r="BJ445" s="41">
        <f t="shared" si="332"/>
        <v>1.4184634991956381E-2</v>
      </c>
      <c r="BK445" s="41">
        <f t="shared" si="333"/>
        <v>9.8207848190171518E-2</v>
      </c>
      <c r="BL445" s="41">
        <f t="shared" si="334"/>
        <v>4.3648187685874753E-3</v>
      </c>
      <c r="BM445" s="41">
        <f t="shared" si="335"/>
        <v>-1.4589538832827506E-2</v>
      </c>
      <c r="BN445" s="41">
        <f t="shared" si="336"/>
        <v>8.0646687007720746E-3</v>
      </c>
      <c r="BO445" s="41">
        <f t="shared" si="337"/>
        <v>-6.2635570991484951E-2</v>
      </c>
      <c r="BP445" s="41">
        <f t="shared" si="338"/>
        <v>-4.0282981613617665E-4</v>
      </c>
      <c r="BQ445" s="41">
        <f t="shared" si="339"/>
        <v>-2.5138872915946926E-2</v>
      </c>
      <c r="BR445" s="41">
        <f t="shared" si="340"/>
        <v>-9.3827375575303393E-4</v>
      </c>
      <c r="BS445" s="41">
        <f t="shared" si="341"/>
        <v>2.2446698538237278E-3</v>
      </c>
      <c r="BT445" s="41">
        <f t="shared" si="342"/>
        <v>-1.0893299736701147E-2</v>
      </c>
      <c r="BU445" s="41">
        <f t="shared" si="343"/>
        <v>0.12903025974373111</v>
      </c>
      <c r="BV445" s="41">
        <f t="shared" si="344"/>
        <v>9.6050927589846208E-2</v>
      </c>
      <c r="BW445" s="41">
        <f t="shared" si="345"/>
        <v>9.396834400782355E-3</v>
      </c>
      <c r="BX445" s="41"/>
      <c r="BY445" s="41"/>
      <c r="BZ445" s="41">
        <f t="shared" si="346"/>
        <v>0.10453382224198964</v>
      </c>
      <c r="CA445" s="41">
        <f t="shared" si="347"/>
        <v>-7.3062156965677466E-3</v>
      </c>
      <c r="CB445" s="41">
        <f t="shared" si="348"/>
        <v>2.6855145690818594E-2</v>
      </c>
      <c r="CC445" s="41">
        <f t="shared" si="349"/>
        <v>2.5699301927910631E-2</v>
      </c>
      <c r="CD445" s="41">
        <f t="shared" si="350"/>
        <v>1.1269802392685985E-2</v>
      </c>
      <c r="CE445" s="41">
        <f t="shared" si="351"/>
        <v>2.5837234748109345E-3</v>
      </c>
      <c r="CF445" s="41">
        <f t="shared" si="352"/>
        <v>-3.0654787148498033E-2</v>
      </c>
      <c r="CG445" s="41">
        <f t="shared" si="380"/>
        <v>0</v>
      </c>
      <c r="CH445" s="41">
        <f t="shared" si="353"/>
        <v>-1.7823182118314983E-2</v>
      </c>
      <c r="CI445" s="41">
        <f t="shared" si="354"/>
        <v>-1.1641506507620431E-2</v>
      </c>
      <c r="CJ445" s="41">
        <f t="shared" si="355"/>
        <v>-9.2450311315562736E-2</v>
      </c>
      <c r="CK445" s="41">
        <f t="shared" si="356"/>
        <v>9.3401213266782857E-2</v>
      </c>
      <c r="CL445" s="41">
        <f t="shared" si="357"/>
        <v>1.1553000079612118E-2</v>
      </c>
      <c r="CM445" s="41">
        <f t="shared" si="358"/>
        <v>-4.9324282912127032E-3</v>
      </c>
      <c r="CN445" s="41">
        <f t="shared" si="379"/>
        <v>-7.7353523307656796E-3</v>
      </c>
      <c r="CO445" s="41">
        <f t="shared" si="359"/>
        <v>-7.5825964961730337E-3</v>
      </c>
      <c r="CP445" s="41">
        <f t="shared" si="360"/>
        <v>5.8840500022933395E-2</v>
      </c>
      <c r="CQ445" s="41">
        <f t="shared" si="361"/>
        <v>1.8435779493768604E-3</v>
      </c>
      <c r="CR445" s="41">
        <f t="shared" si="362"/>
        <v>-8.8947486016496297E-2</v>
      </c>
      <c r="CS445" s="41">
        <f t="shared" si="363"/>
        <v>9.2135028921465599E-3</v>
      </c>
      <c r="CT445" s="41">
        <f t="shared" si="364"/>
        <v>-8.3822787528043882E-3</v>
      </c>
      <c r="CU445" s="41">
        <f t="shared" si="365"/>
        <v>1.4399096872179344E-2</v>
      </c>
      <c r="CV445" s="41">
        <f t="shared" si="366"/>
        <v>-1.9608471388376313E-2</v>
      </c>
      <c r="CW445" s="41">
        <f t="shared" si="367"/>
        <v>1.168473692687102E-2</v>
      </c>
      <c r="CX445" s="41">
        <f t="shared" si="368"/>
        <v>1.0968789294666244E-2</v>
      </c>
      <c r="CY445" s="41">
        <f t="shared" si="369"/>
        <v>-2.4704623428051509E-2</v>
      </c>
      <c r="CZ445" s="41">
        <f t="shared" si="370"/>
        <v>-9.5330986098345217E-3</v>
      </c>
      <c r="DA445" s="41">
        <f t="shared" si="371"/>
        <v>-9.3118363968611988E-3</v>
      </c>
      <c r="DB445" s="41">
        <f t="shared" si="372"/>
        <v>1.7321391995594789E-2</v>
      </c>
      <c r="DC445" s="41">
        <f t="shared" si="373"/>
        <v>6.8847087774972331E-3</v>
      </c>
      <c r="DD445" s="41">
        <f t="shared" si="374"/>
        <v>8.1700825767683782E-2</v>
      </c>
      <c r="DE445" s="41">
        <f t="shared" si="375"/>
        <v>6.9877749646169822E-3</v>
      </c>
      <c r="DF445" s="41">
        <f t="shared" si="376"/>
        <v>3.046531117423216E-3</v>
      </c>
      <c r="DG445" s="41">
        <f t="shared" si="377"/>
        <v>-7.3639051013666681E-3</v>
      </c>
      <c r="DH445" s="41"/>
    </row>
    <row r="446" spans="1:112">
      <c r="A446" s="43">
        <v>42495</v>
      </c>
      <c r="B446" s="34">
        <v>4.83</v>
      </c>
      <c r="C446" s="34">
        <v>7.779172</v>
      </c>
      <c r="D446" s="34"/>
      <c r="E446" s="34">
        <v>6.21</v>
      </c>
      <c r="F446" s="34">
        <v>142</v>
      </c>
      <c r="G446" s="34">
        <v>22.574784999999999</v>
      </c>
      <c r="H446" s="34">
        <v>11.548252</v>
      </c>
      <c r="I446" s="34">
        <v>15.87</v>
      </c>
      <c r="J446" s="34">
        <v>257.66662600000001</v>
      </c>
      <c r="K446" s="34">
        <v>0.76</v>
      </c>
      <c r="L446" s="34">
        <v>96.849997999999999</v>
      </c>
      <c r="M446" s="34">
        <v>25.219999000000001</v>
      </c>
      <c r="N446" s="34">
        <v>40.415816999999997</v>
      </c>
      <c r="O446" s="34">
        <v>9.09</v>
      </c>
      <c r="P446" s="34">
        <v>36.580002</v>
      </c>
      <c r="Q446" s="34">
        <v>11.64</v>
      </c>
      <c r="R446" s="34">
        <v>48.98</v>
      </c>
      <c r="S446" s="34">
        <v>62.484046999999997</v>
      </c>
      <c r="T446" s="34"/>
      <c r="U446" s="34"/>
      <c r="V446" s="34">
        <v>3.4019819999999998</v>
      </c>
      <c r="W446" s="34">
        <v>36.659999999999997</v>
      </c>
      <c r="X446" s="34">
        <v>34.25</v>
      </c>
      <c r="Y446" s="34">
        <v>11.26252</v>
      </c>
      <c r="Z446" s="34">
        <v>32.430053999999998</v>
      </c>
      <c r="AA446" s="34">
        <v>77.676849000000004</v>
      </c>
      <c r="AB446" s="34">
        <v>40.296256999999997</v>
      </c>
      <c r="AC446" s="34">
        <v>11.19</v>
      </c>
      <c r="AD446" s="34">
        <v>55.68</v>
      </c>
      <c r="AE446" s="34">
        <v>28.59215</v>
      </c>
      <c r="AF446" s="34">
        <v>3.75</v>
      </c>
      <c r="AG446" s="34">
        <v>108.849998</v>
      </c>
      <c r="AH446" s="34">
        <v>40.254669</v>
      </c>
      <c r="AI446" s="34">
        <v>81.746948000000003</v>
      </c>
      <c r="AJ446" s="34">
        <v>10.168348999999999</v>
      </c>
      <c r="AK446" s="34">
        <v>27.870000999999998</v>
      </c>
      <c r="AL446" s="34">
        <v>0.996</v>
      </c>
      <c r="AM446" s="34">
        <v>30.384598</v>
      </c>
      <c r="AN446" s="34">
        <v>8.5</v>
      </c>
      <c r="AO446" s="34">
        <v>56.939999</v>
      </c>
      <c r="AP446" s="34">
        <v>5.65</v>
      </c>
      <c r="AQ446" s="34">
        <v>13.73</v>
      </c>
      <c r="AR446" s="34">
        <v>4.12</v>
      </c>
      <c r="AS446" s="34">
        <v>51.109988999999999</v>
      </c>
      <c r="AT446" s="34">
        <v>13.127537999999999</v>
      </c>
      <c r="AU446" s="34">
        <v>20.860001</v>
      </c>
      <c r="AV446" s="34">
        <v>14.920477</v>
      </c>
      <c r="AW446" s="34">
        <v>25.951832</v>
      </c>
      <c r="AX446" s="34">
        <v>17.239999999999998</v>
      </c>
      <c r="AY446" s="34">
        <v>5.76</v>
      </c>
      <c r="AZ446" s="34">
        <v>63.009998000000003</v>
      </c>
      <c r="BA446" s="34">
        <v>40.470001000000003</v>
      </c>
      <c r="BB446" s="34">
        <v>26.486823999999999</v>
      </c>
      <c r="BC446" s="34">
        <v>25.926566999999999</v>
      </c>
      <c r="BD446" s="34"/>
      <c r="BE446" s="38"/>
      <c r="BF446" s="41">
        <f t="shared" si="329"/>
        <v>-3.2589442098946014E-2</v>
      </c>
      <c r="BG446" s="41">
        <f t="shared" si="330"/>
        <v>-7.7888010199329621E-3</v>
      </c>
      <c r="BH446" s="41"/>
      <c r="BI446" s="41">
        <f t="shared" si="331"/>
        <v>2.4451095864164336E-2</v>
      </c>
      <c r="BJ446" s="41">
        <f t="shared" si="332"/>
        <v>0</v>
      </c>
      <c r="BK446" s="41">
        <f t="shared" si="333"/>
        <v>-3.8380698298484138E-2</v>
      </c>
      <c r="BL446" s="41">
        <f t="shared" si="334"/>
        <v>1.1260440496585578E-2</v>
      </c>
      <c r="BM446" s="41">
        <f t="shared" si="335"/>
        <v>1.3959617552155312E-2</v>
      </c>
      <c r="BN446" s="41">
        <f t="shared" si="336"/>
        <v>-1.2121464336966141E-2</v>
      </c>
      <c r="BO446" s="41">
        <f t="shared" si="337"/>
        <v>-3.7447887565497537E-2</v>
      </c>
      <c r="BP446" s="41">
        <f t="shared" si="338"/>
        <v>-2.4780761621315366E-2</v>
      </c>
      <c r="BQ446" s="41">
        <f t="shared" si="339"/>
        <v>3.1771275008489878E-3</v>
      </c>
      <c r="BR446" s="41">
        <f t="shared" si="340"/>
        <v>6.316775280563818E-3</v>
      </c>
      <c r="BS446" s="41">
        <f t="shared" si="341"/>
        <v>1.8878961597469348E-2</v>
      </c>
      <c r="BT446" s="41">
        <f t="shared" si="342"/>
        <v>1.64164191063587E-3</v>
      </c>
      <c r="BU446" s="41">
        <f t="shared" si="343"/>
        <v>2.0834086902842053E-2</v>
      </c>
      <c r="BV446" s="41">
        <f t="shared" si="344"/>
        <v>-4.6668488223414066E-2</v>
      </c>
      <c r="BW446" s="41">
        <f t="shared" si="345"/>
        <v>-4.9906271097931946E-3</v>
      </c>
      <c r="BX446" s="41"/>
      <c r="BY446" s="41"/>
      <c r="BZ446" s="41">
        <f t="shared" si="346"/>
        <v>-0.1072925207993905</v>
      </c>
      <c r="CA446" s="41">
        <f t="shared" si="347"/>
        <v>-4.3549333933729749E-3</v>
      </c>
      <c r="CB446" s="41">
        <f t="shared" si="348"/>
        <v>-1.362935388575808E-2</v>
      </c>
      <c r="CC446" s="41">
        <f t="shared" si="349"/>
        <v>6.1056049482656567E-3</v>
      </c>
      <c r="CD446" s="41">
        <f t="shared" si="350"/>
        <v>5.1990209659486973E-3</v>
      </c>
      <c r="CE446" s="41">
        <f t="shared" si="351"/>
        <v>6.2883030207353452E-3</v>
      </c>
      <c r="CF446" s="41">
        <f t="shared" si="352"/>
        <v>1.6276219072624033E-2</v>
      </c>
      <c r="CG446" s="41">
        <f t="shared" si="380"/>
        <v>1.9635974516858935E-2</v>
      </c>
      <c r="CH446" s="41">
        <f t="shared" si="353"/>
        <v>3.1748716853697907E-2</v>
      </c>
      <c r="CI446" s="41">
        <f t="shared" si="354"/>
        <v>1.6918598768150425E-2</v>
      </c>
      <c r="CJ446" s="41">
        <f t="shared" si="355"/>
        <v>-1.8494582636164301E-2</v>
      </c>
      <c r="CK446" s="41">
        <f t="shared" si="356"/>
        <v>-9.6001103012904355E-3</v>
      </c>
      <c r="CL446" s="41">
        <f t="shared" si="357"/>
        <v>2.2944070122513313E-4</v>
      </c>
      <c r="CM446" s="41">
        <f t="shared" si="358"/>
        <v>5.5322513308751816E-3</v>
      </c>
      <c r="CN446" s="41">
        <f t="shared" si="379"/>
        <v>-1.6529329812624546E-2</v>
      </c>
      <c r="CO446" s="41">
        <f t="shared" si="359"/>
        <v>1.0097489145536875E-2</v>
      </c>
      <c r="CP446" s="41">
        <f t="shared" si="360"/>
        <v>-1.8896633891289382E-2</v>
      </c>
      <c r="CQ446" s="41">
        <f t="shared" si="361"/>
        <v>1.2202697168491565E-2</v>
      </c>
      <c r="CR446" s="41">
        <f t="shared" si="362"/>
        <v>-1.1696039763191187E-2</v>
      </c>
      <c r="CS446" s="41">
        <f t="shared" si="363"/>
        <v>-1.4817703346173222E-2</v>
      </c>
      <c r="CT446" s="41">
        <f t="shared" si="364"/>
        <v>-5.0053588216204044E-2</v>
      </c>
      <c r="CU446" s="41">
        <f t="shared" si="365"/>
        <v>-1.875956889751014E-2</v>
      </c>
      <c r="CV446" s="41">
        <f t="shared" si="366"/>
        <v>1.9608471388376337E-2</v>
      </c>
      <c r="CW446" s="41">
        <f t="shared" si="367"/>
        <v>-1.9380155970552678E-3</v>
      </c>
      <c r="CX446" s="41">
        <f t="shared" si="368"/>
        <v>5.0780252512478705E-3</v>
      </c>
      <c r="CY446" s="41">
        <f t="shared" si="369"/>
        <v>2.2788961968550084E-2</v>
      </c>
      <c r="CZ446" s="41">
        <f t="shared" si="370"/>
        <v>1.8349179626077735E-2</v>
      </c>
      <c r="DA446" s="41">
        <f t="shared" si="371"/>
        <v>9.6426191960346207E-3</v>
      </c>
      <c r="DB446" s="41">
        <f t="shared" si="372"/>
        <v>-1.3252801669432183E-2</v>
      </c>
      <c r="DC446" s="41">
        <f t="shared" si="373"/>
        <v>-1.2079525654601238E-2</v>
      </c>
      <c r="DD446" s="41">
        <f t="shared" si="374"/>
        <v>-3.7075914067356094E-2</v>
      </c>
      <c r="DE446" s="41">
        <f t="shared" si="375"/>
        <v>6.4452875576884146E-3</v>
      </c>
      <c r="DF446" s="41">
        <f t="shared" si="376"/>
        <v>1.3220174104175447E-2</v>
      </c>
      <c r="DG446" s="41">
        <f t="shared" si="377"/>
        <v>-1.040117266921118E-2</v>
      </c>
      <c r="DH446" s="41"/>
    </row>
    <row r="447" spans="1:112">
      <c r="A447" s="43">
        <v>42496</v>
      </c>
      <c r="B447" s="34">
        <v>4.1399999999999997</v>
      </c>
      <c r="C447" s="34">
        <v>7.7656539999999996</v>
      </c>
      <c r="D447" s="34"/>
      <c r="E447" s="34">
        <v>6.5</v>
      </c>
      <c r="F447" s="34">
        <v>146</v>
      </c>
      <c r="G447" s="34">
        <v>21.477657000000001</v>
      </c>
      <c r="H447" s="34">
        <v>11.707402</v>
      </c>
      <c r="I447" s="34">
        <v>15.93</v>
      </c>
      <c r="J447" s="34">
        <v>253.47692900000001</v>
      </c>
      <c r="K447" s="34">
        <v>0.75</v>
      </c>
      <c r="L447" s="34">
        <v>96.220000999999996</v>
      </c>
      <c r="M447" s="34">
        <v>25.48</v>
      </c>
      <c r="N447" s="34">
        <v>40.265006999999997</v>
      </c>
      <c r="O447" s="34">
        <v>8.94</v>
      </c>
      <c r="P447" s="34">
        <v>36.139999000000003</v>
      </c>
      <c r="Q447" s="34">
        <v>12.5</v>
      </c>
      <c r="R447" s="34">
        <v>49.040000999999997</v>
      </c>
      <c r="S447" s="34">
        <v>62.427219000000001</v>
      </c>
      <c r="T447" s="34"/>
      <c r="U447" s="34"/>
      <c r="V447" s="34">
        <v>3.6275270000000002</v>
      </c>
      <c r="W447" s="34">
        <v>37.099997999999999</v>
      </c>
      <c r="X447" s="34">
        <v>33.900002000000001</v>
      </c>
      <c r="Y447" s="34">
        <v>11.203757</v>
      </c>
      <c r="Z447" s="34">
        <v>31.942392000000002</v>
      </c>
      <c r="AA447" s="34">
        <v>77.750618000000003</v>
      </c>
      <c r="AB447" s="34">
        <v>40.181460999999999</v>
      </c>
      <c r="AC447" s="34">
        <v>11.25</v>
      </c>
      <c r="AD447" s="34">
        <v>56.900002000000001</v>
      </c>
      <c r="AE447" s="34">
        <v>28.197126000000001</v>
      </c>
      <c r="AF447" s="34">
        <v>3.95</v>
      </c>
      <c r="AG447" s="34">
        <v>113.75</v>
      </c>
      <c r="AH447" s="34">
        <v>41.022044999999999</v>
      </c>
      <c r="AI447" s="34">
        <v>79.805724999999995</v>
      </c>
      <c r="AJ447" s="34">
        <v>10.131186</v>
      </c>
      <c r="AK447" s="34">
        <v>28.049999</v>
      </c>
      <c r="AL447" s="34">
        <v>1</v>
      </c>
      <c r="AM447" s="34">
        <v>30.568854999999999</v>
      </c>
      <c r="AN447" s="34">
        <v>8.6</v>
      </c>
      <c r="AO447" s="34">
        <v>57.580002</v>
      </c>
      <c r="AP447" s="34">
        <v>5.32</v>
      </c>
      <c r="AQ447" s="34">
        <v>13.85</v>
      </c>
      <c r="AR447" s="34">
        <v>4.33</v>
      </c>
      <c r="AS447" s="34">
        <v>50.713402000000002</v>
      </c>
      <c r="AT447" s="34">
        <v>13.156037</v>
      </c>
      <c r="AU447" s="34">
        <v>20.9</v>
      </c>
      <c r="AV447" s="34">
        <v>15.07015</v>
      </c>
      <c r="AW447" s="34">
        <v>25.556802999999999</v>
      </c>
      <c r="AX447" s="34">
        <v>18.239999999999998</v>
      </c>
      <c r="AY447" s="34">
        <v>5.22</v>
      </c>
      <c r="AZ447" s="34">
        <v>62.889999000000003</v>
      </c>
      <c r="BA447" s="34">
        <v>40.450001</v>
      </c>
      <c r="BB447" s="34">
        <v>25.970006999999999</v>
      </c>
      <c r="BC447" s="34">
        <v>25.568356999999999</v>
      </c>
      <c r="BD447" s="34"/>
      <c r="BE447" s="38"/>
      <c r="BF447" s="41">
        <f t="shared" si="329"/>
        <v>-0.15415067982725836</v>
      </c>
      <c r="BG447" s="41">
        <f t="shared" si="330"/>
        <v>-1.7392286549323401E-3</v>
      </c>
      <c r="BH447" s="41"/>
      <c r="BI447" s="41">
        <f t="shared" si="331"/>
        <v>4.5641280956204018E-2</v>
      </c>
      <c r="BJ447" s="41">
        <f t="shared" si="332"/>
        <v>2.7779564107075671E-2</v>
      </c>
      <c r="BK447" s="41">
        <f t="shared" si="333"/>
        <v>-4.98203899692609E-2</v>
      </c>
      <c r="BL447" s="41">
        <f t="shared" si="334"/>
        <v>1.3687207814878475E-2</v>
      </c>
      <c r="BM447" s="41">
        <f t="shared" si="335"/>
        <v>3.7735893836394877E-3</v>
      </c>
      <c r="BN447" s="41">
        <f t="shared" si="336"/>
        <v>-1.6393793064994257E-2</v>
      </c>
      <c r="BO447" s="41">
        <f t="shared" si="337"/>
        <v>-1.324522675002068E-2</v>
      </c>
      <c r="BP447" s="41">
        <f t="shared" si="338"/>
        <v>-6.5261225383569845E-3</v>
      </c>
      <c r="BQ447" s="41">
        <f t="shared" si="339"/>
        <v>1.0256539818260442E-2</v>
      </c>
      <c r="BR447" s="41">
        <f t="shared" si="340"/>
        <v>-3.7384391523424721E-3</v>
      </c>
      <c r="BS447" s="41">
        <f t="shared" si="341"/>
        <v>-1.6639319003964783E-2</v>
      </c>
      <c r="BT447" s="41">
        <f t="shared" si="342"/>
        <v>-1.2101440143493226E-2</v>
      </c>
      <c r="BU447" s="41">
        <f t="shared" si="343"/>
        <v>7.1281202004963642E-2</v>
      </c>
      <c r="BV447" s="41">
        <f t="shared" si="344"/>
        <v>1.2242604954512128E-3</v>
      </c>
      <c r="BW447" s="41">
        <f t="shared" si="345"/>
        <v>-9.098939709839181E-4</v>
      </c>
      <c r="BX447" s="41"/>
      <c r="BY447" s="41"/>
      <c r="BZ447" s="41">
        <f t="shared" si="346"/>
        <v>6.4192945936784554E-2</v>
      </c>
      <c r="CA447" s="41">
        <f t="shared" si="347"/>
        <v>1.1930673293473318E-2</v>
      </c>
      <c r="CB447" s="41">
        <f t="shared" si="348"/>
        <v>-1.0271491324781244E-2</v>
      </c>
      <c r="CC447" s="41">
        <f t="shared" si="349"/>
        <v>-5.2312302574952204E-3</v>
      </c>
      <c r="CD447" s="41">
        <f t="shared" si="350"/>
        <v>-1.5151555040469044E-2</v>
      </c>
      <c r="CE447" s="41">
        <f t="shared" si="351"/>
        <v>9.4924027217371614E-4</v>
      </c>
      <c r="CF447" s="41">
        <f t="shared" si="352"/>
        <v>-2.8528661277123224E-3</v>
      </c>
      <c r="CG447" s="41">
        <f t="shared" si="380"/>
        <v>2.4692612590371414E-2</v>
      </c>
      <c r="CH447" s="41">
        <f t="shared" si="353"/>
        <v>2.1674360255505249E-2</v>
      </c>
      <c r="CI447" s="41">
        <f t="shared" si="354"/>
        <v>-1.3912146769255247E-2</v>
      </c>
      <c r="CJ447" s="41">
        <f t="shared" si="355"/>
        <v>5.1959738930711166E-2</v>
      </c>
      <c r="CK447" s="41">
        <f t="shared" si="356"/>
        <v>4.403228852441262E-2</v>
      </c>
      <c r="CL447" s="41">
        <f t="shared" si="357"/>
        <v>1.8883607994373788E-2</v>
      </c>
      <c r="CM447" s="41">
        <f t="shared" si="358"/>
        <v>-2.4033232010047388E-2</v>
      </c>
      <c r="CN447" s="41">
        <f t="shared" si="379"/>
        <v>8.7686457891675599E-4</v>
      </c>
      <c r="CO447" s="41">
        <f t="shared" si="359"/>
        <v>6.4377189433490788E-3</v>
      </c>
      <c r="CP447" s="41">
        <f t="shared" si="360"/>
        <v>4.0080213975388678E-3</v>
      </c>
      <c r="CQ447" s="41">
        <f t="shared" si="361"/>
        <v>6.0458448925008595E-3</v>
      </c>
      <c r="CR447" s="41">
        <f t="shared" si="362"/>
        <v>1.1696039763191236E-2</v>
      </c>
      <c r="CS447" s="41">
        <f t="shared" si="363"/>
        <v>1.1177255630766884E-2</v>
      </c>
      <c r="CT447" s="41">
        <f t="shared" si="364"/>
        <v>-6.0182241804796512E-2</v>
      </c>
      <c r="CU447" s="41">
        <f t="shared" si="365"/>
        <v>8.702012853467847E-3</v>
      </c>
      <c r="CV447" s="41">
        <f t="shared" si="366"/>
        <v>4.9714378652963541E-2</v>
      </c>
      <c r="CW447" s="41">
        <f t="shared" si="367"/>
        <v>-7.7897426419283313E-3</v>
      </c>
      <c r="CX447" s="41">
        <f t="shared" si="368"/>
        <v>2.1685795154279398E-3</v>
      </c>
      <c r="CY447" s="41">
        <f t="shared" si="369"/>
        <v>1.9156614595014689E-3</v>
      </c>
      <c r="CZ447" s="41">
        <f t="shared" si="370"/>
        <v>9.981401365015026E-3</v>
      </c>
      <c r="DA447" s="41">
        <f t="shared" si="371"/>
        <v>-1.533866098339381E-2</v>
      </c>
      <c r="DB447" s="41">
        <f t="shared" si="372"/>
        <v>5.6384719410638356E-2</v>
      </c>
      <c r="DC447" s="41">
        <f t="shared" si="373"/>
        <v>-9.8440072813252524E-2</v>
      </c>
      <c r="DD447" s="41">
        <f t="shared" si="374"/>
        <v>-1.9062595583374535E-3</v>
      </c>
      <c r="DE447" s="41">
        <f t="shared" si="375"/>
        <v>-4.9431537105617011E-4</v>
      </c>
      <c r="DF447" s="41">
        <f t="shared" si="376"/>
        <v>-1.9705106579946747E-2</v>
      </c>
      <c r="DG447" s="41">
        <f t="shared" si="377"/>
        <v>-1.3912663623878909E-2</v>
      </c>
      <c r="DH447" s="41"/>
    </row>
    <row r="448" spans="1:112">
      <c r="A448" s="43">
        <v>42499</v>
      </c>
      <c r="B448" s="34">
        <v>4.03</v>
      </c>
      <c r="C448" s="34">
        <v>7.7724599999999997</v>
      </c>
      <c r="D448" s="34"/>
      <c r="E448" s="34">
        <v>6.53</v>
      </c>
      <c r="F448" s="34">
        <v>160</v>
      </c>
      <c r="G448" s="34">
        <v>21.189426000000001</v>
      </c>
      <c r="H448" s="34">
        <v>11.727295</v>
      </c>
      <c r="I448" s="34">
        <v>15.64</v>
      </c>
      <c r="J448" s="34">
        <v>251.38208</v>
      </c>
      <c r="K448" s="34">
        <v>0.78</v>
      </c>
      <c r="L448" s="34">
        <v>97.269997000000004</v>
      </c>
      <c r="M448" s="34">
        <v>25.65</v>
      </c>
      <c r="N448" s="34">
        <v>40.227305999999999</v>
      </c>
      <c r="O448" s="34">
        <v>9.01</v>
      </c>
      <c r="P448" s="34">
        <v>36.599997999999999</v>
      </c>
      <c r="Q448" s="34">
        <v>11.81</v>
      </c>
      <c r="R448" s="34">
        <v>51.669998</v>
      </c>
      <c r="S448" s="34">
        <v>62.474583000000003</v>
      </c>
      <c r="T448" s="34"/>
      <c r="U448" s="34"/>
      <c r="V448" s="34">
        <v>3.4113799999999999</v>
      </c>
      <c r="W448" s="34">
        <v>37.049999</v>
      </c>
      <c r="X448" s="34">
        <v>33.689999</v>
      </c>
      <c r="Y448" s="34">
        <v>11.115615999999999</v>
      </c>
      <c r="Z448" s="34">
        <v>32.118949999999998</v>
      </c>
      <c r="AA448" s="34">
        <v>77.713736999999995</v>
      </c>
      <c r="AB448" s="34">
        <v>40.478031000000001</v>
      </c>
      <c r="AC448" s="34">
        <v>11.12</v>
      </c>
      <c r="AD448" s="34">
        <v>57.700001</v>
      </c>
      <c r="AE448" s="34">
        <v>28.215937</v>
      </c>
      <c r="AF448" s="34">
        <v>4</v>
      </c>
      <c r="AG448" s="34">
        <v>117.599998</v>
      </c>
      <c r="AH448" s="34">
        <v>41.234687999999998</v>
      </c>
      <c r="AI448" s="34">
        <v>80.531234999999995</v>
      </c>
      <c r="AJ448" s="34">
        <v>10.131186</v>
      </c>
      <c r="AK448" s="34">
        <v>27.860001</v>
      </c>
      <c r="AL448" s="34">
        <v>0.99</v>
      </c>
      <c r="AM448" s="34">
        <v>30.624141999999999</v>
      </c>
      <c r="AN448" s="34">
        <v>8.5</v>
      </c>
      <c r="AO448" s="34">
        <v>57.48</v>
      </c>
      <c r="AP448" s="34">
        <v>5.25</v>
      </c>
      <c r="AQ448" s="34">
        <v>13.53</v>
      </c>
      <c r="AR448" s="34">
        <v>4.25</v>
      </c>
      <c r="AS448" s="34">
        <v>50.068950999999998</v>
      </c>
      <c r="AT448" s="34">
        <v>13.298520999999999</v>
      </c>
      <c r="AU448" s="34">
        <v>20.440000999999999</v>
      </c>
      <c r="AV448" s="34">
        <v>15.060796</v>
      </c>
      <c r="AW448" s="34">
        <v>25.290588</v>
      </c>
      <c r="AX448" s="34">
        <v>18.48</v>
      </c>
      <c r="AY448" s="34">
        <v>5.01</v>
      </c>
      <c r="AZ448" s="34">
        <v>64.010002</v>
      </c>
      <c r="BA448" s="34">
        <v>41.419998</v>
      </c>
      <c r="BB448" s="34">
        <v>25.632092</v>
      </c>
      <c r="BC448" s="34">
        <v>25.829750000000001</v>
      </c>
      <c r="BD448" s="34"/>
      <c r="BE448" s="38"/>
      <c r="BF448" s="41">
        <f t="shared" si="329"/>
        <v>-2.6929411878631293E-2</v>
      </c>
      <c r="BG448" s="41">
        <f t="shared" si="330"/>
        <v>8.7603945179820281E-4</v>
      </c>
      <c r="BH448" s="41"/>
      <c r="BI448" s="41">
        <f t="shared" si="331"/>
        <v>4.6047663867483388E-3</v>
      </c>
      <c r="BJ448" s="41">
        <f t="shared" si="332"/>
        <v>9.1567193525490434E-2</v>
      </c>
      <c r="BK448" s="41">
        <f t="shared" si="333"/>
        <v>-1.3510901814772222E-2</v>
      </c>
      <c r="BL448" s="41">
        <f t="shared" si="334"/>
        <v>1.6977394483200798E-3</v>
      </c>
      <c r="BM448" s="41">
        <f t="shared" si="335"/>
        <v>-1.8372388804792101E-2</v>
      </c>
      <c r="BN448" s="41">
        <f t="shared" si="336"/>
        <v>-8.2987962394748104E-3</v>
      </c>
      <c r="BO448" s="41">
        <f t="shared" si="337"/>
        <v>3.9220713153281329E-2</v>
      </c>
      <c r="BP448" s="41">
        <f t="shared" si="338"/>
        <v>1.0853339375205034E-2</v>
      </c>
      <c r="BQ448" s="41">
        <f t="shared" si="339"/>
        <v>6.6497409128157938E-3</v>
      </c>
      <c r="BR448" s="41">
        <f t="shared" si="340"/>
        <v>-9.3676032783270317E-4</v>
      </c>
      <c r="BS448" s="41">
        <f t="shared" si="341"/>
        <v>7.7994824348238895E-3</v>
      </c>
      <c r="BT448" s="41">
        <f t="shared" si="342"/>
        <v>1.2647928268599789E-2</v>
      </c>
      <c r="BU448" s="41">
        <f t="shared" si="343"/>
        <v>-5.6782014098984417E-2</v>
      </c>
      <c r="BV448" s="41">
        <f t="shared" si="344"/>
        <v>5.2240991572439478E-2</v>
      </c>
      <c r="BW448" s="41">
        <f t="shared" si="345"/>
        <v>7.5841983881568182E-4</v>
      </c>
      <c r="BX448" s="41"/>
      <c r="BY448" s="41"/>
      <c r="BZ448" s="41">
        <f t="shared" si="346"/>
        <v>-6.1434247379383709E-2</v>
      </c>
      <c r="CA448" s="41">
        <f t="shared" si="347"/>
        <v>-1.3485909534899673E-3</v>
      </c>
      <c r="CB448" s="41">
        <f t="shared" si="348"/>
        <v>-6.2140456473903146E-3</v>
      </c>
      <c r="CC448" s="41">
        <f t="shared" si="349"/>
        <v>-7.8982019967618455E-3</v>
      </c>
      <c r="CD448" s="41">
        <f t="shared" si="350"/>
        <v>5.512168229151535E-3</v>
      </c>
      <c r="CE448" s="41">
        <f t="shared" si="351"/>
        <v>-4.7446246687067291E-4</v>
      </c>
      <c r="CF448" s="41">
        <f t="shared" si="352"/>
        <v>7.3536623922882726E-3</v>
      </c>
      <c r="CG448" s="41">
        <f t="shared" si="380"/>
        <v>-4.1499730906752852E-2</v>
      </c>
      <c r="CH448" s="41">
        <f t="shared" si="353"/>
        <v>1.3961814563406663E-2</v>
      </c>
      <c r="CI448" s="41">
        <f t="shared" si="354"/>
        <v>6.6690229875289257E-4</v>
      </c>
      <c r="CJ448" s="41">
        <f t="shared" si="355"/>
        <v>1.2578782206859965E-2</v>
      </c>
      <c r="CK448" s="41">
        <f t="shared" si="356"/>
        <v>3.3285960626663953E-2</v>
      </c>
      <c r="CL448" s="41">
        <f t="shared" si="357"/>
        <v>5.1702387374496688E-3</v>
      </c>
      <c r="CM448" s="41">
        <f t="shared" si="358"/>
        <v>9.0498778524487344E-3</v>
      </c>
      <c r="CN448" s="41">
        <f t="shared" si="379"/>
        <v>-4.3917478405706674E-3</v>
      </c>
      <c r="CO448" s="41">
        <f t="shared" si="359"/>
        <v>-6.796592072667325E-3</v>
      </c>
      <c r="CP448" s="41">
        <f t="shared" si="360"/>
        <v>-1.0050335853501451E-2</v>
      </c>
      <c r="CQ448" s="41">
        <f t="shared" si="361"/>
        <v>1.8069719658721079E-3</v>
      </c>
      <c r="CR448" s="41">
        <f t="shared" si="362"/>
        <v>-1.1696039763191187E-2</v>
      </c>
      <c r="CS448" s="41">
        <f t="shared" si="363"/>
        <v>-1.7382587074877781E-3</v>
      </c>
      <c r="CT448" s="41">
        <f t="shared" si="364"/>
        <v>-1.324522675002068E-2</v>
      </c>
      <c r="CU448" s="41">
        <f t="shared" si="365"/>
        <v>-2.337579045065083E-2</v>
      </c>
      <c r="CV448" s="41">
        <f t="shared" si="366"/>
        <v>-1.8648559078072977E-2</v>
      </c>
      <c r="CW448" s="41">
        <f t="shared" si="367"/>
        <v>-1.2789139462844946E-2</v>
      </c>
      <c r="CX448" s="41">
        <f t="shared" si="368"/>
        <v>1.0772085308834363E-2</v>
      </c>
      <c r="CY448" s="41">
        <f t="shared" si="369"/>
        <v>-2.2255344711583767E-2</v>
      </c>
      <c r="CZ448" s="41">
        <f t="shared" si="370"/>
        <v>-6.2088991832518771E-4</v>
      </c>
      <c r="DA448" s="41">
        <f t="shared" si="371"/>
        <v>-1.0471232730986681E-2</v>
      </c>
      <c r="DB448" s="41">
        <f t="shared" si="372"/>
        <v>1.3072081567352921E-2</v>
      </c>
      <c r="DC448" s="41">
        <f t="shared" si="373"/>
        <v>-4.1061486797773925E-2</v>
      </c>
      <c r="DD448" s="41">
        <f t="shared" si="374"/>
        <v>1.7652199744396808E-2</v>
      </c>
      <c r="DE448" s="41">
        <f t="shared" si="375"/>
        <v>2.3697139455205494E-2</v>
      </c>
      <c r="DF448" s="41">
        <f t="shared" si="376"/>
        <v>-1.3097135073471593E-2</v>
      </c>
      <c r="DG448" s="41">
        <f t="shared" si="377"/>
        <v>1.0171396140352167E-2</v>
      </c>
      <c r="DH448" s="41"/>
    </row>
    <row r="449" spans="1:112">
      <c r="A449" s="43">
        <v>42500</v>
      </c>
      <c r="B449" s="34">
        <v>4.32</v>
      </c>
      <c r="C449" s="34">
        <v>7.7792659999999998</v>
      </c>
      <c r="D449" s="34"/>
      <c r="E449" s="34">
        <v>6.22</v>
      </c>
      <c r="F449" s="34">
        <v>180</v>
      </c>
      <c r="G449" s="34">
        <v>20.733841000000002</v>
      </c>
      <c r="H449" s="34">
        <v>11.946126</v>
      </c>
      <c r="I449" s="34">
        <v>15.63</v>
      </c>
      <c r="J449" s="34">
        <v>254.52435299999999</v>
      </c>
      <c r="K449" s="34">
        <v>0.73499999999999999</v>
      </c>
      <c r="L449" s="34">
        <v>97.419998000000007</v>
      </c>
      <c r="M449" s="34">
        <v>25.6</v>
      </c>
      <c r="N449" s="34">
        <v>40.29327</v>
      </c>
      <c r="O449" s="34">
        <v>8.86</v>
      </c>
      <c r="P449" s="34">
        <v>36.490001999999997</v>
      </c>
      <c r="Q449" s="34">
        <v>11.67</v>
      </c>
      <c r="R449" s="34">
        <v>51.98</v>
      </c>
      <c r="S449" s="34">
        <v>61.659892999999997</v>
      </c>
      <c r="T449" s="34"/>
      <c r="U449" s="34"/>
      <c r="V449" s="34">
        <v>3.336198</v>
      </c>
      <c r="W449" s="34">
        <v>37.139999000000003</v>
      </c>
      <c r="X449" s="34">
        <v>33.700001</v>
      </c>
      <c r="Y449" s="34">
        <v>11.144996000000001</v>
      </c>
      <c r="Z449" s="34">
        <v>31.261327999999999</v>
      </c>
      <c r="AA449" s="34">
        <v>78.132835</v>
      </c>
      <c r="AB449" s="34">
        <v>39.856171000000003</v>
      </c>
      <c r="AC449" s="34">
        <v>10.94</v>
      </c>
      <c r="AD449" s="34">
        <v>57.959999000000003</v>
      </c>
      <c r="AE449" s="34">
        <v>28.215937</v>
      </c>
      <c r="AF449" s="34">
        <v>3.75</v>
      </c>
      <c r="AG449" s="34">
        <v>113.050003</v>
      </c>
      <c r="AH449" s="34">
        <v>40.744675000000001</v>
      </c>
      <c r="AI449" s="34">
        <v>80.001801</v>
      </c>
      <c r="AJ449" s="34">
        <v>10.125614000000001</v>
      </c>
      <c r="AK449" s="34">
        <v>28.02</v>
      </c>
      <c r="AL449" s="34">
        <v>0.98</v>
      </c>
      <c r="AM449" s="34">
        <v>30.20767</v>
      </c>
      <c r="AN449" s="34">
        <v>8.8000000000000007</v>
      </c>
      <c r="AO449" s="34">
        <v>55.860000999999997</v>
      </c>
      <c r="AP449" s="34">
        <v>5.12</v>
      </c>
      <c r="AQ449" s="34">
        <v>13.5</v>
      </c>
      <c r="AR449" s="34">
        <v>4.18</v>
      </c>
      <c r="AS449" s="34">
        <v>49.523646999999997</v>
      </c>
      <c r="AT449" s="34">
        <v>13.222529</v>
      </c>
      <c r="AU449" s="34">
        <v>20.23</v>
      </c>
      <c r="AV449" s="34">
        <v>14.826931999999999</v>
      </c>
      <c r="AW449" s="34">
        <v>24.801089999999999</v>
      </c>
      <c r="AX449" s="34">
        <v>18.27</v>
      </c>
      <c r="AY449" s="34">
        <v>5.0599999999999996</v>
      </c>
      <c r="AZ449" s="34">
        <v>67.230002999999996</v>
      </c>
      <c r="BA449" s="34">
        <v>40.509998000000003</v>
      </c>
      <c r="BB449" s="34">
        <v>26.099212999999999</v>
      </c>
      <c r="BC449" s="34">
        <v>25.752307999999999</v>
      </c>
      <c r="BD449" s="34"/>
      <c r="BE449" s="38"/>
      <c r="BF449" s="41">
        <f t="shared" si="329"/>
        <v>6.9489026297427245E-2</v>
      </c>
      <c r="BG449" s="41">
        <f t="shared" si="330"/>
        <v>8.7527267835199813E-4</v>
      </c>
      <c r="BH449" s="41"/>
      <c r="BI449" s="41">
        <f t="shared" si="331"/>
        <v>-4.8637036537251752E-2</v>
      </c>
      <c r="BJ449" s="41">
        <f t="shared" si="332"/>
        <v>0.11778303565638346</v>
      </c>
      <c r="BK449" s="41">
        <f t="shared" si="333"/>
        <v>-2.1735087356335333E-2</v>
      </c>
      <c r="BL449" s="41">
        <f t="shared" si="334"/>
        <v>1.8488010931771985E-2</v>
      </c>
      <c r="BM449" s="41">
        <f t="shared" si="335"/>
        <v>-6.395906837797636E-4</v>
      </c>
      <c r="BN449" s="41">
        <f t="shared" si="336"/>
        <v>1.2422508211865801E-2</v>
      </c>
      <c r="BO449" s="41">
        <f t="shared" si="337"/>
        <v>-5.9423420470800764E-2</v>
      </c>
      <c r="BP449" s="41">
        <f t="shared" si="338"/>
        <v>1.5409218093687912E-3</v>
      </c>
      <c r="BQ449" s="41">
        <f t="shared" si="339"/>
        <v>-1.9512201312616936E-3</v>
      </c>
      <c r="BR449" s="41">
        <f t="shared" si="340"/>
        <v>1.6384387204730149E-3</v>
      </c>
      <c r="BS449" s="41">
        <f t="shared" si="341"/>
        <v>-1.678830700325705E-2</v>
      </c>
      <c r="BT449" s="41">
        <f t="shared" si="342"/>
        <v>-3.0098805046187616E-3</v>
      </c>
      <c r="BU449" s="41">
        <f t="shared" si="343"/>
        <v>-1.1925183910806348E-2</v>
      </c>
      <c r="BV449" s="41">
        <f t="shared" si="344"/>
        <v>5.981725621431901E-3</v>
      </c>
      <c r="BW449" s="41">
        <f t="shared" si="345"/>
        <v>-1.3126114895111502E-2</v>
      </c>
      <c r="BX449" s="41"/>
      <c r="BY449" s="41"/>
      <c r="BZ449" s="41">
        <f t="shared" si="346"/>
        <v>-2.2285066258587401E-2</v>
      </c>
      <c r="CA449" s="41">
        <f t="shared" si="347"/>
        <v>2.4262042478691388E-3</v>
      </c>
      <c r="CB449" s="41">
        <f t="shared" si="348"/>
        <v>2.9683929584338004E-4</v>
      </c>
      <c r="CC449" s="41">
        <f t="shared" si="349"/>
        <v>2.6396414491452317E-3</v>
      </c>
      <c r="CD449" s="41">
        <f t="shared" si="350"/>
        <v>-2.7064392134798203E-2</v>
      </c>
      <c r="CE449" s="41">
        <f t="shared" si="351"/>
        <v>5.3783539141223184E-3</v>
      </c>
      <c r="CF449" s="41">
        <f t="shared" si="352"/>
        <v>-1.5482133535610808E-2</v>
      </c>
      <c r="CG449" s="41">
        <f t="shared" si="380"/>
        <v>-2.8288562004776022E-3</v>
      </c>
      <c r="CH449" s="41">
        <f t="shared" si="353"/>
        <v>4.4959093541271731E-3</v>
      </c>
      <c r="CI449" s="41">
        <f t="shared" si="354"/>
        <v>0</v>
      </c>
      <c r="CJ449" s="41">
        <f t="shared" si="355"/>
        <v>-6.4538521137571178E-2</v>
      </c>
      <c r="CK449" s="41">
        <f t="shared" si="356"/>
        <v>-3.945879319681455E-2</v>
      </c>
      <c r="CL449" s="41">
        <f t="shared" si="357"/>
        <v>-1.1954687567371749E-2</v>
      </c>
      <c r="CM449" s="41">
        <f t="shared" si="358"/>
        <v>-6.5959746690454077E-3</v>
      </c>
      <c r="CN449" s="41">
        <f t="shared" si="379"/>
        <v>-1.7622277930416461E-3</v>
      </c>
      <c r="CO449" s="41">
        <f t="shared" si="359"/>
        <v>5.7265366634474887E-3</v>
      </c>
      <c r="CP449" s="41">
        <f t="shared" si="360"/>
        <v>-1.0152371464017962E-2</v>
      </c>
      <c r="CQ449" s="41">
        <f t="shared" si="361"/>
        <v>-1.3692786500950365E-2</v>
      </c>
      <c r="CR449" s="41">
        <f t="shared" si="362"/>
        <v>3.4685557987890109E-2</v>
      </c>
      <c r="CS449" s="41">
        <f t="shared" si="363"/>
        <v>-2.8588482791896078E-2</v>
      </c>
      <c r="CT449" s="41">
        <f t="shared" si="364"/>
        <v>-2.5073637552115963E-2</v>
      </c>
      <c r="CU449" s="41">
        <f t="shared" si="365"/>
        <v>-2.2197567383128881E-3</v>
      </c>
      <c r="CV449" s="41">
        <f t="shared" si="366"/>
        <v>-1.6607736399660636E-2</v>
      </c>
      <c r="CW449" s="41">
        <f t="shared" si="367"/>
        <v>-1.0950802777480576E-2</v>
      </c>
      <c r="CX449" s="41">
        <f t="shared" si="368"/>
        <v>-5.7307088498489631E-3</v>
      </c>
      <c r="CY449" s="41">
        <f t="shared" si="369"/>
        <v>-1.0327163079527408E-2</v>
      </c>
      <c r="CZ449" s="41">
        <f t="shared" si="370"/>
        <v>-1.5649819423097587E-2</v>
      </c>
      <c r="DA449" s="41">
        <f t="shared" si="371"/>
        <v>-1.9544706890153932E-2</v>
      </c>
      <c r="DB449" s="41">
        <f t="shared" si="372"/>
        <v>-1.1428695823622857E-2</v>
      </c>
      <c r="DC449" s="41">
        <f t="shared" si="373"/>
        <v>9.9305682026007876E-3</v>
      </c>
      <c r="DD449" s="41">
        <f t="shared" si="374"/>
        <v>4.9080268704850924E-2</v>
      </c>
      <c r="DE449" s="41">
        <f t="shared" si="375"/>
        <v>-2.2214999837512489E-2</v>
      </c>
      <c r="DF449" s="41">
        <f t="shared" si="376"/>
        <v>1.8060000474396008E-2</v>
      </c>
      <c r="DG449" s="41">
        <f t="shared" si="377"/>
        <v>-3.0026742316131652E-3</v>
      </c>
      <c r="DH449" s="41"/>
    </row>
    <row r="450" spans="1:112">
      <c r="A450" s="43">
        <v>42501</v>
      </c>
      <c r="B450" s="34">
        <v>4.1399999999999997</v>
      </c>
      <c r="C450" s="34">
        <v>7.8745510000000003</v>
      </c>
      <c r="D450" s="34"/>
      <c r="E450" s="34">
        <v>6.04</v>
      </c>
      <c r="F450" s="34">
        <v>178</v>
      </c>
      <c r="G450" s="34">
        <v>21.012775000000001</v>
      </c>
      <c r="H450" s="34">
        <v>11.995858999999999</v>
      </c>
      <c r="I450" s="34">
        <v>16.059999000000001</v>
      </c>
      <c r="J450" s="34">
        <v>254.52435299999999</v>
      </c>
      <c r="K450" s="34">
        <v>0.82</v>
      </c>
      <c r="L450" s="34">
        <v>94.010002</v>
      </c>
      <c r="M450" s="34">
        <v>25.75</v>
      </c>
      <c r="N450" s="34">
        <v>40.057639999999999</v>
      </c>
      <c r="O450" s="34">
        <v>8.91</v>
      </c>
      <c r="P450" s="34">
        <v>36.779998999999997</v>
      </c>
      <c r="Q450" s="34">
        <v>11.72</v>
      </c>
      <c r="R450" s="34">
        <v>51.110000999999997</v>
      </c>
      <c r="S450" s="34">
        <v>61.290443000000003</v>
      </c>
      <c r="T450" s="34"/>
      <c r="U450" s="34"/>
      <c r="V450" s="34">
        <v>3.4959600000000002</v>
      </c>
      <c r="W450" s="34">
        <v>37.130001</v>
      </c>
      <c r="X450" s="34">
        <v>33.919998</v>
      </c>
      <c r="Y450" s="34">
        <v>10.860986</v>
      </c>
      <c r="Z450" s="34">
        <v>30.874549999999999</v>
      </c>
      <c r="AA450" s="34">
        <v>78.813880999999995</v>
      </c>
      <c r="AB450" s="34">
        <v>39.904010999999997</v>
      </c>
      <c r="AC450" s="34">
        <v>11.11</v>
      </c>
      <c r="AD450" s="34">
        <v>57.790000999999997</v>
      </c>
      <c r="AE450" s="34">
        <v>27.970086999999999</v>
      </c>
      <c r="AF450" s="34">
        <v>3.74</v>
      </c>
      <c r="AG450" s="34">
        <v>111.300003</v>
      </c>
      <c r="AH450" s="34">
        <v>41.798659999999998</v>
      </c>
      <c r="AI450" s="34">
        <v>78.158637999999996</v>
      </c>
      <c r="AJ450" s="34">
        <v>10.125614000000001</v>
      </c>
      <c r="AK450" s="34">
        <v>27.870000999999998</v>
      </c>
      <c r="AL450" s="34">
        <v>0.95699999999999996</v>
      </c>
      <c r="AM450" s="34">
        <v>29.643122000000002</v>
      </c>
      <c r="AN450" s="34">
        <v>8.8000000000000007</v>
      </c>
      <c r="AO450" s="34">
        <v>56.650002000000001</v>
      </c>
      <c r="AP450" s="34">
        <v>5</v>
      </c>
      <c r="AQ450" s="34">
        <v>13.75</v>
      </c>
      <c r="AR450" s="34">
        <v>4.41</v>
      </c>
      <c r="AS450" s="34">
        <v>48.879192000000003</v>
      </c>
      <c r="AT450" s="34">
        <v>13.279522</v>
      </c>
      <c r="AU450" s="34">
        <v>19.670000000000002</v>
      </c>
      <c r="AV450" s="34">
        <v>14.583714000000001</v>
      </c>
      <c r="AW450" s="34">
        <v>25.393639</v>
      </c>
      <c r="AX450" s="34">
        <v>18.450001</v>
      </c>
      <c r="AY450" s="34">
        <v>5.22</v>
      </c>
      <c r="AZ450" s="34">
        <v>67.610000999999997</v>
      </c>
      <c r="BA450" s="34">
        <v>39.090000000000003</v>
      </c>
      <c r="BB450" s="34">
        <v>26.536518000000001</v>
      </c>
      <c r="BC450" s="34">
        <v>25.849115000000001</v>
      </c>
      <c r="BD450" s="34"/>
      <c r="BE450" s="38"/>
      <c r="BF450" s="41">
        <f t="shared" si="329"/>
        <v>-4.2559614418796125E-2</v>
      </c>
      <c r="BG450" s="41">
        <f t="shared" si="330"/>
        <v>1.2174177946641456E-2</v>
      </c>
      <c r="BH450" s="41"/>
      <c r="BI450" s="41">
        <f t="shared" si="331"/>
        <v>-2.9365894804364426E-2</v>
      </c>
      <c r="BJ450" s="41">
        <f t="shared" si="332"/>
        <v>-1.1173300598125189E-2</v>
      </c>
      <c r="BK450" s="41">
        <f t="shared" si="333"/>
        <v>1.3363389789236822E-2</v>
      </c>
      <c r="BL450" s="41">
        <f t="shared" si="334"/>
        <v>4.1544651816359749E-3</v>
      </c>
      <c r="BM450" s="41">
        <f t="shared" si="335"/>
        <v>2.7139501818727894E-2</v>
      </c>
      <c r="BN450" s="41">
        <f t="shared" si="336"/>
        <v>0</v>
      </c>
      <c r="BO450" s="41">
        <f t="shared" si="337"/>
        <v>0.10943384104546204</v>
      </c>
      <c r="BP450" s="41">
        <f t="shared" si="338"/>
        <v>-3.5630326983939295E-2</v>
      </c>
      <c r="BQ450" s="41">
        <f t="shared" si="339"/>
        <v>5.8422756242283609E-3</v>
      </c>
      <c r="BR450" s="41">
        <f t="shared" si="340"/>
        <v>-5.8650406186260629E-3</v>
      </c>
      <c r="BS450" s="41">
        <f t="shared" si="341"/>
        <v>5.6274768657283893E-3</v>
      </c>
      <c r="BT450" s="41">
        <f t="shared" si="342"/>
        <v>7.9158867295935909E-3</v>
      </c>
      <c r="BU450" s="41">
        <f t="shared" si="343"/>
        <v>4.2753378504019456E-3</v>
      </c>
      <c r="BV450" s="41">
        <f t="shared" si="344"/>
        <v>-1.6878836867513503E-2</v>
      </c>
      <c r="BW450" s="41">
        <f t="shared" si="345"/>
        <v>-6.0097617294633133E-3</v>
      </c>
      <c r="BX450" s="41"/>
      <c r="BY450" s="41"/>
      <c r="BZ450" s="41">
        <f t="shared" si="346"/>
        <v>4.6776180827040707E-2</v>
      </c>
      <c r="CA450" s="41">
        <f t="shared" si="347"/>
        <v>-2.6923387802338606E-4</v>
      </c>
      <c r="CB450" s="41">
        <f t="shared" si="348"/>
        <v>6.5068849295302541E-3</v>
      </c>
      <c r="CC450" s="41">
        <f t="shared" si="349"/>
        <v>-2.5813505651105267E-2</v>
      </c>
      <c r="CD450" s="41">
        <f t="shared" si="350"/>
        <v>-1.2449586553467906E-2</v>
      </c>
      <c r="CE450" s="41">
        <f t="shared" si="351"/>
        <v>8.6787451446691047E-3</v>
      </c>
      <c r="CF450" s="41">
        <f t="shared" si="352"/>
        <v>1.199596202950727E-3</v>
      </c>
      <c r="CG450" s="41">
        <f t="shared" si="380"/>
        <v>1.8867930125766356E-3</v>
      </c>
      <c r="CH450" s="41">
        <f t="shared" si="353"/>
        <v>-2.9373325654851448E-3</v>
      </c>
      <c r="CI450" s="41">
        <f t="shared" si="354"/>
        <v>-8.7513424709878811E-3</v>
      </c>
      <c r="CJ450" s="41">
        <f t="shared" si="355"/>
        <v>-2.6702285558788097E-3</v>
      </c>
      <c r="CK450" s="41">
        <f t="shared" si="356"/>
        <v>-1.5600940025232433E-2</v>
      </c>
      <c r="CL450" s="41">
        <f t="shared" si="357"/>
        <v>2.5539125299048403E-2</v>
      </c>
      <c r="CM450" s="41">
        <f t="shared" si="358"/>
        <v>-2.3308565131027359E-2</v>
      </c>
      <c r="CN450" s="41">
        <f t="shared" si="379"/>
        <v>1.314088054931634E-2</v>
      </c>
      <c r="CO450" s="41">
        <f t="shared" si="359"/>
        <v>-5.3676635341293154E-3</v>
      </c>
      <c r="CP450" s="41">
        <f t="shared" si="360"/>
        <v>-2.37491802116634E-2</v>
      </c>
      <c r="CQ450" s="41">
        <f t="shared" si="361"/>
        <v>-1.886574012966306E-2</v>
      </c>
      <c r="CR450" s="41">
        <f t="shared" si="362"/>
        <v>0</v>
      </c>
      <c r="CS450" s="41">
        <f t="shared" si="363"/>
        <v>1.4043444359587922E-2</v>
      </c>
      <c r="CT450" s="41">
        <f t="shared" si="364"/>
        <v>-2.3716526617316044E-2</v>
      </c>
      <c r="CU450" s="41">
        <f t="shared" si="365"/>
        <v>1.8349138668196617E-2</v>
      </c>
      <c r="CV450" s="41">
        <f t="shared" si="366"/>
        <v>5.3563442922089685E-2</v>
      </c>
      <c r="CW450" s="41">
        <f t="shared" si="367"/>
        <v>-1.3098488227360141E-2</v>
      </c>
      <c r="CX450" s="41">
        <f t="shared" si="368"/>
        <v>4.3010322377579797E-3</v>
      </c>
      <c r="CY450" s="41">
        <f t="shared" si="369"/>
        <v>-2.8072018778686376E-2</v>
      </c>
      <c r="CZ450" s="41">
        <f t="shared" si="370"/>
        <v>-1.6539830145561613E-2</v>
      </c>
      <c r="DA450" s="41">
        <f t="shared" si="371"/>
        <v>2.361110577203104E-2</v>
      </c>
      <c r="DB450" s="41">
        <f t="shared" si="372"/>
        <v>9.804054297161446E-3</v>
      </c>
      <c r="DC450" s="41">
        <f t="shared" si="373"/>
        <v>3.1130918595173213E-2</v>
      </c>
      <c r="DD450" s="41">
        <f t="shared" si="374"/>
        <v>5.6362947894173197E-3</v>
      </c>
      <c r="DE450" s="41">
        <f t="shared" si="375"/>
        <v>-3.5682128039208755E-2</v>
      </c>
      <c r="DF450" s="41">
        <f t="shared" si="376"/>
        <v>1.6616661488092717E-2</v>
      </c>
      <c r="DG450" s="41">
        <f t="shared" si="377"/>
        <v>3.7521102305024933E-3</v>
      </c>
      <c r="DH450" s="41"/>
    </row>
    <row r="451" spans="1:112">
      <c r="A451" s="43">
        <v>42502</v>
      </c>
      <c r="B451" s="34">
        <v>3.88</v>
      </c>
      <c r="C451" s="34">
        <v>7.9494170000000004</v>
      </c>
      <c r="D451" s="34"/>
      <c r="E451" s="34">
        <v>5.94</v>
      </c>
      <c r="F451" s="34">
        <v>4.4000000000000004</v>
      </c>
      <c r="G451" s="34">
        <v>20.98488</v>
      </c>
      <c r="H451" s="34">
        <v>11.607932999999999</v>
      </c>
      <c r="I451" s="34">
        <v>15.53</v>
      </c>
      <c r="J451" s="34">
        <v>254.52435299999999</v>
      </c>
      <c r="K451" s="34">
        <v>0.75</v>
      </c>
      <c r="L451" s="34">
        <v>96.849997999999999</v>
      </c>
      <c r="M451" s="34">
        <v>24.67</v>
      </c>
      <c r="N451" s="34">
        <v>40.217872999999997</v>
      </c>
      <c r="O451" s="34">
        <v>8.8699999999999992</v>
      </c>
      <c r="P451" s="34">
        <v>36.209999000000003</v>
      </c>
      <c r="Q451" s="34">
        <v>11.56</v>
      </c>
      <c r="R451" s="34">
        <v>50.849997999999999</v>
      </c>
      <c r="S451" s="34">
        <v>60.257896000000002</v>
      </c>
      <c r="T451" s="34"/>
      <c r="U451" s="34"/>
      <c r="V451" s="34">
        <v>3.552346</v>
      </c>
      <c r="W451" s="34">
        <v>37</v>
      </c>
      <c r="X451" s="34">
        <v>33.360000999999997</v>
      </c>
      <c r="Y451" s="34">
        <v>11.125412000000001</v>
      </c>
      <c r="Z451" s="34">
        <v>29.899214000000001</v>
      </c>
      <c r="AA451" s="34">
        <v>78.432181999999997</v>
      </c>
      <c r="AB451" s="34">
        <v>39.263022999999997</v>
      </c>
      <c r="AC451" s="34">
        <v>10.69</v>
      </c>
      <c r="AD451" s="34">
        <v>56.950001</v>
      </c>
      <c r="AE451" s="34">
        <v>28.007908</v>
      </c>
      <c r="AF451" s="34">
        <v>3.76</v>
      </c>
      <c r="AG451" s="34">
        <v>113.050003</v>
      </c>
      <c r="AH451" s="34">
        <v>40.199199999999998</v>
      </c>
      <c r="AI451" s="34">
        <v>77.119399999999999</v>
      </c>
      <c r="AJ451" s="34">
        <v>9.7837270000000007</v>
      </c>
      <c r="AK451" s="34">
        <v>26.98</v>
      </c>
      <c r="AL451" s="34">
        <v>0.96</v>
      </c>
      <c r="AM451" s="34">
        <v>29.559832</v>
      </c>
      <c r="AN451" s="34">
        <v>8.8000000000000007</v>
      </c>
      <c r="AO451" s="34">
        <v>55.720001000000003</v>
      </c>
      <c r="AP451" s="34">
        <v>5.35</v>
      </c>
      <c r="AQ451" s="34">
        <v>13.55</v>
      </c>
      <c r="AR451" s="34">
        <v>4.3</v>
      </c>
      <c r="AS451" s="34">
        <v>48.928764000000001</v>
      </c>
      <c r="AT451" s="34">
        <v>13.118041</v>
      </c>
      <c r="AU451" s="34">
        <v>18.959999</v>
      </c>
      <c r="AV451" s="34">
        <v>14.920477</v>
      </c>
      <c r="AW451" s="34">
        <v>24.955666999999998</v>
      </c>
      <c r="AX451" s="34">
        <v>18.440000999999999</v>
      </c>
      <c r="AY451" s="34">
        <v>5.13</v>
      </c>
      <c r="AZ451" s="34">
        <v>65.860000999999997</v>
      </c>
      <c r="BA451" s="34">
        <v>38.790000999999997</v>
      </c>
      <c r="BB451" s="34">
        <v>26.625969000000001</v>
      </c>
      <c r="BC451" s="34">
        <v>25.645807000000001</v>
      </c>
      <c r="BD451" s="34"/>
      <c r="BE451" s="38"/>
      <c r="BF451" s="41">
        <f t="shared" si="329"/>
        <v>-6.4860634202040884E-2</v>
      </c>
      <c r="BG451" s="41">
        <f t="shared" si="330"/>
        <v>9.4624254306727197E-3</v>
      </c>
      <c r="BH451" s="41"/>
      <c r="BI451" s="41">
        <f t="shared" si="331"/>
        <v>-1.6694878572169992E-2</v>
      </c>
      <c r="BJ451" s="41">
        <f t="shared" si="332"/>
        <v>-3.7001790093678695</v>
      </c>
      <c r="BK451" s="41">
        <f t="shared" si="333"/>
        <v>-1.3284076981020692E-3</v>
      </c>
      <c r="BL451" s="41">
        <f t="shared" si="334"/>
        <v>-3.2872763215943915E-2</v>
      </c>
      <c r="BM451" s="41">
        <f t="shared" si="335"/>
        <v>-3.3558009091517446E-2</v>
      </c>
      <c r="BN451" s="41">
        <f t="shared" si="336"/>
        <v>0</v>
      </c>
      <c r="BO451" s="41">
        <f t="shared" si="337"/>
        <v>-8.9231133727942641E-2</v>
      </c>
      <c r="BP451" s="41">
        <f t="shared" si="338"/>
        <v>2.9762188337722349E-2</v>
      </c>
      <c r="BQ451" s="41">
        <f t="shared" si="339"/>
        <v>-4.2846696568479718E-2</v>
      </c>
      <c r="BR451" s="41">
        <f t="shared" si="340"/>
        <v>3.9920819390829127E-3</v>
      </c>
      <c r="BS451" s="41">
        <f t="shared" si="341"/>
        <v>-4.49944516122991E-3</v>
      </c>
      <c r="BT451" s="41">
        <f t="shared" si="342"/>
        <v>-1.5618895826615962E-2</v>
      </c>
      <c r="BU451" s="41">
        <f t="shared" si="343"/>
        <v>-1.3745920904635126E-2</v>
      </c>
      <c r="BV451" s="41">
        <f t="shared" si="344"/>
        <v>-5.1001091826293182E-3</v>
      </c>
      <c r="BW451" s="41">
        <f t="shared" si="345"/>
        <v>-1.6990307678442139E-2</v>
      </c>
      <c r="BX451" s="41"/>
      <c r="BY451" s="41"/>
      <c r="BZ451" s="41">
        <f t="shared" si="346"/>
        <v>1.600021421556071E-2</v>
      </c>
      <c r="CA451" s="41">
        <f t="shared" si="347"/>
        <v>-3.507382477163536E-3</v>
      </c>
      <c r="CB451" s="41">
        <f t="shared" si="348"/>
        <v>-1.6647144494871723E-2</v>
      </c>
      <c r="CC451" s="41">
        <f t="shared" si="349"/>
        <v>2.4054758793114431E-2</v>
      </c>
      <c r="CD451" s="41">
        <f t="shared" si="350"/>
        <v>-3.2100027517443945E-2</v>
      </c>
      <c r="CE451" s="41">
        <f t="shared" si="351"/>
        <v>-4.8548083482836011E-3</v>
      </c>
      <c r="CF451" s="41">
        <f t="shared" si="352"/>
        <v>-1.619365978459375E-2</v>
      </c>
      <c r="CG451" s="41">
        <f t="shared" si="380"/>
        <v>1.0314203016764265E-2</v>
      </c>
      <c r="CH451" s="41">
        <f t="shared" si="353"/>
        <v>-1.4642060181264734E-2</v>
      </c>
      <c r="CI451" s="41">
        <f t="shared" si="354"/>
        <v>1.3512811866510737E-3</v>
      </c>
      <c r="CJ451" s="41">
        <f t="shared" si="355"/>
        <v>5.3333459753623818E-3</v>
      </c>
      <c r="CK451" s="41">
        <f t="shared" si="356"/>
        <v>1.5600940025232426E-2</v>
      </c>
      <c r="CL451" s="41">
        <f t="shared" si="357"/>
        <v>-3.9017186671147397E-2</v>
      </c>
      <c r="CM451" s="41">
        <f t="shared" si="358"/>
        <v>-1.3385711600414076E-2</v>
      </c>
      <c r="CN451" s="41">
        <f t="shared" si="379"/>
        <v>-9.619714118287867E-3</v>
      </c>
      <c r="CO451" s="41">
        <f t="shared" si="359"/>
        <v>-3.2455026595121832E-2</v>
      </c>
      <c r="CP451" s="41">
        <f t="shared" si="360"/>
        <v>3.1298930089275656E-3</v>
      </c>
      <c r="CQ451" s="41">
        <f t="shared" si="361"/>
        <v>-2.8137128073181012E-3</v>
      </c>
      <c r="CR451" s="41">
        <f t="shared" si="362"/>
        <v>0</v>
      </c>
      <c r="CS451" s="41">
        <f t="shared" si="363"/>
        <v>-1.6552855920033978E-2</v>
      </c>
      <c r="CT451" s="41">
        <f t="shared" si="364"/>
        <v>6.7658648473814656E-2</v>
      </c>
      <c r="CU451" s="41">
        <f t="shared" si="365"/>
        <v>-1.4652276786870375E-2</v>
      </c>
      <c r="CV451" s="41">
        <f t="shared" si="366"/>
        <v>-2.5259666759237989E-2</v>
      </c>
      <c r="CW451" s="41">
        <f t="shared" si="367"/>
        <v>1.0136599571640371E-3</v>
      </c>
      <c r="CX451" s="41">
        <f t="shared" si="368"/>
        <v>-1.2234691081481478E-2</v>
      </c>
      <c r="CY451" s="41">
        <f t="shared" si="369"/>
        <v>-3.676318831670948E-2</v>
      </c>
      <c r="CZ451" s="41">
        <f t="shared" si="370"/>
        <v>2.2829138121969326E-2</v>
      </c>
      <c r="DA451" s="41">
        <f t="shared" si="371"/>
        <v>-1.739777891504481E-2</v>
      </c>
      <c r="DB451" s="41">
        <f t="shared" si="372"/>
        <v>-5.4215232869557278E-4</v>
      </c>
      <c r="DC451" s="41">
        <f t="shared" si="373"/>
        <v>-1.7391742711869107E-2</v>
      </c>
      <c r="DD451" s="41">
        <f t="shared" si="374"/>
        <v>-2.6224623761356654E-2</v>
      </c>
      <c r="DE451" s="41">
        <f t="shared" si="375"/>
        <v>-7.7041725731479297E-3</v>
      </c>
      <c r="DF451" s="41">
        <f t="shared" si="376"/>
        <v>3.3651956281106976E-3</v>
      </c>
      <c r="DG451" s="41">
        <f t="shared" si="377"/>
        <v>-7.8962759230227515E-3</v>
      </c>
      <c r="DH451" s="41"/>
    </row>
    <row r="452" spans="1:112">
      <c r="A452" s="43">
        <v>42503</v>
      </c>
      <c r="B452" s="34">
        <v>3.64</v>
      </c>
      <c r="C452" s="34">
        <v>8.1331790000000002</v>
      </c>
      <c r="D452" s="34"/>
      <c r="E452" s="34">
        <v>5.95</v>
      </c>
      <c r="F452" s="34">
        <v>174</v>
      </c>
      <c r="G452" s="34">
        <v>21.459064000000001</v>
      </c>
      <c r="H452" s="34">
        <v>11.677562</v>
      </c>
      <c r="I452" s="34">
        <v>16.209999</v>
      </c>
      <c r="J452" s="34">
        <v>255.57179300000001</v>
      </c>
      <c r="K452" s="34">
        <v>0.75</v>
      </c>
      <c r="L452" s="34">
        <v>94.25</v>
      </c>
      <c r="M452" s="34">
        <v>24.440000999999999</v>
      </c>
      <c r="N452" s="34">
        <v>40.444083999999997</v>
      </c>
      <c r="O452" s="34">
        <v>8.91</v>
      </c>
      <c r="P452" s="34">
        <v>36.75</v>
      </c>
      <c r="Q452" s="34">
        <v>11.95</v>
      </c>
      <c r="R452" s="34">
        <v>50.450001</v>
      </c>
      <c r="S452" s="34">
        <v>62.465114999999997</v>
      </c>
      <c r="T452" s="34"/>
      <c r="U452" s="34"/>
      <c r="V452" s="34">
        <v>3.6745169999999998</v>
      </c>
      <c r="W452" s="34">
        <v>37.599997999999999</v>
      </c>
      <c r="X452" s="34">
        <v>34</v>
      </c>
      <c r="Y452" s="34">
        <v>11.047060999999999</v>
      </c>
      <c r="Z452" s="34">
        <v>30.487772</v>
      </c>
      <c r="AA452" s="34">
        <v>78.282523999999995</v>
      </c>
      <c r="AB452" s="34">
        <v>39.444794000000002</v>
      </c>
      <c r="AC452" s="34">
        <v>10.59</v>
      </c>
      <c r="AD452" s="34">
        <v>54.59</v>
      </c>
      <c r="AE452" s="34">
        <v>28.102467000000001</v>
      </c>
      <c r="AF452" s="34">
        <v>3.84</v>
      </c>
      <c r="AG452" s="34">
        <v>112</v>
      </c>
      <c r="AH452" s="34">
        <v>41.216197999999999</v>
      </c>
      <c r="AI452" s="34">
        <v>76.913512999999995</v>
      </c>
      <c r="AJ452" s="34">
        <v>10.135833</v>
      </c>
      <c r="AK452" s="34">
        <v>28</v>
      </c>
      <c r="AL452" s="34">
        <v>1.016</v>
      </c>
      <c r="AM452" s="34">
        <v>29.448774</v>
      </c>
      <c r="AN452" s="34">
        <v>8.6999999999999993</v>
      </c>
      <c r="AO452" s="34">
        <v>54.919998</v>
      </c>
      <c r="AP452" s="34">
        <v>5.39</v>
      </c>
      <c r="AQ452" s="34">
        <v>13.58</v>
      </c>
      <c r="AR452" s="34">
        <v>4.4000000000000004</v>
      </c>
      <c r="AS452" s="34">
        <v>50.217674000000002</v>
      </c>
      <c r="AT452" s="34">
        <v>13.108541000000001</v>
      </c>
      <c r="AU452" s="34">
        <v>19.510000000000002</v>
      </c>
      <c r="AV452" s="34">
        <v>14.96725</v>
      </c>
      <c r="AW452" s="34">
        <v>25.144597999999998</v>
      </c>
      <c r="AX452" s="34">
        <v>18.530000999999999</v>
      </c>
      <c r="AY452" s="34">
        <v>5.16</v>
      </c>
      <c r="AZ452" s="34">
        <v>65.540001000000004</v>
      </c>
      <c r="BA452" s="34">
        <v>40.220001000000003</v>
      </c>
      <c r="BB452" s="34">
        <v>26.705476999999998</v>
      </c>
      <c r="BC452" s="34">
        <v>26.265411</v>
      </c>
      <c r="BD452" s="34"/>
      <c r="BE452" s="38"/>
      <c r="BF452" s="41">
        <f t="shared" ref="BF452:BF515" si="381">LN(B452/B451)</f>
        <v>-6.3851471986532668E-2</v>
      </c>
      <c r="BG452" s="41">
        <f t="shared" ref="BG452:BG515" si="382">LN(C452/C451)</f>
        <v>2.2853275397288219E-2</v>
      </c>
      <c r="BH452" s="41"/>
      <c r="BI452" s="41">
        <f t="shared" ref="BI452:BI515" si="383">LN(E452/E451)</f>
        <v>1.68208618298488E-3</v>
      </c>
      <c r="BJ452" s="41">
        <f t="shared" ref="BJ452:BJ515" si="384">LN(F452/F451)</f>
        <v>3.6774507582903135</v>
      </c>
      <c r="BK452" s="41">
        <f t="shared" ref="BK452:BK515" si="385">LN(G452/G451)</f>
        <v>2.2344941822583137E-2</v>
      </c>
      <c r="BL452" s="41">
        <f t="shared" ref="BL452:BL515" si="386">LN(H452/H451)</f>
        <v>5.9804790518616516E-3</v>
      </c>
      <c r="BM452" s="41">
        <f t="shared" ref="BM452:BM515" si="387">LN(I452/I451)</f>
        <v>4.2854636896672564E-2</v>
      </c>
      <c r="BN452" s="41">
        <f t="shared" ref="BN452:BN515" si="388">LN(J452/J451)</f>
        <v>4.106839388619425E-3</v>
      </c>
      <c r="BO452" s="41">
        <f t="shared" ref="BO452:BO515" si="389">LN(K452/K451)</f>
        <v>0</v>
      </c>
      <c r="BP452" s="41">
        <f t="shared" ref="BP452:BP515" si="390">LN(L452/L451)</f>
        <v>-2.7212542874394105E-2</v>
      </c>
      <c r="BQ452" s="41">
        <f t="shared" ref="BQ452:BQ515" si="391">LN(M452/M451)</f>
        <v>-9.3667553213414266E-3</v>
      </c>
      <c r="BR452" s="41">
        <f t="shared" ref="BR452:BR515" si="392">LN(N452/N451)</f>
        <v>5.6088793640507017E-3</v>
      </c>
      <c r="BS452" s="41">
        <f t="shared" ref="BS452:BS515" si="393">LN(O452/O451)</f>
        <v>4.4994451612299707E-3</v>
      </c>
      <c r="BT452" s="41">
        <f t="shared" ref="BT452:BT515" si="394">LN(P452/P451)</f>
        <v>1.4802929497976621E-2</v>
      </c>
      <c r="BU452" s="41">
        <f t="shared" ref="BU452:BU515" si="395">LN(Q452/Q451)</f>
        <v>3.318041513328817E-2</v>
      </c>
      <c r="BV452" s="41">
        <f t="shared" ref="BV452:BV515" si="396">LN(R452/R451)</f>
        <v>-7.8973165419781374E-3</v>
      </c>
      <c r="BW452" s="41">
        <f t="shared" ref="BW452:BW515" si="397">LN(S452/S451)</f>
        <v>3.5974623187219751E-2</v>
      </c>
      <c r="BX452" s="41"/>
      <c r="BY452" s="41"/>
      <c r="BZ452" s="41">
        <f t="shared" ref="BZ452:BZ515" si="398">LN(V452/V451)</f>
        <v>3.3813465160083593E-2</v>
      </c>
      <c r="CA452" s="41">
        <f t="shared" ref="CA452:CA515" si="399">LN(W452/W451)</f>
        <v>1.60860845601336E-2</v>
      </c>
      <c r="CB452" s="41">
        <f t="shared" ref="CB452:CB515" si="400">LN(X452/X451)</f>
        <v>1.9002917149596649E-2</v>
      </c>
      <c r="CC452" s="41">
        <f t="shared" ref="CC452:CC515" si="401">LN(Y452/Y451)</f>
        <v>-7.0674413384069152E-3</v>
      </c>
      <c r="CD452" s="41">
        <f t="shared" ref="CD452:CD515" si="402">LN(Z452/Z451)</f>
        <v>1.9493492765760404E-2</v>
      </c>
      <c r="CE452" s="41">
        <f t="shared" ref="CE452:CE515" si="403">LN(AA452/AA451)</f>
        <v>-1.9099425869394246E-3</v>
      </c>
      <c r="CF452" s="41">
        <f t="shared" ref="CF452:CF515" si="404">LN(AB452/AB451)</f>
        <v>4.6188886971783695E-3</v>
      </c>
      <c r="CG452" s="41">
        <f t="shared" si="380"/>
        <v>1.8484814674102942E-2</v>
      </c>
      <c r="CH452" s="41">
        <f t="shared" ref="CH452:CH515" si="405">LN(AD452/AD451)</f>
        <v>-4.2322991658787182E-2</v>
      </c>
      <c r="CI452" s="41">
        <f t="shared" ref="CI452:CI515" si="406">LN(AE452/AE451)</f>
        <v>3.3704672091827781E-3</v>
      </c>
      <c r="CJ452" s="41">
        <f t="shared" ref="CJ452:CJ515" si="407">LN(AF452/AF451)</f>
        <v>2.1053409197832263E-2</v>
      </c>
      <c r="CK452" s="41">
        <f t="shared" ref="CK452:CK515" si="408">LN(AG452/AG451)</f>
        <v>-9.3313539658145019E-3</v>
      </c>
      <c r="CL452" s="41">
        <f t="shared" ref="CL452:CL515" si="409">LN(AH452/AH451)</f>
        <v>2.4984239500531403E-2</v>
      </c>
      <c r="CM452" s="41">
        <f t="shared" ref="CM452:CM515" si="410">LN(AI452/AI451)</f>
        <v>-2.6732873981768677E-3</v>
      </c>
      <c r="CN452" s="41">
        <f t="shared" si="379"/>
        <v>-1.6836839344821254E-2</v>
      </c>
      <c r="CO452" s="41">
        <f t="shared" ref="CO452:CO515" si="411">LN(AK452/AK451)</f>
        <v>3.7108659395594108E-2</v>
      </c>
      <c r="CP452" s="41">
        <f t="shared" ref="CP452:CP515" si="412">LN(AL452/AL451)</f>
        <v>5.6695343676545294E-2</v>
      </c>
      <c r="CQ452" s="41">
        <f t="shared" ref="CQ452:CQ515" si="413">LN(AM452/AM451)</f>
        <v>-3.7641333580706593E-3</v>
      </c>
      <c r="CR452" s="41">
        <f t="shared" ref="CR452:CR515" si="414">LN(AN452/AN451)</f>
        <v>-1.1428695823622968E-2</v>
      </c>
      <c r="CS452" s="41">
        <f t="shared" ref="CS452:CS515" si="415">LN(AO452/AO451)</f>
        <v>-1.4461622375318469E-2</v>
      </c>
      <c r="CT452" s="41">
        <f t="shared" ref="CT452:CT515" si="416">LN(AP452/AP451)</f>
        <v>7.448824012990695E-3</v>
      </c>
      <c r="CU452" s="41">
        <f t="shared" ref="CU452:CU515" si="417">LN(AQ452/AQ451)</f>
        <v>2.211574804840132E-3</v>
      </c>
      <c r="CV452" s="41">
        <f t="shared" ref="CV452:CV515" si="418">LN(AR452/AR451)</f>
        <v>2.2989518224698781E-2</v>
      </c>
      <c r="CW452" s="41">
        <f t="shared" ref="CW452:CW515" si="419">LN(AS452/AS451)</f>
        <v>2.6001592042483541E-2</v>
      </c>
      <c r="CX452" s="41">
        <f t="shared" ref="CX452:CX515" si="420">LN(AT452/AT451)</f>
        <v>-7.2445585288201169E-4</v>
      </c>
      <c r="CY452" s="41">
        <f t="shared" ref="CY452:CY515" si="421">LN(AU452/AU451)</f>
        <v>2.8595710550761648E-2</v>
      </c>
      <c r="CZ452" s="41">
        <f t="shared" ref="CZ452:CZ515" si="422">LN(AV452/AV451)</f>
        <v>3.1299160477350888E-3</v>
      </c>
      <c r="DA452" s="41">
        <f t="shared" ref="DA452:DA515" si="423">LN(AW452/AW451)</f>
        <v>7.5421515473362609E-3</v>
      </c>
      <c r="DB452" s="41">
        <f t="shared" ref="DB452:DB515" si="424">LN(AX452/AX451)</f>
        <v>4.8688219054264913E-3</v>
      </c>
      <c r="DC452" s="41">
        <f t="shared" ref="DC452:DC515" si="425">LN(AY452/AY451)</f>
        <v>5.8309203107931437E-3</v>
      </c>
      <c r="DD452" s="41">
        <f t="shared" ref="DD452:DD515" si="426">LN(AZ452/AZ451)</f>
        <v>-4.8706336034147861E-3</v>
      </c>
      <c r="DE452" s="41">
        <f t="shared" ref="DE452:DE515" si="427">LN(BA452/BA451)</f>
        <v>3.6201901976042408E-2</v>
      </c>
      <c r="DF452" s="41">
        <f t="shared" ref="DF452:DF515" si="428">LN(BB452/BB451)</f>
        <v>2.9816577223139955E-3</v>
      </c>
      <c r="DG452" s="41">
        <f t="shared" ref="DG452:DG515" si="429">LN(BC452/BC451)</f>
        <v>2.3872814015959129E-2</v>
      </c>
      <c r="DH452" s="41"/>
    </row>
    <row r="453" spans="1:112">
      <c r="A453" s="43">
        <v>42506</v>
      </c>
      <c r="B453" s="34">
        <v>3.86</v>
      </c>
      <c r="C453" s="34">
        <v>7.9358029999999999</v>
      </c>
      <c r="D453" s="34"/>
      <c r="E453" s="34">
        <v>5.55</v>
      </c>
      <c r="F453" s="34">
        <v>176</v>
      </c>
      <c r="G453" s="34">
        <v>21.158671999999999</v>
      </c>
      <c r="H453" s="34">
        <v>11.538306</v>
      </c>
      <c r="I453" s="34">
        <v>15.93</v>
      </c>
      <c r="J453" s="34">
        <v>253.47692900000001</v>
      </c>
      <c r="K453" s="34">
        <v>0.71</v>
      </c>
      <c r="L453" s="34">
        <v>92.110000999999997</v>
      </c>
      <c r="M453" s="34">
        <v>24.370000999999998</v>
      </c>
      <c r="N453" s="34">
        <v>40.29327</v>
      </c>
      <c r="O453" s="34">
        <v>8.9499999999999993</v>
      </c>
      <c r="P453" s="34">
        <v>35.919998</v>
      </c>
      <c r="Q453" s="34">
        <v>10.68</v>
      </c>
      <c r="R453" s="34">
        <v>49.919998</v>
      </c>
      <c r="S453" s="34">
        <v>62.834541000000002</v>
      </c>
      <c r="T453" s="34"/>
      <c r="U453" s="34"/>
      <c r="V453" s="34">
        <v>3.4959600000000002</v>
      </c>
      <c r="W453" s="34">
        <v>36.409999999999997</v>
      </c>
      <c r="X453" s="34">
        <v>36.029998999999997</v>
      </c>
      <c r="Y453" s="34">
        <v>11.027474</v>
      </c>
      <c r="Z453" s="34">
        <v>30.058969000000001</v>
      </c>
      <c r="AA453" s="34">
        <v>78.634262000000007</v>
      </c>
      <c r="AB453" s="34">
        <v>38.851630999999998</v>
      </c>
      <c r="AC453" s="34">
        <v>10.59</v>
      </c>
      <c r="AD453" s="34">
        <v>53.900002000000001</v>
      </c>
      <c r="AE453" s="34">
        <v>28.007908</v>
      </c>
      <c r="AF453" s="34">
        <v>3.88</v>
      </c>
      <c r="AG453" s="34">
        <v>107.799995</v>
      </c>
      <c r="AH453" s="34">
        <v>39.921829000000002</v>
      </c>
      <c r="AI453" s="34">
        <v>72.825171999999995</v>
      </c>
      <c r="AJ453" s="34">
        <v>10.135833</v>
      </c>
      <c r="AK453" s="34">
        <v>28.01</v>
      </c>
      <c r="AL453" s="34">
        <v>1</v>
      </c>
      <c r="AM453" s="34">
        <v>28.902740000000001</v>
      </c>
      <c r="AN453" s="34">
        <v>8.5</v>
      </c>
      <c r="AO453" s="34">
        <v>55.790000999999997</v>
      </c>
      <c r="AP453" s="34">
        <v>5.34</v>
      </c>
      <c r="AQ453" s="34">
        <v>13.35</v>
      </c>
      <c r="AR453" s="34">
        <v>4.3</v>
      </c>
      <c r="AS453" s="34">
        <v>50.862121999999999</v>
      </c>
      <c r="AT453" s="34">
        <v>12.833073000000001</v>
      </c>
      <c r="AU453" s="34">
        <v>19.940000999999999</v>
      </c>
      <c r="AV453" s="34">
        <v>14.742741000000001</v>
      </c>
      <c r="AW453" s="34">
        <v>24.114080000000001</v>
      </c>
      <c r="AX453" s="34">
        <v>18.290001</v>
      </c>
      <c r="AY453" s="34">
        <v>5.17</v>
      </c>
      <c r="AZ453" s="34">
        <v>65.489998</v>
      </c>
      <c r="BA453" s="34">
        <v>39.43</v>
      </c>
      <c r="BB453" s="34">
        <v>27.450886000000001</v>
      </c>
      <c r="BC453" s="34">
        <v>26.923743999999999</v>
      </c>
      <c r="BD453" s="34"/>
      <c r="BE453" s="38"/>
      <c r="BF453" s="41">
        <f t="shared" si="381"/>
        <v>5.8683501828090207E-2</v>
      </c>
      <c r="BG453" s="41">
        <f t="shared" si="382"/>
        <v>-2.4567321955423455E-2</v>
      </c>
      <c r="BH453" s="41"/>
      <c r="BI453" s="41">
        <f t="shared" si="383"/>
        <v>-6.959329179919535E-2</v>
      </c>
      <c r="BJ453" s="41">
        <f t="shared" si="384"/>
        <v>1.142869582362285E-2</v>
      </c>
      <c r="BK453" s="41">
        <f t="shared" si="385"/>
        <v>-1.409727512529633E-2</v>
      </c>
      <c r="BL453" s="41">
        <f t="shared" si="386"/>
        <v>-1.1996766191766803E-2</v>
      </c>
      <c r="BM453" s="41">
        <f t="shared" si="387"/>
        <v>-1.7424150135311029E-2</v>
      </c>
      <c r="BN453" s="41">
        <f t="shared" si="388"/>
        <v>-8.2305513610102781E-3</v>
      </c>
      <c r="BO453" s="41">
        <f t="shared" si="389"/>
        <v>-5.4808236494995027E-2</v>
      </c>
      <c r="BP453" s="41">
        <f t="shared" si="390"/>
        <v>-2.2967300471391491E-2</v>
      </c>
      <c r="BQ453" s="41">
        <f t="shared" si="391"/>
        <v>-2.868266548751758E-3</v>
      </c>
      <c r="BR453" s="41">
        <f t="shared" si="392"/>
        <v>-3.7359206845075862E-3</v>
      </c>
      <c r="BS453" s="41">
        <f t="shared" si="393"/>
        <v>4.479290804046041E-3</v>
      </c>
      <c r="BT453" s="41">
        <f t="shared" si="394"/>
        <v>-2.284403790413575E-2</v>
      </c>
      <c r="BU453" s="41">
        <f t="shared" si="395"/>
        <v>-0.11235844484547092</v>
      </c>
      <c r="BV453" s="41">
        <f t="shared" si="396"/>
        <v>-1.0561082624154484E-2</v>
      </c>
      <c r="BW453" s="41">
        <f t="shared" si="397"/>
        <v>5.8966972813269221E-3</v>
      </c>
      <c r="BX453" s="41"/>
      <c r="BY453" s="41"/>
      <c r="BZ453" s="41">
        <f t="shared" si="398"/>
        <v>-4.981367937564421E-2</v>
      </c>
      <c r="CA453" s="41">
        <f t="shared" si="399"/>
        <v>-3.2160535017016011E-2</v>
      </c>
      <c r="CB453" s="41">
        <f t="shared" si="400"/>
        <v>5.7991372389191186E-2</v>
      </c>
      <c r="CC453" s="41">
        <f t="shared" si="401"/>
        <v>-1.7746244838616741E-3</v>
      </c>
      <c r="CD453" s="41">
        <f t="shared" si="402"/>
        <v>-1.4164599525346936E-2</v>
      </c>
      <c r="CE453" s="41">
        <f t="shared" si="403"/>
        <v>4.4831225272955006E-3</v>
      </c>
      <c r="CF453" s="41">
        <f t="shared" si="404"/>
        <v>-1.5152016157340785E-2</v>
      </c>
      <c r="CG453" s="41">
        <f t="shared" si="380"/>
        <v>-4.2081945434313463E-2</v>
      </c>
      <c r="CH453" s="41">
        <f t="shared" si="405"/>
        <v>-1.2720200772964093E-2</v>
      </c>
      <c r="CI453" s="41">
        <f t="shared" si="406"/>
        <v>-3.3704672091828011E-3</v>
      </c>
      <c r="CJ453" s="41">
        <f t="shared" si="407"/>
        <v>1.0362787035546658E-2</v>
      </c>
      <c r="CK453" s="41">
        <f t="shared" si="408"/>
        <v>-3.82212592023881E-2</v>
      </c>
      <c r="CL453" s="41">
        <f t="shared" si="409"/>
        <v>-3.1908067402996794E-2</v>
      </c>
      <c r="CM453" s="41">
        <f t="shared" si="410"/>
        <v>-5.4619918121855744E-2</v>
      </c>
      <c r="CN453" s="41">
        <f t="shared" si="379"/>
        <v>-6.2693277121003574E-2</v>
      </c>
      <c r="CO453" s="41">
        <f t="shared" si="411"/>
        <v>3.5707909681331973E-4</v>
      </c>
      <c r="CP453" s="41">
        <f t="shared" si="412"/>
        <v>-1.5873349156290122E-2</v>
      </c>
      <c r="CQ453" s="41">
        <f t="shared" si="413"/>
        <v>-1.871587903708033E-2</v>
      </c>
      <c r="CR453" s="41">
        <f t="shared" si="414"/>
        <v>-2.3256862164267235E-2</v>
      </c>
      <c r="CS453" s="41">
        <f t="shared" si="415"/>
        <v>1.5717115298632393E-2</v>
      </c>
      <c r="CT453" s="41">
        <f t="shared" si="416"/>
        <v>-9.319731948802255E-3</v>
      </c>
      <c r="CU453" s="41">
        <f t="shared" si="417"/>
        <v>-1.7081737284291583E-2</v>
      </c>
      <c r="CV453" s="41">
        <f t="shared" si="418"/>
        <v>-2.2989518224698833E-2</v>
      </c>
      <c r="CW453" s="41">
        <f t="shared" si="419"/>
        <v>1.2751445050638377E-2</v>
      </c>
      <c r="CX453" s="41">
        <f t="shared" si="420"/>
        <v>-2.1238335784636804E-2</v>
      </c>
      <c r="CY453" s="41">
        <f t="shared" si="421"/>
        <v>2.1800660049122379E-2</v>
      </c>
      <c r="CZ453" s="41">
        <f t="shared" si="422"/>
        <v>-1.5113654767545889E-2</v>
      </c>
      <c r="DA453" s="41">
        <f t="shared" si="423"/>
        <v>-4.1847179957849513E-2</v>
      </c>
      <c r="DB453" s="41">
        <f t="shared" si="424"/>
        <v>-1.3036577186349178E-2</v>
      </c>
      <c r="DC453" s="41">
        <f t="shared" si="425"/>
        <v>1.9361090268664007E-3</v>
      </c>
      <c r="DD453" s="41">
        <f t="shared" si="426"/>
        <v>-7.6322983757811367E-4</v>
      </c>
      <c r="DE453" s="41">
        <f t="shared" si="427"/>
        <v>-1.9837461318222057E-2</v>
      </c>
      <c r="DF453" s="41">
        <f t="shared" si="428"/>
        <v>2.7529768845842045E-2</v>
      </c>
      <c r="DG453" s="41">
        <f t="shared" si="429"/>
        <v>2.4755671373310278E-2</v>
      </c>
      <c r="DH453" s="41"/>
    </row>
    <row r="454" spans="1:112">
      <c r="A454" s="43">
        <v>42507</v>
      </c>
      <c r="B454" s="34">
        <v>3.86</v>
      </c>
      <c r="C454" s="34">
        <v>7.9221919999999999</v>
      </c>
      <c r="D454" s="34"/>
      <c r="E454" s="34">
        <v>5.74</v>
      </c>
      <c r="F454" s="34">
        <v>170</v>
      </c>
      <c r="G454" s="34">
        <v>21.534158999999999</v>
      </c>
      <c r="H454" s="34">
        <v>11.737242</v>
      </c>
      <c r="I454" s="34">
        <v>16.16</v>
      </c>
      <c r="J454" s="34">
        <v>257.66662600000001</v>
      </c>
      <c r="K454" s="34">
        <v>0.70499999999999996</v>
      </c>
      <c r="L454" s="34">
        <v>95.5</v>
      </c>
      <c r="M454" s="34">
        <v>25.190000999999999</v>
      </c>
      <c r="N454" s="34">
        <v>37.569355000000002</v>
      </c>
      <c r="O454" s="34">
        <v>8.92</v>
      </c>
      <c r="P454" s="34">
        <v>36.099997999999999</v>
      </c>
      <c r="Q454" s="34">
        <v>11.18</v>
      </c>
      <c r="R454" s="34">
        <v>48.880001</v>
      </c>
      <c r="S454" s="34">
        <v>64.028144999999995</v>
      </c>
      <c r="T454" s="34"/>
      <c r="U454" s="34"/>
      <c r="V454" s="34">
        <v>3.599335</v>
      </c>
      <c r="W454" s="34">
        <v>36.68</v>
      </c>
      <c r="X454" s="34">
        <v>35.950001</v>
      </c>
      <c r="Y454" s="34">
        <v>11.017682000000001</v>
      </c>
      <c r="Z454" s="34">
        <v>31.218986999999998</v>
      </c>
      <c r="AA454" s="34">
        <v>78.679160999999993</v>
      </c>
      <c r="AB454" s="34">
        <v>39.626579</v>
      </c>
      <c r="AC454" s="34">
        <v>10.8</v>
      </c>
      <c r="AD454" s="34">
        <v>53.509998000000003</v>
      </c>
      <c r="AE454" s="34">
        <v>28.045731</v>
      </c>
      <c r="AF454" s="34">
        <v>3.87</v>
      </c>
      <c r="AG454" s="34">
        <v>108.14999400000001</v>
      </c>
      <c r="AH454" s="34">
        <v>40.088261000000003</v>
      </c>
      <c r="AI454" s="34">
        <v>73.315376000000001</v>
      </c>
      <c r="AJ454" s="34">
        <v>10.081948000000001</v>
      </c>
      <c r="AK454" s="34">
        <v>27.790001</v>
      </c>
      <c r="AL454" s="34">
        <v>0.97299999999999998</v>
      </c>
      <c r="AM454" s="34">
        <v>29.217400000000001</v>
      </c>
      <c r="AN454" s="34">
        <v>10.3</v>
      </c>
      <c r="AO454" s="34">
        <v>56.360000999999997</v>
      </c>
      <c r="AP454" s="34">
        <v>5.36</v>
      </c>
      <c r="AQ454" s="34">
        <v>13.54</v>
      </c>
      <c r="AR454" s="34">
        <v>4.42</v>
      </c>
      <c r="AS454" s="34">
        <v>50.91169</v>
      </c>
      <c r="AT454" s="34">
        <v>12.918564</v>
      </c>
      <c r="AU454" s="34">
        <v>20.16</v>
      </c>
      <c r="AV454" s="34">
        <v>15.22908</v>
      </c>
      <c r="AW454" s="34">
        <v>25.075894999999999</v>
      </c>
      <c r="AX454" s="34">
        <v>18.260000000000002</v>
      </c>
      <c r="AY454" s="34">
        <v>5.44</v>
      </c>
      <c r="AZ454" s="34">
        <v>66</v>
      </c>
      <c r="BA454" s="34">
        <v>40.200001</v>
      </c>
      <c r="BB454" s="34">
        <v>27.888190999999999</v>
      </c>
      <c r="BC454" s="34">
        <v>27.630482000000001</v>
      </c>
      <c r="BD454" s="34"/>
      <c r="BE454" s="38"/>
      <c r="BF454" s="41">
        <f t="shared" si="381"/>
        <v>0</v>
      </c>
      <c r="BG454" s="41">
        <f t="shared" si="382"/>
        <v>-1.7166108757575844E-3</v>
      </c>
      <c r="BH454" s="41"/>
      <c r="BI454" s="41">
        <f t="shared" si="383"/>
        <v>3.3661282573132001E-2</v>
      </c>
      <c r="BJ454" s="41">
        <f t="shared" si="384"/>
        <v>-3.4685557987889984E-2</v>
      </c>
      <c r="BK454" s="41">
        <f t="shared" si="385"/>
        <v>1.7590619942371703E-2</v>
      </c>
      <c r="BL454" s="41">
        <f t="shared" si="386"/>
        <v>1.7094406918265342E-2</v>
      </c>
      <c r="BM454" s="41">
        <f t="shared" si="387"/>
        <v>1.4334929170992093E-2</v>
      </c>
      <c r="BN454" s="41">
        <f t="shared" si="388"/>
        <v>1.6393793064994163E-2</v>
      </c>
      <c r="BO454" s="41">
        <f t="shared" si="389"/>
        <v>-7.067167223092443E-3</v>
      </c>
      <c r="BP454" s="41">
        <f t="shared" si="390"/>
        <v>3.6142721629955972E-2</v>
      </c>
      <c r="BQ454" s="41">
        <f t="shared" si="391"/>
        <v>3.3094221391638798E-2</v>
      </c>
      <c r="BR454" s="41">
        <f t="shared" si="392"/>
        <v>-6.9995766003036183E-2</v>
      </c>
      <c r="BS454" s="41">
        <f t="shared" si="393"/>
        <v>-3.357585694845934E-3</v>
      </c>
      <c r="BT454" s="41">
        <f t="shared" si="394"/>
        <v>4.9986221824616633E-3</v>
      </c>
      <c r="BU454" s="41">
        <f t="shared" si="395"/>
        <v>4.5753634194904323E-2</v>
      </c>
      <c r="BV454" s="41">
        <f t="shared" si="396"/>
        <v>-2.1053348675464004E-2</v>
      </c>
      <c r="BW454" s="41">
        <f t="shared" si="397"/>
        <v>1.8817814121707219E-2</v>
      </c>
      <c r="BX454" s="41"/>
      <c r="BY454" s="41"/>
      <c r="BZ454" s="41">
        <f t="shared" si="398"/>
        <v>2.9141090096355338E-2</v>
      </c>
      <c r="CA454" s="41">
        <f t="shared" si="399"/>
        <v>7.3881852009220119E-3</v>
      </c>
      <c r="CB454" s="41">
        <f t="shared" si="400"/>
        <v>-2.2227850218854862E-3</v>
      </c>
      <c r="CC454" s="41">
        <f t="shared" si="401"/>
        <v>-8.8835848056334986E-4</v>
      </c>
      <c r="CD454" s="41">
        <f t="shared" si="402"/>
        <v>3.7865381745492054E-2</v>
      </c>
      <c r="CE454" s="41">
        <f t="shared" si="403"/>
        <v>5.7082225232786739E-4</v>
      </c>
      <c r="CF454" s="41">
        <f t="shared" si="404"/>
        <v>1.9750022069533104E-2</v>
      </c>
      <c r="CG454" s="41">
        <f t="shared" si="380"/>
        <v>2.1729716585414813E-2</v>
      </c>
      <c r="CH454" s="41">
        <f t="shared" si="405"/>
        <v>-7.2620000736809635E-3</v>
      </c>
      <c r="CI454" s="41">
        <f t="shared" si="406"/>
        <v>1.3495290016891494E-3</v>
      </c>
      <c r="CJ454" s="41">
        <f t="shared" si="407"/>
        <v>-2.5806465934916254E-3</v>
      </c>
      <c r="CK454" s="41">
        <f t="shared" si="408"/>
        <v>3.2414848278577214E-3</v>
      </c>
      <c r="CL454" s="41">
        <f t="shared" si="409"/>
        <v>4.160281285761078E-3</v>
      </c>
      <c r="CM454" s="41">
        <f t="shared" si="410"/>
        <v>6.7086903017523998E-3</v>
      </c>
      <c r="CN454" s="41">
        <f t="shared" si="379"/>
        <v>5.692570422999488E-3</v>
      </c>
      <c r="CO454" s="41">
        <f t="shared" si="411"/>
        <v>-7.8853095334385868E-3</v>
      </c>
      <c r="CP454" s="41">
        <f t="shared" si="412"/>
        <v>-2.7371196796132015E-2</v>
      </c>
      <c r="CQ454" s="41">
        <f t="shared" si="413"/>
        <v>1.0828021900189794E-2</v>
      </c>
      <c r="CR454" s="41">
        <f t="shared" si="414"/>
        <v>0.19207773173931944</v>
      </c>
      <c r="CS454" s="41">
        <f t="shared" si="415"/>
        <v>1.0165044991763385E-2</v>
      </c>
      <c r="CT454" s="41">
        <f t="shared" si="416"/>
        <v>3.7383221106071581E-3</v>
      </c>
      <c r="CU454" s="41">
        <f t="shared" si="417"/>
        <v>1.4131882637870257E-2</v>
      </c>
      <c r="CV454" s="41">
        <f t="shared" si="418"/>
        <v>2.7524673390089936E-2</v>
      </c>
      <c r="CW454" s="41">
        <f t="shared" si="419"/>
        <v>9.740817002968676E-4</v>
      </c>
      <c r="CX454" s="41">
        <f t="shared" si="420"/>
        <v>6.6396799609146767E-3</v>
      </c>
      <c r="CY454" s="41">
        <f t="shared" si="421"/>
        <v>1.0972628519025661E-2</v>
      </c>
      <c r="CZ454" s="41">
        <f t="shared" si="422"/>
        <v>3.2455931937079928E-2</v>
      </c>
      <c r="DA454" s="41">
        <f t="shared" si="423"/>
        <v>3.9111123867789595E-2</v>
      </c>
      <c r="DB454" s="41">
        <f t="shared" si="424"/>
        <v>-1.641641910635947E-3</v>
      </c>
      <c r="DC454" s="41">
        <f t="shared" si="425"/>
        <v>5.0906372347513655E-2</v>
      </c>
      <c r="DD454" s="41">
        <f t="shared" si="426"/>
        <v>7.7573133354773864E-3</v>
      </c>
      <c r="DE454" s="41">
        <f t="shared" si="427"/>
        <v>1.9340072611061208E-2</v>
      </c>
      <c r="DF454" s="41">
        <f t="shared" si="428"/>
        <v>1.580489327639505E-2</v>
      </c>
      <c r="DG454" s="41">
        <f t="shared" si="429"/>
        <v>2.5911009731704904E-2</v>
      </c>
      <c r="DH454" s="41"/>
    </row>
    <row r="455" spans="1:112">
      <c r="A455" s="43">
        <v>42508</v>
      </c>
      <c r="B455" s="34">
        <v>4.08</v>
      </c>
      <c r="C455" s="34">
        <v>7.7996840000000001</v>
      </c>
      <c r="D455" s="34"/>
      <c r="E455" s="34">
        <v>5.9</v>
      </c>
      <c r="F455" s="34">
        <v>3.95</v>
      </c>
      <c r="G455" s="34">
        <v>21.327641</v>
      </c>
      <c r="H455" s="34">
        <v>11.717349</v>
      </c>
      <c r="I455" s="34">
        <v>16.350000000000001</v>
      </c>
      <c r="J455" s="34">
        <v>253.47692900000001</v>
      </c>
      <c r="K455" s="34">
        <v>0.71</v>
      </c>
      <c r="L455" s="34">
        <v>92.339995999999999</v>
      </c>
      <c r="M455" s="34">
        <v>25.440000999999999</v>
      </c>
      <c r="N455" s="34">
        <v>37.239463999999998</v>
      </c>
      <c r="O455" s="34">
        <v>8.89</v>
      </c>
      <c r="P455" s="34">
        <v>35.93</v>
      </c>
      <c r="Q455" s="34">
        <v>11.52</v>
      </c>
      <c r="R455" s="34">
        <v>50.32</v>
      </c>
      <c r="S455" s="34">
        <v>65.591201999999996</v>
      </c>
      <c r="T455" s="34"/>
      <c r="U455" s="34"/>
      <c r="V455" s="34">
        <v>3.6839149999999998</v>
      </c>
      <c r="W455" s="34">
        <v>37.060001</v>
      </c>
      <c r="X455" s="34">
        <v>36.470001000000003</v>
      </c>
      <c r="Y455" s="34">
        <v>11.017682000000001</v>
      </c>
      <c r="Z455" s="34">
        <v>32.455219</v>
      </c>
      <c r="AA455" s="34">
        <v>78.035544999999999</v>
      </c>
      <c r="AB455" s="34">
        <v>39.157786999999999</v>
      </c>
      <c r="AC455" s="34">
        <v>11.07</v>
      </c>
      <c r="AD455" s="34">
        <v>53.049999</v>
      </c>
      <c r="AE455" s="34">
        <v>28.093008000000001</v>
      </c>
      <c r="AF455" s="34">
        <v>3.93</v>
      </c>
      <c r="AG455" s="34">
        <v>111.300003</v>
      </c>
      <c r="AH455" s="34">
        <v>39.940331</v>
      </c>
      <c r="AI455" s="34">
        <v>72.942809999999994</v>
      </c>
      <c r="AJ455" s="34">
        <v>10.132116999999999</v>
      </c>
      <c r="AK455" s="34">
        <v>27.01</v>
      </c>
      <c r="AL455" s="34">
        <v>0.91</v>
      </c>
      <c r="AM455" s="34">
        <v>29.874493000000001</v>
      </c>
      <c r="AN455" s="34">
        <v>11</v>
      </c>
      <c r="AO455" s="34">
        <v>57.48</v>
      </c>
      <c r="AP455" s="34">
        <v>5.45</v>
      </c>
      <c r="AQ455" s="34">
        <v>11.5</v>
      </c>
      <c r="AR455" s="34">
        <v>4.51</v>
      </c>
      <c r="AS455" s="34">
        <v>52.250171999999999</v>
      </c>
      <c r="AT455" s="34">
        <v>12.681089</v>
      </c>
      <c r="AU455" s="34">
        <v>20.84</v>
      </c>
      <c r="AV455" s="34">
        <v>15.095575</v>
      </c>
      <c r="AW455" s="34">
        <v>25.041543999999998</v>
      </c>
      <c r="AX455" s="34">
        <v>18.809999000000001</v>
      </c>
      <c r="AY455" s="34">
        <v>5.26</v>
      </c>
      <c r="AZ455" s="34">
        <v>66.139999000000003</v>
      </c>
      <c r="BA455" s="34">
        <v>39.380001</v>
      </c>
      <c r="BB455" s="34">
        <v>28.027332000000001</v>
      </c>
      <c r="BC455" s="34">
        <v>28.133901999999999</v>
      </c>
      <c r="BD455" s="34"/>
      <c r="BE455" s="38"/>
      <c r="BF455" s="41">
        <f t="shared" si="381"/>
        <v>5.5429804939330821E-2</v>
      </c>
      <c r="BG455" s="41">
        <f t="shared" si="382"/>
        <v>-1.5584715155627267E-2</v>
      </c>
      <c r="BH455" s="41"/>
      <c r="BI455" s="41">
        <f t="shared" si="383"/>
        <v>2.7493140580198708E-2</v>
      </c>
      <c r="BJ455" s="41">
        <f t="shared" si="384"/>
        <v>-3.7620828581372314</v>
      </c>
      <c r="BK455" s="41">
        <f t="shared" si="385"/>
        <v>-9.6365340769938353E-3</v>
      </c>
      <c r="BL455" s="41">
        <f t="shared" si="386"/>
        <v>-1.696299438354094E-3</v>
      </c>
      <c r="BM455" s="41">
        <f t="shared" si="387"/>
        <v>1.1688844250313144E-2</v>
      </c>
      <c r="BN455" s="41">
        <f t="shared" si="388"/>
        <v>-1.6393793064994257E-2</v>
      </c>
      <c r="BO455" s="41">
        <f t="shared" si="389"/>
        <v>7.0671672230923528E-3</v>
      </c>
      <c r="BP455" s="41">
        <f t="shared" si="390"/>
        <v>-3.3648873726014591E-2</v>
      </c>
      <c r="BQ455" s="41">
        <f t="shared" si="391"/>
        <v>9.8756477172857668E-3</v>
      </c>
      <c r="BR455" s="41">
        <f t="shared" si="392"/>
        <v>-8.8196323057395491E-3</v>
      </c>
      <c r="BS455" s="41">
        <f t="shared" si="393"/>
        <v>-3.3688970661047532E-3</v>
      </c>
      <c r="BT455" s="41">
        <f t="shared" si="394"/>
        <v>-4.7202088117442352E-3</v>
      </c>
      <c r="BU455" s="41">
        <f t="shared" si="395"/>
        <v>2.9958187540792165E-2</v>
      </c>
      <c r="BV455" s="41">
        <f t="shared" si="396"/>
        <v>2.9034277070580358E-2</v>
      </c>
      <c r="BW455" s="41">
        <f t="shared" si="397"/>
        <v>2.4118818785940223E-2</v>
      </c>
      <c r="BX455" s="41"/>
      <c r="BY455" s="41"/>
      <c r="BZ455" s="41">
        <f t="shared" si="398"/>
        <v>2.322693920327519E-2</v>
      </c>
      <c r="CA455" s="41">
        <f t="shared" si="399"/>
        <v>1.0306600452219537E-2</v>
      </c>
      <c r="CB455" s="41">
        <f t="shared" si="400"/>
        <v>1.4360920256918604E-2</v>
      </c>
      <c r="CC455" s="41">
        <f t="shared" si="401"/>
        <v>0</v>
      </c>
      <c r="CD455" s="41">
        <f t="shared" si="402"/>
        <v>3.8834794855715678E-2</v>
      </c>
      <c r="CE455" s="41">
        <f t="shared" si="403"/>
        <v>-8.2139020013807466E-3</v>
      </c>
      <c r="CF455" s="41">
        <f t="shared" si="404"/>
        <v>-1.1900775665172369E-2</v>
      </c>
      <c r="CG455" s="41">
        <f t="shared" si="380"/>
        <v>-3.6159981414443682E-2</v>
      </c>
      <c r="CH455" s="41">
        <f t="shared" si="405"/>
        <v>-8.6336687371706827E-3</v>
      </c>
      <c r="CI455" s="41">
        <f t="shared" si="406"/>
        <v>1.6842918818122893E-3</v>
      </c>
      <c r="CJ455" s="41">
        <f t="shared" si="407"/>
        <v>1.5384918839479456E-2</v>
      </c>
      <c r="CK455" s="41">
        <f t="shared" si="408"/>
        <v>2.8710188315112545E-2</v>
      </c>
      <c r="CL455" s="41">
        <f t="shared" si="409"/>
        <v>-3.6969329282655903E-3</v>
      </c>
      <c r="CM455" s="41">
        <f t="shared" si="410"/>
        <v>-5.0946455173687096E-3</v>
      </c>
      <c r="CN455" s="41">
        <f t="shared" si="379"/>
        <v>2.1526400534038048E-2</v>
      </c>
      <c r="CO455" s="41">
        <f t="shared" si="411"/>
        <v>-2.846911193405436E-2</v>
      </c>
      <c r="CP455" s="41">
        <f t="shared" si="412"/>
        <v>-6.6939482675109269E-2</v>
      </c>
      <c r="CQ455" s="41">
        <f t="shared" si="413"/>
        <v>2.2240617183370229E-2</v>
      </c>
      <c r="CR455" s="41">
        <f t="shared" si="414"/>
        <v>6.5751377562780433E-2</v>
      </c>
      <c r="CS455" s="41">
        <f t="shared" si="415"/>
        <v>1.9677356437264721E-2</v>
      </c>
      <c r="CT455" s="41">
        <f t="shared" si="416"/>
        <v>1.665163359244216E-2</v>
      </c>
      <c r="CU455" s="41">
        <f t="shared" si="417"/>
        <v>-0.16330123211492453</v>
      </c>
      <c r="CV455" s="41">
        <f t="shared" si="418"/>
        <v>2.0157457424980152E-2</v>
      </c>
      <c r="CW455" s="41">
        <f t="shared" si="419"/>
        <v>2.5950619506467185E-2</v>
      </c>
      <c r="CX455" s="41">
        <f t="shared" si="420"/>
        <v>-1.8553518064420703E-2</v>
      </c>
      <c r="CY455" s="41">
        <f t="shared" si="421"/>
        <v>3.3173773681998184E-2</v>
      </c>
      <c r="CZ455" s="41">
        <f t="shared" si="422"/>
        <v>-8.8051034744328887E-3</v>
      </c>
      <c r="DA455" s="41">
        <f t="shared" si="423"/>
        <v>-1.3708204594899593E-3</v>
      </c>
      <c r="DB455" s="41">
        <f t="shared" si="424"/>
        <v>2.9675714982904184E-2</v>
      </c>
      <c r="DC455" s="41">
        <f t="shared" si="425"/>
        <v>-3.3648034118232875E-2</v>
      </c>
      <c r="DD455" s="41">
        <f t="shared" si="426"/>
        <v>2.1189504077775275E-3</v>
      </c>
      <c r="DE455" s="41">
        <f t="shared" si="427"/>
        <v>-2.060892189601694E-2</v>
      </c>
      <c r="DF455" s="41">
        <f t="shared" si="428"/>
        <v>4.9768393366431875E-3</v>
      </c>
      <c r="DG455" s="41">
        <f t="shared" si="429"/>
        <v>1.805574241012238E-2</v>
      </c>
      <c r="DH455" s="41"/>
    </row>
    <row r="456" spans="1:112">
      <c r="A456" s="43">
        <v>42509</v>
      </c>
      <c r="B456" s="34">
        <v>3.92</v>
      </c>
      <c r="C456" s="34">
        <v>7.9358029999999999</v>
      </c>
      <c r="D456" s="34"/>
      <c r="E456" s="34">
        <v>6.165</v>
      </c>
      <c r="F456" s="34">
        <v>158</v>
      </c>
      <c r="G456" s="34">
        <v>21.646802999999998</v>
      </c>
      <c r="H456" s="34">
        <v>11.886443999999999</v>
      </c>
      <c r="I456" s="34">
        <v>16.389999</v>
      </c>
      <c r="J456" s="34">
        <v>255.57179300000001</v>
      </c>
      <c r="K456" s="34">
        <v>0.67</v>
      </c>
      <c r="L456" s="34">
        <v>92.669998000000007</v>
      </c>
      <c r="M456" s="34">
        <v>25.629999000000002</v>
      </c>
      <c r="N456" s="34">
        <v>37.682456999999999</v>
      </c>
      <c r="O456" s="34">
        <v>9.59</v>
      </c>
      <c r="P456" s="34">
        <v>35.720001000000003</v>
      </c>
      <c r="Q456" s="34">
        <v>10.11</v>
      </c>
      <c r="R456" s="34">
        <v>51.259998000000003</v>
      </c>
      <c r="S456" s="34">
        <v>64.729163999999997</v>
      </c>
      <c r="T456" s="34"/>
      <c r="U456" s="34"/>
      <c r="V456" s="34">
        <v>3.8060849999999999</v>
      </c>
      <c r="W456" s="34">
        <v>38.009998000000003</v>
      </c>
      <c r="X456" s="34">
        <v>36.979999999999997</v>
      </c>
      <c r="Y456" s="34">
        <v>11.017682000000001</v>
      </c>
      <c r="Z456" s="34">
        <v>32.819305</v>
      </c>
      <c r="AA456" s="34">
        <v>78.469620000000006</v>
      </c>
      <c r="AB456" s="34">
        <v>39.559593</v>
      </c>
      <c r="AC456" s="34">
        <v>10.62</v>
      </c>
      <c r="AD456" s="34">
        <v>54.080002</v>
      </c>
      <c r="AE456" s="34">
        <v>28.698174999999999</v>
      </c>
      <c r="AF456" s="34">
        <v>4.0999999999999996</v>
      </c>
      <c r="AG456" s="34">
        <v>109.550003</v>
      </c>
      <c r="AH456" s="34">
        <v>40.106749999999998</v>
      </c>
      <c r="AI456" s="34">
        <v>72.246727000000007</v>
      </c>
      <c r="AJ456" s="34">
        <v>10.132116999999999</v>
      </c>
      <c r="AK456" s="34">
        <v>28.280000999999999</v>
      </c>
      <c r="AL456" s="34">
        <v>0.98</v>
      </c>
      <c r="AM456" s="34">
        <v>30.050341</v>
      </c>
      <c r="AN456" s="34">
        <v>9.5999990000000004</v>
      </c>
      <c r="AO456" s="34">
        <v>56.689999</v>
      </c>
      <c r="AP456" s="34">
        <v>5.52</v>
      </c>
      <c r="AQ456" s="34">
        <v>11.24</v>
      </c>
      <c r="AR456" s="34">
        <v>4.5999999999999996</v>
      </c>
      <c r="AS456" s="34">
        <v>51.357852999999999</v>
      </c>
      <c r="AT456" s="34">
        <v>12.956557999999999</v>
      </c>
      <c r="AU456" s="34">
        <v>21.23</v>
      </c>
      <c r="AV456" s="34">
        <v>15.486553000000001</v>
      </c>
      <c r="AW456" s="34">
        <v>24.878375999999999</v>
      </c>
      <c r="AX456" s="34">
        <v>19.079999999999998</v>
      </c>
      <c r="AY456" s="34">
        <v>5.57</v>
      </c>
      <c r="AZ456" s="34">
        <v>66.930000000000007</v>
      </c>
      <c r="BA456" s="34">
        <v>39.909999999999997</v>
      </c>
      <c r="BB456" s="34">
        <v>28.106843999999999</v>
      </c>
      <c r="BC456" s="34">
        <v>28.695423000000002</v>
      </c>
      <c r="BD456" s="34"/>
      <c r="BE456" s="38"/>
      <c r="BF456" s="41">
        <f t="shared" si="381"/>
        <v>-4.0005334613699248E-2</v>
      </c>
      <c r="BG456" s="41">
        <f t="shared" si="382"/>
        <v>1.7301326031384921E-2</v>
      </c>
      <c r="BH456" s="41"/>
      <c r="BI456" s="41">
        <f t="shared" si="383"/>
        <v>4.393578570463387E-2</v>
      </c>
      <c r="BJ456" s="41">
        <f t="shared" si="384"/>
        <v>3.6888794541139363</v>
      </c>
      <c r="BK456" s="41">
        <f t="shared" si="385"/>
        <v>1.4853845146495629E-2</v>
      </c>
      <c r="BL456" s="41">
        <f t="shared" si="386"/>
        <v>1.4328027094295674E-2</v>
      </c>
      <c r="BM456" s="41">
        <f t="shared" si="387"/>
        <v>2.4434343996611809E-3</v>
      </c>
      <c r="BN456" s="41">
        <f t="shared" si="388"/>
        <v>8.2305513610103718E-3</v>
      </c>
      <c r="BO456" s="41">
        <f t="shared" si="389"/>
        <v>-5.7987257650349282E-2</v>
      </c>
      <c r="BP456" s="41">
        <f t="shared" si="390"/>
        <v>3.5674002559725362E-3</v>
      </c>
      <c r="BQ456" s="41">
        <f t="shared" si="391"/>
        <v>7.440723579105162E-3</v>
      </c>
      <c r="BR456" s="41">
        <f t="shared" si="392"/>
        <v>1.1825595409034348E-2</v>
      </c>
      <c r="BS456" s="41">
        <f t="shared" si="393"/>
        <v>7.5793839369533517E-2</v>
      </c>
      <c r="BT456" s="41">
        <f t="shared" si="394"/>
        <v>-5.8618171216085965E-3</v>
      </c>
      <c r="BU456" s="41">
        <f t="shared" si="395"/>
        <v>-0.13055962223536519</v>
      </c>
      <c r="BV456" s="41">
        <f t="shared" si="396"/>
        <v>1.850806952696208E-2</v>
      </c>
      <c r="BW456" s="41">
        <f t="shared" si="397"/>
        <v>-1.3229713814190297E-2</v>
      </c>
      <c r="BX456" s="41"/>
      <c r="BY456" s="41"/>
      <c r="BZ456" s="41">
        <f t="shared" si="398"/>
        <v>3.2625056402881505E-2</v>
      </c>
      <c r="CA456" s="41">
        <f t="shared" si="399"/>
        <v>2.5310982542940137E-2</v>
      </c>
      <c r="CB456" s="41">
        <f t="shared" si="400"/>
        <v>1.3887193718592998E-2</v>
      </c>
      <c r="CC456" s="41">
        <f t="shared" si="401"/>
        <v>0</v>
      </c>
      <c r="CD456" s="41">
        <f t="shared" si="402"/>
        <v>1.1155647058282949E-2</v>
      </c>
      <c r="CE456" s="41">
        <f t="shared" si="403"/>
        <v>5.5471154968951891E-3</v>
      </c>
      <c r="CF456" s="41">
        <f t="shared" si="404"/>
        <v>1.0208914212938836E-2</v>
      </c>
      <c r="CG456" s="41">
        <f t="shared" si="380"/>
        <v>6.3811512744953766E-2</v>
      </c>
      <c r="CH456" s="41">
        <f t="shared" si="405"/>
        <v>1.9229622507105814E-2</v>
      </c>
      <c r="CI456" s="41">
        <f t="shared" si="406"/>
        <v>2.1312812138851823E-2</v>
      </c>
      <c r="CJ456" s="41">
        <f t="shared" si="407"/>
        <v>4.2347547829092141E-2</v>
      </c>
      <c r="CK456" s="41">
        <f t="shared" si="408"/>
        <v>-1.5848191809445755E-2</v>
      </c>
      <c r="CL456" s="41">
        <f t="shared" si="409"/>
        <v>4.1580339393392689E-3</v>
      </c>
      <c r="CM456" s="41">
        <f t="shared" si="410"/>
        <v>-9.5886845250324412E-3</v>
      </c>
      <c r="CN456" s="41">
        <f t="shared" si="379"/>
        <v>5.540136875535286E-3</v>
      </c>
      <c r="CO456" s="41">
        <f t="shared" si="411"/>
        <v>4.5947708584525938E-2</v>
      </c>
      <c r="CP456" s="41">
        <f t="shared" si="412"/>
        <v>7.4107972153721835E-2</v>
      </c>
      <c r="CQ456" s="41">
        <f t="shared" si="413"/>
        <v>5.8689692742015138E-3</v>
      </c>
      <c r="CR456" s="41">
        <f t="shared" si="414"/>
        <v>-0.13613227849125201</v>
      </c>
      <c r="CS456" s="41">
        <f t="shared" si="415"/>
        <v>-1.3839250514407301E-2</v>
      </c>
      <c r="CT456" s="41">
        <f t="shared" si="416"/>
        <v>1.2762251613851071E-2</v>
      </c>
      <c r="CU456" s="41">
        <f t="shared" si="417"/>
        <v>-2.286819090365939E-2</v>
      </c>
      <c r="CV456" s="41">
        <f t="shared" si="418"/>
        <v>1.9759149980462392E-2</v>
      </c>
      <c r="CW456" s="41">
        <f t="shared" si="419"/>
        <v>-1.7225327157094843E-2</v>
      </c>
      <c r="CX456" s="41">
        <f t="shared" si="420"/>
        <v>2.1490240627977397E-2</v>
      </c>
      <c r="CY456" s="41">
        <f t="shared" si="421"/>
        <v>1.8541058829998687E-2</v>
      </c>
      <c r="CZ456" s="41">
        <f t="shared" si="422"/>
        <v>2.5570444483421408E-2</v>
      </c>
      <c r="DA456" s="41">
        <f t="shared" si="423"/>
        <v>-6.5372132440820671E-3</v>
      </c>
      <c r="DB456" s="41">
        <f t="shared" si="424"/>
        <v>1.4252075870413744E-2</v>
      </c>
      <c r="DC456" s="41">
        <f t="shared" si="425"/>
        <v>5.7264027189574164E-2</v>
      </c>
      <c r="DD456" s="41">
        <f t="shared" si="426"/>
        <v>1.1873604678347836E-2</v>
      </c>
      <c r="DE456" s="41">
        <f t="shared" si="427"/>
        <v>1.3368820456062408E-2</v>
      </c>
      <c r="DF456" s="41">
        <f t="shared" si="428"/>
        <v>2.8329284882296548E-3</v>
      </c>
      <c r="DG456" s="41">
        <f t="shared" si="429"/>
        <v>1.9762306696135674E-2</v>
      </c>
      <c r="DH456" s="41"/>
    </row>
    <row r="457" spans="1:112">
      <c r="A457" s="43">
        <v>42510</v>
      </c>
      <c r="B457" s="34">
        <v>4.09</v>
      </c>
      <c r="C457" s="34">
        <v>8.1876270000000009</v>
      </c>
      <c r="D457" s="34"/>
      <c r="E457" s="34">
        <v>5.84</v>
      </c>
      <c r="F457" s="34">
        <v>4.05</v>
      </c>
      <c r="G457" s="34">
        <v>21.214991000000001</v>
      </c>
      <c r="H457" s="34">
        <v>12.383785</v>
      </c>
      <c r="I457" s="34">
        <v>15.96</v>
      </c>
      <c r="J457" s="34">
        <v>252.42950400000001</v>
      </c>
      <c r="K457" s="34">
        <v>0.61599999999999999</v>
      </c>
      <c r="L457" s="34">
        <v>92.040001000000004</v>
      </c>
      <c r="M457" s="34">
        <v>25.469999000000001</v>
      </c>
      <c r="N457" s="34">
        <v>37.569355000000002</v>
      </c>
      <c r="O457" s="34">
        <v>9.66</v>
      </c>
      <c r="P457" s="34">
        <v>35.979999999999997</v>
      </c>
      <c r="Q457" s="34">
        <v>10.51</v>
      </c>
      <c r="R457" s="34">
        <v>50.110000999999997</v>
      </c>
      <c r="S457" s="34">
        <v>65.060715000000002</v>
      </c>
      <c r="T457" s="34"/>
      <c r="U457" s="34"/>
      <c r="V457" s="34">
        <v>3.8530730000000002</v>
      </c>
      <c r="W457" s="34">
        <v>37.380001</v>
      </c>
      <c r="X457" s="34">
        <v>36.360000999999997</v>
      </c>
      <c r="Y457" s="34">
        <v>11.517149</v>
      </c>
      <c r="Z457" s="34">
        <v>32.285876999999999</v>
      </c>
      <c r="AA457" s="34">
        <v>78.888717999999997</v>
      </c>
      <c r="AB457" s="34">
        <v>39.282153999999998</v>
      </c>
      <c r="AC457" s="34">
        <v>10.59</v>
      </c>
      <c r="AD457" s="34">
        <v>53.990001999999997</v>
      </c>
      <c r="AE457" s="34">
        <v>28.575253</v>
      </c>
      <c r="AF457" s="34">
        <v>3.98</v>
      </c>
      <c r="AG457" s="34">
        <v>108.5</v>
      </c>
      <c r="AH457" s="34">
        <v>39.478057999999997</v>
      </c>
      <c r="AI457" s="34">
        <v>71.352615</v>
      </c>
      <c r="AJ457" s="34">
        <v>9.7837270000000007</v>
      </c>
      <c r="AK457" s="34">
        <v>28.08</v>
      </c>
      <c r="AL457" s="34">
        <v>0.98</v>
      </c>
      <c r="AM457" s="34">
        <v>29.615358000000001</v>
      </c>
      <c r="AN457" s="34">
        <v>9.7000010000000003</v>
      </c>
      <c r="AO457" s="34">
        <v>56.029998999999997</v>
      </c>
      <c r="AP457" s="34">
        <v>5.35</v>
      </c>
      <c r="AQ457" s="34">
        <v>11.22</v>
      </c>
      <c r="AR457" s="34">
        <v>4.57</v>
      </c>
      <c r="AS457" s="34">
        <v>51.308281000000001</v>
      </c>
      <c r="AT457" s="34">
        <v>13.013552000000001</v>
      </c>
      <c r="AU457" s="34">
        <v>23.360001</v>
      </c>
      <c r="AV457" s="34">
        <v>16.154078999999999</v>
      </c>
      <c r="AW457" s="34">
        <v>24.672276</v>
      </c>
      <c r="AX457" s="34">
        <v>19.309999000000001</v>
      </c>
      <c r="AY457" s="34">
        <v>5.44</v>
      </c>
      <c r="AZ457" s="34">
        <v>66.849997999999999</v>
      </c>
      <c r="BA457" s="34">
        <v>39.479999999999997</v>
      </c>
      <c r="BB457" s="34">
        <v>27.828558000000001</v>
      </c>
      <c r="BC457" s="34">
        <v>29.043946999999999</v>
      </c>
      <c r="BD457" s="34"/>
      <c r="BE457" s="38"/>
      <c r="BF457" s="41">
        <f t="shared" si="381"/>
        <v>4.245331625233912E-2</v>
      </c>
      <c r="BG457" s="41">
        <f t="shared" si="382"/>
        <v>3.1239566205699103E-2</v>
      </c>
      <c r="BH457" s="41"/>
      <c r="BI457" s="41">
        <f t="shared" si="383"/>
        <v>-5.4157339776171945E-2</v>
      </c>
      <c r="BJ457" s="41">
        <f t="shared" si="384"/>
        <v>-3.6638781519085191</v>
      </c>
      <c r="BK457" s="41">
        <f t="shared" si="385"/>
        <v>-2.0149721682042068E-2</v>
      </c>
      <c r="BL457" s="41">
        <f t="shared" si="386"/>
        <v>4.0989364467484281E-2</v>
      </c>
      <c r="BM457" s="41">
        <f t="shared" si="387"/>
        <v>-2.6585739721261003E-2</v>
      </c>
      <c r="BN457" s="41">
        <f t="shared" si="388"/>
        <v>-1.2371342733824115E-2</v>
      </c>
      <c r="BO457" s="41">
        <f t="shared" si="389"/>
        <v>-8.4030748851492032E-2</v>
      </c>
      <c r="BP457" s="41">
        <f t="shared" si="390"/>
        <v>-6.8214979846359441E-3</v>
      </c>
      <c r="BQ457" s="41">
        <f t="shared" si="391"/>
        <v>-6.2622516297136744E-3</v>
      </c>
      <c r="BR457" s="41">
        <f t="shared" si="392"/>
        <v>-3.0059631032947889E-3</v>
      </c>
      <c r="BS457" s="41">
        <f t="shared" si="393"/>
        <v>7.2727593290798781E-3</v>
      </c>
      <c r="BT457" s="41">
        <f t="shared" si="394"/>
        <v>7.2524445185682754E-3</v>
      </c>
      <c r="BU457" s="41">
        <f t="shared" si="395"/>
        <v>3.8802151856479811E-2</v>
      </c>
      <c r="BV457" s="41">
        <f t="shared" si="396"/>
        <v>-2.2690072991417513E-2</v>
      </c>
      <c r="BW457" s="41">
        <f t="shared" si="397"/>
        <v>5.1090535524761886E-3</v>
      </c>
      <c r="BX457" s="41"/>
      <c r="BY457" s="41"/>
      <c r="BZ457" s="41">
        <f t="shared" si="398"/>
        <v>1.2269909957423735E-2</v>
      </c>
      <c r="CA457" s="41">
        <f t="shared" si="399"/>
        <v>-1.671340160373358E-2</v>
      </c>
      <c r="CB457" s="41">
        <f t="shared" si="400"/>
        <v>-1.6907929146950797E-2</v>
      </c>
      <c r="CC457" s="41">
        <f t="shared" si="401"/>
        <v>4.4335705228368195E-2</v>
      </c>
      <c r="CD457" s="41">
        <f t="shared" si="402"/>
        <v>-1.6387019298319563E-2</v>
      </c>
      <c r="CE457" s="41">
        <f t="shared" si="403"/>
        <v>5.3266829869680491E-3</v>
      </c>
      <c r="CF457" s="41">
        <f t="shared" si="404"/>
        <v>-7.0378994817413597E-3</v>
      </c>
      <c r="CG457" s="41">
        <f t="shared" si="380"/>
        <v>3.6297680505787311E-3</v>
      </c>
      <c r="CH457" s="41">
        <f t="shared" si="405"/>
        <v>-1.665587442864635E-3</v>
      </c>
      <c r="CI457" s="41">
        <f t="shared" si="406"/>
        <v>-4.2924683586022866E-3</v>
      </c>
      <c r="CJ457" s="41">
        <f t="shared" si="407"/>
        <v>-2.9705154413915694E-2</v>
      </c>
      <c r="CK457" s="41">
        <f t="shared" si="408"/>
        <v>-9.6309204457167875E-3</v>
      </c>
      <c r="CL457" s="41">
        <f t="shared" si="409"/>
        <v>-1.5799625431394324E-2</v>
      </c>
      <c r="CM457" s="41">
        <f t="shared" si="410"/>
        <v>-1.2453031361770386E-2</v>
      </c>
      <c r="CN457" s="41">
        <f t="shared" si="379"/>
        <v>-2.2347425804448481E-2</v>
      </c>
      <c r="CO457" s="41">
        <f t="shared" si="411"/>
        <v>-7.0972972314400015E-3</v>
      </c>
      <c r="CP457" s="41">
        <f t="shared" si="412"/>
        <v>0</v>
      </c>
      <c r="CQ457" s="41">
        <f t="shared" si="413"/>
        <v>-1.45809305460301E-2</v>
      </c>
      <c r="CR457" s="41">
        <f t="shared" si="414"/>
        <v>1.0362994294996949E-2</v>
      </c>
      <c r="CS457" s="41">
        <f t="shared" si="415"/>
        <v>-1.1710566966805504E-2</v>
      </c>
      <c r="CT457" s="41">
        <f t="shared" si="416"/>
        <v>-3.1281299381088791E-2</v>
      </c>
      <c r="CU457" s="41">
        <f t="shared" si="417"/>
        <v>-1.7809443709946974E-3</v>
      </c>
      <c r="CV457" s="41">
        <f t="shared" si="418"/>
        <v>-6.5430985889358357E-3</v>
      </c>
      <c r="CW457" s="41">
        <f t="shared" si="419"/>
        <v>-9.6569339705374069E-4</v>
      </c>
      <c r="CX457" s="41">
        <f t="shared" si="420"/>
        <v>4.3892067842404717E-3</v>
      </c>
      <c r="CY457" s="41">
        <f t="shared" si="421"/>
        <v>9.5609925053079775E-2</v>
      </c>
      <c r="CZ457" s="41">
        <f t="shared" si="422"/>
        <v>4.2200488437551385E-2</v>
      </c>
      <c r="DA457" s="41">
        <f t="shared" si="423"/>
        <v>-8.3188083399106695E-3</v>
      </c>
      <c r="DB457" s="41">
        <f t="shared" si="424"/>
        <v>1.1982378633642304E-2</v>
      </c>
      <c r="DC457" s="41">
        <f t="shared" si="425"/>
        <v>-2.3615993071341414E-2</v>
      </c>
      <c r="DD457" s="41">
        <f t="shared" si="426"/>
        <v>-1.1960234823254459E-3</v>
      </c>
      <c r="DE457" s="41">
        <f t="shared" si="427"/>
        <v>-1.083270449536165E-2</v>
      </c>
      <c r="DF457" s="41">
        <f t="shared" si="428"/>
        <v>-9.9503457961478085E-3</v>
      </c>
      <c r="DG457" s="41">
        <f t="shared" si="429"/>
        <v>1.2072464003022943E-2</v>
      </c>
      <c r="DH457" s="41"/>
    </row>
    <row r="458" spans="1:112">
      <c r="A458" s="43">
        <v>42513</v>
      </c>
      <c r="B458" s="34">
        <v>4.33</v>
      </c>
      <c r="C458" s="34">
        <v>8.2556860000000007</v>
      </c>
      <c r="D458" s="34"/>
      <c r="E458" s="34">
        <v>5.78</v>
      </c>
      <c r="F458" s="34">
        <v>164</v>
      </c>
      <c r="G458" s="34">
        <v>21.196221999999999</v>
      </c>
      <c r="H458" s="34">
        <v>12.453414</v>
      </c>
      <c r="I458" s="34">
        <v>16.23</v>
      </c>
      <c r="J458" s="34">
        <v>254.52435299999999</v>
      </c>
      <c r="K458" s="34">
        <v>0.59</v>
      </c>
      <c r="L458" s="34">
        <v>93.160004000000001</v>
      </c>
      <c r="M458" s="34">
        <v>25.969999000000001</v>
      </c>
      <c r="N458" s="34">
        <v>37.475093999999999</v>
      </c>
      <c r="O458" s="34">
        <v>9.57</v>
      </c>
      <c r="P458" s="34">
        <v>37.020000000000003</v>
      </c>
      <c r="Q458" s="34">
        <v>10.25</v>
      </c>
      <c r="R458" s="34">
        <v>49.41</v>
      </c>
      <c r="S458" s="34">
        <v>63.204009999999997</v>
      </c>
      <c r="T458" s="34"/>
      <c r="U458" s="34"/>
      <c r="V458" s="34">
        <v>3.7309030000000001</v>
      </c>
      <c r="W458" s="34">
        <v>37.369999</v>
      </c>
      <c r="X458" s="34">
        <v>36.669998</v>
      </c>
      <c r="Y458" s="34">
        <v>11.791836</v>
      </c>
      <c r="Z458" s="34">
        <v>31.955641</v>
      </c>
      <c r="AA458" s="34">
        <v>79.412604999999999</v>
      </c>
      <c r="AB458" s="34">
        <v>39.042988000000001</v>
      </c>
      <c r="AC458" s="34">
        <v>10.61</v>
      </c>
      <c r="AD458" s="34">
        <v>53.700001</v>
      </c>
      <c r="AE458" s="34">
        <v>28.613071000000001</v>
      </c>
      <c r="AF458" s="34">
        <v>4.03</v>
      </c>
      <c r="AG458" s="34">
        <v>109.550003</v>
      </c>
      <c r="AH458" s="34">
        <v>39.200690999999999</v>
      </c>
      <c r="AI458" s="34">
        <v>72.708534</v>
      </c>
      <c r="AJ458" s="34">
        <v>10.132116999999999</v>
      </c>
      <c r="AK458" s="34">
        <v>28.4</v>
      </c>
      <c r="AL458" s="34">
        <v>0.94</v>
      </c>
      <c r="AM458" s="34">
        <v>29.930019000000001</v>
      </c>
      <c r="AN458" s="34">
        <v>10.700001</v>
      </c>
      <c r="AO458" s="34">
        <v>54.41</v>
      </c>
      <c r="AP458" s="34">
        <v>5.33</v>
      </c>
      <c r="AQ458" s="34">
        <v>11.18</v>
      </c>
      <c r="AR458" s="34">
        <v>4.6100000000000003</v>
      </c>
      <c r="AS458" s="34">
        <v>52.151024</v>
      </c>
      <c r="AT458" s="34">
        <v>12.994554000000001</v>
      </c>
      <c r="AU458" s="34">
        <v>23.530000999999999</v>
      </c>
      <c r="AV458" s="34">
        <v>16.287582</v>
      </c>
      <c r="AW458" s="34">
        <v>24.637927999999999</v>
      </c>
      <c r="AX458" s="34">
        <v>19.850000000000001</v>
      </c>
      <c r="AY458" s="34">
        <v>5.44</v>
      </c>
      <c r="AZ458" s="34">
        <v>67</v>
      </c>
      <c r="BA458" s="34">
        <v>40.299999</v>
      </c>
      <c r="BB458" s="34">
        <v>27.421068000000002</v>
      </c>
      <c r="BC458" s="34">
        <v>29.605464999999999</v>
      </c>
      <c r="BD458" s="34"/>
      <c r="BE458" s="38"/>
      <c r="BF458" s="41">
        <f t="shared" si="381"/>
        <v>5.7022571959688149E-2</v>
      </c>
      <c r="BG458" s="41">
        <f t="shared" si="382"/>
        <v>8.2780627787488598E-3</v>
      </c>
      <c r="BH458" s="41"/>
      <c r="BI458" s="41">
        <f t="shared" si="383"/>
        <v>-1.0327114155849517E-2</v>
      </c>
      <c r="BJ458" s="41">
        <f t="shared" si="384"/>
        <v>3.7011495467057509</v>
      </c>
      <c r="BK458" s="41">
        <f t="shared" si="385"/>
        <v>-8.8509617611259059E-4</v>
      </c>
      <c r="BL458" s="41">
        <f t="shared" si="386"/>
        <v>5.6068466020589292E-3</v>
      </c>
      <c r="BM458" s="41">
        <f t="shared" si="387"/>
        <v>1.6775789504837206E-2</v>
      </c>
      <c r="BN458" s="41">
        <f t="shared" si="388"/>
        <v>8.2645033452048433E-3</v>
      </c>
      <c r="BO458" s="41">
        <f t="shared" si="389"/>
        <v>-4.3124426633754688E-2</v>
      </c>
      <c r="BP458" s="41">
        <f t="shared" si="390"/>
        <v>1.2095211921015578E-2</v>
      </c>
      <c r="BQ458" s="41">
        <f t="shared" si="391"/>
        <v>1.9440737439199704E-2</v>
      </c>
      <c r="BR458" s="41">
        <f t="shared" si="392"/>
        <v>-2.5121391609444115E-3</v>
      </c>
      <c r="BS458" s="41">
        <f t="shared" si="393"/>
        <v>-9.360442759563695E-3</v>
      </c>
      <c r="BT458" s="41">
        <f t="shared" si="394"/>
        <v>2.8495078622964517E-2</v>
      </c>
      <c r="BU458" s="41">
        <f t="shared" si="395"/>
        <v>-2.504947930444253E-2</v>
      </c>
      <c r="BV458" s="41">
        <f t="shared" si="396"/>
        <v>-1.4067776070071022E-2</v>
      </c>
      <c r="BW458" s="41">
        <f t="shared" si="397"/>
        <v>-2.8953162333261086E-2</v>
      </c>
      <c r="BX458" s="41"/>
      <c r="BY458" s="41"/>
      <c r="BZ458" s="41">
        <f t="shared" si="398"/>
        <v>-3.2220716230966805E-2</v>
      </c>
      <c r="CA458" s="41">
        <f t="shared" si="399"/>
        <v>-2.6761204173092457E-4</v>
      </c>
      <c r="CB458" s="41">
        <f t="shared" si="400"/>
        <v>8.4896307307088959E-3</v>
      </c>
      <c r="CC458" s="41">
        <f t="shared" si="401"/>
        <v>2.3570285616235899E-2</v>
      </c>
      <c r="CD458" s="41">
        <f t="shared" si="402"/>
        <v>-1.0281167667611011E-2</v>
      </c>
      <c r="CE458" s="41">
        <f t="shared" si="403"/>
        <v>6.6188823021445867E-3</v>
      </c>
      <c r="CF458" s="41">
        <f t="shared" si="404"/>
        <v>-6.1070235486382187E-3</v>
      </c>
      <c r="CG458" s="41">
        <f t="shared" si="380"/>
        <v>3.2088314551500664E-2</v>
      </c>
      <c r="CH458" s="41">
        <f t="shared" si="405"/>
        <v>-5.3858611372991708E-3</v>
      </c>
      <c r="CI458" s="41">
        <f t="shared" si="406"/>
        <v>1.3225778574187672E-3</v>
      </c>
      <c r="CJ458" s="41">
        <f t="shared" si="407"/>
        <v>1.2484556662245277E-2</v>
      </c>
      <c r="CK458" s="41">
        <f t="shared" si="408"/>
        <v>9.6309204457168101E-3</v>
      </c>
      <c r="CL458" s="41">
        <f t="shared" si="409"/>
        <v>-7.0506497003463738E-3</v>
      </c>
      <c r="CM458" s="41">
        <f t="shared" si="410"/>
        <v>1.8824770603574299E-2</v>
      </c>
      <c r="CN458" s="41">
        <f t="shared" si="379"/>
        <v>6.5698266003638064E-3</v>
      </c>
      <c r="CO458" s="41">
        <f t="shared" si="411"/>
        <v>1.1331566009550018E-2</v>
      </c>
      <c r="CP458" s="41">
        <f t="shared" si="412"/>
        <v>-4.1672696400568074E-2</v>
      </c>
      <c r="CQ458" s="41">
        <f t="shared" si="413"/>
        <v>1.0568878554428542E-2</v>
      </c>
      <c r="CR458" s="41">
        <f t="shared" si="414"/>
        <v>9.8117846323684671E-2</v>
      </c>
      <c r="CS458" s="41">
        <f t="shared" si="415"/>
        <v>-2.9339283231777355E-2</v>
      </c>
      <c r="CT458" s="41">
        <f t="shared" si="416"/>
        <v>-3.7453227301619415E-3</v>
      </c>
      <c r="CU458" s="41">
        <f t="shared" si="417"/>
        <v>-3.5714323675972446E-3</v>
      </c>
      <c r="CV458" s="41">
        <f t="shared" si="418"/>
        <v>8.7146521024439091E-3</v>
      </c>
      <c r="CW458" s="41">
        <f t="shared" si="419"/>
        <v>1.629165476896904E-2</v>
      </c>
      <c r="CX458" s="41">
        <f t="shared" si="420"/>
        <v>-1.4609294024698111E-3</v>
      </c>
      <c r="CY458" s="41">
        <f t="shared" si="421"/>
        <v>7.2510444699630111E-3</v>
      </c>
      <c r="CZ458" s="41">
        <f t="shared" si="422"/>
        <v>8.2303895362158125E-3</v>
      </c>
      <c r="DA458" s="41">
        <f t="shared" si="423"/>
        <v>-1.393139868386233E-3</v>
      </c>
      <c r="DB458" s="41">
        <f t="shared" si="424"/>
        <v>2.7580962479416698E-2</v>
      </c>
      <c r="DC458" s="41">
        <f t="shared" si="425"/>
        <v>0</v>
      </c>
      <c r="DD458" s="41">
        <f t="shared" si="426"/>
        <v>2.2413457607406775E-3</v>
      </c>
      <c r="DE458" s="41">
        <f t="shared" si="427"/>
        <v>2.0557229573460404E-2</v>
      </c>
      <c r="DF458" s="41">
        <f t="shared" si="428"/>
        <v>-1.4751136559381779E-2</v>
      </c>
      <c r="DG458" s="41">
        <f t="shared" si="429"/>
        <v>1.9148875967854546E-2</v>
      </c>
      <c r="DH458" s="41"/>
    </row>
    <row r="459" spans="1:112">
      <c r="A459" s="43">
        <v>42514</v>
      </c>
      <c r="B459" s="34">
        <v>4.42</v>
      </c>
      <c r="C459" s="34">
        <v>8.1672089999999997</v>
      </c>
      <c r="D459" s="34"/>
      <c r="E459" s="34">
        <v>5.82</v>
      </c>
      <c r="F459" s="34">
        <v>160</v>
      </c>
      <c r="G459" s="34">
        <v>20.482796</v>
      </c>
      <c r="H459" s="34">
        <v>12.712028999999999</v>
      </c>
      <c r="I459" s="34">
        <v>15.97</v>
      </c>
      <c r="J459" s="34">
        <v>254.52435299999999</v>
      </c>
      <c r="K459" s="34">
        <v>0.61399999999999999</v>
      </c>
      <c r="L459" s="34">
        <v>94.760002</v>
      </c>
      <c r="M459" s="34">
        <v>25.5</v>
      </c>
      <c r="N459" s="34">
        <v>36.758778</v>
      </c>
      <c r="O459" s="34">
        <v>9.69</v>
      </c>
      <c r="P459" s="34">
        <v>36.919998</v>
      </c>
      <c r="Q459" s="34">
        <v>10.54</v>
      </c>
      <c r="R459" s="34">
        <v>48.709999000000003</v>
      </c>
      <c r="S459" s="34">
        <v>58.908679999999997</v>
      </c>
      <c r="T459" s="34"/>
      <c r="U459" s="34"/>
      <c r="V459" s="34">
        <v>3.3831869999999999</v>
      </c>
      <c r="W459" s="34">
        <v>36.93</v>
      </c>
      <c r="X459" s="34">
        <v>37.43</v>
      </c>
      <c r="Y459" s="34">
        <v>12.017467999999999</v>
      </c>
      <c r="Z459" s="34">
        <v>29.635598999999999</v>
      </c>
      <c r="AA459" s="34">
        <v>80.774681000000001</v>
      </c>
      <c r="AB459" s="34">
        <v>38.172386000000003</v>
      </c>
      <c r="AC459" s="34">
        <v>10.72</v>
      </c>
      <c r="AD459" s="34">
        <v>53.849997999999999</v>
      </c>
      <c r="AE459" s="34">
        <v>28.631986999999999</v>
      </c>
      <c r="AF459" s="34">
        <v>3.91</v>
      </c>
      <c r="AG459" s="34">
        <v>110.950005</v>
      </c>
      <c r="AH459" s="34">
        <v>38.359355999999998</v>
      </c>
      <c r="AI459" s="34">
        <v>72.423591999999999</v>
      </c>
      <c r="AJ459" s="34">
        <v>10.132116999999999</v>
      </c>
      <c r="AK459" s="34">
        <v>29.9</v>
      </c>
      <c r="AL459" s="34">
        <v>1.01</v>
      </c>
      <c r="AM459" s="34">
        <v>29.791198999999999</v>
      </c>
      <c r="AN459" s="34">
        <v>9.3000000000000007</v>
      </c>
      <c r="AO459" s="34">
        <v>49.849997999999999</v>
      </c>
      <c r="AP459" s="34">
        <v>5.28</v>
      </c>
      <c r="AQ459" s="34">
        <v>11.58</v>
      </c>
      <c r="AR459" s="34">
        <v>4.53</v>
      </c>
      <c r="AS459" s="34">
        <v>52.448462999999997</v>
      </c>
      <c r="AT459" s="34">
        <v>12.709586</v>
      </c>
      <c r="AU459" s="34">
        <v>23.469999000000001</v>
      </c>
      <c r="AV459" s="34">
        <v>16.354334000000001</v>
      </c>
      <c r="AW459" s="34">
        <v>23.976679000000001</v>
      </c>
      <c r="AX459" s="34">
        <v>19.989999999999998</v>
      </c>
      <c r="AY459" s="34">
        <v>5.31</v>
      </c>
      <c r="AZ459" s="34">
        <v>66.300003000000004</v>
      </c>
      <c r="BA459" s="34">
        <v>40.25</v>
      </c>
      <c r="BB459" s="34">
        <v>27.609907</v>
      </c>
      <c r="BC459" s="34">
        <v>29.537699</v>
      </c>
      <c r="BD459" s="34"/>
      <c r="BE459" s="38"/>
      <c r="BF459" s="41">
        <f t="shared" si="381"/>
        <v>2.0572154075208317E-2</v>
      </c>
      <c r="BG459" s="41">
        <f t="shared" si="382"/>
        <v>-1.0774940229287327E-2</v>
      </c>
      <c r="BH459" s="41"/>
      <c r="BI459" s="41">
        <f t="shared" si="383"/>
        <v>6.8965790590604587E-3</v>
      </c>
      <c r="BJ459" s="41">
        <f t="shared" si="384"/>
        <v>-2.4692612590371522E-2</v>
      </c>
      <c r="BK459" s="41">
        <f t="shared" si="385"/>
        <v>-3.4237643959614497E-2</v>
      </c>
      <c r="BL459" s="41">
        <f t="shared" si="386"/>
        <v>2.0553908353198848E-2</v>
      </c>
      <c r="BM459" s="41">
        <f t="shared" si="387"/>
        <v>-1.6149419299578721E-2</v>
      </c>
      <c r="BN459" s="41">
        <f t="shared" si="388"/>
        <v>0</v>
      </c>
      <c r="BO459" s="41">
        <f t="shared" si="389"/>
        <v>3.9872391247377355E-2</v>
      </c>
      <c r="BP459" s="41">
        <f t="shared" si="390"/>
        <v>1.7028912443514187E-2</v>
      </c>
      <c r="BQ459" s="41">
        <f t="shared" si="391"/>
        <v>-1.82635350043075E-2</v>
      </c>
      <c r="BR459" s="41">
        <f t="shared" si="392"/>
        <v>-1.9299498044530912E-2</v>
      </c>
      <c r="BS459" s="41">
        <f t="shared" si="393"/>
        <v>1.2461220437811815E-2</v>
      </c>
      <c r="BT459" s="41">
        <f t="shared" si="394"/>
        <v>-2.7049516818825553E-3</v>
      </c>
      <c r="BU459" s="41">
        <f t="shared" si="395"/>
        <v>2.7899837528799105E-2</v>
      </c>
      <c r="BV459" s="41">
        <f t="shared" si="396"/>
        <v>-1.4268505568872814E-2</v>
      </c>
      <c r="BW459" s="41">
        <f t="shared" si="397"/>
        <v>-7.0379300286139798E-2</v>
      </c>
      <c r="BX459" s="41"/>
      <c r="BY459" s="41"/>
      <c r="BZ459" s="41">
        <f t="shared" si="398"/>
        <v>-9.7832130856406657E-2</v>
      </c>
      <c r="CA459" s="41">
        <f t="shared" si="399"/>
        <v>-1.1843987873487647E-2</v>
      </c>
      <c r="CB459" s="41">
        <f t="shared" si="400"/>
        <v>2.0513594373600855E-2</v>
      </c>
      <c r="CC459" s="41">
        <f t="shared" si="401"/>
        <v>1.8953830382782307E-2</v>
      </c>
      <c r="CD459" s="41">
        <f t="shared" si="402"/>
        <v>-7.5372414737671922E-2</v>
      </c>
      <c r="CE459" s="41">
        <f t="shared" si="403"/>
        <v>1.7006453659285825E-2</v>
      </c>
      <c r="CF459" s="41">
        <f t="shared" si="404"/>
        <v>-2.2550920873389394E-2</v>
      </c>
      <c r="CG459" s="41">
        <f t="shared" si="380"/>
        <v>-1.9486887673496735E-2</v>
      </c>
      <c r="CH459" s="41">
        <f t="shared" si="405"/>
        <v>2.7893463253999174E-3</v>
      </c>
      <c r="CI459" s="41">
        <f t="shared" si="406"/>
        <v>6.6087803381998593E-4</v>
      </c>
      <c r="CJ459" s="41">
        <f t="shared" si="407"/>
        <v>-3.0229001961317271E-2</v>
      </c>
      <c r="CK459" s="41">
        <f t="shared" si="408"/>
        <v>1.2698601017715647E-2</v>
      </c>
      <c r="CL459" s="41">
        <f t="shared" si="409"/>
        <v>-2.1695912638929674E-2</v>
      </c>
      <c r="CM459" s="41">
        <f t="shared" si="410"/>
        <v>-3.9266615045494705E-3</v>
      </c>
      <c r="CN459" s="41">
        <f t="shared" si="379"/>
        <v>5.5969858886459438E-3</v>
      </c>
      <c r="CO459" s="41">
        <f t="shared" si="411"/>
        <v>5.1469335229480426E-2</v>
      </c>
      <c r="CP459" s="41">
        <f t="shared" si="412"/>
        <v>7.1825734571255601E-2</v>
      </c>
      <c r="CQ459" s="41">
        <f t="shared" si="413"/>
        <v>-4.6489423582227402E-3</v>
      </c>
      <c r="CR459" s="41">
        <f t="shared" si="414"/>
        <v>-0.14022943476658978</v>
      </c>
      <c r="CS459" s="41">
        <f t="shared" si="415"/>
        <v>-8.7529504210348497E-2</v>
      </c>
      <c r="CT459" s="41">
        <f t="shared" si="416"/>
        <v>-9.4251404595829969E-3</v>
      </c>
      <c r="CU459" s="41">
        <f t="shared" si="417"/>
        <v>3.5153004417896094E-2</v>
      </c>
      <c r="CV459" s="41">
        <f t="shared" si="418"/>
        <v>-1.7505917513614522E-2</v>
      </c>
      <c r="CW459" s="41">
        <f t="shared" si="419"/>
        <v>5.6872133934392282E-3</v>
      </c>
      <c r="CX459" s="41">
        <f t="shared" si="420"/>
        <v>-2.2173834718309766E-2</v>
      </c>
      <c r="CY459" s="41">
        <f t="shared" si="421"/>
        <v>-2.5532779828605582E-3</v>
      </c>
      <c r="CZ459" s="41">
        <f t="shared" si="422"/>
        <v>4.0899616953292495E-3</v>
      </c>
      <c r="DA459" s="41">
        <f t="shared" si="423"/>
        <v>-2.7205394620377205E-2</v>
      </c>
      <c r="DB459" s="41">
        <f t="shared" si="424"/>
        <v>7.0281413791090982E-3</v>
      </c>
      <c r="DC459" s="41">
        <f t="shared" si="425"/>
        <v>-2.4187225614003934E-2</v>
      </c>
      <c r="DD459" s="41">
        <f t="shared" si="426"/>
        <v>-1.0502676950281458E-2</v>
      </c>
      <c r="DE459" s="41">
        <f t="shared" si="427"/>
        <v>-1.2414402741688154E-3</v>
      </c>
      <c r="DF459" s="41">
        <f t="shared" si="428"/>
        <v>6.8630345441654519E-3</v>
      </c>
      <c r="DG459" s="41">
        <f t="shared" si="429"/>
        <v>-2.2915929778636684E-3</v>
      </c>
      <c r="DH459" s="41"/>
    </row>
    <row r="460" spans="1:112">
      <c r="A460" s="43">
        <v>42515</v>
      </c>
      <c r="B460" s="34">
        <v>4.32</v>
      </c>
      <c r="C460" s="34">
        <v>8.0378939999999997</v>
      </c>
      <c r="D460" s="34"/>
      <c r="E460" s="34">
        <v>5.39</v>
      </c>
      <c r="F460" s="34">
        <v>160</v>
      </c>
      <c r="G460" s="34">
        <v>18.905747999999999</v>
      </c>
      <c r="H460" s="34">
        <v>12.314157</v>
      </c>
      <c r="I460" s="34">
        <v>15.65</v>
      </c>
      <c r="J460" s="34">
        <v>255.57179300000001</v>
      </c>
      <c r="K460" s="34">
        <v>0.56999999999999995</v>
      </c>
      <c r="L460" s="34">
        <v>92.660004000000001</v>
      </c>
      <c r="M460" s="34">
        <v>25.48</v>
      </c>
      <c r="N460" s="34">
        <v>36.438324000000001</v>
      </c>
      <c r="O460" s="34">
        <v>9.81</v>
      </c>
      <c r="P460" s="34">
        <v>37.759998000000003</v>
      </c>
      <c r="Q460" s="34">
        <v>11.01</v>
      </c>
      <c r="R460" s="34">
        <v>50.549999</v>
      </c>
      <c r="S460" s="34">
        <v>57.255161000000001</v>
      </c>
      <c r="T460" s="34"/>
      <c r="U460" s="34"/>
      <c r="V460" s="34">
        <v>3.6557210000000002</v>
      </c>
      <c r="W460" s="34">
        <v>36.759998000000003</v>
      </c>
      <c r="X460" s="34">
        <v>37.080002</v>
      </c>
      <c r="Y460" s="34">
        <v>12.027279</v>
      </c>
      <c r="Z460" s="34">
        <v>25.926915999999999</v>
      </c>
      <c r="AA460" s="34">
        <v>77.489220000000003</v>
      </c>
      <c r="AB460" s="34">
        <v>38.114978999999998</v>
      </c>
      <c r="AC460" s="34">
        <v>10.92</v>
      </c>
      <c r="AD460" s="34">
        <v>52.57</v>
      </c>
      <c r="AE460" s="34">
        <v>28.367228999999998</v>
      </c>
      <c r="AF460" s="34">
        <v>3.93</v>
      </c>
      <c r="AG460" s="34">
        <v>104.650002</v>
      </c>
      <c r="AH460" s="34">
        <v>36.954044000000003</v>
      </c>
      <c r="AI460" s="34">
        <v>71.824225999999996</v>
      </c>
      <c r="AJ460" s="34">
        <v>9.7837270000000007</v>
      </c>
      <c r="AK460" s="34">
        <v>30.76</v>
      </c>
      <c r="AL460" s="34">
        <v>1</v>
      </c>
      <c r="AM460" s="34">
        <v>29.754179000000001</v>
      </c>
      <c r="AN460" s="34">
        <v>9.1</v>
      </c>
      <c r="AO460" s="34">
        <v>47.939999</v>
      </c>
      <c r="AP460" s="34">
        <v>4.42</v>
      </c>
      <c r="AQ460" s="34">
        <v>11.93</v>
      </c>
      <c r="AR460" s="34">
        <v>4.4800000000000004</v>
      </c>
      <c r="AS460" s="34">
        <v>52.646759000000003</v>
      </c>
      <c r="AT460" s="34">
        <v>12.595598000000001</v>
      </c>
      <c r="AU460" s="34">
        <v>23.450001</v>
      </c>
      <c r="AV460" s="34">
        <v>16.535520999999999</v>
      </c>
      <c r="AW460" s="34">
        <v>23.916563</v>
      </c>
      <c r="AX460" s="34">
        <v>20.420000000000002</v>
      </c>
      <c r="AY460" s="34">
        <v>4.8600000000000003</v>
      </c>
      <c r="AZ460" s="34">
        <v>65.669998000000007</v>
      </c>
      <c r="BA460" s="34">
        <v>42.77</v>
      </c>
      <c r="BB460" s="34">
        <v>27.619844000000001</v>
      </c>
      <c r="BC460" s="34">
        <v>29.218214</v>
      </c>
      <c r="BD460" s="34"/>
      <c r="BE460" s="38"/>
      <c r="BF460" s="41">
        <f t="shared" si="381"/>
        <v>-2.288429383358773E-2</v>
      </c>
      <c r="BG460" s="41">
        <f t="shared" si="382"/>
        <v>-1.5960126260896931E-2</v>
      </c>
      <c r="BH460" s="41"/>
      <c r="BI460" s="41">
        <f t="shared" si="383"/>
        <v>-7.675487682244074E-2</v>
      </c>
      <c r="BJ460" s="41">
        <f t="shared" si="384"/>
        <v>0</v>
      </c>
      <c r="BK460" s="41">
        <f t="shared" si="385"/>
        <v>-8.0119311477843874E-2</v>
      </c>
      <c r="BL460" s="41">
        <f t="shared" si="386"/>
        <v>-3.179913441729984E-2</v>
      </c>
      <c r="BM460" s="41">
        <f t="shared" si="387"/>
        <v>-2.0241045240758902E-2</v>
      </c>
      <c r="BN460" s="41">
        <f t="shared" si="388"/>
        <v>4.106839388619425E-3</v>
      </c>
      <c r="BO460" s="41">
        <f t="shared" si="389"/>
        <v>-7.4358567318546662E-2</v>
      </c>
      <c r="BP460" s="41">
        <f t="shared" si="390"/>
        <v>-2.2410477239461671E-2</v>
      </c>
      <c r="BQ460" s="41">
        <f t="shared" si="391"/>
        <v>-7.8462146041781791E-4</v>
      </c>
      <c r="BR460" s="41">
        <f t="shared" si="392"/>
        <v>-8.7559763596799581E-3</v>
      </c>
      <c r="BS460" s="41">
        <f t="shared" si="393"/>
        <v>1.2307847674596993E-2</v>
      </c>
      <c r="BT460" s="41">
        <f t="shared" si="394"/>
        <v>2.2496932847727941E-2</v>
      </c>
      <c r="BU460" s="41">
        <f t="shared" si="395"/>
        <v>4.3626407621372404E-2</v>
      </c>
      <c r="BV460" s="41">
        <f t="shared" si="396"/>
        <v>3.7078598395300852E-2</v>
      </c>
      <c r="BW460" s="41">
        <f t="shared" si="397"/>
        <v>-2.8470661378099039E-2</v>
      </c>
      <c r="BX460" s="41"/>
      <c r="BY460" s="41"/>
      <c r="BZ460" s="41">
        <f t="shared" si="398"/>
        <v>7.7475173116842752E-2</v>
      </c>
      <c r="CA460" s="41">
        <f t="shared" si="399"/>
        <v>-4.6139857839509702E-3</v>
      </c>
      <c r="CB460" s="41">
        <f t="shared" si="400"/>
        <v>-9.394727281252015E-3</v>
      </c>
      <c r="CC460" s="41">
        <f t="shared" si="401"/>
        <v>8.1606186536086747E-4</v>
      </c>
      <c r="CD460" s="41">
        <f t="shared" si="402"/>
        <v>-0.13369465074065937</v>
      </c>
      <c r="CE460" s="41">
        <f t="shared" si="403"/>
        <v>-4.1524732550788535E-2</v>
      </c>
      <c r="CF460" s="41">
        <f t="shared" si="404"/>
        <v>-1.5050201520523309E-3</v>
      </c>
      <c r="CG460" s="41">
        <f t="shared" si="380"/>
        <v>8.9047783429596853E-3</v>
      </c>
      <c r="CH460" s="41">
        <f t="shared" si="405"/>
        <v>-2.4056751630835947E-2</v>
      </c>
      <c r="CI460" s="41">
        <f t="shared" si="406"/>
        <v>-9.2899489746696689E-3</v>
      </c>
      <c r="CJ460" s="41">
        <f t="shared" si="407"/>
        <v>5.102051883895552E-3</v>
      </c>
      <c r="CK460" s="41">
        <f t="shared" si="408"/>
        <v>-5.8458226440614706E-2</v>
      </c>
      <c r="CL460" s="41">
        <f t="shared" si="409"/>
        <v>-3.7323374951410707E-2</v>
      </c>
      <c r="CM460" s="41">
        <f t="shared" si="410"/>
        <v>-8.3102740504548498E-3</v>
      </c>
      <c r="CN460" s="41">
        <f t="shared" si="379"/>
        <v>7.4141827349988891E-3</v>
      </c>
      <c r="CO460" s="41">
        <f t="shared" si="411"/>
        <v>2.8356664240802635E-2</v>
      </c>
      <c r="CP460" s="41">
        <f t="shared" si="412"/>
        <v>-9.950330853168092E-3</v>
      </c>
      <c r="CQ460" s="41">
        <f t="shared" si="413"/>
        <v>-1.2434216059459E-3</v>
      </c>
      <c r="CR460" s="41">
        <f t="shared" si="414"/>
        <v>-2.173998663640599E-2</v>
      </c>
      <c r="CS460" s="41">
        <f t="shared" si="415"/>
        <v>-3.9068248140654974E-2</v>
      </c>
      <c r="CT460" s="41">
        <f t="shared" si="416"/>
        <v>-0.17778640162856343</v>
      </c>
      <c r="CU460" s="41">
        <f t="shared" si="417"/>
        <v>2.9776763964975521E-2</v>
      </c>
      <c r="CV460" s="41">
        <f t="shared" si="418"/>
        <v>-1.1098893068048803E-2</v>
      </c>
      <c r="CW460" s="41">
        <f t="shared" si="419"/>
        <v>3.7736489165652518E-3</v>
      </c>
      <c r="CX460" s="41">
        <f t="shared" si="420"/>
        <v>-9.0091240576473091E-3</v>
      </c>
      <c r="CY460" s="41">
        <f t="shared" si="421"/>
        <v>-8.5242971913644455E-4</v>
      </c>
      <c r="CZ460" s="41">
        <f t="shared" si="422"/>
        <v>1.1017916188525741E-2</v>
      </c>
      <c r="DA460" s="41">
        <f t="shared" si="423"/>
        <v>-2.5104181325588592E-3</v>
      </c>
      <c r="DB460" s="41">
        <f t="shared" si="424"/>
        <v>2.1282664224210938E-2</v>
      </c>
      <c r="DC460" s="41">
        <f t="shared" si="425"/>
        <v>-8.8553397341444948E-2</v>
      </c>
      <c r="DD460" s="41">
        <f t="shared" si="426"/>
        <v>-9.5477726931105528E-3</v>
      </c>
      <c r="DE460" s="41">
        <f t="shared" si="427"/>
        <v>6.0726918374245042E-2</v>
      </c>
      <c r="DF460" s="41">
        <f t="shared" si="428"/>
        <v>3.5984229250740922E-4</v>
      </c>
      <c r="DG460" s="41">
        <f t="shared" si="429"/>
        <v>-1.0875097753134494E-2</v>
      </c>
      <c r="DH460" s="41"/>
    </row>
    <row r="461" spans="1:112">
      <c r="A461" s="43">
        <v>42516</v>
      </c>
      <c r="B461" s="34">
        <v>4.24</v>
      </c>
      <c r="C461" s="34">
        <v>8.3101350000000007</v>
      </c>
      <c r="D461" s="34"/>
      <c r="E461" s="34">
        <v>5.22</v>
      </c>
      <c r="F461" s="34">
        <v>160</v>
      </c>
      <c r="G461" s="34">
        <v>19.403272999999999</v>
      </c>
      <c r="H461" s="34">
        <v>12.46336</v>
      </c>
      <c r="I461" s="34">
        <v>15.87</v>
      </c>
      <c r="J461" s="34">
        <v>249.287216</v>
      </c>
      <c r="K461" s="34">
        <v>0.56999999999999995</v>
      </c>
      <c r="L461" s="34">
        <v>94.470000999999996</v>
      </c>
      <c r="M461" s="34">
        <v>25.08</v>
      </c>
      <c r="N461" s="34">
        <v>36.551417999999998</v>
      </c>
      <c r="O461" s="34">
        <v>10</v>
      </c>
      <c r="P461" s="34">
        <v>36.869999</v>
      </c>
      <c r="Q461" s="34">
        <v>11.28</v>
      </c>
      <c r="R461" s="34">
        <v>48.509998000000003</v>
      </c>
      <c r="S461" s="34">
        <v>58.519058000000001</v>
      </c>
      <c r="T461" s="34"/>
      <c r="U461" s="34"/>
      <c r="V461" s="34">
        <v>3.5335510000000001</v>
      </c>
      <c r="W461" s="34">
        <v>37.130001</v>
      </c>
      <c r="X461" s="34">
        <v>36.590000000000003</v>
      </c>
      <c r="Y461" s="34">
        <v>12.351013999999999</v>
      </c>
      <c r="Z461" s="34">
        <v>26.265612000000001</v>
      </c>
      <c r="AA461" s="34">
        <v>77.264679000000001</v>
      </c>
      <c r="AB461" s="34">
        <v>38.717705000000002</v>
      </c>
      <c r="AC461" s="34">
        <v>10.47</v>
      </c>
      <c r="AD461" s="34">
        <v>55.220001000000003</v>
      </c>
      <c r="AE461" s="34">
        <v>28.650898000000002</v>
      </c>
      <c r="AF461" s="34">
        <v>3.98</v>
      </c>
      <c r="AG461" s="34">
        <v>106.049995</v>
      </c>
      <c r="AH461" s="34">
        <v>37.407063000000001</v>
      </c>
      <c r="AI461" s="34">
        <v>71.745621</v>
      </c>
      <c r="AJ461" s="34">
        <v>10.132116999999999</v>
      </c>
      <c r="AK461" s="34">
        <v>29.99</v>
      </c>
      <c r="AL461" s="34">
        <v>0.91</v>
      </c>
      <c r="AM461" s="34">
        <v>29.902262</v>
      </c>
      <c r="AN461" s="34">
        <v>9</v>
      </c>
      <c r="AO461" s="34">
        <v>47.470001000000003</v>
      </c>
      <c r="AP461" s="34">
        <v>4.45</v>
      </c>
      <c r="AQ461" s="34">
        <v>12.07</v>
      </c>
      <c r="AR461" s="34">
        <v>4.46</v>
      </c>
      <c r="AS461" s="34">
        <v>52.993771000000002</v>
      </c>
      <c r="AT461" s="34">
        <v>12.842572000000001</v>
      </c>
      <c r="AU461" s="34">
        <v>23.700001</v>
      </c>
      <c r="AV461" s="34">
        <v>16.611809000000001</v>
      </c>
      <c r="AW461" s="34">
        <v>24.517697999999999</v>
      </c>
      <c r="AX461" s="34">
        <v>20.940000999999999</v>
      </c>
      <c r="AY461" s="34">
        <v>4.8099999999999996</v>
      </c>
      <c r="AZ461" s="34">
        <v>65.620002999999997</v>
      </c>
      <c r="BA461" s="34">
        <v>43.5</v>
      </c>
      <c r="BB461" s="34">
        <v>27.918009000000001</v>
      </c>
      <c r="BC461" s="34">
        <v>29.353753999999999</v>
      </c>
      <c r="BD461" s="34"/>
      <c r="BE461" s="38"/>
      <c r="BF461" s="41">
        <f t="shared" si="381"/>
        <v>-1.8692133012152522E-2</v>
      </c>
      <c r="BG461" s="41">
        <f t="shared" si="382"/>
        <v>3.3308745642749542E-2</v>
      </c>
      <c r="BH461" s="41"/>
      <c r="BI461" s="41">
        <f t="shared" si="383"/>
        <v>-3.2047983026358431E-2</v>
      </c>
      <c r="BJ461" s="41">
        <f t="shared" si="384"/>
        <v>0</v>
      </c>
      <c r="BK461" s="41">
        <f t="shared" si="385"/>
        <v>2.597576036684408E-2</v>
      </c>
      <c r="BL461" s="41">
        <f t="shared" si="386"/>
        <v>1.2043563804632751E-2</v>
      </c>
      <c r="BM461" s="41">
        <f t="shared" si="387"/>
        <v>1.3959617552155312E-2</v>
      </c>
      <c r="BN461" s="41">
        <f t="shared" si="388"/>
        <v>-2.4897650756828971E-2</v>
      </c>
      <c r="BO461" s="41">
        <f t="shared" si="389"/>
        <v>0</v>
      </c>
      <c r="BP461" s="41">
        <f t="shared" si="390"/>
        <v>1.9345411209339313E-2</v>
      </c>
      <c r="BQ461" s="41">
        <f t="shared" si="391"/>
        <v>-1.5823114939242756E-2</v>
      </c>
      <c r="BR461" s="41">
        <f t="shared" si="392"/>
        <v>3.0989036926690723E-3</v>
      </c>
      <c r="BS461" s="41">
        <f t="shared" si="393"/>
        <v>1.9182819416773904E-2</v>
      </c>
      <c r="BT461" s="41">
        <f t="shared" si="394"/>
        <v>-2.3852103187465862E-2</v>
      </c>
      <c r="BU461" s="41">
        <f t="shared" si="395"/>
        <v>2.4227295335324271E-2</v>
      </c>
      <c r="BV461" s="41">
        <f t="shared" si="396"/>
        <v>-4.1193004655574801E-2</v>
      </c>
      <c r="BW461" s="41">
        <f t="shared" si="397"/>
        <v>2.1834692118695088E-2</v>
      </c>
      <c r="BX461" s="41"/>
      <c r="BY461" s="41"/>
      <c r="BZ461" s="41">
        <f t="shared" si="398"/>
        <v>-3.3990023443578675E-2</v>
      </c>
      <c r="CA461" s="41">
        <f t="shared" si="399"/>
        <v>1.0015052040867244E-2</v>
      </c>
      <c r="CB461" s="41">
        <f t="shared" si="400"/>
        <v>-1.3302815603970054E-2</v>
      </c>
      <c r="CC461" s="41">
        <f t="shared" si="401"/>
        <v>2.6560845102337791E-2</v>
      </c>
      <c r="CD461" s="41">
        <f t="shared" si="402"/>
        <v>1.2978898223996145E-2</v>
      </c>
      <c r="CE461" s="41">
        <f t="shared" si="403"/>
        <v>-2.9019127663265361E-3</v>
      </c>
      <c r="CF461" s="41">
        <f t="shared" si="404"/>
        <v>1.5689634481627277E-2</v>
      </c>
      <c r="CG461" s="41">
        <f t="shared" si="380"/>
        <v>8.8613209165779819E-4</v>
      </c>
      <c r="CH461" s="41">
        <f t="shared" si="405"/>
        <v>4.9179609780032177E-2</v>
      </c>
      <c r="CI461" s="41">
        <f t="shared" si="406"/>
        <v>9.9502160225680598E-3</v>
      </c>
      <c r="CJ461" s="41">
        <f t="shared" si="407"/>
        <v>1.2642393415176527E-2</v>
      </c>
      <c r="CK461" s="41">
        <f t="shared" si="408"/>
        <v>1.3289165859786468E-2</v>
      </c>
      <c r="CL461" s="41">
        <f t="shared" si="409"/>
        <v>1.2184450256165531E-2</v>
      </c>
      <c r="CM461" s="41">
        <f t="shared" si="410"/>
        <v>-1.0950071967997027E-3</v>
      </c>
      <c r="CN461" s="41">
        <f t="shared" si="379"/>
        <v>-9.2374736143899943E-4</v>
      </c>
      <c r="CO461" s="41">
        <f t="shared" si="411"/>
        <v>-2.5351151876525552E-2</v>
      </c>
      <c r="CP461" s="41">
        <f t="shared" si="412"/>
        <v>-9.431067947124129E-2</v>
      </c>
      <c r="CQ461" s="41">
        <f t="shared" si="413"/>
        <v>4.9645369942675982E-3</v>
      </c>
      <c r="CR461" s="41">
        <f t="shared" si="414"/>
        <v>-1.1049836186584935E-2</v>
      </c>
      <c r="CS461" s="41">
        <f t="shared" si="415"/>
        <v>-9.8522545176675819E-3</v>
      </c>
      <c r="CT461" s="41">
        <f t="shared" si="416"/>
        <v>6.7644000885420628E-3</v>
      </c>
      <c r="CU461" s="41">
        <f t="shared" si="417"/>
        <v>1.1666798999615381E-2</v>
      </c>
      <c r="CV461" s="41">
        <f t="shared" si="418"/>
        <v>-4.4742803949211893E-3</v>
      </c>
      <c r="CW461" s="41">
        <f t="shared" si="419"/>
        <v>6.5696991128872334E-3</v>
      </c>
      <c r="CX461" s="41">
        <f t="shared" si="420"/>
        <v>1.9418201892749638E-2</v>
      </c>
      <c r="CY461" s="41">
        <f t="shared" si="421"/>
        <v>1.0604552798966806E-2</v>
      </c>
      <c r="CZ461" s="41">
        <f t="shared" si="422"/>
        <v>4.6029731320788971E-3</v>
      </c>
      <c r="DA461" s="41">
        <f t="shared" si="423"/>
        <v>2.4823992648453898E-2</v>
      </c>
      <c r="DB461" s="41">
        <f t="shared" si="424"/>
        <v>2.5146440461361958E-2</v>
      </c>
      <c r="DC461" s="41">
        <f t="shared" si="425"/>
        <v>-1.0341353794732708E-2</v>
      </c>
      <c r="DD461" s="41">
        <f t="shared" si="426"/>
        <v>-7.6159649685059194E-4</v>
      </c>
      <c r="DE461" s="41">
        <f t="shared" si="427"/>
        <v>1.6924015855821057E-2</v>
      </c>
      <c r="DF461" s="41">
        <f t="shared" si="428"/>
        <v>1.0737464579082437E-2</v>
      </c>
      <c r="DG461" s="41">
        <f t="shared" si="429"/>
        <v>4.6281607589954534E-3</v>
      </c>
      <c r="DH461" s="41"/>
    </row>
    <row r="462" spans="1:112">
      <c r="A462" s="43">
        <v>42517</v>
      </c>
      <c r="B462" s="34">
        <v>4.5</v>
      </c>
      <c r="C462" s="34">
        <v>8.3101350000000007</v>
      </c>
      <c r="D462" s="34"/>
      <c r="E462" s="34">
        <v>5.35</v>
      </c>
      <c r="F462" s="34">
        <v>162</v>
      </c>
      <c r="G462" s="34">
        <v>20.56728</v>
      </c>
      <c r="H462" s="34">
        <v>12.423572</v>
      </c>
      <c r="I462" s="34">
        <v>15.92</v>
      </c>
      <c r="J462" s="34">
        <v>252.42950400000001</v>
      </c>
      <c r="K462" s="34">
        <v>0.56399999999999995</v>
      </c>
      <c r="L462" s="34">
        <v>95.019997000000004</v>
      </c>
      <c r="M462" s="34">
        <v>25.620000999999998</v>
      </c>
      <c r="N462" s="34">
        <v>36.834178999999999</v>
      </c>
      <c r="O462" s="34">
        <v>9.91</v>
      </c>
      <c r="P462" s="34">
        <v>36.790000999999997</v>
      </c>
      <c r="Q462" s="34">
        <v>12.26</v>
      </c>
      <c r="R462" s="34">
        <v>50.23</v>
      </c>
      <c r="S462" s="34">
        <v>59.782947999999998</v>
      </c>
      <c r="T462" s="34"/>
      <c r="U462" s="34"/>
      <c r="V462" s="34">
        <v>3.5241530000000001</v>
      </c>
      <c r="W462" s="34">
        <v>37.009998000000003</v>
      </c>
      <c r="X462" s="34">
        <v>37.400002000000001</v>
      </c>
      <c r="Y462" s="34">
        <v>12.203862000000001</v>
      </c>
      <c r="Z462" s="34">
        <v>27.010735</v>
      </c>
      <c r="AA462" s="34">
        <v>77.077599000000006</v>
      </c>
      <c r="AB462" s="34">
        <v>38.870776999999997</v>
      </c>
      <c r="AC462" s="34">
        <v>10.7</v>
      </c>
      <c r="AD462" s="34">
        <v>54.77</v>
      </c>
      <c r="AE462" s="34">
        <v>28.613071000000001</v>
      </c>
      <c r="AF462" s="34">
        <v>3.83</v>
      </c>
      <c r="AG462" s="34">
        <v>102.900002</v>
      </c>
      <c r="AH462" s="34">
        <v>37.786144</v>
      </c>
      <c r="AI462" s="34">
        <v>75.204200999999998</v>
      </c>
      <c r="AJ462" s="34">
        <v>10.191576</v>
      </c>
      <c r="AK462" s="34">
        <v>30.85</v>
      </c>
      <c r="AL462" s="34">
        <v>0.97799999999999998</v>
      </c>
      <c r="AM462" s="34">
        <v>30.096609000000001</v>
      </c>
      <c r="AN462" s="34">
        <v>8.9</v>
      </c>
      <c r="AO462" s="34">
        <v>49.299999</v>
      </c>
      <c r="AP462" s="34">
        <v>4.4000000000000004</v>
      </c>
      <c r="AQ462" s="34">
        <v>12.39</v>
      </c>
      <c r="AR462" s="34">
        <v>4.51</v>
      </c>
      <c r="AS462" s="34">
        <v>53.142487000000003</v>
      </c>
      <c r="AT462" s="34">
        <v>13.004053000000001</v>
      </c>
      <c r="AU462" s="34">
        <v>23.940000999999999</v>
      </c>
      <c r="AV462" s="34">
        <v>16.592735000000001</v>
      </c>
      <c r="AW462" s="34">
        <v>24.818263999999999</v>
      </c>
      <c r="AX462" s="34">
        <v>21.65</v>
      </c>
      <c r="AY462" s="34">
        <v>4.6900000000000004</v>
      </c>
      <c r="AZ462" s="34">
        <v>66.220000999999996</v>
      </c>
      <c r="BA462" s="34">
        <v>44.34</v>
      </c>
      <c r="BB462" s="34">
        <v>28.067088999999999</v>
      </c>
      <c r="BC462" s="34">
        <v>29.48929</v>
      </c>
      <c r="BD462" s="34"/>
      <c r="BE462" s="38"/>
      <c r="BF462" s="41">
        <f t="shared" si="381"/>
        <v>5.9514127532407715E-2</v>
      </c>
      <c r="BG462" s="41">
        <f t="shared" si="382"/>
        <v>0</v>
      </c>
      <c r="BH462" s="41"/>
      <c r="BI462" s="41">
        <f t="shared" si="383"/>
        <v>2.4599159013367816E-2</v>
      </c>
      <c r="BJ462" s="41">
        <f t="shared" si="384"/>
        <v>1.242251999855711E-2</v>
      </c>
      <c r="BK462" s="41">
        <f t="shared" si="385"/>
        <v>5.8259700337233239E-2</v>
      </c>
      <c r="BL462" s="41">
        <f t="shared" si="386"/>
        <v>-3.1975041278272925E-3</v>
      </c>
      <c r="BM462" s="41">
        <f t="shared" si="387"/>
        <v>3.1456458779192068E-3</v>
      </c>
      <c r="BN462" s="41">
        <f t="shared" si="388"/>
        <v>1.2526308023004959E-2</v>
      </c>
      <c r="BO462" s="41">
        <f t="shared" si="389"/>
        <v>-1.0582109330536972E-2</v>
      </c>
      <c r="BP462" s="41">
        <f t="shared" si="390"/>
        <v>5.8050298200603336E-3</v>
      </c>
      <c r="BQ462" s="41">
        <f t="shared" si="391"/>
        <v>2.1302619735873642E-2</v>
      </c>
      <c r="BR462" s="41">
        <f t="shared" si="392"/>
        <v>7.706209689289604E-3</v>
      </c>
      <c r="BS462" s="41">
        <f t="shared" si="393"/>
        <v>-9.0407446521490707E-3</v>
      </c>
      <c r="BT462" s="41">
        <f t="shared" si="394"/>
        <v>-2.172088825749307E-3</v>
      </c>
      <c r="BU462" s="41">
        <f t="shared" si="395"/>
        <v>8.3310684438152594E-2</v>
      </c>
      <c r="BV462" s="41">
        <f t="shared" si="396"/>
        <v>3.4842536733441475E-2</v>
      </c>
      <c r="BW462" s="41">
        <f t="shared" si="397"/>
        <v>2.1367990830248557E-2</v>
      </c>
      <c r="BX462" s="41"/>
      <c r="BY462" s="41"/>
      <c r="BZ462" s="41">
        <f t="shared" si="398"/>
        <v>-2.6631906225239709E-3</v>
      </c>
      <c r="CA462" s="41">
        <f t="shared" si="399"/>
        <v>-3.2372027627736288E-3</v>
      </c>
      <c r="CB462" s="41">
        <f t="shared" si="400"/>
        <v>2.18957788653051E-2</v>
      </c>
      <c r="CC462" s="41">
        <f t="shared" si="401"/>
        <v>-1.1985705944146359E-2</v>
      </c>
      <c r="CD462" s="41">
        <f t="shared" si="402"/>
        <v>2.7973824472595697E-2</v>
      </c>
      <c r="CE462" s="41">
        <f t="shared" si="403"/>
        <v>-2.424223538027992E-3</v>
      </c>
      <c r="CF462" s="41">
        <f t="shared" si="404"/>
        <v>3.9457454161023102E-3</v>
      </c>
      <c r="CG462" s="41">
        <f t="shared" si="380"/>
        <v>-1.7730501098856923E-3</v>
      </c>
      <c r="CH462" s="41">
        <f t="shared" si="405"/>
        <v>-8.1826258157589662E-3</v>
      </c>
      <c r="CI462" s="41">
        <f t="shared" si="406"/>
        <v>-1.3211450817184878E-3</v>
      </c>
      <c r="CJ462" s="41">
        <f t="shared" si="407"/>
        <v>-3.841701610379171E-2</v>
      </c>
      <c r="CK462" s="41">
        <f t="shared" si="408"/>
        <v>-3.0152971586768697E-2</v>
      </c>
      <c r="CL462" s="41">
        <f t="shared" si="409"/>
        <v>1.008293772123265E-2</v>
      </c>
      <c r="CM462" s="41">
        <f t="shared" si="410"/>
        <v>4.7080272338784673E-2</v>
      </c>
      <c r="CN462" s="41">
        <f t="shared" si="379"/>
        <v>-1.3023372634468277E-2</v>
      </c>
      <c r="CO462" s="41">
        <f t="shared" si="411"/>
        <v>2.8272757590479199E-2</v>
      </c>
      <c r="CP462" s="41">
        <f t="shared" si="412"/>
        <v>7.2065070523921568E-2</v>
      </c>
      <c r="CQ462" s="41">
        <f t="shared" si="413"/>
        <v>6.4783778920813224E-3</v>
      </c>
      <c r="CR462" s="41">
        <f t="shared" si="414"/>
        <v>-1.1173300598125189E-2</v>
      </c>
      <c r="CS462" s="41">
        <f t="shared" si="415"/>
        <v>3.7826107135505598E-2</v>
      </c>
      <c r="CT462" s="41">
        <f t="shared" si="416"/>
        <v>-1.1299555253933282E-2</v>
      </c>
      <c r="CU462" s="41">
        <f t="shared" si="417"/>
        <v>2.6166660531610923E-2</v>
      </c>
      <c r="CV462" s="41">
        <f t="shared" si="418"/>
        <v>1.1148387482614201E-2</v>
      </c>
      <c r="CW462" s="41">
        <f t="shared" si="419"/>
        <v>2.8023617965706378E-3</v>
      </c>
      <c r="CX462" s="41">
        <f t="shared" si="420"/>
        <v>1.2495488373758577E-2</v>
      </c>
      <c r="CY462" s="41">
        <f t="shared" si="421"/>
        <v>1.0075651565743183E-2</v>
      </c>
      <c r="CZ462" s="41">
        <f t="shared" si="422"/>
        <v>-1.1488790267993173E-3</v>
      </c>
      <c r="DA462" s="41">
        <f t="shared" si="423"/>
        <v>1.2184609620510602E-2</v>
      </c>
      <c r="DB462" s="41">
        <f t="shared" si="424"/>
        <v>3.334420125061726E-2</v>
      </c>
      <c r="DC462" s="41">
        <f t="shared" si="425"/>
        <v>-2.5264501659481704E-2</v>
      </c>
      <c r="DD462" s="41">
        <f t="shared" si="426"/>
        <v>9.1019739695545488E-3</v>
      </c>
      <c r="DE462" s="41">
        <f t="shared" si="427"/>
        <v>1.9126266093526991E-2</v>
      </c>
      <c r="DF462" s="41">
        <f t="shared" si="428"/>
        <v>5.3257155097196762E-3</v>
      </c>
      <c r="DG462" s="41">
        <f t="shared" si="429"/>
        <v>4.6067038847337743E-3</v>
      </c>
      <c r="DH462" s="41"/>
    </row>
    <row r="463" spans="1:112">
      <c r="A463" s="43">
        <v>42521</v>
      </c>
      <c r="B463" s="34">
        <v>4.5199999999999996</v>
      </c>
      <c r="C463" s="34">
        <v>8.2761040000000001</v>
      </c>
      <c r="D463" s="34"/>
      <c r="E463" s="34">
        <v>5</v>
      </c>
      <c r="F463" s="34">
        <v>158</v>
      </c>
      <c r="G463" s="34">
        <v>19.356332999999999</v>
      </c>
      <c r="H463" s="34">
        <v>12.304211</v>
      </c>
      <c r="I463" s="34">
        <v>16</v>
      </c>
      <c r="J463" s="34">
        <v>254.52435299999999</v>
      </c>
      <c r="K463" s="34">
        <v>0.58499999999999996</v>
      </c>
      <c r="L463" s="34">
        <v>97.879997000000003</v>
      </c>
      <c r="M463" s="34">
        <v>25.41</v>
      </c>
      <c r="N463" s="34">
        <v>36.696933999999999</v>
      </c>
      <c r="O463" s="34">
        <v>9.86</v>
      </c>
      <c r="P463" s="34">
        <v>33.290000999999997</v>
      </c>
      <c r="Q463" s="34">
        <v>13.2</v>
      </c>
      <c r="R463" s="34">
        <v>50.119999</v>
      </c>
      <c r="S463" s="34">
        <v>58.965691</v>
      </c>
      <c r="T463" s="34"/>
      <c r="U463" s="34"/>
      <c r="V463" s="34">
        <v>3.4113799999999999</v>
      </c>
      <c r="W463" s="34">
        <v>36.689999</v>
      </c>
      <c r="X463" s="34">
        <v>37.229999999999997</v>
      </c>
      <c r="Y463" s="34">
        <v>12.08614</v>
      </c>
      <c r="Z463" s="34">
        <v>24.834634999999999</v>
      </c>
      <c r="AA463" s="34">
        <v>76.591125000000005</v>
      </c>
      <c r="AB463" s="34">
        <v>39.607436999999997</v>
      </c>
      <c r="AC463" s="34">
        <v>10.32</v>
      </c>
      <c r="AD463" s="34">
        <v>53.439999</v>
      </c>
      <c r="AE463" s="34">
        <v>28.367228999999998</v>
      </c>
      <c r="AF463" s="34">
        <v>3.77</v>
      </c>
      <c r="AG463" s="34">
        <v>100.449997</v>
      </c>
      <c r="AH463" s="34">
        <v>37.425564000000001</v>
      </c>
      <c r="AI463" s="34">
        <v>73.867935000000003</v>
      </c>
      <c r="AJ463" s="34">
        <v>9.7837270000000007</v>
      </c>
      <c r="AK463" s="34">
        <v>30.43</v>
      </c>
      <c r="AL463" s="34">
        <v>1</v>
      </c>
      <c r="AM463" s="34">
        <v>29.976295</v>
      </c>
      <c r="AN463" s="34">
        <v>8.9</v>
      </c>
      <c r="AO463" s="34">
        <v>49.299999</v>
      </c>
      <c r="AP463" s="34">
        <v>4.51</v>
      </c>
      <c r="AQ463" s="34">
        <v>12.33</v>
      </c>
      <c r="AR463" s="34">
        <v>4.53</v>
      </c>
      <c r="AS463" s="34">
        <v>52.944198999999998</v>
      </c>
      <c r="AT463" s="34">
        <v>13.023049</v>
      </c>
      <c r="AU463" s="34">
        <v>25.59</v>
      </c>
      <c r="AV463" s="34">
        <v>17.279333000000001</v>
      </c>
      <c r="AW463" s="34">
        <v>23.804924</v>
      </c>
      <c r="AX463" s="34">
        <v>22.1</v>
      </c>
      <c r="AY463" s="34">
        <v>4.7699999999999996</v>
      </c>
      <c r="AZ463" s="34">
        <v>65.190002000000007</v>
      </c>
      <c r="BA463" s="34">
        <v>46.450001</v>
      </c>
      <c r="BB463" s="34">
        <v>28.285740000000001</v>
      </c>
      <c r="BC463" s="34">
        <v>29.169806000000001</v>
      </c>
      <c r="BD463" s="34"/>
      <c r="BE463" s="38"/>
      <c r="BF463" s="41">
        <f t="shared" si="381"/>
        <v>4.4345970678655536E-3</v>
      </c>
      <c r="BG463" s="41">
        <f t="shared" si="382"/>
        <v>-4.1035279612000042E-3</v>
      </c>
      <c r="BH463" s="41"/>
      <c r="BI463" s="41">
        <f t="shared" si="383"/>
        <v>-6.7658648473814698E-2</v>
      </c>
      <c r="BJ463" s="41">
        <f t="shared" si="384"/>
        <v>-2.500130220541727E-2</v>
      </c>
      <c r="BK463" s="41">
        <f t="shared" si="385"/>
        <v>-6.0681810765716715E-2</v>
      </c>
      <c r="BL463" s="41">
        <f t="shared" si="386"/>
        <v>-9.6540742894017512E-3</v>
      </c>
      <c r="BM463" s="41">
        <f t="shared" si="387"/>
        <v>5.0125418235441935E-3</v>
      </c>
      <c r="BN463" s="41">
        <f t="shared" si="388"/>
        <v>8.2645033452048433E-3</v>
      </c>
      <c r="BO463" s="41">
        <f t="shared" si="389"/>
        <v>3.6557595733797729E-2</v>
      </c>
      <c r="BP463" s="41">
        <f t="shared" si="390"/>
        <v>2.9654843738221047E-2</v>
      </c>
      <c r="BQ463" s="41">
        <f t="shared" si="391"/>
        <v>-8.230538168520922E-3</v>
      </c>
      <c r="BR463" s="41">
        <f t="shared" si="392"/>
        <v>-3.7329819658104436E-3</v>
      </c>
      <c r="BS463" s="41">
        <f t="shared" si="393"/>
        <v>-5.0581797273526385E-3</v>
      </c>
      <c r="BT463" s="41">
        <f t="shared" si="394"/>
        <v>-9.996901467199798E-2</v>
      </c>
      <c r="BU463" s="41">
        <f t="shared" si="395"/>
        <v>7.3874899084259857E-2</v>
      </c>
      <c r="BV463" s="41">
        <f t="shared" si="396"/>
        <v>-2.192347686200866E-3</v>
      </c>
      <c r="BW463" s="41">
        <f t="shared" si="397"/>
        <v>-1.376470350226377E-2</v>
      </c>
      <c r="BX463" s="41"/>
      <c r="BY463" s="41"/>
      <c r="BZ463" s="41">
        <f t="shared" si="398"/>
        <v>-3.2523222191755824E-2</v>
      </c>
      <c r="CA463" s="41">
        <f t="shared" si="399"/>
        <v>-8.6838812468071069E-3</v>
      </c>
      <c r="CB463" s="41">
        <f t="shared" si="400"/>
        <v>-4.5558700117952185E-3</v>
      </c>
      <c r="CC463" s="41">
        <f t="shared" si="401"/>
        <v>-9.693117499763447E-3</v>
      </c>
      <c r="CD463" s="41">
        <f t="shared" si="402"/>
        <v>-8.3995128126820598E-2</v>
      </c>
      <c r="CE463" s="41">
        <f t="shared" si="403"/>
        <v>-6.3314851906288968E-3</v>
      </c>
      <c r="CF463" s="41">
        <f t="shared" si="404"/>
        <v>1.8774169284328925E-2</v>
      </c>
      <c r="CG463" s="41">
        <f t="shared" si="380"/>
        <v>-3.5555593013330954E-3</v>
      </c>
      <c r="CH463" s="41">
        <f t="shared" si="405"/>
        <v>-2.4583088279814723E-2</v>
      </c>
      <c r="CI463" s="41">
        <f t="shared" si="406"/>
        <v>-8.6290709408496594E-3</v>
      </c>
      <c r="CJ463" s="41">
        <f t="shared" si="407"/>
        <v>-1.5789801732635195E-2</v>
      </c>
      <c r="CK463" s="41">
        <f t="shared" si="408"/>
        <v>-2.4097600881011535E-2</v>
      </c>
      <c r="CL463" s="41">
        <f t="shared" si="409"/>
        <v>-9.5884742467123845E-3</v>
      </c>
      <c r="CM463" s="41">
        <f t="shared" si="410"/>
        <v>-1.7928257121917129E-2</v>
      </c>
      <c r="CN463" s="41">
        <f t="shared" si="379"/>
        <v>8.3916927283709496E-3</v>
      </c>
      <c r="CO463" s="41">
        <f t="shared" si="411"/>
        <v>-1.3707786442517179E-2</v>
      </c>
      <c r="CP463" s="41">
        <f t="shared" si="412"/>
        <v>2.2245608947319737E-2</v>
      </c>
      <c r="CQ463" s="41">
        <f t="shared" si="413"/>
        <v>-4.0056049518934211E-3</v>
      </c>
      <c r="CR463" s="41">
        <f t="shared" si="414"/>
        <v>0</v>
      </c>
      <c r="CS463" s="41">
        <f t="shared" si="415"/>
        <v>0</v>
      </c>
      <c r="CT463" s="41">
        <f t="shared" si="416"/>
        <v>2.4692612590371414E-2</v>
      </c>
      <c r="CU463" s="41">
        <f t="shared" si="417"/>
        <v>-4.8543784647981994E-3</v>
      </c>
      <c r="CV463" s="41">
        <f t="shared" si="418"/>
        <v>4.4247859803558569E-3</v>
      </c>
      <c r="CW463" s="41">
        <f t="shared" si="419"/>
        <v>-3.7382302791957732E-3</v>
      </c>
      <c r="CX463" s="41">
        <f t="shared" si="420"/>
        <v>1.4597094500171592E-3</v>
      </c>
      <c r="CY463" s="41">
        <f t="shared" si="421"/>
        <v>6.6650908270776965E-2</v>
      </c>
      <c r="CZ463" s="41">
        <f t="shared" si="422"/>
        <v>4.0546214130779593E-2</v>
      </c>
      <c r="DA463" s="41">
        <f t="shared" si="423"/>
        <v>-4.1687383701627514E-2</v>
      </c>
      <c r="DB463" s="41">
        <f t="shared" si="424"/>
        <v>2.0572154075208317E-2</v>
      </c>
      <c r="DC463" s="41">
        <f t="shared" si="425"/>
        <v>1.6913722442061619E-2</v>
      </c>
      <c r="DD463" s="41">
        <f t="shared" si="426"/>
        <v>-1.5676433604278256E-2</v>
      </c>
      <c r="DE463" s="41">
        <f t="shared" si="427"/>
        <v>4.6489282600207182E-2</v>
      </c>
      <c r="DF463" s="41">
        <f t="shared" si="428"/>
        <v>7.7601107568208158E-3</v>
      </c>
      <c r="DG463" s="41">
        <f t="shared" si="429"/>
        <v>-1.0893013390383285E-2</v>
      </c>
      <c r="DH463" s="41"/>
    </row>
    <row r="464" spans="1:112">
      <c r="A464" s="43">
        <v>42522</v>
      </c>
      <c r="B464" s="34">
        <v>4.5199999999999996</v>
      </c>
      <c r="C464" s="34">
        <v>8.4258369999999996</v>
      </c>
      <c r="D464" s="34"/>
      <c r="E464" s="34">
        <v>5.73</v>
      </c>
      <c r="F464" s="34">
        <v>158</v>
      </c>
      <c r="G464" s="34">
        <v>20.069762999999998</v>
      </c>
      <c r="H464" s="34">
        <v>12.423572</v>
      </c>
      <c r="I464" s="34">
        <v>16.200001</v>
      </c>
      <c r="J464" s="34">
        <v>256.61920199999997</v>
      </c>
      <c r="K464" s="34">
        <v>0.57999999999999996</v>
      </c>
      <c r="L464" s="34">
        <v>97.449996999999996</v>
      </c>
      <c r="M464" s="34">
        <v>25.799999</v>
      </c>
      <c r="N464" s="34">
        <v>36.706398</v>
      </c>
      <c r="O464" s="34">
        <v>10.029999999999999</v>
      </c>
      <c r="P464" s="34">
        <v>33.529998999999997</v>
      </c>
      <c r="Q464" s="34">
        <v>13.36</v>
      </c>
      <c r="R464" s="34">
        <v>48.84</v>
      </c>
      <c r="S464" s="34">
        <v>59.288792000000001</v>
      </c>
      <c r="T464" s="34"/>
      <c r="U464" s="34"/>
      <c r="V464" s="34">
        <v>3.4019819999999998</v>
      </c>
      <c r="W464" s="34">
        <v>37.25</v>
      </c>
      <c r="X464" s="34">
        <v>38.590000000000003</v>
      </c>
      <c r="Y464" s="34">
        <v>12.076328</v>
      </c>
      <c r="Z464" s="34">
        <v>25.681366000000001</v>
      </c>
      <c r="AA464" s="34">
        <v>75.266463999999999</v>
      </c>
      <c r="AB464" s="34">
        <v>40.229281999999998</v>
      </c>
      <c r="AC464" s="34">
        <v>11</v>
      </c>
      <c r="AD464" s="34">
        <v>54.099997999999999</v>
      </c>
      <c r="AE464" s="34">
        <v>28.518516999999999</v>
      </c>
      <c r="AF464" s="34">
        <v>3.79</v>
      </c>
      <c r="AG464" s="34">
        <v>101.85000599999999</v>
      </c>
      <c r="AH464" s="34">
        <v>37.721420000000002</v>
      </c>
      <c r="AI464" s="34">
        <v>75.263144999999994</v>
      </c>
      <c r="AJ464" s="34" t="s">
        <v>193</v>
      </c>
      <c r="AK464" s="34">
        <v>29.809999000000001</v>
      </c>
      <c r="AL464" s="34">
        <v>0.92</v>
      </c>
      <c r="AM464" s="34">
        <v>29.920773000000001</v>
      </c>
      <c r="AN464" s="34">
        <v>9.3000000000000007</v>
      </c>
      <c r="AO464" s="34">
        <v>48.470001000000003</v>
      </c>
      <c r="AP464" s="34">
        <v>4.4400000000000004</v>
      </c>
      <c r="AQ464" s="34">
        <v>12.27</v>
      </c>
      <c r="AR464" s="34">
        <v>4.7300000000000004</v>
      </c>
      <c r="AS464" s="34">
        <v>52.299743999999997</v>
      </c>
      <c r="AT464" s="34">
        <v>13.042047999999999</v>
      </c>
      <c r="AU464" s="34">
        <v>24.85</v>
      </c>
      <c r="AV464" s="34">
        <v>17.546341000000002</v>
      </c>
      <c r="AW464" s="34">
        <v>24.139845000000001</v>
      </c>
      <c r="AX464" s="34">
        <v>23.35</v>
      </c>
      <c r="AY464" s="34">
        <v>4.75</v>
      </c>
      <c r="AZ464" s="34">
        <v>66.150002000000001</v>
      </c>
      <c r="BA464" s="34">
        <v>47.689999</v>
      </c>
      <c r="BB464" s="34">
        <v>28.255925999999999</v>
      </c>
      <c r="BC464" s="34">
        <v>28.685739999999999</v>
      </c>
      <c r="BD464" s="34"/>
      <c r="BE464" s="38"/>
      <c r="BF464" s="41">
        <f t="shared" si="381"/>
        <v>0</v>
      </c>
      <c r="BG464" s="41">
        <f t="shared" si="382"/>
        <v>1.793049222326484E-2</v>
      </c>
      <c r="BH464" s="41"/>
      <c r="BI464" s="41">
        <f t="shared" si="383"/>
        <v>0.13627761829254795</v>
      </c>
      <c r="BJ464" s="41">
        <f t="shared" si="384"/>
        <v>0</v>
      </c>
      <c r="BK464" s="41">
        <f t="shared" si="385"/>
        <v>3.6194701318020182E-2</v>
      </c>
      <c r="BL464" s="41">
        <f t="shared" si="386"/>
        <v>9.6540742894017737E-3</v>
      </c>
      <c r="BM464" s="41">
        <f t="shared" si="387"/>
        <v>1.242258172695033E-2</v>
      </c>
      <c r="BN464" s="41">
        <f t="shared" si="388"/>
        <v>8.1967608056888793E-3</v>
      </c>
      <c r="BO464" s="41">
        <f t="shared" si="389"/>
        <v>-8.5837436913914419E-3</v>
      </c>
      <c r="BP464" s="41">
        <f t="shared" si="390"/>
        <v>-4.4028127561438878E-3</v>
      </c>
      <c r="BQ464" s="41">
        <f t="shared" si="391"/>
        <v>1.5231655835808312E-2</v>
      </c>
      <c r="BR464" s="41">
        <f t="shared" si="392"/>
        <v>2.5786295511610787E-4</v>
      </c>
      <c r="BS464" s="41">
        <f t="shared" si="393"/>
        <v>1.709443335930004E-2</v>
      </c>
      <c r="BT464" s="41">
        <f t="shared" si="394"/>
        <v>7.1834490281145972E-3</v>
      </c>
      <c r="BU464" s="41">
        <f t="shared" si="395"/>
        <v>1.2048338516174574E-2</v>
      </c>
      <c r="BV464" s="41">
        <f t="shared" si="396"/>
        <v>-2.5870460833248482E-2</v>
      </c>
      <c r="BW464" s="41">
        <f t="shared" si="397"/>
        <v>5.4645167914354068E-3</v>
      </c>
      <c r="BX464" s="41"/>
      <c r="BY464" s="41"/>
      <c r="BZ464" s="41">
        <f t="shared" si="398"/>
        <v>-2.7586985574008143E-3</v>
      </c>
      <c r="CA464" s="41">
        <f t="shared" si="399"/>
        <v>1.5147733713761104E-2</v>
      </c>
      <c r="CB464" s="41">
        <f t="shared" si="400"/>
        <v>3.5878287664902066E-2</v>
      </c>
      <c r="CC464" s="41">
        <f t="shared" si="401"/>
        <v>-8.1216873535828169E-4</v>
      </c>
      <c r="CD464" s="41">
        <f t="shared" si="402"/>
        <v>3.352641910236219E-2</v>
      </c>
      <c r="CE464" s="41">
        <f t="shared" si="403"/>
        <v>-1.7446538019805547E-2</v>
      </c>
      <c r="CF464" s="41">
        <f t="shared" si="404"/>
        <v>1.5578234766895242E-2</v>
      </c>
      <c r="CG464" s="41">
        <f t="shared" si="380"/>
        <v>1.2389539012092859E-2</v>
      </c>
      <c r="CH464" s="41">
        <f t="shared" si="405"/>
        <v>1.2274638368043104E-2</v>
      </c>
      <c r="CI464" s="41">
        <f t="shared" si="406"/>
        <v>5.3190251451345778E-3</v>
      </c>
      <c r="CJ464" s="41">
        <f t="shared" si="407"/>
        <v>5.29101763441568E-3</v>
      </c>
      <c r="CK464" s="41">
        <f t="shared" si="408"/>
        <v>1.3841140187636955E-2</v>
      </c>
      <c r="CL464" s="41">
        <f t="shared" si="409"/>
        <v>7.8741025354924898E-3</v>
      </c>
      <c r="CM464" s="41">
        <f t="shared" si="410"/>
        <v>1.8711736123602617E-2</v>
      </c>
      <c r="CN464" s="41">
        <f t="shared" si="379"/>
        <v>5.5554272675361581E-3</v>
      </c>
      <c r="CO464" s="41">
        <f t="shared" si="411"/>
        <v>-2.0585089764690104E-2</v>
      </c>
      <c r="CP464" s="41">
        <f t="shared" si="412"/>
        <v>-8.3381608939051013E-2</v>
      </c>
      <c r="CQ464" s="41">
        <f t="shared" si="413"/>
        <v>-1.8539143152188262E-3</v>
      </c>
      <c r="CR464" s="41">
        <f t="shared" si="414"/>
        <v>4.3963123421116204E-2</v>
      </c>
      <c r="CS464" s="41">
        <f t="shared" si="415"/>
        <v>-1.6978990276065763E-2</v>
      </c>
      <c r="CT464" s="41">
        <f t="shared" si="416"/>
        <v>-1.5642777070453463E-2</v>
      </c>
      <c r="CU464" s="41">
        <f t="shared" si="417"/>
        <v>-4.8780584534328549E-3</v>
      </c>
      <c r="CV464" s="41">
        <f t="shared" si="418"/>
        <v>4.320326300889895E-2</v>
      </c>
      <c r="CW464" s="41">
        <f t="shared" si="419"/>
        <v>-1.2247033639196691E-2</v>
      </c>
      <c r="CX464" s="41">
        <f t="shared" si="420"/>
        <v>1.4578118289561906E-3</v>
      </c>
      <c r="CY464" s="41">
        <f t="shared" si="421"/>
        <v>-2.9343897629059645E-2</v>
      </c>
      <c r="CZ464" s="41">
        <f t="shared" si="422"/>
        <v>1.5334275052426209E-2</v>
      </c>
      <c r="DA464" s="41">
        <f t="shared" si="423"/>
        <v>1.3971344735770615E-2</v>
      </c>
      <c r="DB464" s="41">
        <f t="shared" si="424"/>
        <v>5.5019375591199203E-2</v>
      </c>
      <c r="DC464" s="41">
        <f t="shared" si="425"/>
        <v>-4.2016868536999697E-3</v>
      </c>
      <c r="DD464" s="41">
        <f t="shared" si="426"/>
        <v>1.4618807179280456E-2</v>
      </c>
      <c r="DE464" s="41">
        <f t="shared" si="427"/>
        <v>2.6345224553003595E-2</v>
      </c>
      <c r="DF464" s="41">
        <f t="shared" si="428"/>
        <v>-1.0545852243950282E-3</v>
      </c>
      <c r="DG464" s="41">
        <f t="shared" si="429"/>
        <v>-1.673399801281757E-2</v>
      </c>
      <c r="DH464" s="41"/>
    </row>
    <row r="465" spans="1:112">
      <c r="A465" s="43">
        <v>42523</v>
      </c>
      <c r="B465" s="34">
        <v>4.68</v>
      </c>
      <c r="C465" s="34">
        <v>8.1127599999999997</v>
      </c>
      <c r="D465" s="34"/>
      <c r="E465" s="34">
        <v>5.1349999999999998</v>
      </c>
      <c r="F465" s="34">
        <v>156</v>
      </c>
      <c r="G465" s="34">
        <v>20.191793000000001</v>
      </c>
      <c r="H465" s="34">
        <v>12.115221</v>
      </c>
      <c r="I465" s="34">
        <v>15.52</v>
      </c>
      <c r="J465" s="34">
        <v>256.61920199999997</v>
      </c>
      <c r="K465" s="34">
        <v>0.57799999999999996</v>
      </c>
      <c r="L465" s="34">
        <v>93.959998999999996</v>
      </c>
      <c r="M465" s="34">
        <v>25.469999000000001</v>
      </c>
      <c r="N465" s="34">
        <v>36.356186000000001</v>
      </c>
      <c r="O465" s="34">
        <v>9.9499999999999993</v>
      </c>
      <c r="P465" s="34">
        <v>32.659999999999997</v>
      </c>
      <c r="Q465" s="34">
        <v>14.47</v>
      </c>
      <c r="R465" s="34">
        <v>46</v>
      </c>
      <c r="S465" s="34">
        <v>56.913058999999997</v>
      </c>
      <c r="T465" s="34"/>
      <c r="U465" s="34"/>
      <c r="V465" s="34">
        <v>3.2422209999999998</v>
      </c>
      <c r="W465" s="34">
        <v>36.860000999999997</v>
      </c>
      <c r="X465" s="34">
        <v>38.150002000000001</v>
      </c>
      <c r="Y465" s="34">
        <v>11.674111</v>
      </c>
      <c r="Z465" s="34">
        <v>23.911697</v>
      </c>
      <c r="AA465" s="34">
        <v>74.136391000000003</v>
      </c>
      <c r="AB465" s="34">
        <v>38.937747999999999</v>
      </c>
      <c r="AC465" s="34">
        <v>11.04</v>
      </c>
      <c r="AD465" s="34">
        <v>55.349997999999999</v>
      </c>
      <c r="AE465" s="34">
        <v>28.253757</v>
      </c>
      <c r="AF465" s="34">
        <v>3.71</v>
      </c>
      <c r="AG465" s="34">
        <v>99.75</v>
      </c>
      <c r="AH465" s="34">
        <v>37.092728000000001</v>
      </c>
      <c r="AI465" s="34">
        <v>73.995673999999994</v>
      </c>
      <c r="AJ465" s="34" t="s">
        <v>193</v>
      </c>
      <c r="AK465" s="34">
        <v>28.32</v>
      </c>
      <c r="AL465" s="34">
        <v>0.91</v>
      </c>
      <c r="AM465" s="34">
        <v>29.124853000000002</v>
      </c>
      <c r="AN465" s="34">
        <v>8.8000000000000007</v>
      </c>
      <c r="AO465" s="34">
        <v>45.59</v>
      </c>
      <c r="AP465" s="34">
        <v>4.28</v>
      </c>
      <c r="AQ465" s="34">
        <v>12.28</v>
      </c>
      <c r="AR465" s="34">
        <v>4.63</v>
      </c>
      <c r="AS465" s="34">
        <v>52.597183000000001</v>
      </c>
      <c r="AT465" s="34">
        <v>12.956557999999999</v>
      </c>
      <c r="AU465" s="34">
        <v>26.41</v>
      </c>
      <c r="AV465" s="34">
        <v>17.641703</v>
      </c>
      <c r="AW465" s="34">
        <v>23.968091999999999</v>
      </c>
      <c r="AX465" s="34">
        <v>23.139999</v>
      </c>
      <c r="AY465" s="34">
        <v>4.5</v>
      </c>
      <c r="AZ465" s="34">
        <v>64.800003000000004</v>
      </c>
      <c r="BA465" s="34">
        <v>47.549999</v>
      </c>
      <c r="BB465" s="34">
        <v>28.176416</v>
      </c>
      <c r="BC465" s="34">
        <v>28.356580999999998</v>
      </c>
      <c r="BD465" s="34"/>
      <c r="BE465" s="38"/>
      <c r="BF465" s="41">
        <f t="shared" si="381"/>
        <v>3.4786116085415604E-2</v>
      </c>
      <c r="BG465" s="41">
        <f t="shared" si="382"/>
        <v>-3.7864687661564068E-2</v>
      </c>
      <c r="BH465" s="41"/>
      <c r="BI465" s="41">
        <f t="shared" si="383"/>
        <v>-0.10963568734612678</v>
      </c>
      <c r="BJ465" s="41">
        <f t="shared" si="384"/>
        <v>-1.2739025777429714E-2</v>
      </c>
      <c r="BK465" s="41">
        <f t="shared" si="385"/>
        <v>6.0618806526011584E-3</v>
      </c>
      <c r="BL465" s="41">
        <f t="shared" si="386"/>
        <v>-2.5133039849261556E-2</v>
      </c>
      <c r="BM465" s="41">
        <f t="shared" si="387"/>
        <v>-4.2881789211658909E-2</v>
      </c>
      <c r="BN465" s="41">
        <f t="shared" si="388"/>
        <v>0</v>
      </c>
      <c r="BO465" s="41">
        <f t="shared" si="389"/>
        <v>-3.4542348680875576E-3</v>
      </c>
      <c r="BP465" s="41">
        <f t="shared" si="390"/>
        <v>-3.6470246020666175E-2</v>
      </c>
      <c r="BQ465" s="41">
        <f t="shared" si="391"/>
        <v>-1.2873203438392896E-2</v>
      </c>
      <c r="BR465" s="41">
        <f t="shared" si="392"/>
        <v>-9.5867039736487678E-3</v>
      </c>
      <c r="BS465" s="41">
        <f t="shared" si="393"/>
        <v>-8.0080508033427995E-3</v>
      </c>
      <c r="BT465" s="41">
        <f t="shared" si="394"/>
        <v>-2.6289443111779547E-2</v>
      </c>
      <c r="BU465" s="41">
        <f t="shared" si="395"/>
        <v>7.9812372534892831E-2</v>
      </c>
      <c r="BV465" s="41">
        <f t="shared" si="396"/>
        <v>-5.9908252753409032E-2</v>
      </c>
      <c r="BW465" s="41">
        <f t="shared" si="397"/>
        <v>-4.0895460372965091E-2</v>
      </c>
      <c r="BX465" s="41"/>
      <c r="BY465" s="41"/>
      <c r="BZ465" s="41">
        <f t="shared" si="398"/>
        <v>-4.8099614166560188E-2</v>
      </c>
      <c r="CA465" s="41">
        <f t="shared" si="399"/>
        <v>-1.0524965454211903E-2</v>
      </c>
      <c r="CB465" s="41">
        <f t="shared" si="400"/>
        <v>-1.1467365394423201E-2</v>
      </c>
      <c r="CC465" s="41">
        <f t="shared" si="401"/>
        <v>-3.3873517741964725E-2</v>
      </c>
      <c r="CD465" s="41">
        <f t="shared" si="402"/>
        <v>-7.1397917114146933E-2</v>
      </c>
      <c r="CE465" s="41">
        <f t="shared" si="403"/>
        <v>-1.5128152034123005E-2</v>
      </c>
      <c r="CF465" s="41">
        <f t="shared" si="404"/>
        <v>-3.2630972716082389E-2</v>
      </c>
      <c r="CG465" s="41">
        <f t="shared" si="380"/>
        <v>-1.7605638350329032E-3</v>
      </c>
      <c r="CH465" s="41">
        <f t="shared" si="405"/>
        <v>2.2842474137092044E-2</v>
      </c>
      <c r="CI465" s="41">
        <f t="shared" si="406"/>
        <v>-9.3271556962923937E-3</v>
      </c>
      <c r="CJ465" s="41">
        <f t="shared" si="407"/>
        <v>-2.1334142474991172E-2</v>
      </c>
      <c r="CK465" s="41">
        <f t="shared" si="408"/>
        <v>-2.0834145813002237E-2</v>
      </c>
      <c r="CL465" s="41">
        <f t="shared" si="409"/>
        <v>-1.6807163248817356E-2</v>
      </c>
      <c r="CM465" s="41">
        <f t="shared" si="410"/>
        <v>-1.6983940722936998E-2</v>
      </c>
      <c r="CN465" s="41">
        <f t="shared" si="379"/>
        <v>-9.2374736143899943E-4</v>
      </c>
      <c r="CO465" s="41">
        <f t="shared" si="411"/>
        <v>-5.1275605318670495E-2</v>
      </c>
      <c r="CP465" s="41">
        <f t="shared" si="412"/>
        <v>-1.0929070532190317E-2</v>
      </c>
      <c r="CQ465" s="41">
        <f t="shared" si="413"/>
        <v>-2.6961123671214379E-2</v>
      </c>
      <c r="CR465" s="41">
        <f t="shared" si="414"/>
        <v>-5.5262678675049415E-2</v>
      </c>
      <c r="CS465" s="41">
        <f t="shared" si="415"/>
        <v>-6.1256676263252714E-2</v>
      </c>
      <c r="CT465" s="41">
        <f t="shared" si="416"/>
        <v>-3.670136685042804E-2</v>
      </c>
      <c r="CU465" s="41">
        <f t="shared" si="417"/>
        <v>8.1466399617628358E-4</v>
      </c>
      <c r="CV465" s="41">
        <f t="shared" si="418"/>
        <v>-2.1368334405699026E-2</v>
      </c>
      <c r="CW465" s="41">
        <f t="shared" si="419"/>
        <v>5.6710869550357168E-3</v>
      </c>
      <c r="CX465" s="41">
        <f t="shared" si="420"/>
        <v>-6.5765301512951289E-3</v>
      </c>
      <c r="CY465" s="41">
        <f t="shared" si="421"/>
        <v>6.088497376640313E-2</v>
      </c>
      <c r="CZ465" s="41">
        <f t="shared" si="422"/>
        <v>5.4201497225668301E-3</v>
      </c>
      <c r="DA465" s="41">
        <f t="shared" si="423"/>
        <v>-7.1403489918507373E-3</v>
      </c>
      <c r="DB465" s="41">
        <f t="shared" si="424"/>
        <v>-9.0343055645886235E-3</v>
      </c>
      <c r="DC465" s="41">
        <f t="shared" si="425"/>
        <v>-5.4067221270275821E-2</v>
      </c>
      <c r="DD465" s="41">
        <f t="shared" si="426"/>
        <v>-2.0619271140755926E-2</v>
      </c>
      <c r="DE465" s="41">
        <f t="shared" si="427"/>
        <v>-2.9399433804712877E-3</v>
      </c>
      <c r="DF465" s="41">
        <f t="shared" si="428"/>
        <v>-2.8178895220202461E-3</v>
      </c>
      <c r="DG465" s="41">
        <f t="shared" si="429"/>
        <v>-1.1540997902576984E-2</v>
      </c>
      <c r="DH465" s="41"/>
    </row>
    <row r="466" spans="1:112">
      <c r="A466" s="43">
        <v>42524</v>
      </c>
      <c r="B466" s="34">
        <v>4.46</v>
      </c>
      <c r="C466" s="34">
        <v>8.4870909999999995</v>
      </c>
      <c r="D466" s="34"/>
      <c r="E466" s="34">
        <v>5.71</v>
      </c>
      <c r="F466" s="34">
        <v>158</v>
      </c>
      <c r="G466" s="34">
        <v>20.548504000000001</v>
      </c>
      <c r="H466" s="34">
        <v>12.025700000000001</v>
      </c>
      <c r="I466" s="34">
        <v>15.94</v>
      </c>
      <c r="J466" s="34">
        <v>256.61920199999997</v>
      </c>
      <c r="K466" s="34">
        <v>0.58299999999999996</v>
      </c>
      <c r="L466" s="34">
        <v>94.080001999999993</v>
      </c>
      <c r="M466" s="34">
        <v>26.42</v>
      </c>
      <c r="N466" s="34">
        <v>36.526553999999997</v>
      </c>
      <c r="O466" s="34">
        <v>9.94</v>
      </c>
      <c r="P466" s="34">
        <v>34.009998000000003</v>
      </c>
      <c r="Q466" s="34">
        <v>14.49</v>
      </c>
      <c r="R466" s="34">
        <v>44.919998</v>
      </c>
      <c r="S466" s="34">
        <v>57.502243</v>
      </c>
      <c r="T466" s="34"/>
      <c r="U466" s="34"/>
      <c r="V466" s="34">
        <v>3.3930210000000001</v>
      </c>
      <c r="W466" s="34">
        <v>38.25</v>
      </c>
      <c r="X466" s="34">
        <v>39.110000999999997</v>
      </c>
      <c r="Y466" s="34">
        <v>11.615252</v>
      </c>
      <c r="Z466" s="34">
        <v>23.700013999999999</v>
      </c>
      <c r="AA466" s="34">
        <v>73.911879999999996</v>
      </c>
      <c r="AB466" s="34">
        <v>40.114483</v>
      </c>
      <c r="AC466" s="34">
        <v>11.4</v>
      </c>
      <c r="AD466" s="34">
        <v>54.810001</v>
      </c>
      <c r="AE466" s="34">
        <v>28.84947</v>
      </c>
      <c r="AF466" s="34">
        <v>3.7</v>
      </c>
      <c r="AG466" s="34">
        <v>106.400002</v>
      </c>
      <c r="AH466" s="34">
        <v>36.639709000000003</v>
      </c>
      <c r="AI466" s="34">
        <v>75.911620999999997</v>
      </c>
      <c r="AJ466" s="34" t="s">
        <v>193</v>
      </c>
      <c r="AK466" s="34">
        <v>28.299999</v>
      </c>
      <c r="AL466" s="34">
        <v>0.93</v>
      </c>
      <c r="AM466" s="34">
        <v>29.744924999999999</v>
      </c>
      <c r="AN466" s="34">
        <v>9.1999999999999993</v>
      </c>
      <c r="AO466" s="34">
        <v>46.330002</v>
      </c>
      <c r="AP466" s="34">
        <v>4.46</v>
      </c>
      <c r="AQ466" s="34">
        <v>12.32</v>
      </c>
      <c r="AR466" s="34">
        <v>4.8899999999999997</v>
      </c>
      <c r="AS466" s="34">
        <v>52.299743999999997</v>
      </c>
      <c r="AT466" s="34">
        <v>13.175034999999999</v>
      </c>
      <c r="AU466" s="34">
        <v>27.58</v>
      </c>
      <c r="AV466" s="34">
        <v>17.517734999999998</v>
      </c>
      <c r="AW466" s="34">
        <v>25.050131</v>
      </c>
      <c r="AX466" s="34">
        <v>22.34</v>
      </c>
      <c r="AY466" s="34">
        <v>4.6500000000000004</v>
      </c>
      <c r="AZ466" s="34">
        <v>65.319999999999993</v>
      </c>
      <c r="BA466" s="34">
        <v>48.029998999999997</v>
      </c>
      <c r="BB466" s="34">
        <v>28.057148000000002</v>
      </c>
      <c r="BC466" s="34">
        <v>28.366257000000001</v>
      </c>
      <c r="BD466" s="34"/>
      <c r="BE466" s="38"/>
      <c r="BF466" s="41">
        <f t="shared" si="381"/>
        <v>-4.814934389758261E-2</v>
      </c>
      <c r="BG466" s="41">
        <f t="shared" si="382"/>
        <v>4.5108172387926561E-2</v>
      </c>
      <c r="BH466" s="41"/>
      <c r="BI466" s="41">
        <f t="shared" si="383"/>
        <v>0.10613918028739726</v>
      </c>
      <c r="BJ466" s="41">
        <f t="shared" si="384"/>
        <v>1.2739025777429712E-2</v>
      </c>
      <c r="BK466" s="41">
        <f t="shared" si="385"/>
        <v>1.7511905517339985E-2</v>
      </c>
      <c r="BL466" s="41">
        <f t="shared" si="386"/>
        <v>-7.4165695952752835E-3</v>
      </c>
      <c r="BM466" s="41">
        <f t="shared" si="387"/>
        <v>2.6702158606996197E-2</v>
      </c>
      <c r="BN466" s="41">
        <f t="shared" si="388"/>
        <v>0</v>
      </c>
      <c r="BO466" s="41">
        <f t="shared" si="389"/>
        <v>8.6133176781149293E-3</v>
      </c>
      <c r="BP466" s="41">
        <f t="shared" si="390"/>
        <v>1.2763562609347211E-3</v>
      </c>
      <c r="BQ466" s="41">
        <f t="shared" si="391"/>
        <v>3.6620049364691029E-2</v>
      </c>
      <c r="BR466" s="41">
        <f t="shared" si="392"/>
        <v>4.6751346151187277E-3</v>
      </c>
      <c r="BS466" s="41">
        <f t="shared" si="393"/>
        <v>-1.0055305020187607E-3</v>
      </c>
      <c r="BT466" s="41">
        <f t="shared" si="394"/>
        <v>4.0503452670550028E-2</v>
      </c>
      <c r="BU466" s="41">
        <f t="shared" si="395"/>
        <v>1.3812156891984332E-3</v>
      </c>
      <c r="BV466" s="41">
        <f t="shared" si="396"/>
        <v>-2.3758311142451031E-2</v>
      </c>
      <c r="BW466" s="41">
        <f t="shared" si="397"/>
        <v>1.0299133030151866E-2</v>
      </c>
      <c r="BX466" s="41"/>
      <c r="BY466" s="41"/>
      <c r="BZ466" s="41">
        <f t="shared" si="398"/>
        <v>4.5462086208204543E-2</v>
      </c>
      <c r="CA466" s="41">
        <f t="shared" si="399"/>
        <v>3.701658090118818E-2</v>
      </c>
      <c r="CB466" s="41">
        <f t="shared" si="400"/>
        <v>2.4852404181226233E-2</v>
      </c>
      <c r="CC466" s="41">
        <f t="shared" si="401"/>
        <v>-5.0545929757909109E-3</v>
      </c>
      <c r="CD466" s="41">
        <f t="shared" si="402"/>
        <v>-8.8921145811150636E-3</v>
      </c>
      <c r="CE466" s="41">
        <f t="shared" si="403"/>
        <v>-3.0329455465489341E-3</v>
      </c>
      <c r="CF466" s="41">
        <f t="shared" si="404"/>
        <v>2.9773275466647819E-2</v>
      </c>
      <c r="CG466" s="41">
        <f t="shared" si="380"/>
        <v>9.6449673591819871E-3</v>
      </c>
      <c r="CH466" s="41">
        <f t="shared" si="405"/>
        <v>-9.803945718079814E-3</v>
      </c>
      <c r="CI466" s="41">
        <f t="shared" si="406"/>
        <v>2.0865182001126335E-2</v>
      </c>
      <c r="CJ466" s="41">
        <f t="shared" si="407"/>
        <v>-2.6990569691649467E-3</v>
      </c>
      <c r="CK466" s="41">
        <f t="shared" si="408"/>
        <v>6.4538539934563488E-2</v>
      </c>
      <c r="CL466" s="41">
        <f t="shared" si="409"/>
        <v>-1.2288341984441821E-2</v>
      </c>
      <c r="CM466" s="41">
        <f t="shared" si="410"/>
        <v>2.5563150000067512E-2</v>
      </c>
      <c r="CN466" s="41">
        <f t="shared" ref="CN466:CN529" si="430">LN(AJ964/AJ963)</f>
        <v>6.4486799695966579E-3</v>
      </c>
      <c r="CO466" s="41">
        <f t="shared" si="411"/>
        <v>-7.0649951201676067E-4</v>
      </c>
      <c r="CP466" s="41">
        <f t="shared" si="412"/>
        <v>2.173998663640582E-2</v>
      </c>
      <c r="CQ466" s="41">
        <f t="shared" si="413"/>
        <v>2.1066664541689591E-2</v>
      </c>
      <c r="CR466" s="41">
        <f t="shared" si="414"/>
        <v>4.4451762570833588E-2</v>
      </c>
      <c r="CS466" s="41">
        <f t="shared" si="415"/>
        <v>1.6101348371779185E-2</v>
      </c>
      <c r="CT466" s="41">
        <f t="shared" si="416"/>
        <v>4.1195756438267124E-2</v>
      </c>
      <c r="CU466" s="41">
        <f t="shared" si="417"/>
        <v>3.2520353863773159E-3</v>
      </c>
      <c r="CV466" s="41">
        <f t="shared" si="418"/>
        <v>5.4635435388637847E-2</v>
      </c>
      <c r="CW466" s="41">
        <f t="shared" si="419"/>
        <v>-5.6710869550356873E-3</v>
      </c>
      <c r="CX466" s="41">
        <f t="shared" si="420"/>
        <v>1.6721681740330379E-2</v>
      </c>
      <c r="CY466" s="41">
        <f t="shared" si="421"/>
        <v>4.3348146056114874E-2</v>
      </c>
      <c r="CZ466" s="41">
        <f t="shared" si="422"/>
        <v>-7.0517915400427379E-3</v>
      </c>
      <c r="DA466" s="41">
        <f t="shared" si="423"/>
        <v>4.4155611279407446E-2</v>
      </c>
      <c r="DB466" s="41">
        <f t="shared" si="424"/>
        <v>-3.5183884909263129E-2</v>
      </c>
      <c r="DC466" s="41">
        <f t="shared" si="425"/>
        <v>3.278982282299097E-2</v>
      </c>
      <c r="DD466" s="41">
        <f t="shared" si="426"/>
        <v>7.9926184477398625E-3</v>
      </c>
      <c r="DE466" s="41">
        <f t="shared" si="427"/>
        <v>1.0044026895507124E-2</v>
      </c>
      <c r="DF466" s="41">
        <f t="shared" si="428"/>
        <v>-4.2418858188781701E-3</v>
      </c>
      <c r="DG466" s="41">
        <f t="shared" si="429"/>
        <v>3.4116770017248338E-4</v>
      </c>
      <c r="DH466" s="41"/>
    </row>
    <row r="467" spans="1:112">
      <c r="A467" s="43">
        <v>42527</v>
      </c>
      <c r="B467" s="34">
        <v>4.46</v>
      </c>
      <c r="C467" s="34">
        <v>8.4190310000000004</v>
      </c>
      <c r="D467" s="34"/>
      <c r="E467" s="34">
        <v>5.45</v>
      </c>
      <c r="F467" s="34">
        <v>158</v>
      </c>
      <c r="G467" s="34">
        <v>20.661154</v>
      </c>
      <c r="H467" s="34">
        <v>11.508464999999999</v>
      </c>
      <c r="I467" s="34">
        <v>15.36</v>
      </c>
      <c r="J467" s="34">
        <v>251.38208</v>
      </c>
      <c r="K467" s="34">
        <v>0.62</v>
      </c>
      <c r="L467" s="34">
        <v>93.68</v>
      </c>
      <c r="M467" s="34">
        <v>26.57</v>
      </c>
      <c r="N467" s="34">
        <v>35.788269</v>
      </c>
      <c r="O467" s="34">
        <v>9.9</v>
      </c>
      <c r="P467" s="34">
        <v>33.799999</v>
      </c>
      <c r="Q467" s="34">
        <v>13.74</v>
      </c>
      <c r="R467" s="34">
        <v>43.939999</v>
      </c>
      <c r="S467" s="34">
        <v>55.069491999999997</v>
      </c>
      <c r="T467" s="34"/>
      <c r="U467" s="34"/>
      <c r="V467" s="34">
        <v>3.251646</v>
      </c>
      <c r="W467" s="34">
        <v>37.389999000000003</v>
      </c>
      <c r="X467" s="34">
        <v>39.830002</v>
      </c>
      <c r="Y467" s="34">
        <v>11.320945</v>
      </c>
      <c r="Z467" s="34">
        <v>22.700872</v>
      </c>
      <c r="AA467" s="34">
        <v>72.325271999999998</v>
      </c>
      <c r="AB467" s="34">
        <v>39.157786999999999</v>
      </c>
      <c r="AC467" s="34">
        <v>11.18</v>
      </c>
      <c r="AD467" s="34">
        <v>53.360000999999997</v>
      </c>
      <c r="AE467" s="34">
        <v>28.357771</v>
      </c>
      <c r="AF467" s="34">
        <v>3.63</v>
      </c>
      <c r="AG467" s="34">
        <v>101.85000599999999</v>
      </c>
      <c r="AH467" s="34">
        <v>35.419296000000003</v>
      </c>
      <c r="AI467" s="34">
        <v>73.229279000000005</v>
      </c>
      <c r="AJ467" s="34" t="s">
        <v>193</v>
      </c>
      <c r="AK467" s="34">
        <v>26.379999000000002</v>
      </c>
      <c r="AL467" s="34">
        <v>0.9</v>
      </c>
      <c r="AM467" s="34">
        <v>28.893484000000001</v>
      </c>
      <c r="AN467" s="34">
        <v>9.1</v>
      </c>
      <c r="AO467" s="34">
        <v>43.549999</v>
      </c>
      <c r="AP467" s="34">
        <v>4.08</v>
      </c>
      <c r="AQ467" s="34">
        <v>12.58</v>
      </c>
      <c r="AR467" s="34">
        <v>4.7300000000000004</v>
      </c>
      <c r="AS467" s="34">
        <v>52.448462999999997</v>
      </c>
      <c r="AT467" s="34">
        <v>12.880566999999999</v>
      </c>
      <c r="AU467" s="34">
        <v>28.77</v>
      </c>
      <c r="AV467" s="34">
        <v>16.831136999999998</v>
      </c>
      <c r="AW467" s="34">
        <v>24.912732999999999</v>
      </c>
      <c r="AX467" s="34">
        <v>21.450001</v>
      </c>
      <c r="AY467" s="34">
        <v>4.4800000000000004</v>
      </c>
      <c r="AZ467" s="34">
        <v>63.23</v>
      </c>
      <c r="BA467" s="34">
        <v>48.25</v>
      </c>
      <c r="BB467" s="34">
        <v>27.739111000000001</v>
      </c>
      <c r="BC467" s="34">
        <v>27.853144</v>
      </c>
      <c r="BD467" s="34"/>
      <c r="BE467" s="38"/>
      <c r="BF467" s="41">
        <f t="shared" si="381"/>
        <v>0</v>
      </c>
      <c r="BG467" s="41">
        <f t="shared" si="382"/>
        <v>-8.0515647149210622E-3</v>
      </c>
      <c r="BH467" s="41"/>
      <c r="BI467" s="41">
        <f t="shared" si="383"/>
        <v>-4.6603414992766157E-2</v>
      </c>
      <c r="BJ467" s="41">
        <f t="shared" si="384"/>
        <v>0</v>
      </c>
      <c r="BK467" s="41">
        <f t="shared" si="385"/>
        <v>5.4671786207314693E-3</v>
      </c>
      <c r="BL467" s="41">
        <f t="shared" si="386"/>
        <v>-4.3963174809188703E-2</v>
      </c>
      <c r="BM467" s="41">
        <f t="shared" si="387"/>
        <v>-3.7064945642542889E-2</v>
      </c>
      <c r="BN467" s="41">
        <f t="shared" si="388"/>
        <v>-2.0619269017554603E-2</v>
      </c>
      <c r="BO467" s="41">
        <f t="shared" si="389"/>
        <v>6.1532291688644963E-2</v>
      </c>
      <c r="BP467" s="41">
        <f t="shared" si="390"/>
        <v>-4.2607861193579739E-3</v>
      </c>
      <c r="BQ467" s="41">
        <f t="shared" si="391"/>
        <v>5.6614606775429281E-3</v>
      </c>
      <c r="BR467" s="41">
        <f t="shared" si="392"/>
        <v>-2.0419344789857324E-2</v>
      </c>
      <c r="BS467" s="41">
        <f t="shared" si="393"/>
        <v>-4.0322635279383401E-3</v>
      </c>
      <c r="BT467" s="41">
        <f t="shared" si="394"/>
        <v>-6.193767309695123E-3</v>
      </c>
      <c r="BU467" s="41">
        <f t="shared" si="395"/>
        <v>-5.3147469538387754E-2</v>
      </c>
      <c r="BV467" s="41">
        <f t="shared" si="396"/>
        <v>-2.2058041148486817E-2</v>
      </c>
      <c r="BW467" s="41">
        <f t="shared" si="397"/>
        <v>-4.3228077129501399E-2</v>
      </c>
      <c r="BX467" s="41"/>
      <c r="BY467" s="41"/>
      <c r="BZ467" s="41">
        <f t="shared" si="398"/>
        <v>-4.2559345324276528E-2</v>
      </c>
      <c r="CA467" s="41">
        <f t="shared" si="399"/>
        <v>-2.2740298028641755E-2</v>
      </c>
      <c r="CB467" s="41">
        <f t="shared" si="400"/>
        <v>1.8242233070628042E-2</v>
      </c>
      <c r="CC467" s="41">
        <f t="shared" si="401"/>
        <v>-2.5664512213568223E-2</v>
      </c>
      <c r="CD467" s="41">
        <f t="shared" si="402"/>
        <v>-4.3072301011739776E-2</v>
      </c>
      <c r="CE467" s="41">
        <f t="shared" si="403"/>
        <v>-2.169996115773087E-2</v>
      </c>
      <c r="CF467" s="41">
        <f t="shared" si="404"/>
        <v>-2.4138136856636683E-2</v>
      </c>
      <c r="CG467" s="41">
        <f t="shared" si="380"/>
        <v>2.614380574070672E-3</v>
      </c>
      <c r="CH467" s="41">
        <f t="shared" si="405"/>
        <v>-2.6811256954872936E-2</v>
      </c>
      <c r="CI467" s="41">
        <f t="shared" si="406"/>
        <v>-1.7190519941379382E-2</v>
      </c>
      <c r="CJ467" s="41">
        <f t="shared" si="407"/>
        <v>-1.9100171373419378E-2</v>
      </c>
      <c r="CK467" s="41">
        <f t="shared" si="408"/>
        <v>-4.3704394121561276E-2</v>
      </c>
      <c r="CL467" s="41">
        <f t="shared" si="409"/>
        <v>-3.3875841253888518E-2</v>
      </c>
      <c r="CM467" s="41">
        <f t="shared" si="410"/>
        <v>-3.5974454703104022E-2</v>
      </c>
      <c r="CN467" s="41">
        <f t="shared" si="430"/>
        <v>-5.5249326081576516E-3</v>
      </c>
      <c r="CO467" s="41">
        <f t="shared" si="411"/>
        <v>-7.0255659931840075E-2</v>
      </c>
      <c r="CP467" s="41">
        <f t="shared" si="412"/>
        <v>-3.2789822822990956E-2</v>
      </c>
      <c r="CQ467" s="41">
        <f t="shared" si="413"/>
        <v>-2.9042426635691957E-2</v>
      </c>
      <c r="CR467" s="41">
        <f t="shared" si="414"/>
        <v>-1.0929070532190206E-2</v>
      </c>
      <c r="CS467" s="41">
        <f t="shared" si="415"/>
        <v>-6.1880062260730284E-2</v>
      </c>
      <c r="CT467" s="41">
        <f t="shared" si="416"/>
        <v>-8.9051777615902397E-2</v>
      </c>
      <c r="CU467" s="41">
        <f t="shared" si="417"/>
        <v>2.0884293166920712E-2</v>
      </c>
      <c r="CV467" s="41">
        <f t="shared" si="418"/>
        <v>-3.3267100982938939E-2</v>
      </c>
      <c r="CW467" s="41">
        <f t="shared" si="419"/>
        <v>2.8395540923692188E-3</v>
      </c>
      <c r="CX467" s="41">
        <f t="shared" si="420"/>
        <v>-2.2604009523977363E-2</v>
      </c>
      <c r="CY467" s="41">
        <f t="shared" si="421"/>
        <v>4.2242305198300752E-2</v>
      </c>
      <c r="CZ467" s="41">
        <f t="shared" si="422"/>
        <v>-3.9983232475797638E-2</v>
      </c>
      <c r="DA467" s="41">
        <f t="shared" si="423"/>
        <v>-5.500018828370503E-3</v>
      </c>
      <c r="DB467" s="41">
        <f t="shared" si="424"/>
        <v>-4.0654101646983139E-2</v>
      </c>
      <c r="DC467" s="41">
        <f t="shared" si="425"/>
        <v>-3.7244173172371095E-2</v>
      </c>
      <c r="DD467" s="41">
        <f t="shared" si="426"/>
        <v>-3.2519396031742434E-2</v>
      </c>
      <c r="DE467" s="41">
        <f t="shared" si="427"/>
        <v>4.5700329285828668E-3</v>
      </c>
      <c r="DF467" s="41">
        <f t="shared" si="428"/>
        <v>-1.1400063375988931E-2</v>
      </c>
      <c r="DG467" s="41">
        <f t="shared" si="429"/>
        <v>-1.8254454487415604E-2</v>
      </c>
      <c r="DH467" s="41"/>
    </row>
    <row r="468" spans="1:112">
      <c r="A468" s="43">
        <v>42528</v>
      </c>
      <c r="B468" s="34">
        <v>4.5199999999999996</v>
      </c>
      <c r="C468" s="34">
        <v>8.2965219999999995</v>
      </c>
      <c r="D468" s="34"/>
      <c r="E468" s="34">
        <v>5.93</v>
      </c>
      <c r="F468" s="34">
        <v>158</v>
      </c>
      <c r="G468" s="34">
        <v>21.637416999999999</v>
      </c>
      <c r="H468" s="34">
        <v>11.458733000000001</v>
      </c>
      <c r="I468" s="34">
        <v>15.44</v>
      </c>
      <c r="J468" s="34">
        <v>258.71404999999999</v>
      </c>
      <c r="K468" s="34">
        <v>0.61</v>
      </c>
      <c r="L468" s="34">
        <v>90.730002999999996</v>
      </c>
      <c r="M468" s="34">
        <v>25.92</v>
      </c>
      <c r="N468" s="34">
        <v>35.873446999999999</v>
      </c>
      <c r="O468" s="34">
        <v>10.210000000000001</v>
      </c>
      <c r="P468" s="34">
        <v>33.540000999999997</v>
      </c>
      <c r="Q468" s="34">
        <v>13.12</v>
      </c>
      <c r="R468" s="34">
        <v>44.110000999999997</v>
      </c>
      <c r="S468" s="34">
        <v>55.449604000000001</v>
      </c>
      <c r="T468" s="34"/>
      <c r="U468" s="34"/>
      <c r="V468" s="34">
        <v>3.2139449999999998</v>
      </c>
      <c r="W468" s="34">
        <v>36.990001999999997</v>
      </c>
      <c r="X468" s="34">
        <v>39.979999999999997</v>
      </c>
      <c r="Y468" s="34">
        <v>11.232654999999999</v>
      </c>
      <c r="Z468" s="34">
        <v>22.921019000000001</v>
      </c>
      <c r="AA468" s="34">
        <v>71.749001000000007</v>
      </c>
      <c r="AB468" s="34">
        <v>39.483058999999997</v>
      </c>
      <c r="AC468" s="34">
        <v>11.28</v>
      </c>
      <c r="AD468" s="34">
        <v>53.889999000000003</v>
      </c>
      <c r="AE468" s="34">
        <v>28.688723</v>
      </c>
      <c r="AF468" s="34">
        <v>3.55</v>
      </c>
      <c r="AG468" s="34">
        <v>99.049994999999996</v>
      </c>
      <c r="AH468" s="34">
        <v>35.493262999999999</v>
      </c>
      <c r="AI468" s="34">
        <v>73.278419</v>
      </c>
      <c r="AJ468" s="34" t="s">
        <v>193</v>
      </c>
      <c r="AK468" s="34">
        <v>27.280000999999999</v>
      </c>
      <c r="AL468" s="34">
        <v>0.92</v>
      </c>
      <c r="AM468" s="34">
        <v>29.152618</v>
      </c>
      <c r="AN468" s="34">
        <v>8.8000000000000007</v>
      </c>
      <c r="AO468" s="34">
        <v>43.400002000000001</v>
      </c>
      <c r="AP468" s="34">
        <v>4.09</v>
      </c>
      <c r="AQ468" s="34">
        <v>13</v>
      </c>
      <c r="AR468" s="34">
        <v>4.67</v>
      </c>
      <c r="AS468" s="34">
        <v>51.853583999999998</v>
      </c>
      <c r="AT468" s="34">
        <v>12.814075000000001</v>
      </c>
      <c r="AU468" s="34">
        <v>27.92</v>
      </c>
      <c r="AV468" s="34">
        <v>16.850210000000001</v>
      </c>
      <c r="AW468" s="34">
        <v>24.148430000000001</v>
      </c>
      <c r="AX468" s="34">
        <v>22.76</v>
      </c>
      <c r="AY468" s="34">
        <v>4.41</v>
      </c>
      <c r="AZ468" s="34">
        <v>63.540000999999997</v>
      </c>
      <c r="BA468" s="34">
        <v>38.799999</v>
      </c>
      <c r="BB468" s="34">
        <v>27.739111000000001</v>
      </c>
      <c r="BC468" s="34">
        <v>28.075817000000001</v>
      </c>
      <c r="BD468" s="34"/>
      <c r="BE468" s="38"/>
      <c r="BF468" s="41">
        <f t="shared" si="381"/>
        <v>1.3363227812166938E-2</v>
      </c>
      <c r="BG468" s="41">
        <f t="shared" si="382"/>
        <v>-1.465834765847677E-2</v>
      </c>
      <c r="BH468" s="41"/>
      <c r="BI468" s="41">
        <f t="shared" si="383"/>
        <v>8.4408604334481385E-2</v>
      </c>
      <c r="BJ468" s="41">
        <f t="shared" si="384"/>
        <v>0</v>
      </c>
      <c r="BK468" s="41">
        <f t="shared" si="385"/>
        <v>4.616876570244334E-2</v>
      </c>
      <c r="BL468" s="41">
        <f t="shared" si="386"/>
        <v>-4.3307048362594414E-3</v>
      </c>
      <c r="BM468" s="41">
        <f t="shared" si="387"/>
        <v>5.19481687710393E-3</v>
      </c>
      <c r="BN468" s="41">
        <f t="shared" si="388"/>
        <v>2.8749384940663186E-2</v>
      </c>
      <c r="BO468" s="41">
        <f t="shared" si="389"/>
        <v>-1.6260520871780291E-2</v>
      </c>
      <c r="BP468" s="41">
        <f t="shared" si="390"/>
        <v>-3.1996623042786672E-2</v>
      </c>
      <c r="BQ468" s="41">
        <f t="shared" si="391"/>
        <v>-2.4767888287648171E-2</v>
      </c>
      <c r="BR468" s="41">
        <f t="shared" si="392"/>
        <v>2.3772258011006799E-3</v>
      </c>
      <c r="BS468" s="41">
        <f t="shared" si="393"/>
        <v>3.0832875036030032E-2</v>
      </c>
      <c r="BT468" s="41">
        <f t="shared" si="394"/>
        <v>-7.7219866929654603E-3</v>
      </c>
      <c r="BU468" s="41">
        <f t="shared" si="395"/>
        <v>-4.6173503278260329E-2</v>
      </c>
      <c r="BV468" s="41">
        <f t="shared" si="396"/>
        <v>3.8614925892872421E-3</v>
      </c>
      <c r="BW468" s="41">
        <f t="shared" si="397"/>
        <v>6.8786935932576253E-3</v>
      </c>
      <c r="BX468" s="41"/>
      <c r="BY468" s="41"/>
      <c r="BZ468" s="41">
        <f t="shared" si="398"/>
        <v>-1.1662175135085266E-2</v>
      </c>
      <c r="CA468" s="41">
        <f t="shared" si="399"/>
        <v>-1.075560233087482E-2</v>
      </c>
      <c r="CB468" s="41">
        <f t="shared" si="400"/>
        <v>3.7588816652954125E-3</v>
      </c>
      <c r="CC468" s="41">
        <f t="shared" si="401"/>
        <v>-7.8293887458628815E-3</v>
      </c>
      <c r="CD468" s="41">
        <f t="shared" si="402"/>
        <v>9.6510119995802546E-3</v>
      </c>
      <c r="CE468" s="41">
        <f t="shared" si="403"/>
        <v>-7.9996804592104703E-3</v>
      </c>
      <c r="CF468" s="41">
        <f t="shared" si="404"/>
        <v>8.2723895144078633E-3</v>
      </c>
      <c r="CG468" s="41">
        <f t="shared" si="380"/>
        <v>1.8111749943046103E-2</v>
      </c>
      <c r="CH468" s="41">
        <f t="shared" si="405"/>
        <v>9.8834930410890941E-3</v>
      </c>
      <c r="CI468" s="41">
        <f t="shared" si="406"/>
        <v>1.1603016760232664E-2</v>
      </c>
      <c r="CJ468" s="41">
        <f t="shared" si="407"/>
        <v>-2.2285044789434983E-2</v>
      </c>
      <c r="CK468" s="41">
        <f t="shared" si="408"/>
        <v>-2.7876478917972146E-2</v>
      </c>
      <c r="CL468" s="41">
        <f t="shared" si="409"/>
        <v>2.0861474432314689E-3</v>
      </c>
      <c r="CM468" s="41">
        <f t="shared" si="410"/>
        <v>6.7081801862350801E-4</v>
      </c>
      <c r="CN468" s="41">
        <f t="shared" si="430"/>
        <v>1.8298861188706824E-2</v>
      </c>
      <c r="CO468" s="41">
        <f t="shared" si="411"/>
        <v>3.3547760250489916E-2</v>
      </c>
      <c r="CP468" s="41">
        <f t="shared" si="412"/>
        <v>2.1978906718775167E-2</v>
      </c>
      <c r="CQ468" s="41">
        <f t="shared" si="413"/>
        <v>8.9286175156361239E-3</v>
      </c>
      <c r="CR468" s="41">
        <f t="shared" si="414"/>
        <v>-3.3522692038643449E-2</v>
      </c>
      <c r="CS468" s="41">
        <f t="shared" si="415"/>
        <v>-3.4501931470916347E-3</v>
      </c>
      <c r="CT468" s="41">
        <f t="shared" si="416"/>
        <v>2.4479816386400372E-3</v>
      </c>
      <c r="CU468" s="41">
        <f t="shared" si="417"/>
        <v>3.2841106189242228E-2</v>
      </c>
      <c r="CV468" s="41">
        <f t="shared" si="418"/>
        <v>-1.2766130823035802E-2</v>
      </c>
      <c r="CW468" s="41">
        <f t="shared" si="419"/>
        <v>-1.1406975558442464E-2</v>
      </c>
      <c r="CX468" s="41">
        <f t="shared" si="420"/>
        <v>-5.1755652733978556E-3</v>
      </c>
      <c r="CY468" s="41">
        <f t="shared" si="421"/>
        <v>-2.9989899669284784E-2</v>
      </c>
      <c r="CZ468" s="41">
        <f t="shared" si="422"/>
        <v>1.1325557756772832E-3</v>
      </c>
      <c r="DA468" s="41">
        <f t="shared" si="423"/>
        <v>-3.1159670596397144E-2</v>
      </c>
      <c r="DB468" s="41">
        <f t="shared" si="424"/>
        <v>5.9279917264058637E-2</v>
      </c>
      <c r="DC468" s="41">
        <f t="shared" si="425"/>
        <v>-1.5748356968139282E-2</v>
      </c>
      <c r="DD468" s="41">
        <f t="shared" si="426"/>
        <v>4.8907725089658788E-3</v>
      </c>
      <c r="DE468" s="41">
        <f t="shared" si="427"/>
        <v>-0.21797560692896339</v>
      </c>
      <c r="DF468" s="41">
        <f t="shared" si="428"/>
        <v>0</v>
      </c>
      <c r="DG468" s="41">
        <f t="shared" si="429"/>
        <v>7.9627503380408134E-3</v>
      </c>
      <c r="DH468" s="41"/>
    </row>
    <row r="469" spans="1:112">
      <c r="A469" s="43">
        <v>42529</v>
      </c>
      <c r="B469" s="34">
        <v>4.17</v>
      </c>
      <c r="C469" s="34">
        <v>8.3441650000000003</v>
      </c>
      <c r="D469" s="34"/>
      <c r="E469" s="34">
        <v>5.76</v>
      </c>
      <c r="F469" s="34">
        <v>160</v>
      </c>
      <c r="G469" s="34">
        <v>22.181868000000001</v>
      </c>
      <c r="H469" s="34">
        <v>11.210061</v>
      </c>
      <c r="I469" s="34">
        <v>15.16</v>
      </c>
      <c r="J469" s="34">
        <v>257.66662600000001</v>
      </c>
      <c r="K469" s="34">
        <v>0.6</v>
      </c>
      <c r="L469" s="34">
        <v>92.790001000000004</v>
      </c>
      <c r="M469" s="34">
        <v>26.209999</v>
      </c>
      <c r="N469" s="34">
        <v>35.163558999999999</v>
      </c>
      <c r="O469" s="34">
        <v>10.35</v>
      </c>
      <c r="P469" s="34">
        <v>34.009998000000003</v>
      </c>
      <c r="Q469" s="34">
        <v>13.04</v>
      </c>
      <c r="R469" s="34">
        <v>43.52</v>
      </c>
      <c r="S469" s="34">
        <v>54.052681</v>
      </c>
      <c r="T469" s="34"/>
      <c r="U469" s="34"/>
      <c r="V469" s="34">
        <v>3.0819939999999999</v>
      </c>
      <c r="W469" s="34">
        <v>36.659999999999997</v>
      </c>
      <c r="X469" s="34">
        <v>35.869999</v>
      </c>
      <c r="Y469" s="34">
        <v>11.271894</v>
      </c>
      <c r="Z469" s="34">
        <v>22.455317999999998</v>
      </c>
      <c r="AA469" s="34">
        <v>69.271797000000007</v>
      </c>
      <c r="AB469" s="34">
        <v>38.516787999999998</v>
      </c>
      <c r="AC469" s="34">
        <v>11.29</v>
      </c>
      <c r="AD469" s="34">
        <v>52.52</v>
      </c>
      <c r="AE469" s="34">
        <v>27.828249</v>
      </c>
      <c r="AF469" s="34">
        <v>3.54</v>
      </c>
      <c r="AG469" s="34">
        <v>100.449997</v>
      </c>
      <c r="AH469" s="34">
        <v>34.781368000000001</v>
      </c>
      <c r="AI469" s="34">
        <v>70.134253999999999</v>
      </c>
      <c r="AJ469" s="34" t="s">
        <v>193</v>
      </c>
      <c r="AK469" s="34">
        <v>25.84</v>
      </c>
      <c r="AL469" s="34">
        <v>0.95499999999999996</v>
      </c>
      <c r="AM469" s="34">
        <v>28.754663000000001</v>
      </c>
      <c r="AN469" s="34">
        <v>8</v>
      </c>
      <c r="AO469" s="34">
        <v>42.419998</v>
      </c>
      <c r="AP469" s="34">
        <v>4.16</v>
      </c>
      <c r="AQ469" s="34">
        <v>13.43</v>
      </c>
      <c r="AR469" s="34">
        <v>4.5599999999999996</v>
      </c>
      <c r="AS469" s="34">
        <v>51.903396999999998</v>
      </c>
      <c r="AT469" s="34">
        <v>12.757080999999999</v>
      </c>
      <c r="AU469" s="34">
        <v>28.02</v>
      </c>
      <c r="AV469" s="34">
        <v>16.592735000000001</v>
      </c>
      <c r="AW469" s="34">
        <v>23.736222999999999</v>
      </c>
      <c r="AX469" s="34">
        <v>22.52</v>
      </c>
      <c r="AY469" s="34">
        <v>4.5199999999999996</v>
      </c>
      <c r="AZ469" s="34">
        <v>62.66</v>
      </c>
      <c r="BA469" s="34">
        <v>37.720001000000003</v>
      </c>
      <c r="BB469" s="34">
        <v>27.922975999999998</v>
      </c>
      <c r="BC469" s="34">
        <v>28.443708000000001</v>
      </c>
      <c r="BD469" s="34"/>
      <c r="BE469" s="38"/>
      <c r="BF469" s="41">
        <f t="shared" si="381"/>
        <v>-8.0595958033429685E-2</v>
      </c>
      <c r="BG469" s="41">
        <f t="shared" si="382"/>
        <v>5.7261013535590405E-3</v>
      </c>
      <c r="BH469" s="41"/>
      <c r="BI469" s="41">
        <f t="shared" si="383"/>
        <v>-2.9086738301834152E-2</v>
      </c>
      <c r="BJ469" s="41">
        <f t="shared" si="384"/>
        <v>1.2578782206860185E-2</v>
      </c>
      <c r="BK469" s="41">
        <f t="shared" si="385"/>
        <v>2.4851113831964988E-2</v>
      </c>
      <c r="BL469" s="41">
        <f t="shared" si="386"/>
        <v>-2.1940468071042708E-2</v>
      </c>
      <c r="BM469" s="41">
        <f t="shared" si="387"/>
        <v>-1.8301164382404467E-2</v>
      </c>
      <c r="BN469" s="41">
        <f t="shared" si="388"/>
        <v>-4.0567956361941358E-3</v>
      </c>
      <c r="BO469" s="41">
        <f t="shared" si="389"/>
        <v>-1.6529301951210582E-2</v>
      </c>
      <c r="BP469" s="41">
        <f t="shared" si="390"/>
        <v>2.2450789895436026E-2</v>
      </c>
      <c r="BQ469" s="41">
        <f t="shared" si="391"/>
        <v>1.1126107697863666E-2</v>
      </c>
      <c r="BR469" s="41">
        <f t="shared" si="392"/>
        <v>-1.9987093269238618E-2</v>
      </c>
      <c r="BS469" s="41">
        <f t="shared" si="393"/>
        <v>1.3618887534803821E-2</v>
      </c>
      <c r="BT469" s="41">
        <f t="shared" si="394"/>
        <v>1.3915754002660718E-2</v>
      </c>
      <c r="BU469" s="41">
        <f t="shared" si="395"/>
        <v>-6.1162270174360944E-3</v>
      </c>
      <c r="BV469" s="41">
        <f t="shared" si="396"/>
        <v>-1.3465934239756977E-2</v>
      </c>
      <c r="BW469" s="41">
        <f t="shared" si="397"/>
        <v>-2.5515427126659562E-2</v>
      </c>
      <c r="BX469" s="41"/>
      <c r="BY469" s="41"/>
      <c r="BZ469" s="41">
        <f t="shared" si="398"/>
        <v>-4.1922364428435173E-2</v>
      </c>
      <c r="CA469" s="41">
        <f t="shared" si="399"/>
        <v>-8.9614175014694347E-3</v>
      </c>
      <c r="CB469" s="41">
        <f t="shared" si="400"/>
        <v>-0.10847806540651303</v>
      </c>
      <c r="CC469" s="41">
        <f t="shared" si="401"/>
        <v>3.4872096094209245E-3</v>
      </c>
      <c r="CD469" s="41">
        <f t="shared" si="402"/>
        <v>-2.0526881749978312E-2</v>
      </c>
      <c r="CE469" s="41">
        <f t="shared" si="403"/>
        <v>-3.5136077533606293E-2</v>
      </c>
      <c r="CF469" s="41">
        <f t="shared" si="404"/>
        <v>-2.4777495634420402E-2</v>
      </c>
      <c r="CG469" s="41">
        <f t="shared" si="380"/>
        <v>5.1151006667704089E-3</v>
      </c>
      <c r="CH469" s="41">
        <f t="shared" si="405"/>
        <v>-2.5750863954491294E-2</v>
      </c>
      <c r="CI469" s="41">
        <f t="shared" si="406"/>
        <v>-3.0452462876632527E-2</v>
      </c>
      <c r="CJ469" s="41">
        <f t="shared" si="407"/>
        <v>-2.8208763416412296E-3</v>
      </c>
      <c r="CK469" s="41">
        <f t="shared" si="408"/>
        <v>1.4035338730335349E-2</v>
      </c>
      <c r="CL469" s="41">
        <f t="shared" si="409"/>
        <v>-2.0261062721407697E-2</v>
      </c>
      <c r="CM469" s="41">
        <f t="shared" si="410"/>
        <v>-4.3854825865768769E-2</v>
      </c>
      <c r="CN469" s="41">
        <f t="shared" si="430"/>
        <v>1.9749399130325859E-2</v>
      </c>
      <c r="CO469" s="41">
        <f t="shared" si="411"/>
        <v>-5.4230190717751016E-2</v>
      </c>
      <c r="CP469" s="41">
        <f t="shared" si="412"/>
        <v>3.7337670437644098E-2</v>
      </c>
      <c r="CQ469" s="41">
        <f t="shared" si="413"/>
        <v>-1.3744774688341139E-2</v>
      </c>
      <c r="CR469" s="41">
        <f t="shared" si="414"/>
        <v>-9.5310179804324893E-2</v>
      </c>
      <c r="CS469" s="41">
        <f t="shared" si="415"/>
        <v>-2.2839585200344098E-2</v>
      </c>
      <c r="CT469" s="41">
        <f t="shared" si="416"/>
        <v>1.6970104218461561E-2</v>
      </c>
      <c r="CU469" s="41">
        <f t="shared" si="417"/>
        <v>3.25416530736094E-2</v>
      </c>
      <c r="CV469" s="41">
        <f t="shared" si="418"/>
        <v>-2.3836448154511299E-2</v>
      </c>
      <c r="CW469" s="41">
        <f t="shared" si="419"/>
        <v>9.6018606838849942E-4</v>
      </c>
      <c r="CX469" s="41">
        <f t="shared" si="420"/>
        <v>-4.4576861818153958E-3</v>
      </c>
      <c r="CY469" s="41">
        <f t="shared" si="421"/>
        <v>3.5752630146890477E-3</v>
      </c>
      <c r="CZ469" s="41">
        <f t="shared" si="422"/>
        <v>-1.5398170665609598E-2</v>
      </c>
      <c r="DA469" s="41">
        <f t="shared" si="423"/>
        <v>-1.7217089677166113E-2</v>
      </c>
      <c r="DB469" s="41">
        <f t="shared" si="424"/>
        <v>-1.0600805986640574E-2</v>
      </c>
      <c r="DC469" s="41">
        <f t="shared" si="425"/>
        <v>2.4637304385385077E-2</v>
      </c>
      <c r="DD469" s="41">
        <f t="shared" si="426"/>
        <v>-1.3946359055442042E-2</v>
      </c>
      <c r="DE469" s="41">
        <f t="shared" si="427"/>
        <v>-2.8229736579640414E-2</v>
      </c>
      <c r="DF469" s="41">
        <f t="shared" si="428"/>
        <v>6.6064956832778896E-3</v>
      </c>
      <c r="DG469" s="41">
        <f t="shared" si="429"/>
        <v>1.3018375358752747E-2</v>
      </c>
      <c r="DH469" s="41"/>
    </row>
    <row r="470" spans="1:112">
      <c r="A470" s="43">
        <v>42530</v>
      </c>
      <c r="B470" s="34">
        <v>3.92</v>
      </c>
      <c r="C470" s="34">
        <v>8.3033280000000005</v>
      </c>
      <c r="D470" s="34"/>
      <c r="E470" s="34">
        <v>5.45</v>
      </c>
      <c r="F470" s="34">
        <v>158</v>
      </c>
      <c r="G470" s="34">
        <v>24.894762</v>
      </c>
      <c r="H470" s="34">
        <v>11.160327000000001</v>
      </c>
      <c r="I470" s="34">
        <v>14.76</v>
      </c>
      <c r="J470" s="34">
        <v>250.334656</v>
      </c>
      <c r="K470" s="34">
        <v>0.62</v>
      </c>
      <c r="L470" s="34">
        <v>93.239998</v>
      </c>
      <c r="M470" s="34">
        <v>25.790001</v>
      </c>
      <c r="N470" s="34">
        <v>34.548316999999997</v>
      </c>
      <c r="O470" s="34">
        <v>9.76</v>
      </c>
      <c r="P470" s="34">
        <v>34.509998000000003</v>
      </c>
      <c r="Q470" s="34">
        <v>13.26</v>
      </c>
      <c r="R470" s="34">
        <v>43.650002000000001</v>
      </c>
      <c r="S470" s="34">
        <v>53.853115000000003</v>
      </c>
      <c r="T470" s="34"/>
      <c r="U470" s="34"/>
      <c r="V470" s="34">
        <v>2.7144170000000001</v>
      </c>
      <c r="W470" s="34">
        <v>36.5</v>
      </c>
      <c r="X470" s="34">
        <v>37.040000999999997</v>
      </c>
      <c r="Y470" s="34">
        <v>11.330755</v>
      </c>
      <c r="Z470" s="34">
        <v>22.565391999999999</v>
      </c>
      <c r="AA470" s="34">
        <v>68.732956000000001</v>
      </c>
      <c r="AB470" s="34">
        <v>38.736839000000003</v>
      </c>
      <c r="AC470" s="34">
        <v>11.27</v>
      </c>
      <c r="AD470" s="34">
        <v>52.240001999999997</v>
      </c>
      <c r="AE470" s="34">
        <v>27.459475999999999</v>
      </c>
      <c r="AF470" s="34">
        <v>3.49</v>
      </c>
      <c r="AG470" s="34">
        <v>92.400002000000001</v>
      </c>
      <c r="AH470" s="34">
        <v>34.226638999999999</v>
      </c>
      <c r="AI470" s="34">
        <v>71.735809000000003</v>
      </c>
      <c r="AJ470" s="34" t="s">
        <v>193</v>
      </c>
      <c r="AK470" s="34">
        <v>26.809999000000001</v>
      </c>
      <c r="AL470" s="34">
        <v>1.03</v>
      </c>
      <c r="AM470" s="34">
        <v>28.264157999999998</v>
      </c>
      <c r="AN470" s="34">
        <v>8.8000000000000007</v>
      </c>
      <c r="AO470" s="34">
        <v>42.939999</v>
      </c>
      <c r="AP470" s="34">
        <v>4.21</v>
      </c>
      <c r="AQ470" s="34">
        <v>13.49</v>
      </c>
      <c r="AR470" s="34">
        <v>4.4800000000000004</v>
      </c>
      <c r="AS470" s="34">
        <v>51.604526999999997</v>
      </c>
      <c r="AT470" s="34">
        <v>12.776078</v>
      </c>
      <c r="AU470" s="34">
        <v>29.299999</v>
      </c>
      <c r="AV470" s="34">
        <v>16.678560000000001</v>
      </c>
      <c r="AW470" s="34">
        <v>23.238140000000001</v>
      </c>
      <c r="AX470" s="34">
        <v>22.77</v>
      </c>
      <c r="AY470" s="34">
        <v>4.1399999999999997</v>
      </c>
      <c r="AZ470" s="34">
        <v>62.040000999999997</v>
      </c>
      <c r="BA470" s="34">
        <v>38.18</v>
      </c>
      <c r="BB470" s="34">
        <v>28.096907000000002</v>
      </c>
      <c r="BC470" s="34">
        <v>28.250084000000001</v>
      </c>
      <c r="BD470" s="34"/>
      <c r="BE470" s="38"/>
      <c r="BF470" s="41">
        <f t="shared" si="381"/>
        <v>-6.1824382008338868E-2</v>
      </c>
      <c r="BG470" s="41">
        <f t="shared" si="382"/>
        <v>-4.9060938979048887E-3</v>
      </c>
      <c r="BH470" s="41"/>
      <c r="BI470" s="41">
        <f t="shared" si="383"/>
        <v>-5.5321866032647139E-2</v>
      </c>
      <c r="BJ470" s="41">
        <f t="shared" si="384"/>
        <v>-1.2578782206860073E-2</v>
      </c>
      <c r="BK470" s="41">
        <f t="shared" si="385"/>
        <v>0.11538222150185777</v>
      </c>
      <c r="BL470" s="41">
        <f t="shared" si="386"/>
        <v>-4.4464210401243889E-3</v>
      </c>
      <c r="BM470" s="41">
        <f t="shared" si="387"/>
        <v>-2.6739561041899201E-2</v>
      </c>
      <c r="BN470" s="41">
        <f t="shared" si="388"/>
        <v>-2.8867955388746178E-2</v>
      </c>
      <c r="BO470" s="41">
        <f t="shared" si="389"/>
        <v>3.278982282299097E-2</v>
      </c>
      <c r="BP470" s="41">
        <f t="shared" si="390"/>
        <v>4.8379065754234757E-3</v>
      </c>
      <c r="BQ470" s="41">
        <f t="shared" si="391"/>
        <v>-1.6154120513966145E-2</v>
      </c>
      <c r="BR470" s="41">
        <f t="shared" si="392"/>
        <v>-1.7651453659303033E-2</v>
      </c>
      <c r="BS470" s="41">
        <f t="shared" si="393"/>
        <v>-5.8694119286376897E-2</v>
      </c>
      <c r="BT470" s="41">
        <f t="shared" si="394"/>
        <v>1.4594538942825197E-2</v>
      </c>
      <c r="BU470" s="41">
        <f t="shared" si="395"/>
        <v>1.6730428259209569E-2</v>
      </c>
      <c r="BV470" s="41">
        <f t="shared" si="396"/>
        <v>2.9827255569378928E-3</v>
      </c>
      <c r="BW470" s="41">
        <f t="shared" si="397"/>
        <v>-3.6988972776921493E-3</v>
      </c>
      <c r="BX470" s="41"/>
      <c r="BY470" s="41"/>
      <c r="BZ470" s="41">
        <f t="shared" si="398"/>
        <v>-0.12699959274576339</v>
      </c>
      <c r="CA470" s="41">
        <f t="shared" si="399"/>
        <v>-4.3739818231130134E-3</v>
      </c>
      <c r="CB470" s="41">
        <f t="shared" si="400"/>
        <v>3.209717311007753E-2</v>
      </c>
      <c r="CC470" s="41">
        <f t="shared" si="401"/>
        <v>5.2083393463438314E-3</v>
      </c>
      <c r="CD470" s="41">
        <f t="shared" si="402"/>
        <v>4.8899370683391846E-3</v>
      </c>
      <c r="CE470" s="41">
        <f t="shared" si="403"/>
        <v>-7.8090605802780813E-3</v>
      </c>
      <c r="CF470" s="41">
        <f t="shared" si="404"/>
        <v>5.6968612006212185E-3</v>
      </c>
      <c r="CG470" s="41">
        <f t="shared" si="380"/>
        <v>-2.5542798050967423E-3</v>
      </c>
      <c r="CH470" s="41">
        <f t="shared" si="405"/>
        <v>-5.345526181581471E-3</v>
      </c>
      <c r="CI470" s="41">
        <f t="shared" si="406"/>
        <v>-1.334033798747458E-2</v>
      </c>
      <c r="CJ470" s="41">
        <f t="shared" si="407"/>
        <v>-1.4224990931347213E-2</v>
      </c>
      <c r="CK470" s="41">
        <f t="shared" si="408"/>
        <v>-8.3533061102678233E-2</v>
      </c>
      <c r="CL470" s="41">
        <f t="shared" si="409"/>
        <v>-1.6077582104664472E-2</v>
      </c>
      <c r="CM470" s="41">
        <f t="shared" si="410"/>
        <v>2.2578731620068297E-2</v>
      </c>
      <c r="CN470" s="41">
        <f t="shared" si="430"/>
        <v>8.8845522904082311E-4</v>
      </c>
      <c r="CO470" s="41">
        <f t="shared" si="411"/>
        <v>3.6851236033951178E-2</v>
      </c>
      <c r="CP470" s="41">
        <f t="shared" si="412"/>
        <v>7.5602740742951341E-2</v>
      </c>
      <c r="CQ470" s="41">
        <f t="shared" si="413"/>
        <v>-1.7205445204886319E-2</v>
      </c>
      <c r="CR470" s="41">
        <f t="shared" si="414"/>
        <v>9.5310179804324935E-2</v>
      </c>
      <c r="CS470" s="41">
        <f t="shared" si="415"/>
        <v>1.2183867173361973E-2</v>
      </c>
      <c r="CT470" s="41">
        <f t="shared" si="416"/>
        <v>1.1947573421117982E-2</v>
      </c>
      <c r="CU470" s="41">
        <f t="shared" si="417"/>
        <v>4.4576596845184091E-3</v>
      </c>
      <c r="CV470" s="41">
        <f t="shared" si="418"/>
        <v>-1.7699577099400749E-2</v>
      </c>
      <c r="CW470" s="41">
        <f t="shared" si="419"/>
        <v>-5.7748396263558859E-3</v>
      </c>
      <c r="CX470" s="41">
        <f t="shared" si="420"/>
        <v>1.4880261001233009E-3</v>
      </c>
      <c r="CY470" s="41">
        <f t="shared" si="421"/>
        <v>4.4668940984467331E-2</v>
      </c>
      <c r="CZ470" s="41">
        <f t="shared" si="422"/>
        <v>5.1591133055076789E-3</v>
      </c>
      <c r="DA470" s="41">
        <f t="shared" si="423"/>
        <v>-2.1207383598807007E-2</v>
      </c>
      <c r="DB470" s="41">
        <f t="shared" si="424"/>
        <v>1.1040076804158727E-2</v>
      </c>
      <c r="DC470" s="41">
        <f t="shared" si="425"/>
        <v>-8.7816206006916822E-2</v>
      </c>
      <c r="DD470" s="41">
        <f t="shared" si="426"/>
        <v>-9.9439310970745824E-3</v>
      </c>
      <c r="DE470" s="41">
        <f t="shared" si="427"/>
        <v>1.2121334021210314E-2</v>
      </c>
      <c r="DF470" s="41">
        <f t="shared" si="428"/>
        <v>6.2096366353331899E-3</v>
      </c>
      <c r="DG470" s="41">
        <f t="shared" si="429"/>
        <v>-6.830545143818363E-3</v>
      </c>
      <c r="DH470" s="41"/>
    </row>
    <row r="471" spans="1:112">
      <c r="A471" s="43">
        <v>42531</v>
      </c>
      <c r="B471" s="34">
        <v>3.89</v>
      </c>
      <c r="C471" s="34">
        <v>8.2829099999999993</v>
      </c>
      <c r="D471" s="34"/>
      <c r="E471" s="34">
        <v>5.86</v>
      </c>
      <c r="F471" s="34">
        <v>162</v>
      </c>
      <c r="G471" s="34">
        <v>24.190726999999999</v>
      </c>
      <c r="H471" s="34">
        <v>10.692826</v>
      </c>
      <c r="I471" s="34">
        <v>14.76</v>
      </c>
      <c r="J471" s="34">
        <v>252.42950400000001</v>
      </c>
      <c r="K471" s="34">
        <v>0.83</v>
      </c>
      <c r="L471" s="34">
        <v>93.089995999999999</v>
      </c>
      <c r="M471" s="34">
        <v>25.68</v>
      </c>
      <c r="N471" s="34">
        <v>34.737620999999997</v>
      </c>
      <c r="O471" s="34">
        <v>9.59</v>
      </c>
      <c r="P471" s="34">
        <v>33.590000000000003</v>
      </c>
      <c r="Q471" s="34">
        <v>13.15</v>
      </c>
      <c r="R471" s="34">
        <v>43.439999</v>
      </c>
      <c r="S471" s="34">
        <v>53.492001000000002</v>
      </c>
      <c r="T471" s="34"/>
      <c r="U471" s="34"/>
      <c r="V471" s="34">
        <v>2.657867</v>
      </c>
      <c r="W471" s="34">
        <v>37.029998999999997</v>
      </c>
      <c r="X471" s="34">
        <v>36.150002000000001</v>
      </c>
      <c r="Y471" s="34">
        <v>11.242464999999999</v>
      </c>
      <c r="Z471" s="34">
        <v>22.506124</v>
      </c>
      <c r="AA471" s="34">
        <v>67.932158999999999</v>
      </c>
      <c r="AB471" s="34">
        <v>38.870776999999997</v>
      </c>
      <c r="AC471" s="34">
        <v>11.23</v>
      </c>
      <c r="AD471" s="34">
        <v>51.540000999999997</v>
      </c>
      <c r="AE471" s="34">
        <v>27.450018</v>
      </c>
      <c r="AF471" s="34">
        <v>3.49</v>
      </c>
      <c r="AG471" s="34">
        <v>93.100005999999993</v>
      </c>
      <c r="AH471" s="34">
        <v>34.735137999999999</v>
      </c>
      <c r="AI471" s="34">
        <v>73.278419</v>
      </c>
      <c r="AJ471" s="34" t="s">
        <v>193</v>
      </c>
      <c r="AK471" s="34">
        <v>28.34</v>
      </c>
      <c r="AL471" s="34">
        <v>0.995</v>
      </c>
      <c r="AM471" s="34">
        <v>28.153103000000002</v>
      </c>
      <c r="AN471" s="34">
        <v>8.6</v>
      </c>
      <c r="AO471" s="34">
        <v>44.150002000000001</v>
      </c>
      <c r="AP471" s="34">
        <v>4.28</v>
      </c>
      <c r="AQ471" s="34">
        <v>13.49</v>
      </c>
      <c r="AR471" s="34">
        <v>4.51</v>
      </c>
      <c r="AS471" s="34">
        <v>51.604526999999997</v>
      </c>
      <c r="AT471" s="34">
        <v>12.842572000000001</v>
      </c>
      <c r="AU471" s="34">
        <v>28.690000999999999</v>
      </c>
      <c r="AV471" s="34">
        <v>16.878817000000002</v>
      </c>
      <c r="AW471" s="34">
        <v>23.186615</v>
      </c>
      <c r="AX471" s="34">
        <v>22.57</v>
      </c>
      <c r="AY471" s="34">
        <v>4.1900000000000004</v>
      </c>
      <c r="AZ471" s="34">
        <v>61</v>
      </c>
      <c r="BA471" s="34">
        <v>38.990001999999997</v>
      </c>
      <c r="BB471" s="34">
        <v>29.637415000000001</v>
      </c>
      <c r="BC471" s="34">
        <v>28.579245</v>
      </c>
      <c r="BD471" s="34"/>
      <c r="BE471" s="38"/>
      <c r="BF471" s="41">
        <f t="shared" si="381"/>
        <v>-7.68249617201617E-3</v>
      </c>
      <c r="BG471" s="41">
        <f t="shared" si="382"/>
        <v>-2.4620423647486321E-3</v>
      </c>
      <c r="BH471" s="41"/>
      <c r="BI471" s="41">
        <f t="shared" si="383"/>
        <v>7.2533994913768496E-2</v>
      </c>
      <c r="BJ471" s="41">
        <f t="shared" si="384"/>
        <v>2.5001302205417186E-2</v>
      </c>
      <c r="BK471" s="41">
        <f t="shared" si="385"/>
        <v>-2.8688041984259872E-2</v>
      </c>
      <c r="BL471" s="41">
        <f t="shared" si="386"/>
        <v>-4.279220828473284E-2</v>
      </c>
      <c r="BM471" s="41">
        <f t="shared" si="387"/>
        <v>0</v>
      </c>
      <c r="BN471" s="41">
        <f t="shared" si="388"/>
        <v>8.3333709509380346E-3</v>
      </c>
      <c r="BO471" s="41">
        <f t="shared" si="389"/>
        <v>0.29170622275150632</v>
      </c>
      <c r="BP471" s="41">
        <f t="shared" si="390"/>
        <v>-1.610068558306782E-3</v>
      </c>
      <c r="BQ471" s="41">
        <f t="shared" si="391"/>
        <v>-4.2743798462111481E-3</v>
      </c>
      <c r="BR471" s="41">
        <f t="shared" si="392"/>
        <v>5.464441314285068E-3</v>
      </c>
      <c r="BS471" s="41">
        <f t="shared" si="393"/>
        <v>-1.757151152965427E-2</v>
      </c>
      <c r="BT471" s="41">
        <f t="shared" si="394"/>
        <v>-2.702067553149284E-2</v>
      </c>
      <c r="BU471" s="41">
        <f t="shared" si="395"/>
        <v>-8.3302261339428616E-3</v>
      </c>
      <c r="BV471" s="41">
        <f t="shared" si="396"/>
        <v>-4.8226754992031495E-3</v>
      </c>
      <c r="BW471" s="41">
        <f t="shared" si="397"/>
        <v>-6.7281190926079511E-3</v>
      </c>
      <c r="BX471" s="41"/>
      <c r="BY471" s="41"/>
      <c r="BZ471" s="41">
        <f t="shared" si="398"/>
        <v>-2.1053275945607842E-2</v>
      </c>
      <c r="CA471" s="41">
        <f t="shared" si="399"/>
        <v>1.4416107331944015E-2</v>
      </c>
      <c r="CB471" s="41">
        <f t="shared" si="400"/>
        <v>-2.4321432846011598E-2</v>
      </c>
      <c r="CC471" s="41">
        <f t="shared" si="401"/>
        <v>-7.8225835946906432E-3</v>
      </c>
      <c r="CD471" s="41">
        <f t="shared" si="402"/>
        <v>-2.629955209911316E-3</v>
      </c>
      <c r="CE471" s="41">
        <f t="shared" si="403"/>
        <v>-1.1719247668313851E-2</v>
      </c>
      <c r="CF471" s="41">
        <f t="shared" si="404"/>
        <v>3.4516749742383207E-3</v>
      </c>
      <c r="CG471" s="41">
        <f t="shared" si="380"/>
        <v>-1.2007005313723774E-2</v>
      </c>
      <c r="CH471" s="41">
        <f t="shared" si="405"/>
        <v>-1.3490298626389383E-2</v>
      </c>
      <c r="CI471" s="41">
        <f t="shared" si="406"/>
        <v>-3.4449416319644853E-4</v>
      </c>
      <c r="CJ471" s="41">
        <f t="shared" si="407"/>
        <v>0</v>
      </c>
      <c r="CK471" s="41">
        <f t="shared" si="408"/>
        <v>7.5472484371908021E-3</v>
      </c>
      <c r="CL471" s="41">
        <f t="shared" si="409"/>
        <v>1.4747538076987457E-2</v>
      </c>
      <c r="CM471" s="41">
        <f t="shared" si="410"/>
        <v>2.1276094245700591E-2</v>
      </c>
      <c r="CN471" s="41">
        <f t="shared" si="430"/>
        <v>8.8766657697690967E-4</v>
      </c>
      <c r="CO471" s="41">
        <f t="shared" si="411"/>
        <v>5.5499319314182248E-2</v>
      </c>
      <c r="CP471" s="41">
        <f t="shared" si="412"/>
        <v>-3.4571344065088667E-2</v>
      </c>
      <c r="CQ471" s="41">
        <f t="shared" si="413"/>
        <v>-3.9369207746523275E-3</v>
      </c>
      <c r="CR471" s="41">
        <f t="shared" si="414"/>
        <v>-2.2989518224698833E-2</v>
      </c>
      <c r="CS471" s="41">
        <f t="shared" si="415"/>
        <v>2.7789203187755823E-2</v>
      </c>
      <c r="CT471" s="41">
        <f t="shared" si="416"/>
        <v>1.649036189941543E-2</v>
      </c>
      <c r="CU471" s="41">
        <f t="shared" si="417"/>
        <v>0</v>
      </c>
      <c r="CV471" s="41">
        <f t="shared" si="418"/>
        <v>6.6741070876929973E-3</v>
      </c>
      <c r="CW471" s="41">
        <f t="shared" si="419"/>
        <v>0</v>
      </c>
      <c r="CX471" s="41">
        <f t="shared" si="420"/>
        <v>5.1910736373003011E-3</v>
      </c>
      <c r="CY471" s="41">
        <f t="shared" si="421"/>
        <v>-2.1038817044705137E-2</v>
      </c>
      <c r="CZ471" s="41">
        <f t="shared" si="422"/>
        <v>1.1935341504879442E-2</v>
      </c>
      <c r="DA471" s="41">
        <f t="shared" si="423"/>
        <v>-2.2197218340092289E-3</v>
      </c>
      <c r="DB471" s="41">
        <f t="shared" si="424"/>
        <v>-8.8222892462039224E-3</v>
      </c>
      <c r="DC471" s="41">
        <f t="shared" si="425"/>
        <v>1.2004946096823621E-2</v>
      </c>
      <c r="DD471" s="41">
        <f t="shared" si="426"/>
        <v>-1.6905490253659824E-2</v>
      </c>
      <c r="DE471" s="41">
        <f t="shared" si="427"/>
        <v>2.0993435992106901E-2</v>
      </c>
      <c r="DF471" s="41">
        <f t="shared" si="428"/>
        <v>5.3378084292174006E-2</v>
      </c>
      <c r="DG471" s="41">
        <f t="shared" si="429"/>
        <v>1.1584324038549939E-2</v>
      </c>
      <c r="DH471" s="41"/>
    </row>
    <row r="472" spans="1:112">
      <c r="A472" s="43">
        <v>42534</v>
      </c>
      <c r="B472" s="34">
        <v>3.7</v>
      </c>
      <c r="C472" s="34">
        <v>8.5415369999999999</v>
      </c>
      <c r="D472" s="34"/>
      <c r="E472" s="34">
        <v>6.09</v>
      </c>
      <c r="F472" s="34">
        <v>160</v>
      </c>
      <c r="G472" s="34">
        <v>24.941697999999999</v>
      </c>
      <c r="H472" s="34">
        <v>10.96139</v>
      </c>
      <c r="I472" s="34">
        <v>15.24</v>
      </c>
      <c r="J472" s="34">
        <v>257.66662600000001</v>
      </c>
      <c r="K472" s="34">
        <v>0.75</v>
      </c>
      <c r="L472" s="34">
        <v>92.519997000000004</v>
      </c>
      <c r="M472" s="34">
        <v>27.02</v>
      </c>
      <c r="N472" s="34">
        <v>35.589492999999997</v>
      </c>
      <c r="O472" s="34">
        <v>9.92</v>
      </c>
      <c r="P472" s="34">
        <v>33.520000000000003</v>
      </c>
      <c r="Q472" s="34">
        <v>13.02</v>
      </c>
      <c r="R472" s="34">
        <v>39.080002</v>
      </c>
      <c r="S472" s="34">
        <v>55.069491999999997</v>
      </c>
      <c r="T472" s="34"/>
      <c r="U472" s="34"/>
      <c r="V472" s="34">
        <v>2.7144170000000001</v>
      </c>
      <c r="W472" s="34">
        <v>37.959999000000003</v>
      </c>
      <c r="X472" s="34">
        <v>34.509998000000003</v>
      </c>
      <c r="Y472" s="34">
        <v>11.065880999999999</v>
      </c>
      <c r="Z472" s="34">
        <v>23.733885000000001</v>
      </c>
      <c r="AA472" s="34">
        <v>70.551552000000001</v>
      </c>
      <c r="AB472" s="34">
        <v>39.377822999999999</v>
      </c>
      <c r="AC472" s="34">
        <v>11.37</v>
      </c>
      <c r="AD472" s="34">
        <v>52.040000999999997</v>
      </c>
      <c r="AE472" s="34">
        <v>27.932262000000001</v>
      </c>
      <c r="AF472" s="34">
        <v>3.59</v>
      </c>
      <c r="AG472" s="34">
        <v>95.200005000000004</v>
      </c>
      <c r="AH472" s="34">
        <v>36.001766000000003</v>
      </c>
      <c r="AI472" s="34">
        <v>75.538276999999994</v>
      </c>
      <c r="AJ472" s="34" t="s">
        <v>193</v>
      </c>
      <c r="AK472" s="34">
        <v>33.75</v>
      </c>
      <c r="AL472" s="34">
        <v>0.92</v>
      </c>
      <c r="AM472" s="34">
        <v>28.578823</v>
      </c>
      <c r="AN472" s="34">
        <v>9.8000000000000007</v>
      </c>
      <c r="AO472" s="34">
        <v>46.169998</v>
      </c>
      <c r="AP472" s="34">
        <v>4.41</v>
      </c>
      <c r="AQ472" s="34">
        <v>13.09</v>
      </c>
      <c r="AR472" s="34">
        <v>5.46</v>
      </c>
      <c r="AS472" s="34">
        <v>51.455097000000002</v>
      </c>
      <c r="AT472" s="34">
        <v>13.165533999999999</v>
      </c>
      <c r="AU472" s="34">
        <v>28.540001</v>
      </c>
      <c r="AV472" s="34">
        <v>16.096861000000001</v>
      </c>
      <c r="AW472" s="34">
        <v>24.33736</v>
      </c>
      <c r="AX472" s="34">
        <v>22.98</v>
      </c>
      <c r="AY472" s="34">
        <v>4.54</v>
      </c>
      <c r="AZ472" s="34">
        <v>61.349997999999999</v>
      </c>
      <c r="BA472" s="34">
        <v>39</v>
      </c>
      <c r="BB472" s="34">
        <v>29.816313000000001</v>
      </c>
      <c r="BC472" s="34">
        <v>28.763189000000001</v>
      </c>
      <c r="BD472" s="34"/>
      <c r="BE472" s="38"/>
      <c r="BF472" s="41">
        <f t="shared" si="381"/>
        <v>-5.0076337980176203E-2</v>
      </c>
      <c r="BG472" s="41">
        <f t="shared" si="382"/>
        <v>3.0746612258732688E-2</v>
      </c>
      <c r="BH472" s="41"/>
      <c r="BI472" s="41">
        <f t="shared" si="383"/>
        <v>3.8498478132884435E-2</v>
      </c>
      <c r="BJ472" s="41">
        <f t="shared" si="384"/>
        <v>-1.2422519998557209E-2</v>
      </c>
      <c r="BK472" s="41">
        <f t="shared" si="385"/>
        <v>3.0571643422934634E-2</v>
      </c>
      <c r="BL472" s="41">
        <f t="shared" si="386"/>
        <v>2.4806048981367644E-2</v>
      </c>
      <c r="BM472" s="41">
        <f t="shared" si="387"/>
        <v>3.2002731086173734E-2</v>
      </c>
      <c r="BN472" s="41">
        <f t="shared" si="388"/>
        <v>2.0534584437807993E-2</v>
      </c>
      <c r="BO472" s="41">
        <f t="shared" si="389"/>
        <v>-0.10135249426028746</v>
      </c>
      <c r="BP472" s="41">
        <f t="shared" si="390"/>
        <v>-6.1419192214116009E-3</v>
      </c>
      <c r="BQ472" s="41">
        <f t="shared" si="391"/>
        <v>5.0864853710292299E-2</v>
      </c>
      <c r="BR472" s="41">
        <f t="shared" si="392"/>
        <v>2.4227175516114533E-2</v>
      </c>
      <c r="BS472" s="41">
        <f t="shared" si="393"/>
        <v>3.383203240143464E-2</v>
      </c>
      <c r="BT472" s="41">
        <f t="shared" si="394"/>
        <v>-2.086128010319144E-3</v>
      </c>
      <c r="BU472" s="41">
        <f t="shared" si="395"/>
        <v>-9.9351218433504813E-3</v>
      </c>
      <c r="BV472" s="41">
        <f t="shared" si="396"/>
        <v>-0.10576977425376859</v>
      </c>
      <c r="BW472" s="41">
        <f t="shared" si="397"/>
        <v>2.9063749903701884E-2</v>
      </c>
      <c r="BX472" s="41"/>
      <c r="BY472" s="41"/>
      <c r="BZ472" s="41">
        <f t="shared" si="398"/>
        <v>2.1053275945607759E-2</v>
      </c>
      <c r="CA472" s="41">
        <f t="shared" si="399"/>
        <v>2.4804579477817567E-2</v>
      </c>
      <c r="CB472" s="41">
        <f t="shared" si="400"/>
        <v>-4.642792477411245E-2</v>
      </c>
      <c r="CC472" s="41">
        <f t="shared" si="401"/>
        <v>-1.5831535713072699E-2</v>
      </c>
      <c r="CD472" s="41">
        <f t="shared" si="402"/>
        <v>5.3116323907195923E-2</v>
      </c>
      <c r="CE472" s="41">
        <f t="shared" si="403"/>
        <v>3.7834131223769371E-2</v>
      </c>
      <c r="CF472" s="41">
        <f t="shared" si="404"/>
        <v>1.296005544028421E-2</v>
      </c>
      <c r="CG472" s="41">
        <f t="shared" si="380"/>
        <v>1.6260520871780326E-2</v>
      </c>
      <c r="CH472" s="41">
        <f t="shared" si="405"/>
        <v>9.6544482336674148E-3</v>
      </c>
      <c r="CI472" s="41">
        <f t="shared" si="406"/>
        <v>1.7415541169437561E-2</v>
      </c>
      <c r="CJ472" s="41">
        <f t="shared" si="407"/>
        <v>2.8250466285851653E-2</v>
      </c>
      <c r="CK472" s="41">
        <f t="shared" si="408"/>
        <v>2.230574558847603E-2</v>
      </c>
      <c r="CL472" s="41">
        <f t="shared" si="409"/>
        <v>3.5816195733570352E-2</v>
      </c>
      <c r="CM472" s="41">
        <f t="shared" si="410"/>
        <v>3.0373362564945054E-2</v>
      </c>
      <c r="CN472" s="41">
        <f t="shared" si="430"/>
        <v>-3.0633046834882868E-2</v>
      </c>
      <c r="CO472" s="41">
        <f t="shared" si="411"/>
        <v>0.17470618305600452</v>
      </c>
      <c r="CP472" s="41">
        <f t="shared" si="412"/>
        <v>-7.8369067115506771E-2</v>
      </c>
      <c r="CQ472" s="41">
        <f t="shared" si="413"/>
        <v>1.5008409591905414E-2</v>
      </c>
      <c r="CR472" s="41">
        <f t="shared" si="414"/>
        <v>0.13062018241706422</v>
      </c>
      <c r="CS472" s="41">
        <f t="shared" si="415"/>
        <v>4.4737220850643446E-2</v>
      </c>
      <c r="CT472" s="41">
        <f t="shared" si="416"/>
        <v>2.992167986504923E-2</v>
      </c>
      <c r="CU472" s="41">
        <f t="shared" si="417"/>
        <v>-3.010009029785593E-2</v>
      </c>
      <c r="CV472" s="41">
        <f t="shared" si="418"/>
        <v>0.19115163624222672</v>
      </c>
      <c r="CW472" s="41">
        <f t="shared" si="419"/>
        <v>-2.8998767687451275E-3</v>
      </c>
      <c r="CX472" s="41">
        <f t="shared" si="420"/>
        <v>2.4836764493501154E-2</v>
      </c>
      <c r="CY472" s="41">
        <f t="shared" si="421"/>
        <v>-5.242017761390879E-3</v>
      </c>
      <c r="CZ472" s="41">
        <f t="shared" si="422"/>
        <v>-4.7435119736096119E-2</v>
      </c>
      <c r="DA472" s="41">
        <f t="shared" si="423"/>
        <v>4.8437445718754024E-2</v>
      </c>
      <c r="DB472" s="41">
        <f t="shared" si="424"/>
        <v>1.8002681591165377E-2</v>
      </c>
      <c r="DC472" s="41">
        <f t="shared" si="425"/>
        <v>8.0226278119210112E-2</v>
      </c>
      <c r="DD472" s="41">
        <f t="shared" si="426"/>
        <v>5.7212743837716309E-3</v>
      </c>
      <c r="DE472" s="41">
        <f t="shared" si="427"/>
        <v>2.5639183993792598E-4</v>
      </c>
      <c r="DF472" s="41">
        <f t="shared" si="428"/>
        <v>6.0180764419813376E-3</v>
      </c>
      <c r="DG472" s="41">
        <f t="shared" si="429"/>
        <v>6.4156547989257578E-3</v>
      </c>
      <c r="DH472" s="41"/>
    </row>
    <row r="473" spans="1:112">
      <c r="A473" s="43">
        <v>42535</v>
      </c>
      <c r="B473" s="34">
        <v>3.44</v>
      </c>
      <c r="C473" s="34">
        <v>8.4258369999999996</v>
      </c>
      <c r="D473" s="34"/>
      <c r="E473" s="34">
        <v>6.11</v>
      </c>
      <c r="F473" s="34">
        <v>158</v>
      </c>
      <c r="G473" s="34">
        <v>25.364124</v>
      </c>
      <c r="H473" s="34">
        <v>11.349316</v>
      </c>
      <c r="I473" s="34">
        <v>15.53</v>
      </c>
      <c r="J473" s="34">
        <v>263.95117199999999</v>
      </c>
      <c r="K473" s="34">
        <v>0.71</v>
      </c>
      <c r="L473" s="34">
        <v>90.970000999999996</v>
      </c>
      <c r="M473" s="34">
        <v>28.25</v>
      </c>
      <c r="N473" s="34">
        <v>36.261532000000003</v>
      </c>
      <c r="O473" s="34">
        <v>9.9499999999999993</v>
      </c>
      <c r="P473" s="34">
        <v>33.32</v>
      </c>
      <c r="Q473" s="34">
        <v>12.73</v>
      </c>
      <c r="R473" s="34">
        <v>39.189999</v>
      </c>
      <c r="S473" s="34">
        <v>56.618481000000003</v>
      </c>
      <c r="T473" s="34"/>
      <c r="U473" s="34"/>
      <c r="V473" s="34">
        <v>2.7898179999999999</v>
      </c>
      <c r="W473" s="34">
        <v>38.169998</v>
      </c>
      <c r="X473" s="34">
        <v>35.560001</v>
      </c>
      <c r="Y473" s="34">
        <v>11.340565</v>
      </c>
      <c r="Z473" s="34">
        <v>23.759284999999998</v>
      </c>
      <c r="AA473" s="34">
        <v>71.756477000000004</v>
      </c>
      <c r="AB473" s="34">
        <v>40.267550999999997</v>
      </c>
      <c r="AC473" s="34">
        <v>11.35</v>
      </c>
      <c r="AD473" s="34">
        <v>52.130001</v>
      </c>
      <c r="AE473" s="34">
        <v>28.017361000000001</v>
      </c>
      <c r="AF473" s="34">
        <v>3.53</v>
      </c>
      <c r="AG473" s="34">
        <v>100.099998</v>
      </c>
      <c r="AH473" s="34">
        <v>36.075726000000003</v>
      </c>
      <c r="AI473" s="34">
        <v>73.691078000000005</v>
      </c>
      <c r="AJ473" s="34" t="s">
        <v>193</v>
      </c>
      <c r="AK473" s="34">
        <v>36.18</v>
      </c>
      <c r="AL473" s="34">
        <v>0.91</v>
      </c>
      <c r="AM473" s="34">
        <v>29.291440999999999</v>
      </c>
      <c r="AN473" s="34">
        <v>11</v>
      </c>
      <c r="AO473" s="34">
        <v>47.169998</v>
      </c>
      <c r="AP473" s="34">
        <v>4.75</v>
      </c>
      <c r="AQ473" s="34">
        <v>13.16</v>
      </c>
      <c r="AR473" s="34">
        <v>5.62</v>
      </c>
      <c r="AS473" s="34">
        <v>52.003020999999997</v>
      </c>
      <c r="AT473" s="34">
        <v>13.346015</v>
      </c>
      <c r="AU473" s="34">
        <v>27.59</v>
      </c>
      <c r="AV473" s="34">
        <v>15.543768999999999</v>
      </c>
      <c r="AW473" s="34">
        <v>24.509112999999999</v>
      </c>
      <c r="AX473" s="34">
        <v>23.549999</v>
      </c>
      <c r="AY473" s="34">
        <v>4.8899999999999997</v>
      </c>
      <c r="AZ473" s="34">
        <v>62.439999</v>
      </c>
      <c r="BA473" s="34">
        <v>38.049999</v>
      </c>
      <c r="BB473" s="34">
        <v>29.637415000000001</v>
      </c>
      <c r="BC473" s="34">
        <v>28.918091</v>
      </c>
      <c r="BD473" s="34"/>
      <c r="BE473" s="38"/>
      <c r="BF473" s="41">
        <f t="shared" si="381"/>
        <v>-7.2861348264871839E-2</v>
      </c>
      <c r="BG473" s="41">
        <f t="shared" si="382"/>
        <v>-1.3638149702602995E-2</v>
      </c>
      <c r="BH473" s="41"/>
      <c r="BI473" s="41">
        <f t="shared" si="383"/>
        <v>3.2786914616982953E-3</v>
      </c>
      <c r="BJ473" s="41">
        <f t="shared" si="384"/>
        <v>-1.2578782206860073E-2</v>
      </c>
      <c r="BK473" s="41">
        <f t="shared" si="385"/>
        <v>1.6794713310152094E-2</v>
      </c>
      <c r="BL473" s="41">
        <f t="shared" si="386"/>
        <v>3.4778379498463699E-2</v>
      </c>
      <c r="BM473" s="41">
        <f t="shared" si="387"/>
        <v>1.885008690209538E-2</v>
      </c>
      <c r="BN473" s="41">
        <f t="shared" si="388"/>
        <v>2.409752940200998E-2</v>
      </c>
      <c r="BO473" s="41">
        <f t="shared" si="389"/>
        <v>-5.4808236494995027E-2</v>
      </c>
      <c r="BP473" s="41">
        <f t="shared" si="390"/>
        <v>-1.6895012111211041E-2</v>
      </c>
      <c r="BQ473" s="41">
        <f t="shared" si="391"/>
        <v>4.4516125060397246E-2</v>
      </c>
      <c r="BR473" s="41">
        <f t="shared" si="392"/>
        <v>1.8707001001828098E-2</v>
      </c>
      <c r="BS473" s="41">
        <f t="shared" si="393"/>
        <v>3.0196298737198914E-3</v>
      </c>
      <c r="BT473" s="41">
        <f t="shared" si="394"/>
        <v>-5.9844583152404186E-3</v>
      </c>
      <c r="BU473" s="41">
        <f t="shared" si="395"/>
        <v>-2.2525224211107916E-2</v>
      </c>
      <c r="BV473" s="41">
        <f t="shared" si="396"/>
        <v>2.8107083431729747E-3</v>
      </c>
      <c r="BW473" s="41">
        <f t="shared" si="397"/>
        <v>2.7739572739260646E-2</v>
      </c>
      <c r="BX473" s="41"/>
      <c r="BY473" s="41"/>
      <c r="BZ473" s="41">
        <f t="shared" si="398"/>
        <v>2.7399163368135436E-2</v>
      </c>
      <c r="CA473" s="41">
        <f t="shared" si="399"/>
        <v>5.5168669617590513E-3</v>
      </c>
      <c r="CB473" s="41">
        <f t="shared" si="400"/>
        <v>2.9972359611494023E-2</v>
      </c>
      <c r="CC473" s="41">
        <f t="shared" si="401"/>
        <v>2.4519529933369155E-2</v>
      </c>
      <c r="CD473" s="41">
        <f t="shared" si="402"/>
        <v>1.0696275873638709E-3</v>
      </c>
      <c r="CE473" s="41">
        <f t="shared" si="403"/>
        <v>1.6934445703059142E-2</v>
      </c>
      <c r="CF473" s="41">
        <f t="shared" si="404"/>
        <v>2.2343168698063597E-2</v>
      </c>
      <c r="CG473" s="41">
        <f t="shared" si="380"/>
        <v>-2.5499376332726478E-3</v>
      </c>
      <c r="CH473" s="41">
        <f t="shared" si="405"/>
        <v>1.7279451025345638E-3</v>
      </c>
      <c r="CI473" s="41">
        <f t="shared" si="406"/>
        <v>3.0419888842986536E-3</v>
      </c>
      <c r="CJ473" s="41">
        <f t="shared" si="407"/>
        <v>-1.6854331554982074E-2</v>
      </c>
      <c r="CK473" s="41">
        <f t="shared" si="408"/>
        <v>5.0189672022828022E-2</v>
      </c>
      <c r="CL473" s="41">
        <f t="shared" si="409"/>
        <v>2.0522363890782473E-3</v>
      </c>
      <c r="CM473" s="41">
        <f t="shared" si="410"/>
        <v>-2.4757774393923831E-2</v>
      </c>
      <c r="CN473" s="41">
        <f t="shared" si="430"/>
        <v>-1.8314223684894736E-3</v>
      </c>
      <c r="CO473" s="41">
        <f t="shared" si="411"/>
        <v>6.9526062648610304E-2</v>
      </c>
      <c r="CP473" s="41">
        <f t="shared" si="412"/>
        <v>-1.0929070532190317E-2</v>
      </c>
      <c r="CQ473" s="41">
        <f t="shared" si="413"/>
        <v>2.4629368299377983E-2</v>
      </c>
      <c r="CR473" s="41">
        <f t="shared" si="414"/>
        <v>0.11551288712184424</v>
      </c>
      <c r="CS473" s="41">
        <f t="shared" si="415"/>
        <v>2.1427861695614399E-2</v>
      </c>
      <c r="CT473" s="41">
        <f t="shared" si="416"/>
        <v>7.4269928587795228E-2</v>
      </c>
      <c r="CU473" s="41">
        <f t="shared" si="417"/>
        <v>5.3333459753626029E-3</v>
      </c>
      <c r="CV473" s="41">
        <f t="shared" si="418"/>
        <v>2.8882874148786146E-2</v>
      </c>
      <c r="CW473" s="41">
        <f t="shared" si="419"/>
        <v>1.0592288619121728E-2</v>
      </c>
      <c r="CX473" s="41">
        <f t="shared" si="420"/>
        <v>1.3615484190926459E-2</v>
      </c>
      <c r="CY473" s="41">
        <f t="shared" si="421"/>
        <v>-3.3853258858037444E-2</v>
      </c>
      <c r="CZ473" s="41">
        <f t="shared" si="422"/>
        <v>-3.4964433112319442E-2</v>
      </c>
      <c r="DA473" s="41">
        <f t="shared" si="423"/>
        <v>7.0323893325646728E-3</v>
      </c>
      <c r="DB473" s="41">
        <f t="shared" si="424"/>
        <v>2.4501505578971083E-2</v>
      </c>
      <c r="DC473" s="41">
        <f t="shared" si="425"/>
        <v>7.4265291433523881E-2</v>
      </c>
      <c r="DD473" s="41">
        <f t="shared" si="426"/>
        <v>1.7610941074773477E-2</v>
      </c>
      <c r="DE473" s="41">
        <f t="shared" si="427"/>
        <v>-2.4660588103160887E-2</v>
      </c>
      <c r="DF473" s="41">
        <f t="shared" si="428"/>
        <v>-6.0180764419813923E-3</v>
      </c>
      <c r="DG473" s="41">
        <f t="shared" si="429"/>
        <v>5.3709755531154537E-3</v>
      </c>
      <c r="DH473" s="41"/>
    </row>
    <row r="474" spans="1:112">
      <c r="A474" s="43">
        <v>42536</v>
      </c>
      <c r="B474" s="34">
        <v>3.44</v>
      </c>
      <c r="C474" s="34">
        <v>8.6095980000000001</v>
      </c>
      <c r="D474" s="34"/>
      <c r="E474" s="34">
        <v>6.39</v>
      </c>
      <c r="F474" s="34">
        <v>160</v>
      </c>
      <c r="G474" s="34">
        <v>26.988104</v>
      </c>
      <c r="H474" s="34">
        <v>11.627827</v>
      </c>
      <c r="I474" s="34">
        <v>15.89</v>
      </c>
      <c r="J474" s="34">
        <v>289.08938599999999</v>
      </c>
      <c r="K474" s="34">
        <v>0.71499999999999997</v>
      </c>
      <c r="L474" s="34">
        <v>91.269997000000004</v>
      </c>
      <c r="M474" s="34">
        <v>28.77</v>
      </c>
      <c r="N474" s="34">
        <v>36.441367999999997</v>
      </c>
      <c r="O474" s="34">
        <v>9.86</v>
      </c>
      <c r="P474" s="34">
        <v>32.150002000000001</v>
      </c>
      <c r="Q474" s="34">
        <v>12.66</v>
      </c>
      <c r="R474" s="34">
        <v>36.029998999999997</v>
      </c>
      <c r="S474" s="34">
        <v>56.922561999999999</v>
      </c>
      <c r="T474" s="34"/>
      <c r="U474" s="34"/>
      <c r="V474" s="34">
        <v>2.9877440000000002</v>
      </c>
      <c r="W474" s="34">
        <v>37.779998999999997</v>
      </c>
      <c r="X474" s="34">
        <v>35.139999000000003</v>
      </c>
      <c r="Y474" s="34">
        <v>11.428857000000001</v>
      </c>
      <c r="Z474" s="34">
        <v>24.038706000000001</v>
      </c>
      <c r="AA474" s="34">
        <v>71.045494000000005</v>
      </c>
      <c r="AB474" s="34">
        <v>40.497166</v>
      </c>
      <c r="AC474" s="34">
        <v>11.46</v>
      </c>
      <c r="AD474" s="34">
        <v>52.32</v>
      </c>
      <c r="AE474" s="34">
        <v>27.629681000000001</v>
      </c>
      <c r="AF474" s="34">
        <v>3.41</v>
      </c>
      <c r="AG474" s="34">
        <v>98</v>
      </c>
      <c r="AH474" s="34">
        <v>35.104953999999999</v>
      </c>
      <c r="AI474" s="34">
        <v>75.204200999999998</v>
      </c>
      <c r="AJ474" s="34" t="s">
        <v>193</v>
      </c>
      <c r="AK474" s="34">
        <v>36.659999999999997</v>
      </c>
      <c r="AL474" s="34">
        <v>0.91</v>
      </c>
      <c r="AM474" s="34">
        <v>28.874977000000001</v>
      </c>
      <c r="AN474" s="34">
        <v>10.3</v>
      </c>
      <c r="AO474" s="34">
        <v>48.68</v>
      </c>
      <c r="AP474" s="34">
        <v>4.5999999999999996</v>
      </c>
      <c r="AQ474" s="34">
        <v>13.05</v>
      </c>
      <c r="AR474" s="34">
        <v>5.98</v>
      </c>
      <c r="AS474" s="34">
        <v>52.700378000000001</v>
      </c>
      <c r="AT474" s="34">
        <v>13.165533999999999</v>
      </c>
      <c r="AU474" s="34">
        <v>26.83</v>
      </c>
      <c r="AV474" s="34">
        <v>15.677276000000001</v>
      </c>
      <c r="AW474" s="34">
        <v>24.646515000000001</v>
      </c>
      <c r="AX474" s="34">
        <v>22.65</v>
      </c>
      <c r="AY474" s="34">
        <v>5.85</v>
      </c>
      <c r="AZ474" s="34">
        <v>62.830002</v>
      </c>
      <c r="BA474" s="34">
        <v>37.389999000000003</v>
      </c>
      <c r="BB474" s="34">
        <v>29.329312999999999</v>
      </c>
      <c r="BC474" s="34">
        <v>28.772873000000001</v>
      </c>
      <c r="BD474" s="34"/>
      <c r="BE474" s="38"/>
      <c r="BF474" s="41">
        <f t="shared" si="381"/>
        <v>0</v>
      </c>
      <c r="BG474" s="41">
        <f t="shared" si="382"/>
        <v>2.1574808969331966E-2</v>
      </c>
      <c r="BH474" s="41"/>
      <c r="BI474" s="41">
        <f t="shared" si="383"/>
        <v>4.4807495205939477E-2</v>
      </c>
      <c r="BJ474" s="41">
        <f t="shared" si="384"/>
        <v>1.2578782206860185E-2</v>
      </c>
      <c r="BK474" s="41">
        <f t="shared" si="385"/>
        <v>6.2060441677667937E-2</v>
      </c>
      <c r="BL474" s="41">
        <f t="shared" si="386"/>
        <v>2.4243626910711535E-2</v>
      </c>
      <c r="BM474" s="41">
        <f t="shared" si="387"/>
        <v>2.2916343388029087E-2</v>
      </c>
      <c r="BN474" s="41">
        <f t="shared" si="388"/>
        <v>9.0971802913853622E-2</v>
      </c>
      <c r="BO474" s="41">
        <f t="shared" si="389"/>
        <v>7.0175726586465398E-3</v>
      </c>
      <c r="BP474" s="41">
        <f t="shared" si="390"/>
        <v>3.2923208326719831E-3</v>
      </c>
      <c r="BQ474" s="41">
        <f t="shared" si="391"/>
        <v>1.8239719971006516E-2</v>
      </c>
      <c r="BR474" s="41">
        <f t="shared" si="392"/>
        <v>4.9471580028017251E-3</v>
      </c>
      <c r="BS474" s="41">
        <f t="shared" si="393"/>
        <v>-9.0863825559573709E-3</v>
      </c>
      <c r="BT474" s="41">
        <f t="shared" si="394"/>
        <v>-3.5745304406617384E-2</v>
      </c>
      <c r="BU474" s="41">
        <f t="shared" si="395"/>
        <v>-5.5139958532850917E-3</v>
      </c>
      <c r="BV474" s="41">
        <f t="shared" si="396"/>
        <v>-8.40696896894738E-2</v>
      </c>
      <c r="BW474" s="41">
        <f t="shared" si="397"/>
        <v>5.3563314019212304E-3</v>
      </c>
      <c r="BX474" s="41"/>
      <c r="BY474" s="41"/>
      <c r="BZ474" s="41">
        <f t="shared" si="398"/>
        <v>6.8542226832085593E-2</v>
      </c>
      <c r="CA474" s="41">
        <f t="shared" si="399"/>
        <v>-1.026997875563462E-2</v>
      </c>
      <c r="CB474" s="41">
        <f t="shared" si="400"/>
        <v>-1.1881384465835556E-2</v>
      </c>
      <c r="CC474" s="41">
        <f t="shared" si="401"/>
        <v>7.7553521147790752E-3</v>
      </c>
      <c r="CD474" s="41">
        <f t="shared" si="402"/>
        <v>1.1691879814149111E-2</v>
      </c>
      <c r="CE474" s="41">
        <f t="shared" si="403"/>
        <v>-9.9576899371852188E-3</v>
      </c>
      <c r="CF474" s="41">
        <f t="shared" si="404"/>
        <v>5.6860378434902869E-3</v>
      </c>
      <c r="CG474" s="41">
        <f t="shared" si="380"/>
        <v>2.6040950708871389E-2</v>
      </c>
      <c r="CH474" s="41">
        <f t="shared" si="405"/>
        <v>3.6380891861166843E-3</v>
      </c>
      <c r="CI474" s="41">
        <f t="shared" si="406"/>
        <v>-1.3933760299732487E-2</v>
      </c>
      <c r="CJ474" s="41">
        <f t="shared" si="407"/>
        <v>-3.4585579649779909E-2</v>
      </c>
      <c r="CK474" s="41">
        <f t="shared" si="408"/>
        <v>-2.1202187670582826E-2</v>
      </c>
      <c r="CL474" s="41">
        <f t="shared" si="409"/>
        <v>-2.7277969083856188E-2</v>
      </c>
      <c r="CM474" s="41">
        <f t="shared" si="410"/>
        <v>2.0325360234643201E-2</v>
      </c>
      <c r="CN474" s="41">
        <f t="shared" si="430"/>
        <v>-1.83498031352026E-3</v>
      </c>
      <c r="CO474" s="41">
        <f t="shared" si="411"/>
        <v>1.3179762444409821E-2</v>
      </c>
      <c r="CP474" s="41">
        <f t="shared" si="412"/>
        <v>0</v>
      </c>
      <c r="CQ474" s="41">
        <f t="shared" si="413"/>
        <v>-1.4319985003020676E-2</v>
      </c>
      <c r="CR474" s="41">
        <f t="shared" si="414"/>
        <v>-6.5751377562780419E-2</v>
      </c>
      <c r="CS474" s="41">
        <f t="shared" si="415"/>
        <v>3.1510213222987381E-2</v>
      </c>
      <c r="CT474" s="41">
        <f t="shared" si="416"/>
        <v>-3.208831455150063E-2</v>
      </c>
      <c r="CU474" s="41">
        <f t="shared" si="417"/>
        <v>-8.3937921284687345E-3</v>
      </c>
      <c r="CV474" s="41">
        <f t="shared" si="418"/>
        <v>6.2088904056940675E-2</v>
      </c>
      <c r="CW474" s="41">
        <f t="shared" si="419"/>
        <v>1.3320815149357621E-2</v>
      </c>
      <c r="CX474" s="41">
        <f t="shared" si="420"/>
        <v>-1.3615484190926539E-2</v>
      </c>
      <c r="CY474" s="41">
        <f t="shared" si="421"/>
        <v>-2.7932723791662058E-2</v>
      </c>
      <c r="CZ474" s="41">
        <f t="shared" si="422"/>
        <v>8.552424415535647E-3</v>
      </c>
      <c r="DA474" s="41">
        <f t="shared" si="423"/>
        <v>5.5905036086708569E-3</v>
      </c>
      <c r="DB474" s="41">
        <f t="shared" si="424"/>
        <v>-3.8965926070537893E-2</v>
      </c>
      <c r="DC474" s="41">
        <f t="shared" si="425"/>
        <v>0.17924935775698445</v>
      </c>
      <c r="DD474" s="41">
        <f t="shared" si="426"/>
        <v>6.2266186149260664E-3</v>
      </c>
      <c r="DE474" s="41">
        <f t="shared" si="427"/>
        <v>-1.7497795782582468E-2</v>
      </c>
      <c r="DF474" s="41">
        <f t="shared" si="428"/>
        <v>-1.0450123800449572E-2</v>
      </c>
      <c r="DG474" s="41">
        <f t="shared" si="429"/>
        <v>-5.0343518859814404E-3</v>
      </c>
      <c r="DH474" s="41"/>
    </row>
    <row r="475" spans="1:112">
      <c r="A475" s="43">
        <v>42537</v>
      </c>
      <c r="B475" s="34">
        <v>3.5</v>
      </c>
      <c r="C475" s="34">
        <v>8.6164050000000003</v>
      </c>
      <c r="D475" s="34"/>
      <c r="E475" s="34">
        <v>6.55</v>
      </c>
      <c r="F475" s="34">
        <v>154</v>
      </c>
      <c r="G475" s="34">
        <v>26.556293</v>
      </c>
      <c r="H475" s="34">
        <v>11.826763</v>
      </c>
      <c r="I475" s="34">
        <v>16.260000000000002</v>
      </c>
      <c r="J475" s="34">
        <v>291.184235</v>
      </c>
      <c r="K475" s="34">
        <v>0.73</v>
      </c>
      <c r="L475" s="34">
        <v>93.040001000000004</v>
      </c>
      <c r="M475" s="34">
        <v>28.459999</v>
      </c>
      <c r="N475" s="34">
        <v>36.838909000000001</v>
      </c>
      <c r="O475" s="34">
        <v>9.9600000000000009</v>
      </c>
      <c r="P475" s="34">
        <v>32.119999</v>
      </c>
      <c r="Q475" s="34">
        <v>13.3</v>
      </c>
      <c r="R475" s="34">
        <v>35.169998</v>
      </c>
      <c r="S475" s="34">
        <v>56.675488000000001</v>
      </c>
      <c r="T475" s="34"/>
      <c r="U475" s="34"/>
      <c r="V475" s="34">
        <v>2.8369439999999999</v>
      </c>
      <c r="W475" s="34">
        <v>38.57</v>
      </c>
      <c r="X475" s="34">
        <v>33.889999000000003</v>
      </c>
      <c r="Y475" s="34">
        <v>11.840885999999999</v>
      </c>
      <c r="Z475" s="34">
        <v>23.911697</v>
      </c>
      <c r="AA475" s="34">
        <v>70.746146999999993</v>
      </c>
      <c r="AB475" s="34">
        <v>41.128585999999999</v>
      </c>
      <c r="AC475" s="34">
        <v>11.49</v>
      </c>
      <c r="AD475" s="34">
        <v>54.009998000000003</v>
      </c>
      <c r="AE475" s="34">
        <v>28.33886</v>
      </c>
      <c r="AF475" s="34">
        <v>3.86</v>
      </c>
      <c r="AG475" s="34">
        <v>95.900002000000001</v>
      </c>
      <c r="AH475" s="34">
        <v>36.741405</v>
      </c>
      <c r="AI475" s="34">
        <v>74.653976</v>
      </c>
      <c r="AJ475" s="34" t="s">
        <v>193</v>
      </c>
      <c r="AK475" s="34">
        <v>26.870000999999998</v>
      </c>
      <c r="AL475" s="34">
        <v>0.91800000000000004</v>
      </c>
      <c r="AM475" s="34">
        <v>29.152618</v>
      </c>
      <c r="AN475" s="34">
        <v>10.499999000000001</v>
      </c>
      <c r="AO475" s="34">
        <v>48.700001</v>
      </c>
      <c r="AP475" s="34">
        <v>4.6900000000000004</v>
      </c>
      <c r="AQ475" s="34">
        <v>13.05</v>
      </c>
      <c r="AR475" s="34">
        <v>5.7</v>
      </c>
      <c r="AS475" s="34">
        <v>52.152450999999999</v>
      </c>
      <c r="AT475" s="34">
        <v>13.251025</v>
      </c>
      <c r="AU475" s="34">
        <v>26.92</v>
      </c>
      <c r="AV475" s="34">
        <v>16.201757000000001</v>
      </c>
      <c r="AW475" s="34">
        <v>24.457588000000001</v>
      </c>
      <c r="AX475" s="34">
        <v>24.09</v>
      </c>
      <c r="AY475" s="34">
        <v>6.06</v>
      </c>
      <c r="AZ475" s="34">
        <v>63.549999</v>
      </c>
      <c r="BA475" s="34">
        <v>37.880001</v>
      </c>
      <c r="BB475" s="34">
        <v>29.249801999999999</v>
      </c>
      <c r="BC475" s="34">
        <v>28.772873000000001</v>
      </c>
      <c r="BD475" s="34"/>
      <c r="BE475" s="38"/>
      <c r="BF475" s="41">
        <f t="shared" si="381"/>
        <v>1.7291497110061043E-2</v>
      </c>
      <c r="BG475" s="41">
        <f t="shared" si="382"/>
        <v>7.9031686622886251E-4</v>
      </c>
      <c r="BH475" s="41"/>
      <c r="BI475" s="41">
        <f t="shared" si="383"/>
        <v>2.4730781257717036E-2</v>
      </c>
      <c r="BJ475" s="41">
        <f t="shared" si="384"/>
        <v>-3.8221212820197741E-2</v>
      </c>
      <c r="BK475" s="41">
        <f t="shared" si="385"/>
        <v>-1.6129432238108733E-2</v>
      </c>
      <c r="BL475" s="41">
        <f t="shared" si="386"/>
        <v>1.6963909469166649E-2</v>
      </c>
      <c r="BM475" s="41">
        <f t="shared" si="387"/>
        <v>2.3018123571039911E-2</v>
      </c>
      <c r="BN475" s="41">
        <f t="shared" si="388"/>
        <v>7.2202423990494029E-3</v>
      </c>
      <c r="BO475" s="41">
        <f t="shared" si="389"/>
        <v>2.0761991448429225E-2</v>
      </c>
      <c r="BP475" s="41">
        <f t="shared" si="390"/>
        <v>1.9207405299196907E-2</v>
      </c>
      <c r="BQ475" s="41">
        <f t="shared" si="391"/>
        <v>-1.0833620038785265E-2</v>
      </c>
      <c r="BR475" s="41">
        <f t="shared" si="392"/>
        <v>1.0849983548521779E-2</v>
      </c>
      <c r="BS475" s="41">
        <f t="shared" si="393"/>
        <v>1.009090298196294E-2</v>
      </c>
      <c r="BT475" s="41">
        <f t="shared" si="394"/>
        <v>-9.3365494671443635E-4</v>
      </c>
      <c r="BU475" s="41">
        <f t="shared" si="395"/>
        <v>4.9316618511678095E-2</v>
      </c>
      <c r="BV475" s="41">
        <f t="shared" si="396"/>
        <v>-2.4158507386110778E-2</v>
      </c>
      <c r="BW475" s="41">
        <f t="shared" si="397"/>
        <v>-4.349975894839272E-3</v>
      </c>
      <c r="BX475" s="41"/>
      <c r="BY475" s="41"/>
      <c r="BZ475" s="41">
        <f t="shared" si="398"/>
        <v>-5.1791171091877523E-2</v>
      </c>
      <c r="CA475" s="41">
        <f t="shared" si="399"/>
        <v>2.069493661580455E-2</v>
      </c>
      <c r="CB475" s="41">
        <f t="shared" si="400"/>
        <v>-3.6220098189622338E-2</v>
      </c>
      <c r="CC475" s="41">
        <f t="shared" si="401"/>
        <v>3.541698493084891E-2</v>
      </c>
      <c r="CD475" s="41">
        <f t="shared" si="402"/>
        <v>-5.2975278238838637E-3</v>
      </c>
      <c r="CE475" s="41">
        <f t="shared" si="403"/>
        <v>-4.2223567288727747E-3</v>
      </c>
      <c r="CF475" s="41">
        <f t="shared" si="404"/>
        <v>1.5471406496972614E-2</v>
      </c>
      <c r="CG475" s="41">
        <f t="shared" si="380"/>
        <v>-1.0000083334583422E-2</v>
      </c>
      <c r="CH475" s="41">
        <f t="shared" si="405"/>
        <v>3.1790470425676245E-2</v>
      </c>
      <c r="CI475" s="41">
        <f t="shared" si="406"/>
        <v>2.5343414177204232E-2</v>
      </c>
      <c r="CJ475" s="41">
        <f t="shared" si="407"/>
        <v>0.12395489218131396</v>
      </c>
      <c r="CK475" s="41">
        <f t="shared" si="408"/>
        <v>-2.1661475926122279E-2</v>
      </c>
      <c r="CL475" s="41">
        <f t="shared" si="409"/>
        <v>4.5562060640502472E-2</v>
      </c>
      <c r="CM475" s="41">
        <f t="shared" si="410"/>
        <v>-7.3433093014911221E-3</v>
      </c>
      <c r="CN475" s="41">
        <f t="shared" si="430"/>
        <v>-6.4486799695967325E-3</v>
      </c>
      <c r="CO475" s="41">
        <f t="shared" si="411"/>
        <v>-0.31067578256793354</v>
      </c>
      <c r="CP475" s="41">
        <f t="shared" si="412"/>
        <v>8.7527911095947077E-3</v>
      </c>
      <c r="CQ475" s="41">
        <f t="shared" si="413"/>
        <v>9.5693477796169896E-3</v>
      </c>
      <c r="CR475" s="41">
        <f t="shared" si="414"/>
        <v>1.9231266689787876E-2</v>
      </c>
      <c r="CS475" s="41">
        <f t="shared" si="415"/>
        <v>4.1078250309839237E-4</v>
      </c>
      <c r="CT475" s="41">
        <f t="shared" si="416"/>
        <v>1.9376278963138895E-2</v>
      </c>
      <c r="CU475" s="41">
        <f t="shared" si="417"/>
        <v>0</v>
      </c>
      <c r="CV475" s="41">
        <f t="shared" si="418"/>
        <v>-4.7954393122035983E-2</v>
      </c>
      <c r="CW475" s="41">
        <f t="shared" si="419"/>
        <v>-1.0451448813526621E-2</v>
      </c>
      <c r="CX475" s="41">
        <f t="shared" si="420"/>
        <v>6.4725537086624749E-3</v>
      </c>
      <c r="CY475" s="41">
        <f t="shared" si="421"/>
        <v>3.3488403389943197E-3</v>
      </c>
      <c r="CZ475" s="41">
        <f t="shared" si="422"/>
        <v>3.2907417806830597E-2</v>
      </c>
      <c r="DA475" s="41">
        <f t="shared" si="423"/>
        <v>-7.6949957620846832E-3</v>
      </c>
      <c r="DB475" s="41">
        <f t="shared" si="424"/>
        <v>6.1636964697736982E-2</v>
      </c>
      <c r="DC475" s="41">
        <f t="shared" si="425"/>
        <v>3.5268138837458052E-2</v>
      </c>
      <c r="DD475" s="41">
        <f t="shared" si="426"/>
        <v>1.139428365303915E-2</v>
      </c>
      <c r="DE475" s="41">
        <f t="shared" si="427"/>
        <v>1.302003247312925E-2</v>
      </c>
      <c r="DF475" s="41">
        <f t="shared" si="428"/>
        <v>-2.7146551745860521E-3</v>
      </c>
      <c r="DG475" s="41">
        <f t="shared" si="429"/>
        <v>0</v>
      </c>
      <c r="DH475" s="41"/>
    </row>
    <row r="476" spans="1:112">
      <c r="A476" s="43">
        <v>42538</v>
      </c>
      <c r="B476" s="34">
        <v>3.31</v>
      </c>
      <c r="C476" s="34">
        <v>8.9294820000000001</v>
      </c>
      <c r="D476" s="34"/>
      <c r="E476" s="34">
        <v>6.2750000000000004</v>
      </c>
      <c r="F476" s="34">
        <v>154</v>
      </c>
      <c r="G476" s="34">
        <v>26.246511000000002</v>
      </c>
      <c r="H476" s="34">
        <v>12.075434</v>
      </c>
      <c r="I476" s="34">
        <v>15.8</v>
      </c>
      <c r="J476" s="34">
        <v>277.56771900000001</v>
      </c>
      <c r="K476" s="34">
        <v>0.73199999999999998</v>
      </c>
      <c r="L476" s="34">
        <v>94.949996999999996</v>
      </c>
      <c r="M476" s="34">
        <v>28.450001</v>
      </c>
      <c r="N476" s="34">
        <v>37.047153000000002</v>
      </c>
      <c r="O476" s="34">
        <v>9.91</v>
      </c>
      <c r="P476" s="34">
        <v>32.029998999999997</v>
      </c>
      <c r="Q476" s="34">
        <v>13.9</v>
      </c>
      <c r="R476" s="34">
        <v>34.529998999999997</v>
      </c>
      <c r="S476" s="34">
        <v>57.549759000000002</v>
      </c>
      <c r="T476" s="34"/>
      <c r="U476" s="34"/>
      <c r="V476" s="34">
        <v>2.7426919999999999</v>
      </c>
      <c r="W476" s="34">
        <v>37.810001</v>
      </c>
      <c r="X476" s="34">
        <v>33.580002</v>
      </c>
      <c r="Y476" s="34">
        <v>11.762403000000001</v>
      </c>
      <c r="Z476" s="34">
        <v>24.529806000000001</v>
      </c>
      <c r="AA476" s="34">
        <v>70.117485000000002</v>
      </c>
      <c r="AB476" s="34">
        <v>41.406036</v>
      </c>
      <c r="AC476" s="34">
        <v>11.7</v>
      </c>
      <c r="AD476" s="34">
        <v>50.57</v>
      </c>
      <c r="AE476" s="34">
        <v>28.858923000000001</v>
      </c>
      <c r="AF476" s="34">
        <v>3.8</v>
      </c>
      <c r="AG476" s="34">
        <v>91.349997999999999</v>
      </c>
      <c r="AH476" s="34">
        <v>37.795386999999998</v>
      </c>
      <c r="AI476" s="34">
        <v>77.228240999999997</v>
      </c>
      <c r="AJ476" s="34" t="s">
        <v>193</v>
      </c>
      <c r="AK476" s="34">
        <v>27.700001</v>
      </c>
      <c r="AL476" s="34">
        <v>0.98</v>
      </c>
      <c r="AM476" s="34">
        <v>29.291440999999999</v>
      </c>
      <c r="AN476" s="34">
        <v>9.7000010000000003</v>
      </c>
      <c r="AO476" s="34">
        <v>49.110000999999997</v>
      </c>
      <c r="AP476" s="34">
        <v>4.5199999999999996</v>
      </c>
      <c r="AQ476" s="34">
        <v>13.46</v>
      </c>
      <c r="AR476" s="34">
        <v>5.73</v>
      </c>
      <c r="AS476" s="34">
        <v>52.252074999999998</v>
      </c>
      <c r="AT476" s="34">
        <v>13.469502</v>
      </c>
      <c r="AU476" s="34">
        <v>27.389999</v>
      </c>
      <c r="AV476" s="34">
        <v>16.144541</v>
      </c>
      <c r="AW476" s="34">
        <v>24.981434</v>
      </c>
      <c r="AX476" s="34">
        <v>25.42</v>
      </c>
      <c r="AY476" s="34">
        <v>6.17</v>
      </c>
      <c r="AZ476" s="34">
        <v>63.950001</v>
      </c>
      <c r="BA476" s="34">
        <v>38.229999999999997</v>
      </c>
      <c r="BB476" s="34">
        <v>29.567841999999999</v>
      </c>
      <c r="BC476" s="34">
        <v>28.995543000000001</v>
      </c>
      <c r="BD476" s="34"/>
      <c r="BE476" s="38"/>
      <c r="BF476" s="41">
        <f t="shared" si="381"/>
        <v>-5.5814779106396449E-2</v>
      </c>
      <c r="BG476" s="41">
        <f t="shared" si="382"/>
        <v>3.5690442166636985E-2</v>
      </c>
      <c r="BH476" s="41"/>
      <c r="BI476" s="41">
        <f t="shared" si="383"/>
        <v>-4.2891564629312866E-2</v>
      </c>
      <c r="BJ476" s="41">
        <f t="shared" si="384"/>
        <v>0</v>
      </c>
      <c r="BK476" s="41">
        <f t="shared" si="385"/>
        <v>-1.1733678166160345E-2</v>
      </c>
      <c r="BL476" s="41">
        <f t="shared" si="386"/>
        <v>2.0808126747580175E-2</v>
      </c>
      <c r="BM476" s="41">
        <f t="shared" si="387"/>
        <v>-2.8698164086743475E-2</v>
      </c>
      <c r="BN476" s="41">
        <f t="shared" si="388"/>
        <v>-4.7891240959712381E-2</v>
      </c>
      <c r="BO476" s="41">
        <f t="shared" si="389"/>
        <v>2.7359798188748455E-3</v>
      </c>
      <c r="BP476" s="41">
        <f t="shared" si="390"/>
        <v>2.0320886704243465E-2</v>
      </c>
      <c r="BQ476" s="41">
        <f t="shared" si="391"/>
        <v>-3.5136180294709619E-4</v>
      </c>
      <c r="BR476" s="41">
        <f t="shared" si="392"/>
        <v>5.6369102851431124E-3</v>
      </c>
      <c r="BS476" s="41">
        <f t="shared" si="393"/>
        <v>-5.0327232546103062E-3</v>
      </c>
      <c r="BT476" s="41">
        <f t="shared" si="394"/>
        <v>-2.8059255449744977E-3</v>
      </c>
      <c r="BU476" s="41">
        <f t="shared" si="395"/>
        <v>4.4124804908937887E-2</v>
      </c>
      <c r="BV476" s="41">
        <f t="shared" si="396"/>
        <v>-1.8364907177665681E-2</v>
      </c>
      <c r="BW476" s="41">
        <f t="shared" si="397"/>
        <v>1.530814064124286E-2</v>
      </c>
      <c r="BX476" s="41"/>
      <c r="BY476" s="41"/>
      <c r="BZ476" s="41">
        <f t="shared" si="398"/>
        <v>-3.378749663831402E-2</v>
      </c>
      <c r="CA476" s="41">
        <f t="shared" si="399"/>
        <v>-1.9901127869265626E-2</v>
      </c>
      <c r="CB476" s="41">
        <f t="shared" si="400"/>
        <v>-9.1892449030758529E-3</v>
      </c>
      <c r="CC476" s="41">
        <f t="shared" si="401"/>
        <v>-6.6501994059672493E-3</v>
      </c>
      <c r="CD476" s="41">
        <f t="shared" si="402"/>
        <v>2.552119611655345E-2</v>
      </c>
      <c r="CE476" s="41">
        <f t="shared" si="403"/>
        <v>-8.9258833516269454E-3</v>
      </c>
      <c r="CF476" s="41">
        <f t="shared" si="404"/>
        <v>6.7232644529154522E-3</v>
      </c>
      <c r="CG476" s="41">
        <f t="shared" si="380"/>
        <v>2.7263150758363996E-2</v>
      </c>
      <c r="CH476" s="41">
        <f t="shared" si="405"/>
        <v>-6.5810662482727836E-2</v>
      </c>
      <c r="CI476" s="41">
        <f t="shared" si="406"/>
        <v>1.8185226937832283E-2</v>
      </c>
      <c r="CJ476" s="41">
        <f t="shared" si="407"/>
        <v>-1.5666116744399463E-2</v>
      </c>
      <c r="CK476" s="41">
        <f t="shared" si="408"/>
        <v>-4.8607741814249157E-2</v>
      </c>
      <c r="CL476" s="41">
        <f t="shared" si="409"/>
        <v>2.8282737387174052E-2</v>
      </c>
      <c r="CM476" s="41">
        <f t="shared" si="410"/>
        <v>3.3901421742874645E-2</v>
      </c>
      <c r="CN476" s="41">
        <f t="shared" si="430"/>
        <v>-3.1927618826027619E-2</v>
      </c>
      <c r="CO476" s="41">
        <f t="shared" si="411"/>
        <v>3.0421989450749861E-2</v>
      </c>
      <c r="CP476" s="41">
        <f t="shared" si="412"/>
        <v>6.5355181044127048E-2</v>
      </c>
      <c r="CQ476" s="41">
        <f t="shared" si="413"/>
        <v>4.7506372234036951E-3</v>
      </c>
      <c r="CR476" s="41">
        <f t="shared" si="414"/>
        <v>-7.9249173323262673E-2</v>
      </c>
      <c r="CS476" s="41">
        <f t="shared" si="415"/>
        <v>8.3836497911798126E-3</v>
      </c>
      <c r="CT476" s="41">
        <f t="shared" si="416"/>
        <v>-3.6920588614048316E-2</v>
      </c>
      <c r="CU476" s="41">
        <f t="shared" si="417"/>
        <v>3.0934190447879414E-2</v>
      </c>
      <c r="CV476" s="41">
        <f t="shared" si="418"/>
        <v>5.249355886143745E-3</v>
      </c>
      <c r="CW476" s="41">
        <f t="shared" si="419"/>
        <v>1.9084235914552871E-3</v>
      </c>
      <c r="CX476" s="41">
        <f t="shared" si="420"/>
        <v>1.6353110761272455E-2</v>
      </c>
      <c r="CY476" s="41">
        <f t="shared" si="421"/>
        <v>1.7308441988783965E-2</v>
      </c>
      <c r="CZ476" s="41">
        <f t="shared" si="422"/>
        <v>-3.5377191957909494E-3</v>
      </c>
      <c r="DA476" s="41">
        <f t="shared" si="423"/>
        <v>2.1192393553241515E-2</v>
      </c>
      <c r="DB476" s="41">
        <f t="shared" si="424"/>
        <v>5.3739449134528064E-2</v>
      </c>
      <c r="DC476" s="41">
        <f t="shared" si="425"/>
        <v>1.7989037836073522E-2</v>
      </c>
      <c r="DD476" s="41">
        <f t="shared" si="426"/>
        <v>6.2745617622463994E-3</v>
      </c>
      <c r="DE476" s="41">
        <f t="shared" si="427"/>
        <v>9.197252991289066E-3</v>
      </c>
      <c r="DF476" s="41">
        <f t="shared" si="428"/>
        <v>1.0814547406093061E-2</v>
      </c>
      <c r="DG476" s="41">
        <f t="shared" si="429"/>
        <v>7.7090949758697996E-3</v>
      </c>
      <c r="DH476" s="41"/>
    </row>
    <row r="477" spans="1:112">
      <c r="A477" s="43">
        <v>42541</v>
      </c>
      <c r="B477" s="34">
        <v>3.34</v>
      </c>
      <c r="C477" s="34">
        <v>8.9090629999999997</v>
      </c>
      <c r="D477" s="34"/>
      <c r="E477" s="34">
        <v>6.35</v>
      </c>
      <c r="F477" s="34">
        <v>156</v>
      </c>
      <c r="G477" s="34">
        <v>26.60323</v>
      </c>
      <c r="H477" s="34">
        <v>12.214689</v>
      </c>
      <c r="I477" s="34">
        <v>15.88</v>
      </c>
      <c r="J477" s="34">
        <v>285.947113</v>
      </c>
      <c r="K477" s="34">
        <v>0.73</v>
      </c>
      <c r="L477" s="34">
        <v>97.230002999999996</v>
      </c>
      <c r="M477" s="34">
        <v>28.09</v>
      </c>
      <c r="N477" s="34">
        <v>37.066090000000003</v>
      </c>
      <c r="O477" s="34">
        <v>9.9600000000000009</v>
      </c>
      <c r="P477" s="34">
        <v>31.58</v>
      </c>
      <c r="Q477" s="34">
        <v>14.57</v>
      </c>
      <c r="R477" s="34">
        <v>33.729999999999997</v>
      </c>
      <c r="S477" s="34">
        <v>57.302681</v>
      </c>
      <c r="T477" s="34"/>
      <c r="U477" s="34"/>
      <c r="V477" s="34">
        <v>2.8840680000000001</v>
      </c>
      <c r="W477" s="34">
        <v>38.110000999999997</v>
      </c>
      <c r="X477" s="34">
        <v>33.93</v>
      </c>
      <c r="Y477" s="34">
        <v>11.772214</v>
      </c>
      <c r="Z477" s="34">
        <v>24.030239000000002</v>
      </c>
      <c r="AA477" s="34">
        <v>70.536591000000001</v>
      </c>
      <c r="AB477" s="34">
        <v>40.765045000000001</v>
      </c>
      <c r="AC477" s="34">
        <v>11.76</v>
      </c>
      <c r="AD477" s="34">
        <v>51.790000999999997</v>
      </c>
      <c r="AE477" s="34">
        <v>28.953484</v>
      </c>
      <c r="AF477" s="34">
        <v>3.75</v>
      </c>
      <c r="AG477" s="34">
        <v>92.050003000000004</v>
      </c>
      <c r="AH477" s="34">
        <v>37.554996000000003</v>
      </c>
      <c r="AI477" s="34">
        <v>78.309051999999994</v>
      </c>
      <c r="AJ477" s="34" t="s">
        <v>193</v>
      </c>
      <c r="AK477" s="34">
        <v>30.01</v>
      </c>
      <c r="AL477" s="34">
        <v>0.93</v>
      </c>
      <c r="AM477" s="34">
        <v>29.467279000000001</v>
      </c>
      <c r="AN477" s="34">
        <v>9</v>
      </c>
      <c r="AO477" s="34">
        <v>49.009998000000003</v>
      </c>
      <c r="AP477" s="34">
        <v>4.63</v>
      </c>
      <c r="AQ477" s="34">
        <v>14.49</v>
      </c>
      <c r="AR477" s="34">
        <v>5.78</v>
      </c>
      <c r="AS477" s="34">
        <v>52.451324</v>
      </c>
      <c r="AT477" s="34">
        <v>13.431507</v>
      </c>
      <c r="AU477" s="34">
        <v>27.58</v>
      </c>
      <c r="AV477" s="34">
        <v>16.287582</v>
      </c>
      <c r="AW477" s="34">
        <v>24.895555000000002</v>
      </c>
      <c r="AX477" s="34">
        <v>25.879999000000002</v>
      </c>
      <c r="AY477" s="34">
        <v>5.98</v>
      </c>
      <c r="AZ477" s="34">
        <v>63.75</v>
      </c>
      <c r="BA477" s="34">
        <v>37.889999000000003</v>
      </c>
      <c r="BB477" s="34">
        <v>29.528085999999998</v>
      </c>
      <c r="BC477" s="34">
        <v>28.705105</v>
      </c>
      <c r="BD477" s="34"/>
      <c r="BE477" s="38"/>
      <c r="BF477" s="41">
        <f t="shared" si="381"/>
        <v>9.0226175996375516E-3</v>
      </c>
      <c r="BG477" s="41">
        <f t="shared" si="382"/>
        <v>-2.2893132727946192E-3</v>
      </c>
      <c r="BH477" s="41"/>
      <c r="BI477" s="41">
        <f t="shared" si="383"/>
        <v>1.1881327886752686E-2</v>
      </c>
      <c r="BJ477" s="41">
        <f t="shared" si="384"/>
        <v>1.2903404835907782E-2</v>
      </c>
      <c r="BK477" s="41">
        <f t="shared" si="385"/>
        <v>1.3499571069197708E-2</v>
      </c>
      <c r="BL477" s="41">
        <f t="shared" si="386"/>
        <v>1.1466102964471054E-2</v>
      </c>
      <c r="BM477" s="41">
        <f t="shared" si="387"/>
        <v>5.0505157860685716E-3</v>
      </c>
      <c r="BN477" s="41">
        <f t="shared" si="388"/>
        <v>2.9741938291848274E-2</v>
      </c>
      <c r="BO477" s="41">
        <f t="shared" si="389"/>
        <v>-2.7359798188747488E-3</v>
      </c>
      <c r="BP477" s="41">
        <f t="shared" si="390"/>
        <v>2.3728931013521939E-2</v>
      </c>
      <c r="BQ477" s="41">
        <f t="shared" si="391"/>
        <v>-1.27345546055719E-2</v>
      </c>
      <c r="BR477" s="41">
        <f t="shared" si="392"/>
        <v>5.1102878906864903E-4</v>
      </c>
      <c r="BS477" s="41">
        <f t="shared" si="393"/>
        <v>5.0327232546104189E-3</v>
      </c>
      <c r="BT477" s="41">
        <f t="shared" si="394"/>
        <v>-1.4148923572839624E-2</v>
      </c>
      <c r="BU477" s="41">
        <f t="shared" si="395"/>
        <v>4.7075780070467442E-2</v>
      </c>
      <c r="BV477" s="41">
        <f t="shared" si="396"/>
        <v>-2.3440833368017285E-2</v>
      </c>
      <c r="BW477" s="41">
        <f t="shared" si="397"/>
        <v>-4.3025360393753997E-3</v>
      </c>
      <c r="BX477" s="41"/>
      <c r="BY477" s="41"/>
      <c r="BZ477" s="41">
        <f t="shared" si="398"/>
        <v>5.0261877675626968E-2</v>
      </c>
      <c r="CA477" s="41">
        <f t="shared" si="399"/>
        <v>7.9030967747297075E-3</v>
      </c>
      <c r="CB477" s="41">
        <f t="shared" si="400"/>
        <v>1.0368867587484253E-2</v>
      </c>
      <c r="CC477" s="41">
        <f t="shared" si="401"/>
        <v>8.3375060391543065E-4</v>
      </c>
      <c r="CD477" s="41">
        <f t="shared" si="402"/>
        <v>-2.0575953956004572E-2</v>
      </c>
      <c r="CE477" s="41">
        <f t="shared" si="403"/>
        <v>5.9594041250655523E-3</v>
      </c>
      <c r="CF477" s="41">
        <f t="shared" si="404"/>
        <v>-1.5601693302949306E-2</v>
      </c>
      <c r="CG477" s="41">
        <f t="shared" si="380"/>
        <v>7.3081933067246224E-3</v>
      </c>
      <c r="CH477" s="41">
        <f t="shared" si="405"/>
        <v>2.3838584652654933E-2</v>
      </c>
      <c r="CI477" s="41">
        <f t="shared" si="406"/>
        <v>3.2713076391484158E-3</v>
      </c>
      <c r="CJ477" s="41">
        <f t="shared" si="407"/>
        <v>-1.3245226750020567E-2</v>
      </c>
      <c r="CK477" s="41">
        <f t="shared" si="408"/>
        <v>7.633679339869047E-3</v>
      </c>
      <c r="CL477" s="41">
        <f t="shared" si="409"/>
        <v>-6.3806395138616455E-3</v>
      </c>
      <c r="CM477" s="41">
        <f t="shared" si="410"/>
        <v>1.389799675742405E-2</v>
      </c>
      <c r="CN477" s="41">
        <f t="shared" si="430"/>
        <v>3.8096697865452208E-3</v>
      </c>
      <c r="CO477" s="41">
        <f t="shared" si="411"/>
        <v>8.0098210157900529E-2</v>
      </c>
      <c r="CP477" s="41">
        <f t="shared" si="412"/>
        <v>-5.2367985517315925E-2</v>
      </c>
      <c r="CQ477" s="41">
        <f t="shared" si="413"/>
        <v>5.9851039946975659E-3</v>
      </c>
      <c r="CR477" s="41">
        <f t="shared" si="414"/>
        <v>-7.4901411265896015E-2</v>
      </c>
      <c r="CS477" s="41">
        <f t="shared" si="415"/>
        <v>-2.0383823001475861E-3</v>
      </c>
      <c r="CT477" s="41">
        <f t="shared" si="416"/>
        <v>2.4044874254002868E-2</v>
      </c>
      <c r="CU477" s="41">
        <f t="shared" si="417"/>
        <v>7.3736432116009221E-2</v>
      </c>
      <c r="CV477" s="41">
        <f t="shared" si="418"/>
        <v>8.6881519576378231E-3</v>
      </c>
      <c r="CW477" s="41">
        <f t="shared" si="419"/>
        <v>3.805974637317115E-3</v>
      </c>
      <c r="CX477" s="41">
        <f t="shared" si="420"/>
        <v>-2.8248029852803473E-3</v>
      </c>
      <c r="CY477" s="41">
        <f t="shared" si="421"/>
        <v>6.912925599844669E-3</v>
      </c>
      <c r="CZ477" s="41">
        <f t="shared" si="422"/>
        <v>8.8210030223186929E-3</v>
      </c>
      <c r="DA477" s="41">
        <f t="shared" si="423"/>
        <v>-3.443635495607905E-3</v>
      </c>
      <c r="DB477" s="41">
        <f t="shared" si="424"/>
        <v>1.7934165231514681E-2</v>
      </c>
      <c r="DC477" s="41">
        <f t="shared" si="425"/>
        <v>-3.127826995475598E-2</v>
      </c>
      <c r="DD477" s="41">
        <f t="shared" si="426"/>
        <v>-3.1323596235325992E-3</v>
      </c>
      <c r="DE477" s="41">
        <f t="shared" si="427"/>
        <v>-8.9333490700001291E-3</v>
      </c>
      <c r="DF477" s="41">
        <f t="shared" si="428"/>
        <v>-1.3454736169815555E-3</v>
      </c>
      <c r="DG477" s="41">
        <f t="shared" si="429"/>
        <v>-1.0067147007605646E-2</v>
      </c>
      <c r="DH477" s="41"/>
    </row>
    <row r="478" spans="1:112">
      <c r="A478" s="43">
        <v>42542</v>
      </c>
      <c r="B478" s="34">
        <v>3.27</v>
      </c>
      <c r="C478" s="34">
        <v>8.7940009999999997</v>
      </c>
      <c r="D478" s="34"/>
      <c r="E478" s="34">
        <v>6.52</v>
      </c>
      <c r="F478" s="34">
        <v>4.05</v>
      </c>
      <c r="G478" s="34">
        <v>26.565676</v>
      </c>
      <c r="H478" s="34">
        <v>12.343997</v>
      </c>
      <c r="I478" s="34">
        <v>16.149999999999999</v>
      </c>
      <c r="J478" s="34">
        <v>268.14086900000001</v>
      </c>
      <c r="K478" s="34">
        <v>0.76</v>
      </c>
      <c r="L478" s="34">
        <v>96.760002</v>
      </c>
      <c r="M478" s="34">
        <v>28.1</v>
      </c>
      <c r="N478" s="34">
        <v>37.094467000000002</v>
      </c>
      <c r="O478" s="34">
        <v>9.98</v>
      </c>
      <c r="P478" s="34">
        <v>31.290001</v>
      </c>
      <c r="Q478" s="34">
        <v>14.53</v>
      </c>
      <c r="R478" s="34">
        <v>34.220001000000003</v>
      </c>
      <c r="S478" s="34">
        <v>57.521248</v>
      </c>
      <c r="T478" s="34"/>
      <c r="U478" s="34"/>
      <c r="V478" s="34">
        <v>2.997169</v>
      </c>
      <c r="W478" s="34">
        <v>38.409999999999997</v>
      </c>
      <c r="X478" s="34">
        <v>34.18</v>
      </c>
      <c r="Y478" s="34">
        <v>11.752594999999999</v>
      </c>
      <c r="Z478" s="34">
        <v>24.402799999999999</v>
      </c>
      <c r="AA478" s="34">
        <v>70.431824000000006</v>
      </c>
      <c r="AB478" s="34">
        <v>40.745911</v>
      </c>
      <c r="AC478" s="34">
        <v>11.73</v>
      </c>
      <c r="AD478" s="34">
        <v>52.959999000000003</v>
      </c>
      <c r="AE478" s="34">
        <v>29.284434999999998</v>
      </c>
      <c r="AF478" s="34">
        <v>3.75</v>
      </c>
      <c r="AG478" s="34">
        <v>91.349997999999999</v>
      </c>
      <c r="AH478" s="34">
        <v>38.137462999999997</v>
      </c>
      <c r="AI478" s="34">
        <v>79.920424999999994</v>
      </c>
      <c r="AJ478" s="34" t="s">
        <v>193</v>
      </c>
      <c r="AK478" s="34">
        <v>31.65</v>
      </c>
      <c r="AL478" s="34">
        <v>0.92</v>
      </c>
      <c r="AM478" s="34">
        <v>29.328461000000001</v>
      </c>
      <c r="AN478" s="34">
        <v>8.8000000000000007</v>
      </c>
      <c r="AO478" s="34">
        <v>49.34</v>
      </c>
      <c r="AP478" s="34">
        <v>4.55</v>
      </c>
      <c r="AQ478" s="34">
        <v>14.31</v>
      </c>
      <c r="AR478" s="34">
        <v>5.82</v>
      </c>
      <c r="AS478" s="34">
        <v>53.895847000000003</v>
      </c>
      <c r="AT478" s="34">
        <v>13.545494</v>
      </c>
      <c r="AU478" s="34">
        <v>27.73</v>
      </c>
      <c r="AV478" s="34">
        <v>16.144541</v>
      </c>
      <c r="AW478" s="34">
        <v>25.282001000000001</v>
      </c>
      <c r="AX478" s="34">
        <v>26.68</v>
      </c>
      <c r="AY478" s="34">
        <v>5.8</v>
      </c>
      <c r="AZ478" s="34">
        <v>63.720001000000003</v>
      </c>
      <c r="BA478" s="34">
        <v>38.110000999999997</v>
      </c>
      <c r="BB478" s="34">
        <v>28.991396000000002</v>
      </c>
      <c r="BC478" s="34">
        <v>28.947133999999998</v>
      </c>
      <c r="BD478" s="34"/>
      <c r="BE478" s="38"/>
      <c r="BF478" s="41">
        <f t="shared" si="381"/>
        <v>-2.1180822079447024E-2</v>
      </c>
      <c r="BG478" s="41">
        <f t="shared" si="382"/>
        <v>-1.2999288741725649E-2</v>
      </c>
      <c r="BH478" s="41"/>
      <c r="BI478" s="41">
        <f t="shared" si="383"/>
        <v>2.6419563033961344E-2</v>
      </c>
      <c r="BJ478" s="41">
        <f t="shared" si="384"/>
        <v>-3.6511391261310893</v>
      </c>
      <c r="BK478" s="41">
        <f t="shared" si="385"/>
        <v>-1.4126303913416613E-3</v>
      </c>
      <c r="BL478" s="41">
        <f t="shared" si="386"/>
        <v>1.053062814158397E-2</v>
      </c>
      <c r="BM478" s="41">
        <f t="shared" si="387"/>
        <v>1.6859593849675805E-2</v>
      </c>
      <c r="BN478" s="41">
        <f t="shared" si="388"/>
        <v>-6.4294401127200584E-2</v>
      </c>
      <c r="BO478" s="41">
        <f t="shared" si="389"/>
        <v>4.0273899137939898E-2</v>
      </c>
      <c r="BP478" s="41">
        <f t="shared" si="390"/>
        <v>-4.8456302647151969E-3</v>
      </c>
      <c r="BQ478" s="41">
        <f t="shared" si="391"/>
        <v>3.5593522354785193E-4</v>
      </c>
      <c r="BR478" s="41">
        <f t="shared" si="392"/>
        <v>7.6528555158883493E-4</v>
      </c>
      <c r="BS478" s="41">
        <f t="shared" si="393"/>
        <v>2.006018726865766E-3</v>
      </c>
      <c r="BT478" s="41">
        <f t="shared" si="394"/>
        <v>-9.2254191876133158E-3</v>
      </c>
      <c r="BU478" s="41">
        <f t="shared" si="395"/>
        <v>-2.7491426249219978E-3</v>
      </c>
      <c r="BV478" s="41">
        <f t="shared" si="396"/>
        <v>1.4422648613165027E-2</v>
      </c>
      <c r="BW478" s="41">
        <f t="shared" si="397"/>
        <v>3.8069985216854104E-3</v>
      </c>
      <c r="BX478" s="41"/>
      <c r="BY478" s="41"/>
      <c r="BZ478" s="41">
        <f t="shared" si="398"/>
        <v>3.8466378959620205E-2</v>
      </c>
      <c r="CA478" s="41">
        <f t="shared" si="399"/>
        <v>7.8411012322127799E-3</v>
      </c>
      <c r="CB478" s="41">
        <f t="shared" si="400"/>
        <v>7.3410988913061486E-3</v>
      </c>
      <c r="CC478" s="41">
        <f t="shared" si="401"/>
        <v>-1.6679416651915982E-3</v>
      </c>
      <c r="CD478" s="41">
        <f t="shared" si="402"/>
        <v>1.5384884213894421E-2</v>
      </c>
      <c r="CE478" s="41">
        <f t="shared" si="403"/>
        <v>-1.4863899730865565E-3</v>
      </c>
      <c r="CF478" s="41">
        <f t="shared" si="404"/>
        <v>-4.6948290856635108E-4</v>
      </c>
      <c r="CG478" s="41">
        <f t="shared" si="380"/>
        <v>-1.713628224298713E-2</v>
      </c>
      <c r="CH478" s="41">
        <f t="shared" si="405"/>
        <v>2.2339793002030785E-2</v>
      </c>
      <c r="CI478" s="41">
        <f t="shared" si="406"/>
        <v>1.1365604000920591E-2</v>
      </c>
      <c r="CJ478" s="41">
        <f t="shared" si="407"/>
        <v>0</v>
      </c>
      <c r="CK478" s="41">
        <f t="shared" si="408"/>
        <v>-7.6336793398690721E-3</v>
      </c>
      <c r="CL478" s="41">
        <f t="shared" si="409"/>
        <v>1.5390661241085676E-2</v>
      </c>
      <c r="CM478" s="41">
        <f t="shared" si="410"/>
        <v>2.0368249188027741E-2</v>
      </c>
      <c r="CN478" s="41">
        <f t="shared" si="430"/>
        <v>8.5186790655566395E-3</v>
      </c>
      <c r="CO478" s="41">
        <f t="shared" si="411"/>
        <v>5.3207489137909313E-2</v>
      </c>
      <c r="CP478" s="41">
        <f t="shared" si="412"/>
        <v>-1.0810916104215617E-2</v>
      </c>
      <c r="CQ478" s="41">
        <f t="shared" si="413"/>
        <v>-4.7220515617027725E-3</v>
      </c>
      <c r="CR478" s="41">
        <f t="shared" si="414"/>
        <v>-2.2472855852058514E-2</v>
      </c>
      <c r="CS478" s="41">
        <f t="shared" si="415"/>
        <v>6.7107929877537123E-3</v>
      </c>
      <c r="CT478" s="41">
        <f t="shared" si="416"/>
        <v>-1.7429635135283648E-2</v>
      </c>
      <c r="CU478" s="41">
        <f t="shared" si="417"/>
        <v>-1.2500162764231494E-2</v>
      </c>
      <c r="CV478" s="41">
        <f t="shared" si="418"/>
        <v>6.8965790590604587E-3</v>
      </c>
      <c r="CW478" s="41">
        <f t="shared" si="419"/>
        <v>2.7167847241315581E-2</v>
      </c>
      <c r="CX478" s="41">
        <f t="shared" si="420"/>
        <v>8.4507301877486101E-3</v>
      </c>
      <c r="CY478" s="41">
        <f t="shared" si="421"/>
        <v>5.4239872625310194E-3</v>
      </c>
      <c r="CZ478" s="41">
        <f t="shared" si="422"/>
        <v>-8.8210030223187345E-3</v>
      </c>
      <c r="DA478" s="41">
        <f t="shared" si="423"/>
        <v>1.5403446148291524E-2</v>
      </c>
      <c r="DB478" s="41">
        <f t="shared" si="424"/>
        <v>3.0443790054600187E-2</v>
      </c>
      <c r="DC478" s="41">
        <f t="shared" si="425"/>
        <v>-3.056265041016681E-2</v>
      </c>
      <c r="DD478" s="41">
        <f t="shared" si="426"/>
        <v>-4.7068330302800455E-4</v>
      </c>
      <c r="DE478" s="41">
        <f t="shared" si="427"/>
        <v>5.7895424872793236E-3</v>
      </c>
      <c r="DF478" s="41">
        <f t="shared" si="428"/>
        <v>-1.8342781903077629E-2</v>
      </c>
      <c r="DG478" s="41">
        <f t="shared" si="429"/>
        <v>8.39621933323665E-3</v>
      </c>
      <c r="DH478" s="41"/>
    </row>
    <row r="479" spans="1:112">
      <c r="A479" s="43">
        <v>42543</v>
      </c>
      <c r="B479" s="34">
        <v>3.31</v>
      </c>
      <c r="C479" s="34">
        <v>8.9501559999999998</v>
      </c>
      <c r="D479" s="34"/>
      <c r="E479" s="34">
        <v>6.6150000000000002</v>
      </c>
      <c r="F479" s="34">
        <v>178</v>
      </c>
      <c r="G479" s="34">
        <v>26.744033999999999</v>
      </c>
      <c r="H479" s="34">
        <v>12.085380000000001</v>
      </c>
      <c r="I479" s="34">
        <v>16.260000000000002</v>
      </c>
      <c r="J479" s="34">
        <v>273.37799100000001</v>
      </c>
      <c r="K479" s="34">
        <v>0.74</v>
      </c>
      <c r="L479" s="34">
        <v>97.220000999999996</v>
      </c>
      <c r="M479" s="34">
        <v>27.559999000000001</v>
      </c>
      <c r="N479" s="34">
        <v>37.122875000000001</v>
      </c>
      <c r="O479" s="34">
        <v>9.99</v>
      </c>
      <c r="P479" s="34">
        <v>31.379999000000002</v>
      </c>
      <c r="Q479" s="34">
        <v>14.26</v>
      </c>
      <c r="R479" s="34">
        <v>34.330002</v>
      </c>
      <c r="S479" s="34">
        <v>58.509551999999999</v>
      </c>
      <c r="T479" s="34"/>
      <c r="U479" s="34"/>
      <c r="V479" s="34">
        <v>3.0065940000000002</v>
      </c>
      <c r="W479" s="34">
        <v>38.880001</v>
      </c>
      <c r="X479" s="34">
        <v>35.020000000000003</v>
      </c>
      <c r="Y479" s="34">
        <v>11.782026</v>
      </c>
      <c r="Z479" s="34">
        <v>24.741491</v>
      </c>
      <c r="AA479" s="34">
        <v>70.214782999999997</v>
      </c>
      <c r="AB479" s="34">
        <v>40.554564999999997</v>
      </c>
      <c r="AC479" s="34">
        <v>11.59</v>
      </c>
      <c r="AD479" s="34">
        <v>52.369999</v>
      </c>
      <c r="AE479" s="34">
        <v>29.341169000000001</v>
      </c>
      <c r="AF479" s="34">
        <v>3.65</v>
      </c>
      <c r="AG479" s="34">
        <v>94.5</v>
      </c>
      <c r="AH479" s="34">
        <v>37.527267000000002</v>
      </c>
      <c r="AI479" s="34">
        <v>82.003426000000005</v>
      </c>
      <c r="AJ479" s="34" t="s">
        <v>193</v>
      </c>
      <c r="AK479" s="34">
        <v>35.009998000000003</v>
      </c>
      <c r="AL479" s="34">
        <v>0.92</v>
      </c>
      <c r="AM479" s="34">
        <v>29.365475</v>
      </c>
      <c r="AN479" s="34">
        <v>8.1</v>
      </c>
      <c r="AO479" s="34">
        <v>49.529998999999997</v>
      </c>
      <c r="AP479" s="34">
        <v>4.43</v>
      </c>
      <c r="AQ479" s="34">
        <v>14.33</v>
      </c>
      <c r="AR479" s="34">
        <v>5.77</v>
      </c>
      <c r="AS479" s="34">
        <v>53.298115000000003</v>
      </c>
      <c r="AT479" s="34">
        <v>13.716475000000001</v>
      </c>
      <c r="AU479" s="34">
        <v>27.57</v>
      </c>
      <c r="AV479" s="34">
        <v>16.211293999999999</v>
      </c>
      <c r="AW479" s="34">
        <v>25.058717999999999</v>
      </c>
      <c r="AX479" s="34">
        <v>27.209999</v>
      </c>
      <c r="AY479" s="34">
        <v>5.69</v>
      </c>
      <c r="AZ479" s="34">
        <v>63.75</v>
      </c>
      <c r="BA479" s="34">
        <v>38.119999</v>
      </c>
      <c r="BB479" s="34">
        <v>28.822433</v>
      </c>
      <c r="BC479" s="34">
        <v>29.353753999999999</v>
      </c>
      <c r="BD479" s="34"/>
      <c r="BE479" s="38"/>
      <c r="BF479" s="41">
        <f t="shared" si="381"/>
        <v>1.2158204479809583E-2</v>
      </c>
      <c r="BG479" s="41">
        <f t="shared" si="382"/>
        <v>1.7601177829950489E-2</v>
      </c>
      <c r="BH479" s="41"/>
      <c r="BI479" s="41">
        <f t="shared" si="383"/>
        <v>1.4465421628357613E-2</v>
      </c>
      <c r="BJ479" s="41">
        <f t="shared" si="384"/>
        <v>3.7830666691736377</v>
      </c>
      <c r="BK479" s="41">
        <f t="shared" si="385"/>
        <v>6.6914138342930021E-3</v>
      </c>
      <c r="BL479" s="41">
        <f t="shared" si="386"/>
        <v>-2.1173414427914476E-2</v>
      </c>
      <c r="BM479" s="41">
        <f t="shared" si="387"/>
        <v>6.7880544509992405E-3</v>
      </c>
      <c r="BN479" s="41">
        <f t="shared" si="388"/>
        <v>1.9342946939669863E-2</v>
      </c>
      <c r="BO479" s="41">
        <f t="shared" si="389"/>
        <v>-2.6668247082161294E-2</v>
      </c>
      <c r="BP479" s="41">
        <f t="shared" si="390"/>
        <v>4.7427554917342145E-3</v>
      </c>
      <c r="BQ479" s="41">
        <f t="shared" si="391"/>
        <v>-1.9404166478713222E-2</v>
      </c>
      <c r="BR479" s="41">
        <f t="shared" si="392"/>
        <v>7.6553540242283759E-4</v>
      </c>
      <c r="BS479" s="41">
        <f t="shared" si="393"/>
        <v>1.0015023370896004E-3</v>
      </c>
      <c r="BT479" s="41">
        <f t="shared" si="394"/>
        <v>2.8721257975719496E-3</v>
      </c>
      <c r="BU479" s="41">
        <f t="shared" si="395"/>
        <v>-1.8757062596041641E-2</v>
      </c>
      <c r="BV479" s="41">
        <f t="shared" si="396"/>
        <v>3.2093680409584378E-3</v>
      </c>
      <c r="BW479" s="41">
        <f t="shared" si="397"/>
        <v>1.7035612981497843E-2</v>
      </c>
      <c r="BX479" s="41"/>
      <c r="BY479" s="41"/>
      <c r="BZ479" s="41">
        <f t="shared" si="398"/>
        <v>3.1397001322050933E-3</v>
      </c>
      <c r="CA479" s="41">
        <f t="shared" si="399"/>
        <v>1.2162162954589171E-2</v>
      </c>
      <c r="CB479" s="41">
        <f t="shared" si="400"/>
        <v>2.427864917026111E-2</v>
      </c>
      <c r="CC479" s="41">
        <f t="shared" si="401"/>
        <v>2.5010825831376952E-3</v>
      </c>
      <c r="CD479" s="41">
        <f t="shared" si="402"/>
        <v>1.3783752109058144E-2</v>
      </c>
      <c r="CE479" s="41">
        <f t="shared" si="403"/>
        <v>-3.0863335691347854E-3</v>
      </c>
      <c r="CF479" s="41">
        <f t="shared" si="404"/>
        <v>-4.7071398033869012E-3</v>
      </c>
      <c r="CG479" s="41">
        <f t="shared" si="380"/>
        <v>3.23914957912355E-2</v>
      </c>
      <c r="CH479" s="41">
        <f t="shared" si="405"/>
        <v>-1.1203003550082937E-2</v>
      </c>
      <c r="CI479" s="41">
        <f t="shared" si="406"/>
        <v>1.9354689364277384E-3</v>
      </c>
      <c r="CJ479" s="41">
        <f t="shared" si="407"/>
        <v>-2.7028672387919374E-2</v>
      </c>
      <c r="CK479" s="41">
        <f t="shared" si="408"/>
        <v>3.3901573569496656E-2</v>
      </c>
      <c r="CL479" s="41">
        <f t="shared" si="409"/>
        <v>-1.6129291115912072E-2</v>
      </c>
      <c r="CM479" s="41">
        <f t="shared" si="410"/>
        <v>2.5729574735301512E-2</v>
      </c>
      <c r="CN479" s="41">
        <f t="shared" si="430"/>
        <v>3.6098241318537859E-2</v>
      </c>
      <c r="CO479" s="41">
        <f t="shared" si="411"/>
        <v>0.10089552924985243</v>
      </c>
      <c r="CP479" s="41">
        <f t="shared" si="412"/>
        <v>0</v>
      </c>
      <c r="CQ479" s="41">
        <f t="shared" si="413"/>
        <v>1.2612548221918741E-3</v>
      </c>
      <c r="CR479" s="41">
        <f t="shared" si="414"/>
        <v>-8.2887659805767872E-2</v>
      </c>
      <c r="CS479" s="41">
        <f t="shared" si="415"/>
        <v>3.8434153091514126E-3</v>
      </c>
      <c r="CT479" s="41">
        <f t="shared" si="416"/>
        <v>-2.6727648905814794E-2</v>
      </c>
      <c r="CU479" s="41">
        <f t="shared" si="417"/>
        <v>1.3966482717208183E-3</v>
      </c>
      <c r="CV479" s="41">
        <f t="shared" si="418"/>
        <v>-8.628181223338343E-3</v>
      </c>
      <c r="CW479" s="41">
        <f t="shared" si="419"/>
        <v>-1.1152460160922426E-2</v>
      </c>
      <c r="CX479" s="41">
        <f t="shared" si="420"/>
        <v>1.2543719194287959E-2</v>
      </c>
      <c r="CY479" s="41">
        <f t="shared" si="421"/>
        <v>-5.7866345919813239E-3</v>
      </c>
      <c r="CZ479" s="41">
        <f t="shared" si="422"/>
        <v>4.1261858770184987E-3</v>
      </c>
      <c r="DA479" s="41">
        <f t="shared" si="423"/>
        <v>-8.87092869051667E-3</v>
      </c>
      <c r="DB479" s="41">
        <f t="shared" si="424"/>
        <v>1.9670294996536979E-2</v>
      </c>
      <c r="DC479" s="41">
        <f t="shared" si="425"/>
        <v>-1.9147669414133969E-2</v>
      </c>
      <c r="DD479" s="41">
        <f t="shared" si="426"/>
        <v>4.7068330302806733E-4</v>
      </c>
      <c r="DE479" s="41">
        <f t="shared" si="427"/>
        <v>2.6231142745205557E-4</v>
      </c>
      <c r="DF479" s="41">
        <f t="shared" si="428"/>
        <v>-5.8450887607651696E-3</v>
      </c>
      <c r="DG479" s="41">
        <f t="shared" si="429"/>
        <v>1.3949241849201252E-2</v>
      </c>
      <c r="DH479" s="41"/>
    </row>
    <row r="480" spans="1:112">
      <c r="A480" s="43">
        <v>42544</v>
      </c>
      <c r="B480" s="34">
        <v>3.55</v>
      </c>
      <c r="C480" s="34">
        <v>8.8679710000000007</v>
      </c>
      <c r="D480" s="34"/>
      <c r="E480" s="34">
        <v>7.57</v>
      </c>
      <c r="F480" s="34">
        <v>178</v>
      </c>
      <c r="G480" s="34">
        <v>26.208967000000001</v>
      </c>
      <c r="H480" s="34">
        <v>12.751818</v>
      </c>
      <c r="I480" s="34">
        <v>16.100000000000001</v>
      </c>
      <c r="J480" s="34">
        <v>272.33059700000001</v>
      </c>
      <c r="K480" s="34">
        <v>0.76</v>
      </c>
      <c r="L480" s="34">
        <v>95.790001000000004</v>
      </c>
      <c r="M480" s="34">
        <v>27.25</v>
      </c>
      <c r="N480" s="34">
        <v>37.141807999999997</v>
      </c>
      <c r="O480" s="34">
        <v>10.07</v>
      </c>
      <c r="P480" s="34">
        <v>32.159999999999997</v>
      </c>
      <c r="Q480" s="34">
        <v>12.28</v>
      </c>
      <c r="R480" s="34">
        <v>33.740001999999997</v>
      </c>
      <c r="S480" s="34">
        <v>57.939380999999997</v>
      </c>
      <c r="T480" s="34"/>
      <c r="U480" s="34"/>
      <c r="V480" s="34">
        <v>3.2045210000000002</v>
      </c>
      <c r="W480" s="34">
        <v>38.580002</v>
      </c>
      <c r="X480" s="34">
        <v>34.25</v>
      </c>
      <c r="Y480" s="34">
        <v>11.772214</v>
      </c>
      <c r="Z480" s="34">
        <v>24.208051999999999</v>
      </c>
      <c r="AA480" s="34">
        <v>70.087563000000003</v>
      </c>
      <c r="AB480" s="34">
        <v>40.793739000000002</v>
      </c>
      <c r="AC480" s="34">
        <v>11.78</v>
      </c>
      <c r="AD480" s="34">
        <v>52.220001000000003</v>
      </c>
      <c r="AE480" s="34">
        <v>29.303343000000002</v>
      </c>
      <c r="AF480" s="34">
        <v>3.69</v>
      </c>
      <c r="AG480" s="34">
        <v>91</v>
      </c>
      <c r="AH480" s="34">
        <v>37.675193999999998</v>
      </c>
      <c r="AI480" s="34">
        <v>77.601630999999998</v>
      </c>
      <c r="AJ480" s="34" t="s">
        <v>193</v>
      </c>
      <c r="AK480" s="34">
        <v>33.840000000000003</v>
      </c>
      <c r="AL480" s="34">
        <v>0.91</v>
      </c>
      <c r="AM480" s="34">
        <v>29.198895</v>
      </c>
      <c r="AN480" s="34">
        <v>8.3000000000000007</v>
      </c>
      <c r="AO480" s="34">
        <v>48.869999</v>
      </c>
      <c r="AP480" s="34">
        <v>4.3499999999999996</v>
      </c>
      <c r="AQ480" s="34">
        <v>13.74</v>
      </c>
      <c r="AR480" s="34">
        <v>5.88</v>
      </c>
      <c r="AS480" s="34">
        <v>54.194716999999997</v>
      </c>
      <c r="AT480" s="34">
        <v>13.763968</v>
      </c>
      <c r="AU480" s="34">
        <v>27.870000999999998</v>
      </c>
      <c r="AV480" s="34">
        <v>16.545055000000001</v>
      </c>
      <c r="AW480" s="34">
        <v>25.067308000000001</v>
      </c>
      <c r="AX480" s="34">
        <v>28.190000999999999</v>
      </c>
      <c r="AY480" s="34">
        <v>5.45</v>
      </c>
      <c r="AZ480" s="34">
        <v>63.080002</v>
      </c>
      <c r="BA480" s="34">
        <v>38.139999000000003</v>
      </c>
      <c r="BB480" s="34">
        <v>32.092292999999998</v>
      </c>
      <c r="BC480" s="34">
        <v>28.965733</v>
      </c>
      <c r="BD480" s="34"/>
      <c r="BE480" s="38"/>
      <c r="BF480" s="41">
        <f t="shared" si="381"/>
        <v>6.9999414098352752E-2</v>
      </c>
      <c r="BG480" s="41">
        <f t="shared" si="382"/>
        <v>-9.2249407386746831E-3</v>
      </c>
      <c r="BH480" s="41"/>
      <c r="BI480" s="41">
        <f t="shared" si="383"/>
        <v>0.13485326988243851</v>
      </c>
      <c r="BJ480" s="41">
        <f t="shared" si="384"/>
        <v>0</v>
      </c>
      <c r="BK480" s="41">
        <f t="shared" si="385"/>
        <v>-2.0209816309557399E-2</v>
      </c>
      <c r="BL480" s="41">
        <f t="shared" si="386"/>
        <v>5.3677392075129983E-2</v>
      </c>
      <c r="BM480" s="41">
        <f t="shared" si="387"/>
        <v>-9.8888321292471982E-3</v>
      </c>
      <c r="BN480" s="41">
        <f t="shared" si="388"/>
        <v>-3.838661546372385E-3</v>
      </c>
      <c r="BO480" s="41">
        <f t="shared" si="389"/>
        <v>2.6668247082161273E-2</v>
      </c>
      <c r="BP480" s="41">
        <f t="shared" si="390"/>
        <v>-1.4818156068955309E-2</v>
      </c>
      <c r="BQ480" s="41">
        <f t="shared" si="391"/>
        <v>-1.1311888751733919E-2</v>
      </c>
      <c r="BR480" s="41">
        <f t="shared" si="392"/>
        <v>5.0987898003081503E-4</v>
      </c>
      <c r="BS480" s="41">
        <f t="shared" si="393"/>
        <v>7.9761140700088176E-3</v>
      </c>
      <c r="BT480" s="41">
        <f t="shared" si="394"/>
        <v>2.455272887331085E-2</v>
      </c>
      <c r="BU480" s="41">
        <f t="shared" si="395"/>
        <v>-0.14948649226715358</v>
      </c>
      <c r="BV480" s="41">
        <f t="shared" si="396"/>
        <v>-1.7335529333039175E-2</v>
      </c>
      <c r="BW480" s="41">
        <f t="shared" si="397"/>
        <v>-9.7927141415480728E-3</v>
      </c>
      <c r="BX480" s="41"/>
      <c r="BY480" s="41"/>
      <c r="BZ480" s="41">
        <f t="shared" si="398"/>
        <v>6.3754748625168708E-2</v>
      </c>
      <c r="CA480" s="41">
        <f t="shared" si="399"/>
        <v>-7.7459459944891609E-3</v>
      </c>
      <c r="CB480" s="41">
        <f t="shared" si="400"/>
        <v>-2.2232762149471553E-2</v>
      </c>
      <c r="CC480" s="41">
        <f t="shared" si="401"/>
        <v>-8.331409179461399E-4</v>
      </c>
      <c r="CD480" s="41">
        <f t="shared" si="402"/>
        <v>-2.1796326828902809E-2</v>
      </c>
      <c r="CE480" s="41">
        <f t="shared" si="403"/>
        <v>-1.8135125818502062E-3</v>
      </c>
      <c r="CF480" s="41">
        <f t="shared" si="404"/>
        <v>5.8802624617535137E-3</v>
      </c>
      <c r="CG480" s="41">
        <f t="shared" si="380"/>
        <v>-1.6874647100551258E-2</v>
      </c>
      <c r="CH480" s="41">
        <f t="shared" si="405"/>
        <v>-2.8683067757607002E-3</v>
      </c>
      <c r="CI480" s="41">
        <f t="shared" si="406"/>
        <v>-1.2900100608084419E-3</v>
      </c>
      <c r="CJ480" s="41">
        <f t="shared" si="407"/>
        <v>1.0899290458035638E-2</v>
      </c>
      <c r="CK480" s="41">
        <f t="shared" si="408"/>
        <v>-3.7740327982847086E-2</v>
      </c>
      <c r="CL480" s="41">
        <f t="shared" si="409"/>
        <v>3.9341050498610981E-3</v>
      </c>
      <c r="CM480" s="41">
        <f t="shared" si="410"/>
        <v>-5.5172581869743519E-2</v>
      </c>
      <c r="CN480" s="41">
        <f t="shared" si="430"/>
        <v>1.2647090824123538E-2</v>
      </c>
      <c r="CO480" s="41">
        <f t="shared" si="411"/>
        <v>-3.3990143102014883E-2</v>
      </c>
      <c r="CP480" s="41">
        <f t="shared" si="412"/>
        <v>-1.0929070532190317E-2</v>
      </c>
      <c r="CQ480" s="41">
        <f t="shared" si="413"/>
        <v>-5.6887984706125907E-3</v>
      </c>
      <c r="CR480" s="41">
        <f t="shared" si="414"/>
        <v>2.4391453124159263E-2</v>
      </c>
      <c r="CS480" s="41">
        <f t="shared" si="415"/>
        <v>-1.34148355907502E-2</v>
      </c>
      <c r="CT480" s="41">
        <f t="shared" si="416"/>
        <v>-1.8223738956451612E-2</v>
      </c>
      <c r="CU480" s="41">
        <f t="shared" si="417"/>
        <v>-4.204395504587715E-2</v>
      </c>
      <c r="CV480" s="41">
        <f t="shared" si="418"/>
        <v>1.888468139052742E-2</v>
      </c>
      <c r="CW480" s="41">
        <f t="shared" si="419"/>
        <v>1.6682466677387542E-2</v>
      </c>
      <c r="CX480" s="41">
        <f t="shared" si="420"/>
        <v>3.4564979381681601E-3</v>
      </c>
      <c r="CY480" s="41">
        <f t="shared" si="421"/>
        <v>1.0822652339026184E-2</v>
      </c>
      <c r="CZ480" s="41">
        <f t="shared" si="422"/>
        <v>2.0379105806523523E-2</v>
      </c>
      <c r="DA480" s="41">
        <f t="shared" si="423"/>
        <v>3.4273613009289642E-4</v>
      </c>
      <c r="DB480" s="41">
        <f t="shared" si="424"/>
        <v>3.5382824555632846E-2</v>
      </c>
      <c r="DC480" s="41">
        <f t="shared" si="425"/>
        <v>-4.3094639463086878E-2</v>
      </c>
      <c r="DD480" s="41">
        <f t="shared" si="426"/>
        <v>-1.0565390237927973E-2</v>
      </c>
      <c r="DE480" s="41">
        <f t="shared" si="427"/>
        <v>5.2452140002775909E-4</v>
      </c>
      <c r="DF480" s="41">
        <f t="shared" si="428"/>
        <v>0.10746190030152435</v>
      </c>
      <c r="DG480" s="41">
        <f t="shared" si="429"/>
        <v>-1.3306932062001982E-2</v>
      </c>
      <c r="DH480" s="41"/>
    </row>
    <row r="481" spans="1:112">
      <c r="A481" s="43">
        <v>42545</v>
      </c>
      <c r="B481" s="34">
        <v>3.23</v>
      </c>
      <c r="C481" s="34">
        <v>8.5310020000000009</v>
      </c>
      <c r="D481" s="34"/>
      <c r="E481" s="34">
        <v>7.38</v>
      </c>
      <c r="F481" s="34">
        <v>160</v>
      </c>
      <c r="G481" s="34">
        <v>25.720832999999999</v>
      </c>
      <c r="H481" s="34">
        <v>12.712028999999999</v>
      </c>
      <c r="I481" s="34">
        <v>16.329999999999998</v>
      </c>
      <c r="J481" s="34">
        <v>275.47283900000002</v>
      </c>
      <c r="K481" s="34">
        <v>0.755</v>
      </c>
      <c r="L481" s="34">
        <v>95.5</v>
      </c>
      <c r="M481" s="34">
        <v>26.27</v>
      </c>
      <c r="N481" s="34">
        <v>36.564419000000001</v>
      </c>
      <c r="O481" s="34">
        <v>10.31</v>
      </c>
      <c r="P481" s="34">
        <v>32.540000999999997</v>
      </c>
      <c r="Q481" s="34">
        <v>12.53</v>
      </c>
      <c r="R481" s="34">
        <v>33.299999</v>
      </c>
      <c r="S481" s="34">
        <v>57.616275999999999</v>
      </c>
      <c r="T481" s="34"/>
      <c r="U481" s="34"/>
      <c r="V481" s="34">
        <v>3.18567</v>
      </c>
      <c r="W481" s="34">
        <v>37.419998</v>
      </c>
      <c r="X481" s="34">
        <v>33.810001</v>
      </c>
      <c r="Y481" s="34">
        <v>11.693733</v>
      </c>
      <c r="Z481" s="34">
        <v>23.784687000000002</v>
      </c>
      <c r="AA481" s="34">
        <v>69.204436999999999</v>
      </c>
      <c r="AB481" s="34">
        <v>40.841576000000003</v>
      </c>
      <c r="AC481" s="34">
        <v>11.75</v>
      </c>
      <c r="AD481" s="34">
        <v>53.209999000000003</v>
      </c>
      <c r="AE481" s="34">
        <v>28.887293</v>
      </c>
      <c r="AF481" s="34">
        <v>3.59</v>
      </c>
      <c r="AG481" s="34">
        <v>92.750091999999995</v>
      </c>
      <c r="AH481" s="34">
        <v>37.453299999999999</v>
      </c>
      <c r="AI481" s="34">
        <v>75.960762000000003</v>
      </c>
      <c r="AJ481" s="34" t="s">
        <v>193</v>
      </c>
      <c r="AK481" s="34">
        <v>31.15</v>
      </c>
      <c r="AL481" s="34">
        <v>0.9</v>
      </c>
      <c r="AM481" s="34">
        <v>28.773174000000001</v>
      </c>
      <c r="AN481" s="34">
        <v>8.9</v>
      </c>
      <c r="AO481" s="34">
        <v>48.900002000000001</v>
      </c>
      <c r="AP481" s="34">
        <v>4</v>
      </c>
      <c r="AQ481" s="34">
        <v>14.06</v>
      </c>
      <c r="AR481" s="34">
        <v>6.07</v>
      </c>
      <c r="AS481" s="34">
        <v>53.995471999999999</v>
      </c>
      <c r="AT481" s="34">
        <v>13.659478999999999</v>
      </c>
      <c r="AU481" s="34">
        <v>28.48</v>
      </c>
      <c r="AV481" s="34">
        <v>16.792994</v>
      </c>
      <c r="AW481" s="34">
        <v>24.904142</v>
      </c>
      <c r="AX481" s="34">
        <v>28.4</v>
      </c>
      <c r="AY481" s="34">
        <v>5.49</v>
      </c>
      <c r="AZ481" s="34">
        <v>63.029998999999997</v>
      </c>
      <c r="BA481" s="34">
        <v>38.990001999999997</v>
      </c>
      <c r="BB481" s="34">
        <v>31.247496000000002</v>
      </c>
      <c r="BC481" s="34">
        <v>28.587409999999998</v>
      </c>
      <c r="BD481" s="34"/>
      <c r="BE481" s="38"/>
      <c r="BF481" s="41">
        <f t="shared" si="381"/>
        <v>-9.4465466252759242E-2</v>
      </c>
      <c r="BG481" s="41">
        <f t="shared" si="382"/>
        <v>-3.8739199198148701E-2</v>
      </c>
      <c r="BH481" s="41"/>
      <c r="BI481" s="41">
        <f t="shared" si="383"/>
        <v>-2.5419428836976385E-2</v>
      </c>
      <c r="BJ481" s="41">
        <f t="shared" si="384"/>
        <v>-0.10660973505825826</v>
      </c>
      <c r="BK481" s="41">
        <f t="shared" si="385"/>
        <v>-1.88003180283823E-2</v>
      </c>
      <c r="BL481" s="41">
        <f t="shared" si="386"/>
        <v>-3.125139134181078E-3</v>
      </c>
      <c r="BM481" s="41">
        <f t="shared" si="387"/>
        <v>1.4184634991956163E-2</v>
      </c>
      <c r="BN481" s="41">
        <f t="shared" si="388"/>
        <v>1.1472277305275841E-2</v>
      </c>
      <c r="BO481" s="41">
        <f t="shared" si="389"/>
        <v>-6.6006840313520242E-3</v>
      </c>
      <c r="BP481" s="41">
        <f t="shared" si="390"/>
        <v>-3.0320583476188497E-3</v>
      </c>
      <c r="BQ481" s="41">
        <f t="shared" si="391"/>
        <v>-3.6625917411804654E-2</v>
      </c>
      <c r="BR481" s="41">
        <f t="shared" si="392"/>
        <v>-1.5667626322591402E-2</v>
      </c>
      <c r="BS481" s="41">
        <f t="shared" si="393"/>
        <v>2.3553591298397684E-2</v>
      </c>
      <c r="BT481" s="41">
        <f t="shared" si="394"/>
        <v>1.1746688211533168E-2</v>
      </c>
      <c r="BU481" s="41">
        <f t="shared" si="395"/>
        <v>2.0153846188980428E-2</v>
      </c>
      <c r="BV481" s="41">
        <f t="shared" si="396"/>
        <v>-1.3126769438275555E-2</v>
      </c>
      <c r="BW481" s="41">
        <f t="shared" si="397"/>
        <v>-5.5922115874180002E-3</v>
      </c>
      <c r="BX481" s="41"/>
      <c r="BY481" s="41"/>
      <c r="BZ481" s="41">
        <f t="shared" si="398"/>
        <v>-5.8999972562719634E-3</v>
      </c>
      <c r="CA481" s="41">
        <f t="shared" si="399"/>
        <v>-3.0528791919325754E-2</v>
      </c>
      <c r="CB481" s="41">
        <f t="shared" si="400"/>
        <v>-1.2929918411391879E-2</v>
      </c>
      <c r="CC481" s="41">
        <f t="shared" si="401"/>
        <v>-6.6889516640157125E-3</v>
      </c>
      <c r="CD481" s="41">
        <f t="shared" si="402"/>
        <v>-1.7643334850608067E-2</v>
      </c>
      <c r="CE481" s="41">
        <f t="shared" si="403"/>
        <v>-1.2680381260560711E-2</v>
      </c>
      <c r="CF481" s="41">
        <f t="shared" si="404"/>
        <v>1.1719684177218465E-3</v>
      </c>
      <c r="CG481" s="41">
        <f t="shared" si="380"/>
        <v>-2.4611578596566829E-2</v>
      </c>
      <c r="CH481" s="41">
        <f t="shared" si="405"/>
        <v>1.8780747394084283E-2</v>
      </c>
      <c r="CI481" s="41">
        <f t="shared" si="406"/>
        <v>-1.4299795232054357E-2</v>
      </c>
      <c r="CJ481" s="41">
        <f t="shared" si="407"/>
        <v>-2.7474255552248351E-2</v>
      </c>
      <c r="CK481" s="41">
        <f t="shared" si="408"/>
        <v>1.9049186883949062E-2</v>
      </c>
      <c r="CL481" s="41">
        <f t="shared" si="409"/>
        <v>-5.9070702314558384E-3</v>
      </c>
      <c r="CM481" s="41">
        <f t="shared" si="410"/>
        <v>-2.1371527520188525E-2</v>
      </c>
      <c r="CN481" s="41">
        <f t="shared" si="430"/>
        <v>-6.3035033150683544E-3</v>
      </c>
      <c r="CO481" s="41">
        <f t="shared" si="411"/>
        <v>-8.2829289504560519E-2</v>
      </c>
      <c r="CP481" s="41">
        <f t="shared" si="412"/>
        <v>-1.1049836186584935E-2</v>
      </c>
      <c r="CQ481" s="41">
        <f t="shared" si="413"/>
        <v>-1.4687371360755552E-2</v>
      </c>
      <c r="CR481" s="41">
        <f t="shared" si="414"/>
        <v>6.979576193554192E-2</v>
      </c>
      <c r="CS481" s="41">
        <f t="shared" si="415"/>
        <v>6.1374656100916108E-4</v>
      </c>
      <c r="CT481" s="41">
        <f t="shared" si="416"/>
        <v>-8.3881483980701999E-2</v>
      </c>
      <c r="CU481" s="41">
        <f t="shared" si="417"/>
        <v>2.3022599588315547E-2</v>
      </c>
      <c r="CV481" s="41">
        <f t="shared" si="418"/>
        <v>3.180184316087132E-2</v>
      </c>
      <c r="CW481" s="41">
        <f t="shared" si="419"/>
        <v>-3.6832401734819865E-3</v>
      </c>
      <c r="CX481" s="41">
        <f t="shared" si="420"/>
        <v>-7.6204501680751978E-3</v>
      </c>
      <c r="CY481" s="41">
        <f t="shared" si="421"/>
        <v>2.1651209169043305E-2</v>
      </c>
      <c r="CZ481" s="41">
        <f t="shared" si="422"/>
        <v>1.4874509985877955E-2</v>
      </c>
      <c r="DA481" s="41">
        <f t="shared" si="423"/>
        <v>-6.5303920484450061E-3</v>
      </c>
      <c r="DB481" s="41">
        <f t="shared" si="424"/>
        <v>7.4218045675676506E-3</v>
      </c>
      <c r="DC481" s="41">
        <f t="shared" si="425"/>
        <v>7.3126468462865572E-3</v>
      </c>
      <c r="DD481" s="41">
        <f t="shared" si="426"/>
        <v>-7.9300614104990566E-4</v>
      </c>
      <c r="DE481" s="41">
        <f t="shared" si="427"/>
        <v>2.2041680336628094E-2</v>
      </c>
      <c r="DF481" s="41">
        <f t="shared" si="428"/>
        <v>-2.6676662878986838E-2</v>
      </c>
      <c r="DG481" s="41">
        <f t="shared" si="429"/>
        <v>-1.3147099517844128E-2</v>
      </c>
      <c r="DH481" s="41"/>
    </row>
    <row r="482" spans="1:112">
      <c r="A482" s="43">
        <v>42548</v>
      </c>
      <c r="B482" s="34">
        <v>3.02</v>
      </c>
      <c r="C482" s="34">
        <v>8.5638769999999997</v>
      </c>
      <c r="D482" s="34"/>
      <c r="E482" s="34">
        <v>7.71</v>
      </c>
      <c r="F482" s="34">
        <v>164</v>
      </c>
      <c r="G482" s="34">
        <v>25.289026</v>
      </c>
      <c r="H482" s="34">
        <v>12.443465</v>
      </c>
      <c r="I482" s="34">
        <v>15.91</v>
      </c>
      <c r="J482" s="34">
        <v>271.283142</v>
      </c>
      <c r="K482" s="34">
        <v>0.84</v>
      </c>
      <c r="L482" s="34">
        <v>96.050003000000004</v>
      </c>
      <c r="M482" s="34">
        <v>25.049999</v>
      </c>
      <c r="N482" s="34">
        <v>36.412979</v>
      </c>
      <c r="O482" s="34">
        <v>10.09</v>
      </c>
      <c r="P482" s="34">
        <v>32.740001999999997</v>
      </c>
      <c r="Q482" s="34">
        <v>12.07</v>
      </c>
      <c r="R482" s="34">
        <v>32.950001</v>
      </c>
      <c r="S482" s="34">
        <v>57.673290000000001</v>
      </c>
      <c r="T482" s="34"/>
      <c r="U482" s="34"/>
      <c r="V482" s="34">
        <v>3.2422209999999998</v>
      </c>
      <c r="W482" s="34">
        <v>36.919998</v>
      </c>
      <c r="X482" s="34">
        <v>33.560001</v>
      </c>
      <c r="Y482" s="34">
        <v>11.340565</v>
      </c>
      <c r="Z482" s="34">
        <v>23.640740999999998</v>
      </c>
      <c r="AA482" s="34">
        <v>69.616057999999995</v>
      </c>
      <c r="AB482" s="34">
        <v>40.545001999999997</v>
      </c>
      <c r="AC482" s="34">
        <v>12.06</v>
      </c>
      <c r="AD482" s="34">
        <v>53.73</v>
      </c>
      <c r="AE482" s="34">
        <v>28.33886</v>
      </c>
      <c r="AF482" s="34">
        <v>3.58</v>
      </c>
      <c r="AG482" s="34">
        <v>100.450104</v>
      </c>
      <c r="AH482" s="34">
        <v>37.591983999999997</v>
      </c>
      <c r="AI482" s="34">
        <v>78.652953999999994</v>
      </c>
      <c r="AJ482" s="34" t="s">
        <v>193</v>
      </c>
      <c r="AK482" s="34">
        <v>31.200001</v>
      </c>
      <c r="AL482" s="34">
        <v>0.94</v>
      </c>
      <c r="AM482" s="34">
        <v>28.837959000000001</v>
      </c>
      <c r="AN482" s="34">
        <v>8.6</v>
      </c>
      <c r="AO482" s="34">
        <v>48.639999000000003</v>
      </c>
      <c r="AP482" s="34">
        <v>3.95</v>
      </c>
      <c r="AQ482" s="34">
        <v>14.11</v>
      </c>
      <c r="AR482" s="34">
        <v>6</v>
      </c>
      <c r="AS482" s="34">
        <v>54.045284000000002</v>
      </c>
      <c r="AT482" s="34">
        <v>13.374510000000001</v>
      </c>
      <c r="AU482" s="34">
        <v>28.07</v>
      </c>
      <c r="AV482" s="34">
        <v>16.850210000000001</v>
      </c>
      <c r="AW482" s="34">
        <v>24.303007000000001</v>
      </c>
      <c r="AX482" s="34">
        <v>27.889999</v>
      </c>
      <c r="AY482" s="34">
        <v>5.58</v>
      </c>
      <c r="AZ482" s="34">
        <v>61.959999000000003</v>
      </c>
      <c r="BA482" s="34">
        <v>38.360000999999997</v>
      </c>
      <c r="BB482" s="34">
        <v>30.661107999999999</v>
      </c>
      <c r="BC482" s="34">
        <v>28.160589000000002</v>
      </c>
      <c r="BD482" s="34"/>
      <c r="BE482" s="38"/>
      <c r="BF482" s="41">
        <f t="shared" si="381"/>
        <v>-6.7225305847786868E-2</v>
      </c>
      <c r="BG482" s="41">
        <f t="shared" si="382"/>
        <v>3.846185811206237E-3</v>
      </c>
      <c r="BH482" s="41"/>
      <c r="BI482" s="41">
        <f t="shared" si="383"/>
        <v>4.3744548962856962E-2</v>
      </c>
      <c r="BJ482" s="41">
        <f t="shared" si="384"/>
        <v>2.4692612590371414E-2</v>
      </c>
      <c r="BK482" s="41">
        <f t="shared" si="385"/>
        <v>-1.6930739398364234E-2</v>
      </c>
      <c r="BL482" s="41">
        <f t="shared" si="386"/>
        <v>-2.1353125036508835E-2</v>
      </c>
      <c r="BM482" s="41">
        <f t="shared" si="387"/>
        <v>-2.605606463267815E-2</v>
      </c>
      <c r="BN482" s="41">
        <f t="shared" si="388"/>
        <v>-1.5325955831595935E-2</v>
      </c>
      <c r="BO482" s="41">
        <f t="shared" si="389"/>
        <v>0.10668414258833452</v>
      </c>
      <c r="BP482" s="41">
        <f t="shared" si="390"/>
        <v>5.7426729616131692E-3</v>
      </c>
      <c r="BQ482" s="41">
        <f t="shared" si="391"/>
        <v>-4.7553816086735201E-2</v>
      </c>
      <c r="BR482" s="41">
        <f t="shared" si="392"/>
        <v>-4.1503320626112405E-3</v>
      </c>
      <c r="BS482" s="41">
        <f t="shared" si="393"/>
        <v>-2.1569463663350979E-2</v>
      </c>
      <c r="BT482" s="41">
        <f t="shared" si="394"/>
        <v>6.1275005080431502E-3</v>
      </c>
      <c r="BU482" s="41">
        <f t="shared" si="395"/>
        <v>-3.7402733798536675E-2</v>
      </c>
      <c r="BV482" s="41">
        <f t="shared" si="396"/>
        <v>-1.056607565883823E-2</v>
      </c>
      <c r="BW482" s="41">
        <f t="shared" si="397"/>
        <v>9.8905749454835539E-4</v>
      </c>
      <c r="BX482" s="41"/>
      <c r="BY482" s="41"/>
      <c r="BZ482" s="41">
        <f t="shared" si="398"/>
        <v>1.7595960818977706E-2</v>
      </c>
      <c r="CA482" s="41">
        <f t="shared" si="399"/>
        <v>-1.3451911935118788E-2</v>
      </c>
      <c r="CB482" s="41">
        <f t="shared" si="400"/>
        <v>-7.4217349004596341E-3</v>
      </c>
      <c r="CC482" s="41">
        <f t="shared" si="401"/>
        <v>-3.0666936579560468E-2</v>
      </c>
      <c r="CD482" s="41">
        <f t="shared" si="402"/>
        <v>-6.0704330190037145E-3</v>
      </c>
      <c r="CE482" s="41">
        <f t="shared" si="403"/>
        <v>5.9302800545529069E-3</v>
      </c>
      <c r="CF482" s="41">
        <f t="shared" si="404"/>
        <v>-7.2880644454996583E-3</v>
      </c>
      <c r="CG482" s="41">
        <f t="shared" si="380"/>
        <v>8.3022005598905584E-4</v>
      </c>
      <c r="CH482" s="41">
        <f t="shared" si="405"/>
        <v>9.7251749259120654E-3</v>
      </c>
      <c r="CI482" s="41">
        <f t="shared" si="406"/>
        <v>-1.9167802221466166E-2</v>
      </c>
      <c r="CJ482" s="41">
        <f t="shared" si="407"/>
        <v>-2.7894020875785254E-3</v>
      </c>
      <c r="CK482" s="41">
        <f t="shared" si="408"/>
        <v>7.9752433200573986E-2</v>
      </c>
      <c r="CL482" s="41">
        <f t="shared" si="409"/>
        <v>3.6960126068538686E-3</v>
      </c>
      <c r="CM482" s="41">
        <f t="shared" si="410"/>
        <v>3.4828270114458389E-2</v>
      </c>
      <c r="CN482" s="41">
        <f t="shared" si="430"/>
        <v>2.706340574197007E-3</v>
      </c>
      <c r="CO482" s="41">
        <f t="shared" si="411"/>
        <v>1.6038816332561239E-3</v>
      </c>
      <c r="CP482" s="41">
        <f t="shared" si="412"/>
        <v>4.3485111939738676E-2</v>
      </c>
      <c r="CQ482" s="41">
        <f t="shared" si="413"/>
        <v>2.2490454165510778E-3</v>
      </c>
      <c r="CR482" s="41">
        <f t="shared" si="414"/>
        <v>-3.4289073478632193E-2</v>
      </c>
      <c r="CS482" s="41">
        <f t="shared" si="415"/>
        <v>-5.3312202819201706E-3</v>
      </c>
      <c r="CT482" s="41">
        <f t="shared" si="416"/>
        <v>-1.2578782206860073E-2</v>
      </c>
      <c r="CU482" s="41">
        <f t="shared" si="417"/>
        <v>3.5498794822037771E-3</v>
      </c>
      <c r="CV482" s="41">
        <f t="shared" si="418"/>
        <v>-1.1599135843351918E-2</v>
      </c>
      <c r="CW482" s="41">
        <f t="shared" si="419"/>
        <v>9.2209653789249884E-4</v>
      </c>
      <c r="CX482" s="41">
        <f t="shared" si="420"/>
        <v>-2.1083056261950679E-2</v>
      </c>
      <c r="CY482" s="41">
        <f t="shared" si="421"/>
        <v>-1.4500696169983852E-2</v>
      </c>
      <c r="CZ482" s="41">
        <f t="shared" si="422"/>
        <v>3.4013440076429927E-3</v>
      </c>
      <c r="DA482" s="41">
        <f t="shared" si="423"/>
        <v>-2.4434047471622405E-2</v>
      </c>
      <c r="DB482" s="41">
        <f t="shared" si="424"/>
        <v>-1.812097938290862E-2</v>
      </c>
      <c r="DC482" s="41">
        <f t="shared" si="425"/>
        <v>1.6260520871780326E-2</v>
      </c>
      <c r="DD482" s="41">
        <f t="shared" si="426"/>
        <v>-1.7121788250334717E-2</v>
      </c>
      <c r="DE482" s="41">
        <f t="shared" si="427"/>
        <v>-1.6289978205649737E-2</v>
      </c>
      <c r="DF482" s="41">
        <f t="shared" si="428"/>
        <v>-1.8944233890362282E-2</v>
      </c>
      <c r="DG482" s="41">
        <f t="shared" si="429"/>
        <v>-1.5042963850539683E-2</v>
      </c>
      <c r="DH482" s="41"/>
    </row>
    <row r="483" spans="1:112">
      <c r="A483" s="43">
        <v>42549</v>
      </c>
      <c r="B483" s="34">
        <v>3.27</v>
      </c>
      <c r="C483" s="34">
        <v>8.8268760000000004</v>
      </c>
      <c r="D483" s="34"/>
      <c r="E483" s="34">
        <v>7.5</v>
      </c>
      <c r="F483" s="34">
        <v>154</v>
      </c>
      <c r="G483" s="34">
        <v>24.772729999999999</v>
      </c>
      <c r="H483" s="34">
        <v>12.284317</v>
      </c>
      <c r="I483" s="34">
        <v>15.52</v>
      </c>
      <c r="J483" s="34">
        <v>275.47283900000002</v>
      </c>
      <c r="K483" s="34">
        <v>0.81</v>
      </c>
      <c r="L483" s="34">
        <v>101.160004</v>
      </c>
      <c r="M483" s="34">
        <v>24.709999</v>
      </c>
      <c r="N483" s="34">
        <v>35.598961000000003</v>
      </c>
      <c r="O483" s="34">
        <v>9.99</v>
      </c>
      <c r="P483" s="34">
        <v>32.759998000000003</v>
      </c>
      <c r="Q483" s="34">
        <v>11.7</v>
      </c>
      <c r="R483" s="34">
        <v>34.090000000000003</v>
      </c>
      <c r="S483" s="34">
        <v>55.649174000000002</v>
      </c>
      <c r="T483" s="34"/>
      <c r="U483" s="34"/>
      <c r="V483" s="34">
        <v>3.251646</v>
      </c>
      <c r="W483" s="34">
        <v>37.159999999999997</v>
      </c>
      <c r="X483" s="34">
        <v>34.099997999999999</v>
      </c>
      <c r="Y483" s="34">
        <v>11.232654999999999</v>
      </c>
      <c r="Z483" s="34">
        <v>20.939668999999999</v>
      </c>
      <c r="AA483" s="34">
        <v>68.298873999999998</v>
      </c>
      <c r="AB483" s="34">
        <v>40.181460999999999</v>
      </c>
      <c r="AC483" s="34">
        <v>11.94</v>
      </c>
      <c r="AD483" s="34">
        <v>53.380001</v>
      </c>
      <c r="AE483" s="34">
        <v>28.197023000000002</v>
      </c>
      <c r="AF483" s="34">
        <v>3.5</v>
      </c>
      <c r="AG483" s="34">
        <v>99.400101000000006</v>
      </c>
      <c r="AH483" s="34">
        <v>36.538006000000003</v>
      </c>
      <c r="AI483" s="34">
        <v>77.395279000000002</v>
      </c>
      <c r="AJ483" s="34" t="s">
        <v>193</v>
      </c>
      <c r="AK483" s="34">
        <v>30.51</v>
      </c>
      <c r="AL483" s="34">
        <v>0.9</v>
      </c>
      <c r="AM483" s="34">
        <v>28.264157999999998</v>
      </c>
      <c r="AN483" s="34">
        <v>9.3000000000000007</v>
      </c>
      <c r="AO483" s="34">
        <v>46.939999</v>
      </c>
      <c r="AP483" s="34">
        <v>3.84</v>
      </c>
      <c r="AQ483" s="34">
        <v>14.26</v>
      </c>
      <c r="AR483" s="34">
        <v>5.89</v>
      </c>
      <c r="AS483" s="34">
        <v>53.995471999999999</v>
      </c>
      <c r="AT483" s="34">
        <v>13.070544999999999</v>
      </c>
      <c r="AU483" s="34">
        <v>30.440000999999999</v>
      </c>
      <c r="AV483" s="34">
        <v>16.859745</v>
      </c>
      <c r="AW483" s="34">
        <v>24.122665000000001</v>
      </c>
      <c r="AX483" s="34">
        <v>27.24</v>
      </c>
      <c r="AY483" s="34">
        <v>5.16</v>
      </c>
      <c r="AZ483" s="34">
        <v>59.98</v>
      </c>
      <c r="BA483" s="34">
        <v>38.459999000000003</v>
      </c>
      <c r="BB483" s="34">
        <v>30.810189999999999</v>
      </c>
      <c r="BC483" s="34">
        <v>27.888973</v>
      </c>
      <c r="BD483" s="34"/>
      <c r="BE483" s="38"/>
      <c r="BF483" s="41">
        <f t="shared" si="381"/>
        <v>7.953315352238384E-2</v>
      </c>
      <c r="BG483" s="41">
        <f t="shared" si="382"/>
        <v>3.0248149954721273E-2</v>
      </c>
      <c r="BH483" s="41"/>
      <c r="BI483" s="41">
        <f t="shared" si="383"/>
        <v>-2.761516703297338E-2</v>
      </c>
      <c r="BJ483" s="41">
        <f t="shared" si="384"/>
        <v>-6.2913825410569321E-2</v>
      </c>
      <c r="BK483" s="41">
        <f t="shared" si="385"/>
        <v>-2.0627095297211986E-2</v>
      </c>
      <c r="BL483" s="41">
        <f t="shared" si="386"/>
        <v>-1.2872177332286057E-2</v>
      </c>
      <c r="BM483" s="41">
        <f t="shared" si="387"/>
        <v>-2.4818327594622856E-2</v>
      </c>
      <c r="BN483" s="41">
        <f t="shared" si="388"/>
        <v>1.5325955831596044E-2</v>
      </c>
      <c r="BO483" s="41">
        <f t="shared" si="389"/>
        <v>-3.6367644170874715E-2</v>
      </c>
      <c r="BP483" s="41">
        <f t="shared" si="390"/>
        <v>5.1834540894786701E-2</v>
      </c>
      <c r="BQ483" s="41">
        <f t="shared" si="391"/>
        <v>-1.3665808079640972E-2</v>
      </c>
      <c r="BR483" s="41">
        <f t="shared" si="392"/>
        <v>-2.2608824983410814E-2</v>
      </c>
      <c r="BS483" s="41">
        <f t="shared" si="393"/>
        <v>-9.9602417050554237E-3</v>
      </c>
      <c r="BT483" s="41">
        <f t="shared" si="394"/>
        <v>6.1056490446405255E-4</v>
      </c>
      <c r="BU483" s="41">
        <f t="shared" si="395"/>
        <v>-3.1134193305729752E-2</v>
      </c>
      <c r="BV483" s="41">
        <f t="shared" si="396"/>
        <v>3.4012794852282494E-2</v>
      </c>
      <c r="BW483" s="41">
        <f t="shared" si="397"/>
        <v>-3.5726919881508515E-2</v>
      </c>
      <c r="BX483" s="41"/>
      <c r="BY483" s="41"/>
      <c r="BZ483" s="41">
        <f t="shared" si="398"/>
        <v>2.9027408839280176E-3</v>
      </c>
      <c r="CA483" s="41">
        <f t="shared" si="399"/>
        <v>6.4795584821687492E-3</v>
      </c>
      <c r="CB483" s="41">
        <f t="shared" si="400"/>
        <v>1.5962414242060186E-2</v>
      </c>
      <c r="CC483" s="41">
        <f t="shared" si="401"/>
        <v>-9.5609595813704023E-3</v>
      </c>
      <c r="CD483" s="41">
        <f t="shared" si="402"/>
        <v>-0.12132613897466765</v>
      </c>
      <c r="CE483" s="41">
        <f t="shared" si="403"/>
        <v>-1.9101978769712338E-2</v>
      </c>
      <c r="CF483" s="41">
        <f t="shared" si="404"/>
        <v>-9.0067976248792148E-3</v>
      </c>
      <c r="CG483" s="41">
        <f t="shared" si="380"/>
        <v>1.6583751727761256E-3</v>
      </c>
      <c r="CH483" s="41">
        <f t="shared" si="405"/>
        <v>-6.5353420307441012E-3</v>
      </c>
      <c r="CI483" s="41">
        <f t="shared" si="406"/>
        <v>-5.0176026286835249E-3</v>
      </c>
      <c r="CJ483" s="41">
        <f t="shared" si="407"/>
        <v>-2.2599831917240919E-2</v>
      </c>
      <c r="CK483" s="41">
        <f t="shared" si="408"/>
        <v>-1.0507996842781357E-2</v>
      </c>
      <c r="CL483" s="41">
        <f t="shared" si="409"/>
        <v>-2.8437857050985841E-2</v>
      </c>
      <c r="CM483" s="41">
        <f t="shared" si="410"/>
        <v>-1.6119403700424285E-2</v>
      </c>
      <c r="CN483" s="41">
        <f t="shared" si="430"/>
        <v>8.0754478024454689E-3</v>
      </c>
      <c r="CO483" s="41">
        <f t="shared" si="411"/>
        <v>-2.2363628138139871E-2</v>
      </c>
      <c r="CP483" s="41">
        <f t="shared" si="412"/>
        <v>-4.348511193973878E-2</v>
      </c>
      <c r="CQ483" s="41">
        <f t="shared" si="413"/>
        <v>-2.0098039957000789E-2</v>
      </c>
      <c r="CR483" s="41">
        <f t="shared" si="414"/>
        <v>7.8252196899748341E-2</v>
      </c>
      <c r="CS483" s="41">
        <f t="shared" si="415"/>
        <v>-3.5576047979615714E-2</v>
      </c>
      <c r="CT483" s="41">
        <f t="shared" si="416"/>
        <v>-2.824321231339505E-2</v>
      </c>
      <c r="CU483" s="41">
        <f t="shared" si="417"/>
        <v>1.0574649121427322E-2</v>
      </c>
      <c r="CV483" s="41">
        <f t="shared" si="418"/>
        <v>-1.8503471564559754E-2</v>
      </c>
      <c r="CW483" s="41">
        <f t="shared" si="419"/>
        <v>-9.22096537892421E-4</v>
      </c>
      <c r="CX483" s="41">
        <f t="shared" si="420"/>
        <v>-2.2989431283895263E-2</v>
      </c>
      <c r="CY483" s="41">
        <f t="shared" si="421"/>
        <v>8.1056175471204639E-2</v>
      </c>
      <c r="CZ483" s="41">
        <f t="shared" si="422"/>
        <v>5.6570827545071502E-4</v>
      </c>
      <c r="DA483" s="41">
        <f t="shared" si="423"/>
        <v>-7.4482325706425202E-3</v>
      </c>
      <c r="DB483" s="41">
        <f t="shared" si="424"/>
        <v>-2.3581684502940198E-2</v>
      </c>
      <c r="DC483" s="41">
        <f t="shared" si="425"/>
        <v>-7.8252196899748133E-2</v>
      </c>
      <c r="DD483" s="41">
        <f t="shared" si="426"/>
        <v>-3.2477826088360001E-2</v>
      </c>
      <c r="DE483" s="41">
        <f t="shared" si="427"/>
        <v>2.6034380755346012E-3</v>
      </c>
      <c r="DF483" s="41">
        <f t="shared" si="428"/>
        <v>4.8504683368849107E-3</v>
      </c>
      <c r="DG483" s="41">
        <f t="shared" si="429"/>
        <v>-9.6920695370114919E-3</v>
      </c>
      <c r="DH483" s="41"/>
    </row>
    <row r="484" spans="1:112">
      <c r="A484" s="43">
        <v>42550</v>
      </c>
      <c r="B484" s="34">
        <v>3.26</v>
      </c>
      <c r="C484" s="34">
        <v>8.3830659999999995</v>
      </c>
      <c r="D484" s="34"/>
      <c r="E484" s="34">
        <v>6.9550000000000001</v>
      </c>
      <c r="F484" s="34">
        <v>152</v>
      </c>
      <c r="G484" s="34">
        <v>24.538049999999998</v>
      </c>
      <c r="H484" s="34">
        <v>12.095326999999999</v>
      </c>
      <c r="I484" s="34">
        <v>15.21</v>
      </c>
      <c r="J484" s="34">
        <v>274.42541499999999</v>
      </c>
      <c r="K484" s="34">
        <v>0.82</v>
      </c>
      <c r="L484" s="34">
        <v>95.07</v>
      </c>
      <c r="M484" s="34">
        <v>25.559999000000001</v>
      </c>
      <c r="N484" s="34">
        <v>35.087837</v>
      </c>
      <c r="O484" s="34">
        <v>9.8000000000000007</v>
      </c>
      <c r="P484" s="34">
        <v>31.75</v>
      </c>
      <c r="Q484" s="34">
        <v>11.35</v>
      </c>
      <c r="R484" s="34">
        <v>33.650002000000001</v>
      </c>
      <c r="S484" s="34">
        <v>55.117001000000002</v>
      </c>
      <c r="T484" s="34"/>
      <c r="U484" s="34"/>
      <c r="V484" s="34">
        <v>3.5061230000000001</v>
      </c>
      <c r="W484" s="34">
        <v>37.130001</v>
      </c>
      <c r="X484" s="34">
        <v>34</v>
      </c>
      <c r="Y484" s="34">
        <v>11.026641</v>
      </c>
      <c r="Z484" s="34">
        <v>19.144597999999998</v>
      </c>
      <c r="AA484" s="34">
        <v>67.924666999999999</v>
      </c>
      <c r="AB484" s="34">
        <v>39.607436999999997</v>
      </c>
      <c r="AC484" s="34">
        <v>12.27</v>
      </c>
      <c r="AD484" s="34">
        <v>52.099997999999999</v>
      </c>
      <c r="AE484" s="34">
        <v>27.960629999999998</v>
      </c>
      <c r="AF484" s="34">
        <v>3.56</v>
      </c>
      <c r="AG484" s="34">
        <v>94.500091999999995</v>
      </c>
      <c r="AH484" s="34">
        <v>35.252892000000003</v>
      </c>
      <c r="AI484" s="34">
        <v>75.361396999999997</v>
      </c>
      <c r="AJ484" s="34" t="s">
        <v>193</v>
      </c>
      <c r="AK484" s="34">
        <v>30.4</v>
      </c>
      <c r="AL484" s="34">
        <v>0.92</v>
      </c>
      <c r="AM484" s="34">
        <v>27.838438</v>
      </c>
      <c r="AN484" s="34">
        <v>9.1999999999999993</v>
      </c>
      <c r="AO484" s="34">
        <v>45.939999</v>
      </c>
      <c r="AP484" s="34">
        <v>3.7</v>
      </c>
      <c r="AQ484" s="34">
        <v>14.26</v>
      </c>
      <c r="AR484" s="34">
        <v>5.66</v>
      </c>
      <c r="AS484" s="34">
        <v>54.344150999999997</v>
      </c>
      <c r="AT484" s="34">
        <v>12.842572000000001</v>
      </c>
      <c r="AU484" s="34">
        <v>31.139999</v>
      </c>
      <c r="AV484" s="34">
        <v>16.497374000000001</v>
      </c>
      <c r="AW484" s="34">
        <v>23.779163</v>
      </c>
      <c r="AX484" s="34">
        <v>26.59</v>
      </c>
      <c r="AY484" s="34">
        <v>5.23</v>
      </c>
      <c r="AZ484" s="34">
        <v>58.82</v>
      </c>
      <c r="BA484" s="34">
        <v>38.509998000000003</v>
      </c>
      <c r="BB484" s="34">
        <v>31.018903999999999</v>
      </c>
      <c r="BC484" s="34">
        <v>27.219639000000001</v>
      </c>
      <c r="BD484" s="34"/>
      <c r="BE484" s="38"/>
      <c r="BF484" s="41">
        <f t="shared" si="381"/>
        <v>-3.0627895305457668E-3</v>
      </c>
      <c r="BG484" s="41">
        <f t="shared" si="382"/>
        <v>-5.1587439430370183E-2</v>
      </c>
      <c r="BH484" s="41"/>
      <c r="BI484" s="41">
        <f t="shared" si="383"/>
        <v>-7.5442195166858517E-2</v>
      </c>
      <c r="BJ484" s="41">
        <f t="shared" si="384"/>
        <v>-1.3072081567352775E-2</v>
      </c>
      <c r="BK484" s="41">
        <f t="shared" si="385"/>
        <v>-9.5184773738695959E-3</v>
      </c>
      <c r="BL484" s="41">
        <f t="shared" si="386"/>
        <v>-1.5504228510216744E-2</v>
      </c>
      <c r="BM484" s="41">
        <f t="shared" si="387"/>
        <v>-2.0176408483871134E-2</v>
      </c>
      <c r="BN484" s="41">
        <f t="shared" si="388"/>
        <v>-3.8095238859430745E-3</v>
      </c>
      <c r="BO484" s="41">
        <f t="shared" si="389"/>
        <v>1.2270092591814183E-2</v>
      </c>
      <c r="BP484" s="41">
        <f t="shared" si="390"/>
        <v>-6.2089998972145302E-2</v>
      </c>
      <c r="BQ484" s="41">
        <f t="shared" si="391"/>
        <v>3.3820610854630277E-2</v>
      </c>
      <c r="BR484" s="41">
        <f t="shared" si="392"/>
        <v>-1.4461905836918651E-2</v>
      </c>
      <c r="BS484" s="41">
        <f t="shared" si="393"/>
        <v>-1.9202206983935818E-2</v>
      </c>
      <c r="BT484" s="41">
        <f t="shared" si="394"/>
        <v>-3.1315472596105204E-2</v>
      </c>
      <c r="BU484" s="41">
        <f t="shared" si="395"/>
        <v>-3.0371097876298759E-2</v>
      </c>
      <c r="BV484" s="41">
        <f t="shared" si="396"/>
        <v>-1.2990970623712761E-2</v>
      </c>
      <c r="BW484" s="41">
        <f t="shared" si="397"/>
        <v>-9.6090181820346881E-3</v>
      </c>
      <c r="BX484" s="41"/>
      <c r="BY484" s="41"/>
      <c r="BZ484" s="41">
        <f t="shared" si="398"/>
        <v>7.5349538927254614E-2</v>
      </c>
      <c r="CA484" s="41">
        <f t="shared" si="399"/>
        <v>-8.076188242496069E-4</v>
      </c>
      <c r="CB484" s="41">
        <f t="shared" si="400"/>
        <v>-2.9368010222815513E-3</v>
      </c>
      <c r="CC484" s="41">
        <f t="shared" si="401"/>
        <v>-1.851090731601214E-2</v>
      </c>
      <c r="CD484" s="41">
        <f t="shared" si="402"/>
        <v>-8.9624811190357687E-2</v>
      </c>
      <c r="CE484" s="41">
        <f t="shared" si="403"/>
        <v>-5.4940275156320261E-3</v>
      </c>
      <c r="CF484" s="41">
        <f t="shared" si="404"/>
        <v>-1.4388816441591087E-2</v>
      </c>
      <c r="CG484" s="41">
        <f t="shared" si="380"/>
        <v>3.099758780127642E-2</v>
      </c>
      <c r="CH484" s="41">
        <f t="shared" si="405"/>
        <v>-2.4271252338381472E-2</v>
      </c>
      <c r="CI484" s="41">
        <f t="shared" si="406"/>
        <v>-8.4189556949491162E-3</v>
      </c>
      <c r="CJ484" s="41">
        <f t="shared" si="407"/>
        <v>1.6997576368571077E-2</v>
      </c>
      <c r="CK484" s="41">
        <f t="shared" si="408"/>
        <v>-5.0552321714395006E-2</v>
      </c>
      <c r="CL484" s="41">
        <f t="shared" si="409"/>
        <v>-3.5805410680802188E-2</v>
      </c>
      <c r="CM484" s="41">
        <f t="shared" si="410"/>
        <v>-2.6630616121317976E-2</v>
      </c>
      <c r="CN484" s="41">
        <f t="shared" si="430"/>
        <v>-8.9766183518602497E-3</v>
      </c>
      <c r="CO484" s="41">
        <f t="shared" si="411"/>
        <v>-3.6118903164023245E-3</v>
      </c>
      <c r="CP484" s="41">
        <f t="shared" si="412"/>
        <v>2.1978906718775167E-2</v>
      </c>
      <c r="CQ484" s="41">
        <f t="shared" si="413"/>
        <v>-1.5176772620872062E-2</v>
      </c>
      <c r="CR484" s="41">
        <f t="shared" si="414"/>
        <v>-1.081091610421573E-2</v>
      </c>
      <c r="CS484" s="41">
        <f t="shared" si="415"/>
        <v>-2.1533993625656098E-2</v>
      </c>
      <c r="CT484" s="41">
        <f t="shared" si="416"/>
        <v>-3.7139546949456655E-2</v>
      </c>
      <c r="CU484" s="41">
        <f t="shared" si="417"/>
        <v>0</v>
      </c>
      <c r="CV484" s="41">
        <f t="shared" si="418"/>
        <v>-3.9832105448403696E-2</v>
      </c>
      <c r="CW484" s="41">
        <f t="shared" si="419"/>
        <v>6.4367992840940599E-3</v>
      </c>
      <c r="CX484" s="41">
        <f t="shared" si="420"/>
        <v>-1.759563558443971E-2</v>
      </c>
      <c r="CY484" s="41">
        <f t="shared" si="421"/>
        <v>2.2735568447818159E-2</v>
      </c>
      <c r="CZ484" s="41">
        <f t="shared" si="422"/>
        <v>-2.1727611178734854E-2</v>
      </c>
      <c r="DA484" s="41">
        <f t="shared" si="423"/>
        <v>-1.4342161977959988E-2</v>
      </c>
      <c r="DB484" s="41">
        <f t="shared" si="424"/>
        <v>-2.4151276026383079E-2</v>
      </c>
      <c r="DC484" s="41">
        <f t="shared" si="425"/>
        <v>1.347469858336019E-2</v>
      </c>
      <c r="DD484" s="41">
        <f t="shared" si="426"/>
        <v>-1.9529240195013998E-2</v>
      </c>
      <c r="DE484" s="41">
        <f t="shared" si="427"/>
        <v>1.299181732660498E-3</v>
      </c>
      <c r="DF484" s="41">
        <f t="shared" si="428"/>
        <v>6.7513456618453239E-3</v>
      </c>
      <c r="DG484" s="41">
        <f t="shared" si="429"/>
        <v>-2.4292642899023855E-2</v>
      </c>
      <c r="DH484" s="41"/>
    </row>
    <row r="485" spans="1:112">
      <c r="A485" s="43">
        <v>42551</v>
      </c>
      <c r="B485" s="34">
        <v>3.16</v>
      </c>
      <c r="C485" s="34">
        <v>8.4899090000000008</v>
      </c>
      <c r="D485" s="34"/>
      <c r="E485" s="34">
        <v>7.38</v>
      </c>
      <c r="F485" s="34">
        <v>150</v>
      </c>
      <c r="G485" s="34">
        <v>25.364124</v>
      </c>
      <c r="H485" s="34">
        <v>12.443465</v>
      </c>
      <c r="I485" s="34">
        <v>15.29</v>
      </c>
      <c r="J485" s="34">
        <v>276.520264</v>
      </c>
      <c r="K485" s="34">
        <v>0.81</v>
      </c>
      <c r="L485" s="34">
        <v>95.309997999999993</v>
      </c>
      <c r="M485" s="34">
        <v>26.469999000000001</v>
      </c>
      <c r="N485" s="34">
        <v>35.286602000000002</v>
      </c>
      <c r="O485" s="34">
        <v>9.99</v>
      </c>
      <c r="P485" s="34">
        <v>31.969999000000001</v>
      </c>
      <c r="Q485" s="34">
        <v>11.7</v>
      </c>
      <c r="R485" s="34">
        <v>35.900002000000001</v>
      </c>
      <c r="S485" s="34">
        <v>54.983967</v>
      </c>
      <c r="T485" s="34"/>
      <c r="U485" s="34"/>
      <c r="V485" s="34">
        <v>3.2422209999999998</v>
      </c>
      <c r="W485" s="34">
        <v>37.560001</v>
      </c>
      <c r="X485" s="34">
        <v>34.630001</v>
      </c>
      <c r="Y485" s="34">
        <v>11.036451</v>
      </c>
      <c r="Z485" s="34">
        <v>18.788971</v>
      </c>
      <c r="AA485" s="34">
        <v>68.493438999999995</v>
      </c>
      <c r="AB485" s="34">
        <v>39.703105999999998</v>
      </c>
      <c r="AC485" s="34">
        <v>12.36</v>
      </c>
      <c r="AD485" s="34">
        <v>53.740001999999997</v>
      </c>
      <c r="AE485" s="34">
        <v>28.178108000000002</v>
      </c>
      <c r="AF485" s="34">
        <v>3.46</v>
      </c>
      <c r="AG485" s="34">
        <v>95.550094999999999</v>
      </c>
      <c r="AH485" s="34">
        <v>34.827590999999998</v>
      </c>
      <c r="AI485" s="34">
        <v>74.811171999999999</v>
      </c>
      <c r="AJ485" s="34" t="s">
        <v>193</v>
      </c>
      <c r="AK485" s="34">
        <v>31.040001</v>
      </c>
      <c r="AL485" s="34">
        <v>0.94</v>
      </c>
      <c r="AM485" s="34">
        <v>28.032785000000001</v>
      </c>
      <c r="AN485" s="34">
        <v>8.6</v>
      </c>
      <c r="AO485" s="34">
        <v>45.810001</v>
      </c>
      <c r="AP485" s="34">
        <v>3.54</v>
      </c>
      <c r="AQ485" s="34">
        <v>14.25</v>
      </c>
      <c r="AR485" s="34">
        <v>5.94</v>
      </c>
      <c r="AS485" s="34">
        <v>55.141131999999999</v>
      </c>
      <c r="AT485" s="34">
        <v>12.985054</v>
      </c>
      <c r="AU485" s="34">
        <v>32.770000000000003</v>
      </c>
      <c r="AV485" s="34">
        <v>16.211293999999999</v>
      </c>
      <c r="AW485" s="34">
        <v>24.045380000000002</v>
      </c>
      <c r="AX485" s="34">
        <v>27.26</v>
      </c>
      <c r="AY485" s="34">
        <v>5.21</v>
      </c>
      <c r="AZ485" s="34">
        <v>58.52</v>
      </c>
      <c r="BA485" s="34">
        <v>39.290000999999997</v>
      </c>
      <c r="BB485" s="34">
        <v>30.551780999999998</v>
      </c>
      <c r="BC485" s="34">
        <v>27.500954</v>
      </c>
      <c r="BD485" s="34"/>
      <c r="BE485" s="38"/>
      <c r="BF485" s="41">
        <f t="shared" si="381"/>
        <v>-3.1155167779795462E-2</v>
      </c>
      <c r="BG485" s="41">
        <f t="shared" si="382"/>
        <v>1.266456307227665E-2</v>
      </c>
      <c r="BH485" s="41"/>
      <c r="BI485" s="41">
        <f t="shared" si="383"/>
        <v>5.9312813236974911E-2</v>
      </c>
      <c r="BJ485" s="41">
        <f t="shared" si="384"/>
        <v>-1.324522675002068E-2</v>
      </c>
      <c r="BK485" s="41">
        <f t="shared" si="385"/>
        <v>3.311076062183748E-2</v>
      </c>
      <c r="BL485" s="41">
        <f t="shared" si="386"/>
        <v>2.837640584250286E-2</v>
      </c>
      <c r="BM485" s="41">
        <f t="shared" si="387"/>
        <v>5.2459136697693256E-3</v>
      </c>
      <c r="BN485" s="41">
        <f t="shared" si="388"/>
        <v>7.6045939744649712E-3</v>
      </c>
      <c r="BO485" s="41">
        <f t="shared" si="389"/>
        <v>-1.2270092591814247E-2</v>
      </c>
      <c r="BP485" s="41">
        <f t="shared" si="390"/>
        <v>2.5212535944382952E-3</v>
      </c>
      <c r="BQ485" s="41">
        <f t="shared" si="391"/>
        <v>3.4983388074689363E-2</v>
      </c>
      <c r="BR485" s="41">
        <f t="shared" si="392"/>
        <v>5.6487989490404547E-3</v>
      </c>
      <c r="BS485" s="41">
        <f t="shared" si="393"/>
        <v>1.9202206983935818E-2</v>
      </c>
      <c r="BT485" s="41">
        <f t="shared" si="394"/>
        <v>6.9052064537245212E-3</v>
      </c>
      <c r="BU485" s="41">
        <f t="shared" si="395"/>
        <v>3.0371097876298769E-2</v>
      </c>
      <c r="BV485" s="41">
        <f t="shared" si="396"/>
        <v>6.4724235678438935E-2</v>
      </c>
      <c r="BW485" s="41">
        <f t="shared" si="397"/>
        <v>-2.4165830175408411E-3</v>
      </c>
      <c r="BX485" s="41"/>
      <c r="BY485" s="41"/>
      <c r="BZ485" s="41">
        <f t="shared" si="398"/>
        <v>-7.8252279811182518E-2</v>
      </c>
      <c r="CA485" s="41">
        <f t="shared" si="399"/>
        <v>1.1514385842741823E-2</v>
      </c>
      <c r="CB485" s="41">
        <f t="shared" si="400"/>
        <v>1.8359862674865193E-2</v>
      </c>
      <c r="CC485" s="41">
        <f t="shared" si="401"/>
        <v>8.8926798170228219E-4</v>
      </c>
      <c r="CD485" s="41">
        <f t="shared" si="402"/>
        <v>-1.875053830537041E-2</v>
      </c>
      <c r="CE485" s="41">
        <f t="shared" si="403"/>
        <v>8.3387068245476259E-3</v>
      </c>
      <c r="CF485" s="41">
        <f t="shared" si="404"/>
        <v>2.412517750670118E-3</v>
      </c>
      <c r="CG485" s="41">
        <f t="shared" si="380"/>
        <v>-1.8646669167267298E-2</v>
      </c>
      <c r="CH485" s="41">
        <f t="shared" si="405"/>
        <v>3.0992730031966034E-2</v>
      </c>
      <c r="CI485" s="41">
        <f t="shared" si="406"/>
        <v>7.7479151004793256E-3</v>
      </c>
      <c r="CJ485" s="41">
        <f t="shared" si="407"/>
        <v>-2.8491955794306273E-2</v>
      </c>
      <c r="CK485" s="41">
        <f t="shared" si="408"/>
        <v>1.1049856885442513E-2</v>
      </c>
      <c r="CL485" s="41">
        <f t="shared" si="409"/>
        <v>-1.2137650973579014E-2</v>
      </c>
      <c r="CM485" s="41">
        <f t="shared" si="410"/>
        <v>-7.3279356656988327E-3</v>
      </c>
      <c r="CN485" s="41">
        <f t="shared" si="430"/>
        <v>-8.1487575338372725E-3</v>
      </c>
      <c r="CO485" s="41">
        <f t="shared" si="411"/>
        <v>2.0834119119336469E-2</v>
      </c>
      <c r="CP485" s="41">
        <f t="shared" si="412"/>
        <v>2.1506205220963463E-2</v>
      </c>
      <c r="CQ485" s="41">
        <f t="shared" si="413"/>
        <v>6.95699050156884E-3</v>
      </c>
      <c r="CR485" s="41">
        <f t="shared" si="414"/>
        <v>-6.7441280795532535E-2</v>
      </c>
      <c r="CS485" s="41">
        <f t="shared" si="415"/>
        <v>-2.8337457654836243E-3</v>
      </c>
      <c r="CT485" s="41">
        <f t="shared" si="416"/>
        <v>-4.4206092504495677E-2</v>
      </c>
      <c r="CU485" s="41">
        <f t="shared" si="417"/>
        <v>-7.0150827149035937E-4</v>
      </c>
      <c r="CV485" s="41">
        <f t="shared" si="418"/>
        <v>4.8285241159462117E-2</v>
      </c>
      <c r="CW485" s="41">
        <f t="shared" si="419"/>
        <v>1.4558944465285646E-2</v>
      </c>
      <c r="CX485" s="41">
        <f t="shared" si="420"/>
        <v>1.1033414022034635E-2</v>
      </c>
      <c r="CY485" s="41">
        <f t="shared" si="421"/>
        <v>5.1020328417909572E-2</v>
      </c>
      <c r="CZ485" s="41">
        <f t="shared" si="422"/>
        <v>-1.7493056896760176E-2</v>
      </c>
      <c r="DA485" s="41">
        <f t="shared" si="423"/>
        <v>1.1133185308037795E-2</v>
      </c>
      <c r="DB485" s="41">
        <f t="shared" si="424"/>
        <v>2.4885221013458258E-2</v>
      </c>
      <c r="DC485" s="41">
        <f t="shared" si="425"/>
        <v>-3.8314223115560602E-3</v>
      </c>
      <c r="DD485" s="41">
        <f t="shared" si="426"/>
        <v>-5.1133569739253964E-3</v>
      </c>
      <c r="DE485" s="41">
        <f t="shared" si="427"/>
        <v>2.0052163129883158E-2</v>
      </c>
      <c r="DF485" s="41">
        <f t="shared" si="428"/>
        <v>-1.5173843289668951E-2</v>
      </c>
      <c r="DG485" s="41">
        <f t="shared" si="429"/>
        <v>1.0281960151653067E-2</v>
      </c>
      <c r="DH485" s="41"/>
    </row>
    <row r="486" spans="1:112">
      <c r="A486" s="43">
        <v>42552</v>
      </c>
      <c r="B486" s="34">
        <v>3.33</v>
      </c>
      <c r="C486" s="34">
        <v>8.5392220000000005</v>
      </c>
      <c r="D486" s="34"/>
      <c r="E486" s="34">
        <v>8</v>
      </c>
      <c r="F486" s="34">
        <v>148</v>
      </c>
      <c r="G486" s="34">
        <v>25.204540000000001</v>
      </c>
      <c r="H486" s="34">
        <v>12.771711</v>
      </c>
      <c r="I486" s="34">
        <v>15.61</v>
      </c>
      <c r="J486" s="34">
        <v>274.42541499999999</v>
      </c>
      <c r="K486" s="34">
        <v>0.78</v>
      </c>
      <c r="L486" s="34">
        <v>98.849997999999999</v>
      </c>
      <c r="M486" s="34">
        <v>27.01</v>
      </c>
      <c r="N486" s="34">
        <v>35.892372000000002</v>
      </c>
      <c r="O486" s="34">
        <v>10.15</v>
      </c>
      <c r="P486" s="34">
        <v>31.85</v>
      </c>
      <c r="Q486" s="34">
        <v>11.87</v>
      </c>
      <c r="R486" s="34">
        <v>35.549999</v>
      </c>
      <c r="S486" s="34">
        <v>56.694488999999997</v>
      </c>
      <c r="T486" s="34"/>
      <c r="U486" s="34"/>
      <c r="V486" s="34">
        <v>3.365103</v>
      </c>
      <c r="W486" s="34">
        <v>38.560001</v>
      </c>
      <c r="X486" s="34">
        <v>34.619999</v>
      </c>
      <c r="Y486" s="34">
        <v>11.085501000000001</v>
      </c>
      <c r="Z486" s="34">
        <v>18.958317000000001</v>
      </c>
      <c r="AA486" s="34">
        <v>69.354125999999994</v>
      </c>
      <c r="AB486" s="34">
        <v>40.506740999999998</v>
      </c>
      <c r="AC486" s="34">
        <v>12.15</v>
      </c>
      <c r="AD486" s="34">
        <v>54.939999</v>
      </c>
      <c r="AE486" s="34">
        <v>28.783279</v>
      </c>
      <c r="AF486" s="34">
        <v>3.51</v>
      </c>
      <c r="AG486" s="34">
        <v>94.150092999999998</v>
      </c>
      <c r="AH486" s="34">
        <v>35.262118999999998</v>
      </c>
      <c r="AI486" s="34">
        <v>77.247910000000005</v>
      </c>
      <c r="AJ486" s="34" t="s">
        <v>193</v>
      </c>
      <c r="AK486" s="34">
        <v>30.969999000000001</v>
      </c>
      <c r="AL486" s="34">
        <v>0.88</v>
      </c>
      <c r="AM486" s="34">
        <v>28.217884000000002</v>
      </c>
      <c r="AN486" s="34">
        <v>8.6999999999999993</v>
      </c>
      <c r="AO486" s="34">
        <v>46.400002000000001</v>
      </c>
      <c r="AP486" s="34">
        <v>4</v>
      </c>
      <c r="AQ486" s="34">
        <v>14.29</v>
      </c>
      <c r="AR486" s="34">
        <v>5.76</v>
      </c>
      <c r="AS486" s="34">
        <v>55.738869000000001</v>
      </c>
      <c r="AT486" s="34">
        <v>13.137038</v>
      </c>
      <c r="AU486" s="34">
        <v>32.590000000000003</v>
      </c>
      <c r="AV486" s="34">
        <v>16.192221</v>
      </c>
      <c r="AW486" s="34">
        <v>24.345950999999999</v>
      </c>
      <c r="AX486" s="34">
        <v>27.74</v>
      </c>
      <c r="AY486" s="34">
        <v>5.27</v>
      </c>
      <c r="AZ486" s="34">
        <v>60.09</v>
      </c>
      <c r="BA486" s="34">
        <v>38.790000999999997</v>
      </c>
      <c r="BB486" s="34">
        <v>30.382823999999999</v>
      </c>
      <c r="BC486" s="34">
        <v>28.209091000000001</v>
      </c>
      <c r="BD486" s="34"/>
      <c r="BE486" s="38"/>
      <c r="BF486" s="41">
        <f t="shared" si="381"/>
        <v>5.2400276393531772E-2</v>
      </c>
      <c r="BG486" s="41">
        <f t="shared" si="382"/>
        <v>5.791621174512665E-3</v>
      </c>
      <c r="BH486" s="41"/>
      <c r="BI486" s="41">
        <f t="shared" si="383"/>
        <v>8.0667903067454916E-2</v>
      </c>
      <c r="BJ486" s="41">
        <f t="shared" si="384"/>
        <v>-1.3423020332140661E-2</v>
      </c>
      <c r="BK486" s="41">
        <f t="shared" si="385"/>
        <v>-6.3115976237319389E-3</v>
      </c>
      <c r="BL486" s="41">
        <f t="shared" si="386"/>
        <v>2.6037061469298784E-2</v>
      </c>
      <c r="BM486" s="41">
        <f t="shared" si="387"/>
        <v>2.0712714586369755E-2</v>
      </c>
      <c r="BN486" s="41">
        <f t="shared" si="388"/>
        <v>-7.6045939744651221E-3</v>
      </c>
      <c r="BO486" s="41">
        <f t="shared" si="389"/>
        <v>-3.7740327982847086E-2</v>
      </c>
      <c r="BP486" s="41">
        <f t="shared" si="390"/>
        <v>3.6468813418572818E-2</v>
      </c>
      <c r="BQ486" s="41">
        <f t="shared" si="391"/>
        <v>2.0195189344132423E-2</v>
      </c>
      <c r="BR486" s="41">
        <f t="shared" si="392"/>
        <v>1.7021448657767863E-2</v>
      </c>
      <c r="BS486" s="41">
        <f t="shared" si="393"/>
        <v>1.5889112827334271E-2</v>
      </c>
      <c r="BT486" s="41">
        <f t="shared" si="394"/>
        <v>-3.7605497742528391E-3</v>
      </c>
      <c r="BU486" s="41">
        <f t="shared" si="395"/>
        <v>1.4425366817866183E-2</v>
      </c>
      <c r="BV486" s="41">
        <f t="shared" si="396"/>
        <v>-9.7972230846837989E-3</v>
      </c>
      <c r="BW486" s="41">
        <f t="shared" si="397"/>
        <v>3.0635376598168267E-2</v>
      </c>
      <c r="BX486" s="41"/>
      <c r="BY486" s="41"/>
      <c r="BZ486" s="41">
        <f t="shared" si="398"/>
        <v>3.7199983052898809E-2</v>
      </c>
      <c r="CA486" s="41">
        <f t="shared" si="399"/>
        <v>2.6275814711824465E-2</v>
      </c>
      <c r="CB486" s="41">
        <f t="shared" si="400"/>
        <v>-2.8886642800148509E-4</v>
      </c>
      <c r="CC486" s="41">
        <f t="shared" si="401"/>
        <v>4.4345164821262134E-3</v>
      </c>
      <c r="CD486" s="41">
        <f t="shared" si="402"/>
        <v>8.9726783102554303E-3</v>
      </c>
      <c r="CE486" s="41">
        <f t="shared" si="403"/>
        <v>1.2487680645704265E-2</v>
      </c>
      <c r="CF486" s="41">
        <f t="shared" si="404"/>
        <v>2.003898329797173E-2</v>
      </c>
      <c r="CG486" s="41">
        <f t="shared" si="380"/>
        <v>-4.9220772054283319E-3</v>
      </c>
      <c r="CH486" s="41">
        <f t="shared" si="405"/>
        <v>2.2084022061882314E-2</v>
      </c>
      <c r="CI486" s="41">
        <f t="shared" si="406"/>
        <v>2.1249263855238777E-2</v>
      </c>
      <c r="CJ486" s="41">
        <f t="shared" si="407"/>
        <v>1.4347448408141575E-2</v>
      </c>
      <c r="CK486" s="41">
        <f t="shared" si="408"/>
        <v>-1.4760422041516846E-2</v>
      </c>
      <c r="CL486" s="41">
        <f t="shared" si="409"/>
        <v>1.2399354117968026E-2</v>
      </c>
      <c r="CM486" s="41">
        <f t="shared" si="410"/>
        <v>3.2052628279317145E-2</v>
      </c>
      <c r="CN486" s="41">
        <f t="shared" si="430"/>
        <v>1.8168425986529704E-3</v>
      </c>
      <c r="CO486" s="41">
        <f t="shared" si="411"/>
        <v>-2.2577658357136082E-3</v>
      </c>
      <c r="CP486" s="41">
        <f t="shared" si="412"/>
        <v>-6.5957967791797398E-2</v>
      </c>
      <c r="CQ486" s="41">
        <f t="shared" si="413"/>
        <v>6.5812432593566512E-3</v>
      </c>
      <c r="CR486" s="41">
        <f t="shared" si="414"/>
        <v>1.1560822401076006E-2</v>
      </c>
      <c r="CS486" s="41">
        <f t="shared" si="415"/>
        <v>1.2797072607711478E-2</v>
      </c>
      <c r="CT486" s="41">
        <f t="shared" si="416"/>
        <v>0.12216763397420756</v>
      </c>
      <c r="CU486" s="41">
        <f t="shared" si="417"/>
        <v>2.8030852271163373E-3</v>
      </c>
      <c r="CV486" s="41">
        <f t="shared" si="418"/>
        <v>-3.0771658666753774E-2</v>
      </c>
      <c r="CW486" s="41">
        <f t="shared" si="419"/>
        <v>1.0781796266813724E-2</v>
      </c>
      <c r="CX486" s="41">
        <f t="shared" si="420"/>
        <v>1.1636565325971246E-2</v>
      </c>
      <c r="CY486" s="41">
        <f t="shared" si="421"/>
        <v>-5.5079698612530816E-3</v>
      </c>
      <c r="CZ486" s="41">
        <f t="shared" si="422"/>
        <v>-1.1772181013498474E-3</v>
      </c>
      <c r="DA486" s="41">
        <f t="shared" si="423"/>
        <v>1.2422674028288281E-2</v>
      </c>
      <c r="DB486" s="41">
        <f t="shared" si="424"/>
        <v>1.7454988618298879E-2</v>
      </c>
      <c r="DC486" s="41">
        <f t="shared" si="425"/>
        <v>1.1450506787995285E-2</v>
      </c>
      <c r="DD486" s="41">
        <f t="shared" si="426"/>
        <v>2.6474862193912988E-2</v>
      </c>
      <c r="DE486" s="41">
        <f t="shared" si="427"/>
        <v>-1.280755179042131E-2</v>
      </c>
      <c r="DF486" s="41">
        <f t="shared" si="428"/>
        <v>-5.5455330511600207E-3</v>
      </c>
      <c r="DG486" s="41">
        <f t="shared" si="429"/>
        <v>2.5423606898750804E-2</v>
      </c>
      <c r="DH486" s="41"/>
    </row>
    <row r="487" spans="1:112">
      <c r="A487" s="43">
        <v>42556</v>
      </c>
      <c r="B487" s="34">
        <v>3.17</v>
      </c>
      <c r="C487" s="34">
        <v>8.5803150000000006</v>
      </c>
      <c r="D487" s="34"/>
      <c r="E487" s="34">
        <v>9.06</v>
      </c>
      <c r="F487" s="34">
        <v>150</v>
      </c>
      <c r="G487" s="34">
        <v>25.617578999999999</v>
      </c>
      <c r="H487" s="34">
        <v>12.622508</v>
      </c>
      <c r="I487" s="34">
        <v>15.29</v>
      </c>
      <c r="J487" s="34">
        <v>273.37799100000001</v>
      </c>
      <c r="K487" s="34">
        <v>0.77</v>
      </c>
      <c r="L487" s="34">
        <v>98.720000999999996</v>
      </c>
      <c r="M487" s="34">
        <v>26.940000999999999</v>
      </c>
      <c r="N487" s="34">
        <v>35.977573</v>
      </c>
      <c r="O487" s="34">
        <v>10.17</v>
      </c>
      <c r="P487" s="34">
        <v>30.76</v>
      </c>
      <c r="Q487" s="34">
        <v>11.39</v>
      </c>
      <c r="R487" s="34">
        <v>35.889999000000003</v>
      </c>
      <c r="S487" s="34">
        <v>54.841422999999999</v>
      </c>
      <c r="T487" s="34"/>
      <c r="U487" s="34"/>
      <c r="V487" s="34">
        <v>3.261126</v>
      </c>
      <c r="W487" s="34">
        <v>38.349997999999999</v>
      </c>
      <c r="X487" s="34">
        <v>33.779998999999997</v>
      </c>
      <c r="Y487" s="34">
        <v>11.144361999999999</v>
      </c>
      <c r="Z487" s="34">
        <v>18.204726999999998</v>
      </c>
      <c r="AA487" s="34">
        <v>69.675926000000004</v>
      </c>
      <c r="AB487" s="34">
        <v>40.229281999999998</v>
      </c>
      <c r="AC487" s="34">
        <v>12.55</v>
      </c>
      <c r="AD487" s="34">
        <v>54.950001</v>
      </c>
      <c r="AE487" s="34">
        <v>28.253757</v>
      </c>
      <c r="AF487" s="34">
        <v>3.54</v>
      </c>
      <c r="AG487" s="34">
        <v>94.150092999999998</v>
      </c>
      <c r="AH487" s="34">
        <v>35.308357000000001</v>
      </c>
      <c r="AI487" s="34">
        <v>76.874527</v>
      </c>
      <c r="AJ487" s="34" t="s">
        <v>193</v>
      </c>
      <c r="AK487" s="34">
        <v>31.379999000000002</v>
      </c>
      <c r="AL487" s="34">
        <v>0.87</v>
      </c>
      <c r="AM487" s="34">
        <v>28.032785000000001</v>
      </c>
      <c r="AN487" s="34">
        <v>8.4</v>
      </c>
      <c r="AO487" s="34">
        <v>46.299999</v>
      </c>
      <c r="AP487" s="34">
        <v>4.09</v>
      </c>
      <c r="AQ487" s="34">
        <v>14.34</v>
      </c>
      <c r="AR487" s="34">
        <v>5.82</v>
      </c>
      <c r="AS487" s="34">
        <v>55.091320000000003</v>
      </c>
      <c r="AT487" s="34">
        <v>12.842572000000001</v>
      </c>
      <c r="AU487" s="34">
        <v>31.91</v>
      </c>
      <c r="AV487" s="34">
        <v>16.468767</v>
      </c>
      <c r="AW487" s="34">
        <v>23.856451</v>
      </c>
      <c r="AX487" s="34">
        <v>27.879999000000002</v>
      </c>
      <c r="AY487" s="34">
        <v>5.24</v>
      </c>
      <c r="AZ487" s="34">
        <v>59.5</v>
      </c>
      <c r="BA487" s="34">
        <v>40.490001999999997</v>
      </c>
      <c r="BB487" s="34">
        <v>30.00515</v>
      </c>
      <c r="BC487" s="34">
        <v>28.635912000000001</v>
      </c>
      <c r="BD487" s="34"/>
      <c r="BE487" s="38"/>
      <c r="BF487" s="41">
        <f t="shared" si="381"/>
        <v>-4.9240716103163239E-2</v>
      </c>
      <c r="BG487" s="41">
        <f t="shared" si="382"/>
        <v>4.8007231646866669E-3</v>
      </c>
      <c r="BH487" s="41"/>
      <c r="BI487" s="41">
        <f t="shared" si="383"/>
        <v>0.12442757837505208</v>
      </c>
      <c r="BJ487" s="41">
        <f t="shared" si="384"/>
        <v>1.3423020332140771E-2</v>
      </c>
      <c r="BK487" s="41">
        <f t="shared" si="385"/>
        <v>1.6254658495493065E-2</v>
      </c>
      <c r="BL487" s="41">
        <f t="shared" si="386"/>
        <v>-1.1751077433999996E-2</v>
      </c>
      <c r="BM487" s="41">
        <f t="shared" si="387"/>
        <v>-2.0712714586369727E-2</v>
      </c>
      <c r="BN487" s="41">
        <f t="shared" si="388"/>
        <v>-3.8240918729604205E-3</v>
      </c>
      <c r="BO487" s="41">
        <f t="shared" si="389"/>
        <v>-1.2903404835907954E-2</v>
      </c>
      <c r="BP487" s="41">
        <f t="shared" si="390"/>
        <v>-1.3159590972126574E-3</v>
      </c>
      <c r="BQ487" s="41">
        <f t="shared" si="391"/>
        <v>-2.5949597027821992E-3</v>
      </c>
      <c r="BR487" s="41">
        <f t="shared" si="392"/>
        <v>2.3709782973503151E-3</v>
      </c>
      <c r="BS487" s="41">
        <f t="shared" si="393"/>
        <v>1.9685045726721534E-3</v>
      </c>
      <c r="BT487" s="41">
        <f t="shared" si="394"/>
        <v>-3.4822237380729086E-2</v>
      </c>
      <c r="BU487" s="41">
        <f t="shared" si="395"/>
        <v>-4.1278431162485793E-2</v>
      </c>
      <c r="BV487" s="41">
        <f t="shared" si="396"/>
        <v>9.5185491767469342E-3</v>
      </c>
      <c r="BW487" s="41">
        <f t="shared" si="397"/>
        <v>-3.3231207672248152E-2</v>
      </c>
      <c r="BX487" s="41"/>
      <c r="BY487" s="41"/>
      <c r="BZ487" s="41">
        <f t="shared" si="398"/>
        <v>-3.1386037325522149E-2</v>
      </c>
      <c r="CA487" s="41">
        <f t="shared" si="399"/>
        <v>-5.4610200139292913E-3</v>
      </c>
      <c r="CB487" s="41">
        <f t="shared" si="400"/>
        <v>-2.4562639086687356E-2</v>
      </c>
      <c r="CC487" s="41">
        <f t="shared" si="401"/>
        <v>5.2956815396732046E-3</v>
      </c>
      <c r="CD487" s="41">
        <f t="shared" si="402"/>
        <v>-4.0561441429467493E-2</v>
      </c>
      <c r="CE487" s="41">
        <f t="shared" si="403"/>
        <v>4.6292232512886392E-3</v>
      </c>
      <c r="CF487" s="41">
        <f t="shared" si="404"/>
        <v>-6.8732662817465985E-3</v>
      </c>
      <c r="CG487" s="41">
        <f t="shared" si="380"/>
        <v>3.2840752011897975E-3</v>
      </c>
      <c r="CH487" s="41">
        <f t="shared" si="405"/>
        <v>1.8203658253932749E-4</v>
      </c>
      <c r="CI487" s="41">
        <f t="shared" si="406"/>
        <v>-1.8568188355969309E-2</v>
      </c>
      <c r="CJ487" s="41">
        <f t="shared" si="407"/>
        <v>8.5106896679086105E-3</v>
      </c>
      <c r="CK487" s="41">
        <f t="shared" si="408"/>
        <v>0</v>
      </c>
      <c r="CL487" s="41">
        <f t="shared" si="409"/>
        <v>1.3104065393162116E-3</v>
      </c>
      <c r="CM487" s="41">
        <f t="shared" si="410"/>
        <v>-4.8452871334554067E-3</v>
      </c>
      <c r="CN487" s="41">
        <f t="shared" si="430"/>
        <v>7.233085484599046E-3</v>
      </c>
      <c r="CO487" s="41">
        <f t="shared" si="411"/>
        <v>1.3151753741655801E-2</v>
      </c>
      <c r="CP487" s="41">
        <f t="shared" si="412"/>
        <v>-1.1428695823622744E-2</v>
      </c>
      <c r="CQ487" s="41">
        <f t="shared" si="413"/>
        <v>-6.5812432593566226E-3</v>
      </c>
      <c r="CR487" s="41">
        <f t="shared" si="414"/>
        <v>-3.5091319811269943E-2</v>
      </c>
      <c r="CS487" s="41">
        <f t="shared" si="415"/>
        <v>-2.1575628417408801E-3</v>
      </c>
      <c r="CT487" s="41">
        <f t="shared" si="416"/>
        <v>2.2250608934819723E-2</v>
      </c>
      <c r="CU487" s="41">
        <f t="shared" si="417"/>
        <v>3.4928432296983903E-3</v>
      </c>
      <c r="CV487" s="41">
        <f t="shared" si="418"/>
        <v>1.0362787035546658E-2</v>
      </c>
      <c r="CW487" s="41">
        <f t="shared" si="419"/>
        <v>-1.1685559223850724E-2</v>
      </c>
      <c r="CX487" s="41">
        <f t="shared" si="420"/>
        <v>-2.2669979348005985E-2</v>
      </c>
      <c r="CY487" s="41">
        <f t="shared" si="421"/>
        <v>-2.1086052559318096E-2</v>
      </c>
      <c r="CZ487" s="41">
        <f t="shared" si="422"/>
        <v>1.6934736271840393E-2</v>
      </c>
      <c r="DA487" s="41">
        <f t="shared" si="423"/>
        <v>-2.0310889393496699E-2</v>
      </c>
      <c r="DB487" s="41">
        <f t="shared" si="424"/>
        <v>5.0341351376313008E-3</v>
      </c>
      <c r="DC487" s="41">
        <f t="shared" si="425"/>
        <v>-5.7088642203200922E-3</v>
      </c>
      <c r="DD487" s="41">
        <f t="shared" si="426"/>
        <v>-9.8671257942525986E-3</v>
      </c>
      <c r="DE487" s="41">
        <f t="shared" si="427"/>
        <v>4.289257220726525E-2</v>
      </c>
      <c r="DF487" s="41">
        <f t="shared" si="428"/>
        <v>-1.250841514374388E-2</v>
      </c>
      <c r="DG487" s="41">
        <f t="shared" si="429"/>
        <v>1.5017292595669108E-2</v>
      </c>
      <c r="DH487" s="41"/>
    </row>
    <row r="488" spans="1:112">
      <c r="A488" s="43">
        <v>42557</v>
      </c>
      <c r="B488" s="34">
        <v>3.12</v>
      </c>
      <c r="C488" s="34">
        <v>8.5967520000000004</v>
      </c>
      <c r="D488" s="34"/>
      <c r="E488" s="34">
        <v>6.9</v>
      </c>
      <c r="F488" s="34">
        <v>156</v>
      </c>
      <c r="G488" s="34">
        <v>27.523171999999999</v>
      </c>
      <c r="H488" s="34">
        <v>12.363892</v>
      </c>
      <c r="I488" s="34">
        <v>14.97</v>
      </c>
      <c r="J488" s="34">
        <v>276.520264</v>
      </c>
      <c r="K488" s="34">
        <v>0.77</v>
      </c>
      <c r="L488" s="34">
        <v>102.199997</v>
      </c>
      <c r="M488" s="34">
        <v>27.9</v>
      </c>
      <c r="N488" s="34">
        <v>35.447516999999998</v>
      </c>
      <c r="O488" s="34">
        <v>10.6</v>
      </c>
      <c r="P488" s="34">
        <v>30.610001</v>
      </c>
      <c r="Q488" s="34">
        <v>10.85</v>
      </c>
      <c r="R488" s="34">
        <v>36.159999999999997</v>
      </c>
      <c r="S488" s="34">
        <v>53.387473999999997</v>
      </c>
      <c r="T488" s="34"/>
      <c r="U488" s="34"/>
      <c r="V488" s="34">
        <v>3.4407230000000002</v>
      </c>
      <c r="W488" s="34">
        <v>38.330002</v>
      </c>
      <c r="X488" s="34">
        <v>35.25</v>
      </c>
      <c r="Y488" s="34">
        <v>11.163983</v>
      </c>
      <c r="Z488" s="34">
        <v>17.62895</v>
      </c>
      <c r="AA488" s="34">
        <v>68.111771000000005</v>
      </c>
      <c r="AB488" s="34">
        <v>39.463923999999999</v>
      </c>
      <c r="AC488" s="34">
        <v>12.34</v>
      </c>
      <c r="AD488" s="34">
        <v>51.540000999999997</v>
      </c>
      <c r="AE488" s="34">
        <v>27.837707999999999</v>
      </c>
      <c r="AF488" s="34">
        <v>3.42</v>
      </c>
      <c r="AG488" s="34">
        <v>95.200096000000002</v>
      </c>
      <c r="AH488" s="34">
        <v>35.225147</v>
      </c>
      <c r="AI488" s="34">
        <v>75.105941999999999</v>
      </c>
      <c r="AJ488" s="34" t="s">
        <v>193</v>
      </c>
      <c r="AK488" s="34">
        <v>31.84</v>
      </c>
      <c r="AL488" s="34">
        <v>0.86</v>
      </c>
      <c r="AM488" s="34">
        <v>27.782909</v>
      </c>
      <c r="AN488" s="34">
        <v>8</v>
      </c>
      <c r="AO488" s="34">
        <v>42.959999000000003</v>
      </c>
      <c r="AP488" s="34">
        <v>4.0199999999999996</v>
      </c>
      <c r="AQ488" s="34">
        <v>14.02</v>
      </c>
      <c r="AR488" s="34">
        <v>5.77</v>
      </c>
      <c r="AS488" s="34">
        <v>55.440002</v>
      </c>
      <c r="AT488" s="34">
        <v>12.671589000000001</v>
      </c>
      <c r="AU488" s="34">
        <v>32.25</v>
      </c>
      <c r="AV488" s="34">
        <v>16.630880000000001</v>
      </c>
      <c r="AW488" s="34">
        <v>23.925152000000001</v>
      </c>
      <c r="AX488" s="34">
        <v>28.67</v>
      </c>
      <c r="AY488" s="34">
        <v>5.1100000000000003</v>
      </c>
      <c r="AZ488" s="34">
        <v>58.639999000000003</v>
      </c>
      <c r="BA488" s="34">
        <v>40.599997999999999</v>
      </c>
      <c r="BB488" s="34">
        <v>29.647354</v>
      </c>
      <c r="BC488" s="34">
        <v>28.742619999999999</v>
      </c>
      <c r="BD488" s="34"/>
      <c r="BE488" s="38"/>
      <c r="BF488" s="41">
        <f t="shared" si="381"/>
        <v>-1.5898586067798159E-2</v>
      </c>
      <c r="BG488" s="41">
        <f t="shared" si="382"/>
        <v>1.9138313912442095E-3</v>
      </c>
      <c r="BH488" s="41"/>
      <c r="BI488" s="41">
        <f t="shared" si="383"/>
        <v>-0.27234770845167428</v>
      </c>
      <c r="BJ488" s="41">
        <f t="shared" si="384"/>
        <v>3.9220713153281329E-2</v>
      </c>
      <c r="BK488" s="41">
        <f t="shared" si="385"/>
        <v>7.1749472534544459E-2</v>
      </c>
      <c r="BL488" s="41">
        <f t="shared" si="386"/>
        <v>-2.0701280345087544E-2</v>
      </c>
      <c r="BM488" s="41">
        <f t="shared" si="387"/>
        <v>-2.1150821509433822E-2</v>
      </c>
      <c r="BN488" s="41">
        <f t="shared" si="388"/>
        <v>1.1428685847425591E-2</v>
      </c>
      <c r="BO488" s="41">
        <f t="shared" si="389"/>
        <v>0</v>
      </c>
      <c r="BP488" s="41">
        <f t="shared" si="390"/>
        <v>3.4644078128658981E-2</v>
      </c>
      <c r="BQ488" s="41">
        <f t="shared" si="391"/>
        <v>3.5014480725577821E-2</v>
      </c>
      <c r="BR488" s="41">
        <f t="shared" si="392"/>
        <v>-1.4842563894122598E-2</v>
      </c>
      <c r="BS488" s="41">
        <f t="shared" si="393"/>
        <v>4.1411791057552771E-2</v>
      </c>
      <c r="BT488" s="41">
        <f t="shared" si="394"/>
        <v>-4.8883590110602605E-3</v>
      </c>
      <c r="BU488" s="41">
        <f t="shared" si="395"/>
        <v>-4.8570697472622271E-2</v>
      </c>
      <c r="BV488" s="41">
        <f t="shared" si="396"/>
        <v>7.4948582273745325E-3</v>
      </c>
      <c r="BW488" s="41">
        <f t="shared" si="397"/>
        <v>-2.6869653408366643E-2</v>
      </c>
      <c r="BX488" s="41"/>
      <c r="BY488" s="41"/>
      <c r="BZ488" s="41">
        <f t="shared" si="398"/>
        <v>5.3609089205164731E-2</v>
      </c>
      <c r="CA488" s="41">
        <f t="shared" si="399"/>
        <v>-5.2154409111257992E-4</v>
      </c>
      <c r="CB488" s="41">
        <f t="shared" si="400"/>
        <v>4.2596647481939851E-2</v>
      </c>
      <c r="CC488" s="41">
        <f t="shared" si="401"/>
        <v>1.7590731234882837E-3</v>
      </c>
      <c r="CD488" s="41">
        <f t="shared" si="402"/>
        <v>-3.2138848570868385E-2</v>
      </c>
      <c r="CE488" s="41">
        <f t="shared" si="403"/>
        <v>-2.2704816585301803E-2</v>
      </c>
      <c r="CF488" s="41">
        <f t="shared" si="404"/>
        <v>-1.9208200301066469E-2</v>
      </c>
      <c r="CG488" s="41">
        <f t="shared" si="380"/>
        <v>1.6380020042385914E-3</v>
      </c>
      <c r="CH488" s="41">
        <f t="shared" si="405"/>
        <v>-6.4065474421367702E-2</v>
      </c>
      <c r="CI488" s="41">
        <f t="shared" si="406"/>
        <v>-1.483493540944316E-2</v>
      </c>
      <c r="CJ488" s="41">
        <f t="shared" si="407"/>
        <v>-3.4486176071169321E-2</v>
      </c>
      <c r="CK488" s="41">
        <f t="shared" si="408"/>
        <v>1.1090707312050288E-2</v>
      </c>
      <c r="CL488" s="41">
        <f t="shared" si="409"/>
        <v>-2.3594471813690502E-3</v>
      </c>
      <c r="CM488" s="41">
        <f t="shared" si="410"/>
        <v>-2.3274896450279428E-2</v>
      </c>
      <c r="CN488" s="41">
        <f t="shared" si="430"/>
        <v>1.8742228108941869E-2</v>
      </c>
      <c r="CO488" s="41">
        <f t="shared" si="411"/>
        <v>1.4552645538727716E-2</v>
      </c>
      <c r="CP488" s="41">
        <f t="shared" si="412"/>
        <v>-1.1560822401075971E-2</v>
      </c>
      <c r="CQ488" s="41">
        <f t="shared" si="413"/>
        <v>-8.9536706052802395E-3</v>
      </c>
      <c r="CR488" s="41">
        <f t="shared" si="414"/>
        <v>-4.8790164169432056E-2</v>
      </c>
      <c r="CS488" s="41">
        <f t="shared" si="415"/>
        <v>-7.4872512570774416E-2</v>
      </c>
      <c r="CT488" s="41">
        <f t="shared" si="416"/>
        <v>-1.7263067423780708E-2</v>
      </c>
      <c r="CU488" s="41">
        <f t="shared" si="417"/>
        <v>-2.2567953565030326E-2</v>
      </c>
      <c r="CV488" s="41">
        <f t="shared" si="418"/>
        <v>-8.628181223338343E-3</v>
      </c>
      <c r="CW488" s="41">
        <f t="shared" si="419"/>
        <v>6.3092189676810378E-3</v>
      </c>
      <c r="CX488" s="41">
        <f t="shared" si="420"/>
        <v>-1.34031888946551E-2</v>
      </c>
      <c r="CY488" s="41">
        <f t="shared" si="421"/>
        <v>1.05986029516293E-2</v>
      </c>
      <c r="CZ488" s="41">
        <f t="shared" si="422"/>
        <v>9.7955302217602805E-3</v>
      </c>
      <c r="DA488" s="41">
        <f t="shared" si="423"/>
        <v>2.8756275649458292E-3</v>
      </c>
      <c r="DB488" s="41">
        <f t="shared" si="424"/>
        <v>2.7941729870961617E-2</v>
      </c>
      <c r="DC488" s="41">
        <f t="shared" si="425"/>
        <v>-2.5122094117337741E-2</v>
      </c>
      <c r="DD488" s="41">
        <f t="shared" si="426"/>
        <v>-1.4559272026394133E-2</v>
      </c>
      <c r="DE488" s="41">
        <f t="shared" si="427"/>
        <v>2.7129379076212662E-3</v>
      </c>
      <c r="DF488" s="41">
        <f t="shared" si="428"/>
        <v>-1.1996153280991143E-2</v>
      </c>
      <c r="DG488" s="41">
        <f t="shared" si="429"/>
        <v>3.7194441648965731E-3</v>
      </c>
      <c r="DH488" s="41"/>
    </row>
    <row r="489" spans="1:112">
      <c r="A489" s="43">
        <v>42558</v>
      </c>
      <c r="B489" s="34">
        <v>3.19</v>
      </c>
      <c r="C489" s="34">
        <v>8.4241609999999998</v>
      </c>
      <c r="D489" s="34"/>
      <c r="E489" s="34">
        <v>6.32</v>
      </c>
      <c r="F489" s="34">
        <v>156</v>
      </c>
      <c r="G489" s="34">
        <v>27.879881000000001</v>
      </c>
      <c r="H489" s="34">
        <v>12.513094000000001</v>
      </c>
      <c r="I489" s="34">
        <v>15.12</v>
      </c>
      <c r="J489" s="34">
        <v>266.046021</v>
      </c>
      <c r="K489" s="34">
        <v>0.78500000000000003</v>
      </c>
      <c r="L489" s="34">
        <v>102.400002</v>
      </c>
      <c r="M489" s="34">
        <v>28.360001</v>
      </c>
      <c r="N489" s="34">
        <v>34.860667999999997</v>
      </c>
      <c r="O489" s="34">
        <v>10.58</v>
      </c>
      <c r="P489" s="34">
        <v>31.030000999999999</v>
      </c>
      <c r="Q489" s="34">
        <v>10.039999999999999</v>
      </c>
      <c r="R489" s="34">
        <v>36.880001</v>
      </c>
      <c r="S489" s="34">
        <v>52.864815</v>
      </c>
      <c r="T489" s="34"/>
      <c r="U489" s="34"/>
      <c r="V489" s="34">
        <v>3.2989350000000002</v>
      </c>
      <c r="W489" s="34">
        <v>38.5</v>
      </c>
      <c r="X489" s="34">
        <v>35</v>
      </c>
      <c r="Y489" s="34">
        <v>11.124743</v>
      </c>
      <c r="Z489" s="34">
        <v>17.476535999999999</v>
      </c>
      <c r="AA489" s="34">
        <v>67.849838000000005</v>
      </c>
      <c r="AB489" s="34">
        <v>40.238857000000003</v>
      </c>
      <c r="AC489" s="34">
        <v>12.04</v>
      </c>
      <c r="AD489" s="34">
        <v>52.040000999999997</v>
      </c>
      <c r="AE489" s="34">
        <v>28.263211999999999</v>
      </c>
      <c r="AF489" s="34">
        <v>3.45</v>
      </c>
      <c r="AG489" s="34">
        <v>93.450096000000002</v>
      </c>
      <c r="AH489" s="34">
        <v>35.974032999999999</v>
      </c>
      <c r="AI489" s="34">
        <v>73.995673999999994</v>
      </c>
      <c r="AJ489" s="34" t="s">
        <v>193</v>
      </c>
      <c r="AK489" s="34">
        <v>31.32</v>
      </c>
      <c r="AL489" s="34">
        <v>0.85</v>
      </c>
      <c r="AM489" s="34">
        <v>27.792166000000002</v>
      </c>
      <c r="AN489" s="34">
        <v>7.8</v>
      </c>
      <c r="AO489" s="34">
        <v>42.529998999999997</v>
      </c>
      <c r="AP489" s="34">
        <v>4.0999999999999996</v>
      </c>
      <c r="AQ489" s="34">
        <v>13.58</v>
      </c>
      <c r="AR489" s="34">
        <v>5.75</v>
      </c>
      <c r="AS489" s="34">
        <v>56.436230000000002</v>
      </c>
      <c r="AT489" s="34">
        <v>12.709586</v>
      </c>
      <c r="AU489" s="34">
        <v>32.790000999999997</v>
      </c>
      <c r="AV489" s="34">
        <v>16.354334000000001</v>
      </c>
      <c r="AW489" s="34">
        <v>23.375541999999999</v>
      </c>
      <c r="AX489" s="34">
        <v>30.15</v>
      </c>
      <c r="AY489" s="34">
        <v>4.8600000000000003</v>
      </c>
      <c r="AZ489" s="34">
        <v>57.189999</v>
      </c>
      <c r="BA489" s="34">
        <v>41.389999000000003</v>
      </c>
      <c r="BB489" s="34">
        <v>29.557903</v>
      </c>
      <c r="BC489" s="34">
        <v>27.869572000000002</v>
      </c>
      <c r="BD489" s="34"/>
      <c r="BE489" s="38"/>
      <c r="BF489" s="41">
        <f t="shared" si="381"/>
        <v>2.2187914975362138E-2</v>
      </c>
      <c r="BG489" s="41">
        <f t="shared" si="382"/>
        <v>-2.0280570794092293E-2</v>
      </c>
      <c r="BH489" s="41"/>
      <c r="BI489" s="41">
        <f t="shared" si="383"/>
        <v>-8.7802203444447641E-2</v>
      </c>
      <c r="BJ489" s="41">
        <f t="shared" si="384"/>
        <v>0</v>
      </c>
      <c r="BK489" s="41">
        <f t="shared" si="385"/>
        <v>1.2877049539592228E-2</v>
      </c>
      <c r="BL489" s="41">
        <f t="shared" si="386"/>
        <v>1.1995326847512294E-2</v>
      </c>
      <c r="BM489" s="41">
        <f t="shared" si="387"/>
        <v>9.9701723198498508E-3</v>
      </c>
      <c r="BN489" s="41">
        <f t="shared" si="388"/>
        <v>-3.8614800704424836E-2</v>
      </c>
      <c r="BO489" s="41">
        <f t="shared" si="389"/>
        <v>1.9293202934678851E-2</v>
      </c>
      <c r="BP489" s="41">
        <f t="shared" si="390"/>
        <v>1.9550837212609961E-3</v>
      </c>
      <c r="BQ489" s="41">
        <f t="shared" si="391"/>
        <v>1.635304809753714E-2</v>
      </c>
      <c r="BR489" s="41">
        <f t="shared" si="392"/>
        <v>-1.6694005939922322E-2</v>
      </c>
      <c r="BS489" s="41">
        <f t="shared" si="393"/>
        <v>-1.8885746878681362E-3</v>
      </c>
      <c r="BT489" s="41">
        <f t="shared" si="394"/>
        <v>1.3627725060782541E-2</v>
      </c>
      <c r="BU489" s="41">
        <f t="shared" si="395"/>
        <v>-7.7587965722885455E-2</v>
      </c>
      <c r="BV489" s="41">
        <f t="shared" si="396"/>
        <v>1.971589027938454E-2</v>
      </c>
      <c r="BW489" s="41">
        <f t="shared" si="397"/>
        <v>-9.8381544635214816E-3</v>
      </c>
      <c r="BX489" s="41"/>
      <c r="BY489" s="41"/>
      <c r="BZ489" s="41">
        <f t="shared" si="398"/>
        <v>-4.2081934608308773E-2</v>
      </c>
      <c r="CA489" s="41">
        <f t="shared" si="399"/>
        <v>4.4253097228258232E-3</v>
      </c>
      <c r="CB489" s="41">
        <f t="shared" si="400"/>
        <v>-7.1174677688639896E-3</v>
      </c>
      <c r="CC489" s="41">
        <f t="shared" si="401"/>
        <v>-3.5210662593410311E-3</v>
      </c>
      <c r="CD489" s="41">
        <f t="shared" si="402"/>
        <v>-8.6832558109687704E-3</v>
      </c>
      <c r="CE489" s="41">
        <f t="shared" si="403"/>
        <v>-3.8530483123995641E-3</v>
      </c>
      <c r="CF489" s="41">
        <f t="shared" si="404"/>
        <v>1.9446182691716749E-2</v>
      </c>
      <c r="CG489" s="41">
        <f t="shared" si="380"/>
        <v>4.4807495205939477E-2</v>
      </c>
      <c r="CH489" s="41">
        <f t="shared" si="405"/>
        <v>9.6544482336674148E-3</v>
      </c>
      <c r="CI489" s="41">
        <f t="shared" si="406"/>
        <v>1.5169525188601549E-2</v>
      </c>
      <c r="CJ489" s="41">
        <f t="shared" si="407"/>
        <v>8.7336799687546315E-3</v>
      </c>
      <c r="CK489" s="41">
        <f t="shared" si="408"/>
        <v>-1.8553389011808911E-2</v>
      </c>
      <c r="CL489" s="41">
        <f t="shared" si="409"/>
        <v>2.1037141686041379E-2</v>
      </c>
      <c r="CM489" s="41">
        <f t="shared" si="410"/>
        <v>-1.489304477605583E-2</v>
      </c>
      <c r="CN489" s="41">
        <f t="shared" si="430"/>
        <v>2.6179396639733451E-2</v>
      </c>
      <c r="CO489" s="41">
        <f t="shared" si="411"/>
        <v>-1.6466489853579843E-2</v>
      </c>
      <c r="CP489" s="41">
        <f t="shared" si="412"/>
        <v>-1.1696039763191298E-2</v>
      </c>
      <c r="CQ489" s="41">
        <f t="shared" si="413"/>
        <v>3.3313495611514112E-4</v>
      </c>
      <c r="CR489" s="41">
        <f t="shared" si="414"/>
        <v>-2.5317807984289897E-2</v>
      </c>
      <c r="CS489" s="41">
        <f t="shared" si="415"/>
        <v>-1.0059741170414312E-2</v>
      </c>
      <c r="CT489" s="41">
        <f t="shared" si="416"/>
        <v>1.9705071079332337E-2</v>
      </c>
      <c r="CU489" s="41">
        <f t="shared" si="417"/>
        <v>-3.1886759475893929E-2</v>
      </c>
      <c r="CV489" s="41">
        <f t="shared" si="418"/>
        <v>-3.4722257107490922E-3</v>
      </c>
      <c r="CW489" s="41">
        <f t="shared" si="419"/>
        <v>1.7809937198780584E-2</v>
      </c>
      <c r="CX489" s="41">
        <f t="shared" si="420"/>
        <v>2.9941110595529579E-3</v>
      </c>
      <c r="CY489" s="41">
        <f t="shared" si="421"/>
        <v>1.6605578111877677E-2</v>
      </c>
      <c r="CZ489" s="41">
        <f t="shared" si="422"/>
        <v>-1.6768269551621362E-2</v>
      </c>
      <c r="DA489" s="41">
        <f t="shared" si="423"/>
        <v>-2.3240028434171531E-2</v>
      </c>
      <c r="DB489" s="41">
        <f t="shared" si="424"/>
        <v>5.0333643277915778E-2</v>
      </c>
      <c r="DC489" s="41">
        <f t="shared" si="425"/>
        <v>-5.0160966303210604E-2</v>
      </c>
      <c r="DD489" s="41">
        <f t="shared" si="426"/>
        <v>-2.503800008353969E-2</v>
      </c>
      <c r="DE489" s="41">
        <f t="shared" si="427"/>
        <v>1.9271264253613675E-2</v>
      </c>
      <c r="DF489" s="41">
        <f t="shared" si="428"/>
        <v>-3.0217272112684052E-3</v>
      </c>
      <c r="DG489" s="41">
        <f t="shared" si="429"/>
        <v>-3.0845554277991773E-2</v>
      </c>
      <c r="DH489" s="41"/>
    </row>
    <row r="490" spans="1:112">
      <c r="A490" s="43">
        <v>42559</v>
      </c>
      <c r="B490" s="34">
        <v>3.38</v>
      </c>
      <c r="C490" s="34">
        <v>8.2926599999999997</v>
      </c>
      <c r="D490" s="34"/>
      <c r="E490" s="34">
        <v>6.71</v>
      </c>
      <c r="F490" s="34">
        <v>132</v>
      </c>
      <c r="G490" s="34">
        <v>28.330466999999999</v>
      </c>
      <c r="H490" s="34">
        <v>12.831391</v>
      </c>
      <c r="I490" s="34">
        <v>15.03</v>
      </c>
      <c r="J490" s="34">
        <v>262.90374800000001</v>
      </c>
      <c r="K490" s="34">
        <v>0.77</v>
      </c>
      <c r="L490" s="34">
        <v>99.910004000000001</v>
      </c>
      <c r="M490" s="34">
        <v>28.75</v>
      </c>
      <c r="N490" s="34">
        <v>34.605099000000003</v>
      </c>
      <c r="O490" s="34">
        <v>10.9</v>
      </c>
      <c r="P490" s="34">
        <v>29.23</v>
      </c>
      <c r="Q490" s="34">
        <v>9.56</v>
      </c>
      <c r="R490" s="34">
        <v>35.82</v>
      </c>
      <c r="S490" s="34">
        <v>51.325333000000001</v>
      </c>
      <c r="T490" s="34"/>
      <c r="U490" s="34"/>
      <c r="V490" s="34">
        <v>3.2894830000000002</v>
      </c>
      <c r="W490" s="34">
        <v>37.889999000000003</v>
      </c>
      <c r="X490" s="34">
        <v>35.369999</v>
      </c>
      <c r="Y490" s="34">
        <v>11.046260999999999</v>
      </c>
      <c r="Z490" s="34">
        <v>17.561209000000002</v>
      </c>
      <c r="AA490" s="34">
        <v>68.478493</v>
      </c>
      <c r="AB490" s="34">
        <v>39.931621999999997</v>
      </c>
      <c r="AC490" s="34">
        <v>12.05</v>
      </c>
      <c r="AD490" s="34">
        <v>52.470001000000003</v>
      </c>
      <c r="AE490" s="34">
        <v>28.178108000000002</v>
      </c>
      <c r="AF490" s="34">
        <v>3.44</v>
      </c>
      <c r="AG490" s="34">
        <v>95.200096000000002</v>
      </c>
      <c r="AH490" s="34">
        <v>35.058726999999998</v>
      </c>
      <c r="AI490" s="34">
        <v>72.423591999999999</v>
      </c>
      <c r="AJ490" s="34" t="s">
        <v>193</v>
      </c>
      <c r="AK490" s="34">
        <v>31.76</v>
      </c>
      <c r="AL490" s="34">
        <v>0.88</v>
      </c>
      <c r="AM490" s="34">
        <v>27.588556000000001</v>
      </c>
      <c r="AN490" s="34">
        <v>8.3000000000000007</v>
      </c>
      <c r="AO490" s="34">
        <v>43.52</v>
      </c>
      <c r="AP490" s="34">
        <v>4.17</v>
      </c>
      <c r="AQ490" s="34">
        <v>13.84</v>
      </c>
      <c r="AR490" s="34">
        <v>5.74</v>
      </c>
      <c r="AS490" s="34">
        <v>58.578113999999999</v>
      </c>
      <c r="AT490" s="34">
        <v>12.633595</v>
      </c>
      <c r="AU490" s="34">
        <v>33.169998</v>
      </c>
      <c r="AV490" s="34">
        <v>16.468767</v>
      </c>
      <c r="AW490" s="34">
        <v>23.959503000000002</v>
      </c>
      <c r="AX490" s="34">
        <v>29.799999</v>
      </c>
      <c r="AY490" s="34">
        <v>4.97</v>
      </c>
      <c r="AZ490" s="34">
        <v>56.650002000000001</v>
      </c>
      <c r="BA490" s="34">
        <v>38.18</v>
      </c>
      <c r="BB490" s="34">
        <v>29.995211000000001</v>
      </c>
      <c r="BC490" s="34">
        <v>27.10323</v>
      </c>
      <c r="BD490" s="34"/>
      <c r="BE490" s="38"/>
      <c r="BF490" s="41">
        <f t="shared" si="381"/>
        <v>5.7854792698174187E-2</v>
      </c>
      <c r="BG490" s="41">
        <f t="shared" si="382"/>
        <v>-1.5733100513624875E-2</v>
      </c>
      <c r="BH490" s="41"/>
      <c r="BI490" s="41">
        <f t="shared" si="383"/>
        <v>5.9879742824824264E-2</v>
      </c>
      <c r="BJ490" s="41">
        <f t="shared" si="384"/>
        <v>-0.16705408466316621</v>
      </c>
      <c r="BK490" s="41">
        <f t="shared" si="385"/>
        <v>1.6032480408299351E-2</v>
      </c>
      <c r="BL490" s="41">
        <f t="shared" si="386"/>
        <v>2.5118974479586189E-2</v>
      </c>
      <c r="BM490" s="41">
        <f t="shared" si="387"/>
        <v>-5.970166986503796E-3</v>
      </c>
      <c r="BN490" s="41">
        <f t="shared" si="388"/>
        <v>-1.1881317089711128E-2</v>
      </c>
      <c r="BO490" s="41">
        <f t="shared" si="389"/>
        <v>-1.9293202934678896E-2</v>
      </c>
      <c r="BP490" s="41">
        <f t="shared" si="390"/>
        <v>-2.4616911355698386E-2</v>
      </c>
      <c r="BQ490" s="41">
        <f t="shared" si="391"/>
        <v>1.3658030318502429E-2</v>
      </c>
      <c r="BR490" s="41">
        <f t="shared" si="392"/>
        <v>-7.3581611240277076E-3</v>
      </c>
      <c r="BS490" s="41">
        <f t="shared" si="393"/>
        <v>2.9797362804944758E-2</v>
      </c>
      <c r="BT490" s="41">
        <f t="shared" si="394"/>
        <v>-5.9758931564010881E-2</v>
      </c>
      <c r="BU490" s="41">
        <f t="shared" si="395"/>
        <v>-4.8989387200273057E-2</v>
      </c>
      <c r="BV490" s="41">
        <f t="shared" si="396"/>
        <v>-2.9163029170794393E-2</v>
      </c>
      <c r="BW490" s="41">
        <f t="shared" si="397"/>
        <v>-2.9553543748365167E-2</v>
      </c>
      <c r="BX490" s="41"/>
      <c r="BY490" s="41"/>
      <c r="BZ490" s="41">
        <f t="shared" si="398"/>
        <v>-2.8692795401486829E-3</v>
      </c>
      <c r="CA490" s="41">
        <f t="shared" si="399"/>
        <v>-1.597104265541725E-2</v>
      </c>
      <c r="CB490" s="41">
        <f t="shared" si="400"/>
        <v>1.0515913455427713E-2</v>
      </c>
      <c r="CC490" s="41">
        <f t="shared" si="401"/>
        <v>-7.0797269992333737E-3</v>
      </c>
      <c r="CD490" s="41">
        <f t="shared" si="402"/>
        <v>4.83325424238862E-3</v>
      </c>
      <c r="CE490" s="41">
        <f t="shared" si="403"/>
        <v>9.2227265078296643E-3</v>
      </c>
      <c r="CF490" s="41">
        <f t="shared" si="404"/>
        <v>-7.6645794784837781E-3</v>
      </c>
      <c r="CG490" s="41">
        <f t="shared" si="380"/>
        <v>3.9047296781562599E-3</v>
      </c>
      <c r="CH490" s="41">
        <f t="shared" si="405"/>
        <v>8.2289238968378184E-3</v>
      </c>
      <c r="CI490" s="41">
        <f t="shared" si="406"/>
        <v>-3.0156652784278665E-3</v>
      </c>
      <c r="CJ490" s="41">
        <f t="shared" si="407"/>
        <v>-2.9027596579614626E-3</v>
      </c>
      <c r="CK490" s="41">
        <f t="shared" si="408"/>
        <v>1.855338901180904E-2</v>
      </c>
      <c r="CL490" s="41">
        <f t="shared" si="409"/>
        <v>-2.577280298490197E-2</v>
      </c>
      <c r="CM490" s="41">
        <f t="shared" si="410"/>
        <v>-2.1474529370278592E-2</v>
      </c>
      <c r="CN490" s="41">
        <f t="shared" si="430"/>
        <v>-4.315837107567058E-3</v>
      </c>
      <c r="CO490" s="41">
        <f t="shared" si="411"/>
        <v>1.3950765256332593E-2</v>
      </c>
      <c r="CP490" s="41">
        <f t="shared" si="412"/>
        <v>3.4685557987890109E-2</v>
      </c>
      <c r="CQ490" s="41">
        <f t="shared" si="413"/>
        <v>-7.3531333667928587E-3</v>
      </c>
      <c r="CR490" s="41">
        <f t="shared" si="414"/>
        <v>6.2131781107006387E-2</v>
      </c>
      <c r="CS490" s="41">
        <f t="shared" si="415"/>
        <v>2.3010916794959931E-2</v>
      </c>
      <c r="CT490" s="41">
        <f t="shared" si="416"/>
        <v>1.6929062100447975E-2</v>
      </c>
      <c r="CU490" s="41">
        <f t="shared" si="417"/>
        <v>1.8964828058973371E-2</v>
      </c>
      <c r="CV490" s="41">
        <f t="shared" si="418"/>
        <v>-1.7406444777839894E-3</v>
      </c>
      <c r="CW490" s="41">
        <f t="shared" si="419"/>
        <v>3.7249817437349703E-2</v>
      </c>
      <c r="CX490" s="41">
        <f t="shared" si="420"/>
        <v>-5.9969762866900513E-3</v>
      </c>
      <c r="CY490" s="41">
        <f t="shared" si="421"/>
        <v>1.1522171309852346E-2</v>
      </c>
      <c r="CZ490" s="41">
        <f t="shared" si="422"/>
        <v>6.9727393298610919E-3</v>
      </c>
      <c r="DA490" s="41">
        <f t="shared" si="423"/>
        <v>2.4674768055562415E-2</v>
      </c>
      <c r="DB490" s="41">
        <f t="shared" si="424"/>
        <v>-1.167656321888318E-2</v>
      </c>
      <c r="DC490" s="41">
        <f t="shared" si="425"/>
        <v>2.2381402196134912E-2</v>
      </c>
      <c r="DD490" s="41">
        <f t="shared" si="426"/>
        <v>-9.4870176631341851E-3</v>
      </c>
      <c r="DE490" s="41">
        <f t="shared" si="427"/>
        <v>-8.07274633026141E-2</v>
      </c>
      <c r="DF490" s="41">
        <f t="shared" si="428"/>
        <v>1.4686582482539092E-2</v>
      </c>
      <c r="DG490" s="41">
        <f t="shared" si="429"/>
        <v>-2.7882575386036616E-2</v>
      </c>
      <c r="DH490" s="41"/>
    </row>
    <row r="491" spans="1:112">
      <c r="A491" s="43">
        <v>42562</v>
      </c>
      <c r="B491" s="34">
        <v>3.34</v>
      </c>
      <c r="C491" s="34">
        <v>8.0707579999999997</v>
      </c>
      <c r="D491" s="34"/>
      <c r="E491" s="34">
        <v>6.56</v>
      </c>
      <c r="F491" s="34">
        <v>130</v>
      </c>
      <c r="G491" s="34">
        <v>28.161494999999999</v>
      </c>
      <c r="H491" s="34">
        <v>12.891071999999999</v>
      </c>
      <c r="I491" s="34">
        <v>14.61</v>
      </c>
      <c r="J491" s="34">
        <v>264.99859600000002</v>
      </c>
      <c r="K491" s="34">
        <v>0.78500000000000003</v>
      </c>
      <c r="L491" s="34">
        <v>99.580001999999993</v>
      </c>
      <c r="M491" s="34">
        <v>27.620000999999998</v>
      </c>
      <c r="N491" s="34">
        <v>34.434730999999999</v>
      </c>
      <c r="O491" s="34">
        <v>10.78</v>
      </c>
      <c r="P491" s="34">
        <v>28.34</v>
      </c>
      <c r="Q491" s="34">
        <v>9.09</v>
      </c>
      <c r="R491" s="34">
        <v>35.860000999999997</v>
      </c>
      <c r="S491" s="34">
        <v>50.080452000000001</v>
      </c>
      <c r="T491" s="34"/>
      <c r="U491" s="34"/>
      <c r="V491" s="34">
        <v>3.3556509999999999</v>
      </c>
      <c r="W491" s="34">
        <v>37.139999000000003</v>
      </c>
      <c r="X491" s="34">
        <v>35.029998999999997</v>
      </c>
      <c r="Y491" s="34">
        <v>11.026641</v>
      </c>
      <c r="Z491" s="34">
        <v>17.273320999999999</v>
      </c>
      <c r="AA491" s="34">
        <v>68.478493</v>
      </c>
      <c r="AB491" s="34">
        <v>39.240318000000002</v>
      </c>
      <c r="AC491" s="34">
        <v>12.07</v>
      </c>
      <c r="AD491" s="34">
        <v>51.580002</v>
      </c>
      <c r="AE491" s="34">
        <v>28.045731</v>
      </c>
      <c r="AF491" s="34">
        <v>3.39</v>
      </c>
      <c r="AG491" s="34">
        <v>90.300087000000005</v>
      </c>
      <c r="AH491" s="34">
        <v>34.171168999999999</v>
      </c>
      <c r="AI491" s="34">
        <v>72.236892999999995</v>
      </c>
      <c r="AJ491" s="34" t="s">
        <v>193</v>
      </c>
      <c r="AK491" s="34">
        <v>31.49</v>
      </c>
      <c r="AL491" s="34">
        <v>0.88</v>
      </c>
      <c r="AM491" s="34">
        <v>27.125817999999999</v>
      </c>
      <c r="AN491" s="34">
        <v>8.1</v>
      </c>
      <c r="AO491" s="34">
        <v>41.66</v>
      </c>
      <c r="AP491" s="34">
        <v>4.1500000000000004</v>
      </c>
      <c r="AQ491" s="34">
        <v>13.77</v>
      </c>
      <c r="AR491" s="34">
        <v>5.43</v>
      </c>
      <c r="AS491" s="34">
        <v>58.727550999999998</v>
      </c>
      <c r="AT491" s="34">
        <v>12.424617</v>
      </c>
      <c r="AU491" s="34">
        <v>32.700001</v>
      </c>
      <c r="AV491" s="34">
        <v>16.211293999999999</v>
      </c>
      <c r="AW491" s="34">
        <v>23.023451000000001</v>
      </c>
      <c r="AX491" s="34">
        <v>28.41</v>
      </c>
      <c r="AY491" s="34">
        <v>5.13</v>
      </c>
      <c r="AZ491" s="34">
        <v>56.009998000000003</v>
      </c>
      <c r="BA491" s="34">
        <v>38.619999</v>
      </c>
      <c r="BB491" s="34">
        <v>29.468454000000001</v>
      </c>
      <c r="BC491" s="34">
        <v>26.492104000000001</v>
      </c>
      <c r="BD491" s="34"/>
      <c r="BE491" s="38"/>
      <c r="BF491" s="41">
        <f t="shared" si="381"/>
        <v>-1.1904902506318427E-2</v>
      </c>
      <c r="BG491" s="41">
        <f t="shared" si="382"/>
        <v>-2.7123380196435776E-2</v>
      </c>
      <c r="BH491" s="41"/>
      <c r="BI491" s="41">
        <f t="shared" si="383"/>
        <v>-2.2608348027592765E-2</v>
      </c>
      <c r="BJ491" s="41">
        <f t="shared" si="384"/>
        <v>-1.5267472130788421E-2</v>
      </c>
      <c r="BK491" s="41">
        <f t="shared" si="385"/>
        <v>-5.9821786295494433E-3</v>
      </c>
      <c r="BL491" s="41">
        <f t="shared" si="386"/>
        <v>4.6403882158214046E-3</v>
      </c>
      <c r="BM491" s="41">
        <f t="shared" si="387"/>
        <v>-2.8341978002274969E-2</v>
      </c>
      <c r="BN491" s="41">
        <f t="shared" si="388"/>
        <v>7.9365398535214543E-3</v>
      </c>
      <c r="BO491" s="41">
        <f t="shared" si="389"/>
        <v>1.9293202934678851E-2</v>
      </c>
      <c r="BP491" s="41">
        <f t="shared" si="390"/>
        <v>-3.3084594825682264E-3</v>
      </c>
      <c r="BQ491" s="41">
        <f t="shared" si="391"/>
        <v>-4.009758305656607E-2</v>
      </c>
      <c r="BR491" s="41">
        <f t="shared" si="392"/>
        <v>-4.9353640012126786E-3</v>
      </c>
      <c r="BS491" s="41">
        <f t="shared" si="393"/>
        <v>-1.1070223754247033E-2</v>
      </c>
      <c r="BT491" s="41">
        <f t="shared" si="394"/>
        <v>-3.0921344860620207E-2</v>
      </c>
      <c r="BU491" s="41">
        <f t="shared" si="395"/>
        <v>-5.0412818873922488E-2</v>
      </c>
      <c r="BV491" s="41">
        <f t="shared" si="396"/>
        <v>1.1160994306447655E-3</v>
      </c>
      <c r="BW491" s="41">
        <f t="shared" si="397"/>
        <v>-2.4553698639976015E-2</v>
      </c>
      <c r="BX491" s="41"/>
      <c r="BY491" s="41"/>
      <c r="BZ491" s="41">
        <f t="shared" si="398"/>
        <v>1.9915380776793827E-2</v>
      </c>
      <c r="CA491" s="41">
        <f t="shared" si="399"/>
        <v>-1.9992669638909846E-2</v>
      </c>
      <c r="CB491" s="41">
        <f t="shared" si="400"/>
        <v>-9.6591662824063278E-3</v>
      </c>
      <c r="CC491" s="41">
        <f t="shared" si="401"/>
        <v>-1.7777458684155938E-3</v>
      </c>
      <c r="CD491" s="41">
        <f t="shared" si="402"/>
        <v>-1.6529263039691527E-2</v>
      </c>
      <c r="CE491" s="41">
        <f t="shared" si="403"/>
        <v>0</v>
      </c>
      <c r="CF491" s="41">
        <f t="shared" si="404"/>
        <v>-1.7463802697157384E-2</v>
      </c>
      <c r="CG491" s="41">
        <f t="shared" si="380"/>
        <v>6.2160262310060298E-3</v>
      </c>
      <c r="CH491" s="41">
        <f t="shared" si="405"/>
        <v>-1.7107557529213089E-2</v>
      </c>
      <c r="CI491" s="41">
        <f t="shared" si="406"/>
        <v>-4.7089365282033677E-3</v>
      </c>
      <c r="CJ491" s="41">
        <f t="shared" si="407"/>
        <v>-1.4641549992948005E-2</v>
      </c>
      <c r="CK491" s="41">
        <f t="shared" si="408"/>
        <v>-5.2842526322547427E-2</v>
      </c>
      <c r="CL491" s="41">
        <f t="shared" si="409"/>
        <v>-2.5642292811172196E-2</v>
      </c>
      <c r="CM491" s="41">
        <f t="shared" si="410"/>
        <v>-2.5812038948797526E-3</v>
      </c>
      <c r="CN491" s="41">
        <f t="shared" si="430"/>
        <v>-4.3347313577221215E-3</v>
      </c>
      <c r="CO491" s="41">
        <f t="shared" si="411"/>
        <v>-8.5376012660017681E-3</v>
      </c>
      <c r="CP491" s="41">
        <f t="shared" si="412"/>
        <v>0</v>
      </c>
      <c r="CQ491" s="41">
        <f t="shared" si="413"/>
        <v>-1.6915080968024482E-2</v>
      </c>
      <c r="CR491" s="41">
        <f t="shared" si="414"/>
        <v>-2.4391453124159239E-2</v>
      </c>
      <c r="CS491" s="41">
        <f t="shared" si="415"/>
        <v>-4.3679166714861356E-2</v>
      </c>
      <c r="CT491" s="41">
        <f t="shared" si="416"/>
        <v>-4.8077015681030092E-3</v>
      </c>
      <c r="CU491" s="41">
        <f t="shared" si="417"/>
        <v>-5.0706374489601037E-3</v>
      </c>
      <c r="CV491" s="41">
        <f t="shared" si="418"/>
        <v>-5.5520076385631098E-2</v>
      </c>
      <c r="CW491" s="41">
        <f t="shared" si="419"/>
        <v>2.5478237702843513E-3</v>
      </c>
      <c r="CX491" s="41">
        <f t="shared" si="420"/>
        <v>-1.6679789048931835E-2</v>
      </c>
      <c r="CY491" s="41">
        <f t="shared" si="421"/>
        <v>-1.4270684179264559E-2</v>
      </c>
      <c r="CZ491" s="41">
        <f t="shared" si="422"/>
        <v>-1.5757518170490526E-2</v>
      </c>
      <c r="DA491" s="41">
        <f t="shared" si="423"/>
        <v>-3.9851724950355327E-2</v>
      </c>
      <c r="DB491" s="41">
        <f t="shared" si="424"/>
        <v>-4.7767164088214686E-2</v>
      </c>
      <c r="DC491" s="41">
        <f t="shared" si="425"/>
        <v>3.1685819074140795E-2</v>
      </c>
      <c r="DD491" s="41">
        <f t="shared" si="426"/>
        <v>-1.1361812264685026E-2</v>
      </c>
      <c r="DE491" s="41">
        <f t="shared" si="427"/>
        <v>1.1458432809447031E-2</v>
      </c>
      <c r="DF491" s="41">
        <f t="shared" si="428"/>
        <v>-1.7717400341487364E-2</v>
      </c>
      <c r="DG491" s="41">
        <f t="shared" si="429"/>
        <v>-2.2806182646738574E-2</v>
      </c>
      <c r="DH491" s="41"/>
    </row>
    <row r="492" spans="1:112">
      <c r="A492" s="43">
        <v>42563</v>
      </c>
      <c r="B492" s="34">
        <v>3.39</v>
      </c>
      <c r="C492" s="34">
        <v>8.0296610000000008</v>
      </c>
      <c r="D492" s="34"/>
      <c r="E492" s="34">
        <v>6.86</v>
      </c>
      <c r="F492" s="34">
        <v>130</v>
      </c>
      <c r="G492" s="34">
        <v>28.827985999999999</v>
      </c>
      <c r="H492" s="34">
        <v>13.169582999999999</v>
      </c>
      <c r="I492" s="34">
        <v>14.82</v>
      </c>
      <c r="J492" s="34">
        <v>268.14086900000001</v>
      </c>
      <c r="K492" s="34">
        <v>0.79200000000000004</v>
      </c>
      <c r="L492" s="34">
        <v>100.349998</v>
      </c>
      <c r="M492" s="34">
        <v>27.67</v>
      </c>
      <c r="N492" s="34">
        <v>34.642960000000002</v>
      </c>
      <c r="O492" s="34">
        <v>11.15</v>
      </c>
      <c r="P492" s="34">
        <v>29.049999</v>
      </c>
      <c r="Q492" s="34">
        <v>8.31</v>
      </c>
      <c r="R492" s="34">
        <v>36.040000999999997</v>
      </c>
      <c r="S492" s="34">
        <v>51.344337000000003</v>
      </c>
      <c r="T492" s="34"/>
      <c r="U492" s="34"/>
      <c r="V492" s="34">
        <v>3.450177</v>
      </c>
      <c r="W492" s="34">
        <v>37.610000999999997</v>
      </c>
      <c r="X492" s="34">
        <v>35.770000000000003</v>
      </c>
      <c r="Y492" s="34">
        <v>10.997210000000001</v>
      </c>
      <c r="Z492" s="34">
        <v>17.078571</v>
      </c>
      <c r="AA492" s="34">
        <v>69.488831000000005</v>
      </c>
      <c r="AB492" s="34">
        <v>40.066032</v>
      </c>
      <c r="AC492" s="34">
        <v>12.45</v>
      </c>
      <c r="AD492" s="34">
        <v>54.380001</v>
      </c>
      <c r="AE492" s="34">
        <v>28.622530000000001</v>
      </c>
      <c r="AF492" s="34">
        <v>3.37</v>
      </c>
      <c r="AG492" s="34">
        <v>92.400092999999998</v>
      </c>
      <c r="AH492" s="34">
        <v>34.319096000000002</v>
      </c>
      <c r="AI492" s="34">
        <v>73.474914999999996</v>
      </c>
      <c r="AJ492" s="34" t="s">
        <v>193</v>
      </c>
      <c r="AK492" s="34">
        <v>31.040001</v>
      </c>
      <c r="AL492" s="34">
        <v>0.86</v>
      </c>
      <c r="AM492" s="34">
        <v>27.449736000000001</v>
      </c>
      <c r="AN492" s="34">
        <v>7.8</v>
      </c>
      <c r="AO492" s="34">
        <v>42.650002000000001</v>
      </c>
      <c r="AP492" s="34">
        <v>4.1900000000000004</v>
      </c>
      <c r="AQ492" s="34">
        <v>13.46</v>
      </c>
      <c r="AR492" s="34">
        <v>5.59</v>
      </c>
      <c r="AS492" s="34">
        <v>59.076225000000001</v>
      </c>
      <c r="AT492" s="34">
        <v>12.709586</v>
      </c>
      <c r="AU492" s="34">
        <v>31.9</v>
      </c>
      <c r="AV492" s="34">
        <v>16.306654000000002</v>
      </c>
      <c r="AW492" s="34">
        <v>20.618912000000002</v>
      </c>
      <c r="AX492" s="34">
        <v>28.99</v>
      </c>
      <c r="AY492" s="34">
        <v>5.19</v>
      </c>
      <c r="AZ492" s="34">
        <v>56.369999</v>
      </c>
      <c r="BA492" s="34">
        <v>37.549999</v>
      </c>
      <c r="BB492" s="34">
        <v>29.498272</v>
      </c>
      <c r="BC492" s="34">
        <v>26.715212000000001</v>
      </c>
      <c r="BD492" s="34"/>
      <c r="BE492" s="38"/>
      <c r="BF492" s="41">
        <f t="shared" si="381"/>
        <v>1.4859114403749905E-2</v>
      </c>
      <c r="BG492" s="41">
        <f t="shared" si="382"/>
        <v>-5.1050956196605022E-3</v>
      </c>
      <c r="BH492" s="41"/>
      <c r="BI492" s="41">
        <f t="shared" si="383"/>
        <v>4.4716838781796331E-2</v>
      </c>
      <c r="BJ492" s="41">
        <f t="shared" si="384"/>
        <v>0</v>
      </c>
      <c r="BK492" s="41">
        <f t="shared" si="385"/>
        <v>2.3391032053833642E-2</v>
      </c>
      <c r="BL492" s="41">
        <f t="shared" si="386"/>
        <v>2.1374873646316756E-2</v>
      </c>
      <c r="BM492" s="41">
        <f t="shared" si="387"/>
        <v>1.4271394105332761E-2</v>
      </c>
      <c r="BN492" s="41">
        <f t="shared" si="388"/>
        <v>1.1787945153518995E-2</v>
      </c>
      <c r="BO492" s="41">
        <f t="shared" si="389"/>
        <v>8.8776740320174203E-3</v>
      </c>
      <c r="BP492" s="41">
        <f t="shared" si="390"/>
        <v>7.7026940137121377E-3</v>
      </c>
      <c r="BQ492" s="41">
        <f t="shared" si="391"/>
        <v>1.808609612041191E-3</v>
      </c>
      <c r="BR492" s="41">
        <f t="shared" si="392"/>
        <v>6.0288532432027156E-3</v>
      </c>
      <c r="BS492" s="41">
        <f t="shared" si="393"/>
        <v>3.3746932425276654E-2</v>
      </c>
      <c r="BT492" s="41">
        <f t="shared" si="394"/>
        <v>2.474421461197732E-2</v>
      </c>
      <c r="BU492" s="41">
        <f t="shared" si="395"/>
        <v>-8.9715299322030567E-2</v>
      </c>
      <c r="BV492" s="41">
        <f t="shared" si="396"/>
        <v>5.0069644238740522E-3</v>
      </c>
      <c r="BW492" s="41">
        <f t="shared" si="397"/>
        <v>2.4923895606948437E-2</v>
      </c>
      <c r="BX492" s="41"/>
      <c r="BY492" s="41"/>
      <c r="BZ492" s="41">
        <f t="shared" si="398"/>
        <v>2.7779743726372229E-2</v>
      </c>
      <c r="CA492" s="41">
        <f t="shared" si="399"/>
        <v>1.2575470071506544E-2</v>
      </c>
      <c r="CB492" s="41">
        <f t="shared" si="400"/>
        <v>2.0904744608491184E-2</v>
      </c>
      <c r="CC492" s="41">
        <f t="shared" si="401"/>
        <v>-2.6726495306325588E-3</v>
      </c>
      <c r="CD492" s="41">
        <f t="shared" si="402"/>
        <v>-1.1338652700647331E-2</v>
      </c>
      <c r="CE492" s="41">
        <f t="shared" si="403"/>
        <v>1.464630945422934E-2</v>
      </c>
      <c r="CF492" s="41">
        <f t="shared" si="404"/>
        <v>2.0824154401455623E-2</v>
      </c>
      <c r="CG492" s="41">
        <f t="shared" si="380"/>
        <v>-1.4040792289235967E-2</v>
      </c>
      <c r="CH492" s="41">
        <f t="shared" si="405"/>
        <v>5.2862418365521184E-2</v>
      </c>
      <c r="CI492" s="41">
        <f t="shared" si="406"/>
        <v>2.0357742068874488E-2</v>
      </c>
      <c r="CJ492" s="41">
        <f t="shared" si="407"/>
        <v>-5.9171770280885072E-3</v>
      </c>
      <c r="CK492" s="41">
        <f t="shared" si="408"/>
        <v>2.2989561263013301E-2</v>
      </c>
      <c r="CL492" s="41">
        <f t="shared" si="409"/>
        <v>4.3196571080424406E-3</v>
      </c>
      <c r="CM492" s="41">
        <f t="shared" si="410"/>
        <v>1.6993156677507348E-2</v>
      </c>
      <c r="CN492" s="41">
        <f t="shared" si="430"/>
        <v>7.7890940145332772E-3</v>
      </c>
      <c r="CO492" s="41">
        <f t="shared" si="411"/>
        <v>-1.4393307581420874E-2</v>
      </c>
      <c r="CP492" s="41">
        <f t="shared" si="412"/>
        <v>-2.2989518224698718E-2</v>
      </c>
      <c r="CQ492" s="41">
        <f t="shared" si="413"/>
        <v>1.1870582335004922E-2</v>
      </c>
      <c r="CR492" s="41">
        <f t="shared" si="414"/>
        <v>-3.7740327982846968E-2</v>
      </c>
      <c r="CS492" s="41">
        <f t="shared" si="415"/>
        <v>2.3485884998178889E-2</v>
      </c>
      <c r="CT492" s="41">
        <f t="shared" si="416"/>
        <v>9.5923996914395078E-3</v>
      </c>
      <c r="CU492" s="41">
        <f t="shared" si="417"/>
        <v>-2.2769988523981585E-2</v>
      </c>
      <c r="CV492" s="41">
        <f t="shared" si="418"/>
        <v>2.9040153221163649E-2</v>
      </c>
      <c r="CW492" s="41">
        <f t="shared" si="419"/>
        <v>5.9195898469731646E-3</v>
      </c>
      <c r="CX492" s="41">
        <f t="shared" si="420"/>
        <v>2.2676765335621987E-2</v>
      </c>
      <c r="CY492" s="41">
        <f t="shared" si="421"/>
        <v>-2.4769098693448132E-2</v>
      </c>
      <c r="CZ492" s="41">
        <f t="shared" si="422"/>
        <v>5.8650855434696537E-3</v>
      </c>
      <c r="DA492" s="41">
        <f t="shared" si="423"/>
        <v>-0.11030459228668442</v>
      </c>
      <c r="DB492" s="41">
        <f t="shared" si="424"/>
        <v>2.0209747067467459E-2</v>
      </c>
      <c r="DC492" s="41">
        <f t="shared" si="425"/>
        <v>1.1628037995119214E-2</v>
      </c>
      <c r="DD492" s="41">
        <f t="shared" si="426"/>
        <v>6.4068738397198306E-3</v>
      </c>
      <c r="DE492" s="41">
        <f t="shared" si="427"/>
        <v>-2.8096899528063591E-2</v>
      </c>
      <c r="DF492" s="41">
        <f t="shared" si="428"/>
        <v>1.0113501143528389E-3</v>
      </c>
      <c r="DG492" s="41">
        <f t="shared" si="429"/>
        <v>8.3864146664921705E-3</v>
      </c>
      <c r="DH492" s="41"/>
    </row>
    <row r="493" spans="1:112">
      <c r="A493" s="43">
        <v>42564</v>
      </c>
      <c r="B493" s="34">
        <v>3.14</v>
      </c>
      <c r="C493" s="34">
        <v>7.7913209999999999</v>
      </c>
      <c r="D493" s="34"/>
      <c r="E493" s="34">
        <v>7.06</v>
      </c>
      <c r="F493" s="34">
        <v>128</v>
      </c>
      <c r="G493" s="34">
        <v>30.301769</v>
      </c>
      <c r="H493" s="34">
        <v>12.930859999999999</v>
      </c>
      <c r="I493" s="34">
        <v>15.15</v>
      </c>
      <c r="J493" s="34">
        <v>261.85632299999997</v>
      </c>
      <c r="K493" s="34">
        <v>0.8</v>
      </c>
      <c r="L493" s="34">
        <v>97.839995999999999</v>
      </c>
      <c r="M493" s="34">
        <v>27.870000999999998</v>
      </c>
      <c r="N493" s="34">
        <v>34.576709999999999</v>
      </c>
      <c r="O493" s="34">
        <v>11.26</v>
      </c>
      <c r="P493" s="34">
        <v>29.530000999999999</v>
      </c>
      <c r="Q493" s="34">
        <v>8</v>
      </c>
      <c r="R493" s="34">
        <v>35.419998</v>
      </c>
      <c r="S493" s="34">
        <v>51.733955000000002</v>
      </c>
      <c r="T493" s="34"/>
      <c r="U493" s="34"/>
      <c r="V493" s="34">
        <v>3.6203210000000001</v>
      </c>
      <c r="W493" s="34">
        <v>37.389999000000003</v>
      </c>
      <c r="X493" s="34">
        <v>36.490001999999997</v>
      </c>
      <c r="Y493" s="34">
        <v>10.840248000000001</v>
      </c>
      <c r="Z493" s="34">
        <v>17.163250000000001</v>
      </c>
      <c r="AA493" s="34">
        <v>69.024826000000004</v>
      </c>
      <c r="AB493" s="34">
        <v>39.269126999999997</v>
      </c>
      <c r="AC493" s="34">
        <v>12.22</v>
      </c>
      <c r="AD493" s="34">
        <v>54.73</v>
      </c>
      <c r="AE493" s="34">
        <v>28.518516999999999</v>
      </c>
      <c r="AF493" s="34">
        <v>3.31</v>
      </c>
      <c r="AG493" s="34">
        <v>91.350089999999994</v>
      </c>
      <c r="AH493" s="34">
        <v>34.245136000000002</v>
      </c>
      <c r="AI493" s="34">
        <v>72.963988999999998</v>
      </c>
      <c r="AJ493" s="34" t="s">
        <v>193</v>
      </c>
      <c r="AK493" s="34">
        <v>30.68</v>
      </c>
      <c r="AL493" s="34">
        <v>0.89</v>
      </c>
      <c r="AM493" s="34">
        <v>27.570053000000001</v>
      </c>
      <c r="AN493" s="34">
        <v>7.7</v>
      </c>
      <c r="AO493" s="34">
        <v>41.84</v>
      </c>
      <c r="AP493" s="34">
        <v>4.28</v>
      </c>
      <c r="AQ493" s="34">
        <v>13.58</v>
      </c>
      <c r="AR493" s="34">
        <v>5.58</v>
      </c>
      <c r="AS493" s="34">
        <v>59.923018999999996</v>
      </c>
      <c r="AT493" s="34">
        <v>12.700087</v>
      </c>
      <c r="AU493" s="34">
        <v>32.639999000000003</v>
      </c>
      <c r="AV493" s="34">
        <v>16.325726</v>
      </c>
      <c r="AW493" s="34">
        <v>20.533035000000002</v>
      </c>
      <c r="AX493" s="34">
        <v>28.959999</v>
      </c>
      <c r="AY493" s="34">
        <v>5.0199999999999996</v>
      </c>
      <c r="AZ493" s="34">
        <v>56.099997999999999</v>
      </c>
      <c r="BA493" s="34">
        <v>39.549999</v>
      </c>
      <c r="BB493" s="34">
        <v>29.657291000000001</v>
      </c>
      <c r="BC493" s="34">
        <v>26.395098000000001</v>
      </c>
      <c r="BD493" s="34"/>
      <c r="BE493" s="38"/>
      <c r="BF493" s="41">
        <f t="shared" si="381"/>
        <v>-7.6607121472196935E-2</v>
      </c>
      <c r="BG493" s="41">
        <f t="shared" si="382"/>
        <v>-3.0131888493916729E-2</v>
      </c>
      <c r="BH493" s="41"/>
      <c r="BI493" s="41">
        <f t="shared" si="383"/>
        <v>2.8737609767356731E-2</v>
      </c>
      <c r="BJ493" s="41">
        <f t="shared" si="384"/>
        <v>-1.5504186535965199E-2</v>
      </c>
      <c r="BK493" s="41">
        <f t="shared" si="385"/>
        <v>4.9859442226281268E-2</v>
      </c>
      <c r="BL493" s="41">
        <f t="shared" si="386"/>
        <v>-1.8293149824183317E-2</v>
      </c>
      <c r="BM493" s="41">
        <f t="shared" si="387"/>
        <v>2.2022912087437254E-2</v>
      </c>
      <c r="BN493" s="41">
        <f t="shared" si="388"/>
        <v>-2.371650516590534E-2</v>
      </c>
      <c r="BO493" s="41">
        <f t="shared" si="389"/>
        <v>1.0050335853501506E-2</v>
      </c>
      <c r="BP493" s="41">
        <f t="shared" si="390"/>
        <v>-2.5330604816261176E-2</v>
      </c>
      <c r="BQ493" s="41">
        <f t="shared" si="391"/>
        <v>7.2020835758971162E-3</v>
      </c>
      <c r="BR493" s="41">
        <f t="shared" si="392"/>
        <v>-1.9141963615010112E-3</v>
      </c>
      <c r="BS493" s="41">
        <f t="shared" si="393"/>
        <v>9.817124805416454E-3</v>
      </c>
      <c r="BT493" s="41">
        <f t="shared" si="394"/>
        <v>1.6388280745186293E-2</v>
      </c>
      <c r="BU493" s="41">
        <f t="shared" si="395"/>
        <v>-3.8018067187520946E-2</v>
      </c>
      <c r="BV493" s="41">
        <f t="shared" si="396"/>
        <v>-1.7352884597672459E-2</v>
      </c>
      <c r="BW493" s="41">
        <f t="shared" si="397"/>
        <v>7.559687844218432E-3</v>
      </c>
      <c r="BX493" s="41"/>
      <c r="BY493" s="41"/>
      <c r="BZ493" s="41">
        <f t="shared" si="398"/>
        <v>4.8137161864447768E-2</v>
      </c>
      <c r="CA493" s="41">
        <f t="shared" si="399"/>
        <v>-5.8667368270147952E-3</v>
      </c>
      <c r="CB493" s="41">
        <f t="shared" si="400"/>
        <v>1.9928751986965063E-2</v>
      </c>
      <c r="CC493" s="41">
        <f t="shared" si="401"/>
        <v>-1.4375730285011969E-2</v>
      </c>
      <c r="CD493" s="41">
        <f t="shared" si="402"/>
        <v>4.9459503115250464E-3</v>
      </c>
      <c r="CE493" s="41">
        <f t="shared" si="403"/>
        <v>-6.6997976330841784E-3</v>
      </c>
      <c r="CF493" s="41">
        <f t="shared" si="404"/>
        <v>-2.0090255408969981E-2</v>
      </c>
      <c r="CG493" s="41">
        <f t="shared" si="380"/>
        <v>7.0450389232088384E-3</v>
      </c>
      <c r="CH493" s="41">
        <f t="shared" si="405"/>
        <v>6.415547562388494E-3</v>
      </c>
      <c r="CI493" s="41">
        <f t="shared" si="406"/>
        <v>-3.6405743451092226E-3</v>
      </c>
      <c r="CJ493" s="41">
        <f t="shared" si="407"/>
        <v>-1.7964554975298884E-2</v>
      </c>
      <c r="CK493" s="41">
        <f t="shared" si="408"/>
        <v>-1.1428717095433204E-2</v>
      </c>
      <c r="CL493" s="41">
        <f t="shared" si="409"/>
        <v>-2.157393921842428E-3</v>
      </c>
      <c r="CM493" s="41">
        <f t="shared" si="410"/>
        <v>-6.978037382860171E-3</v>
      </c>
      <c r="CN493" s="41">
        <f t="shared" si="430"/>
        <v>-9.5281490323648951E-3</v>
      </c>
      <c r="CO493" s="41">
        <f t="shared" si="411"/>
        <v>-1.1665751032456857E-2</v>
      </c>
      <c r="CP493" s="41">
        <f t="shared" si="412"/>
        <v>3.4289073478632165E-2</v>
      </c>
      <c r="CQ493" s="41">
        <f t="shared" si="413"/>
        <v>4.373596990302913E-3</v>
      </c>
      <c r="CR493" s="41">
        <f t="shared" si="414"/>
        <v>-1.2903404835907841E-2</v>
      </c>
      <c r="CS493" s="41">
        <f t="shared" si="415"/>
        <v>-1.9174501074337186E-2</v>
      </c>
      <c r="CT493" s="41">
        <f t="shared" si="416"/>
        <v>2.1252275659658953E-2</v>
      </c>
      <c r="CU493" s="41">
        <f t="shared" si="417"/>
        <v>8.8757979139682912E-3</v>
      </c>
      <c r="CV493" s="41">
        <f t="shared" si="418"/>
        <v>-1.7905107737882331E-3</v>
      </c>
      <c r="CW493" s="41">
        <f t="shared" si="419"/>
        <v>1.4232162574796415E-2</v>
      </c>
      <c r="CX493" s="41">
        <f t="shared" si="420"/>
        <v>-7.4766805873501701E-4</v>
      </c>
      <c r="CY493" s="41">
        <f t="shared" si="421"/>
        <v>2.2932489667852121E-2</v>
      </c>
      <c r="CZ493" s="41">
        <f t="shared" si="422"/>
        <v>1.1689004707318422E-3</v>
      </c>
      <c r="DA493" s="41">
        <f t="shared" si="423"/>
        <v>-4.173660345195342E-3</v>
      </c>
      <c r="DB493" s="41">
        <f t="shared" si="424"/>
        <v>-1.0354099464357999E-3</v>
      </c>
      <c r="DC493" s="41">
        <f t="shared" si="425"/>
        <v>-3.3303763474159635E-2</v>
      </c>
      <c r="DD493" s="41">
        <f t="shared" si="426"/>
        <v>-4.8013074755248013E-3</v>
      </c>
      <c r="DE493" s="41">
        <f t="shared" si="427"/>
        <v>5.1892317350227597E-2</v>
      </c>
      <c r="DF493" s="41">
        <f t="shared" si="428"/>
        <v>5.3763120480577273E-3</v>
      </c>
      <c r="DG493" s="41">
        <f t="shared" si="429"/>
        <v>-1.2054829901856945E-2</v>
      </c>
      <c r="DH493" s="41"/>
    </row>
    <row r="494" spans="1:112">
      <c r="A494" s="43">
        <v>42565</v>
      </c>
      <c r="B494" s="34">
        <v>3.04</v>
      </c>
      <c r="C494" s="34">
        <v>7.5694160000000004</v>
      </c>
      <c r="D494" s="34"/>
      <c r="E494" s="34">
        <v>6.76</v>
      </c>
      <c r="F494" s="34">
        <v>126</v>
      </c>
      <c r="G494" s="34">
        <v>27.410523999999999</v>
      </c>
      <c r="H494" s="34">
        <v>13.169582999999999</v>
      </c>
      <c r="I494" s="34">
        <v>14.86</v>
      </c>
      <c r="J494" s="34">
        <v>263.95114100000001</v>
      </c>
      <c r="K494" s="34">
        <v>0.81</v>
      </c>
      <c r="L494" s="34">
        <v>97.769997000000004</v>
      </c>
      <c r="M494" s="34">
        <v>27.83</v>
      </c>
      <c r="N494" s="34">
        <v>34.907986000000001</v>
      </c>
      <c r="O494" s="34">
        <v>10.96</v>
      </c>
      <c r="P494" s="34">
        <v>29.209999</v>
      </c>
      <c r="Q494" s="34">
        <v>7.2</v>
      </c>
      <c r="R494" s="34">
        <v>35.290000999999997</v>
      </c>
      <c r="S494" s="34">
        <v>52.988342000000003</v>
      </c>
      <c r="T494" s="34"/>
      <c r="U494" s="34"/>
      <c r="V494" s="34">
        <v>3.506891</v>
      </c>
      <c r="W494" s="34">
        <v>36.990001999999997</v>
      </c>
      <c r="X494" s="34">
        <v>37.459999000000003</v>
      </c>
      <c r="Y494" s="34">
        <v>10.850058000000001</v>
      </c>
      <c r="Z494" s="34">
        <v>16.782221</v>
      </c>
      <c r="AA494" s="34">
        <v>72.235457999999994</v>
      </c>
      <c r="AB494" s="34">
        <v>39.009895</v>
      </c>
      <c r="AC494" s="34">
        <v>12.16</v>
      </c>
      <c r="AD494" s="34">
        <v>54.759998000000003</v>
      </c>
      <c r="AE494" s="34">
        <v>28.244302999999999</v>
      </c>
      <c r="AF494" s="34">
        <v>3.42</v>
      </c>
      <c r="AG494" s="34">
        <v>88.200089000000006</v>
      </c>
      <c r="AH494" s="34">
        <v>34.393062999999998</v>
      </c>
      <c r="AI494" s="34">
        <v>73.170326000000003</v>
      </c>
      <c r="AJ494" s="34" t="s">
        <v>193</v>
      </c>
      <c r="AK494" s="34">
        <v>31.17</v>
      </c>
      <c r="AL494" s="34">
        <v>0.88</v>
      </c>
      <c r="AM494" s="34">
        <v>27.597812999999999</v>
      </c>
      <c r="AN494" s="34">
        <v>7.9</v>
      </c>
      <c r="AO494" s="34">
        <v>43.060001</v>
      </c>
      <c r="AP494" s="34">
        <v>4.29</v>
      </c>
      <c r="AQ494" s="34">
        <v>12.82</v>
      </c>
      <c r="AR494" s="34">
        <v>5.43</v>
      </c>
      <c r="AS494" s="34">
        <v>59.873207000000001</v>
      </c>
      <c r="AT494" s="34">
        <v>12.757080999999999</v>
      </c>
      <c r="AU494" s="34">
        <v>31.74</v>
      </c>
      <c r="AV494" s="34">
        <v>16.087323999999999</v>
      </c>
      <c r="AW494" s="34">
        <v>19.837440000000001</v>
      </c>
      <c r="AX494" s="34">
        <v>28.540001</v>
      </c>
      <c r="AY494" s="34">
        <v>4.96</v>
      </c>
      <c r="AZ494" s="34">
        <v>56.139999000000003</v>
      </c>
      <c r="BA494" s="34">
        <v>40.330002</v>
      </c>
      <c r="BB494" s="34">
        <v>29.538027</v>
      </c>
      <c r="BC494" s="34">
        <v>26.375692000000001</v>
      </c>
      <c r="BD494" s="34"/>
      <c r="BE494" s="38"/>
      <c r="BF494" s="41">
        <f t="shared" si="381"/>
        <v>-3.236528450203166E-2</v>
      </c>
      <c r="BG494" s="41">
        <f t="shared" si="382"/>
        <v>-2.8894504044218998E-2</v>
      </c>
      <c r="BH494" s="41"/>
      <c r="BI494" s="41">
        <f t="shared" si="383"/>
        <v>-4.3422161450277955E-2</v>
      </c>
      <c r="BJ494" s="41">
        <f t="shared" si="384"/>
        <v>-1.5748356968139168E-2</v>
      </c>
      <c r="BK494" s="41">
        <f t="shared" si="385"/>
        <v>-0.10027906640688736</v>
      </c>
      <c r="BL494" s="41">
        <f t="shared" si="386"/>
        <v>1.829314982418347E-2</v>
      </c>
      <c r="BM494" s="41">
        <f t="shared" si="387"/>
        <v>-1.9327492665765098E-2</v>
      </c>
      <c r="BN494" s="41">
        <f t="shared" si="388"/>
        <v>7.9680462020954891E-3</v>
      </c>
      <c r="BO494" s="41">
        <f t="shared" si="389"/>
        <v>1.242251999855711E-2</v>
      </c>
      <c r="BP494" s="41">
        <f t="shared" si="390"/>
        <v>-7.1569966252122569E-4</v>
      </c>
      <c r="BQ494" s="41">
        <f t="shared" si="391"/>
        <v>-1.4363018369322935E-3</v>
      </c>
      <c r="BR494" s="41">
        <f t="shared" si="392"/>
        <v>9.5352942183040221E-3</v>
      </c>
      <c r="BS494" s="41">
        <f t="shared" si="393"/>
        <v>-2.7004341191674757E-2</v>
      </c>
      <c r="BT494" s="41">
        <f t="shared" si="394"/>
        <v>-1.0895647454900027E-2</v>
      </c>
      <c r="BU494" s="41">
        <f t="shared" si="395"/>
        <v>-0.10536051565782628</v>
      </c>
      <c r="BV494" s="41">
        <f t="shared" si="396"/>
        <v>-3.6769098655945569E-3</v>
      </c>
      <c r="BW494" s="41">
        <f t="shared" si="397"/>
        <v>2.3957591331338679E-2</v>
      </c>
      <c r="BX494" s="41"/>
      <c r="BY494" s="41"/>
      <c r="BZ494" s="41">
        <f t="shared" si="398"/>
        <v>-3.1832805960244334E-2</v>
      </c>
      <c r="CA494" s="41">
        <f t="shared" si="399"/>
        <v>-1.075560233087482E-2</v>
      </c>
      <c r="CB494" s="41">
        <f t="shared" si="400"/>
        <v>2.6235365062909147E-2</v>
      </c>
      <c r="CC494" s="41">
        <f t="shared" si="401"/>
        <v>9.0455161572078812E-4</v>
      </c>
      <c r="CD494" s="41">
        <f t="shared" si="402"/>
        <v>-2.245041783386359E-2</v>
      </c>
      <c r="CE494" s="41">
        <f t="shared" si="403"/>
        <v>4.5464796390686492E-2</v>
      </c>
      <c r="CF494" s="41">
        <f t="shared" si="404"/>
        <v>-6.6233057349374931E-3</v>
      </c>
      <c r="CG494" s="41">
        <f t="shared" si="380"/>
        <v>6.2208598751025326E-3</v>
      </c>
      <c r="CH494" s="41">
        <f t="shared" si="405"/>
        <v>5.4795874141128943E-4</v>
      </c>
      <c r="CI494" s="41">
        <f t="shared" si="406"/>
        <v>-9.6618220578715518E-3</v>
      </c>
      <c r="CJ494" s="41">
        <f t="shared" si="407"/>
        <v>3.2692361685542307E-2</v>
      </c>
      <c r="CK494" s="41">
        <f t="shared" si="408"/>
        <v>-3.5091295962673803E-2</v>
      </c>
      <c r="CL494" s="41">
        <f t="shared" si="409"/>
        <v>4.3103470424399803E-3</v>
      </c>
      <c r="CM494" s="41">
        <f t="shared" si="410"/>
        <v>2.8239381985224075E-3</v>
      </c>
      <c r="CN494" s="41">
        <f t="shared" si="430"/>
        <v>-6.1109028085767651E-3</v>
      </c>
      <c r="CO494" s="41">
        <f t="shared" si="411"/>
        <v>1.5845117280190339E-2</v>
      </c>
      <c r="CP494" s="41">
        <f t="shared" si="412"/>
        <v>-1.1299555253933394E-2</v>
      </c>
      <c r="CQ494" s="41">
        <f t="shared" si="413"/>
        <v>1.0063830398281996E-3</v>
      </c>
      <c r="CR494" s="41">
        <f t="shared" si="414"/>
        <v>2.5642430613337652E-2</v>
      </c>
      <c r="CS494" s="41">
        <f t="shared" si="415"/>
        <v>2.874169540295831E-2</v>
      </c>
      <c r="CT494" s="41">
        <f t="shared" si="416"/>
        <v>2.3337233462200966E-3</v>
      </c>
      <c r="CU494" s="41">
        <f t="shared" si="417"/>
        <v>-5.7591670638026109E-2</v>
      </c>
      <c r="CV494" s="41">
        <f t="shared" si="418"/>
        <v>-2.7249642447375589E-2</v>
      </c>
      <c r="CW494" s="41">
        <f t="shared" si="419"/>
        <v>-8.3161222242074775E-4</v>
      </c>
      <c r="CX494" s="41">
        <f t="shared" si="420"/>
        <v>4.4776461564137258E-3</v>
      </c>
      <c r="CY494" s="41">
        <f t="shared" si="421"/>
        <v>-2.7960784360387972E-2</v>
      </c>
      <c r="CZ494" s="41">
        <f t="shared" si="422"/>
        <v>-1.4710513151417609E-2</v>
      </c>
      <c r="DA494" s="41">
        <f t="shared" si="423"/>
        <v>-3.4463991271750836E-2</v>
      </c>
      <c r="DB494" s="41">
        <f t="shared" si="424"/>
        <v>-1.4608885899896144E-2</v>
      </c>
      <c r="DC494" s="41">
        <f t="shared" si="425"/>
        <v>-1.202419296680159E-2</v>
      </c>
      <c r="DD494" s="41">
        <f t="shared" si="426"/>
        <v>7.1277624309893685E-4</v>
      </c>
      <c r="DE494" s="41">
        <f t="shared" si="427"/>
        <v>1.9529989546938367E-2</v>
      </c>
      <c r="DF494" s="41">
        <f t="shared" si="428"/>
        <v>-4.0295133265055173E-3</v>
      </c>
      <c r="DG494" s="41">
        <f t="shared" si="429"/>
        <v>-7.3548267421353914E-4</v>
      </c>
      <c r="DH494" s="41"/>
    </row>
    <row r="495" spans="1:112">
      <c r="A495" s="43">
        <v>42566</v>
      </c>
      <c r="B495" s="34">
        <v>3.19</v>
      </c>
      <c r="C495" s="34">
        <v>7.8406320000000003</v>
      </c>
      <c r="D495" s="34"/>
      <c r="E495" s="34">
        <v>6.63</v>
      </c>
      <c r="F495" s="34">
        <v>128</v>
      </c>
      <c r="G495" s="34">
        <v>27.419910000000002</v>
      </c>
      <c r="H495" s="34">
        <v>13.328732</v>
      </c>
      <c r="I495" s="34">
        <v>15.18</v>
      </c>
      <c r="J495" s="34">
        <v>263.95114100000001</v>
      </c>
      <c r="K495" s="34">
        <v>0.83</v>
      </c>
      <c r="L495" s="34">
        <v>99.139999000000003</v>
      </c>
      <c r="M495" s="34">
        <v>29.129999000000002</v>
      </c>
      <c r="N495" s="34">
        <v>35.428584999999998</v>
      </c>
      <c r="O495" s="34">
        <v>11.1</v>
      </c>
      <c r="P495" s="34">
        <v>29.110001</v>
      </c>
      <c r="Q495" s="34">
        <v>7.44</v>
      </c>
      <c r="R495" s="34">
        <v>34.970001000000003</v>
      </c>
      <c r="S495" s="34">
        <v>52.228110999999998</v>
      </c>
      <c r="T495" s="34"/>
      <c r="U495" s="34"/>
      <c r="V495" s="34">
        <v>3.4879869999999999</v>
      </c>
      <c r="W495" s="34">
        <v>38.139999000000003</v>
      </c>
      <c r="X495" s="34">
        <v>36.360000999999997</v>
      </c>
      <c r="Y495" s="34">
        <v>10.928540999999999</v>
      </c>
      <c r="Z495" s="34">
        <v>16.392719</v>
      </c>
      <c r="AA495" s="34">
        <v>72.175574999999995</v>
      </c>
      <c r="AB495" s="34">
        <v>38.913876000000002</v>
      </c>
      <c r="AC495" s="34">
        <v>12.2</v>
      </c>
      <c r="AD495" s="34">
        <v>55.830002</v>
      </c>
      <c r="AE495" s="34">
        <v>28.953484</v>
      </c>
      <c r="AF495" s="34">
        <v>3.53</v>
      </c>
      <c r="AG495" s="34">
        <v>86.100082</v>
      </c>
      <c r="AH495" s="34">
        <v>35.557986999999997</v>
      </c>
      <c r="AI495" s="34">
        <v>73.710739000000004</v>
      </c>
      <c r="AJ495" s="34" t="s">
        <v>193</v>
      </c>
      <c r="AK495" s="34">
        <v>30.860001</v>
      </c>
      <c r="AL495" s="34">
        <v>0.872</v>
      </c>
      <c r="AM495" s="34">
        <v>28.393723999999999</v>
      </c>
      <c r="AN495" s="34">
        <v>8.3000000000000007</v>
      </c>
      <c r="AO495" s="34">
        <v>43.040000999999997</v>
      </c>
      <c r="AP495" s="34">
        <v>4.32</v>
      </c>
      <c r="AQ495" s="34">
        <v>12.7</v>
      </c>
      <c r="AR495" s="34">
        <v>5.47</v>
      </c>
      <c r="AS495" s="34">
        <v>59.524529000000001</v>
      </c>
      <c r="AT495" s="34">
        <v>13.127537999999999</v>
      </c>
      <c r="AU495" s="34">
        <v>31.870000999999998</v>
      </c>
      <c r="AV495" s="34">
        <v>16.182683999999998</v>
      </c>
      <c r="AW495" s="34">
        <v>20.258236</v>
      </c>
      <c r="AX495" s="34">
        <v>29.610001</v>
      </c>
      <c r="AY495" s="34">
        <v>5.31</v>
      </c>
      <c r="AZ495" s="34">
        <v>57.419998</v>
      </c>
      <c r="BA495" s="34">
        <v>42.099997999999999</v>
      </c>
      <c r="BB495" s="34">
        <v>28.713107999999998</v>
      </c>
      <c r="BC495" s="34">
        <v>27.549454000000001</v>
      </c>
      <c r="BD495" s="34"/>
      <c r="BE495" s="38"/>
      <c r="BF495" s="41">
        <f t="shared" si="381"/>
        <v>4.816340137862294E-2</v>
      </c>
      <c r="BG495" s="41">
        <f t="shared" si="382"/>
        <v>3.5203525516258931E-2</v>
      </c>
      <c r="BH495" s="41"/>
      <c r="BI495" s="41">
        <f t="shared" si="383"/>
        <v>-1.9418085857101513E-2</v>
      </c>
      <c r="BJ495" s="41">
        <f t="shared" si="384"/>
        <v>1.5748356968139112E-2</v>
      </c>
      <c r="BK495" s="41">
        <f t="shared" si="385"/>
        <v>3.4236461056219412E-4</v>
      </c>
      <c r="BL495" s="41">
        <f t="shared" si="386"/>
        <v>1.2012153501367428E-2</v>
      </c>
      <c r="BM495" s="41">
        <f t="shared" si="387"/>
        <v>2.1305732677870681E-2</v>
      </c>
      <c r="BN495" s="41">
        <f t="shared" si="388"/>
        <v>0</v>
      </c>
      <c r="BO495" s="41">
        <f t="shared" si="389"/>
        <v>2.4391453124159048E-2</v>
      </c>
      <c r="BP495" s="41">
        <f t="shared" si="390"/>
        <v>1.3915231672361292E-2</v>
      </c>
      <c r="BQ495" s="41">
        <f t="shared" si="391"/>
        <v>4.5653961104672763E-2</v>
      </c>
      <c r="BR495" s="41">
        <f t="shared" si="392"/>
        <v>1.4803351927326588E-2</v>
      </c>
      <c r="BS495" s="41">
        <f t="shared" si="393"/>
        <v>1.2692826798418879E-2</v>
      </c>
      <c r="BT495" s="41">
        <f t="shared" si="394"/>
        <v>-3.4292900548104259E-3</v>
      </c>
      <c r="BU495" s="41">
        <f t="shared" si="395"/>
        <v>3.278982282299097E-2</v>
      </c>
      <c r="BV495" s="41">
        <f t="shared" si="396"/>
        <v>-9.1090863525938905E-3</v>
      </c>
      <c r="BW495" s="41">
        <f t="shared" si="397"/>
        <v>-1.4451052252414722E-2</v>
      </c>
      <c r="BX495" s="41"/>
      <c r="BY495" s="41"/>
      <c r="BZ495" s="41">
        <f t="shared" si="398"/>
        <v>-5.4051110037074048E-3</v>
      </c>
      <c r="CA495" s="41">
        <f t="shared" si="399"/>
        <v>3.0615914040052077E-2</v>
      </c>
      <c r="CB495" s="41">
        <f t="shared" si="400"/>
        <v>-2.9804373508772818E-2</v>
      </c>
      <c r="CC495" s="41">
        <f t="shared" si="401"/>
        <v>7.2073818652744204E-3</v>
      </c>
      <c r="CD495" s="41">
        <f t="shared" si="402"/>
        <v>-2.3482779397995507E-2</v>
      </c>
      <c r="CE495" s="41">
        <f t="shared" si="403"/>
        <v>-8.2934111318659826E-4</v>
      </c>
      <c r="CF495" s="41">
        <f t="shared" si="404"/>
        <v>-2.4644353671524179E-3</v>
      </c>
      <c r="CG495" s="41">
        <f t="shared" si="380"/>
        <v>-8.5636957768752131E-3</v>
      </c>
      <c r="CH495" s="41">
        <f t="shared" si="405"/>
        <v>1.9351431248064616E-2</v>
      </c>
      <c r="CI495" s="41">
        <f t="shared" si="406"/>
        <v>2.4798768662443908E-2</v>
      </c>
      <c r="CJ495" s="41">
        <f t="shared" si="407"/>
        <v>3.165731987069164E-2</v>
      </c>
      <c r="CK495" s="41">
        <f t="shared" si="408"/>
        <v>-2.4097608268347417E-2</v>
      </c>
      <c r="CL495" s="41">
        <f t="shared" si="409"/>
        <v>3.3309913427341672E-2</v>
      </c>
      <c r="CM495" s="41">
        <f t="shared" si="410"/>
        <v>7.3585446637316823E-3</v>
      </c>
      <c r="CN495" s="41">
        <f t="shared" si="430"/>
        <v>-8.0609476683073927E-3</v>
      </c>
      <c r="CO495" s="41">
        <f t="shared" si="411"/>
        <v>-9.9952144398245419E-3</v>
      </c>
      <c r="CP495" s="41">
        <f t="shared" si="412"/>
        <v>-9.1324835632725868E-3</v>
      </c>
      <c r="CQ495" s="41">
        <f t="shared" si="413"/>
        <v>2.8431604377598237E-2</v>
      </c>
      <c r="CR495" s="41">
        <f t="shared" si="414"/>
        <v>4.9392755329576474E-2</v>
      </c>
      <c r="CS495" s="41">
        <f t="shared" si="415"/>
        <v>-4.6457607189652293E-4</v>
      </c>
      <c r="CT495" s="41">
        <f t="shared" si="416"/>
        <v>6.9686693160934355E-3</v>
      </c>
      <c r="CU495" s="41">
        <f t="shared" si="417"/>
        <v>-9.404458027978518E-3</v>
      </c>
      <c r="CV495" s="41">
        <f t="shared" si="418"/>
        <v>7.3394824880457484E-3</v>
      </c>
      <c r="CW495" s="41">
        <f t="shared" si="419"/>
        <v>-5.840629862572581E-3</v>
      </c>
      <c r="CX495" s="41">
        <f t="shared" si="420"/>
        <v>2.8625671221217695E-2</v>
      </c>
      <c r="CY495" s="41">
        <f t="shared" si="421"/>
        <v>4.0874447084524937E-3</v>
      </c>
      <c r="CZ495" s="41">
        <f t="shared" si="422"/>
        <v>5.9101489888568424E-3</v>
      </c>
      <c r="DA495" s="41">
        <f t="shared" si="423"/>
        <v>2.0990365642093386E-2</v>
      </c>
      <c r="DB495" s="41">
        <f t="shared" si="424"/>
        <v>3.6805528798641379E-2</v>
      </c>
      <c r="DC495" s="41">
        <f t="shared" si="425"/>
        <v>6.8186094517011339E-2</v>
      </c>
      <c r="DD495" s="41">
        <f t="shared" si="426"/>
        <v>2.254408674072295E-2</v>
      </c>
      <c r="DE495" s="41">
        <f t="shared" si="427"/>
        <v>4.2952034706245541E-2</v>
      </c>
      <c r="DF495" s="41">
        <f t="shared" si="428"/>
        <v>-2.8324740843228995E-2</v>
      </c>
      <c r="DG495" s="41">
        <f t="shared" si="429"/>
        <v>4.3539888471865414E-2</v>
      </c>
      <c r="DH495" s="41"/>
    </row>
    <row r="496" spans="1:112">
      <c r="A496" s="43">
        <v>42569</v>
      </c>
      <c r="B496" s="34">
        <v>3.19</v>
      </c>
      <c r="C496" s="34">
        <v>7.7337910000000001</v>
      </c>
      <c r="D496" s="34"/>
      <c r="E496" s="34">
        <v>6.43</v>
      </c>
      <c r="F496" s="34">
        <v>124</v>
      </c>
      <c r="G496" s="34">
        <v>27.401138</v>
      </c>
      <c r="H496" s="34">
        <v>13.438148</v>
      </c>
      <c r="I496" s="34">
        <v>15.17</v>
      </c>
      <c r="J496" s="34">
        <v>263.95114100000001</v>
      </c>
      <c r="K496" s="34">
        <v>0.85</v>
      </c>
      <c r="L496" s="34">
        <v>97.269997000000004</v>
      </c>
      <c r="M496" s="34">
        <v>30.33</v>
      </c>
      <c r="N496" s="34">
        <v>35.343398999999998</v>
      </c>
      <c r="O496" s="34">
        <v>11.05</v>
      </c>
      <c r="P496" s="34">
        <v>28.459999</v>
      </c>
      <c r="Q496" s="34">
        <v>7.37</v>
      </c>
      <c r="R496" s="34">
        <v>33.799999</v>
      </c>
      <c r="S496" s="34">
        <v>51.610424000000002</v>
      </c>
      <c r="T496" s="34"/>
      <c r="U496" s="34"/>
      <c r="V496" s="34">
        <v>3.2989350000000002</v>
      </c>
      <c r="W496" s="34">
        <v>37.759998000000003</v>
      </c>
      <c r="X496" s="34">
        <v>36.450001</v>
      </c>
      <c r="Y496" s="34">
        <v>11.085501000000001</v>
      </c>
      <c r="Z496" s="34">
        <v>16.291112999999999</v>
      </c>
      <c r="AA496" s="34">
        <v>71.344848999999996</v>
      </c>
      <c r="AB496" s="34">
        <v>39.029105999999999</v>
      </c>
      <c r="AC496" s="34">
        <v>12.22</v>
      </c>
      <c r="AD496" s="34">
        <v>54.669998</v>
      </c>
      <c r="AE496" s="34">
        <v>28.707632</v>
      </c>
      <c r="AF496" s="34">
        <v>3.51</v>
      </c>
      <c r="AG496" s="34">
        <v>86.450089000000006</v>
      </c>
      <c r="AH496" s="34">
        <v>35.243633000000003</v>
      </c>
      <c r="AI496" s="34">
        <v>73.307891999999995</v>
      </c>
      <c r="AJ496" s="34" t="s">
        <v>193</v>
      </c>
      <c r="AK496" s="34">
        <v>31.469999000000001</v>
      </c>
      <c r="AL496" s="34">
        <v>0.872</v>
      </c>
      <c r="AM496" s="34">
        <v>28.282665000000001</v>
      </c>
      <c r="AN496" s="34">
        <v>7.8</v>
      </c>
      <c r="AO496" s="34">
        <v>41.959999000000003</v>
      </c>
      <c r="AP496" s="34">
        <v>4.54</v>
      </c>
      <c r="AQ496" s="34">
        <v>12.49</v>
      </c>
      <c r="AR496" s="34">
        <v>5.5</v>
      </c>
      <c r="AS496" s="34">
        <v>59.823394999999998</v>
      </c>
      <c r="AT496" s="34">
        <v>13.099042000000001</v>
      </c>
      <c r="AU496" s="34">
        <v>29.969999000000001</v>
      </c>
      <c r="AV496" s="34">
        <v>16.163613999999999</v>
      </c>
      <c r="AW496" s="34">
        <v>19.992014000000001</v>
      </c>
      <c r="AX496" s="34">
        <v>29.299999</v>
      </c>
      <c r="AY496" s="34">
        <v>5.37</v>
      </c>
      <c r="AZ496" s="34">
        <v>57.619999</v>
      </c>
      <c r="BA496" s="34">
        <v>41.560001</v>
      </c>
      <c r="BB496" s="34">
        <v>28.474578999999999</v>
      </c>
      <c r="BC496" s="34">
        <v>27.326343999999999</v>
      </c>
      <c r="BD496" s="34"/>
      <c r="BE496" s="38"/>
      <c r="BF496" s="41">
        <f t="shared" si="381"/>
        <v>0</v>
      </c>
      <c r="BG496" s="41">
        <f t="shared" si="382"/>
        <v>-1.3720274070713065E-2</v>
      </c>
      <c r="BH496" s="41"/>
      <c r="BI496" s="41">
        <f t="shared" si="383"/>
        <v>-3.0630265948243123E-2</v>
      </c>
      <c r="BJ496" s="41">
        <f t="shared" si="384"/>
        <v>-3.1748698314580298E-2</v>
      </c>
      <c r="BK496" s="41">
        <f t="shared" si="385"/>
        <v>-6.8484647479548192E-4</v>
      </c>
      <c r="BL496" s="41">
        <f t="shared" si="386"/>
        <v>8.1755220958733606E-3</v>
      </c>
      <c r="BM496" s="41">
        <f t="shared" si="387"/>
        <v>-6.5897860704302062E-4</v>
      </c>
      <c r="BN496" s="41">
        <f t="shared" si="388"/>
        <v>0</v>
      </c>
      <c r="BO496" s="41">
        <f t="shared" si="389"/>
        <v>2.3810648693718607E-2</v>
      </c>
      <c r="BP496" s="41">
        <f t="shared" si="390"/>
        <v>-1.9042396466319497E-2</v>
      </c>
      <c r="BQ496" s="41">
        <f t="shared" si="391"/>
        <v>4.0368785058017664E-2</v>
      </c>
      <c r="BR496" s="41">
        <f t="shared" si="392"/>
        <v>-2.4073379415135007E-3</v>
      </c>
      <c r="BS496" s="41">
        <f t="shared" si="393"/>
        <v>-4.5146803545265827E-3</v>
      </c>
      <c r="BT496" s="41">
        <f t="shared" si="394"/>
        <v>-2.2582234585316257E-2</v>
      </c>
      <c r="BU496" s="41">
        <f t="shared" si="395"/>
        <v>-9.4531426437552534E-3</v>
      </c>
      <c r="BV496" s="41">
        <f t="shared" si="396"/>
        <v>-3.4029806768049689E-2</v>
      </c>
      <c r="BW496" s="41">
        <f t="shared" si="397"/>
        <v>-1.189720725130056E-2</v>
      </c>
      <c r="BX496" s="41"/>
      <c r="BY496" s="41"/>
      <c r="BZ496" s="41">
        <f t="shared" si="398"/>
        <v>-5.5725089863513419E-2</v>
      </c>
      <c r="CA496" s="41">
        <f t="shared" si="399"/>
        <v>-1.0013285641883321E-2</v>
      </c>
      <c r="CB496" s="41">
        <f t="shared" si="400"/>
        <v>2.4721890774811722E-3</v>
      </c>
      <c r="CC496" s="41">
        <f t="shared" si="401"/>
        <v>1.4260230798477777E-2</v>
      </c>
      <c r="CD496" s="41">
        <f t="shared" si="402"/>
        <v>-6.2175284293859486E-3</v>
      </c>
      <c r="CE496" s="41">
        <f t="shared" si="403"/>
        <v>-1.1576544360731598E-2</v>
      </c>
      <c r="CF496" s="41">
        <f t="shared" si="404"/>
        <v>2.9567789425927354E-3</v>
      </c>
      <c r="CG496" s="41">
        <f t="shared" si="380"/>
        <v>-7.8493338644549816E-3</v>
      </c>
      <c r="CH496" s="41">
        <f t="shared" si="405"/>
        <v>-2.0996318821530649E-2</v>
      </c>
      <c r="CI496" s="41">
        <f t="shared" si="406"/>
        <v>-8.5275314420405323E-3</v>
      </c>
      <c r="CJ496" s="41">
        <f t="shared" si="407"/>
        <v>-5.6818334674309462E-3</v>
      </c>
      <c r="CK496" s="41">
        <f t="shared" si="408"/>
        <v>4.0568778114045446E-3</v>
      </c>
      <c r="CL496" s="41">
        <f t="shared" si="409"/>
        <v>-8.8799116641451441E-3</v>
      </c>
      <c r="CM496" s="41">
        <f t="shared" si="410"/>
        <v>-5.4802307092961574E-3</v>
      </c>
      <c r="CN496" s="41">
        <f t="shared" si="430"/>
        <v>1.7825793017800302E-2</v>
      </c>
      <c r="CO496" s="41">
        <f t="shared" si="411"/>
        <v>1.9573799960598964E-2</v>
      </c>
      <c r="CP496" s="41">
        <f t="shared" si="412"/>
        <v>0</v>
      </c>
      <c r="CQ496" s="41">
        <f t="shared" si="413"/>
        <v>-3.9190620329274759E-3</v>
      </c>
      <c r="CR496" s="41">
        <f t="shared" si="414"/>
        <v>-6.2131781107006276E-2</v>
      </c>
      <c r="CS496" s="41">
        <f t="shared" si="415"/>
        <v>-2.541317939185431E-2</v>
      </c>
      <c r="CT496" s="41">
        <f t="shared" si="416"/>
        <v>4.9671609797237573E-2</v>
      </c>
      <c r="CU496" s="41">
        <f t="shared" si="417"/>
        <v>-1.667366932705916E-2</v>
      </c>
      <c r="CV496" s="41">
        <f t="shared" si="418"/>
        <v>5.4694758045354761E-3</v>
      </c>
      <c r="CW496" s="41">
        <f t="shared" si="419"/>
        <v>5.0083254856191734E-3</v>
      </c>
      <c r="CX496" s="41">
        <f t="shared" si="420"/>
        <v>-2.1730634504125755E-3</v>
      </c>
      <c r="CY496" s="41">
        <f t="shared" si="421"/>
        <v>-6.1468311844844206E-2</v>
      </c>
      <c r="CZ496" s="41">
        <f t="shared" si="422"/>
        <v>-1.1791149768938681E-3</v>
      </c>
      <c r="DA496" s="41">
        <f t="shared" si="423"/>
        <v>-1.3228533102859477E-2</v>
      </c>
      <c r="DB496" s="41">
        <f t="shared" si="424"/>
        <v>-1.0524693992545398E-2</v>
      </c>
      <c r="DC496" s="41">
        <f t="shared" si="425"/>
        <v>1.123607326692597E-2</v>
      </c>
      <c r="DD496" s="41">
        <f t="shared" si="426"/>
        <v>3.4770724394493661E-3</v>
      </c>
      <c r="DE496" s="41">
        <f t="shared" si="427"/>
        <v>-1.2909502889772306E-2</v>
      </c>
      <c r="DF496" s="41">
        <f t="shared" si="428"/>
        <v>-8.3420189123403991E-3</v>
      </c>
      <c r="DG496" s="41">
        <f t="shared" si="429"/>
        <v>-8.1314983103576363E-3</v>
      </c>
      <c r="DH496" s="41"/>
    </row>
    <row r="497" spans="1:112">
      <c r="A497" s="43">
        <v>42570</v>
      </c>
      <c r="B497" s="34">
        <v>3.07</v>
      </c>
      <c r="C497" s="34">
        <v>8.0050080000000001</v>
      </c>
      <c r="D497" s="34"/>
      <c r="E497" s="34">
        <v>6.77</v>
      </c>
      <c r="F497" s="34">
        <v>2.85</v>
      </c>
      <c r="G497" s="34">
        <v>27.861108999999999</v>
      </c>
      <c r="H497" s="34">
        <v>13.865861000000001</v>
      </c>
      <c r="I497" s="34">
        <v>15.29</v>
      </c>
      <c r="J497" s="34">
        <v>270.23571800000002</v>
      </c>
      <c r="K497" s="34">
        <v>0.91600000000000004</v>
      </c>
      <c r="L497" s="34">
        <v>96.75</v>
      </c>
      <c r="M497" s="34">
        <v>31.41</v>
      </c>
      <c r="N497" s="34">
        <v>35.419125000000001</v>
      </c>
      <c r="O497" s="34">
        <v>11.29</v>
      </c>
      <c r="P497" s="34">
        <v>28.18</v>
      </c>
      <c r="Q497" s="34">
        <v>7.44</v>
      </c>
      <c r="R497" s="34">
        <v>33.93</v>
      </c>
      <c r="S497" s="34">
        <v>52.380161000000001</v>
      </c>
      <c r="T497" s="34"/>
      <c r="U497" s="34"/>
      <c r="V497" s="34">
        <v>3.3461989999999999</v>
      </c>
      <c r="W497" s="34">
        <v>37.830002</v>
      </c>
      <c r="X497" s="34">
        <v>36.979999999999997</v>
      </c>
      <c r="Y497" s="34">
        <v>11.105122</v>
      </c>
      <c r="Z497" s="34">
        <v>16.087897999999999</v>
      </c>
      <c r="AA497" s="34">
        <v>73.111084000000005</v>
      </c>
      <c r="AB497" s="34">
        <v>38.990692000000003</v>
      </c>
      <c r="AC497" s="34">
        <v>12.78</v>
      </c>
      <c r="AD497" s="34">
        <v>56.560001</v>
      </c>
      <c r="AE497" s="34">
        <v>29.104773000000002</v>
      </c>
      <c r="AF497" s="34">
        <v>3.47</v>
      </c>
      <c r="AG497" s="34">
        <v>87.500084000000001</v>
      </c>
      <c r="AH497" s="34">
        <v>34.725898999999998</v>
      </c>
      <c r="AI497" s="34">
        <v>73.46508</v>
      </c>
      <c r="AJ497" s="34" t="s">
        <v>193</v>
      </c>
      <c r="AK497" s="34">
        <v>31.690000999999999</v>
      </c>
      <c r="AL497" s="34">
        <v>0.86</v>
      </c>
      <c r="AM497" s="34">
        <v>28.421489999999999</v>
      </c>
      <c r="AN497" s="34">
        <v>7.8</v>
      </c>
      <c r="AO497" s="34">
        <v>42.689999</v>
      </c>
      <c r="AP497" s="34">
        <v>4.5</v>
      </c>
      <c r="AQ497" s="34">
        <v>12.26</v>
      </c>
      <c r="AR497" s="34">
        <v>5.57</v>
      </c>
      <c r="AS497" s="34">
        <v>60.022644</v>
      </c>
      <c r="AT497" s="34">
        <v>13.127537999999999</v>
      </c>
      <c r="AU497" s="34">
        <v>28.379999000000002</v>
      </c>
      <c r="AV497" s="34">
        <v>16.211293999999999</v>
      </c>
      <c r="AW497" s="34">
        <v>19.811675999999999</v>
      </c>
      <c r="AX497" s="34">
        <v>29.35</v>
      </c>
      <c r="AY497" s="34">
        <v>5.65</v>
      </c>
      <c r="AZ497" s="34">
        <v>58.049999</v>
      </c>
      <c r="BA497" s="34">
        <v>42.060001</v>
      </c>
      <c r="BB497" s="34">
        <v>28.335433999999999</v>
      </c>
      <c r="BC497" s="34">
        <v>27.714362999999999</v>
      </c>
      <c r="BD497" s="34"/>
      <c r="BE497" s="38"/>
      <c r="BF497" s="41">
        <f t="shared" si="381"/>
        <v>-3.8343355197647505E-2</v>
      </c>
      <c r="BG497" s="41">
        <f t="shared" si="382"/>
        <v>3.4468176536060019E-2</v>
      </c>
      <c r="BH497" s="41"/>
      <c r="BI497" s="41">
        <f t="shared" si="383"/>
        <v>5.1526548674655663E-2</v>
      </c>
      <c r="BJ497" s="41">
        <f t="shared" si="384"/>
        <v>-3.7729625713244777</v>
      </c>
      <c r="BK497" s="41">
        <f t="shared" si="385"/>
        <v>1.6647228354865685E-2</v>
      </c>
      <c r="BL497" s="41">
        <f t="shared" si="386"/>
        <v>3.1332247968651562E-2</v>
      </c>
      <c r="BM497" s="41">
        <f t="shared" si="387"/>
        <v>7.8792265805300472E-3</v>
      </c>
      <c r="BN497" s="41">
        <f t="shared" si="388"/>
        <v>2.3530593710605441E-2</v>
      </c>
      <c r="BO497" s="41">
        <f t="shared" si="389"/>
        <v>7.4780015189768123E-2</v>
      </c>
      <c r="BP497" s="41">
        <f t="shared" si="390"/>
        <v>-5.3602541294711569E-3</v>
      </c>
      <c r="BQ497" s="41">
        <f t="shared" si="391"/>
        <v>3.4988991850065557E-2</v>
      </c>
      <c r="BR497" s="41">
        <f t="shared" si="392"/>
        <v>2.1402862596393468E-3</v>
      </c>
      <c r="BS497" s="41">
        <f t="shared" si="393"/>
        <v>2.148695019780875E-2</v>
      </c>
      <c r="BT497" s="41">
        <f t="shared" si="394"/>
        <v>-9.8870510541371331E-3</v>
      </c>
      <c r="BU497" s="41">
        <f t="shared" si="395"/>
        <v>9.4531426437553297E-3</v>
      </c>
      <c r="BV497" s="41">
        <f t="shared" si="396"/>
        <v>3.8388058929649227E-3</v>
      </c>
      <c r="BW497" s="41">
        <f t="shared" si="397"/>
        <v>1.480424517808215E-2</v>
      </c>
      <c r="BX497" s="41"/>
      <c r="BY497" s="41"/>
      <c r="BZ497" s="41">
        <f t="shared" si="398"/>
        <v>1.4225385682874609E-2</v>
      </c>
      <c r="CA497" s="41">
        <f t="shared" si="399"/>
        <v>1.8522032018336849E-3</v>
      </c>
      <c r="CB497" s="41">
        <f t="shared" si="400"/>
        <v>1.4435740069469648E-2</v>
      </c>
      <c r="CC497" s="41">
        <f t="shared" si="401"/>
        <v>1.7684050703149605E-3</v>
      </c>
      <c r="CD497" s="41">
        <f t="shared" si="402"/>
        <v>-1.2552432084233936E-2</v>
      </c>
      <c r="CE497" s="41">
        <f t="shared" si="403"/>
        <v>2.4454835264338916E-2</v>
      </c>
      <c r="CF497" s="41">
        <f t="shared" si="404"/>
        <v>-9.8472449529058456E-4</v>
      </c>
      <c r="CG497" s="41">
        <f t="shared" si="380"/>
        <v>4.7169898781388667E-3</v>
      </c>
      <c r="CH497" s="41">
        <f t="shared" si="405"/>
        <v>3.3986962944884548E-2</v>
      </c>
      <c r="CI497" s="41">
        <f t="shared" si="406"/>
        <v>1.3739170586915157E-2</v>
      </c>
      <c r="CJ497" s="41">
        <f t="shared" si="407"/>
        <v>-1.1461443519006539E-2</v>
      </c>
      <c r="CK497" s="41">
        <f t="shared" si="408"/>
        <v>1.2072511737519278E-2</v>
      </c>
      <c r="CL497" s="41">
        <f t="shared" si="409"/>
        <v>-1.4799111396143441E-2</v>
      </c>
      <c r="CM497" s="41">
        <f t="shared" si="410"/>
        <v>2.1419210629042267E-3</v>
      </c>
      <c r="CN497" s="41">
        <f t="shared" si="430"/>
        <v>3.5274539038918358E-3</v>
      </c>
      <c r="CO497" s="41">
        <f t="shared" si="411"/>
        <v>6.9665259585044107E-3</v>
      </c>
      <c r="CP497" s="41">
        <f t="shared" si="412"/>
        <v>-1.3857034661426241E-2</v>
      </c>
      <c r="CQ497" s="41">
        <f t="shared" si="413"/>
        <v>4.8964763646060878E-3</v>
      </c>
      <c r="CR497" s="41">
        <f t="shared" si="414"/>
        <v>0</v>
      </c>
      <c r="CS497" s="41">
        <f t="shared" si="415"/>
        <v>1.7247917649305826E-2</v>
      </c>
      <c r="CT497" s="41">
        <f t="shared" si="416"/>
        <v>-8.8496152769824993E-3</v>
      </c>
      <c r="CU497" s="41">
        <f t="shared" si="417"/>
        <v>-1.8586393629421032E-2</v>
      </c>
      <c r="CV497" s="41">
        <f t="shared" si="418"/>
        <v>1.264696170076739E-2</v>
      </c>
      <c r="CW497" s="41">
        <f t="shared" si="419"/>
        <v>3.3250858391401864E-3</v>
      </c>
      <c r="CX497" s="41">
        <f t="shared" si="420"/>
        <v>2.1730634504126345E-3</v>
      </c>
      <c r="CY497" s="41">
        <f t="shared" si="421"/>
        <v>-5.4512211466056996E-2</v>
      </c>
      <c r="CZ497" s="41">
        <f t="shared" si="422"/>
        <v>2.9454931252533511E-3</v>
      </c>
      <c r="DA497" s="41">
        <f t="shared" si="423"/>
        <v>-9.0614329452657141E-3</v>
      </c>
      <c r="DB497" s="41">
        <f t="shared" si="424"/>
        <v>1.7050643807774038E-3</v>
      </c>
      <c r="DC497" s="41">
        <f t="shared" si="425"/>
        <v>5.0827636637576203E-2</v>
      </c>
      <c r="DD497" s="41">
        <f t="shared" si="426"/>
        <v>7.4349786160743461E-3</v>
      </c>
      <c r="DE497" s="41">
        <f t="shared" si="427"/>
        <v>1.195900375748804E-2</v>
      </c>
      <c r="DF497" s="41">
        <f t="shared" si="428"/>
        <v>-4.8986180745577337E-3</v>
      </c>
      <c r="DG497" s="41">
        <f t="shared" si="429"/>
        <v>1.4099580083540486E-2</v>
      </c>
      <c r="DH497" s="41"/>
    </row>
    <row r="498" spans="1:112">
      <c r="A498" s="43">
        <v>42571</v>
      </c>
      <c r="B498" s="34">
        <v>3.05</v>
      </c>
      <c r="C498" s="34">
        <v>7.7913209999999999</v>
      </c>
      <c r="D498" s="34"/>
      <c r="E498" s="34">
        <v>6.77</v>
      </c>
      <c r="F498" s="34">
        <v>102</v>
      </c>
      <c r="G498" s="34">
        <v>28.424337000000001</v>
      </c>
      <c r="H498" s="34">
        <v>13.666924</v>
      </c>
      <c r="I498" s="34">
        <v>15.15</v>
      </c>
      <c r="J498" s="34">
        <v>266.046021</v>
      </c>
      <c r="K498" s="34">
        <v>1.1000000000000001</v>
      </c>
      <c r="L498" s="34">
        <v>97.43</v>
      </c>
      <c r="M498" s="34">
        <v>32.459999000000003</v>
      </c>
      <c r="N498" s="34">
        <v>34.870131999999998</v>
      </c>
      <c r="O498" s="34">
        <v>11.23</v>
      </c>
      <c r="P498" s="34">
        <v>27</v>
      </c>
      <c r="Q498" s="34">
        <v>8.07</v>
      </c>
      <c r="R498" s="34">
        <v>34.32</v>
      </c>
      <c r="S498" s="34">
        <v>51.467880000000001</v>
      </c>
      <c r="T498" s="34"/>
      <c r="U498" s="34"/>
      <c r="V498" s="34">
        <v>3.365103</v>
      </c>
      <c r="W498" s="34">
        <v>37.709999000000003</v>
      </c>
      <c r="X498" s="34">
        <v>36.549999</v>
      </c>
      <c r="Y498" s="34">
        <v>11.105122</v>
      </c>
      <c r="Z498" s="34">
        <v>15.681468000000001</v>
      </c>
      <c r="AA498" s="34">
        <v>72.497398000000004</v>
      </c>
      <c r="AB498" s="34">
        <v>38.606644000000003</v>
      </c>
      <c r="AC498" s="34">
        <v>12.83</v>
      </c>
      <c r="AD498" s="34">
        <v>58.560001</v>
      </c>
      <c r="AE498" s="34">
        <v>28.641442999999999</v>
      </c>
      <c r="AF498" s="34">
        <v>3.68</v>
      </c>
      <c r="AG498" s="34">
        <v>88.550087000000005</v>
      </c>
      <c r="AH498" s="34">
        <v>34.661178999999997</v>
      </c>
      <c r="AI498" s="34">
        <v>74.182343000000003</v>
      </c>
      <c r="AJ498" s="34" t="s">
        <v>193</v>
      </c>
      <c r="AK498" s="34">
        <v>31.299999</v>
      </c>
      <c r="AL498" s="34">
        <v>0.88</v>
      </c>
      <c r="AM498" s="34">
        <v>28.08832</v>
      </c>
      <c r="AN498" s="34">
        <v>8.1999999999999993</v>
      </c>
      <c r="AO498" s="34">
        <v>43.110000999999997</v>
      </c>
      <c r="AP498" s="34">
        <v>4.63</v>
      </c>
      <c r="AQ498" s="34">
        <v>12.47</v>
      </c>
      <c r="AR498" s="34">
        <v>5.68</v>
      </c>
      <c r="AS498" s="34">
        <v>58.777358999999997</v>
      </c>
      <c r="AT498" s="34">
        <v>12.842572000000001</v>
      </c>
      <c r="AU498" s="34">
        <v>28.809999000000001</v>
      </c>
      <c r="AV498" s="34">
        <v>16.182683999999998</v>
      </c>
      <c r="AW498" s="34">
        <v>19.992014000000001</v>
      </c>
      <c r="AX498" s="34">
        <v>29.65</v>
      </c>
      <c r="AY498" s="34">
        <v>5.93</v>
      </c>
      <c r="AZ498" s="34">
        <v>57</v>
      </c>
      <c r="BA498" s="34">
        <v>42.759998000000003</v>
      </c>
      <c r="BB498" s="34">
        <v>28.703168999999999</v>
      </c>
      <c r="BC498" s="34">
        <v>27.811371000000001</v>
      </c>
      <c r="BD498" s="34"/>
      <c r="BE498" s="38"/>
      <c r="BF498" s="41">
        <f t="shared" si="381"/>
        <v>-6.5359709797855334E-3</v>
      </c>
      <c r="BG498" s="41">
        <f t="shared" si="382"/>
        <v>-2.7056923937386873E-2</v>
      </c>
      <c r="BH498" s="41"/>
      <c r="BI498" s="41">
        <f t="shared" si="383"/>
        <v>0</v>
      </c>
      <c r="BJ498" s="41">
        <f t="shared" si="384"/>
        <v>3.5776538190037122</v>
      </c>
      <c r="BK498" s="41">
        <f t="shared" si="385"/>
        <v>2.0013941093179242E-2</v>
      </c>
      <c r="BL498" s="41">
        <f t="shared" si="386"/>
        <v>-1.4451168822420956E-2</v>
      </c>
      <c r="BM498" s="41">
        <f t="shared" si="387"/>
        <v>-9.198487985592696E-3</v>
      </c>
      <c r="BN498" s="41">
        <f t="shared" si="388"/>
        <v>-1.5625302664125016E-2</v>
      </c>
      <c r="BO498" s="41">
        <f t="shared" si="389"/>
        <v>0.18304909411233167</v>
      </c>
      <c r="BP498" s="41">
        <f t="shared" si="390"/>
        <v>7.003839527358789E-3</v>
      </c>
      <c r="BQ498" s="41">
        <f t="shared" si="391"/>
        <v>3.2882217728742245E-2</v>
      </c>
      <c r="BR498" s="41">
        <f t="shared" si="392"/>
        <v>-1.5621282322883618E-2</v>
      </c>
      <c r="BS498" s="41">
        <f t="shared" si="393"/>
        <v>-5.3286094112187645E-3</v>
      </c>
      <c r="BT498" s="41">
        <f t="shared" si="394"/>
        <v>-4.2775640466205044E-2</v>
      </c>
      <c r="BU498" s="41">
        <f t="shared" si="395"/>
        <v>8.128263343685696E-2</v>
      </c>
      <c r="BV498" s="41">
        <f t="shared" si="396"/>
        <v>1.142869582362285E-2</v>
      </c>
      <c r="BW498" s="41">
        <f t="shared" si="397"/>
        <v>-1.7569988992880245E-2</v>
      </c>
      <c r="BX498" s="41"/>
      <c r="BY498" s="41"/>
      <c r="BZ498" s="41">
        <f t="shared" si="398"/>
        <v>5.6334970457915688E-3</v>
      </c>
      <c r="CA498" s="41">
        <f t="shared" si="399"/>
        <v>-3.1772067609300578E-3</v>
      </c>
      <c r="CB498" s="41">
        <f t="shared" si="400"/>
        <v>-1.1696067122972697E-2</v>
      </c>
      <c r="CC498" s="41">
        <f t="shared" si="401"/>
        <v>0</v>
      </c>
      <c r="CD498" s="41">
        <f t="shared" si="402"/>
        <v>-2.5587679332029784E-2</v>
      </c>
      <c r="CE498" s="41">
        <f t="shared" si="403"/>
        <v>-8.4293116069528353E-3</v>
      </c>
      <c r="CF498" s="41">
        <f t="shared" si="404"/>
        <v>-9.8985649661383259E-3</v>
      </c>
      <c r="CG498" s="41">
        <f t="shared" si="380"/>
        <v>-7.874056430905883E-3</v>
      </c>
      <c r="CH498" s="41">
        <f t="shared" si="405"/>
        <v>3.4749847460902088E-2</v>
      </c>
      <c r="CI498" s="41">
        <f t="shared" si="406"/>
        <v>-1.6047456444670566E-2</v>
      </c>
      <c r="CJ498" s="41">
        <f t="shared" si="407"/>
        <v>5.8758158222071692E-2</v>
      </c>
      <c r="CK498" s="41">
        <f t="shared" si="408"/>
        <v>1.1928593361017079E-2</v>
      </c>
      <c r="CL498" s="41">
        <f t="shared" si="409"/>
        <v>-1.8654775682825314E-3</v>
      </c>
      <c r="CM498" s="41">
        <f t="shared" si="410"/>
        <v>9.7159656143721469E-3</v>
      </c>
      <c r="CN498" s="41">
        <f t="shared" si="430"/>
        <v>4.3916365406263189E-3</v>
      </c>
      <c r="CO498" s="41">
        <f t="shared" si="411"/>
        <v>-1.2383139661299444E-2</v>
      </c>
      <c r="CP498" s="41">
        <f t="shared" si="412"/>
        <v>2.2989518224698781E-2</v>
      </c>
      <c r="CQ498" s="41">
        <f t="shared" si="413"/>
        <v>-1.1791717595532835E-2</v>
      </c>
      <c r="CR498" s="41">
        <f t="shared" si="414"/>
        <v>5.0010420574661416E-2</v>
      </c>
      <c r="CS498" s="41">
        <f t="shared" si="415"/>
        <v>9.7903346103363348E-3</v>
      </c>
      <c r="CT498" s="41">
        <f t="shared" si="416"/>
        <v>2.8479471321868705E-2</v>
      </c>
      <c r="CU498" s="41">
        <f t="shared" si="417"/>
        <v>1.6983829183879754E-2</v>
      </c>
      <c r="CV498" s="41">
        <f t="shared" si="418"/>
        <v>1.955617879386716E-2</v>
      </c>
      <c r="CW498" s="41">
        <f t="shared" si="419"/>
        <v>-2.0965161291639847E-2</v>
      </c>
      <c r="CX498" s="41">
        <f t="shared" si="420"/>
        <v>-2.1946571483794169E-2</v>
      </c>
      <c r="CY498" s="41">
        <f t="shared" si="421"/>
        <v>1.5037877890452194E-2</v>
      </c>
      <c r="CZ498" s="41">
        <f t="shared" si="422"/>
        <v>-1.7663781483595337E-3</v>
      </c>
      <c r="DA498" s="41">
        <f t="shared" si="423"/>
        <v>9.0614329452657193E-3</v>
      </c>
      <c r="DB498" s="41">
        <f t="shared" si="424"/>
        <v>1.0169579169629012E-2</v>
      </c>
      <c r="DC498" s="41">
        <f t="shared" si="425"/>
        <v>4.8368667851284457E-2</v>
      </c>
      <c r="DD498" s="41">
        <f t="shared" si="426"/>
        <v>-1.82534230828213E-2</v>
      </c>
      <c r="DE498" s="41">
        <f t="shared" si="427"/>
        <v>1.6505845334046483E-2</v>
      </c>
      <c r="DF498" s="41">
        <f t="shared" si="428"/>
        <v>1.2894428538054349E-2</v>
      </c>
      <c r="DG498" s="41">
        <f t="shared" si="429"/>
        <v>3.4941671801831321E-3</v>
      </c>
      <c r="DH498" s="41"/>
    </row>
    <row r="499" spans="1:112">
      <c r="A499" s="43">
        <v>42572</v>
      </c>
      <c r="B499" s="34">
        <v>3.05</v>
      </c>
      <c r="C499" s="34">
        <v>7.7009150000000002</v>
      </c>
      <c r="D499" s="34"/>
      <c r="E499" s="34">
        <v>6.65</v>
      </c>
      <c r="F499" s="34">
        <v>94</v>
      </c>
      <c r="G499" s="34">
        <v>27.832947000000001</v>
      </c>
      <c r="H499" s="34">
        <v>13.169582999999999</v>
      </c>
      <c r="I499" s="34">
        <v>14.96</v>
      </c>
      <c r="J499" s="34">
        <v>261.85632299999997</v>
      </c>
      <c r="K499" s="34">
        <v>1.03</v>
      </c>
      <c r="L499" s="34">
        <v>110.69000200000001</v>
      </c>
      <c r="M499" s="34">
        <v>30.700001</v>
      </c>
      <c r="N499" s="34">
        <v>34.330607999999998</v>
      </c>
      <c r="O499" s="34">
        <v>11.07</v>
      </c>
      <c r="P499" s="34">
        <v>28.01</v>
      </c>
      <c r="Q499" s="34">
        <v>7.78</v>
      </c>
      <c r="R499" s="34">
        <v>34.5</v>
      </c>
      <c r="S499" s="34">
        <v>49.614806999999999</v>
      </c>
      <c r="T499" s="34"/>
      <c r="U499" s="34"/>
      <c r="V499" s="34">
        <v>3.2138640000000001</v>
      </c>
      <c r="W499" s="34">
        <v>37</v>
      </c>
      <c r="X499" s="34">
        <v>36.970001000000003</v>
      </c>
      <c r="Y499" s="34">
        <v>11.124743</v>
      </c>
      <c r="Z499" s="34">
        <v>15.249635</v>
      </c>
      <c r="AA499" s="34">
        <v>72.407584999999997</v>
      </c>
      <c r="AB499" s="34">
        <v>38.357010000000002</v>
      </c>
      <c r="AC499" s="34">
        <v>12.91</v>
      </c>
      <c r="AD499" s="34">
        <v>57.419998</v>
      </c>
      <c r="AE499" s="34">
        <v>28.168659000000002</v>
      </c>
      <c r="AF499" s="34">
        <v>3.67</v>
      </c>
      <c r="AG499" s="34">
        <v>85.750084000000001</v>
      </c>
      <c r="AH499" s="34">
        <v>34.198909999999998</v>
      </c>
      <c r="AI499" s="34">
        <v>72.806786000000002</v>
      </c>
      <c r="AJ499" s="34" t="s">
        <v>193</v>
      </c>
      <c r="AK499" s="34">
        <v>31.85</v>
      </c>
      <c r="AL499" s="34">
        <v>0.86</v>
      </c>
      <c r="AM499" s="34">
        <v>27.662597999999999</v>
      </c>
      <c r="AN499" s="34">
        <v>8</v>
      </c>
      <c r="AO499" s="34">
        <v>39.720001000000003</v>
      </c>
      <c r="AP499" s="34">
        <v>4.5</v>
      </c>
      <c r="AQ499" s="34">
        <v>12.7</v>
      </c>
      <c r="AR499" s="34">
        <v>5.29</v>
      </c>
      <c r="AS499" s="34">
        <v>58.727550999999998</v>
      </c>
      <c r="AT499" s="34">
        <v>12.548104</v>
      </c>
      <c r="AU499" s="34">
        <v>29.4</v>
      </c>
      <c r="AV499" s="34">
        <v>16.163613999999999</v>
      </c>
      <c r="AW499" s="34">
        <v>19.519693</v>
      </c>
      <c r="AX499" s="34">
        <v>29.110001</v>
      </c>
      <c r="AY499" s="34">
        <v>5.74</v>
      </c>
      <c r="AZ499" s="34">
        <v>56.360000999999997</v>
      </c>
      <c r="BA499" s="34">
        <v>42.810001</v>
      </c>
      <c r="BB499" s="34">
        <v>29.080843000000002</v>
      </c>
      <c r="BC499" s="34">
        <v>27.782267000000001</v>
      </c>
      <c r="BD499" s="34"/>
      <c r="BE499" s="38"/>
      <c r="BF499" s="41">
        <f t="shared" si="381"/>
        <v>0</v>
      </c>
      <c r="BG499" s="41">
        <f t="shared" si="382"/>
        <v>-1.1671268917576824E-2</v>
      </c>
      <c r="BH499" s="41"/>
      <c r="BI499" s="41">
        <f t="shared" si="383"/>
        <v>-1.788423225642076E-2</v>
      </c>
      <c r="BJ499" s="41">
        <f t="shared" si="384"/>
        <v>-8.1678031014267238E-2</v>
      </c>
      <c r="BK499" s="41">
        <f t="shared" si="385"/>
        <v>-2.1025251973472183E-2</v>
      </c>
      <c r="BL499" s="41">
        <f t="shared" si="386"/>
        <v>-3.7068754743471426E-2</v>
      </c>
      <c r="BM499" s="41">
        <f t="shared" si="387"/>
        <v>-1.2620559409046939E-2</v>
      </c>
      <c r="BN499" s="41">
        <f t="shared" si="388"/>
        <v>-1.5873337248575984E-2</v>
      </c>
      <c r="BO499" s="41">
        <f t="shared" si="389"/>
        <v>-6.5751377562780544E-2</v>
      </c>
      <c r="BP499" s="41">
        <f t="shared" si="390"/>
        <v>0.12759934802876216</v>
      </c>
      <c r="BQ499" s="41">
        <f t="shared" si="391"/>
        <v>-5.5745844112856699E-2</v>
      </c>
      <c r="BR499" s="41">
        <f t="shared" si="392"/>
        <v>-1.5593328399255452E-2</v>
      </c>
      <c r="BS499" s="41">
        <f t="shared" si="393"/>
        <v>-1.4350022029806335E-2</v>
      </c>
      <c r="BT499" s="41">
        <f t="shared" si="394"/>
        <v>3.6724723267688227E-2</v>
      </c>
      <c r="BU499" s="41">
        <f t="shared" si="395"/>
        <v>-3.6597144091557163E-2</v>
      </c>
      <c r="BV499" s="41">
        <f t="shared" si="396"/>
        <v>5.2310494175525028E-3</v>
      </c>
      <c r="BW499" s="41">
        <f t="shared" si="397"/>
        <v>-3.6668606368207138E-2</v>
      </c>
      <c r="BX499" s="41"/>
      <c r="BY499" s="41"/>
      <c r="BZ499" s="41">
        <f t="shared" si="398"/>
        <v>-4.5984620293131891E-2</v>
      </c>
      <c r="CA499" s="41">
        <f t="shared" si="399"/>
        <v>-1.9007372107876112E-2</v>
      </c>
      <c r="CB499" s="41">
        <f t="shared" si="400"/>
        <v>1.1425641161492969E-2</v>
      </c>
      <c r="CC499" s="41">
        <f t="shared" si="401"/>
        <v>1.7652833335054816E-3</v>
      </c>
      <c r="CD499" s="41">
        <f t="shared" si="402"/>
        <v>-2.7924064648175342E-2</v>
      </c>
      <c r="CE499" s="41">
        <f t="shared" si="403"/>
        <v>-1.2396124638564526E-3</v>
      </c>
      <c r="CF499" s="41">
        <f t="shared" si="404"/>
        <v>-6.4870848109634133E-3</v>
      </c>
      <c r="CG499" s="41">
        <f t="shared" si="380"/>
        <v>-7.9082645481787304E-4</v>
      </c>
      <c r="CH499" s="41">
        <f t="shared" si="405"/>
        <v>-1.9659246867710745E-2</v>
      </c>
      <c r="CI499" s="41">
        <f t="shared" si="406"/>
        <v>-1.6644747980105064E-2</v>
      </c>
      <c r="CJ499" s="41">
        <f t="shared" si="407"/>
        <v>-2.7210901143607247E-3</v>
      </c>
      <c r="CK499" s="41">
        <f t="shared" si="408"/>
        <v>-3.2131281086718803E-2</v>
      </c>
      <c r="CL499" s="41">
        <f t="shared" si="409"/>
        <v>-1.3426527650248824E-2</v>
      </c>
      <c r="CM499" s="41">
        <f t="shared" si="410"/>
        <v>-1.8716991751439479E-2</v>
      </c>
      <c r="CN499" s="41">
        <f t="shared" si="430"/>
        <v>-8.8028314979429773E-3</v>
      </c>
      <c r="CO499" s="41">
        <f t="shared" si="411"/>
        <v>1.7419316420947184E-2</v>
      </c>
      <c r="CP499" s="41">
        <f t="shared" si="412"/>
        <v>-2.2989518224698718E-2</v>
      </c>
      <c r="CQ499" s="41">
        <f t="shared" si="413"/>
        <v>-1.5272583493720997E-2</v>
      </c>
      <c r="CR499" s="41">
        <f t="shared" si="414"/>
        <v>-2.4692612590371411E-2</v>
      </c>
      <c r="CS499" s="41">
        <f t="shared" si="415"/>
        <v>-8.190014760231179E-2</v>
      </c>
      <c r="CT499" s="41">
        <f t="shared" si="416"/>
        <v>-2.8479471321868573E-2</v>
      </c>
      <c r="CU499" s="41">
        <f t="shared" si="417"/>
        <v>1.827623377260041E-2</v>
      </c>
      <c r="CV499" s="41">
        <f t="shared" si="418"/>
        <v>-7.1132986862851924E-2</v>
      </c>
      <c r="CW499" s="41">
        <f t="shared" si="419"/>
        <v>-8.4776036989562729E-4</v>
      </c>
      <c r="CX499" s="41">
        <f t="shared" si="420"/>
        <v>-2.3196011261120756E-2</v>
      </c>
      <c r="CY499" s="41">
        <f t="shared" si="421"/>
        <v>2.0272159958369295E-2</v>
      </c>
      <c r="CZ499" s="41">
        <f t="shared" si="422"/>
        <v>-1.1791149768938681E-3</v>
      </c>
      <c r="DA499" s="41">
        <f t="shared" si="423"/>
        <v>-2.3909040410265946E-2</v>
      </c>
      <c r="DB499" s="41">
        <f t="shared" si="424"/>
        <v>-1.8380333333746876E-2</v>
      </c>
      <c r="DC499" s="41">
        <f t="shared" si="425"/>
        <v>-3.2565002678158914E-2</v>
      </c>
      <c r="DD499" s="41">
        <f t="shared" si="426"/>
        <v>-1.1291563060990694E-2</v>
      </c>
      <c r="DE499" s="41">
        <f t="shared" si="427"/>
        <v>1.1687041317241093E-3</v>
      </c>
      <c r="DF499" s="41">
        <f t="shared" si="428"/>
        <v>1.307210645260874E-2</v>
      </c>
      <c r="DG499" s="41">
        <f t="shared" si="429"/>
        <v>-1.0470263758887396E-3</v>
      </c>
      <c r="DH499" s="41"/>
    </row>
    <row r="500" spans="1:112">
      <c r="A500" s="43">
        <v>42573</v>
      </c>
      <c r="B500" s="34">
        <v>3.23</v>
      </c>
      <c r="C500" s="34">
        <v>7.9556940000000003</v>
      </c>
      <c r="D500" s="34"/>
      <c r="E500" s="34">
        <v>6.6</v>
      </c>
      <c r="F500" s="34">
        <v>90</v>
      </c>
      <c r="G500" s="34">
        <v>27.729689</v>
      </c>
      <c r="H500" s="34">
        <v>13.358574000000001</v>
      </c>
      <c r="I500" s="34">
        <v>15.26</v>
      </c>
      <c r="J500" s="34">
        <v>262.90374800000001</v>
      </c>
      <c r="K500" s="34">
        <v>1.06</v>
      </c>
      <c r="L500" s="34">
        <v>112</v>
      </c>
      <c r="M500" s="34">
        <v>30.49</v>
      </c>
      <c r="N500" s="34">
        <v>35.021576000000003</v>
      </c>
      <c r="O500" s="34">
        <v>11.23</v>
      </c>
      <c r="P500" s="34">
        <v>28.120000999999998</v>
      </c>
      <c r="Q500" s="34">
        <v>7.94</v>
      </c>
      <c r="R500" s="34">
        <v>34.229999999999997</v>
      </c>
      <c r="S500" s="34">
        <v>50.403548999999998</v>
      </c>
      <c r="T500" s="34"/>
      <c r="U500" s="34"/>
      <c r="V500" s="34">
        <v>3.2138640000000001</v>
      </c>
      <c r="W500" s="34">
        <v>39.520000000000003</v>
      </c>
      <c r="X500" s="34">
        <v>36.75</v>
      </c>
      <c r="Y500" s="34">
        <v>11.428857000000001</v>
      </c>
      <c r="Z500" s="34">
        <v>15.241165000000001</v>
      </c>
      <c r="AA500" s="34">
        <v>72.774306999999993</v>
      </c>
      <c r="AB500" s="34">
        <v>39.432346000000003</v>
      </c>
      <c r="AC500" s="34">
        <v>12.73</v>
      </c>
      <c r="AD500" s="34">
        <v>57.029998999999997</v>
      </c>
      <c r="AE500" s="34">
        <v>28.527975000000001</v>
      </c>
      <c r="AF500" s="34">
        <v>3.51</v>
      </c>
      <c r="AG500" s="34">
        <v>86.450089000000006</v>
      </c>
      <c r="AH500" s="34">
        <v>34.448532</v>
      </c>
      <c r="AI500" s="34">
        <v>75.381057999999996</v>
      </c>
      <c r="AJ500" s="34" t="s">
        <v>193</v>
      </c>
      <c r="AK500" s="34">
        <v>31.68</v>
      </c>
      <c r="AL500" s="34">
        <v>0.94499999999999995</v>
      </c>
      <c r="AM500" s="34">
        <v>27.903220999999998</v>
      </c>
      <c r="AN500" s="34">
        <v>7.7</v>
      </c>
      <c r="AO500" s="34">
        <v>39.229999999999997</v>
      </c>
      <c r="AP500" s="34">
        <v>4.38</v>
      </c>
      <c r="AQ500" s="34">
        <v>12.72</v>
      </c>
      <c r="AR500" s="34">
        <v>5.46</v>
      </c>
      <c r="AS500" s="34">
        <v>58.478493</v>
      </c>
      <c r="AT500" s="34">
        <v>12.975555</v>
      </c>
      <c r="AU500" s="34">
        <v>29.540001</v>
      </c>
      <c r="AV500" s="34">
        <v>16.115932000000001</v>
      </c>
      <c r="AW500" s="34">
        <v>20.404222000000001</v>
      </c>
      <c r="AX500" s="34">
        <v>29</v>
      </c>
      <c r="AY500" s="34">
        <v>5.71</v>
      </c>
      <c r="AZ500" s="34">
        <v>56.66</v>
      </c>
      <c r="BA500" s="34">
        <v>41.98</v>
      </c>
      <c r="BB500" s="34">
        <v>29.140476</v>
      </c>
      <c r="BC500" s="34">
        <v>28.276990999999999</v>
      </c>
      <c r="BD500" s="34"/>
      <c r="BE500" s="38"/>
      <c r="BF500" s="41">
        <f t="shared" si="381"/>
        <v>5.7340546615245062E-2</v>
      </c>
      <c r="BG500" s="41">
        <f t="shared" si="382"/>
        <v>3.2548745744995049E-2</v>
      </c>
      <c r="BH500" s="41"/>
      <c r="BI500" s="41">
        <f t="shared" si="383"/>
        <v>-7.5472056353829663E-3</v>
      </c>
      <c r="BJ500" s="41">
        <f t="shared" si="384"/>
        <v>-4.348511193973878E-2</v>
      </c>
      <c r="BK500" s="41">
        <f t="shared" si="385"/>
        <v>-3.7168185783522253E-3</v>
      </c>
      <c r="BL500" s="41">
        <f t="shared" si="386"/>
        <v>1.4248573501054311E-2</v>
      </c>
      <c r="BM500" s="41">
        <f t="shared" si="387"/>
        <v>1.985505330997973E-2</v>
      </c>
      <c r="BN500" s="41">
        <f t="shared" si="388"/>
        <v>3.9920201588650346E-3</v>
      </c>
      <c r="BO500" s="41">
        <f t="shared" si="389"/>
        <v>2.871010588243136E-2</v>
      </c>
      <c r="BP500" s="41">
        <f t="shared" si="390"/>
        <v>1.1765351829082534E-2</v>
      </c>
      <c r="BQ500" s="41">
        <f t="shared" si="391"/>
        <v>-6.8639261662774946E-3</v>
      </c>
      <c r="BR500" s="41">
        <f t="shared" si="392"/>
        <v>1.9927010930520666E-2</v>
      </c>
      <c r="BS500" s="41">
        <f t="shared" si="393"/>
        <v>1.4350022029806307E-2</v>
      </c>
      <c r="BT500" s="41">
        <f t="shared" si="394"/>
        <v>3.9195132323239824E-3</v>
      </c>
      <c r="BU500" s="41">
        <f t="shared" si="395"/>
        <v>2.0356937068744103E-2</v>
      </c>
      <c r="BV500" s="41">
        <f t="shared" si="396"/>
        <v>-7.8568714952202429E-3</v>
      </c>
      <c r="BW500" s="41">
        <f t="shared" si="397"/>
        <v>1.5772271858848767E-2</v>
      </c>
      <c r="BX500" s="41"/>
      <c r="BY500" s="41"/>
      <c r="BZ500" s="41">
        <f t="shared" si="398"/>
        <v>0</v>
      </c>
      <c r="CA500" s="41">
        <f t="shared" si="399"/>
        <v>6.5888960235442801E-2</v>
      </c>
      <c r="CB500" s="41">
        <f t="shared" si="400"/>
        <v>-5.9685743386531584E-3</v>
      </c>
      <c r="CC500" s="41">
        <f t="shared" si="401"/>
        <v>2.6969746144512703E-2</v>
      </c>
      <c r="CD500" s="41">
        <f t="shared" si="402"/>
        <v>-5.555774343648127E-4</v>
      </c>
      <c r="CE500" s="41">
        <f t="shared" si="403"/>
        <v>5.051907987937458E-3</v>
      </c>
      <c r="CF500" s="41">
        <f t="shared" si="404"/>
        <v>2.7649142763433693E-2</v>
      </c>
      <c r="CG500" s="41">
        <f t="shared" si="380"/>
        <v>-3.1695747612791787E-3</v>
      </c>
      <c r="CH500" s="41">
        <f t="shared" si="405"/>
        <v>-6.8152122280315643E-3</v>
      </c>
      <c r="CI500" s="41">
        <f t="shared" si="406"/>
        <v>1.2675207867058964E-2</v>
      </c>
      <c r="CJ500" s="41">
        <f t="shared" si="407"/>
        <v>-4.4575624588704552E-2</v>
      </c>
      <c r="CK500" s="41">
        <f t="shared" si="408"/>
        <v>8.1301759881823848E-3</v>
      </c>
      <c r="CL500" s="41">
        <f t="shared" si="409"/>
        <v>7.2726118542440826E-3</v>
      </c>
      <c r="CM500" s="41">
        <f t="shared" si="410"/>
        <v>3.474685814951587E-2</v>
      </c>
      <c r="CN500" s="41">
        <f t="shared" si="430"/>
        <v>-8.8470974890339559E-4</v>
      </c>
      <c r="CO500" s="41">
        <f t="shared" si="411"/>
        <v>-5.35181507194726E-3</v>
      </c>
      <c r="CP500" s="41">
        <f t="shared" si="412"/>
        <v>9.4252538246189288E-2</v>
      </c>
      <c r="CQ500" s="41">
        <f t="shared" si="413"/>
        <v>8.6608821192760491E-3</v>
      </c>
      <c r="CR500" s="41">
        <f t="shared" si="414"/>
        <v>-3.8221212820197741E-2</v>
      </c>
      <c r="CS500" s="41">
        <f t="shared" si="415"/>
        <v>-1.2413104131744124E-2</v>
      </c>
      <c r="CT500" s="41">
        <f t="shared" si="416"/>
        <v>-2.7028672387919374E-2</v>
      </c>
      <c r="CU500" s="41">
        <f t="shared" si="417"/>
        <v>1.5735644474305383E-3</v>
      </c>
      <c r="CV500" s="41">
        <f t="shared" si="418"/>
        <v>3.1630543886605744E-2</v>
      </c>
      <c r="CW500" s="41">
        <f t="shared" si="419"/>
        <v>-4.2499237474581493E-3</v>
      </c>
      <c r="CX500" s="41">
        <f t="shared" si="420"/>
        <v>3.3497624236121536E-2</v>
      </c>
      <c r="CY500" s="41">
        <f t="shared" si="421"/>
        <v>4.7506366110007915E-3</v>
      </c>
      <c r="CZ500" s="41">
        <f t="shared" si="422"/>
        <v>-2.954318792507175E-3</v>
      </c>
      <c r="DA500" s="41">
        <f t="shared" si="423"/>
        <v>4.4317986818803612E-2</v>
      </c>
      <c r="DB500" s="41">
        <f t="shared" si="424"/>
        <v>-3.7859621235134446E-3</v>
      </c>
      <c r="DC500" s="41">
        <f t="shared" si="425"/>
        <v>-5.2401866635562698E-3</v>
      </c>
      <c r="DD500" s="41">
        <f t="shared" si="426"/>
        <v>5.3087896288110462E-3</v>
      </c>
      <c r="DE500" s="41">
        <f t="shared" si="427"/>
        <v>-1.9578429123395833E-2</v>
      </c>
      <c r="DF500" s="41">
        <f t="shared" si="428"/>
        <v>2.0484943274233277E-3</v>
      </c>
      <c r="DG500" s="41">
        <f t="shared" si="429"/>
        <v>1.7650495616360198E-2</v>
      </c>
      <c r="DH500" s="41"/>
    </row>
    <row r="501" spans="1:112">
      <c r="A501" s="43">
        <v>42576</v>
      </c>
      <c r="B501" s="34">
        <v>3.25</v>
      </c>
      <c r="C501" s="34">
        <v>7.4132619999999996</v>
      </c>
      <c r="D501" s="34"/>
      <c r="E501" s="34">
        <v>6.31</v>
      </c>
      <c r="F501" s="34">
        <v>84</v>
      </c>
      <c r="G501" s="34">
        <v>28.771664000000001</v>
      </c>
      <c r="H501" s="34">
        <v>12.990541</v>
      </c>
      <c r="I501" s="34">
        <v>14.95</v>
      </c>
      <c r="J501" s="34">
        <v>262.90374800000001</v>
      </c>
      <c r="K501" s="34">
        <v>1.1100000000000001</v>
      </c>
      <c r="L501" s="34">
        <v>110.150002</v>
      </c>
      <c r="M501" s="34">
        <v>30.27</v>
      </c>
      <c r="N501" s="34">
        <v>34.605099000000003</v>
      </c>
      <c r="O501" s="34">
        <v>10.88</v>
      </c>
      <c r="P501" s="34">
        <v>28.030000999999999</v>
      </c>
      <c r="Q501" s="34">
        <v>8.01</v>
      </c>
      <c r="R501" s="34">
        <v>34.650002000000001</v>
      </c>
      <c r="S501" s="34">
        <v>50.926215999999997</v>
      </c>
      <c r="T501" s="34"/>
      <c r="U501" s="34"/>
      <c r="V501" s="34">
        <v>3.3083879999999999</v>
      </c>
      <c r="W501" s="34">
        <v>39.599997999999999</v>
      </c>
      <c r="X501" s="34">
        <v>37.049999</v>
      </c>
      <c r="Y501" s="34">
        <v>11.193414000000001</v>
      </c>
      <c r="Z501" s="34">
        <v>14.85167</v>
      </c>
      <c r="AA501" s="34">
        <v>72.497398000000004</v>
      </c>
      <c r="AB501" s="34">
        <v>38.155388000000002</v>
      </c>
      <c r="AC501" s="34">
        <v>12.82</v>
      </c>
      <c r="AD501" s="34">
        <v>56.919998</v>
      </c>
      <c r="AE501" s="34">
        <v>27.50675</v>
      </c>
      <c r="AF501" s="34">
        <v>3.55</v>
      </c>
      <c r="AG501" s="34">
        <v>83.300087000000005</v>
      </c>
      <c r="AH501" s="34">
        <v>33.560963000000001</v>
      </c>
      <c r="AI501" s="34">
        <v>74.84066</v>
      </c>
      <c r="AJ501" s="34" t="s">
        <v>193</v>
      </c>
      <c r="AK501" s="34">
        <v>30.809999000000001</v>
      </c>
      <c r="AL501" s="34">
        <v>0.94499999999999995</v>
      </c>
      <c r="AM501" s="34">
        <v>27.838438</v>
      </c>
      <c r="AN501" s="34">
        <v>7.9</v>
      </c>
      <c r="AO501" s="34">
        <v>41.07</v>
      </c>
      <c r="AP501" s="34">
        <v>4.18</v>
      </c>
      <c r="AQ501" s="34">
        <v>12.74</v>
      </c>
      <c r="AR501" s="34">
        <v>5.12</v>
      </c>
      <c r="AS501" s="34">
        <v>57.631698999999998</v>
      </c>
      <c r="AT501" s="34">
        <v>12.519608</v>
      </c>
      <c r="AU501" s="34">
        <v>29.65</v>
      </c>
      <c r="AV501" s="34">
        <v>15.925212999999999</v>
      </c>
      <c r="AW501" s="34">
        <v>19.450994000000001</v>
      </c>
      <c r="AX501" s="34">
        <v>27.799999</v>
      </c>
      <c r="AY501" s="34">
        <v>5.44</v>
      </c>
      <c r="AZ501" s="34">
        <v>56.220001000000003</v>
      </c>
      <c r="BA501" s="34">
        <v>41.240001999999997</v>
      </c>
      <c r="BB501" s="34">
        <v>29.170293999999998</v>
      </c>
      <c r="BC501" s="34">
        <v>27.306941999999999</v>
      </c>
      <c r="BD501" s="34"/>
      <c r="BE501" s="38"/>
      <c r="BF501" s="41">
        <f t="shared" si="381"/>
        <v>6.1728591070810161E-3</v>
      </c>
      <c r="BG501" s="41">
        <f t="shared" si="382"/>
        <v>-7.0617340347781346E-2</v>
      </c>
      <c r="BH501" s="41"/>
      <c r="BI501" s="41">
        <f t="shared" si="383"/>
        <v>-4.493397247925808E-2</v>
      </c>
      <c r="BJ501" s="41">
        <f t="shared" si="384"/>
        <v>-6.8992871486951435E-2</v>
      </c>
      <c r="BK501" s="41">
        <f t="shared" si="385"/>
        <v>3.6887369642128118E-2</v>
      </c>
      <c r="BL501" s="41">
        <f t="shared" si="386"/>
        <v>-2.7936948648433546E-2</v>
      </c>
      <c r="BM501" s="41">
        <f t="shared" si="387"/>
        <v>-2.0523726019615551E-2</v>
      </c>
      <c r="BN501" s="41">
        <f t="shared" si="388"/>
        <v>0</v>
      </c>
      <c r="BO501" s="41">
        <f t="shared" si="389"/>
        <v>4.6091107200267087E-2</v>
      </c>
      <c r="BP501" s="41">
        <f t="shared" si="390"/>
        <v>-1.6655779889683999E-2</v>
      </c>
      <c r="BQ501" s="41">
        <f t="shared" si="391"/>
        <v>-7.2416379665360721E-3</v>
      </c>
      <c r="BR501" s="41">
        <f t="shared" si="392"/>
        <v>-1.1963287552626911E-2</v>
      </c>
      <c r="BS501" s="41">
        <f t="shared" si="393"/>
        <v>-3.1662527322555249E-2</v>
      </c>
      <c r="BT501" s="41">
        <f t="shared" si="394"/>
        <v>-3.2057016515835584E-3</v>
      </c>
      <c r="BU501" s="41">
        <f t="shared" si="395"/>
        <v>8.7774858212234415E-3</v>
      </c>
      <c r="BV501" s="41">
        <f t="shared" si="396"/>
        <v>1.2195330813874517E-2</v>
      </c>
      <c r="BW501" s="41">
        <f t="shared" si="397"/>
        <v>1.0316250815267833E-2</v>
      </c>
      <c r="BX501" s="41"/>
      <c r="BY501" s="41"/>
      <c r="BZ501" s="41">
        <f t="shared" si="398"/>
        <v>2.8987110150508564E-2</v>
      </c>
      <c r="CA501" s="41">
        <f t="shared" si="399"/>
        <v>2.0221948757158459E-3</v>
      </c>
      <c r="CB501" s="41">
        <f t="shared" si="400"/>
        <v>8.130099092696557E-3</v>
      </c>
      <c r="CC501" s="41">
        <f t="shared" si="401"/>
        <v>-2.0815903180431555E-2</v>
      </c>
      <c r="CD501" s="41">
        <f t="shared" si="402"/>
        <v>-2.5887674068143771E-2</v>
      </c>
      <c r="CE501" s="41">
        <f t="shared" si="403"/>
        <v>-3.812295524081015E-3</v>
      </c>
      <c r="CF501" s="41">
        <f t="shared" si="404"/>
        <v>-3.2919464226691141E-2</v>
      </c>
      <c r="CG501" s="41">
        <f t="shared" si="380"/>
        <v>7.9051795071132473E-3</v>
      </c>
      <c r="CH501" s="41">
        <f t="shared" si="405"/>
        <v>-1.9306895491997824E-3</v>
      </c>
      <c r="CI501" s="41">
        <f t="shared" si="406"/>
        <v>-3.6453755689434271E-2</v>
      </c>
      <c r="CJ501" s="41">
        <f t="shared" si="407"/>
        <v>1.1331566009550018E-2</v>
      </c>
      <c r="CK501" s="41">
        <f t="shared" si="408"/>
        <v>-3.7117648035569856E-2</v>
      </c>
      <c r="CL501" s="41">
        <f t="shared" si="409"/>
        <v>-2.6102808007705758E-2</v>
      </c>
      <c r="CM501" s="41">
        <f t="shared" si="410"/>
        <v>-7.1947031132168875E-3</v>
      </c>
      <c r="CN501" s="41">
        <f t="shared" si="430"/>
        <v>4.4151837962545966E-3</v>
      </c>
      <c r="CO501" s="41">
        <f t="shared" si="411"/>
        <v>-2.7846286794643533E-2</v>
      </c>
      <c r="CP501" s="41">
        <f t="shared" si="412"/>
        <v>0</v>
      </c>
      <c r="CQ501" s="41">
        <f t="shared" si="413"/>
        <v>-2.3244026220216891E-3</v>
      </c>
      <c r="CR501" s="41">
        <f t="shared" si="414"/>
        <v>2.5642430613337652E-2</v>
      </c>
      <c r="CS501" s="41">
        <f t="shared" si="415"/>
        <v>4.5836167747006204E-2</v>
      </c>
      <c r="CT501" s="41">
        <f t="shared" si="416"/>
        <v>-4.6737477851689815E-2</v>
      </c>
      <c r="CU501" s="41">
        <f t="shared" si="417"/>
        <v>1.5710922320411461E-3</v>
      </c>
      <c r="CV501" s="41">
        <f t="shared" si="418"/>
        <v>-6.4294350705397255E-2</v>
      </c>
      <c r="CW501" s="41">
        <f t="shared" si="419"/>
        <v>-1.4586299428626052E-2</v>
      </c>
      <c r="CX501" s="41">
        <f t="shared" si="420"/>
        <v>-3.5771147425986839E-2</v>
      </c>
      <c r="CY501" s="41">
        <f t="shared" si="421"/>
        <v>3.7168144880977065E-3</v>
      </c>
      <c r="CZ501" s="41">
        <f t="shared" si="422"/>
        <v>-1.1904771345904192E-2</v>
      </c>
      <c r="DA501" s="41">
        <f t="shared" si="423"/>
        <v>-4.7843666063979183E-2</v>
      </c>
      <c r="DB501" s="41">
        <f t="shared" si="424"/>
        <v>-4.2259845261106314E-2</v>
      </c>
      <c r="DC501" s="41">
        <f t="shared" si="425"/>
        <v>-4.8439962800067467E-2</v>
      </c>
      <c r="DD501" s="41">
        <f t="shared" si="426"/>
        <v>-7.7959111367203451E-3</v>
      </c>
      <c r="DE501" s="41">
        <f t="shared" si="427"/>
        <v>-1.7784606747123722E-2</v>
      </c>
      <c r="DF501" s="41">
        <f t="shared" si="428"/>
        <v>1.0227271085276421E-3</v>
      </c>
      <c r="DG501" s="41">
        <f t="shared" si="429"/>
        <v>-3.490747950450767E-2</v>
      </c>
      <c r="DH501" s="41"/>
    </row>
    <row r="502" spans="1:112">
      <c r="A502" s="43">
        <v>42577</v>
      </c>
      <c r="B502" s="34">
        <v>3.24</v>
      </c>
      <c r="C502" s="34">
        <v>7.2571060000000003</v>
      </c>
      <c r="D502" s="34"/>
      <c r="E502" s="34">
        <v>6.15</v>
      </c>
      <c r="F502" s="34">
        <v>92</v>
      </c>
      <c r="G502" s="34">
        <v>28.152108999999999</v>
      </c>
      <c r="H502" s="34">
        <v>13.050221000000001</v>
      </c>
      <c r="I502" s="34">
        <v>15.8</v>
      </c>
      <c r="J502" s="34">
        <v>262.90374800000001</v>
      </c>
      <c r="K502" s="34">
        <v>1.05</v>
      </c>
      <c r="L502" s="34">
        <v>110.839996</v>
      </c>
      <c r="M502" s="34">
        <v>30.32</v>
      </c>
      <c r="N502" s="34">
        <v>34.870131999999998</v>
      </c>
      <c r="O502" s="34">
        <v>10.61</v>
      </c>
      <c r="P502" s="34">
        <v>28.26</v>
      </c>
      <c r="Q502" s="34">
        <v>7.86</v>
      </c>
      <c r="R502" s="34">
        <v>34.419998</v>
      </c>
      <c r="S502" s="34">
        <v>52.826796999999999</v>
      </c>
      <c r="T502" s="34"/>
      <c r="U502" s="34"/>
      <c r="V502" s="34">
        <v>3.3272930000000001</v>
      </c>
      <c r="W502" s="34">
        <v>41.189999</v>
      </c>
      <c r="X502" s="34">
        <v>37.389999000000003</v>
      </c>
      <c r="Y502" s="34">
        <v>11.389616999999999</v>
      </c>
      <c r="Z502" s="34">
        <v>15.994757</v>
      </c>
      <c r="AA502" s="34">
        <v>72.886566000000002</v>
      </c>
      <c r="AB502" s="34">
        <v>38.952286000000001</v>
      </c>
      <c r="AC502" s="34">
        <v>12.9</v>
      </c>
      <c r="AD502" s="34">
        <v>55.25</v>
      </c>
      <c r="AE502" s="34">
        <v>28.234848</v>
      </c>
      <c r="AF502" s="34">
        <v>3.7</v>
      </c>
      <c r="AG502" s="34">
        <v>80.850082</v>
      </c>
      <c r="AH502" s="34">
        <v>33.311337000000002</v>
      </c>
      <c r="AI502" s="34">
        <v>73.828643999999997</v>
      </c>
      <c r="AJ502" s="34" t="s">
        <v>193</v>
      </c>
      <c r="AK502" s="34">
        <v>30.860001</v>
      </c>
      <c r="AL502" s="34">
        <v>1.0089999999999999</v>
      </c>
      <c r="AM502" s="34">
        <v>28.116083</v>
      </c>
      <c r="AN502" s="34">
        <v>7.7</v>
      </c>
      <c r="AO502" s="34">
        <v>42.790000999999997</v>
      </c>
      <c r="AP502" s="34">
        <v>4.2</v>
      </c>
      <c r="AQ502" s="34">
        <v>12.87</v>
      </c>
      <c r="AR502" s="34">
        <v>5.27</v>
      </c>
      <c r="AS502" s="34">
        <v>58.528300999999999</v>
      </c>
      <c r="AT502" s="34">
        <v>12.728584</v>
      </c>
      <c r="AU502" s="34">
        <v>28.780000999999999</v>
      </c>
      <c r="AV502" s="34">
        <v>15.152792</v>
      </c>
      <c r="AW502" s="34">
        <v>19.243054999999998</v>
      </c>
      <c r="AX502" s="34">
        <v>27.5</v>
      </c>
      <c r="AY502" s="34">
        <v>5.37</v>
      </c>
      <c r="AZ502" s="34">
        <v>56.5</v>
      </c>
      <c r="BA502" s="34">
        <v>41.240001999999997</v>
      </c>
      <c r="BB502" s="34">
        <v>29.577781999999999</v>
      </c>
      <c r="BC502" s="34">
        <v>27.510653000000001</v>
      </c>
      <c r="BD502" s="34"/>
      <c r="BE502" s="38"/>
      <c r="BF502" s="41">
        <f t="shared" si="381"/>
        <v>-3.0816665374080007E-3</v>
      </c>
      <c r="BG502" s="41">
        <f t="shared" si="382"/>
        <v>-2.1289431589750333E-2</v>
      </c>
      <c r="BH502" s="41"/>
      <c r="BI502" s="41">
        <f t="shared" si="383"/>
        <v>-2.5683594734695118E-2</v>
      </c>
      <c r="BJ502" s="41">
        <f t="shared" si="384"/>
        <v>9.0971778205726786E-2</v>
      </c>
      <c r="BK502" s="41">
        <f t="shared" si="385"/>
        <v>-2.1768742066244708E-2</v>
      </c>
      <c r="BL502" s="41">
        <f t="shared" si="386"/>
        <v>4.5835912548379577E-3</v>
      </c>
      <c r="BM502" s="41">
        <f t="shared" si="387"/>
        <v>5.5298640196225858E-2</v>
      </c>
      <c r="BN502" s="41">
        <f t="shared" si="388"/>
        <v>0</v>
      </c>
      <c r="BO502" s="41">
        <f t="shared" si="389"/>
        <v>-5.5569851154810765E-2</v>
      </c>
      <c r="BP502" s="41">
        <f t="shared" si="390"/>
        <v>6.2445925013116365E-3</v>
      </c>
      <c r="BQ502" s="41">
        <f t="shared" si="391"/>
        <v>1.6504377405436258E-3</v>
      </c>
      <c r="BR502" s="41">
        <f t="shared" si="392"/>
        <v>7.6296050213617997E-3</v>
      </c>
      <c r="BS502" s="41">
        <f t="shared" si="393"/>
        <v>-2.5129288801904882E-2</v>
      </c>
      <c r="BT502" s="41">
        <f t="shared" si="394"/>
        <v>8.1719764036238939E-3</v>
      </c>
      <c r="BU502" s="41">
        <f t="shared" si="395"/>
        <v>-1.8904154639152609E-2</v>
      </c>
      <c r="BV502" s="41">
        <f t="shared" si="396"/>
        <v>-6.6600506783290707E-3</v>
      </c>
      <c r="BW502" s="41">
        <f t="shared" si="397"/>
        <v>3.6640740827310718E-2</v>
      </c>
      <c r="BX502" s="41"/>
      <c r="BY502" s="41"/>
      <c r="BZ502" s="41">
        <f t="shared" si="398"/>
        <v>5.6979987884665838E-3</v>
      </c>
      <c r="CA502" s="41">
        <f t="shared" si="399"/>
        <v>3.936641641486871E-2</v>
      </c>
      <c r="CB502" s="41">
        <f t="shared" si="400"/>
        <v>9.1349374923608267E-3</v>
      </c>
      <c r="CC502" s="41">
        <f t="shared" si="401"/>
        <v>1.7376581280061514E-2</v>
      </c>
      <c r="CD502" s="41">
        <f t="shared" si="402"/>
        <v>7.4148664200250999E-2</v>
      </c>
      <c r="CE502" s="41">
        <f t="shared" si="403"/>
        <v>5.3536706361988233E-3</v>
      </c>
      <c r="CF502" s="41">
        <f t="shared" si="404"/>
        <v>2.0670481486342023E-2</v>
      </c>
      <c r="CG502" s="41">
        <f t="shared" si="380"/>
        <v>7.0616221262058089E-3</v>
      </c>
      <c r="CH502" s="41">
        <f t="shared" si="405"/>
        <v>-2.9778397686754339E-2</v>
      </c>
      <c r="CI502" s="41">
        <f t="shared" si="406"/>
        <v>2.6125530621957483E-2</v>
      </c>
      <c r="CJ502" s="41">
        <f t="shared" si="407"/>
        <v>4.1385216162854489E-2</v>
      </c>
      <c r="CK502" s="41">
        <f t="shared" si="408"/>
        <v>-2.9852993343545894E-2</v>
      </c>
      <c r="CL502" s="41">
        <f t="shared" si="409"/>
        <v>-7.4657865654223143E-3</v>
      </c>
      <c r="CM502" s="41">
        <f t="shared" si="410"/>
        <v>-1.3614533795740281E-2</v>
      </c>
      <c r="CN502" s="41">
        <f t="shared" si="430"/>
        <v>1.1388665776878174E-2</v>
      </c>
      <c r="CO502" s="41">
        <f t="shared" si="411"/>
        <v>1.6215991878396196E-3</v>
      </c>
      <c r="CP502" s="41">
        <f t="shared" si="412"/>
        <v>6.5530092859866121E-2</v>
      </c>
      <c r="CQ502" s="41">
        <f t="shared" si="413"/>
        <v>9.9240337947091879E-3</v>
      </c>
      <c r="CR502" s="41">
        <f t="shared" si="414"/>
        <v>-2.564243061333767E-2</v>
      </c>
      <c r="CS502" s="41">
        <f t="shared" si="415"/>
        <v>4.1026525830204184E-2</v>
      </c>
      <c r="CT502" s="41">
        <f t="shared" si="416"/>
        <v>4.7732787526578117E-3</v>
      </c>
      <c r="CU502" s="41">
        <f t="shared" si="417"/>
        <v>1.0152371464017908E-2</v>
      </c>
      <c r="CV502" s="41">
        <f t="shared" si="418"/>
        <v>2.8875923501854542E-2</v>
      </c>
      <c r="CW502" s="41">
        <f t="shared" si="419"/>
        <v>1.5437668845833091E-2</v>
      </c>
      <c r="CX502" s="41">
        <f t="shared" si="420"/>
        <v>1.6554117797649686E-2</v>
      </c>
      <c r="CY502" s="41">
        <f t="shared" si="421"/>
        <v>-2.9781389238161721E-2</v>
      </c>
      <c r="CZ502" s="41">
        <f t="shared" si="422"/>
        <v>-4.9718771159986172E-2</v>
      </c>
      <c r="DA502" s="41">
        <f t="shared" si="423"/>
        <v>-1.0747957740543157E-2</v>
      </c>
      <c r="DB502" s="41">
        <f t="shared" si="424"/>
        <v>-1.0849980052842052E-2</v>
      </c>
      <c r="DC502" s="41">
        <f t="shared" si="425"/>
        <v>-1.2951152347078006E-2</v>
      </c>
      <c r="DD502" s="41">
        <f t="shared" si="426"/>
        <v>4.9680548867452566E-3</v>
      </c>
      <c r="DE502" s="41">
        <f t="shared" si="427"/>
        <v>0</v>
      </c>
      <c r="DF502" s="41">
        <f t="shared" si="428"/>
        <v>1.3872608697623518E-2</v>
      </c>
      <c r="DG502" s="41">
        <f t="shared" si="429"/>
        <v>7.4323558976755631E-3</v>
      </c>
      <c r="DH502" s="41"/>
    </row>
    <row r="503" spans="1:112">
      <c r="A503" s="43">
        <v>42578</v>
      </c>
      <c r="B503" s="34">
        <v>3.33</v>
      </c>
      <c r="C503" s="34">
        <v>7.3968249999999998</v>
      </c>
      <c r="D503" s="34"/>
      <c r="E503" s="34">
        <v>6.44</v>
      </c>
      <c r="F503" s="34">
        <v>124</v>
      </c>
      <c r="G503" s="34">
        <v>28.471274999999999</v>
      </c>
      <c r="H503" s="34">
        <v>13.627136</v>
      </c>
      <c r="I503" s="34">
        <v>15.85</v>
      </c>
      <c r="J503" s="34">
        <v>263.95114100000001</v>
      </c>
      <c r="K503" s="34">
        <v>1.06</v>
      </c>
      <c r="L503" s="34">
        <v>112.660004</v>
      </c>
      <c r="M503" s="34">
        <v>29.959999</v>
      </c>
      <c r="N503" s="34">
        <v>35.485374</v>
      </c>
      <c r="O503" s="34">
        <v>11.03</v>
      </c>
      <c r="P503" s="34">
        <v>28.049999</v>
      </c>
      <c r="Q503" s="34">
        <v>7.18</v>
      </c>
      <c r="R503" s="34">
        <v>34.450001</v>
      </c>
      <c r="S503" s="34">
        <v>53.900638999999998</v>
      </c>
      <c r="T503" s="34"/>
      <c r="U503" s="34"/>
      <c r="V503" s="34">
        <v>3.2233160000000001</v>
      </c>
      <c r="W503" s="34">
        <v>41.25</v>
      </c>
      <c r="X503" s="34">
        <v>36.700001</v>
      </c>
      <c r="Y503" s="34">
        <v>11.428857000000001</v>
      </c>
      <c r="Z503" s="34">
        <v>16.968499999999999</v>
      </c>
      <c r="AA503" s="34">
        <v>72.527327999999997</v>
      </c>
      <c r="AB503" s="34">
        <v>39.874008000000003</v>
      </c>
      <c r="AC503" s="34">
        <v>12.79</v>
      </c>
      <c r="AD503" s="34">
        <v>54.279998999999997</v>
      </c>
      <c r="AE503" s="34">
        <v>28.925115999999999</v>
      </c>
      <c r="AF503" s="34">
        <v>3.74</v>
      </c>
      <c r="AG503" s="34">
        <v>82.600082</v>
      </c>
      <c r="AH503" s="34">
        <v>34.198909999999998</v>
      </c>
      <c r="AI503" s="34">
        <v>75.430183</v>
      </c>
      <c r="AJ503" s="34" t="s">
        <v>193</v>
      </c>
      <c r="AK503" s="34">
        <v>31.67</v>
      </c>
      <c r="AL503" s="34">
        <v>1</v>
      </c>
      <c r="AM503" s="34">
        <v>28.643605999999998</v>
      </c>
      <c r="AN503" s="34">
        <v>7.9</v>
      </c>
      <c r="AO503" s="34">
        <v>45.490001999999997</v>
      </c>
      <c r="AP503" s="34">
        <v>4.18</v>
      </c>
      <c r="AQ503" s="34">
        <v>13.15</v>
      </c>
      <c r="AR503" s="34">
        <v>5.55</v>
      </c>
      <c r="AS503" s="34">
        <v>59.375095000000002</v>
      </c>
      <c r="AT503" s="34">
        <v>12.909064000000001</v>
      </c>
      <c r="AU503" s="34">
        <v>30.07</v>
      </c>
      <c r="AV503" s="34">
        <v>15.658201999999999</v>
      </c>
      <c r="AW503" s="34">
        <v>19.598282000000001</v>
      </c>
      <c r="AX503" s="34">
        <v>28.18</v>
      </c>
      <c r="AY503" s="34">
        <v>5.63</v>
      </c>
      <c r="AZ503" s="34">
        <v>57.650002000000001</v>
      </c>
      <c r="BA503" s="34">
        <v>40.520000000000003</v>
      </c>
      <c r="BB503" s="34">
        <v>30.303311999999998</v>
      </c>
      <c r="BC503" s="34">
        <v>28.024778000000001</v>
      </c>
      <c r="BD503" s="34"/>
      <c r="BE503" s="38"/>
      <c r="BF503" s="41">
        <f t="shared" si="381"/>
        <v>2.7398974188114347E-2</v>
      </c>
      <c r="BG503" s="41">
        <f t="shared" si="382"/>
        <v>1.9069727309974457E-2</v>
      </c>
      <c r="BH503" s="41"/>
      <c r="BI503" s="41">
        <f t="shared" si="383"/>
        <v>4.6076458297835715E-2</v>
      </c>
      <c r="BJ503" s="41">
        <f t="shared" si="384"/>
        <v>0.29849298855599654</v>
      </c>
      <c r="BK503" s="41">
        <f t="shared" si="385"/>
        <v>1.1273412419934585E-2</v>
      </c>
      <c r="BL503" s="41">
        <f t="shared" si="386"/>
        <v>4.3258030413067007E-2</v>
      </c>
      <c r="BM503" s="41">
        <f t="shared" si="387"/>
        <v>3.1595602903685179E-3</v>
      </c>
      <c r="BN503" s="41">
        <f t="shared" si="388"/>
        <v>3.9760260432306002E-3</v>
      </c>
      <c r="BO503" s="41">
        <f t="shared" si="389"/>
        <v>9.4787439545437387E-3</v>
      </c>
      <c r="BP503" s="41">
        <f t="shared" si="390"/>
        <v>1.6286785064904632E-2</v>
      </c>
      <c r="BQ503" s="41">
        <f t="shared" si="391"/>
        <v>-1.1944435502989906E-2</v>
      </c>
      <c r="BR503" s="41">
        <f t="shared" si="392"/>
        <v>1.7489965416697596E-2</v>
      </c>
      <c r="BS503" s="41">
        <f t="shared" si="393"/>
        <v>3.8821880639519232E-2</v>
      </c>
      <c r="BT503" s="41">
        <f t="shared" si="394"/>
        <v>-7.4587809383006602E-3</v>
      </c>
      <c r="BU503" s="41">
        <f t="shared" si="395"/>
        <v>-9.0487223380982473E-2</v>
      </c>
      <c r="BV503" s="41">
        <f t="shared" si="396"/>
        <v>8.7129380960412016E-4</v>
      </c>
      <c r="BW503" s="41">
        <f t="shared" si="397"/>
        <v>2.0123752224816632E-2</v>
      </c>
      <c r="BX503" s="41"/>
      <c r="BY503" s="41"/>
      <c r="BZ503" s="41">
        <f t="shared" si="398"/>
        <v>-3.1748417159978233E-2</v>
      </c>
      <c r="CA503" s="41">
        <f t="shared" si="399"/>
        <v>1.4556286104381981E-3</v>
      </c>
      <c r="CB503" s="41">
        <f t="shared" si="400"/>
        <v>-1.8626479935422401E-2</v>
      </c>
      <c r="CC503" s="41">
        <f t="shared" si="401"/>
        <v>3.4393219003699426E-3</v>
      </c>
      <c r="CD503" s="41">
        <f t="shared" si="402"/>
        <v>5.9097703022167859E-2</v>
      </c>
      <c r="CE503" s="41">
        <f t="shared" si="403"/>
        <v>-4.9409134291977857E-3</v>
      </c>
      <c r="CF503" s="41">
        <f t="shared" si="404"/>
        <v>2.3387221829064594E-2</v>
      </c>
      <c r="CG503" s="41">
        <f t="shared" si="380"/>
        <v>-3.9169654467338987E-3</v>
      </c>
      <c r="CH503" s="41">
        <f t="shared" si="405"/>
        <v>-1.7712523854185959E-2</v>
      </c>
      <c r="CI503" s="41">
        <f t="shared" si="406"/>
        <v>2.4153323722450413E-2</v>
      </c>
      <c r="CJ503" s="41">
        <f t="shared" si="407"/>
        <v>1.0752791776261915E-2</v>
      </c>
      <c r="CK503" s="41">
        <f t="shared" si="408"/>
        <v>2.141407301604412E-2</v>
      </c>
      <c r="CL503" s="41">
        <f t="shared" si="409"/>
        <v>2.6295982718883799E-2</v>
      </c>
      <c r="CM503" s="41">
        <f t="shared" si="410"/>
        <v>2.14607135682797E-2</v>
      </c>
      <c r="CN503" s="41">
        <f t="shared" si="430"/>
        <v>-2.6167219812993389E-3</v>
      </c>
      <c r="CO503" s="41">
        <f t="shared" si="411"/>
        <v>2.5908981211127231E-2</v>
      </c>
      <c r="CP503" s="41">
        <f t="shared" si="412"/>
        <v>-8.9597413714717564E-3</v>
      </c>
      <c r="CQ503" s="41">
        <f t="shared" si="413"/>
        <v>1.8588480622878923E-2</v>
      </c>
      <c r="CR503" s="41">
        <f t="shared" si="414"/>
        <v>2.5642430613337652E-2</v>
      </c>
      <c r="CS503" s="41">
        <f t="shared" si="415"/>
        <v>6.1188111748947144E-2</v>
      </c>
      <c r="CT503" s="41">
        <f t="shared" si="416"/>
        <v>-4.7732787526577709E-3</v>
      </c>
      <c r="CU503" s="41">
        <f t="shared" si="417"/>
        <v>2.1522737015738265E-2</v>
      </c>
      <c r="CV503" s="41">
        <f t="shared" si="418"/>
        <v>5.1767565205072266E-2</v>
      </c>
      <c r="CW503" s="41">
        <f t="shared" si="419"/>
        <v>1.4364447320678384E-2</v>
      </c>
      <c r="CX503" s="41">
        <f t="shared" si="420"/>
        <v>1.4079527218391839E-2</v>
      </c>
      <c r="CY503" s="41">
        <f t="shared" si="421"/>
        <v>4.3847260794865062E-2</v>
      </c>
      <c r="CZ503" s="41">
        <f t="shared" si="422"/>
        <v>3.2810063751090884E-2</v>
      </c>
      <c r="DA503" s="41">
        <f t="shared" si="423"/>
        <v>1.8291692916959704E-2</v>
      </c>
      <c r="DB503" s="41">
        <f t="shared" si="424"/>
        <v>2.4426501798008531E-2</v>
      </c>
      <c r="DC503" s="41">
        <f t="shared" si="425"/>
        <v>4.7281533630825753E-2</v>
      </c>
      <c r="DD503" s="41">
        <f t="shared" si="426"/>
        <v>2.014964325477972E-2</v>
      </c>
      <c r="DE503" s="41">
        <f t="shared" si="427"/>
        <v>-1.7613028264880422E-2</v>
      </c>
      <c r="DF503" s="41">
        <f t="shared" si="428"/>
        <v>2.4233542097855477E-2</v>
      </c>
      <c r="DG503" s="41">
        <f t="shared" si="429"/>
        <v>1.8515735950443809E-2</v>
      </c>
      <c r="DH503" s="41"/>
    </row>
    <row r="504" spans="1:112">
      <c r="A504" s="43">
        <v>42579</v>
      </c>
      <c r="B504" s="34">
        <v>3.62</v>
      </c>
      <c r="C504" s="34">
        <v>7.5611969999999999</v>
      </c>
      <c r="D504" s="34"/>
      <c r="E504" s="34">
        <v>6.21</v>
      </c>
      <c r="F504" s="34">
        <v>110</v>
      </c>
      <c r="G504" s="34">
        <v>33.136696000000001</v>
      </c>
      <c r="H504" s="34">
        <v>13.557509</v>
      </c>
      <c r="I504" s="34">
        <v>15.89</v>
      </c>
      <c r="J504" s="34">
        <v>264.99859600000002</v>
      </c>
      <c r="K504" s="34">
        <v>1.093</v>
      </c>
      <c r="L504" s="34">
        <v>110.089996</v>
      </c>
      <c r="M504" s="34">
        <v>29.82</v>
      </c>
      <c r="N504" s="34">
        <v>34.917461000000003</v>
      </c>
      <c r="O504" s="34">
        <v>11</v>
      </c>
      <c r="P504" s="34">
        <v>28.360001</v>
      </c>
      <c r="Q504" s="34">
        <v>6.91</v>
      </c>
      <c r="R504" s="34">
        <v>35.25</v>
      </c>
      <c r="S504" s="34">
        <v>51.648437999999999</v>
      </c>
      <c r="T504" s="34"/>
      <c r="U504" s="34"/>
      <c r="V504" s="34">
        <v>3.261126</v>
      </c>
      <c r="W504" s="34">
        <v>41.709999000000003</v>
      </c>
      <c r="X504" s="34">
        <v>35.860000999999997</v>
      </c>
      <c r="Y504" s="34">
        <v>11.213036000000001</v>
      </c>
      <c r="Z504" s="34">
        <v>16.502796</v>
      </c>
      <c r="AA504" s="34">
        <v>72.355202000000006</v>
      </c>
      <c r="AB504" s="34">
        <v>39.989223000000003</v>
      </c>
      <c r="AC504" s="34">
        <v>12.69</v>
      </c>
      <c r="AD504" s="34">
        <v>53.900002000000001</v>
      </c>
      <c r="AE504" s="34">
        <v>28.471243000000001</v>
      </c>
      <c r="AF504" s="34">
        <v>3.72</v>
      </c>
      <c r="AG504" s="34">
        <v>78.750076000000007</v>
      </c>
      <c r="AH504" s="34">
        <v>33.967770000000002</v>
      </c>
      <c r="AI504" s="34">
        <v>73.740218999999996</v>
      </c>
      <c r="AJ504" s="34" t="s">
        <v>193</v>
      </c>
      <c r="AK504" s="34">
        <v>33.630001</v>
      </c>
      <c r="AL504" s="34">
        <v>1</v>
      </c>
      <c r="AM504" s="34">
        <v>28.578823</v>
      </c>
      <c r="AN504" s="34">
        <v>7.6</v>
      </c>
      <c r="AO504" s="34">
        <v>43.18</v>
      </c>
      <c r="AP504" s="34">
        <v>4.42</v>
      </c>
      <c r="AQ504" s="34">
        <v>13.27</v>
      </c>
      <c r="AR504" s="34">
        <v>6.37</v>
      </c>
      <c r="AS504" s="34">
        <v>60.371319</v>
      </c>
      <c r="AT504" s="34">
        <v>12.870870999999999</v>
      </c>
      <c r="AU504" s="34">
        <v>31.02</v>
      </c>
      <c r="AV504" s="34">
        <v>15.333976</v>
      </c>
      <c r="AW504" s="34">
        <v>19.277712000000001</v>
      </c>
      <c r="AX504" s="34">
        <v>28.129999000000002</v>
      </c>
      <c r="AY504" s="34">
        <v>5.39</v>
      </c>
      <c r="AZ504" s="34">
        <v>56.619999</v>
      </c>
      <c r="BA504" s="34">
        <v>39.439999</v>
      </c>
      <c r="BB504" s="34">
        <v>30.531904000000001</v>
      </c>
      <c r="BC504" s="34">
        <v>28.112085</v>
      </c>
      <c r="BD504" s="34"/>
      <c r="BE504" s="38"/>
      <c r="BF504" s="41">
        <f t="shared" si="381"/>
        <v>8.3501721845327156E-2</v>
      </c>
      <c r="BG504" s="41">
        <f t="shared" si="382"/>
        <v>2.19786569053327E-2</v>
      </c>
      <c r="BH504" s="41"/>
      <c r="BI504" s="41">
        <f t="shared" si="383"/>
        <v>-3.6367644170874951E-2</v>
      </c>
      <c r="BJ504" s="41">
        <f t="shared" si="384"/>
        <v>-0.11980119981262065</v>
      </c>
      <c r="BK504" s="41">
        <f t="shared" si="385"/>
        <v>0.15174562450805315</v>
      </c>
      <c r="BL504" s="41">
        <f t="shared" si="386"/>
        <v>-5.1225353322150256E-3</v>
      </c>
      <c r="BM504" s="41">
        <f t="shared" si="387"/>
        <v>2.5204802253351527E-3</v>
      </c>
      <c r="BN504" s="41">
        <f t="shared" si="388"/>
        <v>3.9605138102907526E-3</v>
      </c>
      <c r="BO504" s="41">
        <f t="shared" si="389"/>
        <v>3.0657301070425566E-2</v>
      </c>
      <c r="BP504" s="41">
        <f t="shared" si="390"/>
        <v>-2.3076292223224312E-2</v>
      </c>
      <c r="BQ504" s="41">
        <f t="shared" si="391"/>
        <v>-4.6838159345886296E-3</v>
      </c>
      <c r="BR504" s="41">
        <f t="shared" si="392"/>
        <v>-1.6133592307336388E-2</v>
      </c>
      <c r="BS504" s="41">
        <f t="shared" si="393"/>
        <v>-2.7235604670404925E-3</v>
      </c>
      <c r="BT504" s="41">
        <f t="shared" si="394"/>
        <v>1.0991140606776246E-2</v>
      </c>
      <c r="BU504" s="41">
        <f t="shared" si="395"/>
        <v>-3.8329745280554273E-2</v>
      </c>
      <c r="BV504" s="41">
        <f t="shared" si="396"/>
        <v>2.295650277103432E-2</v>
      </c>
      <c r="BW504" s="41">
        <f t="shared" si="397"/>
        <v>-4.2682380037451839E-2</v>
      </c>
      <c r="BX504" s="41"/>
      <c r="BY504" s="41"/>
      <c r="BZ504" s="41">
        <f t="shared" si="398"/>
        <v>1.1661891188612947E-2</v>
      </c>
      <c r="CA504" s="41">
        <f t="shared" si="399"/>
        <v>1.1089771453097823E-2</v>
      </c>
      <c r="CB504" s="41">
        <f t="shared" si="400"/>
        <v>-2.315428624527013E-2</v>
      </c>
      <c r="CC504" s="41">
        <f t="shared" si="401"/>
        <v>-1.9064442773623739E-2</v>
      </c>
      <c r="CD504" s="41">
        <f t="shared" si="402"/>
        <v>-2.7828862964478736E-2</v>
      </c>
      <c r="CE504" s="41">
        <f t="shared" si="403"/>
        <v>-2.3760777918720656E-3</v>
      </c>
      <c r="CF504" s="41">
        <f t="shared" si="404"/>
        <v>2.8853097598946372E-3</v>
      </c>
      <c r="CG504" s="41">
        <f t="shared" si="380"/>
        <v>-9.4637930309502509E-3</v>
      </c>
      <c r="CH504" s="41">
        <f t="shared" si="405"/>
        <v>-7.0253015229740784E-3</v>
      </c>
      <c r="CI504" s="41">
        <f t="shared" si="406"/>
        <v>-1.5815723113497986E-2</v>
      </c>
      <c r="CJ504" s="41">
        <f t="shared" si="407"/>
        <v>-5.3619431413853991E-3</v>
      </c>
      <c r="CK504" s="41">
        <f t="shared" si="408"/>
        <v>-4.7731430477875175E-2</v>
      </c>
      <c r="CL504" s="41">
        <f t="shared" si="409"/>
        <v>-6.7816383563138226E-3</v>
      </c>
      <c r="CM504" s="41">
        <f t="shared" si="410"/>
        <v>-2.2659137257200243E-2</v>
      </c>
      <c r="CN504" s="41">
        <f t="shared" si="430"/>
        <v>-2.6234946628179473E-3</v>
      </c>
      <c r="CO504" s="41">
        <f t="shared" si="411"/>
        <v>6.0048694936984698E-2</v>
      </c>
      <c r="CP504" s="41">
        <f t="shared" si="412"/>
        <v>0</v>
      </c>
      <c r="CQ504" s="41">
        <f t="shared" si="413"/>
        <v>-2.2642529794629448E-3</v>
      </c>
      <c r="CR504" s="41">
        <f t="shared" si="414"/>
        <v>-3.8714512180690511E-2</v>
      </c>
      <c r="CS504" s="41">
        <f t="shared" si="415"/>
        <v>-5.2115140460957159E-2</v>
      </c>
      <c r="CT504" s="41">
        <f t="shared" si="416"/>
        <v>5.5828449552941889E-2</v>
      </c>
      <c r="CU504" s="41">
        <f t="shared" si="417"/>
        <v>9.0840897203425287E-3</v>
      </c>
      <c r="CV504" s="41">
        <f t="shared" si="418"/>
        <v>0.13780154182572887</v>
      </c>
      <c r="CW504" s="41">
        <f t="shared" si="419"/>
        <v>1.6639278816430354E-2</v>
      </c>
      <c r="CX504" s="41">
        <f t="shared" si="420"/>
        <v>-2.9630042079325271E-3</v>
      </c>
      <c r="CY504" s="41">
        <f t="shared" si="421"/>
        <v>3.1104160747954995E-2</v>
      </c>
      <c r="CZ504" s="41">
        <f t="shared" si="422"/>
        <v>-2.0923849169980316E-2</v>
      </c>
      <c r="DA504" s="41">
        <f t="shared" si="423"/>
        <v>-1.6492299392366159E-2</v>
      </c>
      <c r="DB504" s="41">
        <f t="shared" si="424"/>
        <v>-1.7759195180049136E-3</v>
      </c>
      <c r="DC504" s="41">
        <f t="shared" si="425"/>
        <v>-4.3564057230693266E-2</v>
      </c>
      <c r="DD504" s="41">
        <f t="shared" si="426"/>
        <v>-1.8028019385025261E-2</v>
      </c>
      <c r="DE504" s="41">
        <f t="shared" si="427"/>
        <v>-2.7015175001017945E-2</v>
      </c>
      <c r="DF504" s="41">
        <f t="shared" si="428"/>
        <v>7.5151562167249004E-3</v>
      </c>
      <c r="DG504" s="41">
        <f t="shared" si="429"/>
        <v>3.1105076317902609E-3</v>
      </c>
      <c r="DH504" s="41"/>
    </row>
    <row r="505" spans="1:112">
      <c r="A505" s="43">
        <v>42580</v>
      </c>
      <c r="B505" s="34">
        <v>3.62</v>
      </c>
      <c r="C505" s="34">
        <v>7.7255700000000003</v>
      </c>
      <c r="D505" s="34"/>
      <c r="E505" s="34">
        <v>6.68</v>
      </c>
      <c r="F505" s="34">
        <v>100</v>
      </c>
      <c r="G505" s="34">
        <v>36.168751</v>
      </c>
      <c r="H505" s="34">
        <v>13.686818000000001</v>
      </c>
      <c r="I505" s="34">
        <v>15.97</v>
      </c>
      <c r="J505" s="34">
        <v>266.046021</v>
      </c>
      <c r="K505" s="34">
        <v>1.07</v>
      </c>
      <c r="L505" s="34">
        <v>111.910004</v>
      </c>
      <c r="M505" s="34">
        <v>30.25</v>
      </c>
      <c r="N505" s="34">
        <v>35.523235</v>
      </c>
      <c r="O505" s="34">
        <v>10.98</v>
      </c>
      <c r="P505" s="34">
        <v>27.940000999999999</v>
      </c>
      <c r="Q505" s="34">
        <v>6.56</v>
      </c>
      <c r="R505" s="34">
        <v>34.349997999999999</v>
      </c>
      <c r="S505" s="34">
        <v>52.950339999999997</v>
      </c>
      <c r="T505" s="34"/>
      <c r="U505" s="34"/>
      <c r="V505" s="34">
        <v>3.3272930000000001</v>
      </c>
      <c r="W505" s="34">
        <v>42.740001999999997</v>
      </c>
      <c r="X505" s="34">
        <v>35.650002000000001</v>
      </c>
      <c r="Y505" s="34">
        <v>11.330755</v>
      </c>
      <c r="Z505" s="34">
        <v>17.654351999999999</v>
      </c>
      <c r="AA505" s="34">
        <v>74.098968999999997</v>
      </c>
      <c r="AB505" s="34">
        <v>40.488486999999999</v>
      </c>
      <c r="AC505" s="34">
        <v>12.75</v>
      </c>
      <c r="AD505" s="34">
        <v>56.040000999999997</v>
      </c>
      <c r="AE505" s="34">
        <v>28.830556999999999</v>
      </c>
      <c r="AF505" s="34">
        <v>3.79</v>
      </c>
      <c r="AG505" s="34">
        <v>82.950080999999997</v>
      </c>
      <c r="AH505" s="34">
        <v>33.819847000000003</v>
      </c>
      <c r="AI505" s="34">
        <v>74.762046999999995</v>
      </c>
      <c r="AJ505" s="34" t="s">
        <v>193</v>
      </c>
      <c r="AK505" s="34">
        <v>33.849997999999999</v>
      </c>
      <c r="AL505" s="34">
        <v>1.1200000000000001</v>
      </c>
      <c r="AM505" s="34">
        <v>28.902740000000001</v>
      </c>
      <c r="AN505" s="34">
        <v>7.3</v>
      </c>
      <c r="AO505" s="34">
        <v>44.5</v>
      </c>
      <c r="AP505" s="34">
        <v>4.5599999999999996</v>
      </c>
      <c r="AQ505" s="34">
        <v>13.01</v>
      </c>
      <c r="AR505" s="34">
        <v>6.63</v>
      </c>
      <c r="AS505" s="34">
        <v>57.830944000000002</v>
      </c>
      <c r="AT505" s="34">
        <v>12.794485999999999</v>
      </c>
      <c r="AU505" s="34">
        <v>31.030000999999999</v>
      </c>
      <c r="AV505" s="34">
        <v>15.581915</v>
      </c>
      <c r="AW505" s="34">
        <v>19.468323000000002</v>
      </c>
      <c r="AX505" s="34">
        <v>28.549999</v>
      </c>
      <c r="AY505" s="34">
        <v>5.4</v>
      </c>
      <c r="AZ505" s="34">
        <v>57.740001999999997</v>
      </c>
      <c r="BA505" s="34">
        <v>39.369999</v>
      </c>
      <c r="BB505" s="34">
        <v>30.015089</v>
      </c>
      <c r="BC505" s="34">
        <v>28.179988999999999</v>
      </c>
      <c r="BD505" s="34"/>
      <c r="BE505" s="38"/>
      <c r="BF505" s="41">
        <f t="shared" si="381"/>
        <v>0</v>
      </c>
      <c r="BG505" s="41">
        <f t="shared" si="382"/>
        <v>2.1506095478117361E-2</v>
      </c>
      <c r="BH505" s="41"/>
      <c r="BI505" s="41">
        <f t="shared" si="383"/>
        <v>7.2957091603166865E-2</v>
      </c>
      <c r="BJ505" s="41">
        <f t="shared" si="384"/>
        <v>-9.5310179804324893E-2</v>
      </c>
      <c r="BK505" s="41">
        <f t="shared" si="385"/>
        <v>8.7554205209821448E-2</v>
      </c>
      <c r="BL505" s="41">
        <f t="shared" si="386"/>
        <v>9.4926162792591355E-3</v>
      </c>
      <c r="BM505" s="41">
        <f t="shared" si="387"/>
        <v>5.0219816782963982E-3</v>
      </c>
      <c r="BN505" s="41">
        <f t="shared" si="388"/>
        <v>3.9447772361895983E-3</v>
      </c>
      <c r="BO505" s="41">
        <f t="shared" si="389"/>
        <v>-2.1267560720586574E-2</v>
      </c>
      <c r="BP505" s="41">
        <f t="shared" si="390"/>
        <v>1.6396835824540511E-2</v>
      </c>
      <c r="BQ505" s="41">
        <f t="shared" si="391"/>
        <v>1.4316875140258112E-2</v>
      </c>
      <c r="BR505" s="41">
        <f t="shared" si="392"/>
        <v>1.7199970148587731E-2</v>
      </c>
      <c r="BS505" s="41">
        <f t="shared" si="393"/>
        <v>-1.8198367169859828E-3</v>
      </c>
      <c r="BT505" s="41">
        <f t="shared" si="394"/>
        <v>-1.492034730506131E-2</v>
      </c>
      <c r="BU505" s="41">
        <f t="shared" si="395"/>
        <v>-5.1979034823580968E-2</v>
      </c>
      <c r="BV505" s="41">
        <f t="shared" si="396"/>
        <v>-2.5863568814084047E-2</v>
      </c>
      <c r="BW505" s="41">
        <f t="shared" si="397"/>
        <v>2.4894540084034286E-2</v>
      </c>
      <c r="BX505" s="41"/>
      <c r="BY505" s="41"/>
      <c r="BZ505" s="41">
        <f t="shared" si="398"/>
        <v>2.0086525971365277E-2</v>
      </c>
      <c r="CA505" s="41">
        <f t="shared" si="399"/>
        <v>2.439441245178443E-2</v>
      </c>
      <c r="CB505" s="41">
        <f t="shared" si="400"/>
        <v>-5.8732931019253466E-3</v>
      </c>
      <c r="CC505" s="41">
        <f t="shared" si="401"/>
        <v>1.044368003323883E-2</v>
      </c>
      <c r="CD505" s="41">
        <f t="shared" si="402"/>
        <v>6.7452504127138255E-2</v>
      </c>
      <c r="CE505" s="41">
        <f t="shared" si="403"/>
        <v>2.3814267598479686E-2</v>
      </c>
      <c r="CF505" s="41">
        <f t="shared" si="404"/>
        <v>1.240766928222292E-2</v>
      </c>
      <c r="CG505" s="41">
        <f t="shared" si="380"/>
        <v>4.7430918960128529E-3</v>
      </c>
      <c r="CH505" s="41">
        <f t="shared" si="405"/>
        <v>3.8935224292500632E-2</v>
      </c>
      <c r="CI505" s="41">
        <f t="shared" si="406"/>
        <v>1.2541271286446361E-2</v>
      </c>
      <c r="CJ505" s="41">
        <f t="shared" si="407"/>
        <v>1.8642350809279774E-2</v>
      </c>
      <c r="CK505" s="41">
        <f t="shared" si="408"/>
        <v>5.1959750343197247E-2</v>
      </c>
      <c r="CL505" s="41">
        <f t="shared" si="409"/>
        <v>-4.364314349438265E-3</v>
      </c>
      <c r="CM505" s="41">
        <f t="shared" si="410"/>
        <v>1.3762000469080325E-2</v>
      </c>
      <c r="CN505" s="41">
        <f t="shared" si="430"/>
        <v>-5.2677282227952113E-3</v>
      </c>
      <c r="CO505" s="41">
        <f t="shared" si="411"/>
        <v>6.5203847865542069E-3</v>
      </c>
      <c r="CP505" s="41">
        <f t="shared" si="412"/>
        <v>0.11332868530700327</v>
      </c>
      <c r="CQ505" s="41">
        <f t="shared" si="413"/>
        <v>1.1270411304326903E-2</v>
      </c>
      <c r="CR505" s="41">
        <f t="shared" si="414"/>
        <v>-4.027389913793996E-2</v>
      </c>
      <c r="CS505" s="41">
        <f t="shared" si="415"/>
        <v>3.0111764085533208E-2</v>
      </c>
      <c r="CT505" s="41">
        <f t="shared" si="416"/>
        <v>3.1182927436687845E-2</v>
      </c>
      <c r="CU505" s="41">
        <f t="shared" si="417"/>
        <v>-1.9787555819702162E-2</v>
      </c>
      <c r="CV505" s="41">
        <f t="shared" si="418"/>
        <v>4.0005334613699206E-2</v>
      </c>
      <c r="CW505" s="41">
        <f t="shared" si="419"/>
        <v>-4.2990145425640766E-2</v>
      </c>
      <c r="CX505" s="41">
        <f t="shared" si="420"/>
        <v>-5.9523992230697959E-3</v>
      </c>
      <c r="CY505" s="41">
        <f t="shared" si="421"/>
        <v>3.2235293877281185E-4</v>
      </c>
      <c r="CZ505" s="41">
        <f t="shared" si="422"/>
        <v>1.6039926895457742E-2</v>
      </c>
      <c r="DA505" s="41">
        <f t="shared" si="423"/>
        <v>9.8390732218074251E-3</v>
      </c>
      <c r="DB505" s="41">
        <f t="shared" si="424"/>
        <v>1.4820314123219682E-2</v>
      </c>
      <c r="DC505" s="41">
        <f t="shared" si="425"/>
        <v>1.8535686493230564E-3</v>
      </c>
      <c r="DD505" s="41">
        <f t="shared" si="426"/>
        <v>1.9587946850671261E-2</v>
      </c>
      <c r="DE505" s="41">
        <f t="shared" si="427"/>
        <v>-1.7764248238697593E-3</v>
      </c>
      <c r="DF505" s="41">
        <f t="shared" si="428"/>
        <v>-1.7071947805689301E-2</v>
      </c>
      <c r="DG505" s="41">
        <f t="shared" si="429"/>
        <v>2.4125610627168813E-3</v>
      </c>
      <c r="DH505" s="41"/>
    </row>
    <row r="506" spans="1:112">
      <c r="A506" s="43">
        <v>42583</v>
      </c>
      <c r="B506" s="34">
        <v>3.49</v>
      </c>
      <c r="C506" s="34">
        <v>7.6433840000000002</v>
      </c>
      <c r="D506" s="34"/>
      <c r="E506" s="34">
        <v>6.39</v>
      </c>
      <c r="F506" s="34">
        <v>104</v>
      </c>
      <c r="G506" s="34">
        <v>35.539810000000003</v>
      </c>
      <c r="H506" s="34">
        <v>13.547563</v>
      </c>
      <c r="I506" s="34">
        <v>16.239999999999998</v>
      </c>
      <c r="J506" s="34">
        <v>262.90374800000001</v>
      </c>
      <c r="K506" s="34">
        <v>1.0900000000000001</v>
      </c>
      <c r="L506" s="34">
        <v>114.300003</v>
      </c>
      <c r="M506" s="34">
        <v>30.07</v>
      </c>
      <c r="N506" s="34">
        <v>35.882914999999997</v>
      </c>
      <c r="O506" s="34">
        <v>10.84</v>
      </c>
      <c r="P506" s="34">
        <v>27.32</v>
      </c>
      <c r="Q506" s="34">
        <v>6.54</v>
      </c>
      <c r="R506" s="34">
        <v>34.330002</v>
      </c>
      <c r="S506" s="34">
        <v>52.342154999999998</v>
      </c>
      <c r="T506" s="34"/>
      <c r="U506" s="34"/>
      <c r="V506" s="34">
        <v>3.2138640000000001</v>
      </c>
      <c r="W506" s="34">
        <v>43.029998999999997</v>
      </c>
      <c r="X506" s="34">
        <v>35.840000000000003</v>
      </c>
      <c r="Y506" s="34">
        <v>11.301325</v>
      </c>
      <c r="Z506" s="34">
        <v>18.712765000000001</v>
      </c>
      <c r="AA506" s="34">
        <v>75.169182000000006</v>
      </c>
      <c r="AB506" s="34">
        <v>40.824534999999997</v>
      </c>
      <c r="AC506" s="34">
        <v>12.65</v>
      </c>
      <c r="AD506" s="34">
        <v>54.990001999999997</v>
      </c>
      <c r="AE506" s="34">
        <v>28.906202</v>
      </c>
      <c r="AF506" s="34">
        <v>3.75</v>
      </c>
      <c r="AG506" s="34">
        <v>84.350082</v>
      </c>
      <c r="AH506" s="34">
        <v>33.616444000000001</v>
      </c>
      <c r="AI506" s="34">
        <v>75.233672999999996</v>
      </c>
      <c r="AJ506" s="34" t="s">
        <v>193</v>
      </c>
      <c r="AK506" s="34">
        <v>33.479999999999997</v>
      </c>
      <c r="AL506" s="34">
        <v>1.04</v>
      </c>
      <c r="AM506" s="34">
        <v>28.736153000000002</v>
      </c>
      <c r="AN506" s="34">
        <v>7.6</v>
      </c>
      <c r="AO506" s="34">
        <v>43.389999000000003</v>
      </c>
      <c r="AP506" s="34">
        <v>4.6900000000000004</v>
      </c>
      <c r="AQ506" s="34">
        <v>12.94</v>
      </c>
      <c r="AR506" s="34">
        <v>6.27</v>
      </c>
      <c r="AS506" s="34">
        <v>59.972831999999997</v>
      </c>
      <c r="AT506" s="34">
        <v>13.157314</v>
      </c>
      <c r="AU506" s="34">
        <v>28.309999000000001</v>
      </c>
      <c r="AV506" s="34">
        <v>15.658201999999999</v>
      </c>
      <c r="AW506" s="34">
        <v>19.814889999999998</v>
      </c>
      <c r="AX506" s="34">
        <v>28.32</v>
      </c>
      <c r="AY506" s="34">
        <v>5.3</v>
      </c>
      <c r="AZ506" s="34">
        <v>58.779998999999997</v>
      </c>
      <c r="BA506" s="34">
        <v>38.419998</v>
      </c>
      <c r="BB506" s="34">
        <v>30.303311999999998</v>
      </c>
      <c r="BC506" s="34">
        <v>27.636762999999998</v>
      </c>
      <c r="BD506" s="34"/>
      <c r="BE506" s="38"/>
      <c r="BF506" s="41">
        <f t="shared" si="381"/>
        <v>-3.6572289623343857E-2</v>
      </c>
      <c r="BG506" s="41">
        <f t="shared" si="382"/>
        <v>-1.069516941928521E-2</v>
      </c>
      <c r="BH506" s="41"/>
      <c r="BI506" s="41">
        <f t="shared" si="383"/>
        <v>-4.43837191591109E-2</v>
      </c>
      <c r="BJ506" s="41">
        <f t="shared" si="384"/>
        <v>3.9220713153281329E-2</v>
      </c>
      <c r="BK506" s="41">
        <f t="shared" si="385"/>
        <v>-1.7542037364887356E-2</v>
      </c>
      <c r="BL506" s="41">
        <f t="shared" si="386"/>
        <v>-1.0226501099517013E-2</v>
      </c>
      <c r="BM506" s="41">
        <f t="shared" si="387"/>
        <v>1.6765372506610719E-2</v>
      </c>
      <c r="BN506" s="41">
        <f t="shared" si="388"/>
        <v>-1.1881317089711128E-2</v>
      </c>
      <c r="BO506" s="41">
        <f t="shared" si="389"/>
        <v>1.8519047767237531E-2</v>
      </c>
      <c r="BP506" s="41">
        <f t="shared" si="390"/>
        <v>2.1131584474540926E-2</v>
      </c>
      <c r="BQ506" s="41">
        <f t="shared" si="391"/>
        <v>-5.9681874764127675E-3</v>
      </c>
      <c r="BR506" s="41">
        <f t="shared" si="392"/>
        <v>1.0074287495586151E-2</v>
      </c>
      <c r="BS506" s="41">
        <f t="shared" si="393"/>
        <v>-1.2832440069884474E-2</v>
      </c>
      <c r="BT506" s="41">
        <f t="shared" si="394"/>
        <v>-2.2440354917206421E-2</v>
      </c>
      <c r="BU506" s="41">
        <f t="shared" si="395"/>
        <v>-3.0534374868902317E-3</v>
      </c>
      <c r="BV506" s="41">
        <f t="shared" si="396"/>
        <v>-5.8229471651128142E-4</v>
      </c>
      <c r="BW506" s="41">
        <f t="shared" si="397"/>
        <v>-1.1552423825450799E-2</v>
      </c>
      <c r="BX506" s="41"/>
      <c r="BY506" s="41"/>
      <c r="BZ506" s="41">
        <f t="shared" si="398"/>
        <v>-3.4685108938975029E-2</v>
      </c>
      <c r="CA506" s="41">
        <f t="shared" si="399"/>
        <v>6.7622269253353731E-3</v>
      </c>
      <c r="CB506" s="41">
        <f t="shared" si="400"/>
        <v>5.3153851454446829E-3</v>
      </c>
      <c r="CC506" s="41">
        <f t="shared" si="401"/>
        <v>-2.600734584560276E-3</v>
      </c>
      <c r="CD506" s="41">
        <f t="shared" si="402"/>
        <v>5.8223586078790232E-2</v>
      </c>
      <c r="CE506" s="41">
        <f t="shared" si="403"/>
        <v>1.4339714554353709E-2</v>
      </c>
      <c r="CF506" s="41">
        <f t="shared" si="404"/>
        <v>8.265586617329717E-3</v>
      </c>
      <c r="CG506" s="41">
        <f t="shared" si="380"/>
        <v>-2.0717872503747143E-2</v>
      </c>
      <c r="CH506" s="41">
        <f t="shared" si="405"/>
        <v>-1.891435242323115E-2</v>
      </c>
      <c r="CI506" s="41">
        <f t="shared" si="406"/>
        <v>2.6203425544815218E-3</v>
      </c>
      <c r="CJ506" s="41">
        <f t="shared" si="407"/>
        <v>-1.0610179112015571E-2</v>
      </c>
      <c r="CK506" s="41">
        <f t="shared" si="408"/>
        <v>1.6736788003558888E-2</v>
      </c>
      <c r="CL506" s="41">
        <f t="shared" si="409"/>
        <v>-6.0324674982638144E-3</v>
      </c>
      <c r="CM506" s="41">
        <f t="shared" si="410"/>
        <v>6.2885468230083463E-3</v>
      </c>
      <c r="CN506" s="41">
        <f t="shared" si="430"/>
        <v>-1.8659069623865158E-2</v>
      </c>
      <c r="CO506" s="41">
        <f t="shared" si="411"/>
        <v>-1.0990694652812763E-2</v>
      </c>
      <c r="CP506" s="41">
        <f t="shared" si="412"/>
        <v>-7.410797215372196E-2</v>
      </c>
      <c r="CQ506" s="41">
        <f t="shared" si="413"/>
        <v>-5.7803838753498551E-3</v>
      </c>
      <c r="CR506" s="41">
        <f t="shared" si="414"/>
        <v>4.0273899137939898E-2</v>
      </c>
      <c r="CS506" s="41">
        <f t="shared" si="415"/>
        <v>-2.5260212408720412E-2</v>
      </c>
      <c r="CT506" s="41">
        <f t="shared" si="416"/>
        <v>2.8109958931893424E-2</v>
      </c>
      <c r="CU506" s="41">
        <f t="shared" si="417"/>
        <v>-5.3950034516593807E-3</v>
      </c>
      <c r="CV506" s="41">
        <f t="shared" si="418"/>
        <v>-5.582844955294184E-2</v>
      </c>
      <c r="CW506" s="41">
        <f t="shared" si="419"/>
        <v>3.6367663932909682E-2</v>
      </c>
      <c r="CX506" s="41">
        <f t="shared" si="420"/>
        <v>2.7963504859110876E-2</v>
      </c>
      <c r="CY506" s="41">
        <f t="shared" si="421"/>
        <v>-9.1739446886565226E-2</v>
      </c>
      <c r="CZ506" s="41">
        <f t="shared" si="422"/>
        <v>4.8839222745225815E-3</v>
      </c>
      <c r="DA506" s="41">
        <f t="shared" si="423"/>
        <v>1.7644992114067674E-2</v>
      </c>
      <c r="DB506" s="41">
        <f t="shared" si="424"/>
        <v>-8.0886322502299081E-3</v>
      </c>
      <c r="DC506" s="41">
        <f t="shared" si="425"/>
        <v>-1.8692133012152633E-2</v>
      </c>
      <c r="DD506" s="41">
        <f t="shared" si="426"/>
        <v>1.7851435105360823E-2</v>
      </c>
      <c r="DE506" s="41">
        <f t="shared" si="427"/>
        <v>-2.442597427140655E-2</v>
      </c>
      <c r="DF506" s="41">
        <f t="shared" si="428"/>
        <v>9.5567915889642682E-3</v>
      </c>
      <c r="DG506" s="41">
        <f t="shared" si="429"/>
        <v>-1.9465236961357501E-2</v>
      </c>
      <c r="DH506" s="41"/>
    </row>
    <row r="507" spans="1:112">
      <c r="A507" s="43">
        <v>42584</v>
      </c>
      <c r="B507" s="34">
        <v>3.54</v>
      </c>
      <c r="C507" s="34">
        <v>7.5036670000000001</v>
      </c>
      <c r="D507" s="34"/>
      <c r="E507" s="34">
        <v>6.21</v>
      </c>
      <c r="F507" s="34">
        <v>100</v>
      </c>
      <c r="G507" s="34">
        <v>35.79327</v>
      </c>
      <c r="H507" s="34">
        <v>13.597296999999999</v>
      </c>
      <c r="I507" s="34">
        <v>15.55</v>
      </c>
      <c r="J507" s="34">
        <v>261.85632299999997</v>
      </c>
      <c r="K507" s="34">
        <v>1.0900000000000001</v>
      </c>
      <c r="L507" s="34">
        <v>113.33000199999999</v>
      </c>
      <c r="M507" s="34">
        <v>29.5</v>
      </c>
      <c r="N507" s="34">
        <v>35.930244000000002</v>
      </c>
      <c r="O507" s="34">
        <v>10.7</v>
      </c>
      <c r="P507" s="34">
        <v>28.309999000000001</v>
      </c>
      <c r="Q507" s="34">
        <v>6.52</v>
      </c>
      <c r="R507" s="34">
        <v>34.18</v>
      </c>
      <c r="S507" s="34">
        <v>53.301945000000003</v>
      </c>
      <c r="T507" s="34"/>
      <c r="U507" s="34"/>
      <c r="V507" s="34">
        <v>3.2707449999999998</v>
      </c>
      <c r="W507" s="34">
        <v>42.150002000000001</v>
      </c>
      <c r="X507" s="34">
        <v>36.119999</v>
      </c>
      <c r="Y507" s="34">
        <v>11.271894</v>
      </c>
      <c r="Z507" s="34">
        <v>19.466358</v>
      </c>
      <c r="AA507" s="34">
        <v>75.461051999999995</v>
      </c>
      <c r="AB507" s="34">
        <v>40.776524000000002</v>
      </c>
      <c r="AC507" s="34">
        <v>12.64</v>
      </c>
      <c r="AD507" s="34">
        <v>54.549999</v>
      </c>
      <c r="AE507" s="34">
        <v>28.282126999999999</v>
      </c>
      <c r="AF507" s="34">
        <v>3.79</v>
      </c>
      <c r="AG507" s="34">
        <v>80.850082</v>
      </c>
      <c r="AH507" s="34">
        <v>34.920054999999998</v>
      </c>
      <c r="AI507" s="34">
        <v>73.691078000000005</v>
      </c>
      <c r="AJ507" s="34" t="s">
        <v>193</v>
      </c>
      <c r="AK507" s="34">
        <v>33.479999999999997</v>
      </c>
      <c r="AL507" s="34">
        <v>1.08</v>
      </c>
      <c r="AM507" s="34">
        <v>28.615843000000002</v>
      </c>
      <c r="AN507" s="34">
        <v>7.2</v>
      </c>
      <c r="AO507" s="34">
        <v>43.290000999999997</v>
      </c>
      <c r="AP507" s="34">
        <v>4.6399999999999997</v>
      </c>
      <c r="AQ507" s="34">
        <v>12.98</v>
      </c>
      <c r="AR507" s="34">
        <v>6.12</v>
      </c>
      <c r="AS507" s="34">
        <v>58.677737999999998</v>
      </c>
      <c r="AT507" s="34">
        <v>12.956806</v>
      </c>
      <c r="AU507" s="34">
        <v>26.719999000000001</v>
      </c>
      <c r="AV507" s="34">
        <v>14.981142</v>
      </c>
      <c r="AW507" s="34">
        <v>19.910191999999999</v>
      </c>
      <c r="AX507" s="34">
        <v>27.42</v>
      </c>
      <c r="AY507" s="34">
        <v>5.12</v>
      </c>
      <c r="AZ507" s="34">
        <v>59.32</v>
      </c>
      <c r="BA507" s="34">
        <v>38.529998999999997</v>
      </c>
      <c r="BB507" s="34">
        <v>30.114473</v>
      </c>
      <c r="BC507" s="34">
        <v>26.870422000000001</v>
      </c>
      <c r="BD507" s="34"/>
      <c r="BE507" s="38"/>
      <c r="BF507" s="41">
        <f t="shared" si="381"/>
        <v>1.422499093134726E-2</v>
      </c>
      <c r="BG507" s="41">
        <f t="shared" si="382"/>
        <v>-1.8448602663565558E-2</v>
      </c>
      <c r="BH507" s="41"/>
      <c r="BI507" s="41">
        <f t="shared" si="383"/>
        <v>-2.8573372444056E-2</v>
      </c>
      <c r="BJ507" s="41">
        <f t="shared" si="384"/>
        <v>-3.9220713153281267E-2</v>
      </c>
      <c r="BK507" s="41">
        <f t="shared" si="385"/>
        <v>7.1064102844236657E-3</v>
      </c>
      <c r="BL507" s="41">
        <f t="shared" si="386"/>
        <v>3.6643442368038434E-3</v>
      </c>
      <c r="BM507" s="41">
        <f t="shared" si="387"/>
        <v>-4.3416696108288653E-2</v>
      </c>
      <c r="BN507" s="41">
        <f t="shared" si="388"/>
        <v>-3.9920201588649219E-3</v>
      </c>
      <c r="BO507" s="41">
        <f t="shared" si="389"/>
        <v>0</v>
      </c>
      <c r="BP507" s="41">
        <f t="shared" si="390"/>
        <v>-8.5226626550491402E-3</v>
      </c>
      <c r="BQ507" s="41">
        <f t="shared" si="391"/>
        <v>-1.9137733654663609E-2</v>
      </c>
      <c r="BR507" s="41">
        <f t="shared" si="392"/>
        <v>1.3181151619459008E-3</v>
      </c>
      <c r="BS507" s="41">
        <f t="shared" si="393"/>
        <v>-1.299925454363971E-2</v>
      </c>
      <c r="BT507" s="41">
        <f t="shared" si="394"/>
        <v>3.5596029098011066E-2</v>
      </c>
      <c r="BU507" s="41">
        <f t="shared" si="395"/>
        <v>-3.0627895305457668E-3</v>
      </c>
      <c r="BV507" s="41">
        <f t="shared" si="396"/>
        <v>-4.3789880402375385E-3</v>
      </c>
      <c r="BW507" s="41">
        <f t="shared" si="397"/>
        <v>1.8170752709842239E-2</v>
      </c>
      <c r="BX507" s="41"/>
      <c r="BY507" s="41"/>
      <c r="BZ507" s="41">
        <f t="shared" si="398"/>
        <v>1.7543836158723517E-2</v>
      </c>
      <c r="CA507" s="41">
        <f t="shared" si="399"/>
        <v>-2.0662791713459489E-2</v>
      </c>
      <c r="CB507" s="41">
        <f t="shared" si="400"/>
        <v>7.7821127565617081E-3</v>
      </c>
      <c r="CC507" s="41">
        <f t="shared" si="401"/>
        <v>-2.6076047617834752E-3</v>
      </c>
      <c r="CD507" s="41">
        <f t="shared" si="402"/>
        <v>3.9481833573859752E-2</v>
      </c>
      <c r="CE507" s="41">
        <f t="shared" si="403"/>
        <v>3.8753224704972241E-3</v>
      </c>
      <c r="CF507" s="41">
        <f t="shared" si="404"/>
        <v>-1.176725060393927E-3</v>
      </c>
      <c r="CG507" s="41">
        <f t="shared" si="380"/>
        <v>-8.084118399958911E-3</v>
      </c>
      <c r="CH507" s="41">
        <f t="shared" si="405"/>
        <v>-8.0336929426977413E-3</v>
      </c>
      <c r="CI507" s="41">
        <f t="shared" si="406"/>
        <v>-2.1826123806626897E-2</v>
      </c>
      <c r="CJ507" s="41">
        <f t="shared" si="407"/>
        <v>1.0610179112015469E-2</v>
      </c>
      <c r="CK507" s="41">
        <f t="shared" si="408"/>
        <v>-4.2379180884925233E-2</v>
      </c>
      <c r="CL507" s="41">
        <f t="shared" si="409"/>
        <v>3.8045953987185709E-2</v>
      </c>
      <c r="CM507" s="41">
        <f t="shared" si="410"/>
        <v>-2.0717176465402196E-2</v>
      </c>
      <c r="CN507" s="41">
        <f t="shared" si="430"/>
        <v>-2.2676696934566174E-2</v>
      </c>
      <c r="CO507" s="41">
        <f t="shared" si="411"/>
        <v>0</v>
      </c>
      <c r="CP507" s="41">
        <f t="shared" si="412"/>
        <v>3.7740327982847113E-2</v>
      </c>
      <c r="CQ507" s="41">
        <f t="shared" si="413"/>
        <v>-4.1955009369491871E-3</v>
      </c>
      <c r="CR507" s="41">
        <f t="shared" si="414"/>
        <v>-5.4067221270275703E-2</v>
      </c>
      <c r="CS507" s="41">
        <f t="shared" si="415"/>
        <v>-2.3072922095621878E-3</v>
      </c>
      <c r="CT507" s="41">
        <f t="shared" si="416"/>
        <v>-1.071821622002426E-2</v>
      </c>
      <c r="CU507" s="41">
        <f t="shared" si="417"/>
        <v>3.0864222031895859E-3</v>
      </c>
      <c r="CV507" s="41">
        <f t="shared" si="418"/>
        <v>-2.4214258120594512E-2</v>
      </c>
      <c r="CW507" s="41">
        <f t="shared" si="419"/>
        <v>-2.1831255202698824E-2</v>
      </c>
      <c r="CX507" s="41">
        <f t="shared" si="420"/>
        <v>-1.5356591788883239E-2</v>
      </c>
      <c r="CY507" s="41">
        <f t="shared" si="421"/>
        <v>-5.7802752557305694E-2</v>
      </c>
      <c r="CZ507" s="41">
        <f t="shared" si="422"/>
        <v>-4.4202658992808445E-2</v>
      </c>
      <c r="DA507" s="41">
        <f t="shared" si="423"/>
        <v>4.798086147884407E-3</v>
      </c>
      <c r="DB507" s="41">
        <f t="shared" si="424"/>
        <v>-3.2295594691350592E-2</v>
      </c>
      <c r="DC507" s="41">
        <f t="shared" si="425"/>
        <v>-3.4552381506659728E-2</v>
      </c>
      <c r="DD507" s="41">
        <f t="shared" si="426"/>
        <v>9.1448732915495254E-3</v>
      </c>
      <c r="DE507" s="41">
        <f t="shared" si="427"/>
        <v>2.8590274000750652E-3</v>
      </c>
      <c r="DF507" s="41">
        <f t="shared" si="428"/>
        <v>-6.2511267148088233E-3</v>
      </c>
      <c r="DG507" s="41">
        <f t="shared" si="429"/>
        <v>-2.8120751409774349E-2</v>
      </c>
      <c r="DH507" s="41"/>
    </row>
    <row r="508" spans="1:112">
      <c r="A508" s="43">
        <v>42585</v>
      </c>
      <c r="B508" s="34">
        <v>4.33</v>
      </c>
      <c r="C508" s="34">
        <v>7.2242319999999998</v>
      </c>
      <c r="D508" s="34"/>
      <c r="E508" s="34">
        <v>6.32</v>
      </c>
      <c r="F508" s="34">
        <v>100</v>
      </c>
      <c r="G508" s="34">
        <v>35.577354</v>
      </c>
      <c r="H508" s="34">
        <v>13.915594</v>
      </c>
      <c r="I508" s="34">
        <v>15.43</v>
      </c>
      <c r="J508" s="34">
        <v>262.90374800000001</v>
      </c>
      <c r="K508" s="34">
        <v>1.04</v>
      </c>
      <c r="L508" s="34">
        <v>112.959999</v>
      </c>
      <c r="M508" s="34">
        <v>30.1</v>
      </c>
      <c r="N508" s="34">
        <v>35.901848000000001</v>
      </c>
      <c r="O508" s="34">
        <v>10.84</v>
      </c>
      <c r="P508" s="34">
        <v>27.969999000000001</v>
      </c>
      <c r="Q508" s="34">
        <v>6.36</v>
      </c>
      <c r="R508" s="34">
        <v>31.32</v>
      </c>
      <c r="S508" s="34">
        <v>52.883826999999997</v>
      </c>
      <c r="T508" s="34"/>
      <c r="U508" s="34"/>
      <c r="V508" s="34">
        <v>3.1380189999999999</v>
      </c>
      <c r="W508" s="34">
        <v>42.709999000000003</v>
      </c>
      <c r="X508" s="34">
        <v>35.700001</v>
      </c>
      <c r="Y508" s="34">
        <v>11.281707000000001</v>
      </c>
      <c r="Z508" s="34">
        <v>18.399474999999999</v>
      </c>
      <c r="AA508" s="34">
        <v>74.705162000000001</v>
      </c>
      <c r="AB508" s="34">
        <v>40.613303999999999</v>
      </c>
      <c r="AC508" s="34">
        <v>12.6</v>
      </c>
      <c r="AD508" s="34">
        <v>56.259998000000003</v>
      </c>
      <c r="AE508" s="34">
        <v>28.414507</v>
      </c>
      <c r="AF508" s="34">
        <v>3.85</v>
      </c>
      <c r="AG508" s="34">
        <v>81.900085000000004</v>
      </c>
      <c r="AH508" s="34">
        <v>34.938541000000001</v>
      </c>
      <c r="AI508" s="34">
        <v>73.897407999999999</v>
      </c>
      <c r="AJ508" s="34" t="s">
        <v>193</v>
      </c>
      <c r="AK508" s="34">
        <v>32.950001</v>
      </c>
      <c r="AL508" s="34">
        <v>1.04</v>
      </c>
      <c r="AM508" s="34">
        <v>28.504784000000001</v>
      </c>
      <c r="AN508" s="34">
        <v>7.4</v>
      </c>
      <c r="AO508" s="34">
        <v>43.25</v>
      </c>
      <c r="AP508" s="34">
        <v>4.7</v>
      </c>
      <c r="AQ508" s="34">
        <v>12.92</v>
      </c>
      <c r="AR508" s="34">
        <v>6.1</v>
      </c>
      <c r="AS508" s="34">
        <v>59.923018999999996</v>
      </c>
      <c r="AT508" s="34">
        <v>12.966352000000001</v>
      </c>
      <c r="AU508" s="34">
        <v>26.85</v>
      </c>
      <c r="AV508" s="34">
        <v>14.637845</v>
      </c>
      <c r="AW508" s="34">
        <v>19.979507000000002</v>
      </c>
      <c r="AX508" s="34">
        <v>27.67</v>
      </c>
      <c r="AY508" s="34">
        <v>5.28</v>
      </c>
      <c r="AZ508" s="34">
        <v>61.369999</v>
      </c>
      <c r="BA508" s="34">
        <v>39.150002000000001</v>
      </c>
      <c r="BB508" s="34">
        <v>30.193985000000001</v>
      </c>
      <c r="BC508" s="34">
        <v>27.093533999999998</v>
      </c>
      <c r="BD508" s="34"/>
      <c r="BE508" s="38"/>
      <c r="BF508" s="41">
        <f t="shared" si="381"/>
        <v>0.2014408148687154</v>
      </c>
      <c r="BG508" s="41">
        <f t="shared" si="382"/>
        <v>-3.7950903615989171E-2</v>
      </c>
      <c r="BH508" s="41"/>
      <c r="BI508" s="41">
        <f t="shared" si="383"/>
        <v>1.7558312213378734E-2</v>
      </c>
      <c r="BJ508" s="41">
        <f t="shared" si="384"/>
        <v>0</v>
      </c>
      <c r="BK508" s="41">
        <f t="shared" si="385"/>
        <v>-6.0505750577040411E-3</v>
      </c>
      <c r="BL508" s="41">
        <f t="shared" si="386"/>
        <v>2.3139058825186066E-2</v>
      </c>
      <c r="BM508" s="41">
        <f t="shared" si="387"/>
        <v>-7.7469722501737259E-3</v>
      </c>
      <c r="BN508" s="41">
        <f t="shared" si="388"/>
        <v>3.9920201588650346E-3</v>
      </c>
      <c r="BO508" s="41">
        <f t="shared" si="389"/>
        <v>-4.6956983087771097E-2</v>
      </c>
      <c r="BP508" s="41">
        <f t="shared" si="390"/>
        <v>-3.2701695001940735E-3</v>
      </c>
      <c r="BQ508" s="41">
        <f t="shared" si="391"/>
        <v>2.0134908409056025E-2</v>
      </c>
      <c r="BR508" s="41">
        <f t="shared" si="392"/>
        <v>-7.9062159234215366E-4</v>
      </c>
      <c r="BS508" s="41">
        <f t="shared" si="393"/>
        <v>1.2999254543639817E-2</v>
      </c>
      <c r="BT508" s="41">
        <f t="shared" si="394"/>
        <v>-1.208259233932462E-2</v>
      </c>
      <c r="BU508" s="41">
        <f t="shared" si="395"/>
        <v>-2.4845998586530662E-2</v>
      </c>
      <c r="BV508" s="41">
        <f t="shared" si="396"/>
        <v>-8.7383806564842403E-2</v>
      </c>
      <c r="BW508" s="41">
        <f t="shared" si="397"/>
        <v>-7.875257731515482E-3</v>
      </c>
      <c r="BX508" s="41"/>
      <c r="BY508" s="41"/>
      <c r="BZ508" s="41">
        <f t="shared" si="398"/>
        <v>-4.14260786018191E-2</v>
      </c>
      <c r="CA508" s="41">
        <f t="shared" si="399"/>
        <v>1.3198329542206339E-2</v>
      </c>
      <c r="CB508" s="41">
        <f t="shared" si="400"/>
        <v>-1.1695984066493952E-2</v>
      </c>
      <c r="CC508" s="41">
        <f t="shared" si="401"/>
        <v>8.7019368829226206E-4</v>
      </c>
      <c r="CD508" s="41">
        <f t="shared" si="402"/>
        <v>-5.6365613276796234E-2</v>
      </c>
      <c r="CE508" s="41">
        <f t="shared" si="403"/>
        <v>-1.0067462769620738E-2</v>
      </c>
      <c r="CF508" s="41">
        <f t="shared" si="404"/>
        <v>-4.0108259918233725E-3</v>
      </c>
      <c r="CG508" s="41">
        <f t="shared" ref="CG508:CG571" si="431">LN(AC516/AC515)</f>
        <v>-2.2159298168709689E-2</v>
      </c>
      <c r="CH508" s="41">
        <f t="shared" si="405"/>
        <v>3.086607356520053E-2</v>
      </c>
      <c r="CI508" s="41">
        <f t="shared" si="406"/>
        <v>4.6697742432176533E-3</v>
      </c>
      <c r="CJ508" s="41">
        <f t="shared" si="407"/>
        <v>1.5707129205357877E-2</v>
      </c>
      <c r="CK508" s="41">
        <f t="shared" si="408"/>
        <v>1.2903428463050284E-2</v>
      </c>
      <c r="CL508" s="41">
        <f t="shared" si="409"/>
        <v>5.2924053702686161E-4</v>
      </c>
      <c r="CM508" s="41">
        <f t="shared" si="410"/>
        <v>2.7960193916377733E-3</v>
      </c>
      <c r="CN508" s="41">
        <f t="shared" si="430"/>
        <v>-1.8364613859263364E-3</v>
      </c>
      <c r="CO508" s="41">
        <f t="shared" si="411"/>
        <v>-1.5956954323745099E-2</v>
      </c>
      <c r="CP508" s="41">
        <f t="shared" si="412"/>
        <v>-3.7740327982847086E-2</v>
      </c>
      <c r="CQ508" s="41">
        <f t="shared" si="413"/>
        <v>-3.8885826636411371E-3</v>
      </c>
      <c r="CR508" s="41">
        <f t="shared" si="414"/>
        <v>2.7398974188114562E-2</v>
      </c>
      <c r="CS508" s="41">
        <f t="shared" si="415"/>
        <v>-9.2445117602364343E-4</v>
      </c>
      <c r="CT508" s="41">
        <f t="shared" si="416"/>
        <v>1.2848142477849059E-2</v>
      </c>
      <c r="CU508" s="41">
        <f t="shared" si="417"/>
        <v>-4.633212921488143E-3</v>
      </c>
      <c r="CV508" s="41">
        <f t="shared" si="418"/>
        <v>-3.273325344969249E-3</v>
      </c>
      <c r="CW508" s="41">
        <f t="shared" si="419"/>
        <v>2.1000317310341809E-2</v>
      </c>
      <c r="CX508" s="41">
        <f t="shared" si="420"/>
        <v>7.3648437674809694E-4</v>
      </c>
      <c r="CY508" s="41">
        <f t="shared" si="421"/>
        <v>4.8535097115791799E-3</v>
      </c>
      <c r="CZ508" s="41">
        <f t="shared" si="422"/>
        <v>-2.3181911918597531E-2</v>
      </c>
      <c r="DA508" s="41">
        <f t="shared" si="423"/>
        <v>3.4753368164216003E-3</v>
      </c>
      <c r="DB508" s="41">
        <f t="shared" si="424"/>
        <v>9.0761196646662167E-3</v>
      </c>
      <c r="DC508" s="41">
        <f t="shared" si="425"/>
        <v>3.0771658666753687E-2</v>
      </c>
      <c r="DD508" s="41">
        <f t="shared" si="426"/>
        <v>3.3974582836667731E-2</v>
      </c>
      <c r="DE508" s="41">
        <f t="shared" si="427"/>
        <v>1.59633408381155E-2</v>
      </c>
      <c r="DF508" s="41">
        <f t="shared" si="428"/>
        <v>2.6368456003392085E-3</v>
      </c>
      <c r="DG508" s="41">
        <f t="shared" si="429"/>
        <v>8.2689738791352635E-3</v>
      </c>
      <c r="DH508" s="41"/>
    </row>
    <row r="509" spans="1:112">
      <c r="A509" s="43">
        <v>42586</v>
      </c>
      <c r="B509" s="34">
        <v>4.7</v>
      </c>
      <c r="C509" s="34">
        <v>7.4481739999999999</v>
      </c>
      <c r="D509" s="34"/>
      <c r="E509" s="34">
        <v>6.35</v>
      </c>
      <c r="F509" s="34">
        <v>102</v>
      </c>
      <c r="G509" s="34">
        <v>36.159367000000003</v>
      </c>
      <c r="H509" s="34">
        <v>13.905647</v>
      </c>
      <c r="I509" s="34">
        <v>15.08</v>
      </c>
      <c r="J509" s="34">
        <v>262.90374800000001</v>
      </c>
      <c r="K509" s="34">
        <v>1.02</v>
      </c>
      <c r="L509" s="34">
        <v>113.360001</v>
      </c>
      <c r="M509" s="34">
        <v>31.5</v>
      </c>
      <c r="N509" s="34">
        <v>35.485374</v>
      </c>
      <c r="O509" s="34">
        <v>10.83</v>
      </c>
      <c r="P509" s="34">
        <v>27.68</v>
      </c>
      <c r="Q509" s="34">
        <v>6.32</v>
      </c>
      <c r="R509" s="34">
        <v>31.780000999999999</v>
      </c>
      <c r="S509" s="34">
        <v>52.731772999999997</v>
      </c>
      <c r="T509" s="34"/>
      <c r="U509" s="34"/>
      <c r="V509" s="34">
        <v>3.1095790000000001</v>
      </c>
      <c r="W509" s="34">
        <v>43.34</v>
      </c>
      <c r="X509" s="34">
        <v>35.669998</v>
      </c>
      <c r="Y509" s="34">
        <v>11.114931</v>
      </c>
      <c r="Z509" s="34">
        <v>18.661961000000002</v>
      </c>
      <c r="AA509" s="34">
        <v>74.054053999999994</v>
      </c>
      <c r="AB509" s="34">
        <v>39.816406000000001</v>
      </c>
      <c r="AC509" s="34">
        <v>12.7</v>
      </c>
      <c r="AD509" s="34">
        <v>56.560001</v>
      </c>
      <c r="AE509" s="34">
        <v>28.556341</v>
      </c>
      <c r="AF509" s="34">
        <v>3.9</v>
      </c>
      <c r="AG509" s="34">
        <v>79.450080999999997</v>
      </c>
      <c r="AH509" s="34">
        <v>35.141945</v>
      </c>
      <c r="AI509" s="34">
        <v>73.582999999999998</v>
      </c>
      <c r="AJ509" s="34" t="s">
        <v>193</v>
      </c>
      <c r="AK509" s="34">
        <v>32.970001000000003</v>
      </c>
      <c r="AL509" s="34">
        <v>1.04</v>
      </c>
      <c r="AM509" s="34">
        <v>28.597329999999999</v>
      </c>
      <c r="AN509" s="34">
        <v>7.3</v>
      </c>
      <c r="AO509" s="34">
        <v>42.720001000000003</v>
      </c>
      <c r="AP509" s="34">
        <v>4.4000000000000004</v>
      </c>
      <c r="AQ509" s="34">
        <v>12.35</v>
      </c>
      <c r="AR509" s="34">
        <v>5.9</v>
      </c>
      <c r="AS509" s="34">
        <v>61.865662</v>
      </c>
      <c r="AT509" s="34">
        <v>13.042738</v>
      </c>
      <c r="AU509" s="34">
        <v>25.870000999999998</v>
      </c>
      <c r="AV509" s="34">
        <v>14.895318</v>
      </c>
      <c r="AW509" s="34">
        <v>20.300080999999999</v>
      </c>
      <c r="AX509" s="34">
        <v>29.969999000000001</v>
      </c>
      <c r="AY509" s="34">
        <v>5.31</v>
      </c>
      <c r="AZ509" s="34">
        <v>60.130001</v>
      </c>
      <c r="BA509" s="34">
        <v>39.090000000000003</v>
      </c>
      <c r="BB509" s="34">
        <v>30.034966000000001</v>
      </c>
      <c r="BC509" s="34">
        <v>27.161434</v>
      </c>
      <c r="BD509" s="34"/>
      <c r="BE509" s="38"/>
      <c r="BF509" s="41">
        <f t="shared" si="381"/>
        <v>8.1994966701614436E-2</v>
      </c>
      <c r="BG509" s="41">
        <f t="shared" si="382"/>
        <v>3.0527970907595403E-2</v>
      </c>
      <c r="BH509" s="41"/>
      <c r="BI509" s="41">
        <f t="shared" si="383"/>
        <v>4.7356047458340291E-3</v>
      </c>
      <c r="BJ509" s="41">
        <f t="shared" si="384"/>
        <v>1.980262729617973E-2</v>
      </c>
      <c r="BK509" s="41">
        <f t="shared" si="385"/>
        <v>1.6226717989758027E-2</v>
      </c>
      <c r="BL509" s="41">
        <f t="shared" si="386"/>
        <v>-7.1506518518287758E-4</v>
      </c>
      <c r="BM509" s="41">
        <f t="shared" si="387"/>
        <v>-2.294430379525941E-2</v>
      </c>
      <c r="BN509" s="41">
        <f t="shared" si="388"/>
        <v>0</v>
      </c>
      <c r="BO509" s="41">
        <f t="shared" si="389"/>
        <v>-1.9418085857101627E-2</v>
      </c>
      <c r="BP509" s="41">
        <f t="shared" si="390"/>
        <v>3.5348393116381239E-3</v>
      </c>
      <c r="BQ509" s="41">
        <f t="shared" si="391"/>
        <v>4.5462374076757198E-2</v>
      </c>
      <c r="BR509" s="41">
        <f t="shared" si="392"/>
        <v>-1.1668158906441149E-2</v>
      </c>
      <c r="BS509" s="41">
        <f t="shared" si="393"/>
        <v>-9.2293499860083943E-4</v>
      </c>
      <c r="BT509" s="41">
        <f t="shared" si="394"/>
        <v>-1.042234071180694E-2</v>
      </c>
      <c r="BU509" s="41">
        <f t="shared" si="395"/>
        <v>-6.309169193264721E-3</v>
      </c>
      <c r="BV509" s="41">
        <f t="shared" si="396"/>
        <v>1.4580321452298029E-2</v>
      </c>
      <c r="BW509" s="41">
        <f t="shared" si="397"/>
        <v>-2.8793872317155952E-3</v>
      </c>
      <c r="BX509" s="41"/>
      <c r="BY509" s="41"/>
      <c r="BZ509" s="41">
        <f t="shared" si="398"/>
        <v>-9.1043618515844384E-3</v>
      </c>
      <c r="CA509" s="41">
        <f t="shared" si="399"/>
        <v>1.4642934668558674E-2</v>
      </c>
      <c r="CB509" s="41">
        <f t="shared" si="400"/>
        <v>-8.4077349552507644E-4</v>
      </c>
      <c r="CC509" s="41">
        <f t="shared" si="401"/>
        <v>-1.4893224838318873E-2</v>
      </c>
      <c r="CD509" s="41">
        <f t="shared" si="402"/>
        <v>1.4165149402298688E-2</v>
      </c>
      <c r="CE509" s="41">
        <f t="shared" si="403"/>
        <v>-8.7539068222820919E-3</v>
      </c>
      <c r="CF509" s="41">
        <f t="shared" si="404"/>
        <v>-1.9816659249804375E-2</v>
      </c>
      <c r="CG509" s="41">
        <f t="shared" si="431"/>
        <v>1.4009293806785212E-2</v>
      </c>
      <c r="CH509" s="41">
        <f t="shared" si="405"/>
        <v>5.3182717561821241E-3</v>
      </c>
      <c r="CI509" s="41">
        <f t="shared" si="406"/>
        <v>4.9791884099275787E-3</v>
      </c>
      <c r="CJ509" s="41">
        <f t="shared" si="407"/>
        <v>1.2903404835907782E-2</v>
      </c>
      <c r="CK509" s="41">
        <f t="shared" si="408"/>
        <v>-3.0371116218192631E-2</v>
      </c>
      <c r="CL509" s="41">
        <f t="shared" si="409"/>
        <v>5.8048847198277145E-3</v>
      </c>
      <c r="CM509" s="41">
        <f t="shared" si="410"/>
        <v>-4.2637321197614301E-3</v>
      </c>
      <c r="CN509" s="41">
        <f t="shared" si="430"/>
        <v>1.8364613859263175E-3</v>
      </c>
      <c r="CO509" s="41">
        <f t="shared" si="411"/>
        <v>6.0679611671345828E-4</v>
      </c>
      <c r="CP509" s="41">
        <f t="shared" si="412"/>
        <v>0</v>
      </c>
      <c r="CQ509" s="41">
        <f t="shared" si="413"/>
        <v>3.2414239875743385E-3</v>
      </c>
      <c r="CR509" s="41">
        <f t="shared" si="414"/>
        <v>-1.3605652055778709E-2</v>
      </c>
      <c r="CS509" s="41">
        <f t="shared" si="415"/>
        <v>-1.2330015317709475E-2</v>
      </c>
      <c r="CT509" s="41">
        <f t="shared" si="416"/>
        <v>-6.5957967791797398E-2</v>
      </c>
      <c r="CU509" s="41">
        <f t="shared" si="417"/>
        <v>-4.5120435280469655E-2</v>
      </c>
      <c r="CV509" s="41">
        <f t="shared" si="418"/>
        <v>-3.3336420267591718E-2</v>
      </c>
      <c r="CW509" s="41">
        <f t="shared" si="419"/>
        <v>3.1904570543127377E-2</v>
      </c>
      <c r="CX509" s="41">
        <f t="shared" si="420"/>
        <v>5.8738094735378433E-3</v>
      </c>
      <c r="CY509" s="41">
        <f t="shared" si="421"/>
        <v>-3.7181786102124276E-2</v>
      </c>
      <c r="CZ509" s="41">
        <f t="shared" si="422"/>
        <v>1.7436637138761431E-2</v>
      </c>
      <c r="DA509" s="41">
        <f t="shared" si="423"/>
        <v>1.5917777946256186E-2</v>
      </c>
      <c r="DB509" s="41">
        <f t="shared" si="424"/>
        <v>7.9848054163036766E-2</v>
      </c>
      <c r="DC509" s="41">
        <f t="shared" si="425"/>
        <v>5.6657375356772999E-3</v>
      </c>
      <c r="DD509" s="41">
        <f t="shared" si="426"/>
        <v>-2.041219842428816E-2</v>
      </c>
      <c r="DE509" s="41">
        <f t="shared" si="427"/>
        <v>-1.533793717515644E-3</v>
      </c>
      <c r="DF509" s="41">
        <f t="shared" si="428"/>
        <v>-5.2804960691476138E-3</v>
      </c>
      <c r="DG509" s="41">
        <f t="shared" si="429"/>
        <v>2.502997898715774E-3</v>
      </c>
      <c r="DH509" s="41"/>
    </row>
    <row r="510" spans="1:112">
      <c r="A510" s="43">
        <v>42587</v>
      </c>
      <c r="B510" s="34">
        <v>4.25</v>
      </c>
      <c r="C510" s="34">
        <v>7.5062329999999999</v>
      </c>
      <c r="D510" s="34"/>
      <c r="E510" s="34">
        <v>6.56</v>
      </c>
      <c r="F510" s="34">
        <v>104</v>
      </c>
      <c r="G510" s="34">
        <v>36.553623000000002</v>
      </c>
      <c r="H510" s="34">
        <v>14.512403000000001</v>
      </c>
      <c r="I510" s="34">
        <v>14.92</v>
      </c>
      <c r="J510" s="34">
        <v>262.90374800000001</v>
      </c>
      <c r="K510" s="34">
        <v>0.98</v>
      </c>
      <c r="L510" s="34">
        <v>112.610001</v>
      </c>
      <c r="M510" s="34">
        <v>32.369999</v>
      </c>
      <c r="N510" s="34">
        <v>35.585200999999998</v>
      </c>
      <c r="O510" s="34">
        <v>10.65</v>
      </c>
      <c r="P510" s="34">
        <v>27.790001</v>
      </c>
      <c r="Q510" s="34">
        <v>5.92</v>
      </c>
      <c r="R510" s="34">
        <v>31.35</v>
      </c>
      <c r="S510" s="34">
        <v>53.558525000000003</v>
      </c>
      <c r="T510" s="34"/>
      <c r="U510" s="34"/>
      <c r="V510" s="34">
        <v>3.156981</v>
      </c>
      <c r="W510" s="34">
        <v>43.529998999999997</v>
      </c>
      <c r="X510" s="34">
        <v>35.380001</v>
      </c>
      <c r="Y510" s="34">
        <v>11.605442</v>
      </c>
      <c r="Z510" s="34">
        <v>18.772037999999998</v>
      </c>
      <c r="AA510" s="34">
        <v>74.787505999999993</v>
      </c>
      <c r="AB510" s="34">
        <v>40.248446999999999</v>
      </c>
      <c r="AC510" s="34">
        <v>12.79</v>
      </c>
      <c r="AD510" s="34">
        <v>56.259998000000003</v>
      </c>
      <c r="AE510" s="34">
        <v>29.284434999999998</v>
      </c>
      <c r="AF510" s="34">
        <v>3.73</v>
      </c>
      <c r="AG510" s="34">
        <v>81.200080999999997</v>
      </c>
      <c r="AH510" s="34">
        <v>38.322375999999998</v>
      </c>
      <c r="AI510" s="34">
        <v>73.848281999999998</v>
      </c>
      <c r="AJ510" s="34" t="s">
        <v>193</v>
      </c>
      <c r="AK510" s="34">
        <v>31.459999</v>
      </c>
      <c r="AL510" s="34">
        <v>1</v>
      </c>
      <c r="AM510" s="34">
        <v>28.764949999999999</v>
      </c>
      <c r="AN510" s="34">
        <v>7.5</v>
      </c>
      <c r="AO510" s="34">
        <v>41.130001</v>
      </c>
      <c r="AP510" s="34">
        <v>4.45</v>
      </c>
      <c r="AQ510" s="34">
        <v>11.9</v>
      </c>
      <c r="AR510" s="34">
        <v>6.08</v>
      </c>
      <c r="AS510" s="34">
        <v>60.819622000000003</v>
      </c>
      <c r="AT510" s="34">
        <v>13.396015999999999</v>
      </c>
      <c r="AU510" s="34">
        <v>25.709999</v>
      </c>
      <c r="AV510" s="34">
        <v>14.561556</v>
      </c>
      <c r="AW510" s="34">
        <v>21.573708</v>
      </c>
      <c r="AX510" s="34">
        <v>30.200001</v>
      </c>
      <c r="AY510" s="34">
        <v>5.44</v>
      </c>
      <c r="AZ510" s="34">
        <v>62.18</v>
      </c>
      <c r="BA510" s="34">
        <v>37.990001999999997</v>
      </c>
      <c r="BB510" s="34">
        <v>30.442454999999999</v>
      </c>
      <c r="BC510" s="34">
        <v>27.568857000000001</v>
      </c>
      <c r="BD510" s="34"/>
      <c r="BE510" s="38"/>
      <c r="BF510" s="41">
        <f t="shared" si="381"/>
        <v>-0.10064352577968753</v>
      </c>
      <c r="BG510" s="41">
        <f t="shared" si="382"/>
        <v>7.7648403859927589E-3</v>
      </c>
      <c r="BH510" s="41"/>
      <c r="BI510" s="41">
        <f t="shared" si="383"/>
        <v>3.2535790051397381E-2</v>
      </c>
      <c r="BJ510" s="41">
        <f t="shared" si="384"/>
        <v>1.9418085857101516E-2</v>
      </c>
      <c r="BK510" s="41">
        <f t="shared" si="385"/>
        <v>1.0844275930505567E-2</v>
      </c>
      <c r="BL510" s="41">
        <f t="shared" si="386"/>
        <v>4.2708646479866198E-2</v>
      </c>
      <c r="BM510" s="41">
        <f t="shared" si="387"/>
        <v>-1.0666767804195192E-2</v>
      </c>
      <c r="BN510" s="41">
        <f t="shared" si="388"/>
        <v>0</v>
      </c>
      <c r="BO510" s="41">
        <f t="shared" si="389"/>
        <v>-4.0005334613699248E-2</v>
      </c>
      <c r="BP510" s="41">
        <f t="shared" si="390"/>
        <v>-6.6380736147385357E-3</v>
      </c>
      <c r="BQ510" s="41">
        <f t="shared" si="391"/>
        <v>2.7244491213763128E-2</v>
      </c>
      <c r="BR510" s="41">
        <f t="shared" si="392"/>
        <v>2.8092375966100613E-3</v>
      </c>
      <c r="BS510" s="41">
        <f t="shared" si="393"/>
        <v>-1.6760168857465077E-2</v>
      </c>
      <c r="BT510" s="41">
        <f t="shared" si="394"/>
        <v>3.9661489891099737E-3</v>
      </c>
      <c r="BU510" s="41">
        <f t="shared" si="395"/>
        <v>-6.5382759262851739E-2</v>
      </c>
      <c r="BV510" s="41">
        <f t="shared" si="396"/>
        <v>-1.3622925495970653E-2</v>
      </c>
      <c r="BW510" s="41">
        <f t="shared" si="397"/>
        <v>1.5556804135405966E-2</v>
      </c>
      <c r="BX510" s="41"/>
      <c r="BY510" s="41"/>
      <c r="BZ510" s="41">
        <f t="shared" si="398"/>
        <v>1.5128843932963867E-2</v>
      </c>
      <c r="CA510" s="41">
        <f t="shared" si="399"/>
        <v>4.3743364833302035E-3</v>
      </c>
      <c r="CB510" s="41">
        <f t="shared" si="400"/>
        <v>-8.1632263050772699E-3</v>
      </c>
      <c r="CC510" s="41">
        <f t="shared" si="401"/>
        <v>4.318478646292892E-2</v>
      </c>
      <c r="CD510" s="41">
        <f t="shared" si="402"/>
        <v>5.8811412201399699E-3</v>
      </c>
      <c r="CE510" s="41">
        <f t="shared" si="403"/>
        <v>9.8555529354932281E-3</v>
      </c>
      <c r="CF510" s="41">
        <f t="shared" si="404"/>
        <v>1.0792380859233265E-2</v>
      </c>
      <c r="CG510" s="41">
        <f t="shared" si="431"/>
        <v>1.6353233407306164E-3</v>
      </c>
      <c r="CH510" s="41">
        <f t="shared" si="405"/>
        <v>-5.3182717561820504E-3</v>
      </c>
      <c r="CI510" s="41">
        <f t="shared" si="406"/>
        <v>2.5177133184840994E-2</v>
      </c>
      <c r="CJ510" s="41">
        <f t="shared" si="407"/>
        <v>-4.4568319479876523E-2</v>
      </c>
      <c r="CK510" s="41">
        <f t="shared" si="408"/>
        <v>2.1787332212750022E-2</v>
      </c>
      <c r="CL510" s="41">
        <f t="shared" si="409"/>
        <v>8.6638524100193182E-2</v>
      </c>
      <c r="CM510" s="41">
        <f t="shared" si="410"/>
        <v>3.598724540718802E-3</v>
      </c>
      <c r="CN510" s="41">
        <f t="shared" si="430"/>
        <v>3.1605379481588217E-2</v>
      </c>
      <c r="CO510" s="41">
        <f t="shared" si="411"/>
        <v>-4.6881221570507059E-2</v>
      </c>
      <c r="CP510" s="41">
        <f t="shared" si="412"/>
        <v>-3.9220713153281385E-2</v>
      </c>
      <c r="CQ510" s="41">
        <f t="shared" si="413"/>
        <v>5.8442752657628105E-3</v>
      </c>
      <c r="CR510" s="41">
        <f t="shared" si="414"/>
        <v>2.7028672387919419E-2</v>
      </c>
      <c r="CS510" s="41">
        <f t="shared" si="415"/>
        <v>-3.7929411504693082E-2</v>
      </c>
      <c r="CT510" s="41">
        <f t="shared" si="416"/>
        <v>1.1299555253933247E-2</v>
      </c>
      <c r="CU510" s="41">
        <f t="shared" si="417"/>
        <v>-3.7117662956502394E-2</v>
      </c>
      <c r="CV510" s="41">
        <f t="shared" si="418"/>
        <v>3.0052345066401837E-2</v>
      </c>
      <c r="CW510" s="41">
        <f t="shared" si="419"/>
        <v>-1.7052825158925193E-2</v>
      </c>
      <c r="CX510" s="41">
        <f t="shared" si="420"/>
        <v>2.6725845534442232E-2</v>
      </c>
      <c r="CY510" s="41">
        <f t="shared" si="421"/>
        <v>-6.2040524703235646E-3</v>
      </c>
      <c r="CZ510" s="41">
        <f t="shared" si="422"/>
        <v>-2.2662030193056258E-2</v>
      </c>
      <c r="DA510" s="41">
        <f t="shared" si="423"/>
        <v>6.0850474863656849E-2</v>
      </c>
      <c r="DB510" s="41">
        <f t="shared" si="424"/>
        <v>7.645109531534887E-3</v>
      </c>
      <c r="DC510" s="41">
        <f t="shared" si="425"/>
        <v>2.4187225614004042E-2</v>
      </c>
      <c r="DD510" s="41">
        <f t="shared" si="426"/>
        <v>3.3524502948496918E-2</v>
      </c>
      <c r="DE510" s="41">
        <f t="shared" si="427"/>
        <v>-2.854365995989774E-2</v>
      </c>
      <c r="DF510" s="41">
        <f t="shared" si="428"/>
        <v>1.3475943912500551E-2</v>
      </c>
      <c r="DG510" s="41">
        <f t="shared" si="429"/>
        <v>1.4888666540243799E-2</v>
      </c>
      <c r="DH510" s="41"/>
    </row>
    <row r="511" spans="1:112">
      <c r="A511" s="43">
        <v>42590</v>
      </c>
      <c r="B511" s="34">
        <v>4.4000000000000004</v>
      </c>
      <c r="C511" s="34">
        <v>7.5725870000000004</v>
      </c>
      <c r="D511" s="34"/>
      <c r="E511" s="34">
        <v>6.77</v>
      </c>
      <c r="F511" s="34">
        <v>98</v>
      </c>
      <c r="G511" s="34">
        <v>37.342143999999998</v>
      </c>
      <c r="H511" s="34">
        <v>14.283626999999999</v>
      </c>
      <c r="I511" s="34">
        <v>14.95</v>
      </c>
      <c r="J511" s="34">
        <v>261.85632299999997</v>
      </c>
      <c r="K511" s="34">
        <v>0.92</v>
      </c>
      <c r="L511" s="34">
        <v>114.860001</v>
      </c>
      <c r="M511" s="34">
        <v>33.490001999999997</v>
      </c>
      <c r="N511" s="34">
        <v>36.203170999999998</v>
      </c>
      <c r="O511" s="34">
        <v>10.68</v>
      </c>
      <c r="P511" s="34">
        <v>28.4</v>
      </c>
      <c r="Q511" s="34">
        <v>5.74</v>
      </c>
      <c r="R511" s="34">
        <v>31.360001</v>
      </c>
      <c r="S511" s="34">
        <v>54.907944000000001</v>
      </c>
      <c r="T511" s="34"/>
      <c r="U511" s="34"/>
      <c r="V511" s="34">
        <v>3.2423039999999999</v>
      </c>
      <c r="W511" s="34">
        <v>42.939999</v>
      </c>
      <c r="X511" s="34">
        <v>35.57</v>
      </c>
      <c r="Y511" s="34">
        <v>11.468097999999999</v>
      </c>
      <c r="Z511" s="34">
        <v>19.424022999999998</v>
      </c>
      <c r="AA511" s="34">
        <v>74.997046999999995</v>
      </c>
      <c r="AB511" s="34">
        <v>40.219650000000001</v>
      </c>
      <c r="AC511" s="34">
        <v>12.74</v>
      </c>
      <c r="AD511" s="34">
        <v>55.91</v>
      </c>
      <c r="AE511" s="34">
        <v>29.048037999999998</v>
      </c>
      <c r="AF511" s="34">
        <v>3.69</v>
      </c>
      <c r="AG511" s="34">
        <v>80.150077999999993</v>
      </c>
      <c r="AH511" s="34">
        <v>37.554996000000003</v>
      </c>
      <c r="AI511" s="34">
        <v>72.502189999999999</v>
      </c>
      <c r="AJ511" s="34" t="s">
        <v>193</v>
      </c>
      <c r="AK511" s="34">
        <v>31.18</v>
      </c>
      <c r="AL511" s="34">
        <v>1.05</v>
      </c>
      <c r="AM511" s="34">
        <v>29.053623000000002</v>
      </c>
      <c r="AN511" s="34">
        <v>9.1</v>
      </c>
      <c r="AO511" s="34">
        <v>41.830002</v>
      </c>
      <c r="AP511" s="34">
        <v>4.5599999999999996</v>
      </c>
      <c r="AQ511" s="34">
        <v>11.75</v>
      </c>
      <c r="AR511" s="34">
        <v>6.15</v>
      </c>
      <c r="AS511" s="34">
        <v>61.068680000000001</v>
      </c>
      <c r="AT511" s="34">
        <v>13.243247999999999</v>
      </c>
      <c r="AU511" s="34">
        <v>23.57</v>
      </c>
      <c r="AV511" s="34">
        <v>15.047893999999999</v>
      </c>
      <c r="AW511" s="34">
        <v>21.824966</v>
      </c>
      <c r="AX511" s="34">
        <v>30.27</v>
      </c>
      <c r="AY511" s="34">
        <v>5.53</v>
      </c>
      <c r="AZ511" s="34">
        <v>62.709999000000003</v>
      </c>
      <c r="BA511" s="34">
        <v>37.419998</v>
      </c>
      <c r="BB511" s="34">
        <v>30.333130000000001</v>
      </c>
      <c r="BC511" s="34">
        <v>28.034479000000001</v>
      </c>
      <c r="BD511" s="34"/>
      <c r="BE511" s="38"/>
      <c r="BF511" s="41">
        <f t="shared" si="381"/>
        <v>3.4685557987890109E-2</v>
      </c>
      <c r="BG511" s="41">
        <f t="shared" si="382"/>
        <v>8.801010729260891E-3</v>
      </c>
      <c r="BH511" s="41"/>
      <c r="BI511" s="41">
        <f t="shared" si="383"/>
        <v>3.1510483968185926E-2</v>
      </c>
      <c r="BJ511" s="41">
        <f t="shared" si="384"/>
        <v>-5.9423420470800764E-2</v>
      </c>
      <c r="BK511" s="41">
        <f t="shared" si="385"/>
        <v>2.1342249013080992E-2</v>
      </c>
      <c r="BL511" s="41">
        <f t="shared" si="386"/>
        <v>-1.5889746850805003E-2</v>
      </c>
      <c r="BM511" s="41">
        <f t="shared" si="387"/>
        <v>2.0087050610805872E-3</v>
      </c>
      <c r="BN511" s="41">
        <f t="shared" si="388"/>
        <v>-3.9920201588649219E-3</v>
      </c>
      <c r="BO511" s="41">
        <f t="shared" si="389"/>
        <v>-6.3178901621531558E-2</v>
      </c>
      <c r="BP511" s="41">
        <f t="shared" si="390"/>
        <v>1.978347355326137E-2</v>
      </c>
      <c r="BQ511" s="41">
        <f t="shared" si="391"/>
        <v>3.4014909480080117E-2</v>
      </c>
      <c r="BR511" s="41">
        <f t="shared" si="392"/>
        <v>1.7216862497781097E-2</v>
      </c>
      <c r="BS511" s="41">
        <f t="shared" si="393"/>
        <v>2.8129413766146577E-3</v>
      </c>
      <c r="BT511" s="41">
        <f t="shared" si="394"/>
        <v>2.171286542858154E-2</v>
      </c>
      <c r="BU511" s="41">
        <f t="shared" si="395"/>
        <v>-3.0877238564439229E-2</v>
      </c>
      <c r="BV511" s="41">
        <f t="shared" si="396"/>
        <v>3.1896029103202017E-4</v>
      </c>
      <c r="BW511" s="41">
        <f t="shared" si="397"/>
        <v>2.4883056265684333E-2</v>
      </c>
      <c r="BX511" s="41"/>
      <c r="BY511" s="41"/>
      <c r="BZ511" s="41">
        <f t="shared" si="398"/>
        <v>2.666799700977154E-2</v>
      </c>
      <c r="CA511" s="41">
        <f t="shared" si="399"/>
        <v>-1.3646563429217813E-2</v>
      </c>
      <c r="CB511" s="41">
        <f t="shared" si="400"/>
        <v>5.3558689641688036E-3</v>
      </c>
      <c r="CC511" s="41">
        <f t="shared" si="401"/>
        <v>-1.1905032529986113E-2</v>
      </c>
      <c r="CD511" s="41">
        <f t="shared" si="402"/>
        <v>3.4142176756908033E-2</v>
      </c>
      <c r="CE511" s="41">
        <f t="shared" si="403"/>
        <v>2.7979004843695153E-3</v>
      </c>
      <c r="CF511" s="41">
        <f t="shared" si="404"/>
        <v>-7.15737100862246E-4</v>
      </c>
      <c r="CG511" s="41">
        <f t="shared" si="431"/>
        <v>5.7026631121820989E-3</v>
      </c>
      <c r="CH511" s="41">
        <f t="shared" si="405"/>
        <v>-6.2405124739206772E-3</v>
      </c>
      <c r="CI511" s="41">
        <f t="shared" si="406"/>
        <v>-8.1052039113949734E-3</v>
      </c>
      <c r="CJ511" s="41">
        <f t="shared" si="407"/>
        <v>-1.0781775603288362E-2</v>
      </c>
      <c r="CK511" s="41">
        <f t="shared" si="408"/>
        <v>-1.3015392473695826E-2</v>
      </c>
      <c r="CL511" s="41">
        <f t="shared" si="409"/>
        <v>-2.0227536728327548E-2</v>
      </c>
      <c r="CM511" s="41">
        <f t="shared" si="410"/>
        <v>-1.8395977034131247E-2</v>
      </c>
      <c r="CN511" s="41">
        <f t="shared" si="430"/>
        <v>7.9682620771503593E-3</v>
      </c>
      <c r="CO511" s="41">
        <f t="shared" si="411"/>
        <v>-8.9400022141053592E-3</v>
      </c>
      <c r="CP511" s="41">
        <f t="shared" si="412"/>
        <v>4.8790164169432049E-2</v>
      </c>
      <c r="CQ511" s="41">
        <f t="shared" si="413"/>
        <v>9.9855594381999414E-3</v>
      </c>
      <c r="CR511" s="41">
        <f t="shared" si="414"/>
        <v>0.19337139298053962</v>
      </c>
      <c r="CS511" s="41">
        <f t="shared" si="415"/>
        <v>1.6876026711194737E-2</v>
      </c>
      <c r="CT511" s="41">
        <f t="shared" si="416"/>
        <v>2.4418527348145796E-2</v>
      </c>
      <c r="CU511" s="41">
        <f t="shared" si="417"/>
        <v>-1.26851595273158E-2</v>
      </c>
      <c r="CV511" s="41">
        <f t="shared" si="418"/>
        <v>1.1447385840350967E-2</v>
      </c>
      <c r="CW511" s="41">
        <f t="shared" si="419"/>
        <v>4.0866652916849476E-3</v>
      </c>
      <c r="CX511" s="41">
        <f t="shared" si="420"/>
        <v>-1.1469511673572089E-2</v>
      </c>
      <c r="CY511" s="41">
        <f t="shared" si="421"/>
        <v>-8.6905265434386134E-2</v>
      </c>
      <c r="CZ511" s="41">
        <f t="shared" si="422"/>
        <v>3.2853142658038029E-2</v>
      </c>
      <c r="DA511" s="41">
        <f t="shared" si="423"/>
        <v>1.1579192826725095E-2</v>
      </c>
      <c r="DB511" s="41">
        <f t="shared" si="424"/>
        <v>2.3151655402211574E-3</v>
      </c>
      <c r="DC511" s="41">
        <f t="shared" si="425"/>
        <v>1.6408754666392224E-2</v>
      </c>
      <c r="DD511" s="41">
        <f t="shared" si="426"/>
        <v>8.4875039779015986E-3</v>
      </c>
      <c r="DE511" s="41">
        <f t="shared" si="427"/>
        <v>-1.5117752446377999E-2</v>
      </c>
      <c r="DF511" s="41">
        <f t="shared" si="428"/>
        <v>-3.5976656717628341E-3</v>
      </c>
      <c r="DG511" s="41">
        <f t="shared" si="429"/>
        <v>1.6748379420330278E-2</v>
      </c>
      <c r="DH511" s="41"/>
    </row>
    <row r="512" spans="1:112">
      <c r="A512" s="43">
        <v>42591</v>
      </c>
      <c r="B512" s="34">
        <v>4.41</v>
      </c>
      <c r="C512" s="34">
        <v>7.3735270000000002</v>
      </c>
      <c r="D512" s="34"/>
      <c r="E512" s="34">
        <v>7.11</v>
      </c>
      <c r="F512" s="34">
        <v>96</v>
      </c>
      <c r="G512" s="34">
        <v>37.548656000000001</v>
      </c>
      <c r="H512" s="34">
        <v>14.333361</v>
      </c>
      <c r="I512" s="34">
        <v>14.78</v>
      </c>
      <c r="J512" s="34">
        <v>264.99859600000002</v>
      </c>
      <c r="K512" s="34">
        <v>0.91</v>
      </c>
      <c r="L512" s="34">
        <v>113.230003</v>
      </c>
      <c r="M512" s="34">
        <v>33.43</v>
      </c>
      <c r="N512" s="34">
        <v>35.575684000000003</v>
      </c>
      <c r="O512" s="34">
        <v>10.82</v>
      </c>
      <c r="P512" s="34">
        <v>28.059999000000001</v>
      </c>
      <c r="Q512" s="34">
        <v>5.93</v>
      </c>
      <c r="R512" s="34">
        <v>30.620000999999998</v>
      </c>
      <c r="S512" s="34">
        <v>54.708378000000003</v>
      </c>
      <c r="T512" s="34"/>
      <c r="U512" s="34"/>
      <c r="V512" s="34">
        <v>3.2043819999999998</v>
      </c>
      <c r="W512" s="34">
        <v>42.5</v>
      </c>
      <c r="X512" s="34">
        <v>37.159999999999997</v>
      </c>
      <c r="Y512" s="34">
        <v>11.487719</v>
      </c>
      <c r="Z512" s="34">
        <v>20.448564999999999</v>
      </c>
      <c r="AA512" s="34">
        <v>74.368392999999998</v>
      </c>
      <c r="AB512" s="34">
        <v>39.960414999999998</v>
      </c>
      <c r="AC512" s="34">
        <v>12.62</v>
      </c>
      <c r="AD512" s="34">
        <v>57.18</v>
      </c>
      <c r="AE512" s="34">
        <v>28.811646</v>
      </c>
      <c r="AF512" s="34">
        <v>3.51</v>
      </c>
      <c r="AG512" s="34">
        <v>82.250084000000001</v>
      </c>
      <c r="AH512" s="34">
        <v>37.924816</v>
      </c>
      <c r="AI512" s="34">
        <v>73.406136000000004</v>
      </c>
      <c r="AJ512" s="34" t="s">
        <v>193</v>
      </c>
      <c r="AK512" s="34">
        <v>29.91</v>
      </c>
      <c r="AL512" s="34">
        <v>1.01</v>
      </c>
      <c r="AM512" s="34">
        <v>28.913941999999999</v>
      </c>
      <c r="AN512" s="34">
        <v>12.6</v>
      </c>
      <c r="AO512" s="34">
        <v>43.290000999999997</v>
      </c>
      <c r="AP512" s="34">
        <v>4.59</v>
      </c>
      <c r="AQ512" s="34">
        <v>11.55</v>
      </c>
      <c r="AR512" s="34">
        <v>6.28</v>
      </c>
      <c r="AS512" s="34">
        <v>61.666415999999998</v>
      </c>
      <c r="AT512" s="34">
        <v>13.166862</v>
      </c>
      <c r="AU512" s="34">
        <v>24.219999000000001</v>
      </c>
      <c r="AV512" s="34">
        <v>14.857174000000001</v>
      </c>
      <c r="AW512" s="34">
        <v>21.824966</v>
      </c>
      <c r="AX512" s="34">
        <v>31.74</v>
      </c>
      <c r="AY512" s="34">
        <v>5.7</v>
      </c>
      <c r="AZ512" s="34">
        <v>63.470001000000003</v>
      </c>
      <c r="BA512" s="34">
        <v>36.189999</v>
      </c>
      <c r="BB512" s="34">
        <v>29.875944</v>
      </c>
      <c r="BC512" s="34">
        <v>27.384547999999999</v>
      </c>
      <c r="BD512" s="34"/>
      <c r="BE512" s="38"/>
      <c r="BF512" s="41">
        <f t="shared" si="381"/>
        <v>2.2701485345390775E-3</v>
      </c>
      <c r="BG512" s="41">
        <f t="shared" si="382"/>
        <v>-2.6638599329633753E-2</v>
      </c>
      <c r="BH512" s="41"/>
      <c r="BI512" s="41">
        <f t="shared" si="383"/>
        <v>4.9001156890966055E-2</v>
      </c>
      <c r="BJ512" s="41">
        <f t="shared" si="384"/>
        <v>-2.0619287202735703E-2</v>
      </c>
      <c r="BK512" s="41">
        <f t="shared" si="385"/>
        <v>5.5150305092555498E-3</v>
      </c>
      <c r="BL512" s="41">
        <f t="shared" si="386"/>
        <v>3.4758409984759413E-3</v>
      </c>
      <c r="BM512" s="41">
        <f t="shared" si="387"/>
        <v>-1.1436384316639755E-2</v>
      </c>
      <c r="BN512" s="41">
        <f t="shared" si="388"/>
        <v>1.1928560012386433E-2</v>
      </c>
      <c r="BO512" s="41">
        <f t="shared" si="389"/>
        <v>-1.0929070532190317E-2</v>
      </c>
      <c r="BP512" s="41">
        <f t="shared" si="390"/>
        <v>-1.4292829321708478E-2</v>
      </c>
      <c r="BQ512" s="41">
        <f t="shared" si="391"/>
        <v>-1.793246093423318E-3</v>
      </c>
      <c r="BR512" s="41">
        <f t="shared" si="392"/>
        <v>-1.7484340904120065E-2</v>
      </c>
      <c r="BS512" s="41">
        <f t="shared" si="393"/>
        <v>1.3023439886286823E-2</v>
      </c>
      <c r="BT512" s="41">
        <f t="shared" si="394"/>
        <v>-1.2044106130764802E-2</v>
      </c>
      <c r="BU512" s="41">
        <f t="shared" si="395"/>
        <v>3.2565002678158879E-2</v>
      </c>
      <c r="BV512" s="41">
        <f t="shared" si="396"/>
        <v>-2.3879804482031346E-2</v>
      </c>
      <c r="BW512" s="41">
        <f t="shared" si="397"/>
        <v>-3.6411770956875857E-3</v>
      </c>
      <c r="BX512" s="41"/>
      <c r="BY512" s="41"/>
      <c r="BZ512" s="41">
        <f t="shared" si="398"/>
        <v>-1.1764940128841129E-2</v>
      </c>
      <c r="CA512" s="41">
        <f t="shared" si="399"/>
        <v>-1.0299693231954296E-2</v>
      </c>
      <c r="CB512" s="41">
        <f t="shared" si="400"/>
        <v>4.3730327985273751E-2</v>
      </c>
      <c r="CC512" s="41">
        <f t="shared" si="401"/>
        <v>1.7094581977298406E-3</v>
      </c>
      <c r="CD512" s="41">
        <f t="shared" si="402"/>
        <v>5.1402109899027909E-2</v>
      </c>
      <c r="CE512" s="41">
        <f t="shared" si="403"/>
        <v>-8.4177131214177026E-3</v>
      </c>
      <c r="CF512" s="41">
        <f t="shared" si="404"/>
        <v>-6.4663430565921939E-3</v>
      </c>
      <c r="CG512" s="41">
        <f t="shared" si="431"/>
        <v>-1.6260166184187826E-3</v>
      </c>
      <c r="CH512" s="41">
        <f t="shared" si="405"/>
        <v>2.2460931855611783E-2</v>
      </c>
      <c r="CI512" s="41">
        <f t="shared" si="406"/>
        <v>-8.1712618863795244E-3</v>
      </c>
      <c r="CJ512" s="41">
        <f t="shared" si="407"/>
        <v>-5.0010420574661422E-2</v>
      </c>
      <c r="CK512" s="41">
        <f t="shared" si="408"/>
        <v>2.58635586911709E-2</v>
      </c>
      <c r="CL512" s="41">
        <f t="shared" si="409"/>
        <v>9.7992549143591824E-3</v>
      </c>
      <c r="CM512" s="41">
        <f t="shared" si="410"/>
        <v>1.239076055574148E-2</v>
      </c>
      <c r="CN512" s="41">
        <f t="shared" si="430"/>
        <v>1.0526380303139586E-2</v>
      </c>
      <c r="CO512" s="41">
        <f t="shared" si="411"/>
        <v>-4.1583990987773815E-2</v>
      </c>
      <c r="CP512" s="41">
        <f t="shared" si="412"/>
        <v>-3.8839833316264012E-2</v>
      </c>
      <c r="CQ512" s="41">
        <f t="shared" si="413"/>
        <v>-4.8192905928470132E-3</v>
      </c>
      <c r="CR512" s="41">
        <f t="shared" si="414"/>
        <v>0.32542240043462795</v>
      </c>
      <c r="CS512" s="41">
        <f t="shared" si="415"/>
        <v>3.4307851287231267E-2</v>
      </c>
      <c r="CT512" s="41">
        <f t="shared" si="416"/>
        <v>6.5574005461590396E-3</v>
      </c>
      <c r="CU512" s="41">
        <f t="shared" si="417"/>
        <v>-1.7167803622365332E-2</v>
      </c>
      <c r="CV512" s="41">
        <f t="shared" si="418"/>
        <v>2.091789866168068E-2</v>
      </c>
      <c r="CW512" s="41">
        <f t="shared" si="419"/>
        <v>9.740339076333723E-3</v>
      </c>
      <c r="CX512" s="41">
        <f t="shared" si="420"/>
        <v>-5.7846190720964022E-3</v>
      </c>
      <c r="CY512" s="41">
        <f t="shared" si="421"/>
        <v>2.7203979888714137E-2</v>
      </c>
      <c r="CZ512" s="41">
        <f t="shared" si="422"/>
        <v>-1.2755201610745472E-2</v>
      </c>
      <c r="DA512" s="41">
        <f t="shared" si="423"/>
        <v>0</v>
      </c>
      <c r="DB512" s="41">
        <f t="shared" si="424"/>
        <v>4.7420592064635753E-2</v>
      </c>
      <c r="DC512" s="41">
        <f t="shared" si="425"/>
        <v>3.0278359306261073E-2</v>
      </c>
      <c r="DD512" s="41">
        <f t="shared" si="426"/>
        <v>1.2046460465344277E-2</v>
      </c>
      <c r="DE512" s="41">
        <f t="shared" si="427"/>
        <v>-3.3422457454879644E-2</v>
      </c>
      <c r="DF512" s="41">
        <f t="shared" si="428"/>
        <v>-1.5186906450751901E-2</v>
      </c>
      <c r="DG512" s="41">
        <f t="shared" si="429"/>
        <v>-2.3456232776677955E-2</v>
      </c>
      <c r="DH512" s="41"/>
    </row>
    <row r="513" spans="1:112">
      <c r="A513" s="43">
        <v>42592</v>
      </c>
      <c r="B513" s="34">
        <v>4.5</v>
      </c>
      <c r="C513" s="34">
        <v>7.2574079999999999</v>
      </c>
      <c r="D513" s="34"/>
      <c r="E513" s="34">
        <v>7.15</v>
      </c>
      <c r="F513" s="34">
        <v>98</v>
      </c>
      <c r="G513" s="34">
        <v>37.850712000000001</v>
      </c>
      <c r="H513" s="34">
        <v>14.542244</v>
      </c>
      <c r="I513" s="34">
        <v>14.81</v>
      </c>
      <c r="J513" s="34">
        <v>270.23571800000002</v>
      </c>
      <c r="K513" s="34">
        <v>0.9</v>
      </c>
      <c r="L513" s="34">
        <v>113.209999</v>
      </c>
      <c r="M513" s="34">
        <v>34.150002000000001</v>
      </c>
      <c r="N513" s="34">
        <v>35.936957999999997</v>
      </c>
      <c r="O513" s="34">
        <v>11.31</v>
      </c>
      <c r="P513" s="34">
        <v>29.059999000000001</v>
      </c>
      <c r="Q513" s="34">
        <v>5.04</v>
      </c>
      <c r="R513" s="34">
        <v>31.290001</v>
      </c>
      <c r="S513" s="34">
        <v>56.152831999999997</v>
      </c>
      <c r="T513" s="34"/>
      <c r="U513" s="34"/>
      <c r="V513" s="34">
        <v>3.2707449999999998</v>
      </c>
      <c r="W513" s="34">
        <v>43.310001</v>
      </c>
      <c r="X513" s="34">
        <v>36.770000000000003</v>
      </c>
      <c r="Y513" s="34">
        <v>11.438665</v>
      </c>
      <c r="Z513" s="34">
        <v>19.703441999999999</v>
      </c>
      <c r="AA513" s="34">
        <v>73.792113999999998</v>
      </c>
      <c r="AB513" s="34">
        <v>39.720382999999998</v>
      </c>
      <c r="AC513" s="34">
        <v>12.68</v>
      </c>
      <c r="AD513" s="34">
        <v>57.790000999999997</v>
      </c>
      <c r="AE513" s="34">
        <v>29.208787999999998</v>
      </c>
      <c r="AF513" s="34">
        <v>3.55</v>
      </c>
      <c r="AG513" s="34">
        <v>85.050087000000005</v>
      </c>
      <c r="AH513" s="34">
        <v>38.803139000000002</v>
      </c>
      <c r="AI513" s="34">
        <v>73.691078000000005</v>
      </c>
      <c r="AJ513" s="34" t="s">
        <v>193</v>
      </c>
      <c r="AK513" s="34">
        <v>28.719999000000001</v>
      </c>
      <c r="AL513" s="34">
        <v>1.02</v>
      </c>
      <c r="AM513" s="34">
        <v>29.072244999999999</v>
      </c>
      <c r="AN513" s="34">
        <v>13.5</v>
      </c>
      <c r="AO513" s="34">
        <v>42.290000999999997</v>
      </c>
      <c r="AP513" s="34">
        <v>4.53</v>
      </c>
      <c r="AQ513" s="34">
        <v>11.6</v>
      </c>
      <c r="AR513" s="34">
        <v>6.37</v>
      </c>
      <c r="AS513" s="34">
        <v>60.620376999999998</v>
      </c>
      <c r="AT513" s="34">
        <v>12.994996</v>
      </c>
      <c r="AU513" s="34">
        <v>25.200001</v>
      </c>
      <c r="AV513" s="34">
        <v>14.923925000000001</v>
      </c>
      <c r="AW513" s="34">
        <v>21.876950999999998</v>
      </c>
      <c r="AX513" s="34">
        <v>31.790001</v>
      </c>
      <c r="AY513" s="34">
        <v>6.17</v>
      </c>
      <c r="AZ513" s="34">
        <v>64.989998</v>
      </c>
      <c r="BA513" s="34">
        <v>36.590000000000003</v>
      </c>
      <c r="BB513" s="34">
        <v>30.223803</v>
      </c>
      <c r="BC513" s="34">
        <v>29.004536000000002</v>
      </c>
      <c r="BD513" s="34"/>
      <c r="BE513" s="38"/>
      <c r="BF513" s="41">
        <f t="shared" si="381"/>
        <v>2.0202707317519469E-2</v>
      </c>
      <c r="BG513" s="41">
        <f t="shared" si="382"/>
        <v>-1.5873413169077422E-2</v>
      </c>
      <c r="BH513" s="41"/>
      <c r="BI513" s="41">
        <f t="shared" si="383"/>
        <v>5.6101128907667828E-3</v>
      </c>
      <c r="BJ513" s="41">
        <f t="shared" si="384"/>
        <v>2.061928720273561E-2</v>
      </c>
      <c r="BK513" s="41">
        <f t="shared" si="385"/>
        <v>8.0122055103436455E-3</v>
      </c>
      <c r="BL513" s="41">
        <f t="shared" si="386"/>
        <v>1.4468035815960466E-2</v>
      </c>
      <c r="BM513" s="41">
        <f t="shared" si="387"/>
        <v>2.0277127596518346E-3</v>
      </c>
      <c r="BN513" s="41">
        <f t="shared" si="388"/>
        <v>1.9570079900314601E-2</v>
      </c>
      <c r="BO513" s="41">
        <f t="shared" si="389"/>
        <v>-1.1049836186584935E-2</v>
      </c>
      <c r="BP513" s="41">
        <f t="shared" si="390"/>
        <v>-1.7668256381695073E-4</v>
      </c>
      <c r="BQ513" s="41">
        <f t="shared" si="391"/>
        <v>2.1308944149943918E-2</v>
      </c>
      <c r="BR513" s="41">
        <f t="shared" si="392"/>
        <v>1.0103865928385627E-2</v>
      </c>
      <c r="BS513" s="41">
        <f t="shared" si="393"/>
        <v>4.429101670969364E-2</v>
      </c>
      <c r="BT513" s="41">
        <f t="shared" si="394"/>
        <v>3.5017584694178421E-2</v>
      </c>
      <c r="BU513" s="41">
        <f t="shared" si="395"/>
        <v>-0.16261813092635674</v>
      </c>
      <c r="BV513" s="41">
        <f t="shared" si="396"/>
        <v>2.1645166751952254E-2</v>
      </c>
      <c r="BW513" s="41">
        <f t="shared" si="397"/>
        <v>2.6060255838445463E-2</v>
      </c>
      <c r="BX513" s="41"/>
      <c r="BY513" s="41"/>
      <c r="BZ513" s="41">
        <f t="shared" si="398"/>
        <v>2.0498539639509164E-2</v>
      </c>
      <c r="CA513" s="41">
        <f t="shared" si="399"/>
        <v>1.8879502385519713E-2</v>
      </c>
      <c r="CB513" s="41">
        <f t="shared" si="400"/>
        <v>-1.0550618632456907E-2</v>
      </c>
      <c r="CC513" s="41">
        <f t="shared" si="401"/>
        <v>-4.2792683623325738E-3</v>
      </c>
      <c r="CD513" s="41">
        <f t="shared" si="402"/>
        <v>-3.7119367583334041E-2</v>
      </c>
      <c r="CE513" s="41">
        <f t="shared" si="403"/>
        <v>-7.7791567780946969E-3</v>
      </c>
      <c r="CF513" s="41">
        <f t="shared" si="404"/>
        <v>-6.0248574838447644E-3</v>
      </c>
      <c r="CG513" s="41">
        <f t="shared" si="431"/>
        <v>-1.6286648551233403E-3</v>
      </c>
      <c r="CH513" s="41">
        <f t="shared" si="405"/>
        <v>1.0611580739552462E-2</v>
      </c>
      <c r="CI513" s="41">
        <f t="shared" si="406"/>
        <v>1.3689942494934937E-2</v>
      </c>
      <c r="CJ513" s="41">
        <f t="shared" si="407"/>
        <v>1.1331566009550018E-2</v>
      </c>
      <c r="CK513" s="41">
        <f t="shared" si="408"/>
        <v>3.347593084748178E-2</v>
      </c>
      <c r="CL513" s="41">
        <f t="shared" si="409"/>
        <v>2.2895471876810854E-2</v>
      </c>
      <c r="CM513" s="41">
        <f t="shared" si="410"/>
        <v>3.8742046657943576E-3</v>
      </c>
      <c r="CN513" s="41">
        <f t="shared" si="430"/>
        <v>1.7436895634656423E-3</v>
      </c>
      <c r="CO513" s="41">
        <f t="shared" si="411"/>
        <v>-4.0599163280775279E-2</v>
      </c>
      <c r="CP513" s="41">
        <f t="shared" si="412"/>
        <v>9.8522964430116395E-3</v>
      </c>
      <c r="CQ513" s="41">
        <f t="shared" si="413"/>
        <v>5.460038035521279E-3</v>
      </c>
      <c r="CR513" s="41">
        <f t="shared" si="414"/>
        <v>6.8992871486951421E-2</v>
      </c>
      <c r="CS513" s="41">
        <f t="shared" si="415"/>
        <v>-2.3371009423263065E-2</v>
      </c>
      <c r="CT513" s="41">
        <f t="shared" si="416"/>
        <v>-1.3158084577511088E-2</v>
      </c>
      <c r="CU513" s="41">
        <f t="shared" si="417"/>
        <v>4.3196611445163796E-3</v>
      </c>
      <c r="CV513" s="41">
        <f t="shared" si="418"/>
        <v>1.4229489103964722E-2</v>
      </c>
      <c r="CW513" s="41">
        <f t="shared" si="419"/>
        <v>-1.7108380857155985E-2</v>
      </c>
      <c r="CX513" s="41">
        <f t="shared" si="420"/>
        <v>-1.3138858289250597E-2</v>
      </c>
      <c r="CY513" s="41">
        <f t="shared" si="421"/>
        <v>3.9665337363162724E-2</v>
      </c>
      <c r="CZ513" s="41">
        <f t="shared" si="422"/>
        <v>4.4827836462326886E-3</v>
      </c>
      <c r="DA513" s="41">
        <f t="shared" si="423"/>
        <v>2.379072960096366E-3</v>
      </c>
      <c r="DB513" s="41">
        <f t="shared" si="424"/>
        <v>1.5740912808807728E-3</v>
      </c>
      <c r="DC513" s="41">
        <f t="shared" si="425"/>
        <v>7.9232663076792012E-2</v>
      </c>
      <c r="DD513" s="41">
        <f t="shared" si="426"/>
        <v>2.3666012058438178E-2</v>
      </c>
      <c r="DE513" s="41">
        <f t="shared" si="427"/>
        <v>1.0992169087407343E-2</v>
      </c>
      <c r="DF513" s="41">
        <f t="shared" si="428"/>
        <v>1.1576184660152164E-2</v>
      </c>
      <c r="DG513" s="41">
        <f t="shared" si="429"/>
        <v>5.7473318834906785E-2</v>
      </c>
      <c r="DH513" s="41"/>
    </row>
    <row r="514" spans="1:112">
      <c r="A514" s="43">
        <v>42593</v>
      </c>
      <c r="B514" s="34">
        <v>4.53</v>
      </c>
      <c r="C514" s="34">
        <v>7.290584</v>
      </c>
      <c r="D514" s="34"/>
      <c r="E514" s="34">
        <v>7.1</v>
      </c>
      <c r="F514" s="34">
        <v>100</v>
      </c>
      <c r="G514" s="34">
        <v>37.558098000000001</v>
      </c>
      <c r="H514" s="34">
        <v>14.393043</v>
      </c>
      <c r="I514" s="34">
        <v>14.3</v>
      </c>
      <c r="J514" s="34">
        <v>273.37799100000001</v>
      </c>
      <c r="K514" s="34">
        <v>0.93</v>
      </c>
      <c r="L514" s="34">
        <v>112.900002</v>
      </c>
      <c r="M514" s="34">
        <v>31.1</v>
      </c>
      <c r="N514" s="34">
        <v>36.203170999999998</v>
      </c>
      <c r="O514" s="34">
        <v>11.43</v>
      </c>
      <c r="P514" s="34">
        <v>28.860001</v>
      </c>
      <c r="Q514" s="34">
        <v>5.22</v>
      </c>
      <c r="R514" s="34">
        <v>31.049999</v>
      </c>
      <c r="S514" s="34">
        <v>56.485427999999999</v>
      </c>
      <c r="T514" s="34"/>
      <c r="U514" s="34"/>
      <c r="V514" s="34">
        <v>3.2328250000000001</v>
      </c>
      <c r="W514" s="34">
        <v>43.48</v>
      </c>
      <c r="X514" s="34">
        <v>37.169998</v>
      </c>
      <c r="Y514" s="34">
        <v>11.399426</v>
      </c>
      <c r="Z514" s="34">
        <v>19.542562</v>
      </c>
      <c r="AA514" s="34">
        <v>73.530190000000005</v>
      </c>
      <c r="AB514" s="34">
        <v>40.027625999999998</v>
      </c>
      <c r="AC514" s="34">
        <v>12.42</v>
      </c>
      <c r="AD514" s="34">
        <v>58.700001</v>
      </c>
      <c r="AE514" s="34">
        <v>29.019672</v>
      </c>
      <c r="AF514" s="34">
        <v>3.54</v>
      </c>
      <c r="AG514" s="34">
        <v>83.650002000000001</v>
      </c>
      <c r="AH514" s="34">
        <v>38.840114999999997</v>
      </c>
      <c r="AI514" s="34">
        <v>73.504395000000002</v>
      </c>
      <c r="AJ514" s="34" t="s">
        <v>193</v>
      </c>
      <c r="AK514" s="34">
        <v>28.24</v>
      </c>
      <c r="AL514" s="34">
        <v>1.01</v>
      </c>
      <c r="AM514" s="34">
        <v>28.867377999999999</v>
      </c>
      <c r="AN514" s="34">
        <v>11.900001</v>
      </c>
      <c r="AO514" s="34">
        <v>43.09</v>
      </c>
      <c r="AP514" s="34">
        <v>4.79</v>
      </c>
      <c r="AQ514" s="34">
        <v>11.75</v>
      </c>
      <c r="AR514" s="34">
        <v>6.46</v>
      </c>
      <c r="AS514" s="34">
        <v>60.520755999999999</v>
      </c>
      <c r="AT514" s="34">
        <v>12.985448999999999</v>
      </c>
      <c r="AU514" s="34">
        <v>24.200001</v>
      </c>
      <c r="AV514" s="34">
        <v>14.714133</v>
      </c>
      <c r="AW514" s="34">
        <v>22.622070000000001</v>
      </c>
      <c r="AX514" s="34">
        <v>31.389999</v>
      </c>
      <c r="AY514" s="34">
        <v>6.43</v>
      </c>
      <c r="AZ514" s="34">
        <v>66.129997000000003</v>
      </c>
      <c r="BA514" s="34">
        <v>36.470001000000003</v>
      </c>
      <c r="BB514" s="34">
        <v>30.750557000000001</v>
      </c>
      <c r="BC514" s="34">
        <v>28.781424000000001</v>
      </c>
      <c r="BD514" s="34"/>
      <c r="BE514" s="38"/>
      <c r="BF514" s="41">
        <f t="shared" si="381"/>
        <v>6.644542718668732E-3</v>
      </c>
      <c r="BG514" s="41">
        <f t="shared" si="382"/>
        <v>4.5609122565310016E-3</v>
      </c>
      <c r="BH514" s="41"/>
      <c r="BI514" s="41">
        <f t="shared" si="383"/>
        <v>-7.0175726586466465E-3</v>
      </c>
      <c r="BJ514" s="41">
        <f t="shared" si="384"/>
        <v>2.0202707317519469E-2</v>
      </c>
      <c r="BK514" s="41">
        <f t="shared" si="385"/>
        <v>-7.7607767227345749E-3</v>
      </c>
      <c r="BL514" s="41">
        <f t="shared" si="386"/>
        <v>-1.0312828232638615E-2</v>
      </c>
      <c r="BM514" s="41">
        <f t="shared" si="387"/>
        <v>-3.504309101384577E-2</v>
      </c>
      <c r="BN514" s="41">
        <f t="shared" si="388"/>
        <v>1.1560812192874196E-2</v>
      </c>
      <c r="BO514" s="41">
        <f t="shared" si="389"/>
        <v>3.278982282299097E-2</v>
      </c>
      <c r="BP514" s="41">
        <f t="shared" si="390"/>
        <v>-2.7420033864679872E-3</v>
      </c>
      <c r="BQ514" s="41">
        <f t="shared" si="391"/>
        <v>-9.3554825396762575E-2</v>
      </c>
      <c r="BR514" s="41">
        <f t="shared" si="392"/>
        <v>7.3804749757345337E-3</v>
      </c>
      <c r="BS514" s="41">
        <f t="shared" si="393"/>
        <v>1.0554187678690171E-2</v>
      </c>
      <c r="BT514" s="41">
        <f t="shared" si="394"/>
        <v>-6.9060357348151727E-3</v>
      </c>
      <c r="BU514" s="41">
        <f t="shared" si="395"/>
        <v>3.5091319811269978E-2</v>
      </c>
      <c r="BV514" s="41">
        <f t="shared" si="396"/>
        <v>-7.699813466514516E-3</v>
      </c>
      <c r="BW514" s="41">
        <f t="shared" si="397"/>
        <v>5.905577139239903E-3</v>
      </c>
      <c r="BX514" s="41"/>
      <c r="BY514" s="41"/>
      <c r="BZ514" s="41">
        <f t="shared" si="398"/>
        <v>-1.1661419719738286E-2</v>
      </c>
      <c r="CA514" s="41">
        <f t="shared" si="399"/>
        <v>3.9174839371178853E-3</v>
      </c>
      <c r="CB514" s="41">
        <f t="shared" si="400"/>
        <v>1.0819635189145048E-2</v>
      </c>
      <c r="CC514" s="41">
        <f t="shared" si="401"/>
        <v>-3.4362800823620676E-3</v>
      </c>
      <c r="CD514" s="41">
        <f t="shared" si="402"/>
        <v>-8.1985876143080127E-3</v>
      </c>
      <c r="CE514" s="41">
        <f t="shared" si="403"/>
        <v>-3.5557993441939222E-3</v>
      </c>
      <c r="CF514" s="41">
        <f t="shared" si="404"/>
        <v>7.7053840970153454E-3</v>
      </c>
      <c r="CG514" s="41">
        <f t="shared" si="431"/>
        <v>-2.4479816386400017E-3</v>
      </c>
      <c r="CH514" s="41">
        <f t="shared" si="405"/>
        <v>1.5623976236107472E-2</v>
      </c>
      <c r="CI514" s="41">
        <f t="shared" si="406"/>
        <v>-6.4956780570971781E-3</v>
      </c>
      <c r="CJ514" s="41">
        <f t="shared" si="407"/>
        <v>-2.8208763416412296E-3</v>
      </c>
      <c r="CK514" s="41">
        <f t="shared" si="408"/>
        <v>-1.6598890427059303E-2</v>
      </c>
      <c r="CL514" s="41">
        <f t="shared" si="409"/>
        <v>9.524588651401159E-4</v>
      </c>
      <c r="CM514" s="41">
        <f t="shared" si="410"/>
        <v>-2.5365331730439933E-3</v>
      </c>
      <c r="CN514" s="41">
        <f t="shared" si="430"/>
        <v>-1.0507944866912512E-2</v>
      </c>
      <c r="CO514" s="41">
        <f t="shared" si="411"/>
        <v>-1.6854296736040043E-2</v>
      </c>
      <c r="CP514" s="41">
        <f t="shared" si="412"/>
        <v>-9.8522964430115944E-3</v>
      </c>
      <c r="CQ514" s="41">
        <f t="shared" si="413"/>
        <v>-7.0717703420823015E-3</v>
      </c>
      <c r="CR514" s="41">
        <f t="shared" si="414"/>
        <v>-0.12615120129329019</v>
      </c>
      <c r="CS514" s="41">
        <f t="shared" si="415"/>
        <v>1.8740276497097884E-2</v>
      </c>
      <c r="CT514" s="41">
        <f t="shared" si="416"/>
        <v>5.5808471927881069E-2</v>
      </c>
      <c r="CU514" s="41">
        <f t="shared" si="417"/>
        <v>1.2848142477849059E-2</v>
      </c>
      <c r="CV514" s="41">
        <f t="shared" si="418"/>
        <v>1.4029848210438485E-2</v>
      </c>
      <c r="CW514" s="41">
        <f t="shared" si="419"/>
        <v>-1.6447100995303013E-3</v>
      </c>
      <c r="CX514" s="41">
        <f t="shared" si="420"/>
        <v>-7.3493740617005567E-4</v>
      </c>
      <c r="CY514" s="41">
        <f t="shared" si="421"/>
        <v>-4.0491359714962663E-2</v>
      </c>
      <c r="CZ514" s="41">
        <f t="shared" si="422"/>
        <v>-1.4157169404253857E-2</v>
      </c>
      <c r="DA514" s="41">
        <f t="shared" si="423"/>
        <v>3.3492361599309593E-2</v>
      </c>
      <c r="DB514" s="41">
        <f t="shared" si="424"/>
        <v>-1.2662467382561418E-2</v>
      </c>
      <c r="DC514" s="41">
        <f t="shared" si="425"/>
        <v>4.1275700332231602E-2</v>
      </c>
      <c r="DD514" s="41">
        <f t="shared" si="426"/>
        <v>1.7389075189088412E-2</v>
      </c>
      <c r="DE514" s="41">
        <f t="shared" si="427"/>
        <v>-3.2849467907298405E-3</v>
      </c>
      <c r="DF514" s="41">
        <f t="shared" si="428"/>
        <v>1.7278315170641465E-2</v>
      </c>
      <c r="DG514" s="41">
        <f t="shared" si="429"/>
        <v>-7.7220525083039398E-3</v>
      </c>
      <c r="DH514" s="41"/>
    </row>
    <row r="515" spans="1:112">
      <c r="A515" s="43">
        <v>42594</v>
      </c>
      <c r="B515" s="34">
        <v>4.6500000000000004</v>
      </c>
      <c r="C515" s="34">
        <v>7.2988790000000003</v>
      </c>
      <c r="D515" s="34"/>
      <c r="E515" s="34">
        <v>7.38</v>
      </c>
      <c r="F515" s="34">
        <v>94</v>
      </c>
      <c r="G515" s="34">
        <v>36.406536000000003</v>
      </c>
      <c r="H515" s="34">
        <v>14.383096</v>
      </c>
      <c r="I515" s="34">
        <v>14.33</v>
      </c>
      <c r="J515" s="34">
        <v>272.33059700000001</v>
      </c>
      <c r="K515" s="34">
        <v>0.98</v>
      </c>
      <c r="L515" s="34">
        <v>112.900002</v>
      </c>
      <c r="M515" s="34">
        <v>28.530000999999999</v>
      </c>
      <c r="N515" s="34">
        <v>36.516902999999999</v>
      </c>
      <c r="O515" s="34">
        <v>11.75</v>
      </c>
      <c r="P515" s="34">
        <v>28.950001</v>
      </c>
      <c r="Q515" s="34">
        <v>5.43</v>
      </c>
      <c r="R515" s="34">
        <v>33.090000000000003</v>
      </c>
      <c r="S515" s="34">
        <v>56.380898000000002</v>
      </c>
      <c r="T515" s="34"/>
      <c r="U515" s="34"/>
      <c r="V515" s="34">
        <v>3.2138640000000001</v>
      </c>
      <c r="W515" s="34">
        <v>43.630001</v>
      </c>
      <c r="X515" s="34">
        <v>37.159999999999997</v>
      </c>
      <c r="Y515" s="34">
        <v>11.222844</v>
      </c>
      <c r="Z515" s="34">
        <v>19.003283</v>
      </c>
      <c r="AA515" s="34">
        <v>74.054053999999994</v>
      </c>
      <c r="AB515" s="34">
        <v>39.816406000000001</v>
      </c>
      <c r="AC515" s="34">
        <v>12.32</v>
      </c>
      <c r="AD515" s="34">
        <v>57.540000999999997</v>
      </c>
      <c r="AE515" s="34">
        <v>29.095317999999999</v>
      </c>
      <c r="AF515" s="34">
        <v>3.6</v>
      </c>
      <c r="AG515" s="34">
        <v>81.200080999999997</v>
      </c>
      <c r="AH515" s="34">
        <v>38.636723000000003</v>
      </c>
      <c r="AI515" s="34">
        <v>72.050208999999995</v>
      </c>
      <c r="AJ515" s="34" t="s">
        <v>193</v>
      </c>
      <c r="AK515" s="34">
        <v>29.299999</v>
      </c>
      <c r="AL515" s="34">
        <v>1.03</v>
      </c>
      <c r="AM515" s="34">
        <v>29.146744000000002</v>
      </c>
      <c r="AN515" s="34">
        <v>10.8</v>
      </c>
      <c r="AO515" s="34">
        <v>41.299999</v>
      </c>
      <c r="AP515" s="34">
        <v>4.92</v>
      </c>
      <c r="AQ515" s="34">
        <v>11.59</v>
      </c>
      <c r="AR515" s="34">
        <v>6.34</v>
      </c>
      <c r="AS515" s="34">
        <v>60.570568000000002</v>
      </c>
      <c r="AT515" s="34">
        <v>13.042738</v>
      </c>
      <c r="AU515" s="34">
        <v>23.26</v>
      </c>
      <c r="AV515" s="34">
        <v>14.656916000000001</v>
      </c>
      <c r="AW515" s="34">
        <v>21.894279000000001</v>
      </c>
      <c r="AX515" s="34">
        <v>31.309999000000001</v>
      </c>
      <c r="AY515" s="34">
        <v>6.27</v>
      </c>
      <c r="AZ515" s="34">
        <v>66.080001999999993</v>
      </c>
      <c r="BA515" s="34">
        <v>35.43</v>
      </c>
      <c r="BB515" s="34">
        <v>31.138168</v>
      </c>
      <c r="BC515" s="34">
        <v>28.791121</v>
      </c>
      <c r="BD515" s="34"/>
      <c r="BE515" s="38"/>
      <c r="BF515" s="41">
        <f t="shared" si="381"/>
        <v>2.6145280104322207E-2</v>
      </c>
      <c r="BG515" s="41">
        <f t="shared" si="382"/>
        <v>1.137122167391591E-3</v>
      </c>
      <c r="BH515" s="41"/>
      <c r="BI515" s="41">
        <f t="shared" si="383"/>
        <v>3.8678854565111338E-2</v>
      </c>
      <c r="BJ515" s="41">
        <f t="shared" si="384"/>
        <v>-6.1875403718087529E-2</v>
      </c>
      <c r="BK515" s="41">
        <f t="shared" si="385"/>
        <v>-3.1140695117020785E-2</v>
      </c>
      <c r="BL515" s="41">
        <f t="shared" si="386"/>
        <v>-6.913366936528877E-4</v>
      </c>
      <c r="BM515" s="41">
        <f t="shared" si="387"/>
        <v>2.0957045742187375E-3</v>
      </c>
      <c r="BN515" s="41">
        <f t="shared" si="388"/>
        <v>-3.838661546372385E-3</v>
      </c>
      <c r="BO515" s="41">
        <f t="shared" si="389"/>
        <v>5.2367985517315939E-2</v>
      </c>
      <c r="BP515" s="41">
        <f t="shared" si="390"/>
        <v>0</v>
      </c>
      <c r="BQ515" s="41">
        <f t="shared" si="391"/>
        <v>-8.6251618908956856E-2</v>
      </c>
      <c r="BR515" s="41">
        <f t="shared" si="392"/>
        <v>8.6285376026057556E-3</v>
      </c>
      <c r="BS515" s="41">
        <f t="shared" si="393"/>
        <v>2.7611762783448752E-2</v>
      </c>
      <c r="BT515" s="41">
        <f t="shared" si="394"/>
        <v>3.1136505655590492E-3</v>
      </c>
      <c r="BU515" s="41">
        <f t="shared" si="395"/>
        <v>3.944173205129662E-2</v>
      </c>
      <c r="BV515" s="41">
        <f t="shared" si="396"/>
        <v>6.3632345760152809E-2</v>
      </c>
      <c r="BW515" s="41">
        <f t="shared" si="397"/>
        <v>-1.8522801900428632E-3</v>
      </c>
      <c r="BX515" s="41"/>
      <c r="BY515" s="41"/>
      <c r="BZ515" s="41">
        <f t="shared" si="398"/>
        <v>-5.8824164389852098E-3</v>
      </c>
      <c r="CA515" s="41">
        <f t="shared" si="399"/>
        <v>3.4439478025184941E-3</v>
      </c>
      <c r="CB515" s="41">
        <f t="shared" si="400"/>
        <v>-2.6901655668812047E-4</v>
      </c>
      <c r="CC515" s="41">
        <f t="shared" si="401"/>
        <v>-1.5611659344827134E-2</v>
      </c>
      <c r="CD515" s="41">
        <f t="shared" si="402"/>
        <v>-2.7982999966171054E-2</v>
      </c>
      <c r="CE515" s="41">
        <f t="shared" si="403"/>
        <v>7.0992158238436902E-3</v>
      </c>
      <c r="CF515" s="41">
        <f t="shared" si="404"/>
        <v>-5.2908273149494325E-3</v>
      </c>
      <c r="CG515" s="41">
        <f t="shared" si="431"/>
        <v>0</v>
      </c>
      <c r="CH515" s="41">
        <f t="shared" si="405"/>
        <v>-1.9959368367209657E-2</v>
      </c>
      <c r="CI515" s="41">
        <f t="shared" si="406"/>
        <v>2.6033229197115161E-3</v>
      </c>
      <c r="CJ515" s="41">
        <f t="shared" si="407"/>
        <v>1.6807118316381191E-2</v>
      </c>
      <c r="CK515" s="41">
        <f t="shared" si="408"/>
        <v>-2.9725206637897458E-2</v>
      </c>
      <c r="CL515" s="41">
        <f t="shared" si="409"/>
        <v>-5.2504070245669452E-3</v>
      </c>
      <c r="CM515" s="41">
        <f t="shared" si="410"/>
        <v>-1.9981977144771099E-2</v>
      </c>
      <c r="CN515" s="41">
        <f t="shared" si="430"/>
        <v>-5.2959047062200769E-3</v>
      </c>
      <c r="CO515" s="41">
        <f t="shared" si="411"/>
        <v>3.6848069268286897E-2</v>
      </c>
      <c r="CP515" s="41">
        <f t="shared" si="412"/>
        <v>1.9608471388376337E-2</v>
      </c>
      <c r="CQ515" s="41">
        <f t="shared" si="413"/>
        <v>9.6310398155927748E-3</v>
      </c>
      <c r="CR515" s="41">
        <f t="shared" si="414"/>
        <v>-9.6992350020919479E-2</v>
      </c>
      <c r="CS515" s="41">
        <f t="shared" si="415"/>
        <v>-4.2428475873834984E-2</v>
      </c>
      <c r="CT515" s="41">
        <f t="shared" si="416"/>
        <v>2.6778119081392885E-2</v>
      </c>
      <c r="CU515" s="41">
        <f t="shared" si="417"/>
        <v>-1.3710583238507693E-2</v>
      </c>
      <c r="CV515" s="41">
        <f t="shared" si="418"/>
        <v>-1.8750549345375917E-2</v>
      </c>
      <c r="CW515" s="41">
        <f t="shared" si="419"/>
        <v>8.2271794814409898E-4</v>
      </c>
      <c r="CX515" s="41">
        <f t="shared" si="420"/>
        <v>4.402080906646854E-3</v>
      </c>
      <c r="CY515" s="41">
        <f t="shared" si="421"/>
        <v>-3.9617527394435532E-2</v>
      </c>
      <c r="CZ515" s="41">
        <f t="shared" si="422"/>
        <v>-3.896154500956467E-3</v>
      </c>
      <c r="DA515" s="41">
        <f t="shared" si="423"/>
        <v>-3.2700608618860802E-2</v>
      </c>
      <c r="DB515" s="41">
        <f t="shared" si="424"/>
        <v>-2.5518355969461714E-3</v>
      </c>
      <c r="DC515" s="41">
        <f t="shared" si="425"/>
        <v>-2.5198183604698741E-2</v>
      </c>
      <c r="DD515" s="41">
        <f t="shared" si="426"/>
        <v>-7.5629684231429822E-4</v>
      </c>
      <c r="DE515" s="41">
        <f t="shared" si="427"/>
        <v>-2.8931113363005079E-2</v>
      </c>
      <c r="DF515" s="41">
        <f t="shared" si="428"/>
        <v>1.2526225680203481E-2</v>
      </c>
      <c r="DG515" s="41">
        <f t="shared" si="429"/>
        <v>3.3686195709068908E-4</v>
      </c>
      <c r="DH515" s="41"/>
    </row>
    <row r="516" spans="1:112">
      <c r="A516" s="43">
        <v>42597</v>
      </c>
      <c r="B516" s="34">
        <v>4.76</v>
      </c>
      <c r="C516" s="34">
        <v>7.5145280000000003</v>
      </c>
      <c r="D516" s="34"/>
      <c r="E516" s="34">
        <v>7.83</v>
      </c>
      <c r="F516" s="34">
        <v>96</v>
      </c>
      <c r="G516" s="34">
        <v>36.246066999999996</v>
      </c>
      <c r="H516" s="34">
        <v>13.915594</v>
      </c>
      <c r="I516" s="34">
        <v>14.17</v>
      </c>
      <c r="J516" s="34">
        <v>274.42541499999999</v>
      </c>
      <c r="K516" s="34">
        <v>0.98</v>
      </c>
      <c r="L516" s="34">
        <v>114.870003</v>
      </c>
      <c r="M516" s="34">
        <v>29.6</v>
      </c>
      <c r="N516" s="34">
        <v>36.060555000000001</v>
      </c>
      <c r="O516" s="34">
        <v>11.52</v>
      </c>
      <c r="P516" s="34">
        <v>28.879999000000002</v>
      </c>
      <c r="Q516" s="34">
        <v>5.56</v>
      </c>
      <c r="R516" s="34">
        <v>32.669998</v>
      </c>
      <c r="S516" s="34">
        <v>56.114815</v>
      </c>
      <c r="T516" s="34"/>
      <c r="U516" s="34"/>
      <c r="V516" s="34">
        <v>3.156981</v>
      </c>
      <c r="W516" s="34">
        <v>44.029998999999997</v>
      </c>
      <c r="X516" s="34">
        <v>35.939999</v>
      </c>
      <c r="Y516" s="34">
        <v>11.222844</v>
      </c>
      <c r="Z516" s="34">
        <v>19.020399000000001</v>
      </c>
      <c r="AA516" s="34">
        <v>74.398323000000005</v>
      </c>
      <c r="AB516" s="34">
        <v>39.826003999999998</v>
      </c>
      <c r="AC516" s="34">
        <v>12.05</v>
      </c>
      <c r="AD516" s="34">
        <v>56.779998999999997</v>
      </c>
      <c r="AE516" s="34">
        <v>28.990759000000001</v>
      </c>
      <c r="AF516" s="34">
        <v>3.6</v>
      </c>
      <c r="AG516" s="34">
        <v>83.650085000000004</v>
      </c>
      <c r="AH516" s="34">
        <v>38.849361000000002</v>
      </c>
      <c r="AI516" s="34">
        <v>73.376662999999994</v>
      </c>
      <c r="AJ516" s="34" t="s">
        <v>193</v>
      </c>
      <c r="AK516" s="34">
        <v>27.459999</v>
      </c>
      <c r="AL516" s="34">
        <v>0.95</v>
      </c>
      <c r="AM516" s="34">
        <v>29.109493000000001</v>
      </c>
      <c r="AN516" s="34">
        <v>10.5</v>
      </c>
      <c r="AO516" s="34">
        <v>40.939999</v>
      </c>
      <c r="AP516" s="34">
        <v>4.9400000000000004</v>
      </c>
      <c r="AQ516" s="34">
        <v>11.45</v>
      </c>
      <c r="AR516" s="34">
        <v>6.28</v>
      </c>
      <c r="AS516" s="34">
        <v>60.072453000000003</v>
      </c>
      <c r="AT516" s="34">
        <v>13.052286</v>
      </c>
      <c r="AU516" s="34">
        <v>23.34</v>
      </c>
      <c r="AV516" s="34">
        <v>13.989393</v>
      </c>
      <c r="AW516" s="34">
        <v>21.339777000000002</v>
      </c>
      <c r="AX516" s="34">
        <v>31.370000999999998</v>
      </c>
      <c r="AY516" s="34">
        <v>6.43</v>
      </c>
      <c r="AZ516" s="34">
        <v>65.199996999999996</v>
      </c>
      <c r="BA516" s="34">
        <v>35.729999999999997</v>
      </c>
      <c r="BB516" s="34">
        <v>31.684801</v>
      </c>
      <c r="BC516" s="34">
        <v>29.004536000000002</v>
      </c>
      <c r="BD516" s="34"/>
      <c r="BE516" s="38"/>
      <c r="BF516" s="41">
        <f t="shared" ref="BF516:BF579" si="432">LN(B516/B515)</f>
        <v>2.3380448644063499E-2</v>
      </c>
      <c r="BG516" s="41">
        <f t="shared" ref="BG516:BG579" si="433">LN(C516/C515)</f>
        <v>2.9117438795839452E-2</v>
      </c>
      <c r="BH516" s="41"/>
      <c r="BI516" s="41">
        <f t="shared" ref="BI516:BI579" si="434">LN(E516/E515)</f>
        <v>5.9188871390330654E-2</v>
      </c>
      <c r="BJ516" s="41">
        <f t="shared" ref="BJ516:BJ579" si="435">LN(F516/F515)</f>
        <v>2.1053409197832263E-2</v>
      </c>
      <c r="BK516" s="41">
        <f t="shared" ref="BK516:BK579" si="436">LN(G516/G515)</f>
        <v>-4.4174401004263191E-3</v>
      </c>
      <c r="BL516" s="41">
        <f t="shared" ref="BL516:BL579" si="437">LN(H516/H515)</f>
        <v>-3.3043546332023187E-2</v>
      </c>
      <c r="BM516" s="41">
        <f t="shared" ref="BM516:BM579" si="438">LN(I516/I515)</f>
        <v>-1.1228188137491466E-2</v>
      </c>
      <c r="BN516" s="41">
        <f t="shared" ref="BN516:BN579" si="439">LN(J516/J515)</f>
        <v>7.6627534193327235E-3</v>
      </c>
      <c r="BO516" s="41">
        <f t="shared" ref="BO516:BO579" si="440">LN(K516/K515)</f>
        <v>0</v>
      </c>
      <c r="BP516" s="41">
        <f t="shared" ref="BP516:BP579" si="441">LN(L516/L515)</f>
        <v>1.7298591403383974E-2</v>
      </c>
      <c r="BQ516" s="41">
        <f t="shared" ref="BQ516:BQ579" si="442">LN(M516/M515)</f>
        <v>3.6818161053783098E-2</v>
      </c>
      <c r="BR516" s="41">
        <f t="shared" ref="BR516:BR579" si="443">LN(N516/N515)</f>
        <v>-1.2575640611342476E-2</v>
      </c>
      <c r="BS516" s="41">
        <f t="shared" ref="BS516:BS579" si="444">LN(O516/O515)</f>
        <v>-1.976858532242284E-2</v>
      </c>
      <c r="BT516" s="41">
        <f t="shared" ref="BT516:BT579" si="445">LN(P516/P515)</f>
        <v>-2.4209591627318817E-3</v>
      </c>
      <c r="BU516" s="41">
        <f t="shared" ref="BU516:BU579" si="446">LN(Q516/Q515)</f>
        <v>2.3658974316646986E-2</v>
      </c>
      <c r="BV516" s="41">
        <f t="shared" ref="BV516:BV579" si="447">LN(R516/R515)</f>
        <v>-1.2773957538786978E-2</v>
      </c>
      <c r="BW516" s="41">
        <f t="shared" ref="BW516:BW579" si="448">LN(S516/S515)</f>
        <v>-4.7305535314629546E-3</v>
      </c>
      <c r="BX516" s="41"/>
      <c r="BY516" s="41"/>
      <c r="BZ516" s="41">
        <f t="shared" ref="BZ516:BZ579" si="449">LN(V516/V515)</f>
        <v>-1.7857760361716195E-2</v>
      </c>
      <c r="CA516" s="41">
        <f t="shared" ref="CA516:CA579" si="450">LN(W516/W515)</f>
        <v>9.1261870003475441E-3</v>
      </c>
      <c r="CB516" s="41">
        <f t="shared" ref="CB516:CB579" si="451">LN(X516/X515)</f>
        <v>-3.3382060414376469E-2</v>
      </c>
      <c r="CC516" s="41">
        <f t="shared" ref="CC516:CC579" si="452">LN(Y516/Y515)</f>
        <v>0</v>
      </c>
      <c r="CD516" s="41">
        <f t="shared" ref="CD516:CD579" si="453">LN(Z516/Z515)</f>
        <v>9.0028110144911046E-4</v>
      </c>
      <c r="CE516" s="41">
        <f t="shared" ref="CE516:CE579" si="454">LN(AA516/AA515)</f>
        <v>4.6381152544642985E-3</v>
      </c>
      <c r="CF516" s="41">
        <f t="shared" ref="CF516:CF579" si="455">LN(AB516/AB515)</f>
        <v>2.4102736334736722E-4</v>
      </c>
      <c r="CG516" s="41">
        <f t="shared" si="431"/>
        <v>-8.2034914528277911E-3</v>
      </c>
      <c r="CH516" s="41">
        <f t="shared" ref="CH516:CH579" si="456">LN(AD516/AD515)</f>
        <v>-1.3296242069626398E-2</v>
      </c>
      <c r="CI516" s="41">
        <f t="shared" ref="CI516:CI579" si="457">LN(AE516/AE515)</f>
        <v>-3.6001437292007988E-3</v>
      </c>
      <c r="CJ516" s="41">
        <f t="shared" ref="CJ516:CJ579" si="458">LN(AF516/AF515)</f>
        <v>0</v>
      </c>
      <c r="CK516" s="41">
        <f t="shared" ref="CK516:CK579" si="459">LN(AG516/AG515)</f>
        <v>2.9726198866909276E-2</v>
      </c>
      <c r="CL516" s="41">
        <f t="shared" ref="CL516:CL579" si="460">LN(AH516/AH515)</f>
        <v>5.4884315426796297E-3</v>
      </c>
      <c r="CM516" s="41">
        <f t="shared" ref="CM516:CM579" si="461">LN(AI516/AI515)</f>
        <v>1.8242719081974303E-2</v>
      </c>
      <c r="CN516" s="41">
        <f t="shared" si="430"/>
        <v>-2.6582727191396816E-3</v>
      </c>
      <c r="CO516" s="41">
        <f t="shared" ref="CO516:CO579" si="462">LN(AK516/AK515)</f>
        <v>-6.4857117970109818E-2</v>
      </c>
      <c r="CP516" s="41">
        <f t="shared" ref="CP516:CP579" si="463">LN(AL516/AL515)</f>
        <v>-8.0852096629095024E-2</v>
      </c>
      <c r="CQ516" s="41">
        <f t="shared" ref="CQ516:CQ579" si="464">LN(AM516/AM515)</f>
        <v>-1.2788675340293465E-3</v>
      </c>
      <c r="CR516" s="41">
        <f t="shared" ref="CR516:CR579" si="465">LN(AN516/AN515)</f>
        <v>-2.8170876966696335E-2</v>
      </c>
      <c r="CS516" s="41">
        <f t="shared" ref="CS516:CS579" si="466">LN(AO516/AO515)</f>
        <v>-8.754919946757752E-3</v>
      </c>
      <c r="CT516" s="41">
        <f t="shared" ref="CT516:CT579" si="467">LN(AP516/AP515)</f>
        <v>4.056800695614469E-3</v>
      </c>
      <c r="CU516" s="41">
        <f t="shared" ref="CU516:CU579" si="468">LN(AQ516/AQ515)</f>
        <v>-1.2152927351411734E-2</v>
      </c>
      <c r="CV516" s="41">
        <f t="shared" ref="CV516:CV579" si="469">LN(AR516/AR515)</f>
        <v>-9.5087879690271878E-3</v>
      </c>
      <c r="CW516" s="41">
        <f t="shared" ref="CW516:CW541" si="470">LN(AS516/AS515)</f>
        <v>-8.2577148085375765E-3</v>
      </c>
      <c r="CX516" s="41">
        <f t="shared" ref="CX516:CX579" si="471">LN(AT516/AT515)</f>
        <v>7.3178705841304623E-4</v>
      </c>
      <c r="CY516" s="41">
        <f t="shared" ref="CY516:CY579" si="472">LN(AU516/AU515)</f>
        <v>3.4334797678915365E-3</v>
      </c>
      <c r="CZ516" s="41">
        <f t="shared" ref="CZ516:CZ579" si="473">LN(AV516/AV515)</f>
        <v>-4.6612906377015081E-2</v>
      </c>
      <c r="DA516" s="41">
        <f t="shared" ref="DA516:DA579" si="474">LN(AW516/AW515)</f>
        <v>-2.5652573858903092E-2</v>
      </c>
      <c r="DB516" s="41">
        <f t="shared" ref="DB516:DB579" si="475">LN(AX516/AX515)</f>
        <v>1.9145506805401606E-3</v>
      </c>
      <c r="DC516" s="41">
        <f t="shared" ref="DC516:DC579" si="476">LN(AY516/AY515)</f>
        <v>2.5198183604698748E-2</v>
      </c>
      <c r="DD516" s="41">
        <f t="shared" ref="DD516:DD579" si="477">LN(AZ516/AZ515)</f>
        <v>-1.3406736558729706E-2</v>
      </c>
      <c r="DE516" s="41">
        <f t="shared" ref="DE516:DE579" si="478">LN(BA516/BA515)</f>
        <v>8.4317531579376128E-3</v>
      </c>
      <c r="DF516" s="41">
        <f t="shared" ref="DF516:DF579" si="479">LN(BB516/BB515)</f>
        <v>1.7402768591537707E-2</v>
      </c>
      <c r="DG516" s="41">
        <f t="shared" ref="DG516:DG579" si="480">LN(BC516/BC515)</f>
        <v>7.3851905512133656E-3</v>
      </c>
      <c r="DH516" s="41"/>
    </row>
    <row r="517" spans="1:112">
      <c r="A517" s="43">
        <v>42598</v>
      </c>
      <c r="B517" s="34">
        <v>4.5</v>
      </c>
      <c r="C517" s="34">
        <v>7.4647620000000003</v>
      </c>
      <c r="D517" s="34"/>
      <c r="E517" s="34">
        <v>7.73</v>
      </c>
      <c r="F517" s="34">
        <v>2.35</v>
      </c>
      <c r="G517" s="34">
        <v>36.869048999999997</v>
      </c>
      <c r="H517" s="34">
        <v>13.676871</v>
      </c>
      <c r="I517" s="34">
        <v>14.48</v>
      </c>
      <c r="J517" s="34">
        <v>270.23571800000002</v>
      </c>
      <c r="K517" s="34">
        <v>1.1000000000000001</v>
      </c>
      <c r="L517" s="34">
        <v>113.510002</v>
      </c>
      <c r="M517" s="34">
        <v>29.799999</v>
      </c>
      <c r="N517" s="34">
        <v>35.423588000000002</v>
      </c>
      <c r="O517" s="34">
        <v>11.77</v>
      </c>
      <c r="P517" s="34">
        <v>25.309999000000001</v>
      </c>
      <c r="Q517" s="34">
        <v>5.63</v>
      </c>
      <c r="R517" s="34">
        <v>36.380001</v>
      </c>
      <c r="S517" s="34">
        <v>56.304873999999998</v>
      </c>
      <c r="T517" s="34"/>
      <c r="U517" s="34"/>
      <c r="V517" s="34">
        <v>3.166461</v>
      </c>
      <c r="W517" s="34">
        <v>44.110000999999997</v>
      </c>
      <c r="X517" s="34">
        <v>36.029998999999997</v>
      </c>
      <c r="Y517" s="34">
        <v>11.232654999999999</v>
      </c>
      <c r="Z517" s="34">
        <v>20.116085000000002</v>
      </c>
      <c r="AA517" s="34">
        <v>74.952156000000002</v>
      </c>
      <c r="AB517" s="34">
        <v>39.950825000000002</v>
      </c>
      <c r="AC517" s="34">
        <v>12.22</v>
      </c>
      <c r="AD517" s="34">
        <v>55.709999000000003</v>
      </c>
      <c r="AE517" s="34">
        <v>29.000267000000001</v>
      </c>
      <c r="AF517" s="34">
        <v>3.57</v>
      </c>
      <c r="AG517" s="34">
        <v>82.250084000000001</v>
      </c>
      <c r="AH517" s="34">
        <v>38.793888000000003</v>
      </c>
      <c r="AI517" s="34">
        <v>74.988028999999997</v>
      </c>
      <c r="AJ517" s="34" t="s">
        <v>193</v>
      </c>
      <c r="AK517" s="34">
        <v>27.5</v>
      </c>
      <c r="AL517" s="34">
        <v>0.91</v>
      </c>
      <c r="AM517" s="34">
        <v>29.007065000000001</v>
      </c>
      <c r="AN517" s="34">
        <v>10.199999999999999</v>
      </c>
      <c r="AO517" s="34">
        <v>41.610000999999997</v>
      </c>
      <c r="AP517" s="34">
        <v>4.7750000000000004</v>
      </c>
      <c r="AQ517" s="34">
        <v>11.82</v>
      </c>
      <c r="AR517" s="34">
        <v>6.51</v>
      </c>
      <c r="AS517" s="34">
        <v>59.076225000000001</v>
      </c>
      <c r="AT517" s="34">
        <v>13.18596</v>
      </c>
      <c r="AU517" s="34">
        <v>23.6</v>
      </c>
      <c r="AV517" s="34">
        <v>14.151505</v>
      </c>
      <c r="AW517" s="34">
        <v>21.105844000000001</v>
      </c>
      <c r="AX517" s="34">
        <v>31.24</v>
      </c>
      <c r="AY517" s="34">
        <v>6.74</v>
      </c>
      <c r="AZ517" s="34">
        <v>65.480002999999996</v>
      </c>
      <c r="BA517" s="34">
        <v>36.419998</v>
      </c>
      <c r="BB517" s="34">
        <v>31.973023999999999</v>
      </c>
      <c r="BC517" s="34">
        <v>28.800823000000001</v>
      </c>
      <c r="BD517" s="34"/>
      <c r="BE517" s="38"/>
      <c r="BF517" s="41">
        <f t="shared" si="432"/>
        <v>-5.6170271467054472E-2</v>
      </c>
      <c r="BG517" s="41">
        <f t="shared" si="433"/>
        <v>-6.6446651481885631E-3</v>
      </c>
      <c r="BH517" s="41"/>
      <c r="BI517" s="41">
        <f t="shared" si="434"/>
        <v>-1.2853647403381062E-2</v>
      </c>
      <c r="BJ517" s="41">
        <f t="shared" si="435"/>
        <v>-3.7099328633117685</v>
      </c>
      <c r="BK517" s="41">
        <f t="shared" si="436"/>
        <v>1.704153972270776E-2</v>
      </c>
      <c r="BL517" s="41">
        <f t="shared" si="437"/>
        <v>-1.7303923851819277E-2</v>
      </c>
      <c r="BM517" s="41">
        <f t="shared" si="438"/>
        <v>2.1641333254981295E-2</v>
      </c>
      <c r="BN517" s="41">
        <f t="shared" si="439"/>
        <v>-1.5384904065834783E-2</v>
      </c>
      <c r="BO517" s="41">
        <f t="shared" si="440"/>
        <v>0.11551288712184443</v>
      </c>
      <c r="BP517" s="41">
        <f t="shared" si="441"/>
        <v>-1.1910123886951085E-2</v>
      </c>
      <c r="BQ517" s="41">
        <f t="shared" si="442"/>
        <v>6.7339986242963695E-3</v>
      </c>
      <c r="BR517" s="41">
        <f t="shared" si="443"/>
        <v>-1.7821682746086528E-2</v>
      </c>
      <c r="BS517" s="41">
        <f t="shared" si="444"/>
        <v>2.1469266004440119E-2</v>
      </c>
      <c r="BT517" s="41">
        <f t="shared" si="445"/>
        <v>-0.13194974435162923</v>
      </c>
      <c r="BU517" s="41">
        <f t="shared" si="446"/>
        <v>1.2511333889108148E-2</v>
      </c>
      <c r="BV517" s="41">
        <f t="shared" si="447"/>
        <v>0.10756203618287256</v>
      </c>
      <c r="BW517" s="41">
        <f t="shared" si="448"/>
        <v>3.3812436729948924E-3</v>
      </c>
      <c r="BX517" s="41"/>
      <c r="BY517" s="41"/>
      <c r="BZ517" s="41">
        <f t="shared" si="449"/>
        <v>2.9983692749206686E-3</v>
      </c>
      <c r="CA517" s="41">
        <f t="shared" si="450"/>
        <v>1.8153397315695914E-3</v>
      </c>
      <c r="CB517" s="41">
        <f t="shared" si="451"/>
        <v>2.5010434740913136E-3</v>
      </c>
      <c r="CC517" s="41">
        <f t="shared" si="452"/>
        <v>8.7381719945481089E-4</v>
      </c>
      <c r="CD517" s="41">
        <f t="shared" si="453"/>
        <v>5.6007708977744569E-2</v>
      </c>
      <c r="CE517" s="41">
        <f t="shared" si="454"/>
        <v>7.4165887163449226E-3</v>
      </c>
      <c r="CF517" s="41">
        <f t="shared" si="455"/>
        <v>3.1292570391965933E-3</v>
      </c>
      <c r="CG517" s="41">
        <f t="shared" si="431"/>
        <v>-8.2713457506773062E-3</v>
      </c>
      <c r="CH517" s="41">
        <f t="shared" si="456"/>
        <v>-1.9024487350364515E-2</v>
      </c>
      <c r="CI517" s="41">
        <f t="shared" si="457"/>
        <v>3.279128079299375E-4</v>
      </c>
      <c r="CJ517" s="41">
        <f t="shared" si="458"/>
        <v>-8.3682496705166903E-3</v>
      </c>
      <c r="CK517" s="41">
        <f t="shared" si="459"/>
        <v>-1.6878032649434303E-2</v>
      </c>
      <c r="CL517" s="41">
        <f t="shared" si="460"/>
        <v>-1.428920354396585E-3</v>
      </c>
      <c r="CM517" s="41">
        <f t="shared" si="461"/>
        <v>2.1722545176756564E-2</v>
      </c>
      <c r="CN517" s="41">
        <f t="shared" si="430"/>
        <v>-2.6655459763162124E-3</v>
      </c>
      <c r="CO517" s="41">
        <f t="shared" si="462"/>
        <v>1.4556407493073378E-3</v>
      </c>
      <c r="CP517" s="41">
        <f t="shared" si="463"/>
        <v>-4.3017385083690698E-2</v>
      </c>
      <c r="CQ517" s="41">
        <f t="shared" si="464"/>
        <v>-3.5249199051379568E-3</v>
      </c>
      <c r="CR517" s="41">
        <f t="shared" si="465"/>
        <v>-2.8987536873252413E-2</v>
      </c>
      <c r="CS517" s="41">
        <f t="shared" si="466"/>
        <v>1.6232991220380154E-2</v>
      </c>
      <c r="CT517" s="41">
        <f t="shared" si="467"/>
        <v>-3.3971357267137577E-2</v>
      </c>
      <c r="CU517" s="41">
        <f t="shared" si="468"/>
        <v>3.1803281977703581E-2</v>
      </c>
      <c r="CV517" s="41">
        <f t="shared" si="469"/>
        <v>3.5969475740370502E-2</v>
      </c>
      <c r="CW517" s="41">
        <f t="shared" si="470"/>
        <v>-1.6722824509937836E-2</v>
      </c>
      <c r="CX517" s="41">
        <f t="shared" si="471"/>
        <v>1.0189336324506608E-2</v>
      </c>
      <c r="CY517" s="41">
        <f t="shared" si="472"/>
        <v>1.1078085173154605E-2</v>
      </c>
      <c r="CZ517" s="41">
        <f t="shared" si="473"/>
        <v>1.1521579255690259E-2</v>
      </c>
      <c r="DA517" s="41">
        <f t="shared" si="474"/>
        <v>-1.102282700115317E-2</v>
      </c>
      <c r="DB517" s="41">
        <f t="shared" si="475"/>
        <v>-4.1527291086911056E-3</v>
      </c>
      <c r="DC517" s="41">
        <f t="shared" si="476"/>
        <v>4.7085386674687653E-2</v>
      </c>
      <c r="DD517" s="41">
        <f t="shared" si="477"/>
        <v>4.2853753981129819E-3</v>
      </c>
      <c r="DE517" s="41">
        <f t="shared" si="478"/>
        <v>1.9127347349260092E-2</v>
      </c>
      <c r="DF517" s="41">
        <f t="shared" si="479"/>
        <v>9.0554450940546569E-3</v>
      </c>
      <c r="DG517" s="41">
        <f t="shared" si="480"/>
        <v>-7.0482684257236134E-3</v>
      </c>
      <c r="DH517" s="41"/>
    </row>
    <row r="518" spans="1:112">
      <c r="A518" s="43">
        <v>42599</v>
      </c>
      <c r="B518" s="34">
        <v>4.2699999999999996</v>
      </c>
      <c r="C518" s="34">
        <v>7.5228219999999997</v>
      </c>
      <c r="D518" s="34"/>
      <c r="E518" s="34">
        <v>7.89</v>
      </c>
      <c r="F518" s="34">
        <v>96</v>
      </c>
      <c r="G518" s="34">
        <v>36.661391999999999</v>
      </c>
      <c r="H518" s="34">
        <v>13.985222</v>
      </c>
      <c r="I518" s="34">
        <v>14.52</v>
      </c>
      <c r="J518" s="34">
        <v>272.33059700000001</v>
      </c>
      <c r="K518" s="34">
        <v>1.1299999999999999</v>
      </c>
      <c r="L518" s="34">
        <v>115.599998</v>
      </c>
      <c r="M518" s="34">
        <v>30.84</v>
      </c>
      <c r="N518" s="34">
        <v>35.357033000000001</v>
      </c>
      <c r="O518" s="34">
        <v>11.86</v>
      </c>
      <c r="P518" s="34">
        <v>24.51</v>
      </c>
      <c r="Q518" s="34">
        <v>5.38</v>
      </c>
      <c r="R518" s="34">
        <v>35.150002000000001</v>
      </c>
      <c r="S518" s="34">
        <v>56.238354000000001</v>
      </c>
      <c r="T518" s="34"/>
      <c r="U518" s="34"/>
      <c r="V518" s="34">
        <v>3.166461</v>
      </c>
      <c r="W518" s="34">
        <v>44.139999000000003</v>
      </c>
      <c r="X518" s="34">
        <v>35.82</v>
      </c>
      <c r="Y518" s="34">
        <v>11.350581999999999</v>
      </c>
      <c r="Z518" s="34">
        <v>20.124645000000001</v>
      </c>
      <c r="AA518" s="34">
        <v>74.690207999999998</v>
      </c>
      <c r="AB518" s="34">
        <v>39.845210999999999</v>
      </c>
      <c r="AC518" s="34">
        <v>12.24</v>
      </c>
      <c r="AD518" s="34">
        <v>56.689999</v>
      </c>
      <c r="AE518" s="34">
        <v>29.133343</v>
      </c>
      <c r="AF518" s="34">
        <v>3.6</v>
      </c>
      <c r="AG518" s="34">
        <v>82.600082</v>
      </c>
      <c r="AH518" s="34">
        <v>39.126724000000003</v>
      </c>
      <c r="AI518" s="34">
        <v>74.042816000000002</v>
      </c>
      <c r="AJ518" s="34" t="s">
        <v>193</v>
      </c>
      <c r="AK518" s="34">
        <v>28.610001</v>
      </c>
      <c r="AL518" s="34">
        <v>0.89900000000000002</v>
      </c>
      <c r="AM518" s="34">
        <v>29.165367</v>
      </c>
      <c r="AN518" s="34">
        <v>11.6</v>
      </c>
      <c r="AO518" s="34">
        <v>42.110000999999997</v>
      </c>
      <c r="AP518" s="34">
        <v>4.8</v>
      </c>
      <c r="AQ518" s="34">
        <v>11.69</v>
      </c>
      <c r="AR518" s="34">
        <v>6.44</v>
      </c>
      <c r="AS518" s="34">
        <v>59.325282999999999</v>
      </c>
      <c r="AT518" s="34">
        <v>13.100026</v>
      </c>
      <c r="AU518" s="34">
        <v>22.99</v>
      </c>
      <c r="AV518" s="34">
        <v>13.903568</v>
      </c>
      <c r="AW518" s="34">
        <v>21.478403</v>
      </c>
      <c r="AX518" s="34">
        <v>31.129999000000002</v>
      </c>
      <c r="AY518" s="34">
        <v>7.06</v>
      </c>
      <c r="AZ518" s="34">
        <v>65.309997999999993</v>
      </c>
      <c r="BA518" s="34">
        <v>36.720001000000003</v>
      </c>
      <c r="BB518" s="34">
        <v>31.167985999999999</v>
      </c>
      <c r="BC518" s="34">
        <v>29.247043999999999</v>
      </c>
      <c r="BD518" s="34"/>
      <c r="BE518" s="38"/>
      <c r="BF518" s="41">
        <f t="shared" si="432"/>
        <v>-5.2463569535741002E-2</v>
      </c>
      <c r="BG518" s="41">
        <f t="shared" si="433"/>
        <v>7.7477851581719877E-3</v>
      </c>
      <c r="BH518" s="41"/>
      <c r="BI518" s="41">
        <f t="shared" si="434"/>
        <v>2.0487272258452115E-2</v>
      </c>
      <c r="BJ518" s="41">
        <f t="shared" si="435"/>
        <v>3.7099328633117685</v>
      </c>
      <c r="BK518" s="41">
        <f t="shared" si="436"/>
        <v>-5.6482063546961338E-3</v>
      </c>
      <c r="BL518" s="41">
        <f t="shared" si="437"/>
        <v>2.2295042716831415E-2</v>
      </c>
      <c r="BM518" s="41">
        <f t="shared" si="438"/>
        <v>2.7586224390796607E-3</v>
      </c>
      <c r="BN518" s="41">
        <f t="shared" si="439"/>
        <v>7.7221506465018639E-3</v>
      </c>
      <c r="BO518" s="41">
        <f t="shared" si="440"/>
        <v>2.6907452919924187E-2</v>
      </c>
      <c r="BP518" s="41">
        <f t="shared" si="441"/>
        <v>1.8244982550398036E-2</v>
      </c>
      <c r="BQ518" s="41">
        <f t="shared" si="442"/>
        <v>3.4304188740817552E-2</v>
      </c>
      <c r="BR518" s="41">
        <f t="shared" si="443"/>
        <v>-1.8806000477215865E-3</v>
      </c>
      <c r="BS518" s="41">
        <f t="shared" si="444"/>
        <v>7.6174722973940956E-3</v>
      </c>
      <c r="BT518" s="41">
        <f t="shared" si="445"/>
        <v>-3.2118337506935567E-2</v>
      </c>
      <c r="BU518" s="41">
        <f t="shared" si="446"/>
        <v>-4.5421067977905967E-2</v>
      </c>
      <c r="BV518" s="41">
        <f t="shared" si="447"/>
        <v>-3.4394525421929771E-2</v>
      </c>
      <c r="BW518" s="41">
        <f t="shared" si="448"/>
        <v>-1.1821236857776972E-3</v>
      </c>
      <c r="BX518" s="41"/>
      <c r="BY518" s="41"/>
      <c r="BZ518" s="41">
        <f t="shared" si="449"/>
        <v>0</v>
      </c>
      <c r="CA518" s="41">
        <f t="shared" si="450"/>
        <v>6.7984138595791367E-4</v>
      </c>
      <c r="CB518" s="41">
        <f t="shared" si="451"/>
        <v>-5.845500372786719E-3</v>
      </c>
      <c r="CC518" s="41">
        <f t="shared" si="452"/>
        <v>1.0443859035567084E-2</v>
      </c>
      <c r="CD518" s="41">
        <f t="shared" si="453"/>
        <v>4.2543960455550928E-4</v>
      </c>
      <c r="CE518" s="41">
        <f t="shared" si="454"/>
        <v>-3.5009907696541363E-3</v>
      </c>
      <c r="CF518" s="41">
        <f t="shared" si="455"/>
        <v>-2.6471004567446875E-3</v>
      </c>
      <c r="CG518" s="41">
        <f t="shared" si="431"/>
        <v>4.9710127220204021E-3</v>
      </c>
      <c r="CH518" s="41">
        <f t="shared" si="456"/>
        <v>1.7438164613791576E-2</v>
      </c>
      <c r="CI518" s="41">
        <f t="shared" si="457"/>
        <v>4.578288960462704E-3</v>
      </c>
      <c r="CJ518" s="41">
        <f t="shared" si="458"/>
        <v>8.3682496705165792E-3</v>
      </c>
      <c r="CK518" s="41">
        <f t="shared" si="459"/>
        <v>4.2462623409615513E-3</v>
      </c>
      <c r="CL518" s="41">
        <f t="shared" si="460"/>
        <v>8.5430033397516664E-3</v>
      </c>
      <c r="CM518" s="41">
        <f t="shared" si="461"/>
        <v>-1.2684966985963697E-2</v>
      </c>
      <c r="CN518" s="41">
        <f t="shared" si="430"/>
        <v>8.8933632483296089E-4</v>
      </c>
      <c r="CO518" s="41">
        <f t="shared" si="462"/>
        <v>3.9570337342306347E-2</v>
      </c>
      <c r="CP518" s="41">
        <f t="shared" si="463"/>
        <v>-1.2161565039275408E-2</v>
      </c>
      <c r="CQ518" s="41">
        <f t="shared" si="464"/>
        <v>5.4425226972048867E-3</v>
      </c>
      <c r="CR518" s="41">
        <f t="shared" si="465"/>
        <v>0.12861737782209354</v>
      </c>
      <c r="CS518" s="41">
        <f t="shared" si="466"/>
        <v>1.1944718893630543E-2</v>
      </c>
      <c r="CT518" s="41">
        <f t="shared" si="467"/>
        <v>5.2219439811516249E-3</v>
      </c>
      <c r="CU518" s="41">
        <f t="shared" si="468"/>
        <v>-1.1059236493975109E-2</v>
      </c>
      <c r="CV518" s="41">
        <f t="shared" si="469"/>
        <v>-1.0810916104215506E-2</v>
      </c>
      <c r="CW518" s="41">
        <f t="shared" si="470"/>
        <v>4.2070134332899385E-3</v>
      </c>
      <c r="CX518" s="41">
        <f t="shared" si="471"/>
        <v>-6.5384122281455983E-3</v>
      </c>
      <c r="CY518" s="41">
        <f t="shared" si="472"/>
        <v>-2.6187373256474387E-2</v>
      </c>
      <c r="CZ518" s="41">
        <f t="shared" si="473"/>
        <v>-1.7675481012685554E-2</v>
      </c>
      <c r="DA518" s="41">
        <f t="shared" si="474"/>
        <v>1.74979496873496E-2</v>
      </c>
      <c r="DB518" s="41">
        <f t="shared" si="475"/>
        <v>-3.5273726413225606E-3</v>
      </c>
      <c r="DC518" s="41">
        <f t="shared" si="476"/>
        <v>4.638512658093491E-2</v>
      </c>
      <c r="DD518" s="41">
        <f t="shared" si="477"/>
        <v>-2.5996650270657578E-3</v>
      </c>
      <c r="DE518" s="41">
        <f t="shared" si="478"/>
        <v>8.2035736008263613E-3</v>
      </c>
      <c r="DF518" s="41">
        <f t="shared" si="479"/>
        <v>-2.550106899402883E-2</v>
      </c>
      <c r="DG518" s="41">
        <f t="shared" si="480"/>
        <v>1.537454561942515E-2</v>
      </c>
      <c r="DH518" s="41"/>
    </row>
    <row r="519" spans="1:112">
      <c r="A519" s="43">
        <v>42600</v>
      </c>
      <c r="B519" s="34">
        <v>4.37</v>
      </c>
      <c r="C519" s="34">
        <v>7.4398809999999997</v>
      </c>
      <c r="D519" s="34"/>
      <c r="E519" s="34">
        <v>7.74</v>
      </c>
      <c r="F519" s="34">
        <v>96</v>
      </c>
      <c r="G519" s="34">
        <v>36.113917999999998</v>
      </c>
      <c r="H519" s="34">
        <v>14.164265</v>
      </c>
      <c r="I519" s="34">
        <v>14.52</v>
      </c>
      <c r="J519" s="34">
        <v>270.23571800000002</v>
      </c>
      <c r="K519" s="34">
        <v>1.1000000000000001</v>
      </c>
      <c r="L519" s="34">
        <v>113.639999</v>
      </c>
      <c r="M519" s="34">
        <v>30.66</v>
      </c>
      <c r="N519" s="34">
        <v>35.338012999999997</v>
      </c>
      <c r="O519" s="34">
        <v>11.8</v>
      </c>
      <c r="P519" s="34">
        <v>22.77</v>
      </c>
      <c r="Q519" s="34">
        <v>5.58</v>
      </c>
      <c r="R519" s="34">
        <v>36</v>
      </c>
      <c r="S519" s="34">
        <v>55.231040999999998</v>
      </c>
      <c r="T519" s="34"/>
      <c r="U519" s="34"/>
      <c r="V519" s="34">
        <v>3.2423039999999999</v>
      </c>
      <c r="W519" s="34">
        <v>45.25</v>
      </c>
      <c r="X519" s="34">
        <v>36</v>
      </c>
      <c r="Y519" s="34">
        <v>11.321101000000001</v>
      </c>
      <c r="Z519" s="34">
        <v>23.026496999999999</v>
      </c>
      <c r="AA519" s="34">
        <v>74.473183000000006</v>
      </c>
      <c r="AB519" s="34">
        <v>40.363669999999999</v>
      </c>
      <c r="AC519" s="34">
        <v>12.31</v>
      </c>
      <c r="AD519" s="34">
        <v>55.82</v>
      </c>
      <c r="AE519" s="34">
        <v>29.304431999999998</v>
      </c>
      <c r="AF519" s="34">
        <v>3.64</v>
      </c>
      <c r="AG519" s="34">
        <v>84.700089000000006</v>
      </c>
      <c r="AH519" s="34">
        <v>39.533524</v>
      </c>
      <c r="AI519" s="34">
        <v>74.042816000000002</v>
      </c>
      <c r="AJ519" s="34" t="s">
        <v>193</v>
      </c>
      <c r="AK519" s="34">
        <v>27.959999</v>
      </c>
      <c r="AL519" s="34">
        <v>0.90600000000000003</v>
      </c>
      <c r="AM519" s="34">
        <v>29.034998000000002</v>
      </c>
      <c r="AN519" s="34">
        <v>11.5</v>
      </c>
      <c r="AO519" s="34">
        <v>42.279998999999997</v>
      </c>
      <c r="AP519" s="34">
        <v>4.6500000000000004</v>
      </c>
      <c r="AQ519" s="34">
        <v>11.59</v>
      </c>
      <c r="AR519" s="34">
        <v>6.65</v>
      </c>
      <c r="AS519" s="34">
        <v>59.474719999999998</v>
      </c>
      <c r="AT519" s="34">
        <v>13.243247999999999</v>
      </c>
      <c r="AU519" s="34">
        <v>23.299999</v>
      </c>
      <c r="AV519" s="34">
        <v>14.847638</v>
      </c>
      <c r="AW519" s="34">
        <v>20.109470000000002</v>
      </c>
      <c r="AX519" s="34">
        <v>30.74</v>
      </c>
      <c r="AY519" s="34">
        <v>7.05</v>
      </c>
      <c r="AZ519" s="34">
        <v>65.349997999999999</v>
      </c>
      <c r="BA519" s="34">
        <v>36.259998000000003</v>
      </c>
      <c r="BB519" s="34">
        <v>30.710802000000001</v>
      </c>
      <c r="BC519" s="34">
        <v>29.314945000000002</v>
      </c>
      <c r="BD519" s="34"/>
      <c r="BE519" s="38"/>
      <c r="BF519" s="41">
        <f t="shared" si="432"/>
        <v>2.3149181866965622E-2</v>
      </c>
      <c r="BG519" s="41">
        <f t="shared" si="433"/>
        <v>-1.108647943110716E-2</v>
      </c>
      <c r="BH519" s="41"/>
      <c r="BI519" s="41">
        <f t="shared" si="434"/>
        <v>-1.9194447256147065E-2</v>
      </c>
      <c r="BJ519" s="41">
        <f t="shared" si="435"/>
        <v>0</v>
      </c>
      <c r="BK519" s="41">
        <f t="shared" si="436"/>
        <v>-1.5045881027267304E-2</v>
      </c>
      <c r="BL519" s="41">
        <f t="shared" si="437"/>
        <v>1.2721042799955678E-2</v>
      </c>
      <c r="BM519" s="41">
        <f t="shared" si="438"/>
        <v>0</v>
      </c>
      <c r="BN519" s="41">
        <f t="shared" si="439"/>
        <v>-7.7221506465018838E-3</v>
      </c>
      <c r="BO519" s="41">
        <f t="shared" si="440"/>
        <v>-2.6907452919924156E-2</v>
      </c>
      <c r="BP519" s="41">
        <f t="shared" si="441"/>
        <v>-1.7100390750970123E-2</v>
      </c>
      <c r="BQ519" s="41">
        <f t="shared" si="442"/>
        <v>-5.8536752514606527E-3</v>
      </c>
      <c r="BR519" s="41">
        <f t="shared" si="443"/>
        <v>-5.3808580756617127E-4</v>
      </c>
      <c r="BS519" s="41">
        <f t="shared" si="444"/>
        <v>-5.0718620979602284E-3</v>
      </c>
      <c r="BT519" s="41">
        <f t="shared" si="445"/>
        <v>-7.3637317464373034E-2</v>
      </c>
      <c r="BU519" s="41">
        <f t="shared" si="446"/>
        <v>3.6500402219526641E-2</v>
      </c>
      <c r="BV519" s="41">
        <f t="shared" si="447"/>
        <v>2.3894263300433434E-2</v>
      </c>
      <c r="BW519" s="41">
        <f t="shared" si="448"/>
        <v>-1.8073847461395367E-2</v>
      </c>
      <c r="BX519" s="41"/>
      <c r="BY519" s="41"/>
      <c r="BZ519" s="41">
        <f t="shared" si="449"/>
        <v>2.3669627734850925E-2</v>
      </c>
      <c r="CA519" s="41">
        <f t="shared" si="450"/>
        <v>2.4836291972532908E-2</v>
      </c>
      <c r="CB519" s="41">
        <f t="shared" si="451"/>
        <v>5.0125418235441935E-3</v>
      </c>
      <c r="CC519" s="41">
        <f t="shared" si="452"/>
        <v>-2.6006906162591315E-3</v>
      </c>
      <c r="CD519" s="41">
        <f t="shared" si="453"/>
        <v>0.13470041291705617</v>
      </c>
      <c r="CE519" s="41">
        <f t="shared" si="454"/>
        <v>-2.9098983562044442E-3</v>
      </c>
      <c r="CF519" s="41">
        <f t="shared" si="455"/>
        <v>1.2927900611009601E-2</v>
      </c>
      <c r="CG519" s="41">
        <f t="shared" si="431"/>
        <v>4.1237171838621562E-3</v>
      </c>
      <c r="CH519" s="41">
        <f t="shared" si="456"/>
        <v>-1.5465582588240677E-2</v>
      </c>
      <c r="CI519" s="41">
        <f t="shared" si="457"/>
        <v>5.8554415814873126E-3</v>
      </c>
      <c r="CJ519" s="41">
        <f t="shared" si="458"/>
        <v>1.1049836186584935E-2</v>
      </c>
      <c r="CK519" s="41">
        <f t="shared" si="459"/>
        <v>2.5105979162354006E-2</v>
      </c>
      <c r="CL519" s="41">
        <f t="shared" si="460"/>
        <v>1.0343309030821793E-2</v>
      </c>
      <c r="CM519" s="41">
        <f t="shared" si="461"/>
        <v>0</v>
      </c>
      <c r="CN519" s="41">
        <f t="shared" si="430"/>
        <v>-8.8933632483291839E-4</v>
      </c>
      <c r="CO519" s="41">
        <f t="shared" si="462"/>
        <v>-2.298146041460223E-2</v>
      </c>
      <c r="CP519" s="41">
        <f t="shared" si="463"/>
        <v>7.7562715713590646E-3</v>
      </c>
      <c r="CQ519" s="41">
        <f t="shared" si="464"/>
        <v>-4.480013761005223E-3</v>
      </c>
      <c r="CR519" s="41">
        <f t="shared" si="465"/>
        <v>-8.6580627431145415E-3</v>
      </c>
      <c r="CS519" s="41">
        <f t="shared" si="466"/>
        <v>4.0288714290272589E-3</v>
      </c>
      <c r="CT519" s="41">
        <f t="shared" si="467"/>
        <v>-3.1748698314580187E-2</v>
      </c>
      <c r="CU519" s="41">
        <f t="shared" si="468"/>
        <v>-8.591118132316675E-3</v>
      </c>
      <c r="CV519" s="41">
        <f t="shared" si="469"/>
        <v>3.2088314551500449E-2</v>
      </c>
      <c r="CW519" s="41">
        <f t="shared" si="470"/>
        <v>2.5157756741325042E-3</v>
      </c>
      <c r="CX519" s="41">
        <f t="shared" si="471"/>
        <v>1.0873622706096001E-2</v>
      </c>
      <c r="CY519" s="41">
        <f t="shared" si="472"/>
        <v>1.3393978878108836E-2</v>
      </c>
      <c r="CZ519" s="41">
        <f t="shared" si="473"/>
        <v>6.5695297513986603E-2</v>
      </c>
      <c r="DA519" s="41">
        <f t="shared" si="474"/>
        <v>-6.5857070255764524E-2</v>
      </c>
      <c r="DB519" s="41">
        <f t="shared" si="475"/>
        <v>-1.2607214219712859E-2</v>
      </c>
      <c r="DC519" s="41">
        <f t="shared" si="476"/>
        <v>-1.4174346809733935E-3</v>
      </c>
      <c r="DD519" s="41">
        <f t="shared" si="477"/>
        <v>6.1227617440928446E-4</v>
      </c>
      <c r="DE519" s="41">
        <f t="shared" si="478"/>
        <v>-1.2606442815899409E-2</v>
      </c>
      <c r="DF519" s="41">
        <f t="shared" si="479"/>
        <v>-1.4777028897747251E-2</v>
      </c>
      <c r="DG519" s="41">
        <f t="shared" si="480"/>
        <v>2.3189454998934584E-3</v>
      </c>
      <c r="DH519" s="41"/>
    </row>
    <row r="520" spans="1:112">
      <c r="A520" s="43">
        <v>42601</v>
      </c>
      <c r="B520" s="34">
        <v>4.21</v>
      </c>
      <c r="C520" s="34">
        <v>7.207643</v>
      </c>
      <c r="D520" s="34"/>
      <c r="E520" s="34">
        <v>7.53</v>
      </c>
      <c r="F520" s="34">
        <v>96</v>
      </c>
      <c r="G520" s="34">
        <v>35.160580000000003</v>
      </c>
      <c r="H520" s="34">
        <v>13.736552</v>
      </c>
      <c r="I520" s="34">
        <v>14.29</v>
      </c>
      <c r="J520" s="34">
        <v>275.47283900000002</v>
      </c>
      <c r="K520" s="34">
        <v>1.1000000000000001</v>
      </c>
      <c r="L520" s="34">
        <v>116.269997</v>
      </c>
      <c r="M520" s="34">
        <v>30.719999000000001</v>
      </c>
      <c r="N520" s="34">
        <v>35.214427999999998</v>
      </c>
      <c r="O520" s="34">
        <v>11.51</v>
      </c>
      <c r="P520" s="34">
        <v>23.17</v>
      </c>
      <c r="Q520" s="34">
        <v>5.56</v>
      </c>
      <c r="R520" s="34">
        <v>35.909999999999997</v>
      </c>
      <c r="S520" s="34">
        <v>55.316879</v>
      </c>
      <c r="T520" s="34"/>
      <c r="U520" s="34"/>
      <c r="V520" s="34">
        <v>3.2802259999999999</v>
      </c>
      <c r="W520" s="34">
        <v>44.459999000000003</v>
      </c>
      <c r="X520" s="34">
        <v>36.189999</v>
      </c>
      <c r="Y520" s="34">
        <v>11.222827000000001</v>
      </c>
      <c r="Z520" s="34">
        <v>20.954968999999998</v>
      </c>
      <c r="AA520" s="34">
        <v>73.096123000000006</v>
      </c>
      <c r="AB520" s="34">
        <v>42.475951999999999</v>
      </c>
      <c r="AC520" s="34">
        <v>12.29</v>
      </c>
      <c r="AD520" s="34">
        <v>55.07</v>
      </c>
      <c r="AE520" s="34">
        <v>29.323443999999999</v>
      </c>
      <c r="AF520" s="34">
        <v>3.59</v>
      </c>
      <c r="AG520" s="34">
        <v>84.000084000000001</v>
      </c>
      <c r="AH520" s="34">
        <v>38.359355999999998</v>
      </c>
      <c r="AI520" s="34">
        <v>72.733276000000004</v>
      </c>
      <c r="AJ520" s="34" t="s">
        <v>193</v>
      </c>
      <c r="AK520" s="34">
        <v>27.82</v>
      </c>
      <c r="AL520" s="34">
        <v>0.89200000000000002</v>
      </c>
      <c r="AM520" s="34">
        <v>28.997748999999999</v>
      </c>
      <c r="AN520" s="34">
        <v>11.5</v>
      </c>
      <c r="AO520" s="34">
        <v>43.48</v>
      </c>
      <c r="AP520" s="34">
        <v>4.6100000000000003</v>
      </c>
      <c r="AQ520" s="34">
        <v>11.77</v>
      </c>
      <c r="AR520" s="34">
        <v>6.71</v>
      </c>
      <c r="AS520" s="34">
        <v>59.474719999999998</v>
      </c>
      <c r="AT520" s="34">
        <v>13.100026</v>
      </c>
      <c r="AU520" s="34">
        <v>23.209999</v>
      </c>
      <c r="AV520" s="34">
        <v>14.399444000000001</v>
      </c>
      <c r="AW520" s="34">
        <v>19.364353000000001</v>
      </c>
      <c r="AX520" s="34">
        <v>30.450001</v>
      </c>
      <c r="AY520" s="34">
        <v>7.55</v>
      </c>
      <c r="AZ520" s="34">
        <v>65.339995999999999</v>
      </c>
      <c r="BA520" s="34">
        <v>36.279998999999997</v>
      </c>
      <c r="BB520" s="34">
        <v>30.899640999999999</v>
      </c>
      <c r="BC520" s="34">
        <v>29.644766000000001</v>
      </c>
      <c r="BD520" s="34"/>
      <c r="BE520" s="38"/>
      <c r="BF520" s="41">
        <f t="shared" si="432"/>
        <v>-3.7300361413208728E-2</v>
      </c>
      <c r="BG520" s="41">
        <f t="shared" si="433"/>
        <v>-3.1712863315845989E-2</v>
      </c>
      <c r="BH520" s="41"/>
      <c r="BI520" s="41">
        <f t="shared" si="434"/>
        <v>-2.7506645789833587E-2</v>
      </c>
      <c r="BJ520" s="41">
        <f t="shared" si="435"/>
        <v>0</v>
      </c>
      <c r="BK520" s="41">
        <f t="shared" si="436"/>
        <v>-2.6752762504406186E-2</v>
      </c>
      <c r="BL520" s="41">
        <f t="shared" si="437"/>
        <v>-3.0661934319459641E-2</v>
      </c>
      <c r="BM520" s="41">
        <f t="shared" si="438"/>
        <v>-1.5967017454874069E-2</v>
      </c>
      <c r="BN520" s="41">
        <f t="shared" si="439"/>
        <v>1.9194427951777813E-2</v>
      </c>
      <c r="BO520" s="41">
        <f t="shared" si="440"/>
        <v>0</v>
      </c>
      <c r="BP520" s="41">
        <f t="shared" si="441"/>
        <v>2.287949869223509E-2</v>
      </c>
      <c r="BQ520" s="41">
        <f t="shared" si="442"/>
        <v>1.955002283719622E-3</v>
      </c>
      <c r="BR520" s="41">
        <f t="shared" si="443"/>
        <v>-3.50335508311182E-3</v>
      </c>
      <c r="BS520" s="41">
        <f t="shared" si="444"/>
        <v>-2.4883308737827917E-2</v>
      </c>
      <c r="BT520" s="41">
        <f t="shared" si="445"/>
        <v>1.7414458368636587E-2</v>
      </c>
      <c r="BU520" s="41">
        <f t="shared" si="446"/>
        <v>-3.5906681307285959E-3</v>
      </c>
      <c r="BV520" s="41">
        <f t="shared" si="447"/>
        <v>-2.5031302181185884E-3</v>
      </c>
      <c r="BW520" s="41">
        <f t="shared" si="448"/>
        <v>1.5529558086862893E-3</v>
      </c>
      <c r="BX520" s="41"/>
      <c r="BY520" s="41"/>
      <c r="BZ520" s="41">
        <f t="shared" si="449"/>
        <v>1.1628134265768999E-2</v>
      </c>
      <c r="CA520" s="41">
        <f t="shared" si="450"/>
        <v>-1.7612784102012568E-2</v>
      </c>
      <c r="CB520" s="41">
        <f t="shared" si="451"/>
        <v>5.2638714875982394E-3</v>
      </c>
      <c r="CC520" s="41">
        <f t="shared" si="452"/>
        <v>-8.7185003874679541E-3</v>
      </c>
      <c r="CD520" s="41">
        <f t="shared" si="453"/>
        <v>-9.4269794299142243E-2</v>
      </c>
      <c r="CE520" s="41">
        <f t="shared" si="454"/>
        <v>-1.8663772439394752E-2</v>
      </c>
      <c r="CF520" s="41">
        <f t="shared" si="455"/>
        <v>5.1007957524209835E-2</v>
      </c>
      <c r="CG520" s="41">
        <f t="shared" si="431"/>
        <v>-4.1237171838621519E-3</v>
      </c>
      <c r="CH520" s="41">
        <f t="shared" si="456"/>
        <v>-1.3527124833785941E-2</v>
      </c>
      <c r="CI520" s="41">
        <f t="shared" si="457"/>
        <v>6.4856522062743628E-4</v>
      </c>
      <c r="CJ520" s="41">
        <f t="shared" si="458"/>
        <v>-1.3831479148461849E-2</v>
      </c>
      <c r="CK520" s="41">
        <f t="shared" si="459"/>
        <v>-8.298853582057477E-3</v>
      </c>
      <c r="CL520" s="41">
        <f t="shared" si="460"/>
        <v>-3.0150559264973644E-2</v>
      </c>
      <c r="CM520" s="41">
        <f t="shared" si="461"/>
        <v>-1.7844524014543846E-2</v>
      </c>
      <c r="CN520" s="41">
        <f t="shared" si="430"/>
        <v>-9.8344994504130159E-3</v>
      </c>
      <c r="CO520" s="41">
        <f t="shared" si="462"/>
        <v>-5.0196951049329402E-3</v>
      </c>
      <c r="CP520" s="41">
        <f t="shared" si="463"/>
        <v>-1.557317346296992E-2</v>
      </c>
      <c r="CQ520" s="41">
        <f t="shared" si="464"/>
        <v>-1.2837236574503405E-3</v>
      </c>
      <c r="CR520" s="41">
        <f t="shared" si="465"/>
        <v>0</v>
      </c>
      <c r="CS520" s="41">
        <f t="shared" si="466"/>
        <v>2.7986924902816939E-2</v>
      </c>
      <c r="CT520" s="41">
        <f t="shared" si="467"/>
        <v>-8.6393625907078535E-3</v>
      </c>
      <c r="CU520" s="41">
        <f t="shared" si="468"/>
        <v>1.5411263920524946E-2</v>
      </c>
      <c r="CV520" s="41">
        <f t="shared" si="469"/>
        <v>8.9820963158275865E-3</v>
      </c>
      <c r="CW520" s="41">
        <f t="shared" si="470"/>
        <v>0</v>
      </c>
      <c r="CX520" s="41">
        <f t="shared" si="471"/>
        <v>-1.0873622706096072E-2</v>
      </c>
      <c r="CY520" s="41">
        <f t="shared" si="472"/>
        <v>-3.8701404517314884E-3</v>
      </c>
      <c r="CZ520" s="41">
        <f t="shared" si="473"/>
        <v>-3.065120063329152E-2</v>
      </c>
      <c r="DA520" s="41">
        <f t="shared" si="474"/>
        <v>-3.7756946774124826E-2</v>
      </c>
      <c r="DB520" s="41">
        <f t="shared" si="475"/>
        <v>-9.4787111138217583E-3</v>
      </c>
      <c r="DC520" s="41">
        <f t="shared" si="476"/>
        <v>6.8519946436756143E-2</v>
      </c>
      <c r="DD520" s="41">
        <f t="shared" si="477"/>
        <v>-1.530645111136342E-4</v>
      </c>
      <c r="DE520" s="41">
        <f t="shared" si="478"/>
        <v>5.5144751403405062E-4</v>
      </c>
      <c r="DF520" s="41">
        <f t="shared" si="479"/>
        <v>6.1301163295998063E-3</v>
      </c>
      <c r="DG520" s="41">
        <f t="shared" si="480"/>
        <v>1.1188129481071349E-2</v>
      </c>
      <c r="DH520" s="41"/>
    </row>
    <row r="521" spans="1:112">
      <c r="A521" s="43">
        <v>42604</v>
      </c>
      <c r="B521" s="34">
        <v>4.24</v>
      </c>
      <c r="C521" s="34">
        <v>7.4149989999999999</v>
      </c>
      <c r="D521" s="34"/>
      <c r="E521" s="34">
        <v>7.32</v>
      </c>
      <c r="F521" s="34">
        <v>92</v>
      </c>
      <c r="G521" s="34">
        <v>36.774658000000002</v>
      </c>
      <c r="H521" s="34">
        <v>14.02501</v>
      </c>
      <c r="I521" s="34">
        <v>14.42</v>
      </c>
      <c r="J521" s="34">
        <v>275.47283900000002</v>
      </c>
      <c r="K521" s="34">
        <v>1.1100000000000001</v>
      </c>
      <c r="L521" s="34">
        <v>117.730003</v>
      </c>
      <c r="M521" s="34">
        <v>31.389999</v>
      </c>
      <c r="N521" s="34">
        <v>36.155628</v>
      </c>
      <c r="O521" s="34">
        <v>11.91</v>
      </c>
      <c r="P521" s="34">
        <v>22.58</v>
      </c>
      <c r="Q521" s="34">
        <v>5.01</v>
      </c>
      <c r="R521" s="34">
        <v>36.639999000000003</v>
      </c>
      <c r="S521" s="34">
        <v>55.774673</v>
      </c>
      <c r="T521" s="34"/>
      <c r="U521" s="34"/>
      <c r="V521" s="34">
        <v>3.2517849999999999</v>
      </c>
      <c r="W521" s="34">
        <v>44.279998999999997</v>
      </c>
      <c r="X521" s="34">
        <v>37.040000999999997</v>
      </c>
      <c r="Y521" s="34">
        <v>11.301446</v>
      </c>
      <c r="Z521" s="34">
        <v>20.595445999999999</v>
      </c>
      <c r="AA521" s="34">
        <v>69.750763000000006</v>
      </c>
      <c r="AB521" s="34">
        <v>44.425002999999997</v>
      </c>
      <c r="AC521" s="34">
        <v>12.27</v>
      </c>
      <c r="AD521" s="34">
        <v>63.580002</v>
      </c>
      <c r="AE521" s="34">
        <v>29.485029000000001</v>
      </c>
      <c r="AF521" s="34">
        <v>3.61</v>
      </c>
      <c r="AG521" s="34">
        <v>83.300087000000005</v>
      </c>
      <c r="AH521" s="34">
        <v>38.729171999999998</v>
      </c>
      <c r="AI521" s="34">
        <v>73.156677000000002</v>
      </c>
      <c r="AJ521" s="34" t="s">
        <v>193</v>
      </c>
      <c r="AK521" s="34">
        <v>28.120000999999998</v>
      </c>
      <c r="AL521" s="34">
        <v>0.89300000000000002</v>
      </c>
      <c r="AM521" s="34">
        <v>29.379546999999999</v>
      </c>
      <c r="AN521" s="34">
        <v>10.5</v>
      </c>
      <c r="AO521" s="34">
        <v>44.139999000000003</v>
      </c>
      <c r="AP521" s="34">
        <v>4.8499999999999996</v>
      </c>
      <c r="AQ521" s="34">
        <v>11.75</v>
      </c>
      <c r="AR521" s="34">
        <v>6.73</v>
      </c>
      <c r="AS521" s="34">
        <v>59.873207000000001</v>
      </c>
      <c r="AT521" s="34">
        <v>13.214603</v>
      </c>
      <c r="AU521" s="34">
        <v>23.620000999999998</v>
      </c>
      <c r="AV521" s="34">
        <v>13.703310999999999</v>
      </c>
      <c r="AW521" s="34">
        <v>19.511641999999998</v>
      </c>
      <c r="AX521" s="34">
        <v>29.440000999999999</v>
      </c>
      <c r="AY521" s="34">
        <v>7.58</v>
      </c>
      <c r="AZ521" s="34">
        <v>65.300003000000004</v>
      </c>
      <c r="BA521" s="34">
        <v>36.560001</v>
      </c>
      <c r="BB521" s="34">
        <v>30.08466</v>
      </c>
      <c r="BC521" s="34">
        <v>29.935780999999999</v>
      </c>
      <c r="BD521" s="34"/>
      <c r="BE521" s="38"/>
      <c r="BF521" s="41">
        <f t="shared" si="432"/>
        <v>7.1006215495763685E-3</v>
      </c>
      <c r="BG521" s="41">
        <f t="shared" si="433"/>
        <v>2.8362849950536478E-2</v>
      </c>
      <c r="BH521" s="41"/>
      <c r="BI521" s="41">
        <f t="shared" si="434"/>
        <v>-2.8284713838581992E-2</v>
      </c>
      <c r="BJ521" s="41">
        <f t="shared" si="435"/>
        <v>-4.2559614418795889E-2</v>
      </c>
      <c r="BK521" s="41">
        <f t="shared" si="436"/>
        <v>4.4883397949079723E-2</v>
      </c>
      <c r="BL521" s="41">
        <f t="shared" si="437"/>
        <v>2.0781855261681505E-2</v>
      </c>
      <c r="BM521" s="41">
        <f t="shared" si="438"/>
        <v>9.0561399150270484E-3</v>
      </c>
      <c r="BN521" s="41">
        <f t="shared" si="439"/>
        <v>0</v>
      </c>
      <c r="BO521" s="41">
        <f t="shared" si="440"/>
        <v>9.0498355199178562E-3</v>
      </c>
      <c r="BP521" s="41">
        <f t="shared" si="441"/>
        <v>1.2478845693636267E-2</v>
      </c>
      <c r="BQ521" s="41">
        <f t="shared" si="442"/>
        <v>2.1575463269194739E-2</v>
      </c>
      <c r="BR521" s="41">
        <f t="shared" si="443"/>
        <v>2.6376736147259841E-2</v>
      </c>
      <c r="BS521" s="41">
        <f t="shared" si="444"/>
        <v>3.4162160633417503E-2</v>
      </c>
      <c r="BT521" s="41">
        <f t="shared" si="445"/>
        <v>-2.5793779722769083E-2</v>
      </c>
      <c r="BU521" s="41">
        <f t="shared" si="446"/>
        <v>-0.10416219316571751</v>
      </c>
      <c r="BV521" s="41">
        <f t="shared" si="447"/>
        <v>2.0124704275361519E-2</v>
      </c>
      <c r="BW521" s="41">
        <f t="shared" si="448"/>
        <v>8.2417894635538318E-3</v>
      </c>
      <c r="BX521" s="41"/>
      <c r="BY521" s="41"/>
      <c r="BZ521" s="41">
        <f t="shared" si="449"/>
        <v>-8.7082461225515499E-3</v>
      </c>
      <c r="CA521" s="41">
        <f t="shared" si="450"/>
        <v>-4.0568007870459789E-3</v>
      </c>
      <c r="CB521" s="41">
        <f t="shared" si="451"/>
        <v>2.3215626832110179E-2</v>
      </c>
      <c r="CC521" s="41">
        <f t="shared" si="452"/>
        <v>6.9808529912172099E-3</v>
      </c>
      <c r="CD521" s="41">
        <f t="shared" si="453"/>
        <v>-1.7305818620159279E-2</v>
      </c>
      <c r="CE521" s="41">
        <f t="shared" si="454"/>
        <v>-4.6846968703776144E-2</v>
      </c>
      <c r="CF521" s="41">
        <f t="shared" si="455"/>
        <v>4.4864361079206765E-2</v>
      </c>
      <c r="CG521" s="41">
        <f t="shared" si="431"/>
        <v>4.1237171838621562E-3</v>
      </c>
      <c r="CH521" s="41">
        <f t="shared" si="456"/>
        <v>0.14369388366469893</v>
      </c>
      <c r="CI521" s="41">
        <f t="shared" si="457"/>
        <v>5.4953103997216141E-3</v>
      </c>
      <c r="CJ521" s="41">
        <f t="shared" si="458"/>
        <v>5.5555698446019637E-3</v>
      </c>
      <c r="CK521" s="41">
        <f t="shared" si="459"/>
        <v>-8.3682052527948442E-3</v>
      </c>
      <c r="CL521" s="41">
        <f t="shared" si="460"/>
        <v>9.5946529688448225E-3</v>
      </c>
      <c r="CM521" s="41">
        <f t="shared" si="461"/>
        <v>5.8044050331152964E-3</v>
      </c>
      <c r="CN521" s="41">
        <f t="shared" si="430"/>
        <v>1.7951532282239275E-3</v>
      </c>
      <c r="CO521" s="41">
        <f t="shared" si="462"/>
        <v>1.0725916009044345E-2</v>
      </c>
      <c r="CP521" s="41">
        <f t="shared" si="463"/>
        <v>1.120448296489728E-3</v>
      </c>
      <c r="CQ521" s="41">
        <f t="shared" si="464"/>
        <v>1.3080545690541122E-2</v>
      </c>
      <c r="CR521" s="41">
        <f t="shared" si="465"/>
        <v>-9.0971778205726758E-2</v>
      </c>
      <c r="CS521" s="41">
        <f t="shared" si="466"/>
        <v>1.5065315920393537E-2</v>
      </c>
      <c r="CT521" s="41">
        <f t="shared" si="467"/>
        <v>5.0750847940834433E-2</v>
      </c>
      <c r="CU521" s="41">
        <f t="shared" si="468"/>
        <v>-1.7006806820173311E-3</v>
      </c>
      <c r="CV521" s="41">
        <f t="shared" si="469"/>
        <v>2.976192673046176E-3</v>
      </c>
      <c r="CW521" s="41">
        <f t="shared" si="470"/>
        <v>6.6777612449530222E-3</v>
      </c>
      <c r="CX521" s="41">
        <f t="shared" si="471"/>
        <v>8.7082910476615535E-3</v>
      </c>
      <c r="CY521" s="41">
        <f t="shared" si="472"/>
        <v>1.7510675904750316E-2</v>
      </c>
      <c r="CZ521" s="41">
        <f t="shared" si="473"/>
        <v>-4.955211225884415E-2</v>
      </c>
      <c r="DA521" s="41">
        <f t="shared" si="474"/>
        <v>7.577411445925916E-3</v>
      </c>
      <c r="DB521" s="41">
        <f t="shared" si="475"/>
        <v>-3.3731699168561807E-2</v>
      </c>
      <c r="DC521" s="41">
        <f t="shared" si="476"/>
        <v>3.9656363933468853E-3</v>
      </c>
      <c r="DD521" s="41">
        <f t="shared" si="477"/>
        <v>-6.1226273048772795E-4</v>
      </c>
      <c r="DE521" s="41">
        <f t="shared" si="478"/>
        <v>7.6881762547068543E-3</v>
      </c>
      <c r="DF521" s="41">
        <f t="shared" si="479"/>
        <v>-2.6729158417723359E-2</v>
      </c>
      <c r="DG521" s="41">
        <f t="shared" si="480"/>
        <v>9.7688701754651379E-3</v>
      </c>
      <c r="DH521" s="41"/>
    </row>
    <row r="522" spans="1:112">
      <c r="A522" s="43">
        <v>42605</v>
      </c>
      <c r="B522" s="34">
        <v>4.47</v>
      </c>
      <c r="C522" s="34">
        <v>7.307175</v>
      </c>
      <c r="D522" s="34"/>
      <c r="E522" s="34">
        <v>7.21</v>
      </c>
      <c r="F522" s="34">
        <v>92</v>
      </c>
      <c r="G522" s="34">
        <v>36.661391999999999</v>
      </c>
      <c r="H522" s="34">
        <v>14.243838</v>
      </c>
      <c r="I522" s="34">
        <v>13.74</v>
      </c>
      <c r="J522" s="34">
        <v>273.37799100000001</v>
      </c>
      <c r="K522" s="34">
        <v>1.1499999999999999</v>
      </c>
      <c r="L522" s="34">
        <v>119</v>
      </c>
      <c r="M522" s="34">
        <v>31.610001</v>
      </c>
      <c r="N522" s="34">
        <v>35.955978000000002</v>
      </c>
      <c r="O522" s="34">
        <v>11.73</v>
      </c>
      <c r="P522" s="34">
        <v>22.379999000000002</v>
      </c>
      <c r="Q522" s="34">
        <v>5.22</v>
      </c>
      <c r="R522" s="34">
        <v>36.029998999999997</v>
      </c>
      <c r="S522" s="34">
        <v>55.698376000000003</v>
      </c>
      <c r="T522" s="34"/>
      <c r="U522" s="34"/>
      <c r="V522" s="34">
        <v>3.1475</v>
      </c>
      <c r="W522" s="34">
        <v>44.02</v>
      </c>
      <c r="X522" s="34">
        <v>37.75</v>
      </c>
      <c r="Y522" s="34">
        <v>11.547129999999999</v>
      </c>
      <c r="Z522" s="34">
        <v>21.400089000000001</v>
      </c>
      <c r="AA522" s="34">
        <v>69.518767999999994</v>
      </c>
      <c r="AB522" s="34">
        <v>44.492221999999998</v>
      </c>
      <c r="AC522" s="34">
        <v>12.24</v>
      </c>
      <c r="AD522" s="34">
        <v>66.449996999999996</v>
      </c>
      <c r="AE522" s="34">
        <v>29.494534999999999</v>
      </c>
      <c r="AF522" s="34">
        <v>3.59</v>
      </c>
      <c r="AG522" s="34">
        <v>83.300087000000005</v>
      </c>
      <c r="AH522" s="34">
        <v>38.707813000000002</v>
      </c>
      <c r="AI522" s="34">
        <v>71.039749</v>
      </c>
      <c r="AJ522" s="34" t="s">
        <v>193</v>
      </c>
      <c r="AK522" s="34">
        <v>27.120000999999998</v>
      </c>
      <c r="AL522" s="34">
        <v>0.82299999999999995</v>
      </c>
      <c r="AM522" s="34">
        <v>28.988437999999999</v>
      </c>
      <c r="AN522" s="34">
        <v>9.8000000000000007</v>
      </c>
      <c r="AO522" s="34">
        <v>43.779998999999997</v>
      </c>
      <c r="AP522" s="34">
        <v>4.82</v>
      </c>
      <c r="AQ522" s="34">
        <v>11.61</v>
      </c>
      <c r="AR522" s="34">
        <v>6.6</v>
      </c>
      <c r="AS522" s="34">
        <v>60.520755999999999</v>
      </c>
      <c r="AT522" s="34">
        <v>13.090479</v>
      </c>
      <c r="AU522" s="34">
        <v>24.620000999999998</v>
      </c>
      <c r="AV522" s="34">
        <v>13.665167</v>
      </c>
      <c r="AW522" s="34">
        <v>19.338360000000002</v>
      </c>
      <c r="AX522" s="34">
        <v>29.360001</v>
      </c>
      <c r="AY522" s="34">
        <v>7.4</v>
      </c>
      <c r="AZ522" s="34">
        <v>65.480002999999996</v>
      </c>
      <c r="BA522" s="34">
        <v>35.240001999999997</v>
      </c>
      <c r="BB522" s="34">
        <v>29.975334</v>
      </c>
      <c r="BC522" s="34">
        <v>29.761172999999999</v>
      </c>
      <c r="BD522" s="34"/>
      <c r="BE522" s="38"/>
      <c r="BF522" s="41">
        <f t="shared" si="432"/>
        <v>5.2825139381610924E-2</v>
      </c>
      <c r="BG522" s="41">
        <f t="shared" si="433"/>
        <v>-1.4648098568492827E-2</v>
      </c>
      <c r="BH522" s="41"/>
      <c r="BI522" s="41">
        <f t="shared" si="434"/>
        <v>-1.5141376676362556E-2</v>
      </c>
      <c r="BJ522" s="41">
        <f t="shared" si="435"/>
        <v>0</v>
      </c>
      <c r="BK522" s="41">
        <f t="shared" si="436"/>
        <v>-3.0847544174063689E-3</v>
      </c>
      <c r="BL522" s="41">
        <f t="shared" si="437"/>
        <v>1.5482227720099873E-2</v>
      </c>
      <c r="BM522" s="41">
        <f t="shared" si="438"/>
        <v>-4.8304845062599716E-2</v>
      </c>
      <c r="BN522" s="41">
        <f t="shared" si="439"/>
        <v>-7.6336157589036082E-3</v>
      </c>
      <c r="BO522" s="41">
        <f t="shared" si="440"/>
        <v>3.5401927050915792E-2</v>
      </c>
      <c r="BP522" s="41">
        <f t="shared" si="441"/>
        <v>1.0729600539389041E-2</v>
      </c>
      <c r="BQ522" s="41">
        <f t="shared" si="442"/>
        <v>6.9842188665019062E-3</v>
      </c>
      <c r="BR522" s="41">
        <f t="shared" si="443"/>
        <v>-5.5372642824525744E-3</v>
      </c>
      <c r="BS522" s="41">
        <f t="shared" si="444"/>
        <v>-1.5228720701824671E-2</v>
      </c>
      <c r="BT522" s="41">
        <f t="shared" si="445"/>
        <v>-8.8969005204901312E-3</v>
      </c>
      <c r="BU522" s="41">
        <f t="shared" si="446"/>
        <v>4.1061486797773918E-2</v>
      </c>
      <c r="BV522" s="41">
        <f t="shared" si="447"/>
        <v>-1.6788615508000385E-2</v>
      </c>
      <c r="BW522" s="41">
        <f t="shared" si="448"/>
        <v>-1.3688871453422036E-3</v>
      </c>
      <c r="BX522" s="41"/>
      <c r="BY522" s="41"/>
      <c r="BZ522" s="41">
        <f t="shared" si="449"/>
        <v>-3.2595589402495996E-2</v>
      </c>
      <c r="CA522" s="41">
        <f t="shared" si="450"/>
        <v>-5.8890091585609358E-3</v>
      </c>
      <c r="CB522" s="41">
        <f t="shared" si="451"/>
        <v>1.8987038919215379E-2</v>
      </c>
      <c r="CC522" s="41">
        <f t="shared" si="452"/>
        <v>2.1506239108549017E-2</v>
      </c>
      <c r="CD522" s="41">
        <f t="shared" si="453"/>
        <v>3.8325097502415632E-2</v>
      </c>
      <c r="CE522" s="41">
        <f t="shared" si="454"/>
        <v>-3.3316004286230621E-3</v>
      </c>
      <c r="CF522" s="41">
        <f t="shared" si="455"/>
        <v>1.5119458081403988E-3</v>
      </c>
      <c r="CG522" s="41">
        <f t="shared" si="431"/>
        <v>3.2867737066227228E-3</v>
      </c>
      <c r="CH522" s="41">
        <f t="shared" si="456"/>
        <v>4.4150753073437431E-2</v>
      </c>
      <c r="CI522" s="41">
        <f t="shared" si="457"/>
        <v>3.2234894385830382E-4</v>
      </c>
      <c r="CJ522" s="41">
        <f t="shared" si="458"/>
        <v>-5.5555698446021051E-3</v>
      </c>
      <c r="CK522" s="41">
        <f t="shared" si="459"/>
        <v>0</v>
      </c>
      <c r="CL522" s="41">
        <f t="shared" si="460"/>
        <v>-5.5164855764087452E-4</v>
      </c>
      <c r="CM522" s="41">
        <f t="shared" si="461"/>
        <v>-2.9363836039068936E-2</v>
      </c>
      <c r="CN522" s="41">
        <f t="shared" si="430"/>
        <v>1.7922202011293816E-3</v>
      </c>
      <c r="CO522" s="41">
        <f t="shared" si="462"/>
        <v>-3.6209602558990736E-2</v>
      </c>
      <c r="CP522" s="41">
        <f t="shared" si="463"/>
        <v>-8.1630380199429295E-2</v>
      </c>
      <c r="CQ522" s="41">
        <f t="shared" si="464"/>
        <v>-1.3401691141267906E-2</v>
      </c>
      <c r="CR522" s="41">
        <f t="shared" si="465"/>
        <v>-6.8992871486951435E-2</v>
      </c>
      <c r="CS522" s="41">
        <f t="shared" si="466"/>
        <v>-8.1893089201657537E-3</v>
      </c>
      <c r="CT522" s="41">
        <f t="shared" si="467"/>
        <v>-6.2047768868827577E-3</v>
      </c>
      <c r="CU522" s="41">
        <f t="shared" si="468"/>
        <v>-1.1986444880367923E-2</v>
      </c>
      <c r="CV522" s="41">
        <f t="shared" si="469"/>
        <v>-1.9505494624256731E-2</v>
      </c>
      <c r="CW522" s="41">
        <f t="shared" si="470"/>
        <v>1.0757271017955631E-2</v>
      </c>
      <c r="CX522" s="41">
        <f t="shared" si="471"/>
        <v>-9.4373339143686685E-3</v>
      </c>
      <c r="CY522" s="41">
        <f t="shared" si="472"/>
        <v>4.1465308267472877E-2</v>
      </c>
      <c r="CZ522" s="41">
        <f t="shared" si="473"/>
        <v>-2.7874421586547584E-3</v>
      </c>
      <c r="DA522" s="41">
        <f t="shared" si="474"/>
        <v>-8.9206249776541818E-3</v>
      </c>
      <c r="DB522" s="41">
        <f t="shared" si="475"/>
        <v>-2.7210900218063864E-3</v>
      </c>
      <c r="DC522" s="41">
        <f t="shared" si="476"/>
        <v>-2.403319944415622E-2</v>
      </c>
      <c r="DD522" s="41">
        <f t="shared" si="477"/>
        <v>2.7527160942577471E-3</v>
      </c>
      <c r="DE522" s="41">
        <f t="shared" si="478"/>
        <v>-3.6772916116580422E-2</v>
      </c>
      <c r="DF522" s="41">
        <f t="shared" si="479"/>
        <v>-3.6405638251596466E-3</v>
      </c>
      <c r="DG522" s="41">
        <f t="shared" si="480"/>
        <v>-5.8498293876388238E-3</v>
      </c>
      <c r="DH522" s="41"/>
    </row>
    <row r="523" spans="1:112">
      <c r="A523" s="43">
        <v>42606</v>
      </c>
      <c r="B523" s="34">
        <v>4.05</v>
      </c>
      <c r="C523" s="34">
        <v>7.2739969999999996</v>
      </c>
      <c r="D523" s="34"/>
      <c r="E523" s="34">
        <v>7.51</v>
      </c>
      <c r="F523" s="34">
        <v>92</v>
      </c>
      <c r="G523" s="34">
        <v>36.991759999999999</v>
      </c>
      <c r="H523" s="34">
        <v>13.925542</v>
      </c>
      <c r="I523" s="34">
        <v>13.77</v>
      </c>
      <c r="J523" s="34">
        <v>272.33059700000001</v>
      </c>
      <c r="K523" s="34">
        <v>1.1000000000000001</v>
      </c>
      <c r="L523" s="34">
        <v>119.08000199999999</v>
      </c>
      <c r="M523" s="34">
        <v>31.42</v>
      </c>
      <c r="N523" s="34">
        <v>35.756332</v>
      </c>
      <c r="O523" s="34">
        <v>11.51</v>
      </c>
      <c r="P523" s="34">
        <v>12.95</v>
      </c>
      <c r="Q523" s="34">
        <v>5</v>
      </c>
      <c r="R523" s="34">
        <v>36.049999</v>
      </c>
      <c r="S523" s="34">
        <v>55.202430999999997</v>
      </c>
      <c r="T523" s="34"/>
      <c r="U523" s="34"/>
      <c r="V523" s="34">
        <v>3.1380189999999999</v>
      </c>
      <c r="W523" s="34">
        <v>44.200001</v>
      </c>
      <c r="X523" s="34">
        <v>37.450001</v>
      </c>
      <c r="Y523" s="34">
        <v>11.517649</v>
      </c>
      <c r="Z523" s="34">
        <v>21.528487999999999</v>
      </c>
      <c r="AA523" s="34">
        <v>70.671288000000004</v>
      </c>
      <c r="AB523" s="34">
        <v>44.213771999999999</v>
      </c>
      <c r="AC523" s="34">
        <v>12.24</v>
      </c>
      <c r="AD523" s="34">
        <v>67.550003000000004</v>
      </c>
      <c r="AE523" s="34">
        <v>28.563027999999999</v>
      </c>
      <c r="AF523" s="34">
        <v>3.55</v>
      </c>
      <c r="AG523" s="34">
        <v>85.050087000000005</v>
      </c>
      <c r="AH523" s="34">
        <v>38.345623000000003</v>
      </c>
      <c r="AI523" s="34">
        <v>70.704978999999994</v>
      </c>
      <c r="AJ523" s="34" t="s">
        <v>193</v>
      </c>
      <c r="AK523" s="34">
        <v>24.1</v>
      </c>
      <c r="AL523" s="34">
        <v>0.85199999999999998</v>
      </c>
      <c r="AM523" s="34">
        <v>29.034998000000002</v>
      </c>
      <c r="AN523" s="34">
        <v>11.1</v>
      </c>
      <c r="AO523" s="34">
        <v>43.509998000000003</v>
      </c>
      <c r="AP523" s="34">
        <v>4.76</v>
      </c>
      <c r="AQ523" s="34">
        <v>11.93</v>
      </c>
      <c r="AR523" s="34">
        <v>6.6</v>
      </c>
      <c r="AS523" s="34">
        <v>60.520755999999999</v>
      </c>
      <c r="AT523" s="34">
        <v>12.994996</v>
      </c>
      <c r="AU523" s="34">
        <v>23.67</v>
      </c>
      <c r="AV523" s="34">
        <v>13.960785</v>
      </c>
      <c r="AW523" s="34">
        <v>19.277712000000001</v>
      </c>
      <c r="AX523" s="34">
        <v>29.139999</v>
      </c>
      <c r="AY523" s="34">
        <v>7.06</v>
      </c>
      <c r="AZ523" s="34">
        <v>64.779999000000004</v>
      </c>
      <c r="BA523" s="34">
        <v>34.529998999999997</v>
      </c>
      <c r="BB523" s="34">
        <v>30.333130000000001</v>
      </c>
      <c r="BC523" s="34">
        <v>29.460457000000002</v>
      </c>
      <c r="BD523" s="34"/>
      <c r="BE523" s="38"/>
      <c r="BF523" s="41">
        <f t="shared" si="432"/>
        <v>-9.8671527507029663E-2</v>
      </c>
      <c r="BG523" s="41">
        <f t="shared" si="433"/>
        <v>-4.5508080227397597E-3</v>
      </c>
      <c r="BH523" s="41"/>
      <c r="BI523" s="41">
        <f t="shared" si="434"/>
        <v>4.0766514479185653E-2</v>
      </c>
      <c r="BJ523" s="41">
        <f t="shared" si="435"/>
        <v>0</v>
      </c>
      <c r="BK523" s="41">
        <f t="shared" si="436"/>
        <v>8.9709729087979386E-3</v>
      </c>
      <c r="BL523" s="41">
        <f t="shared" si="437"/>
        <v>-2.2599684284490034E-2</v>
      </c>
      <c r="BM523" s="41">
        <f t="shared" si="438"/>
        <v>2.1810259463601461E-3</v>
      </c>
      <c r="BN523" s="41">
        <f t="shared" si="439"/>
        <v>-3.838661546372385E-3</v>
      </c>
      <c r="BO523" s="41">
        <f t="shared" si="440"/>
        <v>-4.4451762570833692E-2</v>
      </c>
      <c r="BP523" s="41">
        <f t="shared" si="441"/>
        <v>6.7205983147760717E-4</v>
      </c>
      <c r="BQ523" s="41">
        <f t="shared" si="442"/>
        <v>-6.0289250356090349E-3</v>
      </c>
      <c r="BR523" s="41">
        <f t="shared" si="443"/>
        <v>-5.5679845145886293E-3</v>
      </c>
      <c r="BS523" s="41">
        <f t="shared" si="444"/>
        <v>-1.8933439931592883E-2</v>
      </c>
      <c r="BT523" s="41">
        <f t="shared" si="445"/>
        <v>-0.54707187005547908</v>
      </c>
      <c r="BU523" s="41">
        <f t="shared" si="446"/>
        <v>-4.3059489460446881E-2</v>
      </c>
      <c r="BV523" s="41">
        <f t="shared" si="447"/>
        <v>5.5493898635417622E-4</v>
      </c>
      <c r="BW523" s="41">
        <f t="shared" si="448"/>
        <v>-8.94399814589634E-3</v>
      </c>
      <c r="BX523" s="41"/>
      <c r="BY523" s="41"/>
      <c r="BZ523" s="41">
        <f t="shared" si="449"/>
        <v>-3.0167778318724676E-3</v>
      </c>
      <c r="CA523" s="41">
        <f t="shared" si="450"/>
        <v>4.0807356097709016E-3</v>
      </c>
      <c r="CB523" s="41">
        <f t="shared" si="451"/>
        <v>-7.9787390295358359E-3</v>
      </c>
      <c r="CC523" s="41">
        <f t="shared" si="452"/>
        <v>-2.5563666623369501E-3</v>
      </c>
      <c r="CD523" s="41">
        <f t="shared" si="453"/>
        <v>5.9820004231263954E-3</v>
      </c>
      <c r="CE523" s="41">
        <f t="shared" si="454"/>
        <v>1.6442620810956651E-2</v>
      </c>
      <c r="CF523" s="41">
        <f t="shared" si="455"/>
        <v>-6.2780631164608951E-3</v>
      </c>
      <c r="CG523" s="41">
        <f t="shared" si="431"/>
        <v>0</v>
      </c>
      <c r="CH523" s="41">
        <f t="shared" si="456"/>
        <v>1.6418368805227467E-2</v>
      </c>
      <c r="CI523" s="41">
        <f t="shared" si="457"/>
        <v>-3.2091837686431438E-2</v>
      </c>
      <c r="CJ523" s="41">
        <f t="shared" si="458"/>
        <v>-1.1204599012863132E-2</v>
      </c>
      <c r="CK523" s="41">
        <f t="shared" si="459"/>
        <v>2.0790748179018385E-2</v>
      </c>
      <c r="CL523" s="41">
        <f t="shared" si="460"/>
        <v>-9.4010776504060093E-3</v>
      </c>
      <c r="CM523" s="41">
        <f t="shared" si="461"/>
        <v>-4.7235707059545577E-3</v>
      </c>
      <c r="CN523" s="41">
        <f t="shared" si="430"/>
        <v>8.9471800441653091E-4</v>
      </c>
      <c r="CO523" s="41">
        <f t="shared" si="462"/>
        <v>-0.11805965944874103</v>
      </c>
      <c r="CP523" s="41">
        <f t="shared" si="463"/>
        <v>3.4630326152245962E-2</v>
      </c>
      <c r="CQ523" s="41">
        <f t="shared" si="464"/>
        <v>1.6048691081771889E-3</v>
      </c>
      <c r="CR523" s="41">
        <f t="shared" si="465"/>
        <v>0.12456272264176205</v>
      </c>
      <c r="CS523" s="41">
        <f t="shared" si="466"/>
        <v>-6.1863184870931016E-3</v>
      </c>
      <c r="CT523" s="41">
        <f t="shared" si="467"/>
        <v>-1.2526259819180369E-2</v>
      </c>
      <c r="CU523" s="41">
        <f t="shared" si="468"/>
        <v>2.7189440400024641E-2</v>
      </c>
      <c r="CV523" s="41">
        <f t="shared" si="469"/>
        <v>0</v>
      </c>
      <c r="CW523" s="41">
        <f t="shared" si="470"/>
        <v>0</v>
      </c>
      <c r="CX523" s="41">
        <f t="shared" si="471"/>
        <v>-7.3208117885436904E-3</v>
      </c>
      <c r="CY523" s="41">
        <f t="shared" si="472"/>
        <v>-3.9350737847798183E-2</v>
      </c>
      <c r="CZ523" s="41">
        <f t="shared" si="473"/>
        <v>2.140228753703537E-2</v>
      </c>
      <c r="DA523" s="41">
        <f t="shared" si="474"/>
        <v>-3.1410781430403299E-3</v>
      </c>
      <c r="DB523" s="41">
        <f t="shared" si="475"/>
        <v>-7.5214713562915484E-3</v>
      </c>
      <c r="DC523" s="41">
        <f t="shared" si="476"/>
        <v>-4.7034948704973448E-2</v>
      </c>
      <c r="DD523" s="41">
        <f t="shared" si="477"/>
        <v>-1.0747900012129316E-2</v>
      </c>
      <c r="DE523" s="41">
        <f t="shared" si="478"/>
        <v>-2.0353375380090011E-2</v>
      </c>
      <c r="DF523" s="41">
        <f t="shared" si="479"/>
        <v>1.1865671059221471E-2</v>
      </c>
      <c r="DG523" s="41">
        <f t="shared" si="480"/>
        <v>-1.0155701037139966E-2</v>
      </c>
      <c r="DH523" s="41"/>
    </row>
    <row r="524" spans="1:112">
      <c r="A524" s="43">
        <v>42607</v>
      </c>
      <c r="B524" s="34">
        <v>3.68</v>
      </c>
      <c r="C524" s="34">
        <v>7.290584</v>
      </c>
      <c r="D524" s="34"/>
      <c r="E524" s="34">
        <v>7.94</v>
      </c>
      <c r="F524" s="34">
        <v>98</v>
      </c>
      <c r="G524" s="34">
        <v>36.434849</v>
      </c>
      <c r="H524" s="34">
        <v>13.885754</v>
      </c>
      <c r="I524" s="34">
        <v>13.76</v>
      </c>
      <c r="J524" s="34">
        <v>274.42541499999999</v>
      </c>
      <c r="K524" s="34">
        <v>1.06</v>
      </c>
      <c r="L524" s="34">
        <v>120.75</v>
      </c>
      <c r="M524" s="34">
        <v>31.620000999999998</v>
      </c>
      <c r="N524" s="34">
        <v>35.994014999999997</v>
      </c>
      <c r="O524" s="34">
        <v>11.51</v>
      </c>
      <c r="P524" s="34">
        <v>12.5</v>
      </c>
      <c r="Q524" s="34">
        <v>5.2</v>
      </c>
      <c r="R524" s="34">
        <v>36.139999000000003</v>
      </c>
      <c r="S524" s="34">
        <v>55.412250999999998</v>
      </c>
      <c r="T524" s="34"/>
      <c r="U524" s="34"/>
      <c r="V524" s="34">
        <v>3.1475</v>
      </c>
      <c r="W524" s="34">
        <v>44.48</v>
      </c>
      <c r="X524" s="34">
        <v>37.950001</v>
      </c>
      <c r="Y524" s="34">
        <v>11.370238000000001</v>
      </c>
      <c r="Z524" s="34">
        <v>21.374409</v>
      </c>
      <c r="AA524" s="34">
        <v>70.465973000000005</v>
      </c>
      <c r="AB524" s="34">
        <v>44.655430000000003</v>
      </c>
      <c r="AC524" s="34">
        <v>12.14</v>
      </c>
      <c r="AD524" s="34">
        <v>68.959998999999996</v>
      </c>
      <c r="AE524" s="34">
        <v>28.544018000000001</v>
      </c>
      <c r="AF524" s="34">
        <v>3.64</v>
      </c>
      <c r="AG524" s="34">
        <v>93.450096000000002</v>
      </c>
      <c r="AH524" s="34">
        <v>37.871994000000001</v>
      </c>
      <c r="AI524" s="34">
        <v>69.306831000000003</v>
      </c>
      <c r="AJ524" s="34" t="s">
        <v>193</v>
      </c>
      <c r="AK524" s="34">
        <v>23.77</v>
      </c>
      <c r="AL524" s="34">
        <v>0.82</v>
      </c>
      <c r="AM524" s="34">
        <v>29.221239000000001</v>
      </c>
      <c r="AN524" s="34">
        <v>10.9</v>
      </c>
      <c r="AO524" s="34">
        <v>43.240001999999997</v>
      </c>
      <c r="AP524" s="34">
        <v>4.62</v>
      </c>
      <c r="AQ524" s="34">
        <v>12.26</v>
      </c>
      <c r="AR524" s="34">
        <v>6.64</v>
      </c>
      <c r="AS524" s="34">
        <v>61.118487999999999</v>
      </c>
      <c r="AT524" s="34">
        <v>13.014093000000001</v>
      </c>
      <c r="AU524" s="34">
        <v>23.129999000000002</v>
      </c>
      <c r="AV524" s="34">
        <v>14.065681</v>
      </c>
      <c r="AW524" s="34">
        <v>19.225725000000001</v>
      </c>
      <c r="AX524" s="34">
        <v>29.299999</v>
      </c>
      <c r="AY524" s="34">
        <v>7.16</v>
      </c>
      <c r="AZ524" s="34">
        <v>64.75</v>
      </c>
      <c r="BA524" s="34">
        <v>34.150002000000001</v>
      </c>
      <c r="BB524" s="34">
        <v>30.243679</v>
      </c>
      <c r="BC524" s="34">
        <v>29.392552999999999</v>
      </c>
      <c r="BD524" s="34"/>
      <c r="BE524" s="38"/>
      <c r="BF524" s="41">
        <f t="shared" si="432"/>
        <v>-9.5804128937608077E-2</v>
      </c>
      <c r="BG524" s="41">
        <f t="shared" si="433"/>
        <v>2.2777184144349223E-3</v>
      </c>
      <c r="BH524" s="41"/>
      <c r="BI524" s="41">
        <f t="shared" si="434"/>
        <v>5.5677809483001162E-2</v>
      </c>
      <c r="BJ524" s="41">
        <f t="shared" si="435"/>
        <v>6.3178901621531669E-2</v>
      </c>
      <c r="BK524" s="41">
        <f t="shared" si="436"/>
        <v>-1.516947839261522E-2</v>
      </c>
      <c r="BL524" s="41">
        <f t="shared" si="437"/>
        <v>-2.8612853672987317E-3</v>
      </c>
      <c r="BM524" s="41">
        <f t="shared" si="438"/>
        <v>-7.2648023536588504E-4</v>
      </c>
      <c r="BN524" s="41">
        <f t="shared" si="439"/>
        <v>7.6627534193327235E-3</v>
      </c>
      <c r="BO524" s="41">
        <f t="shared" si="440"/>
        <v>-3.7041271680349097E-2</v>
      </c>
      <c r="BP524" s="41">
        <f t="shared" si="441"/>
        <v>1.3926739589674931E-2</v>
      </c>
      <c r="BQ524" s="41">
        <f t="shared" si="442"/>
        <v>6.3452305794036608E-3</v>
      </c>
      <c r="BR524" s="41">
        <f t="shared" si="443"/>
        <v>6.6253022976083065E-3</v>
      </c>
      <c r="BS524" s="41">
        <f t="shared" si="444"/>
        <v>0</v>
      </c>
      <c r="BT524" s="41">
        <f t="shared" si="445"/>
        <v>-3.5367143837291247E-2</v>
      </c>
      <c r="BU524" s="41">
        <f t="shared" si="446"/>
        <v>3.9220713153281329E-2</v>
      </c>
      <c r="BV524" s="41">
        <f t="shared" si="447"/>
        <v>2.4934215022040067E-3</v>
      </c>
      <c r="BW524" s="41">
        <f t="shared" si="448"/>
        <v>3.7937143217344491E-3</v>
      </c>
      <c r="BX524" s="41"/>
      <c r="BY524" s="41"/>
      <c r="BZ524" s="41">
        <f t="shared" si="449"/>
        <v>3.0167778318725127E-3</v>
      </c>
      <c r="CA524" s="41">
        <f t="shared" si="450"/>
        <v>6.314838234240297E-3</v>
      </c>
      <c r="CB524" s="41">
        <f t="shared" si="451"/>
        <v>1.3262793526601938E-2</v>
      </c>
      <c r="CC524" s="41">
        <f t="shared" si="452"/>
        <v>-1.2881314758213578E-2</v>
      </c>
      <c r="CD524" s="41">
        <f t="shared" si="453"/>
        <v>-7.182716003016008E-3</v>
      </c>
      <c r="CE524" s="41">
        <f t="shared" si="454"/>
        <v>-2.9094392703257681E-3</v>
      </c>
      <c r="CF524" s="41">
        <f t="shared" si="455"/>
        <v>9.9395882083593099E-3</v>
      </c>
      <c r="CG524" s="41">
        <f t="shared" si="431"/>
        <v>-1.3212413506592665E-2</v>
      </c>
      <c r="CH524" s="41">
        <f t="shared" si="456"/>
        <v>2.065850303652339E-2</v>
      </c>
      <c r="CI524" s="41">
        <f t="shared" si="457"/>
        <v>-6.6576725758759204E-4</v>
      </c>
      <c r="CJ524" s="41">
        <f t="shared" si="458"/>
        <v>2.5036078161325047E-2</v>
      </c>
      <c r="CK524" s="41">
        <f t="shared" si="459"/>
        <v>9.4187219419326354E-2</v>
      </c>
      <c r="CL524" s="41">
        <f t="shared" si="460"/>
        <v>-1.2428493970716787E-2</v>
      </c>
      <c r="CM524" s="41">
        <f t="shared" si="461"/>
        <v>-1.9972521984412524E-2</v>
      </c>
      <c r="CN524" s="41">
        <f t="shared" si="430"/>
        <v>-3.5841594208901408E-3</v>
      </c>
      <c r="CO524" s="41">
        <f t="shared" si="462"/>
        <v>-1.3787559124506819E-2</v>
      </c>
      <c r="CP524" s="41">
        <f t="shared" si="463"/>
        <v>-3.8282186571016924E-2</v>
      </c>
      <c r="CQ524" s="41">
        <f t="shared" si="464"/>
        <v>6.3938779460325232E-3</v>
      </c>
      <c r="CR524" s="41">
        <f t="shared" si="465"/>
        <v>-1.818231908319036E-2</v>
      </c>
      <c r="CS524" s="41">
        <f t="shared" si="466"/>
        <v>-6.2247117416678486E-3</v>
      </c>
      <c r="CT524" s="41">
        <f t="shared" si="467"/>
        <v>-2.9852963149681045E-2</v>
      </c>
      <c r="CU524" s="41">
        <f t="shared" si="468"/>
        <v>2.7285694398240606E-2</v>
      </c>
      <c r="CV524" s="41">
        <f t="shared" si="469"/>
        <v>6.0423144559626617E-3</v>
      </c>
      <c r="CW524" s="41">
        <f t="shared" si="470"/>
        <v>9.8280257519726515E-3</v>
      </c>
      <c r="CX524" s="41">
        <f t="shared" si="471"/>
        <v>1.4684869148487072E-3</v>
      </c>
      <c r="CY524" s="41">
        <f t="shared" si="472"/>
        <v>-2.3077990516441046E-2</v>
      </c>
      <c r="CZ524" s="41">
        <f t="shared" si="473"/>
        <v>7.4855309837633752E-3</v>
      </c>
      <c r="DA524" s="41">
        <f t="shared" si="474"/>
        <v>-2.7003839470789164E-3</v>
      </c>
      <c r="DB524" s="41">
        <f t="shared" si="475"/>
        <v>5.475715443359978E-3</v>
      </c>
      <c r="DC524" s="41">
        <f t="shared" si="476"/>
        <v>1.4064929467403675E-2</v>
      </c>
      <c r="DD524" s="41">
        <f t="shared" si="477"/>
        <v>-4.6319772667276497E-4</v>
      </c>
      <c r="DE524" s="41">
        <f t="shared" si="478"/>
        <v>-1.1065837859624962E-2</v>
      </c>
      <c r="DF524" s="41">
        <f t="shared" si="479"/>
        <v>-2.9533105653116076E-3</v>
      </c>
      <c r="DG524" s="41">
        <f t="shared" si="480"/>
        <v>-2.307580534351266E-3</v>
      </c>
      <c r="DH524" s="41"/>
    </row>
    <row r="525" spans="1:112">
      <c r="A525" s="43">
        <v>42608</v>
      </c>
      <c r="B525" s="34">
        <v>3.79</v>
      </c>
      <c r="C525" s="34">
        <v>7.2242319999999998</v>
      </c>
      <c r="D525" s="34"/>
      <c r="E525" s="34">
        <v>7.75</v>
      </c>
      <c r="F525" s="34">
        <v>102</v>
      </c>
      <c r="G525" s="34">
        <v>37.350441000000004</v>
      </c>
      <c r="H525" s="34">
        <v>13.845967</v>
      </c>
      <c r="I525" s="34">
        <v>13.15</v>
      </c>
      <c r="J525" s="34">
        <v>275.47283900000002</v>
      </c>
      <c r="K525" s="34">
        <v>1.06</v>
      </c>
      <c r="L525" s="34">
        <v>120.599998</v>
      </c>
      <c r="M525" s="34">
        <v>31.17</v>
      </c>
      <c r="N525" s="34">
        <v>35.670760999999999</v>
      </c>
      <c r="O525" s="34">
        <v>11.21</v>
      </c>
      <c r="P525" s="34">
        <v>13.29</v>
      </c>
      <c r="Q525" s="34">
        <v>4.96</v>
      </c>
      <c r="R525" s="34">
        <v>36.139999000000003</v>
      </c>
      <c r="S525" s="34">
        <v>54.639729000000003</v>
      </c>
      <c r="T525" s="34"/>
      <c r="U525" s="34"/>
      <c r="V525" s="34">
        <v>2.9958130000000001</v>
      </c>
      <c r="W525" s="34">
        <v>43.639999000000003</v>
      </c>
      <c r="X525" s="34">
        <v>37.880001</v>
      </c>
      <c r="Y525" s="34">
        <v>11.301446</v>
      </c>
      <c r="Z525" s="34">
        <v>21.288809000000001</v>
      </c>
      <c r="AA525" s="34">
        <v>70.283446999999995</v>
      </c>
      <c r="AB525" s="34">
        <v>44.434601000000001</v>
      </c>
      <c r="AC525" s="34">
        <v>12.04</v>
      </c>
      <c r="AD525" s="34">
        <v>69.510002</v>
      </c>
      <c r="AE525" s="34">
        <v>28.087769999999999</v>
      </c>
      <c r="AF525" s="34">
        <v>3.81</v>
      </c>
      <c r="AG525" s="34">
        <v>88.550087000000005</v>
      </c>
      <c r="AH525" s="34">
        <v>37.435504999999999</v>
      </c>
      <c r="AI525" s="34">
        <v>68.893280000000004</v>
      </c>
      <c r="AJ525" s="34" t="s">
        <v>193</v>
      </c>
      <c r="AK525" s="34">
        <v>22.360001</v>
      </c>
      <c r="AL525" s="34">
        <v>0.81</v>
      </c>
      <c r="AM525" s="34">
        <v>28.951193</v>
      </c>
      <c r="AN525" s="34">
        <v>11.4</v>
      </c>
      <c r="AO525" s="34">
        <v>42.34</v>
      </c>
      <c r="AP525" s="34">
        <v>4.45</v>
      </c>
      <c r="AQ525" s="34">
        <v>12.16</v>
      </c>
      <c r="AR525" s="34">
        <v>6.5</v>
      </c>
      <c r="AS525" s="34">
        <v>62.662643000000003</v>
      </c>
      <c r="AT525" s="34">
        <v>13.119123</v>
      </c>
      <c r="AU525" s="34">
        <v>22.809999000000001</v>
      </c>
      <c r="AV525" s="34">
        <v>14.294546</v>
      </c>
      <c r="AW525" s="34">
        <v>18.870498999999999</v>
      </c>
      <c r="AX525" s="34">
        <v>28.43</v>
      </c>
      <c r="AY525" s="34">
        <v>6.83</v>
      </c>
      <c r="AZ525" s="34">
        <v>64.5</v>
      </c>
      <c r="BA525" s="34">
        <v>33.369999</v>
      </c>
      <c r="BB525" s="34">
        <v>30.10454</v>
      </c>
      <c r="BC525" s="34">
        <v>28.888127999999998</v>
      </c>
      <c r="BD525" s="34"/>
      <c r="BE525" s="38"/>
      <c r="BF525" s="41">
        <f t="shared" si="432"/>
        <v>2.9453266913495278E-2</v>
      </c>
      <c r="BG525" s="41">
        <f t="shared" si="433"/>
        <v>-9.1427217806686837E-3</v>
      </c>
      <c r="BH525" s="41"/>
      <c r="BI525" s="41">
        <f t="shared" si="434"/>
        <v>-2.4220431893788811E-2</v>
      </c>
      <c r="BJ525" s="41">
        <f t="shared" si="435"/>
        <v>4.0005334613699206E-2</v>
      </c>
      <c r="BK525" s="41">
        <f t="shared" si="436"/>
        <v>2.4819011991060111E-2</v>
      </c>
      <c r="BL525" s="41">
        <f t="shared" si="437"/>
        <v>-2.8694235961162157E-3</v>
      </c>
      <c r="BM525" s="41">
        <f t="shared" si="438"/>
        <v>-4.5344073881423953E-2</v>
      </c>
      <c r="BN525" s="41">
        <f t="shared" si="439"/>
        <v>3.8095238859431838E-3</v>
      </c>
      <c r="BO525" s="41">
        <f t="shared" si="440"/>
        <v>0</v>
      </c>
      <c r="BP525" s="41">
        <f t="shared" si="441"/>
        <v>-1.2430248233450568E-3</v>
      </c>
      <c r="BQ525" s="41">
        <f t="shared" si="442"/>
        <v>-1.4333769627633122E-2</v>
      </c>
      <c r="BR525" s="41">
        <f t="shared" si="443"/>
        <v>-9.0213410370991141E-3</v>
      </c>
      <c r="BS525" s="41">
        <f t="shared" si="444"/>
        <v>-2.6409985649722655E-2</v>
      </c>
      <c r="BT525" s="41">
        <f t="shared" si="445"/>
        <v>6.1283228416898448E-2</v>
      </c>
      <c r="BU525" s="41">
        <f t="shared" si="446"/>
        <v>-4.7252884850545615E-2</v>
      </c>
      <c r="BV525" s="41">
        <f t="shared" si="447"/>
        <v>0</v>
      </c>
      <c r="BW525" s="41">
        <f t="shared" si="448"/>
        <v>-1.4039450976352286E-2</v>
      </c>
      <c r="BX525" s="41"/>
      <c r="BY525" s="41"/>
      <c r="BZ525" s="41">
        <f t="shared" si="449"/>
        <v>-4.9392839784793516E-2</v>
      </c>
      <c r="CA525" s="41">
        <f t="shared" si="450"/>
        <v>-1.9065511892214084E-2</v>
      </c>
      <c r="CB525" s="41">
        <f t="shared" si="451"/>
        <v>-1.8462354750673037E-3</v>
      </c>
      <c r="CC525" s="41">
        <f t="shared" si="452"/>
        <v>-6.0685576879984087E-3</v>
      </c>
      <c r="CD525" s="41">
        <f t="shared" si="453"/>
        <v>-4.0128297338764595E-3</v>
      </c>
      <c r="CE525" s="41">
        <f t="shared" si="454"/>
        <v>-2.5936320351433858E-3</v>
      </c>
      <c r="CF525" s="41">
        <f t="shared" si="455"/>
        <v>-4.9574447282965091E-3</v>
      </c>
      <c r="CG525" s="41">
        <f t="shared" si="431"/>
        <v>1.403242175262341E-2</v>
      </c>
      <c r="CH525" s="41">
        <f t="shared" si="456"/>
        <v>7.9440440309551316E-3</v>
      </c>
      <c r="CI525" s="41">
        <f t="shared" si="457"/>
        <v>-1.6113136720447122E-2</v>
      </c>
      <c r="CJ525" s="41">
        <f t="shared" si="458"/>
        <v>4.5645507489960359E-2</v>
      </c>
      <c r="CK525" s="41">
        <f t="shared" si="459"/>
        <v>-5.3859214464238594E-2</v>
      </c>
      <c r="CL525" s="41">
        <f t="shared" si="460"/>
        <v>-1.159230870214762E-2</v>
      </c>
      <c r="CM525" s="41">
        <f t="shared" si="461"/>
        <v>-5.9848321596140249E-3</v>
      </c>
      <c r="CN525" s="41">
        <f t="shared" si="430"/>
        <v>1.9556290839209328E-2</v>
      </c>
      <c r="CO525" s="41">
        <f t="shared" si="462"/>
        <v>-6.1150588362485936E-2</v>
      </c>
      <c r="CP525" s="41">
        <f t="shared" si="463"/>
        <v>-1.2270092591814247E-2</v>
      </c>
      <c r="CQ525" s="41">
        <f t="shared" si="464"/>
        <v>-9.2843957367208952E-3</v>
      </c>
      <c r="CR525" s="41">
        <f t="shared" si="465"/>
        <v>4.4850566165351713E-2</v>
      </c>
      <c r="CS525" s="41">
        <f t="shared" si="466"/>
        <v>-2.1033773317756212E-2</v>
      </c>
      <c r="CT525" s="41">
        <f t="shared" si="467"/>
        <v>-3.7490608915498672E-2</v>
      </c>
      <c r="CU525" s="41">
        <f t="shared" si="468"/>
        <v>-8.190053970044367E-3</v>
      </c>
      <c r="CV525" s="41">
        <f t="shared" si="469"/>
        <v>-2.1309786586750985E-2</v>
      </c>
      <c r="CW525" s="41">
        <f t="shared" si="470"/>
        <v>2.4951058321269693E-2</v>
      </c>
      <c r="CX525" s="41">
        <f t="shared" si="471"/>
        <v>8.0380895719955221E-3</v>
      </c>
      <c r="CY525" s="41">
        <f t="shared" si="472"/>
        <v>-1.3931440553576721E-2</v>
      </c>
      <c r="CZ525" s="41">
        <f t="shared" si="473"/>
        <v>1.6140207084802235E-2</v>
      </c>
      <c r="DA525" s="41">
        <f t="shared" si="474"/>
        <v>-1.86494228720781E-2</v>
      </c>
      <c r="DB525" s="41">
        <f t="shared" si="475"/>
        <v>-3.0142556230419847E-2</v>
      </c>
      <c r="DC525" s="41">
        <f t="shared" si="476"/>
        <v>-4.7185307389855519E-2</v>
      </c>
      <c r="DD525" s="41">
        <f t="shared" si="477"/>
        <v>-3.8684767779203176E-3</v>
      </c>
      <c r="DE525" s="41">
        <f t="shared" si="478"/>
        <v>-2.3105381785705217E-2</v>
      </c>
      <c r="DF525" s="41">
        <f t="shared" si="479"/>
        <v>-4.6112130184301336E-3</v>
      </c>
      <c r="DG525" s="41">
        <f t="shared" si="480"/>
        <v>-1.7310628068310532E-2</v>
      </c>
      <c r="DH525" s="41"/>
    </row>
    <row r="526" spans="1:112">
      <c r="A526" s="43">
        <v>42611</v>
      </c>
      <c r="B526" s="34">
        <v>3.71</v>
      </c>
      <c r="C526" s="34">
        <v>7.1661729999999997</v>
      </c>
      <c r="D526" s="34"/>
      <c r="E526" s="34">
        <v>7.4</v>
      </c>
      <c r="F526" s="34">
        <v>112</v>
      </c>
      <c r="G526" s="34">
        <v>37.680804999999999</v>
      </c>
      <c r="H526" s="34">
        <v>14.422882</v>
      </c>
      <c r="I526" s="34">
        <v>13.49</v>
      </c>
      <c r="J526" s="34">
        <v>276.520264</v>
      </c>
      <c r="K526" s="34">
        <v>1</v>
      </c>
      <c r="L526" s="34">
        <v>120.75</v>
      </c>
      <c r="M526" s="34">
        <v>30.93</v>
      </c>
      <c r="N526" s="34">
        <v>35.879921000000003</v>
      </c>
      <c r="O526" s="34">
        <v>11.36</v>
      </c>
      <c r="P526" s="34">
        <v>13.73</v>
      </c>
      <c r="Q526" s="34">
        <v>5.26</v>
      </c>
      <c r="R526" s="34">
        <v>36.979999999999997</v>
      </c>
      <c r="S526" s="34">
        <v>55.192889999999998</v>
      </c>
      <c r="T526" s="34"/>
      <c r="U526" s="34"/>
      <c r="V526" s="34">
        <v>2.8626670000000001</v>
      </c>
      <c r="W526" s="34">
        <v>44.330002</v>
      </c>
      <c r="X526" s="34">
        <v>37.889999000000003</v>
      </c>
      <c r="Y526" s="34">
        <v>11.439031</v>
      </c>
      <c r="Z526" s="34">
        <v>21.186088999999999</v>
      </c>
      <c r="AA526" s="34">
        <v>70.526802000000004</v>
      </c>
      <c r="AB526" s="34">
        <v>45.413924999999999</v>
      </c>
      <c r="AC526" s="34">
        <v>12.1</v>
      </c>
      <c r="AD526" s="34">
        <v>70.440002000000007</v>
      </c>
      <c r="AE526" s="34">
        <v>28.334904000000002</v>
      </c>
      <c r="AF526" s="34">
        <v>3.76</v>
      </c>
      <c r="AG526" s="34">
        <v>85.400085000000004</v>
      </c>
      <c r="AH526" s="34">
        <v>37.751266000000001</v>
      </c>
      <c r="AI526" s="34">
        <v>69.070526000000001</v>
      </c>
      <c r="AJ526" s="34" t="s">
        <v>193</v>
      </c>
      <c r="AK526" s="34">
        <v>22.559999000000001</v>
      </c>
      <c r="AL526" s="34">
        <v>0.83</v>
      </c>
      <c r="AM526" s="34">
        <v>29.034998000000002</v>
      </c>
      <c r="AN526" s="34">
        <v>11.6</v>
      </c>
      <c r="AO526" s="34">
        <v>41.959999000000003</v>
      </c>
      <c r="AP526" s="34">
        <v>4.33</v>
      </c>
      <c r="AQ526" s="34">
        <v>12.03</v>
      </c>
      <c r="AR526" s="34">
        <v>6.5</v>
      </c>
      <c r="AS526" s="34">
        <v>62.712456000000003</v>
      </c>
      <c r="AT526" s="34">
        <v>13.214603</v>
      </c>
      <c r="AU526" s="34">
        <v>22.48</v>
      </c>
      <c r="AV526" s="34">
        <v>14.561556</v>
      </c>
      <c r="AW526" s="34">
        <v>19.000457999999998</v>
      </c>
      <c r="AX526" s="34">
        <v>28.98</v>
      </c>
      <c r="AY526" s="34">
        <v>6.63</v>
      </c>
      <c r="AZ526" s="34">
        <v>64.5</v>
      </c>
      <c r="BA526" s="34">
        <v>33.330002</v>
      </c>
      <c r="BB526" s="34">
        <v>30.10454</v>
      </c>
      <c r="BC526" s="34">
        <v>29.217943000000002</v>
      </c>
      <c r="BD526" s="34"/>
      <c r="BE526" s="38"/>
      <c r="BF526" s="41">
        <f t="shared" si="432"/>
        <v>-2.1334142474991172E-2</v>
      </c>
      <c r="BG526" s="41">
        <f t="shared" si="433"/>
        <v>-8.0691703986685952E-3</v>
      </c>
      <c r="BH526" s="41"/>
      <c r="BI526" s="41">
        <f t="shared" si="434"/>
        <v>-4.6212843155131564E-2</v>
      </c>
      <c r="BJ526" s="41">
        <f t="shared" si="435"/>
        <v>9.3526058010823546E-2</v>
      </c>
      <c r="BK526" s="41">
        <f t="shared" si="436"/>
        <v>8.8060948608114937E-3</v>
      </c>
      <c r="BL526" s="41">
        <f t="shared" si="437"/>
        <v>4.0821974297759744E-2</v>
      </c>
      <c r="BM526" s="41">
        <f t="shared" si="438"/>
        <v>2.5526911595890912E-2</v>
      </c>
      <c r="BN526" s="41">
        <f t="shared" si="439"/>
        <v>3.7950700885220588E-3</v>
      </c>
      <c r="BO526" s="41">
        <f t="shared" si="440"/>
        <v>-5.8268908123975879E-2</v>
      </c>
      <c r="BP526" s="41">
        <f t="shared" si="441"/>
        <v>1.2430248233450967E-3</v>
      </c>
      <c r="BQ526" s="41">
        <f t="shared" si="442"/>
        <v>-7.7295070822675513E-3</v>
      </c>
      <c r="BR526" s="41">
        <f t="shared" si="443"/>
        <v>5.8465018065001831E-3</v>
      </c>
      <c r="BS526" s="41">
        <f t="shared" si="444"/>
        <v>1.3292176208936551E-2</v>
      </c>
      <c r="BT526" s="41">
        <f t="shared" si="445"/>
        <v>3.2571347054725891E-2</v>
      </c>
      <c r="BU526" s="41">
        <f t="shared" si="446"/>
        <v>5.8725286012782429E-2</v>
      </c>
      <c r="BV526" s="41">
        <f t="shared" si="447"/>
        <v>2.2976968465068213E-2</v>
      </c>
      <c r="BW526" s="41">
        <f t="shared" si="448"/>
        <v>1.0072885125452839E-2</v>
      </c>
      <c r="BX526" s="41"/>
      <c r="BY526" s="41"/>
      <c r="BZ526" s="41">
        <f t="shared" si="449"/>
        <v>-4.5461939361607161E-2</v>
      </c>
      <c r="CA526" s="41">
        <f t="shared" si="450"/>
        <v>1.5687555823022593E-2</v>
      </c>
      <c r="CB526" s="41">
        <f t="shared" si="451"/>
        <v>2.6390392128894992E-4</v>
      </c>
      <c r="CC526" s="41">
        <f t="shared" si="452"/>
        <v>1.2100597433670967E-2</v>
      </c>
      <c r="CD526" s="41">
        <f t="shared" si="453"/>
        <v>-4.836748531037295E-3</v>
      </c>
      <c r="CE526" s="41">
        <f t="shared" si="454"/>
        <v>3.4564989979949342E-3</v>
      </c>
      <c r="CF526" s="41">
        <f t="shared" si="455"/>
        <v>2.1800308338608559E-2</v>
      </c>
      <c r="CG526" s="41">
        <f t="shared" si="431"/>
        <v>-2.4620447397750386E-3</v>
      </c>
      <c r="CH526" s="41">
        <f t="shared" si="456"/>
        <v>1.3290656135731096E-2</v>
      </c>
      <c r="CI526" s="41">
        <f t="shared" si="457"/>
        <v>8.76015129751119E-3</v>
      </c>
      <c r="CJ526" s="41">
        <f t="shared" si="458"/>
        <v>-1.3210231736806575E-2</v>
      </c>
      <c r="CK526" s="41">
        <f t="shared" si="459"/>
        <v>-3.6221250613936898E-2</v>
      </c>
      <c r="CL526" s="41">
        <f t="shared" si="460"/>
        <v>8.3994259154639636E-3</v>
      </c>
      <c r="CM526" s="41">
        <f t="shared" si="461"/>
        <v>2.5694579274872687E-3</v>
      </c>
      <c r="CN526" s="41">
        <f t="shared" si="430"/>
        <v>-4.0418702194775336E-2</v>
      </c>
      <c r="CO526" s="41">
        <f t="shared" si="462"/>
        <v>8.9046892939996045E-3</v>
      </c>
      <c r="CP526" s="41">
        <f t="shared" si="463"/>
        <v>2.4391453124159048E-2</v>
      </c>
      <c r="CQ526" s="41">
        <f t="shared" si="464"/>
        <v>2.8905177906882141E-3</v>
      </c>
      <c r="CR526" s="41">
        <f t="shared" si="465"/>
        <v>1.739174271186902E-2</v>
      </c>
      <c r="CS526" s="41">
        <f t="shared" si="466"/>
        <v>-9.0155060108441168E-3</v>
      </c>
      <c r="CT526" s="41">
        <f t="shared" si="467"/>
        <v>-2.7336554163750387E-2</v>
      </c>
      <c r="CU526" s="41">
        <f t="shared" si="468"/>
        <v>-1.0748346551433523E-2</v>
      </c>
      <c r="CV526" s="41">
        <f t="shared" si="469"/>
        <v>0</v>
      </c>
      <c r="CW526" s="41">
        <f t="shared" si="470"/>
        <v>7.946235419699927E-4</v>
      </c>
      <c r="CX526" s="41">
        <f t="shared" si="471"/>
        <v>7.251569216068148E-3</v>
      </c>
      <c r="CY526" s="41">
        <f t="shared" si="472"/>
        <v>-1.4572967430384555E-2</v>
      </c>
      <c r="CZ526" s="41">
        <f t="shared" si="473"/>
        <v>1.8506839276898265E-2</v>
      </c>
      <c r="DA526" s="41">
        <f t="shared" si="474"/>
        <v>6.8632810171012065E-3</v>
      </c>
      <c r="DB526" s="41">
        <f t="shared" si="475"/>
        <v>1.9161011229627881E-2</v>
      </c>
      <c r="DC526" s="41">
        <f t="shared" si="476"/>
        <v>-2.9719869384927558E-2</v>
      </c>
      <c r="DD526" s="41">
        <f t="shared" si="477"/>
        <v>0</v>
      </c>
      <c r="DE526" s="41">
        <f t="shared" si="478"/>
        <v>-1.1993104705987604E-3</v>
      </c>
      <c r="DF526" s="41">
        <f t="shared" si="479"/>
        <v>0</v>
      </c>
      <c r="DG526" s="41">
        <f t="shared" si="480"/>
        <v>1.1352291985298661E-2</v>
      </c>
      <c r="DH526" s="41"/>
    </row>
    <row r="527" spans="1:112">
      <c r="A527" s="43">
        <v>42612</v>
      </c>
      <c r="B527" s="34">
        <v>3.74</v>
      </c>
      <c r="C527" s="34">
        <v>6.7348749999999997</v>
      </c>
      <c r="D527" s="34"/>
      <c r="E527" s="34">
        <v>7.31</v>
      </c>
      <c r="F527" s="34">
        <v>108</v>
      </c>
      <c r="G527" s="34">
        <v>39.191066999999997</v>
      </c>
      <c r="H527" s="34">
        <v>14.313468</v>
      </c>
      <c r="I527" s="34">
        <v>13.12</v>
      </c>
      <c r="J527" s="34">
        <v>274.42541499999999</v>
      </c>
      <c r="K527" s="34">
        <v>1.01</v>
      </c>
      <c r="L527" s="34">
        <v>122.540001</v>
      </c>
      <c r="M527" s="34">
        <v>29.879999000000002</v>
      </c>
      <c r="N527" s="34">
        <v>35.461609000000003</v>
      </c>
      <c r="O527" s="34">
        <v>11.29</v>
      </c>
      <c r="P527" s="34">
        <v>13.91</v>
      </c>
      <c r="Q527" s="34">
        <v>5.36</v>
      </c>
      <c r="R527" s="34">
        <v>36.990001999999997</v>
      </c>
      <c r="S527" s="34">
        <v>54.363140000000001</v>
      </c>
      <c r="T527" s="34"/>
      <c r="U527" s="34"/>
      <c r="V527" s="34">
        <v>2.8151139999999999</v>
      </c>
      <c r="W527" s="34">
        <v>43.66</v>
      </c>
      <c r="X527" s="34">
        <v>37.790000999999997</v>
      </c>
      <c r="Y527" s="34">
        <v>11.193344</v>
      </c>
      <c r="Z527" s="34">
        <v>19.611042000000001</v>
      </c>
      <c r="AA527" s="34">
        <v>69.553405999999995</v>
      </c>
      <c r="AB527" s="34">
        <v>44.770645000000002</v>
      </c>
      <c r="AC527" s="34">
        <v>12.15</v>
      </c>
      <c r="AD527" s="34">
        <v>73.089995999999999</v>
      </c>
      <c r="AE527" s="34">
        <v>27.992722000000001</v>
      </c>
      <c r="AF527" s="34">
        <v>3.68</v>
      </c>
      <c r="AG527" s="34">
        <v>84.000084000000001</v>
      </c>
      <c r="AH527" s="34">
        <v>37.472651999999997</v>
      </c>
      <c r="AI527" s="34">
        <v>68.647132999999997</v>
      </c>
      <c r="AJ527" s="34" t="s">
        <v>193</v>
      </c>
      <c r="AK527" s="34">
        <v>22.49</v>
      </c>
      <c r="AL527" s="34">
        <v>0.83</v>
      </c>
      <c r="AM527" s="34">
        <v>28.494900000000001</v>
      </c>
      <c r="AN527" s="34">
        <v>11</v>
      </c>
      <c r="AO527" s="34">
        <v>42</v>
      </c>
      <c r="AP527" s="34">
        <v>4.24</v>
      </c>
      <c r="AQ527" s="34">
        <v>12.05</v>
      </c>
      <c r="AR527" s="34">
        <v>6.24</v>
      </c>
      <c r="AS527" s="34">
        <v>62.015095000000002</v>
      </c>
      <c r="AT527" s="34">
        <v>13.128671000000001</v>
      </c>
      <c r="AU527" s="34">
        <v>21.309999000000001</v>
      </c>
      <c r="AV527" s="34">
        <v>14.351763999999999</v>
      </c>
      <c r="AW527" s="34">
        <v>19.026449</v>
      </c>
      <c r="AX527" s="34">
        <v>28.049999</v>
      </c>
      <c r="AY527" s="34">
        <v>6.13</v>
      </c>
      <c r="AZ527" s="34">
        <v>62.869999</v>
      </c>
      <c r="BA527" s="34">
        <v>32.290000999999997</v>
      </c>
      <c r="BB527" s="34">
        <v>30.134353999999998</v>
      </c>
      <c r="BC527" s="34">
        <v>29.266445000000001</v>
      </c>
      <c r="BD527" s="34"/>
      <c r="BE527" s="38"/>
      <c r="BF527" s="41">
        <f t="shared" si="432"/>
        <v>8.053734807096825E-3</v>
      </c>
      <c r="BG527" s="41">
        <f t="shared" si="433"/>
        <v>-6.2072510444326968E-2</v>
      </c>
      <c r="BH527" s="41"/>
      <c r="BI527" s="41">
        <f t="shared" si="434"/>
        <v>-1.2236726448437034E-2</v>
      </c>
      <c r="BJ527" s="41">
        <f t="shared" si="435"/>
        <v>-3.6367644170874833E-2</v>
      </c>
      <c r="BK527" s="41">
        <f t="shared" si="436"/>
        <v>3.9298024575309572E-2</v>
      </c>
      <c r="BL527" s="41">
        <f t="shared" si="437"/>
        <v>-7.6150609757276531E-3</v>
      </c>
      <c r="BM527" s="41">
        <f t="shared" si="438"/>
        <v>-2.7810886703721654E-2</v>
      </c>
      <c r="BN527" s="41">
        <f t="shared" si="439"/>
        <v>-7.6045939744651221E-3</v>
      </c>
      <c r="BO527" s="41">
        <f t="shared" si="440"/>
        <v>9.950330853168092E-3</v>
      </c>
      <c r="BP527" s="41">
        <f t="shared" si="441"/>
        <v>1.4715222925426982E-2</v>
      </c>
      <c r="BQ527" s="41">
        <f t="shared" si="442"/>
        <v>-3.4537259899564327E-2</v>
      </c>
      <c r="BR527" s="41">
        <f t="shared" si="443"/>
        <v>-1.1727160717301512E-2</v>
      </c>
      <c r="BS527" s="41">
        <f t="shared" si="444"/>
        <v>-6.1810351314347169E-3</v>
      </c>
      <c r="BT527" s="41">
        <f t="shared" si="445"/>
        <v>1.3024786155471783E-2</v>
      </c>
      <c r="BU527" s="41">
        <f t="shared" si="446"/>
        <v>1.8832948333092178E-2</v>
      </c>
      <c r="BV527" s="41">
        <f t="shared" si="447"/>
        <v>2.7043395404961789E-4</v>
      </c>
      <c r="BW527" s="41">
        <f t="shared" si="448"/>
        <v>-1.5147789963435142E-2</v>
      </c>
      <c r="BX527" s="41"/>
      <c r="BY527" s="41"/>
      <c r="BZ527" s="41">
        <f t="shared" si="449"/>
        <v>-1.6750949682604134E-2</v>
      </c>
      <c r="CA527" s="41">
        <f t="shared" si="450"/>
        <v>-1.5229342751337579E-2</v>
      </c>
      <c r="CB527" s="41">
        <f t="shared" si="451"/>
        <v>-2.6426548148970825E-3</v>
      </c>
      <c r="CC527" s="41">
        <f t="shared" si="452"/>
        <v>-2.1711963637950051E-2</v>
      </c>
      <c r="CD527" s="41">
        <f t="shared" si="453"/>
        <v>-7.7252012101256665E-2</v>
      </c>
      <c r="CE527" s="41">
        <f t="shared" si="454"/>
        <v>-1.3897918651622381E-2</v>
      </c>
      <c r="CF527" s="41">
        <f t="shared" si="455"/>
        <v>-1.4266096962560386E-2</v>
      </c>
      <c r="CG527" s="41">
        <f t="shared" si="431"/>
        <v>-4.116926358267505E-3</v>
      </c>
      <c r="CH527" s="41">
        <f t="shared" si="456"/>
        <v>3.6930191744286328E-2</v>
      </c>
      <c r="CI527" s="41">
        <f t="shared" si="457"/>
        <v>-1.2149853763356054E-2</v>
      </c>
      <c r="CJ527" s="41">
        <f t="shared" si="458"/>
        <v>-2.1506205220963505E-2</v>
      </c>
      <c r="CK527" s="41">
        <f t="shared" si="459"/>
        <v>-1.6529297267374544E-2</v>
      </c>
      <c r="CL527" s="41">
        <f t="shared" si="460"/>
        <v>-7.4076246341954399E-3</v>
      </c>
      <c r="CM527" s="41">
        <f t="shared" si="461"/>
        <v>-6.1487297562874662E-3</v>
      </c>
      <c r="CN527" s="41">
        <f t="shared" si="430"/>
        <v>1.2750701125493365E-2</v>
      </c>
      <c r="CO527" s="41">
        <f t="shared" si="462"/>
        <v>-3.1076163323918641E-3</v>
      </c>
      <c r="CP527" s="41">
        <f t="shared" si="463"/>
        <v>0</v>
      </c>
      <c r="CQ527" s="41">
        <f t="shared" si="464"/>
        <v>-1.877680604843443E-2</v>
      </c>
      <c r="CR527" s="41">
        <f t="shared" si="465"/>
        <v>-5.3109825313948408E-2</v>
      </c>
      <c r="CS527" s="41">
        <f t="shared" si="466"/>
        <v>9.528585874932601E-4</v>
      </c>
      <c r="CT527" s="41">
        <f t="shared" si="467"/>
        <v>-2.1004272770532011E-2</v>
      </c>
      <c r="CU527" s="41">
        <f t="shared" si="468"/>
        <v>1.6611299500765373E-3</v>
      </c>
      <c r="CV527" s="41">
        <f t="shared" si="469"/>
        <v>-4.0821994520255048E-2</v>
      </c>
      <c r="CW527" s="41">
        <f t="shared" si="470"/>
        <v>-1.1182265042048497E-2</v>
      </c>
      <c r="CX527" s="41">
        <f t="shared" si="471"/>
        <v>-6.5240413772605487E-3</v>
      </c>
      <c r="CY527" s="41">
        <f t="shared" si="472"/>
        <v>-5.3449625841291232E-2</v>
      </c>
      <c r="CZ527" s="41">
        <f t="shared" si="473"/>
        <v>-1.4512043710401226E-2</v>
      </c>
      <c r="DA527" s="41">
        <f t="shared" si="474"/>
        <v>1.3669796519241424E-3</v>
      </c>
      <c r="DB527" s="41">
        <f t="shared" si="475"/>
        <v>-3.2617340574455519E-2</v>
      </c>
      <c r="DC527" s="41">
        <f t="shared" si="476"/>
        <v>-7.8410054249651057E-2</v>
      </c>
      <c r="DD527" s="41">
        <f t="shared" si="477"/>
        <v>-2.5596137312594632E-2</v>
      </c>
      <c r="DE527" s="41">
        <f t="shared" si="478"/>
        <v>-3.1700336586123527E-2</v>
      </c>
      <c r="DF527" s="41">
        <f t="shared" si="479"/>
        <v>9.8985889197649021E-4</v>
      </c>
      <c r="DG527" s="41">
        <f t="shared" si="480"/>
        <v>1.6586310561824058E-3</v>
      </c>
      <c r="DH527" s="41"/>
    </row>
    <row r="528" spans="1:112">
      <c r="A528" s="43">
        <v>42613</v>
      </c>
      <c r="B528" s="34">
        <v>3.58</v>
      </c>
      <c r="C528" s="34">
        <v>6.6519339999999998</v>
      </c>
      <c r="D528" s="34"/>
      <c r="E528" s="34">
        <v>7.55</v>
      </c>
      <c r="F528" s="34">
        <v>112</v>
      </c>
      <c r="G528" s="34">
        <v>38.473689999999998</v>
      </c>
      <c r="H528" s="34">
        <v>14.114530999999999</v>
      </c>
      <c r="I528" s="34">
        <v>13.13</v>
      </c>
      <c r="J528" s="34">
        <v>276.52029399999998</v>
      </c>
      <c r="K528" s="34">
        <v>1.05</v>
      </c>
      <c r="L528" s="34">
        <v>122.80999799999999</v>
      </c>
      <c r="M528" s="34">
        <v>29.16</v>
      </c>
      <c r="N528" s="34">
        <v>35.727809999999998</v>
      </c>
      <c r="O528" s="34">
        <v>11.08</v>
      </c>
      <c r="P528" s="34">
        <v>14.86</v>
      </c>
      <c r="Q528" s="34">
        <v>5.59</v>
      </c>
      <c r="R528" s="34">
        <v>36.580002</v>
      </c>
      <c r="S528" s="34">
        <v>54.477589000000002</v>
      </c>
      <c r="T528" s="34"/>
      <c r="U528" s="34"/>
      <c r="V528" s="34">
        <v>2.9197289999999998</v>
      </c>
      <c r="W528" s="34">
        <v>43.73</v>
      </c>
      <c r="X528" s="34">
        <v>37.599997999999999</v>
      </c>
      <c r="Y528" s="34">
        <v>11.25231</v>
      </c>
      <c r="Z528" s="34">
        <v>19.611042000000001</v>
      </c>
      <c r="AA528" s="34">
        <v>69.492553999999998</v>
      </c>
      <c r="AB528" s="34">
        <v>45.087490000000003</v>
      </c>
      <c r="AC528" s="34">
        <v>12.1</v>
      </c>
      <c r="AD528" s="34">
        <v>73.040001000000004</v>
      </c>
      <c r="AE528" s="34">
        <v>27.926179999999999</v>
      </c>
      <c r="AF528" s="34">
        <v>3.7</v>
      </c>
      <c r="AG528" s="34">
        <v>86.450089000000006</v>
      </c>
      <c r="AH528" s="34">
        <v>38.113456999999997</v>
      </c>
      <c r="AI528" s="34">
        <v>68.647132999999997</v>
      </c>
      <c r="AJ528" s="34" t="s">
        <v>193</v>
      </c>
      <c r="AK528" s="34">
        <v>22.5</v>
      </c>
      <c r="AL528" s="34">
        <v>0.84499999999999997</v>
      </c>
      <c r="AM528" s="34">
        <v>29.118808999999999</v>
      </c>
      <c r="AN528" s="34">
        <v>11.1</v>
      </c>
      <c r="AO528" s="34">
        <v>42.330002</v>
      </c>
      <c r="AP528" s="34">
        <v>4.46</v>
      </c>
      <c r="AQ528" s="34">
        <v>11.99</v>
      </c>
      <c r="AR528" s="34">
        <v>6.37</v>
      </c>
      <c r="AS528" s="34">
        <v>64.555473000000006</v>
      </c>
      <c r="AT528" s="34">
        <v>13.109572</v>
      </c>
      <c r="AU528" s="34">
        <v>21.309999000000001</v>
      </c>
      <c r="AV528" s="34">
        <v>14.218258000000001</v>
      </c>
      <c r="AW528" s="34">
        <v>19.061105999999999</v>
      </c>
      <c r="AX528" s="34">
        <v>28.370000999999998</v>
      </c>
      <c r="AY528" s="34">
        <v>6.29</v>
      </c>
      <c r="AZ528" s="34">
        <v>63.57</v>
      </c>
      <c r="BA528" s="34">
        <v>31.959999</v>
      </c>
      <c r="BB528" s="34">
        <v>30.213863</v>
      </c>
      <c r="BC528" s="34">
        <v>28.732918000000002</v>
      </c>
      <c r="BD528" s="34"/>
      <c r="BE528" s="38"/>
      <c r="BF528" s="41">
        <f t="shared" si="432"/>
        <v>-4.3722811013831693E-2</v>
      </c>
      <c r="BG528" s="41">
        <f t="shared" si="433"/>
        <v>-1.2391610474219822E-2</v>
      </c>
      <c r="BH528" s="41"/>
      <c r="BI528" s="41">
        <f t="shared" si="434"/>
        <v>3.2304289499246304E-2</v>
      </c>
      <c r="BJ528" s="41">
        <f t="shared" si="435"/>
        <v>3.6367644170874791E-2</v>
      </c>
      <c r="BK528" s="41">
        <f t="shared" si="436"/>
        <v>-1.8474207112035589E-2</v>
      </c>
      <c r="BL528" s="41">
        <f t="shared" si="437"/>
        <v>-1.3996078125196621E-2</v>
      </c>
      <c r="BM528" s="41">
        <f t="shared" si="438"/>
        <v>7.6190479876203079E-4</v>
      </c>
      <c r="BN528" s="41">
        <f t="shared" si="439"/>
        <v>7.6047024656039283E-3</v>
      </c>
      <c r="BO528" s="41">
        <f t="shared" si="440"/>
        <v>3.8839833316263957E-2</v>
      </c>
      <c r="BP528" s="41">
        <f t="shared" si="441"/>
        <v>2.2009138788647289E-3</v>
      </c>
      <c r="BQ528" s="41">
        <f t="shared" si="442"/>
        <v>-2.4391419656956514E-2</v>
      </c>
      <c r="BR528" s="41">
        <f t="shared" si="443"/>
        <v>7.4787024386110184E-3</v>
      </c>
      <c r="BS528" s="41">
        <f t="shared" si="444"/>
        <v>-1.8775696842432871E-2</v>
      </c>
      <c r="BT528" s="41">
        <f t="shared" si="445"/>
        <v>6.6065033354261532E-2</v>
      </c>
      <c r="BU528" s="41">
        <f t="shared" si="446"/>
        <v>4.2015312084297048E-2</v>
      </c>
      <c r="BV528" s="41">
        <f t="shared" si="447"/>
        <v>-1.1145962275624565E-2</v>
      </c>
      <c r="BW528" s="41">
        <f t="shared" si="448"/>
        <v>2.1030554137961592E-3</v>
      </c>
      <c r="BX528" s="41"/>
      <c r="BY528" s="41"/>
      <c r="BZ528" s="41">
        <f t="shared" si="449"/>
        <v>3.6488045646702612E-2</v>
      </c>
      <c r="CA528" s="41">
        <f t="shared" si="450"/>
        <v>1.6020143030314059E-3</v>
      </c>
      <c r="CB528" s="41">
        <f t="shared" si="451"/>
        <v>-5.0405466190661221E-3</v>
      </c>
      <c r="CC528" s="41">
        <f t="shared" si="452"/>
        <v>5.254124976744344E-3</v>
      </c>
      <c r="CD528" s="41">
        <f t="shared" si="453"/>
        <v>0</v>
      </c>
      <c r="CE528" s="41">
        <f t="shared" si="454"/>
        <v>-8.752789924274969E-4</v>
      </c>
      <c r="CF528" s="41">
        <f t="shared" si="455"/>
        <v>7.0521453206236545E-3</v>
      </c>
      <c r="CG528" s="41">
        <f t="shared" si="431"/>
        <v>6.5789710980425605E-3</v>
      </c>
      <c r="CH528" s="41">
        <f t="shared" si="456"/>
        <v>-6.8425378740882088E-4</v>
      </c>
      <c r="CI528" s="41">
        <f t="shared" si="457"/>
        <v>-2.3799477110140713E-3</v>
      </c>
      <c r="CJ528" s="41">
        <f t="shared" si="458"/>
        <v>5.4200674693391133E-3</v>
      </c>
      <c r="CK528" s="41">
        <f t="shared" si="459"/>
        <v>2.8749442782774928E-2</v>
      </c>
      <c r="CL528" s="41">
        <f t="shared" si="460"/>
        <v>1.6956034948868728E-2</v>
      </c>
      <c r="CM528" s="41">
        <f t="shared" si="461"/>
        <v>0</v>
      </c>
      <c r="CN528" s="41">
        <f t="shared" si="430"/>
        <v>2.7112210797727043E-3</v>
      </c>
      <c r="CO528" s="41">
        <f t="shared" si="462"/>
        <v>4.4454323915017123E-4</v>
      </c>
      <c r="CP528" s="41">
        <f t="shared" si="463"/>
        <v>1.7910926566530243E-2</v>
      </c>
      <c r="CQ528" s="41">
        <f t="shared" si="464"/>
        <v>2.1659198873600738E-2</v>
      </c>
      <c r="CR528" s="41">
        <f t="shared" si="465"/>
        <v>9.0498355199178562E-3</v>
      </c>
      <c r="CS528" s="41">
        <f t="shared" si="466"/>
        <v>7.8264834972775962E-3</v>
      </c>
      <c r="CT528" s="41">
        <f t="shared" si="467"/>
        <v>5.0585496788106241E-2</v>
      </c>
      <c r="CU528" s="41">
        <f t="shared" si="468"/>
        <v>-4.9916908972412197E-3</v>
      </c>
      <c r="CV528" s="41">
        <f t="shared" si="469"/>
        <v>2.061928720273561E-2</v>
      </c>
      <c r="CW528" s="41">
        <f t="shared" si="470"/>
        <v>4.0147077531704004E-2</v>
      </c>
      <c r="CX528" s="41">
        <f t="shared" si="471"/>
        <v>-1.4558142001501165E-3</v>
      </c>
      <c r="CY528" s="41">
        <f t="shared" si="472"/>
        <v>0</v>
      </c>
      <c r="CZ528" s="41">
        <f t="shared" si="473"/>
        <v>-9.3459481252629612E-3</v>
      </c>
      <c r="DA528" s="41">
        <f t="shared" si="474"/>
        <v>1.8198600338097898E-3</v>
      </c>
      <c r="DB528" s="41">
        <f t="shared" si="475"/>
        <v>1.1343687751180366E-2</v>
      </c>
      <c r="DC528" s="41">
        <f t="shared" si="476"/>
        <v>2.5766320764229179E-2</v>
      </c>
      <c r="DD528" s="41">
        <f t="shared" si="477"/>
        <v>1.1072574459185143E-2</v>
      </c>
      <c r="DE528" s="41">
        <f t="shared" si="478"/>
        <v>-1.0272526130561545E-2</v>
      </c>
      <c r="DF528" s="41">
        <f t="shared" si="479"/>
        <v>2.6350089516109848E-3</v>
      </c>
      <c r="DG528" s="41">
        <f t="shared" si="480"/>
        <v>-1.8398203771701222E-2</v>
      </c>
      <c r="DH528" s="41"/>
    </row>
    <row r="529" spans="1:112">
      <c r="A529" s="43">
        <v>42614</v>
      </c>
      <c r="B529" s="34">
        <v>3.55</v>
      </c>
      <c r="C529" s="34">
        <v>6.7265800000000002</v>
      </c>
      <c r="D529" s="34"/>
      <c r="E529" s="34">
        <v>7.54</v>
      </c>
      <c r="F529" s="34">
        <v>105</v>
      </c>
      <c r="G529" s="34">
        <v>40.380386000000001</v>
      </c>
      <c r="H529" s="34">
        <v>14.363201</v>
      </c>
      <c r="I529" s="34">
        <v>13.38</v>
      </c>
      <c r="J529" s="34">
        <v>274.42541499999999</v>
      </c>
      <c r="K529" s="34">
        <v>1.1100000000000001</v>
      </c>
      <c r="L529" s="34">
        <v>121.540001</v>
      </c>
      <c r="M529" s="34">
        <v>30.35</v>
      </c>
      <c r="N529" s="34">
        <v>35.822879999999998</v>
      </c>
      <c r="O529" s="34">
        <v>11.68</v>
      </c>
      <c r="P529" s="34">
        <v>14.63</v>
      </c>
      <c r="Q529" s="34">
        <v>6.02</v>
      </c>
      <c r="R529" s="34">
        <v>37.139999000000003</v>
      </c>
      <c r="S529" s="34">
        <v>55.221511999999997</v>
      </c>
      <c r="T529" s="34"/>
      <c r="U529" s="34"/>
      <c r="V529" s="34">
        <v>2.8626670000000001</v>
      </c>
      <c r="W529" s="34">
        <v>45.380001</v>
      </c>
      <c r="X529" s="34">
        <v>37.270000000000003</v>
      </c>
      <c r="Y529" s="34">
        <v>11.212999999999999</v>
      </c>
      <c r="Z529" s="34">
        <v>20.381444999999999</v>
      </c>
      <c r="AA529" s="34">
        <v>68.640822999999997</v>
      </c>
      <c r="AB529" s="34">
        <v>46.076419999999999</v>
      </c>
      <c r="AC529" s="34">
        <v>12.15</v>
      </c>
      <c r="AD529" s="34">
        <v>72.199996999999996</v>
      </c>
      <c r="AE529" s="34">
        <v>28.648572999999999</v>
      </c>
      <c r="AF529" s="34">
        <v>3.67</v>
      </c>
      <c r="AG529" s="34">
        <v>82.600082</v>
      </c>
      <c r="AH529" s="34">
        <v>38.178458999999997</v>
      </c>
      <c r="AI529" s="34">
        <v>70.527739999999994</v>
      </c>
      <c r="AJ529" s="34" t="s">
        <v>193</v>
      </c>
      <c r="AK529" s="34">
        <v>23.9</v>
      </c>
      <c r="AL529" s="34">
        <v>0.92</v>
      </c>
      <c r="AM529" s="34">
        <v>29.183992</v>
      </c>
      <c r="AN529" s="34">
        <v>11.4</v>
      </c>
      <c r="AO529" s="34">
        <v>41</v>
      </c>
      <c r="AP529" s="34">
        <v>4.68</v>
      </c>
      <c r="AQ529" s="34">
        <v>12.31</v>
      </c>
      <c r="AR529" s="34">
        <v>6.45</v>
      </c>
      <c r="AS529" s="34">
        <v>64.306419000000005</v>
      </c>
      <c r="AT529" s="34">
        <v>13.147767999999999</v>
      </c>
      <c r="AU529" s="34">
        <v>22.23</v>
      </c>
      <c r="AV529" s="34">
        <v>14.227795</v>
      </c>
      <c r="AW529" s="34">
        <v>19.468323000000002</v>
      </c>
      <c r="AX529" s="34">
        <v>28.700001</v>
      </c>
      <c r="AY529" s="34">
        <v>6.54</v>
      </c>
      <c r="AZ529" s="34">
        <v>63.650002000000001</v>
      </c>
      <c r="BA529" s="34">
        <v>32.279998999999997</v>
      </c>
      <c r="BB529" s="34">
        <v>29.955454</v>
      </c>
      <c r="BC529" s="34">
        <v>29.324653999999999</v>
      </c>
      <c r="BD529" s="34"/>
      <c r="BE529" s="38"/>
      <c r="BF529" s="41">
        <f t="shared" si="432"/>
        <v>-8.4151969252845849E-3</v>
      </c>
      <c r="BG529" s="41">
        <f t="shared" si="433"/>
        <v>1.1159202677307897E-2</v>
      </c>
      <c r="BH529" s="41"/>
      <c r="BI529" s="41">
        <f t="shared" si="434"/>
        <v>-1.3253812410685707E-3</v>
      </c>
      <c r="BJ529" s="41">
        <f t="shared" si="435"/>
        <v>-6.4538521137571178E-2</v>
      </c>
      <c r="BK529" s="41">
        <f t="shared" si="436"/>
        <v>4.8369540964596676E-2</v>
      </c>
      <c r="BL529" s="41">
        <f t="shared" si="437"/>
        <v>1.7464615552639045E-2</v>
      </c>
      <c r="BM529" s="41">
        <f t="shared" si="438"/>
        <v>1.8861366385377623E-2</v>
      </c>
      <c r="BN529" s="41">
        <f t="shared" si="439"/>
        <v>-7.6047024656039222E-3</v>
      </c>
      <c r="BO529" s="41">
        <f t="shared" si="440"/>
        <v>5.5569851154810786E-2</v>
      </c>
      <c r="BP529" s="41">
        <f t="shared" si="441"/>
        <v>-1.0394994402020651E-2</v>
      </c>
      <c r="BQ529" s="41">
        <f t="shared" si="442"/>
        <v>3.9998610365049807E-2</v>
      </c>
      <c r="BR529" s="41">
        <f t="shared" si="443"/>
        <v>2.6574182847900556E-3</v>
      </c>
      <c r="BS529" s="41">
        <f t="shared" si="444"/>
        <v>5.2736296080943136E-2</v>
      </c>
      <c r="BT529" s="41">
        <f t="shared" si="445"/>
        <v>-1.5598824257580034E-2</v>
      </c>
      <c r="BU529" s="41">
        <f t="shared" si="446"/>
        <v>7.4107972153721835E-2</v>
      </c>
      <c r="BV529" s="41">
        <f t="shared" si="447"/>
        <v>1.5192831362007532E-2</v>
      </c>
      <c r="BW529" s="41">
        <f t="shared" si="448"/>
        <v>1.356318142110966E-2</v>
      </c>
      <c r="BX529" s="41"/>
      <c r="BY529" s="41"/>
      <c r="BZ529" s="41">
        <f t="shared" si="449"/>
        <v>-1.9737095964098478E-2</v>
      </c>
      <c r="CA529" s="41">
        <f t="shared" si="450"/>
        <v>3.7037135963005605E-2</v>
      </c>
      <c r="CB529" s="41">
        <f t="shared" si="451"/>
        <v>-8.8152837131909613E-3</v>
      </c>
      <c r="CC529" s="41">
        <f t="shared" si="452"/>
        <v>-3.4996214270152054E-3</v>
      </c>
      <c r="CD529" s="41">
        <f t="shared" si="453"/>
        <v>3.8532153175415765E-2</v>
      </c>
      <c r="CE529" s="41">
        <f t="shared" si="454"/>
        <v>-1.2332164939487444E-2</v>
      </c>
      <c r="CF529" s="41">
        <f t="shared" si="455"/>
        <v>2.1696497958642789E-2</v>
      </c>
      <c r="CG529" s="41">
        <f t="shared" si="431"/>
        <v>0</v>
      </c>
      <c r="CH529" s="41">
        <f t="shared" si="456"/>
        <v>-1.1567245630308016E-2</v>
      </c>
      <c r="CI529" s="41">
        <f t="shared" si="457"/>
        <v>2.5539033786889195E-2</v>
      </c>
      <c r="CJ529" s="41">
        <f t="shared" si="458"/>
        <v>-8.1411575836998849E-3</v>
      </c>
      <c r="CK529" s="41">
        <f t="shared" si="459"/>
        <v>-4.5556568363071509E-2</v>
      </c>
      <c r="CL529" s="41">
        <f t="shared" si="460"/>
        <v>1.7040341660585594E-3</v>
      </c>
      <c r="CM529" s="41">
        <f t="shared" si="461"/>
        <v>2.702673882629985E-2</v>
      </c>
      <c r="CN529" s="41">
        <f t="shared" si="430"/>
        <v>9.0207756548996469E-4</v>
      </c>
      <c r="CO529" s="41">
        <f t="shared" si="462"/>
        <v>6.0363149727090497E-2</v>
      </c>
      <c r="CP529" s="41">
        <f t="shared" si="463"/>
        <v>8.5037042685912154E-2</v>
      </c>
      <c r="CQ529" s="41">
        <f t="shared" si="464"/>
        <v>2.2360170022823365E-3</v>
      </c>
      <c r="CR529" s="41">
        <f t="shared" si="465"/>
        <v>2.6668247082161489E-2</v>
      </c>
      <c r="CS529" s="41">
        <f t="shared" si="466"/>
        <v>-3.1924035076338161E-2</v>
      </c>
      <c r="CT529" s="41">
        <f t="shared" si="467"/>
        <v>4.8149343897582596E-2</v>
      </c>
      <c r="CU529" s="41">
        <f t="shared" si="468"/>
        <v>2.6338971156939346E-2</v>
      </c>
      <c r="CV529" s="41">
        <f t="shared" si="469"/>
        <v>1.2480661223609224E-2</v>
      </c>
      <c r="CW529" s="41">
        <f t="shared" si="470"/>
        <v>-3.8654454973669167E-3</v>
      </c>
      <c r="CX529" s="41">
        <f t="shared" si="471"/>
        <v>2.909359968839276E-3</v>
      </c>
      <c r="CY529" s="41">
        <f t="shared" si="472"/>
        <v>4.2266328791906088E-2</v>
      </c>
      <c r="CZ529" s="41">
        <f t="shared" si="473"/>
        <v>6.7053241849263361E-4</v>
      </c>
      <c r="DA529" s="41">
        <f t="shared" si="474"/>
        <v>2.113875933812949E-2</v>
      </c>
      <c r="DB529" s="41">
        <f t="shared" si="475"/>
        <v>1.1564873539519151E-2</v>
      </c>
      <c r="DC529" s="41">
        <f t="shared" si="476"/>
        <v>3.8976094756758152E-2</v>
      </c>
      <c r="DD529" s="41">
        <f t="shared" si="477"/>
        <v>1.2576954769358076E-3</v>
      </c>
      <c r="DE529" s="41">
        <f t="shared" si="478"/>
        <v>9.9627228138511482E-3</v>
      </c>
      <c r="DF529" s="41">
        <f t="shared" si="479"/>
        <v>-8.5894473009449062E-3</v>
      </c>
      <c r="DG529" s="41">
        <f t="shared" si="480"/>
        <v>2.0385161522767273E-2</v>
      </c>
      <c r="DH529" s="41"/>
    </row>
    <row r="530" spans="1:112">
      <c r="A530" s="43">
        <v>42615</v>
      </c>
      <c r="B530" s="34">
        <v>3.74</v>
      </c>
      <c r="C530" s="34">
        <v>6.7016970000000002</v>
      </c>
      <c r="D530" s="34"/>
      <c r="E530" s="34">
        <v>7.53</v>
      </c>
      <c r="F530" s="34">
        <v>84</v>
      </c>
      <c r="G530" s="34">
        <v>41.050564000000001</v>
      </c>
      <c r="H530" s="34">
        <v>14.333361</v>
      </c>
      <c r="I530" s="34">
        <v>13.28</v>
      </c>
      <c r="J530" s="34">
        <v>276.520264</v>
      </c>
      <c r="K530" s="34">
        <v>1.0900000000000001</v>
      </c>
      <c r="L530" s="34">
        <v>122.160004</v>
      </c>
      <c r="M530" s="34">
        <v>30.709999</v>
      </c>
      <c r="N530" s="34">
        <v>35.347523000000002</v>
      </c>
      <c r="O530" s="34">
        <v>11.53</v>
      </c>
      <c r="P530" s="34">
        <v>14.9</v>
      </c>
      <c r="Q530" s="34">
        <v>6.48</v>
      </c>
      <c r="R530" s="34">
        <v>35.560001</v>
      </c>
      <c r="S530" s="34">
        <v>54.067486000000002</v>
      </c>
      <c r="T530" s="34"/>
      <c r="U530" s="34"/>
      <c r="V530" s="34">
        <v>2.8341340000000002</v>
      </c>
      <c r="W530" s="34">
        <v>44.470001000000003</v>
      </c>
      <c r="X530" s="34">
        <v>36.880001</v>
      </c>
      <c r="Y530" s="34">
        <v>11.301446</v>
      </c>
      <c r="Z530" s="34">
        <v>20.013365</v>
      </c>
      <c r="AA530" s="34">
        <v>69.188377000000003</v>
      </c>
      <c r="AB530" s="34">
        <v>45.692371000000001</v>
      </c>
      <c r="AC530" s="34">
        <v>12.19</v>
      </c>
      <c r="AD530" s="34">
        <v>74.989998</v>
      </c>
      <c r="AE530" s="34">
        <v>28.496492</v>
      </c>
      <c r="AF530" s="34">
        <v>3.84</v>
      </c>
      <c r="AG530" s="34">
        <v>81.200080999999997</v>
      </c>
      <c r="AH530" s="34">
        <v>37.788409999999999</v>
      </c>
      <c r="AI530" s="34">
        <v>70.911736000000005</v>
      </c>
      <c r="AJ530" s="34" t="s">
        <v>193</v>
      </c>
      <c r="AK530" s="34">
        <v>23.41</v>
      </c>
      <c r="AL530" s="34">
        <v>0.92</v>
      </c>
      <c r="AM530" s="34">
        <v>29.221239000000001</v>
      </c>
      <c r="AN530" s="34">
        <v>12</v>
      </c>
      <c r="AO530" s="34">
        <v>40.849997999999999</v>
      </c>
      <c r="AP530" s="34">
        <v>4.431</v>
      </c>
      <c r="AQ530" s="34">
        <v>11.88</v>
      </c>
      <c r="AR530" s="34">
        <v>6.47</v>
      </c>
      <c r="AS530" s="34">
        <v>64.854339999999993</v>
      </c>
      <c r="AT530" s="34">
        <v>13.080928</v>
      </c>
      <c r="AU530" s="34">
        <v>22.559999000000001</v>
      </c>
      <c r="AV530" s="34">
        <v>13.87496</v>
      </c>
      <c r="AW530" s="34">
        <v>19.450994000000001</v>
      </c>
      <c r="AX530" s="34">
        <v>28.559999000000001</v>
      </c>
      <c r="AY530" s="34">
        <v>6.71</v>
      </c>
      <c r="AZ530" s="34">
        <v>62.529998999999997</v>
      </c>
      <c r="BA530" s="34">
        <v>32.509998000000003</v>
      </c>
      <c r="BB530" s="34">
        <v>30.134353999999998</v>
      </c>
      <c r="BC530" s="34">
        <v>29.062736999999998</v>
      </c>
      <c r="BD530" s="34"/>
      <c r="BE530" s="38"/>
      <c r="BF530" s="41">
        <f t="shared" si="432"/>
        <v>5.2138007939116278E-2</v>
      </c>
      <c r="BG530" s="41">
        <f t="shared" si="433"/>
        <v>-3.7060642226069982E-3</v>
      </c>
      <c r="BH530" s="41"/>
      <c r="BI530" s="41">
        <f t="shared" si="434"/>
        <v>-1.3271402080624634E-3</v>
      </c>
      <c r="BJ530" s="41">
        <f t="shared" si="435"/>
        <v>-0.22314355131420971</v>
      </c>
      <c r="BK530" s="41">
        <f t="shared" si="436"/>
        <v>1.6460403119599547E-2</v>
      </c>
      <c r="BL530" s="41">
        <f t="shared" si="437"/>
        <v>-2.0796923865048418E-3</v>
      </c>
      <c r="BM530" s="41">
        <f t="shared" si="438"/>
        <v>-7.501910651794657E-3</v>
      </c>
      <c r="BN530" s="41">
        <f t="shared" si="439"/>
        <v>7.6045939744649712E-3</v>
      </c>
      <c r="BO530" s="41">
        <f t="shared" si="440"/>
        <v>-1.8182319083190474E-2</v>
      </c>
      <c r="BP530" s="41">
        <f t="shared" si="441"/>
        <v>5.0882587193656157E-3</v>
      </c>
      <c r="BQ530" s="41">
        <f t="shared" si="442"/>
        <v>1.1791784384539986E-2</v>
      </c>
      <c r="BR530" s="41">
        <f t="shared" si="443"/>
        <v>-1.3358476244391243E-2</v>
      </c>
      <c r="BS530" s="41">
        <f t="shared" si="444"/>
        <v>-1.2925643119113421E-2</v>
      </c>
      <c r="BT530" s="41">
        <f t="shared" si="445"/>
        <v>1.828699791938047E-2</v>
      </c>
      <c r="BU530" s="41">
        <f t="shared" si="446"/>
        <v>7.3633251043453807E-2</v>
      </c>
      <c r="BV530" s="41">
        <f t="shared" si="447"/>
        <v>-4.3473090232223087E-2</v>
      </c>
      <c r="BW530" s="41">
        <f t="shared" si="448"/>
        <v>-2.1119580481618716E-2</v>
      </c>
      <c r="BX530" s="41"/>
      <c r="BY530" s="41"/>
      <c r="BZ530" s="41">
        <f t="shared" si="449"/>
        <v>-1.001728464704406E-2</v>
      </c>
      <c r="CA530" s="41">
        <f t="shared" si="450"/>
        <v>-2.0256674378159874E-2</v>
      </c>
      <c r="CB530" s="41">
        <f t="shared" si="451"/>
        <v>-1.0519287687806965E-2</v>
      </c>
      <c r="CC530" s="41">
        <f t="shared" si="452"/>
        <v>7.8568626545499672E-3</v>
      </c>
      <c r="CD530" s="41">
        <f t="shared" si="453"/>
        <v>-1.8224627752637383E-2</v>
      </c>
      <c r="CE530" s="41">
        <f t="shared" si="454"/>
        <v>7.9454408875436391E-3</v>
      </c>
      <c r="CF530" s="41">
        <f t="shared" si="455"/>
        <v>-8.369974975279729E-3</v>
      </c>
      <c r="CG530" s="41">
        <f t="shared" si="431"/>
        <v>-1.6406894574598886E-3</v>
      </c>
      <c r="CH530" s="41">
        <f t="shared" si="456"/>
        <v>3.7914740295541871E-2</v>
      </c>
      <c r="CI530" s="41">
        <f t="shared" si="457"/>
        <v>-5.3226419129726926E-3</v>
      </c>
      <c r="CJ530" s="41">
        <f t="shared" si="458"/>
        <v>4.5280704533156496E-2</v>
      </c>
      <c r="CK530" s="41">
        <f t="shared" si="459"/>
        <v>-1.7094428558436604E-2</v>
      </c>
      <c r="CL530" s="41">
        <f t="shared" si="460"/>
        <v>-1.0269014183953552E-2</v>
      </c>
      <c r="CM530" s="41">
        <f t="shared" si="461"/>
        <v>5.4298411491756184E-3</v>
      </c>
      <c r="CN530" s="41">
        <f t="shared" ref="CN530:CN593" si="481">LN(AJ1028/AJ1027)</f>
        <v>-5.4249994516910394E-3</v>
      </c>
      <c r="CO530" s="41">
        <f t="shared" si="462"/>
        <v>-2.0715177434645522E-2</v>
      </c>
      <c r="CP530" s="41">
        <f t="shared" si="463"/>
        <v>0</v>
      </c>
      <c r="CQ530" s="41">
        <f t="shared" si="464"/>
        <v>1.2754681185838705E-3</v>
      </c>
      <c r="CR530" s="41">
        <f t="shared" si="465"/>
        <v>5.1293294387550481E-2</v>
      </c>
      <c r="CS530" s="41">
        <f t="shared" si="466"/>
        <v>-3.6652943579055055E-3</v>
      </c>
      <c r="CT530" s="41">
        <f t="shared" si="467"/>
        <v>-5.4672817712202844E-2</v>
      </c>
      <c r="CU530" s="41">
        <f t="shared" si="468"/>
        <v>-3.5555626261863219E-2</v>
      </c>
      <c r="CV530" s="41">
        <f t="shared" si="469"/>
        <v>3.0959777051279922E-3</v>
      </c>
      <c r="CW530" s="41">
        <f t="shared" si="470"/>
        <v>8.4843770052684727E-3</v>
      </c>
      <c r="CX530" s="41">
        <f t="shared" si="471"/>
        <v>-5.0967188524569168E-3</v>
      </c>
      <c r="CY530" s="41">
        <f t="shared" si="472"/>
        <v>1.4735654327510925E-2</v>
      </c>
      <c r="CZ530" s="41">
        <f t="shared" si="473"/>
        <v>-2.5111669027784771E-2</v>
      </c>
      <c r="DA530" s="41">
        <f t="shared" si="474"/>
        <v>-8.9050900585782404E-4</v>
      </c>
      <c r="DB530" s="41">
        <f t="shared" si="475"/>
        <v>-4.8900551514029292E-3</v>
      </c>
      <c r="DC530" s="41">
        <f t="shared" si="476"/>
        <v>2.5661785514482977E-2</v>
      </c>
      <c r="DD530" s="41">
        <f t="shared" si="477"/>
        <v>-1.7752930838370564E-2</v>
      </c>
      <c r="DE530" s="41">
        <f t="shared" si="478"/>
        <v>7.0998603734665974E-3</v>
      </c>
      <c r="DF530" s="41">
        <f t="shared" si="479"/>
        <v>5.9544383493339847E-3</v>
      </c>
      <c r="DG530" s="41">
        <f t="shared" si="480"/>
        <v>-8.9717575104193842E-3</v>
      </c>
      <c r="DH530" s="41"/>
    </row>
    <row r="531" spans="1:112">
      <c r="A531" s="43">
        <v>42619</v>
      </c>
      <c r="B531" s="34">
        <v>3.48</v>
      </c>
      <c r="C531" s="34">
        <v>6.6685210000000001</v>
      </c>
      <c r="D531" s="34"/>
      <c r="E531" s="34">
        <v>7.42</v>
      </c>
      <c r="F531" s="34">
        <v>82</v>
      </c>
      <c r="G531" s="34">
        <v>40.050018000000001</v>
      </c>
      <c r="H531" s="34">
        <v>14.333361</v>
      </c>
      <c r="I531" s="34">
        <v>13.63</v>
      </c>
      <c r="J531" s="34">
        <v>277.56771900000001</v>
      </c>
      <c r="K531" s="34">
        <v>1.1299999999999999</v>
      </c>
      <c r="L531" s="34">
        <v>119.68</v>
      </c>
      <c r="M531" s="34">
        <v>30.370000999999998</v>
      </c>
      <c r="N531" s="34">
        <v>35.965488000000001</v>
      </c>
      <c r="O531" s="34">
        <v>11.59</v>
      </c>
      <c r="P531" s="34">
        <v>15.2</v>
      </c>
      <c r="Q531" s="34">
        <v>5.81</v>
      </c>
      <c r="R531" s="34">
        <v>35.279998999999997</v>
      </c>
      <c r="S531" s="34">
        <v>54.754173000000002</v>
      </c>
      <c r="T531" s="34"/>
      <c r="U531" s="34"/>
      <c r="V531" s="34">
        <v>2.7390300000000001</v>
      </c>
      <c r="W531" s="34">
        <v>43.810001</v>
      </c>
      <c r="X531" s="34">
        <v>36.57</v>
      </c>
      <c r="Y531" s="34">
        <v>11.222827000000001</v>
      </c>
      <c r="Z531" s="34">
        <v>20.235925999999999</v>
      </c>
      <c r="AA531" s="34">
        <v>68.770095999999995</v>
      </c>
      <c r="AB531" s="34">
        <v>46.354855000000001</v>
      </c>
      <c r="AC531" s="34">
        <v>12.19</v>
      </c>
      <c r="AD531" s="34">
        <v>74.639999000000003</v>
      </c>
      <c r="AE531" s="34">
        <v>28.505997000000001</v>
      </c>
      <c r="AF531" s="34">
        <v>3.83</v>
      </c>
      <c r="AG531" s="34">
        <v>81.900085000000004</v>
      </c>
      <c r="AH531" s="34">
        <v>38.224894999999997</v>
      </c>
      <c r="AI531" s="34">
        <v>71.364670000000004</v>
      </c>
      <c r="AJ531" s="34" t="s">
        <v>193</v>
      </c>
      <c r="AK531" s="34">
        <v>22.77</v>
      </c>
      <c r="AL531" s="34">
        <v>0.93</v>
      </c>
      <c r="AM531" s="34">
        <v>29.863771</v>
      </c>
      <c r="AN531" s="34">
        <v>13.2</v>
      </c>
      <c r="AO531" s="34">
        <v>40.220001000000003</v>
      </c>
      <c r="AP531" s="34">
        <v>4.37</v>
      </c>
      <c r="AQ531" s="34">
        <v>11.79</v>
      </c>
      <c r="AR531" s="34">
        <v>6.36</v>
      </c>
      <c r="AS531" s="34">
        <v>64.704903000000002</v>
      </c>
      <c r="AT531" s="34">
        <v>12.937708000000001</v>
      </c>
      <c r="AU531" s="34">
        <v>22.719999000000001</v>
      </c>
      <c r="AV531" s="34">
        <v>13.903568</v>
      </c>
      <c r="AW531" s="34">
        <v>19.858208000000001</v>
      </c>
      <c r="AX531" s="34">
        <v>28.309999000000001</v>
      </c>
      <c r="AY531" s="34">
        <v>6.44</v>
      </c>
      <c r="AZ531" s="34">
        <v>63.040000999999997</v>
      </c>
      <c r="BA531" s="34">
        <v>33.650002000000001</v>
      </c>
      <c r="BB531" s="34">
        <v>30.611414</v>
      </c>
      <c r="BC531" s="34">
        <v>29.363453</v>
      </c>
      <c r="BD531" s="34"/>
      <c r="BE531" s="38"/>
      <c r="BF531" s="41">
        <f t="shared" si="432"/>
        <v>-7.2053317640057651E-2</v>
      </c>
      <c r="BG531" s="41">
        <f t="shared" si="433"/>
        <v>-4.9626816987969309E-3</v>
      </c>
      <c r="BH531" s="41"/>
      <c r="BI531" s="41">
        <f t="shared" si="434"/>
        <v>-1.4715984632513116E-2</v>
      </c>
      <c r="BJ531" s="41">
        <f t="shared" si="435"/>
        <v>-2.409755157906053E-2</v>
      </c>
      <c r="BK531" s="41">
        <f t="shared" si="436"/>
        <v>-2.4675452193849329E-2</v>
      </c>
      <c r="BL531" s="41">
        <f t="shared" si="437"/>
        <v>0</v>
      </c>
      <c r="BM531" s="41">
        <f t="shared" si="438"/>
        <v>2.6014101660153666E-2</v>
      </c>
      <c r="BN531" s="41">
        <f t="shared" si="439"/>
        <v>3.7808300482568319E-3</v>
      </c>
      <c r="BO531" s="41">
        <f t="shared" si="440"/>
        <v>3.6039936483196658E-2</v>
      </c>
      <c r="BP531" s="41">
        <f t="shared" si="441"/>
        <v>-2.051017942815166E-2</v>
      </c>
      <c r="BQ531" s="41">
        <f t="shared" si="442"/>
        <v>-1.1132989905159631E-2</v>
      </c>
      <c r="BR531" s="41">
        <f t="shared" si="443"/>
        <v>1.7331492808501901E-2</v>
      </c>
      <c r="BS531" s="41">
        <f t="shared" si="444"/>
        <v>5.1903230706926377E-3</v>
      </c>
      <c r="BT531" s="41">
        <f t="shared" si="445"/>
        <v>1.9934214900817111E-2</v>
      </c>
      <c r="BU531" s="41">
        <f t="shared" si="446"/>
        <v>-0.1091399395003636</v>
      </c>
      <c r="BV531" s="41">
        <f t="shared" si="447"/>
        <v>-7.9052359732694321E-3</v>
      </c>
      <c r="BW531" s="41">
        <f t="shared" si="448"/>
        <v>1.2620577941075309E-2</v>
      </c>
      <c r="BX531" s="41"/>
      <c r="BY531" s="41"/>
      <c r="BZ531" s="41">
        <f t="shared" si="449"/>
        <v>-3.4132580019442679E-2</v>
      </c>
      <c r="CA531" s="41">
        <f t="shared" si="450"/>
        <v>-1.4952702358029183E-2</v>
      </c>
      <c r="CB531" s="41">
        <f t="shared" si="451"/>
        <v>-8.4411936420703496E-3</v>
      </c>
      <c r="CC531" s="41">
        <f t="shared" si="452"/>
        <v>-6.9808529912170807E-3</v>
      </c>
      <c r="CD531" s="41">
        <f t="shared" si="453"/>
        <v>1.105923919944286E-2</v>
      </c>
      <c r="CE531" s="41">
        <f t="shared" si="454"/>
        <v>-6.0638868003E-3</v>
      </c>
      <c r="CF531" s="41">
        <f t="shared" si="455"/>
        <v>1.439468559836609E-2</v>
      </c>
      <c r="CG531" s="41">
        <f t="shared" si="431"/>
        <v>0</v>
      </c>
      <c r="CH531" s="41">
        <f t="shared" si="456"/>
        <v>-4.6782015016286604E-3</v>
      </c>
      <c r="CI531" s="41">
        <f t="shared" si="457"/>
        <v>3.3349421244025174E-4</v>
      </c>
      <c r="CJ531" s="41">
        <f t="shared" si="458"/>
        <v>-2.6075634070808302E-3</v>
      </c>
      <c r="CK531" s="41">
        <f t="shared" si="459"/>
        <v>8.5837840054426764E-3</v>
      </c>
      <c r="CL531" s="41">
        <f t="shared" si="460"/>
        <v>1.1484563064639106E-2</v>
      </c>
      <c r="CM531" s="41">
        <f t="shared" si="461"/>
        <v>6.3669802019317651E-3</v>
      </c>
      <c r="CN531" s="41">
        <f t="shared" si="481"/>
        <v>-8.1930356586470392E-3</v>
      </c>
      <c r="CO531" s="41">
        <f t="shared" si="462"/>
        <v>-2.7719401427171116E-2</v>
      </c>
      <c r="CP531" s="41">
        <f t="shared" si="463"/>
        <v>1.0810916104215676E-2</v>
      </c>
      <c r="CQ531" s="41">
        <f t="shared" si="464"/>
        <v>2.1750265599856947E-2</v>
      </c>
      <c r="CR531" s="41">
        <f t="shared" si="465"/>
        <v>9.5310179804324741E-2</v>
      </c>
      <c r="CS531" s="41">
        <f t="shared" si="466"/>
        <v>-1.5542363138644507E-2</v>
      </c>
      <c r="CT531" s="41">
        <f t="shared" si="467"/>
        <v>-1.3862283109853678E-2</v>
      </c>
      <c r="CU531" s="41">
        <f t="shared" si="468"/>
        <v>-7.6045993852194155E-3</v>
      </c>
      <c r="CV531" s="41">
        <f t="shared" si="469"/>
        <v>-1.7147731160778279E-2</v>
      </c>
      <c r="CW531" s="41">
        <f t="shared" si="470"/>
        <v>-2.3068530320133561E-3</v>
      </c>
      <c r="CX531" s="41">
        <f t="shared" si="471"/>
        <v>-1.1009143333558289E-2</v>
      </c>
      <c r="CY531" s="41">
        <f t="shared" si="472"/>
        <v>7.0671675352490049E-3</v>
      </c>
      <c r="CZ531" s="41">
        <f t="shared" si="473"/>
        <v>2.0597210992607494E-3</v>
      </c>
      <c r="DA531" s="41">
        <f t="shared" si="474"/>
        <v>2.0719248767482851E-2</v>
      </c>
      <c r="DB531" s="41">
        <f t="shared" si="475"/>
        <v>-8.792038656777133E-3</v>
      </c>
      <c r="DC531" s="41">
        <f t="shared" si="476"/>
        <v>-4.1070410867328065E-2</v>
      </c>
      <c r="DD531" s="41">
        <f t="shared" si="477"/>
        <v>8.1230358256849326E-3</v>
      </c>
      <c r="DE531" s="41">
        <f t="shared" si="478"/>
        <v>3.446544272981935E-2</v>
      </c>
      <c r="DF531" s="41">
        <f t="shared" si="479"/>
        <v>1.5707096106834826E-2</v>
      </c>
      <c r="DG531" s="41">
        <f t="shared" si="480"/>
        <v>1.0293967669711065E-2</v>
      </c>
      <c r="DH531" s="41"/>
    </row>
    <row r="532" spans="1:112">
      <c r="A532" s="43">
        <v>42620</v>
      </c>
      <c r="B532" s="34">
        <v>3.58</v>
      </c>
      <c r="C532" s="34">
        <v>6.6436390000000003</v>
      </c>
      <c r="D532" s="34"/>
      <c r="E532" s="34">
        <v>7.54</v>
      </c>
      <c r="F532" s="34">
        <v>84</v>
      </c>
      <c r="G532" s="34">
        <v>40.050018000000001</v>
      </c>
      <c r="H532" s="34">
        <v>14.412934999999999</v>
      </c>
      <c r="I532" s="34">
        <v>13.76</v>
      </c>
      <c r="J532" s="34">
        <v>282.80484000000001</v>
      </c>
      <c r="K532" s="34">
        <v>1.18</v>
      </c>
      <c r="L532" s="34">
        <v>120.55999799999999</v>
      </c>
      <c r="M532" s="34">
        <v>29.790001</v>
      </c>
      <c r="N532" s="34">
        <v>36.032043000000002</v>
      </c>
      <c r="O532" s="34">
        <v>11.74</v>
      </c>
      <c r="P532" s="34">
        <v>15.2</v>
      </c>
      <c r="Q532" s="34">
        <v>5.85</v>
      </c>
      <c r="R532" s="34">
        <v>35.259998000000003</v>
      </c>
      <c r="S532" s="34">
        <v>54.515739000000004</v>
      </c>
      <c r="T532" s="34"/>
      <c r="U532" s="34"/>
      <c r="V532" s="34">
        <v>2.5963720000000001</v>
      </c>
      <c r="W532" s="34">
        <v>43.66</v>
      </c>
      <c r="X532" s="34">
        <v>34.630001</v>
      </c>
      <c r="Y532" s="34">
        <v>11.25231</v>
      </c>
      <c r="Z532" s="34">
        <v>20.261607999999999</v>
      </c>
      <c r="AA532" s="34">
        <v>67.773880000000005</v>
      </c>
      <c r="AB532" s="34">
        <v>46.642895000000003</v>
      </c>
      <c r="AC532" s="34">
        <v>12.03</v>
      </c>
      <c r="AD532" s="34">
        <v>73.589995999999999</v>
      </c>
      <c r="AE532" s="34">
        <v>28.667584999999999</v>
      </c>
      <c r="AF532" s="34">
        <v>3.84</v>
      </c>
      <c r="AG532" s="34">
        <v>81.900085000000004</v>
      </c>
      <c r="AH532" s="34">
        <v>38.308478999999998</v>
      </c>
      <c r="AI532" s="34">
        <v>71.866814000000005</v>
      </c>
      <c r="AJ532" s="34" t="s">
        <v>193</v>
      </c>
      <c r="AK532" s="34">
        <v>21.690000999999999</v>
      </c>
      <c r="AL532" s="34">
        <v>0.98</v>
      </c>
      <c r="AM532" s="34">
        <v>30.208314999999999</v>
      </c>
      <c r="AN532" s="34">
        <v>13.5</v>
      </c>
      <c r="AO532" s="34">
        <v>39.450001</v>
      </c>
      <c r="AP532" s="34">
        <v>5.16</v>
      </c>
      <c r="AQ532" s="34">
        <v>11.85</v>
      </c>
      <c r="AR532" s="34">
        <v>6.36</v>
      </c>
      <c r="AS532" s="34">
        <v>66.796982</v>
      </c>
      <c r="AT532" s="34">
        <v>13.033187</v>
      </c>
      <c r="AU532" s="34">
        <v>22.75</v>
      </c>
      <c r="AV532" s="34">
        <v>14.389908</v>
      </c>
      <c r="AW532" s="34">
        <v>19.892866000000001</v>
      </c>
      <c r="AX532" s="34">
        <v>27.969999000000001</v>
      </c>
      <c r="AY532" s="34">
        <v>6.34</v>
      </c>
      <c r="AZ532" s="34">
        <v>62.900002000000001</v>
      </c>
      <c r="BA532" s="34">
        <v>32.259998000000003</v>
      </c>
      <c r="BB532" s="34">
        <v>31.058657</v>
      </c>
      <c r="BC532" s="34">
        <v>29.644766000000001</v>
      </c>
      <c r="BD532" s="34"/>
      <c r="BE532" s="38"/>
      <c r="BF532" s="41">
        <f t="shared" si="432"/>
        <v>2.833050662622599E-2</v>
      </c>
      <c r="BG532" s="41">
        <f t="shared" si="433"/>
        <v>-3.738240672588248E-3</v>
      </c>
      <c r="BH532" s="41"/>
      <c r="BI532" s="41">
        <f t="shared" si="434"/>
        <v>1.6043124840575684E-2</v>
      </c>
      <c r="BJ532" s="41">
        <f t="shared" si="435"/>
        <v>2.4097551579060524E-2</v>
      </c>
      <c r="BK532" s="41">
        <f t="shared" si="436"/>
        <v>0</v>
      </c>
      <c r="BL532" s="41">
        <f t="shared" si="437"/>
        <v>5.5363100171225204E-3</v>
      </c>
      <c r="BM532" s="41">
        <f t="shared" si="438"/>
        <v>9.4925867967562676E-3</v>
      </c>
      <c r="BN532" s="41">
        <f t="shared" si="439"/>
        <v>1.8692112596713852E-2</v>
      </c>
      <c r="BO532" s="41">
        <f t="shared" si="440"/>
        <v>4.3296805753324258E-2</v>
      </c>
      <c r="BP532" s="41">
        <f t="shared" si="441"/>
        <v>7.3260235028225684E-3</v>
      </c>
      <c r="BQ532" s="41">
        <f t="shared" si="442"/>
        <v>-1.928251169138577E-2</v>
      </c>
      <c r="BR532" s="41">
        <f t="shared" si="443"/>
        <v>1.848813925513912E-3</v>
      </c>
      <c r="BS532" s="41">
        <f t="shared" si="444"/>
        <v>1.2859157048290179E-2</v>
      </c>
      <c r="BT532" s="41">
        <f t="shared" si="445"/>
        <v>0</v>
      </c>
      <c r="BU532" s="41">
        <f t="shared" si="446"/>
        <v>6.861090379945381E-3</v>
      </c>
      <c r="BV532" s="41">
        <f t="shared" si="447"/>
        <v>-5.6708254569360652E-4</v>
      </c>
      <c r="BW532" s="41">
        <f t="shared" si="448"/>
        <v>-4.3641360016484229E-3</v>
      </c>
      <c r="BX532" s="41"/>
      <c r="BY532" s="41"/>
      <c r="BZ532" s="41">
        <f t="shared" si="449"/>
        <v>-5.3488757167137448E-2</v>
      </c>
      <c r="CA532" s="41">
        <f t="shared" si="450"/>
        <v>-3.4297735298479586E-3</v>
      </c>
      <c r="CB532" s="41">
        <f t="shared" si="451"/>
        <v>-5.4507844870263222E-2</v>
      </c>
      <c r="CC532" s="41">
        <f t="shared" si="452"/>
        <v>2.6236117636823935E-3</v>
      </c>
      <c r="CD532" s="41">
        <f t="shared" si="453"/>
        <v>1.2683243104516335E-3</v>
      </c>
      <c r="CE532" s="41">
        <f t="shared" si="454"/>
        <v>-1.459212930755335E-2</v>
      </c>
      <c r="CF532" s="41">
        <f t="shared" si="455"/>
        <v>6.1945782790342194E-3</v>
      </c>
      <c r="CG532" s="41">
        <f t="shared" si="431"/>
        <v>1.6406894574597963E-3</v>
      </c>
      <c r="CH532" s="41">
        <f t="shared" si="456"/>
        <v>-1.4167450558151535E-2</v>
      </c>
      <c r="CI532" s="41">
        <f t="shared" si="457"/>
        <v>5.6525557641810553E-3</v>
      </c>
      <c r="CJ532" s="41">
        <f t="shared" si="458"/>
        <v>2.6075634070807695E-3</v>
      </c>
      <c r="CK532" s="41">
        <f t="shared" si="459"/>
        <v>0</v>
      </c>
      <c r="CL532" s="41">
        <f t="shared" si="460"/>
        <v>2.1842505788719794E-3</v>
      </c>
      <c r="CM532" s="41">
        <f t="shared" si="461"/>
        <v>7.01167150181766E-3</v>
      </c>
      <c r="CN532" s="41">
        <f t="shared" si="481"/>
        <v>-3.6630290240739953E-3</v>
      </c>
      <c r="CO532" s="41">
        <f t="shared" si="462"/>
        <v>-4.8592509132670859E-2</v>
      </c>
      <c r="CP532" s="41">
        <f t="shared" si="463"/>
        <v>5.2367985517315939E-2</v>
      </c>
      <c r="CQ532" s="41">
        <f t="shared" si="464"/>
        <v>1.1471144122476065E-2</v>
      </c>
      <c r="CR532" s="41">
        <f t="shared" si="465"/>
        <v>2.2472855852058576E-2</v>
      </c>
      <c r="CS532" s="41">
        <f t="shared" si="466"/>
        <v>-1.9330336567332539E-2</v>
      </c>
      <c r="CT532" s="41">
        <f t="shared" si="467"/>
        <v>0.16617357038597255</v>
      </c>
      <c r="CU532" s="41">
        <f t="shared" si="468"/>
        <v>5.0761530318605679E-3</v>
      </c>
      <c r="CV532" s="41">
        <f t="shared" si="469"/>
        <v>0</v>
      </c>
      <c r="CW532" s="41">
        <f t="shared" si="470"/>
        <v>3.1820920720092613E-2</v>
      </c>
      <c r="CX532" s="41">
        <f t="shared" si="471"/>
        <v>7.3528024476613293E-3</v>
      </c>
      <c r="CY532" s="41">
        <f t="shared" si="472"/>
        <v>1.3195955580943104E-3</v>
      </c>
      <c r="CZ532" s="41">
        <f t="shared" si="473"/>
        <v>3.4381629705418117E-2</v>
      </c>
      <c r="DA532" s="41">
        <f t="shared" si="474"/>
        <v>1.7437520697913874E-3</v>
      </c>
      <c r="DB532" s="41">
        <f t="shared" si="475"/>
        <v>-1.208259233932462E-2</v>
      </c>
      <c r="DC532" s="41">
        <f t="shared" si="476"/>
        <v>-1.5649771667127776E-2</v>
      </c>
      <c r="DD532" s="41">
        <f t="shared" si="477"/>
        <v>-2.2232659096709205E-3</v>
      </c>
      <c r="DE532" s="41">
        <f t="shared" si="478"/>
        <v>-4.2185104825318329E-2</v>
      </c>
      <c r="DF532" s="41">
        <f t="shared" si="479"/>
        <v>1.4504631948607662E-2</v>
      </c>
      <c r="DG532" s="41">
        <f t="shared" si="480"/>
        <v>9.5347779001368656E-3</v>
      </c>
      <c r="DH532" s="41"/>
    </row>
    <row r="533" spans="1:112">
      <c r="A533" s="43">
        <v>42621</v>
      </c>
      <c r="B533" s="34">
        <v>3.72</v>
      </c>
      <c r="C533" s="34">
        <v>6.6685210000000001</v>
      </c>
      <c r="D533" s="34"/>
      <c r="E533" s="34">
        <v>7.68</v>
      </c>
      <c r="F533" s="34">
        <v>82</v>
      </c>
      <c r="G533" s="34">
        <v>41.069439000000003</v>
      </c>
      <c r="H533" s="34">
        <v>14.422882</v>
      </c>
      <c r="I533" s="34">
        <v>13.85</v>
      </c>
      <c r="J533" s="34">
        <v>281.757385</v>
      </c>
      <c r="K533" s="34">
        <v>1.17</v>
      </c>
      <c r="L533" s="34">
        <v>116.860001</v>
      </c>
      <c r="M533" s="34">
        <v>29.9</v>
      </c>
      <c r="N533" s="34">
        <v>36.155628</v>
      </c>
      <c r="O533" s="34">
        <v>11.7</v>
      </c>
      <c r="P533" s="34">
        <v>15.1</v>
      </c>
      <c r="Q533" s="34">
        <v>5.44</v>
      </c>
      <c r="R533" s="34">
        <v>34.240001999999997</v>
      </c>
      <c r="S533" s="34">
        <v>55.583919999999999</v>
      </c>
      <c r="T533" s="34"/>
      <c r="U533" s="34"/>
      <c r="V533" s="34">
        <v>2.7009880000000002</v>
      </c>
      <c r="W533" s="34">
        <v>44.16</v>
      </c>
      <c r="X533" s="34">
        <v>34.400002000000001</v>
      </c>
      <c r="Y533" s="34">
        <v>11.203173</v>
      </c>
      <c r="Z533" s="34">
        <v>20.663924999999999</v>
      </c>
      <c r="AA533" s="34">
        <v>69.028655999999998</v>
      </c>
      <c r="AB533" s="34">
        <v>47.478203000000001</v>
      </c>
      <c r="AC533" s="34">
        <v>12.2</v>
      </c>
      <c r="AD533" s="34">
        <v>71.879997000000003</v>
      </c>
      <c r="AE533" s="34">
        <v>29.104821999999999</v>
      </c>
      <c r="AF533" s="34">
        <v>3.8</v>
      </c>
      <c r="AG533" s="34">
        <v>82.250084000000001</v>
      </c>
      <c r="AH533" s="34">
        <v>38.308478999999998</v>
      </c>
      <c r="AI533" s="34">
        <v>71.433593999999999</v>
      </c>
      <c r="AJ533" s="34" t="s">
        <v>193</v>
      </c>
      <c r="AK533" s="34">
        <v>22.18</v>
      </c>
      <c r="AL533" s="34">
        <v>0.96599999999999997</v>
      </c>
      <c r="AM533" s="34">
        <v>30.590112999999999</v>
      </c>
      <c r="AN533" s="34">
        <v>12.3</v>
      </c>
      <c r="AO533" s="34">
        <v>39.779998999999997</v>
      </c>
      <c r="AP533" s="34">
        <v>5.18</v>
      </c>
      <c r="AQ533" s="34">
        <v>11.79</v>
      </c>
      <c r="AR533" s="34">
        <v>6.5</v>
      </c>
      <c r="AS533" s="34">
        <v>65.402266999999995</v>
      </c>
      <c r="AT533" s="34">
        <v>12.985448999999999</v>
      </c>
      <c r="AU533" s="34">
        <v>22.040001</v>
      </c>
      <c r="AV533" s="34">
        <v>14.065681</v>
      </c>
      <c r="AW533" s="34">
        <v>20.144124999999999</v>
      </c>
      <c r="AX533" s="34">
        <v>28.889999</v>
      </c>
      <c r="AY533" s="34">
        <v>6.53</v>
      </c>
      <c r="AZ533" s="34">
        <v>62.810001</v>
      </c>
      <c r="BA533" s="34">
        <v>34.009998000000003</v>
      </c>
      <c r="BB533" s="34">
        <v>31.257435000000001</v>
      </c>
      <c r="BC533" s="34">
        <v>29.664169000000001</v>
      </c>
      <c r="BD533" s="34"/>
      <c r="BE533" s="38"/>
      <c r="BF533" s="41">
        <f t="shared" si="432"/>
        <v>3.8360867872446372E-2</v>
      </c>
      <c r="BG533" s="41">
        <f t="shared" si="433"/>
        <v>3.7382406725883438E-3</v>
      </c>
      <c r="BH533" s="41"/>
      <c r="BI533" s="41">
        <f t="shared" si="434"/>
        <v>1.8397365139716099E-2</v>
      </c>
      <c r="BJ533" s="41">
        <f t="shared" si="435"/>
        <v>-2.409755157906053E-2</v>
      </c>
      <c r="BK533" s="41">
        <f t="shared" si="436"/>
        <v>2.5135145317152927E-2</v>
      </c>
      <c r="BL533" s="41">
        <f t="shared" si="437"/>
        <v>6.8990591766761897E-4</v>
      </c>
      <c r="BM533" s="41">
        <f t="shared" si="438"/>
        <v>6.5194001281499705E-3</v>
      </c>
      <c r="BN533" s="41">
        <f t="shared" si="439"/>
        <v>-3.710684688061963E-3</v>
      </c>
      <c r="BO533" s="41">
        <f t="shared" si="440"/>
        <v>-8.5106896679086191E-3</v>
      </c>
      <c r="BP533" s="41">
        <f t="shared" si="441"/>
        <v>-3.1170892045450729E-2</v>
      </c>
      <c r="BQ533" s="41">
        <f t="shared" si="442"/>
        <v>3.685680103138743E-3</v>
      </c>
      <c r="BR533" s="41">
        <f t="shared" si="443"/>
        <v>3.4239952343075326E-3</v>
      </c>
      <c r="BS533" s="41">
        <f t="shared" si="444"/>
        <v>-3.4129725962400688E-3</v>
      </c>
      <c r="BT533" s="41">
        <f t="shared" si="445"/>
        <v>-6.6006840313520242E-3</v>
      </c>
      <c r="BU533" s="41">
        <f t="shared" si="446"/>
        <v>-7.2662600375913725E-2</v>
      </c>
      <c r="BV533" s="41">
        <f t="shared" si="447"/>
        <v>-2.9354510563470639E-2</v>
      </c>
      <c r="BW533" s="41">
        <f t="shared" si="448"/>
        <v>1.9404501826051444E-2</v>
      </c>
      <c r="BX533" s="41"/>
      <c r="BY533" s="41"/>
      <c r="BZ533" s="41">
        <f t="shared" si="449"/>
        <v>3.9502546045305689E-2</v>
      </c>
      <c r="CA533" s="41">
        <f t="shared" si="450"/>
        <v>1.1387050847041974E-2</v>
      </c>
      <c r="CB533" s="41">
        <f t="shared" si="451"/>
        <v>-6.6637647721407801E-3</v>
      </c>
      <c r="CC533" s="41">
        <f t="shared" si="452"/>
        <v>-4.376399156160486E-3</v>
      </c>
      <c r="CD533" s="41">
        <f t="shared" si="453"/>
        <v>1.9661562402096527E-2</v>
      </c>
      <c r="CE533" s="41">
        <f t="shared" si="454"/>
        <v>1.8344852749347672E-2</v>
      </c>
      <c r="CF533" s="41">
        <f t="shared" si="455"/>
        <v>1.7750110211054635E-2</v>
      </c>
      <c r="CG533" s="41">
        <f t="shared" si="431"/>
        <v>-2.1541843774754803E-2</v>
      </c>
      <c r="CH533" s="41">
        <f t="shared" si="456"/>
        <v>-2.351107240416438E-2</v>
      </c>
      <c r="CI533" s="41">
        <f t="shared" si="457"/>
        <v>1.5136822961318875E-2</v>
      </c>
      <c r="CJ533" s="41">
        <f t="shared" si="458"/>
        <v>-1.0471299867295366E-2</v>
      </c>
      <c r="CK533" s="41">
        <f t="shared" si="459"/>
        <v>4.2643822120324165E-3</v>
      </c>
      <c r="CL533" s="41">
        <f t="shared" si="460"/>
        <v>0</v>
      </c>
      <c r="CM533" s="41">
        <f t="shared" si="461"/>
        <v>-6.0463375625710199E-3</v>
      </c>
      <c r="CN533" s="41">
        <f t="shared" si="481"/>
        <v>-1.2927211979504789E-2</v>
      </c>
      <c r="CO533" s="41">
        <f t="shared" si="462"/>
        <v>2.2339610979243685E-2</v>
      </c>
      <c r="CP533" s="41">
        <f t="shared" si="463"/>
        <v>-1.4388737452099669E-2</v>
      </c>
      <c r="CQ533" s="41">
        <f t="shared" si="464"/>
        <v>1.2559634563648845E-2</v>
      </c>
      <c r="CR533" s="41">
        <f t="shared" si="465"/>
        <v>-9.3090423066011854E-2</v>
      </c>
      <c r="CS533" s="41">
        <f t="shared" si="466"/>
        <v>8.3301756471399844E-3</v>
      </c>
      <c r="CT533" s="41">
        <f t="shared" si="467"/>
        <v>3.8684767779203319E-3</v>
      </c>
      <c r="CU533" s="41">
        <f t="shared" si="468"/>
        <v>-5.0761530318606607E-3</v>
      </c>
      <c r="CV533" s="41">
        <f t="shared" si="469"/>
        <v>2.1773799549560536E-2</v>
      </c>
      <c r="CW533" s="41">
        <f t="shared" si="470"/>
        <v>-2.1100978410304085E-2</v>
      </c>
      <c r="CX533" s="41">
        <f t="shared" si="471"/>
        <v>-3.6695277621570351E-3</v>
      </c>
      <c r="CY533" s="41">
        <f t="shared" si="472"/>
        <v>-3.1706115740195891E-2</v>
      </c>
      <c r="CZ533" s="41">
        <f t="shared" si="473"/>
        <v>-2.2789268721423041E-2</v>
      </c>
      <c r="DA533" s="41">
        <f t="shared" si="474"/>
        <v>1.2551507610071419E-2</v>
      </c>
      <c r="DB533" s="41">
        <f t="shared" si="475"/>
        <v>3.2363008402814218E-2</v>
      </c>
      <c r="DC533" s="41">
        <f t="shared" si="476"/>
        <v>2.9528174839205171E-2</v>
      </c>
      <c r="DD533" s="41">
        <f t="shared" si="477"/>
        <v>-1.4318831155757516E-3</v>
      </c>
      <c r="DE533" s="41">
        <f t="shared" si="478"/>
        <v>5.2826529512088188E-2</v>
      </c>
      <c r="DF533" s="41">
        <f t="shared" si="479"/>
        <v>6.379689990688794E-3</v>
      </c>
      <c r="DG533" s="41">
        <f t="shared" si="480"/>
        <v>6.5430278565021876E-4</v>
      </c>
      <c r="DH533" s="41"/>
    </row>
    <row r="534" spans="1:112">
      <c r="A534" s="43">
        <v>42622</v>
      </c>
      <c r="B534" s="34">
        <v>3.86</v>
      </c>
      <c r="C534" s="34">
        <v>6.7929329999999997</v>
      </c>
      <c r="D534" s="34"/>
      <c r="E534" s="34">
        <v>7.7249999999999996</v>
      </c>
      <c r="F534" s="34">
        <v>82</v>
      </c>
      <c r="G534" s="34">
        <v>40.578606000000001</v>
      </c>
      <c r="H534" s="34">
        <v>14.283626999999999</v>
      </c>
      <c r="I534" s="34">
        <v>14.11</v>
      </c>
      <c r="J534" s="34">
        <v>285.947113</v>
      </c>
      <c r="K534" s="34">
        <v>1.18</v>
      </c>
      <c r="L534" s="34">
        <v>113.80999799999999</v>
      </c>
      <c r="M534" s="34">
        <v>30.129999000000002</v>
      </c>
      <c r="N534" s="34">
        <v>36.041542</v>
      </c>
      <c r="O534" s="34">
        <v>12</v>
      </c>
      <c r="P534" s="34">
        <v>14.68</v>
      </c>
      <c r="Q534" s="34">
        <v>5.47</v>
      </c>
      <c r="R534" s="34">
        <v>35.110000999999997</v>
      </c>
      <c r="S534" s="34">
        <v>54.14378</v>
      </c>
      <c r="T534" s="34"/>
      <c r="U534" s="34"/>
      <c r="V534" s="34">
        <v>2.6344129999999999</v>
      </c>
      <c r="W534" s="34">
        <v>44.509998000000003</v>
      </c>
      <c r="X534" s="34">
        <v>34.740001999999997</v>
      </c>
      <c r="Y534" s="34">
        <v>11.301446</v>
      </c>
      <c r="Z534" s="34">
        <v>19.713761999999999</v>
      </c>
      <c r="AA534" s="34">
        <v>68.526748999999995</v>
      </c>
      <c r="AB534" s="34">
        <v>48.812781999999999</v>
      </c>
      <c r="AC534" s="34">
        <v>12.17</v>
      </c>
      <c r="AD534" s="34">
        <v>75.790001000000004</v>
      </c>
      <c r="AE534" s="34">
        <v>28.829172</v>
      </c>
      <c r="AF534" s="34">
        <v>3.79</v>
      </c>
      <c r="AG534" s="34">
        <v>84.350005999999993</v>
      </c>
      <c r="AH534" s="34">
        <v>39.265025999999999</v>
      </c>
      <c r="AI534" s="34">
        <v>74.239738000000003</v>
      </c>
      <c r="AJ534" s="34" t="s">
        <v>193</v>
      </c>
      <c r="AK534" s="34">
        <v>21.58</v>
      </c>
      <c r="AL534" s="34">
        <v>0.97</v>
      </c>
      <c r="AM534" s="34">
        <v>30.590112999999999</v>
      </c>
      <c r="AN534" s="34">
        <v>12.6</v>
      </c>
      <c r="AO534" s="34">
        <v>39.240001999999997</v>
      </c>
      <c r="AP534" s="34">
        <v>5.25</v>
      </c>
      <c r="AQ534" s="34">
        <v>11.72</v>
      </c>
      <c r="AR534" s="34">
        <v>6.4</v>
      </c>
      <c r="AS534" s="34">
        <v>66</v>
      </c>
      <c r="AT534" s="34">
        <v>12.889965999999999</v>
      </c>
      <c r="AU534" s="34">
        <v>22.309999000000001</v>
      </c>
      <c r="AV534" s="34">
        <v>14.218258000000001</v>
      </c>
      <c r="AW534" s="34">
        <v>22.526762000000002</v>
      </c>
      <c r="AX534" s="34">
        <v>28.66</v>
      </c>
      <c r="AY534" s="34">
        <v>6.45</v>
      </c>
      <c r="AZ534" s="34">
        <v>61.040000999999997</v>
      </c>
      <c r="BA534" s="34">
        <v>35.5</v>
      </c>
      <c r="BB534" s="34">
        <v>30.979147000000001</v>
      </c>
      <c r="BC534" s="34">
        <v>30.168592</v>
      </c>
      <c r="BD534" s="34"/>
      <c r="BE534" s="38"/>
      <c r="BF534" s="41">
        <f t="shared" si="432"/>
        <v>3.6943515191684276E-2</v>
      </c>
      <c r="BG534" s="41">
        <f t="shared" si="433"/>
        <v>1.8484710856820515E-2</v>
      </c>
      <c r="BH534" s="41"/>
      <c r="BI534" s="41">
        <f t="shared" si="434"/>
        <v>5.8422756242283609E-3</v>
      </c>
      <c r="BJ534" s="41">
        <f t="shared" si="435"/>
        <v>0</v>
      </c>
      <c r="BK534" s="41">
        <f t="shared" si="436"/>
        <v>-1.2023286359480261E-2</v>
      </c>
      <c r="BL534" s="41">
        <f t="shared" si="437"/>
        <v>-9.7020569332660327E-3</v>
      </c>
      <c r="BM534" s="41">
        <f t="shared" si="438"/>
        <v>1.8598533231375173E-2</v>
      </c>
      <c r="BN534" s="41">
        <f t="shared" si="439"/>
        <v>1.4760510383196396E-2</v>
      </c>
      <c r="BO534" s="41">
        <f t="shared" si="440"/>
        <v>8.5106896679086105E-3</v>
      </c>
      <c r="BP534" s="41">
        <f t="shared" si="441"/>
        <v>-2.6446271962888949E-2</v>
      </c>
      <c r="BQ534" s="41">
        <f t="shared" si="442"/>
        <v>7.6628395560564572E-3</v>
      </c>
      <c r="BR534" s="41">
        <f t="shared" si="443"/>
        <v>-3.1604035160656355E-3</v>
      </c>
      <c r="BS534" s="41">
        <f t="shared" si="444"/>
        <v>2.5317807984290001E-2</v>
      </c>
      <c r="BT534" s="41">
        <f t="shared" si="445"/>
        <v>-2.8208720634509087E-2</v>
      </c>
      <c r="BU534" s="41">
        <f t="shared" si="446"/>
        <v>5.4995555660384485E-3</v>
      </c>
      <c r="BV534" s="41">
        <f t="shared" si="447"/>
        <v>2.509140897749982E-2</v>
      </c>
      <c r="BW534" s="41">
        <f t="shared" si="448"/>
        <v>-2.6250850057828949E-2</v>
      </c>
      <c r="BX534" s="41"/>
      <c r="BY534" s="41"/>
      <c r="BZ534" s="41">
        <f t="shared" si="449"/>
        <v>-2.4957245223813269E-2</v>
      </c>
      <c r="CA534" s="41">
        <f t="shared" si="450"/>
        <v>7.8944361251994024E-3</v>
      </c>
      <c r="CB534" s="41">
        <f t="shared" si="451"/>
        <v>9.8351958645950775E-3</v>
      </c>
      <c r="CC534" s="41">
        <f t="shared" si="452"/>
        <v>8.7336403836952899E-3</v>
      </c>
      <c r="CD534" s="41">
        <f t="shared" si="453"/>
        <v>-4.707245575473349E-2</v>
      </c>
      <c r="CE534" s="41">
        <f t="shared" si="454"/>
        <v>-7.2975573354167713E-3</v>
      </c>
      <c r="CF534" s="41">
        <f t="shared" si="455"/>
        <v>2.7721483281434568E-2</v>
      </c>
      <c r="CG534" s="41">
        <f t="shared" si="431"/>
        <v>2.1541843774754758E-2</v>
      </c>
      <c r="CH534" s="41">
        <f t="shared" si="456"/>
        <v>5.2968350839160031E-2</v>
      </c>
      <c r="CI534" s="41">
        <f t="shared" si="457"/>
        <v>-9.5160737626972455E-3</v>
      </c>
      <c r="CJ534" s="41">
        <f t="shared" si="458"/>
        <v>-2.6350476380050023E-3</v>
      </c>
      <c r="CK534" s="41">
        <f t="shared" si="459"/>
        <v>2.5210469202606445E-2</v>
      </c>
      <c r="CL534" s="41">
        <f t="shared" si="460"/>
        <v>2.4662943497112452E-2</v>
      </c>
      <c r="CM534" s="41">
        <f t="shared" si="461"/>
        <v>3.8531296482065838E-2</v>
      </c>
      <c r="CN534" s="41">
        <f t="shared" si="481"/>
        <v>8.3297193816818625E-3</v>
      </c>
      <c r="CO534" s="41">
        <f t="shared" si="462"/>
        <v>-2.7424022092232492E-2</v>
      </c>
      <c r="CP534" s="41">
        <f t="shared" si="463"/>
        <v>4.1322372849105912E-3</v>
      </c>
      <c r="CQ534" s="41">
        <f t="shared" si="464"/>
        <v>0</v>
      </c>
      <c r="CR534" s="41">
        <f t="shared" si="465"/>
        <v>2.4097551579060524E-2</v>
      </c>
      <c r="CS534" s="41">
        <f t="shared" si="466"/>
        <v>-1.3667562622004716E-2</v>
      </c>
      <c r="CT534" s="41">
        <f t="shared" si="467"/>
        <v>1.3423020332140771E-2</v>
      </c>
      <c r="CU534" s="41">
        <f t="shared" si="468"/>
        <v>-5.9549304004128884E-3</v>
      </c>
      <c r="CV534" s="41">
        <f t="shared" si="469"/>
        <v>-1.5504186535965199E-2</v>
      </c>
      <c r="CW534" s="41">
        <f t="shared" si="470"/>
        <v>9.0978205554790009E-3</v>
      </c>
      <c r="CX534" s="41">
        <f t="shared" si="471"/>
        <v>-7.3802436325687143E-3</v>
      </c>
      <c r="CY534" s="41">
        <f t="shared" si="472"/>
        <v>1.2175933964727324E-2</v>
      </c>
      <c r="CZ534" s="41">
        <f t="shared" si="473"/>
        <v>1.0789054526036398E-2</v>
      </c>
      <c r="DA534" s="41">
        <f t="shared" si="474"/>
        <v>0.11179134202596513</v>
      </c>
      <c r="DB534" s="41">
        <f t="shared" si="475"/>
        <v>-7.9930574640641912E-3</v>
      </c>
      <c r="DC534" s="41">
        <f t="shared" si="476"/>
        <v>-1.2326812480658634E-2</v>
      </c>
      <c r="DD534" s="41">
        <f t="shared" si="477"/>
        <v>-2.8584909028419692E-2</v>
      </c>
      <c r="DE534" s="41">
        <f t="shared" si="478"/>
        <v>4.2878156268501111E-2</v>
      </c>
      <c r="DF534" s="41">
        <f t="shared" si="479"/>
        <v>-8.9429671671117841E-3</v>
      </c>
      <c r="DG534" s="41">
        <f t="shared" si="480"/>
        <v>1.6861496697044377E-2</v>
      </c>
      <c r="DH534" s="41"/>
    </row>
    <row r="535" spans="1:112">
      <c r="A535" s="43">
        <v>42625</v>
      </c>
      <c r="B535" s="34">
        <v>4.04</v>
      </c>
      <c r="C535" s="34">
        <v>6.8924640000000004</v>
      </c>
      <c r="D535" s="34"/>
      <c r="E535" s="34">
        <v>7.37</v>
      </c>
      <c r="F535" s="34">
        <v>82</v>
      </c>
      <c r="G535" s="34">
        <v>40.323760999999998</v>
      </c>
      <c r="H535" s="34">
        <v>14.164265</v>
      </c>
      <c r="I535" s="34">
        <v>14.26</v>
      </c>
      <c r="J535" s="34">
        <v>278.61511200000001</v>
      </c>
      <c r="K535" s="34">
        <v>1.18</v>
      </c>
      <c r="L535" s="34">
        <v>115.300003</v>
      </c>
      <c r="M535" s="34">
        <v>28.540001</v>
      </c>
      <c r="N535" s="34">
        <v>36.231689000000003</v>
      </c>
      <c r="O535" s="34">
        <v>11.79</v>
      </c>
      <c r="P535" s="34">
        <v>14.73</v>
      </c>
      <c r="Q535" s="34">
        <v>5</v>
      </c>
      <c r="R535" s="34">
        <v>35.419998</v>
      </c>
      <c r="S535" s="34">
        <v>54.639729000000003</v>
      </c>
      <c r="T535" s="34"/>
      <c r="U535" s="34"/>
      <c r="V535" s="34">
        <v>2.8056030000000001</v>
      </c>
      <c r="W535" s="34">
        <v>44.290000999999997</v>
      </c>
      <c r="X535" s="34">
        <v>34.799999</v>
      </c>
      <c r="Y535" s="34">
        <v>11.104898</v>
      </c>
      <c r="Z535" s="34">
        <v>20.432805999999999</v>
      </c>
      <c r="AA535" s="34">
        <v>68.618010999999996</v>
      </c>
      <c r="AB535" s="34">
        <v>49.244838999999999</v>
      </c>
      <c r="AC535" s="34">
        <v>12.12</v>
      </c>
      <c r="AD535" s="34">
        <v>76.699996999999996</v>
      </c>
      <c r="AE535" s="34">
        <v>29.313936000000002</v>
      </c>
      <c r="AF535" s="34">
        <v>3.87</v>
      </c>
      <c r="AG535" s="34">
        <v>86.800087000000005</v>
      </c>
      <c r="AH535" s="34">
        <v>39.859389999999998</v>
      </c>
      <c r="AI535" s="34">
        <v>74.791115000000005</v>
      </c>
      <c r="AJ535" s="34" t="s">
        <v>193</v>
      </c>
      <c r="AK535" s="34">
        <v>22.559999000000001</v>
      </c>
      <c r="AL535" s="34">
        <v>0.96</v>
      </c>
      <c r="AM535" s="34">
        <v>30.571491000000002</v>
      </c>
      <c r="AN535" s="34">
        <v>11.5</v>
      </c>
      <c r="AO535" s="34">
        <v>39.740001999999997</v>
      </c>
      <c r="AP535" s="34">
        <v>5.04</v>
      </c>
      <c r="AQ535" s="34">
        <v>11.86</v>
      </c>
      <c r="AR535" s="34">
        <v>6.65</v>
      </c>
      <c r="AS535" s="34">
        <v>65.400002000000001</v>
      </c>
      <c r="AT535" s="34">
        <v>13.033187</v>
      </c>
      <c r="AU535" s="34">
        <v>21.969999000000001</v>
      </c>
      <c r="AV535" s="34">
        <v>14.075218</v>
      </c>
      <c r="AW535" s="34">
        <v>22.985968</v>
      </c>
      <c r="AX535" s="34">
        <v>28.530000999999999</v>
      </c>
      <c r="AY535" s="34">
        <v>6.14</v>
      </c>
      <c r="AZ535" s="34">
        <v>61.040000999999997</v>
      </c>
      <c r="BA535" s="34">
        <v>35.709999000000003</v>
      </c>
      <c r="BB535" s="34">
        <v>31.098414999999999</v>
      </c>
      <c r="BC535" s="34">
        <v>30.556614</v>
      </c>
      <c r="BD535" s="34"/>
      <c r="BE535" s="38"/>
      <c r="BF535" s="41">
        <f t="shared" si="432"/>
        <v>4.5577508496319155E-2</v>
      </c>
      <c r="BG535" s="41">
        <f t="shared" si="433"/>
        <v>1.4545833767459437E-2</v>
      </c>
      <c r="BH535" s="41"/>
      <c r="BI535" s="41">
        <f t="shared" si="434"/>
        <v>-4.7044116582563814E-2</v>
      </c>
      <c r="BJ535" s="41">
        <f t="shared" si="435"/>
        <v>0</v>
      </c>
      <c r="BK535" s="41">
        <f t="shared" si="436"/>
        <v>-6.3000837273819027E-3</v>
      </c>
      <c r="BL535" s="41">
        <f t="shared" si="437"/>
        <v>-8.3916727789104337E-3</v>
      </c>
      <c r="BM535" s="41">
        <f t="shared" si="438"/>
        <v>1.0574649121427322E-2</v>
      </c>
      <c r="BN535" s="41">
        <f t="shared" si="439"/>
        <v>-2.5975571623292528E-2</v>
      </c>
      <c r="BO535" s="41">
        <f t="shared" si="440"/>
        <v>0</v>
      </c>
      <c r="BP535" s="41">
        <f t="shared" si="441"/>
        <v>1.3007079573443686E-2</v>
      </c>
      <c r="BQ535" s="41">
        <f t="shared" si="442"/>
        <v>-5.4214672865465142E-2</v>
      </c>
      <c r="BR535" s="41">
        <f t="shared" si="443"/>
        <v>5.2619050261272999E-3</v>
      </c>
      <c r="BS535" s="41">
        <f t="shared" si="444"/>
        <v>-1.7654935238720824E-2</v>
      </c>
      <c r="BT535" s="41">
        <f t="shared" si="445"/>
        <v>3.4002072881694576E-3</v>
      </c>
      <c r="BU535" s="41">
        <f t="shared" si="446"/>
        <v>-8.9840703999789454E-2</v>
      </c>
      <c r="BV535" s="41">
        <f t="shared" si="447"/>
        <v>8.7905572271575784E-3</v>
      </c>
      <c r="BW535" s="41">
        <f t="shared" si="448"/>
        <v>9.1181547770459205E-3</v>
      </c>
      <c r="BX535" s="41"/>
      <c r="BY535" s="41"/>
      <c r="BZ535" s="41">
        <f t="shared" si="449"/>
        <v>6.2958102355418377E-2</v>
      </c>
      <c r="CA535" s="41">
        <f t="shared" si="450"/>
        <v>-4.9548975804725648E-3</v>
      </c>
      <c r="CB535" s="41">
        <f t="shared" si="451"/>
        <v>1.7255396613149647E-3</v>
      </c>
      <c r="CC535" s="41">
        <f t="shared" si="452"/>
        <v>-1.7544409880864122E-2</v>
      </c>
      <c r="CD535" s="41">
        <f t="shared" si="453"/>
        <v>3.5824775905319906E-2</v>
      </c>
      <c r="CE535" s="41">
        <f t="shared" si="454"/>
        <v>1.3308858970726384E-3</v>
      </c>
      <c r="CF535" s="41">
        <f t="shared" si="455"/>
        <v>8.8123654569492883E-3</v>
      </c>
      <c r="CG535" s="41">
        <f t="shared" si="431"/>
        <v>-1.5696315647318618E-2</v>
      </c>
      <c r="CH535" s="41">
        <f t="shared" si="456"/>
        <v>1.1935298241490254E-2</v>
      </c>
      <c r="CI535" s="41">
        <f t="shared" si="457"/>
        <v>1.6675243190944277E-2</v>
      </c>
      <c r="CJ535" s="41">
        <f t="shared" si="458"/>
        <v>2.0888487947355532E-2</v>
      </c>
      <c r="CK535" s="41">
        <f t="shared" si="459"/>
        <v>2.863274384578763E-2</v>
      </c>
      <c r="CL535" s="41">
        <f t="shared" si="460"/>
        <v>1.5023812111135954E-2</v>
      </c>
      <c r="CM535" s="41">
        <f t="shared" si="461"/>
        <v>7.3995351257719905E-3</v>
      </c>
      <c r="CN535" s="41">
        <f t="shared" si="481"/>
        <v>-4.6191185275625251E-3</v>
      </c>
      <c r="CO535" s="41">
        <f t="shared" si="462"/>
        <v>4.4411422473627574E-2</v>
      </c>
      <c r="CP535" s="41">
        <f t="shared" si="463"/>
        <v>-1.0362787035546547E-2</v>
      </c>
      <c r="CQ535" s="41">
        <f t="shared" si="464"/>
        <v>-6.0894415311395233E-4</v>
      </c>
      <c r="CR535" s="41">
        <f t="shared" si="465"/>
        <v>-9.1349778588227959E-2</v>
      </c>
      <c r="CS535" s="41">
        <f t="shared" si="466"/>
        <v>1.2661601785235111E-2</v>
      </c>
      <c r="CT535" s="41">
        <f t="shared" si="467"/>
        <v>-4.0821994520255166E-2</v>
      </c>
      <c r="CU535" s="41">
        <f t="shared" si="468"/>
        <v>1.1874609420712683E-2</v>
      </c>
      <c r="CV535" s="41">
        <f t="shared" si="469"/>
        <v>3.8318864302136602E-2</v>
      </c>
      <c r="CW535" s="41">
        <f t="shared" si="470"/>
        <v>-9.1324529822331829E-3</v>
      </c>
      <c r="CX535" s="41">
        <f t="shared" si="471"/>
        <v>1.1049771394725901E-2</v>
      </c>
      <c r="CY535" s="41">
        <f t="shared" si="472"/>
        <v>-1.5357122741586593E-2</v>
      </c>
      <c r="CZ535" s="41">
        <f t="shared" si="473"/>
        <v>-1.0111250994235696E-2</v>
      </c>
      <c r="DA535" s="41">
        <f t="shared" si="474"/>
        <v>2.0179918163466041E-2</v>
      </c>
      <c r="DB535" s="41">
        <f t="shared" si="475"/>
        <v>-4.5462221237941667E-3</v>
      </c>
      <c r="DC535" s="41">
        <f t="shared" si="476"/>
        <v>-4.925538864863007E-2</v>
      </c>
      <c r="DD535" s="41">
        <f t="shared" si="477"/>
        <v>0</v>
      </c>
      <c r="DE535" s="41">
        <f t="shared" si="478"/>
        <v>5.8980371216262794E-3</v>
      </c>
      <c r="DF535" s="41">
        <f t="shared" si="479"/>
        <v>3.8425525393984668E-3</v>
      </c>
      <c r="DG535" s="41">
        <f t="shared" si="480"/>
        <v>1.2779776524824383E-2</v>
      </c>
      <c r="DH535" s="41"/>
    </row>
    <row r="536" spans="1:112">
      <c r="A536" s="43">
        <v>42626</v>
      </c>
      <c r="B536" s="34">
        <v>3.67</v>
      </c>
      <c r="C536" s="34">
        <v>6.8758759999999999</v>
      </c>
      <c r="D536" s="34"/>
      <c r="E536" s="34">
        <v>7.05</v>
      </c>
      <c r="F536" s="34">
        <v>84</v>
      </c>
      <c r="G536" s="34">
        <v>40.484219000000003</v>
      </c>
      <c r="H536" s="34">
        <v>14.323414</v>
      </c>
      <c r="I536" s="34">
        <v>14.1</v>
      </c>
      <c r="J536" s="34">
        <v>290.13677999999999</v>
      </c>
      <c r="K536" s="34">
        <v>1.66</v>
      </c>
      <c r="L536" s="34">
        <v>116.980003</v>
      </c>
      <c r="M536" s="34">
        <v>27.48</v>
      </c>
      <c r="N536" s="34">
        <v>36.013022999999997</v>
      </c>
      <c r="O536" s="34">
        <v>11.82</v>
      </c>
      <c r="P536" s="34">
        <v>14.46</v>
      </c>
      <c r="Q536" s="34">
        <v>4.62</v>
      </c>
      <c r="R536" s="34">
        <v>34.75</v>
      </c>
      <c r="S536" s="34">
        <v>55.202430999999997</v>
      </c>
      <c r="T536" s="34"/>
      <c r="U536" s="34"/>
      <c r="V536" s="34">
        <v>3.081407</v>
      </c>
      <c r="W536" s="34">
        <v>44.82</v>
      </c>
      <c r="X536" s="34">
        <v>36.610000999999997</v>
      </c>
      <c r="Y536" s="34">
        <v>11.13438</v>
      </c>
      <c r="Z536" s="34">
        <v>21.074809999999999</v>
      </c>
      <c r="AA536" s="34">
        <v>67.789092999999994</v>
      </c>
      <c r="AB536" s="34">
        <v>48.188685999999997</v>
      </c>
      <c r="AC536" s="34">
        <v>12.2</v>
      </c>
      <c r="AD536" s="34">
        <v>75.629997000000003</v>
      </c>
      <c r="AE536" s="34">
        <v>29.656122</v>
      </c>
      <c r="AF536" s="34">
        <v>3.98</v>
      </c>
      <c r="AG536" s="34">
        <v>90.300087000000005</v>
      </c>
      <c r="AH536" s="34">
        <v>40.741641999999999</v>
      </c>
      <c r="AI536" s="34">
        <v>74.978194999999999</v>
      </c>
      <c r="AJ536" s="34" t="s">
        <v>193</v>
      </c>
      <c r="AK536" s="34">
        <v>24.92</v>
      </c>
      <c r="AL536" s="34">
        <v>0.97</v>
      </c>
      <c r="AM536" s="34">
        <v>30.357310999999999</v>
      </c>
      <c r="AN536" s="34">
        <v>10.5</v>
      </c>
      <c r="AO536" s="34">
        <v>39.330002</v>
      </c>
      <c r="AP536" s="34">
        <v>5.0199999999999996</v>
      </c>
      <c r="AQ536" s="34">
        <v>12.07</v>
      </c>
      <c r="AR536" s="34">
        <v>6.62</v>
      </c>
      <c r="AS536" s="34">
        <v>64.949996999999996</v>
      </c>
      <c r="AT536" s="34">
        <v>12.966352000000001</v>
      </c>
      <c r="AU536" s="34">
        <v>22.1</v>
      </c>
      <c r="AV536" s="34">
        <v>14.428051</v>
      </c>
      <c r="AW536" s="34">
        <v>22.778025</v>
      </c>
      <c r="AX536" s="34">
        <v>28.440000999999999</v>
      </c>
      <c r="AY536" s="34">
        <v>6.02</v>
      </c>
      <c r="AZ536" s="34">
        <v>60.110000999999997</v>
      </c>
      <c r="BA536" s="34">
        <v>36.090000000000003</v>
      </c>
      <c r="BB536" s="34">
        <v>31.227619000000001</v>
      </c>
      <c r="BC536" s="34">
        <v>30.828230000000001</v>
      </c>
      <c r="BD536" s="34"/>
      <c r="BE536" s="38"/>
      <c r="BF536" s="41">
        <f t="shared" si="432"/>
        <v>-9.6053029906579768E-2</v>
      </c>
      <c r="BG536" s="41">
        <f t="shared" si="433"/>
        <v>-2.4095872161756103E-3</v>
      </c>
      <c r="BH536" s="41"/>
      <c r="BI536" s="41">
        <f t="shared" si="434"/>
        <v>-4.4390089377067975E-2</v>
      </c>
      <c r="BJ536" s="41">
        <f t="shared" si="435"/>
        <v>2.4097551579060524E-2</v>
      </c>
      <c r="BK536" s="41">
        <f t="shared" si="436"/>
        <v>3.9713456737741678E-3</v>
      </c>
      <c r="BL536" s="41">
        <f t="shared" si="437"/>
        <v>1.1173297460338344E-2</v>
      </c>
      <c r="BM536" s="41">
        <f t="shared" si="438"/>
        <v>-1.1283617602027283E-2</v>
      </c>
      <c r="BN536" s="41">
        <f t="shared" si="439"/>
        <v>4.0521164442187958E-2</v>
      </c>
      <c r="BO536" s="41">
        <f t="shared" si="440"/>
        <v>0.3413031638908785</v>
      </c>
      <c r="BP536" s="41">
        <f t="shared" si="441"/>
        <v>1.446555236619523E-2</v>
      </c>
      <c r="BQ536" s="41">
        <f t="shared" si="442"/>
        <v>-3.7848179733083499E-2</v>
      </c>
      <c r="BR536" s="41">
        <f t="shared" si="443"/>
        <v>-6.0534996041869508E-3</v>
      </c>
      <c r="BS536" s="41">
        <f t="shared" si="444"/>
        <v>2.5412974286727692E-3</v>
      </c>
      <c r="BT536" s="41">
        <f t="shared" si="445"/>
        <v>-1.850001374392023E-2</v>
      </c>
      <c r="BU536" s="41">
        <f t="shared" si="446"/>
        <v>-7.9043207340452851E-2</v>
      </c>
      <c r="BV536" s="41">
        <f t="shared" si="447"/>
        <v>-1.9097003878610859E-2</v>
      </c>
      <c r="BW536" s="41">
        <f t="shared" si="448"/>
        <v>1.024573665461773E-2</v>
      </c>
      <c r="BX536" s="41"/>
      <c r="BY536" s="41"/>
      <c r="BZ536" s="41">
        <f t="shared" si="449"/>
        <v>9.3767821724390354E-2</v>
      </c>
      <c r="CA536" s="41">
        <f t="shared" si="450"/>
        <v>1.1895527859214215E-2</v>
      </c>
      <c r="CB536" s="41">
        <f t="shared" si="451"/>
        <v>5.0704096402289532E-2</v>
      </c>
      <c r="CC536" s="41">
        <f t="shared" si="452"/>
        <v>2.651346619314507E-3</v>
      </c>
      <c r="CD536" s="41">
        <f t="shared" si="453"/>
        <v>3.0936741989206519E-2</v>
      </c>
      <c r="CE536" s="41">
        <f t="shared" si="454"/>
        <v>-1.2153739492899607E-2</v>
      </c>
      <c r="CF536" s="41">
        <f t="shared" si="455"/>
        <v>-2.168030703624111E-2</v>
      </c>
      <c r="CG536" s="41">
        <f t="shared" si="431"/>
        <v>2.4948037887826502E-3</v>
      </c>
      <c r="CH536" s="41">
        <f t="shared" si="456"/>
        <v>-1.4048679058642207E-2</v>
      </c>
      <c r="CI536" s="41">
        <f t="shared" si="457"/>
        <v>1.1605545333074018E-2</v>
      </c>
      <c r="CJ536" s="41">
        <f t="shared" si="458"/>
        <v>2.8027312254655875E-2</v>
      </c>
      <c r="CK536" s="41">
        <f t="shared" si="459"/>
        <v>3.953079990767553E-2</v>
      </c>
      <c r="CL536" s="41">
        <f t="shared" si="460"/>
        <v>2.1892703250551652E-2</v>
      </c>
      <c r="CM536" s="41">
        <f t="shared" si="461"/>
        <v>2.4982434291859414E-3</v>
      </c>
      <c r="CN536" s="41">
        <f t="shared" si="481"/>
        <v>-4.6403572598996586E-3</v>
      </c>
      <c r="CO536" s="41">
        <f t="shared" si="462"/>
        <v>9.9492311615636347E-2</v>
      </c>
      <c r="CP536" s="41">
        <f t="shared" si="463"/>
        <v>1.0362787035546658E-2</v>
      </c>
      <c r="CQ536" s="41">
        <f t="shared" si="464"/>
        <v>-7.0305299031796671E-3</v>
      </c>
      <c r="CR536" s="41">
        <f t="shared" si="465"/>
        <v>-9.0971778205726758E-2</v>
      </c>
      <c r="CS536" s="41">
        <f t="shared" si="466"/>
        <v>-1.0370650155311769E-2</v>
      </c>
      <c r="CT536" s="41">
        <f t="shared" si="467"/>
        <v>-3.9761483796395174E-3</v>
      </c>
      <c r="CU536" s="41">
        <f t="shared" si="468"/>
        <v>1.755164153986076E-2</v>
      </c>
      <c r="CV536" s="41">
        <f t="shared" si="469"/>
        <v>-4.5214847188460071E-3</v>
      </c>
      <c r="CW536" s="41">
        <f t="shared" si="470"/>
        <v>-6.904592116961354E-3</v>
      </c>
      <c r="CX536" s="41">
        <f t="shared" si="471"/>
        <v>-5.1412563290478535E-3</v>
      </c>
      <c r="CY536" s="41">
        <f t="shared" si="472"/>
        <v>5.8997676438027917E-3</v>
      </c>
      <c r="CZ536" s="41">
        <f t="shared" si="473"/>
        <v>2.4758635467986161E-2</v>
      </c>
      <c r="DA536" s="41">
        <f t="shared" si="474"/>
        <v>-9.0876873920285491E-3</v>
      </c>
      <c r="DB536" s="41">
        <f t="shared" si="475"/>
        <v>-3.1595601794481335E-3</v>
      </c>
      <c r="DC536" s="41">
        <f t="shared" si="476"/>
        <v>-1.9737482838321434E-2</v>
      </c>
      <c r="DD536" s="41">
        <f t="shared" si="477"/>
        <v>-1.5353169671663749E-2</v>
      </c>
      <c r="DE536" s="41">
        <f t="shared" si="478"/>
        <v>1.0585085051700886E-2</v>
      </c>
      <c r="DF536" s="41">
        <f t="shared" si="479"/>
        <v>4.1460743381795621E-3</v>
      </c>
      <c r="DG536" s="41">
        <f t="shared" si="480"/>
        <v>8.8496689074823026E-3</v>
      </c>
      <c r="DH536" s="41"/>
    </row>
    <row r="537" spans="1:112">
      <c r="A537" s="43">
        <v>42627</v>
      </c>
      <c r="B537" s="34">
        <v>3.62</v>
      </c>
      <c r="C537" s="34">
        <v>6.9422290000000002</v>
      </c>
      <c r="D537" s="34"/>
      <c r="E537" s="34">
        <v>7.16</v>
      </c>
      <c r="F537" s="34">
        <v>84</v>
      </c>
      <c r="G537" s="34">
        <v>41.352618999999997</v>
      </c>
      <c r="H537" s="34">
        <v>14.273680000000001</v>
      </c>
      <c r="I537" s="34">
        <v>13.71</v>
      </c>
      <c r="J537" s="34">
        <v>299.56362899999999</v>
      </c>
      <c r="K537" s="34">
        <v>1.32</v>
      </c>
      <c r="L537" s="34">
        <v>117.110001</v>
      </c>
      <c r="M537" s="34">
        <v>28.73</v>
      </c>
      <c r="N537" s="34">
        <v>35.680270999999998</v>
      </c>
      <c r="O537" s="34">
        <v>11.83</v>
      </c>
      <c r="P537" s="34">
        <v>14.49</v>
      </c>
      <c r="Q537" s="34">
        <v>4.7300000000000004</v>
      </c>
      <c r="R537" s="34">
        <v>35.349997999999999</v>
      </c>
      <c r="S537" s="34">
        <v>55.555312999999998</v>
      </c>
      <c r="T537" s="34"/>
      <c r="U537" s="34"/>
      <c r="V537" s="34">
        <v>3.1099389999999998</v>
      </c>
      <c r="W537" s="34">
        <v>44.619999</v>
      </c>
      <c r="X537" s="34">
        <v>35.840000000000003</v>
      </c>
      <c r="Y537" s="34">
        <v>11.203173</v>
      </c>
      <c r="Z537" s="34">
        <v>21.14329</v>
      </c>
      <c r="AA537" s="34">
        <v>68.192131000000003</v>
      </c>
      <c r="AB537" s="34">
        <v>48.716766</v>
      </c>
      <c r="AC537" s="34">
        <v>12.2</v>
      </c>
      <c r="AD537" s="34">
        <v>74.599997999999999</v>
      </c>
      <c r="AE537" s="34">
        <v>29.627607000000001</v>
      </c>
      <c r="AF537" s="34">
        <v>4.03</v>
      </c>
      <c r="AG537" s="34">
        <v>86.100082</v>
      </c>
      <c r="AH537" s="34">
        <v>41.075974000000002</v>
      </c>
      <c r="AI537" s="34">
        <v>74.564659000000006</v>
      </c>
      <c r="AJ537" s="34" t="s">
        <v>193</v>
      </c>
      <c r="AK537" s="34">
        <v>25.49</v>
      </c>
      <c r="AL537" s="34">
        <v>1</v>
      </c>
      <c r="AM537" s="34">
        <v>30.54355</v>
      </c>
      <c r="AN537" s="34">
        <v>11.3</v>
      </c>
      <c r="AO537" s="34">
        <v>38.799999</v>
      </c>
      <c r="AP537" s="34">
        <v>4.57</v>
      </c>
      <c r="AQ537" s="34">
        <v>12.77</v>
      </c>
      <c r="AR537" s="34">
        <v>6.73</v>
      </c>
      <c r="AS537" s="34">
        <v>64.75</v>
      </c>
      <c r="AT537" s="34">
        <v>12.804034</v>
      </c>
      <c r="AU537" s="34">
        <v>24.440000999999999</v>
      </c>
      <c r="AV537" s="34">
        <v>14.485268</v>
      </c>
      <c r="AW537" s="34">
        <v>21.928937999999999</v>
      </c>
      <c r="AX537" s="34">
        <v>28.9</v>
      </c>
      <c r="AY537" s="34">
        <v>6.25</v>
      </c>
      <c r="AZ537" s="34">
        <v>59.189999</v>
      </c>
      <c r="BA537" s="34">
        <v>36.810001</v>
      </c>
      <c r="BB537" s="34">
        <v>29.816313000000001</v>
      </c>
      <c r="BC537" s="34">
        <v>31.119247000000001</v>
      </c>
      <c r="BD537" s="34"/>
      <c r="BE537" s="38"/>
      <c r="BF537" s="41">
        <f t="shared" si="432"/>
        <v>-1.3717636228799195E-2</v>
      </c>
      <c r="BG537" s="41">
        <f t="shared" si="433"/>
        <v>9.6038508897083805E-3</v>
      </c>
      <c r="BH537" s="41"/>
      <c r="BI537" s="41">
        <f t="shared" si="434"/>
        <v>1.5482364148377094E-2</v>
      </c>
      <c r="BJ537" s="41">
        <f t="shared" si="435"/>
        <v>0</v>
      </c>
      <c r="BK537" s="41">
        <f t="shared" si="436"/>
        <v>2.1223512971405435E-2</v>
      </c>
      <c r="BL537" s="41">
        <f t="shared" si="437"/>
        <v>-3.4782590245941683E-3</v>
      </c>
      <c r="BM537" s="41">
        <f t="shared" si="438"/>
        <v>-2.804930380989944E-2</v>
      </c>
      <c r="BN537" s="41">
        <f t="shared" si="439"/>
        <v>3.1974378783696189E-2</v>
      </c>
      <c r="BO537" s="41">
        <f t="shared" si="440"/>
        <v>-0.22918586577017222</v>
      </c>
      <c r="BP537" s="41">
        <f t="shared" si="441"/>
        <v>1.1106669327374944E-3</v>
      </c>
      <c r="BQ537" s="41">
        <f t="shared" si="442"/>
        <v>4.4483405637049583E-2</v>
      </c>
      <c r="BR537" s="41">
        <f t="shared" si="443"/>
        <v>-9.2827200659099385E-3</v>
      </c>
      <c r="BS537" s="41">
        <f t="shared" si="444"/>
        <v>8.4566601234314269E-4</v>
      </c>
      <c r="BT537" s="41">
        <f t="shared" si="445"/>
        <v>2.0725396019723751E-3</v>
      </c>
      <c r="BU537" s="41">
        <f t="shared" si="446"/>
        <v>2.3530497410194251E-2</v>
      </c>
      <c r="BV537" s="41">
        <f t="shared" si="447"/>
        <v>1.7118763754692803E-2</v>
      </c>
      <c r="BW537" s="41">
        <f t="shared" si="448"/>
        <v>6.3721629080452464E-3</v>
      </c>
      <c r="BX537" s="41"/>
      <c r="BY537" s="41"/>
      <c r="BZ537" s="41">
        <f t="shared" si="449"/>
        <v>9.2168009932314197E-3</v>
      </c>
      <c r="CA537" s="41">
        <f t="shared" si="450"/>
        <v>-4.4723017798694526E-3</v>
      </c>
      <c r="CB537" s="41">
        <f t="shared" si="451"/>
        <v>-2.1256866340355892E-2</v>
      </c>
      <c r="CC537" s="41">
        <f t="shared" si="452"/>
        <v>6.1594228778543538E-3</v>
      </c>
      <c r="CD537" s="41">
        <f t="shared" si="453"/>
        <v>3.244109046041329E-3</v>
      </c>
      <c r="CE537" s="41">
        <f t="shared" si="454"/>
        <v>5.927865161958085E-3</v>
      </c>
      <c r="CF537" s="41">
        <f t="shared" si="455"/>
        <v>1.0898978675461194E-2</v>
      </c>
      <c r="CG537" s="41">
        <f t="shared" si="431"/>
        <v>4.9710127220204021E-3</v>
      </c>
      <c r="CH537" s="41">
        <f t="shared" si="456"/>
        <v>-1.3712509801075162E-2</v>
      </c>
      <c r="CI537" s="41">
        <f t="shared" si="457"/>
        <v>-9.6198409513047417E-4</v>
      </c>
      <c r="CJ537" s="41">
        <f t="shared" si="458"/>
        <v>1.2484556662245277E-2</v>
      </c>
      <c r="CK537" s="41">
        <f t="shared" si="459"/>
        <v>-4.7628060063441127E-2</v>
      </c>
      <c r="CL537" s="41">
        <f t="shared" si="460"/>
        <v>8.1726620071918658E-3</v>
      </c>
      <c r="CM537" s="41">
        <f t="shared" si="461"/>
        <v>-5.5306829187351603E-3</v>
      </c>
      <c r="CN537" s="41">
        <f t="shared" si="481"/>
        <v>1.2939256289564202E-2</v>
      </c>
      <c r="CO537" s="41">
        <f t="shared" si="462"/>
        <v>2.2615524468771648E-2</v>
      </c>
      <c r="CP537" s="41">
        <f t="shared" si="463"/>
        <v>3.0459207484708654E-2</v>
      </c>
      <c r="CQ537" s="41">
        <f t="shared" si="464"/>
        <v>6.1161559130927792E-3</v>
      </c>
      <c r="CR537" s="41">
        <f t="shared" si="465"/>
        <v>7.3427468554817354E-2</v>
      </c>
      <c r="CS537" s="41">
        <f t="shared" si="466"/>
        <v>-1.3567416439452423E-2</v>
      </c>
      <c r="CT537" s="41">
        <f t="shared" si="467"/>
        <v>-9.3916728797524412E-2</v>
      </c>
      <c r="CU537" s="41">
        <f t="shared" si="468"/>
        <v>5.6375634935007704E-2</v>
      </c>
      <c r="CV537" s="41">
        <f t="shared" si="469"/>
        <v>1.6479773707719622E-2</v>
      </c>
      <c r="CW537" s="41">
        <f t="shared" si="470"/>
        <v>-3.0839963475838435E-3</v>
      </c>
      <c r="CX537" s="41">
        <f t="shared" si="471"/>
        <v>-1.2597416785376713E-2</v>
      </c>
      <c r="CY537" s="41">
        <f t="shared" si="472"/>
        <v>0.10064356669621682</v>
      </c>
      <c r="CZ537" s="41">
        <f t="shared" si="473"/>
        <v>3.9578351201691002E-3</v>
      </c>
      <c r="DA537" s="41">
        <f t="shared" si="474"/>
        <v>-3.7989120957229491E-2</v>
      </c>
      <c r="DB537" s="41">
        <f t="shared" si="475"/>
        <v>1.6044955021602858E-2</v>
      </c>
      <c r="DC537" s="41">
        <f t="shared" si="476"/>
        <v>3.7494204427580433E-2</v>
      </c>
      <c r="DD537" s="41">
        <f t="shared" si="477"/>
        <v>-1.5423641879349708E-2</v>
      </c>
      <c r="DE537" s="41">
        <f t="shared" si="478"/>
        <v>1.9753755902762984E-2</v>
      </c>
      <c r="DF537" s="41">
        <f t="shared" si="479"/>
        <v>-4.6247267753199921E-2</v>
      </c>
      <c r="DG537" s="41">
        <f t="shared" si="480"/>
        <v>9.3956737214661752E-3</v>
      </c>
      <c r="DH537" s="41"/>
    </row>
    <row r="538" spans="1:112">
      <c r="A538" s="43">
        <v>42628</v>
      </c>
      <c r="B538" s="34">
        <v>3.76</v>
      </c>
      <c r="C538" s="34">
        <v>6.7597579999999997</v>
      </c>
      <c r="D538" s="34"/>
      <c r="E538" s="34">
        <v>6.89</v>
      </c>
      <c r="F538" s="34">
        <v>80</v>
      </c>
      <c r="G538" s="34">
        <v>39.521427000000003</v>
      </c>
      <c r="H538" s="34">
        <v>13.666924</v>
      </c>
      <c r="I538" s="34">
        <v>13.14</v>
      </c>
      <c r="J538" s="34">
        <v>312.13275099999998</v>
      </c>
      <c r="K538" s="34">
        <v>1.8</v>
      </c>
      <c r="L538" s="34">
        <v>116.80999799999999</v>
      </c>
      <c r="M538" s="34">
        <v>29.08</v>
      </c>
      <c r="N538" s="34">
        <v>35.242939</v>
      </c>
      <c r="O538" s="34">
        <v>11.6</v>
      </c>
      <c r="P538" s="34">
        <v>15.03</v>
      </c>
      <c r="Q538" s="34">
        <v>4.75</v>
      </c>
      <c r="R538" s="34">
        <v>33.720001000000003</v>
      </c>
      <c r="S538" s="34">
        <v>54.811397999999997</v>
      </c>
      <c r="T538" s="34"/>
      <c r="U538" s="34"/>
      <c r="V538" s="34">
        <v>3.1099389999999998</v>
      </c>
      <c r="W538" s="34">
        <v>43.799999</v>
      </c>
      <c r="X538" s="34">
        <v>35.759998000000003</v>
      </c>
      <c r="Y538" s="34">
        <v>11.163862999999999</v>
      </c>
      <c r="Z538" s="34">
        <v>20.954968999999998</v>
      </c>
      <c r="AA538" s="34">
        <v>66.960159000000004</v>
      </c>
      <c r="AB538" s="34">
        <v>48.399918</v>
      </c>
      <c r="AC538" s="34">
        <v>12.18</v>
      </c>
      <c r="AD538" s="34">
        <v>70.699996999999996</v>
      </c>
      <c r="AE538" s="34">
        <v>29.618105</v>
      </c>
      <c r="AF538" s="34">
        <v>4.0199999999999996</v>
      </c>
      <c r="AG538" s="34">
        <v>82.950080999999997</v>
      </c>
      <c r="AH538" s="34">
        <v>39.172161000000003</v>
      </c>
      <c r="AI538" s="34">
        <v>72.300033999999997</v>
      </c>
      <c r="AJ538" s="34" t="s">
        <v>193</v>
      </c>
      <c r="AK538" s="34">
        <v>26.66</v>
      </c>
      <c r="AL538" s="34">
        <v>0.91300000000000003</v>
      </c>
      <c r="AM538" s="34">
        <v>29.779962999999999</v>
      </c>
      <c r="AN538" s="34">
        <v>10.3</v>
      </c>
      <c r="AO538" s="34">
        <v>39.439999</v>
      </c>
      <c r="AP538" s="34">
        <v>4.5999999999999996</v>
      </c>
      <c r="AQ538" s="34">
        <v>12.73</v>
      </c>
      <c r="AR538" s="34">
        <v>6.4</v>
      </c>
      <c r="AS538" s="34">
        <v>64.75</v>
      </c>
      <c r="AT538" s="34">
        <v>12.708553</v>
      </c>
      <c r="AU538" s="34">
        <v>28.309999000000001</v>
      </c>
      <c r="AV538" s="34">
        <v>14.084754</v>
      </c>
      <c r="AW538" s="34">
        <v>21.669018000000001</v>
      </c>
      <c r="AX538" s="34">
        <v>27.110001</v>
      </c>
      <c r="AY538" s="34">
        <v>6.08</v>
      </c>
      <c r="AZ538" s="34">
        <v>58.080002</v>
      </c>
      <c r="BA538" s="34">
        <v>36.68</v>
      </c>
      <c r="BB538" s="34">
        <v>29.567841999999999</v>
      </c>
      <c r="BC538" s="34">
        <v>31.148350000000001</v>
      </c>
      <c r="BD538" s="34"/>
      <c r="BE538" s="38"/>
      <c r="BF538" s="41">
        <f t="shared" si="432"/>
        <v>3.7944931564123471E-2</v>
      </c>
      <c r="BG538" s="41">
        <f t="shared" si="433"/>
        <v>-2.6635813909642873E-2</v>
      </c>
      <c r="BH538" s="41"/>
      <c r="BI538" s="41">
        <f t="shared" si="434"/>
        <v>-3.8438895946987163E-2</v>
      </c>
      <c r="BJ538" s="41">
        <f t="shared" si="435"/>
        <v>-4.8790164169432056E-2</v>
      </c>
      <c r="BK538" s="41">
        <f t="shared" si="436"/>
        <v>-4.5292776300566912E-2</v>
      </c>
      <c r="BL538" s="41">
        <f t="shared" si="437"/>
        <v>-4.3438674787283471E-2</v>
      </c>
      <c r="BM538" s="41">
        <f t="shared" si="438"/>
        <v>-4.2464480517758613E-2</v>
      </c>
      <c r="BN538" s="41">
        <f t="shared" si="439"/>
        <v>4.1101735548911833E-2</v>
      </c>
      <c r="BO538" s="41">
        <f t="shared" si="440"/>
        <v>0.31015492830383945</v>
      </c>
      <c r="BP538" s="41">
        <f t="shared" si="441"/>
        <v>-2.5650065472435425E-3</v>
      </c>
      <c r="BQ538" s="41">
        <f t="shared" si="442"/>
        <v>1.2108779674120339E-2</v>
      </c>
      <c r="BR538" s="41">
        <f t="shared" si="443"/>
        <v>-1.2332705838043818E-2</v>
      </c>
      <c r="BS538" s="41">
        <f t="shared" si="444"/>
        <v>-1.9633579877976516E-2</v>
      </c>
      <c r="BT538" s="41">
        <f t="shared" si="445"/>
        <v>3.6589447432291963E-2</v>
      </c>
      <c r="BU538" s="41">
        <f t="shared" si="446"/>
        <v>4.2194155427080684E-3</v>
      </c>
      <c r="BV538" s="41">
        <f t="shared" si="447"/>
        <v>-4.7207172975848977E-2</v>
      </c>
      <c r="BW538" s="41">
        <f t="shared" si="448"/>
        <v>-1.3480990049224569E-2</v>
      </c>
      <c r="BX538" s="41"/>
      <c r="BY538" s="41"/>
      <c r="BZ538" s="41">
        <f t="shared" si="449"/>
        <v>0</v>
      </c>
      <c r="CA538" s="41">
        <f t="shared" si="450"/>
        <v>-1.854837204156163E-2</v>
      </c>
      <c r="CB538" s="41">
        <f t="shared" si="451"/>
        <v>-2.2346937298295759E-3</v>
      </c>
      <c r="CC538" s="41">
        <f t="shared" si="452"/>
        <v>-3.5149977380640024E-3</v>
      </c>
      <c r="CD538" s="41">
        <f t="shared" si="453"/>
        <v>-8.9467954568003306E-3</v>
      </c>
      <c r="CE538" s="41">
        <f t="shared" si="454"/>
        <v>-1.8231376230446548E-2</v>
      </c>
      <c r="CF538" s="41">
        <f t="shared" si="455"/>
        <v>-6.5251223818180507E-3</v>
      </c>
      <c r="CG538" s="41">
        <f t="shared" si="431"/>
        <v>-1.3311344638239421E-2</v>
      </c>
      <c r="CH538" s="41">
        <f t="shared" si="456"/>
        <v>-5.3694949930351926E-2</v>
      </c>
      <c r="CI538" s="41">
        <f t="shared" si="457"/>
        <v>-3.2076583302678707E-4</v>
      </c>
      <c r="CJ538" s="41">
        <f t="shared" si="458"/>
        <v>-2.4844733276620564E-3</v>
      </c>
      <c r="CK538" s="41">
        <f t="shared" si="459"/>
        <v>-3.727137068634475E-2</v>
      </c>
      <c r="CL538" s="41">
        <f t="shared" si="460"/>
        <v>-4.7457060434093402E-2</v>
      </c>
      <c r="CM538" s="41">
        <f t="shared" si="461"/>
        <v>-3.0842055585710817E-2</v>
      </c>
      <c r="CN538" s="41">
        <f t="shared" si="481"/>
        <v>9.1771209572101369E-4</v>
      </c>
      <c r="CO538" s="41">
        <f t="shared" si="462"/>
        <v>4.4878096362538596E-2</v>
      </c>
      <c r="CP538" s="41">
        <f t="shared" si="463"/>
        <v>-9.1019398387168549E-2</v>
      </c>
      <c r="CQ538" s="41">
        <f t="shared" si="464"/>
        <v>-2.5317749219943821E-2</v>
      </c>
      <c r="CR538" s="41">
        <f t="shared" si="465"/>
        <v>-9.2658830482704832E-2</v>
      </c>
      <c r="CS538" s="41">
        <f t="shared" si="466"/>
        <v>1.6360283523433317E-2</v>
      </c>
      <c r="CT538" s="41">
        <f t="shared" si="467"/>
        <v>6.5430985889358868E-3</v>
      </c>
      <c r="CU538" s="41">
        <f t="shared" si="468"/>
        <v>-3.1372574751326572E-3</v>
      </c>
      <c r="CV538" s="41">
        <f t="shared" si="469"/>
        <v>-5.0277153291010311E-2</v>
      </c>
      <c r="CW538" s="41">
        <f t="shared" si="470"/>
        <v>0</v>
      </c>
      <c r="CX538" s="41">
        <f t="shared" si="471"/>
        <v>-7.4850461682926641E-3</v>
      </c>
      <c r="CY538" s="41">
        <f t="shared" si="472"/>
        <v>0.14699388858067641</v>
      </c>
      <c r="CZ538" s="41">
        <f t="shared" si="473"/>
        <v>-2.803919716156851E-2</v>
      </c>
      <c r="DA538" s="41">
        <f t="shared" si="474"/>
        <v>-1.1923636028347938E-2</v>
      </c>
      <c r="DB538" s="41">
        <f t="shared" si="475"/>
        <v>-6.3938894721055323E-2</v>
      </c>
      <c r="DC538" s="41">
        <f t="shared" si="476"/>
        <v>-2.7576767770234493E-2</v>
      </c>
      <c r="DD538" s="41">
        <f t="shared" si="477"/>
        <v>-1.8931186856086083E-2</v>
      </c>
      <c r="DE538" s="41">
        <f t="shared" si="478"/>
        <v>-3.5379271691961148E-3</v>
      </c>
      <c r="DF538" s="41">
        <f t="shared" si="479"/>
        <v>-8.3683080109241761E-3</v>
      </c>
      <c r="DG538" s="41">
        <f t="shared" si="480"/>
        <v>9.3477196877144722E-4</v>
      </c>
      <c r="DH538" s="41"/>
    </row>
    <row r="539" spans="1:112">
      <c r="A539" s="43">
        <v>42629</v>
      </c>
      <c r="B539" s="34">
        <v>3.79</v>
      </c>
      <c r="C539" s="34">
        <v>6.7597579999999997</v>
      </c>
      <c r="D539" s="34"/>
      <c r="E539" s="34">
        <v>6.74</v>
      </c>
      <c r="F539" s="34">
        <v>76</v>
      </c>
      <c r="G539" s="34">
        <v>39.143870999999997</v>
      </c>
      <c r="H539" s="34">
        <v>13.756444999999999</v>
      </c>
      <c r="I539" s="34">
        <v>13.24</v>
      </c>
      <c r="J539" s="34">
        <v>317.36987299999998</v>
      </c>
      <c r="K539" s="34">
        <v>1.78</v>
      </c>
      <c r="L539" s="34">
        <v>117.510002</v>
      </c>
      <c r="M539" s="34">
        <v>28.639999</v>
      </c>
      <c r="N539" s="34">
        <v>35.185901999999999</v>
      </c>
      <c r="O539" s="34">
        <v>11.51</v>
      </c>
      <c r="P539" s="34">
        <v>15.09</v>
      </c>
      <c r="Q539" s="34">
        <v>5.13</v>
      </c>
      <c r="R539" s="34">
        <v>35.299999</v>
      </c>
      <c r="S539" s="34">
        <v>54.811397999999997</v>
      </c>
      <c r="T539" s="34"/>
      <c r="U539" s="34"/>
      <c r="V539" s="34">
        <v>3.081407</v>
      </c>
      <c r="W539" s="34">
        <v>43.439999</v>
      </c>
      <c r="X539" s="34">
        <v>35.709999000000003</v>
      </c>
      <c r="Y539" s="34">
        <v>11.203173</v>
      </c>
      <c r="Z539" s="34">
        <v>20.895047999999999</v>
      </c>
      <c r="AA539" s="34">
        <v>69.659865999999994</v>
      </c>
      <c r="AB539" s="34">
        <v>48.399918</v>
      </c>
      <c r="AC539" s="34">
        <v>12.18</v>
      </c>
      <c r="AD539" s="34">
        <v>70.300003000000004</v>
      </c>
      <c r="AE539" s="34">
        <v>29.466021999999999</v>
      </c>
      <c r="AF539" s="34">
        <v>4</v>
      </c>
      <c r="AG539" s="34">
        <v>80.500084000000001</v>
      </c>
      <c r="AH539" s="34">
        <v>39.042136999999997</v>
      </c>
      <c r="AI539" s="34">
        <v>73.530815000000004</v>
      </c>
      <c r="AJ539" s="34" t="s">
        <v>193</v>
      </c>
      <c r="AK539" s="34">
        <v>25.82</v>
      </c>
      <c r="AL539" s="34">
        <v>0.92</v>
      </c>
      <c r="AM539" s="34">
        <v>29.556474999999999</v>
      </c>
      <c r="AN539" s="34">
        <v>11</v>
      </c>
      <c r="AO539" s="34">
        <v>39.939999</v>
      </c>
      <c r="AP539" s="34">
        <v>4.57</v>
      </c>
      <c r="AQ539" s="34">
        <v>12.89</v>
      </c>
      <c r="AR539" s="34">
        <v>6.26</v>
      </c>
      <c r="AS539" s="34">
        <v>63.950001</v>
      </c>
      <c r="AT539" s="34">
        <v>12.775389000000001</v>
      </c>
      <c r="AU539" s="34">
        <v>37.25</v>
      </c>
      <c r="AV539" s="34">
        <v>14.313618999999999</v>
      </c>
      <c r="AW539" s="34">
        <v>21.660350999999999</v>
      </c>
      <c r="AX539" s="34">
        <v>26.01</v>
      </c>
      <c r="AY539" s="34">
        <v>6.14</v>
      </c>
      <c r="AZ539" s="34">
        <v>58.330002</v>
      </c>
      <c r="BA539" s="34">
        <v>35.509998000000003</v>
      </c>
      <c r="BB539" s="34">
        <v>29.826252</v>
      </c>
      <c r="BC539" s="34">
        <v>30.944635000000002</v>
      </c>
      <c r="BD539" s="34"/>
      <c r="BE539" s="38"/>
      <c r="BF539" s="41">
        <f t="shared" si="432"/>
        <v>7.9470616925319398E-3</v>
      </c>
      <c r="BG539" s="41">
        <f t="shared" si="433"/>
        <v>0</v>
      </c>
      <c r="BH539" s="41"/>
      <c r="BI539" s="41">
        <f t="shared" si="434"/>
        <v>-2.201116010135146E-2</v>
      </c>
      <c r="BJ539" s="41">
        <f t="shared" si="435"/>
        <v>-5.1293294387550578E-2</v>
      </c>
      <c r="BK539" s="41">
        <f t="shared" si="436"/>
        <v>-9.5991220701994416E-3</v>
      </c>
      <c r="BL539" s="41">
        <f t="shared" si="437"/>
        <v>6.5288344397722731E-3</v>
      </c>
      <c r="BM539" s="41">
        <f t="shared" si="438"/>
        <v>7.5815374523977531E-3</v>
      </c>
      <c r="BN539" s="41">
        <f t="shared" si="439"/>
        <v>1.6639304211663184E-2</v>
      </c>
      <c r="BO539" s="41">
        <f t="shared" si="440"/>
        <v>-1.1173300598125189E-2</v>
      </c>
      <c r="BP539" s="41">
        <f t="shared" si="441"/>
        <v>5.974787319894875E-3</v>
      </c>
      <c r="BQ539" s="41">
        <f t="shared" si="442"/>
        <v>-1.5246345489075438E-2</v>
      </c>
      <c r="BR539" s="41">
        <f t="shared" si="443"/>
        <v>-1.6197061220833081E-3</v>
      </c>
      <c r="BS539" s="41">
        <f t="shared" si="444"/>
        <v>-7.7888753785276734E-3</v>
      </c>
      <c r="BT539" s="41">
        <f t="shared" si="445"/>
        <v>3.9840690148745129E-3</v>
      </c>
      <c r="BU539" s="41">
        <f t="shared" si="446"/>
        <v>7.6961041136128394E-2</v>
      </c>
      <c r="BV539" s="41">
        <f t="shared" si="447"/>
        <v>4.5791772820993795E-2</v>
      </c>
      <c r="BW539" s="41">
        <f t="shared" si="448"/>
        <v>0</v>
      </c>
      <c r="BX539" s="41"/>
      <c r="BY539" s="41"/>
      <c r="BZ539" s="41">
        <f t="shared" si="449"/>
        <v>-9.2168009932312948E-3</v>
      </c>
      <c r="CA539" s="41">
        <f t="shared" si="450"/>
        <v>-8.2531419459279925E-3</v>
      </c>
      <c r="CB539" s="41">
        <f t="shared" si="451"/>
        <v>-1.399160773903906E-3</v>
      </c>
      <c r="CC539" s="41">
        <f t="shared" si="452"/>
        <v>3.5149977380639964E-3</v>
      </c>
      <c r="CD539" s="41">
        <f t="shared" si="453"/>
        <v>-2.8636089178787931E-3</v>
      </c>
      <c r="CE539" s="41">
        <f t="shared" si="454"/>
        <v>3.9526540576577326E-2</v>
      </c>
      <c r="CF539" s="41">
        <f t="shared" si="455"/>
        <v>0</v>
      </c>
      <c r="CG539" s="41">
        <f t="shared" si="431"/>
        <v>2.9705154413915909E-2</v>
      </c>
      <c r="CH539" s="41">
        <f t="shared" si="456"/>
        <v>-5.6736889788398743E-3</v>
      </c>
      <c r="CI539" s="41">
        <f t="shared" si="457"/>
        <v>-5.1480268423850679E-3</v>
      </c>
      <c r="CJ539" s="41">
        <f t="shared" si="458"/>
        <v>-4.9875415110389393E-3</v>
      </c>
      <c r="CK539" s="41">
        <f t="shared" si="459"/>
        <v>-2.9980765225605069E-2</v>
      </c>
      <c r="CL539" s="41">
        <f t="shared" si="460"/>
        <v>-3.3248171524390786E-3</v>
      </c>
      <c r="CM539" s="41">
        <f t="shared" si="461"/>
        <v>1.6879970630631205E-2</v>
      </c>
      <c r="CN539" s="41">
        <f t="shared" si="481"/>
        <v>1.4572290997527776E-2</v>
      </c>
      <c r="CO539" s="41">
        <f t="shared" si="462"/>
        <v>-3.2014929332066143E-2</v>
      </c>
      <c r="CP539" s="41">
        <f t="shared" si="463"/>
        <v>7.6377894481175403E-3</v>
      </c>
      <c r="CQ539" s="41">
        <f t="shared" si="464"/>
        <v>-7.5329448263369422E-3</v>
      </c>
      <c r="CR539" s="41">
        <f t="shared" si="465"/>
        <v>6.5751377562780433E-2</v>
      </c>
      <c r="CS539" s="41">
        <f t="shared" si="466"/>
        <v>1.2597798570647687E-2</v>
      </c>
      <c r="CT539" s="41">
        <f t="shared" si="467"/>
        <v>-6.5430985889358357E-3</v>
      </c>
      <c r="CU539" s="41">
        <f t="shared" si="468"/>
        <v>1.2490404381780834E-2</v>
      </c>
      <c r="CV539" s="41">
        <f t="shared" si="469"/>
        <v>-2.2117805253619106E-2</v>
      </c>
      <c r="CW539" s="41">
        <f t="shared" si="470"/>
        <v>-1.2432156917578978E-2</v>
      </c>
      <c r="CX539" s="41">
        <f t="shared" si="471"/>
        <v>5.2453543680412492E-3</v>
      </c>
      <c r="CY539" s="41">
        <f t="shared" si="472"/>
        <v>0.27443688102496827</v>
      </c>
      <c r="CZ539" s="41">
        <f t="shared" si="473"/>
        <v>1.6118525877305827E-2</v>
      </c>
      <c r="DA539" s="41">
        <f t="shared" si="474"/>
        <v>-4.0005198855268612E-4</v>
      </c>
      <c r="DB539" s="41">
        <f t="shared" si="475"/>
        <v>-4.1421620936770966E-2</v>
      </c>
      <c r="DC539" s="41">
        <f t="shared" si="476"/>
        <v>9.8200461809752945E-3</v>
      </c>
      <c r="DD539" s="41">
        <f t="shared" si="477"/>
        <v>4.295170101417424E-3</v>
      </c>
      <c r="DE539" s="41">
        <f t="shared" si="478"/>
        <v>-3.2417356755431816E-2</v>
      </c>
      <c r="DF539" s="41">
        <f t="shared" si="479"/>
        <v>8.7015934788445444E-3</v>
      </c>
      <c r="DG539" s="41">
        <f t="shared" si="480"/>
        <v>-6.5616343267337427E-3</v>
      </c>
      <c r="DH539" s="41"/>
    </row>
    <row r="540" spans="1:112">
      <c r="A540" s="43">
        <v>42632</v>
      </c>
      <c r="B540" s="34">
        <v>3.8</v>
      </c>
      <c r="C540" s="34">
        <v>6.9256409999999997</v>
      </c>
      <c r="D540" s="34"/>
      <c r="E540" s="34">
        <v>6.98</v>
      </c>
      <c r="F540" s="34">
        <v>70</v>
      </c>
      <c r="G540" s="34">
        <v>39.795166000000002</v>
      </c>
      <c r="H540" s="34">
        <v>13.865861000000001</v>
      </c>
      <c r="I540" s="34">
        <v>13.28</v>
      </c>
      <c r="J540" s="34">
        <v>319.46469100000002</v>
      </c>
      <c r="K540" s="34">
        <v>1.74</v>
      </c>
      <c r="L540" s="34">
        <v>116.260002</v>
      </c>
      <c r="M540" s="34">
        <v>28.59</v>
      </c>
      <c r="N540" s="34">
        <v>35.290478</v>
      </c>
      <c r="O540" s="34">
        <v>11.55</v>
      </c>
      <c r="P540" s="34">
        <v>14.59</v>
      </c>
      <c r="Q540" s="34">
        <v>5.3</v>
      </c>
      <c r="R540" s="34">
        <v>35.669998</v>
      </c>
      <c r="S540" s="34">
        <v>54.134239000000001</v>
      </c>
      <c r="T540" s="34"/>
      <c r="U540" s="34"/>
      <c r="V540" s="34">
        <v>3.157492</v>
      </c>
      <c r="W540" s="34">
        <v>44.209999000000003</v>
      </c>
      <c r="X540" s="34">
        <v>35.830002</v>
      </c>
      <c r="Y540" s="34">
        <v>11.154036</v>
      </c>
      <c r="Z540" s="34">
        <v>20.578329</v>
      </c>
      <c r="AA540" s="34">
        <v>68.298607000000004</v>
      </c>
      <c r="AB540" s="34">
        <v>50.320171000000002</v>
      </c>
      <c r="AC540" s="34">
        <v>12.2</v>
      </c>
      <c r="AD540" s="34">
        <v>72.949996999999996</v>
      </c>
      <c r="AE540" s="34">
        <v>30.235935000000001</v>
      </c>
      <c r="AF540" s="34">
        <v>4</v>
      </c>
      <c r="AG540" s="34">
        <v>80.500084000000001</v>
      </c>
      <c r="AH540" s="34">
        <v>39.599353999999998</v>
      </c>
      <c r="AI540" s="34">
        <v>71.276047000000005</v>
      </c>
      <c r="AJ540" s="34" t="s">
        <v>193</v>
      </c>
      <c r="AK540" s="34">
        <v>26.57</v>
      </c>
      <c r="AL540" s="34">
        <v>0.92</v>
      </c>
      <c r="AM540" s="34">
        <v>29.658906999999999</v>
      </c>
      <c r="AN540" s="34">
        <v>10.5</v>
      </c>
      <c r="AO540" s="34">
        <v>39.459999000000003</v>
      </c>
      <c r="AP540" s="34">
        <v>4.8899999999999997</v>
      </c>
      <c r="AQ540" s="34">
        <v>12.78</v>
      </c>
      <c r="AR540" s="34">
        <v>6.21</v>
      </c>
      <c r="AS540" s="34">
        <v>61.599997999999999</v>
      </c>
      <c r="AT540" s="34">
        <v>12.708553</v>
      </c>
      <c r="AU540" s="34">
        <v>38.25</v>
      </c>
      <c r="AV540" s="34">
        <v>14.122897999999999</v>
      </c>
      <c r="AW540" s="34">
        <v>22.024242000000001</v>
      </c>
      <c r="AX540" s="34">
        <v>27.200001</v>
      </c>
      <c r="AY540" s="34">
        <v>6.03</v>
      </c>
      <c r="AZ540" s="34">
        <v>59.200001</v>
      </c>
      <c r="BA540" s="34">
        <v>33.299999</v>
      </c>
      <c r="BB540" s="34">
        <v>30.134353999999998</v>
      </c>
      <c r="BC540" s="34">
        <v>31.497561999999999</v>
      </c>
      <c r="BD540" s="34"/>
      <c r="BE540" s="38"/>
      <c r="BF540" s="41">
        <f t="shared" si="432"/>
        <v>2.6350476380050318E-3</v>
      </c>
      <c r="BG540" s="41">
        <f t="shared" si="433"/>
        <v>2.4243520369079188E-2</v>
      </c>
      <c r="BH540" s="41"/>
      <c r="BI540" s="41">
        <f t="shared" si="434"/>
        <v>3.4988991850065557E-2</v>
      </c>
      <c r="BJ540" s="41">
        <f t="shared" si="435"/>
        <v>-8.2238098236972118E-2</v>
      </c>
      <c r="BK540" s="41">
        <f t="shared" si="436"/>
        <v>1.6501589170252604E-2</v>
      </c>
      <c r="BL540" s="41">
        <f t="shared" si="437"/>
        <v>7.9223343826485462E-3</v>
      </c>
      <c r="BM540" s="41">
        <f t="shared" si="438"/>
        <v>3.0165935394255057E-3</v>
      </c>
      <c r="BN540" s="41">
        <f t="shared" si="439"/>
        <v>6.5788689056440587E-3</v>
      </c>
      <c r="BO540" s="41">
        <f t="shared" si="440"/>
        <v>-2.2728251077556175E-2</v>
      </c>
      <c r="BP540" s="41">
        <f t="shared" si="441"/>
        <v>-1.069437388965201E-2</v>
      </c>
      <c r="BQ540" s="41">
        <f t="shared" si="442"/>
        <v>-1.7473008420226413E-3</v>
      </c>
      <c r="BR540" s="41">
        <f t="shared" si="443"/>
        <v>2.9676914947033158E-3</v>
      </c>
      <c r="BS540" s="41">
        <f t="shared" si="444"/>
        <v>3.4692142340113198E-3</v>
      </c>
      <c r="BT540" s="41">
        <f t="shared" si="445"/>
        <v>-3.3695910245063229E-2</v>
      </c>
      <c r="BU540" s="41">
        <f t="shared" si="446"/>
        <v>3.2601161375398036E-2</v>
      </c>
      <c r="BV540" s="41">
        <f t="shared" si="447"/>
        <v>1.0427007690633596E-2</v>
      </c>
      <c r="BW540" s="41">
        <f t="shared" si="448"/>
        <v>-1.2431295812132273E-2</v>
      </c>
      <c r="BX540" s="41"/>
      <c r="BY540" s="41"/>
      <c r="BZ540" s="41">
        <f t="shared" si="449"/>
        <v>2.439173073161835E-2</v>
      </c>
      <c r="CA540" s="41">
        <f t="shared" si="450"/>
        <v>1.7570332613412763E-2</v>
      </c>
      <c r="CB540" s="41">
        <f t="shared" si="451"/>
        <v>3.3548535330104978E-3</v>
      </c>
      <c r="CC540" s="41">
        <f t="shared" si="452"/>
        <v>-4.3956362457559205E-3</v>
      </c>
      <c r="CD540" s="41">
        <f t="shared" si="453"/>
        <v>-1.5273661323420304E-2</v>
      </c>
      <c r="CE540" s="41">
        <f t="shared" si="454"/>
        <v>-1.9734970252979996E-2</v>
      </c>
      <c r="CF540" s="41">
        <f t="shared" si="455"/>
        <v>3.8907891131328587E-2</v>
      </c>
      <c r="CG540" s="41">
        <f t="shared" si="431"/>
        <v>2.7267126340339506E-2</v>
      </c>
      <c r="CH540" s="41">
        <f t="shared" si="456"/>
        <v>3.7002392353864558E-2</v>
      </c>
      <c r="CI540" s="41">
        <f t="shared" si="457"/>
        <v>2.5793314764250324E-2</v>
      </c>
      <c r="CJ540" s="41">
        <f t="shared" si="458"/>
        <v>0</v>
      </c>
      <c r="CK540" s="41">
        <f t="shared" si="459"/>
        <v>0</v>
      </c>
      <c r="CL540" s="41">
        <f t="shared" si="460"/>
        <v>1.4171306219770863E-2</v>
      </c>
      <c r="CM540" s="41">
        <f t="shared" si="461"/>
        <v>-3.1144245784586043E-2</v>
      </c>
      <c r="CN540" s="41">
        <f t="shared" si="481"/>
        <v>-1.1823617077944045E-2</v>
      </c>
      <c r="CO540" s="41">
        <f t="shared" si="462"/>
        <v>2.863337435322565E-2</v>
      </c>
      <c r="CP540" s="41">
        <f t="shared" si="463"/>
        <v>0</v>
      </c>
      <c r="CQ540" s="41">
        <f t="shared" si="464"/>
        <v>3.4596450688638481E-3</v>
      </c>
      <c r="CR540" s="41">
        <f t="shared" si="465"/>
        <v>-4.6520015634892817E-2</v>
      </c>
      <c r="CS540" s="41">
        <f t="shared" si="466"/>
        <v>-1.209082769776211E-2</v>
      </c>
      <c r="CT540" s="41">
        <f t="shared" si="467"/>
        <v>6.7679098580667174E-2</v>
      </c>
      <c r="CU540" s="41">
        <f t="shared" si="468"/>
        <v>-8.5703680017073895E-3</v>
      </c>
      <c r="CV540" s="41">
        <f t="shared" si="469"/>
        <v>-8.0192891666196978E-3</v>
      </c>
      <c r="CW540" s="41">
        <f t="shared" si="470"/>
        <v>-3.7439705590127111E-2</v>
      </c>
      <c r="CX540" s="41">
        <f t="shared" si="471"/>
        <v>-5.2453543680412388E-3</v>
      </c>
      <c r="CY540" s="41">
        <f t="shared" si="472"/>
        <v>2.6491615446976285E-2</v>
      </c>
      <c r="CZ540" s="41">
        <f t="shared" si="473"/>
        <v>-1.3414009865121805E-2</v>
      </c>
      <c r="DA540" s="41">
        <f t="shared" si="474"/>
        <v>1.6660309365320296E-2</v>
      </c>
      <c r="DB540" s="41">
        <f t="shared" si="475"/>
        <v>4.4735930606096597E-2</v>
      </c>
      <c r="DC540" s="41">
        <f t="shared" si="476"/>
        <v>-1.8077731419956916E-2</v>
      </c>
      <c r="DD540" s="41">
        <f t="shared" si="477"/>
        <v>1.4804983728632442E-2</v>
      </c>
      <c r="DE540" s="41">
        <f t="shared" si="478"/>
        <v>-6.42569236764646E-2</v>
      </c>
      <c r="DF540" s="41">
        <f t="shared" si="479"/>
        <v>1.0276904528682143E-2</v>
      </c>
      <c r="DG540" s="41">
        <f t="shared" si="480"/>
        <v>1.7710506009514519E-2</v>
      </c>
      <c r="DH540" s="41"/>
    </row>
    <row r="541" spans="1:112">
      <c r="A541" s="43">
        <v>42633</v>
      </c>
      <c r="B541" s="34">
        <v>4.09</v>
      </c>
      <c r="C541" s="34">
        <v>6.8178159999999997</v>
      </c>
      <c r="D541" s="34"/>
      <c r="E541" s="34">
        <v>7</v>
      </c>
      <c r="F541" s="34">
        <v>68</v>
      </c>
      <c r="G541" s="34">
        <v>39.993378</v>
      </c>
      <c r="H541" s="34">
        <v>14.094638</v>
      </c>
      <c r="I541" s="34">
        <v>13.29</v>
      </c>
      <c r="J541" s="34">
        <v>314.22757000000001</v>
      </c>
      <c r="K541" s="34">
        <v>1.78</v>
      </c>
      <c r="L541" s="34">
        <v>119.449997</v>
      </c>
      <c r="M541" s="34">
        <v>27.73</v>
      </c>
      <c r="N541" s="34">
        <v>35.908447000000002</v>
      </c>
      <c r="O541" s="34">
        <v>11.49</v>
      </c>
      <c r="P541" s="34">
        <v>14.16</v>
      </c>
      <c r="Q541" s="34">
        <v>5.2</v>
      </c>
      <c r="R541" s="34">
        <v>36.25</v>
      </c>
      <c r="S541" s="34">
        <v>55.211970999999998</v>
      </c>
      <c r="T541" s="34"/>
      <c r="U541" s="34"/>
      <c r="V541" s="34">
        <v>3.1004290000000001</v>
      </c>
      <c r="W541" s="34">
        <v>44.970001000000003</v>
      </c>
      <c r="X541" s="34">
        <v>36.709999000000003</v>
      </c>
      <c r="Y541" s="34">
        <v>11.25231</v>
      </c>
      <c r="Z541" s="34">
        <v>21.006329999999998</v>
      </c>
      <c r="AA541" s="34">
        <v>69.135131999999999</v>
      </c>
      <c r="AB541" s="34">
        <v>50.368172000000001</v>
      </c>
      <c r="AC541" s="34">
        <v>11.94</v>
      </c>
      <c r="AD541" s="34">
        <v>76.230002999999996</v>
      </c>
      <c r="AE541" s="34">
        <v>30.530598000000001</v>
      </c>
      <c r="AF541" s="34">
        <v>4.01</v>
      </c>
      <c r="AG541" s="34">
        <v>81.550078999999997</v>
      </c>
      <c r="AH541" s="34">
        <v>40.704498000000001</v>
      </c>
      <c r="AI541" s="34">
        <v>70.872353000000004</v>
      </c>
      <c r="AJ541" s="34" t="s">
        <v>193</v>
      </c>
      <c r="AK541" s="34">
        <v>27.84</v>
      </c>
      <c r="AL541" s="34">
        <v>0.9</v>
      </c>
      <c r="AM541" s="34">
        <v>29.975512999999999</v>
      </c>
      <c r="AN541" s="34">
        <v>10.5</v>
      </c>
      <c r="AO541" s="34">
        <v>39.590000000000003</v>
      </c>
      <c r="AP541" s="34">
        <v>5.04</v>
      </c>
      <c r="AQ541" s="34">
        <v>12.76</v>
      </c>
      <c r="AR541" s="34">
        <v>6.28</v>
      </c>
      <c r="AS541" s="34">
        <v>57.5</v>
      </c>
      <c r="AT541" s="34">
        <v>12.899516</v>
      </c>
      <c r="AU541" s="34">
        <v>37.75</v>
      </c>
      <c r="AV541" s="34">
        <v>14.113362</v>
      </c>
      <c r="AW541" s="34">
        <v>22.526762000000002</v>
      </c>
      <c r="AX541" s="34">
        <v>27.309999000000001</v>
      </c>
      <c r="AY541" s="34">
        <v>6.07</v>
      </c>
      <c r="AZ541" s="34">
        <v>59.650002000000001</v>
      </c>
      <c r="BA541" s="34">
        <v>33.599997999999999</v>
      </c>
      <c r="BB541" s="34">
        <v>30.502089000000002</v>
      </c>
      <c r="BC541" s="34">
        <v>32.265326999999999</v>
      </c>
      <c r="BD541" s="34"/>
      <c r="BE541" s="38"/>
      <c r="BF541" s="41">
        <f t="shared" si="432"/>
        <v>7.3543903322370208E-2</v>
      </c>
      <c r="BG541" s="41">
        <f t="shared" si="433"/>
        <v>-1.5691425001375991E-2</v>
      </c>
      <c r="BH541" s="41"/>
      <c r="BI541" s="41">
        <f t="shared" si="434"/>
        <v>2.8612322810321949E-3</v>
      </c>
      <c r="BJ541" s="41">
        <f t="shared" si="435"/>
        <v>-2.8987536873252298E-2</v>
      </c>
      <c r="BK541" s="41">
        <f t="shared" si="436"/>
        <v>4.9684427815960474E-3</v>
      </c>
      <c r="BL541" s="41">
        <f t="shared" si="437"/>
        <v>1.6364665420357603E-2</v>
      </c>
      <c r="BM541" s="41">
        <f t="shared" si="438"/>
        <v>7.527286768660667E-4</v>
      </c>
      <c r="BN541" s="41">
        <f t="shared" si="439"/>
        <v>-1.6529285778322737E-2</v>
      </c>
      <c r="BO541" s="41">
        <f t="shared" si="440"/>
        <v>2.2728251077556091E-2</v>
      </c>
      <c r="BP541" s="41">
        <f t="shared" si="441"/>
        <v>2.706876918068174E-2</v>
      </c>
      <c r="BQ541" s="41">
        <f t="shared" si="442"/>
        <v>-3.0542146706533706E-2</v>
      </c>
      <c r="BR541" s="41">
        <f t="shared" si="443"/>
        <v>1.735937778738756E-2</v>
      </c>
      <c r="BS541" s="41">
        <f t="shared" si="444"/>
        <v>-5.2083451071382354E-3</v>
      </c>
      <c r="BT541" s="41">
        <f t="shared" si="445"/>
        <v>-2.9915274269120599E-2</v>
      </c>
      <c r="BU541" s="41">
        <f t="shared" si="446"/>
        <v>-1.9048194970694363E-2</v>
      </c>
      <c r="BV541" s="41">
        <f t="shared" si="447"/>
        <v>1.6129437999411328E-2</v>
      </c>
      <c r="BW541" s="41">
        <f t="shared" si="448"/>
        <v>1.9712926497974799E-2</v>
      </c>
      <c r="BX541" s="41"/>
      <c r="BY541" s="41"/>
      <c r="BZ541" s="41">
        <f t="shared" si="449"/>
        <v>-1.8237552575996022E-2</v>
      </c>
      <c r="CA541" s="41">
        <f t="shared" si="450"/>
        <v>1.7044637800827985E-2</v>
      </c>
      <c r="CB541" s="41">
        <f t="shared" si="451"/>
        <v>2.4263583132201855E-2</v>
      </c>
      <c r="CC541" s="41">
        <f t="shared" si="452"/>
        <v>8.7720354019164264E-3</v>
      </c>
      <c r="CD541" s="41">
        <f t="shared" si="453"/>
        <v>2.0585289100279919E-2</v>
      </c>
      <c r="CE541" s="41">
        <f t="shared" si="454"/>
        <v>1.2173653092665014E-2</v>
      </c>
      <c r="CF541" s="41">
        <f t="shared" si="455"/>
        <v>9.5345701808602411E-4</v>
      </c>
      <c r="CG541" s="41">
        <f t="shared" si="431"/>
        <v>1.1797226872039912E-2</v>
      </c>
      <c r="CH541" s="41">
        <f t="shared" si="456"/>
        <v>4.3980891510030304E-2</v>
      </c>
      <c r="CI541" s="41">
        <f t="shared" si="457"/>
        <v>9.6982761737860017E-3</v>
      </c>
      <c r="CJ541" s="41">
        <f t="shared" si="458"/>
        <v>2.4968801985871458E-3</v>
      </c>
      <c r="CK541" s="41">
        <f t="shared" si="459"/>
        <v>1.2959069895159462E-2</v>
      </c>
      <c r="CL541" s="41">
        <f t="shared" si="460"/>
        <v>2.7525797316564158E-2</v>
      </c>
      <c r="CM541" s="41">
        <f t="shared" si="461"/>
        <v>-5.6799103656451971E-3</v>
      </c>
      <c r="CN541" s="41">
        <f t="shared" si="481"/>
        <v>-1.0115135087510465E-2</v>
      </c>
      <c r="CO541" s="41">
        <f t="shared" si="462"/>
        <v>4.6691075694496764E-2</v>
      </c>
      <c r="CP541" s="41">
        <f t="shared" si="463"/>
        <v>-2.197890671877523E-2</v>
      </c>
      <c r="CQ541" s="41">
        <f t="shared" si="464"/>
        <v>1.0618329975991306E-2</v>
      </c>
      <c r="CR541" s="41">
        <f t="shared" si="465"/>
        <v>0</v>
      </c>
      <c r="CS541" s="41">
        <f t="shared" si="466"/>
        <v>3.2890858656889625E-3</v>
      </c>
      <c r="CT541" s="41">
        <f t="shared" si="467"/>
        <v>3.0213778596496633E-2</v>
      </c>
      <c r="CU541" s="41">
        <f t="shared" si="468"/>
        <v>-1.5661710327448349E-3</v>
      </c>
      <c r="CV541" s="41">
        <f t="shared" si="469"/>
        <v>1.120908453471996E-2</v>
      </c>
      <c r="CW541" s="41">
        <f t="shared" si="470"/>
        <v>-6.8876890268636304E-2</v>
      </c>
      <c r="CX541" s="41">
        <f t="shared" si="471"/>
        <v>1.4914559927932324E-2</v>
      </c>
      <c r="CY541" s="41">
        <f t="shared" si="472"/>
        <v>-1.3158084577511088E-2</v>
      </c>
      <c r="CZ541" s="41">
        <f t="shared" si="473"/>
        <v>-6.7544358654761166E-4</v>
      </c>
      <c r="DA541" s="41">
        <f t="shared" si="474"/>
        <v>2.2560268837372239E-2</v>
      </c>
      <c r="DB541" s="41">
        <f t="shared" si="475"/>
        <v>4.0358888023322792E-3</v>
      </c>
      <c r="DC541" s="41">
        <f t="shared" si="476"/>
        <v>6.6115943323127894E-3</v>
      </c>
      <c r="DD541" s="41">
        <f t="shared" si="477"/>
        <v>7.5726232909914372E-3</v>
      </c>
      <c r="DE541" s="41">
        <f t="shared" si="478"/>
        <v>8.9686404889796293E-3</v>
      </c>
      <c r="DF541" s="41">
        <f t="shared" si="479"/>
        <v>1.2129323233383607E-2</v>
      </c>
      <c r="DG541" s="41">
        <f t="shared" si="480"/>
        <v>2.4083040146557818E-2</v>
      </c>
      <c r="DH541" s="41"/>
    </row>
    <row r="542" spans="1:112">
      <c r="A542" s="43">
        <v>42634</v>
      </c>
      <c r="B542" s="34">
        <v>4.08</v>
      </c>
      <c r="C542" s="34">
        <v>6.8261099999999999</v>
      </c>
      <c r="D542" s="34"/>
      <c r="E542" s="34">
        <v>6.7649999999999997</v>
      </c>
      <c r="F542" s="34">
        <v>66</v>
      </c>
      <c r="G542" s="34">
        <v>40.437023000000003</v>
      </c>
      <c r="H542" s="34">
        <v>14.124478</v>
      </c>
      <c r="I542" s="34">
        <v>12.68</v>
      </c>
      <c r="J542" s="34">
        <v>311.08529700000003</v>
      </c>
      <c r="K542" s="34">
        <v>1.65</v>
      </c>
      <c r="L542" s="34">
        <v>121.010002</v>
      </c>
      <c r="M542" s="34">
        <v>28.5</v>
      </c>
      <c r="N542" s="34">
        <v>35.851398000000003</v>
      </c>
      <c r="O542" s="34">
        <v>11.4</v>
      </c>
      <c r="P542" s="34">
        <v>14.16</v>
      </c>
      <c r="Q542" s="34">
        <v>4.7300000000000004</v>
      </c>
      <c r="R542" s="34">
        <v>36.419998</v>
      </c>
      <c r="S542" s="34">
        <v>54.515739000000004</v>
      </c>
      <c r="T542" s="34"/>
      <c r="U542" s="34"/>
      <c r="V542" s="34">
        <v>3.033855</v>
      </c>
      <c r="W542" s="34">
        <v>44.919998</v>
      </c>
      <c r="X542" s="34">
        <v>37.099997999999999</v>
      </c>
      <c r="Y542" s="34">
        <v>11.39972</v>
      </c>
      <c r="Z542" s="34">
        <v>21.391528999999998</v>
      </c>
      <c r="AA542" s="34">
        <v>68.184539999999998</v>
      </c>
      <c r="AB542" s="34">
        <v>50.512203</v>
      </c>
      <c r="AC542" s="34">
        <v>12.2</v>
      </c>
      <c r="AD542" s="34">
        <v>77.110000999999997</v>
      </c>
      <c r="AE542" s="34">
        <v>30.378513000000002</v>
      </c>
      <c r="AF542" s="34">
        <v>4.04</v>
      </c>
      <c r="AG542" s="34">
        <v>67.900069999999999</v>
      </c>
      <c r="AH542" s="34">
        <v>39.599353999999998</v>
      </c>
      <c r="AI542" s="34">
        <v>71.088973999999993</v>
      </c>
      <c r="AJ542" s="34" t="s">
        <v>193</v>
      </c>
      <c r="AK542" s="34">
        <v>25.98</v>
      </c>
      <c r="AL542" s="34">
        <v>0.90700000000000003</v>
      </c>
      <c r="AM542" s="34">
        <v>29.835836</v>
      </c>
      <c r="AN542" s="34">
        <v>10.199999999999999</v>
      </c>
      <c r="AO542" s="34">
        <v>39.770000000000003</v>
      </c>
      <c r="AP542" s="34">
        <v>5.04</v>
      </c>
      <c r="AQ542" s="34">
        <v>12.79</v>
      </c>
      <c r="AR542" s="34">
        <v>5.95</v>
      </c>
      <c r="AS542" s="34"/>
      <c r="AT542" s="34">
        <v>12.804034</v>
      </c>
      <c r="AU542" s="34">
        <v>38.5</v>
      </c>
      <c r="AV542" s="34">
        <v>13.741455</v>
      </c>
      <c r="AW542" s="34">
        <v>21.365767999999999</v>
      </c>
      <c r="AX542" s="34">
        <v>27.690000999999999</v>
      </c>
      <c r="AY542" s="34">
        <v>6.09</v>
      </c>
      <c r="AZ542" s="34">
        <v>59.610000999999997</v>
      </c>
      <c r="BA542" s="34">
        <v>34.919998</v>
      </c>
      <c r="BB542" s="34">
        <v>29.915700999999999</v>
      </c>
      <c r="BC542" s="34">
        <v>32.508282000000001</v>
      </c>
      <c r="BD542" s="34"/>
      <c r="BE542" s="38"/>
      <c r="BF542" s="41">
        <f t="shared" si="432"/>
        <v>-2.4479816386400017E-3</v>
      </c>
      <c r="BG542" s="41">
        <f t="shared" si="433"/>
        <v>1.2157792444237496E-3</v>
      </c>
      <c r="BH542" s="41"/>
      <c r="BI542" s="41">
        <f t="shared" si="434"/>
        <v>-3.414788743256196E-2</v>
      </c>
      <c r="BJ542" s="41">
        <f t="shared" si="435"/>
        <v>-2.985296314968116E-2</v>
      </c>
      <c r="BK542" s="41">
        <f t="shared" si="436"/>
        <v>1.1031885801070859E-2</v>
      </c>
      <c r="BL542" s="41">
        <f t="shared" si="437"/>
        <v>2.114879227410819E-3</v>
      </c>
      <c r="BM542" s="41">
        <f t="shared" si="438"/>
        <v>-4.6985923716074081E-2</v>
      </c>
      <c r="BN542" s="41">
        <f t="shared" si="439"/>
        <v>-1.0050327174209747E-2</v>
      </c>
      <c r="BO542" s="41">
        <f t="shared" si="440"/>
        <v>-7.5838076391504611E-2</v>
      </c>
      <c r="BP542" s="41">
        <f t="shared" si="441"/>
        <v>1.2975354680813336E-2</v>
      </c>
      <c r="BQ542" s="41">
        <f t="shared" si="442"/>
        <v>2.738922764691815E-2</v>
      </c>
      <c r="BR542" s="41">
        <f t="shared" si="443"/>
        <v>-1.589998195195938E-3</v>
      </c>
      <c r="BS542" s="41">
        <f t="shared" si="444"/>
        <v>-7.8637364602145762E-3</v>
      </c>
      <c r="BT542" s="41">
        <f t="shared" si="445"/>
        <v>0</v>
      </c>
      <c r="BU542" s="41">
        <f t="shared" si="446"/>
        <v>-9.4733423083539964E-2</v>
      </c>
      <c r="BV542" s="41">
        <f t="shared" si="447"/>
        <v>4.6786380838947424E-3</v>
      </c>
      <c r="BW542" s="41">
        <f t="shared" si="448"/>
        <v>-1.2690346744549351E-2</v>
      </c>
      <c r="BX542" s="41"/>
      <c r="BY542" s="41"/>
      <c r="BZ542" s="41">
        <f t="shared" si="449"/>
        <v>-2.1706400923115952E-2</v>
      </c>
      <c r="CA542" s="41">
        <f t="shared" si="450"/>
        <v>-1.1125376730188215E-3</v>
      </c>
      <c r="CB542" s="41">
        <f t="shared" si="451"/>
        <v>1.0567745436823551E-2</v>
      </c>
      <c r="CC542" s="41">
        <f t="shared" si="452"/>
        <v>1.3015352789546073E-2</v>
      </c>
      <c r="CD542" s="41">
        <f t="shared" si="453"/>
        <v>1.8171181666145873E-2</v>
      </c>
      <c r="CE542" s="41">
        <f t="shared" si="454"/>
        <v>-1.3845171211430862E-2</v>
      </c>
      <c r="CF542" s="41">
        <f t="shared" si="455"/>
        <v>2.8554829988774776E-3</v>
      </c>
      <c r="CG542" s="41">
        <f t="shared" si="431"/>
        <v>3.1553214001573814E-2</v>
      </c>
      <c r="CH542" s="41">
        <f t="shared" si="456"/>
        <v>1.147786145858936E-2</v>
      </c>
      <c r="CI542" s="41">
        <f t="shared" si="457"/>
        <v>-4.9938445518921881E-3</v>
      </c>
      <c r="CJ542" s="41">
        <f t="shared" si="458"/>
        <v>7.4534506545809722E-3</v>
      </c>
      <c r="CK542" s="41">
        <f t="shared" si="459"/>
        <v>-0.18318023230543953</v>
      </c>
      <c r="CL542" s="41">
        <f t="shared" si="460"/>
        <v>-2.7525797316564234E-2</v>
      </c>
      <c r="CM542" s="41">
        <f t="shared" si="461"/>
        <v>3.0518335198195133E-3</v>
      </c>
      <c r="CN542" s="41">
        <f t="shared" si="481"/>
        <v>1.8467332230918787E-3</v>
      </c>
      <c r="CO542" s="41">
        <f t="shared" si="462"/>
        <v>-6.9146824223765391E-2</v>
      </c>
      <c r="CP542" s="41">
        <f t="shared" si="463"/>
        <v>7.747686790825957E-3</v>
      </c>
      <c r="CQ542" s="41">
        <f t="shared" si="464"/>
        <v>-4.6705936665831079E-3</v>
      </c>
      <c r="CR542" s="41">
        <f t="shared" si="465"/>
        <v>-2.8987536873252413E-2</v>
      </c>
      <c r="CS542" s="41">
        <f t="shared" si="466"/>
        <v>4.5362981015600982E-3</v>
      </c>
      <c r="CT542" s="41">
        <f t="shared" si="467"/>
        <v>0</v>
      </c>
      <c r="CU542" s="41">
        <f t="shared" si="468"/>
        <v>2.348337674107429E-3</v>
      </c>
      <c r="CV542" s="41">
        <f t="shared" si="469"/>
        <v>-5.3978760922568959E-2</v>
      </c>
      <c r="CW542" s="41"/>
      <c r="CX542" s="41">
        <f t="shared" si="471"/>
        <v>-7.4295137596397951E-3</v>
      </c>
      <c r="CY542" s="41">
        <f t="shared" si="472"/>
        <v>1.9672765598704928E-2</v>
      </c>
      <c r="CZ542" s="41">
        <f t="shared" si="473"/>
        <v>-2.6704831828529965E-2</v>
      </c>
      <c r="DA542" s="41">
        <f t="shared" si="474"/>
        <v>-5.2914009538760506E-2</v>
      </c>
      <c r="DB542" s="41">
        <f t="shared" si="475"/>
        <v>1.3818474428001421E-2</v>
      </c>
      <c r="DC542" s="41">
        <f t="shared" si="476"/>
        <v>3.2894766503987053E-3</v>
      </c>
      <c r="DD542" s="41">
        <f t="shared" si="477"/>
        <v>-6.7082006529955475E-4</v>
      </c>
      <c r="DE542" s="41">
        <f t="shared" si="478"/>
        <v>3.8533666252283959E-2</v>
      </c>
      <c r="DF542" s="41">
        <f t="shared" si="479"/>
        <v>-1.9411713443405358E-2</v>
      </c>
      <c r="DG542" s="41">
        <f t="shared" si="480"/>
        <v>7.50170148361757E-3</v>
      </c>
      <c r="DH542" s="41"/>
    </row>
    <row r="543" spans="1:112">
      <c r="A543" s="43">
        <v>42635</v>
      </c>
      <c r="B543" s="34">
        <v>4.1900000000000004</v>
      </c>
      <c r="C543" s="34">
        <v>6.8675810000000004</v>
      </c>
      <c r="D543" s="34"/>
      <c r="E543" s="34">
        <v>7.43</v>
      </c>
      <c r="F543" s="34">
        <v>64</v>
      </c>
      <c r="G543" s="34">
        <v>40.021698000000001</v>
      </c>
      <c r="H543" s="34">
        <v>13.796232</v>
      </c>
      <c r="I543" s="34">
        <v>12.43</v>
      </c>
      <c r="J543" s="34">
        <v>304.80075099999999</v>
      </c>
      <c r="K543" s="34">
        <v>1.5</v>
      </c>
      <c r="L543" s="34">
        <v>120.639999</v>
      </c>
      <c r="M543" s="34">
        <v>27.51</v>
      </c>
      <c r="N543" s="34">
        <v>35.461609000000003</v>
      </c>
      <c r="O543" s="34">
        <v>11.28</v>
      </c>
      <c r="P543" s="34">
        <v>14.29</v>
      </c>
      <c r="Q543" s="34">
        <v>4.74</v>
      </c>
      <c r="R543" s="34">
        <v>37.799999</v>
      </c>
      <c r="S543" s="34">
        <v>54.14378</v>
      </c>
      <c r="T543" s="34"/>
      <c r="U543" s="34"/>
      <c r="V543" s="34">
        <v>3.3191709999999999</v>
      </c>
      <c r="W543" s="34">
        <v>44.459999000000003</v>
      </c>
      <c r="X543" s="34">
        <v>37.880001</v>
      </c>
      <c r="Y543" s="34">
        <v>11.429202</v>
      </c>
      <c r="Z543" s="34">
        <v>21.571289</v>
      </c>
      <c r="AA543" s="34">
        <v>67.325187999999997</v>
      </c>
      <c r="AB543" s="34">
        <v>51.587536</v>
      </c>
      <c r="AC543" s="34">
        <v>12.01</v>
      </c>
      <c r="AD543" s="34">
        <v>77.449996999999996</v>
      </c>
      <c r="AE543" s="34">
        <v>30.635155000000001</v>
      </c>
      <c r="AF543" s="34">
        <v>4.03</v>
      </c>
      <c r="AG543" s="34">
        <v>69.650069999999999</v>
      </c>
      <c r="AH543" s="34">
        <v>39.283603999999997</v>
      </c>
      <c r="AI543" s="34">
        <v>69.474220000000003</v>
      </c>
      <c r="AJ543" s="34" t="s">
        <v>193</v>
      </c>
      <c r="AK543" s="34">
        <v>25.85</v>
      </c>
      <c r="AL543" s="34">
        <v>0.88</v>
      </c>
      <c r="AM543" s="34">
        <v>30.087264999999999</v>
      </c>
      <c r="AN543" s="34">
        <v>8.8000000000000007</v>
      </c>
      <c r="AO543" s="34">
        <v>39.770000000000003</v>
      </c>
      <c r="AP543" s="34">
        <v>5</v>
      </c>
      <c r="AQ543" s="34">
        <v>12.77</v>
      </c>
      <c r="AR543" s="34">
        <v>5.95</v>
      </c>
      <c r="AS543" s="34"/>
      <c r="AT543" s="34">
        <v>12.842226999999999</v>
      </c>
      <c r="AU543" s="34">
        <v>34.869999</v>
      </c>
      <c r="AV543" s="34">
        <v>13.82728</v>
      </c>
      <c r="AW543" s="34">
        <v>20.759278999999999</v>
      </c>
      <c r="AX543" s="34">
        <v>27.99</v>
      </c>
      <c r="AY543" s="34">
        <v>6.01</v>
      </c>
      <c r="AZ543" s="34">
        <v>60.080002</v>
      </c>
      <c r="BA543" s="34">
        <v>35.040000999999997</v>
      </c>
      <c r="BB543" s="34">
        <v>32.082352</v>
      </c>
      <c r="BC543" s="34">
        <v>32.041804999999997</v>
      </c>
      <c r="BD543" s="34"/>
      <c r="BE543" s="38"/>
      <c r="BF543" s="41">
        <f t="shared" si="432"/>
        <v>2.6603745517976153E-2</v>
      </c>
      <c r="BG543" s="41">
        <f t="shared" si="433"/>
        <v>6.0569683932074642E-3</v>
      </c>
      <c r="BH543" s="41"/>
      <c r="BI543" s="41">
        <f t="shared" si="434"/>
        <v>9.3763597106916508E-2</v>
      </c>
      <c r="BJ543" s="41">
        <f t="shared" si="435"/>
        <v>-3.077165866675366E-2</v>
      </c>
      <c r="BK543" s="41">
        <f t="shared" si="436"/>
        <v>-1.0324019168974373E-2</v>
      </c>
      <c r="BL543" s="41">
        <f t="shared" si="437"/>
        <v>-2.3513809195670806E-2</v>
      </c>
      <c r="BM543" s="41">
        <f t="shared" si="438"/>
        <v>-1.991304348646011E-2</v>
      </c>
      <c r="BN543" s="41">
        <f t="shared" si="439"/>
        <v>-2.0408853735760797E-2</v>
      </c>
      <c r="BO543" s="41">
        <f t="shared" si="440"/>
        <v>-9.5310179804324768E-2</v>
      </c>
      <c r="BP543" s="41">
        <f t="shared" si="441"/>
        <v>-3.0623073669994705E-3</v>
      </c>
      <c r="BQ543" s="41">
        <f t="shared" si="442"/>
        <v>-3.5354512338121577E-2</v>
      </c>
      <c r="BR543" s="41">
        <f t="shared" si="443"/>
        <v>-1.0931887414065505E-2</v>
      </c>
      <c r="BS543" s="41">
        <f t="shared" si="444"/>
        <v>-1.0582109330536972E-2</v>
      </c>
      <c r="BT543" s="41">
        <f t="shared" si="445"/>
        <v>9.1389036762023479E-3</v>
      </c>
      <c r="BU543" s="41">
        <f t="shared" si="446"/>
        <v>2.1119332031435513E-3</v>
      </c>
      <c r="BV543" s="41">
        <f t="shared" si="447"/>
        <v>3.7191056785936823E-2</v>
      </c>
      <c r="BW543" s="41">
        <f t="shared" si="448"/>
        <v>-6.8463482317776556E-3</v>
      </c>
      <c r="BX543" s="41"/>
      <c r="BY543" s="41"/>
      <c r="BZ543" s="41">
        <f t="shared" si="449"/>
        <v>8.9880964863133739E-2</v>
      </c>
      <c r="CA543" s="41">
        <f t="shared" si="450"/>
        <v>-1.0293199302721375E-2</v>
      </c>
      <c r="CB543" s="41">
        <f t="shared" si="451"/>
        <v>2.0806379012000119E-2</v>
      </c>
      <c r="CC543" s="41">
        <f t="shared" si="452"/>
        <v>2.5828654011791105E-3</v>
      </c>
      <c r="CD543" s="41">
        <f t="shared" si="453"/>
        <v>8.3682149994709874E-3</v>
      </c>
      <c r="CE543" s="41">
        <f t="shared" si="454"/>
        <v>-1.2683421816634743E-2</v>
      </c>
      <c r="CF543" s="41">
        <f t="shared" si="455"/>
        <v>2.1065142267359515E-2</v>
      </c>
      <c r="CG543" s="41">
        <f t="shared" si="431"/>
        <v>2.2701485345392992E-3</v>
      </c>
      <c r="CH543" s="41">
        <f t="shared" si="456"/>
        <v>4.399541314853545E-3</v>
      </c>
      <c r="CI543" s="41">
        <f t="shared" si="457"/>
        <v>8.4126564429478998E-3</v>
      </c>
      <c r="CJ543" s="41">
        <f t="shared" si="458"/>
        <v>-2.4783160144670898E-3</v>
      </c>
      <c r="CK543" s="41">
        <f t="shared" si="459"/>
        <v>2.5446639758481219E-2</v>
      </c>
      <c r="CL543" s="41">
        <f t="shared" si="460"/>
        <v>-8.0055741912151476E-3</v>
      </c>
      <c r="CM543" s="41">
        <f t="shared" si="461"/>
        <v>-2.2976498922171778E-2</v>
      </c>
      <c r="CN543" s="41">
        <f t="shared" si="481"/>
        <v>5.5197279448348452E-3</v>
      </c>
      <c r="CO543" s="41">
        <f t="shared" si="462"/>
        <v>-5.0164102880152529E-3</v>
      </c>
      <c r="CP543" s="41">
        <f t="shared" si="463"/>
        <v>-3.0220542642884523E-2</v>
      </c>
      <c r="CQ543" s="41">
        <f t="shared" si="464"/>
        <v>8.391771163700254E-3</v>
      </c>
      <c r="CR543" s="41">
        <f t="shared" si="465"/>
        <v>-0.14763599880606443</v>
      </c>
      <c r="CS543" s="41">
        <f t="shared" si="466"/>
        <v>0</v>
      </c>
      <c r="CT543" s="41">
        <f t="shared" si="467"/>
        <v>-7.9681696491768449E-3</v>
      </c>
      <c r="CU543" s="41">
        <f t="shared" si="468"/>
        <v>-1.5649455463033672E-3</v>
      </c>
      <c r="CV543" s="41">
        <f t="shared" si="469"/>
        <v>0</v>
      </c>
      <c r="CW543" s="41"/>
      <c r="CX543" s="41">
        <f t="shared" si="471"/>
        <v>2.9784480657556573E-3</v>
      </c>
      <c r="CY543" s="41">
        <f t="shared" si="472"/>
        <v>-9.9031409284125793E-2</v>
      </c>
      <c r="CZ543" s="41">
        <f t="shared" si="473"/>
        <v>6.2262760522857046E-3</v>
      </c>
      <c r="DA543" s="41">
        <f t="shared" si="474"/>
        <v>-2.8796687647529823E-2</v>
      </c>
      <c r="DB543" s="41">
        <f t="shared" si="475"/>
        <v>1.0775930230371718E-2</v>
      </c>
      <c r="DC543" s="41">
        <f t="shared" si="476"/>
        <v>-1.3223333174689428E-2</v>
      </c>
      <c r="DD543" s="41">
        <f t="shared" si="477"/>
        <v>7.8536787372830222E-3</v>
      </c>
      <c r="DE543" s="41">
        <f t="shared" si="478"/>
        <v>3.4306209093718557E-3</v>
      </c>
      <c r="DF543" s="41">
        <f t="shared" si="479"/>
        <v>6.992263739122194E-2</v>
      </c>
      <c r="DG543" s="41">
        <f t="shared" si="480"/>
        <v>-1.4453431197509853E-2</v>
      </c>
      <c r="DH543" s="41"/>
    </row>
    <row r="544" spans="1:112">
      <c r="A544" s="43">
        <v>42636</v>
      </c>
      <c r="B544" s="34">
        <v>4.2</v>
      </c>
      <c r="C544" s="34">
        <v>6.8592880000000003</v>
      </c>
      <c r="D544" s="34"/>
      <c r="E544" s="34">
        <v>7.6</v>
      </c>
      <c r="F544" s="34">
        <v>64</v>
      </c>
      <c r="G544" s="34">
        <v>39.625259</v>
      </c>
      <c r="H544" s="34">
        <v>14.074743</v>
      </c>
      <c r="I544" s="34">
        <v>12.77</v>
      </c>
      <c r="J544" s="34">
        <v>298.51620500000001</v>
      </c>
      <c r="K544" s="34">
        <v>1.63</v>
      </c>
      <c r="L544" s="34">
        <v>121.779999</v>
      </c>
      <c r="M544" s="34">
        <v>28.200001</v>
      </c>
      <c r="N544" s="34">
        <v>35.480620999999999</v>
      </c>
      <c r="O544" s="34">
        <v>11.68</v>
      </c>
      <c r="P544" s="34">
        <v>14.4</v>
      </c>
      <c r="Q544" s="34">
        <v>4.6399999999999997</v>
      </c>
      <c r="R544" s="34">
        <v>38.119999</v>
      </c>
      <c r="S544" s="34">
        <v>54.925842000000003</v>
      </c>
      <c r="T544" s="34"/>
      <c r="U544" s="34"/>
      <c r="V544" s="34">
        <v>3.2906390000000001</v>
      </c>
      <c r="W544" s="34">
        <v>44.310001</v>
      </c>
      <c r="X544" s="34">
        <v>38.099997999999999</v>
      </c>
      <c r="Y544" s="34">
        <v>11.39972</v>
      </c>
      <c r="Z544" s="34">
        <v>21.759613000000002</v>
      </c>
      <c r="AA544" s="34">
        <v>68.245368999999997</v>
      </c>
      <c r="AB544" s="34">
        <v>52.672477999999998</v>
      </c>
      <c r="AC544" s="34">
        <v>12.04</v>
      </c>
      <c r="AD544" s="34">
        <v>76.819999999999993</v>
      </c>
      <c r="AE544" s="34">
        <v>30.79674</v>
      </c>
      <c r="AF544" s="34">
        <v>4.0599999999999996</v>
      </c>
      <c r="AG544" s="34">
        <v>69.300072</v>
      </c>
      <c r="AH544" s="34">
        <v>39.645786000000001</v>
      </c>
      <c r="AI544" s="34">
        <v>68.085921999999997</v>
      </c>
      <c r="AJ544" s="34" t="s">
        <v>193</v>
      </c>
      <c r="AK544" s="34">
        <v>28</v>
      </c>
      <c r="AL544" s="34">
        <v>0.86</v>
      </c>
      <c r="AM544" s="34">
        <v>30.180382000000002</v>
      </c>
      <c r="AN544" s="34">
        <v>8.5</v>
      </c>
      <c r="AO544" s="34">
        <v>39.669998</v>
      </c>
      <c r="AP544" s="34">
        <v>5.14</v>
      </c>
      <c r="AQ544" s="34">
        <v>13.71</v>
      </c>
      <c r="AR544" s="34">
        <v>5.89</v>
      </c>
      <c r="AS544" s="34"/>
      <c r="AT544" s="34">
        <v>12.832679000000001</v>
      </c>
      <c r="AU544" s="34">
        <v>35.639999000000003</v>
      </c>
      <c r="AV544" s="34">
        <v>13.922641</v>
      </c>
      <c r="AW544" s="34">
        <v>21.088515999999998</v>
      </c>
      <c r="AX544" s="34">
        <v>27.43</v>
      </c>
      <c r="AY544" s="34">
        <v>6.52</v>
      </c>
      <c r="AZ544" s="34">
        <v>59.990001999999997</v>
      </c>
      <c r="BA544" s="34">
        <v>35.020000000000003</v>
      </c>
      <c r="BB544" s="34">
        <v>32.927146999999998</v>
      </c>
      <c r="BC544" s="34">
        <v>32.216732</v>
      </c>
      <c r="BD544" s="34"/>
      <c r="BE544" s="38"/>
      <c r="BF544" s="41">
        <f t="shared" si="432"/>
        <v>2.3837913552761975E-3</v>
      </c>
      <c r="BG544" s="41">
        <f t="shared" si="433"/>
        <v>-1.2082873390797692E-3</v>
      </c>
      <c r="BH544" s="41"/>
      <c r="BI544" s="41">
        <f t="shared" si="434"/>
        <v>2.2622388562617647E-2</v>
      </c>
      <c r="BJ544" s="41">
        <f t="shared" si="435"/>
        <v>0</v>
      </c>
      <c r="BK544" s="41">
        <f t="shared" si="436"/>
        <v>-9.9549885874333152E-3</v>
      </c>
      <c r="BL544" s="41">
        <f t="shared" si="437"/>
        <v>1.9986403132265206E-2</v>
      </c>
      <c r="BM544" s="41">
        <f t="shared" si="438"/>
        <v>2.6985764521828218E-2</v>
      </c>
      <c r="BN544" s="41">
        <f t="shared" si="439"/>
        <v>-2.0834068253903357E-2</v>
      </c>
      <c r="BO544" s="41">
        <f t="shared" si="440"/>
        <v>8.3114906710506586E-2</v>
      </c>
      <c r="BP544" s="41">
        <f t="shared" si="441"/>
        <v>9.4052339983776573E-3</v>
      </c>
      <c r="BQ544" s="41">
        <f t="shared" si="442"/>
        <v>2.477243846857689E-2</v>
      </c>
      <c r="BR544" s="41">
        <f t="shared" si="443"/>
        <v>5.3598541954902215E-4</v>
      </c>
      <c r="BS544" s="41">
        <f t="shared" si="444"/>
        <v>3.48467313301681E-2</v>
      </c>
      <c r="BT544" s="41">
        <f t="shared" si="445"/>
        <v>7.6682146401790925E-3</v>
      </c>
      <c r="BU544" s="41">
        <f t="shared" si="446"/>
        <v>-2.1322769468821307E-2</v>
      </c>
      <c r="BV544" s="41">
        <f t="shared" si="447"/>
        <v>8.4299763825373408E-3</v>
      </c>
      <c r="BW544" s="41">
        <f t="shared" si="448"/>
        <v>1.4340847411886641E-2</v>
      </c>
      <c r="BX544" s="41"/>
      <c r="BY544" s="41"/>
      <c r="BZ544" s="41">
        <f t="shared" si="449"/>
        <v>-8.6332821112076897E-3</v>
      </c>
      <c r="CA544" s="41">
        <f t="shared" si="450"/>
        <v>-3.3794782642557332E-3</v>
      </c>
      <c r="CB544" s="41">
        <f t="shared" si="451"/>
        <v>5.7909349221832813E-3</v>
      </c>
      <c r="CC544" s="41">
        <f t="shared" si="452"/>
        <v>-2.5828654011791699E-3</v>
      </c>
      <c r="CD544" s="41">
        <f t="shared" si="453"/>
        <v>8.6924193631140439E-3</v>
      </c>
      <c r="CE544" s="41">
        <f t="shared" si="454"/>
        <v>1.3575147164495373E-2</v>
      </c>
      <c r="CF544" s="41">
        <f t="shared" si="455"/>
        <v>2.081298712187683E-2</v>
      </c>
      <c r="CG544" s="41">
        <f t="shared" si="431"/>
        <v>-7.5872898121594808E-3</v>
      </c>
      <c r="CH544" s="41">
        <f t="shared" si="456"/>
        <v>-8.1675052104506068E-3</v>
      </c>
      <c r="CI544" s="41">
        <f t="shared" si="457"/>
        <v>5.2606344845938895E-3</v>
      </c>
      <c r="CJ544" s="41">
        <f t="shared" si="458"/>
        <v>7.4165976550493989E-3</v>
      </c>
      <c r="CK544" s="41">
        <f t="shared" si="459"/>
        <v>-5.0377600940785154E-3</v>
      </c>
      <c r="CL544" s="41">
        <f t="shared" si="460"/>
        <v>9.1774316783382725E-3</v>
      </c>
      <c r="CM544" s="41">
        <f t="shared" si="461"/>
        <v>-2.0185282124442872E-2</v>
      </c>
      <c r="CN544" s="41">
        <f t="shared" si="481"/>
        <v>-4.597492597823067E-3</v>
      </c>
      <c r="CO544" s="41">
        <f t="shared" si="462"/>
        <v>7.9893909220765752E-2</v>
      </c>
      <c r="CP544" s="41">
        <f t="shared" si="463"/>
        <v>-2.2989518224698718E-2</v>
      </c>
      <c r="CQ544" s="41">
        <f t="shared" si="464"/>
        <v>3.0901181224654872E-3</v>
      </c>
      <c r="CR544" s="41">
        <f t="shared" si="465"/>
        <v>-3.4685557987890102E-2</v>
      </c>
      <c r="CS544" s="41">
        <f t="shared" si="466"/>
        <v>-2.5176751092932568E-3</v>
      </c>
      <c r="CT544" s="41">
        <f t="shared" si="467"/>
        <v>2.7615167032973391E-2</v>
      </c>
      <c r="CU544" s="41">
        <f t="shared" si="468"/>
        <v>7.1026823529775143E-2</v>
      </c>
      <c r="CV544" s="41">
        <f t="shared" si="469"/>
        <v>-1.0135221894043129E-2</v>
      </c>
      <c r="CW544" s="41"/>
      <c r="CX544" s="41">
        <f t="shared" si="471"/>
        <v>-7.4376127726786764E-4</v>
      </c>
      <c r="CY544" s="41">
        <f t="shared" si="472"/>
        <v>2.1841742534634154E-2</v>
      </c>
      <c r="CZ544" s="41">
        <f t="shared" si="473"/>
        <v>6.8729114853794977E-3</v>
      </c>
      <c r="DA544" s="41">
        <f t="shared" si="474"/>
        <v>1.5735299468902168E-2</v>
      </c>
      <c r="DB544" s="41">
        <f t="shared" si="475"/>
        <v>-2.0209998577850281E-2</v>
      </c>
      <c r="DC544" s="41">
        <f t="shared" si="476"/>
        <v>8.1449627391445303E-2</v>
      </c>
      <c r="DD544" s="41">
        <f t="shared" si="477"/>
        <v>-1.4991257409358695E-3</v>
      </c>
      <c r="DE544" s="41">
        <f t="shared" si="478"/>
        <v>-5.7096774929705683E-4</v>
      </c>
      <c r="DF544" s="41">
        <f t="shared" si="479"/>
        <v>2.5991357292234903E-2</v>
      </c>
      <c r="DG544" s="41">
        <f t="shared" si="480"/>
        <v>5.4444884764576641E-3</v>
      </c>
      <c r="DH544" s="41"/>
    </row>
    <row r="545" spans="1:112">
      <c r="A545" s="43">
        <v>42639</v>
      </c>
      <c r="B545" s="34">
        <v>4.0199999999999996</v>
      </c>
      <c r="C545" s="34">
        <v>6.8012290000000002</v>
      </c>
      <c r="D545" s="34"/>
      <c r="E545" s="34">
        <v>7.63</v>
      </c>
      <c r="F545" s="34">
        <v>64</v>
      </c>
      <c r="G545" s="34">
        <v>38.426501999999999</v>
      </c>
      <c r="H545" s="34">
        <v>14.233892000000001</v>
      </c>
      <c r="I545" s="34">
        <v>12.71</v>
      </c>
      <c r="J545" s="34">
        <v>266.046021</v>
      </c>
      <c r="K545" s="34">
        <v>1.68</v>
      </c>
      <c r="L545" s="34">
        <v>121.480003</v>
      </c>
      <c r="M545" s="34">
        <v>28.51</v>
      </c>
      <c r="N545" s="34">
        <v>35.756332</v>
      </c>
      <c r="O545" s="34">
        <v>11.6</v>
      </c>
      <c r="P545" s="34">
        <v>14.05</v>
      </c>
      <c r="Q545" s="34">
        <v>5.21</v>
      </c>
      <c r="R545" s="34">
        <v>39.439999</v>
      </c>
      <c r="S545" s="34">
        <v>56.175240000000002</v>
      </c>
      <c r="T545" s="34"/>
      <c r="U545" s="34"/>
      <c r="V545" s="34">
        <v>3.4237869999999999</v>
      </c>
      <c r="W545" s="34">
        <v>44.349997999999999</v>
      </c>
      <c r="X545" s="34">
        <v>38.200001</v>
      </c>
      <c r="Y545" s="34">
        <v>11.350581999999999</v>
      </c>
      <c r="Z545" s="34">
        <v>22.572813</v>
      </c>
      <c r="AA545" s="34">
        <v>68.663628000000003</v>
      </c>
      <c r="AB545" s="34">
        <v>52.806899999999999</v>
      </c>
      <c r="AC545" s="34">
        <v>12.1</v>
      </c>
      <c r="AD545" s="34">
        <v>75.669998000000007</v>
      </c>
      <c r="AE545" s="34">
        <v>30.787234999999999</v>
      </c>
      <c r="AF545" s="34">
        <v>4.04</v>
      </c>
      <c r="AG545" s="34">
        <v>73.500076000000007</v>
      </c>
      <c r="AH545" s="34">
        <v>40.565193000000001</v>
      </c>
      <c r="AI545" s="34">
        <v>69.799126000000001</v>
      </c>
      <c r="AJ545" s="34" t="s">
        <v>193</v>
      </c>
      <c r="AK545" s="34">
        <v>32.150002000000001</v>
      </c>
      <c r="AL545" s="34">
        <v>0.85</v>
      </c>
      <c r="AM545" s="34">
        <v>30.161757999999999</v>
      </c>
      <c r="AN545" s="34">
        <v>8.1</v>
      </c>
      <c r="AO545" s="34">
        <v>41</v>
      </c>
      <c r="AP545" s="34">
        <v>5.08</v>
      </c>
      <c r="AQ545" s="34">
        <v>14.22</v>
      </c>
      <c r="AR545" s="34">
        <v>5.8</v>
      </c>
      <c r="AS545" s="34"/>
      <c r="AT545" s="34">
        <v>12.784939</v>
      </c>
      <c r="AU545" s="34">
        <v>34.849997999999999</v>
      </c>
      <c r="AV545" s="34">
        <v>13.760528000000001</v>
      </c>
      <c r="AW545" s="34">
        <v>21.088515999999998</v>
      </c>
      <c r="AX545" s="34">
        <v>25.68</v>
      </c>
      <c r="AY545" s="34">
        <v>6.74</v>
      </c>
      <c r="AZ545" s="34">
        <v>60.34</v>
      </c>
      <c r="BA545" s="34">
        <v>34.029998999999997</v>
      </c>
      <c r="BB545" s="34">
        <v>32.549477000000003</v>
      </c>
      <c r="BC545" s="34">
        <v>32.226452000000002</v>
      </c>
      <c r="BD545" s="34"/>
      <c r="BE545" s="38"/>
      <c r="BF545" s="41">
        <f t="shared" si="432"/>
        <v>-4.3802622658393117E-2</v>
      </c>
      <c r="BG545" s="41">
        <f t="shared" si="433"/>
        <v>-8.5003151182434251E-3</v>
      </c>
      <c r="BH545" s="41"/>
      <c r="BI545" s="41">
        <f t="shared" si="434"/>
        <v>3.9395980040803098E-3</v>
      </c>
      <c r="BJ545" s="41">
        <f t="shared" si="435"/>
        <v>0</v>
      </c>
      <c r="BK545" s="41">
        <f t="shared" si="436"/>
        <v>-3.071939065830865E-2</v>
      </c>
      <c r="BL545" s="41">
        <f t="shared" si="437"/>
        <v>1.1243966847659088E-2</v>
      </c>
      <c r="BM545" s="41">
        <f t="shared" si="438"/>
        <v>-4.7095848430851262E-3</v>
      </c>
      <c r="BN545" s="41">
        <f t="shared" si="439"/>
        <v>-0.11515491437114415</v>
      </c>
      <c r="BO545" s="41">
        <f t="shared" si="440"/>
        <v>3.0213778596496633E-2</v>
      </c>
      <c r="BP545" s="41">
        <f t="shared" si="441"/>
        <v>-2.4664650959282551E-3</v>
      </c>
      <c r="BQ545" s="41">
        <f t="shared" si="442"/>
        <v>1.093288951952045E-2</v>
      </c>
      <c r="BR545" s="41">
        <f t="shared" si="443"/>
        <v>7.7407122307429329E-3</v>
      </c>
      <c r="BS545" s="41">
        <f t="shared" si="444"/>
        <v>-6.8728792877620643E-3</v>
      </c>
      <c r="BT545" s="41">
        <f t="shared" si="445"/>
        <v>-2.460581080220019E-2</v>
      </c>
      <c r="BU545" s="41">
        <f t="shared" si="446"/>
        <v>0.11586548952711181</v>
      </c>
      <c r="BV545" s="41">
        <f t="shared" si="447"/>
        <v>3.4041451826412328E-2</v>
      </c>
      <c r="BW545" s="41">
        <f t="shared" si="448"/>
        <v>2.2492142276798174E-2</v>
      </c>
      <c r="BX545" s="41"/>
      <c r="BY545" s="41"/>
      <c r="BZ545" s="41">
        <f t="shared" si="449"/>
        <v>3.9665477558501916E-2</v>
      </c>
      <c r="CA545" s="41">
        <f t="shared" si="450"/>
        <v>9.0225588009199855E-4</v>
      </c>
      <c r="CB545" s="41">
        <f t="shared" si="451"/>
        <v>2.6213121513241748E-3</v>
      </c>
      <c r="CC545" s="41">
        <f t="shared" si="452"/>
        <v>-4.3197735495012638E-3</v>
      </c>
      <c r="CD545" s="41">
        <f t="shared" si="453"/>
        <v>3.6690580630632422E-2</v>
      </c>
      <c r="CE545" s="41">
        <f t="shared" si="454"/>
        <v>6.1100484320553939E-3</v>
      </c>
      <c r="CF545" s="41">
        <f t="shared" si="455"/>
        <v>2.5487839484692842E-3</v>
      </c>
      <c r="CG545" s="41">
        <f t="shared" si="431"/>
        <v>1.3615944092315507E-2</v>
      </c>
      <c r="CH545" s="41">
        <f t="shared" si="456"/>
        <v>-1.5083268641882374E-2</v>
      </c>
      <c r="CI545" s="41">
        <f t="shared" si="457"/>
        <v>-3.0868420154676782E-4</v>
      </c>
      <c r="CJ545" s="41">
        <f t="shared" si="458"/>
        <v>-4.9382816405824544E-3</v>
      </c>
      <c r="CK545" s="41">
        <f t="shared" si="459"/>
        <v>5.8840495075505123E-2</v>
      </c>
      <c r="CL545" s="41">
        <f t="shared" si="460"/>
        <v>2.2925721148655424E-2</v>
      </c>
      <c r="CM545" s="41">
        <f t="shared" si="461"/>
        <v>2.4851021818953819E-2</v>
      </c>
      <c r="CN545" s="41">
        <f t="shared" si="481"/>
        <v>3.6797805021019543E-3</v>
      </c>
      <c r="CO545" s="41">
        <f t="shared" si="462"/>
        <v>0.13820800271682065</v>
      </c>
      <c r="CP545" s="41">
        <f t="shared" si="463"/>
        <v>-1.1696039763191298E-2</v>
      </c>
      <c r="CQ545" s="41">
        <f t="shared" si="464"/>
        <v>-6.1728008291949874E-4</v>
      </c>
      <c r="CR545" s="41">
        <f t="shared" si="465"/>
        <v>-4.8202101817877749E-2</v>
      </c>
      <c r="CS545" s="41">
        <f t="shared" si="466"/>
        <v>3.2976882594001701E-2</v>
      </c>
      <c r="CT545" s="41">
        <f t="shared" si="467"/>
        <v>-1.1741817876683174E-2</v>
      </c>
      <c r="CU545" s="41">
        <f t="shared" si="468"/>
        <v>3.6523930800871685E-2</v>
      </c>
      <c r="CV545" s="41">
        <f t="shared" si="469"/>
        <v>-1.5398080111121606E-2</v>
      </c>
      <c r="CW545" s="41"/>
      <c r="CX545" s="41">
        <f t="shared" si="471"/>
        <v>-3.7271267972613939E-3</v>
      </c>
      <c r="CY545" s="41">
        <f t="shared" si="472"/>
        <v>-2.2415494726524866E-2</v>
      </c>
      <c r="CZ545" s="41">
        <f t="shared" si="473"/>
        <v>-1.1712160059843662E-2</v>
      </c>
      <c r="DA545" s="41">
        <f t="shared" si="474"/>
        <v>0</v>
      </c>
      <c r="DB545" s="41">
        <f t="shared" si="475"/>
        <v>-6.5924826127751399E-2</v>
      </c>
      <c r="DC545" s="41">
        <f t="shared" si="476"/>
        <v>3.3185548985654109E-2</v>
      </c>
      <c r="DD545" s="41">
        <f t="shared" si="477"/>
        <v>5.8173187270241398E-3</v>
      </c>
      <c r="DE545" s="41">
        <f t="shared" si="478"/>
        <v>-2.867686773072807E-2</v>
      </c>
      <c r="DF545" s="41">
        <f t="shared" si="479"/>
        <v>-1.1536153374071854E-2</v>
      </c>
      <c r="DG545" s="41">
        <f t="shared" si="480"/>
        <v>3.01661074775848E-4</v>
      </c>
      <c r="DH545" s="41"/>
    </row>
    <row r="546" spans="1:112">
      <c r="A546" s="43">
        <v>42640</v>
      </c>
      <c r="B546" s="34">
        <v>4.21</v>
      </c>
      <c r="C546" s="34">
        <v>6.8095220000000003</v>
      </c>
      <c r="D546" s="34"/>
      <c r="E546" s="34">
        <v>7.75</v>
      </c>
      <c r="F546" s="34">
        <v>70</v>
      </c>
      <c r="G546" s="34">
        <v>39.625259</v>
      </c>
      <c r="H546" s="34">
        <v>13.637084</v>
      </c>
      <c r="I546" s="34">
        <v>12.64</v>
      </c>
      <c r="J546" s="34">
        <v>251.38206500000001</v>
      </c>
      <c r="K546" s="34">
        <v>1.76</v>
      </c>
      <c r="L546" s="34">
        <v>125.089996</v>
      </c>
      <c r="M546" s="34">
        <v>27.49</v>
      </c>
      <c r="N546" s="34">
        <v>35.52816</v>
      </c>
      <c r="O546" s="34">
        <v>11.41</v>
      </c>
      <c r="P546" s="34">
        <v>13.41</v>
      </c>
      <c r="Q546" s="34">
        <v>5.15</v>
      </c>
      <c r="R546" s="34">
        <v>40.330002</v>
      </c>
      <c r="S546" s="34">
        <v>56.251548999999997</v>
      </c>
      <c r="T546" s="34"/>
      <c r="U546" s="34"/>
      <c r="V546" s="34">
        <v>3.30966</v>
      </c>
      <c r="W546" s="34">
        <v>44.279998999999997</v>
      </c>
      <c r="X546" s="34">
        <v>39.009998000000003</v>
      </c>
      <c r="Y546" s="34">
        <v>11.429202</v>
      </c>
      <c r="Z546" s="34">
        <v>21.982174000000001</v>
      </c>
      <c r="AA546" s="34">
        <v>68.906989999999993</v>
      </c>
      <c r="AB546" s="34">
        <v>52.979720999999998</v>
      </c>
      <c r="AC546" s="34">
        <v>11.94</v>
      </c>
      <c r="AD546" s="34">
        <v>77.449996999999996</v>
      </c>
      <c r="AE546" s="34">
        <v>30.378513000000002</v>
      </c>
      <c r="AF546" s="34">
        <v>4.03</v>
      </c>
      <c r="AG546" s="34">
        <v>74.550072</v>
      </c>
      <c r="AH546" s="34">
        <v>39.942965999999998</v>
      </c>
      <c r="AI546" s="34">
        <v>70.498215000000002</v>
      </c>
      <c r="AJ546" s="34" t="s">
        <v>193</v>
      </c>
      <c r="AK546" s="34">
        <v>34.799999</v>
      </c>
      <c r="AL546" s="34">
        <v>0.85</v>
      </c>
      <c r="AM546" s="34">
        <v>30.21763</v>
      </c>
      <c r="AN546" s="34">
        <v>8.4</v>
      </c>
      <c r="AO546" s="34">
        <v>41.59</v>
      </c>
      <c r="AP546" s="34">
        <v>4.9989999999999997</v>
      </c>
      <c r="AQ546" s="34">
        <v>14.47</v>
      </c>
      <c r="AR546" s="34">
        <v>5.86</v>
      </c>
      <c r="AS546" s="34"/>
      <c r="AT546" s="34">
        <v>12.775389000000001</v>
      </c>
      <c r="AU546" s="34">
        <v>35.919998</v>
      </c>
      <c r="AV546" s="34">
        <v>13.82728</v>
      </c>
      <c r="AW546" s="34">
        <v>20.889241999999999</v>
      </c>
      <c r="AX546" s="34">
        <v>25.07</v>
      </c>
      <c r="AY546" s="34">
        <v>6.68</v>
      </c>
      <c r="AZ546" s="34">
        <v>60.459999000000003</v>
      </c>
      <c r="BA546" s="34">
        <v>34.740001999999997</v>
      </c>
      <c r="BB546" s="34">
        <v>32.430210000000002</v>
      </c>
      <c r="BC546" s="34">
        <v>32.070957</v>
      </c>
      <c r="BD546" s="34"/>
      <c r="BE546" s="38"/>
      <c r="BF546" s="41">
        <f t="shared" si="432"/>
        <v>4.618074506336052E-2</v>
      </c>
      <c r="BG546" s="41">
        <f t="shared" si="433"/>
        <v>1.2185956566602898E-3</v>
      </c>
      <c r="BH546" s="41"/>
      <c r="BI546" s="41">
        <f t="shared" si="434"/>
        <v>1.5604998068890054E-2</v>
      </c>
      <c r="BJ546" s="41">
        <f t="shared" si="435"/>
        <v>8.9612158689687138E-2</v>
      </c>
      <c r="BK546" s="41">
        <f t="shared" si="436"/>
        <v>3.0719390658308605E-2</v>
      </c>
      <c r="BL546" s="41">
        <f t="shared" si="437"/>
        <v>-4.2833034812392624E-2</v>
      </c>
      <c r="BM546" s="41">
        <f t="shared" si="438"/>
        <v>-5.5226964826513049E-3</v>
      </c>
      <c r="BN546" s="41">
        <f t="shared" si="439"/>
        <v>-5.66953519771142E-2</v>
      </c>
      <c r="BO546" s="41">
        <f t="shared" si="440"/>
        <v>4.6520015634892907E-2</v>
      </c>
      <c r="BP546" s="41">
        <f t="shared" si="441"/>
        <v>2.9283781376702064E-2</v>
      </c>
      <c r="BQ546" s="41">
        <f t="shared" si="442"/>
        <v>-3.6432600747426359E-2</v>
      </c>
      <c r="BR546" s="41">
        <f t="shared" si="443"/>
        <v>-6.4017508675730181E-3</v>
      </c>
      <c r="BS546" s="41">
        <f t="shared" si="444"/>
        <v>-1.6514934238334639E-2</v>
      </c>
      <c r="BT546" s="41">
        <f t="shared" si="445"/>
        <v>-4.6621698486167651E-2</v>
      </c>
      <c r="BU546" s="41">
        <f t="shared" si="446"/>
        <v>-1.1583141089630647E-2</v>
      </c>
      <c r="BV546" s="41">
        <f t="shared" si="447"/>
        <v>2.2315154096686062E-2</v>
      </c>
      <c r="BW546" s="41">
        <f t="shared" si="448"/>
        <v>1.3574880577323231E-3</v>
      </c>
      <c r="BX546" s="41"/>
      <c r="BY546" s="41"/>
      <c r="BZ546" s="41">
        <f t="shared" si="449"/>
        <v>-3.3901783320798289E-2</v>
      </c>
      <c r="CA546" s="41">
        <f t="shared" si="450"/>
        <v>-1.579578402882172E-3</v>
      </c>
      <c r="CB546" s="41">
        <f t="shared" si="451"/>
        <v>2.0982430459118778E-2</v>
      </c>
      <c r="CC546" s="41">
        <f t="shared" si="452"/>
        <v>6.9026389506804849E-3</v>
      </c>
      <c r="CD546" s="41">
        <f t="shared" si="453"/>
        <v>-2.6514365351087053E-2</v>
      </c>
      <c r="CE546" s="41">
        <f t="shared" si="454"/>
        <v>3.5379975374600849E-3</v>
      </c>
      <c r="CF546" s="41">
        <f t="shared" si="455"/>
        <v>3.2673536996195691E-3</v>
      </c>
      <c r="CG546" s="41">
        <f t="shared" si="431"/>
        <v>7.4850648865669271E-3</v>
      </c>
      <c r="CH546" s="41">
        <f t="shared" si="456"/>
        <v>2.3250773852333022E-2</v>
      </c>
      <c r="CI546" s="41">
        <f t="shared" si="457"/>
        <v>-1.3364606725994989E-2</v>
      </c>
      <c r="CJ546" s="41">
        <f t="shared" si="458"/>
        <v>-2.4783160144670898E-3</v>
      </c>
      <c r="CK546" s="41">
        <f t="shared" si="459"/>
        <v>1.4184566773187676E-2</v>
      </c>
      <c r="CL546" s="41">
        <f t="shared" si="460"/>
        <v>-1.5457797009323166E-2</v>
      </c>
      <c r="CM546" s="41">
        <f t="shared" si="461"/>
        <v>9.9659021487908794E-3</v>
      </c>
      <c r="CN546" s="41">
        <f t="shared" si="481"/>
        <v>4.5807411197950638E-3</v>
      </c>
      <c r="CO546" s="41">
        <f t="shared" si="462"/>
        <v>7.92048451527715E-2</v>
      </c>
      <c r="CP546" s="41">
        <f t="shared" si="463"/>
        <v>0</v>
      </c>
      <c r="CQ546" s="41">
        <f t="shared" si="464"/>
        <v>1.8506983193401284E-3</v>
      </c>
      <c r="CR546" s="41">
        <f t="shared" si="465"/>
        <v>3.6367644170875006E-2</v>
      </c>
      <c r="CS546" s="41">
        <f t="shared" si="466"/>
        <v>1.4287687050512511E-2</v>
      </c>
      <c r="CT546" s="41">
        <f t="shared" si="467"/>
        <v>-1.6073369158957278E-2</v>
      </c>
      <c r="CU546" s="41">
        <f t="shared" si="468"/>
        <v>1.7428116268297718E-2</v>
      </c>
      <c r="CV546" s="41">
        <f t="shared" si="469"/>
        <v>1.0291686036547724E-2</v>
      </c>
      <c r="CW546" s="41"/>
      <c r="CX546" s="41">
        <f t="shared" si="471"/>
        <v>-7.472517914778301E-4</v>
      </c>
      <c r="CY546" s="41">
        <f t="shared" si="472"/>
        <v>3.0241107936987966E-2</v>
      </c>
      <c r="CZ546" s="41">
        <f t="shared" si="473"/>
        <v>4.8392485744641342E-3</v>
      </c>
      <c r="DA546" s="41">
        <f t="shared" si="474"/>
        <v>-9.4943373068255271E-3</v>
      </c>
      <c r="DB546" s="41">
        <f t="shared" si="475"/>
        <v>-2.4040566651558334E-2</v>
      </c>
      <c r="DC546" s="41">
        <f t="shared" si="476"/>
        <v>-8.9419373756613931E-3</v>
      </c>
      <c r="DD546" s="41">
        <f t="shared" si="477"/>
        <v>1.986739080535707E-3</v>
      </c>
      <c r="DE546" s="41">
        <f t="shared" si="478"/>
        <v>2.0649359256503203E-2</v>
      </c>
      <c r="DF546" s="41">
        <f t="shared" si="479"/>
        <v>-3.6709051532453642E-3</v>
      </c>
      <c r="DG546" s="41">
        <f t="shared" si="480"/>
        <v>-4.8367517620985095E-3</v>
      </c>
      <c r="DH546" s="41"/>
    </row>
    <row r="547" spans="1:112">
      <c r="A547" s="43">
        <v>42641</v>
      </c>
      <c r="B547" s="34">
        <v>4.16</v>
      </c>
      <c r="C547" s="34">
        <v>6.8344040000000001</v>
      </c>
      <c r="D547" s="34"/>
      <c r="E547" s="34">
        <v>7.99</v>
      </c>
      <c r="F547" s="34">
        <v>78</v>
      </c>
      <c r="G547" s="34">
        <v>39.880116000000001</v>
      </c>
      <c r="H547" s="34">
        <v>13.517721999999999</v>
      </c>
      <c r="I547" s="34">
        <v>12.9</v>
      </c>
      <c r="J547" s="34">
        <v>247.19236799999999</v>
      </c>
      <c r="K547" s="34">
        <v>1.87</v>
      </c>
      <c r="L547" s="34">
        <v>126.339996</v>
      </c>
      <c r="M547" s="34">
        <v>28.17</v>
      </c>
      <c r="N547" s="34">
        <v>35.471119000000002</v>
      </c>
      <c r="O547" s="34">
        <v>11.76</v>
      </c>
      <c r="P547" s="34">
        <v>13.35</v>
      </c>
      <c r="Q547" s="34">
        <v>5.36</v>
      </c>
      <c r="R547" s="34">
        <v>40.549999</v>
      </c>
      <c r="S547" s="34">
        <v>56.184780000000003</v>
      </c>
      <c r="T547" s="34"/>
      <c r="U547" s="34"/>
      <c r="V547" s="34">
        <v>3.2906390000000001</v>
      </c>
      <c r="W547" s="34">
        <v>44.93</v>
      </c>
      <c r="X547" s="34">
        <v>40.409999999999997</v>
      </c>
      <c r="Y547" s="34">
        <v>11.311275</v>
      </c>
      <c r="Z547" s="34">
        <v>21.117611</v>
      </c>
      <c r="AA547" s="34">
        <v>68.367042999999995</v>
      </c>
      <c r="AB547" s="34">
        <v>53.018130999999997</v>
      </c>
      <c r="AC547" s="34">
        <v>12.3</v>
      </c>
      <c r="AD547" s="34">
        <v>81.199996999999996</v>
      </c>
      <c r="AE547" s="34">
        <v>30.492577000000001</v>
      </c>
      <c r="AF547" s="34">
        <v>4.0199999999999996</v>
      </c>
      <c r="AG547" s="34">
        <v>75.950073000000003</v>
      </c>
      <c r="AH547" s="34">
        <v>39.747948000000001</v>
      </c>
      <c r="AI547" s="34">
        <v>70.911736000000005</v>
      </c>
      <c r="AJ547" s="34" t="s">
        <v>193</v>
      </c>
      <c r="AK547" s="34">
        <v>43.380001</v>
      </c>
      <c r="AL547" s="34">
        <v>0.85</v>
      </c>
      <c r="AM547" s="34">
        <v>30.54355</v>
      </c>
      <c r="AN547" s="34">
        <v>9</v>
      </c>
      <c r="AO547" s="34">
        <v>42.200001</v>
      </c>
      <c r="AP547" s="34">
        <v>5</v>
      </c>
      <c r="AQ547" s="34">
        <v>14.3</v>
      </c>
      <c r="AR547" s="34">
        <v>5.81</v>
      </c>
      <c r="AS547" s="34"/>
      <c r="AT547" s="34">
        <v>12.861321999999999</v>
      </c>
      <c r="AU547" s="34">
        <v>34.740001999999997</v>
      </c>
      <c r="AV547" s="34">
        <v>14.084754</v>
      </c>
      <c r="AW547" s="34">
        <v>21.175158</v>
      </c>
      <c r="AX547" s="34">
        <v>26.51</v>
      </c>
      <c r="AY547" s="34">
        <v>6.69</v>
      </c>
      <c r="AZ547" s="34">
        <v>60.639999000000003</v>
      </c>
      <c r="BA547" s="34">
        <v>36.450001</v>
      </c>
      <c r="BB547" s="34">
        <v>32.638924000000003</v>
      </c>
      <c r="BC547" s="34">
        <v>32.002926000000002</v>
      </c>
      <c r="BD547" s="34"/>
      <c r="BE547" s="38"/>
      <c r="BF547" s="41">
        <f t="shared" si="432"/>
        <v>-1.1947573421118062E-2</v>
      </c>
      <c r="BG547" s="41">
        <f t="shared" si="433"/>
        <v>3.64734132741113E-3</v>
      </c>
      <c r="BH547" s="41"/>
      <c r="BI547" s="41">
        <f t="shared" si="434"/>
        <v>3.0497916412927706E-2</v>
      </c>
      <c r="BJ547" s="41">
        <f t="shared" si="435"/>
        <v>0.10821358464023279</v>
      </c>
      <c r="BK547" s="41">
        <f t="shared" si="436"/>
        <v>6.4110853618999254E-3</v>
      </c>
      <c r="BL547" s="41">
        <f t="shared" si="437"/>
        <v>-8.791281274939184E-3</v>
      </c>
      <c r="BM547" s="41">
        <f t="shared" si="438"/>
        <v>2.0360922648914957E-2</v>
      </c>
      <c r="BN547" s="41">
        <f t="shared" si="439"/>
        <v>-1.6807101797532423E-2</v>
      </c>
      <c r="BO547" s="41">
        <f t="shared" si="440"/>
        <v>6.062462181643484E-2</v>
      </c>
      <c r="BP547" s="41">
        <f t="shared" si="441"/>
        <v>9.9432075602826058E-3</v>
      </c>
      <c r="BQ547" s="41">
        <f t="shared" si="442"/>
        <v>2.4435279711127036E-2</v>
      </c>
      <c r="BR547" s="41">
        <f t="shared" si="443"/>
        <v>-1.60680539509368E-3</v>
      </c>
      <c r="BS547" s="41">
        <f t="shared" si="444"/>
        <v>3.0213778596496633E-2</v>
      </c>
      <c r="BT547" s="41">
        <f t="shared" si="445"/>
        <v>-4.484312447328687E-3</v>
      </c>
      <c r="BU547" s="41">
        <f t="shared" si="446"/>
        <v>3.9967260407065913E-2</v>
      </c>
      <c r="BV547" s="41">
        <f t="shared" si="447"/>
        <v>5.440097424358325E-3</v>
      </c>
      <c r="BW547" s="41">
        <f t="shared" si="448"/>
        <v>-1.1876767667958524E-3</v>
      </c>
      <c r="BX547" s="41"/>
      <c r="BY547" s="41"/>
      <c r="BZ547" s="41">
        <f t="shared" si="449"/>
        <v>-5.7636942377036413E-3</v>
      </c>
      <c r="CA547" s="41">
        <f t="shared" si="450"/>
        <v>1.4572637825191847E-2</v>
      </c>
      <c r="CB547" s="41">
        <f t="shared" si="451"/>
        <v>3.5259306840723814E-2</v>
      </c>
      <c r="CC547" s="41">
        <f t="shared" si="452"/>
        <v>-1.0371643226749288E-2</v>
      </c>
      <c r="CD547" s="41">
        <f t="shared" si="453"/>
        <v>-4.012451527294944E-2</v>
      </c>
      <c r="CE547" s="41">
        <f t="shared" si="454"/>
        <v>-7.8667432256179157E-3</v>
      </c>
      <c r="CF547" s="41">
        <f t="shared" si="455"/>
        <v>7.2473169892511564E-4</v>
      </c>
      <c r="CG547" s="41">
        <f t="shared" si="431"/>
        <v>-1.0494848949471098E-2</v>
      </c>
      <c r="CH547" s="41">
        <f t="shared" si="456"/>
        <v>4.7282682093609488E-2</v>
      </c>
      <c r="CI547" s="41">
        <f t="shared" si="457"/>
        <v>3.747727648930626E-3</v>
      </c>
      <c r="CJ547" s="41">
        <f t="shared" si="458"/>
        <v>-2.4844733276620564E-3</v>
      </c>
      <c r="CK547" s="41">
        <f t="shared" si="459"/>
        <v>1.860518319492744E-2</v>
      </c>
      <c r="CL547" s="41">
        <f t="shared" si="460"/>
        <v>-4.8943694961795254E-3</v>
      </c>
      <c r="CM547" s="41">
        <f t="shared" si="461"/>
        <v>5.8485584048943995E-3</v>
      </c>
      <c r="CN547" s="41">
        <f t="shared" si="481"/>
        <v>-9.1435510449034329E-4</v>
      </c>
      <c r="CO547" s="41">
        <f t="shared" si="462"/>
        <v>0.22038117040602975</v>
      </c>
      <c r="CP547" s="41">
        <f t="shared" si="463"/>
        <v>0</v>
      </c>
      <c r="CQ547" s="41">
        <f t="shared" si="464"/>
        <v>1.0728005145422324E-2</v>
      </c>
      <c r="CR547" s="41">
        <f t="shared" si="465"/>
        <v>6.8992871486951421E-2</v>
      </c>
      <c r="CS547" s="41">
        <f t="shared" si="466"/>
        <v>1.4560490983827942E-2</v>
      </c>
      <c r="CT547" s="41">
        <f t="shared" si="467"/>
        <v>2.0002000266702272E-4</v>
      </c>
      <c r="CU547" s="41">
        <f t="shared" si="468"/>
        <v>-1.1818003377530846E-2</v>
      </c>
      <c r="CV547" s="41">
        <f t="shared" si="469"/>
        <v>-8.5690327251015143E-3</v>
      </c>
      <c r="CW547" s="41"/>
      <c r="CX547" s="41">
        <f t="shared" si="471"/>
        <v>6.7039271798747264E-3</v>
      </c>
      <c r="CY547" s="41">
        <f t="shared" si="472"/>
        <v>-3.3402369371228979E-2</v>
      </c>
      <c r="CZ547" s="41">
        <f t="shared" si="473"/>
        <v>1.8449483350607775E-2</v>
      </c>
      <c r="DA547" s="41">
        <f t="shared" si="474"/>
        <v>1.359441253338649E-2</v>
      </c>
      <c r="DB547" s="41">
        <f t="shared" si="475"/>
        <v>5.5850108130732233E-2</v>
      </c>
      <c r="DC547" s="41">
        <f t="shared" si="476"/>
        <v>1.4958865915829297E-3</v>
      </c>
      <c r="DD547" s="41">
        <f t="shared" si="477"/>
        <v>2.9727520319001556E-3</v>
      </c>
      <c r="DE547" s="41">
        <f t="shared" si="478"/>
        <v>4.8049667506027981E-2</v>
      </c>
      <c r="DF547" s="41">
        <f t="shared" si="479"/>
        <v>6.4151680823294078E-3</v>
      </c>
      <c r="DG547" s="41">
        <f t="shared" si="480"/>
        <v>-2.1235181131292239E-3</v>
      </c>
      <c r="DH547" s="41"/>
    </row>
    <row r="548" spans="1:112">
      <c r="A548" s="43">
        <v>42642</v>
      </c>
      <c r="B548" s="34">
        <v>4.01</v>
      </c>
      <c r="C548" s="34">
        <v>6.8012290000000002</v>
      </c>
      <c r="D548" s="34"/>
      <c r="E548" s="34">
        <v>7.95</v>
      </c>
      <c r="F548" s="34">
        <v>76</v>
      </c>
      <c r="G548" s="34">
        <v>39.615822000000001</v>
      </c>
      <c r="H548" s="34">
        <v>13.647031</v>
      </c>
      <c r="I548" s="34">
        <v>13.21</v>
      </c>
      <c r="J548" s="34">
        <v>236.718109</v>
      </c>
      <c r="K548" s="34">
        <v>2.004</v>
      </c>
      <c r="L548" s="34">
        <v>128.14999399999999</v>
      </c>
      <c r="M548" s="34">
        <v>28.25</v>
      </c>
      <c r="N548" s="34">
        <v>35.623233999999997</v>
      </c>
      <c r="O548" s="34">
        <v>11.91</v>
      </c>
      <c r="P548" s="34">
        <v>13.13</v>
      </c>
      <c r="Q548" s="34">
        <v>5.55</v>
      </c>
      <c r="R548" s="34">
        <v>40.529998999999997</v>
      </c>
      <c r="S548" s="34">
        <v>56.404139999999998</v>
      </c>
      <c r="T548" s="34"/>
      <c r="U548" s="34"/>
      <c r="V548" s="34">
        <v>3.3192539999999999</v>
      </c>
      <c r="W548" s="34">
        <v>44.669998</v>
      </c>
      <c r="X548" s="34">
        <v>40.98</v>
      </c>
      <c r="Y548" s="34">
        <v>11.311275</v>
      </c>
      <c r="Z548" s="34">
        <v>21.588411000000001</v>
      </c>
      <c r="AA548" s="34">
        <v>68.412673999999996</v>
      </c>
      <c r="AB548" s="34">
        <v>52.298026999999998</v>
      </c>
      <c r="AC548" s="34">
        <v>12.64</v>
      </c>
      <c r="AD548" s="34">
        <v>80.510002</v>
      </c>
      <c r="AE548" s="34">
        <v>30.264454000000001</v>
      </c>
      <c r="AF548" s="34">
        <v>4.03</v>
      </c>
      <c r="AG548" s="34">
        <v>78.750076000000007</v>
      </c>
      <c r="AH548" s="34">
        <v>39.775813999999997</v>
      </c>
      <c r="AI548" s="34">
        <v>71.472960999999998</v>
      </c>
      <c r="AJ548" s="34" t="s">
        <v>193</v>
      </c>
      <c r="AK548" s="34">
        <v>46.290000999999997</v>
      </c>
      <c r="AL548" s="34">
        <v>0.85</v>
      </c>
      <c r="AM548" s="34">
        <v>30.403870000000001</v>
      </c>
      <c r="AN548" s="34">
        <v>8.4</v>
      </c>
      <c r="AO548" s="34">
        <v>43.139999000000003</v>
      </c>
      <c r="AP548" s="34">
        <v>5.05</v>
      </c>
      <c r="AQ548" s="34">
        <v>13.9</v>
      </c>
      <c r="AR548" s="34">
        <v>5.88</v>
      </c>
      <c r="AS548" s="34"/>
      <c r="AT548" s="34">
        <v>12.727649</v>
      </c>
      <c r="AU548" s="34">
        <v>35</v>
      </c>
      <c r="AV548" s="34">
        <v>13.932176999999999</v>
      </c>
      <c r="AW548" s="34">
        <v>21.019203000000001</v>
      </c>
      <c r="AX548" s="34">
        <v>26.74</v>
      </c>
      <c r="AY548" s="34">
        <v>6.87</v>
      </c>
      <c r="AZ548" s="34">
        <v>61.119999</v>
      </c>
      <c r="BA548" s="34">
        <v>36.409999999999997</v>
      </c>
      <c r="BB548" s="34">
        <v>33.275005</v>
      </c>
      <c r="BC548" s="34">
        <v>31.934898</v>
      </c>
      <c r="BD548" s="34"/>
      <c r="BE548" s="38"/>
      <c r="BF548" s="41">
        <f t="shared" si="432"/>
        <v>-3.6723832954694197E-2</v>
      </c>
      <c r="BG548" s="41">
        <f t="shared" si="433"/>
        <v>-4.8659369840712129E-3</v>
      </c>
      <c r="BH548" s="41"/>
      <c r="BI548" s="41">
        <f t="shared" si="434"/>
        <v>-5.0188311119427351E-3</v>
      </c>
      <c r="BJ548" s="41">
        <f t="shared" si="435"/>
        <v>-2.5975486403260677E-2</v>
      </c>
      <c r="BK548" s="41">
        <f t="shared" si="436"/>
        <v>-6.6492698976362329E-3</v>
      </c>
      <c r="BL548" s="41">
        <f t="shared" si="437"/>
        <v>9.5204235205786445E-3</v>
      </c>
      <c r="BM548" s="41">
        <f t="shared" si="438"/>
        <v>2.374680716660765E-2</v>
      </c>
      <c r="BN548" s="41">
        <f t="shared" si="439"/>
        <v>-4.3296831601131125E-2</v>
      </c>
      <c r="BO548" s="41">
        <f t="shared" si="440"/>
        <v>6.9206752356123002E-2</v>
      </c>
      <c r="BP548" s="41">
        <f t="shared" si="441"/>
        <v>1.4224752179990969E-2</v>
      </c>
      <c r="BQ548" s="41">
        <f t="shared" si="442"/>
        <v>2.8358757041685584E-3</v>
      </c>
      <c r="BR548" s="41">
        <f t="shared" si="443"/>
        <v>4.2792493554895811E-3</v>
      </c>
      <c r="BS548" s="41">
        <f t="shared" si="444"/>
        <v>1.2674440896727861E-2</v>
      </c>
      <c r="BT548" s="41">
        <f t="shared" si="445"/>
        <v>-1.6616696531553669E-2</v>
      </c>
      <c r="BU548" s="41">
        <f t="shared" si="446"/>
        <v>3.4833952675632489E-2</v>
      </c>
      <c r="BV548" s="41">
        <f t="shared" si="447"/>
        <v>-4.9333993337402659E-4</v>
      </c>
      <c r="BW548" s="41">
        <f t="shared" si="448"/>
        <v>3.8966583490180895E-3</v>
      </c>
      <c r="BX548" s="41"/>
      <c r="BY548" s="41"/>
      <c r="BZ548" s="41">
        <f t="shared" si="449"/>
        <v>8.6582880425859019E-3</v>
      </c>
      <c r="CA548" s="41">
        <f t="shared" si="450"/>
        <v>-5.8036324908204654E-3</v>
      </c>
      <c r="CB548" s="41">
        <f t="shared" si="451"/>
        <v>1.4006863720371287E-2</v>
      </c>
      <c r="CC548" s="41">
        <f t="shared" si="452"/>
        <v>0</v>
      </c>
      <c r="CD548" s="41">
        <f t="shared" si="453"/>
        <v>2.2049306020096967E-2</v>
      </c>
      <c r="CE548" s="41">
        <f t="shared" si="454"/>
        <v>6.6721883468787331E-4</v>
      </c>
      <c r="CF548" s="41">
        <f t="shared" si="455"/>
        <v>-1.3675303696925172E-2</v>
      </c>
      <c r="CG548" s="41">
        <f t="shared" si="431"/>
        <v>4.3501145417641128E-2</v>
      </c>
      <c r="CH548" s="41">
        <f t="shared" si="456"/>
        <v>-8.5337850682950522E-3</v>
      </c>
      <c r="CI548" s="41">
        <f t="shared" si="457"/>
        <v>-7.509388403273704E-3</v>
      </c>
      <c r="CJ548" s="41">
        <f t="shared" si="458"/>
        <v>2.4844733276621869E-3</v>
      </c>
      <c r="CK548" s="41">
        <f t="shared" si="459"/>
        <v>3.6203052584664899E-2</v>
      </c>
      <c r="CL548" s="41">
        <f t="shared" si="460"/>
        <v>7.0082200438484278E-4</v>
      </c>
      <c r="CM548" s="41">
        <f t="shared" si="461"/>
        <v>7.883261590660778E-3</v>
      </c>
      <c r="CN548" s="41">
        <f t="shared" si="481"/>
        <v>1.8132869786758581E-2</v>
      </c>
      <c r="CO548" s="41">
        <f t="shared" si="462"/>
        <v>6.4927448195291088E-2</v>
      </c>
      <c r="CP548" s="41">
        <f t="shared" si="463"/>
        <v>0</v>
      </c>
      <c r="CQ548" s="41">
        <f t="shared" si="464"/>
        <v>-4.5836310889786312E-3</v>
      </c>
      <c r="CR548" s="41">
        <f t="shared" si="465"/>
        <v>-6.8992871486951435E-2</v>
      </c>
      <c r="CS548" s="41">
        <f t="shared" si="466"/>
        <v>2.2030373042018658E-2</v>
      </c>
      <c r="CT548" s="41">
        <f t="shared" si="467"/>
        <v>9.950330853168092E-3</v>
      </c>
      <c r="CU548" s="41">
        <f t="shared" si="468"/>
        <v>-2.8370697129215576E-2</v>
      </c>
      <c r="CV548" s="41">
        <f t="shared" si="469"/>
        <v>1.197619104671584E-2</v>
      </c>
      <c r="CW548" s="41"/>
      <c r="CX548" s="41">
        <f t="shared" si="471"/>
        <v>-1.0447799244262188E-2</v>
      </c>
      <c r="CY548" s="41">
        <f t="shared" si="472"/>
        <v>7.4562431059325886E-3</v>
      </c>
      <c r="CZ548" s="41">
        <f t="shared" si="473"/>
        <v>-1.0891878799020349E-2</v>
      </c>
      <c r="DA548" s="41">
        <f t="shared" si="474"/>
        <v>-7.3922536798137553E-3</v>
      </c>
      <c r="DB548" s="41">
        <f t="shared" si="475"/>
        <v>8.6385513728628981E-3</v>
      </c>
      <c r="DC548" s="41">
        <f t="shared" si="476"/>
        <v>2.6550232094120749E-2</v>
      </c>
      <c r="DD548" s="41">
        <f t="shared" si="477"/>
        <v>7.8844036536575065E-3</v>
      </c>
      <c r="DE548" s="41">
        <f t="shared" si="478"/>
        <v>-1.0980237021671012E-3</v>
      </c>
      <c r="DF548" s="41">
        <f t="shared" si="479"/>
        <v>1.9300950677872644E-2</v>
      </c>
      <c r="DG548" s="41">
        <f t="shared" si="480"/>
        <v>-2.1279430989092083E-3</v>
      </c>
      <c r="DH548" s="41"/>
    </row>
    <row r="549" spans="1:112">
      <c r="A549" s="43">
        <v>42643</v>
      </c>
      <c r="B549" s="34">
        <v>4.1100000000000003</v>
      </c>
      <c r="C549" s="34">
        <v>6.6519339999999998</v>
      </c>
      <c r="D549" s="34"/>
      <c r="E549" s="34">
        <v>7.91</v>
      </c>
      <c r="F549" s="34">
        <v>70</v>
      </c>
      <c r="G549" s="34">
        <v>39.521427000000003</v>
      </c>
      <c r="H549" s="34">
        <v>13.726604</v>
      </c>
      <c r="I549" s="34">
        <v>13.28</v>
      </c>
      <c r="J549" s="34">
        <v>243.00266999999999</v>
      </c>
      <c r="K549" s="34">
        <v>1.91</v>
      </c>
      <c r="L549" s="34">
        <v>127.57</v>
      </c>
      <c r="M549" s="34">
        <v>28.780000999999999</v>
      </c>
      <c r="N549" s="34">
        <v>35.556683</v>
      </c>
      <c r="O549" s="34">
        <v>11.97</v>
      </c>
      <c r="P549" s="34">
        <v>13.01</v>
      </c>
      <c r="Q549" s="34">
        <v>5.62</v>
      </c>
      <c r="R549" s="34">
        <v>40.099997999999999</v>
      </c>
      <c r="S549" s="34">
        <v>56.394607999999998</v>
      </c>
      <c r="T549" s="34"/>
      <c r="U549" s="34"/>
      <c r="V549" s="34">
        <v>3.3001779999999998</v>
      </c>
      <c r="W549" s="34">
        <v>44.759998000000003</v>
      </c>
      <c r="X549" s="34">
        <v>41.970001000000003</v>
      </c>
      <c r="Y549" s="34">
        <v>11.203173</v>
      </c>
      <c r="Z549" s="34">
        <v>21.451447000000002</v>
      </c>
      <c r="AA549" s="34">
        <v>68.906989999999993</v>
      </c>
      <c r="AB549" s="34">
        <v>52.000393000000003</v>
      </c>
      <c r="AC549" s="34">
        <v>12.79</v>
      </c>
      <c r="AD549" s="34">
        <v>83.199996999999996</v>
      </c>
      <c r="AE549" s="34">
        <v>30.283463999999999</v>
      </c>
      <c r="AF549" s="34">
        <v>4.05</v>
      </c>
      <c r="AG549" s="34">
        <v>83.650085000000004</v>
      </c>
      <c r="AH549" s="34">
        <v>40.778801000000001</v>
      </c>
      <c r="AI549" s="34">
        <v>71.463127</v>
      </c>
      <c r="AJ549" s="34" t="s">
        <v>193</v>
      </c>
      <c r="AK549" s="34">
        <v>47.700001</v>
      </c>
      <c r="AL549" s="34">
        <v>0.86</v>
      </c>
      <c r="AM549" s="34">
        <v>30.61805</v>
      </c>
      <c r="AN549" s="34">
        <v>8.5</v>
      </c>
      <c r="AO549" s="34">
        <v>43.099997999999999</v>
      </c>
      <c r="AP549" s="34">
        <v>5.15</v>
      </c>
      <c r="AQ549" s="34">
        <v>13.96</v>
      </c>
      <c r="AR549" s="34">
        <v>5.77</v>
      </c>
      <c r="AS549" s="34"/>
      <c r="AT549" s="34">
        <v>12.689457000000001</v>
      </c>
      <c r="AU549" s="34">
        <v>42</v>
      </c>
      <c r="AV549" s="34">
        <v>13.817743</v>
      </c>
      <c r="AW549" s="34">
        <v>21.097180999999999</v>
      </c>
      <c r="AX549" s="34">
        <v>26.99</v>
      </c>
      <c r="AY549" s="34">
        <v>7.22</v>
      </c>
      <c r="AZ549" s="34">
        <v>62.240001999999997</v>
      </c>
      <c r="BA549" s="34">
        <v>37.110000999999997</v>
      </c>
      <c r="BB549" s="34">
        <v>34.169497999999997</v>
      </c>
      <c r="BC549" s="34">
        <v>31.896021000000001</v>
      </c>
      <c r="BD549" s="34"/>
      <c r="BE549" s="38"/>
      <c r="BF549" s="41">
        <f t="shared" si="432"/>
        <v>2.463178718966564E-2</v>
      </c>
      <c r="BG549" s="41">
        <f t="shared" si="433"/>
        <v>-2.2195691692085174E-2</v>
      </c>
      <c r="BH549" s="41"/>
      <c r="BI549" s="41">
        <f t="shared" si="434"/>
        <v>-5.0441468866780255E-3</v>
      </c>
      <c r="BJ549" s="41">
        <f t="shared" si="435"/>
        <v>-8.2238098236972118E-2</v>
      </c>
      <c r="BK549" s="41">
        <f t="shared" si="436"/>
        <v>-2.3856033905762064E-3</v>
      </c>
      <c r="BL549" s="41">
        <f t="shared" si="437"/>
        <v>5.8138587832280699E-3</v>
      </c>
      <c r="BM549" s="41">
        <f t="shared" si="438"/>
        <v>5.2850255140537723E-3</v>
      </c>
      <c r="BN549" s="41">
        <f t="shared" si="439"/>
        <v>2.620241121511396E-2</v>
      </c>
      <c r="BO549" s="41">
        <f t="shared" si="440"/>
        <v>-4.8041941164079879E-2</v>
      </c>
      <c r="BP549" s="41">
        <f t="shared" si="441"/>
        <v>-4.5361724397477328E-3</v>
      </c>
      <c r="BQ549" s="41">
        <f t="shared" si="442"/>
        <v>1.8587278613122746E-2</v>
      </c>
      <c r="BR549" s="41">
        <f t="shared" si="443"/>
        <v>-1.86993810044004E-3</v>
      </c>
      <c r="BS549" s="41">
        <f t="shared" si="444"/>
        <v>5.0251362026729795E-3</v>
      </c>
      <c r="BT549" s="41">
        <f t="shared" si="445"/>
        <v>-9.1813957902909544E-3</v>
      </c>
      <c r="BU549" s="41">
        <f t="shared" si="446"/>
        <v>1.2533736147256657E-2</v>
      </c>
      <c r="BV549" s="41">
        <f t="shared" si="447"/>
        <v>-1.0666131529924646E-2</v>
      </c>
      <c r="BW549" s="41">
        <f t="shared" si="448"/>
        <v>-1.6900896848053712E-4</v>
      </c>
      <c r="BX549" s="41"/>
      <c r="BY549" s="41"/>
      <c r="BZ549" s="41">
        <f t="shared" si="449"/>
        <v>-5.763652472962808E-3</v>
      </c>
      <c r="CA549" s="41">
        <f t="shared" si="450"/>
        <v>2.0127481697229926E-3</v>
      </c>
      <c r="CB549" s="41">
        <f t="shared" si="451"/>
        <v>2.387095836128849E-2</v>
      </c>
      <c r="CC549" s="41">
        <f t="shared" si="452"/>
        <v>-9.6029741201362415E-3</v>
      </c>
      <c r="CD549" s="41">
        <f t="shared" si="453"/>
        <v>-6.3645406235954254E-3</v>
      </c>
      <c r="CE549" s="41">
        <f t="shared" si="454"/>
        <v>7.1995243909300259E-3</v>
      </c>
      <c r="CF549" s="41">
        <f t="shared" si="455"/>
        <v>-5.7073694487162078E-3</v>
      </c>
      <c r="CG549" s="41">
        <f t="shared" si="431"/>
        <v>-1.4535139619113086E-2</v>
      </c>
      <c r="CH549" s="41">
        <f t="shared" si="456"/>
        <v>3.2865886615946256E-2</v>
      </c>
      <c r="CI549" s="41">
        <f t="shared" si="457"/>
        <v>6.2793242947299394E-4</v>
      </c>
      <c r="CJ549" s="41">
        <f t="shared" si="458"/>
        <v>4.9505051598559835E-3</v>
      </c>
      <c r="CK549" s="41">
        <f t="shared" si="459"/>
        <v>6.0363200786347895E-2</v>
      </c>
      <c r="CL549" s="41">
        <f t="shared" si="460"/>
        <v>2.490332391586567E-2</v>
      </c>
      <c r="CM549" s="41">
        <f t="shared" si="461"/>
        <v>-1.3759996027754939E-4</v>
      </c>
      <c r="CN549" s="41">
        <f t="shared" si="481"/>
        <v>7.1619235987041485E-3</v>
      </c>
      <c r="CO549" s="41">
        <f t="shared" si="462"/>
        <v>3.0005442212539098E-2</v>
      </c>
      <c r="CP549" s="41">
        <f t="shared" si="463"/>
        <v>1.1696039763191236E-2</v>
      </c>
      <c r="CQ549" s="41">
        <f t="shared" si="464"/>
        <v>7.0198013934176899E-3</v>
      </c>
      <c r="CR549" s="41">
        <f t="shared" si="465"/>
        <v>1.1834457647002798E-2</v>
      </c>
      <c r="CS549" s="41">
        <f t="shared" si="466"/>
        <v>-9.2766707467836773E-4</v>
      </c>
      <c r="CT549" s="41">
        <f t="shared" si="467"/>
        <v>1.9608471388376337E-2</v>
      </c>
      <c r="CU549" s="41">
        <f t="shared" si="468"/>
        <v>4.30725719758027E-3</v>
      </c>
      <c r="CV549" s="41">
        <f t="shared" si="469"/>
        <v>-1.8884681390527437E-2</v>
      </c>
      <c r="CW549" s="41"/>
      <c r="CX549" s="41">
        <f t="shared" si="471"/>
        <v>-3.005222446946512E-3</v>
      </c>
      <c r="CY549" s="41">
        <f t="shared" si="472"/>
        <v>0.18232155679395459</v>
      </c>
      <c r="CZ549" s="41">
        <f t="shared" si="473"/>
        <v>-8.2475660233748485E-3</v>
      </c>
      <c r="DA549" s="41">
        <f t="shared" si="474"/>
        <v>3.702981201011521E-3</v>
      </c>
      <c r="DB549" s="41">
        <f t="shared" si="475"/>
        <v>9.3058553561161574E-3</v>
      </c>
      <c r="DC549" s="41">
        <f t="shared" si="476"/>
        <v>4.9690846670476754E-2</v>
      </c>
      <c r="DD549" s="41">
        <f t="shared" si="477"/>
        <v>1.8158783506803368E-2</v>
      </c>
      <c r="DE549" s="41">
        <f t="shared" si="478"/>
        <v>1.9043039832078383E-2</v>
      </c>
      <c r="DF549" s="41">
        <f t="shared" si="479"/>
        <v>2.6526860225524532E-2</v>
      </c>
      <c r="DG549" s="41">
        <f t="shared" si="480"/>
        <v>-1.2181245520601325E-3</v>
      </c>
      <c r="DH549" s="41"/>
    </row>
    <row r="550" spans="1:112">
      <c r="A550" s="43">
        <v>42646</v>
      </c>
      <c r="B550" s="34">
        <v>4.24</v>
      </c>
      <c r="C550" s="34">
        <v>6.6187560000000003</v>
      </c>
      <c r="D550" s="34"/>
      <c r="E550" s="34">
        <v>8</v>
      </c>
      <c r="F550" s="34">
        <v>68</v>
      </c>
      <c r="G550" s="34">
        <v>40.956169000000003</v>
      </c>
      <c r="H550" s="34">
        <v>13.577403</v>
      </c>
      <c r="I550" s="34">
        <v>13.37</v>
      </c>
      <c r="J550" s="34">
        <v>243.00266999999999</v>
      </c>
      <c r="K550" s="34">
        <v>1.94</v>
      </c>
      <c r="L550" s="34">
        <v>128.740005</v>
      </c>
      <c r="M550" s="34">
        <v>28.809999000000001</v>
      </c>
      <c r="N550" s="34">
        <v>35.309497999999998</v>
      </c>
      <c r="O550" s="34">
        <v>12</v>
      </c>
      <c r="P550" s="34">
        <v>13.07</v>
      </c>
      <c r="Q550" s="34">
        <v>5.19</v>
      </c>
      <c r="R550" s="34">
        <v>40.049999</v>
      </c>
      <c r="S550" s="34">
        <v>55.641154999999998</v>
      </c>
      <c r="T550" s="34"/>
      <c r="U550" s="34"/>
      <c r="V550" s="34">
        <v>3.328792</v>
      </c>
      <c r="W550" s="34">
        <v>43.360000999999997</v>
      </c>
      <c r="X550" s="34">
        <v>41.720001000000003</v>
      </c>
      <c r="Y550" s="34">
        <v>11.281790000000001</v>
      </c>
      <c r="Z550" s="34">
        <v>21.939368999999999</v>
      </c>
      <c r="AA550" s="34">
        <v>68.960220000000007</v>
      </c>
      <c r="AB550" s="34">
        <v>52.365234000000001</v>
      </c>
      <c r="AC550" s="34">
        <v>13.2</v>
      </c>
      <c r="AD550" s="34">
        <v>82.589995999999999</v>
      </c>
      <c r="AE550" s="34">
        <v>30.121876</v>
      </c>
      <c r="AF550" s="34">
        <v>4.05</v>
      </c>
      <c r="AG550" s="34">
        <v>88.900085000000004</v>
      </c>
      <c r="AH550" s="34">
        <v>40.091560000000001</v>
      </c>
      <c r="AI550" s="34">
        <v>72.949883</v>
      </c>
      <c r="AJ550" s="34" t="s">
        <v>193</v>
      </c>
      <c r="AK550" s="34">
        <v>44.34</v>
      </c>
      <c r="AL550" s="34">
        <v>0.87</v>
      </c>
      <c r="AM550" s="34">
        <v>30.655296</v>
      </c>
      <c r="AN550" s="34">
        <v>9.1</v>
      </c>
      <c r="AO550" s="34">
        <v>42.810001</v>
      </c>
      <c r="AP550" s="34">
        <v>5.0990000000000002</v>
      </c>
      <c r="AQ550" s="34">
        <v>14.06</v>
      </c>
      <c r="AR550" s="34">
        <v>5.91</v>
      </c>
      <c r="AS550" s="34"/>
      <c r="AT550" s="34">
        <v>12.718101000000001</v>
      </c>
      <c r="AU550" s="34">
        <v>41.810001</v>
      </c>
      <c r="AV550" s="34">
        <v>13.817743</v>
      </c>
      <c r="AW550" s="34">
        <v>21.027866</v>
      </c>
      <c r="AX550" s="34">
        <v>27.629999000000002</v>
      </c>
      <c r="AY550" s="34">
        <v>6.91</v>
      </c>
      <c r="AZ550" s="34">
        <v>62.75</v>
      </c>
      <c r="BA550" s="34">
        <v>36.720001000000003</v>
      </c>
      <c r="BB550" s="34">
        <v>34.497475000000001</v>
      </c>
      <c r="BC550" s="34">
        <v>32.002926000000002</v>
      </c>
      <c r="BD550" s="34"/>
      <c r="BE550" s="38"/>
      <c r="BF550" s="41">
        <f t="shared" si="432"/>
        <v>3.1140240735723225E-2</v>
      </c>
      <c r="BG550" s="41">
        <f t="shared" si="433"/>
        <v>-5.0002025706884596E-3</v>
      </c>
      <c r="BH550" s="41"/>
      <c r="BI550" s="41">
        <f t="shared" si="434"/>
        <v>1.1313759900273314E-2</v>
      </c>
      <c r="BJ550" s="41">
        <f t="shared" si="435"/>
        <v>-2.8987536873252298E-2</v>
      </c>
      <c r="BK550" s="41">
        <f t="shared" si="436"/>
        <v>3.565946555621291E-2</v>
      </c>
      <c r="BL550" s="41">
        <f t="shared" si="437"/>
        <v>-1.092898086914057E-2</v>
      </c>
      <c r="BM550" s="41">
        <f t="shared" si="438"/>
        <v>6.7542470655639905E-3</v>
      </c>
      <c r="BN550" s="41">
        <f t="shared" si="439"/>
        <v>0</v>
      </c>
      <c r="BO550" s="41">
        <f t="shared" si="440"/>
        <v>1.5584731016698329E-2</v>
      </c>
      <c r="BP550" s="41">
        <f t="shared" si="441"/>
        <v>9.1296719122384521E-3</v>
      </c>
      <c r="BQ550" s="41">
        <f t="shared" si="442"/>
        <v>1.041778180693698E-3</v>
      </c>
      <c r="BR550" s="41">
        <f t="shared" si="443"/>
        <v>-6.9761344263001221E-3</v>
      </c>
      <c r="BS550" s="41">
        <f t="shared" si="444"/>
        <v>2.5031302181184748E-3</v>
      </c>
      <c r="BT550" s="41">
        <f t="shared" si="445"/>
        <v>4.6012351117166563E-3</v>
      </c>
      <c r="BU550" s="41">
        <f t="shared" si="446"/>
        <v>-7.9597966727802352E-2</v>
      </c>
      <c r="BV550" s="41">
        <f t="shared" si="447"/>
        <v>-1.2476358916315832E-3</v>
      </c>
      <c r="BW550" s="41">
        <f t="shared" si="448"/>
        <v>-1.3450425809942452E-2</v>
      </c>
      <c r="BX550" s="41"/>
      <c r="BY550" s="41"/>
      <c r="BZ550" s="41">
        <f t="shared" si="449"/>
        <v>8.6330690035645169E-3</v>
      </c>
      <c r="CA550" s="41">
        <f t="shared" si="450"/>
        <v>-3.1777458566850006E-2</v>
      </c>
      <c r="CB550" s="41">
        <f t="shared" si="451"/>
        <v>-5.9744470701513343E-3</v>
      </c>
      <c r="CC550" s="41">
        <f t="shared" si="452"/>
        <v>6.9928796739772078E-3</v>
      </c>
      <c r="CD550" s="41">
        <f t="shared" si="453"/>
        <v>2.2490591872043244E-2</v>
      </c>
      <c r="CE550" s="41">
        <f t="shared" si="454"/>
        <v>7.7219235298975353E-4</v>
      </c>
      <c r="CF550" s="41">
        <f t="shared" si="455"/>
        <v>6.9916216035781076E-3</v>
      </c>
      <c r="CG550" s="41">
        <f t="shared" si="431"/>
        <v>-7.3233251167522404E-4</v>
      </c>
      <c r="CH550" s="41">
        <f t="shared" si="456"/>
        <v>-7.3587523788590176E-3</v>
      </c>
      <c r="CI550" s="41">
        <f t="shared" si="457"/>
        <v>-5.3501357807247433E-3</v>
      </c>
      <c r="CJ550" s="41">
        <f t="shared" si="458"/>
        <v>0</v>
      </c>
      <c r="CK550" s="41">
        <f t="shared" si="459"/>
        <v>6.0870655078895712E-2</v>
      </c>
      <c r="CL550" s="41">
        <f t="shared" si="460"/>
        <v>-1.6996524702247377E-2</v>
      </c>
      <c r="CM550" s="41">
        <f t="shared" si="461"/>
        <v>2.0591060745233716E-2</v>
      </c>
      <c r="CN550" s="41">
        <f t="shared" si="481"/>
        <v>7.9963945471647323E-3</v>
      </c>
      <c r="CO550" s="41">
        <f t="shared" si="462"/>
        <v>-7.3044214670490423E-2</v>
      </c>
      <c r="CP550" s="41">
        <f t="shared" si="463"/>
        <v>1.1560822401076006E-2</v>
      </c>
      <c r="CQ550" s="41">
        <f t="shared" si="464"/>
        <v>1.2157326804867203E-3</v>
      </c>
      <c r="CR550" s="41">
        <f t="shared" si="465"/>
        <v>6.8208250026533565E-2</v>
      </c>
      <c r="CS550" s="41">
        <f t="shared" si="466"/>
        <v>-6.751207190105986E-3</v>
      </c>
      <c r="CT550" s="41">
        <f t="shared" si="467"/>
        <v>-9.9522726026260964E-3</v>
      </c>
      <c r="CU550" s="41">
        <f t="shared" si="468"/>
        <v>7.1377890482923071E-3</v>
      </c>
      <c r="CV550" s="41">
        <f t="shared" si="469"/>
        <v>2.3973750897998653E-2</v>
      </c>
      <c r="CW550" s="41"/>
      <c r="CX550" s="41">
        <f t="shared" si="471"/>
        <v>2.2547631012318245E-3</v>
      </c>
      <c r="CY550" s="41">
        <f t="shared" si="472"/>
        <v>-4.5340489971718882E-3</v>
      </c>
      <c r="CZ550" s="41">
        <f t="shared" si="473"/>
        <v>0</v>
      </c>
      <c r="DA550" s="41">
        <f t="shared" si="474"/>
        <v>-3.2909191796337447E-3</v>
      </c>
      <c r="DB550" s="41">
        <f t="shared" si="475"/>
        <v>2.34356757128669E-2</v>
      </c>
      <c r="DC550" s="41">
        <f t="shared" si="476"/>
        <v>-4.3885315125156255E-2</v>
      </c>
      <c r="DD550" s="41">
        <f t="shared" si="477"/>
        <v>8.1606660080814995E-3</v>
      </c>
      <c r="DE550" s="41">
        <f t="shared" si="478"/>
        <v>-1.0564909034015451E-2</v>
      </c>
      <c r="DF550" s="41">
        <f t="shared" si="479"/>
        <v>9.5527581834661725E-3</v>
      </c>
      <c r="DG550" s="41">
        <f t="shared" si="480"/>
        <v>3.34606765096931E-3</v>
      </c>
      <c r="DH550" s="41"/>
    </row>
    <row r="551" spans="1:112">
      <c r="A551" s="43">
        <v>42647</v>
      </c>
      <c r="B551" s="34">
        <v>4.18</v>
      </c>
      <c r="C551" s="34">
        <v>6.6187560000000003</v>
      </c>
      <c r="D551" s="34"/>
      <c r="E551" s="34">
        <v>7.38</v>
      </c>
      <c r="F551" s="34">
        <v>68</v>
      </c>
      <c r="G551" s="34">
        <v>39.955624</v>
      </c>
      <c r="H551" s="34">
        <v>13.438148</v>
      </c>
      <c r="I551" s="34">
        <v>13.35</v>
      </c>
      <c r="J551" s="34">
        <v>244.050095</v>
      </c>
      <c r="K551" s="34">
        <v>2.17</v>
      </c>
      <c r="L551" s="34">
        <v>127.269997</v>
      </c>
      <c r="M551" s="34">
        <v>28.709999</v>
      </c>
      <c r="N551" s="34">
        <v>35.185901999999999</v>
      </c>
      <c r="O551" s="34">
        <v>11.99</v>
      </c>
      <c r="P551" s="34">
        <v>12.68</v>
      </c>
      <c r="Q551" s="34">
        <v>5.5</v>
      </c>
      <c r="R551" s="34">
        <v>40.110000999999997</v>
      </c>
      <c r="S551" s="34">
        <v>56.289700000000003</v>
      </c>
      <c r="T551" s="34"/>
      <c r="U551" s="34"/>
      <c r="V551" s="34">
        <v>3.328792</v>
      </c>
      <c r="W551" s="34">
        <v>41.75</v>
      </c>
      <c r="X551" s="34">
        <v>41.689999</v>
      </c>
      <c r="Y551" s="34">
        <v>11.281790000000001</v>
      </c>
      <c r="Z551" s="34">
        <v>22.675533000000001</v>
      </c>
      <c r="AA551" s="34">
        <v>69.583816999999996</v>
      </c>
      <c r="AB551" s="34">
        <v>52.654175000000002</v>
      </c>
      <c r="AC551" s="34">
        <v>13.23</v>
      </c>
      <c r="AD551" s="34">
        <v>82.709998999999996</v>
      </c>
      <c r="AE551" s="34">
        <v>29.988807999999999</v>
      </c>
      <c r="AF551" s="34">
        <v>3.98</v>
      </c>
      <c r="AG551" s="34">
        <v>91.700089000000006</v>
      </c>
      <c r="AH551" s="34">
        <v>40.268013000000003</v>
      </c>
      <c r="AI551" s="34">
        <v>72.260666000000001</v>
      </c>
      <c r="AJ551" s="34" t="s">
        <v>193</v>
      </c>
      <c r="AK551" s="34">
        <v>42.57</v>
      </c>
      <c r="AL551" s="34">
        <v>0.84</v>
      </c>
      <c r="AM551" s="34">
        <v>30.422491000000001</v>
      </c>
      <c r="AN551" s="34">
        <v>9.4</v>
      </c>
      <c r="AO551" s="34">
        <v>43.240001999999997</v>
      </c>
      <c r="AP551" s="34">
        <v>5.07</v>
      </c>
      <c r="AQ551" s="34">
        <v>14.3</v>
      </c>
      <c r="AR551" s="34">
        <v>5.83</v>
      </c>
      <c r="AS551" s="34"/>
      <c r="AT551" s="34">
        <v>12.641715</v>
      </c>
      <c r="AU551" s="34">
        <v>42.150002000000001</v>
      </c>
      <c r="AV551" s="34">
        <v>13.646095000000001</v>
      </c>
      <c r="AW551" s="34">
        <v>21.383099000000001</v>
      </c>
      <c r="AX551" s="34">
        <v>27.52</v>
      </c>
      <c r="AY551" s="34">
        <v>6.95</v>
      </c>
      <c r="AZ551" s="34">
        <v>62.990001999999997</v>
      </c>
      <c r="BA551" s="34">
        <v>37.020000000000003</v>
      </c>
      <c r="BB551" s="34">
        <v>34.865211000000002</v>
      </c>
      <c r="BC551" s="34">
        <v>31.682217000000001</v>
      </c>
      <c r="BD551" s="34"/>
      <c r="BE551" s="38"/>
      <c r="BF551" s="41">
        <f t="shared" si="432"/>
        <v>-1.4252022707201615E-2</v>
      </c>
      <c r="BG551" s="41">
        <f t="shared" si="433"/>
        <v>0</v>
      </c>
      <c r="BH551" s="41"/>
      <c r="BI551" s="41">
        <f t="shared" si="434"/>
        <v>-8.0667903067454819E-2</v>
      </c>
      <c r="BJ551" s="41">
        <f t="shared" si="435"/>
        <v>0</v>
      </c>
      <c r="BK551" s="41">
        <f t="shared" si="436"/>
        <v>-2.4733007809346955E-2</v>
      </c>
      <c r="BL551" s="41">
        <f t="shared" si="437"/>
        <v>-1.0309338748007926E-2</v>
      </c>
      <c r="BM551" s="41">
        <f t="shared" si="438"/>
        <v>-1.4970062675932275E-3</v>
      </c>
      <c r="BN551" s="41">
        <f t="shared" si="439"/>
        <v>4.3010806630702182E-3</v>
      </c>
      <c r="BO551" s="41">
        <f t="shared" si="440"/>
        <v>0.11203919447713144</v>
      </c>
      <c r="BP551" s="41">
        <f t="shared" si="441"/>
        <v>-1.1484115030415189E-2</v>
      </c>
      <c r="BQ551" s="41">
        <f t="shared" si="442"/>
        <v>-3.4770550843638164E-3</v>
      </c>
      <c r="BR551" s="41">
        <f t="shared" si="443"/>
        <v>-3.5065018892039964E-3</v>
      </c>
      <c r="BS551" s="41">
        <f t="shared" si="444"/>
        <v>-8.3368074857745312E-4</v>
      </c>
      <c r="BT551" s="41">
        <f t="shared" si="445"/>
        <v>-3.0293578627050753E-2</v>
      </c>
      <c r="BU551" s="41">
        <f t="shared" si="446"/>
        <v>5.8014395060627846E-2</v>
      </c>
      <c r="BV551" s="41">
        <f t="shared" si="447"/>
        <v>1.4970561678207517E-3</v>
      </c>
      <c r="BW551" s="41">
        <f t="shared" si="448"/>
        <v>1.1588444631348562E-2</v>
      </c>
      <c r="BX551" s="41"/>
      <c r="BY551" s="41"/>
      <c r="BZ551" s="41">
        <f t="shared" si="449"/>
        <v>0</v>
      </c>
      <c r="CA551" s="41">
        <f t="shared" si="450"/>
        <v>-3.7837928897256623E-2</v>
      </c>
      <c r="CB551" s="41">
        <f t="shared" si="451"/>
        <v>-7.1938619575305659E-4</v>
      </c>
      <c r="CC551" s="41">
        <f t="shared" si="452"/>
        <v>0</v>
      </c>
      <c r="CD551" s="41">
        <f t="shared" si="453"/>
        <v>3.3003807610625699E-2</v>
      </c>
      <c r="CE551" s="41">
        <f t="shared" si="454"/>
        <v>9.002209331331959E-3</v>
      </c>
      <c r="CF551" s="41">
        <f t="shared" si="455"/>
        <v>5.5026348333340677E-3</v>
      </c>
      <c r="CG551" s="41">
        <f t="shared" si="431"/>
        <v>1.5267472130788381E-2</v>
      </c>
      <c r="CH551" s="41">
        <f t="shared" si="456"/>
        <v>1.4519422227676705E-3</v>
      </c>
      <c r="CI551" s="41">
        <f t="shared" si="457"/>
        <v>-4.4274397998526433E-3</v>
      </c>
      <c r="CJ551" s="41">
        <f t="shared" si="458"/>
        <v>-1.7435061822101423E-2</v>
      </c>
      <c r="CK551" s="41">
        <f t="shared" si="459"/>
        <v>3.1010251168224152E-2</v>
      </c>
      <c r="CL551" s="41">
        <f t="shared" si="460"/>
        <v>4.3915933597767874E-3</v>
      </c>
      <c r="CM551" s="41">
        <f t="shared" si="461"/>
        <v>-9.4927287348332331E-3</v>
      </c>
      <c r="CN551" s="41">
        <f t="shared" si="481"/>
        <v>1.143895774634366E-2</v>
      </c>
      <c r="CO551" s="41">
        <f t="shared" si="462"/>
        <v>-4.0737424348104435E-2</v>
      </c>
      <c r="CP551" s="41">
        <f t="shared" si="463"/>
        <v>-3.5091319811270172E-2</v>
      </c>
      <c r="CQ551" s="41">
        <f t="shared" si="464"/>
        <v>-7.6232666202684374E-3</v>
      </c>
      <c r="CR551" s="41">
        <f t="shared" si="465"/>
        <v>3.2435275753153955E-2</v>
      </c>
      <c r="CS551" s="41">
        <f t="shared" si="466"/>
        <v>9.9942955085926335E-3</v>
      </c>
      <c r="CT551" s="41">
        <f t="shared" si="467"/>
        <v>-5.7036244699268284E-3</v>
      </c>
      <c r="CU551" s="41">
        <f t="shared" si="468"/>
        <v>1.6925650883342819E-2</v>
      </c>
      <c r="CV551" s="41">
        <f t="shared" si="469"/>
        <v>-1.3628831055605787E-2</v>
      </c>
      <c r="CW551" s="41"/>
      <c r="CX551" s="41">
        <f t="shared" si="471"/>
        <v>-6.0241944192104945E-3</v>
      </c>
      <c r="CY551" s="41">
        <f t="shared" si="472"/>
        <v>8.0991626112517142E-3</v>
      </c>
      <c r="CZ551" s="41">
        <f t="shared" si="473"/>
        <v>-1.2500090848676437E-2</v>
      </c>
      <c r="DA551" s="41">
        <f t="shared" si="474"/>
        <v>1.6752333161795894E-2</v>
      </c>
      <c r="DB551" s="41">
        <f t="shared" si="475"/>
        <v>-3.9890896776373259E-3</v>
      </c>
      <c r="DC551" s="41">
        <f t="shared" si="476"/>
        <v>5.7720217971221907E-3</v>
      </c>
      <c r="DD551" s="41">
        <f t="shared" si="477"/>
        <v>3.8174373730154002E-3</v>
      </c>
      <c r="DE551" s="41">
        <f t="shared" si="478"/>
        <v>8.1367141599465349E-3</v>
      </c>
      <c r="DF551" s="41">
        <f t="shared" si="479"/>
        <v>1.0603379616073799E-2</v>
      </c>
      <c r="DG551" s="41">
        <f t="shared" si="480"/>
        <v>-1.0071790561302167E-2</v>
      </c>
      <c r="DH551" s="41"/>
    </row>
    <row r="552" spans="1:112">
      <c r="A552" s="43">
        <v>42648</v>
      </c>
      <c r="B552" s="34">
        <v>4.3499999999999996</v>
      </c>
      <c r="C552" s="34">
        <v>6.6021679999999998</v>
      </c>
      <c r="D552" s="34"/>
      <c r="E552" s="34">
        <v>7.09</v>
      </c>
      <c r="F552" s="34">
        <v>66</v>
      </c>
      <c r="G552" s="34">
        <v>41.720734</v>
      </c>
      <c r="H552" s="34">
        <v>13.45804</v>
      </c>
      <c r="I552" s="34">
        <v>13.97</v>
      </c>
      <c r="J552" s="34">
        <v>251.38208</v>
      </c>
      <c r="K552" s="34">
        <v>2.5499999999999998</v>
      </c>
      <c r="L552" s="34">
        <v>127.44000200000001</v>
      </c>
      <c r="M552" s="34">
        <v>28.870000999999998</v>
      </c>
      <c r="N552" s="34">
        <v>35.737312000000003</v>
      </c>
      <c r="O552" s="34">
        <v>11.68</v>
      </c>
      <c r="P552" s="34">
        <v>13.06</v>
      </c>
      <c r="Q552" s="34">
        <v>5.38</v>
      </c>
      <c r="R552" s="34">
        <v>40.5</v>
      </c>
      <c r="S552" s="34">
        <v>58.368855000000003</v>
      </c>
      <c r="T552" s="34"/>
      <c r="U552" s="34"/>
      <c r="V552" s="34">
        <v>3.424172</v>
      </c>
      <c r="W552" s="34">
        <v>41.669998</v>
      </c>
      <c r="X552" s="34">
        <v>41.939999</v>
      </c>
      <c r="Y552" s="34">
        <v>11.262136</v>
      </c>
      <c r="Z552" s="34">
        <v>23.899618</v>
      </c>
      <c r="AA552" s="34">
        <v>69.416504000000003</v>
      </c>
      <c r="AB552" s="34">
        <v>53.270580000000002</v>
      </c>
      <c r="AC552" s="34">
        <v>13.13</v>
      </c>
      <c r="AD552" s="34">
        <v>84.919998000000007</v>
      </c>
      <c r="AE552" s="34">
        <v>29.893754999999999</v>
      </c>
      <c r="AF552" s="34">
        <v>3.98</v>
      </c>
      <c r="AG552" s="34">
        <v>101.5</v>
      </c>
      <c r="AH552" s="34">
        <v>40.639488</v>
      </c>
      <c r="AI552" s="34">
        <v>74.436653000000007</v>
      </c>
      <c r="AJ552" s="34" t="s">
        <v>193</v>
      </c>
      <c r="AK552" s="34">
        <v>43.57</v>
      </c>
      <c r="AL552" s="34">
        <v>0.86899999999999999</v>
      </c>
      <c r="AM552" s="34">
        <v>30.54355</v>
      </c>
      <c r="AN552" s="34">
        <v>9.3000000000000007</v>
      </c>
      <c r="AO552" s="34">
        <v>44.389999000000003</v>
      </c>
      <c r="AP552" s="34">
        <v>5.32</v>
      </c>
      <c r="AQ552" s="34">
        <v>14.36</v>
      </c>
      <c r="AR552" s="34">
        <v>5.9</v>
      </c>
      <c r="AS552" s="34"/>
      <c r="AT552" s="34">
        <v>12.832679000000001</v>
      </c>
      <c r="AU552" s="34">
        <v>41.709999000000003</v>
      </c>
      <c r="AV552" s="34">
        <v>13.941712000000001</v>
      </c>
      <c r="AW552" s="34">
        <v>22.076229000000001</v>
      </c>
      <c r="AX552" s="34">
        <v>28.24</v>
      </c>
      <c r="AY552" s="34">
        <v>7.09</v>
      </c>
      <c r="AZ552" s="34">
        <v>63.18</v>
      </c>
      <c r="BA552" s="34">
        <v>37.220001000000003</v>
      </c>
      <c r="BB552" s="34">
        <v>34.865211000000002</v>
      </c>
      <c r="BC552" s="34">
        <v>31.390657000000001</v>
      </c>
      <c r="BD552" s="34"/>
      <c r="BE552" s="38"/>
      <c r="BF552" s="41">
        <f t="shared" si="432"/>
        <v>3.9864598563927822E-2</v>
      </c>
      <c r="BG552" s="41">
        <f t="shared" si="433"/>
        <v>-2.5093569412207471E-3</v>
      </c>
      <c r="BH552" s="41"/>
      <c r="BI552" s="41">
        <f t="shared" si="434"/>
        <v>-4.0088298068345046E-2</v>
      </c>
      <c r="BJ552" s="41">
        <f t="shared" si="435"/>
        <v>-2.985296314968116E-2</v>
      </c>
      <c r="BK552" s="41">
        <f t="shared" si="436"/>
        <v>4.3228785183914209E-2</v>
      </c>
      <c r="BL552" s="41">
        <f t="shared" si="437"/>
        <v>1.4791689905556036E-3</v>
      </c>
      <c r="BM552" s="41">
        <f t="shared" si="438"/>
        <v>4.5395788422611938E-2</v>
      </c>
      <c r="BN552" s="41">
        <f t="shared" si="439"/>
        <v>2.9600501190605782E-2</v>
      </c>
      <c r="BO552" s="41">
        <f t="shared" si="440"/>
        <v>0.1613661916179665</v>
      </c>
      <c r="BP552" s="41">
        <f t="shared" si="441"/>
        <v>1.3348908634310559E-3</v>
      </c>
      <c r="BQ552" s="41">
        <f t="shared" si="442"/>
        <v>5.5575690109729934E-3</v>
      </c>
      <c r="BR552" s="41">
        <f t="shared" si="443"/>
        <v>1.5549806039653634E-2</v>
      </c>
      <c r="BS552" s="41">
        <f t="shared" si="444"/>
        <v>-2.6194991639341875E-2</v>
      </c>
      <c r="BT552" s="41">
        <f t="shared" si="445"/>
        <v>2.9528174839205171E-2</v>
      </c>
      <c r="BU552" s="41">
        <f t="shared" si="446"/>
        <v>-2.2059718064732219E-2</v>
      </c>
      <c r="BV552" s="41">
        <f t="shared" si="447"/>
        <v>9.6762693990937766E-3</v>
      </c>
      <c r="BW552" s="41">
        <f t="shared" si="448"/>
        <v>3.6270872863781473E-2</v>
      </c>
      <c r="BX552" s="41"/>
      <c r="BY552" s="41"/>
      <c r="BZ552" s="41">
        <f t="shared" si="449"/>
        <v>2.8250215247426668E-2</v>
      </c>
      <c r="CA552" s="41">
        <f t="shared" si="450"/>
        <v>-1.918053858663817E-3</v>
      </c>
      <c r="CB552" s="41">
        <f t="shared" si="451"/>
        <v>5.9787337240498305E-3</v>
      </c>
      <c r="CC552" s="41">
        <f t="shared" si="452"/>
        <v>-1.7436186562492717E-3</v>
      </c>
      <c r="CD552" s="41">
        <f t="shared" si="453"/>
        <v>5.2575973757248602E-2</v>
      </c>
      <c r="CE552" s="41">
        <f t="shared" si="454"/>
        <v>-2.4073768981394163E-3</v>
      </c>
      <c r="CF552" s="41">
        <f t="shared" si="455"/>
        <v>1.163867611696286E-2</v>
      </c>
      <c r="CG552" s="41">
        <f t="shared" si="431"/>
        <v>1.2190900352612334E-2</v>
      </c>
      <c r="CH552" s="41">
        <f t="shared" si="456"/>
        <v>2.6369111670098654E-2</v>
      </c>
      <c r="CI552" s="41">
        <f t="shared" si="457"/>
        <v>-3.1746496833088963E-3</v>
      </c>
      <c r="CJ552" s="41">
        <f t="shared" si="458"/>
        <v>0</v>
      </c>
      <c r="CK552" s="41">
        <f t="shared" si="459"/>
        <v>0.10153544866373237</v>
      </c>
      <c r="CL552" s="41">
        <f t="shared" si="460"/>
        <v>9.1827730615518504E-3</v>
      </c>
      <c r="CM552" s="41">
        <f t="shared" si="461"/>
        <v>2.9668525982967816E-2</v>
      </c>
      <c r="CN552" s="41">
        <f t="shared" si="481"/>
        <v>-1.7514164994972511E-3</v>
      </c>
      <c r="CO552" s="41">
        <f t="shared" si="462"/>
        <v>2.3219060289289831E-2</v>
      </c>
      <c r="CP552" s="41">
        <f t="shared" si="463"/>
        <v>3.3941233428032833E-2</v>
      </c>
      <c r="CQ552" s="41">
        <f t="shared" si="464"/>
        <v>3.9713636353425289E-3</v>
      </c>
      <c r="CR552" s="41">
        <f t="shared" si="465"/>
        <v>-1.0695289116747919E-2</v>
      </c>
      <c r="CS552" s="41">
        <f t="shared" si="466"/>
        <v>2.6248157293872039E-2</v>
      </c>
      <c r="CT552" s="41">
        <f t="shared" si="467"/>
        <v>4.8132485750461251E-2</v>
      </c>
      <c r="CU552" s="41">
        <f t="shared" si="468"/>
        <v>4.187026354216453E-3</v>
      </c>
      <c r="CV552" s="41">
        <f t="shared" si="469"/>
        <v>1.1935350549272854E-2</v>
      </c>
      <c r="CW552" s="41"/>
      <c r="CX552" s="41">
        <f t="shared" si="471"/>
        <v>1.4992904418052073E-2</v>
      </c>
      <c r="CY552" s="41">
        <f t="shared" si="472"/>
        <v>-1.0493847663660438E-2</v>
      </c>
      <c r="CZ552" s="41">
        <f t="shared" si="473"/>
        <v>2.1431809727214039E-2</v>
      </c>
      <c r="DA552" s="41">
        <f t="shared" si="474"/>
        <v>3.1900575136557724E-2</v>
      </c>
      <c r="DB552" s="41">
        <f t="shared" si="475"/>
        <v>2.5826399559898461E-2</v>
      </c>
      <c r="DC552" s="41">
        <f t="shared" si="476"/>
        <v>1.9943680967335332E-2</v>
      </c>
      <c r="DD552" s="41">
        <f t="shared" si="477"/>
        <v>3.0117799890304513E-3</v>
      </c>
      <c r="DE552" s="41">
        <f t="shared" si="478"/>
        <v>5.3879709360285981E-3</v>
      </c>
      <c r="DF552" s="41">
        <f t="shared" si="479"/>
        <v>0</v>
      </c>
      <c r="DG552" s="41">
        <f t="shared" si="480"/>
        <v>-9.2452446908849253E-3</v>
      </c>
      <c r="DH552" s="41"/>
    </row>
    <row r="553" spans="1:112">
      <c r="A553" s="43">
        <v>42649</v>
      </c>
      <c r="B553" s="34">
        <v>4.33</v>
      </c>
      <c r="C553" s="34">
        <v>6.2621070000000003</v>
      </c>
      <c r="D553" s="34"/>
      <c r="E553" s="34">
        <v>7.11</v>
      </c>
      <c r="F553" s="34">
        <v>60</v>
      </c>
      <c r="G553" s="34">
        <v>40.918407000000002</v>
      </c>
      <c r="H553" s="34">
        <v>13.388413</v>
      </c>
      <c r="I553" s="34">
        <v>13.62</v>
      </c>
      <c r="J553" s="34">
        <v>252.42950400000001</v>
      </c>
      <c r="K553" s="34">
        <v>2.5099999999999998</v>
      </c>
      <c r="L553" s="34">
        <v>125</v>
      </c>
      <c r="M553" s="34">
        <v>29.379999000000002</v>
      </c>
      <c r="N553" s="34">
        <v>35.727809999999998</v>
      </c>
      <c r="O553" s="34">
        <v>11.58</v>
      </c>
      <c r="P553" s="34">
        <v>13.25</v>
      </c>
      <c r="Q553" s="34">
        <v>5.29</v>
      </c>
      <c r="R553" s="34">
        <v>40.880001</v>
      </c>
      <c r="S553" s="34">
        <v>57.338799000000002</v>
      </c>
      <c r="T553" s="34"/>
      <c r="U553" s="34"/>
      <c r="V553" s="34">
        <v>3.3192539999999999</v>
      </c>
      <c r="W553" s="34">
        <v>41.130001</v>
      </c>
      <c r="X553" s="34">
        <v>41.880001</v>
      </c>
      <c r="Y553" s="34">
        <v>11.25231</v>
      </c>
      <c r="Z553" s="34">
        <v>23.274740000000001</v>
      </c>
      <c r="AA553" s="34">
        <v>69.667465000000007</v>
      </c>
      <c r="AB553" s="34">
        <v>53.193527000000003</v>
      </c>
      <c r="AC553" s="34">
        <v>13.31</v>
      </c>
      <c r="AD553" s="34">
        <v>86.849997999999999</v>
      </c>
      <c r="AE553" s="34">
        <v>30.074349999999999</v>
      </c>
      <c r="AF553" s="34">
        <v>4.07</v>
      </c>
      <c r="AG553" s="34">
        <v>106.049995</v>
      </c>
      <c r="AH553" s="34">
        <v>40.045124000000001</v>
      </c>
      <c r="AI553" s="34">
        <v>75.224334999999996</v>
      </c>
      <c r="AJ553" s="34" t="s">
        <v>193</v>
      </c>
      <c r="AK553" s="34">
        <v>40.939999</v>
      </c>
      <c r="AL553" s="34">
        <v>0.89</v>
      </c>
      <c r="AM553" s="34">
        <v>30.33869</v>
      </c>
      <c r="AN553" s="34">
        <v>9.3000000000000007</v>
      </c>
      <c r="AO553" s="34">
        <v>44.290000999999997</v>
      </c>
      <c r="AP553" s="34">
        <v>5.22</v>
      </c>
      <c r="AQ553" s="34">
        <v>14.45</v>
      </c>
      <c r="AR553" s="34">
        <v>5.82</v>
      </c>
      <c r="AS553" s="34"/>
      <c r="AT553" s="34">
        <v>12.756292999999999</v>
      </c>
      <c r="AU553" s="34">
        <v>40.409999999999997</v>
      </c>
      <c r="AV553" s="34">
        <v>13.846353000000001</v>
      </c>
      <c r="AW553" s="34">
        <v>22.492108999999999</v>
      </c>
      <c r="AX553" s="34">
        <v>27.610001</v>
      </c>
      <c r="AY553" s="34">
        <v>7.12</v>
      </c>
      <c r="AZ553" s="34">
        <v>63.299999</v>
      </c>
      <c r="BA553" s="34">
        <v>38.580002</v>
      </c>
      <c r="BB553" s="34">
        <v>34.547165</v>
      </c>
      <c r="BC553" s="34">
        <v>31.196290999999999</v>
      </c>
      <c r="BD553" s="34"/>
      <c r="BE553" s="38"/>
      <c r="BF553" s="41">
        <f t="shared" si="432"/>
        <v>-4.6083030861941068E-3</v>
      </c>
      <c r="BG553" s="41">
        <f t="shared" si="433"/>
        <v>-5.2881369990708874E-2</v>
      </c>
      <c r="BH553" s="41"/>
      <c r="BI553" s="41">
        <f t="shared" si="434"/>
        <v>2.8169032711133734E-3</v>
      </c>
      <c r="BJ553" s="41">
        <f t="shared" si="435"/>
        <v>-9.5310179804324893E-2</v>
      </c>
      <c r="BK553" s="41">
        <f t="shared" si="436"/>
        <v>-1.9418212751273246E-2</v>
      </c>
      <c r="BL553" s="41">
        <f t="shared" si="437"/>
        <v>-5.1870655772093656E-3</v>
      </c>
      <c r="BM553" s="41">
        <f t="shared" si="438"/>
        <v>-2.5372872547504199E-2</v>
      </c>
      <c r="BN553" s="41">
        <f t="shared" si="439"/>
        <v>4.1580048666609998E-3</v>
      </c>
      <c r="BO553" s="41">
        <f t="shared" si="440"/>
        <v>-1.5810606026642315E-2</v>
      </c>
      <c r="BP553" s="41">
        <f t="shared" si="441"/>
        <v>-1.9331943993151642E-2</v>
      </c>
      <c r="BQ553" s="41">
        <f t="shared" si="442"/>
        <v>1.7511108396095282E-2</v>
      </c>
      <c r="BR553" s="41">
        <f t="shared" si="443"/>
        <v>-2.6591992821335079E-4</v>
      </c>
      <c r="BS553" s="41">
        <f t="shared" si="444"/>
        <v>-8.5985052552317934E-3</v>
      </c>
      <c r="BT553" s="41">
        <f t="shared" si="445"/>
        <v>1.444342858394612E-2</v>
      </c>
      <c r="BU553" s="41">
        <f t="shared" si="446"/>
        <v>-1.6870128303485034E-2</v>
      </c>
      <c r="BV553" s="41">
        <f t="shared" si="447"/>
        <v>9.3389962447947752E-3</v>
      </c>
      <c r="BW553" s="41">
        <f t="shared" si="448"/>
        <v>-1.7804927785135431E-2</v>
      </c>
      <c r="BX553" s="41"/>
      <c r="BY553" s="41"/>
      <c r="BZ553" s="41">
        <f t="shared" si="449"/>
        <v>-3.1119631778028279E-2</v>
      </c>
      <c r="CA553" s="41">
        <f t="shared" si="450"/>
        <v>-1.3043590882714734E-2</v>
      </c>
      <c r="CB553" s="41">
        <f t="shared" si="451"/>
        <v>-1.4315917501057408E-3</v>
      </c>
      <c r="CC553" s="41">
        <f t="shared" si="452"/>
        <v>-8.7286186156744375E-4</v>
      </c>
      <c r="CD553" s="41">
        <f t="shared" si="453"/>
        <v>-2.649382322949894E-2</v>
      </c>
      <c r="CE553" s="41">
        <f t="shared" si="454"/>
        <v>3.6087735224254007E-3</v>
      </c>
      <c r="CF553" s="41">
        <f t="shared" si="455"/>
        <v>-1.4474927865347027E-3</v>
      </c>
      <c r="CG553" s="41">
        <f t="shared" si="431"/>
        <v>-9.3090539777234121E-3</v>
      </c>
      <c r="CH553" s="41">
        <f t="shared" si="456"/>
        <v>2.2472856375427005E-2</v>
      </c>
      <c r="CI553" s="41">
        <f t="shared" si="457"/>
        <v>6.0230532866087779E-3</v>
      </c>
      <c r="CJ553" s="41">
        <f t="shared" si="458"/>
        <v>2.2361180158157325E-2</v>
      </c>
      <c r="CK553" s="41">
        <f t="shared" si="459"/>
        <v>4.3851835381276481E-2</v>
      </c>
      <c r="CL553" s="41">
        <f t="shared" si="460"/>
        <v>-1.4733286478398274E-2</v>
      </c>
      <c r="CM553" s="41">
        <f t="shared" si="461"/>
        <v>1.0526313953408865E-2</v>
      </c>
      <c r="CN553" s="41">
        <f t="shared" si="481"/>
        <v>7.856870851034075E-3</v>
      </c>
      <c r="CO553" s="41">
        <f t="shared" si="462"/>
        <v>-6.2261284322196804E-2</v>
      </c>
      <c r="CP553" s="41">
        <f t="shared" si="463"/>
        <v>2.3878337460793451E-2</v>
      </c>
      <c r="CQ553" s="41">
        <f t="shared" si="464"/>
        <v>-6.7297383658876048E-3</v>
      </c>
      <c r="CR553" s="41">
        <f t="shared" si="465"/>
        <v>0</v>
      </c>
      <c r="CS553" s="41">
        <f t="shared" si="466"/>
        <v>-2.255255804780754E-3</v>
      </c>
      <c r="CT553" s="41">
        <f t="shared" si="467"/>
        <v>-1.8975901459005805E-2</v>
      </c>
      <c r="CU553" s="41">
        <f t="shared" si="468"/>
        <v>6.2478509383629491E-3</v>
      </c>
      <c r="CV553" s="41">
        <f t="shared" si="469"/>
        <v>-1.365208916832732E-2</v>
      </c>
      <c r="CW553" s="41"/>
      <c r="CX553" s="41">
        <f t="shared" si="471"/>
        <v>-5.9702458458042815E-3</v>
      </c>
      <c r="CY553" s="41">
        <f t="shared" si="472"/>
        <v>-3.1663605143405528E-2</v>
      </c>
      <c r="CZ553" s="41">
        <f t="shared" si="473"/>
        <v>-6.8633331846773169E-3</v>
      </c>
      <c r="DA553" s="41">
        <f t="shared" si="474"/>
        <v>1.8663117806261068E-2</v>
      </c>
      <c r="DB553" s="41">
        <f t="shared" si="475"/>
        <v>-2.2561350464217533E-2</v>
      </c>
      <c r="DC553" s="41">
        <f t="shared" si="476"/>
        <v>4.2223848798482611E-3</v>
      </c>
      <c r="DD553" s="41">
        <f t="shared" si="477"/>
        <v>1.8975179784028403E-3</v>
      </c>
      <c r="DE553" s="41">
        <f t="shared" si="478"/>
        <v>3.5887781236533273E-2</v>
      </c>
      <c r="DF553" s="41">
        <f t="shared" si="479"/>
        <v>-9.1640207149691136E-3</v>
      </c>
      <c r="DG553" s="41">
        <f t="shared" si="480"/>
        <v>-6.2110913236515511E-3</v>
      </c>
      <c r="DH553" s="41"/>
    </row>
    <row r="554" spans="1:112">
      <c r="A554" s="43">
        <v>42650</v>
      </c>
      <c r="B554" s="34">
        <v>4.04</v>
      </c>
      <c r="C554" s="34">
        <v>6.1791640000000001</v>
      </c>
      <c r="D554" s="34"/>
      <c r="E554" s="34">
        <v>7.08</v>
      </c>
      <c r="F554" s="34">
        <v>64</v>
      </c>
      <c r="G554" s="34">
        <v>40.021698000000001</v>
      </c>
      <c r="H554" s="34">
        <v>13.099957</v>
      </c>
      <c r="I554" s="34">
        <v>13.12</v>
      </c>
      <c r="J554" s="34">
        <v>252.42948899999999</v>
      </c>
      <c r="K554" s="34">
        <v>2.71</v>
      </c>
      <c r="L554" s="34">
        <v>127.07</v>
      </c>
      <c r="M554" s="34">
        <v>28.940000999999999</v>
      </c>
      <c r="N554" s="34">
        <v>35.803866999999997</v>
      </c>
      <c r="O554" s="34">
        <v>11.55</v>
      </c>
      <c r="P554" s="34">
        <v>13.35</v>
      </c>
      <c r="Q554" s="34">
        <v>5.19</v>
      </c>
      <c r="R554" s="34">
        <v>41.040000999999997</v>
      </c>
      <c r="S554" s="34">
        <v>56.766556000000001</v>
      </c>
      <c r="T554" s="34"/>
      <c r="U554" s="34"/>
      <c r="V554" s="34">
        <v>3.281101</v>
      </c>
      <c r="W554" s="34">
        <v>40.830002</v>
      </c>
      <c r="X554" s="34">
        <v>41.150002000000001</v>
      </c>
      <c r="Y554" s="34">
        <v>11.242482000000001</v>
      </c>
      <c r="Z554" s="34">
        <v>23.180578000000001</v>
      </c>
      <c r="AA554" s="34">
        <v>69.195960999999997</v>
      </c>
      <c r="AB554" s="34">
        <v>52.336342000000002</v>
      </c>
      <c r="AC554" s="34">
        <v>13.41</v>
      </c>
      <c r="AD554" s="34">
        <v>85.849997999999999</v>
      </c>
      <c r="AE554" s="34">
        <v>29.437504000000001</v>
      </c>
      <c r="AF554" s="34">
        <v>4.01</v>
      </c>
      <c r="AG554" s="34">
        <v>102.550102</v>
      </c>
      <c r="AH554" s="34">
        <v>40.147289000000001</v>
      </c>
      <c r="AI554" s="34">
        <v>75.637885999999995</v>
      </c>
      <c r="AJ554" s="34" t="s">
        <v>193</v>
      </c>
      <c r="AK554" s="34">
        <v>35.020000000000003</v>
      </c>
      <c r="AL554" s="34">
        <v>0.84</v>
      </c>
      <c r="AM554" s="34">
        <v>30.012765999999999</v>
      </c>
      <c r="AN554" s="34">
        <v>8.8000000000000007</v>
      </c>
      <c r="AO554" s="34">
        <v>43.130001</v>
      </c>
      <c r="AP554" s="34">
        <v>5.13</v>
      </c>
      <c r="AQ554" s="34">
        <v>14.01</v>
      </c>
      <c r="AR554" s="34">
        <v>5.66</v>
      </c>
      <c r="AS554" s="34"/>
      <c r="AT554" s="34">
        <v>12.422109000000001</v>
      </c>
      <c r="AU554" s="34">
        <v>38.419998</v>
      </c>
      <c r="AV554" s="34">
        <v>13.836816000000001</v>
      </c>
      <c r="AW554" s="34">
        <v>21.738327000000002</v>
      </c>
      <c r="AX554" s="34">
        <v>27</v>
      </c>
      <c r="AY554" s="34">
        <v>6.84</v>
      </c>
      <c r="AZ554" s="34">
        <v>61.950001</v>
      </c>
      <c r="BA554" s="34">
        <v>37.93</v>
      </c>
      <c r="BB554" s="34">
        <v>34.656494000000002</v>
      </c>
      <c r="BC554" s="34">
        <v>30.924171000000001</v>
      </c>
      <c r="BD554" s="34"/>
      <c r="BE554" s="38"/>
      <c r="BF554" s="41">
        <f t="shared" si="432"/>
        <v>-6.932285004133984E-2</v>
      </c>
      <c r="BG554" s="41">
        <f t="shared" si="433"/>
        <v>-1.3333722712625585E-2</v>
      </c>
      <c r="BH554" s="41"/>
      <c r="BI554" s="41">
        <f t="shared" si="434"/>
        <v>-4.2283361095211761E-3</v>
      </c>
      <c r="BJ554" s="41">
        <f t="shared" si="435"/>
        <v>6.4538521137571164E-2</v>
      </c>
      <c r="BK554" s="41">
        <f t="shared" si="436"/>
        <v>-2.215825366576105E-2</v>
      </c>
      <c r="BL554" s="41">
        <f t="shared" si="437"/>
        <v>-2.1780683635367441E-2</v>
      </c>
      <c r="BM554" s="41">
        <f t="shared" si="438"/>
        <v>-3.7401517205423278E-2</v>
      </c>
      <c r="BN554" s="41">
        <f t="shared" si="439"/>
        <v>-5.9422532772399437E-8</v>
      </c>
      <c r="BO554" s="41">
        <f t="shared" si="440"/>
        <v>7.666588174791715E-2</v>
      </c>
      <c r="BP554" s="41">
        <f t="shared" si="441"/>
        <v>1.6424378414141783E-2</v>
      </c>
      <c r="BQ554" s="41">
        <f t="shared" si="442"/>
        <v>-1.5089380951383683E-2</v>
      </c>
      <c r="BR554" s="41">
        <f t="shared" si="443"/>
        <v>2.1265272072835328E-3</v>
      </c>
      <c r="BS554" s="41">
        <f t="shared" si="444"/>
        <v>-2.5940351770465356E-3</v>
      </c>
      <c r="BT554" s="41">
        <f t="shared" si="445"/>
        <v>7.518832414027319E-3</v>
      </c>
      <c r="BU554" s="41">
        <f t="shared" si="446"/>
        <v>-1.9084548692410701E-2</v>
      </c>
      <c r="BV554" s="41">
        <f t="shared" si="447"/>
        <v>3.9062548716972774E-3</v>
      </c>
      <c r="BW554" s="41">
        <f t="shared" si="448"/>
        <v>-1.0030165499191704E-2</v>
      </c>
      <c r="BX554" s="41"/>
      <c r="BY554" s="41"/>
      <c r="BZ554" s="41">
        <f t="shared" si="449"/>
        <v>-1.1561022081716221E-2</v>
      </c>
      <c r="CA554" s="41">
        <f t="shared" si="450"/>
        <v>-7.3206522404121203E-3</v>
      </c>
      <c r="CB554" s="41">
        <f t="shared" si="451"/>
        <v>-1.7584434154331009E-2</v>
      </c>
      <c r="CC554" s="41">
        <f t="shared" si="452"/>
        <v>-8.7380231169332091E-4</v>
      </c>
      <c r="CD554" s="41">
        <f t="shared" si="453"/>
        <v>-4.053879426865181E-3</v>
      </c>
      <c r="CE554" s="41">
        <f t="shared" si="454"/>
        <v>-6.7909286930092913E-3</v>
      </c>
      <c r="CF554" s="41">
        <f t="shared" si="455"/>
        <v>-1.6245710538970344E-2</v>
      </c>
      <c r="CG554" s="41">
        <f t="shared" si="431"/>
        <v>-7.9451483314357581E-3</v>
      </c>
      <c r="CH554" s="41">
        <f t="shared" si="456"/>
        <v>-1.1580905611867136E-2</v>
      </c>
      <c r="CI554" s="41">
        <f t="shared" si="457"/>
        <v>-2.1403141334375857E-2</v>
      </c>
      <c r="CJ554" s="41">
        <f t="shared" si="458"/>
        <v>-1.4851758136025926E-2</v>
      </c>
      <c r="CK554" s="41">
        <f t="shared" si="459"/>
        <v>-3.3559154708460895E-2</v>
      </c>
      <c r="CL554" s="41">
        <f t="shared" si="460"/>
        <v>2.5479980325261351E-3</v>
      </c>
      <c r="CM554" s="41">
        <f t="shared" si="461"/>
        <v>5.4825128933241162E-3</v>
      </c>
      <c r="CN554" s="41">
        <f t="shared" si="481"/>
        <v>6.0684951954789578E-3</v>
      </c>
      <c r="CO554" s="41">
        <f t="shared" si="462"/>
        <v>-0.15618822894944803</v>
      </c>
      <c r="CP554" s="41">
        <f t="shared" si="463"/>
        <v>-5.7819570888826249E-2</v>
      </c>
      <c r="CQ554" s="41">
        <f t="shared" si="464"/>
        <v>-1.0800971182697005E-2</v>
      </c>
      <c r="CR554" s="41">
        <f t="shared" si="465"/>
        <v>-5.5262678675049415E-2</v>
      </c>
      <c r="CS554" s="41">
        <f t="shared" si="466"/>
        <v>-2.6540106668097526E-2</v>
      </c>
      <c r="CT554" s="41">
        <f t="shared" si="467"/>
        <v>-1.7391742711869107E-2</v>
      </c>
      <c r="CU554" s="41">
        <f t="shared" si="468"/>
        <v>-3.0923054209525555E-2</v>
      </c>
      <c r="CV554" s="41">
        <f t="shared" si="469"/>
        <v>-2.7876369528254903E-2</v>
      </c>
      <c r="CW554" s="41"/>
      <c r="CX554" s="41">
        <f t="shared" si="471"/>
        <v>-2.6546849613874376E-2</v>
      </c>
      <c r="CY554" s="41">
        <f t="shared" si="472"/>
        <v>-5.0499173806193662E-2</v>
      </c>
      <c r="CZ554" s="41">
        <f t="shared" si="473"/>
        <v>-6.890107398684252E-4</v>
      </c>
      <c r="DA554" s="41">
        <f t="shared" si="474"/>
        <v>-3.4087612775660407E-2</v>
      </c>
      <c r="DB554" s="41">
        <f t="shared" si="475"/>
        <v>-2.2341196156494644E-2</v>
      </c>
      <c r="DC554" s="41">
        <f t="shared" si="476"/>
        <v>-4.0119993789425289E-2</v>
      </c>
      <c r="DD554" s="41">
        <f t="shared" si="477"/>
        <v>-2.1557689135140664E-2</v>
      </c>
      <c r="DE554" s="41">
        <f t="shared" si="478"/>
        <v>-1.699170361710587E-2</v>
      </c>
      <c r="DF554" s="41">
        <f t="shared" si="479"/>
        <v>3.159633248732501E-3</v>
      </c>
      <c r="DG554" s="41">
        <f t="shared" si="480"/>
        <v>-8.7610984151138757E-3</v>
      </c>
      <c r="DH554" s="41"/>
    </row>
    <row r="555" spans="1:112">
      <c r="A555" s="43">
        <v>42653</v>
      </c>
      <c r="B555" s="34">
        <v>4.18</v>
      </c>
      <c r="C555" s="34">
        <v>6.2621070000000003</v>
      </c>
      <c r="D555" s="34"/>
      <c r="E555" s="34">
        <v>6.95</v>
      </c>
      <c r="F555" s="34">
        <v>24</v>
      </c>
      <c r="G555" s="34">
        <v>41.767932999999999</v>
      </c>
      <c r="H555" s="34">
        <v>13.159636000000001</v>
      </c>
      <c r="I555" s="34">
        <v>13.44</v>
      </c>
      <c r="J555" s="34">
        <v>246.14492799999999</v>
      </c>
      <c r="K555" s="34">
        <v>3.03</v>
      </c>
      <c r="L555" s="34">
        <v>113.489998</v>
      </c>
      <c r="M555" s="34">
        <v>29.6</v>
      </c>
      <c r="N555" s="34">
        <v>35.879921000000003</v>
      </c>
      <c r="O555" s="34">
        <v>11.73</v>
      </c>
      <c r="P555" s="34">
        <v>13.27</v>
      </c>
      <c r="Q555" s="34">
        <v>5.17</v>
      </c>
      <c r="R555" s="34">
        <v>40.580002</v>
      </c>
      <c r="S555" s="34">
        <v>56.995452999999998</v>
      </c>
      <c r="T555" s="34"/>
      <c r="U555" s="34"/>
      <c r="V555" s="34">
        <v>3.3192539999999999</v>
      </c>
      <c r="W555" s="34">
        <v>42.689999</v>
      </c>
      <c r="X555" s="34">
        <v>41.200001</v>
      </c>
      <c r="Y555" s="34">
        <v>11.212999999999999</v>
      </c>
      <c r="Z555" s="34">
        <v>23.736977</v>
      </c>
      <c r="AA555" s="34">
        <v>69.028655999999998</v>
      </c>
      <c r="AB555" s="34">
        <v>52.923855000000003</v>
      </c>
      <c r="AC555" s="34">
        <v>13.27</v>
      </c>
      <c r="AD555" s="34">
        <v>85.400002000000001</v>
      </c>
      <c r="AE555" s="34">
        <v>29.618105</v>
      </c>
      <c r="AF555" s="34">
        <v>4.01</v>
      </c>
      <c r="AG555" s="34">
        <v>101.15010100000001</v>
      </c>
      <c r="AH555" s="34">
        <v>39.896534000000003</v>
      </c>
      <c r="AI555" s="34">
        <v>77.498810000000006</v>
      </c>
      <c r="AJ555" s="34" t="s">
        <v>193</v>
      </c>
      <c r="AK555" s="34">
        <v>34.610000999999997</v>
      </c>
      <c r="AL555" s="34">
        <v>0.94</v>
      </c>
      <c r="AM555" s="34">
        <v>30.096572999999999</v>
      </c>
      <c r="AN555" s="34">
        <v>8.6999999999999993</v>
      </c>
      <c r="AO555" s="34">
        <v>42.990001999999997</v>
      </c>
      <c r="AP555" s="34">
        <v>5.35</v>
      </c>
      <c r="AQ555" s="34">
        <v>13.97</v>
      </c>
      <c r="AR555" s="34">
        <v>5.87</v>
      </c>
      <c r="AS555" s="34"/>
      <c r="AT555" s="34">
        <v>12.622619</v>
      </c>
      <c r="AU555" s="34">
        <v>40.240001999999997</v>
      </c>
      <c r="AV555" s="34">
        <v>13.82728</v>
      </c>
      <c r="AW555" s="34">
        <v>22.466116</v>
      </c>
      <c r="AX555" s="34">
        <v>27.73</v>
      </c>
      <c r="AY555" s="34">
        <v>6.85</v>
      </c>
      <c r="AZ555" s="34">
        <v>62.139999000000003</v>
      </c>
      <c r="BA555" s="34">
        <v>38.130001</v>
      </c>
      <c r="BB555" s="34">
        <v>35.352207</v>
      </c>
      <c r="BC555" s="34">
        <v>31.312913999999999</v>
      </c>
      <c r="BD555" s="34"/>
      <c r="BE555" s="38"/>
      <c r="BF555" s="41">
        <f t="shared" si="432"/>
        <v>3.4066554563606272E-2</v>
      </c>
      <c r="BG555" s="41">
        <f t="shared" si="433"/>
        <v>1.3333722712625591E-2</v>
      </c>
      <c r="BH555" s="41"/>
      <c r="BI555" s="41">
        <f t="shared" si="434"/>
        <v>-1.8532248128927654E-2</v>
      </c>
      <c r="BJ555" s="41">
        <f t="shared" si="435"/>
        <v>-0.98082925301172619</v>
      </c>
      <c r="BK555" s="41">
        <f t="shared" si="436"/>
        <v>4.2707134967013831E-2</v>
      </c>
      <c r="BL555" s="41">
        <f t="shared" si="437"/>
        <v>4.5453181811994231E-3</v>
      </c>
      <c r="BM555" s="41">
        <f t="shared" si="438"/>
        <v>2.4097551579060524E-2</v>
      </c>
      <c r="BN555" s="41">
        <f t="shared" si="439"/>
        <v>-2.5211457562350832E-2</v>
      </c>
      <c r="BO555" s="41">
        <f t="shared" si="440"/>
        <v>0.11161398462966821</v>
      </c>
      <c r="BP555" s="41">
        <f t="shared" si="441"/>
        <v>-0.11302340602609356</v>
      </c>
      <c r="BQ555" s="41">
        <f t="shared" si="442"/>
        <v>2.2549605572427484E-2</v>
      </c>
      <c r="BR555" s="41">
        <f t="shared" si="443"/>
        <v>2.1219310714069707E-3</v>
      </c>
      <c r="BS555" s="41">
        <f t="shared" si="444"/>
        <v>1.5464225697581553E-2</v>
      </c>
      <c r="BT555" s="41">
        <f t="shared" si="445"/>
        <v>-6.010536502142387E-3</v>
      </c>
      <c r="BU555" s="41">
        <f t="shared" si="446"/>
        <v>-3.8610086574595425E-3</v>
      </c>
      <c r="BV555" s="41">
        <f t="shared" si="447"/>
        <v>-1.1271841545955702E-2</v>
      </c>
      <c r="BW555" s="41">
        <f t="shared" si="448"/>
        <v>4.0241432250240948E-3</v>
      </c>
      <c r="BX555" s="41"/>
      <c r="BY555" s="41"/>
      <c r="BZ555" s="41">
        <f t="shared" si="449"/>
        <v>1.1561022081716188E-2</v>
      </c>
      <c r="CA555" s="41">
        <f t="shared" si="450"/>
        <v>4.4547523030107138E-2</v>
      </c>
      <c r="CB555" s="41">
        <f t="shared" si="451"/>
        <v>1.2143049015742281E-3</v>
      </c>
      <c r="CC555" s="41">
        <f t="shared" si="452"/>
        <v>-2.6258191153219158E-3</v>
      </c>
      <c r="CD555" s="41">
        <f t="shared" si="453"/>
        <v>2.3719270357150646E-2</v>
      </c>
      <c r="CE555" s="41">
        <f t="shared" si="454"/>
        <v>-2.4207711380737737E-3</v>
      </c>
      <c r="CF555" s="41">
        <f t="shared" si="455"/>
        <v>1.1163176925070845E-2</v>
      </c>
      <c r="CG555" s="41">
        <f t="shared" si="431"/>
        <v>-1.7557144479500447E-2</v>
      </c>
      <c r="CH555" s="41">
        <f t="shared" si="456"/>
        <v>-5.255439833309344E-3</v>
      </c>
      <c r="CI555" s="41">
        <f t="shared" si="457"/>
        <v>6.1163220927643114E-3</v>
      </c>
      <c r="CJ555" s="41">
        <f t="shared" si="458"/>
        <v>0</v>
      </c>
      <c r="CK555" s="41">
        <f t="shared" si="459"/>
        <v>-1.3745917024347571E-2</v>
      </c>
      <c r="CL555" s="41">
        <f t="shared" si="460"/>
        <v>-6.2654633650694753E-3</v>
      </c>
      <c r="CM555" s="41">
        <f t="shared" si="461"/>
        <v>2.430528617857429E-2</v>
      </c>
      <c r="CN555" s="41">
        <f t="shared" si="481"/>
        <v>2.1377548727578924E-2</v>
      </c>
      <c r="CO555" s="41">
        <f t="shared" si="462"/>
        <v>-1.1776640317070134E-2</v>
      </c>
      <c r="CP555" s="41">
        <f t="shared" si="463"/>
        <v>0.1124779834266903</v>
      </c>
      <c r="CQ555" s="41">
        <f t="shared" si="464"/>
        <v>2.7884869705371517E-3</v>
      </c>
      <c r="CR555" s="41">
        <f t="shared" si="465"/>
        <v>-1.1428695823622968E-2</v>
      </c>
      <c r="CS555" s="41">
        <f t="shared" si="466"/>
        <v>-3.2512568148330419E-3</v>
      </c>
      <c r="CT555" s="41">
        <f t="shared" si="467"/>
        <v>4.1990901725236902E-2</v>
      </c>
      <c r="CU555" s="41">
        <f t="shared" si="468"/>
        <v>-2.8591870800451333E-3</v>
      </c>
      <c r="CV555" s="41">
        <f t="shared" si="469"/>
        <v>3.6430741624913554E-2</v>
      </c>
      <c r="CW555" s="41"/>
      <c r="CX555" s="41">
        <f t="shared" si="471"/>
        <v>1.6012494462840511E-2</v>
      </c>
      <c r="CY555" s="41">
        <f t="shared" si="472"/>
        <v>4.6283470209083168E-2</v>
      </c>
      <c r="CZ555" s="41">
        <f t="shared" si="473"/>
        <v>-6.8941348220446336E-4</v>
      </c>
      <c r="DA555" s="41">
        <f t="shared" si="474"/>
        <v>3.2931294753932139E-2</v>
      </c>
      <c r="DB555" s="41">
        <f t="shared" si="475"/>
        <v>2.6677993623357529E-2</v>
      </c>
      <c r="DC555" s="41">
        <f t="shared" si="476"/>
        <v>1.4609206396748698E-3</v>
      </c>
      <c r="DD555" s="41">
        <f t="shared" si="477"/>
        <v>3.0622636550059865E-3</v>
      </c>
      <c r="DE555" s="41">
        <f t="shared" si="478"/>
        <v>5.2590443947331108E-3</v>
      </c>
      <c r="DF555" s="41">
        <f t="shared" si="479"/>
        <v>1.9875698105492539E-2</v>
      </c>
      <c r="DG555" s="41">
        <f t="shared" si="480"/>
        <v>1.2492489185945048E-2</v>
      </c>
      <c r="DH555" s="41"/>
    </row>
    <row r="556" spans="1:112">
      <c r="A556" s="43">
        <v>42654</v>
      </c>
      <c r="B556" s="34">
        <v>3.99</v>
      </c>
      <c r="C556" s="34">
        <v>6.2621070000000003</v>
      </c>
      <c r="D556" s="34"/>
      <c r="E556" s="34">
        <v>6.74</v>
      </c>
      <c r="F556" s="34">
        <v>22.120000999999998</v>
      </c>
      <c r="G556" s="34">
        <v>40.814587000000003</v>
      </c>
      <c r="H556" s="34">
        <v>12.940806</v>
      </c>
      <c r="I556" s="34">
        <v>13.47</v>
      </c>
      <c r="J556" s="34">
        <v>243.00268600000001</v>
      </c>
      <c r="K556" s="34">
        <v>3.32</v>
      </c>
      <c r="L556" s="34">
        <v>106.839996</v>
      </c>
      <c r="M556" s="34">
        <v>29.32</v>
      </c>
      <c r="N556" s="34">
        <v>35.537666000000002</v>
      </c>
      <c r="O556" s="34">
        <v>11.57</v>
      </c>
      <c r="P556" s="34">
        <v>13.02</v>
      </c>
      <c r="Q556" s="34">
        <v>5.49</v>
      </c>
      <c r="R556" s="34">
        <v>41.610000999999997</v>
      </c>
      <c r="S556" s="34">
        <v>56.985923999999997</v>
      </c>
      <c r="T556" s="34"/>
      <c r="U556" s="34"/>
      <c r="V556" s="34">
        <v>3.281101</v>
      </c>
      <c r="W556" s="34">
        <v>42.540000999999997</v>
      </c>
      <c r="X556" s="34">
        <v>41.880001</v>
      </c>
      <c r="Y556" s="34">
        <v>11.232654999999999</v>
      </c>
      <c r="Z556" s="34">
        <v>22.940892999999999</v>
      </c>
      <c r="AA556" s="34">
        <v>68.975425999999999</v>
      </c>
      <c r="AB556" s="34">
        <v>52.731223999999997</v>
      </c>
      <c r="AC556" s="34">
        <v>13.86</v>
      </c>
      <c r="AD556" s="34">
        <v>88.290001000000004</v>
      </c>
      <c r="AE556" s="34">
        <v>29.846223999999999</v>
      </c>
      <c r="AF556" s="34">
        <v>3.99</v>
      </c>
      <c r="AG556" s="34">
        <v>103.599998</v>
      </c>
      <c r="AH556" s="34">
        <v>39.627220000000001</v>
      </c>
      <c r="AI556" s="34">
        <v>80.462485999999998</v>
      </c>
      <c r="AJ556" s="34" t="s">
        <v>193</v>
      </c>
      <c r="AK556" s="34">
        <v>35.150002000000001</v>
      </c>
      <c r="AL556" s="34">
        <v>0.98</v>
      </c>
      <c r="AM556" s="34">
        <v>29.984831</v>
      </c>
      <c r="AN556" s="34">
        <v>8.8000000000000007</v>
      </c>
      <c r="AO556" s="34">
        <v>41.830002</v>
      </c>
      <c r="AP556" s="34">
        <v>5.23</v>
      </c>
      <c r="AQ556" s="34">
        <v>13.97</v>
      </c>
      <c r="AR556" s="34">
        <v>5.6</v>
      </c>
      <c r="AS556" s="34"/>
      <c r="AT556" s="34">
        <v>12.651263999999999</v>
      </c>
      <c r="AU556" s="34">
        <v>41.900002000000001</v>
      </c>
      <c r="AV556" s="34">
        <v>14.084754</v>
      </c>
      <c r="AW556" s="34">
        <v>22.292831</v>
      </c>
      <c r="AX556" s="34">
        <v>28.57</v>
      </c>
      <c r="AY556" s="34">
        <v>6.63</v>
      </c>
      <c r="AZ556" s="34">
        <v>62.59</v>
      </c>
      <c r="BA556" s="34">
        <v>38.529998999999997</v>
      </c>
      <c r="BB556" s="34">
        <v>34.795634999999997</v>
      </c>
      <c r="BC556" s="34">
        <v>31.682217000000001</v>
      </c>
      <c r="BD556" s="34"/>
      <c r="BE556" s="38"/>
      <c r="BF556" s="41">
        <f t="shared" si="432"/>
        <v>-4.6520015634892699E-2</v>
      </c>
      <c r="BG556" s="41">
        <f t="shared" si="433"/>
        <v>0</v>
      </c>
      <c r="BH556" s="41"/>
      <c r="BI556" s="41">
        <f t="shared" si="434"/>
        <v>-3.068173465248504E-2</v>
      </c>
      <c r="BJ556" s="41">
        <f t="shared" si="435"/>
        <v>-8.1571608485856026E-2</v>
      </c>
      <c r="BK556" s="41">
        <f t="shared" si="436"/>
        <v>-2.3089349984871277E-2</v>
      </c>
      <c r="BL556" s="41">
        <f t="shared" si="437"/>
        <v>-1.676869132651998E-2</v>
      </c>
      <c r="BM556" s="41">
        <f t="shared" si="438"/>
        <v>2.2296553272692899E-3</v>
      </c>
      <c r="BN556" s="41">
        <f t="shared" si="439"/>
        <v>-1.2848003892557363E-2</v>
      </c>
      <c r="BO556" s="41">
        <f t="shared" si="440"/>
        <v>9.1402163407119347E-2</v>
      </c>
      <c r="BP556" s="41">
        <f t="shared" si="441"/>
        <v>-6.0382358887751314E-2</v>
      </c>
      <c r="BQ556" s="41">
        <f t="shared" si="442"/>
        <v>-9.5044843115639609E-3</v>
      </c>
      <c r="BR556" s="41">
        <f t="shared" si="443"/>
        <v>-9.5846873161852253E-3</v>
      </c>
      <c r="BS556" s="41">
        <f t="shared" si="444"/>
        <v>-1.3734121459798864E-2</v>
      </c>
      <c r="BT556" s="41">
        <f t="shared" si="445"/>
        <v>-1.9019211563692979E-2</v>
      </c>
      <c r="BU556" s="41">
        <f t="shared" si="446"/>
        <v>6.0055567001101547E-2</v>
      </c>
      <c r="BV556" s="41">
        <f t="shared" si="447"/>
        <v>2.5065163344504263E-2</v>
      </c>
      <c r="BW556" s="41">
        <f t="shared" si="448"/>
        <v>-1.6720275316905312E-4</v>
      </c>
      <c r="BX556" s="41"/>
      <c r="BY556" s="41"/>
      <c r="BZ556" s="41">
        <f t="shared" si="449"/>
        <v>-1.1561022081716221E-2</v>
      </c>
      <c r="CA556" s="41">
        <f t="shared" si="450"/>
        <v>-3.5198440658027372E-3</v>
      </c>
      <c r="CB556" s="41">
        <f t="shared" si="451"/>
        <v>1.6370129252756695E-2</v>
      </c>
      <c r="CC556" s="41">
        <f t="shared" si="452"/>
        <v>1.7513416314929996E-3</v>
      </c>
      <c r="CD556" s="41">
        <f t="shared" si="453"/>
        <v>-3.4113004666040884E-2</v>
      </c>
      <c r="CE556" s="41">
        <f t="shared" si="454"/>
        <v>-7.714264950476091E-4</v>
      </c>
      <c r="CF556" s="41">
        <f t="shared" si="455"/>
        <v>-3.6464165331944508E-3</v>
      </c>
      <c r="CG556" s="41">
        <f t="shared" si="431"/>
        <v>2.9476808373423971E-3</v>
      </c>
      <c r="CH556" s="41">
        <f t="shared" si="456"/>
        <v>3.3280738026074452E-2</v>
      </c>
      <c r="CI556" s="41">
        <f t="shared" si="457"/>
        <v>7.6725029239424359E-3</v>
      </c>
      <c r="CJ556" s="41">
        <f t="shared" si="458"/>
        <v>-5.0000104167056405E-3</v>
      </c>
      <c r="CK556" s="41">
        <f t="shared" si="459"/>
        <v>2.3931748390053239E-2</v>
      </c>
      <c r="CL556" s="41">
        <f t="shared" si="460"/>
        <v>-6.7731970900442619E-3</v>
      </c>
      <c r="CM556" s="41">
        <f t="shared" si="461"/>
        <v>3.7528481981917411E-2</v>
      </c>
      <c r="CN556" s="41">
        <f t="shared" si="481"/>
        <v>-5.0890088501973456E-3</v>
      </c>
      <c r="CO556" s="41">
        <f t="shared" si="462"/>
        <v>1.5481988615040743E-2</v>
      </c>
      <c r="CP556" s="41">
        <f t="shared" si="463"/>
        <v>4.1672696400568081E-2</v>
      </c>
      <c r="CQ556" s="41">
        <f t="shared" si="464"/>
        <v>-3.7196909992129549E-3</v>
      </c>
      <c r="CR556" s="41">
        <f t="shared" si="465"/>
        <v>1.142869582362285E-2</v>
      </c>
      <c r="CS556" s="41">
        <f t="shared" si="466"/>
        <v>-2.7353743763955423E-2</v>
      </c>
      <c r="CT556" s="41">
        <f t="shared" si="467"/>
        <v>-2.2685282831083467E-2</v>
      </c>
      <c r="CU556" s="41">
        <f t="shared" si="468"/>
        <v>0</v>
      </c>
      <c r="CV556" s="41">
        <f t="shared" si="469"/>
        <v>-4.7088036098901567E-2</v>
      </c>
      <c r="CW556" s="41"/>
      <c r="CX556" s="41">
        <f t="shared" si="471"/>
        <v>2.2667678144585217E-3</v>
      </c>
      <c r="CY556" s="41">
        <f t="shared" si="472"/>
        <v>4.0424299167516199E-2</v>
      </c>
      <c r="CZ556" s="41">
        <f t="shared" si="473"/>
        <v>1.8449483350607775E-2</v>
      </c>
      <c r="DA556" s="41">
        <f t="shared" si="474"/>
        <v>-7.7430716042804501E-3</v>
      </c>
      <c r="DB556" s="41">
        <f t="shared" si="475"/>
        <v>2.984235661499501E-2</v>
      </c>
      <c r="DC556" s="41">
        <f t="shared" si="476"/>
        <v>-3.2643848076362718E-2</v>
      </c>
      <c r="DD556" s="41">
        <f t="shared" si="477"/>
        <v>7.2156330644027478E-3</v>
      </c>
      <c r="DE556" s="41">
        <f t="shared" si="478"/>
        <v>1.0435732588722848E-2</v>
      </c>
      <c r="DF556" s="41">
        <f t="shared" si="479"/>
        <v>-1.5868875329629009E-2</v>
      </c>
      <c r="DG556" s="41">
        <f t="shared" si="480"/>
        <v>1.1724945243705216E-2</v>
      </c>
      <c r="DH556" s="41"/>
    </row>
    <row r="557" spans="1:112">
      <c r="A557" s="43">
        <v>42655</v>
      </c>
      <c r="B557" s="34">
        <v>3.81</v>
      </c>
      <c r="C557" s="34">
        <v>6.2869890000000002</v>
      </c>
      <c r="D557" s="34"/>
      <c r="E557" s="34">
        <v>6.875</v>
      </c>
      <c r="F557" s="34">
        <v>24.559999000000001</v>
      </c>
      <c r="G557" s="34">
        <v>39.653579999999998</v>
      </c>
      <c r="H557" s="34">
        <v>13.099957</v>
      </c>
      <c r="I557" s="34">
        <v>13.36</v>
      </c>
      <c r="J557" s="34">
        <v>240.90782200000001</v>
      </c>
      <c r="K557" s="34">
        <v>4.04</v>
      </c>
      <c r="L557" s="34">
        <v>104.739998</v>
      </c>
      <c r="M557" s="34">
        <v>29.370000999999998</v>
      </c>
      <c r="N557" s="34">
        <v>35.623233999999997</v>
      </c>
      <c r="O557" s="34">
        <v>11.51</v>
      </c>
      <c r="P557" s="34">
        <v>13.01</v>
      </c>
      <c r="Q557" s="34">
        <v>5.45</v>
      </c>
      <c r="R557" s="34">
        <v>41.610000999999997</v>
      </c>
      <c r="S557" s="34">
        <v>57.396030000000003</v>
      </c>
      <c r="T557" s="34"/>
      <c r="U557" s="34"/>
      <c r="V557" s="34">
        <v>3.2047970000000001</v>
      </c>
      <c r="W557" s="34">
        <v>42.330002</v>
      </c>
      <c r="X557" s="34">
        <v>41.43</v>
      </c>
      <c r="Y557" s="34">
        <v>11.016451</v>
      </c>
      <c r="Z557" s="34">
        <v>21.382968999999999</v>
      </c>
      <c r="AA557" s="34">
        <v>69.287223999999995</v>
      </c>
      <c r="AB557" s="34">
        <v>52.509708000000003</v>
      </c>
      <c r="AC557" s="34">
        <v>13.66</v>
      </c>
      <c r="AD557" s="34">
        <v>87.709998999999996</v>
      </c>
      <c r="AE557" s="34">
        <v>29.447005999999998</v>
      </c>
      <c r="AF557" s="34">
        <v>4</v>
      </c>
      <c r="AG557" s="34">
        <v>103.950005</v>
      </c>
      <c r="AH557" s="34">
        <v>39.162868000000003</v>
      </c>
      <c r="AI557" s="34">
        <v>80.816933000000006</v>
      </c>
      <c r="AJ557" s="34" t="s">
        <v>193</v>
      </c>
      <c r="AK557" s="34">
        <v>32.060001</v>
      </c>
      <c r="AL557" s="34">
        <v>0.99</v>
      </c>
      <c r="AM557" s="34">
        <v>30.003451999999999</v>
      </c>
      <c r="AN557" s="34">
        <v>9.7000010000000003</v>
      </c>
      <c r="AO557" s="34">
        <v>42.5</v>
      </c>
      <c r="AP557" s="34">
        <v>5.13</v>
      </c>
      <c r="AQ557" s="34">
        <v>13.86</v>
      </c>
      <c r="AR557" s="34">
        <v>5.63</v>
      </c>
      <c r="AS557" s="34"/>
      <c r="AT557" s="34">
        <v>12.746746</v>
      </c>
      <c r="AU557" s="34">
        <v>40.080002</v>
      </c>
      <c r="AV557" s="34">
        <v>13.884497</v>
      </c>
      <c r="AW557" s="34">
        <v>22.639396999999999</v>
      </c>
      <c r="AX557" s="34">
        <v>28.35</v>
      </c>
      <c r="AY557" s="34">
        <v>6.85</v>
      </c>
      <c r="AZ557" s="34">
        <v>62.139999000000003</v>
      </c>
      <c r="BA557" s="34">
        <v>38.279998999999997</v>
      </c>
      <c r="BB557" s="34">
        <v>34.437843000000001</v>
      </c>
      <c r="BC557" s="34">
        <v>31.886305</v>
      </c>
      <c r="BD557" s="34"/>
      <c r="BE557" s="38"/>
      <c r="BF557" s="41">
        <f t="shared" si="432"/>
        <v>-4.6162041763162492E-2</v>
      </c>
      <c r="BG557" s="41">
        <f t="shared" si="433"/>
        <v>3.965549806454997E-3</v>
      </c>
      <c r="BH557" s="41"/>
      <c r="BI557" s="41">
        <f t="shared" si="434"/>
        <v>1.9831718628419214E-2</v>
      </c>
      <c r="BJ557" s="41">
        <f t="shared" si="435"/>
        <v>0.10463684070023908</v>
      </c>
      <c r="BK557" s="41">
        <f t="shared" si="436"/>
        <v>-2.8858307980473914E-2</v>
      </c>
      <c r="BL557" s="41">
        <f t="shared" si="437"/>
        <v>1.2223373145320451E-2</v>
      </c>
      <c r="BM557" s="41">
        <f t="shared" si="438"/>
        <v>-8.1998223137729892E-3</v>
      </c>
      <c r="BN557" s="41">
        <f t="shared" si="439"/>
        <v>-8.6581177791869423E-3</v>
      </c>
      <c r="BO557" s="41">
        <f t="shared" si="440"/>
        <v>0.19627990904466155</v>
      </c>
      <c r="BP557" s="41">
        <f t="shared" si="441"/>
        <v>-1.9851281046158228E-2</v>
      </c>
      <c r="BQ557" s="41">
        <f t="shared" si="442"/>
        <v>1.70390224042594E-3</v>
      </c>
      <c r="BR557" s="41">
        <f t="shared" si="443"/>
        <v>2.4049173419984468E-3</v>
      </c>
      <c r="BS557" s="41">
        <f t="shared" si="444"/>
        <v>-5.199318471793995E-3</v>
      </c>
      <c r="BT557" s="41">
        <f t="shared" si="445"/>
        <v>-7.6834425600929234E-4</v>
      </c>
      <c r="BU557" s="41">
        <f t="shared" si="446"/>
        <v>-7.3126468462866023E-3</v>
      </c>
      <c r="BV557" s="41">
        <f t="shared" si="447"/>
        <v>0</v>
      </c>
      <c r="BW557" s="41">
        <f t="shared" si="448"/>
        <v>7.1708472009243103E-3</v>
      </c>
      <c r="BX557" s="41"/>
      <c r="BY557" s="41"/>
      <c r="BZ557" s="41">
        <f t="shared" si="449"/>
        <v>-2.3530286969821197E-2</v>
      </c>
      <c r="CA557" s="41">
        <f t="shared" si="450"/>
        <v>-4.9487314987320674E-3</v>
      </c>
      <c r="CB557" s="41">
        <f t="shared" si="451"/>
        <v>-1.0803153790771361E-2</v>
      </c>
      <c r="CC557" s="41">
        <f t="shared" si="452"/>
        <v>-1.9435460071666046E-2</v>
      </c>
      <c r="CD557" s="41">
        <f t="shared" si="453"/>
        <v>-7.032627452423254E-2</v>
      </c>
      <c r="CE557" s="41">
        <f t="shared" si="454"/>
        <v>4.5102351004428576E-3</v>
      </c>
      <c r="CF557" s="41">
        <f t="shared" si="455"/>
        <v>-4.2096990766692585E-3</v>
      </c>
      <c r="CG557" s="41">
        <f t="shared" si="431"/>
        <v>2.2050725583139755E-3</v>
      </c>
      <c r="CH557" s="41">
        <f t="shared" si="456"/>
        <v>-6.590955677720476E-3</v>
      </c>
      <c r="CI557" s="41">
        <f t="shared" si="457"/>
        <v>-1.3466091581972577E-2</v>
      </c>
      <c r="CJ557" s="41">
        <f t="shared" si="458"/>
        <v>2.5031302181184748E-3</v>
      </c>
      <c r="CK557" s="41">
        <f t="shared" si="459"/>
        <v>3.3727518837057598E-3</v>
      </c>
      <c r="CL557" s="41">
        <f t="shared" si="460"/>
        <v>-1.1787202886187207E-2</v>
      </c>
      <c r="CM557" s="41">
        <f t="shared" si="461"/>
        <v>4.3954470180495196E-3</v>
      </c>
      <c r="CN557" s="41">
        <f t="shared" si="481"/>
        <v>-1.7022277120563385E-3</v>
      </c>
      <c r="CO557" s="41">
        <f t="shared" si="462"/>
        <v>-9.2015496782754225E-2</v>
      </c>
      <c r="CP557" s="41">
        <f t="shared" si="463"/>
        <v>1.0152371464017908E-2</v>
      </c>
      <c r="CQ557" s="41">
        <f t="shared" si="464"/>
        <v>6.2082125597998745E-4</v>
      </c>
      <c r="CR557" s="41">
        <f t="shared" si="465"/>
        <v>9.7374267117954577E-2</v>
      </c>
      <c r="CS557" s="41">
        <f t="shared" si="466"/>
        <v>1.5890242663690563E-2</v>
      </c>
      <c r="CT557" s="41">
        <f t="shared" si="467"/>
        <v>-1.9305618894153422E-2</v>
      </c>
      <c r="CU557" s="41">
        <f t="shared" si="468"/>
        <v>-7.9051795071133739E-3</v>
      </c>
      <c r="CV557" s="41">
        <f t="shared" si="469"/>
        <v>5.342844410495446E-3</v>
      </c>
      <c r="CW557" s="41"/>
      <c r="CX557" s="41">
        <f t="shared" si="471"/>
        <v>7.5188922147147296E-3</v>
      </c>
      <c r="CY557" s="41">
        <f t="shared" si="472"/>
        <v>-4.4408367983980138E-2</v>
      </c>
      <c r="CZ557" s="41">
        <f t="shared" si="473"/>
        <v>-1.4320041827842736E-2</v>
      </c>
      <c r="DA557" s="41">
        <f t="shared" si="474"/>
        <v>1.5426471744934937E-2</v>
      </c>
      <c r="DB557" s="41">
        <f t="shared" si="475"/>
        <v>-7.7301860689206305E-3</v>
      </c>
      <c r="DC557" s="41">
        <f t="shared" si="476"/>
        <v>3.2643848076362669E-2</v>
      </c>
      <c r="DD557" s="41">
        <f t="shared" si="477"/>
        <v>-7.2156330644028207E-3</v>
      </c>
      <c r="DE557" s="41">
        <f t="shared" si="478"/>
        <v>-6.5095922228124393E-3</v>
      </c>
      <c r="DF557" s="41">
        <f t="shared" si="479"/>
        <v>-1.0335900942688346E-2</v>
      </c>
      <c r="DG557" s="41">
        <f t="shared" si="480"/>
        <v>6.4210617076307791E-3</v>
      </c>
      <c r="DH557" s="41"/>
    </row>
    <row r="558" spans="1:112">
      <c r="A558" s="43">
        <v>42656</v>
      </c>
      <c r="B558" s="34">
        <v>3.67</v>
      </c>
      <c r="C558" s="34">
        <v>6.2621070000000003</v>
      </c>
      <c r="D558" s="34"/>
      <c r="E558" s="34">
        <v>7.23</v>
      </c>
      <c r="F558" s="34">
        <v>27.6</v>
      </c>
      <c r="G558" s="34">
        <v>39.502552000000001</v>
      </c>
      <c r="H558" s="34">
        <v>13.328732</v>
      </c>
      <c r="I558" s="34">
        <v>13.42</v>
      </c>
      <c r="J558" s="34">
        <v>250.334641</v>
      </c>
      <c r="K558" s="34">
        <v>3.33</v>
      </c>
      <c r="L558" s="34">
        <v>101.339996</v>
      </c>
      <c r="M558" s="34">
        <v>29.959999</v>
      </c>
      <c r="N558" s="34">
        <v>35.680270999999998</v>
      </c>
      <c r="O558" s="34">
        <v>11.64</v>
      </c>
      <c r="P558" s="34">
        <v>13</v>
      </c>
      <c r="Q558" s="34">
        <v>5.37</v>
      </c>
      <c r="R558" s="34">
        <v>42.130001</v>
      </c>
      <c r="S558" s="34">
        <v>57.758460999999997</v>
      </c>
      <c r="T558" s="34"/>
      <c r="U558" s="34"/>
      <c r="V558" s="34">
        <v>3.262025</v>
      </c>
      <c r="W558" s="34">
        <v>42.610000999999997</v>
      </c>
      <c r="X558" s="34">
        <v>42.040000999999997</v>
      </c>
      <c r="Y558" s="34">
        <v>10.967317</v>
      </c>
      <c r="Z558" s="34">
        <v>21.896570000000001</v>
      </c>
      <c r="AA558" s="34">
        <v>69.583816999999996</v>
      </c>
      <c r="AB558" s="34">
        <v>52.875701999999997</v>
      </c>
      <c r="AC558" s="34">
        <v>13.65</v>
      </c>
      <c r="AD558" s="34">
        <v>88.919998000000007</v>
      </c>
      <c r="AE558" s="34">
        <v>29.370971999999998</v>
      </c>
      <c r="AF558" s="34">
        <v>4.0199999999999996</v>
      </c>
      <c r="AG558" s="34">
        <v>103.950104</v>
      </c>
      <c r="AH558" s="34">
        <v>39.144302000000003</v>
      </c>
      <c r="AI558" s="34">
        <v>81.978790000000004</v>
      </c>
      <c r="AJ558" s="34" t="s">
        <v>193</v>
      </c>
      <c r="AK558" s="34">
        <v>29.82</v>
      </c>
      <c r="AL558" s="34">
        <v>0.9</v>
      </c>
      <c r="AM558" s="34">
        <v>29.956892</v>
      </c>
      <c r="AN558" s="34">
        <v>9.1999999999999993</v>
      </c>
      <c r="AO558" s="34">
        <v>43.849997999999999</v>
      </c>
      <c r="AP558" s="34">
        <v>5.12</v>
      </c>
      <c r="AQ558" s="34">
        <v>13.42</v>
      </c>
      <c r="AR558" s="34">
        <v>5.65</v>
      </c>
      <c r="AS558" s="34"/>
      <c r="AT558" s="34">
        <v>12.651263999999999</v>
      </c>
      <c r="AU558" s="34">
        <v>40.900002000000001</v>
      </c>
      <c r="AV558" s="34">
        <v>13.922641</v>
      </c>
      <c r="AW558" s="34">
        <v>22.856000999999999</v>
      </c>
      <c r="AX558" s="34">
        <v>28.68</v>
      </c>
      <c r="AY558" s="34">
        <v>6.95</v>
      </c>
      <c r="AZ558" s="34">
        <v>61.93</v>
      </c>
      <c r="BA558" s="34">
        <v>38.310001</v>
      </c>
      <c r="BB558" s="34">
        <v>33.891209000000003</v>
      </c>
      <c r="BC558" s="34">
        <v>32.362510999999998</v>
      </c>
      <c r="BD558" s="34"/>
      <c r="BE558" s="38"/>
      <c r="BF558" s="41">
        <f t="shared" si="432"/>
        <v>-3.7437527072130779E-2</v>
      </c>
      <c r="BG558" s="41">
        <f t="shared" si="433"/>
        <v>-3.9655498064549467E-3</v>
      </c>
      <c r="BH558" s="41"/>
      <c r="BI558" s="41">
        <f t="shared" si="434"/>
        <v>5.0347392618038389E-2</v>
      </c>
      <c r="BJ558" s="41">
        <f t="shared" si="435"/>
        <v>0.11669671016077586</v>
      </c>
      <c r="BK558" s="41">
        <f t="shared" si="436"/>
        <v>-3.8159566277556926E-3</v>
      </c>
      <c r="BL558" s="41">
        <f t="shared" si="437"/>
        <v>1.7313058126147727E-2</v>
      </c>
      <c r="BM558" s="41">
        <f t="shared" si="438"/>
        <v>4.4809634350360195E-3</v>
      </c>
      <c r="BN558" s="41">
        <f t="shared" si="439"/>
        <v>3.8384207785898211E-2</v>
      </c>
      <c r="BO558" s="41">
        <f t="shared" si="440"/>
        <v>-0.19327238798070628</v>
      </c>
      <c r="BP558" s="41">
        <f t="shared" si="441"/>
        <v>-3.2999909179764267E-2</v>
      </c>
      <c r="BQ558" s="41">
        <f t="shared" si="442"/>
        <v>1.9889346012304413E-2</v>
      </c>
      <c r="BR558" s="41">
        <f t="shared" si="443"/>
        <v>1.5998375441831233E-3</v>
      </c>
      <c r="BS558" s="41">
        <f t="shared" si="444"/>
        <v>1.123121956950048E-2</v>
      </c>
      <c r="BT558" s="41">
        <f t="shared" si="445"/>
        <v>-7.6893506287716788E-4</v>
      </c>
      <c r="BU558" s="41">
        <f t="shared" si="446"/>
        <v>-1.4787700154379389E-2</v>
      </c>
      <c r="BV558" s="41">
        <f t="shared" si="447"/>
        <v>1.2419552699446028E-2</v>
      </c>
      <c r="BW558" s="41">
        <f t="shared" si="448"/>
        <v>6.294712322220051E-3</v>
      </c>
      <c r="BX558" s="41"/>
      <c r="BY558" s="41"/>
      <c r="BZ558" s="41">
        <f t="shared" si="449"/>
        <v>1.7699418346141232E-2</v>
      </c>
      <c r="CA558" s="41">
        <f t="shared" si="450"/>
        <v>6.5928891998436844E-3</v>
      </c>
      <c r="CB558" s="41">
        <f t="shared" si="451"/>
        <v>1.4616313706309145E-2</v>
      </c>
      <c r="CC558" s="41">
        <f t="shared" si="452"/>
        <v>-4.4700327817295661E-3</v>
      </c>
      <c r="CD558" s="41">
        <f t="shared" si="453"/>
        <v>2.3735239494892715E-2</v>
      </c>
      <c r="CE558" s="41">
        <f t="shared" si="454"/>
        <v>4.2714946014018032E-3</v>
      </c>
      <c r="CF558" s="41">
        <f t="shared" si="455"/>
        <v>6.9458470853002042E-3</v>
      </c>
      <c r="CG558" s="41">
        <f t="shared" si="431"/>
        <v>4.3956114730381293E-3</v>
      </c>
      <c r="CH558" s="41">
        <f t="shared" si="456"/>
        <v>1.370116004178625E-2</v>
      </c>
      <c r="CI558" s="41">
        <f t="shared" si="457"/>
        <v>-2.5854014346715169E-3</v>
      </c>
      <c r="CJ558" s="41">
        <f t="shared" si="458"/>
        <v>4.9875415110389679E-3</v>
      </c>
      <c r="CK558" s="41">
        <f t="shared" si="459"/>
        <v>9.5238045306815398E-7</v>
      </c>
      <c r="CL558" s="41">
        <f t="shared" si="460"/>
        <v>-4.7418391822566389E-4</v>
      </c>
      <c r="CM558" s="41">
        <f t="shared" si="461"/>
        <v>1.4274044867107066E-2</v>
      </c>
      <c r="CN558" s="41">
        <f t="shared" si="481"/>
        <v>-1.7050400803045537E-3</v>
      </c>
      <c r="CO558" s="41">
        <f t="shared" si="462"/>
        <v>-7.2429869036329989E-2</v>
      </c>
      <c r="CP558" s="41">
        <f t="shared" si="463"/>
        <v>-9.5310179804324768E-2</v>
      </c>
      <c r="CQ558" s="41">
        <f t="shared" si="464"/>
        <v>-1.5530267590906947E-3</v>
      </c>
      <c r="CR558" s="41">
        <f t="shared" si="465"/>
        <v>-5.2922504547120788E-2</v>
      </c>
      <c r="CS558" s="41">
        <f t="shared" si="466"/>
        <v>3.1270597277785653E-2</v>
      </c>
      <c r="CT558" s="41">
        <f t="shared" si="467"/>
        <v>-1.9512201312616936E-3</v>
      </c>
      <c r="CU558" s="41">
        <f t="shared" si="468"/>
        <v>-3.2260862218221435E-2</v>
      </c>
      <c r="CV558" s="41">
        <f t="shared" si="469"/>
        <v>3.5461030067507116E-3</v>
      </c>
      <c r="CW558" s="41"/>
      <c r="CX558" s="41">
        <f t="shared" si="471"/>
        <v>-7.5188922147148389E-3</v>
      </c>
      <c r="CY558" s="41">
        <f t="shared" si="472"/>
        <v>2.0252605271702556E-2</v>
      </c>
      <c r="CZ558" s="41">
        <f t="shared" si="473"/>
        <v>2.7434699626145086E-3</v>
      </c>
      <c r="DA558" s="41">
        <f t="shared" si="474"/>
        <v>9.5220899759935144E-3</v>
      </c>
      <c r="DB558" s="41">
        <f t="shared" si="475"/>
        <v>1.1572985557658564E-2</v>
      </c>
      <c r="DC558" s="41">
        <f t="shared" si="476"/>
        <v>1.4493007302566824E-2</v>
      </c>
      <c r="DD558" s="41">
        <f t="shared" si="477"/>
        <v>-3.3851729222377732E-3</v>
      </c>
      <c r="DE558" s="41">
        <f t="shared" si="478"/>
        <v>7.8344435395135109E-4</v>
      </c>
      <c r="DF558" s="41">
        <f t="shared" si="479"/>
        <v>-1.6000387713289044E-2</v>
      </c>
      <c r="DG558" s="41">
        <f t="shared" si="480"/>
        <v>1.482407771127168E-2</v>
      </c>
      <c r="DH558" s="41"/>
    </row>
    <row r="559" spans="1:112">
      <c r="A559" s="43">
        <v>42657</v>
      </c>
      <c r="B559" s="34">
        <v>3.57</v>
      </c>
      <c r="C559" s="34">
        <v>6.2372240000000003</v>
      </c>
      <c r="D559" s="34"/>
      <c r="E559" s="34">
        <v>7.28</v>
      </c>
      <c r="F559" s="34">
        <v>25</v>
      </c>
      <c r="G559" s="34">
        <v>38.502014000000003</v>
      </c>
      <c r="H559" s="34">
        <v>13.278998</v>
      </c>
      <c r="I559" s="34">
        <v>13.39</v>
      </c>
      <c r="J559" s="34">
        <v>254.52435299999999</v>
      </c>
      <c r="K559" s="34">
        <v>3.2</v>
      </c>
      <c r="L559" s="34">
        <v>101.18</v>
      </c>
      <c r="M559" s="34">
        <v>30.32</v>
      </c>
      <c r="N559" s="34">
        <v>35.52816</v>
      </c>
      <c r="O559" s="34">
        <v>11.69</v>
      </c>
      <c r="P559" s="34">
        <v>13.06</v>
      </c>
      <c r="Q559" s="34">
        <v>5.38</v>
      </c>
      <c r="R559" s="34">
        <v>42.369999</v>
      </c>
      <c r="S559" s="34">
        <v>57.329268999999996</v>
      </c>
      <c r="T559" s="34"/>
      <c r="U559" s="34"/>
      <c r="V559" s="34">
        <v>3.2238730000000002</v>
      </c>
      <c r="W559" s="34">
        <v>43.349997999999999</v>
      </c>
      <c r="X559" s="34">
        <v>41.869999</v>
      </c>
      <c r="Y559" s="34">
        <v>10.829734</v>
      </c>
      <c r="Z559" s="34">
        <v>20.963528</v>
      </c>
      <c r="AA559" s="34">
        <v>70.253028999999998</v>
      </c>
      <c r="AB559" s="34">
        <v>52.509708000000003</v>
      </c>
      <c r="AC559" s="34">
        <v>13.86</v>
      </c>
      <c r="AD559" s="34">
        <v>89.75</v>
      </c>
      <c r="AE559" s="34">
        <v>29.408987</v>
      </c>
      <c r="AF559" s="34">
        <v>4</v>
      </c>
      <c r="AG559" s="34">
        <v>94.150092999999998</v>
      </c>
      <c r="AH559" s="34">
        <v>38.986423000000002</v>
      </c>
      <c r="AI559" s="34">
        <v>83.938170999999997</v>
      </c>
      <c r="AJ559" s="34" t="s">
        <v>193</v>
      </c>
      <c r="AK559" s="34">
        <v>31.24</v>
      </c>
      <c r="AL559" s="34">
        <v>0.96</v>
      </c>
      <c r="AM559" s="34">
        <v>29.789276000000001</v>
      </c>
      <c r="AN559" s="34">
        <v>9.1999999999999993</v>
      </c>
      <c r="AO559" s="34">
        <v>43.240001999999997</v>
      </c>
      <c r="AP559" s="34">
        <v>5.35</v>
      </c>
      <c r="AQ559" s="34">
        <v>14.02</v>
      </c>
      <c r="AR559" s="34">
        <v>5.65</v>
      </c>
      <c r="AS559" s="34"/>
      <c r="AT559" s="34">
        <v>12.517588</v>
      </c>
      <c r="AU559" s="34">
        <v>40.020000000000003</v>
      </c>
      <c r="AV559" s="34">
        <v>13.903568</v>
      </c>
      <c r="AW559" s="34">
        <v>23.47982</v>
      </c>
      <c r="AX559" s="34">
        <v>28.959999</v>
      </c>
      <c r="AY559" s="34">
        <v>7.06</v>
      </c>
      <c r="AZ559" s="34">
        <v>62.119999</v>
      </c>
      <c r="BA559" s="34">
        <v>37.470001000000003</v>
      </c>
      <c r="BB559" s="34">
        <v>32.440147000000003</v>
      </c>
      <c r="BC559" s="34">
        <v>33.363514000000002</v>
      </c>
      <c r="BD559" s="34"/>
      <c r="BE559" s="38"/>
      <c r="BF559" s="41">
        <f t="shared" si="432"/>
        <v>-2.7626066274931266E-2</v>
      </c>
      <c r="BG559" s="41">
        <f t="shared" si="433"/>
        <v>-3.9814983491703393E-3</v>
      </c>
      <c r="BH559" s="41"/>
      <c r="BI559" s="41">
        <f t="shared" si="434"/>
        <v>6.8918260379212583E-3</v>
      </c>
      <c r="BJ559" s="41">
        <f t="shared" si="435"/>
        <v>-9.8939947854903662E-2</v>
      </c>
      <c r="BK559" s="41">
        <f t="shared" si="436"/>
        <v>-2.5654725801190527E-2</v>
      </c>
      <c r="BL559" s="41">
        <f t="shared" si="437"/>
        <v>-3.738316490690308E-3</v>
      </c>
      <c r="BM559" s="41">
        <f t="shared" si="438"/>
        <v>-2.2379718404544969E-3</v>
      </c>
      <c r="BN559" s="41">
        <f t="shared" si="439"/>
        <v>1.6597934215934643E-2</v>
      </c>
      <c r="BO559" s="41">
        <f t="shared" si="440"/>
        <v>-3.9821494186671608E-2</v>
      </c>
      <c r="BP559" s="41">
        <f t="shared" si="441"/>
        <v>-1.5800517128854005E-3</v>
      </c>
      <c r="BQ559" s="41">
        <f t="shared" si="442"/>
        <v>1.1944435502989952E-2</v>
      </c>
      <c r="BR559" s="41">
        <f t="shared" si="443"/>
        <v>-4.2722815045789057E-3</v>
      </c>
      <c r="BS559" s="41">
        <f t="shared" si="444"/>
        <v>4.2863331806852652E-3</v>
      </c>
      <c r="BT559" s="41">
        <f t="shared" si="445"/>
        <v>4.6047663867483388E-3</v>
      </c>
      <c r="BU559" s="41">
        <f t="shared" si="446"/>
        <v>1.8604656529196708E-3</v>
      </c>
      <c r="BV559" s="41">
        <f t="shared" si="447"/>
        <v>5.6804413098826062E-3</v>
      </c>
      <c r="BW559" s="41">
        <f t="shared" si="448"/>
        <v>-7.4585533950735951E-3</v>
      </c>
      <c r="BX559" s="41"/>
      <c r="BY559" s="41"/>
      <c r="BZ559" s="41">
        <f t="shared" si="449"/>
        <v>-1.1764736370322637E-2</v>
      </c>
      <c r="CA559" s="41">
        <f t="shared" si="450"/>
        <v>1.7217666109958677E-2</v>
      </c>
      <c r="CB559" s="41">
        <f t="shared" si="451"/>
        <v>-4.052013648016716E-3</v>
      </c>
      <c r="CC559" s="41">
        <f t="shared" si="452"/>
        <v>-1.2624168949086767E-2</v>
      </c>
      <c r="CD559" s="41">
        <f t="shared" si="453"/>
        <v>-4.354583765233478E-2</v>
      </c>
      <c r="CE559" s="41">
        <f t="shared" si="454"/>
        <v>9.5713987851461027E-3</v>
      </c>
      <c r="CF559" s="41">
        <f t="shared" si="455"/>
        <v>-6.9458470853002172E-3</v>
      </c>
      <c r="CG559" s="41">
        <f t="shared" si="431"/>
        <v>8.7336799687546315E-3</v>
      </c>
      <c r="CH559" s="41">
        <f t="shared" si="456"/>
        <v>9.2909607645203524E-3</v>
      </c>
      <c r="CI559" s="41">
        <f t="shared" si="457"/>
        <v>1.2934682482549224E-3</v>
      </c>
      <c r="CJ559" s="41">
        <f t="shared" si="458"/>
        <v>-4.9875415110389393E-3</v>
      </c>
      <c r="CK559" s="41">
        <f t="shared" si="459"/>
        <v>-9.9020771896399573E-2</v>
      </c>
      <c r="CL559" s="41">
        <f t="shared" si="460"/>
        <v>-4.0414117464425761E-3</v>
      </c>
      <c r="CM559" s="41">
        <f t="shared" si="461"/>
        <v>2.3619913024911978E-2</v>
      </c>
      <c r="CN559" s="41">
        <f t="shared" si="481"/>
        <v>1.187458844089959E-2</v>
      </c>
      <c r="CO559" s="41">
        <f t="shared" si="462"/>
        <v>4.6520015634892699E-2</v>
      </c>
      <c r="CP559" s="41">
        <f t="shared" si="463"/>
        <v>6.4538521137571164E-2</v>
      </c>
      <c r="CQ559" s="41">
        <f t="shared" si="464"/>
        <v>-5.610951977749236E-3</v>
      </c>
      <c r="CR559" s="41">
        <f t="shared" si="465"/>
        <v>0</v>
      </c>
      <c r="CS559" s="41">
        <f t="shared" si="466"/>
        <v>-1.4008634183681399E-2</v>
      </c>
      <c r="CT559" s="41">
        <f t="shared" si="467"/>
        <v>4.3942121856498761E-2</v>
      </c>
      <c r="CU559" s="41">
        <f t="shared" si="468"/>
        <v>4.3738750062908324E-2</v>
      </c>
      <c r="CV559" s="41">
        <f t="shared" si="469"/>
        <v>0</v>
      </c>
      <c r="CW559" s="41"/>
      <c r="CX559" s="41">
        <f t="shared" si="471"/>
        <v>-1.0622435775349911E-2</v>
      </c>
      <c r="CY559" s="41">
        <f t="shared" si="472"/>
        <v>-2.1750782792923001E-2</v>
      </c>
      <c r="CZ559" s="41">
        <f t="shared" si="473"/>
        <v>-1.3708660771540851E-3</v>
      </c>
      <c r="DA559" s="41">
        <f t="shared" si="474"/>
        <v>2.6927620151045033E-2</v>
      </c>
      <c r="DB559" s="41">
        <f t="shared" si="475"/>
        <v>9.7155172557085775E-3</v>
      </c>
      <c r="DC559" s="41">
        <f t="shared" si="476"/>
        <v>1.5703391928449762E-2</v>
      </c>
      <c r="DD559" s="41">
        <f t="shared" si="477"/>
        <v>3.0632672326415082E-3</v>
      </c>
      <c r="DE559" s="41">
        <f t="shared" si="478"/>
        <v>-2.2170345321789717E-2</v>
      </c>
      <c r="DF559" s="41">
        <f t="shared" si="479"/>
        <v>-4.3758898543229625E-2</v>
      </c>
      <c r="DG559" s="41">
        <f t="shared" si="480"/>
        <v>3.0462222697369049E-2</v>
      </c>
      <c r="DH559" s="41"/>
    </row>
    <row r="560" spans="1:112">
      <c r="A560" s="43">
        <v>42660</v>
      </c>
      <c r="B560" s="34">
        <v>3.37</v>
      </c>
      <c r="C560" s="34">
        <v>6.096222</v>
      </c>
      <c r="D560" s="34"/>
      <c r="E560" s="34">
        <v>7.05</v>
      </c>
      <c r="F560" s="34">
        <v>24.84</v>
      </c>
      <c r="G560" s="34">
        <v>38.256591999999998</v>
      </c>
      <c r="H560" s="34">
        <v>13.050221000000001</v>
      </c>
      <c r="I560" s="34">
        <v>13.06</v>
      </c>
      <c r="J560" s="34">
        <v>250.334641</v>
      </c>
      <c r="K560" s="34">
        <v>3.33</v>
      </c>
      <c r="L560" s="34">
        <v>103.94000200000001</v>
      </c>
      <c r="M560" s="34">
        <v>30.08</v>
      </c>
      <c r="N560" s="34">
        <v>35.851398000000003</v>
      </c>
      <c r="O560" s="34">
        <v>11.63</v>
      </c>
      <c r="P560" s="34">
        <v>13.09</v>
      </c>
      <c r="Q560" s="34">
        <v>5.07</v>
      </c>
      <c r="R560" s="34">
        <v>42.099997999999999</v>
      </c>
      <c r="S560" s="34">
        <v>58.015957</v>
      </c>
      <c r="T560" s="34"/>
      <c r="U560" s="34"/>
      <c r="V560" s="34">
        <v>3.252488</v>
      </c>
      <c r="W560" s="34">
        <v>41.68</v>
      </c>
      <c r="X560" s="34">
        <v>41.700001</v>
      </c>
      <c r="Y560" s="34">
        <v>10.613531</v>
      </c>
      <c r="Z560" s="34">
        <v>20.886488</v>
      </c>
      <c r="AA560" s="34">
        <v>70.291045999999994</v>
      </c>
      <c r="AB560" s="34">
        <v>51.700679999999998</v>
      </c>
      <c r="AC560" s="34">
        <v>14.03</v>
      </c>
      <c r="AD560" s="34">
        <v>87.300003000000004</v>
      </c>
      <c r="AE560" s="34">
        <v>29.361457999999999</v>
      </c>
      <c r="AF560" s="34">
        <v>3.97</v>
      </c>
      <c r="AG560" s="34">
        <v>85.050087000000005</v>
      </c>
      <c r="AH560" s="34">
        <v>38.364201000000001</v>
      </c>
      <c r="AI560" s="34">
        <v>83.160315999999995</v>
      </c>
      <c r="AJ560" s="34" t="s">
        <v>193</v>
      </c>
      <c r="AK560" s="34">
        <v>34.419998</v>
      </c>
      <c r="AL560" s="34">
        <v>0.91</v>
      </c>
      <c r="AM560" s="34">
        <v>29.565785999999999</v>
      </c>
      <c r="AN560" s="34">
        <v>9</v>
      </c>
      <c r="AO560" s="34">
        <v>43.450001</v>
      </c>
      <c r="AP560" s="34">
        <v>5.14</v>
      </c>
      <c r="AQ560" s="34">
        <v>14.07</v>
      </c>
      <c r="AR560" s="34">
        <v>5.75</v>
      </c>
      <c r="AS560" s="34"/>
      <c r="AT560" s="34">
        <v>12.403013</v>
      </c>
      <c r="AU560" s="34">
        <v>39.830002</v>
      </c>
      <c r="AV560" s="34">
        <v>13.82728</v>
      </c>
      <c r="AW560" s="34">
        <v>22.752029</v>
      </c>
      <c r="AX560" s="34">
        <v>26.77</v>
      </c>
      <c r="AY560" s="34">
        <v>6.83</v>
      </c>
      <c r="AZ560" s="34">
        <v>62.049999</v>
      </c>
      <c r="BA560" s="34">
        <v>37.990001999999997</v>
      </c>
      <c r="BB560" s="34">
        <v>32.02272</v>
      </c>
      <c r="BC560" s="34">
        <v>32.994205000000001</v>
      </c>
      <c r="BD560" s="34"/>
      <c r="BE560" s="38"/>
      <c r="BF560" s="41">
        <f t="shared" si="432"/>
        <v>-5.765285142727726E-2</v>
      </c>
      <c r="BG560" s="41">
        <f t="shared" si="433"/>
        <v>-2.2865976557564269E-2</v>
      </c>
      <c r="BH560" s="41"/>
      <c r="BI560" s="41">
        <f t="shared" si="434"/>
        <v>-3.2103245384417431E-2</v>
      </c>
      <c r="BJ560" s="41">
        <f t="shared" si="435"/>
        <v>-6.4205678029226948E-3</v>
      </c>
      <c r="BK560" s="41">
        <f t="shared" si="436"/>
        <v>-6.3946663208250907E-3</v>
      </c>
      <c r="BL560" s="41">
        <f t="shared" si="437"/>
        <v>-1.7378620903218418E-2</v>
      </c>
      <c r="BM560" s="41">
        <f t="shared" si="438"/>
        <v>-2.4954035854796133E-2</v>
      </c>
      <c r="BN560" s="41">
        <f t="shared" si="439"/>
        <v>-1.6597934215934574E-2</v>
      </c>
      <c r="BO560" s="41">
        <f t="shared" si="440"/>
        <v>3.9821494186671511E-2</v>
      </c>
      <c r="BP560" s="41">
        <f t="shared" si="441"/>
        <v>2.6912719958375804E-2</v>
      </c>
      <c r="BQ560" s="41">
        <f t="shared" si="442"/>
        <v>-7.947061692531945E-3</v>
      </c>
      <c r="BR560" s="41">
        <f t="shared" si="443"/>
        <v>9.0569406313466983E-3</v>
      </c>
      <c r="BS560" s="41">
        <f t="shared" si="444"/>
        <v>-5.1458089534038368E-3</v>
      </c>
      <c r="BT560" s="41">
        <f t="shared" si="445"/>
        <v>2.2944560735234038E-3</v>
      </c>
      <c r="BU560" s="41">
        <f t="shared" si="446"/>
        <v>-5.9347556570601152E-2</v>
      </c>
      <c r="BV560" s="41">
        <f t="shared" si="447"/>
        <v>-6.3928478544662947E-3</v>
      </c>
      <c r="BW560" s="41">
        <f t="shared" si="448"/>
        <v>1.1906797299639881E-2</v>
      </c>
      <c r="BX560" s="41"/>
      <c r="BY560" s="41"/>
      <c r="BZ560" s="41">
        <f t="shared" si="449"/>
        <v>8.8368101191373481E-3</v>
      </c>
      <c r="CA560" s="41">
        <f t="shared" si="450"/>
        <v>-3.9285259645336773E-2</v>
      </c>
      <c r="CB560" s="41">
        <f t="shared" si="451"/>
        <v>-4.0684033620320874E-3</v>
      </c>
      <c r="CC560" s="41">
        <f t="shared" si="452"/>
        <v>-2.0165802801253917E-2</v>
      </c>
      <c r="CD560" s="41">
        <f t="shared" si="453"/>
        <v>-3.6817231813545477E-3</v>
      </c>
      <c r="CE560" s="41">
        <f t="shared" si="454"/>
        <v>5.4099756147280725E-4</v>
      </c>
      <c r="CF560" s="41">
        <f t="shared" si="455"/>
        <v>-1.5527132556224944E-2</v>
      </c>
      <c r="CG560" s="41">
        <f t="shared" si="431"/>
        <v>1.0810916104215456E-2</v>
      </c>
      <c r="CH560" s="41">
        <f t="shared" si="456"/>
        <v>-2.7677530158571075E-2</v>
      </c>
      <c r="CI560" s="41">
        <f t="shared" si="457"/>
        <v>-1.6174459921766448E-3</v>
      </c>
      <c r="CJ560" s="41">
        <f t="shared" si="458"/>
        <v>-7.5282664207915245E-3</v>
      </c>
      <c r="CK560" s="41">
        <f t="shared" si="459"/>
        <v>-0.10164990111908505</v>
      </c>
      <c r="CL560" s="41">
        <f t="shared" si="460"/>
        <v>-1.6088698175016243E-2</v>
      </c>
      <c r="CM560" s="41">
        <f t="shared" si="461"/>
        <v>-9.3102054082986555E-3</v>
      </c>
      <c r="CN560" s="41">
        <f t="shared" si="481"/>
        <v>-1.3582630955377003E-2</v>
      </c>
      <c r="CO560" s="41">
        <f t="shared" si="462"/>
        <v>9.6938407706153959E-2</v>
      </c>
      <c r="CP560" s="41">
        <f t="shared" si="463"/>
        <v>-5.3488684950986118E-2</v>
      </c>
      <c r="CQ560" s="41">
        <f t="shared" si="464"/>
        <v>-7.5306485633165696E-3</v>
      </c>
      <c r="CR560" s="41">
        <f t="shared" si="465"/>
        <v>-2.1978906718775115E-2</v>
      </c>
      <c r="CS560" s="41">
        <f t="shared" si="466"/>
        <v>4.8448357018850696E-3</v>
      </c>
      <c r="CT560" s="41">
        <f t="shared" si="467"/>
        <v>-4.0043481440841466E-2</v>
      </c>
      <c r="CU560" s="41">
        <f t="shared" si="468"/>
        <v>3.5599895198536722E-3</v>
      </c>
      <c r="CV560" s="41">
        <f t="shared" si="469"/>
        <v>1.7544309650909525E-2</v>
      </c>
      <c r="CW560" s="41"/>
      <c r="CX560" s="41">
        <f t="shared" si="471"/>
        <v>-9.195268388871209E-3</v>
      </c>
      <c r="CY560" s="41">
        <f t="shared" si="472"/>
        <v>-4.7588817486288659E-3</v>
      </c>
      <c r="CZ560" s="41">
        <f t="shared" si="473"/>
        <v>-5.5020454082254809E-3</v>
      </c>
      <c r="DA560" s="41">
        <f t="shared" si="474"/>
        <v>-3.1487000598464626E-2</v>
      </c>
      <c r="DB560" s="41">
        <f t="shared" si="475"/>
        <v>-7.8633675454867158E-2</v>
      </c>
      <c r="DC560" s="41">
        <f t="shared" si="476"/>
        <v>-3.3120377922451975E-2</v>
      </c>
      <c r="DD560" s="41">
        <f t="shared" si="477"/>
        <v>-1.1274866480305221E-3</v>
      </c>
      <c r="DE560" s="41">
        <f t="shared" si="478"/>
        <v>1.3782380351353006E-2</v>
      </c>
      <c r="DF560" s="41">
        <f t="shared" si="479"/>
        <v>-1.2951109810641962E-2</v>
      </c>
      <c r="DG560" s="41">
        <f t="shared" si="480"/>
        <v>-1.113096768921769E-2</v>
      </c>
      <c r="DH560" s="41"/>
    </row>
    <row r="561" spans="1:112">
      <c r="A561" s="43">
        <v>42661</v>
      </c>
      <c r="B561" s="34">
        <v>3.44</v>
      </c>
      <c r="C561" s="34">
        <v>5.6400430000000004</v>
      </c>
      <c r="D561" s="34"/>
      <c r="E561" s="34">
        <v>6.95</v>
      </c>
      <c r="F561" s="34">
        <v>24.200001</v>
      </c>
      <c r="G561" s="34">
        <v>38.473689999999998</v>
      </c>
      <c r="H561" s="34">
        <v>13.159636000000001</v>
      </c>
      <c r="I561" s="34">
        <v>13.1</v>
      </c>
      <c r="J561" s="34">
        <v>246.14492799999999</v>
      </c>
      <c r="K561" s="34">
        <v>3.25</v>
      </c>
      <c r="L561" s="34">
        <v>99.25</v>
      </c>
      <c r="M561" s="34">
        <v>30.09</v>
      </c>
      <c r="N561" s="34">
        <v>36.174644000000001</v>
      </c>
      <c r="O561" s="34">
        <v>11.73</v>
      </c>
      <c r="P561" s="34">
        <v>12.86</v>
      </c>
      <c r="Q561" s="34">
        <v>4.8600000000000003</v>
      </c>
      <c r="R561" s="34">
        <v>42.68</v>
      </c>
      <c r="S561" s="34">
        <v>57.787064000000001</v>
      </c>
      <c r="T561" s="34"/>
      <c r="U561" s="34"/>
      <c r="V561" s="34">
        <v>3.3097159999999999</v>
      </c>
      <c r="W561" s="34">
        <v>41.639999000000003</v>
      </c>
      <c r="X561" s="34">
        <v>41.650002000000001</v>
      </c>
      <c r="Y561" s="34">
        <v>10.800252</v>
      </c>
      <c r="Z561" s="34">
        <v>20.997769999999999</v>
      </c>
      <c r="AA561" s="34">
        <v>70.534408999999997</v>
      </c>
      <c r="AB561" s="34">
        <v>52.538597000000003</v>
      </c>
      <c r="AC561" s="34">
        <v>13.9</v>
      </c>
      <c r="AD561" s="34">
        <v>81.529999000000004</v>
      </c>
      <c r="AE561" s="34">
        <v>29.589586000000001</v>
      </c>
      <c r="AF561" s="34">
        <v>4.01</v>
      </c>
      <c r="AG561" s="34">
        <v>86.100082</v>
      </c>
      <c r="AH561" s="34">
        <v>38.559227</v>
      </c>
      <c r="AI561" s="34">
        <v>83.436004999999994</v>
      </c>
      <c r="AJ561" s="34" t="s">
        <v>193</v>
      </c>
      <c r="AK561" s="34">
        <v>33.220001000000003</v>
      </c>
      <c r="AL561" s="34">
        <v>0.87</v>
      </c>
      <c r="AM561" s="34">
        <v>29.584408</v>
      </c>
      <c r="AN561" s="34">
        <v>8.9</v>
      </c>
      <c r="AO561" s="34">
        <v>43.450001</v>
      </c>
      <c r="AP561" s="34">
        <v>5.16</v>
      </c>
      <c r="AQ561" s="34">
        <v>14</v>
      </c>
      <c r="AR561" s="34">
        <v>5.74</v>
      </c>
      <c r="AS561" s="34"/>
      <c r="AT561" s="34">
        <v>12.546234999999999</v>
      </c>
      <c r="AU561" s="34">
        <v>41.220001000000003</v>
      </c>
      <c r="AV561" s="34">
        <v>14.037072999999999</v>
      </c>
      <c r="AW561" s="34">
        <v>22.795351</v>
      </c>
      <c r="AX561" s="34">
        <v>26.719999000000001</v>
      </c>
      <c r="AY561" s="34">
        <v>6.65</v>
      </c>
      <c r="AZ561" s="34">
        <v>63.060001</v>
      </c>
      <c r="BA561" s="34">
        <v>37.639999000000003</v>
      </c>
      <c r="BB561" s="34">
        <v>32.032680999999997</v>
      </c>
      <c r="BC561" s="34">
        <v>30.486844999999999</v>
      </c>
      <c r="BD561" s="34"/>
      <c r="BE561" s="38"/>
      <c r="BF561" s="41">
        <f t="shared" si="432"/>
        <v>2.0558727021036567E-2</v>
      </c>
      <c r="BG561" s="41">
        <f t="shared" si="433"/>
        <v>-7.7777545449705873E-2</v>
      </c>
      <c r="BH561" s="41"/>
      <c r="BI561" s="41">
        <f t="shared" si="434"/>
        <v>-1.4285957247476428E-2</v>
      </c>
      <c r="BJ561" s="41">
        <f t="shared" si="435"/>
        <v>-2.6102582580324069E-2</v>
      </c>
      <c r="BK561" s="41">
        <f t="shared" si="436"/>
        <v>5.6587457691063808E-3</v>
      </c>
      <c r="BL561" s="41">
        <f t="shared" si="437"/>
        <v>8.3491974489603785E-3</v>
      </c>
      <c r="BM561" s="41">
        <f t="shared" si="438"/>
        <v>3.0581063588208724E-3</v>
      </c>
      <c r="BN561" s="41">
        <f t="shared" si="439"/>
        <v>-1.687808611415377E-2</v>
      </c>
      <c r="BO561" s="41">
        <f t="shared" si="440"/>
        <v>-2.4317307650706357E-2</v>
      </c>
      <c r="BP561" s="41">
        <f t="shared" si="441"/>
        <v>-4.6171909254866167E-2</v>
      </c>
      <c r="BQ561" s="41">
        <f t="shared" si="442"/>
        <v>3.323915603147742E-4</v>
      </c>
      <c r="BR561" s="41">
        <f t="shared" si="443"/>
        <v>8.9758693174630134E-3</v>
      </c>
      <c r="BS561" s="41">
        <f t="shared" si="444"/>
        <v>8.5616961348109807E-3</v>
      </c>
      <c r="BT561" s="41">
        <f t="shared" si="445"/>
        <v>-1.7726861112335273E-2</v>
      </c>
      <c r="BU561" s="41">
        <f t="shared" si="446"/>
        <v>-4.2302379690689389E-2</v>
      </c>
      <c r="BV561" s="41">
        <f t="shared" si="447"/>
        <v>1.3682733251156249E-2</v>
      </c>
      <c r="BW561" s="41">
        <f t="shared" si="448"/>
        <v>-3.9531489957107353E-3</v>
      </c>
      <c r="BX561" s="41"/>
      <c r="BY561" s="41"/>
      <c r="BZ561" s="41">
        <f t="shared" si="449"/>
        <v>1.7442143175581019E-2</v>
      </c>
      <c r="CA561" s="41">
        <f t="shared" si="450"/>
        <v>-9.601777137133896E-4</v>
      </c>
      <c r="CB561" s="41">
        <f t="shared" si="451"/>
        <v>-1.1997361535125597E-3</v>
      </c>
      <c r="CC561" s="41">
        <f t="shared" si="452"/>
        <v>1.7439770684788899E-2</v>
      </c>
      <c r="CD561" s="41">
        <f t="shared" si="453"/>
        <v>5.3137988907753812E-3</v>
      </c>
      <c r="CE561" s="41">
        <f t="shared" si="454"/>
        <v>3.4562393888167872E-3</v>
      </c>
      <c r="CF561" s="41">
        <f t="shared" si="455"/>
        <v>1.6077146204294394E-2</v>
      </c>
      <c r="CG561" s="41">
        <f t="shared" si="431"/>
        <v>-1.0810916104215506E-2</v>
      </c>
      <c r="CH561" s="41">
        <f t="shared" si="456"/>
        <v>-6.8379458800421553E-2</v>
      </c>
      <c r="CI561" s="41">
        <f t="shared" si="457"/>
        <v>7.7396131871200965E-3</v>
      </c>
      <c r="CJ561" s="41">
        <f t="shared" si="458"/>
        <v>1.0025146619378646E-2</v>
      </c>
      <c r="CK561" s="41">
        <f t="shared" si="459"/>
        <v>1.2270022045146795E-2</v>
      </c>
      <c r="CL561" s="41">
        <f t="shared" si="460"/>
        <v>5.0706637220983555E-3</v>
      </c>
      <c r="CM561" s="41">
        <f t="shared" si="461"/>
        <v>3.309667944657705E-3</v>
      </c>
      <c r="CN561" s="41">
        <f t="shared" si="481"/>
        <v>1.6108918267545146E-2</v>
      </c>
      <c r="CO561" s="41">
        <f t="shared" si="462"/>
        <v>-3.5485598390142765E-2</v>
      </c>
      <c r="CP561" s="41">
        <f t="shared" si="463"/>
        <v>-4.4951387862266393E-2</v>
      </c>
      <c r="CQ561" s="41">
        <f t="shared" si="464"/>
        <v>6.2965137917360089E-4</v>
      </c>
      <c r="CR561" s="41">
        <f t="shared" si="465"/>
        <v>-1.1173300598125189E-2</v>
      </c>
      <c r="CS561" s="41">
        <f t="shared" si="466"/>
        <v>0</v>
      </c>
      <c r="CT561" s="41">
        <f t="shared" si="467"/>
        <v>3.8835000263976122E-3</v>
      </c>
      <c r="CU561" s="41">
        <f t="shared" si="468"/>
        <v>-4.9875415110390512E-3</v>
      </c>
      <c r="CV561" s="41">
        <f t="shared" si="469"/>
        <v>-1.7406444777839894E-3</v>
      </c>
      <c r="CW561" s="41"/>
      <c r="CX561" s="41">
        <f t="shared" si="471"/>
        <v>1.1481193602631506E-2</v>
      </c>
      <c r="CY561" s="41">
        <f t="shared" si="472"/>
        <v>3.4303152315422171E-2</v>
      </c>
      <c r="CZ561" s="41">
        <f t="shared" si="473"/>
        <v>1.5058448643597405E-2</v>
      </c>
      <c r="DA561" s="41">
        <f t="shared" si="474"/>
        <v>1.9022834272375865E-3</v>
      </c>
      <c r="DB561" s="41">
        <f t="shared" si="475"/>
        <v>-1.8695462889665383E-3</v>
      </c>
      <c r="DC561" s="41">
        <f t="shared" si="476"/>
        <v>-2.6707818914935868E-2</v>
      </c>
      <c r="DD561" s="41">
        <f t="shared" si="477"/>
        <v>1.6146174440247085E-2</v>
      </c>
      <c r="DE561" s="41">
        <f t="shared" si="478"/>
        <v>-9.255731695268582E-3</v>
      </c>
      <c r="DF561" s="41">
        <f t="shared" si="479"/>
        <v>3.1101202786284267E-4</v>
      </c>
      <c r="DG561" s="41">
        <f t="shared" si="480"/>
        <v>-7.9036660888917143E-2</v>
      </c>
      <c r="DH561" s="41"/>
    </row>
    <row r="562" spans="1:112">
      <c r="A562" s="43">
        <v>42662</v>
      </c>
      <c r="B562" s="34">
        <v>3.39</v>
      </c>
      <c r="C562" s="34">
        <v>5.6400430000000004</v>
      </c>
      <c r="D562" s="34"/>
      <c r="E562" s="34">
        <v>7.03</v>
      </c>
      <c r="F562" s="34">
        <v>23.120000999999998</v>
      </c>
      <c r="G562" s="34">
        <v>42.589142000000002</v>
      </c>
      <c r="H562" s="34">
        <v>13.070116000000001</v>
      </c>
      <c r="I562" s="34">
        <v>12.96</v>
      </c>
      <c r="J562" s="34">
        <v>244.050095</v>
      </c>
      <c r="K562" s="34">
        <v>3.2</v>
      </c>
      <c r="L562" s="34">
        <v>101.769997</v>
      </c>
      <c r="M562" s="34">
        <v>30.610001</v>
      </c>
      <c r="N562" s="34">
        <v>36.032043000000002</v>
      </c>
      <c r="O562" s="34">
        <v>10.69</v>
      </c>
      <c r="P562" s="34">
        <v>12.6</v>
      </c>
      <c r="Q562" s="34">
        <v>4.96</v>
      </c>
      <c r="R562" s="34">
        <v>42.509998000000003</v>
      </c>
      <c r="S562" s="34">
        <v>58.149487000000001</v>
      </c>
      <c r="T562" s="34"/>
      <c r="U562" s="34"/>
      <c r="V562" s="34">
        <v>3.33833</v>
      </c>
      <c r="W562" s="34">
        <v>40.619999</v>
      </c>
      <c r="X562" s="34">
        <v>42.610000999999997</v>
      </c>
      <c r="Y562" s="34">
        <v>10.741287</v>
      </c>
      <c r="Z562" s="34">
        <v>20.698167999999999</v>
      </c>
      <c r="AA562" s="34">
        <v>69.926024999999996</v>
      </c>
      <c r="AB562" s="34">
        <v>51.045749999999998</v>
      </c>
      <c r="AC562" s="34">
        <v>13.79</v>
      </c>
      <c r="AD562" s="34">
        <v>81.910004000000001</v>
      </c>
      <c r="AE562" s="34">
        <v>28.914719000000002</v>
      </c>
      <c r="AF562" s="34">
        <v>3.96</v>
      </c>
      <c r="AG562" s="34">
        <v>83.300087000000005</v>
      </c>
      <c r="AH562" s="34">
        <v>38.122742000000002</v>
      </c>
      <c r="AI562" s="34">
        <v>83.692008999999999</v>
      </c>
      <c r="AJ562" s="34" t="s">
        <v>193</v>
      </c>
      <c r="AK562" s="34">
        <v>32.959999000000003</v>
      </c>
      <c r="AL562" s="34">
        <v>0.85499999999999998</v>
      </c>
      <c r="AM562" s="34">
        <v>27.181898</v>
      </c>
      <c r="AN562" s="34">
        <v>9</v>
      </c>
      <c r="AO562" s="34">
        <v>44.490001999999997</v>
      </c>
      <c r="AP562" s="34">
        <v>5.19</v>
      </c>
      <c r="AQ562" s="34">
        <v>14.2</v>
      </c>
      <c r="AR562" s="34">
        <v>5.67</v>
      </c>
      <c r="AS562" s="34"/>
      <c r="AT562" s="34">
        <v>12.460300999999999</v>
      </c>
      <c r="AU562" s="34">
        <v>39.360000999999997</v>
      </c>
      <c r="AV562" s="34">
        <v>13.836816000000001</v>
      </c>
      <c r="AW562" s="34">
        <v>22.907983999999999</v>
      </c>
      <c r="AX562" s="34">
        <v>26.139999</v>
      </c>
      <c r="AY562" s="34">
        <v>6.77</v>
      </c>
      <c r="AZ562" s="34">
        <v>61.669998</v>
      </c>
      <c r="BA562" s="34">
        <v>37.189999</v>
      </c>
      <c r="BB562" s="34">
        <v>32.352111999999998</v>
      </c>
      <c r="BC562" s="34">
        <v>29.825990999999998</v>
      </c>
      <c r="BD562" s="34"/>
      <c r="BE562" s="38"/>
      <c r="BF562" s="41">
        <f t="shared" si="432"/>
        <v>-1.4641549992948005E-2</v>
      </c>
      <c r="BG562" s="41">
        <f t="shared" si="433"/>
        <v>0</v>
      </c>
      <c r="BH562" s="41"/>
      <c r="BI562" s="41">
        <f t="shared" si="434"/>
        <v>1.1445046245872878E-2</v>
      </c>
      <c r="BJ562" s="41">
        <f t="shared" si="435"/>
        <v>-4.5654587428183034E-2</v>
      </c>
      <c r="BK562" s="41">
        <f t="shared" si="436"/>
        <v>0.10162470709599619</v>
      </c>
      <c r="BL562" s="41">
        <f t="shared" si="437"/>
        <v>-6.8258630565079794E-3</v>
      </c>
      <c r="BM562" s="41">
        <f t="shared" si="438"/>
        <v>-1.0744539282977153E-2</v>
      </c>
      <c r="BN562" s="41">
        <f t="shared" si="439"/>
        <v>-8.5469890723831876E-3</v>
      </c>
      <c r="BO562" s="41">
        <f t="shared" si="440"/>
        <v>-1.5504186535965199E-2</v>
      </c>
      <c r="BP562" s="41">
        <f t="shared" si="441"/>
        <v>2.5073416158304697E-2</v>
      </c>
      <c r="BQ562" s="41">
        <f t="shared" si="442"/>
        <v>1.7133894984429066E-2</v>
      </c>
      <c r="BR562" s="41">
        <f t="shared" si="443"/>
        <v>-3.9498055185027909E-3</v>
      </c>
      <c r="BS562" s="41">
        <f t="shared" si="444"/>
        <v>-9.2840937628430362E-2</v>
      </c>
      <c r="BT562" s="41">
        <f t="shared" si="445"/>
        <v>-2.0424904852041004E-2</v>
      </c>
      <c r="BU562" s="41">
        <f t="shared" si="446"/>
        <v>2.0367302824433733E-2</v>
      </c>
      <c r="BV562" s="41">
        <f t="shared" si="447"/>
        <v>-3.9911311106083612E-3</v>
      </c>
      <c r="BW562" s="41">
        <f t="shared" si="448"/>
        <v>6.2521125121147263E-3</v>
      </c>
      <c r="BX562" s="41"/>
      <c r="BY562" s="41"/>
      <c r="BZ562" s="41">
        <f t="shared" si="449"/>
        <v>8.6082968432673202E-3</v>
      </c>
      <c r="CA562" s="41">
        <f t="shared" si="450"/>
        <v>-2.4800688197574361E-2</v>
      </c>
      <c r="CB562" s="41">
        <f t="shared" si="451"/>
        <v>2.27875743484315E-2</v>
      </c>
      <c r="CC562" s="41">
        <f t="shared" si="452"/>
        <v>-5.4745528876649534E-3</v>
      </c>
      <c r="CD562" s="41">
        <f t="shared" si="453"/>
        <v>-1.4371047669330119E-2</v>
      </c>
      <c r="CE562" s="41">
        <f t="shared" si="454"/>
        <v>-8.6627641290035976E-3</v>
      </c>
      <c r="CF562" s="41">
        <f t="shared" si="455"/>
        <v>-2.8825791005770228E-2</v>
      </c>
      <c r="CG562" s="41">
        <f t="shared" si="431"/>
        <v>-3.6297680505787237E-3</v>
      </c>
      <c r="CH562" s="41">
        <f t="shared" si="456"/>
        <v>4.6500939522001175E-3</v>
      </c>
      <c r="CI562" s="41">
        <f t="shared" si="457"/>
        <v>-2.3071701677406468E-2</v>
      </c>
      <c r="CJ562" s="41">
        <f t="shared" si="458"/>
        <v>-1.2547216052088641E-2</v>
      </c>
      <c r="CK562" s="41">
        <f t="shared" si="459"/>
        <v>-3.3060770224165224E-2</v>
      </c>
      <c r="CL562" s="41">
        <f t="shared" si="460"/>
        <v>-1.1384415916784364E-2</v>
      </c>
      <c r="CM562" s="41">
        <f t="shared" si="461"/>
        <v>3.0635701831087134E-3</v>
      </c>
      <c r="CN562" s="41">
        <f t="shared" si="481"/>
        <v>8.3753068817993929E-3</v>
      </c>
      <c r="CO562" s="41">
        <f t="shared" si="462"/>
        <v>-7.8574595860316301E-3</v>
      </c>
      <c r="CP562" s="41">
        <f t="shared" si="463"/>
        <v>-1.7391742711869222E-2</v>
      </c>
      <c r="CQ562" s="41">
        <f t="shared" si="464"/>
        <v>-8.4696228745324079E-2</v>
      </c>
      <c r="CR562" s="41">
        <f t="shared" si="465"/>
        <v>1.1173300598125255E-2</v>
      </c>
      <c r="CS562" s="41">
        <f t="shared" si="466"/>
        <v>2.365361504551116E-2</v>
      </c>
      <c r="CT562" s="41">
        <f t="shared" si="467"/>
        <v>5.7971176843259146E-3</v>
      </c>
      <c r="CU562" s="41">
        <f t="shared" si="468"/>
        <v>1.4184634991956381E-2</v>
      </c>
      <c r="CV562" s="41">
        <f t="shared" si="469"/>
        <v>-1.2270092591814359E-2</v>
      </c>
      <c r="CW562" s="41"/>
      <c r="CX562" s="41">
        <f t="shared" si="471"/>
        <v>-6.8729501978959072E-3</v>
      </c>
      <c r="CY562" s="41">
        <f t="shared" si="472"/>
        <v>-4.6173502131824321E-2</v>
      </c>
      <c r="CZ562" s="41">
        <f t="shared" si="473"/>
        <v>-1.4369035161392924E-2</v>
      </c>
      <c r="DA562" s="41">
        <f t="shared" si="474"/>
        <v>4.9288844249326842E-3</v>
      </c>
      <c r="DB562" s="41">
        <f t="shared" si="475"/>
        <v>-2.1945641302766567E-2</v>
      </c>
      <c r="DC562" s="41">
        <f t="shared" si="476"/>
        <v>1.7884232256420721E-2</v>
      </c>
      <c r="DD562" s="41">
        <f t="shared" si="477"/>
        <v>-2.2289113402106264E-2</v>
      </c>
      <c r="DE562" s="41">
        <f t="shared" si="478"/>
        <v>-1.2027407101667564E-2</v>
      </c>
      <c r="DF562" s="41">
        <f t="shared" si="479"/>
        <v>9.9226418541309477E-3</v>
      </c>
      <c r="DG562" s="41">
        <f t="shared" si="480"/>
        <v>-2.1915084506013319E-2</v>
      </c>
      <c r="DH562" s="41"/>
    </row>
    <row r="563" spans="1:112">
      <c r="A563" s="43">
        <v>42663</v>
      </c>
      <c r="B563" s="34">
        <v>3.36</v>
      </c>
      <c r="C563" s="34">
        <v>5.548807</v>
      </c>
      <c r="D563" s="34"/>
      <c r="E563" s="34">
        <v>6.9</v>
      </c>
      <c r="F563" s="34">
        <v>22.16</v>
      </c>
      <c r="G563" s="34">
        <v>41.975597</v>
      </c>
      <c r="H563" s="34">
        <v>13.129796000000001</v>
      </c>
      <c r="I563" s="34">
        <v>12.35</v>
      </c>
      <c r="J563" s="34">
        <v>240.90780599999999</v>
      </c>
      <c r="K563" s="34">
        <v>2.98</v>
      </c>
      <c r="L563" s="34">
        <v>103.900002</v>
      </c>
      <c r="M563" s="34">
        <v>28.200001</v>
      </c>
      <c r="N563" s="34">
        <v>35.52816</v>
      </c>
      <c r="O563" s="34">
        <v>10.41</v>
      </c>
      <c r="P563" s="34">
        <v>12.7</v>
      </c>
      <c r="Q563" s="34">
        <v>5.23</v>
      </c>
      <c r="R563" s="34">
        <v>41.91</v>
      </c>
      <c r="S563" s="34">
        <v>57.357883000000001</v>
      </c>
      <c r="T563" s="34"/>
      <c r="U563" s="34"/>
      <c r="V563" s="34">
        <v>3.214334</v>
      </c>
      <c r="W563" s="34">
        <v>40.529998999999997</v>
      </c>
      <c r="X563" s="34">
        <v>43.139999000000003</v>
      </c>
      <c r="Y563" s="34">
        <v>10.574222000000001</v>
      </c>
      <c r="Z563" s="34">
        <v>21.160408</v>
      </c>
      <c r="AA563" s="34">
        <v>69.621848999999997</v>
      </c>
      <c r="AB563" s="34">
        <v>49.080975000000002</v>
      </c>
      <c r="AC563" s="34">
        <v>13.55</v>
      </c>
      <c r="AD563" s="34">
        <v>77.639999000000003</v>
      </c>
      <c r="AE563" s="34">
        <v>28.068762</v>
      </c>
      <c r="AF563" s="34">
        <v>3.94</v>
      </c>
      <c r="AG563" s="34">
        <v>78.750076000000007</v>
      </c>
      <c r="AH563" s="34">
        <v>35.791733000000001</v>
      </c>
      <c r="AI563" s="34">
        <v>83.583702000000002</v>
      </c>
      <c r="AJ563" s="34" t="s">
        <v>193</v>
      </c>
      <c r="AK563" s="34">
        <v>32.720001000000003</v>
      </c>
      <c r="AL563" s="34">
        <v>0.85499999999999998</v>
      </c>
      <c r="AM563" s="34">
        <v>26.632487999999999</v>
      </c>
      <c r="AN563" s="34">
        <v>8.6</v>
      </c>
      <c r="AO563" s="34">
        <v>47.59</v>
      </c>
      <c r="AP563" s="34">
        <v>5.33</v>
      </c>
      <c r="AQ563" s="34">
        <v>14.29</v>
      </c>
      <c r="AR563" s="34">
        <v>5.43</v>
      </c>
      <c r="AS563" s="34"/>
      <c r="AT563" s="34">
        <v>12.393463000000001</v>
      </c>
      <c r="AU563" s="34">
        <v>37.470001000000003</v>
      </c>
      <c r="AV563" s="34">
        <v>14.084754</v>
      </c>
      <c r="AW563" s="34">
        <v>21.894279000000001</v>
      </c>
      <c r="AX563" s="34">
        <v>24.559999000000001</v>
      </c>
      <c r="AY563" s="34">
        <v>6.46</v>
      </c>
      <c r="AZ563" s="34">
        <v>60.119999</v>
      </c>
      <c r="BA563" s="34">
        <v>36.400002000000001</v>
      </c>
      <c r="BB563" s="34">
        <v>33.350323000000003</v>
      </c>
      <c r="BC563" s="34">
        <v>29.864861000000001</v>
      </c>
      <c r="BD563" s="34"/>
      <c r="BE563" s="38"/>
      <c r="BF563" s="41">
        <f t="shared" si="432"/>
        <v>-8.888947417246152E-3</v>
      </c>
      <c r="BG563" s="41">
        <f t="shared" si="433"/>
        <v>-1.6308739897118719E-2</v>
      </c>
      <c r="BH563" s="41"/>
      <c r="BI563" s="41">
        <f t="shared" si="434"/>
        <v>-1.8665294219359859E-2</v>
      </c>
      <c r="BJ563" s="41">
        <f t="shared" si="435"/>
        <v>-4.2409225177687783E-2</v>
      </c>
      <c r="BK563" s="41">
        <f t="shared" si="436"/>
        <v>-1.4510912544018874E-2</v>
      </c>
      <c r="BL563" s="41">
        <f t="shared" si="437"/>
        <v>4.5557483720341779E-3</v>
      </c>
      <c r="BM563" s="41">
        <f t="shared" si="438"/>
        <v>-4.8211627850142477E-2</v>
      </c>
      <c r="BN563" s="41">
        <f t="shared" si="439"/>
        <v>-1.2959199014807691E-2</v>
      </c>
      <c r="BO563" s="41">
        <f t="shared" si="440"/>
        <v>-7.122750928836788E-2</v>
      </c>
      <c r="BP563" s="41">
        <f t="shared" si="441"/>
        <v>2.0713581628855154E-2</v>
      </c>
      <c r="BQ563" s="41">
        <f t="shared" si="442"/>
        <v>-8.2004772221322866E-2</v>
      </c>
      <c r="BR563" s="41">
        <f t="shared" si="443"/>
        <v>-1.4083004430306804E-2</v>
      </c>
      <c r="BS563" s="41">
        <f t="shared" si="444"/>
        <v>-2.6541842410076302E-2</v>
      </c>
      <c r="BT563" s="41">
        <f t="shared" si="445"/>
        <v>7.9051795071132473E-3</v>
      </c>
      <c r="BU563" s="41">
        <f t="shared" si="446"/>
        <v>5.3005537339995426E-2</v>
      </c>
      <c r="BV563" s="41">
        <f t="shared" si="447"/>
        <v>-1.4214833385964158E-2</v>
      </c>
      <c r="BW563" s="41">
        <f t="shared" si="448"/>
        <v>-1.3706768555886567E-2</v>
      </c>
      <c r="BX563" s="41"/>
      <c r="BY563" s="41"/>
      <c r="BZ563" s="41">
        <f t="shared" si="449"/>
        <v>-3.7850499682475822E-2</v>
      </c>
      <c r="CA563" s="41">
        <f t="shared" si="450"/>
        <v>-2.2181155666886479E-3</v>
      </c>
      <c r="CB563" s="41">
        <f t="shared" si="451"/>
        <v>1.2361626800177467E-2</v>
      </c>
      <c r="CC563" s="41">
        <f t="shared" si="452"/>
        <v>-1.5675761817621474E-2</v>
      </c>
      <c r="CD563" s="41">
        <f t="shared" si="453"/>
        <v>2.208669452843133E-2</v>
      </c>
      <c r="CE563" s="41">
        <f t="shared" si="454"/>
        <v>-4.359457052497755E-3</v>
      </c>
      <c r="CF563" s="41">
        <f t="shared" si="455"/>
        <v>-3.9250804259986241E-2</v>
      </c>
      <c r="CG563" s="41">
        <f t="shared" si="431"/>
        <v>3.6297680505787311E-3</v>
      </c>
      <c r="CH563" s="41">
        <f t="shared" si="456"/>
        <v>-5.3538386940744961E-2</v>
      </c>
      <c r="CI563" s="41">
        <f t="shared" si="457"/>
        <v>-2.9693488048056334E-2</v>
      </c>
      <c r="CJ563" s="41">
        <f t="shared" si="458"/>
        <v>-5.063301956546762E-3</v>
      </c>
      <c r="CK563" s="41">
        <f t="shared" si="459"/>
        <v>-5.6170350805376842E-2</v>
      </c>
      <c r="CL563" s="41">
        <f t="shared" si="460"/>
        <v>-6.3094061991721434E-2</v>
      </c>
      <c r="CM563" s="41">
        <f t="shared" si="461"/>
        <v>-1.2949520822542124E-3</v>
      </c>
      <c r="CN563" s="41">
        <f t="shared" si="481"/>
        <v>-7.534568181416082E-3</v>
      </c>
      <c r="CO563" s="41">
        <f t="shared" si="462"/>
        <v>-7.3081324045715943E-3</v>
      </c>
      <c r="CP563" s="41">
        <f t="shared" si="463"/>
        <v>0</v>
      </c>
      <c r="CQ563" s="41">
        <f t="shared" si="464"/>
        <v>-2.0419413117042113E-2</v>
      </c>
      <c r="CR563" s="41">
        <f t="shared" si="465"/>
        <v>-4.5462374076757399E-2</v>
      </c>
      <c r="CS563" s="41">
        <f t="shared" si="466"/>
        <v>6.7358165361147679E-2</v>
      </c>
      <c r="CT563" s="41">
        <f t="shared" si="467"/>
        <v>2.6617540999955926E-2</v>
      </c>
      <c r="CU563" s="41">
        <f t="shared" si="468"/>
        <v>6.3180273345608733E-3</v>
      </c>
      <c r="CV563" s="41">
        <f t="shared" si="469"/>
        <v>-4.3249983793816629E-2</v>
      </c>
      <c r="CW563" s="41"/>
      <c r="CX563" s="41">
        <f t="shared" si="471"/>
        <v>-5.3785141861305251E-3</v>
      </c>
      <c r="CY563" s="41">
        <f t="shared" si="472"/>
        <v>-4.9209458096943555E-2</v>
      </c>
      <c r="CZ563" s="41">
        <f t="shared" si="473"/>
        <v>1.7760069868403457E-2</v>
      </c>
      <c r="DA563" s="41">
        <f t="shared" si="474"/>
        <v>-4.5260126266917812E-2</v>
      </c>
      <c r="DB563" s="41">
        <f t="shared" si="475"/>
        <v>-6.2347607378199527E-2</v>
      </c>
      <c r="DC563" s="41">
        <f t="shared" si="476"/>
        <v>-4.6871769129673127E-2</v>
      </c>
      <c r="DD563" s="41">
        <f t="shared" si="477"/>
        <v>-2.5455008321347714E-2</v>
      </c>
      <c r="DE563" s="41">
        <f t="shared" si="478"/>
        <v>-2.1471051460281259E-2</v>
      </c>
      <c r="DF563" s="41">
        <f t="shared" si="479"/>
        <v>3.0388152721192555E-2</v>
      </c>
      <c r="DG563" s="41">
        <f t="shared" si="480"/>
        <v>1.3023773054615623E-3</v>
      </c>
      <c r="DH563" s="41"/>
    </row>
    <row r="564" spans="1:112">
      <c r="A564" s="43">
        <v>42664</v>
      </c>
      <c r="B564" s="34">
        <v>3.15</v>
      </c>
      <c r="C564" s="34">
        <v>5.4161010000000003</v>
      </c>
      <c r="D564" s="34"/>
      <c r="E564" s="34">
        <v>6.97</v>
      </c>
      <c r="F564" s="34">
        <v>22.68</v>
      </c>
      <c r="G564" s="34">
        <v>41.409247999999998</v>
      </c>
      <c r="H564" s="34">
        <v>13.467987000000001</v>
      </c>
      <c r="I564" s="34">
        <v>14.16</v>
      </c>
      <c r="J564" s="34">
        <v>245.09750399999999</v>
      </c>
      <c r="K564" s="34">
        <v>2.78</v>
      </c>
      <c r="L564" s="34">
        <v>102.160004</v>
      </c>
      <c r="M564" s="34">
        <v>28.790001</v>
      </c>
      <c r="N564" s="34">
        <v>35.841887999999997</v>
      </c>
      <c r="O564" s="34">
        <v>10.57</v>
      </c>
      <c r="P564" s="34">
        <v>13.67</v>
      </c>
      <c r="Q564" s="34">
        <v>4.87</v>
      </c>
      <c r="R564" s="34">
        <v>43.209999000000003</v>
      </c>
      <c r="S564" s="34">
        <v>55.984501000000002</v>
      </c>
      <c r="T564" s="34"/>
      <c r="U564" s="34"/>
      <c r="V564" s="34">
        <v>3.3001779999999998</v>
      </c>
      <c r="W564" s="34">
        <v>40.849997999999999</v>
      </c>
      <c r="X564" s="34">
        <v>43.279998999999997</v>
      </c>
      <c r="Y564" s="34">
        <v>10.603702999999999</v>
      </c>
      <c r="Z564" s="34">
        <v>21.314488999999998</v>
      </c>
      <c r="AA564" s="34">
        <v>69.834770000000006</v>
      </c>
      <c r="AB564" s="34">
        <v>49.341019000000003</v>
      </c>
      <c r="AC564" s="34">
        <v>13.59</v>
      </c>
      <c r="AD564" s="34">
        <v>79.800003000000004</v>
      </c>
      <c r="AE564" s="34">
        <v>28.201832</v>
      </c>
      <c r="AF564" s="34">
        <v>3.96</v>
      </c>
      <c r="AG564" s="34">
        <v>83.650085000000004</v>
      </c>
      <c r="AH564" s="34">
        <v>34.751595000000002</v>
      </c>
      <c r="AI564" s="34">
        <v>82.540001000000004</v>
      </c>
      <c r="AJ564" s="34" t="s">
        <v>193</v>
      </c>
      <c r="AK564" s="34">
        <v>32.099997999999999</v>
      </c>
      <c r="AL564" s="34">
        <v>0.81599999999999995</v>
      </c>
      <c r="AM564" s="34">
        <v>26.408996999999999</v>
      </c>
      <c r="AN564" s="34">
        <v>8.6999999999999993</v>
      </c>
      <c r="AO564" s="34">
        <v>46.970001000000003</v>
      </c>
      <c r="AP564" s="34">
        <v>5.23</v>
      </c>
      <c r="AQ564" s="34">
        <v>14.62</v>
      </c>
      <c r="AR564" s="34">
        <v>5.4</v>
      </c>
      <c r="AS564" s="34"/>
      <c r="AT564" s="34">
        <v>12.383918</v>
      </c>
      <c r="AU564" s="34">
        <v>38.020000000000003</v>
      </c>
      <c r="AV564" s="34">
        <v>14.23733</v>
      </c>
      <c r="AW564" s="34">
        <v>22.266838</v>
      </c>
      <c r="AX564" s="34">
        <v>25.41</v>
      </c>
      <c r="AY564" s="34">
        <v>6.37</v>
      </c>
      <c r="AZ564" s="34">
        <v>60.290000999999997</v>
      </c>
      <c r="BA564" s="34">
        <v>35.25</v>
      </c>
      <c r="BB564" s="34">
        <v>32.272255000000001</v>
      </c>
      <c r="BC564" s="34">
        <v>29.806550999999999</v>
      </c>
      <c r="BD564" s="34"/>
      <c r="BE564" s="38"/>
      <c r="BF564" s="41">
        <f t="shared" si="432"/>
        <v>-6.4538521137571178E-2</v>
      </c>
      <c r="BG564" s="41">
        <f t="shared" si="433"/>
        <v>-2.4206765812126968E-2</v>
      </c>
      <c r="BH564" s="41"/>
      <c r="BI564" s="41">
        <f t="shared" si="434"/>
        <v>1.0093813169218686E-2</v>
      </c>
      <c r="BJ564" s="41">
        <f t="shared" si="435"/>
        <v>2.3194616980468152E-2</v>
      </c>
      <c r="BK564" s="41">
        <f t="shared" si="436"/>
        <v>-1.3584188086283545E-2</v>
      </c>
      <c r="BL564" s="41">
        <f t="shared" si="437"/>
        <v>2.5431384791700776E-2</v>
      </c>
      <c r="BM564" s="41">
        <f t="shared" si="438"/>
        <v>0.13676502519158754</v>
      </c>
      <c r="BN564" s="41">
        <f t="shared" si="439"/>
        <v>1.724179430091442E-2</v>
      </c>
      <c r="BO564" s="41">
        <f t="shared" si="440"/>
        <v>-6.9472372814767397E-2</v>
      </c>
      <c r="BP564" s="41">
        <f t="shared" si="441"/>
        <v>-1.6888666475908781E-2</v>
      </c>
      <c r="BQ564" s="41">
        <f t="shared" si="442"/>
        <v>2.0706125953306349E-2</v>
      </c>
      <c r="BR564" s="41">
        <f t="shared" si="443"/>
        <v>8.7916438208256262E-3</v>
      </c>
      <c r="BS564" s="41">
        <f t="shared" si="444"/>
        <v>1.5252917255268724E-2</v>
      </c>
      <c r="BT564" s="41">
        <f t="shared" si="445"/>
        <v>7.3601657271312723E-2</v>
      </c>
      <c r="BU564" s="41">
        <f t="shared" si="446"/>
        <v>-7.1317340982333166E-2</v>
      </c>
      <c r="BV564" s="41">
        <f t="shared" si="447"/>
        <v>3.0547464864070603E-2</v>
      </c>
      <c r="BW564" s="41">
        <f t="shared" si="448"/>
        <v>-2.4235403787120056E-2</v>
      </c>
      <c r="BX564" s="41"/>
      <c r="BY564" s="41"/>
      <c r="BZ564" s="41">
        <f t="shared" si="449"/>
        <v>2.6356224147246143E-2</v>
      </c>
      <c r="CA564" s="41">
        <f t="shared" si="450"/>
        <v>7.8643563792671744E-3</v>
      </c>
      <c r="CB564" s="41">
        <f t="shared" si="451"/>
        <v>3.2399936521981545E-3</v>
      </c>
      <c r="CC564" s="41">
        <f t="shared" si="452"/>
        <v>2.7841272497811168E-3</v>
      </c>
      <c r="CD564" s="41">
        <f t="shared" si="453"/>
        <v>7.2551877346512545E-3</v>
      </c>
      <c r="CE564" s="41">
        <f t="shared" si="454"/>
        <v>3.053582783992924E-3</v>
      </c>
      <c r="CF564" s="41">
        <f t="shared" si="455"/>
        <v>5.284278331393783E-3</v>
      </c>
      <c r="CG564" s="41">
        <f t="shared" si="431"/>
        <v>1.4388737452099452E-2</v>
      </c>
      <c r="CH564" s="41">
        <f t="shared" si="456"/>
        <v>2.7440796628896678E-2</v>
      </c>
      <c r="CI564" s="41">
        <f t="shared" si="457"/>
        <v>4.729654997440963E-3</v>
      </c>
      <c r="CJ564" s="41">
        <f t="shared" si="458"/>
        <v>5.0633019565466345E-3</v>
      </c>
      <c r="CK564" s="41">
        <f t="shared" si="459"/>
        <v>6.0363200786347895E-2</v>
      </c>
      <c r="CL564" s="41">
        <f t="shared" si="460"/>
        <v>-2.9491474714366809E-2</v>
      </c>
      <c r="CM564" s="41">
        <f t="shared" si="461"/>
        <v>-1.2565512492131019E-2</v>
      </c>
      <c r="CN564" s="41">
        <f t="shared" si="481"/>
        <v>7.5345681814161349E-3</v>
      </c>
      <c r="CO564" s="41">
        <f t="shared" si="462"/>
        <v>-1.9130574466220896E-2</v>
      </c>
      <c r="CP564" s="41">
        <f t="shared" si="463"/>
        <v>-4.6687113972653238E-2</v>
      </c>
      <c r="CQ564" s="41">
        <f t="shared" si="464"/>
        <v>-8.4270763765767163E-3</v>
      </c>
      <c r="CR564" s="41">
        <f t="shared" si="465"/>
        <v>1.1560822401076006E-2</v>
      </c>
      <c r="CS564" s="41">
        <f t="shared" si="466"/>
        <v>-1.3113533803930317E-2</v>
      </c>
      <c r="CT564" s="41">
        <f t="shared" si="467"/>
        <v>-1.8939960100921614E-2</v>
      </c>
      <c r="CU564" s="41">
        <f t="shared" si="468"/>
        <v>2.283046237985633E-2</v>
      </c>
      <c r="CV564" s="41">
        <f t="shared" si="469"/>
        <v>-5.5401803756152451E-3</v>
      </c>
      <c r="CW564" s="41"/>
      <c r="CX564" s="41">
        <f t="shared" si="471"/>
        <v>-7.7046080634330337E-4</v>
      </c>
      <c r="CY564" s="41">
        <f t="shared" si="472"/>
        <v>1.457169756667045E-2</v>
      </c>
      <c r="CZ564" s="41">
        <f t="shared" si="473"/>
        <v>1.0774452616404171E-2</v>
      </c>
      <c r="DA564" s="41">
        <f t="shared" si="474"/>
        <v>1.6873116637174161E-2</v>
      </c>
      <c r="DB564" s="41">
        <f t="shared" si="475"/>
        <v>3.402373476974424E-2</v>
      </c>
      <c r="DC564" s="41">
        <f t="shared" si="476"/>
        <v>-1.4029848210438442E-2</v>
      </c>
      <c r="DD564" s="41">
        <f t="shared" si="477"/>
        <v>2.823720836438883E-3</v>
      </c>
      <c r="DE564" s="41">
        <f t="shared" si="478"/>
        <v>-3.2103300329470723E-2</v>
      </c>
      <c r="DF564" s="41">
        <f t="shared" si="479"/>
        <v>-3.2859574705000061E-2</v>
      </c>
      <c r="DG564" s="41">
        <f t="shared" si="480"/>
        <v>-1.9543703292926005E-3</v>
      </c>
      <c r="DH564" s="41"/>
    </row>
    <row r="565" spans="1:112">
      <c r="A565" s="43">
        <v>42667</v>
      </c>
      <c r="B565" s="34">
        <v>3.09</v>
      </c>
      <c r="C565" s="34">
        <v>5.3580410000000001</v>
      </c>
      <c r="D565" s="34"/>
      <c r="E565" s="34">
        <v>6.94</v>
      </c>
      <c r="F565" s="34">
        <v>23.120000999999998</v>
      </c>
      <c r="G565" s="34">
        <v>41.692413000000002</v>
      </c>
      <c r="H565" s="34">
        <v>13.647031</v>
      </c>
      <c r="I565" s="34">
        <v>14.34</v>
      </c>
      <c r="J565" s="34">
        <v>243.00266999999999</v>
      </c>
      <c r="K565" s="34">
        <v>2.5299999999999998</v>
      </c>
      <c r="L565" s="34">
        <v>103.050003</v>
      </c>
      <c r="M565" s="34">
        <v>28.32</v>
      </c>
      <c r="N565" s="34">
        <v>33.978499999999997</v>
      </c>
      <c r="O565" s="34">
        <v>10.88</v>
      </c>
      <c r="P565" s="34">
        <v>13.17</v>
      </c>
      <c r="Q565" s="34">
        <v>4.75</v>
      </c>
      <c r="R565" s="34">
        <v>43.200001</v>
      </c>
      <c r="S565" s="34">
        <v>56.003566999999997</v>
      </c>
      <c r="T565" s="34"/>
      <c r="U565" s="34"/>
      <c r="V565" s="34">
        <v>3.2334109999999998</v>
      </c>
      <c r="W565" s="34">
        <v>40.830002</v>
      </c>
      <c r="X565" s="34">
        <v>42.950001</v>
      </c>
      <c r="Y565" s="34">
        <v>10.151645</v>
      </c>
      <c r="Z565" s="34">
        <v>20.740967000000001</v>
      </c>
      <c r="AA565" s="34">
        <v>69.614227</v>
      </c>
      <c r="AB565" s="34">
        <v>49.254337</v>
      </c>
      <c r="AC565" s="34">
        <v>13.62</v>
      </c>
      <c r="AD565" s="34">
        <v>79.849997999999999</v>
      </c>
      <c r="AE565" s="34">
        <v>28.287378</v>
      </c>
      <c r="AF565" s="34">
        <v>3.95</v>
      </c>
      <c r="AG565" s="34">
        <v>84.700089000000006</v>
      </c>
      <c r="AH565" s="34">
        <v>34.621571000000003</v>
      </c>
      <c r="AI565" s="34">
        <v>81.466781999999995</v>
      </c>
      <c r="AJ565" s="34" t="s">
        <v>193</v>
      </c>
      <c r="AK565" s="34">
        <v>33.650002000000001</v>
      </c>
      <c r="AL565" s="34">
        <v>0.88</v>
      </c>
      <c r="AM565" s="34">
        <v>26.567305000000001</v>
      </c>
      <c r="AN565" s="34">
        <v>8.6999999999999993</v>
      </c>
      <c r="AO565" s="34">
        <v>45.990001999999997</v>
      </c>
      <c r="AP565" s="34">
        <v>5.03</v>
      </c>
      <c r="AQ565" s="34">
        <v>14.51</v>
      </c>
      <c r="AR565" s="34">
        <v>5.33</v>
      </c>
      <c r="AS565" s="34"/>
      <c r="AT565" s="34">
        <v>12.403013</v>
      </c>
      <c r="AU565" s="34">
        <v>42.52</v>
      </c>
      <c r="AV565" s="34">
        <v>14.132433000000001</v>
      </c>
      <c r="AW565" s="34">
        <v>22.760695999999999</v>
      </c>
      <c r="AX565" s="34">
        <v>25.370000999999998</v>
      </c>
      <c r="AY565" s="34">
        <v>6.41</v>
      </c>
      <c r="AZ565" s="34">
        <v>62.040000999999997</v>
      </c>
      <c r="BA565" s="34">
        <v>36.25</v>
      </c>
      <c r="BB565" s="34">
        <v>32.711468000000004</v>
      </c>
      <c r="BC565" s="34">
        <v>29.767676999999999</v>
      </c>
      <c r="BD565" s="34"/>
      <c r="BE565" s="38"/>
      <c r="BF565" s="41">
        <f t="shared" si="432"/>
        <v>-1.9231361927887644E-2</v>
      </c>
      <c r="BG565" s="41">
        <f t="shared" si="433"/>
        <v>-1.0777760682997951E-2</v>
      </c>
      <c r="BH565" s="41"/>
      <c r="BI565" s="41">
        <f t="shared" si="434"/>
        <v>-4.3134502537192417E-3</v>
      </c>
      <c r="BJ565" s="41">
        <f t="shared" si="435"/>
        <v>1.9214608197219641E-2</v>
      </c>
      <c r="BK565" s="41">
        <f t="shared" si="436"/>
        <v>6.8149322773612773E-3</v>
      </c>
      <c r="BL565" s="41">
        <f t="shared" si="437"/>
        <v>1.3206452767515036E-2</v>
      </c>
      <c r="BM565" s="41">
        <f t="shared" si="438"/>
        <v>1.2631746905900564E-2</v>
      </c>
      <c r="BN565" s="41">
        <f t="shared" si="439"/>
        <v>-8.5836759491768923E-3</v>
      </c>
      <c r="BO565" s="41">
        <f t="shared" si="440"/>
        <v>-9.4231624963116822E-2</v>
      </c>
      <c r="BP565" s="41">
        <f t="shared" si="441"/>
        <v>8.6740855699983643E-3</v>
      </c>
      <c r="BQ565" s="41">
        <f t="shared" si="442"/>
        <v>-1.6459870532847663E-2</v>
      </c>
      <c r="BR565" s="41">
        <f t="shared" si="443"/>
        <v>-5.3389293635153677E-2</v>
      </c>
      <c r="BS565" s="41">
        <f t="shared" si="444"/>
        <v>2.8906441545650356E-2</v>
      </c>
      <c r="BT565" s="41">
        <f t="shared" si="445"/>
        <v>-3.7262134980668576E-2</v>
      </c>
      <c r="BU565" s="41">
        <f t="shared" si="446"/>
        <v>-2.4949319047948615E-2</v>
      </c>
      <c r="BV565" s="41">
        <f t="shared" si="447"/>
        <v>-2.3140840283807917E-4</v>
      </c>
      <c r="BW565" s="41">
        <f t="shared" si="448"/>
        <v>3.4050056447442134E-4</v>
      </c>
      <c r="BX565" s="41"/>
      <c r="BY565" s="41"/>
      <c r="BZ565" s="41">
        <f t="shared" si="449"/>
        <v>-2.0438789240403394E-2</v>
      </c>
      <c r="CA565" s="41">
        <f t="shared" si="450"/>
        <v>-4.8961803132862344E-4</v>
      </c>
      <c r="CB565" s="41">
        <f t="shared" si="451"/>
        <v>-7.6539397197141089E-3</v>
      </c>
      <c r="CC565" s="41">
        <f t="shared" si="452"/>
        <v>-4.3567518414226514E-2</v>
      </c>
      <c r="CD565" s="41">
        <f t="shared" si="453"/>
        <v>-2.7276249608441751E-2</v>
      </c>
      <c r="CE565" s="41">
        <f t="shared" si="454"/>
        <v>-3.1630659039797947E-3</v>
      </c>
      <c r="CF565" s="41">
        <f t="shared" si="455"/>
        <v>-1.7583388477911649E-3</v>
      </c>
      <c r="CG565" s="41">
        <f t="shared" si="431"/>
        <v>-7.168489478612516E-3</v>
      </c>
      <c r="CH565" s="41">
        <f t="shared" si="456"/>
        <v>6.2630756431072726E-4</v>
      </c>
      <c r="CI565" s="41">
        <f t="shared" si="457"/>
        <v>3.0287577183479028E-3</v>
      </c>
      <c r="CJ565" s="41">
        <f t="shared" si="458"/>
        <v>-2.5284463533586377E-3</v>
      </c>
      <c r="CK565" s="41">
        <f t="shared" si="459"/>
        <v>1.2474208853881249E-2</v>
      </c>
      <c r="CL565" s="41">
        <f t="shared" si="460"/>
        <v>-3.7485431255499832E-3</v>
      </c>
      <c r="CM565" s="41">
        <f t="shared" si="461"/>
        <v>-1.3087682099497738E-2</v>
      </c>
      <c r="CN565" s="41">
        <f t="shared" si="481"/>
        <v>8.3372958299773934E-4</v>
      </c>
      <c r="CO565" s="41">
        <f t="shared" si="462"/>
        <v>4.7157147695426886E-2</v>
      </c>
      <c r="CP565" s="41">
        <f t="shared" si="463"/>
        <v>7.5507552508145295E-2</v>
      </c>
      <c r="CQ565" s="41">
        <f t="shared" si="464"/>
        <v>5.9765768936795314E-3</v>
      </c>
      <c r="CR565" s="41">
        <f t="shared" si="465"/>
        <v>0</v>
      </c>
      <c r="CS565" s="41">
        <f t="shared" si="466"/>
        <v>-2.1085096289542686E-2</v>
      </c>
      <c r="CT565" s="41">
        <f t="shared" si="467"/>
        <v>-3.8991293965183686E-2</v>
      </c>
      <c r="CU565" s="41">
        <f t="shared" si="468"/>
        <v>-7.5523874255359735E-3</v>
      </c>
      <c r="CV565" s="41">
        <f t="shared" si="469"/>
        <v>-1.3047715392475632E-2</v>
      </c>
      <c r="CW565" s="41"/>
      <c r="CX565" s="41">
        <f t="shared" si="471"/>
        <v>1.5407315877383578E-3</v>
      </c>
      <c r="CY565" s="41">
        <f t="shared" si="472"/>
        <v>0.11186221641346401</v>
      </c>
      <c r="CZ565" s="41">
        <f t="shared" si="473"/>
        <v>-7.3950196930048359E-3</v>
      </c>
      <c r="DA565" s="41">
        <f t="shared" si="474"/>
        <v>2.193670229975769E-2</v>
      </c>
      <c r="DB565" s="41">
        <f t="shared" si="475"/>
        <v>-1.5753843042492115E-3</v>
      </c>
      <c r="DC565" s="41">
        <f t="shared" si="476"/>
        <v>6.2598013485067345E-3</v>
      </c>
      <c r="DD565" s="41">
        <f t="shared" si="477"/>
        <v>2.8613085339158399E-2</v>
      </c>
      <c r="DE565" s="41">
        <f t="shared" si="478"/>
        <v>2.7973852042406162E-2</v>
      </c>
      <c r="DF565" s="41">
        <f t="shared" si="479"/>
        <v>1.3517837017918451E-2</v>
      </c>
      <c r="DG565" s="41">
        <f t="shared" si="480"/>
        <v>-1.3050611589114313E-3</v>
      </c>
      <c r="DH565" s="41"/>
    </row>
    <row r="566" spans="1:112">
      <c r="A566" s="43">
        <v>42668</v>
      </c>
      <c r="B566" s="34">
        <v>2.92</v>
      </c>
      <c r="C566" s="34">
        <v>5.1340979999999998</v>
      </c>
      <c r="D566" s="34"/>
      <c r="E566" s="34">
        <v>6.93</v>
      </c>
      <c r="F566" s="34">
        <v>22.92</v>
      </c>
      <c r="G566" s="34">
        <v>42.456982000000004</v>
      </c>
      <c r="H566" s="34">
        <v>13.408306</v>
      </c>
      <c r="I566" s="34">
        <v>14.18</v>
      </c>
      <c r="J566" s="34">
        <v>243.00266999999999</v>
      </c>
      <c r="K566" s="34">
        <v>2.2400000000000002</v>
      </c>
      <c r="L566" s="34">
        <v>104.25</v>
      </c>
      <c r="M566" s="34">
        <v>27.67</v>
      </c>
      <c r="N566" s="34">
        <v>33.560177000000003</v>
      </c>
      <c r="O566" s="34">
        <v>10.54</v>
      </c>
      <c r="P566" s="34">
        <v>13.23</v>
      </c>
      <c r="Q566" s="34">
        <v>4.76</v>
      </c>
      <c r="R566" s="34">
        <v>43.450001</v>
      </c>
      <c r="S566" s="34">
        <v>56.137099999999997</v>
      </c>
      <c r="T566" s="34"/>
      <c r="U566" s="34"/>
      <c r="V566" s="34">
        <v>3.2429480000000002</v>
      </c>
      <c r="W566" s="34">
        <v>40.110000999999997</v>
      </c>
      <c r="X566" s="34">
        <v>43.16</v>
      </c>
      <c r="Y566" s="34">
        <v>10.092682</v>
      </c>
      <c r="Z566" s="34">
        <v>20.946407000000001</v>
      </c>
      <c r="AA566" s="34">
        <v>69.888007999999999</v>
      </c>
      <c r="AB566" s="34">
        <v>45.941181</v>
      </c>
      <c r="AC566" s="34">
        <v>13.68</v>
      </c>
      <c r="AD566" s="34">
        <v>77.669998000000007</v>
      </c>
      <c r="AE566" s="34">
        <v>28.021232999999999</v>
      </c>
      <c r="AF566" s="34">
        <v>3.95</v>
      </c>
      <c r="AG566" s="34">
        <v>82.250084000000001</v>
      </c>
      <c r="AH566" s="34">
        <v>34.686580999999997</v>
      </c>
      <c r="AI566" s="34">
        <v>78.522789000000003</v>
      </c>
      <c r="AJ566" s="34" t="s">
        <v>193</v>
      </c>
      <c r="AK566" s="34">
        <v>32.110000999999997</v>
      </c>
      <c r="AL566" s="34">
        <v>0.84</v>
      </c>
      <c r="AM566" s="34">
        <v>26.753544000000002</v>
      </c>
      <c r="AN566" s="34">
        <v>8.5</v>
      </c>
      <c r="AO566" s="34">
        <v>45.490001999999997</v>
      </c>
      <c r="AP566" s="34">
        <v>4.96</v>
      </c>
      <c r="AQ566" s="34">
        <v>14.75</v>
      </c>
      <c r="AR566" s="34">
        <v>5.25</v>
      </c>
      <c r="AS566" s="34"/>
      <c r="AT566" s="34">
        <v>12.431657</v>
      </c>
      <c r="AU566" s="34">
        <v>39.479999999999997</v>
      </c>
      <c r="AV566" s="34">
        <v>14.208722</v>
      </c>
      <c r="AW566" s="34">
        <v>22.396801</v>
      </c>
      <c r="AX566" s="34">
        <v>24.389999</v>
      </c>
      <c r="AY566" s="34">
        <v>6.46</v>
      </c>
      <c r="AZ566" s="34">
        <v>60.459999000000003</v>
      </c>
      <c r="BA566" s="34">
        <v>35.959999000000003</v>
      </c>
      <c r="BB566" s="34">
        <v>32.372073999999998</v>
      </c>
      <c r="BC566" s="34">
        <v>29.476123999999999</v>
      </c>
      <c r="BD566" s="34"/>
      <c r="BE566" s="38"/>
      <c r="BF566" s="41">
        <f t="shared" si="432"/>
        <v>-5.658747462946373E-2</v>
      </c>
      <c r="BG566" s="41">
        <f t="shared" si="433"/>
        <v>-4.2694252505294773E-2</v>
      </c>
      <c r="BH566" s="41"/>
      <c r="BI566" s="41">
        <f t="shared" si="434"/>
        <v>-1.4419613169014062E-3</v>
      </c>
      <c r="BJ566" s="41">
        <f t="shared" si="435"/>
        <v>-8.6881952102319335E-3</v>
      </c>
      <c r="BK566" s="41">
        <f t="shared" si="436"/>
        <v>1.8172205281453933E-2</v>
      </c>
      <c r="BL566" s="41">
        <f t="shared" si="437"/>
        <v>-1.7647623139903149E-2</v>
      </c>
      <c r="BM566" s="41">
        <f t="shared" si="438"/>
        <v>-1.1220314067492888E-2</v>
      </c>
      <c r="BN566" s="41">
        <f t="shared" si="439"/>
        <v>0</v>
      </c>
      <c r="BO566" s="41">
        <f t="shared" si="440"/>
        <v>-0.12174343687248027</v>
      </c>
      <c r="BP566" s="41">
        <f t="shared" si="441"/>
        <v>1.157752423036176E-2</v>
      </c>
      <c r="BQ566" s="41">
        <f t="shared" si="442"/>
        <v>-2.3219475026684391E-2</v>
      </c>
      <c r="BR566" s="41">
        <f t="shared" si="443"/>
        <v>-1.2387815934563978E-2</v>
      </c>
      <c r="BS566" s="41">
        <f t="shared" si="444"/>
        <v>-3.1748698314580416E-2</v>
      </c>
      <c r="BT566" s="41">
        <f t="shared" si="445"/>
        <v>4.5454623716746382E-3</v>
      </c>
      <c r="BU566" s="41">
        <f t="shared" si="446"/>
        <v>2.1030501967786684E-3</v>
      </c>
      <c r="BV566" s="41">
        <f t="shared" si="447"/>
        <v>5.770356328148059E-3</v>
      </c>
      <c r="BW566" s="41">
        <f t="shared" si="448"/>
        <v>2.3815278914468786E-3</v>
      </c>
      <c r="BX566" s="41"/>
      <c r="BY566" s="41"/>
      <c r="BZ566" s="41">
        <f t="shared" si="449"/>
        <v>2.9451754894091434E-3</v>
      </c>
      <c r="CA566" s="41">
        <f t="shared" si="450"/>
        <v>-1.7791449601674062E-2</v>
      </c>
      <c r="CB566" s="41">
        <f t="shared" si="451"/>
        <v>4.8774686767827022E-3</v>
      </c>
      <c r="CC566" s="41">
        <f t="shared" si="452"/>
        <v>-5.8251545462297627E-3</v>
      </c>
      <c r="CD566" s="41">
        <f t="shared" si="453"/>
        <v>9.8563014858384038E-3</v>
      </c>
      <c r="CE566" s="41">
        <f t="shared" si="454"/>
        <v>3.9251177803942394E-3</v>
      </c>
      <c r="CF566" s="41">
        <f t="shared" si="455"/>
        <v>-6.9635520279654514E-2</v>
      </c>
      <c r="CG566" s="41">
        <f t="shared" si="431"/>
        <v>0</v>
      </c>
      <c r="CH566" s="41">
        <f t="shared" si="456"/>
        <v>-2.7680792932470114E-2</v>
      </c>
      <c r="CI566" s="41">
        <f t="shared" si="457"/>
        <v>-9.453153867962567E-3</v>
      </c>
      <c r="CJ566" s="41">
        <f t="shared" si="458"/>
        <v>0</v>
      </c>
      <c r="CK566" s="41">
        <f t="shared" si="459"/>
        <v>-2.9352241503315595E-2</v>
      </c>
      <c r="CL566" s="41">
        <f t="shared" si="460"/>
        <v>1.8759703495082811E-3</v>
      </c>
      <c r="CM566" s="41">
        <f t="shared" si="461"/>
        <v>-3.6806465949984622E-2</v>
      </c>
      <c r="CN566" s="41">
        <f t="shared" si="481"/>
        <v>-8.33729582997834E-4</v>
      </c>
      <c r="CO566" s="41">
        <f t="shared" si="462"/>
        <v>-4.6845576281731027E-2</v>
      </c>
      <c r="CP566" s="41">
        <f t="shared" si="463"/>
        <v>-4.6520015634892928E-2</v>
      </c>
      <c r="CQ566" s="41">
        <f t="shared" si="464"/>
        <v>6.9856261049169154E-3</v>
      </c>
      <c r="CR566" s="41">
        <f t="shared" si="465"/>
        <v>-2.3256862164267235E-2</v>
      </c>
      <c r="CS566" s="41">
        <f t="shared" si="466"/>
        <v>-1.0931459491927677E-2</v>
      </c>
      <c r="CT566" s="41">
        <f t="shared" si="467"/>
        <v>-1.401424337481179E-2</v>
      </c>
      <c r="CU566" s="41">
        <f t="shared" si="468"/>
        <v>1.6405015889732363E-2</v>
      </c>
      <c r="CV566" s="41">
        <f t="shared" si="469"/>
        <v>-1.5123161574220773E-2</v>
      </c>
      <c r="CW566" s="41"/>
      <c r="CX566" s="41">
        <f t="shared" si="471"/>
        <v>2.3067761884287032E-3</v>
      </c>
      <c r="CY566" s="41">
        <f t="shared" si="472"/>
        <v>-7.4180338908466495E-2</v>
      </c>
      <c r="CZ566" s="41">
        <f t="shared" si="473"/>
        <v>5.3836326896418403E-3</v>
      </c>
      <c r="DA566" s="41">
        <f t="shared" si="474"/>
        <v>-1.6117052593105124E-2</v>
      </c>
      <c r="DB566" s="41">
        <f t="shared" si="475"/>
        <v>-3.939424180040544E-2</v>
      </c>
      <c r="DC566" s="41">
        <f t="shared" si="476"/>
        <v>7.7700468619318584E-3</v>
      </c>
      <c r="DD566" s="41">
        <f t="shared" si="477"/>
        <v>-2.5797381615520216E-2</v>
      </c>
      <c r="DE566" s="41">
        <f t="shared" si="478"/>
        <v>-8.032199505940826E-3</v>
      </c>
      <c r="DF566" s="41">
        <f t="shared" si="479"/>
        <v>-1.0429582228120038E-2</v>
      </c>
      <c r="DG566" s="41">
        <f t="shared" si="480"/>
        <v>-9.842560699425627E-3</v>
      </c>
      <c r="DH566" s="41"/>
    </row>
    <row r="567" spans="1:112">
      <c r="A567" s="43">
        <v>42669</v>
      </c>
      <c r="B567" s="34">
        <v>3.02</v>
      </c>
      <c r="C567" s="34">
        <v>5.0843319999999999</v>
      </c>
      <c r="D567" s="34"/>
      <c r="E567" s="34">
        <v>6.87</v>
      </c>
      <c r="F567" s="34">
        <v>22.52</v>
      </c>
      <c r="G567" s="34">
        <v>42.872298999999998</v>
      </c>
      <c r="H567" s="34">
        <v>13.45804</v>
      </c>
      <c r="I567" s="34">
        <v>14.21</v>
      </c>
      <c r="J567" s="34">
        <v>241.955231</v>
      </c>
      <c r="K567" s="34">
        <v>2.7</v>
      </c>
      <c r="L567" s="34">
        <v>107.44000200000001</v>
      </c>
      <c r="M567" s="34">
        <v>25.889999</v>
      </c>
      <c r="N567" s="34">
        <v>33.417575999999997</v>
      </c>
      <c r="O567" s="34">
        <v>10.68</v>
      </c>
      <c r="P567" s="34">
        <v>12.5</v>
      </c>
      <c r="Q567" s="34">
        <v>4.84</v>
      </c>
      <c r="R567" s="34">
        <v>44.889999000000003</v>
      </c>
      <c r="S567" s="34">
        <v>56.175240000000002</v>
      </c>
      <c r="T567" s="34"/>
      <c r="U567" s="34"/>
      <c r="V567" s="34">
        <v>3.118954</v>
      </c>
      <c r="W567" s="34">
        <v>40.310001</v>
      </c>
      <c r="X567" s="34">
        <v>42.950001</v>
      </c>
      <c r="Y567" s="34">
        <v>10.289230999999999</v>
      </c>
      <c r="Z567" s="34">
        <v>20.989205999999999</v>
      </c>
      <c r="AA567" s="34">
        <v>69.545776000000004</v>
      </c>
      <c r="AB567" s="34">
        <v>47.183616999999998</v>
      </c>
      <c r="AC567" s="34">
        <v>13.8</v>
      </c>
      <c r="AD567" s="34">
        <v>78.449996999999996</v>
      </c>
      <c r="AE567" s="34">
        <v>28.249358999999998</v>
      </c>
      <c r="AF567" s="34">
        <v>3.8</v>
      </c>
      <c r="AG567" s="34">
        <v>78.400077999999993</v>
      </c>
      <c r="AH567" s="34">
        <v>35.067345000000003</v>
      </c>
      <c r="AI567" s="34">
        <v>77.223099000000005</v>
      </c>
      <c r="AJ567" s="34" t="s">
        <v>193</v>
      </c>
      <c r="AK567" s="34">
        <v>32.150002000000001</v>
      </c>
      <c r="AL567" s="34">
        <v>0.82899999999999996</v>
      </c>
      <c r="AM567" s="34">
        <v>26.455560999999999</v>
      </c>
      <c r="AN567" s="34">
        <v>8</v>
      </c>
      <c r="AO567" s="34">
        <v>44.900002000000001</v>
      </c>
      <c r="AP567" s="34">
        <v>5.0049999999999999</v>
      </c>
      <c r="AQ567" s="34">
        <v>14.25</v>
      </c>
      <c r="AR567" s="34">
        <v>5.64</v>
      </c>
      <c r="AS567" s="34"/>
      <c r="AT567" s="34">
        <v>12.593975</v>
      </c>
      <c r="AU567" s="34">
        <v>39.630001</v>
      </c>
      <c r="AV567" s="34">
        <v>13.836816000000001</v>
      </c>
      <c r="AW567" s="34">
        <v>22.578748999999998</v>
      </c>
      <c r="AX567" s="34">
        <v>24.219999000000001</v>
      </c>
      <c r="AY567" s="34">
        <v>6.38</v>
      </c>
      <c r="AZ567" s="34">
        <v>60.450001</v>
      </c>
      <c r="BA567" s="34">
        <v>35.470001000000003</v>
      </c>
      <c r="BB567" s="34">
        <v>32.841236000000002</v>
      </c>
      <c r="BC567" s="34">
        <v>29.204004000000001</v>
      </c>
      <c r="BD567" s="34"/>
      <c r="BE567" s="38"/>
      <c r="BF567" s="41">
        <f t="shared" si="432"/>
        <v>3.3673215106588023E-2</v>
      </c>
      <c r="BG567" s="41">
        <f t="shared" si="433"/>
        <v>-9.740516590681909E-3</v>
      </c>
      <c r="BH567" s="41"/>
      <c r="BI567" s="41">
        <f t="shared" si="434"/>
        <v>-8.695706967553821E-3</v>
      </c>
      <c r="BJ567" s="41">
        <f t="shared" si="435"/>
        <v>-1.760608857504924E-2</v>
      </c>
      <c r="BK567" s="41">
        <f t="shared" si="436"/>
        <v>9.7345313305243191E-3</v>
      </c>
      <c r="BL567" s="41">
        <f t="shared" si="437"/>
        <v>3.7023312965384311E-3</v>
      </c>
      <c r="BM567" s="41">
        <f t="shared" si="438"/>
        <v>2.1134210050279363E-3</v>
      </c>
      <c r="BN567" s="41">
        <f t="shared" si="439"/>
        <v>-4.3197177594339895E-3</v>
      </c>
      <c r="BO567" s="41">
        <f t="shared" si="440"/>
        <v>0.18677590714333486</v>
      </c>
      <c r="BP567" s="41">
        <f t="shared" si="441"/>
        <v>3.0140710151112138E-2</v>
      </c>
      <c r="BQ567" s="41">
        <f t="shared" si="442"/>
        <v>-6.6492038660340841E-2</v>
      </c>
      <c r="BR567" s="41">
        <f t="shared" si="443"/>
        <v>-4.2581666025686546E-3</v>
      </c>
      <c r="BS567" s="41">
        <f t="shared" si="444"/>
        <v>1.3195290418832642E-2</v>
      </c>
      <c r="BT567" s="41">
        <f t="shared" si="445"/>
        <v>-5.6758333818608918E-2</v>
      </c>
      <c r="BU567" s="41">
        <f t="shared" si="446"/>
        <v>1.6667052485211643E-2</v>
      </c>
      <c r="BV567" s="41">
        <f t="shared" si="447"/>
        <v>3.2604155790803641E-2</v>
      </c>
      <c r="BW567" s="41">
        <f t="shared" si="448"/>
        <v>6.791773987812231E-4</v>
      </c>
      <c r="BX567" s="41"/>
      <c r="BY567" s="41"/>
      <c r="BZ567" s="41">
        <f t="shared" si="449"/>
        <v>-3.8985103460562429E-2</v>
      </c>
      <c r="CA567" s="41">
        <f t="shared" si="450"/>
        <v>4.9738972234144073E-3</v>
      </c>
      <c r="CB567" s="41">
        <f t="shared" si="451"/>
        <v>-4.8774686767826727E-3</v>
      </c>
      <c r="CC567" s="41">
        <f t="shared" si="452"/>
        <v>1.9287207527756225E-2</v>
      </c>
      <c r="CD567" s="41">
        <f t="shared" si="453"/>
        <v>2.0411775003662232E-3</v>
      </c>
      <c r="CE567" s="41">
        <f t="shared" si="454"/>
        <v>-4.9088919115379773E-3</v>
      </c>
      <c r="CF567" s="41">
        <f t="shared" si="455"/>
        <v>2.6684830506602964E-2</v>
      </c>
      <c r="CG567" s="41">
        <f t="shared" si="431"/>
        <v>3.59066813072854E-3</v>
      </c>
      <c r="CH567" s="41">
        <f t="shared" si="456"/>
        <v>9.9923842565352184E-3</v>
      </c>
      <c r="CI567" s="41">
        <f t="shared" si="457"/>
        <v>8.1082228461791701E-3</v>
      </c>
      <c r="CJ567" s="41">
        <f t="shared" si="458"/>
        <v>-3.8714512180690511E-2</v>
      </c>
      <c r="CK567" s="41">
        <f t="shared" si="459"/>
        <v>-4.7939488667729166E-2</v>
      </c>
      <c r="CL567" s="41">
        <f t="shared" si="460"/>
        <v>1.0917458092873495E-2</v>
      </c>
      <c r="CM567" s="41">
        <f t="shared" si="461"/>
        <v>-1.6690266269339633E-2</v>
      </c>
      <c r="CN567" s="41">
        <f t="shared" si="481"/>
        <v>-5.8552969783609316E-3</v>
      </c>
      <c r="CO567" s="41">
        <f t="shared" si="462"/>
        <v>1.2449736476564774E-3</v>
      </c>
      <c r="CP567" s="41">
        <f t="shared" si="463"/>
        <v>-1.318173670206439E-2</v>
      </c>
      <c r="CQ567" s="41">
        <f t="shared" si="464"/>
        <v>-1.1200568595370866E-2</v>
      </c>
      <c r="CR567" s="41">
        <f t="shared" si="465"/>
        <v>-6.0624621816434854E-2</v>
      </c>
      <c r="CS567" s="41">
        <f t="shared" si="466"/>
        <v>-1.3054726255980927E-2</v>
      </c>
      <c r="CT567" s="41">
        <f t="shared" si="467"/>
        <v>9.0316720303477566E-3</v>
      </c>
      <c r="CU567" s="41">
        <f t="shared" si="468"/>
        <v>-3.4486176071169321E-2</v>
      </c>
      <c r="CV567" s="41">
        <f t="shared" si="469"/>
        <v>7.1655988906435153E-2</v>
      </c>
      <c r="CW567" s="41"/>
      <c r="CX567" s="41">
        <f t="shared" si="471"/>
        <v>1.2972321837736106E-2</v>
      </c>
      <c r="CY567" s="41">
        <f t="shared" si="472"/>
        <v>3.7922178704716519E-3</v>
      </c>
      <c r="CZ567" s="41">
        <f t="shared" si="473"/>
        <v>-2.6523135481444606E-2</v>
      </c>
      <c r="DA567" s="41">
        <f t="shared" si="474"/>
        <v>8.0910180128796038E-3</v>
      </c>
      <c r="DB567" s="41">
        <f t="shared" si="475"/>
        <v>-6.9944743906642202E-3</v>
      </c>
      <c r="DC567" s="41">
        <f t="shared" si="476"/>
        <v>-1.2461220437812002E-2</v>
      </c>
      <c r="DD567" s="41">
        <f t="shared" si="477"/>
        <v>-1.6537920805214973E-4</v>
      </c>
      <c r="DE567" s="41">
        <f t="shared" si="478"/>
        <v>-1.3719884816373731E-2</v>
      </c>
      <c r="DF567" s="41">
        <f t="shared" si="479"/>
        <v>1.4388783347035288E-2</v>
      </c>
      <c r="DG567" s="41">
        <f t="shared" si="480"/>
        <v>-9.2747565468574364E-3</v>
      </c>
      <c r="DH567" s="41"/>
    </row>
    <row r="568" spans="1:112">
      <c r="A568" s="43">
        <v>42670</v>
      </c>
      <c r="B568" s="34">
        <v>2.99</v>
      </c>
      <c r="C568" s="34">
        <v>4.9765090000000001</v>
      </c>
      <c r="D568" s="34"/>
      <c r="E568" s="34">
        <v>6.86</v>
      </c>
      <c r="F568" s="34">
        <v>0.57699999999999996</v>
      </c>
      <c r="G568" s="34">
        <v>44.297606999999999</v>
      </c>
      <c r="H568" s="34">
        <v>13.706712</v>
      </c>
      <c r="I568" s="34">
        <v>14.4</v>
      </c>
      <c r="J568" s="34">
        <v>239.86038199999999</v>
      </c>
      <c r="K568" s="34">
        <v>2.74</v>
      </c>
      <c r="L568" s="34">
        <v>106.489998</v>
      </c>
      <c r="M568" s="34">
        <v>25.879999000000002</v>
      </c>
      <c r="N568" s="34">
        <v>33.379550999999999</v>
      </c>
      <c r="O568" s="34">
        <v>10.69</v>
      </c>
      <c r="P568" s="34">
        <v>12.96</v>
      </c>
      <c r="Q568" s="34">
        <v>4.62</v>
      </c>
      <c r="R568" s="34">
        <v>45</v>
      </c>
      <c r="S568" s="34">
        <v>55.917735999999998</v>
      </c>
      <c r="T568" s="34"/>
      <c r="U568" s="34"/>
      <c r="V568" s="34">
        <v>3.090252</v>
      </c>
      <c r="W568" s="34">
        <v>40.729999999999997</v>
      </c>
      <c r="X568" s="34">
        <v>42.900002000000001</v>
      </c>
      <c r="Y568" s="34">
        <v>10.741287</v>
      </c>
      <c r="Z568" s="34">
        <v>21.485695</v>
      </c>
      <c r="AA568" s="34">
        <v>69.621848999999997</v>
      </c>
      <c r="AB568" s="34">
        <v>47.154719999999998</v>
      </c>
      <c r="AC568" s="34">
        <v>13.95</v>
      </c>
      <c r="AD568" s="34">
        <v>79</v>
      </c>
      <c r="AE568" s="34">
        <v>28.192326999999999</v>
      </c>
      <c r="AF568" s="34">
        <v>3.2</v>
      </c>
      <c r="AG568" s="34">
        <v>79.450080999999997</v>
      </c>
      <c r="AH568" s="34">
        <v>35.503825999999997</v>
      </c>
      <c r="AI568" s="34">
        <v>80.698784000000003</v>
      </c>
      <c r="AJ568" s="34" t="s">
        <v>193</v>
      </c>
      <c r="AK568" s="34">
        <v>32.080002</v>
      </c>
      <c r="AL568" s="34">
        <v>0.81</v>
      </c>
      <c r="AM568" s="34">
        <v>26.614929</v>
      </c>
      <c r="AN568" s="34">
        <v>7.6</v>
      </c>
      <c r="AO568" s="34">
        <v>43.23</v>
      </c>
      <c r="AP568" s="34">
        <v>5.08</v>
      </c>
      <c r="AQ568" s="34">
        <v>14</v>
      </c>
      <c r="AR568" s="34">
        <v>5.6</v>
      </c>
      <c r="AS568" s="34"/>
      <c r="AT568" s="34">
        <v>12.766757</v>
      </c>
      <c r="AU568" s="34">
        <v>38.610000999999997</v>
      </c>
      <c r="AV568" s="34">
        <v>13.82728</v>
      </c>
      <c r="AW568" s="34">
        <v>23.055275000000002</v>
      </c>
      <c r="AX568" s="34">
        <v>25.41</v>
      </c>
      <c r="AY568" s="34">
        <v>6.49</v>
      </c>
      <c r="AZ568" s="34">
        <v>60.919998</v>
      </c>
      <c r="BA568" s="34">
        <v>35.049999</v>
      </c>
      <c r="BB568" s="34">
        <v>32.362090999999999</v>
      </c>
      <c r="BC568" s="34">
        <v>29.621901000000001</v>
      </c>
      <c r="BD568" s="34"/>
      <c r="BE568" s="38"/>
      <c r="BF568" s="41">
        <f t="shared" si="432"/>
        <v>-9.9834439841831497E-3</v>
      </c>
      <c r="BG568" s="41">
        <f t="shared" si="433"/>
        <v>-2.1435012903863352E-2</v>
      </c>
      <c r="BH568" s="41"/>
      <c r="BI568" s="41">
        <f t="shared" si="434"/>
        <v>-1.4566644964640444E-3</v>
      </c>
      <c r="BJ568" s="41">
        <f t="shared" si="435"/>
        <v>-3.664316815745527</v>
      </c>
      <c r="BK568" s="41">
        <f t="shared" si="436"/>
        <v>3.2704751116215056E-2</v>
      </c>
      <c r="BL568" s="41">
        <f t="shared" si="437"/>
        <v>1.830894289477936E-2</v>
      </c>
      <c r="BM568" s="41">
        <f t="shared" si="438"/>
        <v>1.3282264472945667E-2</v>
      </c>
      <c r="BN568" s="41">
        <f t="shared" si="439"/>
        <v>-8.695700777084021E-3</v>
      </c>
      <c r="BO568" s="41">
        <f t="shared" si="440"/>
        <v>1.4706147389695487E-2</v>
      </c>
      <c r="BP568" s="41">
        <f t="shared" si="441"/>
        <v>-8.8815055838369229E-3</v>
      </c>
      <c r="BQ568" s="41">
        <f t="shared" si="442"/>
        <v>-3.8632414567097817E-4</v>
      </c>
      <c r="BR568" s="41">
        <f t="shared" si="443"/>
        <v>-1.1385221435476988E-3</v>
      </c>
      <c r="BS568" s="41">
        <f t="shared" si="444"/>
        <v>9.3589150490502372E-4</v>
      </c>
      <c r="BT568" s="41">
        <f t="shared" si="445"/>
        <v>3.6139046615873353E-2</v>
      </c>
      <c r="BU568" s="41">
        <f t="shared" si="446"/>
        <v>-4.6520015634892817E-2</v>
      </c>
      <c r="BV568" s="41">
        <f t="shared" si="447"/>
        <v>2.4474592531554843E-3</v>
      </c>
      <c r="BW568" s="41">
        <f t="shared" si="448"/>
        <v>-4.5944797286151607E-3</v>
      </c>
      <c r="BX568" s="41"/>
      <c r="BY568" s="41"/>
      <c r="BZ568" s="41">
        <f t="shared" si="449"/>
        <v>-9.2450482177257147E-3</v>
      </c>
      <c r="CA568" s="41">
        <f t="shared" si="450"/>
        <v>1.0365319723506952E-2</v>
      </c>
      <c r="CB568" s="41">
        <f t="shared" si="451"/>
        <v>-1.1647991591343851E-3</v>
      </c>
      <c r="CC568" s="41">
        <f t="shared" si="452"/>
        <v>4.2997100000540418E-2</v>
      </c>
      <c r="CD568" s="41">
        <f t="shared" si="453"/>
        <v>2.337905927350048E-2</v>
      </c>
      <c r="CE568" s="41">
        <f t="shared" si="454"/>
        <v>1.0932572511307061E-3</v>
      </c>
      <c r="CF568" s="41">
        <f t="shared" si="455"/>
        <v>-6.1262476788786612E-4</v>
      </c>
      <c r="CG568" s="41">
        <f t="shared" si="431"/>
        <v>0</v>
      </c>
      <c r="CH568" s="41">
        <f t="shared" si="456"/>
        <v>6.9864115288985236E-3</v>
      </c>
      <c r="CI568" s="41">
        <f t="shared" si="457"/>
        <v>-2.0209183478471821E-3</v>
      </c>
      <c r="CJ568" s="41">
        <f t="shared" si="458"/>
        <v>-0.17185025692665915</v>
      </c>
      <c r="CK568" s="41">
        <f t="shared" si="459"/>
        <v>1.3303990237504096E-2</v>
      </c>
      <c r="CL568" s="41">
        <f t="shared" si="460"/>
        <v>1.2370109767118368E-2</v>
      </c>
      <c r="CM568" s="41">
        <f t="shared" si="461"/>
        <v>4.4024884887770163E-2</v>
      </c>
      <c r="CN568" s="41">
        <f t="shared" si="481"/>
        <v>-8.4246090139477557E-3</v>
      </c>
      <c r="CO568" s="41">
        <f t="shared" si="462"/>
        <v>-2.1796675495731749E-3</v>
      </c>
      <c r="CP568" s="41">
        <f t="shared" si="463"/>
        <v>-2.3185907468810375E-2</v>
      </c>
      <c r="CQ568" s="41">
        <f t="shared" si="464"/>
        <v>6.005917000093999E-3</v>
      </c>
      <c r="CR568" s="41">
        <f t="shared" si="465"/>
        <v>-5.1293294387550578E-2</v>
      </c>
      <c r="CS568" s="41">
        <f t="shared" si="466"/>
        <v>-3.790314061209718E-2</v>
      </c>
      <c r="CT568" s="41">
        <f t="shared" si="467"/>
        <v>1.4873848823206663E-2</v>
      </c>
      <c r="CU568" s="41">
        <f t="shared" si="468"/>
        <v>-1.7699577099400975E-2</v>
      </c>
      <c r="CV568" s="41">
        <f t="shared" si="469"/>
        <v>-7.1174677688639896E-3</v>
      </c>
      <c r="CW568" s="41"/>
      <c r="CX568" s="41">
        <f t="shared" si="471"/>
        <v>1.3626158219149418E-2</v>
      </c>
      <c r="CY568" s="41">
        <f t="shared" si="472"/>
        <v>-2.6075096259581917E-2</v>
      </c>
      <c r="CZ568" s="41">
        <f t="shared" si="473"/>
        <v>-6.8941348220446336E-4</v>
      </c>
      <c r="DA568" s="41">
        <f t="shared" si="474"/>
        <v>2.0885439410598151E-2</v>
      </c>
      <c r="DB568" s="41">
        <f t="shared" si="475"/>
        <v>4.7964100495318837E-2</v>
      </c>
      <c r="DC568" s="41">
        <f t="shared" si="476"/>
        <v>1.7094433359300255E-2</v>
      </c>
      <c r="DD568" s="41">
        <f t="shared" si="477"/>
        <v>7.7449015936208315E-3</v>
      </c>
      <c r="DE568" s="41">
        <f t="shared" si="478"/>
        <v>-1.1911712028440982E-2</v>
      </c>
      <c r="DF568" s="41">
        <f t="shared" si="479"/>
        <v>-1.4697213990394576E-2</v>
      </c>
      <c r="DG568" s="41">
        <f t="shared" si="480"/>
        <v>1.420816322723396E-2</v>
      </c>
      <c r="DH568" s="41"/>
    </row>
    <row r="569" spans="1:112">
      <c r="A569" s="43">
        <v>42671</v>
      </c>
      <c r="B569" s="34">
        <v>2.97</v>
      </c>
      <c r="C569" s="34">
        <v>4.9848020000000002</v>
      </c>
      <c r="D569" s="34"/>
      <c r="E569" s="34">
        <v>7.04</v>
      </c>
      <c r="F569" s="34">
        <v>22.68</v>
      </c>
      <c r="G569" s="34">
        <v>43.825660999999997</v>
      </c>
      <c r="H569" s="34">
        <v>13.736552</v>
      </c>
      <c r="I569" s="34">
        <v>14.34</v>
      </c>
      <c r="J569" s="34">
        <v>240.90780599999999</v>
      </c>
      <c r="K569" s="34">
        <v>2.6</v>
      </c>
      <c r="L569" s="34">
        <v>106.040001</v>
      </c>
      <c r="M569" s="34">
        <v>24.860001</v>
      </c>
      <c r="N569" s="34">
        <v>33.636246</v>
      </c>
      <c r="O569" s="34">
        <v>10.8</v>
      </c>
      <c r="P569" s="34">
        <v>13.09</v>
      </c>
      <c r="Q569" s="34">
        <v>4.8</v>
      </c>
      <c r="R569" s="34">
        <v>46.724997999999999</v>
      </c>
      <c r="S569" s="34">
        <v>56.900084999999997</v>
      </c>
      <c r="T569" s="34"/>
      <c r="U569" s="34"/>
      <c r="V569" s="34">
        <v>3.1954929999999999</v>
      </c>
      <c r="W569" s="34">
        <v>40.68</v>
      </c>
      <c r="X569" s="34">
        <v>42.650002000000001</v>
      </c>
      <c r="Y569" s="34">
        <v>10.839560000000001</v>
      </c>
      <c r="Z569" s="34">
        <v>21.819534000000001</v>
      </c>
      <c r="AA569" s="34">
        <v>68.945023000000006</v>
      </c>
      <c r="AB569" s="34">
        <v>47.414763999999998</v>
      </c>
      <c r="AC569" s="34">
        <v>13.8</v>
      </c>
      <c r="AD569" s="34">
        <v>80.510002</v>
      </c>
      <c r="AE569" s="34">
        <v>28.287378</v>
      </c>
      <c r="AF569" s="34">
        <v>3.18</v>
      </c>
      <c r="AG569" s="34">
        <v>79.450080999999997</v>
      </c>
      <c r="AH569" s="34">
        <v>35.949599999999997</v>
      </c>
      <c r="AI569" s="34">
        <v>81.821242999999996</v>
      </c>
      <c r="AJ569" s="34" t="s">
        <v>193</v>
      </c>
      <c r="AK569" s="34">
        <v>31.360001</v>
      </c>
      <c r="AL569" s="34">
        <v>0.84699999999999998</v>
      </c>
      <c r="AM569" s="34">
        <v>26.971170000000001</v>
      </c>
      <c r="AN569" s="34">
        <v>7.9</v>
      </c>
      <c r="AO569" s="34">
        <v>43.299999</v>
      </c>
      <c r="AP569" s="34">
        <v>5.33</v>
      </c>
      <c r="AQ569" s="34">
        <v>12.69</v>
      </c>
      <c r="AR569" s="34">
        <v>5.3</v>
      </c>
      <c r="AS569" s="34"/>
      <c r="AT569" s="34">
        <v>12.805156</v>
      </c>
      <c r="AU569" s="34">
        <v>45.049999</v>
      </c>
      <c r="AV569" s="34">
        <v>13.941712000000001</v>
      </c>
      <c r="AW569" s="34">
        <v>21.617031000000001</v>
      </c>
      <c r="AX569" s="34">
        <v>25.24</v>
      </c>
      <c r="AY569" s="34">
        <v>6.52</v>
      </c>
      <c r="AZ569" s="34">
        <v>61.029998999999997</v>
      </c>
      <c r="BA569" s="34">
        <v>35.18</v>
      </c>
      <c r="BB569" s="34">
        <v>33.370289</v>
      </c>
      <c r="BC569" s="34">
        <v>29.514999</v>
      </c>
      <c r="BD569" s="34"/>
      <c r="BE569" s="38"/>
      <c r="BF569" s="41">
        <f t="shared" si="432"/>
        <v>-6.7114345879868038E-3</v>
      </c>
      <c r="BG569" s="41">
        <f t="shared" si="433"/>
        <v>1.6650422652069988E-3</v>
      </c>
      <c r="BH569" s="41"/>
      <c r="BI569" s="41">
        <f t="shared" si="434"/>
        <v>2.5900728432157172E-2</v>
      </c>
      <c r="BJ569" s="41">
        <f t="shared" si="435"/>
        <v>3.671396491333589</v>
      </c>
      <c r="BK569" s="41">
        <f t="shared" si="436"/>
        <v>-1.0711144124471038E-2</v>
      </c>
      <c r="BL569" s="41">
        <f t="shared" si="437"/>
        <v>2.1746692929753984E-3</v>
      </c>
      <c r="BM569" s="41">
        <f t="shared" si="438"/>
        <v>-4.1753714104806215E-3</v>
      </c>
      <c r="BN569" s="41">
        <f t="shared" si="439"/>
        <v>4.3573001847805066E-3</v>
      </c>
      <c r="BO569" s="41">
        <f t="shared" si="440"/>
        <v>-5.2446475372542545E-2</v>
      </c>
      <c r="BP569" s="41">
        <f t="shared" si="441"/>
        <v>-4.2346743949576169E-3</v>
      </c>
      <c r="BQ569" s="41">
        <f t="shared" si="442"/>
        <v>-4.0210304684996999E-2</v>
      </c>
      <c r="BR569" s="41">
        <f t="shared" si="443"/>
        <v>7.6607685616298538E-3</v>
      </c>
      <c r="BS569" s="41">
        <f t="shared" si="444"/>
        <v>1.0237409093220309E-2</v>
      </c>
      <c r="BT569" s="41">
        <f t="shared" si="445"/>
        <v>9.9808889976799146E-3</v>
      </c>
      <c r="BU569" s="41">
        <f t="shared" si="446"/>
        <v>3.8221212820197671E-2</v>
      </c>
      <c r="BV569" s="41">
        <f t="shared" si="447"/>
        <v>3.761682076766764E-2</v>
      </c>
      <c r="BW569" s="41">
        <f t="shared" si="448"/>
        <v>1.7415224283224957E-2</v>
      </c>
      <c r="BX569" s="41"/>
      <c r="BY569" s="41"/>
      <c r="BZ569" s="41">
        <f t="shared" si="449"/>
        <v>3.3488738542881494E-2</v>
      </c>
      <c r="CA569" s="41">
        <f t="shared" si="450"/>
        <v>-1.2283504799618964E-3</v>
      </c>
      <c r="CB569" s="41">
        <f t="shared" si="451"/>
        <v>-5.8445517230120746E-3</v>
      </c>
      <c r="CC569" s="41">
        <f t="shared" si="452"/>
        <v>9.1074904781589406E-3</v>
      </c>
      <c r="CD569" s="41">
        <f t="shared" si="453"/>
        <v>1.5418258769609632E-2</v>
      </c>
      <c r="CE569" s="41">
        <f t="shared" si="454"/>
        <v>-9.7690215979409807E-3</v>
      </c>
      <c r="CF569" s="41">
        <f t="shared" si="455"/>
        <v>5.4995468817244444E-3</v>
      </c>
      <c r="CG569" s="41">
        <f t="shared" si="431"/>
        <v>-3.5906681307284844E-3</v>
      </c>
      <c r="CH569" s="41">
        <f t="shared" si="456"/>
        <v>1.8933572686502202E-2</v>
      </c>
      <c r="CI569" s="41">
        <f t="shared" si="457"/>
        <v>3.3658493696308001E-3</v>
      </c>
      <c r="CJ569" s="41">
        <f t="shared" si="458"/>
        <v>-6.2696130135953742E-3</v>
      </c>
      <c r="CK569" s="41">
        <f t="shared" si="459"/>
        <v>0</v>
      </c>
      <c r="CL569" s="41">
        <f t="shared" si="460"/>
        <v>1.247749221849458E-2</v>
      </c>
      <c r="CM569" s="41">
        <f t="shared" si="461"/>
        <v>1.3813397261759786E-2</v>
      </c>
      <c r="CN569" s="41">
        <f t="shared" si="481"/>
        <v>1.0101064992095257E-2</v>
      </c>
      <c r="CO569" s="41">
        <f t="shared" si="462"/>
        <v>-2.269961797248974E-2</v>
      </c>
      <c r="CP569" s="41">
        <f t="shared" si="463"/>
        <v>4.4666446985569881E-2</v>
      </c>
      <c r="CQ569" s="41">
        <f t="shared" si="464"/>
        <v>1.329621879317144E-2</v>
      </c>
      <c r="CR569" s="41">
        <f t="shared" si="465"/>
        <v>3.8714512180690427E-2</v>
      </c>
      <c r="CS569" s="41">
        <f t="shared" si="466"/>
        <v>1.6179132342153157E-3</v>
      </c>
      <c r="CT569" s="41">
        <f t="shared" si="467"/>
        <v>4.8039976587362566E-2</v>
      </c>
      <c r="CU569" s="41">
        <f t="shared" si="468"/>
        <v>-9.824304788896239E-2</v>
      </c>
      <c r="CV569" s="41">
        <f t="shared" si="469"/>
        <v>-5.5059777183027313E-2</v>
      </c>
      <c r="CW569" s="41"/>
      <c r="CX569" s="41">
        <f t="shared" si="471"/>
        <v>3.0032191069227897E-3</v>
      </c>
      <c r="CY569" s="41">
        <f t="shared" si="472"/>
        <v>0.15426162568061799</v>
      </c>
      <c r="CZ569" s="41">
        <f t="shared" si="473"/>
        <v>8.2417574067501706E-3</v>
      </c>
      <c r="DA569" s="41">
        <f t="shared" si="474"/>
        <v>-6.4413117354378852E-2</v>
      </c>
      <c r="DB569" s="41">
        <f t="shared" si="475"/>
        <v>-6.7127596590603449E-3</v>
      </c>
      <c r="DC569" s="41">
        <f t="shared" si="476"/>
        <v>4.6118452225628456E-3</v>
      </c>
      <c r="DD569" s="41">
        <f t="shared" si="477"/>
        <v>1.8040349739996283E-3</v>
      </c>
      <c r="DE569" s="41">
        <f t="shared" si="478"/>
        <v>3.7021543594839882E-3</v>
      </c>
      <c r="DF569" s="41">
        <f t="shared" si="479"/>
        <v>3.0678246285667725E-2</v>
      </c>
      <c r="DG569" s="41">
        <f t="shared" si="480"/>
        <v>-3.6154115770278758E-3</v>
      </c>
      <c r="DH569" s="41"/>
    </row>
    <row r="570" spans="1:112">
      <c r="A570" s="43">
        <v>42674</v>
      </c>
      <c r="B570" s="34">
        <v>2.95</v>
      </c>
      <c r="C570" s="34">
        <v>5.1672739999999999</v>
      </c>
      <c r="D570" s="34"/>
      <c r="E570" s="34">
        <v>6.69</v>
      </c>
      <c r="F570" s="34">
        <v>22.799999</v>
      </c>
      <c r="G570" s="34">
        <v>46.770645000000002</v>
      </c>
      <c r="H570" s="34">
        <v>13.637084</v>
      </c>
      <c r="I570" s="34">
        <v>14.43</v>
      </c>
      <c r="J570" s="34">
        <v>239.86038199999999</v>
      </c>
      <c r="K570" s="34">
        <v>2.66</v>
      </c>
      <c r="L570" s="34">
        <v>104.55999799999999</v>
      </c>
      <c r="M570" s="34">
        <v>25.33</v>
      </c>
      <c r="N570" s="34">
        <v>33.655253999999999</v>
      </c>
      <c r="O570" s="34">
        <v>10.89</v>
      </c>
      <c r="P570" s="34">
        <v>13.59</v>
      </c>
      <c r="Q570" s="34">
        <v>4.4800000000000004</v>
      </c>
      <c r="R570" s="34">
        <v>46.810001</v>
      </c>
      <c r="S570" s="34">
        <v>57.148055999999997</v>
      </c>
      <c r="T570" s="34"/>
      <c r="U570" s="34"/>
      <c r="V570" s="34">
        <v>3.1667909999999999</v>
      </c>
      <c r="W570" s="34">
        <v>41.049999</v>
      </c>
      <c r="X570" s="34">
        <v>45.59</v>
      </c>
      <c r="Y570" s="34">
        <v>10.937836000000001</v>
      </c>
      <c r="Z570" s="34">
        <v>22.247536</v>
      </c>
      <c r="AA570" s="34">
        <v>69.401298999999995</v>
      </c>
      <c r="AB570" s="34">
        <v>47.568863</v>
      </c>
      <c r="AC570" s="34">
        <v>13.75</v>
      </c>
      <c r="AD570" s="34">
        <v>84.43</v>
      </c>
      <c r="AE570" s="34">
        <v>28.173314999999999</v>
      </c>
      <c r="AF570" s="34">
        <v>3.16</v>
      </c>
      <c r="AG570" s="34">
        <v>81.550078999999997</v>
      </c>
      <c r="AH570" s="34">
        <v>35.271664000000001</v>
      </c>
      <c r="AI570" s="34">
        <v>81.722785999999999</v>
      </c>
      <c r="AJ570" s="34" t="s">
        <v>193</v>
      </c>
      <c r="AK570" s="34">
        <v>32.560001</v>
      </c>
      <c r="AL570" s="34">
        <v>0.84</v>
      </c>
      <c r="AM570" s="34">
        <v>26.643051</v>
      </c>
      <c r="AN570" s="34">
        <v>7.6</v>
      </c>
      <c r="AO570" s="34">
        <v>42.799999</v>
      </c>
      <c r="AP570" s="34">
        <v>5.16</v>
      </c>
      <c r="AQ570" s="34">
        <v>12.45</v>
      </c>
      <c r="AR570" s="34">
        <v>5.34</v>
      </c>
      <c r="AS570" s="34"/>
      <c r="AT570" s="34">
        <v>12.833952999999999</v>
      </c>
      <c r="AU570" s="34">
        <v>49.720001000000003</v>
      </c>
      <c r="AV570" s="34">
        <v>13.884497</v>
      </c>
      <c r="AW570" s="34">
        <v>20.897908999999999</v>
      </c>
      <c r="AX570" s="34">
        <v>25.190000999999999</v>
      </c>
      <c r="AY570" s="34">
        <v>6.08</v>
      </c>
      <c r="AZ570" s="34">
        <v>60.91</v>
      </c>
      <c r="BA570" s="34">
        <v>36.479999999999997</v>
      </c>
      <c r="BB570" s="34">
        <v>33.530003000000001</v>
      </c>
      <c r="BC570" s="34">
        <v>29.553868999999999</v>
      </c>
      <c r="BD570" s="34"/>
      <c r="BE570" s="38"/>
      <c r="BF570" s="41">
        <f t="shared" si="432"/>
        <v>-6.7567824628797625E-3</v>
      </c>
      <c r="BG570" s="41">
        <f t="shared" si="433"/>
        <v>3.5951593268415148E-2</v>
      </c>
      <c r="BH570" s="41"/>
      <c r="BI570" s="41">
        <f t="shared" si="434"/>
        <v>-5.0994296029813917E-2</v>
      </c>
      <c r="BJ570" s="41">
        <f t="shared" si="435"/>
        <v>5.277013241193766E-3</v>
      </c>
      <c r="BK570" s="41">
        <f t="shared" si="436"/>
        <v>6.5036249125398279E-2</v>
      </c>
      <c r="BL570" s="41">
        <f t="shared" si="437"/>
        <v>-7.2674625900294269E-3</v>
      </c>
      <c r="BM570" s="41">
        <f t="shared" si="438"/>
        <v>6.2565376143051375E-3</v>
      </c>
      <c r="BN570" s="41">
        <f t="shared" si="439"/>
        <v>-4.3573001847804806E-3</v>
      </c>
      <c r="BO570" s="41">
        <f t="shared" si="440"/>
        <v>2.2814677766171264E-2</v>
      </c>
      <c r="BP570" s="41">
        <f t="shared" si="441"/>
        <v>-1.4055340663035619E-2</v>
      </c>
      <c r="BQ570" s="41">
        <f t="shared" si="442"/>
        <v>1.87293377057581E-2</v>
      </c>
      <c r="BR570" s="41">
        <f t="shared" si="443"/>
        <v>5.6494506752131544E-4</v>
      </c>
      <c r="BS570" s="41">
        <f t="shared" si="444"/>
        <v>8.2988028146950641E-3</v>
      </c>
      <c r="BT570" s="41">
        <f t="shared" si="445"/>
        <v>3.7485648241243806E-2</v>
      </c>
      <c r="BU570" s="41">
        <f t="shared" si="446"/>
        <v>-6.899287148695131E-2</v>
      </c>
      <c r="BV570" s="41">
        <f t="shared" si="447"/>
        <v>1.8175661369483381E-3</v>
      </c>
      <c r="BW570" s="41">
        <f t="shared" si="448"/>
        <v>4.3485389342123358E-3</v>
      </c>
      <c r="BX570" s="41"/>
      <c r="BY570" s="41"/>
      <c r="BZ570" s="41">
        <f t="shared" si="449"/>
        <v>-9.022607199793661E-3</v>
      </c>
      <c r="CA570" s="41">
        <f t="shared" si="450"/>
        <v>9.0542403575417929E-3</v>
      </c>
      <c r="CB570" s="41">
        <f t="shared" si="451"/>
        <v>6.6661073394345405E-2</v>
      </c>
      <c r="CC570" s="41">
        <f t="shared" si="452"/>
        <v>9.02556643009997E-3</v>
      </c>
      <c r="CD570" s="41">
        <f t="shared" si="453"/>
        <v>1.9425637283665042E-2</v>
      </c>
      <c r="CE570" s="41">
        <f t="shared" si="454"/>
        <v>6.596166023942987E-3</v>
      </c>
      <c r="CF570" s="41">
        <f t="shared" si="455"/>
        <v>3.2447515444207747E-3</v>
      </c>
      <c r="CG570" s="41">
        <f t="shared" si="431"/>
        <v>7.168489478612497E-3</v>
      </c>
      <c r="CH570" s="41">
        <f t="shared" si="456"/>
        <v>4.7541363527885065E-2</v>
      </c>
      <c r="CI570" s="41">
        <f t="shared" si="457"/>
        <v>-4.0404447453383802E-3</v>
      </c>
      <c r="CJ570" s="41">
        <f t="shared" si="458"/>
        <v>-6.309169193264721E-3</v>
      </c>
      <c r="CK570" s="41">
        <f t="shared" si="459"/>
        <v>2.6088385306063194E-2</v>
      </c>
      <c r="CL570" s="41">
        <f t="shared" si="460"/>
        <v>-1.9038035499825145E-2</v>
      </c>
      <c r="CM570" s="41">
        <f t="shared" si="461"/>
        <v>-1.2040428806432389E-3</v>
      </c>
      <c r="CN570" s="41">
        <f t="shared" si="481"/>
        <v>-5.8799777698667578E-3</v>
      </c>
      <c r="CO570" s="41">
        <f t="shared" si="462"/>
        <v>3.7551344476908118E-2</v>
      </c>
      <c r="CP570" s="41">
        <f t="shared" si="463"/>
        <v>-8.2988028146950658E-3</v>
      </c>
      <c r="CQ570" s="41">
        <f t="shared" si="464"/>
        <v>-1.2240151604229843E-2</v>
      </c>
      <c r="CR570" s="41">
        <f t="shared" si="465"/>
        <v>-3.8714512180690511E-2</v>
      </c>
      <c r="CS570" s="41">
        <f t="shared" si="466"/>
        <v>-1.1614532690490793E-2</v>
      </c>
      <c r="CT570" s="41">
        <f t="shared" si="467"/>
        <v>-3.2414658684281818E-2</v>
      </c>
      <c r="CU570" s="41">
        <f t="shared" si="468"/>
        <v>-1.90936588155797E-2</v>
      </c>
      <c r="CV570" s="41">
        <f t="shared" si="469"/>
        <v>7.518832414027319E-3</v>
      </c>
      <c r="CW570" s="41"/>
      <c r="CX570" s="41">
        <f t="shared" si="471"/>
        <v>2.2463348558005819E-3</v>
      </c>
      <c r="CY570" s="41">
        <f t="shared" si="472"/>
        <v>9.8634324898352665E-2</v>
      </c>
      <c r="CZ570" s="41">
        <f t="shared" si="473"/>
        <v>-4.1123158839850866E-3</v>
      </c>
      <c r="DA570" s="41">
        <f t="shared" si="474"/>
        <v>-3.3832370112661464E-2</v>
      </c>
      <c r="DB570" s="41">
        <f t="shared" si="475"/>
        <v>-1.9829076102013516E-3</v>
      </c>
      <c r="DC570" s="41">
        <f t="shared" si="476"/>
        <v>-6.9869679960485889E-2</v>
      </c>
      <c r="DD570" s="41">
        <f t="shared" si="477"/>
        <v>-1.9681653226259945E-3</v>
      </c>
      <c r="DE570" s="41">
        <f t="shared" si="478"/>
        <v>3.6286425896718398E-2</v>
      </c>
      <c r="DF570" s="41">
        <f t="shared" si="479"/>
        <v>4.7746967509876247E-3</v>
      </c>
      <c r="DG570" s="41">
        <f t="shared" si="480"/>
        <v>1.3160910959237838E-3</v>
      </c>
      <c r="DH570" s="41"/>
    </row>
    <row r="571" spans="1:112">
      <c r="A571" s="43">
        <v>42675</v>
      </c>
      <c r="B571" s="34">
        <v>3</v>
      </c>
      <c r="C571" s="34">
        <v>5.1838620000000004</v>
      </c>
      <c r="D571" s="34"/>
      <c r="E571" s="34">
        <v>6.27</v>
      </c>
      <c r="F571" s="34">
        <v>23.959999</v>
      </c>
      <c r="G571" s="34">
        <v>33.046222999999998</v>
      </c>
      <c r="H571" s="34">
        <v>13.736552</v>
      </c>
      <c r="I571" s="34">
        <v>14.41</v>
      </c>
      <c r="J571" s="34">
        <v>238.812973</v>
      </c>
      <c r="K571" s="34">
        <v>2.64</v>
      </c>
      <c r="L571" s="34">
        <v>100.599998</v>
      </c>
      <c r="M571" s="34">
        <v>24.26</v>
      </c>
      <c r="N571" s="34">
        <v>33.892937000000003</v>
      </c>
      <c r="O571" s="34">
        <v>10.68</v>
      </c>
      <c r="P571" s="34">
        <v>14.06</v>
      </c>
      <c r="Q571" s="34">
        <v>4.43</v>
      </c>
      <c r="R571" s="34">
        <v>44.669998</v>
      </c>
      <c r="S571" s="34">
        <v>56.537663000000002</v>
      </c>
      <c r="T571" s="34"/>
      <c r="U571" s="34"/>
      <c r="V571" s="34">
        <v>3.1763569999999999</v>
      </c>
      <c r="W571" s="34">
        <v>40.720001000000003</v>
      </c>
      <c r="X571" s="34">
        <v>45.07</v>
      </c>
      <c r="Y571" s="34">
        <v>10.810079</v>
      </c>
      <c r="Z571" s="34">
        <v>21.896570000000001</v>
      </c>
      <c r="AA571" s="34">
        <v>69.576210000000003</v>
      </c>
      <c r="AB571" s="34">
        <v>46.336060000000003</v>
      </c>
      <c r="AC571" s="34">
        <v>13.8</v>
      </c>
      <c r="AD571" s="34">
        <v>84.139999000000003</v>
      </c>
      <c r="AE571" s="34">
        <v>27.983215000000001</v>
      </c>
      <c r="AF571" s="34">
        <v>3.22</v>
      </c>
      <c r="AG571" s="34">
        <v>80.850082</v>
      </c>
      <c r="AH571" s="34">
        <v>34.565852999999997</v>
      </c>
      <c r="AI571" s="34">
        <v>81.132026999999994</v>
      </c>
      <c r="AJ571" s="34" t="s">
        <v>193</v>
      </c>
      <c r="AK571" s="34">
        <v>34.240001999999997</v>
      </c>
      <c r="AL571" s="34">
        <v>0.84599999999999997</v>
      </c>
      <c r="AM571" s="34">
        <v>26.924294</v>
      </c>
      <c r="AN571" s="34">
        <v>7.4</v>
      </c>
      <c r="AO571" s="34">
        <v>43.610000999999997</v>
      </c>
      <c r="AP571" s="34">
        <v>5.5</v>
      </c>
      <c r="AQ571" s="34">
        <v>12.73</v>
      </c>
      <c r="AR571" s="34">
        <v>5.38</v>
      </c>
      <c r="AS571" s="34"/>
      <c r="AT571" s="34">
        <v>12.843551</v>
      </c>
      <c r="AU571" s="34">
        <v>48.09</v>
      </c>
      <c r="AV571" s="34">
        <v>13.932176999999999</v>
      </c>
      <c r="AW571" s="34">
        <v>20.092140000000001</v>
      </c>
      <c r="AX571" s="34">
        <v>24.65</v>
      </c>
      <c r="AY571" s="34">
        <v>6.71</v>
      </c>
      <c r="AZ571" s="34">
        <v>60.610000999999997</v>
      </c>
      <c r="BA571" s="34">
        <v>37.169998</v>
      </c>
      <c r="BB571" s="34">
        <v>33.549968999999997</v>
      </c>
      <c r="BC571" s="34">
        <v>29.398372999999999</v>
      </c>
      <c r="BD571" s="34"/>
      <c r="BE571" s="38"/>
      <c r="BF571" s="41">
        <f t="shared" si="432"/>
        <v>1.6807118316381191E-2</v>
      </c>
      <c r="BG571" s="41">
        <f t="shared" si="433"/>
        <v>3.2050615893571719E-3</v>
      </c>
      <c r="BH571" s="41"/>
      <c r="BI571" s="41">
        <f t="shared" si="434"/>
        <v>-6.4837519495307833E-2</v>
      </c>
      <c r="BJ571" s="41">
        <f t="shared" si="435"/>
        <v>4.96252394102756E-2</v>
      </c>
      <c r="BK571" s="41">
        <f t="shared" si="436"/>
        <v>-0.34734848415904979</v>
      </c>
      <c r="BL571" s="41">
        <f t="shared" si="437"/>
        <v>7.2674625900295059E-3</v>
      </c>
      <c r="BM571" s="41">
        <f t="shared" si="438"/>
        <v>-1.3869627743487095E-3</v>
      </c>
      <c r="BN571" s="41">
        <f t="shared" si="439"/>
        <v>-4.3763065594882109E-3</v>
      </c>
      <c r="BO571" s="41">
        <f t="shared" si="440"/>
        <v>-7.5472056353829663E-3</v>
      </c>
      <c r="BP571" s="41">
        <f t="shared" si="441"/>
        <v>-3.860881240326982E-2</v>
      </c>
      <c r="BQ571" s="41">
        <f t="shared" si="442"/>
        <v>-4.3160560497679676E-2</v>
      </c>
      <c r="BR571" s="41">
        <f t="shared" si="443"/>
        <v>7.0374639923238436E-3</v>
      </c>
      <c r="BS571" s="41">
        <f t="shared" si="444"/>
        <v>-1.9472103412820407E-2</v>
      </c>
      <c r="BT571" s="41">
        <f t="shared" si="445"/>
        <v>3.399965821946653E-2</v>
      </c>
      <c r="BU571" s="41">
        <f t="shared" si="446"/>
        <v>-1.1223462369849653E-2</v>
      </c>
      <c r="BV571" s="41">
        <f t="shared" si="447"/>
        <v>-4.6794786083687513E-2</v>
      </c>
      <c r="BW571" s="41">
        <f t="shared" si="448"/>
        <v>-1.0738356072205163E-2</v>
      </c>
      <c r="BX571" s="41"/>
      <c r="BY571" s="41"/>
      <c r="BZ571" s="41">
        <f t="shared" si="449"/>
        <v>3.0161702839189139E-3</v>
      </c>
      <c r="CA571" s="41">
        <f t="shared" si="450"/>
        <v>-8.0714147376771198E-3</v>
      </c>
      <c r="CB571" s="41">
        <f t="shared" si="451"/>
        <v>-1.147155752279316E-2</v>
      </c>
      <c r="CC571" s="41">
        <f t="shared" si="452"/>
        <v>-1.174903153936644E-2</v>
      </c>
      <c r="CD571" s="41">
        <f t="shared" si="453"/>
        <v>-1.5901257355376126E-2</v>
      </c>
      <c r="CE571" s="41">
        <f t="shared" si="454"/>
        <v>2.5171136482376446E-3</v>
      </c>
      <c r="CF571" s="41">
        <f t="shared" si="455"/>
        <v>-2.625791688795898E-2</v>
      </c>
      <c r="CG571" s="41">
        <f t="shared" si="431"/>
        <v>-1.0772096981911183E-2</v>
      </c>
      <c r="CH571" s="41">
        <f t="shared" si="456"/>
        <v>-3.4407224039874982E-3</v>
      </c>
      <c r="CI571" s="41">
        <f t="shared" si="457"/>
        <v>-6.7703872070451181E-3</v>
      </c>
      <c r="CJ571" s="41">
        <f t="shared" si="458"/>
        <v>1.8809331957496293E-2</v>
      </c>
      <c r="CK571" s="41">
        <f t="shared" si="459"/>
        <v>-8.6206975509207449E-3</v>
      </c>
      <c r="CL571" s="41">
        <f t="shared" si="460"/>
        <v>-2.0213634805298891E-2</v>
      </c>
      <c r="CM571" s="41">
        <f t="shared" si="461"/>
        <v>-7.2550707023455304E-3</v>
      </c>
      <c r="CN571" s="41">
        <f t="shared" si="481"/>
        <v>-7.6109404026785416E-3</v>
      </c>
      <c r="CO571" s="41">
        <f t="shared" si="462"/>
        <v>5.031003783788475E-2</v>
      </c>
      <c r="CP571" s="41">
        <f t="shared" si="463"/>
        <v>7.1174677688639549E-3</v>
      </c>
      <c r="CQ571" s="41">
        <f t="shared" si="464"/>
        <v>1.0500635572964635E-2</v>
      </c>
      <c r="CR571" s="41">
        <f t="shared" si="465"/>
        <v>-2.666824708216118E-2</v>
      </c>
      <c r="CS571" s="41">
        <f t="shared" si="466"/>
        <v>1.8748425561930446E-2</v>
      </c>
      <c r="CT571" s="41">
        <f t="shared" si="467"/>
        <v>6.3811512744953766E-2</v>
      </c>
      <c r="CU571" s="41">
        <f t="shared" si="468"/>
        <v>2.2240789658598631E-2</v>
      </c>
      <c r="CV571" s="41">
        <f t="shared" si="469"/>
        <v>7.4627212015895943E-3</v>
      </c>
      <c r="CW571" s="41"/>
      <c r="CX571" s="41">
        <f t="shared" si="471"/>
        <v>7.4758048500424572E-4</v>
      </c>
      <c r="CY571" s="41">
        <f t="shared" si="472"/>
        <v>-3.3333031465569582E-2</v>
      </c>
      <c r="CZ571" s="41">
        <f t="shared" si="473"/>
        <v>3.4281630288224597E-3</v>
      </c>
      <c r="DA571" s="41">
        <f t="shared" si="474"/>
        <v>-3.932041230779159E-2</v>
      </c>
      <c r="DB571" s="41">
        <f t="shared" si="475"/>
        <v>-2.1670229574111896E-2</v>
      </c>
      <c r="DC571" s="41">
        <f t="shared" si="476"/>
        <v>9.8594255005514844E-2</v>
      </c>
      <c r="DD571" s="41">
        <f t="shared" si="477"/>
        <v>-4.9374523862721629E-3</v>
      </c>
      <c r="DE571" s="41">
        <f t="shared" si="478"/>
        <v>1.8737765296195374E-2</v>
      </c>
      <c r="DF571" s="41">
        <f t="shared" si="479"/>
        <v>5.9528947297746973E-4</v>
      </c>
      <c r="DG571" s="41">
        <f t="shared" si="480"/>
        <v>-5.2753332302386867E-3</v>
      </c>
      <c r="DH571" s="41"/>
    </row>
    <row r="572" spans="1:112">
      <c r="A572" s="43">
        <v>42676</v>
      </c>
      <c r="B572" s="34">
        <v>3.05</v>
      </c>
      <c r="C572" s="34">
        <v>5.2090680000000003</v>
      </c>
      <c r="D572" s="34"/>
      <c r="E572" s="34">
        <v>6.17</v>
      </c>
      <c r="F572" s="34">
        <v>19.600000000000001</v>
      </c>
      <c r="G572" s="34">
        <v>33.508735999999999</v>
      </c>
      <c r="H572" s="34">
        <v>13.45804</v>
      </c>
      <c r="I572" s="34">
        <v>14.31</v>
      </c>
      <c r="J572" s="34">
        <v>239.86038199999999</v>
      </c>
      <c r="K572" s="34">
        <v>2.94</v>
      </c>
      <c r="L572" s="34">
        <v>99.480002999999996</v>
      </c>
      <c r="M572" s="34">
        <v>24.950001</v>
      </c>
      <c r="N572" s="34">
        <v>34.102088999999999</v>
      </c>
      <c r="O572" s="34">
        <v>10.53</v>
      </c>
      <c r="P572" s="34">
        <v>13.75</v>
      </c>
      <c r="Q572" s="34">
        <v>4.17</v>
      </c>
      <c r="R572" s="34">
        <v>44.82</v>
      </c>
      <c r="S572" s="34">
        <v>57.262507999999997</v>
      </c>
      <c r="T572" s="34"/>
      <c r="U572" s="34"/>
      <c r="V572" s="34">
        <v>3.090252</v>
      </c>
      <c r="W572" s="34">
        <v>40.950001</v>
      </c>
      <c r="X572" s="34">
        <v>44.580002</v>
      </c>
      <c r="Y572" s="34">
        <v>10.770770000000001</v>
      </c>
      <c r="Z572" s="34">
        <v>21.870892000000001</v>
      </c>
      <c r="AA572" s="34">
        <v>70.116135</v>
      </c>
      <c r="AB572" s="34">
        <v>46.750202000000002</v>
      </c>
      <c r="AC572" s="34">
        <v>14</v>
      </c>
      <c r="AD572" s="34">
        <v>83.809997999999993</v>
      </c>
      <c r="AE572" s="34">
        <v>27.745584000000001</v>
      </c>
      <c r="AF572" s="34">
        <v>3.13</v>
      </c>
      <c r="AG572" s="34">
        <v>80.150077999999993</v>
      </c>
      <c r="AH572" s="34">
        <v>34.965198999999998</v>
      </c>
      <c r="AI572" s="34">
        <v>82.717254999999994</v>
      </c>
      <c r="AJ572" s="34" t="s">
        <v>193</v>
      </c>
      <c r="AK572" s="34">
        <v>34.880001</v>
      </c>
      <c r="AL572" s="34">
        <v>0.83</v>
      </c>
      <c r="AM572" s="34">
        <v>27.158664999999999</v>
      </c>
      <c r="AN572" s="34">
        <v>7.5</v>
      </c>
      <c r="AO572" s="34">
        <v>43.330002</v>
      </c>
      <c r="AP572" s="34">
        <v>5.31</v>
      </c>
      <c r="AQ572" s="34">
        <v>13.39</v>
      </c>
      <c r="AR572" s="34">
        <v>5.53</v>
      </c>
      <c r="AS572" s="34"/>
      <c r="AT572" s="34">
        <v>12.814754000000001</v>
      </c>
      <c r="AU572" s="34">
        <v>45.279998999999997</v>
      </c>
      <c r="AV572" s="34">
        <v>13.913104000000001</v>
      </c>
      <c r="AW572" s="34">
        <v>19.052446</v>
      </c>
      <c r="AX572" s="34">
        <v>23.24</v>
      </c>
      <c r="AY572" s="34">
        <v>6.5</v>
      </c>
      <c r="AZ572" s="34">
        <v>61.110000999999997</v>
      </c>
      <c r="BA572" s="34">
        <v>37.360000999999997</v>
      </c>
      <c r="BB572" s="34">
        <v>33.719662</v>
      </c>
      <c r="BC572" s="34">
        <v>29.165133999999998</v>
      </c>
      <c r="BD572" s="34"/>
      <c r="BE572" s="38"/>
      <c r="BF572" s="41">
        <f t="shared" si="432"/>
        <v>1.6529301951210506E-2</v>
      </c>
      <c r="BG572" s="41">
        <f t="shared" si="433"/>
        <v>4.8506146816184679E-3</v>
      </c>
      <c r="BH572" s="41"/>
      <c r="BI572" s="41">
        <f t="shared" si="434"/>
        <v>-1.6077516727532777E-2</v>
      </c>
      <c r="BJ572" s="41">
        <f t="shared" si="435"/>
        <v>-0.20085616527454908</v>
      </c>
      <c r="BK572" s="41">
        <f t="shared" si="436"/>
        <v>1.389890257899268E-2</v>
      </c>
      <c r="BL572" s="41">
        <f t="shared" si="437"/>
        <v>-2.0483612187754827E-2</v>
      </c>
      <c r="BM572" s="41">
        <f t="shared" si="438"/>
        <v>-6.9638164430711816E-3</v>
      </c>
      <c r="BN572" s="41">
        <f t="shared" si="439"/>
        <v>4.376306559488197E-3</v>
      </c>
      <c r="BO572" s="41">
        <f t="shared" si="440"/>
        <v>0.10763066419236536</v>
      </c>
      <c r="BP572" s="41">
        <f t="shared" si="441"/>
        <v>-1.1195588692904082E-2</v>
      </c>
      <c r="BQ572" s="41">
        <f t="shared" si="442"/>
        <v>2.804495876178301E-2</v>
      </c>
      <c r="BR572" s="41">
        <f t="shared" si="443"/>
        <v>6.1519988138284791E-3</v>
      </c>
      <c r="BS572" s="41">
        <f t="shared" si="444"/>
        <v>-1.4144507386164625E-2</v>
      </c>
      <c r="BT572" s="41">
        <f t="shared" si="445"/>
        <v>-2.2295062269938555E-2</v>
      </c>
      <c r="BU572" s="41">
        <f t="shared" si="446"/>
        <v>-6.048354824633409E-2</v>
      </c>
      <c r="BV572" s="41">
        <f t="shared" si="447"/>
        <v>3.352377781532757E-3</v>
      </c>
      <c r="BW572" s="41">
        <f t="shared" si="448"/>
        <v>1.2739081078304012E-2</v>
      </c>
      <c r="BX572" s="41"/>
      <c r="BY572" s="41"/>
      <c r="BZ572" s="41">
        <f t="shared" si="449"/>
        <v>-2.7482301627006735E-2</v>
      </c>
      <c r="CA572" s="41">
        <f t="shared" si="450"/>
        <v>5.6324379188787983E-3</v>
      </c>
      <c r="CB572" s="41">
        <f t="shared" si="451"/>
        <v>-1.0931463881667818E-2</v>
      </c>
      <c r="CC572" s="41">
        <f t="shared" si="452"/>
        <v>-3.6429561666357592E-3</v>
      </c>
      <c r="CD572" s="41">
        <f t="shared" si="453"/>
        <v>-1.1733832291295685E-3</v>
      </c>
      <c r="CE572" s="41">
        <f t="shared" si="454"/>
        <v>7.7302401741690136E-3</v>
      </c>
      <c r="CF572" s="41">
        <f t="shared" si="455"/>
        <v>8.8980849290605738E-3</v>
      </c>
      <c r="CG572" s="41">
        <f t="shared" ref="CG572:CG635" si="482">LN(AC580/AC579)</f>
        <v>7.1942756340270106E-3</v>
      </c>
      <c r="CH572" s="41">
        <f t="shared" si="456"/>
        <v>-3.9297580301074844E-3</v>
      </c>
      <c r="CI572" s="41">
        <f t="shared" si="457"/>
        <v>-8.5281737449657887E-3</v>
      </c>
      <c r="CJ572" s="41">
        <f t="shared" si="458"/>
        <v>-2.8348355004255199E-2</v>
      </c>
      <c r="CK572" s="41">
        <f t="shared" si="459"/>
        <v>-8.6957480160881947E-3</v>
      </c>
      <c r="CL572" s="41">
        <f t="shared" si="460"/>
        <v>1.1486965309967857E-2</v>
      </c>
      <c r="CM572" s="41">
        <f t="shared" si="461"/>
        <v>1.935043528604025E-2</v>
      </c>
      <c r="CN572" s="41">
        <f t="shared" si="481"/>
        <v>-3.4013833818036143E-3</v>
      </c>
      <c r="CO572" s="41">
        <f t="shared" si="462"/>
        <v>1.8519018025748835E-2</v>
      </c>
      <c r="CP572" s="41">
        <f t="shared" si="463"/>
        <v>-1.90936588155797E-2</v>
      </c>
      <c r="CQ572" s="41">
        <f t="shared" si="464"/>
        <v>8.6671466015568466E-3</v>
      </c>
      <c r="CR572" s="41">
        <f t="shared" si="465"/>
        <v>1.342302033214055E-2</v>
      </c>
      <c r="CS572" s="41">
        <f t="shared" si="466"/>
        <v>-6.4412228759815528E-3</v>
      </c>
      <c r="CT572" s="41">
        <f t="shared" si="467"/>
        <v>-3.5156256984577881E-2</v>
      </c>
      <c r="CU572" s="41">
        <f t="shared" si="468"/>
        <v>5.0546747133765904E-2</v>
      </c>
      <c r="CV572" s="41">
        <f t="shared" si="469"/>
        <v>2.7499441360550526E-2</v>
      </c>
      <c r="CW572" s="41"/>
      <c r="CX572" s="41">
        <f t="shared" si="471"/>
        <v>-2.2446542818064298E-3</v>
      </c>
      <c r="CY572" s="41">
        <f t="shared" si="472"/>
        <v>-6.0208843479449811E-2</v>
      </c>
      <c r="CZ572" s="41">
        <f t="shared" si="473"/>
        <v>-1.3699271329212E-3</v>
      </c>
      <c r="DA572" s="41">
        <f t="shared" si="474"/>
        <v>-5.3133201530562481E-2</v>
      </c>
      <c r="DB572" s="41">
        <f t="shared" si="475"/>
        <v>-5.8901968504988592E-2</v>
      </c>
      <c r="DC572" s="41">
        <f t="shared" si="476"/>
        <v>-3.1796774081998949E-2</v>
      </c>
      <c r="DD572" s="41">
        <f t="shared" si="477"/>
        <v>8.2156228086368004E-3</v>
      </c>
      <c r="DE572" s="41">
        <f t="shared" si="478"/>
        <v>5.0987096249108113E-3</v>
      </c>
      <c r="DF572" s="41">
        <f t="shared" si="479"/>
        <v>5.0451699353992819E-3</v>
      </c>
      <c r="DG572" s="41">
        <f t="shared" si="480"/>
        <v>-7.9653779339538249E-3</v>
      </c>
      <c r="DH572" s="41"/>
    </row>
    <row r="573" spans="1:112">
      <c r="A573" s="43">
        <v>42677</v>
      </c>
      <c r="B573" s="34">
        <v>2.85</v>
      </c>
      <c r="C573" s="34">
        <v>5.1838620000000004</v>
      </c>
      <c r="D573" s="34"/>
      <c r="E573" s="34">
        <v>6.31</v>
      </c>
      <c r="F573" s="34">
        <v>19.079999999999998</v>
      </c>
      <c r="G573" s="34">
        <v>35.018990000000002</v>
      </c>
      <c r="H573" s="34">
        <v>13.477935</v>
      </c>
      <c r="I573" s="34">
        <v>14.36</v>
      </c>
      <c r="J573" s="34">
        <v>243.00266999999999</v>
      </c>
      <c r="K573" s="34">
        <v>3.21</v>
      </c>
      <c r="L573" s="34">
        <v>94.82</v>
      </c>
      <c r="M573" s="34">
        <v>24.76</v>
      </c>
      <c r="N573" s="34">
        <v>34.56794</v>
      </c>
      <c r="O573" s="34">
        <v>10.64</v>
      </c>
      <c r="P573" s="34">
        <v>13.92</v>
      </c>
      <c r="Q573" s="34">
        <v>3.99</v>
      </c>
      <c r="R573" s="34">
        <v>43.959999000000003</v>
      </c>
      <c r="S573" s="34">
        <v>57.16713</v>
      </c>
      <c r="T573" s="34"/>
      <c r="U573" s="34"/>
      <c r="V573" s="34">
        <v>3.1380880000000002</v>
      </c>
      <c r="W573" s="34">
        <v>41.720001000000003</v>
      </c>
      <c r="X573" s="34">
        <v>43.549999</v>
      </c>
      <c r="Y573" s="34">
        <v>10.780597</v>
      </c>
      <c r="Z573" s="34">
        <v>21.357292000000001</v>
      </c>
      <c r="AA573" s="34">
        <v>70.815787999999998</v>
      </c>
      <c r="AB573" s="34">
        <v>47.106560000000002</v>
      </c>
      <c r="AC573" s="34">
        <v>13.9</v>
      </c>
      <c r="AD573" s="34">
        <v>84.120002999999997</v>
      </c>
      <c r="AE573" s="34">
        <v>28.544018000000001</v>
      </c>
      <c r="AF573" s="34">
        <v>2.85</v>
      </c>
      <c r="AG573" s="34">
        <v>79.450080999999997</v>
      </c>
      <c r="AH573" s="34">
        <v>35.550261999999996</v>
      </c>
      <c r="AI573" s="34">
        <v>83.455710999999994</v>
      </c>
      <c r="AJ573" s="34" t="s">
        <v>193</v>
      </c>
      <c r="AK573" s="34">
        <v>36.959999000000003</v>
      </c>
      <c r="AL573" s="34">
        <v>0.83</v>
      </c>
      <c r="AM573" s="34">
        <v>27.824272000000001</v>
      </c>
      <c r="AN573" s="34">
        <v>8.3000000000000007</v>
      </c>
      <c r="AO573" s="34">
        <v>43.02</v>
      </c>
      <c r="AP573" s="34">
        <v>5.42</v>
      </c>
      <c r="AQ573" s="34">
        <v>13.4</v>
      </c>
      <c r="AR573" s="34">
        <v>5.49</v>
      </c>
      <c r="AS573" s="34"/>
      <c r="AT573" s="34">
        <v>12.891545000000001</v>
      </c>
      <c r="AU573" s="34">
        <v>47.580002</v>
      </c>
      <c r="AV573" s="34">
        <v>13.989393</v>
      </c>
      <c r="AW573" s="34">
        <v>18.004083999999999</v>
      </c>
      <c r="AX573" s="34">
        <v>22.209999</v>
      </c>
      <c r="AY573" s="34">
        <v>6.48</v>
      </c>
      <c r="AZ573" s="34">
        <v>61.610000999999997</v>
      </c>
      <c r="BA573" s="34">
        <v>38.049999</v>
      </c>
      <c r="BB573" s="34">
        <v>33.879375000000003</v>
      </c>
      <c r="BC573" s="34">
        <v>29.29147</v>
      </c>
      <c r="BD573" s="34"/>
      <c r="BE573" s="38"/>
      <c r="BF573" s="41">
        <f t="shared" si="432"/>
        <v>-6.782259633876106E-2</v>
      </c>
      <c r="BG573" s="41">
        <f t="shared" si="433"/>
        <v>-4.8506146816184618E-3</v>
      </c>
      <c r="BH573" s="41"/>
      <c r="BI573" s="41">
        <f t="shared" si="434"/>
        <v>2.2436838635825379E-2</v>
      </c>
      <c r="BJ573" s="41">
        <f t="shared" si="435"/>
        <v>-2.688890021633129E-2</v>
      </c>
      <c r="BK573" s="41">
        <f t="shared" si="436"/>
        <v>4.4084304825085747E-2</v>
      </c>
      <c r="BL573" s="41">
        <f t="shared" si="437"/>
        <v>1.4772068668616979E-3</v>
      </c>
      <c r="BM573" s="41">
        <f t="shared" si="438"/>
        <v>3.4879700517186072E-3</v>
      </c>
      <c r="BN573" s="41">
        <f t="shared" si="439"/>
        <v>1.3015418536517971E-2</v>
      </c>
      <c r="BO573" s="41">
        <f t="shared" si="440"/>
        <v>8.786135579133425E-2</v>
      </c>
      <c r="BP573" s="41">
        <f t="shared" si="441"/>
        <v>-4.7976291618046667E-2</v>
      </c>
      <c r="BQ573" s="41">
        <f t="shared" si="442"/>
        <v>-7.6444144612917613E-3</v>
      </c>
      <c r="BR573" s="41">
        <f t="shared" si="443"/>
        <v>1.3568019508638915E-2</v>
      </c>
      <c r="BS573" s="41">
        <f t="shared" si="444"/>
        <v>1.0392157767614204E-2</v>
      </c>
      <c r="BT573" s="41">
        <f t="shared" si="445"/>
        <v>1.2287830793693279E-2</v>
      </c>
      <c r="BU573" s="41">
        <f t="shared" si="446"/>
        <v>-4.4124804908937942E-2</v>
      </c>
      <c r="BV573" s="41">
        <f t="shared" si="447"/>
        <v>-1.9374361585313159E-2</v>
      </c>
      <c r="BW573" s="41">
        <f t="shared" si="448"/>
        <v>-1.6670160590300217E-3</v>
      </c>
      <c r="BX573" s="41"/>
      <c r="BY573" s="41"/>
      <c r="BZ573" s="41">
        <f t="shared" si="449"/>
        <v>1.5361056274925775E-2</v>
      </c>
      <c r="CA573" s="41">
        <f t="shared" si="450"/>
        <v>1.8628819382788191E-2</v>
      </c>
      <c r="CB573" s="41">
        <f t="shared" si="451"/>
        <v>-2.3375692484490104E-2</v>
      </c>
      <c r="CC573" s="41">
        <f t="shared" si="452"/>
        <v>9.1196077548774863E-4</v>
      </c>
      <c r="CD573" s="41">
        <f t="shared" si="453"/>
        <v>-2.3763393293772174E-2</v>
      </c>
      <c r="CE573" s="41">
        <f t="shared" si="454"/>
        <v>9.9290314511677694E-3</v>
      </c>
      <c r="CF573" s="41">
        <f t="shared" si="455"/>
        <v>7.5936928747324089E-3</v>
      </c>
      <c r="CG573" s="41">
        <f t="shared" si="482"/>
        <v>0</v>
      </c>
      <c r="CH573" s="41">
        <f t="shared" si="456"/>
        <v>3.6920782505227789E-3</v>
      </c>
      <c r="CI573" s="41">
        <f t="shared" si="457"/>
        <v>2.8370694608811961E-2</v>
      </c>
      <c r="CJ573" s="41">
        <f t="shared" si="458"/>
        <v>-9.3714010271502626E-2</v>
      </c>
      <c r="CK573" s="41">
        <f t="shared" si="459"/>
        <v>-8.7719397390541385E-3</v>
      </c>
      <c r="CL573" s="41">
        <f t="shared" si="460"/>
        <v>1.6594273578313719E-2</v>
      </c>
      <c r="CM573" s="41">
        <f t="shared" si="461"/>
        <v>8.88785798199653E-3</v>
      </c>
      <c r="CN573" s="41">
        <f t="shared" si="481"/>
        <v>-8.5229175828781018E-4</v>
      </c>
      <c r="CO573" s="41">
        <f t="shared" si="462"/>
        <v>5.7922592006702786E-2</v>
      </c>
      <c r="CP573" s="41">
        <f t="shared" si="463"/>
        <v>0</v>
      </c>
      <c r="CQ573" s="41">
        <f t="shared" si="464"/>
        <v>2.4212584981307381E-2</v>
      </c>
      <c r="CR573" s="41">
        <f t="shared" si="465"/>
        <v>0.1013524942602875</v>
      </c>
      <c r="CS573" s="41">
        <f t="shared" si="466"/>
        <v>-7.1801580696296005E-3</v>
      </c>
      <c r="CT573" s="41">
        <f t="shared" si="467"/>
        <v>2.0503980197707369E-2</v>
      </c>
      <c r="CU573" s="41">
        <f t="shared" si="468"/>
        <v>7.4654725378456299E-4</v>
      </c>
      <c r="CV573" s="41">
        <f t="shared" si="469"/>
        <v>-7.2595600128042229E-3</v>
      </c>
      <c r="CW573" s="41"/>
      <c r="CX573" s="41">
        <f t="shared" si="471"/>
        <v>5.9745067478885758E-3</v>
      </c>
      <c r="CY573" s="41">
        <f t="shared" si="472"/>
        <v>4.9547135099157487E-2</v>
      </c>
      <c r="CZ573" s="41">
        <f t="shared" si="473"/>
        <v>5.4682697465543925E-3</v>
      </c>
      <c r="DA573" s="41">
        <f t="shared" si="474"/>
        <v>-5.6596871230739372E-2</v>
      </c>
      <c r="DB573" s="41">
        <f t="shared" si="475"/>
        <v>-4.5332339102138922E-2</v>
      </c>
      <c r="DC573" s="41">
        <f t="shared" si="476"/>
        <v>-3.0816665374080007E-3</v>
      </c>
      <c r="DD573" s="41">
        <f t="shared" si="477"/>
        <v>8.148675986852625E-3</v>
      </c>
      <c r="DE573" s="41">
        <f t="shared" si="478"/>
        <v>1.8300417899248796E-2</v>
      </c>
      <c r="DF573" s="41">
        <f t="shared" si="479"/>
        <v>4.7253127934434756E-3</v>
      </c>
      <c r="DG573" s="41">
        <f t="shared" si="480"/>
        <v>4.3223926143702547E-3</v>
      </c>
      <c r="DH573" s="41"/>
    </row>
    <row r="574" spans="1:112">
      <c r="A574" s="43">
        <v>42678</v>
      </c>
      <c r="B574" s="34">
        <v>2.85</v>
      </c>
      <c r="C574" s="34">
        <v>5.2846840000000004</v>
      </c>
      <c r="D574" s="34"/>
      <c r="E574" s="34">
        <v>6.29</v>
      </c>
      <c r="F574" s="34">
        <v>17.48</v>
      </c>
      <c r="G574" s="34">
        <v>35.915694999999999</v>
      </c>
      <c r="H574" s="34">
        <v>13.607244</v>
      </c>
      <c r="I574" s="34">
        <v>14.37</v>
      </c>
      <c r="J574" s="34">
        <v>243.00266999999999</v>
      </c>
      <c r="K574" s="34">
        <v>3.52</v>
      </c>
      <c r="L574" s="34">
        <v>94.870002999999997</v>
      </c>
      <c r="M574" s="34">
        <v>24.15</v>
      </c>
      <c r="N574" s="34">
        <v>34.292228999999999</v>
      </c>
      <c r="O574" s="34">
        <v>10.52</v>
      </c>
      <c r="P574" s="34">
        <v>13.1</v>
      </c>
      <c r="Q574" s="34">
        <v>4.1100000000000003</v>
      </c>
      <c r="R574" s="34">
        <v>43.459999000000003</v>
      </c>
      <c r="S574" s="34">
        <v>56.489983000000002</v>
      </c>
      <c r="T574" s="34"/>
      <c r="U574" s="34"/>
      <c r="V574" s="34">
        <v>3.2911670000000002</v>
      </c>
      <c r="W574" s="34">
        <v>41.549999</v>
      </c>
      <c r="X574" s="34">
        <v>44.119999</v>
      </c>
      <c r="Y574" s="34">
        <v>10.780597</v>
      </c>
      <c r="Z574" s="34">
        <v>21.237449999999999</v>
      </c>
      <c r="AA574" s="34">
        <v>70.993561</v>
      </c>
      <c r="AB574" s="34">
        <v>46.413108999999999</v>
      </c>
      <c r="AC574" s="34">
        <v>13.9</v>
      </c>
      <c r="AD574" s="34">
        <v>84.209998999999996</v>
      </c>
      <c r="AE574" s="34">
        <v>28.192326999999999</v>
      </c>
      <c r="AF574" s="34">
        <v>2.96</v>
      </c>
      <c r="AG574" s="34">
        <v>81.550078999999997</v>
      </c>
      <c r="AH574" s="34">
        <v>36.516101999999997</v>
      </c>
      <c r="AI574" s="34">
        <v>83.829857000000004</v>
      </c>
      <c r="AJ574" s="34" t="s">
        <v>193</v>
      </c>
      <c r="AK574" s="34">
        <v>34.040000999999997</v>
      </c>
      <c r="AL574" s="34">
        <v>0.84</v>
      </c>
      <c r="AM574" s="34">
        <v>27.833649000000001</v>
      </c>
      <c r="AN574" s="34">
        <v>8</v>
      </c>
      <c r="AO574" s="34">
        <v>43.130001</v>
      </c>
      <c r="AP574" s="34">
        <v>5.3</v>
      </c>
      <c r="AQ574" s="34">
        <v>13.6</v>
      </c>
      <c r="AR574" s="34">
        <v>5.5</v>
      </c>
      <c r="AS574" s="34"/>
      <c r="AT574" s="34">
        <v>12.737963000000001</v>
      </c>
      <c r="AU574" s="34">
        <v>29.35</v>
      </c>
      <c r="AV574" s="34">
        <v>13.894031999999999</v>
      </c>
      <c r="AW574" s="34">
        <v>18.194694999999999</v>
      </c>
      <c r="AX574" s="34">
        <v>23.24</v>
      </c>
      <c r="AY574" s="34">
        <v>6.07</v>
      </c>
      <c r="AZ574" s="34">
        <v>61.709999000000003</v>
      </c>
      <c r="BA574" s="34">
        <v>41.040000999999997</v>
      </c>
      <c r="BB574" s="34">
        <v>34.398448999999999</v>
      </c>
      <c r="BC574" s="34">
        <v>29.281753999999999</v>
      </c>
      <c r="BD574" s="34"/>
      <c r="BE574" s="38"/>
      <c r="BF574" s="41">
        <f t="shared" si="432"/>
        <v>0</v>
      </c>
      <c r="BG574" s="41">
        <f t="shared" si="433"/>
        <v>1.9262487345555915E-2</v>
      </c>
      <c r="BH574" s="41"/>
      <c r="BI574" s="41">
        <f t="shared" si="434"/>
        <v>-3.1746058407725423E-3</v>
      </c>
      <c r="BJ574" s="41">
        <f t="shared" si="435"/>
        <v>-8.7583295792750968E-2</v>
      </c>
      <c r="BK574" s="41">
        <f t="shared" si="436"/>
        <v>2.5283900806202127E-2</v>
      </c>
      <c r="BL574" s="41">
        <f t="shared" si="437"/>
        <v>9.5483941563291059E-3</v>
      </c>
      <c r="BM574" s="41">
        <f t="shared" si="438"/>
        <v>6.9613647085542407E-4</v>
      </c>
      <c r="BN574" s="41">
        <f t="shared" si="439"/>
        <v>0</v>
      </c>
      <c r="BO574" s="41">
        <f t="shared" si="440"/>
        <v>9.2190052468081332E-2</v>
      </c>
      <c r="BP574" s="41">
        <f t="shared" si="441"/>
        <v>5.2720755303253786E-4</v>
      </c>
      <c r="BQ574" s="41">
        <f t="shared" si="442"/>
        <v>-2.4945067717813747E-2</v>
      </c>
      <c r="BR574" s="41">
        <f t="shared" si="443"/>
        <v>-8.0078941822097956E-3</v>
      </c>
      <c r="BS574" s="41">
        <f t="shared" si="444"/>
        <v>-1.1342276603934607E-2</v>
      </c>
      <c r="BT574" s="41">
        <f t="shared" si="445"/>
        <v>-6.0714424699167727E-2</v>
      </c>
      <c r="BU574" s="41">
        <f t="shared" si="446"/>
        <v>2.9631797606371149E-2</v>
      </c>
      <c r="BV574" s="41">
        <f t="shared" si="447"/>
        <v>-1.1439154968848448E-2</v>
      </c>
      <c r="BW574" s="41">
        <f t="shared" si="448"/>
        <v>-1.1915752462401839E-2</v>
      </c>
      <c r="BX574" s="41"/>
      <c r="BY574" s="41"/>
      <c r="BZ574" s="41">
        <f t="shared" si="449"/>
        <v>4.7628515870979167E-2</v>
      </c>
      <c r="CA574" s="41">
        <f t="shared" si="450"/>
        <v>-4.0831568678225639E-3</v>
      </c>
      <c r="CB574" s="41">
        <f t="shared" si="451"/>
        <v>1.3003491383444546E-2</v>
      </c>
      <c r="CC574" s="41">
        <f t="shared" si="452"/>
        <v>0</v>
      </c>
      <c r="CD574" s="41">
        <f t="shared" si="453"/>
        <v>-5.6270943594320571E-3</v>
      </c>
      <c r="CE574" s="41">
        <f t="shared" si="454"/>
        <v>2.507212597458796E-3</v>
      </c>
      <c r="CF574" s="41">
        <f t="shared" si="455"/>
        <v>-1.4830328573473085E-2</v>
      </c>
      <c r="CG574" s="41">
        <f t="shared" si="482"/>
        <v>4.2111485350127063E-2</v>
      </c>
      <c r="CH574" s="41">
        <f t="shared" si="456"/>
        <v>1.0692806689900857E-3</v>
      </c>
      <c r="CI574" s="41">
        <f t="shared" si="457"/>
        <v>-1.2397538281093331E-2</v>
      </c>
      <c r="CJ574" s="41">
        <f t="shared" si="458"/>
        <v>3.7870274055409749E-2</v>
      </c>
      <c r="CK574" s="41">
        <f t="shared" si="459"/>
        <v>2.6088385306063194E-2</v>
      </c>
      <c r="CL574" s="41">
        <f t="shared" si="460"/>
        <v>2.6805787871383102E-2</v>
      </c>
      <c r="CM574" s="41">
        <f t="shared" si="461"/>
        <v>4.4731488595473601E-3</v>
      </c>
      <c r="CN574" s="41">
        <f t="shared" si="481"/>
        <v>1.2706859170718423E-2</v>
      </c>
      <c r="CO574" s="41">
        <f t="shared" si="462"/>
        <v>-8.2299886634829914E-2</v>
      </c>
      <c r="CP574" s="41">
        <f t="shared" si="463"/>
        <v>1.197619104671562E-2</v>
      </c>
      <c r="CQ574" s="41">
        <f t="shared" si="464"/>
        <v>3.3695114442819298E-4</v>
      </c>
      <c r="CR574" s="41">
        <f t="shared" si="465"/>
        <v>-3.6813973122716434E-2</v>
      </c>
      <c r="CS574" s="41">
        <f t="shared" si="466"/>
        <v>2.5537100058849239E-3</v>
      </c>
      <c r="CT574" s="41">
        <f t="shared" si="467"/>
        <v>-2.2388994893478724E-2</v>
      </c>
      <c r="CU574" s="41">
        <f t="shared" si="468"/>
        <v>1.4815085785140682E-2</v>
      </c>
      <c r="CV574" s="41">
        <f t="shared" si="469"/>
        <v>1.8198367169858993E-3</v>
      </c>
      <c r="CW574" s="41"/>
      <c r="CX574" s="41">
        <f t="shared" si="471"/>
        <v>-1.1984922874942298E-2</v>
      </c>
      <c r="CY574" s="41">
        <f t="shared" si="472"/>
        <v>-0.48312000063517346</v>
      </c>
      <c r="CZ574" s="41">
        <f t="shared" si="473"/>
        <v>-6.8400041812389355E-3</v>
      </c>
      <c r="DA574" s="41">
        <f t="shared" si="474"/>
        <v>1.0531447027026753E-2</v>
      </c>
      <c r="DB574" s="41">
        <f t="shared" si="475"/>
        <v>4.5332339102138915E-2</v>
      </c>
      <c r="DC574" s="41">
        <f t="shared" si="476"/>
        <v>-6.5361905292776495E-2</v>
      </c>
      <c r="DD574" s="41">
        <f t="shared" si="477"/>
        <v>1.6217648705358972E-3</v>
      </c>
      <c r="DE574" s="41">
        <f t="shared" si="478"/>
        <v>7.5646167202499962E-2</v>
      </c>
      <c r="DF574" s="41">
        <f t="shared" si="479"/>
        <v>1.5205054001523558E-2</v>
      </c>
      <c r="DG574" s="41">
        <f t="shared" si="480"/>
        <v>-3.3175568717588893E-4</v>
      </c>
      <c r="DH574" s="41"/>
    </row>
    <row r="575" spans="1:112">
      <c r="A575" s="43">
        <v>42681</v>
      </c>
      <c r="B575" s="34">
        <v>2.95</v>
      </c>
      <c r="C575" s="34">
        <v>5.3771019999999998</v>
      </c>
      <c r="D575" s="34"/>
      <c r="E575" s="34">
        <v>6.18</v>
      </c>
      <c r="F575" s="34">
        <v>16.239999999999998</v>
      </c>
      <c r="G575" s="34">
        <v>35.226646000000002</v>
      </c>
      <c r="H575" s="34">
        <v>13.756444999999999</v>
      </c>
      <c r="I575" s="34">
        <v>14.42</v>
      </c>
      <c r="J575" s="34">
        <v>246.14492799999999</v>
      </c>
      <c r="K575" s="34">
        <v>3.19</v>
      </c>
      <c r="L575" s="34">
        <v>96.360000999999997</v>
      </c>
      <c r="M575" s="34">
        <v>23.610001</v>
      </c>
      <c r="N575" s="34">
        <v>34.168635999999999</v>
      </c>
      <c r="O575" s="34">
        <v>10.25</v>
      </c>
      <c r="P575" s="34">
        <v>13.51</v>
      </c>
      <c r="Q575" s="34">
        <v>3.67</v>
      </c>
      <c r="R575" s="34">
        <v>44.990001999999997</v>
      </c>
      <c r="S575" s="34">
        <v>56.232464</v>
      </c>
      <c r="T575" s="34"/>
      <c r="U575" s="34"/>
      <c r="V575" s="34">
        <v>3.1763569999999999</v>
      </c>
      <c r="W575" s="34">
        <v>42.009998000000003</v>
      </c>
      <c r="X575" s="34">
        <v>44.939999</v>
      </c>
      <c r="Y575" s="34">
        <v>10.780597</v>
      </c>
      <c r="Z575" s="34">
        <v>21.400089000000001</v>
      </c>
      <c r="AA575" s="34">
        <v>71.009017999999998</v>
      </c>
      <c r="AB575" s="34">
        <v>46.904305000000001</v>
      </c>
      <c r="AC575" s="34">
        <v>13.95</v>
      </c>
      <c r="AD575" s="34">
        <v>87.82</v>
      </c>
      <c r="AE575" s="34">
        <v>28.639071000000001</v>
      </c>
      <c r="AF575" s="34">
        <v>2.88</v>
      </c>
      <c r="AG575" s="34">
        <v>81.900085000000004</v>
      </c>
      <c r="AH575" s="34">
        <v>37.343788000000004</v>
      </c>
      <c r="AI575" s="34">
        <v>86.055076999999997</v>
      </c>
      <c r="AJ575" s="34" t="s">
        <v>193</v>
      </c>
      <c r="AK575" s="34">
        <v>33.529998999999997</v>
      </c>
      <c r="AL575" s="34">
        <v>0.87</v>
      </c>
      <c r="AM575" s="34">
        <v>28.002393999999999</v>
      </c>
      <c r="AN575" s="34">
        <v>7.5</v>
      </c>
      <c r="AO575" s="34">
        <v>42.799999</v>
      </c>
      <c r="AP575" s="34">
        <v>5.19</v>
      </c>
      <c r="AQ575" s="34">
        <v>13.55</v>
      </c>
      <c r="AR575" s="34">
        <v>5.52</v>
      </c>
      <c r="AS575" s="34"/>
      <c r="AT575" s="34">
        <v>12.901147</v>
      </c>
      <c r="AU575" s="34">
        <v>31</v>
      </c>
      <c r="AV575" s="34">
        <v>13.951249000000001</v>
      </c>
      <c r="AW575" s="34">
        <v>17.774813000000002</v>
      </c>
      <c r="AX575" s="34">
        <v>23.93</v>
      </c>
      <c r="AY575" s="34">
        <v>6.1</v>
      </c>
      <c r="AZ575" s="34">
        <v>61.779998999999997</v>
      </c>
      <c r="BA575" s="34">
        <v>40.849997999999999</v>
      </c>
      <c r="BB575" s="34">
        <v>34.657986000000001</v>
      </c>
      <c r="BC575" s="34">
        <v>29.485842000000002</v>
      </c>
      <c r="BD575" s="34"/>
      <c r="BE575" s="38"/>
      <c r="BF575" s="41">
        <f t="shared" si="432"/>
        <v>3.4486176071169404E-2</v>
      </c>
      <c r="BG575" s="41">
        <f t="shared" si="433"/>
        <v>1.7336741662486263E-2</v>
      </c>
      <c r="BH575" s="41"/>
      <c r="BI575" s="41">
        <f t="shared" si="434"/>
        <v>-1.764279924274979E-2</v>
      </c>
      <c r="BJ575" s="41">
        <f t="shared" si="435"/>
        <v>-7.3580035493857623E-2</v>
      </c>
      <c r="BK575" s="41">
        <f t="shared" si="436"/>
        <v>-1.9371601716501326E-2</v>
      </c>
      <c r="BL575" s="41">
        <f t="shared" si="437"/>
        <v>1.0905143572256705E-2</v>
      </c>
      <c r="BM575" s="41">
        <f t="shared" si="438"/>
        <v>3.4734317658695786E-3</v>
      </c>
      <c r="BN575" s="41">
        <f t="shared" si="439"/>
        <v>1.2848069735453349E-2</v>
      </c>
      <c r="BO575" s="41">
        <f t="shared" si="440"/>
        <v>-9.8440072813252524E-2</v>
      </c>
      <c r="BP575" s="41">
        <f t="shared" si="441"/>
        <v>1.5583623097415738E-2</v>
      </c>
      <c r="BQ575" s="41">
        <f t="shared" si="442"/>
        <v>-2.2613986646226603E-2</v>
      </c>
      <c r="BR575" s="41">
        <f t="shared" si="443"/>
        <v>-3.6106214629107189E-3</v>
      </c>
      <c r="BS575" s="41">
        <f t="shared" si="444"/>
        <v>-2.6000501725146587E-2</v>
      </c>
      <c r="BT575" s="41">
        <f t="shared" si="445"/>
        <v>3.0817921765001713E-2</v>
      </c>
      <c r="BU575" s="41">
        <f t="shared" si="446"/>
        <v>-0.11323136644166444</v>
      </c>
      <c r="BV575" s="41">
        <f t="shared" si="447"/>
        <v>3.4599335488783745E-2</v>
      </c>
      <c r="BW575" s="41">
        <f t="shared" si="448"/>
        <v>-4.5690890299674549E-3</v>
      </c>
      <c r="BX575" s="41"/>
      <c r="BY575" s="41"/>
      <c r="BZ575" s="41">
        <f t="shared" si="449"/>
        <v>-3.5507270518898314E-2</v>
      </c>
      <c r="CA575" s="41">
        <f t="shared" si="450"/>
        <v>1.1010140339508983E-2</v>
      </c>
      <c r="CB575" s="41">
        <f t="shared" si="451"/>
        <v>1.8415072785447802E-2</v>
      </c>
      <c r="CC575" s="41">
        <f t="shared" si="452"/>
        <v>0</v>
      </c>
      <c r="CD575" s="41">
        <f t="shared" si="453"/>
        <v>7.6289482284576096E-3</v>
      </c>
      <c r="CE575" s="41">
        <f t="shared" si="454"/>
        <v>2.1770027234571356E-4</v>
      </c>
      <c r="CF575" s="41">
        <f t="shared" si="455"/>
        <v>1.052752140223426E-2</v>
      </c>
      <c r="CG575" s="41">
        <f t="shared" si="482"/>
        <v>1.70361871525678E-2</v>
      </c>
      <c r="CH575" s="41">
        <f t="shared" si="456"/>
        <v>4.197559796674491E-2</v>
      </c>
      <c r="CI575" s="41">
        <f t="shared" si="457"/>
        <v>1.5722055693823244E-2</v>
      </c>
      <c r="CJ575" s="41">
        <f t="shared" si="458"/>
        <v>-2.7398974188114503E-2</v>
      </c>
      <c r="CK575" s="41">
        <f t="shared" si="459"/>
        <v>4.2827309121295145E-3</v>
      </c>
      <c r="CL575" s="41">
        <f t="shared" si="460"/>
        <v>2.2413265143566247E-2</v>
      </c>
      <c r="CM575" s="41">
        <f t="shared" si="461"/>
        <v>2.6198288683062933E-2</v>
      </c>
      <c r="CN575" s="41">
        <f t="shared" si="481"/>
        <v>7.5471160284664831E-3</v>
      </c>
      <c r="CO575" s="41">
        <f t="shared" si="462"/>
        <v>-1.5095802428277644E-2</v>
      </c>
      <c r="CP575" s="41">
        <f t="shared" si="463"/>
        <v>3.5091319811270193E-2</v>
      </c>
      <c r="CQ575" s="41">
        <f t="shared" si="464"/>
        <v>6.044322078533961E-3</v>
      </c>
      <c r="CR575" s="41">
        <f t="shared" si="465"/>
        <v>-6.4538521137571178E-2</v>
      </c>
      <c r="CS575" s="41">
        <f t="shared" si="466"/>
        <v>-7.6807546222042332E-3</v>
      </c>
      <c r="CT575" s="41">
        <f t="shared" si="467"/>
        <v>-2.0973123380278763E-2</v>
      </c>
      <c r="CU575" s="41">
        <f t="shared" si="468"/>
        <v>-3.6832454162962934E-3</v>
      </c>
      <c r="CV575" s="41">
        <f t="shared" si="469"/>
        <v>3.6297680505787311E-3</v>
      </c>
      <c r="CW575" s="41"/>
      <c r="CX575" s="41">
        <f t="shared" si="471"/>
        <v>1.2729474893287594E-2</v>
      </c>
      <c r="CY575" s="41">
        <f t="shared" si="472"/>
        <v>5.4694658211040727E-2</v>
      </c>
      <c r="CZ575" s="41">
        <f t="shared" si="473"/>
        <v>4.109642889143221E-3</v>
      </c>
      <c r="DA575" s="41">
        <f t="shared" si="474"/>
        <v>-2.3347612836535594E-2</v>
      </c>
      <c r="DB575" s="41">
        <f t="shared" si="475"/>
        <v>2.9257969936571496E-2</v>
      </c>
      <c r="DC575" s="41">
        <f t="shared" si="476"/>
        <v>4.9301661078585864E-3</v>
      </c>
      <c r="DD575" s="41">
        <f t="shared" si="477"/>
        <v>1.1336951758208649E-3</v>
      </c>
      <c r="DE575" s="41">
        <f t="shared" si="478"/>
        <v>-4.6404528825831461E-3</v>
      </c>
      <c r="DF575" s="41">
        <f t="shared" si="479"/>
        <v>7.5166991172398992E-3</v>
      </c>
      <c r="DG575" s="41">
        <f t="shared" si="480"/>
        <v>6.9456242675625321E-3</v>
      </c>
      <c r="DH575" s="41"/>
    </row>
    <row r="576" spans="1:112">
      <c r="A576" s="43">
        <v>42682</v>
      </c>
      <c r="B576" s="34">
        <v>2.9</v>
      </c>
      <c r="C576" s="34">
        <v>5.0830419999999998</v>
      </c>
      <c r="D576" s="34"/>
      <c r="E576" s="34">
        <v>6.08</v>
      </c>
      <c r="F576" s="34">
        <v>16.280000999999999</v>
      </c>
      <c r="G576" s="34">
        <v>33.716396000000003</v>
      </c>
      <c r="H576" s="34">
        <v>13.517721999999999</v>
      </c>
      <c r="I576" s="34">
        <v>14.34</v>
      </c>
      <c r="J576" s="34">
        <v>248.23980700000001</v>
      </c>
      <c r="K576" s="34">
        <v>3.47</v>
      </c>
      <c r="L576" s="34">
        <v>97.330001999999993</v>
      </c>
      <c r="M576" s="34">
        <v>23.6</v>
      </c>
      <c r="N576" s="34">
        <v>33.911945000000003</v>
      </c>
      <c r="O576" s="34">
        <v>10.67</v>
      </c>
      <c r="P576" s="34">
        <v>13.11</v>
      </c>
      <c r="Q576" s="34">
        <v>3.45</v>
      </c>
      <c r="R576" s="34">
        <v>44.919998</v>
      </c>
      <c r="S576" s="34">
        <v>55.812828000000003</v>
      </c>
      <c r="T576" s="34"/>
      <c r="U576" s="34"/>
      <c r="V576" s="34">
        <v>3.032848</v>
      </c>
      <c r="W576" s="34">
        <v>41.66</v>
      </c>
      <c r="X576" s="34">
        <v>44.98</v>
      </c>
      <c r="Y576" s="34">
        <v>10.544739999999999</v>
      </c>
      <c r="Z576" s="34">
        <v>20.706726</v>
      </c>
      <c r="AA576" s="34">
        <v>70.630279999999999</v>
      </c>
      <c r="AB576" s="34">
        <v>46.480525999999998</v>
      </c>
      <c r="AC576" s="34">
        <v>13.95</v>
      </c>
      <c r="AD576" s="34">
        <v>86.93</v>
      </c>
      <c r="AE576" s="34">
        <v>28.629512999999999</v>
      </c>
      <c r="AF576" s="34">
        <v>2.89</v>
      </c>
      <c r="AG576" s="34">
        <v>80.500084000000001</v>
      </c>
      <c r="AH576" s="34">
        <v>36.699924000000003</v>
      </c>
      <c r="AI576" s="34">
        <v>85.513549999999995</v>
      </c>
      <c r="AJ576" s="34" t="s">
        <v>193</v>
      </c>
      <c r="AK576" s="34">
        <v>34.099997999999999</v>
      </c>
      <c r="AL576" s="34">
        <v>0.89800000000000002</v>
      </c>
      <c r="AM576" s="34">
        <v>28.15239</v>
      </c>
      <c r="AN576" s="34">
        <v>7.8</v>
      </c>
      <c r="AO576" s="34">
        <v>41.73</v>
      </c>
      <c r="AP576" s="34">
        <v>5.16</v>
      </c>
      <c r="AQ576" s="34">
        <v>13.79</v>
      </c>
      <c r="AR576" s="34">
        <v>5.56</v>
      </c>
      <c r="AS576" s="34"/>
      <c r="AT576" s="34">
        <v>13.083529</v>
      </c>
      <c r="AU576" s="34">
        <v>29.870000999999998</v>
      </c>
      <c r="AV576" s="34">
        <v>13.798673000000001</v>
      </c>
      <c r="AW576" s="34">
        <v>16.891323</v>
      </c>
      <c r="AX576" s="34">
        <v>23.84</v>
      </c>
      <c r="AY576" s="34">
        <v>5.72</v>
      </c>
      <c r="AZ576" s="34">
        <v>64.650002000000001</v>
      </c>
      <c r="BA576" s="34">
        <v>40.369999</v>
      </c>
      <c r="BB576" s="34">
        <v>34.598090999999997</v>
      </c>
      <c r="BC576" s="34">
        <v>29.544149000000001</v>
      </c>
      <c r="BD576" s="34"/>
      <c r="BE576" s="38"/>
      <c r="BF576" s="41">
        <f t="shared" si="432"/>
        <v>-1.7094433359300183E-2</v>
      </c>
      <c r="BG576" s="41">
        <f t="shared" si="433"/>
        <v>-5.6239666065781395E-2</v>
      </c>
      <c r="BH576" s="41"/>
      <c r="BI576" s="41">
        <f t="shared" si="434"/>
        <v>-1.6313575491523683E-2</v>
      </c>
      <c r="BJ576" s="41">
        <f t="shared" si="435"/>
        <v>2.4600872659219395E-3</v>
      </c>
      <c r="BK576" s="41">
        <f t="shared" si="436"/>
        <v>-4.3818537637266203E-2</v>
      </c>
      <c r="BL576" s="41">
        <f t="shared" si="437"/>
        <v>-1.7505876272661185E-2</v>
      </c>
      <c r="BM576" s="41">
        <f t="shared" si="438"/>
        <v>-5.5632966853287153E-3</v>
      </c>
      <c r="BN576" s="41">
        <f t="shared" si="439"/>
        <v>8.4747419964508481E-3</v>
      </c>
      <c r="BO576" s="41">
        <f t="shared" si="440"/>
        <v>8.4133677162014628E-2</v>
      </c>
      <c r="BP576" s="41">
        <f t="shared" si="441"/>
        <v>1.0016098862630177E-2</v>
      </c>
      <c r="BQ576" s="41">
        <f t="shared" si="442"/>
        <v>-4.2368142079061229E-4</v>
      </c>
      <c r="BR576" s="41">
        <f t="shared" si="443"/>
        <v>-7.5408350694325024E-3</v>
      </c>
      <c r="BS576" s="41">
        <f t="shared" si="444"/>
        <v>4.015835972924485E-2</v>
      </c>
      <c r="BT576" s="41">
        <f t="shared" si="445"/>
        <v>-3.0054854196499073E-2</v>
      </c>
      <c r="BU576" s="41">
        <f t="shared" si="446"/>
        <v>-6.1817431023210391E-2</v>
      </c>
      <c r="BV576" s="41">
        <f t="shared" si="447"/>
        <v>-1.5572019607591448E-3</v>
      </c>
      <c r="BW576" s="41">
        <f t="shared" si="448"/>
        <v>-7.4905059297805223E-3</v>
      </c>
      <c r="BX576" s="41"/>
      <c r="BY576" s="41"/>
      <c r="BZ576" s="41">
        <f t="shared" si="449"/>
        <v>-4.6232830556092237E-2</v>
      </c>
      <c r="CA576" s="41">
        <f t="shared" si="450"/>
        <v>-8.3662017407512886E-3</v>
      </c>
      <c r="CB576" s="41">
        <f t="shared" si="451"/>
        <v>8.8970202587815436E-4</v>
      </c>
      <c r="CC576" s="41">
        <f t="shared" si="452"/>
        <v>-2.2120786889783493E-2</v>
      </c>
      <c r="CD576" s="41">
        <f t="shared" si="453"/>
        <v>-3.2936505867626836E-2</v>
      </c>
      <c r="CE576" s="41">
        <f t="shared" si="454"/>
        <v>-5.3479353261335193E-3</v>
      </c>
      <c r="CF576" s="41">
        <f t="shared" si="455"/>
        <v>-9.0760331094944177E-3</v>
      </c>
      <c r="CG576" s="41">
        <f t="shared" si="482"/>
        <v>2.995232228335111E-2</v>
      </c>
      <c r="CH576" s="41">
        <f t="shared" si="456"/>
        <v>-1.0186068042598251E-2</v>
      </c>
      <c r="CI576" s="41">
        <f t="shared" si="457"/>
        <v>-3.3379557939643275E-4</v>
      </c>
      <c r="CJ576" s="41">
        <f t="shared" si="458"/>
        <v>3.4662079764863291E-3</v>
      </c>
      <c r="CK576" s="41">
        <f t="shared" si="459"/>
        <v>-1.7241800807288959E-2</v>
      </c>
      <c r="CL576" s="41">
        <f t="shared" si="460"/>
        <v>-1.7391894924894801E-2</v>
      </c>
      <c r="CM576" s="41">
        <f t="shared" si="461"/>
        <v>-6.3126785798163524E-3</v>
      </c>
      <c r="CN576" s="41">
        <f t="shared" si="481"/>
        <v>4.1685654407920027E-3</v>
      </c>
      <c r="CO576" s="41">
        <f t="shared" si="462"/>
        <v>1.6856794984344423E-2</v>
      </c>
      <c r="CP576" s="41">
        <f t="shared" si="463"/>
        <v>3.1676856653570333E-2</v>
      </c>
      <c r="CQ576" s="41">
        <f t="shared" si="464"/>
        <v>5.3422467704738645E-3</v>
      </c>
      <c r="CR576" s="41">
        <f t="shared" si="465"/>
        <v>3.9220713153281329E-2</v>
      </c>
      <c r="CS576" s="41">
        <f t="shared" si="466"/>
        <v>-2.5317784619803642E-2</v>
      </c>
      <c r="CT576" s="41">
        <f t="shared" si="467"/>
        <v>-5.7971176843259579E-3</v>
      </c>
      <c r="CU576" s="41">
        <f t="shared" si="468"/>
        <v>1.7557144479500519E-2</v>
      </c>
      <c r="CV576" s="41">
        <f t="shared" si="469"/>
        <v>7.2202479734870973E-3</v>
      </c>
      <c r="CW576" s="41"/>
      <c r="CX576" s="41">
        <f t="shared" si="471"/>
        <v>1.4037888718861065E-2</v>
      </c>
      <c r="CY576" s="41">
        <f t="shared" si="472"/>
        <v>-3.7132538778721955E-2</v>
      </c>
      <c r="CZ576" s="41">
        <f t="shared" si="473"/>
        <v>-1.0996610190364322E-2</v>
      </c>
      <c r="DA576" s="41">
        <f t="shared" si="474"/>
        <v>-5.0982397115106423E-2</v>
      </c>
      <c r="DB576" s="41">
        <f t="shared" si="475"/>
        <v>-3.7680597231329557E-3</v>
      </c>
      <c r="DC576" s="41">
        <f t="shared" si="476"/>
        <v>-6.4319965787559039E-2</v>
      </c>
      <c r="DD576" s="41">
        <f t="shared" si="477"/>
        <v>4.5408464849706932E-2</v>
      </c>
      <c r="DE576" s="41">
        <f t="shared" si="478"/>
        <v>-1.1819862252422698E-2</v>
      </c>
      <c r="DF576" s="41">
        <f t="shared" si="479"/>
        <v>-1.7296681396662657E-3</v>
      </c>
      <c r="DG576" s="41">
        <f t="shared" si="480"/>
        <v>1.9755049246916825E-3</v>
      </c>
      <c r="DH576" s="41"/>
    </row>
    <row r="577" spans="1:112">
      <c r="A577" s="43">
        <v>42683</v>
      </c>
      <c r="B577" s="34">
        <v>3.3</v>
      </c>
      <c r="C577" s="34">
        <v>5.0998450000000002</v>
      </c>
      <c r="D577" s="34"/>
      <c r="E577" s="34">
        <v>6.14</v>
      </c>
      <c r="F577" s="34">
        <v>16</v>
      </c>
      <c r="G577" s="34">
        <v>34.989078999999997</v>
      </c>
      <c r="H577" s="34">
        <v>13.666924</v>
      </c>
      <c r="I577" s="34">
        <v>14.41</v>
      </c>
      <c r="J577" s="34">
        <v>256.61920199999997</v>
      </c>
      <c r="K577" s="34">
        <v>3.47</v>
      </c>
      <c r="L577" s="34">
        <v>97.160004000000001</v>
      </c>
      <c r="M577" s="34">
        <v>23.700001</v>
      </c>
      <c r="N577" s="34">
        <v>33.883426999999998</v>
      </c>
      <c r="O577" s="34">
        <v>10.61</v>
      </c>
      <c r="P577" s="34">
        <v>13.15</v>
      </c>
      <c r="Q577" s="34">
        <v>3.26</v>
      </c>
      <c r="R577" s="34">
        <v>43.18</v>
      </c>
      <c r="S577" s="34">
        <v>56.051262000000001</v>
      </c>
      <c r="T577" s="34"/>
      <c r="U577" s="34"/>
      <c r="V577" s="34">
        <v>2.9563079999999999</v>
      </c>
      <c r="W577" s="34">
        <v>42.080002</v>
      </c>
      <c r="X577" s="34">
        <v>45.93</v>
      </c>
      <c r="Y577" s="34">
        <v>10.613531</v>
      </c>
      <c r="Z577" s="34">
        <v>21.254570000000001</v>
      </c>
      <c r="AA577" s="34">
        <v>70.251548999999997</v>
      </c>
      <c r="AB577" s="34">
        <v>46.259010000000004</v>
      </c>
      <c r="AC577" s="34">
        <v>13.9</v>
      </c>
      <c r="AD577" s="34">
        <v>86.779999000000004</v>
      </c>
      <c r="AE577" s="34">
        <v>28.725072999999998</v>
      </c>
      <c r="AF577" s="34">
        <v>3.07</v>
      </c>
      <c r="AG577" s="34">
        <v>80.500084000000001</v>
      </c>
      <c r="AH577" s="34">
        <v>36.653275000000001</v>
      </c>
      <c r="AI577" s="34">
        <v>86.744300999999993</v>
      </c>
      <c r="AJ577" s="34" t="s">
        <v>193</v>
      </c>
      <c r="AK577" s="34">
        <v>34.270000000000003</v>
      </c>
      <c r="AL577" s="34">
        <v>0.83</v>
      </c>
      <c r="AM577" s="34">
        <v>28.114889000000002</v>
      </c>
      <c r="AN577" s="34">
        <v>7.5</v>
      </c>
      <c r="AO577" s="34">
        <v>41.82</v>
      </c>
      <c r="AP577" s="34">
        <v>5.07</v>
      </c>
      <c r="AQ577" s="34">
        <v>13.84</v>
      </c>
      <c r="AR577" s="34">
        <v>5.58</v>
      </c>
      <c r="AS577" s="34"/>
      <c r="AT577" s="34">
        <v>12.97794</v>
      </c>
      <c r="AU577" s="34">
        <v>28.969999000000001</v>
      </c>
      <c r="AV577" s="34">
        <v>13.951249000000001</v>
      </c>
      <c r="AW577" s="34">
        <v>16.069063</v>
      </c>
      <c r="AX577" s="34">
        <v>23.360001</v>
      </c>
      <c r="AY577" s="34">
        <v>5.41</v>
      </c>
      <c r="AZ577" s="34">
        <v>62</v>
      </c>
      <c r="BA577" s="34">
        <v>39.669998</v>
      </c>
      <c r="BB577" s="34">
        <v>33.899341999999997</v>
      </c>
      <c r="BC577" s="34">
        <v>29.787113000000002</v>
      </c>
      <c r="BD577" s="34"/>
      <c r="BE577" s="38"/>
      <c r="BF577" s="41">
        <f t="shared" si="432"/>
        <v>0.12921173148000625</v>
      </c>
      <c r="BG577" s="41">
        <f t="shared" si="433"/>
        <v>3.3002458440306629E-3</v>
      </c>
      <c r="BH577" s="41"/>
      <c r="BI577" s="41">
        <f t="shared" si="434"/>
        <v>9.8200461809752945E-3</v>
      </c>
      <c r="BJ577" s="41">
        <f t="shared" si="435"/>
        <v>-1.7348699759672487E-2</v>
      </c>
      <c r="BK577" s="41">
        <f t="shared" si="436"/>
        <v>3.705173699517951E-2</v>
      </c>
      <c r="BL577" s="41">
        <f t="shared" si="437"/>
        <v>1.0977041832888777E-2</v>
      </c>
      <c r="BM577" s="41">
        <f t="shared" si="438"/>
        <v>4.8695748399565156E-3</v>
      </c>
      <c r="BN577" s="41">
        <f t="shared" si="439"/>
        <v>3.319803913932632E-2</v>
      </c>
      <c r="BO577" s="41">
        <f t="shared" si="440"/>
        <v>0</v>
      </c>
      <c r="BP577" s="41">
        <f t="shared" si="441"/>
        <v>-1.748141683874583E-3</v>
      </c>
      <c r="BQ577" s="41">
        <f t="shared" si="442"/>
        <v>4.2283783036131117E-3</v>
      </c>
      <c r="BR577" s="41">
        <f t="shared" si="443"/>
        <v>-8.4129641421675037E-4</v>
      </c>
      <c r="BS577" s="41">
        <f t="shared" si="444"/>
        <v>-5.6391126877702617E-3</v>
      </c>
      <c r="BT577" s="41">
        <f t="shared" si="445"/>
        <v>3.0464608481650737E-3</v>
      </c>
      <c r="BU577" s="41">
        <f t="shared" si="446"/>
        <v>-5.6647035664652207E-2</v>
      </c>
      <c r="BV577" s="41">
        <f t="shared" si="447"/>
        <v>-3.950566025998261E-2</v>
      </c>
      <c r="BW577" s="41">
        <f t="shared" si="448"/>
        <v>4.2629294365996648E-3</v>
      </c>
      <c r="BX577" s="41"/>
      <c r="BY577" s="41"/>
      <c r="BZ577" s="41">
        <f t="shared" si="449"/>
        <v>-2.5560919537364953E-2</v>
      </c>
      <c r="CA577" s="41">
        <f t="shared" si="450"/>
        <v>1.0031180125144517E-2</v>
      </c>
      <c r="CB577" s="41">
        <f t="shared" si="451"/>
        <v>2.0900551806532601E-2</v>
      </c>
      <c r="CC577" s="41">
        <f t="shared" si="452"/>
        <v>6.5025391149150201E-3</v>
      </c>
      <c r="CD577" s="41">
        <f t="shared" si="453"/>
        <v>2.611335604208579E-2</v>
      </c>
      <c r="CE577" s="41">
        <f t="shared" si="454"/>
        <v>-5.3765899412575686E-3</v>
      </c>
      <c r="CF577" s="41">
        <f t="shared" si="455"/>
        <v>-4.7771733788921564E-3</v>
      </c>
      <c r="CG577" s="41">
        <f t="shared" si="482"/>
        <v>3.2260862218221477E-2</v>
      </c>
      <c r="CH577" s="41">
        <f t="shared" si="456"/>
        <v>-1.7270282441609549E-3</v>
      </c>
      <c r="CI577" s="41">
        <f t="shared" si="457"/>
        <v>3.332256235771255E-3</v>
      </c>
      <c r="CJ577" s="41">
        <f t="shared" si="458"/>
        <v>6.0421059474764845E-2</v>
      </c>
      <c r="CK577" s="41">
        <f t="shared" si="459"/>
        <v>0</v>
      </c>
      <c r="CL577" s="41">
        <f t="shared" si="460"/>
        <v>-1.2719010738386524E-3</v>
      </c>
      <c r="CM577" s="41">
        <f t="shared" si="461"/>
        <v>1.4289879226169203E-2</v>
      </c>
      <c r="CN577" s="41">
        <f t="shared" si="481"/>
        <v>1.2401830184698091E-2</v>
      </c>
      <c r="CO577" s="41">
        <f t="shared" si="462"/>
        <v>4.9730102480746319E-3</v>
      </c>
      <c r="CP577" s="41">
        <f t="shared" si="463"/>
        <v>-7.8744367511556099E-2</v>
      </c>
      <c r="CQ577" s="41">
        <f t="shared" si="464"/>
        <v>-1.3329596248146181E-3</v>
      </c>
      <c r="CR577" s="41">
        <f t="shared" si="465"/>
        <v>-3.9220713153281267E-2</v>
      </c>
      <c r="CS577" s="41">
        <f t="shared" si="466"/>
        <v>2.1543993970264464E-3</v>
      </c>
      <c r="CT577" s="41">
        <f t="shared" si="467"/>
        <v>-1.759576189037949E-2</v>
      </c>
      <c r="CU577" s="41">
        <f t="shared" si="468"/>
        <v>3.6192583843130581E-3</v>
      </c>
      <c r="CV577" s="41">
        <f t="shared" si="469"/>
        <v>3.59066813072854E-3</v>
      </c>
      <c r="CW577" s="41"/>
      <c r="CX577" s="41">
        <f t="shared" si="471"/>
        <v>-8.1031178827064062E-3</v>
      </c>
      <c r="CY577" s="41">
        <f t="shared" si="472"/>
        <v>-3.0593888443633178E-2</v>
      </c>
      <c r="CZ577" s="41">
        <f t="shared" si="473"/>
        <v>1.0996610190364279E-2</v>
      </c>
      <c r="DA577" s="41">
        <f t="shared" si="474"/>
        <v>-4.9904187480671318E-2</v>
      </c>
      <c r="DB577" s="41">
        <f t="shared" si="475"/>
        <v>-2.0339641428904376E-2</v>
      </c>
      <c r="DC577" s="41">
        <f t="shared" si="476"/>
        <v>-5.5719712533316347E-2</v>
      </c>
      <c r="DD577" s="41">
        <f t="shared" si="477"/>
        <v>-4.18537511085827E-2</v>
      </c>
      <c r="DE577" s="41">
        <f t="shared" si="478"/>
        <v>-1.7491725983673632E-2</v>
      </c>
      <c r="DF577" s="41">
        <f t="shared" si="479"/>
        <v>-2.0402902962636325E-2</v>
      </c>
      <c r="DG577" s="41">
        <f t="shared" si="480"/>
        <v>8.1901294508520527E-3</v>
      </c>
      <c r="DH577" s="41"/>
    </row>
    <row r="578" spans="1:112">
      <c r="A578" s="43">
        <v>42684</v>
      </c>
      <c r="B578" s="34">
        <v>3.5750000000000002</v>
      </c>
      <c r="C578" s="34">
        <v>5.1670600000000002</v>
      </c>
      <c r="D578" s="34"/>
      <c r="E578" s="34">
        <v>6.16</v>
      </c>
      <c r="F578" s="34">
        <v>16</v>
      </c>
      <c r="G578" s="34">
        <v>34.542686000000003</v>
      </c>
      <c r="H578" s="34">
        <v>13.776339999999999</v>
      </c>
      <c r="I578" s="34">
        <v>14.51</v>
      </c>
      <c r="J578" s="34">
        <v>262.90374800000001</v>
      </c>
      <c r="K578" s="34">
        <v>3.57</v>
      </c>
      <c r="L578" s="34">
        <v>94.169998000000007</v>
      </c>
      <c r="M578" s="34">
        <v>22.98</v>
      </c>
      <c r="N578" s="34">
        <v>34.624977000000001</v>
      </c>
      <c r="O578" s="34">
        <v>10.6</v>
      </c>
      <c r="P578" s="34">
        <v>13.68</v>
      </c>
      <c r="Q578" s="34">
        <v>3.38</v>
      </c>
      <c r="R578" s="34">
        <v>44.799999</v>
      </c>
      <c r="S578" s="34">
        <v>56.165703000000001</v>
      </c>
      <c r="T578" s="34"/>
      <c r="U578" s="34"/>
      <c r="V578" s="34">
        <v>2.9371740000000002</v>
      </c>
      <c r="W578" s="34">
        <v>41.700001</v>
      </c>
      <c r="X578" s="34">
        <v>45.93</v>
      </c>
      <c r="Y578" s="34">
        <v>10.760942</v>
      </c>
      <c r="Z578" s="34">
        <v>21.802409999999998</v>
      </c>
      <c r="AA578" s="34">
        <v>71.055381999999994</v>
      </c>
      <c r="AB578" s="34">
        <v>46.730941999999999</v>
      </c>
      <c r="AC578" s="34">
        <v>14</v>
      </c>
      <c r="AD578" s="34">
        <v>89.230002999999996</v>
      </c>
      <c r="AE578" s="34">
        <v>28.820630999999999</v>
      </c>
      <c r="AF578" s="34">
        <v>3.11</v>
      </c>
      <c r="AG578" s="34">
        <v>80.150077999999993</v>
      </c>
      <c r="AH578" s="34">
        <v>37.110508000000003</v>
      </c>
      <c r="AI578" s="34">
        <v>87.354766999999995</v>
      </c>
      <c r="AJ578" s="34" t="s">
        <v>193</v>
      </c>
      <c r="AK578" s="34">
        <v>33.919998</v>
      </c>
      <c r="AL578" s="34">
        <v>0.84</v>
      </c>
      <c r="AM578" s="34">
        <v>28.124265999999999</v>
      </c>
      <c r="AN578" s="34">
        <v>7.9</v>
      </c>
      <c r="AO578" s="34">
        <v>42.759998000000003</v>
      </c>
      <c r="AP578" s="34">
        <v>5.0650000000000004</v>
      </c>
      <c r="AQ578" s="34">
        <v>13.88</v>
      </c>
      <c r="AR578" s="34">
        <v>5.49</v>
      </c>
      <c r="AS578" s="34"/>
      <c r="AT578" s="34">
        <v>12.920343000000001</v>
      </c>
      <c r="AU578" s="34">
        <v>26.51</v>
      </c>
      <c r="AV578" s="34">
        <v>13.550735</v>
      </c>
      <c r="AW578" s="34">
        <v>16.707632</v>
      </c>
      <c r="AX578" s="34">
        <v>23.209999</v>
      </c>
      <c r="AY578" s="34">
        <v>5.28</v>
      </c>
      <c r="AZ578" s="34">
        <v>62.529998999999997</v>
      </c>
      <c r="BA578" s="34">
        <v>40.549999</v>
      </c>
      <c r="BB578" s="34">
        <v>33.809502000000002</v>
      </c>
      <c r="BC578" s="34">
        <v>29.524712000000001</v>
      </c>
      <c r="BD578" s="34"/>
      <c r="BE578" s="38"/>
      <c r="BF578" s="41">
        <f t="shared" si="432"/>
        <v>8.0042707673536564E-2</v>
      </c>
      <c r="BG578" s="41">
        <f t="shared" si="433"/>
        <v>1.3093714280115304E-2</v>
      </c>
      <c r="BH578" s="41"/>
      <c r="BI578" s="41">
        <f t="shared" si="434"/>
        <v>3.2520353863773159E-3</v>
      </c>
      <c r="BJ578" s="41">
        <f t="shared" si="435"/>
        <v>0</v>
      </c>
      <c r="BK578" s="41">
        <f t="shared" si="436"/>
        <v>-1.2840149621693657E-2</v>
      </c>
      <c r="BL578" s="41">
        <f t="shared" si="437"/>
        <v>7.9740208575403964E-3</v>
      </c>
      <c r="BM578" s="41">
        <f t="shared" si="438"/>
        <v>6.9156568846656498E-3</v>
      </c>
      <c r="BN578" s="41">
        <f t="shared" si="439"/>
        <v>2.4194706199722325E-2</v>
      </c>
      <c r="BO578" s="41">
        <f t="shared" si="440"/>
        <v>2.8411001832779729E-2</v>
      </c>
      <c r="BP578" s="41">
        <f t="shared" si="441"/>
        <v>-3.1257507019390868E-2</v>
      </c>
      <c r="BQ578" s="41">
        <f t="shared" si="442"/>
        <v>-3.0850817914567771E-2</v>
      </c>
      <c r="BR578" s="41">
        <f t="shared" si="443"/>
        <v>2.1649284457324659E-2</v>
      </c>
      <c r="BS578" s="41">
        <f t="shared" si="444"/>
        <v>-9.4295150787023602E-4</v>
      </c>
      <c r="BT578" s="41">
        <f t="shared" si="445"/>
        <v>3.9513153570630774E-2</v>
      </c>
      <c r="BU578" s="41">
        <f t="shared" si="446"/>
        <v>3.6148514116311148E-2</v>
      </c>
      <c r="BV578" s="41">
        <f t="shared" si="447"/>
        <v>3.6830692012849268E-2</v>
      </c>
      <c r="BW578" s="41">
        <f t="shared" si="448"/>
        <v>2.0396388313314953E-3</v>
      </c>
      <c r="BX578" s="41"/>
      <c r="BY578" s="41"/>
      <c r="BZ578" s="41">
        <f t="shared" si="449"/>
        <v>-6.4932979276852952E-3</v>
      </c>
      <c r="CA578" s="41">
        <f t="shared" si="450"/>
        <v>-9.0714631723995826E-3</v>
      </c>
      <c r="CB578" s="41">
        <f t="shared" si="451"/>
        <v>0</v>
      </c>
      <c r="CC578" s="41">
        <f t="shared" si="452"/>
        <v>1.3793400863570966E-2</v>
      </c>
      <c r="CD578" s="41">
        <f t="shared" si="453"/>
        <v>2.5448583071385634E-2</v>
      </c>
      <c r="CE578" s="41">
        <f t="shared" si="454"/>
        <v>1.1377243353640432E-2</v>
      </c>
      <c r="CF578" s="41">
        <f t="shared" si="455"/>
        <v>1.0150259069590729E-2</v>
      </c>
      <c r="CG578" s="41">
        <f t="shared" si="482"/>
        <v>6.1557892999433365E-2</v>
      </c>
      <c r="CH578" s="41">
        <f t="shared" si="456"/>
        <v>2.7841170686226772E-2</v>
      </c>
      <c r="CI578" s="41">
        <f t="shared" si="457"/>
        <v>3.3211197775044796E-3</v>
      </c>
      <c r="CJ578" s="41">
        <f t="shared" si="458"/>
        <v>1.2945164592036986E-2</v>
      </c>
      <c r="CK578" s="41">
        <f t="shared" si="459"/>
        <v>-4.3573756718494876E-3</v>
      </c>
      <c r="CL578" s="41">
        <f t="shared" si="460"/>
        <v>1.2397380871562976E-2</v>
      </c>
      <c r="CM578" s="41">
        <f t="shared" si="461"/>
        <v>7.0128865011553259E-3</v>
      </c>
      <c r="CN578" s="41">
        <f t="shared" si="481"/>
        <v>2.4620156340959968E-3</v>
      </c>
      <c r="CO578" s="41">
        <f t="shared" si="462"/>
        <v>-1.0265583925081158E-2</v>
      </c>
      <c r="CP578" s="41">
        <f t="shared" si="463"/>
        <v>1.197619104671562E-2</v>
      </c>
      <c r="CQ578" s="41">
        <f t="shared" si="464"/>
        <v>3.3346874030699069E-4</v>
      </c>
      <c r="CR578" s="41">
        <f t="shared" si="465"/>
        <v>5.1959738930711166E-2</v>
      </c>
      <c r="CS578" s="41">
        <f t="shared" si="466"/>
        <v>2.2228345383671109E-2</v>
      </c>
      <c r="CT578" s="41">
        <f t="shared" si="467"/>
        <v>-9.8667990244509745E-4</v>
      </c>
      <c r="CU578" s="41">
        <f t="shared" si="468"/>
        <v>2.886004889135073E-3</v>
      </c>
      <c r="CV578" s="41">
        <f t="shared" si="469"/>
        <v>-1.6260520871780291E-2</v>
      </c>
      <c r="CW578" s="41"/>
      <c r="CX578" s="41">
        <f t="shared" si="471"/>
        <v>-4.4479469901026487E-3</v>
      </c>
      <c r="CY578" s="41">
        <f t="shared" si="472"/>
        <v>-8.8738756961856832E-2</v>
      </c>
      <c r="CZ578" s="41">
        <f t="shared" si="473"/>
        <v>-2.9128248912602461E-2</v>
      </c>
      <c r="DA578" s="41">
        <f t="shared" si="474"/>
        <v>3.8969750370926239E-2</v>
      </c>
      <c r="DB578" s="41">
        <f t="shared" si="475"/>
        <v>-6.442023566777073E-3</v>
      </c>
      <c r="DC578" s="41">
        <f t="shared" si="476"/>
        <v>-2.432299514022002E-2</v>
      </c>
      <c r="DD578" s="41">
        <f t="shared" si="477"/>
        <v>8.5120405417911035E-3</v>
      </c>
      <c r="DE578" s="41">
        <f t="shared" si="478"/>
        <v>2.19405717902032E-2</v>
      </c>
      <c r="DF578" s="41">
        <f t="shared" si="479"/>
        <v>-2.6537169272213674E-3</v>
      </c>
      <c r="DG578" s="41">
        <f t="shared" si="480"/>
        <v>-8.8482427231406507E-3</v>
      </c>
      <c r="DH578" s="41"/>
    </row>
    <row r="579" spans="1:112">
      <c r="A579" s="43">
        <v>42685</v>
      </c>
      <c r="B579" s="34">
        <v>3.65</v>
      </c>
      <c r="C579" s="34">
        <v>5.1670600000000002</v>
      </c>
      <c r="D579" s="34"/>
      <c r="E579" s="34">
        <v>6.26</v>
      </c>
      <c r="F579" s="34">
        <v>17.360001</v>
      </c>
      <c r="G579" s="34">
        <v>33.982326999999998</v>
      </c>
      <c r="H579" s="34">
        <v>13.845967</v>
      </c>
      <c r="I579" s="34">
        <v>14.37</v>
      </c>
      <c r="J579" s="34">
        <v>278.61511200000001</v>
      </c>
      <c r="K579" s="34">
        <v>3.37</v>
      </c>
      <c r="L579" s="34">
        <v>91.720000999999996</v>
      </c>
      <c r="M579" s="34">
        <v>22.719999000000001</v>
      </c>
      <c r="N579" s="34">
        <v>34.615475000000004</v>
      </c>
      <c r="O579" s="34">
        <v>10.47</v>
      </c>
      <c r="P579" s="34">
        <v>13.49</v>
      </c>
      <c r="Q579" s="34">
        <v>3.49</v>
      </c>
      <c r="R579" s="34">
        <v>45</v>
      </c>
      <c r="S579" s="34">
        <v>55.288269</v>
      </c>
      <c r="T579" s="34"/>
      <c r="U579" s="34"/>
      <c r="V579" s="34">
        <v>2.975444</v>
      </c>
      <c r="W579" s="34">
        <v>41.389999000000003</v>
      </c>
      <c r="X579" s="34">
        <v>45.59</v>
      </c>
      <c r="Y579" s="34">
        <v>10.711804000000001</v>
      </c>
      <c r="Z579" s="34">
        <v>21.023448999999999</v>
      </c>
      <c r="AA579" s="34">
        <v>70.723038000000003</v>
      </c>
      <c r="AB579" s="34">
        <v>46.644257000000003</v>
      </c>
      <c r="AC579" s="34">
        <v>13.85</v>
      </c>
      <c r="AD579" s="34">
        <v>89.669998000000007</v>
      </c>
      <c r="AE579" s="34">
        <v>28.543509</v>
      </c>
      <c r="AF579" s="34">
        <v>3.06</v>
      </c>
      <c r="AG579" s="34">
        <v>79.450080999999997</v>
      </c>
      <c r="AH579" s="34">
        <v>36.830570000000002</v>
      </c>
      <c r="AI579" s="34">
        <v>87.266159000000002</v>
      </c>
      <c r="AJ579" s="34" t="s">
        <v>193</v>
      </c>
      <c r="AK579" s="34">
        <v>34.029998999999997</v>
      </c>
      <c r="AL579" s="34">
        <v>0.85299999999999998</v>
      </c>
      <c r="AM579" s="34">
        <v>28.180513000000001</v>
      </c>
      <c r="AN579" s="34">
        <v>7.6</v>
      </c>
      <c r="AO579" s="34">
        <v>42.860000999999997</v>
      </c>
      <c r="AP579" s="34">
        <v>5.0999999999999996</v>
      </c>
      <c r="AQ579" s="34">
        <v>14.09</v>
      </c>
      <c r="AR579" s="34">
        <v>5.58</v>
      </c>
      <c r="AS579" s="34"/>
      <c r="AT579" s="34">
        <v>12.96834</v>
      </c>
      <c r="AU579" s="34">
        <v>12.81</v>
      </c>
      <c r="AV579" s="34">
        <v>13.712847999999999</v>
      </c>
      <c r="AW579" s="34">
        <v>16.261509</v>
      </c>
      <c r="AX579" s="34">
        <v>23.379999000000002</v>
      </c>
      <c r="AY579" s="34">
        <v>5.04</v>
      </c>
      <c r="AZ579" s="34">
        <v>62.470001000000003</v>
      </c>
      <c r="BA579" s="34">
        <v>40.229999999999997</v>
      </c>
      <c r="BB579" s="34">
        <v>33.569930999999997</v>
      </c>
      <c r="BC579" s="34">
        <v>29.359497000000001</v>
      </c>
      <c r="BD579" s="34"/>
      <c r="BE579" s="38"/>
      <c r="BF579" s="41">
        <f t="shared" si="432"/>
        <v>2.0761991448429006E-2</v>
      </c>
      <c r="BG579" s="41">
        <f t="shared" si="433"/>
        <v>0</v>
      </c>
      <c r="BH579" s="41"/>
      <c r="BI579" s="41">
        <f t="shared" si="434"/>
        <v>1.6103407566578673E-2</v>
      </c>
      <c r="BJ579" s="41">
        <f t="shared" si="435"/>
        <v>8.1580044596107876E-2</v>
      </c>
      <c r="BK579" s="41">
        <f t="shared" si="436"/>
        <v>-1.6355239246527747E-2</v>
      </c>
      <c r="BL579" s="41">
        <f t="shared" si="437"/>
        <v>5.0413709084156455E-3</v>
      </c>
      <c r="BM579" s="41">
        <f t="shared" si="438"/>
        <v>-9.6953668051629437E-3</v>
      </c>
      <c r="BN579" s="41">
        <f t="shared" si="439"/>
        <v>5.804331451094847E-2</v>
      </c>
      <c r="BO579" s="41">
        <f t="shared" si="440"/>
        <v>-5.765285142727726E-2</v>
      </c>
      <c r="BP579" s="41">
        <f t="shared" si="441"/>
        <v>-2.6361169391334347E-2</v>
      </c>
      <c r="BQ579" s="41">
        <f t="shared" si="442"/>
        <v>-1.1378722581744506E-2</v>
      </c>
      <c r="BR579" s="41">
        <f t="shared" si="443"/>
        <v>-2.7446383682319496E-4</v>
      </c>
      <c r="BS579" s="41">
        <f t="shared" si="444"/>
        <v>-1.2339976235575914E-2</v>
      </c>
      <c r="BT579" s="41">
        <f t="shared" si="445"/>
        <v>-1.3986241974739839E-2</v>
      </c>
      <c r="BU579" s="41">
        <f t="shared" si="446"/>
        <v>3.2026026719408435E-2</v>
      </c>
      <c r="BV579" s="41">
        <f t="shared" si="447"/>
        <v>4.4543726708092153E-3</v>
      </c>
      <c r="BW579" s="41">
        <f t="shared" si="448"/>
        <v>-1.5745551497912274E-2</v>
      </c>
      <c r="BX579" s="41"/>
      <c r="BY579" s="41"/>
      <c r="BZ579" s="41">
        <f t="shared" si="449"/>
        <v>1.2945376971060484E-2</v>
      </c>
      <c r="CA579" s="41">
        <f t="shared" si="450"/>
        <v>-7.4618711853552044E-3</v>
      </c>
      <c r="CB579" s="41">
        <f t="shared" si="451"/>
        <v>-7.4301041123519046E-3</v>
      </c>
      <c r="CC579" s="41">
        <f t="shared" si="452"/>
        <v>-4.5767863853402851E-3</v>
      </c>
      <c r="CD579" s="41">
        <f t="shared" si="453"/>
        <v>-3.6382080327821142E-2</v>
      </c>
      <c r="CE579" s="41">
        <f t="shared" si="454"/>
        <v>-4.6882255949560678E-3</v>
      </c>
      <c r="CF579" s="41">
        <f t="shared" si="455"/>
        <v>-1.8567034037114923E-3</v>
      </c>
      <c r="CG579" s="41">
        <f t="shared" si="482"/>
        <v>5.9523985272953517E-3</v>
      </c>
      <c r="CH579" s="41">
        <f t="shared" si="456"/>
        <v>4.9189031269135037E-3</v>
      </c>
      <c r="CI579" s="41">
        <f t="shared" si="457"/>
        <v>-9.6619301131923123E-3</v>
      </c>
      <c r="CJ579" s="41">
        <f t="shared" si="458"/>
        <v>-1.620781022685331E-2</v>
      </c>
      <c r="CK579" s="41">
        <f t="shared" si="459"/>
        <v>-8.7719397390541385E-3</v>
      </c>
      <c r="CL579" s="41">
        <f t="shared" si="460"/>
        <v>-7.571957160492488E-3</v>
      </c>
      <c r="CM579" s="41">
        <f t="shared" si="461"/>
        <v>-1.0148612727559675E-3</v>
      </c>
      <c r="CN579" s="41">
        <f t="shared" si="481"/>
        <v>2.1453011501460281E-2</v>
      </c>
      <c r="CO579" s="41">
        <f t="shared" si="462"/>
        <v>3.2377071655413808E-3</v>
      </c>
      <c r="CP579" s="41">
        <f t="shared" si="463"/>
        <v>1.5357655654319765E-2</v>
      </c>
      <c r="CQ579" s="41">
        <f t="shared" si="464"/>
        <v>1.9979482988664835E-3</v>
      </c>
      <c r="CR579" s="41">
        <f t="shared" si="465"/>
        <v>-3.8714512180690511E-2</v>
      </c>
      <c r="CS579" s="41">
        <f t="shared" si="466"/>
        <v>2.3359739930497786E-3</v>
      </c>
      <c r="CT579" s="41">
        <f t="shared" si="467"/>
        <v>6.8864020296332618E-3</v>
      </c>
      <c r="CU579" s="41">
        <f t="shared" si="468"/>
        <v>1.5016370831930394E-2</v>
      </c>
      <c r="CV579" s="41">
        <f t="shared" si="469"/>
        <v>1.6260520871780326E-2</v>
      </c>
      <c r="CW579" s="41"/>
      <c r="CX579" s="41">
        <f t="shared" si="471"/>
        <v>3.7079564837124248E-3</v>
      </c>
      <c r="CY579" s="41">
        <f t="shared" si="472"/>
        <v>-0.7272959043922913</v>
      </c>
      <c r="CZ579" s="41">
        <f t="shared" si="473"/>
        <v>1.1892414186773979E-2</v>
      </c>
      <c r="DA579" s="41">
        <f t="shared" si="474"/>
        <v>-2.706471677365755E-2</v>
      </c>
      <c r="DB579" s="41">
        <f t="shared" si="475"/>
        <v>7.2977360708542417E-3</v>
      </c>
      <c r="DC579" s="41">
        <f t="shared" si="476"/>
        <v>-4.6520015634892928E-2</v>
      </c>
      <c r="DD579" s="41">
        <f t="shared" si="477"/>
        <v>-9.5996807372056943E-4</v>
      </c>
      <c r="DE579" s="41">
        <f t="shared" si="478"/>
        <v>-7.9227699388124424E-3</v>
      </c>
      <c r="DF579" s="41">
        <f t="shared" si="479"/>
        <v>-7.1111316580894637E-3</v>
      </c>
      <c r="DG579" s="41">
        <f t="shared" si="480"/>
        <v>-5.6115361434965995E-3</v>
      </c>
      <c r="DH579" s="41"/>
    </row>
    <row r="580" spans="1:112">
      <c r="A580" s="43">
        <v>42688</v>
      </c>
      <c r="B580" s="34">
        <v>3.6</v>
      </c>
      <c r="C580" s="34">
        <v>5.2594779999999997</v>
      </c>
      <c r="D580" s="34"/>
      <c r="E580" s="34">
        <v>6.12</v>
      </c>
      <c r="F580" s="34">
        <v>15.88</v>
      </c>
      <c r="G580" s="34">
        <v>33.744888000000003</v>
      </c>
      <c r="H580" s="34">
        <v>13.875807999999999</v>
      </c>
      <c r="I580" s="34">
        <v>14.12</v>
      </c>
      <c r="J580" s="34">
        <v>285.947113</v>
      </c>
      <c r="K580" s="34">
        <v>3.31</v>
      </c>
      <c r="L580" s="34">
        <v>95.5</v>
      </c>
      <c r="M580" s="34">
        <v>21.27</v>
      </c>
      <c r="N580" s="34">
        <v>34.529907000000001</v>
      </c>
      <c r="O580" s="34">
        <v>10.36</v>
      </c>
      <c r="P580" s="34">
        <v>13.2</v>
      </c>
      <c r="Q580" s="34">
        <v>3.33</v>
      </c>
      <c r="R580" s="34">
        <v>43.830002</v>
      </c>
      <c r="S580" s="34">
        <v>54.010258</v>
      </c>
      <c r="T580" s="34"/>
      <c r="U580" s="34"/>
      <c r="V580" s="34">
        <v>3.0041449999999998</v>
      </c>
      <c r="W580" s="34">
        <v>41.369999</v>
      </c>
      <c r="X580" s="34">
        <v>45.450001</v>
      </c>
      <c r="Y580" s="34">
        <v>10.58405</v>
      </c>
      <c r="Z580" s="34">
        <v>20.565102</v>
      </c>
      <c r="AA580" s="34">
        <v>70.738487000000006</v>
      </c>
      <c r="AB580" s="34">
        <v>45.864123999999997</v>
      </c>
      <c r="AC580" s="34">
        <v>13.95</v>
      </c>
      <c r="AD580" s="34">
        <v>89.169998000000007</v>
      </c>
      <c r="AE580" s="34">
        <v>28.132607</v>
      </c>
      <c r="AF580" s="34">
        <v>2.99</v>
      </c>
      <c r="AG580" s="34">
        <v>77.700080999999997</v>
      </c>
      <c r="AH580" s="34">
        <v>36.858566000000003</v>
      </c>
      <c r="AI580" s="34">
        <v>87.266159000000002</v>
      </c>
      <c r="AJ580" s="34" t="s">
        <v>193</v>
      </c>
      <c r="AK580" s="34">
        <v>34.740001999999997</v>
      </c>
      <c r="AL580" s="34">
        <v>0.84</v>
      </c>
      <c r="AM580" s="34">
        <v>28.208637</v>
      </c>
      <c r="AN580" s="34">
        <v>7.2</v>
      </c>
      <c r="AO580" s="34">
        <v>41.419998</v>
      </c>
      <c r="AP580" s="34">
        <v>4.99</v>
      </c>
      <c r="AQ580" s="34">
        <v>13.77</v>
      </c>
      <c r="AR580" s="34">
        <v>5.51</v>
      </c>
      <c r="AS580" s="34"/>
      <c r="AT580" s="34">
        <v>12.872347</v>
      </c>
      <c r="AU580" s="34">
        <v>12.79</v>
      </c>
      <c r="AV580" s="34">
        <v>13.588879</v>
      </c>
      <c r="AW580" s="34">
        <v>16.095307999999999</v>
      </c>
      <c r="AX580" s="34">
        <v>23.16</v>
      </c>
      <c r="AY580" s="34">
        <v>4.9800000000000004</v>
      </c>
      <c r="AZ580" s="34">
        <v>61.75</v>
      </c>
      <c r="BA580" s="34">
        <v>40.119999</v>
      </c>
      <c r="BB580" s="34">
        <v>33.480091000000002</v>
      </c>
      <c r="BC580" s="34">
        <v>28.611179</v>
      </c>
      <c r="BD580" s="34"/>
      <c r="BE580" s="38"/>
      <c r="BF580" s="41">
        <f t="shared" ref="BF580:BF643" si="483">LN(B580/B579)</f>
        <v>-1.3793322132335761E-2</v>
      </c>
      <c r="BG580" s="41">
        <f t="shared" ref="BG580:BG643" si="484">LN(C580/C579)</f>
        <v>1.7727920889641147E-2</v>
      </c>
      <c r="BH580" s="41"/>
      <c r="BI580" s="41">
        <f t="shared" ref="BI580:BI643" si="485">LN(E580/E579)</f>
        <v>-2.2618088587772402E-2</v>
      </c>
      <c r="BJ580" s="41">
        <f t="shared" ref="BJ580:BJ643" si="486">LN(F580/F579)</f>
        <v>-8.9108311016899366E-2</v>
      </c>
      <c r="BK580" s="41">
        <f t="shared" ref="BK580:BK643" si="487">LN(G580/G579)</f>
        <v>-7.0116561790816616E-3</v>
      </c>
      <c r="BL580" s="41">
        <f t="shared" ref="BL580:BL643" si="488">LN(H580/H579)</f>
        <v>2.152893278006779E-3</v>
      </c>
      <c r="BM580" s="41">
        <f t="shared" ref="BM580:BM643" si="489">LN(I580/I579)</f>
        <v>-1.7550468025837589E-2</v>
      </c>
      <c r="BN580" s="41">
        <f t="shared" ref="BN580:BN643" si="490">LN(J580/J579)</f>
        <v>2.5975571623292591E-2</v>
      </c>
      <c r="BO580" s="41">
        <f t="shared" ref="BO580:BO583" si="491">LN(K580/K579)</f>
        <v>-1.7964554975298884E-2</v>
      </c>
      <c r="BP580" s="41">
        <f t="shared" ref="BP580:BP643" si="492">LN(L580/L579)</f>
        <v>4.0385778594233458E-2</v>
      </c>
      <c r="BQ580" s="41">
        <f t="shared" ref="BQ580:BQ643" si="493">LN(M580/M579)</f>
        <v>-6.594792062671935E-2</v>
      </c>
      <c r="BR580" s="41">
        <f t="shared" ref="BR580:BR643" si="494">LN(N580/N579)</f>
        <v>-2.4750183224220039E-3</v>
      </c>
      <c r="BS580" s="41">
        <f t="shared" ref="BS580:BS643" si="495">LN(O580/O579)</f>
        <v>-1.0561788051108653E-2</v>
      </c>
      <c r="BT580" s="41">
        <f t="shared" ref="BT580:BT643" si="496">LN(P580/P579)</f>
        <v>-2.1731840627339405E-2</v>
      </c>
      <c r="BU580" s="41">
        <f t="shared" ref="BU580:BU643" si="497">LN(Q580/Q579)</f>
        <v>-4.6929432221983355E-2</v>
      </c>
      <c r="BV580" s="41">
        <f t="shared" ref="BV580:BV643" si="498">LN(R580/R579)</f>
        <v>-2.6343929708756552E-2</v>
      </c>
      <c r="BW580" s="41">
        <f t="shared" ref="BW580:BW643" si="499">LN(S580/S579)</f>
        <v>-2.3386760722618822E-2</v>
      </c>
      <c r="BX580" s="41"/>
      <c r="BY580" s="41"/>
      <c r="BZ580" s="41">
        <f t="shared" ref="BZ580:BZ643" si="500">LN(V580/V579)</f>
        <v>9.5997301523397856E-3</v>
      </c>
      <c r="CA580" s="41">
        <f t="shared" ref="CA580:CA643" si="501">LN(W580/W579)</f>
        <v>-4.8332529900111759E-4</v>
      </c>
      <c r="CB580" s="41">
        <f t="shared" ref="CB580:CB643" si="502">LN(X580/X579)</f>
        <v>-3.075551599662277E-3</v>
      </c>
      <c r="CC580" s="41">
        <f t="shared" ref="CC580:CC643" si="503">LN(Y580/Y579)</f>
        <v>-1.199816007136819E-2</v>
      </c>
      <c r="CD580" s="41">
        <f t="shared" ref="CD580:CD643" si="504">LN(Z580/Z579)</f>
        <v>-2.2042872262301963E-2</v>
      </c>
      <c r="CE580" s="41">
        <f t="shared" ref="CE580:CE643" si="505">LN(AA580/AA579)</f>
        <v>2.1841981501924106E-4</v>
      </c>
      <c r="CF580" s="41">
        <f t="shared" ref="CF580:CF643" si="506">LN(AB580/AB579)</f>
        <v>-1.6866612213974987E-2</v>
      </c>
      <c r="CG580" s="41">
        <f t="shared" si="482"/>
        <v>-2.9718299129689379E-3</v>
      </c>
      <c r="CH580" s="41">
        <f t="shared" ref="CH580:CH643" si="507">LN(AD580/AD579)</f>
        <v>-5.59160494223266E-3</v>
      </c>
      <c r="CI580" s="41">
        <f t="shared" ref="CI580:CI643" si="508">LN(AE580/AE579)</f>
        <v>-1.4500259671219816E-2</v>
      </c>
      <c r="CJ580" s="41">
        <f t="shared" ref="CJ580:CJ643" si="509">LN(AF580/AF579)</f>
        <v>-2.3141528561694262E-2</v>
      </c>
      <c r="CK580" s="41">
        <f t="shared" ref="CK580:CK643" si="510">LN(AG580/AG579)</f>
        <v>-2.2272612647229673E-2</v>
      </c>
      <c r="CL580" s="41">
        <f t="shared" ref="CL580:CL643" si="511">LN(AH580/AH579)</f>
        <v>7.5984067303975665E-4</v>
      </c>
      <c r="CM580" s="41">
        <f t="shared" ref="CM580:CM643" si="512">LN(AI580/AI579)</f>
        <v>0</v>
      </c>
      <c r="CN580" s="41">
        <f t="shared" si="481"/>
        <v>-3.9972002610955619E-2</v>
      </c>
      <c r="CO580" s="41">
        <f t="shared" ref="CO580:CO643" si="513">LN(AK580/AK579)</f>
        <v>2.0649359256503203E-2</v>
      </c>
      <c r="CP580" s="41">
        <f t="shared" ref="CP580:CP643" si="514">LN(AL580/AL579)</f>
        <v>-1.535765565431987E-2</v>
      </c>
      <c r="CQ580" s="41">
        <f t="shared" ref="CQ580:CQ643" si="515">LN(AM580/AM579)</f>
        <v>9.9749694159058486E-4</v>
      </c>
      <c r="CR580" s="41">
        <f t="shared" ref="CR580:CR643" si="516">LN(AN580/AN579)</f>
        <v>-5.4067221270275703E-2</v>
      </c>
      <c r="CS580" s="41">
        <f t="shared" ref="CS580:CS643" si="517">LN(AO580/AO579)</f>
        <v>-3.4175205695623781E-2</v>
      </c>
      <c r="CT580" s="41">
        <f t="shared" ref="CT580:CT643" si="518">LN(AP580/AP579)</f>
        <v>-2.1804629966852711E-2</v>
      </c>
      <c r="CU580" s="41">
        <f t="shared" ref="CU580:CU643" si="519">LN(AQ580/AQ579)</f>
        <v>-2.2973013170025376E-2</v>
      </c>
      <c r="CV580" s="41">
        <f t="shared" ref="CV580:CV643" si="520">LN(AR580/AR579)</f>
        <v>-1.2624153228396514E-2</v>
      </c>
      <c r="CW580" s="41"/>
      <c r="CX580" s="41">
        <f t="shared" ref="CX580:CX643" si="521">LN(AT580/AT579)</f>
        <v>-7.4296354089387895E-3</v>
      </c>
      <c r="CY580" s="41">
        <f t="shared" ref="CY580:CY643" si="522">LN(AU580/AU579)</f>
        <v>-1.5625003178916682E-3</v>
      </c>
      <c r="CZ580" s="41">
        <f t="shared" ref="CZ580:CZ643" si="523">LN(AV580/AV579)</f>
        <v>-9.0814659458735326E-3</v>
      </c>
      <c r="DA580" s="41">
        <f t="shared" ref="DA580:DA643" si="524">LN(AW580/AW579)</f>
        <v>-1.027310329621392E-2</v>
      </c>
      <c r="DB580" s="41">
        <f t="shared" ref="DB580:DB643" si="525">LN(AX580/AX579)</f>
        <v>-9.4542605675273592E-3</v>
      </c>
      <c r="DC580" s="41">
        <f t="shared" ref="DC580:DC643" si="526">LN(AY580/AY579)</f>
        <v>-1.1976191046715649E-2</v>
      </c>
      <c r="DD580" s="41">
        <f t="shared" ref="DD580:DD643" si="527">LN(AZ580/AZ579)</f>
        <v>-1.1592482005075542E-2</v>
      </c>
      <c r="DE580" s="41">
        <f t="shared" ref="DE580:DE643" si="528">LN(BA580/BA579)</f>
        <v>-2.738047793186617E-3</v>
      </c>
      <c r="DF580" s="41">
        <f t="shared" ref="DF580:DF643" si="529">LN(BB580/BB579)</f>
        <v>-2.6797919250160359E-3</v>
      </c>
      <c r="DG580" s="41">
        <f t="shared" ref="DG580:DG643" si="530">LN(BC580/BC579)</f>
        <v>-2.5818555866679055E-2</v>
      </c>
      <c r="DH580" s="41"/>
    </row>
    <row r="581" spans="1:112">
      <c r="A581" s="43">
        <v>42689</v>
      </c>
      <c r="B581" s="34">
        <v>3.4</v>
      </c>
      <c r="C581" s="34">
        <v>5.1670600000000002</v>
      </c>
      <c r="D581" s="34"/>
      <c r="E581" s="34">
        <v>6.21</v>
      </c>
      <c r="F581" s="34">
        <v>15.24</v>
      </c>
      <c r="G581" s="34">
        <v>34.276752000000002</v>
      </c>
      <c r="H581" s="34">
        <v>14.243838</v>
      </c>
      <c r="I581" s="34">
        <v>13.97</v>
      </c>
      <c r="J581" s="34">
        <v>288.04196200000001</v>
      </c>
      <c r="K581" s="34">
        <v>3.181</v>
      </c>
      <c r="L581" s="34">
        <v>95.080001999999993</v>
      </c>
      <c r="M581" s="34">
        <v>21.209999</v>
      </c>
      <c r="N581" s="34">
        <v>34.691535999999999</v>
      </c>
      <c r="O581" s="34">
        <v>10.51</v>
      </c>
      <c r="P581" s="34">
        <v>13.28</v>
      </c>
      <c r="Q581" s="34">
        <v>3.52</v>
      </c>
      <c r="R581" s="34">
        <v>44.41</v>
      </c>
      <c r="S581" s="34">
        <v>54.334525999999997</v>
      </c>
      <c r="T581" s="34"/>
      <c r="U581" s="34"/>
      <c r="V581" s="34">
        <v>2.9084720000000002</v>
      </c>
      <c r="W581" s="34">
        <v>41.59</v>
      </c>
      <c r="X581" s="34">
        <v>44.169998</v>
      </c>
      <c r="Y581" s="34">
        <v>10.50543</v>
      </c>
      <c r="Z581" s="34">
        <v>20.279716000000001</v>
      </c>
      <c r="AA581" s="34">
        <v>70.181999000000005</v>
      </c>
      <c r="AB581" s="34">
        <v>45.931545</v>
      </c>
      <c r="AC581" s="34">
        <v>13.95</v>
      </c>
      <c r="AD581" s="34">
        <v>87.260002</v>
      </c>
      <c r="AE581" s="34">
        <v>28.696407000000001</v>
      </c>
      <c r="AF581" s="34">
        <v>2.92</v>
      </c>
      <c r="AG581" s="34">
        <v>76.650077999999993</v>
      </c>
      <c r="AH581" s="34">
        <v>38.500869999999999</v>
      </c>
      <c r="AI581" s="34">
        <v>87.710030000000003</v>
      </c>
      <c r="AJ581" s="34" t="s">
        <v>193</v>
      </c>
      <c r="AK581" s="34">
        <v>34.939999</v>
      </c>
      <c r="AL581" s="34">
        <v>0.84</v>
      </c>
      <c r="AM581" s="34">
        <v>28.246136</v>
      </c>
      <c r="AN581" s="34">
        <v>7.5</v>
      </c>
      <c r="AO581" s="34">
        <v>41.470001000000003</v>
      </c>
      <c r="AP581" s="34">
        <v>4.93</v>
      </c>
      <c r="AQ581" s="34">
        <v>13.51</v>
      </c>
      <c r="AR581" s="34">
        <v>5.7</v>
      </c>
      <c r="AS581" s="34"/>
      <c r="AT581" s="34">
        <v>13.016334000000001</v>
      </c>
      <c r="AU581" s="34">
        <v>13.09</v>
      </c>
      <c r="AV581" s="34">
        <v>13.560269999999999</v>
      </c>
      <c r="AW581" s="34">
        <v>16.182779</v>
      </c>
      <c r="AX581" s="34">
        <v>23.25</v>
      </c>
      <c r="AY581" s="34">
        <v>4.92</v>
      </c>
      <c r="AZ581" s="34">
        <v>62.389999000000003</v>
      </c>
      <c r="BA581" s="34">
        <v>40.150002000000001</v>
      </c>
      <c r="BB581" s="34">
        <v>33.280448999999997</v>
      </c>
      <c r="BC581" s="34">
        <v>28.931887</v>
      </c>
      <c r="BD581" s="34"/>
      <c r="BE581" s="38"/>
      <c r="BF581" s="41">
        <f t="shared" si="483"/>
        <v>-5.7158413839948637E-2</v>
      </c>
      <c r="BG581" s="41">
        <f t="shared" si="484"/>
        <v>-1.7727920889641199E-2</v>
      </c>
      <c r="BH581" s="41"/>
      <c r="BI581" s="41">
        <f t="shared" si="485"/>
        <v>1.4598799421152631E-2</v>
      </c>
      <c r="BJ581" s="41">
        <f t="shared" si="486"/>
        <v>-4.113690556048949E-2</v>
      </c>
      <c r="BK581" s="41">
        <f t="shared" si="487"/>
        <v>1.5638400936104746E-2</v>
      </c>
      <c r="BL581" s="41">
        <f t="shared" si="488"/>
        <v>2.6177499969898071E-2</v>
      </c>
      <c r="BM581" s="41">
        <f t="shared" si="489"/>
        <v>-1.0680058796225507E-2</v>
      </c>
      <c r="BN581" s="41">
        <f t="shared" si="490"/>
        <v>7.2992967717191342E-3</v>
      </c>
      <c r="BO581" s="41">
        <f t="shared" si="491"/>
        <v>-3.975257662196445E-2</v>
      </c>
      <c r="BP581" s="41">
        <f t="shared" si="492"/>
        <v>-4.4075839597736812E-3</v>
      </c>
      <c r="BQ581" s="41">
        <f t="shared" si="493"/>
        <v>-2.8249077831276879E-3</v>
      </c>
      <c r="BR581" s="41">
        <f t="shared" si="494"/>
        <v>4.6699198031942713E-3</v>
      </c>
      <c r="BS581" s="41">
        <f t="shared" si="495"/>
        <v>1.4374948057522784E-2</v>
      </c>
      <c r="BT581" s="41">
        <f t="shared" si="496"/>
        <v>6.0423144559626617E-3</v>
      </c>
      <c r="BU581" s="41">
        <f t="shared" si="497"/>
        <v>5.5488685617653202E-2</v>
      </c>
      <c r="BV581" s="41">
        <f t="shared" si="498"/>
        <v>1.3146109242447688E-2</v>
      </c>
      <c r="BW581" s="41">
        <f t="shared" si="499"/>
        <v>5.9858713314217167E-3</v>
      </c>
      <c r="BX581" s="41"/>
      <c r="BY581" s="41"/>
      <c r="BZ581" s="41">
        <f t="shared" si="500"/>
        <v>-3.2365144344814752E-2</v>
      </c>
      <c r="CA581" s="41">
        <f t="shared" si="501"/>
        <v>5.3037974536058229E-3</v>
      </c>
      <c r="CB581" s="41">
        <f t="shared" si="502"/>
        <v>-2.8567062296855322E-2</v>
      </c>
      <c r="CC581" s="41">
        <f t="shared" si="503"/>
        <v>-7.4558845650265207E-3</v>
      </c>
      <c r="CD581" s="41">
        <f t="shared" si="504"/>
        <v>-1.3974386873230896E-2</v>
      </c>
      <c r="CE581" s="41">
        <f t="shared" si="505"/>
        <v>-7.8979417185718846E-3</v>
      </c>
      <c r="CF581" s="41">
        <f t="shared" si="506"/>
        <v>1.4689366689680386E-3</v>
      </c>
      <c r="CG581" s="41">
        <f t="shared" si="482"/>
        <v>-2.9805686143264346E-3</v>
      </c>
      <c r="CH581" s="41">
        <f t="shared" si="507"/>
        <v>-2.1652447102247327E-2</v>
      </c>
      <c r="CI581" s="41">
        <f t="shared" si="508"/>
        <v>1.9842628225839164E-2</v>
      </c>
      <c r="CJ581" s="41">
        <f t="shared" si="509"/>
        <v>-2.3689771122404776E-2</v>
      </c>
      <c r="CK581" s="41">
        <f t="shared" si="510"/>
        <v>-1.3605676914271121E-2</v>
      </c>
      <c r="CL581" s="41">
        <f t="shared" si="511"/>
        <v>4.359279091705319E-2</v>
      </c>
      <c r="CM581" s="41">
        <f t="shared" si="512"/>
        <v>5.0735126265952796E-3</v>
      </c>
      <c r="CN581" s="41">
        <f t="shared" si="481"/>
        <v>1.6013912376318745E-2</v>
      </c>
      <c r="CO581" s="41">
        <f t="shared" si="513"/>
        <v>5.7404577019367232E-3</v>
      </c>
      <c r="CP581" s="41">
        <f t="shared" si="514"/>
        <v>0</v>
      </c>
      <c r="CQ581" s="41">
        <f t="shared" si="515"/>
        <v>1.3284618296095846E-3</v>
      </c>
      <c r="CR581" s="41">
        <f t="shared" si="516"/>
        <v>4.08219945202552E-2</v>
      </c>
      <c r="CS581" s="41">
        <f t="shared" si="517"/>
        <v>1.2064906905223181E-3</v>
      </c>
      <c r="CT581" s="41">
        <f t="shared" si="518"/>
        <v>-1.2096921708828682E-2</v>
      </c>
      <c r="CU581" s="41">
        <f t="shared" si="519"/>
        <v>-1.9062160768456023E-2</v>
      </c>
      <c r="CV581" s="41">
        <f t="shared" si="520"/>
        <v>3.3901551675681416E-2</v>
      </c>
      <c r="CW581" s="41"/>
      <c r="CX581" s="41">
        <f t="shared" si="521"/>
        <v>1.1123663248313119E-2</v>
      </c>
      <c r="CY581" s="41">
        <f t="shared" si="522"/>
        <v>2.3184964331057316E-2</v>
      </c>
      <c r="CZ581" s="41">
        <f t="shared" si="523"/>
        <v>-2.1075438194752289E-3</v>
      </c>
      <c r="DA581" s="41">
        <f t="shared" si="524"/>
        <v>5.4198511900697003E-3</v>
      </c>
      <c r="DB581" s="41">
        <f t="shared" si="525"/>
        <v>3.8784793285708383E-3</v>
      </c>
      <c r="DC581" s="41">
        <f t="shared" si="526"/>
        <v>-1.2121360532344963E-2</v>
      </c>
      <c r="DD581" s="41">
        <f t="shared" si="527"/>
        <v>1.0311014586398728E-2</v>
      </c>
      <c r="DE581" s="41">
        <f t="shared" si="528"/>
        <v>7.4755203745976322E-4</v>
      </c>
      <c r="DF581" s="41">
        <f t="shared" si="529"/>
        <v>-5.9808562096664592E-3</v>
      </c>
      <c r="DG581" s="41">
        <f t="shared" si="530"/>
        <v>1.1146827689176166E-2</v>
      </c>
      <c r="DH581" s="41"/>
    </row>
    <row r="582" spans="1:112">
      <c r="A582" s="43">
        <v>42690</v>
      </c>
      <c r="B582" s="34">
        <v>3.55</v>
      </c>
      <c r="C582" s="34">
        <v>5.015828</v>
      </c>
      <c r="D582" s="34"/>
      <c r="E582" s="34">
        <v>6.25</v>
      </c>
      <c r="F582" s="34">
        <v>15.52</v>
      </c>
      <c r="G582" s="34">
        <v>34.305244000000002</v>
      </c>
      <c r="H582" s="34">
        <v>14.273680000000001</v>
      </c>
      <c r="I582" s="34">
        <v>13.92</v>
      </c>
      <c r="J582" s="34">
        <v>288.04196200000001</v>
      </c>
      <c r="K582" s="34">
        <v>3</v>
      </c>
      <c r="L582" s="34">
        <v>94.68</v>
      </c>
      <c r="M582" s="34">
        <v>20.540001</v>
      </c>
      <c r="N582" s="34">
        <v>34.491878999999997</v>
      </c>
      <c r="O582" s="34">
        <v>10.56</v>
      </c>
      <c r="P582" s="34">
        <v>13.74</v>
      </c>
      <c r="Q582" s="34">
        <v>3.45</v>
      </c>
      <c r="R582" s="34">
        <v>45.529998999999997</v>
      </c>
      <c r="S582" s="34">
        <v>53.857658000000001</v>
      </c>
      <c r="T582" s="34"/>
      <c r="U582" s="34"/>
      <c r="V582" s="34">
        <v>2.8797700000000002</v>
      </c>
      <c r="W582" s="34">
        <v>41.73</v>
      </c>
      <c r="X582" s="34">
        <v>44.380001</v>
      </c>
      <c r="Y582" s="34">
        <v>10.623578999999999</v>
      </c>
      <c r="Z582" s="34">
        <v>19.700296000000002</v>
      </c>
      <c r="AA582" s="34">
        <v>70.267014000000003</v>
      </c>
      <c r="AB582" s="34">
        <v>45.411461000000003</v>
      </c>
      <c r="AC582" s="34">
        <v>14.55</v>
      </c>
      <c r="AD582" s="34">
        <v>88.150002000000001</v>
      </c>
      <c r="AE582" s="34">
        <v>28.849302000000002</v>
      </c>
      <c r="AF582" s="34">
        <v>2.96</v>
      </c>
      <c r="AG582" s="34">
        <v>75.950073000000003</v>
      </c>
      <c r="AH582" s="34">
        <v>37.689048999999997</v>
      </c>
      <c r="AI582" s="34">
        <v>87.325339999999997</v>
      </c>
      <c r="AJ582" s="34" t="s">
        <v>193</v>
      </c>
      <c r="AK582" s="34">
        <v>35.380001</v>
      </c>
      <c r="AL582" s="34">
        <v>0.85</v>
      </c>
      <c r="AM582" s="34">
        <v>28.377386000000001</v>
      </c>
      <c r="AN582" s="34">
        <v>7.5</v>
      </c>
      <c r="AO582" s="34">
        <v>41.02</v>
      </c>
      <c r="AP582" s="34">
        <v>5.27</v>
      </c>
      <c r="AQ582" s="34">
        <v>13.44</v>
      </c>
      <c r="AR582" s="34">
        <v>5.77</v>
      </c>
      <c r="AS582" s="34"/>
      <c r="AT582" s="34">
        <v>13.016334000000001</v>
      </c>
      <c r="AU582" s="34">
        <v>10.89</v>
      </c>
      <c r="AV582" s="34">
        <v>13.760528000000001</v>
      </c>
      <c r="AW582" s="34">
        <v>16.077809999999999</v>
      </c>
      <c r="AX582" s="34">
        <v>23.99</v>
      </c>
      <c r="AY582" s="34">
        <v>4.88</v>
      </c>
      <c r="AZ582" s="34">
        <v>62.57</v>
      </c>
      <c r="BA582" s="34">
        <v>39.880001</v>
      </c>
      <c r="BB582" s="34">
        <v>33.190609000000002</v>
      </c>
      <c r="BC582" s="34">
        <v>28.786111999999999</v>
      </c>
      <c r="BD582" s="34"/>
      <c r="BE582" s="38"/>
      <c r="BF582" s="41">
        <f t="shared" si="483"/>
        <v>4.3172171865208782E-2</v>
      </c>
      <c r="BG582" s="41">
        <f t="shared" si="484"/>
        <v>-2.9705348920119196E-2</v>
      </c>
      <c r="BH582" s="41"/>
      <c r="BI582" s="41">
        <f t="shared" si="485"/>
        <v>6.4205678029227616E-3</v>
      </c>
      <c r="BJ582" s="41">
        <f t="shared" si="486"/>
        <v>1.8205964496572517E-2</v>
      </c>
      <c r="BK582" s="41">
        <f t="shared" si="487"/>
        <v>8.3088866760842753E-4</v>
      </c>
      <c r="BL582" s="41">
        <f t="shared" si="488"/>
        <v>2.092889773422515E-3</v>
      </c>
      <c r="BM582" s="41">
        <f t="shared" si="489"/>
        <v>-3.585518362596885E-3</v>
      </c>
      <c r="BN582" s="41">
        <f t="shared" si="490"/>
        <v>0</v>
      </c>
      <c r="BO582" s="41">
        <f t="shared" si="491"/>
        <v>-5.8583324098897403E-2</v>
      </c>
      <c r="BP582" s="41">
        <f t="shared" si="492"/>
        <v>-4.2158788811275391E-3</v>
      </c>
      <c r="BQ582" s="41">
        <f t="shared" si="493"/>
        <v>-3.209846824311529E-2</v>
      </c>
      <c r="BR582" s="41">
        <f t="shared" si="494"/>
        <v>-5.7718328672186148E-3</v>
      </c>
      <c r="BS582" s="41">
        <f t="shared" si="495"/>
        <v>4.7460933892557594E-3</v>
      </c>
      <c r="BT582" s="41">
        <f t="shared" si="496"/>
        <v>3.4052142745915476E-2</v>
      </c>
      <c r="BU582" s="41">
        <f t="shared" si="497"/>
        <v>-2.008675856673723E-2</v>
      </c>
      <c r="BV582" s="41">
        <f t="shared" si="498"/>
        <v>2.4906758079139009E-2</v>
      </c>
      <c r="BW582" s="41">
        <f t="shared" si="499"/>
        <v>-8.8152594842893835E-3</v>
      </c>
      <c r="BX582" s="41"/>
      <c r="BY582" s="41"/>
      <c r="BZ582" s="41">
        <f t="shared" si="500"/>
        <v>-9.9174275191891894E-3</v>
      </c>
      <c r="CA582" s="41">
        <f t="shared" si="501"/>
        <v>3.3605408486408607E-3</v>
      </c>
      <c r="CB582" s="41">
        <f t="shared" si="502"/>
        <v>4.743159708287488E-3</v>
      </c>
      <c r="CC582" s="41">
        <f t="shared" si="503"/>
        <v>1.1183698341524996E-2</v>
      </c>
      <c r="CD582" s="41">
        <f t="shared" si="504"/>
        <v>-2.8987513668379497E-2</v>
      </c>
      <c r="CE582" s="41">
        <f t="shared" si="505"/>
        <v>1.2106174129272809E-3</v>
      </c>
      <c r="CF582" s="41">
        <f t="shared" si="506"/>
        <v>-1.1387617794593288E-2</v>
      </c>
      <c r="CG582" s="41">
        <f t="shared" si="482"/>
        <v>-2.9894789681282189E-3</v>
      </c>
      <c r="CH582" s="41">
        <f t="shared" si="507"/>
        <v>1.0147740917005463E-2</v>
      </c>
      <c r="CI582" s="41">
        <f t="shared" si="508"/>
        <v>5.3138752631566328E-3</v>
      </c>
      <c r="CJ582" s="41">
        <f t="shared" si="509"/>
        <v>1.3605652055778678E-2</v>
      </c>
      <c r="CK582" s="41">
        <f t="shared" si="510"/>
        <v>-9.1744327298526902E-3</v>
      </c>
      <c r="CL582" s="41">
        <f t="shared" si="511"/>
        <v>-2.1311263637381565E-2</v>
      </c>
      <c r="CM582" s="41">
        <f t="shared" si="512"/>
        <v>-4.3955758128833931E-3</v>
      </c>
      <c r="CN582" s="41">
        <f t="shared" si="481"/>
        <v>-8.3671237651063277E-4</v>
      </c>
      <c r="CO582" s="41">
        <f t="shared" si="513"/>
        <v>1.2514440910777271E-2</v>
      </c>
      <c r="CP582" s="41">
        <f t="shared" si="514"/>
        <v>1.1834457647002798E-2</v>
      </c>
      <c r="CQ582" s="41">
        <f t="shared" si="515"/>
        <v>4.6358908957669477E-3</v>
      </c>
      <c r="CR582" s="41">
        <f t="shared" si="516"/>
        <v>0</v>
      </c>
      <c r="CS582" s="41">
        <f t="shared" si="517"/>
        <v>-1.091054572787227E-2</v>
      </c>
      <c r="CT582" s="41">
        <f t="shared" si="518"/>
        <v>6.6691374498672143E-2</v>
      </c>
      <c r="CU582" s="41">
        <f t="shared" si="519"/>
        <v>-5.1948168771040228E-3</v>
      </c>
      <c r="CV582" s="41">
        <f t="shared" si="520"/>
        <v>1.2205905679503545E-2</v>
      </c>
      <c r="CW582" s="41"/>
      <c r="CX582" s="41">
        <f t="shared" si="521"/>
        <v>0</v>
      </c>
      <c r="CY582" s="41">
        <f t="shared" si="522"/>
        <v>-0.18400364297693941</v>
      </c>
      <c r="CZ582" s="41">
        <f t="shared" si="523"/>
        <v>1.4660010043588167E-2</v>
      </c>
      <c r="DA582" s="41">
        <f t="shared" si="524"/>
        <v>-6.5075916897795478E-3</v>
      </c>
      <c r="DB582" s="41">
        <f t="shared" si="525"/>
        <v>3.1331944818237811E-2</v>
      </c>
      <c r="DC582" s="41">
        <f t="shared" si="526"/>
        <v>-8.1633106391609811E-3</v>
      </c>
      <c r="DD582" s="41">
        <f t="shared" si="527"/>
        <v>2.8809399157868026E-3</v>
      </c>
      <c r="DE582" s="41">
        <f t="shared" si="528"/>
        <v>-6.7475200371070552E-3</v>
      </c>
      <c r="DF582" s="41">
        <f t="shared" si="529"/>
        <v>-2.7031329847201583E-3</v>
      </c>
      <c r="DG582" s="41">
        <f t="shared" si="530"/>
        <v>-5.0512946563160939E-3</v>
      </c>
      <c r="DH582" s="41"/>
    </row>
    <row r="583" spans="1:112">
      <c r="A583" s="43">
        <v>42691</v>
      </c>
      <c r="B583" s="34">
        <v>3.5</v>
      </c>
      <c r="C583" s="34">
        <v>4.8814010000000003</v>
      </c>
      <c r="D583" s="34"/>
      <c r="E583" s="34">
        <v>6.3</v>
      </c>
      <c r="F583" s="34">
        <v>15</v>
      </c>
      <c r="G583" s="34">
        <v>34.200771000000003</v>
      </c>
      <c r="H583" s="34">
        <v>14.233892000000001</v>
      </c>
      <c r="I583" s="34">
        <v>14.32</v>
      </c>
      <c r="J583" s="34">
        <v>288.04196200000001</v>
      </c>
      <c r="K583" s="34">
        <v>3.27</v>
      </c>
      <c r="L583" s="34">
        <v>95.660004000000001</v>
      </c>
      <c r="M583" s="34">
        <v>20.809999000000001</v>
      </c>
      <c r="N583" s="34">
        <v>33.902447000000002</v>
      </c>
      <c r="O583" s="34">
        <v>10.43</v>
      </c>
      <c r="P583" s="34">
        <v>14.19</v>
      </c>
      <c r="Q583" s="34">
        <v>3.75</v>
      </c>
      <c r="R583" s="34">
        <v>46.25</v>
      </c>
      <c r="S583" s="34">
        <v>53.819369999999999</v>
      </c>
      <c r="T583" s="34"/>
      <c r="U583" s="34"/>
      <c r="V583" s="34">
        <v>2.8032319999999999</v>
      </c>
      <c r="W583" s="34">
        <v>41.32</v>
      </c>
      <c r="X583" s="34">
        <v>44.630001</v>
      </c>
      <c r="Y583" s="34">
        <v>10.534969</v>
      </c>
      <c r="Z583" s="34">
        <v>18.878727000000001</v>
      </c>
      <c r="AA583" s="34">
        <v>69.957847999999998</v>
      </c>
      <c r="AB583" s="34">
        <v>45.363300000000002</v>
      </c>
      <c r="AC583" s="34">
        <v>14.8</v>
      </c>
      <c r="AD583" s="34">
        <v>88.110000999999997</v>
      </c>
      <c r="AE583" s="34">
        <v>28.543509</v>
      </c>
      <c r="AF583" s="34">
        <v>3.03</v>
      </c>
      <c r="AG583" s="34">
        <v>74.900077999999993</v>
      </c>
      <c r="AH583" s="34">
        <v>37.026527000000002</v>
      </c>
      <c r="AI583" s="34">
        <v>87.059005999999997</v>
      </c>
      <c r="AJ583" s="34" t="s">
        <v>193</v>
      </c>
      <c r="AK583" s="34">
        <v>38.209999000000003</v>
      </c>
      <c r="AL583" s="34">
        <v>0.82</v>
      </c>
      <c r="AM583" s="34">
        <v>28.039891999999998</v>
      </c>
      <c r="AN583" s="34">
        <v>7.6</v>
      </c>
      <c r="AO583" s="34">
        <v>40.880001</v>
      </c>
      <c r="AP583" s="34">
        <v>5.24</v>
      </c>
      <c r="AQ583" s="34">
        <v>13.26</v>
      </c>
      <c r="AR583" s="34">
        <v>5.93</v>
      </c>
      <c r="AS583" s="34"/>
      <c r="AT583" s="34">
        <v>12.96834</v>
      </c>
      <c r="AU583" s="34">
        <v>11.54</v>
      </c>
      <c r="AV583" s="34">
        <v>13.808208</v>
      </c>
      <c r="AW583" s="34">
        <v>16.104050000000001</v>
      </c>
      <c r="AX583" s="34">
        <v>23.040001</v>
      </c>
      <c r="AY583" s="34">
        <v>4.8099999999999996</v>
      </c>
      <c r="AZ583" s="34">
        <v>62.990001999999997</v>
      </c>
      <c r="BA583" s="34">
        <v>41.07</v>
      </c>
      <c r="BB583" s="34">
        <v>33.549968999999997</v>
      </c>
      <c r="BC583" s="34">
        <v>28.552864</v>
      </c>
      <c r="BD583" s="34"/>
      <c r="BE583" s="38"/>
      <c r="BF583" s="41">
        <f t="shared" si="483"/>
        <v>-1.4184634991956413E-2</v>
      </c>
      <c r="BG583" s="41">
        <f t="shared" si="484"/>
        <v>-2.7166243645067506E-2</v>
      </c>
      <c r="BH583" s="41"/>
      <c r="BI583" s="41">
        <f t="shared" si="485"/>
        <v>7.9681696491768813E-3</v>
      </c>
      <c r="BJ583" s="41">
        <f t="shared" si="486"/>
        <v>-3.4079313652862618E-2</v>
      </c>
      <c r="BK583" s="41">
        <f t="shared" si="487"/>
        <v>-3.050041109251726E-3</v>
      </c>
      <c r="BL583" s="41">
        <f t="shared" si="488"/>
        <v>-2.7914005328406252E-3</v>
      </c>
      <c r="BM583" s="41">
        <f t="shared" si="489"/>
        <v>2.833050662622599E-2</v>
      </c>
      <c r="BN583" s="41">
        <f t="shared" si="490"/>
        <v>0</v>
      </c>
      <c r="BO583" s="41">
        <f t="shared" si="491"/>
        <v>8.6177696241052412E-2</v>
      </c>
      <c r="BP583" s="41">
        <f t="shared" si="492"/>
        <v>1.0297495421127414E-2</v>
      </c>
      <c r="BQ583" s="41">
        <f t="shared" si="493"/>
        <v>1.3059339165819004E-2</v>
      </c>
      <c r="BR583" s="41">
        <f t="shared" si="494"/>
        <v>-1.7236710351884139E-2</v>
      </c>
      <c r="BS583" s="41">
        <f t="shared" si="495"/>
        <v>-1.2387009265434465E-2</v>
      </c>
      <c r="BT583" s="41">
        <f t="shared" si="496"/>
        <v>3.2226204377747925E-2</v>
      </c>
      <c r="BU583" s="41">
        <f t="shared" si="497"/>
        <v>8.3381608939051E-2</v>
      </c>
      <c r="BV583" s="41">
        <f t="shared" si="498"/>
        <v>1.5690036575284259E-2</v>
      </c>
      <c r="BW583" s="41">
        <f t="shared" si="499"/>
        <v>-7.1116378906168904E-4</v>
      </c>
      <c r="BX583" s="41"/>
      <c r="BY583" s="41"/>
      <c r="BZ583" s="41">
        <f t="shared" si="500"/>
        <v>-2.693739262778239E-2</v>
      </c>
      <c r="CA583" s="41">
        <f t="shared" si="501"/>
        <v>-9.8736503520232988E-3</v>
      </c>
      <c r="CB583" s="41">
        <f t="shared" si="502"/>
        <v>5.6173610105113509E-3</v>
      </c>
      <c r="CC583" s="41">
        <f t="shared" si="503"/>
        <v>-8.3758600104160124E-3</v>
      </c>
      <c r="CD583" s="41">
        <f t="shared" si="504"/>
        <v>-4.2597928415101176E-2</v>
      </c>
      <c r="CE583" s="41">
        <f t="shared" si="505"/>
        <v>-4.4095818181290204E-3</v>
      </c>
      <c r="CF583" s="41">
        <f t="shared" si="506"/>
        <v>-1.0611100263635041E-3</v>
      </c>
      <c r="CG583" s="41">
        <f t="shared" si="482"/>
        <v>1.1904842626080559E-2</v>
      </c>
      <c r="CH583" s="41">
        <f t="shared" si="507"/>
        <v>-4.538863043900613E-4</v>
      </c>
      <c r="CI583" s="41">
        <f t="shared" si="508"/>
        <v>-1.0656243817775876E-2</v>
      </c>
      <c r="CJ583" s="41">
        <f t="shared" si="509"/>
        <v>2.3373351185308804E-2</v>
      </c>
      <c r="CK583" s="41">
        <f t="shared" si="510"/>
        <v>-1.3921258288827541E-2</v>
      </c>
      <c r="CL583" s="41">
        <f t="shared" si="511"/>
        <v>-1.7734973096437661E-2</v>
      </c>
      <c r="CM583" s="41">
        <f t="shared" si="512"/>
        <v>-3.0545655409101756E-3</v>
      </c>
      <c r="CN583" s="41">
        <f t="shared" si="481"/>
        <v>-2.5134747335615712E-3</v>
      </c>
      <c r="CO583" s="41">
        <f t="shared" si="513"/>
        <v>7.6950518291453787E-2</v>
      </c>
      <c r="CP583" s="41">
        <f t="shared" si="514"/>
        <v>-3.5932009226063329E-2</v>
      </c>
      <c r="CQ583" s="41">
        <f t="shared" si="515"/>
        <v>-1.196434985362897E-2</v>
      </c>
      <c r="CR583" s="41">
        <f t="shared" si="516"/>
        <v>1.3245226750020505E-2</v>
      </c>
      <c r="CS583" s="41">
        <f t="shared" si="517"/>
        <v>-3.4187822869463976E-3</v>
      </c>
      <c r="CT583" s="41">
        <f t="shared" si="518"/>
        <v>-5.7088642203200922E-3</v>
      </c>
      <c r="CU583" s="41">
        <f t="shared" si="519"/>
        <v>-1.3483350337286988E-2</v>
      </c>
      <c r="CV583" s="41">
        <f t="shared" si="520"/>
        <v>2.7352132489625879E-2</v>
      </c>
      <c r="CW583" s="41"/>
      <c r="CX583" s="41">
        <f t="shared" si="521"/>
        <v>-3.6940278393742358E-3</v>
      </c>
      <c r="CY583" s="41">
        <f t="shared" si="522"/>
        <v>5.7974324135084306E-2</v>
      </c>
      <c r="CZ583" s="41">
        <f t="shared" si="523"/>
        <v>3.4589940967546611E-3</v>
      </c>
      <c r="DA583" s="41">
        <f t="shared" si="524"/>
        <v>1.6307327056285837E-3</v>
      </c>
      <c r="DB583" s="41">
        <f t="shared" si="525"/>
        <v>-4.0405197621135799E-2</v>
      </c>
      <c r="DC583" s="41">
        <f t="shared" si="526"/>
        <v>-1.4448135747386041E-2</v>
      </c>
      <c r="DD583" s="41">
        <f t="shared" si="527"/>
        <v>6.6900853746366621E-3</v>
      </c>
      <c r="DE583" s="41">
        <f t="shared" si="528"/>
        <v>2.9402957799604168E-2</v>
      </c>
      <c r="DF583" s="41">
        <f t="shared" si="529"/>
        <v>1.0768964959409657E-2</v>
      </c>
      <c r="DG583" s="41">
        <f t="shared" si="530"/>
        <v>-8.1358023059405812E-3</v>
      </c>
      <c r="DH583" s="41"/>
    </row>
    <row r="584" spans="1:112">
      <c r="A584" s="43">
        <v>42692</v>
      </c>
      <c r="B584" s="34">
        <v>3.55</v>
      </c>
      <c r="C584" s="34">
        <v>4.8814010000000003</v>
      </c>
      <c r="D584" s="34"/>
      <c r="E584" s="34">
        <v>6.21</v>
      </c>
      <c r="F584" s="34">
        <v>14.56</v>
      </c>
      <c r="G584" s="34">
        <v>34.628162000000003</v>
      </c>
      <c r="H584" s="34">
        <v>14.71134</v>
      </c>
      <c r="I584" s="34">
        <v>14.31</v>
      </c>
      <c r="J584" s="34">
        <v>289.08938599999999</v>
      </c>
      <c r="K584" s="34"/>
      <c r="L584" s="34">
        <v>93.419998000000007</v>
      </c>
      <c r="M584" s="34">
        <v>20.780000999999999</v>
      </c>
      <c r="N584" s="34">
        <v>34.254199999999997</v>
      </c>
      <c r="O584" s="34">
        <v>10.39</v>
      </c>
      <c r="P584" s="34">
        <v>15.53</v>
      </c>
      <c r="Q584" s="34">
        <v>3.68</v>
      </c>
      <c r="R584" s="34">
        <v>47.990001999999997</v>
      </c>
      <c r="S584" s="34">
        <v>54.087406000000001</v>
      </c>
      <c r="T584" s="34"/>
      <c r="U584" s="34"/>
      <c r="V584" s="34">
        <v>2.8415010000000001</v>
      </c>
      <c r="W584" s="34">
        <v>41.889999000000003</v>
      </c>
      <c r="X584" s="34">
        <v>44.299999</v>
      </c>
      <c r="Y584" s="34">
        <v>10.554660999999999</v>
      </c>
      <c r="Z584" s="34">
        <v>19.164116</v>
      </c>
      <c r="AA584" s="34">
        <v>69.532737999999995</v>
      </c>
      <c r="AB584" s="34">
        <v>44.891373000000002</v>
      </c>
      <c r="AC584" s="34">
        <v>15.25</v>
      </c>
      <c r="AD584" s="34">
        <v>86.709998999999996</v>
      </c>
      <c r="AE584" s="34">
        <v>29.135977</v>
      </c>
      <c r="AF584" s="34">
        <v>3.18</v>
      </c>
      <c r="AG584" s="34">
        <v>76.300003000000004</v>
      </c>
      <c r="AH584" s="34">
        <v>37.437103</v>
      </c>
      <c r="AI584" s="34">
        <v>87.788925000000006</v>
      </c>
      <c r="AJ584" s="34" t="s">
        <v>193</v>
      </c>
      <c r="AK584" s="34">
        <v>38.400002000000001</v>
      </c>
      <c r="AL584" s="34">
        <v>0.83499999999999996</v>
      </c>
      <c r="AM584" s="34">
        <v>27.983640999999999</v>
      </c>
      <c r="AN584" s="34">
        <v>7.3</v>
      </c>
      <c r="AO584" s="34">
        <v>40.619999</v>
      </c>
      <c r="AP584" s="34">
        <v>5.23</v>
      </c>
      <c r="AQ584" s="34">
        <v>13.46</v>
      </c>
      <c r="AR584" s="34">
        <v>5.83</v>
      </c>
      <c r="AS584" s="34"/>
      <c r="AT584" s="34">
        <v>12.881948</v>
      </c>
      <c r="AU584" s="34">
        <v>10.17</v>
      </c>
      <c r="AV584" s="34">
        <v>13.808208</v>
      </c>
      <c r="AW584" s="34">
        <v>16.182779</v>
      </c>
      <c r="AX584" s="34">
        <v>23.540001</v>
      </c>
      <c r="AY584" s="34">
        <v>4.88</v>
      </c>
      <c r="AZ584" s="34">
        <v>63.330002</v>
      </c>
      <c r="BA584" s="34">
        <v>41.560001</v>
      </c>
      <c r="BB584" s="34">
        <v>33.420200000000001</v>
      </c>
      <c r="BC584" s="34">
        <v>28.319624000000001</v>
      </c>
      <c r="BD584" s="34"/>
      <c r="BE584" s="38"/>
      <c r="BF584" s="41">
        <f t="shared" si="483"/>
        <v>1.4184634991956381E-2</v>
      </c>
      <c r="BG584" s="41">
        <f t="shared" si="484"/>
        <v>0</v>
      </c>
      <c r="BH584" s="41"/>
      <c r="BI584" s="41">
        <f t="shared" si="485"/>
        <v>-1.4388737452099556E-2</v>
      </c>
      <c r="BJ584" s="41">
        <f t="shared" si="486"/>
        <v>-2.9772158333670144E-2</v>
      </c>
      <c r="BK584" s="41">
        <f t="shared" si="487"/>
        <v>1.2419093963505877E-2</v>
      </c>
      <c r="BL584" s="41">
        <f t="shared" si="488"/>
        <v>3.2992743576371247E-2</v>
      </c>
      <c r="BM584" s="41">
        <f t="shared" si="489"/>
        <v>-6.9856796414002236E-4</v>
      </c>
      <c r="BN584" s="41">
        <f t="shared" si="490"/>
        <v>3.6297634970956067E-3</v>
      </c>
      <c r="BO584" s="41"/>
      <c r="BP584" s="41">
        <f t="shared" si="492"/>
        <v>-2.3694846401640733E-2</v>
      </c>
      <c r="BQ584" s="41">
        <f t="shared" si="493"/>
        <v>-1.4425585574462038E-3</v>
      </c>
      <c r="BR584" s="41">
        <f t="shared" si="494"/>
        <v>1.0321990255093581E-2</v>
      </c>
      <c r="BS584" s="41">
        <f t="shared" si="495"/>
        <v>-3.8424639015450001E-3</v>
      </c>
      <c r="BT584" s="41">
        <f t="shared" si="496"/>
        <v>9.0236145988644309E-2</v>
      </c>
      <c r="BU584" s="41">
        <f t="shared" si="497"/>
        <v>-1.8843087801479828E-2</v>
      </c>
      <c r="BV584" s="41">
        <f t="shared" si="498"/>
        <v>3.6931233587068096E-2</v>
      </c>
      <c r="BW584" s="41">
        <f t="shared" si="499"/>
        <v>4.9679280802048731E-3</v>
      </c>
      <c r="BX584" s="41"/>
      <c r="BY584" s="41"/>
      <c r="BZ584" s="41">
        <f t="shared" si="500"/>
        <v>1.3559396461883727E-2</v>
      </c>
      <c r="CA584" s="41">
        <f t="shared" si="501"/>
        <v>1.3700466835459559E-2</v>
      </c>
      <c r="CB584" s="41">
        <f t="shared" si="502"/>
        <v>-7.4216465699050438E-3</v>
      </c>
      <c r="CC584" s="41">
        <f t="shared" si="503"/>
        <v>1.867458625194071E-3</v>
      </c>
      <c r="CD584" s="41">
        <f t="shared" si="504"/>
        <v>1.5003839421955593E-2</v>
      </c>
      <c r="CE584" s="41">
        <f t="shared" si="505"/>
        <v>-6.0951972216896147E-3</v>
      </c>
      <c r="CF584" s="41">
        <f t="shared" si="506"/>
        <v>-1.045776989330924E-2</v>
      </c>
      <c r="CG584" s="41">
        <f t="shared" si="482"/>
        <v>1.4684551682921099E-2</v>
      </c>
      <c r="CH584" s="41">
        <f t="shared" si="507"/>
        <v>-1.6016839371714033E-2</v>
      </c>
      <c r="CI584" s="41">
        <f t="shared" si="508"/>
        <v>2.05441788473146E-2</v>
      </c>
      <c r="CJ584" s="41">
        <f t="shared" si="509"/>
        <v>4.8318577270807732E-2</v>
      </c>
      <c r="CK584" s="41">
        <f t="shared" si="510"/>
        <v>1.8518045697740806E-2</v>
      </c>
      <c r="CL584" s="41">
        <f t="shared" si="511"/>
        <v>1.1027669771674957E-2</v>
      </c>
      <c r="CM584" s="41">
        <f t="shared" si="512"/>
        <v>8.3492350870262976E-3</v>
      </c>
      <c r="CN584" s="41">
        <f t="shared" si="481"/>
        <v>-8.3925983781509082E-4</v>
      </c>
      <c r="CO584" s="41">
        <f t="shared" si="513"/>
        <v>4.9602763893641716E-3</v>
      </c>
      <c r="CP584" s="41">
        <f t="shared" si="514"/>
        <v>1.8127384592556701E-2</v>
      </c>
      <c r="CQ584" s="41">
        <f t="shared" si="515"/>
        <v>-2.008121083792207E-3</v>
      </c>
      <c r="CR584" s="41">
        <f t="shared" si="516"/>
        <v>-4.027389913793996E-2</v>
      </c>
      <c r="CS584" s="41">
        <f t="shared" si="517"/>
        <v>-6.3804388234644238E-3</v>
      </c>
      <c r="CT584" s="41">
        <f t="shared" si="518"/>
        <v>-1.9102202561192376E-3</v>
      </c>
      <c r="CU584" s="41">
        <f t="shared" si="519"/>
        <v>1.4970339458865462E-2</v>
      </c>
      <c r="CV584" s="41">
        <f t="shared" si="520"/>
        <v>-1.7007212647233001E-2</v>
      </c>
      <c r="CW584" s="41"/>
      <c r="CX584" s="41">
        <f t="shared" si="521"/>
        <v>-6.684050997114434E-3</v>
      </c>
      <c r="CY584" s="41">
        <f t="shared" si="522"/>
        <v>-0.12637705101948479</v>
      </c>
      <c r="CZ584" s="41">
        <f t="shared" si="523"/>
        <v>0</v>
      </c>
      <c r="DA584" s="41">
        <f t="shared" si="524"/>
        <v>4.8768589841509139E-3</v>
      </c>
      <c r="DB584" s="41">
        <f t="shared" si="525"/>
        <v>2.1469265082545947E-2</v>
      </c>
      <c r="DC584" s="41">
        <f t="shared" si="526"/>
        <v>1.4448135747386051E-2</v>
      </c>
      <c r="DD584" s="41">
        <f t="shared" si="527"/>
        <v>5.3831667240392391E-3</v>
      </c>
      <c r="DE584" s="41">
        <f t="shared" si="528"/>
        <v>1.186026232415672E-2</v>
      </c>
      <c r="DF584" s="41">
        <f t="shared" si="529"/>
        <v>-3.875431833429257E-3</v>
      </c>
      <c r="DG584" s="41">
        <f t="shared" si="530"/>
        <v>-8.2022544059868301E-3</v>
      </c>
      <c r="DH584" s="41"/>
    </row>
    <row r="585" spans="1:112">
      <c r="A585" s="43">
        <v>42695</v>
      </c>
      <c r="B585" s="34">
        <v>3</v>
      </c>
      <c r="C585" s="34">
        <v>4.8141879999999997</v>
      </c>
      <c r="D585" s="34"/>
      <c r="E585" s="34">
        <v>6.34</v>
      </c>
      <c r="F585" s="34">
        <v>14.4</v>
      </c>
      <c r="G585" s="34">
        <v>35.036563999999998</v>
      </c>
      <c r="H585" s="34">
        <v>14.74118</v>
      </c>
      <c r="I585" s="34">
        <v>14.51</v>
      </c>
      <c r="J585" s="34">
        <v>288.04196200000001</v>
      </c>
      <c r="K585" s="34"/>
      <c r="L585" s="34">
        <v>93.650002000000001</v>
      </c>
      <c r="M585" s="34">
        <v>20.809999000000001</v>
      </c>
      <c r="N585" s="34">
        <v>34.292228999999999</v>
      </c>
      <c r="O585" s="34">
        <v>10.87</v>
      </c>
      <c r="P585" s="34">
        <v>15.26</v>
      </c>
      <c r="Q585" s="34">
        <v>3.76</v>
      </c>
      <c r="R585" s="34">
        <v>47.5</v>
      </c>
      <c r="S585" s="34">
        <v>54.642643</v>
      </c>
      <c r="T585" s="34"/>
      <c r="U585" s="34"/>
      <c r="V585" s="34">
        <v>2.9276070000000001</v>
      </c>
      <c r="W585" s="34">
        <v>42.240001999999997</v>
      </c>
      <c r="X585" s="34">
        <v>43.150002000000001</v>
      </c>
      <c r="Y585" s="34">
        <v>10.623578999999999</v>
      </c>
      <c r="Z585" s="34">
        <v>18.956558000000001</v>
      </c>
      <c r="AA585" s="34">
        <v>70.112419000000003</v>
      </c>
      <c r="AB585" s="34">
        <v>45.257362000000001</v>
      </c>
      <c r="AC585" s="34">
        <v>15.75</v>
      </c>
      <c r="AD585" s="34">
        <v>84.660004000000001</v>
      </c>
      <c r="AE585" s="34">
        <v>29.011752999999999</v>
      </c>
      <c r="AF585" s="34">
        <v>3.25</v>
      </c>
      <c r="AG585" s="34">
        <v>77.700080999999997</v>
      </c>
      <c r="AH585" s="34">
        <v>37.315804</v>
      </c>
      <c r="AI585" s="34">
        <v>88.893699999999995</v>
      </c>
      <c r="AJ585" s="34" t="s">
        <v>193</v>
      </c>
      <c r="AK585" s="34">
        <v>39.110000999999997</v>
      </c>
      <c r="AL585" s="34">
        <v>0.88</v>
      </c>
      <c r="AM585" s="34">
        <v>28.199262999999998</v>
      </c>
      <c r="AN585" s="34">
        <v>7.4</v>
      </c>
      <c r="AO585" s="34">
        <v>41.549999</v>
      </c>
      <c r="AP585" s="34">
        <v>5.18</v>
      </c>
      <c r="AQ585" s="34">
        <v>13.57</v>
      </c>
      <c r="AR585" s="34">
        <v>6.22</v>
      </c>
      <c r="AS585" s="34"/>
      <c r="AT585" s="34">
        <v>13.016334000000001</v>
      </c>
      <c r="AU585" s="34">
        <v>9.49</v>
      </c>
      <c r="AV585" s="34">
        <v>13.665167</v>
      </c>
      <c r="AW585" s="34">
        <v>16.209023999999999</v>
      </c>
      <c r="AX585" s="34">
        <v>23.74</v>
      </c>
      <c r="AY585" s="34">
        <v>4.92</v>
      </c>
      <c r="AZ585" s="34">
        <v>63.950001</v>
      </c>
      <c r="BA585" s="34">
        <v>42.25</v>
      </c>
      <c r="BB585" s="34">
        <v>33.180630000000001</v>
      </c>
      <c r="BC585" s="34">
        <v>28.241876999999999</v>
      </c>
      <c r="BD585" s="34"/>
      <c r="BE585" s="38"/>
      <c r="BF585" s="41">
        <f t="shared" si="483"/>
        <v>-0.16833531481921463</v>
      </c>
      <c r="BG585" s="41">
        <f t="shared" si="484"/>
        <v>-1.3864877465378761E-2</v>
      </c>
      <c r="BH585" s="41"/>
      <c r="BI585" s="41">
        <f t="shared" si="485"/>
        <v>2.0717872503747251E-2</v>
      </c>
      <c r="BJ585" s="41">
        <f t="shared" si="486"/>
        <v>-1.1049836186584935E-2</v>
      </c>
      <c r="BK585" s="41">
        <f t="shared" si="487"/>
        <v>1.1724920261721089E-2</v>
      </c>
      <c r="BL585" s="41">
        <f t="shared" si="488"/>
        <v>2.0263128730656755E-3</v>
      </c>
      <c r="BM585" s="41">
        <f t="shared" si="489"/>
        <v>1.3879473327736813E-2</v>
      </c>
      <c r="BN585" s="41">
        <f t="shared" si="490"/>
        <v>-3.6297634970954857E-3</v>
      </c>
      <c r="BO585" s="41"/>
      <c r="BP585" s="41">
        <f t="shared" si="492"/>
        <v>2.4590165809406021E-3</v>
      </c>
      <c r="BQ585" s="41">
        <f t="shared" si="493"/>
        <v>1.442558557446214E-3</v>
      </c>
      <c r="BR585" s="41">
        <f t="shared" si="494"/>
        <v>1.1095838092951623E-3</v>
      </c>
      <c r="BS585" s="41">
        <f t="shared" si="495"/>
        <v>4.516289602198189E-2</v>
      </c>
      <c r="BT585" s="41">
        <f t="shared" si="496"/>
        <v>-1.7538611304284722E-2</v>
      </c>
      <c r="BU585" s="41">
        <f t="shared" si="497"/>
        <v>2.1506205220963463E-2</v>
      </c>
      <c r="BV585" s="41">
        <f t="shared" si="498"/>
        <v>-1.0262986504906738E-2</v>
      </c>
      <c r="BW585" s="41">
        <f t="shared" si="499"/>
        <v>1.0213217624515891E-2</v>
      </c>
      <c r="BX585" s="41"/>
      <c r="BY585" s="41"/>
      <c r="BZ585" s="41">
        <f t="shared" si="500"/>
        <v>2.9852932097327076E-2</v>
      </c>
      <c r="CA585" s="41">
        <f t="shared" si="501"/>
        <v>8.3205756595921207E-3</v>
      </c>
      <c r="CB585" s="41">
        <f t="shared" si="502"/>
        <v>-2.6302190598348336E-2</v>
      </c>
      <c r="CC585" s="41">
        <f t="shared" si="503"/>
        <v>6.508401385222057E-3</v>
      </c>
      <c r="CD585" s="41">
        <f t="shared" si="504"/>
        <v>-1.0889631756536115E-2</v>
      </c>
      <c r="CE585" s="41">
        <f t="shared" si="505"/>
        <v>8.3022475265748501E-3</v>
      </c>
      <c r="CF585" s="41">
        <f t="shared" si="506"/>
        <v>8.1197148422618316E-3</v>
      </c>
      <c r="CG585" s="41">
        <f t="shared" si="482"/>
        <v>2.0202707317519469E-2</v>
      </c>
      <c r="CH585" s="41">
        <f t="shared" si="507"/>
        <v>-2.3925923515782477E-2</v>
      </c>
      <c r="CI585" s="41">
        <f t="shared" si="508"/>
        <v>-4.2727098370501371E-3</v>
      </c>
      <c r="CJ585" s="41">
        <f t="shared" si="509"/>
        <v>2.1773799549560536E-2</v>
      </c>
      <c r="CK585" s="41">
        <f t="shared" si="510"/>
        <v>1.8183322235210474E-2</v>
      </c>
      <c r="CL585" s="41">
        <f t="shared" si="511"/>
        <v>-3.2453348325858443E-3</v>
      </c>
      <c r="CM585" s="41">
        <f t="shared" si="512"/>
        <v>1.2505920134282604E-2</v>
      </c>
      <c r="CN585" s="41">
        <f t="shared" si="481"/>
        <v>8.3925983781512118E-4</v>
      </c>
      <c r="CO585" s="41">
        <f t="shared" si="513"/>
        <v>1.8320702659317428E-2</v>
      </c>
      <c r="CP585" s="41">
        <f t="shared" si="514"/>
        <v>5.2490182621396764E-2</v>
      </c>
      <c r="CQ585" s="41">
        <f t="shared" si="515"/>
        <v>7.6757534161102032E-3</v>
      </c>
      <c r="CR585" s="41">
        <f t="shared" si="516"/>
        <v>1.3605652055778678E-2</v>
      </c>
      <c r="CS585" s="41">
        <f t="shared" si="517"/>
        <v>2.26369657002445E-2</v>
      </c>
      <c r="CT585" s="41">
        <f t="shared" si="518"/>
        <v>-9.6062218054399802E-3</v>
      </c>
      <c r="CU585" s="41">
        <f t="shared" si="519"/>
        <v>8.1391496301959979E-3</v>
      </c>
      <c r="CV585" s="41">
        <f t="shared" si="520"/>
        <v>6.4752906388687012E-2</v>
      </c>
      <c r="CW585" s="41"/>
      <c r="CX585" s="41">
        <f t="shared" si="521"/>
        <v>1.0378078836488818E-2</v>
      </c>
      <c r="CY585" s="41">
        <f t="shared" si="522"/>
        <v>-6.9203597438632067E-2</v>
      </c>
      <c r="CZ585" s="41">
        <f t="shared" si="523"/>
        <v>-1.0413157650868865E-2</v>
      </c>
      <c r="DA585" s="41">
        <f t="shared" si="524"/>
        <v>1.620472052335278E-3</v>
      </c>
      <c r="DB585" s="41">
        <f t="shared" si="525"/>
        <v>8.4602448685085867E-3</v>
      </c>
      <c r="DC585" s="41">
        <f t="shared" si="526"/>
        <v>8.1633106391608354E-3</v>
      </c>
      <c r="DD585" s="41">
        <f t="shared" si="527"/>
        <v>9.7423615531201362E-3</v>
      </c>
      <c r="DE585" s="41">
        <f t="shared" si="528"/>
        <v>1.6466163510558837E-2</v>
      </c>
      <c r="DF585" s="41">
        <f t="shared" si="529"/>
        <v>-7.194235665982541E-3</v>
      </c>
      <c r="DG585" s="41">
        <f t="shared" si="530"/>
        <v>-2.7491154792829348E-3</v>
      </c>
      <c r="DH585" s="41"/>
    </row>
    <row r="586" spans="1:112">
      <c r="A586" s="43">
        <v>42696</v>
      </c>
      <c r="B586" s="34">
        <v>3</v>
      </c>
      <c r="C586" s="34">
        <v>4.9738189999999998</v>
      </c>
      <c r="D586" s="34"/>
      <c r="E586" s="34">
        <v>6.4249999999999998</v>
      </c>
      <c r="F586" s="34">
        <v>14.4</v>
      </c>
      <c r="G586" s="34">
        <v>35.634898999999997</v>
      </c>
      <c r="H586" s="34">
        <v>14.641712999999999</v>
      </c>
      <c r="I586" s="34">
        <v>15</v>
      </c>
      <c r="J586" s="34">
        <v>304.80075099999999</v>
      </c>
      <c r="K586" s="34"/>
      <c r="L586" s="34">
        <v>93.800003000000004</v>
      </c>
      <c r="M586" s="34">
        <v>20.93</v>
      </c>
      <c r="N586" s="34">
        <v>34.491878999999997</v>
      </c>
      <c r="O586" s="34">
        <v>10.65</v>
      </c>
      <c r="P586" s="34">
        <v>14.84</v>
      </c>
      <c r="Q586" s="34">
        <v>3.86</v>
      </c>
      <c r="R586" s="34">
        <v>48.98</v>
      </c>
      <c r="S586" s="34">
        <v>54.700085000000001</v>
      </c>
      <c r="T586" s="34"/>
      <c r="U586" s="34"/>
      <c r="V586" s="34">
        <v>2.8797700000000002</v>
      </c>
      <c r="W586" s="34">
        <v>43.029998999999997</v>
      </c>
      <c r="X586" s="34">
        <v>43.23</v>
      </c>
      <c r="Y586" s="34">
        <v>10.525123000000001</v>
      </c>
      <c r="Z586" s="34">
        <v>18.947914000000001</v>
      </c>
      <c r="AA586" s="34">
        <v>69.957847999999998</v>
      </c>
      <c r="AB586" s="34">
        <v>46.114544000000002</v>
      </c>
      <c r="AC586" s="34">
        <v>16.75</v>
      </c>
      <c r="AD586" s="34">
        <v>91.540001000000004</v>
      </c>
      <c r="AE586" s="34">
        <v>28.992640000000002</v>
      </c>
      <c r="AF586" s="34">
        <v>3.22</v>
      </c>
      <c r="AG586" s="34">
        <v>82.600082</v>
      </c>
      <c r="AH586" s="34">
        <v>38.024974999999998</v>
      </c>
      <c r="AI586" s="34">
        <v>90.442336999999995</v>
      </c>
      <c r="AJ586" s="34" t="s">
        <v>193</v>
      </c>
      <c r="AK586" s="34">
        <v>36.490001999999997</v>
      </c>
      <c r="AL586" s="34">
        <v>0.87</v>
      </c>
      <c r="AM586" s="34">
        <v>28.921119999999998</v>
      </c>
      <c r="AN586" s="34">
        <v>8</v>
      </c>
      <c r="AO586" s="34">
        <v>40.869999</v>
      </c>
      <c r="AP586" s="34">
        <v>5.23</v>
      </c>
      <c r="AQ586" s="34">
        <v>13.52</v>
      </c>
      <c r="AR586" s="34">
        <v>6.19</v>
      </c>
      <c r="AS586" s="34"/>
      <c r="AT586" s="34">
        <v>13.227512000000001</v>
      </c>
      <c r="AU586" s="34">
        <v>10.17</v>
      </c>
      <c r="AV586" s="34">
        <v>13.82728</v>
      </c>
      <c r="AW586" s="34">
        <v>16.279001000000001</v>
      </c>
      <c r="AX586" s="34">
        <v>23.84</v>
      </c>
      <c r="AY586" s="34">
        <v>5.13</v>
      </c>
      <c r="AZ586" s="34">
        <v>64.480002999999996</v>
      </c>
      <c r="BA586" s="34">
        <v>42.310001</v>
      </c>
      <c r="BB586" s="34">
        <v>33.180630000000001</v>
      </c>
      <c r="BC586" s="34">
        <v>28.552864</v>
      </c>
      <c r="BD586" s="34"/>
      <c r="BE586" s="38"/>
      <c r="BF586" s="41">
        <f t="shared" si="483"/>
        <v>0</v>
      </c>
      <c r="BG586" s="41">
        <f t="shared" si="484"/>
        <v>3.2620564134028307E-2</v>
      </c>
      <c r="BH586" s="41"/>
      <c r="BI586" s="41">
        <f t="shared" si="485"/>
        <v>1.3317862332148859E-2</v>
      </c>
      <c r="BJ586" s="41">
        <f t="shared" si="486"/>
        <v>0</v>
      </c>
      <c r="BK586" s="41">
        <f t="shared" si="487"/>
        <v>1.6933264758362199E-2</v>
      </c>
      <c r="BL586" s="41">
        <f t="shared" si="488"/>
        <v>-6.7704279461406692E-3</v>
      </c>
      <c r="BM586" s="41">
        <f t="shared" si="489"/>
        <v>3.3212134206113617E-2</v>
      </c>
      <c r="BN586" s="41">
        <f t="shared" si="490"/>
        <v>5.6552116808798514E-2</v>
      </c>
      <c r="BO586" s="41"/>
      <c r="BP586" s="41">
        <f t="shared" si="492"/>
        <v>1.6004377489105277E-3</v>
      </c>
      <c r="BQ586" s="41">
        <f t="shared" si="493"/>
        <v>5.7499441061867294E-3</v>
      </c>
      <c r="BR586" s="41">
        <f t="shared" si="494"/>
        <v>5.8051362874954483E-3</v>
      </c>
      <c r="BS586" s="41">
        <f t="shared" si="495"/>
        <v>-2.0446808977683896E-2</v>
      </c>
      <c r="BT586" s="41">
        <f t="shared" si="496"/>
        <v>-2.7908788117076502E-2</v>
      </c>
      <c r="BU586" s="41">
        <f t="shared" si="497"/>
        <v>2.6248226074936411E-2</v>
      </c>
      <c r="BV586" s="41">
        <f t="shared" si="498"/>
        <v>3.0682340483426104E-2</v>
      </c>
      <c r="BW586" s="41">
        <f t="shared" si="499"/>
        <v>1.0506781079086137E-3</v>
      </c>
      <c r="BX586" s="41"/>
      <c r="BY586" s="41"/>
      <c r="BZ586" s="41">
        <f t="shared" si="500"/>
        <v>-1.6474935931428184E-2</v>
      </c>
      <c r="CA586" s="41">
        <f t="shared" si="501"/>
        <v>1.8529836864417896E-2</v>
      </c>
      <c r="CB586" s="41">
        <f t="shared" si="502"/>
        <v>1.8522348001624065E-3</v>
      </c>
      <c r="CC586" s="41">
        <f t="shared" si="503"/>
        <v>-9.3108987288946354E-3</v>
      </c>
      <c r="CD586" s="41">
        <f t="shared" si="504"/>
        <v>-4.5609394848423893E-4</v>
      </c>
      <c r="CE586" s="41">
        <f t="shared" si="505"/>
        <v>-2.2070503048853456E-3</v>
      </c>
      <c r="CF586" s="41">
        <f t="shared" si="506"/>
        <v>1.8763035271169515E-2</v>
      </c>
      <c r="CG586" s="41">
        <f t="shared" si="482"/>
        <v>8.5349024498372859E-3</v>
      </c>
      <c r="CH586" s="41">
        <f t="shared" si="507"/>
        <v>7.8132763809090927E-2</v>
      </c>
      <c r="CI586" s="41">
        <f t="shared" si="508"/>
        <v>-6.5901907435664015E-4</v>
      </c>
      <c r="CJ586" s="41">
        <f t="shared" si="509"/>
        <v>-9.2736367853291021E-3</v>
      </c>
      <c r="CK586" s="41">
        <f t="shared" si="510"/>
        <v>6.1154373418416293E-2</v>
      </c>
      <c r="CL586" s="41">
        <f t="shared" si="511"/>
        <v>1.8826244036656149E-2</v>
      </c>
      <c r="CM586" s="41">
        <f t="shared" si="512"/>
        <v>1.727121354504477E-2</v>
      </c>
      <c r="CN586" s="41">
        <f t="shared" si="481"/>
        <v>1.7464023686658073E-2</v>
      </c>
      <c r="CO586" s="41">
        <f t="shared" si="513"/>
        <v>-6.9339909078438941E-2</v>
      </c>
      <c r="CP586" s="41">
        <f t="shared" si="514"/>
        <v>-1.1428695823622744E-2</v>
      </c>
      <c r="CQ586" s="41">
        <f t="shared" si="515"/>
        <v>2.5276281214101137E-2</v>
      </c>
      <c r="CR586" s="41">
        <f t="shared" si="516"/>
        <v>7.7961541469711709E-2</v>
      </c>
      <c r="CS586" s="41">
        <f t="shared" si="517"/>
        <v>-1.6501224125707401E-2</v>
      </c>
      <c r="CT586" s="41">
        <f t="shared" si="518"/>
        <v>9.6062218054399334E-3</v>
      </c>
      <c r="CU586" s="41">
        <f t="shared" si="519"/>
        <v>-3.6914032319597992E-3</v>
      </c>
      <c r="CV586" s="41">
        <f t="shared" si="520"/>
        <v>-4.8348200545832928E-3</v>
      </c>
      <c r="CW586" s="41"/>
      <c r="CX586" s="41">
        <f t="shared" si="521"/>
        <v>1.6093872683878307E-2</v>
      </c>
      <c r="CY586" s="41">
        <f t="shared" si="522"/>
        <v>6.9203597438632095E-2</v>
      </c>
      <c r="CZ586" s="41">
        <f t="shared" si="523"/>
        <v>1.1793412128578169E-2</v>
      </c>
      <c r="DA586" s="41">
        <f t="shared" si="524"/>
        <v>4.3078708673702764E-3</v>
      </c>
      <c r="DB586" s="41">
        <f t="shared" si="525"/>
        <v>4.2034530156271439E-3</v>
      </c>
      <c r="DC586" s="41">
        <f t="shared" si="526"/>
        <v>4.1797128678461457E-2</v>
      </c>
      <c r="DD586" s="41">
        <f t="shared" si="527"/>
        <v>8.2536010623582255E-3</v>
      </c>
      <c r="DE586" s="41">
        <f t="shared" si="528"/>
        <v>1.4191345638673752E-3</v>
      </c>
      <c r="DF586" s="41">
        <f t="shared" si="529"/>
        <v>0</v>
      </c>
      <c r="DG586" s="41">
        <f t="shared" si="530"/>
        <v>1.0951369885269678E-2</v>
      </c>
      <c r="DH586" s="41"/>
    </row>
    <row r="587" spans="1:112">
      <c r="A587" s="43">
        <v>42697</v>
      </c>
      <c r="B587" s="34">
        <v>3</v>
      </c>
      <c r="C587" s="34">
        <v>5.0410339999999998</v>
      </c>
      <c r="D587" s="34"/>
      <c r="E587" s="34">
        <v>6.31</v>
      </c>
      <c r="F587" s="34">
        <v>14.8</v>
      </c>
      <c r="G587" s="34">
        <v>36.660640999999998</v>
      </c>
      <c r="H587" s="34">
        <v>14.532296000000001</v>
      </c>
      <c r="I587" s="34">
        <v>14.69</v>
      </c>
      <c r="J587" s="34">
        <v>293.27908300000001</v>
      </c>
      <c r="K587" s="34"/>
      <c r="L587" s="34">
        <v>94.389999000000003</v>
      </c>
      <c r="M587" s="34">
        <v>20.58</v>
      </c>
      <c r="N587" s="34">
        <v>34.026031000000003</v>
      </c>
      <c r="O587" s="34">
        <v>10.57</v>
      </c>
      <c r="P587" s="34">
        <v>15.01</v>
      </c>
      <c r="Q587" s="34">
        <v>3.71</v>
      </c>
      <c r="R587" s="34">
        <v>49.400002000000001</v>
      </c>
      <c r="S587" s="34">
        <v>53.388587999999999</v>
      </c>
      <c r="T587" s="34"/>
      <c r="U587" s="34"/>
      <c r="V587" s="34">
        <v>2.8510680000000002</v>
      </c>
      <c r="W587" s="34">
        <v>41.990001999999997</v>
      </c>
      <c r="X587" s="34">
        <v>43.5</v>
      </c>
      <c r="Y587" s="34">
        <v>10.210057000000001</v>
      </c>
      <c r="Z587" s="34">
        <v>19.648402999999998</v>
      </c>
      <c r="AA587" s="34">
        <v>69.640929999999997</v>
      </c>
      <c r="AB587" s="34">
        <v>44.795051999999998</v>
      </c>
      <c r="AC587" s="34">
        <v>16.850000000000001</v>
      </c>
      <c r="AD587" s="34">
        <v>91.330001999999993</v>
      </c>
      <c r="AE587" s="34">
        <v>28.476617999999998</v>
      </c>
      <c r="AF587" s="34">
        <v>3.11</v>
      </c>
      <c r="AG587" s="34">
        <v>82.950080999999997</v>
      </c>
      <c r="AH587" s="34">
        <v>37.101177</v>
      </c>
      <c r="AI587" s="34">
        <v>90.057640000000006</v>
      </c>
      <c r="AJ587" s="34" t="s">
        <v>193</v>
      </c>
      <c r="AK587" s="34">
        <v>38.419998</v>
      </c>
      <c r="AL587" s="34">
        <v>0.85</v>
      </c>
      <c r="AM587" s="34">
        <v>28.649248</v>
      </c>
      <c r="AN587" s="34">
        <v>7.7</v>
      </c>
      <c r="AO587" s="34">
        <v>40.389999000000003</v>
      </c>
      <c r="AP587" s="34">
        <v>5.32</v>
      </c>
      <c r="AQ587" s="34">
        <v>13.57</v>
      </c>
      <c r="AR587" s="34">
        <v>6.25</v>
      </c>
      <c r="AS587" s="34"/>
      <c r="AT587" s="34">
        <v>13.083529</v>
      </c>
      <c r="AU587" s="34">
        <v>8.5500000000000007</v>
      </c>
      <c r="AV587" s="34">
        <v>13.541198</v>
      </c>
      <c r="AW587" s="34">
        <v>16.19153</v>
      </c>
      <c r="AX587" s="34">
        <v>23.790001</v>
      </c>
      <c r="AY587" s="34">
        <v>4.92</v>
      </c>
      <c r="AZ587" s="34">
        <v>63.5</v>
      </c>
      <c r="BA587" s="34">
        <v>41.73</v>
      </c>
      <c r="BB587" s="34">
        <v>32.921092999999999</v>
      </c>
      <c r="BC587" s="34">
        <v>27.892012000000001</v>
      </c>
      <c r="BD587" s="34"/>
      <c r="BE587" s="38"/>
      <c r="BF587" s="41">
        <f t="shared" si="483"/>
        <v>0</v>
      </c>
      <c r="BG587" s="41">
        <f t="shared" si="484"/>
        <v>1.3423264276117314E-2</v>
      </c>
      <c r="BH587" s="41"/>
      <c r="BI587" s="41">
        <f t="shared" si="485"/>
        <v>-1.8060954228161754E-2</v>
      </c>
      <c r="BJ587" s="41">
        <f t="shared" si="486"/>
        <v>2.7398974188114562E-2</v>
      </c>
      <c r="BK587" s="41">
        <f t="shared" si="487"/>
        <v>2.8378260598281562E-2</v>
      </c>
      <c r="BL587" s="41">
        <f t="shared" si="488"/>
        <v>-7.5010268922700496E-3</v>
      </c>
      <c r="BM587" s="41">
        <f t="shared" si="489"/>
        <v>-2.0883210916424186E-2</v>
      </c>
      <c r="BN587" s="41">
        <f t="shared" si="490"/>
        <v>-3.8533630338565536E-2</v>
      </c>
      <c r="BO587" s="41"/>
      <c r="BP587" s="41">
        <f t="shared" si="492"/>
        <v>6.2702367473894309E-3</v>
      </c>
      <c r="BQ587" s="41">
        <f t="shared" si="493"/>
        <v>-1.6863806052004916E-2</v>
      </c>
      <c r="BR587" s="41">
        <f t="shared" si="494"/>
        <v>-1.3598055696546912E-2</v>
      </c>
      <c r="BS587" s="41">
        <f t="shared" si="495"/>
        <v>-7.5400922732878064E-3</v>
      </c>
      <c r="BT587" s="41">
        <f t="shared" si="496"/>
        <v>1.1390407906136201E-2</v>
      </c>
      <c r="BU587" s="41">
        <f t="shared" si="497"/>
        <v>-3.9635306857395747E-2</v>
      </c>
      <c r="BV587" s="41">
        <f t="shared" si="498"/>
        <v>8.5384131556843317E-3</v>
      </c>
      <c r="BW587" s="41">
        <f t="shared" si="499"/>
        <v>-2.4268248095057558E-2</v>
      </c>
      <c r="BX587" s="41"/>
      <c r="BY587" s="41"/>
      <c r="BZ587" s="41">
        <f t="shared" si="500"/>
        <v>-1.001676892132492E-2</v>
      </c>
      <c r="CA587" s="41">
        <f t="shared" si="501"/>
        <v>-2.4465981284418788E-2</v>
      </c>
      <c r="CB587" s="41">
        <f t="shared" si="502"/>
        <v>6.226239415098098E-3</v>
      </c>
      <c r="CC587" s="41">
        <f t="shared" si="503"/>
        <v>-3.0391851037977868E-2</v>
      </c>
      <c r="CD587" s="41">
        <f t="shared" si="504"/>
        <v>3.6302216434262027E-2</v>
      </c>
      <c r="CE587" s="41">
        <f t="shared" si="505"/>
        <v>-4.5404200379098054E-3</v>
      </c>
      <c r="CF587" s="41">
        <f t="shared" si="506"/>
        <v>-2.9030701423408831E-2</v>
      </c>
      <c r="CG587" s="41">
        <f t="shared" si="482"/>
        <v>1.1267724846342506E-2</v>
      </c>
      <c r="CH587" s="41">
        <f t="shared" si="507"/>
        <v>-2.2967035474854495E-3</v>
      </c>
      <c r="CI587" s="41">
        <f t="shared" si="508"/>
        <v>-1.7958675179670553E-2</v>
      </c>
      <c r="CJ587" s="41">
        <f t="shared" si="509"/>
        <v>-3.4758633365174298E-2</v>
      </c>
      <c r="CK587" s="41">
        <f t="shared" si="510"/>
        <v>4.2283198653220644E-3</v>
      </c>
      <c r="CL587" s="41">
        <f t="shared" si="511"/>
        <v>-2.4594486505398888E-2</v>
      </c>
      <c r="CM587" s="41">
        <f t="shared" si="512"/>
        <v>-4.262577634359891E-3</v>
      </c>
      <c r="CN587" s="41">
        <f t="shared" si="481"/>
        <v>-9.1097660732921432E-3</v>
      </c>
      <c r="CO587" s="41">
        <f t="shared" si="513"/>
        <v>5.1539800026296954E-2</v>
      </c>
      <c r="CP587" s="41">
        <f t="shared" si="514"/>
        <v>-2.3256862164267235E-2</v>
      </c>
      <c r="CQ587" s="41">
        <f t="shared" si="515"/>
        <v>-9.4449290671079576E-3</v>
      </c>
      <c r="CR587" s="41">
        <f t="shared" si="516"/>
        <v>-3.8221212820197741E-2</v>
      </c>
      <c r="CS587" s="41">
        <f t="shared" si="517"/>
        <v>-1.181406829164322E-2</v>
      </c>
      <c r="CT587" s="41">
        <f t="shared" si="518"/>
        <v>1.706202527672155E-2</v>
      </c>
      <c r="CU587" s="41">
        <f t="shared" si="519"/>
        <v>3.6914032319598981E-3</v>
      </c>
      <c r="CV587" s="41">
        <f t="shared" si="520"/>
        <v>9.6463770518053354E-3</v>
      </c>
      <c r="CW587" s="41"/>
      <c r="CX587" s="41">
        <f t="shared" si="521"/>
        <v>-1.0944792134156023E-2</v>
      </c>
      <c r="CY587" s="41">
        <f t="shared" si="522"/>
        <v>-0.17351092711179963</v>
      </c>
      <c r="CZ587" s="41">
        <f t="shared" si="523"/>
        <v>-2.0906710284385642E-2</v>
      </c>
      <c r="DA587" s="41">
        <f t="shared" si="524"/>
        <v>-5.3877290512747986E-3</v>
      </c>
      <c r="DB587" s="41">
        <f t="shared" si="525"/>
        <v>-2.0994758478152633E-3</v>
      </c>
      <c r="DC587" s="41">
        <f t="shared" si="526"/>
        <v>-4.1797128678461359E-2</v>
      </c>
      <c r="DD587" s="41">
        <f t="shared" si="527"/>
        <v>-1.5315238825780285E-2</v>
      </c>
      <c r="DE587" s="41">
        <f t="shared" si="528"/>
        <v>-1.3803193763589131E-2</v>
      </c>
      <c r="DF587" s="41">
        <f t="shared" si="529"/>
        <v>-7.8526949650150439E-3</v>
      </c>
      <c r="DG587" s="41">
        <f t="shared" si="530"/>
        <v>-2.3416906717647304E-2</v>
      </c>
      <c r="DH587" s="41"/>
    </row>
    <row r="588" spans="1:112">
      <c r="A588" s="43">
        <v>42699</v>
      </c>
      <c r="B588" s="34">
        <v>2.95</v>
      </c>
      <c r="C588" s="34">
        <v>4.9738189999999998</v>
      </c>
      <c r="D588" s="34"/>
      <c r="E588" s="34">
        <v>6.56</v>
      </c>
      <c r="F588" s="34">
        <v>17.799999</v>
      </c>
      <c r="G588" s="34">
        <v>37.543919000000002</v>
      </c>
      <c r="H588" s="34">
        <v>14.820754000000001</v>
      </c>
      <c r="I588" s="34">
        <v>14.86</v>
      </c>
      <c r="J588" s="34">
        <v>289.08938599999999</v>
      </c>
      <c r="K588" s="34"/>
      <c r="L588" s="34">
        <v>93.010002</v>
      </c>
      <c r="M588" s="34">
        <v>20.6</v>
      </c>
      <c r="N588" s="34">
        <v>34.187649</v>
      </c>
      <c r="O588" s="34">
        <v>11.31</v>
      </c>
      <c r="P588" s="34">
        <v>14.86</v>
      </c>
      <c r="Q588" s="34">
        <v>3.72</v>
      </c>
      <c r="R588" s="34">
        <v>49.439999</v>
      </c>
      <c r="S588" s="34">
        <v>53.264133000000001</v>
      </c>
      <c r="T588" s="34"/>
      <c r="U588" s="34"/>
      <c r="V588" s="34">
        <v>2.831934</v>
      </c>
      <c r="W588" s="34">
        <v>42.5</v>
      </c>
      <c r="X588" s="34">
        <v>44.369999</v>
      </c>
      <c r="Y588" s="34">
        <v>9.9934499999999993</v>
      </c>
      <c r="Z588" s="34">
        <v>19.734884000000001</v>
      </c>
      <c r="AA588" s="34">
        <v>69.695044999999993</v>
      </c>
      <c r="AB588" s="34">
        <v>45.527026999999997</v>
      </c>
      <c r="AC588" s="34">
        <v>16.799999</v>
      </c>
      <c r="AD588" s="34">
        <v>94.07</v>
      </c>
      <c r="AE588" s="34">
        <v>28.629512999999999</v>
      </c>
      <c r="AF588" s="34">
        <v>3.1</v>
      </c>
      <c r="AG588" s="34">
        <v>84.000084000000001</v>
      </c>
      <c r="AH588" s="34">
        <v>37.717041000000002</v>
      </c>
      <c r="AI588" s="34">
        <v>90.649474999999995</v>
      </c>
      <c r="AJ588" s="34" t="s">
        <v>193</v>
      </c>
      <c r="AK588" s="34">
        <v>39.700001</v>
      </c>
      <c r="AL588" s="34">
        <v>0.89</v>
      </c>
      <c r="AM588" s="34">
        <v>29.005493000000001</v>
      </c>
      <c r="AN588" s="34">
        <v>7.7</v>
      </c>
      <c r="AO588" s="34">
        <v>41.09</v>
      </c>
      <c r="AP588" s="34">
        <v>5.35</v>
      </c>
      <c r="AQ588" s="34">
        <v>13.04</v>
      </c>
      <c r="AR588" s="34">
        <v>6.31</v>
      </c>
      <c r="AS588" s="34"/>
      <c r="AT588" s="34">
        <v>13.323504</v>
      </c>
      <c r="AU588" s="34">
        <v>8.94</v>
      </c>
      <c r="AV588" s="34">
        <v>13.674704</v>
      </c>
      <c r="AW588" s="34">
        <v>16.821345999999998</v>
      </c>
      <c r="AX588" s="34">
        <v>23.9</v>
      </c>
      <c r="AY588" s="34">
        <v>4.96</v>
      </c>
      <c r="AZ588" s="34">
        <v>63.5</v>
      </c>
      <c r="BA588" s="34">
        <v>41.560001</v>
      </c>
      <c r="BB588" s="34">
        <v>32.621628000000001</v>
      </c>
      <c r="BC588" s="34">
        <v>27.998915</v>
      </c>
      <c r="BD588" s="34"/>
      <c r="BE588" s="38"/>
      <c r="BF588" s="41">
        <f t="shared" si="483"/>
        <v>-1.6807118316381174E-2</v>
      </c>
      <c r="BG588" s="41">
        <f t="shared" si="484"/>
        <v>-1.3423264276117215E-2</v>
      </c>
      <c r="BH588" s="41"/>
      <c r="BI588" s="41">
        <f t="shared" si="485"/>
        <v>3.885492640287587E-2</v>
      </c>
      <c r="BJ588" s="41">
        <f t="shared" si="486"/>
        <v>0.18457122034819318</v>
      </c>
      <c r="BK588" s="41">
        <f t="shared" si="487"/>
        <v>2.3807693765248588E-2</v>
      </c>
      <c r="BL588" s="41">
        <f t="shared" si="488"/>
        <v>1.9655012774031283E-2</v>
      </c>
      <c r="BM588" s="41">
        <f t="shared" si="489"/>
        <v>1.1506049103827137E-2</v>
      </c>
      <c r="BN588" s="41">
        <f t="shared" si="490"/>
        <v>-1.4388722973137412E-2</v>
      </c>
      <c r="BO588" s="41"/>
      <c r="BP588" s="41">
        <f t="shared" si="492"/>
        <v>-1.4728088985070836E-2</v>
      </c>
      <c r="BQ588" s="41">
        <f t="shared" si="493"/>
        <v>9.7134538963210271E-4</v>
      </c>
      <c r="BR588" s="41">
        <f t="shared" si="494"/>
        <v>4.7385891632635187E-3</v>
      </c>
      <c r="BS588" s="41">
        <f t="shared" si="495"/>
        <v>6.7667490245882825E-2</v>
      </c>
      <c r="BT588" s="41">
        <f t="shared" si="496"/>
        <v>-1.0043606355757503E-2</v>
      </c>
      <c r="BU588" s="41">
        <f t="shared" si="497"/>
        <v>2.6917916657115746E-3</v>
      </c>
      <c r="BV588" s="41">
        <f t="shared" si="498"/>
        <v>8.093282431919837E-4</v>
      </c>
      <c r="BW588" s="41">
        <f t="shared" si="499"/>
        <v>-2.3338374365542364E-3</v>
      </c>
      <c r="BX588" s="41"/>
      <c r="BY588" s="41"/>
      <c r="BZ588" s="41">
        <f t="shared" si="500"/>
        <v>-6.7337904511904478E-3</v>
      </c>
      <c r="CA588" s="41">
        <f t="shared" si="501"/>
        <v>1.2072533603882163E-2</v>
      </c>
      <c r="CB588" s="41">
        <f t="shared" si="502"/>
        <v>1.9802604758428727E-2</v>
      </c>
      <c r="CC588" s="41">
        <f t="shared" si="503"/>
        <v>-2.1443336535159625E-2</v>
      </c>
      <c r="CD588" s="41">
        <f t="shared" si="504"/>
        <v>4.3917684677303812E-3</v>
      </c>
      <c r="CE588" s="41">
        <f t="shared" si="505"/>
        <v>7.7675564721669469E-4</v>
      </c>
      <c r="CF588" s="41">
        <f t="shared" si="506"/>
        <v>1.6208462716022908E-2</v>
      </c>
      <c r="CG588" s="41">
        <f t="shared" si="482"/>
        <v>1.3908430046131931E-2</v>
      </c>
      <c r="CH588" s="41">
        <f t="shared" si="507"/>
        <v>2.955984338166329E-2</v>
      </c>
      <c r="CI588" s="41">
        <f t="shared" si="508"/>
        <v>5.3547793436791837E-3</v>
      </c>
      <c r="CJ588" s="41">
        <f t="shared" si="509"/>
        <v>-3.2206147000421719E-3</v>
      </c>
      <c r="CK588" s="41">
        <f t="shared" si="510"/>
        <v>1.2578805714974264E-2</v>
      </c>
      <c r="CL588" s="41">
        <f t="shared" si="511"/>
        <v>1.6463314063119783E-2</v>
      </c>
      <c r="CM588" s="41">
        <f t="shared" si="512"/>
        <v>6.5502359006098503E-3</v>
      </c>
      <c r="CN588" s="41">
        <f t="shared" si="481"/>
        <v>-1.4244097248060148E-2</v>
      </c>
      <c r="CO588" s="41">
        <f t="shared" si="513"/>
        <v>3.2773107597872719E-2</v>
      </c>
      <c r="CP588" s="41">
        <f t="shared" si="514"/>
        <v>4.5985113241823437E-2</v>
      </c>
      <c r="CQ588" s="41">
        <f t="shared" si="515"/>
        <v>1.2358030845280548E-2</v>
      </c>
      <c r="CR588" s="41">
        <f t="shared" si="516"/>
        <v>0</v>
      </c>
      <c r="CS588" s="41">
        <f t="shared" si="517"/>
        <v>1.718257807860088E-2</v>
      </c>
      <c r="CT588" s="41">
        <f t="shared" si="518"/>
        <v>5.6232575543620393E-3</v>
      </c>
      <c r="CU588" s="41">
        <f t="shared" si="519"/>
        <v>-3.9839917348270963E-2</v>
      </c>
      <c r="CV588" s="41">
        <f t="shared" si="520"/>
        <v>9.5542128048114912E-3</v>
      </c>
      <c r="CW588" s="41"/>
      <c r="CX588" s="41">
        <f t="shared" si="521"/>
        <v>1.8175582717796162E-2</v>
      </c>
      <c r="CY588" s="41">
        <f t="shared" si="522"/>
        <v>4.4604306236753849E-2</v>
      </c>
      <c r="CZ588" s="41">
        <f t="shared" si="523"/>
        <v>9.8109605834633528E-3</v>
      </c>
      <c r="DA588" s="41">
        <f t="shared" si="524"/>
        <v>3.8160409120351832E-2</v>
      </c>
      <c r="DB588" s="41">
        <f t="shared" si="525"/>
        <v>4.6130925881311324E-3</v>
      </c>
      <c r="DC588" s="41">
        <f t="shared" si="526"/>
        <v>8.0972102326193028E-3</v>
      </c>
      <c r="DD588" s="41">
        <f t="shared" si="527"/>
        <v>0</v>
      </c>
      <c r="DE588" s="41">
        <f t="shared" si="528"/>
        <v>-4.0821043108371568E-3</v>
      </c>
      <c r="DF588" s="41">
        <f t="shared" si="529"/>
        <v>-9.1380729794126279E-3</v>
      </c>
      <c r="DG588" s="41">
        <f t="shared" si="530"/>
        <v>3.8254198348408731E-3</v>
      </c>
      <c r="DH588" s="41"/>
    </row>
    <row r="589" spans="1:112">
      <c r="A589" s="43">
        <v>42702</v>
      </c>
      <c r="B589" s="34">
        <v>2.95</v>
      </c>
      <c r="C589" s="34">
        <v>4.8729990000000001</v>
      </c>
      <c r="D589" s="34"/>
      <c r="E589" s="34">
        <v>6.52</v>
      </c>
      <c r="F589" s="34">
        <v>21.24</v>
      </c>
      <c r="G589" s="34">
        <v>37.154522</v>
      </c>
      <c r="H589" s="34">
        <v>14.552191000000001</v>
      </c>
      <c r="I589" s="34">
        <v>14.53</v>
      </c>
      <c r="J589" s="34">
        <v>282.80484000000001</v>
      </c>
      <c r="K589" s="34"/>
      <c r="L589" s="34">
        <v>91.519997000000004</v>
      </c>
      <c r="M589" s="34">
        <v>21.309999000000001</v>
      </c>
      <c r="N589" s="34">
        <v>33.959479999999999</v>
      </c>
      <c r="O589" s="34">
        <v>11.35</v>
      </c>
      <c r="P589" s="34">
        <v>14.61</v>
      </c>
      <c r="Q589" s="34">
        <v>3.72</v>
      </c>
      <c r="R589" s="34">
        <v>49.27</v>
      </c>
      <c r="S589" s="34">
        <v>52.833351</v>
      </c>
      <c r="T589" s="34"/>
      <c r="U589" s="34"/>
      <c r="V589" s="34">
        <v>2.860636</v>
      </c>
      <c r="W589" s="34">
        <v>42.470001000000003</v>
      </c>
      <c r="X589" s="34">
        <v>44.880001</v>
      </c>
      <c r="Y589" s="34">
        <v>9.6685400000000001</v>
      </c>
      <c r="Z589" s="34">
        <v>19.319780000000002</v>
      </c>
      <c r="AA589" s="34">
        <v>69.022598000000002</v>
      </c>
      <c r="AB589" s="34">
        <v>44.939518</v>
      </c>
      <c r="AC589" s="34">
        <v>16.75</v>
      </c>
      <c r="AD589" s="34">
        <v>95.32</v>
      </c>
      <c r="AE589" s="34">
        <v>28.849302000000002</v>
      </c>
      <c r="AF589" s="34">
        <v>3.07</v>
      </c>
      <c r="AG589" s="34">
        <v>84.350082</v>
      </c>
      <c r="AH589" s="34">
        <v>37.810355999999999</v>
      </c>
      <c r="AI589" s="34">
        <v>90.432464999999993</v>
      </c>
      <c r="AJ589" s="34" t="s">
        <v>193</v>
      </c>
      <c r="AK589" s="34">
        <v>42.380001</v>
      </c>
      <c r="AL589" s="34">
        <v>0.94499999999999995</v>
      </c>
      <c r="AM589" s="34">
        <v>28.949242000000002</v>
      </c>
      <c r="AN589" s="34">
        <v>10.9</v>
      </c>
      <c r="AO589" s="34">
        <v>40.959999000000003</v>
      </c>
      <c r="AP589" s="34">
        <v>5.36</v>
      </c>
      <c r="AQ589" s="34">
        <v>13</v>
      </c>
      <c r="AR589" s="34">
        <v>6.36</v>
      </c>
      <c r="AS589" s="34"/>
      <c r="AT589" s="34">
        <v>13.217916000000001</v>
      </c>
      <c r="AU589" s="34">
        <v>8.6999999999999993</v>
      </c>
      <c r="AV589" s="34">
        <v>13.360013</v>
      </c>
      <c r="AW589" s="34">
        <v>16.637650000000001</v>
      </c>
      <c r="AX589" s="34">
        <v>23.15</v>
      </c>
      <c r="AY589" s="34">
        <v>4.74</v>
      </c>
      <c r="AZ589" s="34">
        <v>62.740001999999997</v>
      </c>
      <c r="BA589" s="34">
        <v>41.57</v>
      </c>
      <c r="BB589" s="34">
        <v>32.431969000000002</v>
      </c>
      <c r="BC589" s="34">
        <v>28.261316000000001</v>
      </c>
      <c r="BD589" s="34"/>
      <c r="BE589" s="38"/>
      <c r="BF589" s="41">
        <f t="shared" si="483"/>
        <v>0</v>
      </c>
      <c r="BG589" s="41">
        <f t="shared" si="484"/>
        <v>-2.0478396846191071E-2</v>
      </c>
      <c r="BH589" s="41"/>
      <c r="BI589" s="41">
        <f t="shared" si="485"/>
        <v>-6.1162270174360944E-3</v>
      </c>
      <c r="BJ589" s="41">
        <f t="shared" si="486"/>
        <v>0.17668779525547551</v>
      </c>
      <c r="BK589" s="41">
        <f t="shared" si="487"/>
        <v>-1.0425934519437338E-2</v>
      </c>
      <c r="BL589" s="41">
        <f t="shared" si="488"/>
        <v>-1.8286929293442902E-2</v>
      </c>
      <c r="BM589" s="41">
        <f t="shared" si="489"/>
        <v>-2.2457561707421553E-2</v>
      </c>
      <c r="BN589" s="41">
        <f t="shared" si="490"/>
        <v>-2.1978885963949014E-2</v>
      </c>
      <c r="BO589" s="41"/>
      <c r="BP589" s="41">
        <f t="shared" si="492"/>
        <v>-1.6149540905672558E-2</v>
      </c>
      <c r="BQ589" s="41">
        <f t="shared" si="493"/>
        <v>3.3885323388663638E-2</v>
      </c>
      <c r="BR589" s="41">
        <f t="shared" si="494"/>
        <v>-6.6963892968064974E-3</v>
      </c>
      <c r="BS589" s="41">
        <f t="shared" si="495"/>
        <v>3.5304537993824377E-3</v>
      </c>
      <c r="BT589" s="41">
        <f t="shared" si="496"/>
        <v>-1.6966813527004996E-2</v>
      </c>
      <c r="BU589" s="41">
        <f t="shared" si="497"/>
        <v>0</v>
      </c>
      <c r="BV589" s="41">
        <f t="shared" si="498"/>
        <v>-3.4444163670261821E-3</v>
      </c>
      <c r="BW589" s="41">
        <f t="shared" si="499"/>
        <v>-8.1205387916188036E-3</v>
      </c>
      <c r="BX589" s="41"/>
      <c r="BY589" s="41"/>
      <c r="BZ589" s="41">
        <f t="shared" si="500"/>
        <v>1.0084107256740509E-2</v>
      </c>
      <c r="CA589" s="41">
        <f t="shared" si="501"/>
        <v>-7.0610805915908355E-4</v>
      </c>
      <c r="CB589" s="41">
        <f t="shared" si="502"/>
        <v>1.1428740643013422E-2</v>
      </c>
      <c r="CC589" s="41">
        <f t="shared" si="503"/>
        <v>-3.3052562741474258E-2</v>
      </c>
      <c r="CD589" s="41">
        <f t="shared" si="504"/>
        <v>-2.1258389659623303E-2</v>
      </c>
      <c r="CE589" s="41">
        <f t="shared" si="505"/>
        <v>-9.6952666272175116E-3</v>
      </c>
      <c r="CF589" s="41">
        <f t="shared" si="506"/>
        <v>-1.298860832072962E-2</v>
      </c>
      <c r="CG589" s="41">
        <f t="shared" si="482"/>
        <v>-2.2347242194823109E-2</v>
      </c>
      <c r="CH589" s="41">
        <f t="shared" si="507"/>
        <v>1.3200466246681215E-2</v>
      </c>
      <c r="CI589" s="41">
        <f t="shared" si="508"/>
        <v>7.6476897178594143E-3</v>
      </c>
      <c r="CJ589" s="41">
        <f t="shared" si="509"/>
        <v>-9.7245498919948572E-3</v>
      </c>
      <c r="CK589" s="41">
        <f t="shared" si="510"/>
        <v>4.1579822885844534E-3</v>
      </c>
      <c r="CL589" s="41">
        <f t="shared" si="511"/>
        <v>2.4710251163959406E-3</v>
      </c>
      <c r="CM589" s="41">
        <f t="shared" si="512"/>
        <v>-2.3968166443174886E-3</v>
      </c>
      <c r="CN589" s="41">
        <f t="shared" si="481"/>
        <v>-7.6238457531337747E-3</v>
      </c>
      <c r="CO589" s="41">
        <f t="shared" si="513"/>
        <v>6.5325363554127241E-2</v>
      </c>
      <c r="CP589" s="41">
        <f t="shared" si="514"/>
        <v>5.9963464767557269E-2</v>
      </c>
      <c r="CQ589" s="41">
        <f t="shared" si="515"/>
        <v>-1.9412052410942324E-3</v>
      </c>
      <c r="CR589" s="41">
        <f t="shared" si="516"/>
        <v>0.34754246037545977</v>
      </c>
      <c r="CS589" s="41">
        <f t="shared" si="517"/>
        <v>-3.1688265781288352E-3</v>
      </c>
      <c r="CT589" s="41">
        <f t="shared" si="518"/>
        <v>1.8674141747954624E-3</v>
      </c>
      <c r="CU589" s="41">
        <f t="shared" si="519"/>
        <v>-3.0721990369701403E-3</v>
      </c>
      <c r="CV589" s="41">
        <f t="shared" si="520"/>
        <v>7.8927007989092034E-3</v>
      </c>
      <c r="CW589" s="41"/>
      <c r="CX589" s="41">
        <f t="shared" si="521"/>
        <v>-7.9565115227120588E-3</v>
      </c>
      <c r="CY589" s="41">
        <f t="shared" si="522"/>
        <v>-2.7212563524884815E-2</v>
      </c>
      <c r="CZ589" s="41">
        <f t="shared" si="523"/>
        <v>-2.3281561573654345E-2</v>
      </c>
      <c r="DA589" s="41">
        <f t="shared" si="524"/>
        <v>-1.0980475666083791E-2</v>
      </c>
      <c r="DB589" s="41">
        <f t="shared" si="525"/>
        <v>-3.1883678405221903E-2</v>
      </c>
      <c r="DC589" s="41">
        <f t="shared" si="526"/>
        <v>-4.5368605029850947E-2</v>
      </c>
      <c r="DD589" s="41">
        <f t="shared" si="527"/>
        <v>-1.2040671258524345E-2</v>
      </c>
      <c r="DE589" s="41">
        <f t="shared" si="528"/>
        <v>2.4056297192196621E-4</v>
      </c>
      <c r="DF589" s="41">
        <f t="shared" si="529"/>
        <v>-5.8308701162762284E-3</v>
      </c>
      <c r="DG589" s="41">
        <f t="shared" si="530"/>
        <v>9.3281843344366899E-3</v>
      </c>
      <c r="DH589" s="41"/>
    </row>
    <row r="590" spans="1:112">
      <c r="A590" s="43">
        <v>42703</v>
      </c>
      <c r="B590" s="34">
        <v>2.9</v>
      </c>
      <c r="C590" s="34">
        <v>4.7049649999999996</v>
      </c>
      <c r="D590" s="34"/>
      <c r="E590" s="34">
        <v>6.4</v>
      </c>
      <c r="F590" s="34">
        <v>21.440000999999999</v>
      </c>
      <c r="G590" s="34">
        <v>37.961810999999997</v>
      </c>
      <c r="H590" s="34">
        <v>14.542244</v>
      </c>
      <c r="I590" s="34">
        <v>14.66</v>
      </c>
      <c r="J590" s="34">
        <v>289.08938599999999</v>
      </c>
      <c r="K590" s="34"/>
      <c r="L590" s="34">
        <v>84.809997999999993</v>
      </c>
      <c r="M590" s="34">
        <v>21.4</v>
      </c>
      <c r="N590" s="34">
        <v>33.788353000000001</v>
      </c>
      <c r="O590" s="34">
        <v>11.39</v>
      </c>
      <c r="P590" s="34">
        <v>14.6</v>
      </c>
      <c r="Q590" s="34">
        <v>3.78</v>
      </c>
      <c r="R590" s="34">
        <v>50.150002000000001</v>
      </c>
      <c r="S590" s="34">
        <v>52.737620999999997</v>
      </c>
      <c r="T590" s="34"/>
      <c r="U590" s="34"/>
      <c r="V590" s="34">
        <v>2.822238</v>
      </c>
      <c r="W590" s="34">
        <v>42.650002000000001</v>
      </c>
      <c r="X590" s="34">
        <v>44.709999000000003</v>
      </c>
      <c r="Y590" s="34">
        <v>9.3239380000000001</v>
      </c>
      <c r="Z590" s="34">
        <v>18.973858</v>
      </c>
      <c r="AA590" s="34">
        <v>68.813903999999994</v>
      </c>
      <c r="AB590" s="34">
        <v>44.640953000000003</v>
      </c>
      <c r="AC590" s="34">
        <v>16.700001</v>
      </c>
      <c r="AD590" s="34">
        <v>92.900002000000001</v>
      </c>
      <c r="AE590" s="34">
        <v>29.021305000000002</v>
      </c>
      <c r="AF590" s="34">
        <v>3.15</v>
      </c>
      <c r="AG590" s="34">
        <v>82.950080999999997</v>
      </c>
      <c r="AH590" s="34">
        <v>38.127620999999998</v>
      </c>
      <c r="AI590" s="34">
        <v>89.811042999999998</v>
      </c>
      <c r="AJ590" s="34" t="s">
        <v>193</v>
      </c>
      <c r="AK590" s="34">
        <v>41.860000999999997</v>
      </c>
      <c r="AL590" s="34">
        <v>0.89</v>
      </c>
      <c r="AM590" s="34">
        <v>28.911746999999998</v>
      </c>
      <c r="AN590" s="34">
        <v>10</v>
      </c>
      <c r="AO590" s="34">
        <v>41.16</v>
      </c>
      <c r="AP590" s="34">
        <v>5.35</v>
      </c>
      <c r="AQ590" s="34">
        <v>13.04</v>
      </c>
      <c r="AR590" s="34">
        <v>6.15</v>
      </c>
      <c r="AS590" s="34"/>
      <c r="AT590" s="34">
        <v>13.304304999999999</v>
      </c>
      <c r="AU590" s="34">
        <v>8.6199999999999992</v>
      </c>
      <c r="AV590" s="34">
        <v>13.417229000000001</v>
      </c>
      <c r="AW590" s="34">
        <v>16.462702</v>
      </c>
      <c r="AX590" s="34">
        <v>23</v>
      </c>
      <c r="AY590" s="34">
        <v>4.76</v>
      </c>
      <c r="AZ590" s="34">
        <v>62.610000999999997</v>
      </c>
      <c r="BA590" s="34">
        <v>41.82</v>
      </c>
      <c r="BB590" s="34">
        <v>32.531787999999999</v>
      </c>
      <c r="BC590" s="34">
        <v>28.261316000000001</v>
      </c>
      <c r="BD590" s="34"/>
      <c r="BE590" s="38"/>
      <c r="BF590" s="41">
        <f t="shared" si="483"/>
        <v>-1.7094433359300183E-2</v>
      </c>
      <c r="BG590" s="41">
        <f t="shared" si="484"/>
        <v>-3.5091224534071846E-2</v>
      </c>
      <c r="BH590" s="41"/>
      <c r="BI590" s="41">
        <f t="shared" si="485"/>
        <v>-1.8576385572935304E-2</v>
      </c>
      <c r="BJ590" s="41">
        <f t="shared" si="486"/>
        <v>9.3721864706530419E-3</v>
      </c>
      <c r="BK590" s="41">
        <f t="shared" si="487"/>
        <v>2.1495194215753514E-2</v>
      </c>
      <c r="BL590" s="41">
        <f t="shared" si="488"/>
        <v>-6.8377340117158059E-4</v>
      </c>
      <c r="BM590" s="41">
        <f t="shared" si="489"/>
        <v>8.9072188763139725E-3</v>
      </c>
      <c r="BN590" s="41">
        <f t="shared" si="490"/>
        <v>2.1978885963949049E-2</v>
      </c>
      <c r="BO590" s="41"/>
      <c r="BP590" s="41">
        <f t="shared" si="492"/>
        <v>-7.6144058060283432E-2</v>
      </c>
      <c r="BQ590" s="41">
        <f t="shared" si="493"/>
        <v>4.2145228436066265E-3</v>
      </c>
      <c r="BR590" s="41">
        <f t="shared" si="494"/>
        <v>-5.0518918871666893E-3</v>
      </c>
      <c r="BS590" s="41">
        <f t="shared" si="495"/>
        <v>3.5180335316792504E-3</v>
      </c>
      <c r="BT590" s="41">
        <f t="shared" si="496"/>
        <v>-6.8469704831735127E-4</v>
      </c>
      <c r="BU590" s="41">
        <f t="shared" si="497"/>
        <v>1.600034134644112E-2</v>
      </c>
      <c r="BV590" s="41">
        <f t="shared" si="498"/>
        <v>1.7703177732430807E-2</v>
      </c>
      <c r="BW590" s="41">
        <f t="shared" si="499"/>
        <v>-1.8135672036477201E-3</v>
      </c>
      <c r="BX590" s="41"/>
      <c r="BY590" s="41"/>
      <c r="BZ590" s="41">
        <f t="shared" si="500"/>
        <v>-1.3513790508074868E-2</v>
      </c>
      <c r="CA590" s="41">
        <f t="shared" si="501"/>
        <v>4.2293529597926399E-3</v>
      </c>
      <c r="CB590" s="41">
        <f t="shared" si="502"/>
        <v>-3.7951156165525091E-3</v>
      </c>
      <c r="CC590" s="41">
        <f t="shared" si="503"/>
        <v>-3.6292244001601685E-2</v>
      </c>
      <c r="CD590" s="41">
        <f t="shared" si="504"/>
        <v>-1.8067304538667891E-2</v>
      </c>
      <c r="CE590" s="41">
        <f t="shared" si="505"/>
        <v>-3.0281406803351527E-3</v>
      </c>
      <c r="CF590" s="41">
        <f t="shared" si="506"/>
        <v>-6.66587487651908E-3</v>
      </c>
      <c r="CG590" s="41">
        <f t="shared" si="482"/>
        <v>-1.4224990121932228E-2</v>
      </c>
      <c r="CH590" s="41">
        <f t="shared" si="507"/>
        <v>-2.5715984882223392E-2</v>
      </c>
      <c r="CI590" s="41">
        <f t="shared" si="508"/>
        <v>5.9444168778986324E-3</v>
      </c>
      <c r="CJ590" s="41">
        <f t="shared" si="509"/>
        <v>2.572489123843592E-2</v>
      </c>
      <c r="CK590" s="41">
        <f t="shared" si="510"/>
        <v>-1.6736788003558854E-2</v>
      </c>
      <c r="CL590" s="41">
        <f t="shared" si="511"/>
        <v>8.3559467484939556E-3</v>
      </c>
      <c r="CM590" s="41">
        <f t="shared" si="512"/>
        <v>-6.8953880124774198E-3</v>
      </c>
      <c r="CN590" s="41">
        <f t="shared" si="481"/>
        <v>-6.8259922859117157E-3</v>
      </c>
      <c r="CO590" s="41">
        <f t="shared" si="513"/>
        <v>-1.2345835529180983E-2</v>
      </c>
      <c r="CP590" s="41">
        <f t="shared" si="514"/>
        <v>-5.9963464767557172E-2</v>
      </c>
      <c r="CQ590" s="41">
        <f t="shared" si="515"/>
        <v>-1.2960374821248096E-3</v>
      </c>
      <c r="CR590" s="41">
        <f t="shared" si="516"/>
        <v>-8.6177696241052398E-2</v>
      </c>
      <c r="CS590" s="41">
        <f t="shared" si="517"/>
        <v>4.8709546486592247E-3</v>
      </c>
      <c r="CT590" s="41">
        <f t="shared" si="518"/>
        <v>-1.8674141747955844E-3</v>
      </c>
      <c r="CU590" s="41">
        <f t="shared" si="519"/>
        <v>3.0721990369700588E-3</v>
      </c>
      <c r="CV590" s="41">
        <f t="shared" si="520"/>
        <v>-3.3576295533604326E-2</v>
      </c>
      <c r="CW590" s="41"/>
      <c r="CX590" s="41">
        <f t="shared" si="521"/>
        <v>6.514485006228434E-3</v>
      </c>
      <c r="CY590" s="41">
        <f t="shared" si="522"/>
        <v>-9.2379409849363617E-3</v>
      </c>
      <c r="CZ590" s="41">
        <f t="shared" si="523"/>
        <v>4.2734861996954077E-3</v>
      </c>
      <c r="DA590" s="41">
        <f t="shared" si="524"/>
        <v>-1.057086215276563E-2</v>
      </c>
      <c r="DB590" s="41">
        <f t="shared" si="525"/>
        <v>-6.5005646030933161E-3</v>
      </c>
      <c r="DC590" s="41">
        <f t="shared" si="526"/>
        <v>4.2105325363434578E-3</v>
      </c>
      <c r="DD590" s="41">
        <f t="shared" si="527"/>
        <v>-2.0742089110132706E-3</v>
      </c>
      <c r="DE590" s="41">
        <f t="shared" si="528"/>
        <v>5.9959407359415203E-3</v>
      </c>
      <c r="DF590" s="41">
        <f t="shared" si="529"/>
        <v>3.0730697596669312E-3</v>
      </c>
      <c r="DG590" s="41">
        <f t="shared" si="530"/>
        <v>0</v>
      </c>
      <c r="DH590" s="41"/>
    </row>
    <row r="591" spans="1:112">
      <c r="A591" s="43">
        <v>42704</v>
      </c>
      <c r="B591" s="34">
        <v>2.85</v>
      </c>
      <c r="C591" s="34">
        <v>4.8393930000000003</v>
      </c>
      <c r="D591" s="34"/>
      <c r="E591" s="34">
        <v>6.54</v>
      </c>
      <c r="F591" s="34">
        <v>20</v>
      </c>
      <c r="G591" s="34">
        <v>38.778606000000003</v>
      </c>
      <c r="H591" s="34">
        <v>14.880436</v>
      </c>
      <c r="I591" s="34">
        <v>14.88</v>
      </c>
      <c r="J591" s="34">
        <v>295.37390099999999</v>
      </c>
      <c r="K591" s="34"/>
      <c r="L591" s="34">
        <v>84.68</v>
      </c>
      <c r="M591" s="34">
        <v>21.450001</v>
      </c>
      <c r="N591" s="34">
        <v>33.892937000000003</v>
      </c>
      <c r="O591" s="34">
        <v>11.21</v>
      </c>
      <c r="P591" s="34">
        <v>14.61</v>
      </c>
      <c r="Q591" s="34">
        <v>3.89</v>
      </c>
      <c r="R591" s="34">
        <v>49.639999000000003</v>
      </c>
      <c r="S591" s="34">
        <v>53.302428999999997</v>
      </c>
      <c r="T591" s="34"/>
      <c r="U591" s="34"/>
      <c r="V591" s="34">
        <v>2.8702350000000001</v>
      </c>
      <c r="W591" s="34">
        <v>43.439999</v>
      </c>
      <c r="X591" s="34">
        <v>43.630001</v>
      </c>
      <c r="Y591" s="34">
        <v>9.3928589999999996</v>
      </c>
      <c r="Z591" s="34">
        <v>19.146816000000001</v>
      </c>
      <c r="AA591" s="34">
        <v>68.906654000000003</v>
      </c>
      <c r="AB591" s="34">
        <v>45.594456000000001</v>
      </c>
      <c r="AC591" s="34">
        <v>16.899999999999999</v>
      </c>
      <c r="AD591" s="34">
        <v>93.220000999999996</v>
      </c>
      <c r="AE591" s="34">
        <v>29.556439999999998</v>
      </c>
      <c r="AF591" s="34">
        <v>3.37</v>
      </c>
      <c r="AG591" s="34">
        <v>84.700089000000006</v>
      </c>
      <c r="AH591" s="34">
        <v>38.556849999999997</v>
      </c>
      <c r="AI591" s="34">
        <v>91.290627000000001</v>
      </c>
      <c r="AJ591" s="34" t="s">
        <v>193</v>
      </c>
      <c r="AK591" s="34">
        <v>40.909999999999997</v>
      </c>
      <c r="AL591" s="34">
        <v>0.91</v>
      </c>
      <c r="AM591" s="34">
        <v>29.136735999999999</v>
      </c>
      <c r="AN591" s="34">
        <v>14</v>
      </c>
      <c r="AO591" s="34">
        <v>42.529998999999997</v>
      </c>
      <c r="AP591" s="34">
        <v>5.36</v>
      </c>
      <c r="AQ591" s="34">
        <v>12.76</v>
      </c>
      <c r="AR591" s="34">
        <v>6.54</v>
      </c>
      <c r="AS591" s="34"/>
      <c r="AT591" s="34">
        <v>13.457891</v>
      </c>
      <c r="AU591" s="34">
        <v>7.82</v>
      </c>
      <c r="AV591" s="34">
        <v>13.407693999999999</v>
      </c>
      <c r="AW591" s="34">
        <v>16.602657000000001</v>
      </c>
      <c r="AX591" s="34">
        <v>23.73</v>
      </c>
      <c r="AY591" s="34">
        <v>4.76</v>
      </c>
      <c r="AZ591" s="34">
        <v>62.689999</v>
      </c>
      <c r="BA591" s="34">
        <v>42.189999</v>
      </c>
      <c r="BB591" s="34">
        <v>32.671539000000003</v>
      </c>
      <c r="BC591" s="34">
        <v>28.688922999999999</v>
      </c>
      <c r="BD591" s="34"/>
      <c r="BE591" s="38"/>
      <c r="BF591" s="41">
        <f t="shared" si="483"/>
        <v>-1.7391742711869107E-2</v>
      </c>
      <c r="BG591" s="41">
        <f t="shared" si="484"/>
        <v>2.8170965525622677E-2</v>
      </c>
      <c r="BH591" s="41"/>
      <c r="BI591" s="41">
        <f t="shared" si="485"/>
        <v>2.1639175103481029E-2</v>
      </c>
      <c r="BJ591" s="41">
        <f t="shared" si="486"/>
        <v>-6.9526109290400179E-2</v>
      </c>
      <c r="BK591" s="41">
        <f t="shared" si="487"/>
        <v>2.1288022086779403E-2</v>
      </c>
      <c r="BL591" s="41">
        <f t="shared" si="488"/>
        <v>2.2989536978838078E-2</v>
      </c>
      <c r="BM591" s="41">
        <f t="shared" si="489"/>
        <v>1.4895332946440333E-2</v>
      </c>
      <c r="BN591" s="41">
        <f t="shared" si="490"/>
        <v>2.150608039760311E-2</v>
      </c>
      <c r="BO591" s="41"/>
      <c r="BP591" s="41">
        <f t="shared" si="492"/>
        <v>-1.5339905248190459E-3</v>
      </c>
      <c r="BQ591" s="41">
        <f t="shared" si="493"/>
        <v>2.3337699662656923E-3</v>
      </c>
      <c r="BR591" s="41">
        <f t="shared" si="494"/>
        <v>3.0904872895037346E-3</v>
      </c>
      <c r="BS591" s="41">
        <f t="shared" si="495"/>
        <v>-1.592954037502221E-2</v>
      </c>
      <c r="BT591" s="41">
        <f t="shared" si="496"/>
        <v>6.8469704831738455E-4</v>
      </c>
      <c r="BU591" s="41">
        <f t="shared" si="497"/>
        <v>2.8685147998858792E-2</v>
      </c>
      <c r="BV591" s="41">
        <f t="shared" si="498"/>
        <v>-1.0221614096940687E-2</v>
      </c>
      <c r="BW591" s="41">
        <f t="shared" si="499"/>
        <v>1.065283053568161E-2</v>
      </c>
      <c r="BX591" s="41"/>
      <c r="BY591" s="41"/>
      <c r="BZ591" s="41">
        <f t="shared" si="500"/>
        <v>1.6863720728695585E-2</v>
      </c>
      <c r="CA591" s="41">
        <f t="shared" si="501"/>
        <v>1.8353331774417177E-2</v>
      </c>
      <c r="CB591" s="41">
        <f t="shared" si="502"/>
        <v>-2.4452157824000922E-2</v>
      </c>
      <c r="CC591" s="41">
        <f t="shared" si="503"/>
        <v>7.3646480764190982E-3</v>
      </c>
      <c r="CD591" s="41">
        <f t="shared" si="504"/>
        <v>9.0742984670318001E-3</v>
      </c>
      <c r="CE591" s="41">
        <f t="shared" si="505"/>
        <v>1.3469305580715361E-3</v>
      </c>
      <c r="CF591" s="41">
        <f t="shared" si="506"/>
        <v>2.1134463770166301E-2</v>
      </c>
      <c r="CG591" s="41">
        <f t="shared" si="482"/>
        <v>-1.1527562477656026E-2</v>
      </c>
      <c r="CH591" s="41">
        <f t="shared" si="507"/>
        <v>3.4386343235887E-3</v>
      </c>
      <c r="CI591" s="41">
        <f t="shared" si="508"/>
        <v>1.8271440377898521E-2</v>
      </c>
      <c r="CJ591" s="41">
        <f t="shared" si="509"/>
        <v>6.7510291526728633E-2</v>
      </c>
      <c r="CK591" s="41">
        <f t="shared" si="510"/>
        <v>2.0877659297031927E-2</v>
      </c>
      <c r="CL591" s="41">
        <f t="shared" si="511"/>
        <v>1.1194795428539224E-2</v>
      </c>
      <c r="CM591" s="41">
        <f t="shared" si="512"/>
        <v>1.6340179754049756E-2</v>
      </c>
      <c r="CN591" s="41">
        <f t="shared" si="481"/>
        <v>1.6136229648636174E-2</v>
      </c>
      <c r="CO591" s="41">
        <f t="shared" si="513"/>
        <v>-2.295620896570048E-2</v>
      </c>
      <c r="CP591" s="41">
        <f t="shared" si="514"/>
        <v>2.2223136784710256E-2</v>
      </c>
      <c r="CQ591" s="41">
        <f t="shared" si="515"/>
        <v>7.7518003920607438E-3</v>
      </c>
      <c r="CR591" s="41">
        <f t="shared" si="516"/>
        <v>0.33647223662121289</v>
      </c>
      <c r="CS591" s="41">
        <f t="shared" si="517"/>
        <v>3.2742774786878467E-2</v>
      </c>
      <c r="CT591" s="41">
        <f t="shared" si="518"/>
        <v>1.8674141747954624E-3</v>
      </c>
      <c r="CU591" s="41">
        <f t="shared" si="519"/>
        <v>-2.170627858186306E-2</v>
      </c>
      <c r="CV591" s="41">
        <f t="shared" si="520"/>
        <v>6.1485083650680679E-2</v>
      </c>
      <c r="CW591" s="41"/>
      <c r="CX591" s="41">
        <f t="shared" si="521"/>
        <v>1.1477958397716577E-2</v>
      </c>
      <c r="CY591" s="41">
        <f t="shared" si="522"/>
        <v>-9.7400530118381887E-2</v>
      </c>
      <c r="CZ591" s="41">
        <f t="shared" si="523"/>
        <v>-7.1090607802112176E-4</v>
      </c>
      <c r="DA591" s="41">
        <f t="shared" si="524"/>
        <v>8.4654054897544944E-3</v>
      </c>
      <c r="DB591" s="41">
        <f t="shared" si="525"/>
        <v>3.1245854518522607E-2</v>
      </c>
      <c r="DC591" s="41">
        <f t="shared" si="526"/>
        <v>0</v>
      </c>
      <c r="DD591" s="41">
        <f t="shared" si="527"/>
        <v>1.2769036052611346E-3</v>
      </c>
      <c r="DE591" s="41">
        <f t="shared" si="528"/>
        <v>8.8085084334604442E-3</v>
      </c>
      <c r="DF591" s="41">
        <f t="shared" si="529"/>
        <v>4.2866283186986541E-3</v>
      </c>
      <c r="DG591" s="41">
        <f t="shared" si="530"/>
        <v>1.5017146317550387E-2</v>
      </c>
      <c r="DH591" s="41"/>
    </row>
    <row r="592" spans="1:112">
      <c r="A592" s="43">
        <v>42705</v>
      </c>
      <c r="B592" s="34">
        <v>2.8</v>
      </c>
      <c r="C592" s="34">
        <v>4.7973840000000001</v>
      </c>
      <c r="D592" s="34"/>
      <c r="E592" s="34">
        <v>6.78</v>
      </c>
      <c r="F592" s="34">
        <v>16.799999</v>
      </c>
      <c r="G592" s="34">
        <v>39.652386</v>
      </c>
      <c r="H592" s="34">
        <v>15.198733000000001</v>
      </c>
      <c r="I592" s="34">
        <v>15.09</v>
      </c>
      <c r="J592" s="34">
        <v>294.32650799999999</v>
      </c>
      <c r="K592" s="34"/>
      <c r="L592" s="34">
        <v>86.480002999999996</v>
      </c>
      <c r="M592" s="34">
        <v>21.4</v>
      </c>
      <c r="N592" s="34">
        <v>34.168635999999999</v>
      </c>
      <c r="O592" s="34">
        <v>11.29</v>
      </c>
      <c r="P592" s="34">
        <v>14.65</v>
      </c>
      <c r="Q592" s="34">
        <v>3.88</v>
      </c>
      <c r="R592" s="34">
        <v>45.189999</v>
      </c>
      <c r="S592" s="34">
        <v>53.063107000000002</v>
      </c>
      <c r="T592" s="34"/>
      <c r="U592" s="34"/>
      <c r="V592" s="34">
        <v>2.822238</v>
      </c>
      <c r="W592" s="34">
        <v>43.400002000000001</v>
      </c>
      <c r="X592" s="34">
        <v>42.189999</v>
      </c>
      <c r="Y592" s="34">
        <v>9.501163</v>
      </c>
      <c r="Z592" s="34">
        <v>18.844135000000001</v>
      </c>
      <c r="AA592" s="34">
        <v>68.659324999999995</v>
      </c>
      <c r="AB592" s="34">
        <v>45.854500000000002</v>
      </c>
      <c r="AC592" s="34">
        <v>17.149999999999999</v>
      </c>
      <c r="AD592" s="34">
        <v>94.160004000000001</v>
      </c>
      <c r="AE592" s="34">
        <v>29.594662</v>
      </c>
      <c r="AF592" s="34">
        <v>3.31</v>
      </c>
      <c r="AG592" s="34">
        <v>85.750084000000001</v>
      </c>
      <c r="AH592" s="34">
        <v>38.118285999999998</v>
      </c>
      <c r="AI592" s="34">
        <v>91.083481000000006</v>
      </c>
      <c r="AJ592" s="34" t="s">
        <v>193</v>
      </c>
      <c r="AK592" s="34">
        <v>41.099997999999999</v>
      </c>
      <c r="AL592" s="34">
        <v>0.9</v>
      </c>
      <c r="AM592" s="34">
        <v>29.296106000000002</v>
      </c>
      <c r="AN592" s="34">
        <v>14.5</v>
      </c>
      <c r="AO592" s="34">
        <v>42.400002000000001</v>
      </c>
      <c r="AP592" s="34">
        <v>5.27</v>
      </c>
      <c r="AQ592" s="34">
        <v>12.8</v>
      </c>
      <c r="AR592" s="34">
        <v>6.38</v>
      </c>
      <c r="AS592" s="34"/>
      <c r="AT592" s="34">
        <v>13.505884999999999</v>
      </c>
      <c r="AU592" s="34">
        <v>9.59</v>
      </c>
      <c r="AV592" s="34">
        <v>13.255115999999999</v>
      </c>
      <c r="AW592" s="34">
        <v>17.066271</v>
      </c>
      <c r="AX592" s="34">
        <v>23.299999</v>
      </c>
      <c r="AY592" s="34">
        <v>4.6900000000000004</v>
      </c>
      <c r="AZ592" s="34">
        <v>62.68</v>
      </c>
      <c r="BA592" s="34">
        <v>42.599997999999999</v>
      </c>
      <c r="BB592" s="34">
        <v>32.431969000000002</v>
      </c>
      <c r="BC592" s="34">
        <v>28.562584000000001</v>
      </c>
      <c r="BD592" s="34"/>
      <c r="BE592" s="38"/>
      <c r="BF592" s="41">
        <f t="shared" si="483"/>
        <v>-1.7699577099400975E-2</v>
      </c>
      <c r="BG592" s="41">
        <f t="shared" si="484"/>
        <v>-8.7185302931404186E-3</v>
      </c>
      <c r="BH592" s="41"/>
      <c r="BI592" s="41">
        <f t="shared" si="485"/>
        <v>3.6039936483196873E-2</v>
      </c>
      <c r="BJ592" s="41">
        <f t="shared" si="486"/>
        <v>-0.17435344666858912</v>
      </c>
      <c r="BK592" s="41">
        <f t="shared" si="487"/>
        <v>2.2282420010773418E-2</v>
      </c>
      <c r="BL592" s="41">
        <f t="shared" si="488"/>
        <v>2.1164739063883279E-2</v>
      </c>
      <c r="BM592" s="41">
        <f t="shared" si="489"/>
        <v>1.4014243374811766E-2</v>
      </c>
      <c r="BN592" s="41">
        <f t="shared" si="490"/>
        <v>-3.5522922671115727E-3</v>
      </c>
      <c r="BO592" s="41"/>
      <c r="BP592" s="41">
        <f t="shared" si="492"/>
        <v>2.1033761754389559E-2</v>
      </c>
      <c r="BQ592" s="41">
        <f t="shared" si="493"/>
        <v>-2.3337699662658172E-3</v>
      </c>
      <c r="BR592" s="41">
        <f t="shared" si="494"/>
        <v>8.101502677346906E-3</v>
      </c>
      <c r="BS592" s="41">
        <f t="shared" si="495"/>
        <v>7.1111410775019715E-3</v>
      </c>
      <c r="BT592" s="41">
        <f t="shared" si="496"/>
        <v>2.734109700468165E-3</v>
      </c>
      <c r="BU592" s="41">
        <f t="shared" si="497"/>
        <v>-2.5740039951728773E-3</v>
      </c>
      <c r="BV592" s="41">
        <f t="shared" si="498"/>
        <v>-9.3921138896963435E-2</v>
      </c>
      <c r="BW592" s="41">
        <f t="shared" si="499"/>
        <v>-4.4999990195236754E-3</v>
      </c>
      <c r="BX592" s="41"/>
      <c r="BY592" s="41"/>
      <c r="BZ592" s="41">
        <f t="shared" si="500"/>
        <v>-1.6863720728695557E-2</v>
      </c>
      <c r="CA592" s="41">
        <f t="shared" si="501"/>
        <v>-9.2116541611448309E-4</v>
      </c>
      <c r="CB592" s="41">
        <f t="shared" si="502"/>
        <v>-3.3561807621579232E-2</v>
      </c>
      <c r="CC592" s="41">
        <f t="shared" si="503"/>
        <v>1.1464492445108885E-2</v>
      </c>
      <c r="CD592" s="41">
        <f t="shared" si="504"/>
        <v>-1.5934710588149107E-2</v>
      </c>
      <c r="CE592" s="41">
        <f t="shared" si="505"/>
        <v>-3.5957911729186196E-3</v>
      </c>
      <c r="CF592" s="41">
        <f t="shared" si="506"/>
        <v>5.6872098334854737E-3</v>
      </c>
      <c r="CG592" s="41">
        <f t="shared" si="482"/>
        <v>2.0086758566737511E-2</v>
      </c>
      <c r="CH592" s="41">
        <f t="shared" si="507"/>
        <v>1.0033203760997389E-2</v>
      </c>
      <c r="CI592" s="41">
        <f t="shared" si="508"/>
        <v>1.2923514195822489E-3</v>
      </c>
      <c r="CJ592" s="41">
        <f t="shared" si="509"/>
        <v>-1.7964554975298884E-2</v>
      </c>
      <c r="CK592" s="41">
        <f t="shared" si="510"/>
        <v>1.2320413212535155E-2</v>
      </c>
      <c r="CL592" s="41">
        <f t="shared" si="511"/>
        <v>-1.1439661032843515E-2</v>
      </c>
      <c r="CM592" s="41">
        <f t="shared" si="512"/>
        <v>-2.271661162344828E-3</v>
      </c>
      <c r="CN592" s="41">
        <f t="shared" si="481"/>
        <v>-1.6863916095906425E-3</v>
      </c>
      <c r="CO592" s="41">
        <f t="shared" si="513"/>
        <v>4.6335408990801985E-3</v>
      </c>
      <c r="CP592" s="41">
        <f t="shared" si="514"/>
        <v>-1.1049836186584935E-2</v>
      </c>
      <c r="CQ592" s="41">
        <f t="shared" si="515"/>
        <v>5.4548226551158234E-3</v>
      </c>
      <c r="CR592" s="41">
        <f t="shared" si="516"/>
        <v>3.5091319811270193E-2</v>
      </c>
      <c r="CS592" s="41">
        <f t="shared" si="517"/>
        <v>-3.061276345004969E-3</v>
      </c>
      <c r="CT592" s="41">
        <f t="shared" si="518"/>
        <v>-1.6933612529439854E-2</v>
      </c>
      <c r="CU592" s="41">
        <f t="shared" si="519"/>
        <v>3.1298930089277868E-3</v>
      </c>
      <c r="CV592" s="41">
        <f t="shared" si="520"/>
        <v>-2.4769068112408858E-2</v>
      </c>
      <c r="CW592" s="41"/>
      <c r="CX592" s="41">
        <f t="shared" si="521"/>
        <v>3.5598909206889951E-3</v>
      </c>
      <c r="CY592" s="41">
        <f t="shared" si="522"/>
        <v>0.20403633433812701</v>
      </c>
      <c r="CZ592" s="41">
        <f t="shared" si="523"/>
        <v>-1.1445130166336859E-2</v>
      </c>
      <c r="DA592" s="41">
        <f t="shared" si="524"/>
        <v>2.7541316719670892E-2</v>
      </c>
      <c r="DB592" s="41">
        <f t="shared" si="525"/>
        <v>-1.8286752794473147E-2</v>
      </c>
      <c r="DC592" s="41">
        <f t="shared" si="526"/>
        <v>-1.4815085785140474E-2</v>
      </c>
      <c r="DD592" s="41">
        <f t="shared" si="527"/>
        <v>-1.5951184654958866E-4</v>
      </c>
      <c r="DE592" s="41">
        <f t="shared" si="528"/>
        <v>9.6710038930188785E-3</v>
      </c>
      <c r="DF592" s="41">
        <f t="shared" si="529"/>
        <v>-7.3596980783654188E-3</v>
      </c>
      <c r="DG592" s="41">
        <f t="shared" si="530"/>
        <v>-4.4134805072542074E-3</v>
      </c>
      <c r="DH592" s="41"/>
    </row>
    <row r="593" spans="1:112">
      <c r="A593" s="43">
        <v>42706</v>
      </c>
      <c r="B593" s="34">
        <v>2.85</v>
      </c>
      <c r="C593" s="34">
        <v>4.721768</v>
      </c>
      <c r="D593" s="34"/>
      <c r="E593" s="34">
        <v>6.72</v>
      </c>
      <c r="F593" s="34">
        <v>15.92</v>
      </c>
      <c r="G593" s="34">
        <v>39.424435000000003</v>
      </c>
      <c r="H593" s="34">
        <v>15.079371</v>
      </c>
      <c r="I593" s="34">
        <v>15.31</v>
      </c>
      <c r="J593" s="34">
        <v>294.32650799999999</v>
      </c>
      <c r="K593" s="34"/>
      <c r="L593" s="34">
        <v>83.5</v>
      </c>
      <c r="M593" s="34">
        <v>21.809999000000001</v>
      </c>
      <c r="N593" s="34">
        <v>34.245055999999998</v>
      </c>
      <c r="O593" s="34">
        <v>11.34</v>
      </c>
      <c r="P593" s="34">
        <v>14.68</v>
      </c>
      <c r="Q593" s="34">
        <v>3.96</v>
      </c>
      <c r="R593" s="34">
        <v>47.470001000000003</v>
      </c>
      <c r="S593" s="34">
        <v>52.708903999999997</v>
      </c>
      <c r="T593" s="34"/>
      <c r="U593" s="34"/>
      <c r="V593" s="34">
        <v>2.8510360000000001</v>
      </c>
      <c r="W593" s="34">
        <v>42.84</v>
      </c>
      <c r="X593" s="34">
        <v>40.099997999999999</v>
      </c>
      <c r="Y593" s="34">
        <v>9.6783870000000007</v>
      </c>
      <c r="Z593" s="34">
        <v>19.311131</v>
      </c>
      <c r="AA593" s="34">
        <v>68.736609999999999</v>
      </c>
      <c r="AB593" s="34">
        <v>45.401828999999999</v>
      </c>
      <c r="AC593" s="34">
        <v>17.5</v>
      </c>
      <c r="AD593" s="34">
        <v>93.93</v>
      </c>
      <c r="AE593" s="34">
        <v>29.527767000000001</v>
      </c>
      <c r="AF593" s="34">
        <v>3.28</v>
      </c>
      <c r="AG593" s="34">
        <v>85.400085000000004</v>
      </c>
      <c r="AH593" s="34">
        <v>37.455765</v>
      </c>
      <c r="AI593" s="34">
        <v>90.600150999999997</v>
      </c>
      <c r="AJ593" s="34" t="s">
        <v>193</v>
      </c>
      <c r="AK593" s="34">
        <v>39.689999</v>
      </c>
      <c r="AL593" s="34">
        <v>0.93</v>
      </c>
      <c r="AM593" s="34">
        <v>29.136735999999999</v>
      </c>
      <c r="AN593" s="34">
        <v>20.700001</v>
      </c>
      <c r="AO593" s="34">
        <v>42.080002</v>
      </c>
      <c r="AP593" s="34">
        <v>5.33</v>
      </c>
      <c r="AQ593" s="34">
        <v>12.4</v>
      </c>
      <c r="AR593" s="34">
        <v>6.39</v>
      </c>
      <c r="AS593" s="34"/>
      <c r="AT593" s="34">
        <v>13.505884999999999</v>
      </c>
      <c r="AU593" s="34">
        <v>12.36</v>
      </c>
      <c r="AV593" s="34">
        <v>13.350477</v>
      </c>
      <c r="AW593" s="34">
        <v>17.179988999999999</v>
      </c>
      <c r="AX593" s="34">
        <v>23.25</v>
      </c>
      <c r="AY593" s="34">
        <v>4.62</v>
      </c>
      <c r="AZ593" s="34">
        <v>63.549999</v>
      </c>
      <c r="BA593" s="34">
        <v>42.59</v>
      </c>
      <c r="BB593" s="34">
        <v>32.132503999999997</v>
      </c>
      <c r="BC593" s="34">
        <v>28.484835</v>
      </c>
      <c r="BD593" s="34"/>
      <c r="BE593" s="38"/>
      <c r="BF593" s="41">
        <f t="shared" si="483"/>
        <v>1.7699577099401075E-2</v>
      </c>
      <c r="BG593" s="41">
        <f t="shared" si="484"/>
        <v>-1.5887463614890993E-2</v>
      </c>
      <c r="BH593" s="41"/>
      <c r="BI593" s="41">
        <f t="shared" si="485"/>
        <v>-8.888947417246152E-3</v>
      </c>
      <c r="BJ593" s="41">
        <f t="shared" si="486"/>
        <v>-5.3802646469165015E-2</v>
      </c>
      <c r="BK593" s="41">
        <f t="shared" si="487"/>
        <v>-5.7653210769192673E-3</v>
      </c>
      <c r="BL593" s="41">
        <f t="shared" si="488"/>
        <v>-7.8844182802741327E-3</v>
      </c>
      <c r="BM593" s="41">
        <f t="shared" si="489"/>
        <v>1.447393688983482E-2</v>
      </c>
      <c r="BN593" s="41">
        <f t="shared" si="490"/>
        <v>0</v>
      </c>
      <c r="BO593" s="41"/>
      <c r="BP593" s="41">
        <f t="shared" si="492"/>
        <v>-3.5066576164244141E-2</v>
      </c>
      <c r="BQ593" s="41">
        <f t="shared" si="493"/>
        <v>1.8977612335203613E-2</v>
      </c>
      <c r="BR593" s="41">
        <f t="shared" si="494"/>
        <v>2.2340566500754387E-3</v>
      </c>
      <c r="BS593" s="41">
        <f t="shared" si="495"/>
        <v>4.4189201380354145E-3</v>
      </c>
      <c r="BT593" s="41">
        <f t="shared" si="496"/>
        <v>2.0456877232931073E-3</v>
      </c>
      <c r="BU593" s="41">
        <f t="shared" si="497"/>
        <v>2.0408871631207033E-2</v>
      </c>
      <c r="BV593" s="41">
        <f t="shared" si="498"/>
        <v>4.9222152334764388E-2</v>
      </c>
      <c r="BW593" s="41">
        <f t="shared" si="499"/>
        <v>-6.6975057140027392E-3</v>
      </c>
      <c r="BX593" s="41"/>
      <c r="BY593" s="41"/>
      <c r="BZ593" s="41">
        <f t="shared" si="500"/>
        <v>1.0152249775356692E-2</v>
      </c>
      <c r="CA593" s="41">
        <f t="shared" si="501"/>
        <v>-1.2987241609759363E-2</v>
      </c>
      <c r="CB593" s="41">
        <f t="shared" si="502"/>
        <v>-5.0806917996737394E-2</v>
      </c>
      <c r="CC593" s="41">
        <f t="shared" si="503"/>
        <v>1.8481043006106857E-2</v>
      </c>
      <c r="CD593" s="41">
        <f t="shared" si="504"/>
        <v>2.4479940517798057E-2</v>
      </c>
      <c r="CE593" s="41">
        <f t="shared" si="505"/>
        <v>1.1249970117544915E-3</v>
      </c>
      <c r="CF593" s="41">
        <f t="shared" si="506"/>
        <v>-9.920949435696557E-3</v>
      </c>
      <c r="CG593" s="41">
        <f t="shared" si="482"/>
        <v>-8.5591960890813237E-3</v>
      </c>
      <c r="CH593" s="41">
        <f t="shared" si="507"/>
        <v>-2.4456814264799402E-3</v>
      </c>
      <c r="CI593" s="41">
        <f t="shared" si="508"/>
        <v>-2.2629323482860819E-3</v>
      </c>
      <c r="CJ593" s="41">
        <f t="shared" si="509"/>
        <v>-9.1047669929192037E-3</v>
      </c>
      <c r="CK593" s="41">
        <f t="shared" si="510"/>
        <v>-4.0899695272181378E-3</v>
      </c>
      <c r="CL593" s="41">
        <f t="shared" si="511"/>
        <v>-1.7533477800570983E-2</v>
      </c>
      <c r="CM593" s="41">
        <f t="shared" si="512"/>
        <v>-5.3205798989962834E-3</v>
      </c>
      <c r="CN593" s="41">
        <f t="shared" si="481"/>
        <v>5.8898396346941011E-3</v>
      </c>
      <c r="CO593" s="41">
        <f t="shared" si="513"/>
        <v>-3.4908831240676799E-2</v>
      </c>
      <c r="CP593" s="41">
        <f t="shared" si="514"/>
        <v>3.278982282299097E-2</v>
      </c>
      <c r="CQ593" s="41">
        <f t="shared" si="515"/>
        <v>-5.4548226551158156E-3</v>
      </c>
      <c r="CR593" s="41">
        <f t="shared" si="516"/>
        <v>0.35598509915397225</v>
      </c>
      <c r="CS593" s="41">
        <f t="shared" si="517"/>
        <v>-7.5757934497518789E-3</v>
      </c>
      <c r="CT593" s="41">
        <f t="shared" si="518"/>
        <v>1.1320875624482293E-2</v>
      </c>
      <c r="CU593" s="41">
        <f t="shared" si="519"/>
        <v>-3.1748698314580298E-2</v>
      </c>
      <c r="CV593" s="41">
        <f t="shared" si="520"/>
        <v>1.5661710327448761E-3</v>
      </c>
      <c r="CW593" s="41"/>
      <c r="CX593" s="41">
        <f t="shared" si="521"/>
        <v>0</v>
      </c>
      <c r="CY593" s="41">
        <f t="shared" si="522"/>
        <v>0.25374456313419785</v>
      </c>
      <c r="CZ593" s="41">
        <f t="shared" si="523"/>
        <v>7.1685234277679482E-3</v>
      </c>
      <c r="DA593" s="41">
        <f t="shared" si="524"/>
        <v>6.6412167616508944E-3</v>
      </c>
      <c r="DB593" s="41">
        <f t="shared" si="525"/>
        <v>-2.1481856198337073E-3</v>
      </c>
      <c r="DC593" s="41">
        <f t="shared" si="526"/>
        <v>-1.5037877364540559E-2</v>
      </c>
      <c r="DD593" s="41">
        <f t="shared" si="527"/>
        <v>1.3784564412001635E-2</v>
      </c>
      <c r="DE593" s="41">
        <f t="shared" si="528"/>
        <v>-2.3472239184466637E-4</v>
      </c>
      <c r="DF593" s="41">
        <f t="shared" si="529"/>
        <v>-9.2765303764113221E-3</v>
      </c>
      <c r="DG593" s="41">
        <f t="shared" si="530"/>
        <v>-2.7257691759341972E-3</v>
      </c>
      <c r="DH593" s="41"/>
    </row>
    <row r="594" spans="1:112">
      <c r="A594" s="43">
        <v>42709</v>
      </c>
      <c r="B594" s="34">
        <v>3</v>
      </c>
      <c r="C594" s="34">
        <v>4.6041439999999998</v>
      </c>
      <c r="D594" s="34"/>
      <c r="E594" s="34">
        <v>6.74</v>
      </c>
      <c r="F594" s="34">
        <v>15</v>
      </c>
      <c r="G594" s="34">
        <v>39.595393999999999</v>
      </c>
      <c r="H594" s="34">
        <v>15.228574999999999</v>
      </c>
      <c r="I594" s="34">
        <v>14.85</v>
      </c>
      <c r="J594" s="34">
        <v>293.27908300000001</v>
      </c>
      <c r="K594" s="34"/>
      <c r="L594" s="34">
        <v>84.559997999999993</v>
      </c>
      <c r="M594" s="34">
        <v>21.209999</v>
      </c>
      <c r="N594" s="34">
        <v>34.292824000000003</v>
      </c>
      <c r="O594" s="34">
        <v>11.15</v>
      </c>
      <c r="P594" s="34">
        <v>14.5</v>
      </c>
      <c r="Q594" s="34">
        <v>3.82</v>
      </c>
      <c r="R594" s="34">
        <v>48.049999</v>
      </c>
      <c r="S594" s="34">
        <v>52.325977000000002</v>
      </c>
      <c r="T594" s="34"/>
      <c r="U594" s="34"/>
      <c r="V594" s="34">
        <v>2.8702350000000001</v>
      </c>
      <c r="W594" s="34">
        <v>42.59</v>
      </c>
      <c r="X594" s="34">
        <v>39.93</v>
      </c>
      <c r="Y594" s="34">
        <v>9.7177699999999998</v>
      </c>
      <c r="Z594" s="34">
        <v>19.198709000000001</v>
      </c>
      <c r="AA594" s="34">
        <v>67.863204999999994</v>
      </c>
      <c r="AB594" s="34">
        <v>45.045467000000002</v>
      </c>
      <c r="AC594" s="34">
        <v>17.649999999999999</v>
      </c>
      <c r="AD594" s="34">
        <v>90.279999000000004</v>
      </c>
      <c r="AE594" s="34">
        <v>29.164648</v>
      </c>
      <c r="AF594" s="34">
        <v>3.18</v>
      </c>
      <c r="AG594" s="34">
        <v>82.600082</v>
      </c>
      <c r="AH594" s="34">
        <v>37.138500000000001</v>
      </c>
      <c r="AI594" s="34">
        <v>89.130439999999993</v>
      </c>
      <c r="AJ594" s="34" t="s">
        <v>193</v>
      </c>
      <c r="AK594" s="34">
        <v>39.349997999999999</v>
      </c>
      <c r="AL594" s="34">
        <v>0.90600000000000003</v>
      </c>
      <c r="AM594" s="34">
        <v>29.024236999999999</v>
      </c>
      <c r="AN594" s="34">
        <v>22</v>
      </c>
      <c r="AO594" s="34">
        <v>42.049999</v>
      </c>
      <c r="AP594" s="34">
        <v>5.3</v>
      </c>
      <c r="AQ594" s="34">
        <v>11.86</v>
      </c>
      <c r="AR594" s="34">
        <v>6.46</v>
      </c>
      <c r="AS594" s="34"/>
      <c r="AT594" s="34">
        <v>13.400297</v>
      </c>
      <c r="AU594" s="34">
        <v>10.93</v>
      </c>
      <c r="AV594" s="34">
        <v>13.207437000000001</v>
      </c>
      <c r="AW594" s="34">
        <v>17.022537</v>
      </c>
      <c r="AX594" s="34">
        <v>23.370000999999998</v>
      </c>
      <c r="AY594" s="34">
        <v>4.66</v>
      </c>
      <c r="AZ594" s="34">
        <v>62.240001999999997</v>
      </c>
      <c r="BA594" s="34">
        <v>42.240001999999997</v>
      </c>
      <c r="BB594" s="34">
        <v>32.881160999999999</v>
      </c>
      <c r="BC594" s="34">
        <v>28.241876999999999</v>
      </c>
      <c r="BD594" s="34"/>
      <c r="BE594" s="38"/>
      <c r="BF594" s="41">
        <f t="shared" si="483"/>
        <v>5.1293294387550481E-2</v>
      </c>
      <c r="BG594" s="41">
        <f t="shared" si="484"/>
        <v>-2.5226538211652237E-2</v>
      </c>
      <c r="BH594" s="41"/>
      <c r="BI594" s="41">
        <f t="shared" si="485"/>
        <v>2.97177038915748E-3</v>
      </c>
      <c r="BJ594" s="41">
        <f t="shared" si="486"/>
        <v>-5.952597931402686E-2</v>
      </c>
      <c r="BK594" s="41">
        <f t="shared" si="487"/>
        <v>4.3269966260561345E-3</v>
      </c>
      <c r="BL594" s="41">
        <f t="shared" si="488"/>
        <v>9.8459463634236639E-3</v>
      </c>
      <c r="BM594" s="41">
        <f t="shared" si="489"/>
        <v>-3.0506344420883805E-2</v>
      </c>
      <c r="BN594" s="41">
        <f t="shared" si="490"/>
        <v>-3.5650651573541072E-3</v>
      </c>
      <c r="BO594" s="41"/>
      <c r="BP594" s="41">
        <f t="shared" si="492"/>
        <v>1.2614686053327244E-2</v>
      </c>
      <c r="BQ594" s="41">
        <f t="shared" si="493"/>
        <v>-2.7895812933991373E-2</v>
      </c>
      <c r="BR594" s="41">
        <f t="shared" si="494"/>
        <v>1.3939155320953972E-3</v>
      </c>
      <c r="BS594" s="41">
        <f t="shared" si="495"/>
        <v>-1.689680039347816E-2</v>
      </c>
      <c r="BT594" s="41">
        <f t="shared" si="496"/>
        <v>-1.2337373759840819E-2</v>
      </c>
      <c r="BU594" s="41">
        <f t="shared" si="497"/>
        <v>-3.5993602647905368E-2</v>
      </c>
      <c r="BV594" s="41">
        <f t="shared" si="498"/>
        <v>1.2144160975483837E-2</v>
      </c>
      <c r="BW594" s="41">
        <f t="shared" si="499"/>
        <v>-7.2914577117672106E-3</v>
      </c>
      <c r="BX594" s="41"/>
      <c r="BY594" s="41"/>
      <c r="BZ594" s="41">
        <f t="shared" si="500"/>
        <v>6.7114709533388729E-3</v>
      </c>
      <c r="CA594" s="41">
        <f t="shared" si="501"/>
        <v>-5.8527616444258787E-3</v>
      </c>
      <c r="CB594" s="41">
        <f t="shared" si="502"/>
        <v>-4.2483633620806188E-3</v>
      </c>
      <c r="CC594" s="41">
        <f t="shared" si="503"/>
        <v>4.060913109965209E-3</v>
      </c>
      <c r="CD594" s="41">
        <f t="shared" si="504"/>
        <v>-5.8386282242691009E-3</v>
      </c>
      <c r="CE594" s="41">
        <f t="shared" si="505"/>
        <v>-1.2787966110281965E-2</v>
      </c>
      <c r="CF594" s="41">
        <f t="shared" si="506"/>
        <v>-7.880033119412197E-3</v>
      </c>
      <c r="CG594" s="41">
        <f t="shared" si="482"/>
        <v>2.5461006891684405E-2</v>
      </c>
      <c r="CH594" s="41">
        <f t="shared" si="507"/>
        <v>-3.9633883133739597E-2</v>
      </c>
      <c r="CI594" s="41">
        <f t="shared" si="508"/>
        <v>-1.2373784009401508E-2</v>
      </c>
      <c r="CJ594" s="41">
        <f t="shared" si="509"/>
        <v>-3.096222560396681E-2</v>
      </c>
      <c r="CK594" s="41">
        <f t="shared" si="510"/>
        <v>-3.3336422847671084E-2</v>
      </c>
      <c r="CL594" s="41">
        <f t="shared" si="511"/>
        <v>-8.5064693138587888E-3</v>
      </c>
      <c r="CM594" s="41">
        <f t="shared" si="512"/>
        <v>-1.6354964974323687E-2</v>
      </c>
      <c r="CN594" s="41">
        <f t="shared" ref="CN594:CN657" si="531">LN(AJ1092/AJ1091)</f>
        <v>-1.0118170917216273E-2</v>
      </c>
      <c r="CO594" s="41">
        <f t="shared" si="513"/>
        <v>-8.6033175622207084E-3</v>
      </c>
      <c r="CP594" s="41">
        <f t="shared" si="514"/>
        <v>-2.614528010432236E-2</v>
      </c>
      <c r="CQ594" s="41">
        <f t="shared" si="515"/>
        <v>-3.8685439564953763E-3</v>
      </c>
      <c r="CR594" s="41">
        <f t="shared" si="516"/>
        <v>6.0908704777814973E-2</v>
      </c>
      <c r="CS594" s="41">
        <f t="shared" si="517"/>
        <v>-7.1325332022648634E-4</v>
      </c>
      <c r="CT594" s="41">
        <f t="shared" si="518"/>
        <v>-5.6444176196770697E-3</v>
      </c>
      <c r="CU594" s="41">
        <f t="shared" si="519"/>
        <v>-4.4525079041411814E-2</v>
      </c>
      <c r="CV594" s="41">
        <f t="shared" si="520"/>
        <v>1.0895049405066982E-2</v>
      </c>
      <c r="CW594" s="41"/>
      <c r="CX594" s="41">
        <f t="shared" si="521"/>
        <v>-7.8486454918589455E-3</v>
      </c>
      <c r="CY594" s="41">
        <f t="shared" si="522"/>
        <v>-0.12295414984109751</v>
      </c>
      <c r="CZ594" s="41">
        <f t="shared" si="523"/>
        <v>-1.0772034517102288E-2</v>
      </c>
      <c r="DA594" s="41">
        <f t="shared" si="524"/>
        <v>-9.2071043101142492E-3</v>
      </c>
      <c r="DB594" s="41">
        <f t="shared" si="525"/>
        <v>5.1480593073019538E-3</v>
      </c>
      <c r="DC594" s="41">
        <f t="shared" si="526"/>
        <v>8.6207430439069546E-3</v>
      </c>
      <c r="DD594" s="41">
        <f t="shared" si="527"/>
        <v>-2.0829069896010046E-2</v>
      </c>
      <c r="DE594" s="41">
        <f t="shared" si="528"/>
        <v>-8.2517971886324586E-3</v>
      </c>
      <c r="DF594" s="41">
        <f t="shared" si="529"/>
        <v>2.3031776296868055E-2</v>
      </c>
      <c r="DG594" s="41">
        <f t="shared" si="530"/>
        <v>-8.5659639712621135E-3</v>
      </c>
      <c r="DH594" s="41"/>
    </row>
    <row r="595" spans="1:112">
      <c r="A595" s="43">
        <v>42710</v>
      </c>
      <c r="B595" s="34">
        <v>3</v>
      </c>
      <c r="C595" s="34">
        <v>4.7553749999999999</v>
      </c>
      <c r="D595" s="34"/>
      <c r="E595" s="34">
        <v>6.69</v>
      </c>
      <c r="F595" s="34">
        <v>14.8</v>
      </c>
      <c r="G595" s="34">
        <v>39.253483000000003</v>
      </c>
      <c r="H595" s="34">
        <v>15.029636999999999</v>
      </c>
      <c r="I595" s="34">
        <v>15.32</v>
      </c>
      <c r="J595" s="34">
        <v>293.27908300000001</v>
      </c>
      <c r="K595" s="34"/>
      <c r="L595" s="34">
        <v>85.589995999999999</v>
      </c>
      <c r="M595" s="34">
        <v>20.709999</v>
      </c>
      <c r="N595" s="34">
        <v>34.49342</v>
      </c>
      <c r="O595" s="34">
        <v>11.33</v>
      </c>
      <c r="P595" s="34">
        <v>14.55</v>
      </c>
      <c r="Q595" s="34">
        <v>3.81</v>
      </c>
      <c r="R595" s="34">
        <v>47.849997999999999</v>
      </c>
      <c r="S595" s="34">
        <v>52.814197999999998</v>
      </c>
      <c r="T595" s="34"/>
      <c r="U595" s="34"/>
      <c r="V595" s="34">
        <v>2.7454420000000002</v>
      </c>
      <c r="W595" s="34">
        <v>42.599997999999999</v>
      </c>
      <c r="X595" s="34">
        <v>40.060001</v>
      </c>
      <c r="Y595" s="34">
        <v>9.8556109999999997</v>
      </c>
      <c r="Z595" s="34">
        <v>18.653879</v>
      </c>
      <c r="AA595" s="34">
        <v>66.510574000000005</v>
      </c>
      <c r="AB595" s="34">
        <v>44.987685999999997</v>
      </c>
      <c r="AC595" s="34">
        <v>17.850000000000001</v>
      </c>
      <c r="AD595" s="34">
        <v>90.709998999999996</v>
      </c>
      <c r="AE595" s="34">
        <v>29.757113</v>
      </c>
      <c r="AF595" s="34">
        <v>3.33</v>
      </c>
      <c r="AG595" s="34">
        <v>84.000084000000001</v>
      </c>
      <c r="AH595" s="34">
        <v>37.623722000000001</v>
      </c>
      <c r="AI595" s="34">
        <v>89.081100000000006</v>
      </c>
      <c r="AJ595" s="34" t="s">
        <v>193</v>
      </c>
      <c r="AK595" s="34">
        <v>39.369999</v>
      </c>
      <c r="AL595" s="34">
        <v>0.96</v>
      </c>
      <c r="AM595" s="34">
        <v>29.146111000000001</v>
      </c>
      <c r="AN595" s="34">
        <v>18.399999999999999</v>
      </c>
      <c r="AO595" s="34">
        <v>42.459999000000003</v>
      </c>
      <c r="AP595" s="34">
        <v>5.33</v>
      </c>
      <c r="AQ595" s="34">
        <v>11.7</v>
      </c>
      <c r="AR595" s="34">
        <v>6.61</v>
      </c>
      <c r="AS595" s="34"/>
      <c r="AT595" s="34">
        <v>13.582679000000001</v>
      </c>
      <c r="AU595" s="34">
        <v>12</v>
      </c>
      <c r="AV595" s="34">
        <v>13.216972</v>
      </c>
      <c r="AW595" s="34">
        <v>17.153748</v>
      </c>
      <c r="AX595" s="34">
        <v>23.459999</v>
      </c>
      <c r="AY595" s="34">
        <v>4.9000000000000004</v>
      </c>
      <c r="AZ595" s="34">
        <v>62.669998</v>
      </c>
      <c r="BA595" s="34">
        <v>42.279998999999997</v>
      </c>
      <c r="BB595" s="34">
        <v>32.701484999999998</v>
      </c>
      <c r="BC595" s="34">
        <v>28.416806999999999</v>
      </c>
      <c r="BD595" s="34"/>
      <c r="BE595" s="38"/>
      <c r="BF595" s="41">
        <f t="shared" si="483"/>
        <v>0</v>
      </c>
      <c r="BG595" s="41">
        <f t="shared" si="484"/>
        <v>3.2318789720215811E-2</v>
      </c>
      <c r="BH595" s="41"/>
      <c r="BI595" s="41">
        <f t="shared" si="485"/>
        <v>-7.4460507840785626E-3</v>
      </c>
      <c r="BJ595" s="41">
        <f t="shared" si="486"/>
        <v>-1.3423020332140661E-2</v>
      </c>
      <c r="BK595" s="41">
        <f t="shared" si="487"/>
        <v>-8.6726192193633568E-3</v>
      </c>
      <c r="BL595" s="41">
        <f t="shared" si="488"/>
        <v>-1.3149545421359904E-2</v>
      </c>
      <c r="BM595" s="41">
        <f t="shared" si="489"/>
        <v>3.115929906373667E-2</v>
      </c>
      <c r="BN595" s="41">
        <f t="shared" si="490"/>
        <v>0</v>
      </c>
      <c r="BO595" s="41"/>
      <c r="BP595" s="41">
        <f t="shared" si="492"/>
        <v>1.210708924894865E-2</v>
      </c>
      <c r="BQ595" s="41">
        <f t="shared" si="493"/>
        <v>-2.385609430737869E-2</v>
      </c>
      <c r="BR595" s="41">
        <f t="shared" si="494"/>
        <v>5.8324617535269966E-3</v>
      </c>
      <c r="BS595" s="41">
        <f t="shared" si="495"/>
        <v>1.6014577133787053E-2</v>
      </c>
      <c r="BT595" s="41">
        <f t="shared" si="496"/>
        <v>3.4423441909729197E-3</v>
      </c>
      <c r="BU595" s="41">
        <f t="shared" si="497"/>
        <v>-2.6212334798741926E-3</v>
      </c>
      <c r="BV595" s="41">
        <f t="shared" si="498"/>
        <v>-4.1710385029675376E-3</v>
      </c>
      <c r="BW595" s="41">
        <f t="shared" si="499"/>
        <v>9.2871161590669521E-3</v>
      </c>
      <c r="BX595" s="41"/>
      <c r="BY595" s="41"/>
      <c r="BZ595" s="41">
        <f t="shared" si="500"/>
        <v>-4.4451825916931829E-2</v>
      </c>
      <c r="CA595" s="41">
        <f t="shared" si="501"/>
        <v>2.3472239184461674E-4</v>
      </c>
      <c r="CB595" s="41">
        <f t="shared" si="502"/>
        <v>3.2504341250979879E-3</v>
      </c>
      <c r="CC595" s="41">
        <f t="shared" si="503"/>
        <v>1.4084769385759194E-2</v>
      </c>
      <c r="CD595" s="41">
        <f t="shared" si="504"/>
        <v>-2.87889234505273E-2</v>
      </c>
      <c r="CE595" s="41">
        <f t="shared" si="505"/>
        <v>-2.0133045290885138E-2</v>
      </c>
      <c r="CF595" s="41">
        <f t="shared" si="506"/>
        <v>-1.2835495816269872E-3</v>
      </c>
      <c r="CG595" s="41">
        <f t="shared" si="482"/>
        <v>-1.4064929467403552E-2</v>
      </c>
      <c r="CH595" s="41">
        <f t="shared" si="507"/>
        <v>4.7516527300252289E-3</v>
      </c>
      <c r="CI595" s="41">
        <f t="shared" si="508"/>
        <v>2.0110904978905834E-2</v>
      </c>
      <c r="CJ595" s="41">
        <f t="shared" si="509"/>
        <v>4.6091107200266879E-2</v>
      </c>
      <c r="CK595" s="41">
        <f t="shared" si="510"/>
        <v>1.6807125580296494E-2</v>
      </c>
      <c r="CL595" s="41">
        <f t="shared" si="511"/>
        <v>1.2980588327925879E-2</v>
      </c>
      <c r="CM595" s="41">
        <f t="shared" si="512"/>
        <v>-5.5372397613161087E-4</v>
      </c>
      <c r="CN595" s="41">
        <f t="shared" si="531"/>
        <v>-1.6964041954915189E-3</v>
      </c>
      <c r="CO595" s="41">
        <f t="shared" si="513"/>
        <v>5.081555181053911E-4</v>
      </c>
      <c r="CP595" s="41">
        <f t="shared" si="514"/>
        <v>5.789397841890246E-2</v>
      </c>
      <c r="CQ595" s="41">
        <f t="shared" si="515"/>
        <v>4.1902509616751089E-3</v>
      </c>
      <c r="CR595" s="41">
        <f t="shared" si="516"/>
        <v>-0.17869178874337599</v>
      </c>
      <c r="CS595" s="41">
        <f t="shared" si="517"/>
        <v>9.7030700857879317E-3</v>
      </c>
      <c r="CT595" s="41">
        <f t="shared" si="518"/>
        <v>5.6444176196771313E-3</v>
      </c>
      <c r="CU595" s="41">
        <f t="shared" si="519"/>
        <v>-1.3582551765868945E-2</v>
      </c>
      <c r="CV595" s="41">
        <f t="shared" si="520"/>
        <v>2.295433606908448E-2</v>
      </c>
      <c r="CW595" s="41"/>
      <c r="CX595" s="41">
        <f t="shared" si="521"/>
        <v>1.3518507188975104E-2</v>
      </c>
      <c r="CY595" s="41">
        <f t="shared" si="522"/>
        <v>9.3395347599553188E-2</v>
      </c>
      <c r="CZ595" s="41">
        <f t="shared" si="523"/>
        <v>7.2168126173325297E-4</v>
      </c>
      <c r="DA595" s="41">
        <f t="shared" si="524"/>
        <v>7.6785200427219895E-3</v>
      </c>
      <c r="DB595" s="41">
        <f t="shared" si="525"/>
        <v>3.8436092589152881E-3</v>
      </c>
      <c r="DC595" s="41">
        <f t="shared" si="526"/>
        <v>5.0219756979026565E-2</v>
      </c>
      <c r="DD595" s="41">
        <f t="shared" si="527"/>
        <v>6.8849203195758104E-3</v>
      </c>
      <c r="DE595" s="41">
        <f t="shared" si="528"/>
        <v>9.4645060370190199E-4</v>
      </c>
      <c r="DF595" s="41">
        <f t="shared" si="529"/>
        <v>-5.4793900674537308E-3</v>
      </c>
      <c r="DG595" s="41">
        <f t="shared" si="530"/>
        <v>6.1748894778048038E-3</v>
      </c>
      <c r="DH595" s="41"/>
    </row>
    <row r="596" spans="1:112">
      <c r="A596" s="43">
        <v>42711</v>
      </c>
      <c r="B596" s="34">
        <v>2.95</v>
      </c>
      <c r="C596" s="34">
        <v>4.8729990000000001</v>
      </c>
      <c r="D596" s="34"/>
      <c r="E596" s="34">
        <v>7.2</v>
      </c>
      <c r="F596" s="34">
        <v>16.399999999999999</v>
      </c>
      <c r="G596" s="34">
        <v>38.056792999999999</v>
      </c>
      <c r="H596" s="34">
        <v>15.049531999999999</v>
      </c>
      <c r="I596" s="34">
        <v>15.4</v>
      </c>
      <c r="J596" s="34">
        <v>293.27908300000001</v>
      </c>
      <c r="K596" s="34"/>
      <c r="L596" s="34">
        <v>82.989998</v>
      </c>
      <c r="M596" s="34">
        <v>20.82</v>
      </c>
      <c r="N596" s="34">
        <v>34.483863999999997</v>
      </c>
      <c r="O596" s="34">
        <v>11.41</v>
      </c>
      <c r="P596" s="34">
        <v>14.55</v>
      </c>
      <c r="Q596" s="34">
        <v>3.66</v>
      </c>
      <c r="R596" s="34">
        <v>49.639999000000003</v>
      </c>
      <c r="S596" s="34">
        <v>52.852493000000003</v>
      </c>
      <c r="T596" s="34"/>
      <c r="U596" s="34"/>
      <c r="V596" s="34">
        <v>2.860636</v>
      </c>
      <c r="W596" s="34">
        <v>42.450001</v>
      </c>
      <c r="X596" s="34">
        <v>40.590000000000003</v>
      </c>
      <c r="Y596" s="34">
        <v>9.7473069999999993</v>
      </c>
      <c r="Z596" s="34">
        <v>18.515511</v>
      </c>
      <c r="AA596" s="34">
        <v>66.757919000000001</v>
      </c>
      <c r="AB596" s="34">
        <v>44.766162999999999</v>
      </c>
      <c r="AC596" s="34">
        <v>18.100000000000001</v>
      </c>
      <c r="AD596" s="34">
        <v>91.330001999999993</v>
      </c>
      <c r="AE596" s="34">
        <v>29.690221999999999</v>
      </c>
      <c r="AF596" s="34">
        <v>3.5</v>
      </c>
      <c r="AG596" s="34">
        <v>83.650085000000004</v>
      </c>
      <c r="AH596" s="34">
        <v>37.838348000000003</v>
      </c>
      <c r="AI596" s="34">
        <v>89.258658999999994</v>
      </c>
      <c r="AJ596" s="34" t="s">
        <v>193</v>
      </c>
      <c r="AK596" s="34">
        <v>38.5</v>
      </c>
      <c r="AL596" s="34">
        <v>0.93</v>
      </c>
      <c r="AM596" s="34">
        <v>29.155487000000001</v>
      </c>
      <c r="AN596" s="34">
        <v>16.399999999999999</v>
      </c>
      <c r="AO596" s="34">
        <v>42.59</v>
      </c>
      <c r="AP596" s="34">
        <v>5.43</v>
      </c>
      <c r="AQ596" s="34">
        <v>11.8</v>
      </c>
      <c r="AR596" s="34">
        <v>6.52</v>
      </c>
      <c r="AS596" s="34"/>
      <c r="AT596" s="34">
        <v>13.486691</v>
      </c>
      <c r="AU596" s="34">
        <v>10.84</v>
      </c>
      <c r="AV596" s="34">
        <v>13.064396</v>
      </c>
      <c r="AW596" s="34">
        <v>17.145</v>
      </c>
      <c r="AX596" s="34">
        <v>22.969999000000001</v>
      </c>
      <c r="AY596" s="34">
        <v>4.75</v>
      </c>
      <c r="AZ596" s="34">
        <v>62.25</v>
      </c>
      <c r="BA596" s="34">
        <v>42.790000999999997</v>
      </c>
      <c r="BB596" s="34">
        <v>33.090789999999998</v>
      </c>
      <c r="BC596" s="34">
        <v>28.154409000000001</v>
      </c>
      <c r="BD596" s="34"/>
      <c r="BE596" s="38"/>
      <c r="BF596" s="41">
        <f t="shared" si="483"/>
        <v>-1.6807118316381174E-2</v>
      </c>
      <c r="BG596" s="41">
        <f t="shared" si="484"/>
        <v>2.4434001407916923E-2</v>
      </c>
      <c r="BH596" s="41"/>
      <c r="BI596" s="41">
        <f t="shared" si="485"/>
        <v>7.3467151881872542E-2</v>
      </c>
      <c r="BJ596" s="41">
        <f t="shared" si="486"/>
        <v>0.10265415406008316</v>
      </c>
      <c r="BK596" s="41">
        <f t="shared" si="487"/>
        <v>-3.09605825191391E-2</v>
      </c>
      <c r="BL596" s="41">
        <f t="shared" si="488"/>
        <v>1.3228425892490877E-3</v>
      </c>
      <c r="BM596" s="41">
        <f t="shared" si="489"/>
        <v>5.2083451071382597E-3</v>
      </c>
      <c r="BN596" s="41">
        <f t="shared" si="490"/>
        <v>0</v>
      </c>
      <c r="BO596" s="41"/>
      <c r="BP596" s="41">
        <f t="shared" si="492"/>
        <v>-3.0848312648018433E-2</v>
      </c>
      <c r="BQ596" s="41">
        <f t="shared" si="493"/>
        <v>5.297436065183409E-3</v>
      </c>
      <c r="BR596" s="41">
        <f t="shared" si="494"/>
        <v>-2.7707672749591379E-4</v>
      </c>
      <c r="BS596" s="41">
        <f t="shared" si="495"/>
        <v>7.036088834069241E-3</v>
      </c>
      <c r="BT596" s="41">
        <f t="shared" si="496"/>
        <v>0</v>
      </c>
      <c r="BU596" s="41">
        <f t="shared" si="497"/>
        <v>-4.0166041725334639E-2</v>
      </c>
      <c r="BV596" s="41">
        <f t="shared" si="498"/>
        <v>3.6725864089682835E-2</v>
      </c>
      <c r="BW596" s="41">
        <f t="shared" si="499"/>
        <v>7.2482636324057426E-4</v>
      </c>
      <c r="BX596" s="41"/>
      <c r="BY596" s="41"/>
      <c r="BZ596" s="41">
        <f t="shared" si="500"/>
        <v>4.1101895696311043E-2</v>
      </c>
      <c r="CA596" s="41">
        <f t="shared" si="501"/>
        <v>-3.5272700124847731E-3</v>
      </c>
      <c r="CB596" s="41">
        <f t="shared" si="502"/>
        <v>1.3143375650578425E-2</v>
      </c>
      <c r="CC596" s="41">
        <f t="shared" si="503"/>
        <v>-1.1049895938223543E-2</v>
      </c>
      <c r="CD596" s="41">
        <f t="shared" si="504"/>
        <v>-7.4453005106129228E-3</v>
      </c>
      <c r="CE596" s="41">
        <f t="shared" si="505"/>
        <v>3.7119844074516174E-3</v>
      </c>
      <c r="CF596" s="41">
        <f t="shared" si="506"/>
        <v>-4.9362440113646829E-3</v>
      </c>
      <c r="CG596" s="41">
        <f t="shared" si="482"/>
        <v>0</v>
      </c>
      <c r="CH596" s="41">
        <f t="shared" si="507"/>
        <v>6.8117489994868009E-3</v>
      </c>
      <c r="CI596" s="41">
        <f t="shared" si="508"/>
        <v>-2.250429837785809E-3</v>
      </c>
      <c r="CJ596" s="41">
        <f t="shared" si="509"/>
        <v>4.9790664503015607E-2</v>
      </c>
      <c r="CK596" s="41">
        <f t="shared" si="510"/>
        <v>-4.1753552718238138E-3</v>
      </c>
      <c r="CL596" s="41">
        <f t="shared" si="511"/>
        <v>5.6883300106283854E-3</v>
      </c>
      <c r="CM596" s="41">
        <f t="shared" si="512"/>
        <v>1.9912447977375688E-3</v>
      </c>
      <c r="CN596" s="41">
        <f t="shared" si="531"/>
        <v>2.543660230161891E-3</v>
      </c>
      <c r="CO596" s="41">
        <f t="shared" si="513"/>
        <v>-2.2345838261856439E-2</v>
      </c>
      <c r="CP596" s="41">
        <f t="shared" si="514"/>
        <v>-3.1748698314580187E-2</v>
      </c>
      <c r="CQ596" s="41">
        <f t="shared" si="515"/>
        <v>3.2163784192780828E-4</v>
      </c>
      <c r="CR596" s="41">
        <f t="shared" si="516"/>
        <v>-0.11506932978478723</v>
      </c>
      <c r="CS596" s="41">
        <f t="shared" si="517"/>
        <v>3.0570512115902482E-3</v>
      </c>
      <c r="CT596" s="41">
        <f t="shared" si="518"/>
        <v>1.8587895768090765E-2</v>
      </c>
      <c r="CU596" s="41">
        <f t="shared" si="519"/>
        <v>8.5106896679088308E-3</v>
      </c>
      <c r="CV596" s="41">
        <f t="shared" si="520"/>
        <v>-1.3709277925033467E-2</v>
      </c>
      <c r="CW596" s="41"/>
      <c r="CX596" s="41">
        <f t="shared" si="521"/>
        <v>-7.0920307583492593E-3</v>
      </c>
      <c r="CY596" s="41">
        <f t="shared" si="522"/>
        <v>-0.10166365377650018</v>
      </c>
      <c r="CZ596" s="41">
        <f t="shared" si="523"/>
        <v>-1.1611093772265041E-2</v>
      </c>
      <c r="DA596" s="41">
        <f t="shared" si="524"/>
        <v>-5.101060942336624E-4</v>
      </c>
      <c r="DB596" s="41">
        <f t="shared" si="525"/>
        <v>-2.1107827433622217E-2</v>
      </c>
      <c r="DC596" s="41">
        <f t="shared" si="526"/>
        <v>-3.1090587070031119E-2</v>
      </c>
      <c r="DD596" s="41">
        <f t="shared" si="527"/>
        <v>-6.7242969785705035E-3</v>
      </c>
      <c r="DE596" s="41">
        <f t="shared" si="528"/>
        <v>1.1990316448479631E-2</v>
      </c>
      <c r="DF596" s="41">
        <f t="shared" si="529"/>
        <v>1.1834506214682758E-2</v>
      </c>
      <c r="DG596" s="41">
        <f t="shared" si="530"/>
        <v>-9.2767983564699778E-3</v>
      </c>
      <c r="DH596" s="41"/>
    </row>
    <row r="597" spans="1:112">
      <c r="A597" s="43">
        <v>42712</v>
      </c>
      <c r="B597" s="34">
        <v>3.2</v>
      </c>
      <c r="C597" s="34">
        <v>4.940213</v>
      </c>
      <c r="D597" s="34"/>
      <c r="E597" s="34">
        <v>7.18</v>
      </c>
      <c r="F597" s="34">
        <v>15.36</v>
      </c>
      <c r="G597" s="34">
        <v>38.702621000000001</v>
      </c>
      <c r="H597" s="34">
        <v>15.318095</v>
      </c>
      <c r="I597" s="34">
        <v>15.55</v>
      </c>
      <c r="J597" s="34">
        <v>289.08938599999999</v>
      </c>
      <c r="K597" s="34"/>
      <c r="L597" s="34">
        <v>79.25</v>
      </c>
      <c r="M597" s="34">
        <v>20.010000000000002</v>
      </c>
      <c r="N597" s="34">
        <v>34.722672000000003</v>
      </c>
      <c r="O597" s="34">
        <v>11.77</v>
      </c>
      <c r="P597" s="34">
        <v>14.53</v>
      </c>
      <c r="Q597" s="34">
        <v>3.45</v>
      </c>
      <c r="R597" s="34">
        <v>50.650002000000001</v>
      </c>
      <c r="S597" s="34">
        <v>53.359859</v>
      </c>
      <c r="T597" s="34"/>
      <c r="U597" s="34"/>
      <c r="V597" s="34">
        <v>2.8510360000000001</v>
      </c>
      <c r="W597" s="34">
        <v>42.799999</v>
      </c>
      <c r="X597" s="34">
        <v>40.259998000000003</v>
      </c>
      <c r="Y597" s="34">
        <v>9.6882319999999993</v>
      </c>
      <c r="Z597" s="34">
        <v>18.385786</v>
      </c>
      <c r="AA597" s="34">
        <v>66.927948000000001</v>
      </c>
      <c r="AB597" s="34">
        <v>44.467590000000001</v>
      </c>
      <c r="AC597" s="34">
        <v>17.700001</v>
      </c>
      <c r="AD597" s="34">
        <v>95.790001000000004</v>
      </c>
      <c r="AE597" s="34">
        <v>30.129791000000001</v>
      </c>
      <c r="AF597" s="34">
        <v>3.4</v>
      </c>
      <c r="AG597" s="34">
        <v>85.050087000000005</v>
      </c>
      <c r="AH597" s="34">
        <v>38.986091999999999</v>
      </c>
      <c r="AI597" s="34">
        <v>89.081100000000006</v>
      </c>
      <c r="AJ597" s="34" t="s">
        <v>193</v>
      </c>
      <c r="AK597" s="34">
        <v>37.450001</v>
      </c>
      <c r="AL597" s="34">
        <v>0.88</v>
      </c>
      <c r="AM597" s="34">
        <v>29.464853000000002</v>
      </c>
      <c r="AN597" s="34">
        <v>14.9</v>
      </c>
      <c r="AO597" s="34">
        <v>40.25</v>
      </c>
      <c r="AP597" s="34">
        <v>5.37</v>
      </c>
      <c r="AQ597" s="34">
        <v>12.19</v>
      </c>
      <c r="AR597" s="34">
        <v>6.3</v>
      </c>
      <c r="AS597" s="34"/>
      <c r="AT597" s="34">
        <v>13.611477000000001</v>
      </c>
      <c r="AU597" s="34">
        <v>11.86</v>
      </c>
      <c r="AV597" s="34">
        <v>13.016715</v>
      </c>
      <c r="AW597" s="34">
        <v>17.914774000000001</v>
      </c>
      <c r="AX597" s="34">
        <v>23.5</v>
      </c>
      <c r="AY597" s="34">
        <v>4.74</v>
      </c>
      <c r="AZ597" s="34">
        <v>62.990001999999997</v>
      </c>
      <c r="BA597" s="34">
        <v>41.91</v>
      </c>
      <c r="BB597" s="34">
        <v>32.721446999999998</v>
      </c>
      <c r="BC597" s="34">
        <v>28.416806999999999</v>
      </c>
      <c r="BD597" s="34"/>
      <c r="BE597" s="38"/>
      <c r="BF597" s="41">
        <f t="shared" si="483"/>
        <v>8.1345639453952401E-2</v>
      </c>
      <c r="BG597" s="41">
        <f t="shared" si="484"/>
        <v>1.3698889030255909E-2</v>
      </c>
      <c r="BH597" s="41"/>
      <c r="BI597" s="41">
        <f t="shared" si="485"/>
        <v>-2.781642961876914E-3</v>
      </c>
      <c r="BJ597" s="41">
        <f t="shared" si="486"/>
        <v>-6.5514607110626566E-2</v>
      </c>
      <c r="BK597" s="41">
        <f t="shared" si="487"/>
        <v>1.6827727214896202E-2</v>
      </c>
      <c r="BL597" s="41">
        <f t="shared" si="488"/>
        <v>1.7687914956329914E-2</v>
      </c>
      <c r="BM597" s="41">
        <f t="shared" si="489"/>
        <v>9.6931292056597514E-3</v>
      </c>
      <c r="BN597" s="41">
        <f t="shared" si="490"/>
        <v>-1.4388722973137412E-2</v>
      </c>
      <c r="BO597" s="41"/>
      <c r="BP597" s="41">
        <f t="shared" si="492"/>
        <v>-4.6112681753677248E-2</v>
      </c>
      <c r="BQ597" s="41">
        <f t="shared" si="493"/>
        <v>-3.9681914591180686E-2</v>
      </c>
      <c r="BR597" s="41">
        <f t="shared" si="494"/>
        <v>6.9013408744593484E-3</v>
      </c>
      <c r="BS597" s="41">
        <f t="shared" si="495"/>
        <v>3.1063757398201056E-2</v>
      </c>
      <c r="BT597" s="41">
        <f t="shared" si="496"/>
        <v>-1.3755160353100906E-3</v>
      </c>
      <c r="BU597" s="41">
        <f t="shared" si="497"/>
        <v>-5.908891637000644E-2</v>
      </c>
      <c r="BV597" s="41">
        <f t="shared" si="498"/>
        <v>2.0142329990002913E-2</v>
      </c>
      <c r="BW597" s="41">
        <f t="shared" si="499"/>
        <v>9.5538767320160027E-3</v>
      </c>
      <c r="BX597" s="41"/>
      <c r="BY597" s="41"/>
      <c r="BZ597" s="41">
        <f t="shared" si="500"/>
        <v>-3.3615407327181983E-3</v>
      </c>
      <c r="CA597" s="41">
        <f t="shared" si="501"/>
        <v>8.2111429087827932E-3</v>
      </c>
      <c r="CB597" s="41">
        <f t="shared" si="502"/>
        <v>-8.1633603162610171E-3</v>
      </c>
      <c r="CC597" s="41">
        <f t="shared" si="503"/>
        <v>-6.079088614711489E-3</v>
      </c>
      <c r="CD597" s="41">
        <f t="shared" si="504"/>
        <v>-7.0309471455190821E-3</v>
      </c>
      <c r="CE597" s="41">
        <f t="shared" si="505"/>
        <v>2.5437107975002688E-3</v>
      </c>
      <c r="CF597" s="41">
        <f t="shared" si="506"/>
        <v>-6.6919546515147648E-3</v>
      </c>
      <c r="CG597" s="41">
        <f t="shared" si="482"/>
        <v>-2.8368813351995039E-3</v>
      </c>
      <c r="CH597" s="41">
        <f t="shared" si="507"/>
        <v>4.7678963232106755E-2</v>
      </c>
      <c r="CI597" s="41">
        <f t="shared" si="508"/>
        <v>1.4696650497333385E-2</v>
      </c>
      <c r="CJ597" s="41">
        <f t="shared" si="509"/>
        <v>-2.8987536873252298E-2</v>
      </c>
      <c r="CK597" s="41">
        <f t="shared" si="510"/>
        <v>1.6597898198047353E-2</v>
      </c>
      <c r="CL597" s="41">
        <f t="shared" si="511"/>
        <v>2.9881881417267567E-2</v>
      </c>
      <c r="CM597" s="41">
        <f t="shared" si="512"/>
        <v>-1.9912447977376161E-3</v>
      </c>
      <c r="CN597" s="41">
        <f t="shared" si="531"/>
        <v>4.2245827648333366E-3</v>
      </c>
      <c r="CO597" s="41">
        <f t="shared" si="513"/>
        <v>-2.7651504628240717E-2</v>
      </c>
      <c r="CP597" s="41">
        <f t="shared" si="514"/>
        <v>-5.5262678675049533E-2</v>
      </c>
      <c r="CQ597" s="41">
        <f t="shared" si="515"/>
        <v>1.0555000948468445E-2</v>
      </c>
      <c r="CR597" s="41">
        <f t="shared" si="516"/>
        <v>-9.592012187873912E-2</v>
      </c>
      <c r="CS597" s="41">
        <f t="shared" si="517"/>
        <v>-5.6509480070549796E-2</v>
      </c>
      <c r="CT597" s="41">
        <f t="shared" si="518"/>
        <v>-1.1111225425070722E-2</v>
      </c>
      <c r="CU597" s="41">
        <f t="shared" si="519"/>
        <v>3.2516412021560956E-2</v>
      </c>
      <c r="CV597" s="41">
        <f t="shared" si="520"/>
        <v>-3.4324742541074496E-2</v>
      </c>
      <c r="CW597" s="41"/>
      <c r="CX597" s="41">
        <f t="shared" si="521"/>
        <v>9.2099865989365304E-3</v>
      </c>
      <c r="CY597" s="41">
        <f t="shared" si="522"/>
        <v>8.9928397558079201E-2</v>
      </c>
      <c r="CZ597" s="41">
        <f t="shared" si="523"/>
        <v>-3.6563667184780629E-3</v>
      </c>
      <c r="DA597" s="41">
        <f t="shared" si="524"/>
        <v>4.3919149635473706E-2</v>
      </c>
      <c r="DB597" s="41">
        <f t="shared" si="525"/>
        <v>2.2811447984153046E-2</v>
      </c>
      <c r="DC597" s="41">
        <f t="shared" si="526"/>
        <v>-2.1074823395646983E-3</v>
      </c>
      <c r="DD597" s="41">
        <f t="shared" si="527"/>
        <v>1.1817480040091664E-2</v>
      </c>
      <c r="DE597" s="41">
        <f t="shared" si="528"/>
        <v>-2.077999186169131E-2</v>
      </c>
      <c r="DF597" s="41">
        <f t="shared" si="529"/>
        <v>-1.1224261457707182E-2</v>
      </c>
      <c r="DG597" s="41">
        <f t="shared" si="530"/>
        <v>9.276798356469957E-3</v>
      </c>
      <c r="DH597" s="41"/>
    </row>
    <row r="598" spans="1:112">
      <c r="A598" s="43">
        <v>42713</v>
      </c>
      <c r="B598" s="34">
        <v>3.2</v>
      </c>
      <c r="C598" s="34">
        <v>5.0242300000000002</v>
      </c>
      <c r="D598" s="34"/>
      <c r="E598" s="34">
        <v>7.13</v>
      </c>
      <c r="F598" s="34">
        <v>15.56</v>
      </c>
      <c r="G598" s="34">
        <v>37.240001999999997</v>
      </c>
      <c r="H598" s="34">
        <v>15.188787</v>
      </c>
      <c r="I598" s="34">
        <v>15.63</v>
      </c>
      <c r="J598" s="34">
        <v>276.520264</v>
      </c>
      <c r="K598" s="34"/>
      <c r="L598" s="34">
        <v>77.580001999999993</v>
      </c>
      <c r="M598" s="34">
        <v>19.760000000000002</v>
      </c>
      <c r="N598" s="34">
        <v>34.483863999999997</v>
      </c>
      <c r="O598" s="34">
        <v>11.69</v>
      </c>
      <c r="P598" s="34">
        <v>14.76</v>
      </c>
      <c r="Q598" s="34">
        <v>3.36</v>
      </c>
      <c r="R598" s="34">
        <v>49.599997999999999</v>
      </c>
      <c r="S598" s="34">
        <v>53.216273999999999</v>
      </c>
      <c r="T598" s="34"/>
      <c r="U598" s="34"/>
      <c r="V598" s="34">
        <v>2.6494490000000002</v>
      </c>
      <c r="W598" s="34">
        <v>42.529998999999997</v>
      </c>
      <c r="X598" s="34">
        <v>39.509998000000003</v>
      </c>
      <c r="Y598" s="34">
        <v>9.6291589999999996</v>
      </c>
      <c r="Z598" s="34">
        <v>18.809546000000001</v>
      </c>
      <c r="AA598" s="34">
        <v>67.059364000000002</v>
      </c>
      <c r="AB598" s="34">
        <v>44.573540000000001</v>
      </c>
      <c r="AC598" s="34">
        <v>17.450001</v>
      </c>
      <c r="AD598" s="34">
        <v>96.169998000000007</v>
      </c>
      <c r="AE598" s="34">
        <v>30.378246000000001</v>
      </c>
      <c r="AF598" s="34">
        <v>3.25</v>
      </c>
      <c r="AG598" s="34">
        <v>86.100082</v>
      </c>
      <c r="AH598" s="34">
        <v>39.788581999999998</v>
      </c>
      <c r="AI598" s="34">
        <v>88.735870000000006</v>
      </c>
      <c r="AJ598" s="34" t="s">
        <v>193</v>
      </c>
      <c r="AK598" s="34">
        <v>38.740001999999997</v>
      </c>
      <c r="AL598" s="34">
        <v>0.86</v>
      </c>
      <c r="AM598" s="34">
        <v>29.183613000000001</v>
      </c>
      <c r="AN598" s="34">
        <v>14.5</v>
      </c>
      <c r="AO598" s="34">
        <v>38.610000999999997</v>
      </c>
      <c r="AP598" s="34">
        <v>4.9400000000000004</v>
      </c>
      <c r="AQ598" s="34">
        <v>12.62</v>
      </c>
      <c r="AR598" s="34">
        <v>6.15</v>
      </c>
      <c r="AS598" s="34"/>
      <c r="AT598" s="34">
        <v>13.697869000000001</v>
      </c>
      <c r="AU598" s="34">
        <v>12</v>
      </c>
      <c r="AV598" s="34">
        <v>13.236044</v>
      </c>
      <c r="AW598" s="34">
        <v>17.643605999999998</v>
      </c>
      <c r="AX598" s="34">
        <v>24.389999</v>
      </c>
      <c r="AY598" s="34">
        <v>4.68</v>
      </c>
      <c r="AZ598" s="34">
        <v>63.389999000000003</v>
      </c>
      <c r="BA598" s="34">
        <v>41.200001</v>
      </c>
      <c r="BB598" s="34">
        <v>32.092574999999997</v>
      </c>
      <c r="BC598" s="34">
        <v>28.426527</v>
      </c>
      <c r="BD598" s="34"/>
      <c r="BE598" s="38"/>
      <c r="BF598" s="41">
        <f t="shared" si="483"/>
        <v>0</v>
      </c>
      <c r="BG598" s="41">
        <f t="shared" si="484"/>
        <v>1.6863760693581475E-2</v>
      </c>
      <c r="BH598" s="41"/>
      <c r="BI598" s="41">
        <f t="shared" si="485"/>
        <v>-6.9881486339282515E-3</v>
      </c>
      <c r="BJ598" s="41">
        <f t="shared" si="486"/>
        <v>1.2936791030719581E-2</v>
      </c>
      <c r="BK598" s="41">
        <f t="shared" si="487"/>
        <v>-3.8523817726061081E-2</v>
      </c>
      <c r="BL598" s="41">
        <f t="shared" si="488"/>
        <v>-8.4773510709841068E-3</v>
      </c>
      <c r="BM598" s="41">
        <f t="shared" si="489"/>
        <v>5.131505808142138E-3</v>
      </c>
      <c r="BN598" s="41">
        <f t="shared" si="490"/>
        <v>-4.4451828608919761E-2</v>
      </c>
      <c r="BO598" s="41"/>
      <c r="BP598" s="41">
        <f t="shared" si="492"/>
        <v>-2.1297724965729115E-2</v>
      </c>
      <c r="BQ598" s="41">
        <f t="shared" si="493"/>
        <v>-1.257245627592026E-2</v>
      </c>
      <c r="BR598" s="41">
        <f t="shared" si="494"/>
        <v>-6.9013408744594135E-3</v>
      </c>
      <c r="BS598" s="41">
        <f t="shared" si="495"/>
        <v>-6.8201457882083264E-3</v>
      </c>
      <c r="BT598" s="41">
        <f t="shared" si="496"/>
        <v>1.570534159013488E-2</v>
      </c>
      <c r="BU598" s="41">
        <f t="shared" si="497"/>
        <v>-2.6433257068155597E-2</v>
      </c>
      <c r="BV598" s="41">
        <f t="shared" si="498"/>
        <v>-2.0948476773064564E-2</v>
      </c>
      <c r="BW598" s="41">
        <f t="shared" si="499"/>
        <v>-2.6945073504091792E-3</v>
      </c>
      <c r="BX598" s="41"/>
      <c r="BY598" s="41"/>
      <c r="BZ598" s="41">
        <f t="shared" si="500"/>
        <v>-7.3330743148654787E-2</v>
      </c>
      <c r="CA598" s="41">
        <f t="shared" si="501"/>
        <v>-6.3283934705375541E-3</v>
      </c>
      <c r="CB598" s="41">
        <f t="shared" si="502"/>
        <v>-1.8804616731343395E-2</v>
      </c>
      <c r="CC598" s="41">
        <f t="shared" si="503"/>
        <v>-6.1160623752295421E-3</v>
      </c>
      <c r="CD598" s="41">
        <f t="shared" si="504"/>
        <v>2.2786640840777476E-2</v>
      </c>
      <c r="CE598" s="41">
        <f t="shared" si="505"/>
        <v>1.9616192037673484E-3</v>
      </c>
      <c r="CF598" s="41">
        <f t="shared" si="506"/>
        <v>2.3798002115097035E-3</v>
      </c>
      <c r="CG598" s="41">
        <f t="shared" si="482"/>
        <v>4.1730672456473279E-2</v>
      </c>
      <c r="CH598" s="41">
        <f t="shared" si="507"/>
        <v>3.9591320935807722E-3</v>
      </c>
      <c r="CI598" s="41">
        <f t="shared" si="508"/>
        <v>8.2123436385521231E-3</v>
      </c>
      <c r="CJ598" s="41">
        <f t="shared" si="509"/>
        <v>-4.5120435280469544E-2</v>
      </c>
      <c r="CK598" s="41">
        <f t="shared" si="510"/>
        <v>1.2270022045146795E-2</v>
      </c>
      <c r="CL598" s="41">
        <f t="shared" si="511"/>
        <v>2.0375019566430244E-2</v>
      </c>
      <c r="CM598" s="41">
        <f t="shared" si="512"/>
        <v>-3.8829863512958663E-3</v>
      </c>
      <c r="CN598" s="41">
        <f t="shared" si="531"/>
        <v>1.6850583299085975E-3</v>
      </c>
      <c r="CO598" s="41">
        <f t="shared" si="513"/>
        <v>3.3865972939576799E-2</v>
      </c>
      <c r="CP598" s="41">
        <f t="shared" si="514"/>
        <v>-2.2989518224698718E-2</v>
      </c>
      <c r="CQ598" s="41">
        <f t="shared" si="515"/>
        <v>-9.5907761942596627E-3</v>
      </c>
      <c r="CR598" s="41">
        <f t="shared" si="516"/>
        <v>-2.7212563524884815E-2</v>
      </c>
      <c r="CS598" s="41">
        <f t="shared" si="517"/>
        <v>-4.1598667688401939E-2</v>
      </c>
      <c r="CT598" s="41">
        <f t="shared" si="518"/>
        <v>-8.3462577320942144E-2</v>
      </c>
      <c r="CU598" s="41">
        <f t="shared" si="519"/>
        <v>3.4666913619886851E-2</v>
      </c>
      <c r="CV598" s="41">
        <f t="shared" si="520"/>
        <v>-2.4097551579060416E-2</v>
      </c>
      <c r="CW598" s="41"/>
      <c r="CX598" s="41">
        <f t="shared" si="521"/>
        <v>6.3269393701544342E-3</v>
      </c>
      <c r="CY598" s="41">
        <f t="shared" si="522"/>
        <v>1.1735256218420932E-2</v>
      </c>
      <c r="CZ598" s="41">
        <f t="shared" si="523"/>
        <v>1.6709413522078852E-2</v>
      </c>
      <c r="DA598" s="41">
        <f t="shared" si="524"/>
        <v>-1.5252284094287322E-2</v>
      </c>
      <c r="DB598" s="41">
        <f t="shared" si="525"/>
        <v>3.7172750077304841E-2</v>
      </c>
      <c r="DC598" s="41">
        <f t="shared" si="526"/>
        <v>-1.2739025777429826E-2</v>
      </c>
      <c r="DD598" s="41">
        <f t="shared" si="527"/>
        <v>6.3300891358073E-3</v>
      </c>
      <c r="DE598" s="41">
        <f t="shared" si="528"/>
        <v>-1.7086181309655005E-2</v>
      </c>
      <c r="DF598" s="41">
        <f t="shared" si="529"/>
        <v>-1.9406039504249368E-2</v>
      </c>
      <c r="DG598" s="41">
        <f t="shared" si="530"/>
        <v>3.4199261059319536E-4</v>
      </c>
      <c r="DH598" s="41"/>
    </row>
    <row r="599" spans="1:112">
      <c r="A599" s="43">
        <v>42716</v>
      </c>
      <c r="B599" s="34">
        <v>2.95</v>
      </c>
      <c r="C599" s="34">
        <v>5.1334520000000001</v>
      </c>
      <c r="D599" s="34"/>
      <c r="E599" s="34">
        <v>7.14</v>
      </c>
      <c r="F599" s="34">
        <v>15.28</v>
      </c>
      <c r="G599" s="34">
        <v>37.315975000000002</v>
      </c>
      <c r="H599" s="34">
        <v>15.188787</v>
      </c>
      <c r="I599" s="34">
        <v>16.170000000000002</v>
      </c>
      <c r="J599" s="34">
        <v>297.46878099999998</v>
      </c>
      <c r="K599" s="34"/>
      <c r="L599" s="34">
        <v>79.779999000000004</v>
      </c>
      <c r="M599" s="34">
        <v>19.43</v>
      </c>
      <c r="N599" s="34">
        <v>34.407448000000002</v>
      </c>
      <c r="O599" s="34">
        <v>11.66</v>
      </c>
      <c r="P599" s="34">
        <v>14.31</v>
      </c>
      <c r="Q599" s="34">
        <v>3.26</v>
      </c>
      <c r="R599" s="34">
        <v>50.349997999999999</v>
      </c>
      <c r="S599" s="34">
        <v>53.570473</v>
      </c>
      <c r="T599" s="34"/>
      <c r="U599" s="34"/>
      <c r="V599" s="34">
        <v>2.8798349999999999</v>
      </c>
      <c r="W599" s="34">
        <v>42.360000999999997</v>
      </c>
      <c r="X599" s="34">
        <v>38.020000000000003</v>
      </c>
      <c r="Y599" s="34">
        <v>9.8260740000000002</v>
      </c>
      <c r="Z599" s="34">
        <v>18.697123000000001</v>
      </c>
      <c r="AA599" s="34">
        <v>66.842940999999996</v>
      </c>
      <c r="AB599" s="34">
        <v>43.668197999999997</v>
      </c>
      <c r="AC599" s="34">
        <v>17.25</v>
      </c>
      <c r="AD599" s="34">
        <v>98.790001000000004</v>
      </c>
      <c r="AE599" s="34">
        <v>30.999376000000002</v>
      </c>
      <c r="AF599" s="34">
        <v>3.47</v>
      </c>
      <c r="AG599" s="34">
        <v>88.900085000000004</v>
      </c>
      <c r="AH599" s="34">
        <v>40.600399000000003</v>
      </c>
      <c r="AI599" s="34">
        <v>89.643349000000001</v>
      </c>
      <c r="AJ599" s="34" t="s">
        <v>193</v>
      </c>
      <c r="AK599" s="34">
        <v>37.560001</v>
      </c>
      <c r="AL599" s="34">
        <v>0.89</v>
      </c>
      <c r="AM599" s="34">
        <v>29.305482999999999</v>
      </c>
      <c r="AN599" s="34">
        <v>14.9</v>
      </c>
      <c r="AO599" s="34">
        <v>38.689999</v>
      </c>
      <c r="AP599" s="34">
        <v>5.26</v>
      </c>
      <c r="AQ599" s="34">
        <v>12.48</v>
      </c>
      <c r="AR599" s="34">
        <v>6.31</v>
      </c>
      <c r="AS599" s="34"/>
      <c r="AT599" s="34">
        <v>13.803457</v>
      </c>
      <c r="AU599" s="34">
        <v>12.14</v>
      </c>
      <c r="AV599" s="34">
        <v>13.226508000000001</v>
      </c>
      <c r="AW599" s="34">
        <v>18.238430000000001</v>
      </c>
      <c r="AX599" s="34">
        <v>24.459999</v>
      </c>
      <c r="AY599" s="34">
        <v>4.5599999999999996</v>
      </c>
      <c r="AZ599" s="34">
        <v>63.599997999999999</v>
      </c>
      <c r="BA599" s="34">
        <v>41.490001999999997</v>
      </c>
      <c r="BB599" s="34">
        <v>32.072612999999997</v>
      </c>
      <c r="BC599" s="34">
        <v>28.212720999999998</v>
      </c>
      <c r="BD599" s="34"/>
      <c r="BE599" s="38"/>
      <c r="BF599" s="41">
        <f t="shared" si="483"/>
        <v>-8.1345639453952401E-2</v>
      </c>
      <c r="BG599" s="41">
        <f t="shared" si="484"/>
        <v>2.1506128994608804E-2</v>
      </c>
      <c r="BH599" s="41"/>
      <c r="BI599" s="41">
        <f t="shared" si="485"/>
        <v>1.4015419252884772E-3</v>
      </c>
      <c r="BJ599" s="41">
        <f t="shared" si="486"/>
        <v>-1.815873501187118E-2</v>
      </c>
      <c r="BK599" s="41">
        <f t="shared" si="487"/>
        <v>2.0380130300253576E-3</v>
      </c>
      <c r="BL599" s="41">
        <f t="shared" si="488"/>
        <v>0</v>
      </c>
      <c r="BM599" s="41">
        <f t="shared" si="489"/>
        <v>3.3965529155630302E-2</v>
      </c>
      <c r="BN599" s="41">
        <f t="shared" si="490"/>
        <v>7.3025175864606426E-2</v>
      </c>
      <c r="BO599" s="41"/>
      <c r="BP599" s="41">
        <f t="shared" si="492"/>
        <v>2.7963146151129936E-2</v>
      </c>
      <c r="BQ599" s="41">
        <f t="shared" si="493"/>
        <v>-1.6841428930373156E-2</v>
      </c>
      <c r="BR599" s="41">
        <f t="shared" si="494"/>
        <v>-2.2184519098805929E-3</v>
      </c>
      <c r="BS599" s="41">
        <f t="shared" si="495"/>
        <v>-2.5695945616306497E-3</v>
      </c>
      <c r="BT599" s="41">
        <f t="shared" si="496"/>
        <v>-3.096222560396681E-2</v>
      </c>
      <c r="BU599" s="41">
        <f t="shared" si="497"/>
        <v>-3.0213778596496595E-2</v>
      </c>
      <c r="BV599" s="41">
        <f t="shared" si="498"/>
        <v>1.5007786034323843E-2</v>
      </c>
      <c r="BW599" s="41">
        <f t="shared" si="499"/>
        <v>6.6337875979947374E-3</v>
      </c>
      <c r="BX599" s="41"/>
      <c r="BY599" s="41"/>
      <c r="BZ599" s="41">
        <f t="shared" si="500"/>
        <v>8.3381306989430123E-2</v>
      </c>
      <c r="CA599" s="41">
        <f t="shared" si="501"/>
        <v>-4.0051414123453769E-3</v>
      </c>
      <c r="CB599" s="41">
        <f t="shared" si="502"/>
        <v>-3.8441416742918844E-2</v>
      </c>
      <c r="CC599" s="41">
        <f t="shared" si="503"/>
        <v>2.0243574018248306E-2</v>
      </c>
      <c r="CD599" s="41">
        <f t="shared" si="504"/>
        <v>-5.9948451668435628E-3</v>
      </c>
      <c r="CE599" s="41">
        <f t="shared" si="505"/>
        <v>-3.2325535913301359E-3</v>
      </c>
      <c r="CF599" s="41">
        <f t="shared" si="506"/>
        <v>-2.0520306806593506E-2</v>
      </c>
      <c r="CG599" s="41">
        <f t="shared" si="482"/>
        <v>8.1411575836998658E-3</v>
      </c>
      <c r="CH599" s="41">
        <f t="shared" si="507"/>
        <v>2.6878957250980596E-2</v>
      </c>
      <c r="CI599" s="41">
        <f t="shared" si="508"/>
        <v>2.0240315101624787E-2</v>
      </c>
      <c r="CJ599" s="41">
        <f t="shared" si="509"/>
        <v>6.5499597617121735E-2</v>
      </c>
      <c r="CK599" s="41">
        <f t="shared" si="510"/>
        <v>3.2002734835701457E-2</v>
      </c>
      <c r="CL599" s="41">
        <f t="shared" si="511"/>
        <v>2.0197907436529966E-2</v>
      </c>
      <c r="CM599" s="41">
        <f t="shared" si="512"/>
        <v>1.0174804375702248E-2</v>
      </c>
      <c r="CN599" s="41">
        <f t="shared" si="531"/>
        <v>5.8747485213656346E-3</v>
      </c>
      <c r="CO599" s="41">
        <f t="shared" si="513"/>
        <v>-3.0933028640944583E-2</v>
      </c>
      <c r="CP599" s="41">
        <f t="shared" si="514"/>
        <v>3.4289073478632165E-2</v>
      </c>
      <c r="CQ599" s="41">
        <f t="shared" si="515"/>
        <v>4.167278508400288E-3</v>
      </c>
      <c r="CR599" s="41">
        <f t="shared" si="516"/>
        <v>2.7212563524884794E-2</v>
      </c>
      <c r="CS599" s="41">
        <f t="shared" si="517"/>
        <v>2.0698066897789232E-3</v>
      </c>
      <c r="CT599" s="41">
        <f t="shared" si="518"/>
        <v>6.2765695549787309E-2</v>
      </c>
      <c r="CU599" s="41">
        <f t="shared" si="519"/>
        <v>-1.1155494171785399E-2</v>
      </c>
      <c r="CV599" s="41">
        <f t="shared" si="520"/>
        <v>2.5683594734695166E-2</v>
      </c>
      <c r="CW599" s="41"/>
      <c r="CX599" s="41">
        <f t="shared" si="521"/>
        <v>7.678794747769402E-3</v>
      </c>
      <c r="CY599" s="41">
        <f t="shared" si="522"/>
        <v>1.159913584335194E-2</v>
      </c>
      <c r="CZ599" s="41">
        <f t="shared" si="523"/>
        <v>-7.2071661212228953E-4</v>
      </c>
      <c r="DA599" s="41">
        <f t="shared" si="524"/>
        <v>3.3157454924084305E-2</v>
      </c>
      <c r="DB599" s="41">
        <f t="shared" si="525"/>
        <v>2.8659181485329028E-3</v>
      </c>
      <c r="DC599" s="41">
        <f t="shared" si="526"/>
        <v>-2.5975486403260677E-2</v>
      </c>
      <c r="DD599" s="41">
        <f t="shared" si="527"/>
        <v>3.3073343788190819E-3</v>
      </c>
      <c r="DE599" s="41">
        <f t="shared" si="528"/>
        <v>7.0142019218368493E-3</v>
      </c>
      <c r="DF599" s="41">
        <f t="shared" si="529"/>
        <v>-6.22206566090251E-4</v>
      </c>
      <c r="DG599" s="41">
        <f t="shared" si="530"/>
        <v>-7.5497829901871949E-3</v>
      </c>
      <c r="DH599" s="41"/>
    </row>
    <row r="600" spans="1:112">
      <c r="A600" s="43">
        <v>42717</v>
      </c>
      <c r="B600" s="34">
        <v>2.95</v>
      </c>
      <c r="C600" s="34">
        <v>5.3518970000000001</v>
      </c>
      <c r="D600" s="34"/>
      <c r="E600" s="34">
        <v>7.44</v>
      </c>
      <c r="F600" s="34">
        <v>15.2</v>
      </c>
      <c r="G600" s="34">
        <v>37.192512999999998</v>
      </c>
      <c r="H600" s="34">
        <v>15.308149</v>
      </c>
      <c r="I600" s="34">
        <v>16.309999000000001</v>
      </c>
      <c r="J600" s="34">
        <v>289.08938599999999</v>
      </c>
      <c r="K600" s="34"/>
      <c r="L600" s="34">
        <v>82.199996999999996</v>
      </c>
      <c r="M600" s="34">
        <v>20.07</v>
      </c>
      <c r="N600" s="34">
        <v>34.397891999999999</v>
      </c>
      <c r="O600" s="34">
        <v>11.56</v>
      </c>
      <c r="P600" s="34">
        <v>14.41</v>
      </c>
      <c r="Q600" s="34">
        <v>3.26</v>
      </c>
      <c r="R600" s="34">
        <v>50.349997999999999</v>
      </c>
      <c r="S600" s="34">
        <v>53.637473999999997</v>
      </c>
      <c r="T600" s="34"/>
      <c r="U600" s="34"/>
      <c r="V600" s="34">
        <v>2.8798349999999999</v>
      </c>
      <c r="W600" s="34">
        <v>42.310001</v>
      </c>
      <c r="X600" s="34">
        <v>38.959999000000003</v>
      </c>
      <c r="Y600" s="34">
        <v>9.8260740000000002</v>
      </c>
      <c r="Z600" s="34">
        <v>18.887377000000001</v>
      </c>
      <c r="AA600" s="34">
        <v>66.935676999999998</v>
      </c>
      <c r="AB600" s="34">
        <v>43.639313000000001</v>
      </c>
      <c r="AC600" s="34">
        <v>17.600000000000001</v>
      </c>
      <c r="AD600" s="34">
        <v>99.510002</v>
      </c>
      <c r="AE600" s="34">
        <v>31.305167999999998</v>
      </c>
      <c r="AF600" s="34">
        <v>3.5</v>
      </c>
      <c r="AG600" s="34">
        <v>90.650092999999998</v>
      </c>
      <c r="AH600" s="34">
        <v>40.973660000000002</v>
      </c>
      <c r="AI600" s="34">
        <v>89.633506999999994</v>
      </c>
      <c r="AJ600" s="34" t="s">
        <v>193</v>
      </c>
      <c r="AK600" s="34">
        <v>38</v>
      </c>
      <c r="AL600" s="34">
        <v>0.86</v>
      </c>
      <c r="AM600" s="34">
        <v>29.417978000000002</v>
      </c>
      <c r="AN600" s="34">
        <v>15.3</v>
      </c>
      <c r="AO600" s="34">
        <v>39.139999000000003</v>
      </c>
      <c r="AP600" s="34">
        <v>5.15</v>
      </c>
      <c r="AQ600" s="34">
        <v>12.76</v>
      </c>
      <c r="AR600" s="34">
        <v>6.39</v>
      </c>
      <c r="AS600" s="34"/>
      <c r="AT600" s="34">
        <v>14.053034999999999</v>
      </c>
      <c r="AU600" s="34">
        <v>14.2</v>
      </c>
      <c r="AV600" s="34">
        <v>13.207437000000001</v>
      </c>
      <c r="AW600" s="34">
        <v>17.976006000000002</v>
      </c>
      <c r="AX600" s="34">
        <v>24.469999000000001</v>
      </c>
      <c r="AY600" s="34">
        <v>4.3</v>
      </c>
      <c r="AZ600" s="34">
        <v>63.790000999999997</v>
      </c>
      <c r="BA600" s="34">
        <v>40.169998</v>
      </c>
      <c r="BB600" s="34">
        <v>31.932859000000001</v>
      </c>
      <c r="BC600" s="34">
        <v>28.591743000000001</v>
      </c>
      <c r="BD600" s="34"/>
      <c r="BE600" s="38"/>
      <c r="BF600" s="41">
        <f t="shared" si="483"/>
        <v>0</v>
      </c>
      <c r="BG600" s="41">
        <f t="shared" si="484"/>
        <v>4.1672740131334526E-2</v>
      </c>
      <c r="BH600" s="41"/>
      <c r="BI600" s="41">
        <f t="shared" si="485"/>
        <v>4.1158072493507551E-2</v>
      </c>
      <c r="BJ600" s="41">
        <f t="shared" si="486"/>
        <v>-5.2493558861436782E-3</v>
      </c>
      <c r="BK600" s="41">
        <f t="shared" si="487"/>
        <v>-3.3140415625467238E-3</v>
      </c>
      <c r="BL600" s="41">
        <f t="shared" si="488"/>
        <v>7.8278427375657843E-3</v>
      </c>
      <c r="BM600" s="41">
        <f t="shared" si="489"/>
        <v>8.6206817318265731E-3</v>
      </c>
      <c r="BN600" s="41">
        <f t="shared" si="490"/>
        <v>-2.8573347255686599E-2</v>
      </c>
      <c r="BO600" s="41"/>
      <c r="BP600" s="41">
        <f t="shared" si="492"/>
        <v>2.9882431622992495E-2</v>
      </c>
      <c r="BQ600" s="41">
        <f t="shared" si="493"/>
        <v>3.2407899418897983E-2</v>
      </c>
      <c r="BR600" s="41">
        <f t="shared" si="494"/>
        <v>-2.7776914005354225E-4</v>
      </c>
      <c r="BS600" s="41">
        <f t="shared" si="495"/>
        <v>-8.6133176781148357E-3</v>
      </c>
      <c r="BT600" s="41">
        <f t="shared" si="496"/>
        <v>6.9638164430712276E-3</v>
      </c>
      <c r="BU600" s="41">
        <f t="shared" si="497"/>
        <v>0</v>
      </c>
      <c r="BV600" s="41">
        <f t="shared" si="498"/>
        <v>0</v>
      </c>
      <c r="BW600" s="41">
        <f t="shared" si="499"/>
        <v>1.2499261593556766E-3</v>
      </c>
      <c r="BX600" s="41"/>
      <c r="BY600" s="41"/>
      <c r="BZ600" s="41">
        <f t="shared" si="500"/>
        <v>0</v>
      </c>
      <c r="CA600" s="41">
        <f t="shared" si="501"/>
        <v>-1.1810559733316586E-3</v>
      </c>
      <c r="CB600" s="41">
        <f t="shared" si="502"/>
        <v>2.4423116046699854E-2</v>
      </c>
      <c r="CC600" s="41">
        <f t="shared" si="503"/>
        <v>0</v>
      </c>
      <c r="CD600" s="41">
        <f t="shared" si="504"/>
        <v>1.0124153577110899E-2</v>
      </c>
      <c r="CE600" s="41">
        <f t="shared" si="505"/>
        <v>1.3864101190557048E-3</v>
      </c>
      <c r="CF600" s="41">
        <f t="shared" si="506"/>
        <v>-6.6168421761283764E-4</v>
      </c>
      <c r="CG600" s="41">
        <f t="shared" si="482"/>
        <v>-8.1411575836997738E-3</v>
      </c>
      <c r="CH600" s="41">
        <f t="shared" si="507"/>
        <v>7.261766546688378E-3</v>
      </c>
      <c r="CI600" s="41">
        <f t="shared" si="508"/>
        <v>9.8161204874406462E-3</v>
      </c>
      <c r="CJ600" s="41">
        <f t="shared" si="509"/>
        <v>8.6083745366001014E-3</v>
      </c>
      <c r="CK600" s="41">
        <f t="shared" si="510"/>
        <v>1.9493864474331206E-2</v>
      </c>
      <c r="CL600" s="41">
        <f t="shared" si="511"/>
        <v>9.1515270819373471E-3</v>
      </c>
      <c r="CM600" s="41">
        <f t="shared" si="512"/>
        <v>-1.0979666008749976E-4</v>
      </c>
      <c r="CN600" s="41">
        <f t="shared" si="531"/>
        <v>1.9884746807227936E-2</v>
      </c>
      <c r="CO600" s="41">
        <f t="shared" si="513"/>
        <v>1.164647876225572E-2</v>
      </c>
      <c r="CP600" s="41">
        <f t="shared" si="514"/>
        <v>-3.4289073478632193E-2</v>
      </c>
      <c r="CQ600" s="41">
        <f t="shared" si="515"/>
        <v>3.8313524338060121E-3</v>
      </c>
      <c r="CR600" s="41">
        <f t="shared" si="516"/>
        <v>2.6491615446976285E-2</v>
      </c>
      <c r="CS600" s="41">
        <f t="shared" si="517"/>
        <v>1.1563793552670542E-2</v>
      </c>
      <c r="CT600" s="41">
        <f t="shared" si="518"/>
        <v>-2.1134312073973614E-2</v>
      </c>
      <c r="CU600" s="41">
        <f t="shared" si="519"/>
        <v>2.2187914975362138E-2</v>
      </c>
      <c r="CV600" s="41">
        <f t="shared" si="520"/>
        <v>1.259859183632173E-2</v>
      </c>
      <c r="CW600" s="41"/>
      <c r="CX600" s="41">
        <f t="shared" si="521"/>
        <v>1.7919318649080095E-2</v>
      </c>
      <c r="CY600" s="41">
        <f t="shared" si="522"/>
        <v>0.15673617897586284</v>
      </c>
      <c r="CZ600" s="41">
        <f t="shared" si="523"/>
        <v>-1.442917680946772E-3</v>
      </c>
      <c r="DA600" s="41">
        <f t="shared" si="524"/>
        <v>-1.4493037718810607E-2</v>
      </c>
      <c r="DB600" s="41">
        <f t="shared" si="525"/>
        <v>4.087472122615626E-4</v>
      </c>
      <c r="DC600" s="41">
        <f t="shared" si="526"/>
        <v>-5.8707600826777923E-2</v>
      </c>
      <c r="DD600" s="41">
        <f t="shared" si="527"/>
        <v>2.9830150307671036E-3</v>
      </c>
      <c r="DE600" s="41">
        <f t="shared" si="528"/>
        <v>-3.2332083966371584E-2</v>
      </c>
      <c r="DF600" s="41">
        <f t="shared" si="529"/>
        <v>-4.3669460665758109E-3</v>
      </c>
      <c r="DG600" s="41">
        <f t="shared" si="530"/>
        <v>1.3344994328264798E-2</v>
      </c>
      <c r="DH600" s="41"/>
    </row>
    <row r="601" spans="1:112">
      <c r="A601" s="43">
        <v>42718</v>
      </c>
      <c r="B601" s="34">
        <v>2.9</v>
      </c>
      <c r="C601" s="34">
        <v>5.1418540000000004</v>
      </c>
      <c r="D601" s="34"/>
      <c r="E601" s="34">
        <v>7.25</v>
      </c>
      <c r="F601" s="34">
        <v>18.84</v>
      </c>
      <c r="G601" s="34">
        <v>35.967319000000003</v>
      </c>
      <c r="H601" s="34">
        <v>15.139053000000001</v>
      </c>
      <c r="I601" s="34">
        <v>16.260000000000002</v>
      </c>
      <c r="J601" s="34">
        <v>296.421356</v>
      </c>
      <c r="K601" s="34"/>
      <c r="L601" s="34">
        <v>84.309997999999993</v>
      </c>
      <c r="M601" s="34">
        <v>19.790001</v>
      </c>
      <c r="N601" s="34">
        <v>34.445659999999997</v>
      </c>
      <c r="O601" s="34">
        <v>11.4</v>
      </c>
      <c r="P601" s="34">
        <v>13.55</v>
      </c>
      <c r="Q601" s="34">
        <v>3.3</v>
      </c>
      <c r="R601" s="34">
        <v>46.43</v>
      </c>
      <c r="S601" s="34">
        <v>53.206696000000001</v>
      </c>
      <c r="T601" s="34"/>
      <c r="U601" s="34"/>
      <c r="V601" s="34">
        <v>2.8414359999999999</v>
      </c>
      <c r="W601" s="34">
        <v>42.040000999999997</v>
      </c>
      <c r="X601" s="34">
        <v>39.689999</v>
      </c>
      <c r="Y601" s="34">
        <v>9.8162269999999996</v>
      </c>
      <c r="Z601" s="34">
        <v>18.723063</v>
      </c>
      <c r="AA601" s="34">
        <v>66.796561999999994</v>
      </c>
      <c r="AB601" s="34">
        <v>43.600769</v>
      </c>
      <c r="AC601" s="34">
        <v>17.450001</v>
      </c>
      <c r="AD601" s="34">
        <v>99.18</v>
      </c>
      <c r="AE601" s="34">
        <v>31.104496000000001</v>
      </c>
      <c r="AF601" s="34">
        <v>3.51</v>
      </c>
      <c r="AG601" s="34">
        <v>87.150085000000004</v>
      </c>
      <c r="AH601" s="34">
        <v>40.591076000000001</v>
      </c>
      <c r="AI601" s="34">
        <v>88.844375999999997</v>
      </c>
      <c r="AJ601" s="34" t="s">
        <v>193</v>
      </c>
      <c r="AK601" s="34">
        <v>38.450001</v>
      </c>
      <c r="AL601" s="34">
        <v>0.82</v>
      </c>
      <c r="AM601" s="34">
        <v>29.146111000000001</v>
      </c>
      <c r="AN601" s="34">
        <v>15.3</v>
      </c>
      <c r="AO601" s="34">
        <v>38.849997999999999</v>
      </c>
      <c r="AP601" s="34">
        <v>5.29</v>
      </c>
      <c r="AQ601" s="34">
        <v>12.77</v>
      </c>
      <c r="AR601" s="34">
        <v>6.36</v>
      </c>
      <c r="AS601" s="34"/>
      <c r="AT601" s="34">
        <v>13.928245</v>
      </c>
      <c r="AU601" s="34">
        <v>14.43</v>
      </c>
      <c r="AV601" s="34">
        <v>13.064396</v>
      </c>
      <c r="AW601" s="34">
        <v>17.941019000000001</v>
      </c>
      <c r="AX601" s="34">
        <v>22.08</v>
      </c>
      <c r="AY601" s="34">
        <v>4.1500000000000004</v>
      </c>
      <c r="AZ601" s="34">
        <v>62.700001</v>
      </c>
      <c r="BA601" s="34">
        <v>40.130001</v>
      </c>
      <c r="BB601" s="34">
        <v>32.681522000000001</v>
      </c>
      <c r="BC601" s="34">
        <v>28.222442999999998</v>
      </c>
      <c r="BD601" s="34"/>
      <c r="BE601" s="38"/>
      <c r="BF601" s="41">
        <f t="shared" si="483"/>
        <v>-1.7094433359300183E-2</v>
      </c>
      <c r="BG601" s="41">
        <f t="shared" si="484"/>
        <v>-4.0037362679302024E-2</v>
      </c>
      <c r="BH601" s="41"/>
      <c r="BI601" s="41">
        <f t="shared" si="485"/>
        <v>-2.5869379978417179E-2</v>
      </c>
      <c r="BJ601" s="41">
        <f t="shared" si="486"/>
        <v>0.21468684129598628</v>
      </c>
      <c r="BK601" s="41">
        <f t="shared" si="487"/>
        <v>-3.3496756986492585E-2</v>
      </c>
      <c r="BL601" s="41">
        <f t="shared" si="488"/>
        <v>-1.1107604473429683E-2</v>
      </c>
      <c r="BM601" s="41">
        <f t="shared" si="489"/>
        <v>-3.0702512011775407E-3</v>
      </c>
      <c r="BN601" s="41">
        <f t="shared" si="490"/>
        <v>2.5046007699900164E-2</v>
      </c>
      <c r="BO601" s="41"/>
      <c r="BP601" s="41">
        <f t="shared" si="492"/>
        <v>2.5345192646822438E-2</v>
      </c>
      <c r="BQ601" s="41">
        <f t="shared" si="493"/>
        <v>-1.4049352663202709E-2</v>
      </c>
      <c r="BR601" s="41">
        <f t="shared" si="494"/>
        <v>1.3877264109179981E-3</v>
      </c>
      <c r="BS601" s="41">
        <f t="shared" si="495"/>
        <v>-1.3937507843781624E-2</v>
      </c>
      <c r="BT601" s="41">
        <f t="shared" si="496"/>
        <v>-6.1535862685720782E-2</v>
      </c>
      <c r="BU601" s="41">
        <f t="shared" si="497"/>
        <v>1.2195273093818206E-2</v>
      </c>
      <c r="BV601" s="41">
        <f t="shared" si="498"/>
        <v>-8.1052777410793822E-2</v>
      </c>
      <c r="BW601" s="41">
        <f t="shared" si="499"/>
        <v>-8.0637124930717438E-3</v>
      </c>
      <c r="BX601" s="41"/>
      <c r="BY601" s="41"/>
      <c r="BZ601" s="41">
        <f t="shared" si="500"/>
        <v>-1.3423442653722705E-2</v>
      </c>
      <c r="CA601" s="41">
        <f t="shared" si="501"/>
        <v>-6.4019185714305881E-3</v>
      </c>
      <c r="CB601" s="41">
        <f t="shared" si="502"/>
        <v>1.8563788492727384E-2</v>
      </c>
      <c r="CC601" s="41">
        <f t="shared" si="503"/>
        <v>-1.0026321076038781E-3</v>
      </c>
      <c r="CD601" s="41">
        <f t="shared" si="504"/>
        <v>-8.7377358743740124E-3</v>
      </c>
      <c r="CE601" s="41">
        <f t="shared" si="505"/>
        <v>-2.0805013244379286E-3</v>
      </c>
      <c r="CF601" s="41">
        <f t="shared" si="506"/>
        <v>-8.836305886998322E-4</v>
      </c>
      <c r="CG601" s="41">
        <f t="shared" si="482"/>
        <v>2.7210901143605863E-3</v>
      </c>
      <c r="CH601" s="41">
        <f t="shared" si="507"/>
        <v>-3.3217806645652595E-3</v>
      </c>
      <c r="CI601" s="41">
        <f t="shared" si="508"/>
        <v>-6.4308210847951117E-3</v>
      </c>
      <c r="CJ601" s="41">
        <f t="shared" si="509"/>
        <v>2.8530689824064807E-3</v>
      </c>
      <c r="CK601" s="41">
        <f t="shared" si="510"/>
        <v>-3.9375215828771494E-2</v>
      </c>
      <c r="CL601" s="41">
        <f t="shared" si="511"/>
        <v>-9.3811817357289454E-3</v>
      </c>
      <c r="CM601" s="41">
        <f t="shared" si="512"/>
        <v>-8.8429572235387919E-3</v>
      </c>
      <c r="CN601" s="41">
        <f t="shared" si="531"/>
        <v>-5.7589220871602596E-3</v>
      </c>
      <c r="CO601" s="41">
        <f t="shared" si="513"/>
        <v>1.1772562233069269E-2</v>
      </c>
      <c r="CP601" s="41">
        <f t="shared" si="514"/>
        <v>-4.7628048989254705E-2</v>
      </c>
      <c r="CQ601" s="41">
        <f t="shared" si="515"/>
        <v>-9.2844935383428195E-3</v>
      </c>
      <c r="CR601" s="41">
        <f t="shared" si="516"/>
        <v>0</v>
      </c>
      <c r="CS601" s="41">
        <f t="shared" si="517"/>
        <v>-7.4369110850161721E-3</v>
      </c>
      <c r="CT601" s="41">
        <f t="shared" si="518"/>
        <v>2.6821531194563139E-2</v>
      </c>
      <c r="CU601" s="41">
        <f t="shared" si="519"/>
        <v>7.8339212780407738E-4</v>
      </c>
      <c r="CV601" s="41">
        <f t="shared" si="520"/>
        <v>-4.7058910374125048E-3</v>
      </c>
      <c r="CW601" s="41"/>
      <c r="CX601" s="41">
        <f t="shared" si="521"/>
        <v>-8.9195939104872723E-3</v>
      </c>
      <c r="CY601" s="41">
        <f t="shared" si="522"/>
        <v>1.6067408178564543E-2</v>
      </c>
      <c r="CZ601" s="41">
        <f t="shared" si="523"/>
        <v>-1.0889412510531899E-2</v>
      </c>
      <c r="DA601" s="41">
        <f t="shared" si="524"/>
        <v>-1.9482131978468338E-3</v>
      </c>
      <c r="DB601" s="41">
        <f t="shared" si="525"/>
        <v>-0.10277561517931805</v>
      </c>
      <c r="DC601" s="41">
        <f t="shared" si="526"/>
        <v>-3.5506688456909644E-2</v>
      </c>
      <c r="DD601" s="41">
        <f t="shared" si="527"/>
        <v>-1.723499034246391E-2</v>
      </c>
      <c r="DE601" s="41">
        <f t="shared" si="528"/>
        <v>-9.9618938495205046E-4</v>
      </c>
      <c r="DF601" s="41">
        <f t="shared" si="529"/>
        <v>2.3174299398566627E-2</v>
      </c>
      <c r="DG601" s="41">
        <f t="shared" si="530"/>
        <v>-1.3000457362050901E-2</v>
      </c>
      <c r="DH601" s="41"/>
    </row>
    <row r="602" spans="1:112">
      <c r="A602" s="43">
        <v>42719</v>
      </c>
      <c r="B602" s="34">
        <v>2.95</v>
      </c>
      <c r="C602" s="34">
        <v>5.1166489999999998</v>
      </c>
      <c r="D602" s="34"/>
      <c r="E602" s="34">
        <v>7.1950000000000003</v>
      </c>
      <c r="F602" s="34">
        <v>19.16</v>
      </c>
      <c r="G602" s="34">
        <v>35.549430999999998</v>
      </c>
      <c r="H602" s="34">
        <v>15.069425000000001</v>
      </c>
      <c r="I602" s="34">
        <v>15.89</v>
      </c>
      <c r="J602" s="34">
        <v>295.37390099999999</v>
      </c>
      <c r="K602" s="34"/>
      <c r="L602" s="34">
        <v>83.190002000000007</v>
      </c>
      <c r="M602" s="34">
        <v>19.280000999999999</v>
      </c>
      <c r="N602" s="34">
        <v>34.397891999999999</v>
      </c>
      <c r="O602" s="34">
        <v>11.43</v>
      </c>
      <c r="P602" s="34">
        <v>14.92</v>
      </c>
      <c r="Q602" s="34">
        <v>3.26</v>
      </c>
      <c r="R602" s="34">
        <v>43.389999000000003</v>
      </c>
      <c r="S602" s="34">
        <v>52.325977000000002</v>
      </c>
      <c r="T602" s="34"/>
      <c r="U602" s="34"/>
      <c r="V602" s="34">
        <v>2.7934389999999998</v>
      </c>
      <c r="W602" s="34">
        <v>42.110000999999997</v>
      </c>
      <c r="X602" s="34">
        <v>38.939999</v>
      </c>
      <c r="Y602" s="34">
        <v>9.924531</v>
      </c>
      <c r="Z602" s="34">
        <v>18.169585999999999</v>
      </c>
      <c r="AA602" s="34">
        <v>67.036156000000005</v>
      </c>
      <c r="AB602" s="34">
        <v>44.082348000000003</v>
      </c>
      <c r="AC602" s="34">
        <v>17.899999999999999</v>
      </c>
      <c r="AD602" s="34">
        <v>100.720001</v>
      </c>
      <c r="AE602" s="34">
        <v>31.352948999999999</v>
      </c>
      <c r="AF602" s="34">
        <v>3.3</v>
      </c>
      <c r="AG602" s="34">
        <v>82.950080999999997</v>
      </c>
      <c r="AH602" s="34">
        <v>40.451103000000003</v>
      </c>
      <c r="AI602" s="34">
        <v>88.183494999999994</v>
      </c>
      <c r="AJ602" s="34" t="s">
        <v>193</v>
      </c>
      <c r="AK602" s="34">
        <v>38.029998999999997</v>
      </c>
      <c r="AL602" s="34">
        <v>0.86</v>
      </c>
      <c r="AM602" s="34">
        <v>28.883618999999999</v>
      </c>
      <c r="AN602" s="34">
        <v>13.3</v>
      </c>
      <c r="AO602" s="34">
        <v>38.25</v>
      </c>
      <c r="AP602" s="34">
        <v>5.23</v>
      </c>
      <c r="AQ602" s="34">
        <v>12.81</v>
      </c>
      <c r="AR602" s="34">
        <v>6.42</v>
      </c>
      <c r="AS602" s="34"/>
      <c r="AT602" s="34">
        <v>14.197020999999999</v>
      </c>
      <c r="AU602" s="34">
        <v>14.88</v>
      </c>
      <c r="AV602" s="34">
        <v>13.035788</v>
      </c>
      <c r="AW602" s="34">
        <v>17.976006000000002</v>
      </c>
      <c r="AX602" s="34">
        <v>21.969999000000001</v>
      </c>
      <c r="AY602" s="34">
        <v>4.13</v>
      </c>
      <c r="AZ602" s="34">
        <v>62.490001999999997</v>
      </c>
      <c r="BA602" s="34">
        <v>40.259998000000003</v>
      </c>
      <c r="BB602" s="34">
        <v>33.520023000000002</v>
      </c>
      <c r="BC602" s="34">
        <v>28.241876999999999</v>
      </c>
      <c r="BD602" s="34"/>
      <c r="BE602" s="38"/>
      <c r="BF602" s="41">
        <f t="shared" si="483"/>
        <v>1.7094433359300255E-2</v>
      </c>
      <c r="BG602" s="41">
        <f t="shared" si="484"/>
        <v>-4.9139822290263256E-3</v>
      </c>
      <c r="BH602" s="41"/>
      <c r="BI602" s="41">
        <f t="shared" si="485"/>
        <v>-7.6151285272521947E-3</v>
      </c>
      <c r="BJ602" s="41">
        <f t="shared" si="486"/>
        <v>1.6842503394497482E-2</v>
      </c>
      <c r="BK602" s="41">
        <f t="shared" si="487"/>
        <v>-1.1686570100264367E-2</v>
      </c>
      <c r="BL602" s="41">
        <f t="shared" si="488"/>
        <v>-4.6098398802586517E-3</v>
      </c>
      <c r="BM602" s="41">
        <f t="shared" si="489"/>
        <v>-2.3018123571039946E-2</v>
      </c>
      <c r="BN602" s="41">
        <f t="shared" si="490"/>
        <v>-3.5399273022970867E-3</v>
      </c>
      <c r="BO602" s="41"/>
      <c r="BP602" s="41">
        <f t="shared" si="492"/>
        <v>-1.3373285875458173E-2</v>
      </c>
      <c r="BQ602" s="41">
        <f t="shared" si="493"/>
        <v>-2.610846909542602E-2</v>
      </c>
      <c r="BR602" s="41">
        <f t="shared" si="494"/>
        <v>-1.3877264109180643E-3</v>
      </c>
      <c r="BS602" s="41">
        <f t="shared" si="495"/>
        <v>2.6281224062694084E-3</v>
      </c>
      <c r="BT602" s="41">
        <f t="shared" si="496"/>
        <v>9.6316047449904851E-2</v>
      </c>
      <c r="BU602" s="41">
        <f t="shared" si="497"/>
        <v>-1.2195273093818243E-2</v>
      </c>
      <c r="BV602" s="41">
        <f t="shared" si="498"/>
        <v>-6.7716825268356109E-2</v>
      </c>
      <c r="BW602" s="41">
        <f t="shared" si="499"/>
        <v>-1.6691313168193035E-2</v>
      </c>
      <c r="BX602" s="41"/>
      <c r="BY602" s="41"/>
      <c r="BZ602" s="41">
        <f t="shared" si="500"/>
        <v>-1.7036104913528752E-2</v>
      </c>
      <c r="CA602" s="41">
        <f t="shared" si="501"/>
        <v>1.6636961255447427E-3</v>
      </c>
      <c r="CB602" s="41">
        <f t="shared" si="502"/>
        <v>-1.9077267336191282E-2</v>
      </c>
      <c r="CC602" s="41">
        <f t="shared" si="503"/>
        <v>1.097273839807676E-2</v>
      </c>
      <c r="CD602" s="41">
        <f t="shared" si="504"/>
        <v>-3.0006982121356409E-2</v>
      </c>
      <c r="CE602" s="41">
        <f t="shared" si="505"/>
        <v>3.580503475485206E-3</v>
      </c>
      <c r="CF602" s="41">
        <f t="shared" si="506"/>
        <v>1.0984642399566346E-2</v>
      </c>
      <c r="CG602" s="41">
        <f t="shared" si="482"/>
        <v>1.0810916104215676E-2</v>
      </c>
      <c r="CH602" s="41">
        <f t="shared" si="507"/>
        <v>1.5408018603618548E-2</v>
      </c>
      <c r="CI602" s="41">
        <f t="shared" si="508"/>
        <v>7.9559549876119916E-3</v>
      </c>
      <c r="CJ602" s="41">
        <f t="shared" si="509"/>
        <v>-6.1693569005339899E-2</v>
      </c>
      <c r="CK602" s="41">
        <f t="shared" si="510"/>
        <v>-4.939275416760603E-2</v>
      </c>
      <c r="CL602" s="41">
        <f t="shared" si="511"/>
        <v>-3.4543281266969355E-3</v>
      </c>
      <c r="CM602" s="41">
        <f t="shared" si="512"/>
        <v>-7.4664409223524457E-3</v>
      </c>
      <c r="CN602" s="41">
        <f t="shared" si="531"/>
        <v>1.1485038198914868E-2</v>
      </c>
      <c r="CO602" s="41">
        <f t="shared" si="513"/>
        <v>-1.0983426314317327E-2</v>
      </c>
      <c r="CP602" s="41">
        <f t="shared" si="514"/>
        <v>4.7628048989254664E-2</v>
      </c>
      <c r="CQ602" s="41">
        <f t="shared" si="515"/>
        <v>-9.0468727089437363E-3</v>
      </c>
      <c r="CR602" s="41">
        <f t="shared" si="516"/>
        <v>-0.14008879317068168</v>
      </c>
      <c r="CS602" s="41">
        <f t="shared" si="517"/>
        <v>-1.5564465061058835E-2</v>
      </c>
      <c r="CT602" s="41">
        <f t="shared" si="518"/>
        <v>-1.1406967793376365E-2</v>
      </c>
      <c r="CU602" s="41">
        <f t="shared" si="519"/>
        <v>3.1274458641949517E-3</v>
      </c>
      <c r="CV602" s="41">
        <f t="shared" si="520"/>
        <v>9.3897403498389171E-3</v>
      </c>
      <c r="CW602" s="41"/>
      <c r="CX602" s="41">
        <f t="shared" si="521"/>
        <v>1.9113361089658974E-2</v>
      </c>
      <c r="CY602" s="41">
        <f t="shared" si="522"/>
        <v>3.0708656619166358E-2</v>
      </c>
      <c r="CZ602" s="41">
        <f t="shared" si="523"/>
        <v>-2.1921693315698596E-3</v>
      </c>
      <c r="DA602" s="41">
        <f t="shared" si="524"/>
        <v>1.9482131978468878E-3</v>
      </c>
      <c r="DB602" s="41">
        <f t="shared" si="525"/>
        <v>-4.9943805289901638E-3</v>
      </c>
      <c r="DC602" s="41">
        <f t="shared" si="526"/>
        <v>-4.8309272696656922E-3</v>
      </c>
      <c r="DD602" s="41">
        <f t="shared" si="527"/>
        <v>-3.354887641727628E-3</v>
      </c>
      <c r="DE602" s="41">
        <f t="shared" si="528"/>
        <v>3.2341613367072391E-3</v>
      </c>
      <c r="DF602" s="41">
        <f t="shared" si="529"/>
        <v>2.533312003642579E-2</v>
      </c>
      <c r="DG602" s="41">
        <f t="shared" si="530"/>
        <v>6.8836393557542323E-4</v>
      </c>
      <c r="DH602" s="41"/>
    </row>
    <row r="603" spans="1:112">
      <c r="A603" s="43">
        <v>42720</v>
      </c>
      <c r="B603" s="34">
        <v>3.1</v>
      </c>
      <c r="C603" s="34">
        <v>5.0578370000000001</v>
      </c>
      <c r="D603" s="34"/>
      <c r="E603" s="34">
        <v>7.13</v>
      </c>
      <c r="F603" s="34">
        <v>17.120000999999998</v>
      </c>
      <c r="G603" s="34">
        <v>35.207520000000002</v>
      </c>
      <c r="H603" s="34">
        <v>15.258414999999999</v>
      </c>
      <c r="I603" s="34">
        <v>16</v>
      </c>
      <c r="J603" s="34">
        <v>271.283142</v>
      </c>
      <c r="K603" s="34"/>
      <c r="L603" s="34">
        <v>80.930000000000007</v>
      </c>
      <c r="M603" s="34">
        <v>20.41</v>
      </c>
      <c r="N603" s="34">
        <v>34.417000000000002</v>
      </c>
      <c r="O603" s="34">
        <v>11.8</v>
      </c>
      <c r="P603" s="34">
        <v>14.64</v>
      </c>
      <c r="Q603" s="34">
        <v>3.15</v>
      </c>
      <c r="R603" s="34">
        <v>43.220001000000003</v>
      </c>
      <c r="S603" s="34">
        <v>52.230251000000003</v>
      </c>
      <c r="T603" s="34"/>
      <c r="U603" s="34"/>
      <c r="V603" s="34">
        <v>2.6878449999999998</v>
      </c>
      <c r="W603" s="34">
        <v>42</v>
      </c>
      <c r="X603" s="34">
        <v>40.759998000000003</v>
      </c>
      <c r="Y603" s="34">
        <v>10.091908</v>
      </c>
      <c r="Z603" s="34">
        <v>18.204177999999999</v>
      </c>
      <c r="AA603" s="34">
        <v>67.237128999999996</v>
      </c>
      <c r="AB603" s="34">
        <v>45.536662999999997</v>
      </c>
      <c r="AC603" s="34">
        <v>17.649999999999999</v>
      </c>
      <c r="AD603" s="34">
        <v>99.309997999999993</v>
      </c>
      <c r="AE603" s="34">
        <v>31.544065</v>
      </c>
      <c r="AF603" s="34">
        <v>3.1</v>
      </c>
      <c r="AG603" s="34">
        <v>80.500084000000001</v>
      </c>
      <c r="AH603" s="34">
        <v>40.740375999999998</v>
      </c>
      <c r="AI603" s="34">
        <v>89.761725999999996</v>
      </c>
      <c r="AJ603" s="34" t="s">
        <v>193</v>
      </c>
      <c r="AK603" s="34">
        <v>36.479999999999997</v>
      </c>
      <c r="AL603" s="34">
        <v>0.85</v>
      </c>
      <c r="AM603" s="34">
        <v>28.433630000000001</v>
      </c>
      <c r="AN603" s="34">
        <v>12.9</v>
      </c>
      <c r="AO603" s="34">
        <v>38.389999000000003</v>
      </c>
      <c r="AP603" s="34">
        <v>5.23</v>
      </c>
      <c r="AQ603" s="34">
        <v>12.49</v>
      </c>
      <c r="AR603" s="34">
        <v>6.56</v>
      </c>
      <c r="AS603" s="34"/>
      <c r="AT603" s="34">
        <v>14.398600999999999</v>
      </c>
      <c r="AU603" s="34">
        <v>14.95</v>
      </c>
      <c r="AV603" s="34">
        <v>13.398158</v>
      </c>
      <c r="AW603" s="34">
        <v>17.398675999999998</v>
      </c>
      <c r="AX603" s="34">
        <v>21.620000999999998</v>
      </c>
      <c r="AY603" s="34">
        <v>4.3099999999999996</v>
      </c>
      <c r="AZ603" s="34">
        <v>61.560001</v>
      </c>
      <c r="BA603" s="34">
        <v>41.259998000000003</v>
      </c>
      <c r="BB603" s="34">
        <v>33.270470000000003</v>
      </c>
      <c r="BC603" s="34">
        <v>28.51399</v>
      </c>
      <c r="BD603" s="34"/>
      <c r="BE603" s="38"/>
      <c r="BF603" s="41">
        <f t="shared" si="483"/>
        <v>4.9596941139371978E-2</v>
      </c>
      <c r="BG603" s="41">
        <f t="shared" si="484"/>
        <v>-1.1560811038261251E-2</v>
      </c>
      <c r="BH603" s="41"/>
      <c r="BI603" s="41">
        <f t="shared" si="485"/>
        <v>-9.0751059131266073E-3</v>
      </c>
      <c r="BJ603" s="41">
        <f t="shared" si="486"/>
        <v>-0.11257734341790526</v>
      </c>
      <c r="BK603" s="41">
        <f t="shared" si="487"/>
        <v>-9.6644543445898075E-3</v>
      </c>
      <c r="BL603" s="41">
        <f t="shared" si="488"/>
        <v>1.2463297509570762E-2</v>
      </c>
      <c r="BM603" s="41">
        <f t="shared" si="489"/>
        <v>6.8987416911565217E-3</v>
      </c>
      <c r="BN603" s="41">
        <f t="shared" si="490"/>
        <v>-8.5078934926640773E-2</v>
      </c>
      <c r="BO603" s="41"/>
      <c r="BP603" s="41">
        <f t="shared" si="492"/>
        <v>-2.7542588829536651E-2</v>
      </c>
      <c r="BQ603" s="41">
        <f t="shared" si="493"/>
        <v>5.6956635772135382E-2</v>
      </c>
      <c r="BR603" s="41">
        <f t="shared" si="494"/>
        <v>5.5534492420882887E-4</v>
      </c>
      <c r="BS603" s="41">
        <f t="shared" si="495"/>
        <v>3.1858053664899973E-2</v>
      </c>
      <c r="BT603" s="41">
        <f t="shared" si="496"/>
        <v>-1.8945086242449304E-2</v>
      </c>
      <c r="BU603" s="41">
        <f t="shared" si="497"/>
        <v>-3.4324742541074496E-2</v>
      </c>
      <c r="BV603" s="41">
        <f t="shared" si="498"/>
        <v>-3.9256025472980344E-3</v>
      </c>
      <c r="BW603" s="41">
        <f t="shared" si="499"/>
        <v>-1.831091816866544E-3</v>
      </c>
      <c r="BX603" s="41"/>
      <c r="BY603" s="41"/>
      <c r="BZ603" s="41">
        <f t="shared" si="500"/>
        <v>-3.8533695964893873E-2</v>
      </c>
      <c r="CA603" s="41">
        <f t="shared" si="501"/>
        <v>-2.6156476377961896E-3</v>
      </c>
      <c r="CB603" s="41">
        <f t="shared" si="502"/>
        <v>4.5679185023290249E-2</v>
      </c>
      <c r="CC603" s="41">
        <f t="shared" si="503"/>
        <v>1.6724343557000854E-2</v>
      </c>
      <c r="CD603" s="41">
        <f t="shared" si="504"/>
        <v>1.9020308389686956E-3</v>
      </c>
      <c r="CE603" s="41">
        <f t="shared" si="505"/>
        <v>2.9934942021665645E-3</v>
      </c>
      <c r="CF603" s="41">
        <f t="shared" si="506"/>
        <v>3.2458351496398162E-2</v>
      </c>
      <c r="CG603" s="41">
        <f t="shared" si="482"/>
        <v>-8.0971560320788755E-3</v>
      </c>
      <c r="CH603" s="41">
        <f t="shared" si="507"/>
        <v>-1.4098148888298221E-2</v>
      </c>
      <c r="CI603" s="41">
        <f t="shared" si="508"/>
        <v>6.0771275463946438E-3</v>
      </c>
      <c r="CJ603" s="41">
        <f t="shared" si="509"/>
        <v>-6.252035698133393E-2</v>
      </c>
      <c r="CK603" s="41">
        <f t="shared" si="510"/>
        <v>-2.9980765225605069E-2</v>
      </c>
      <c r="CL603" s="41">
        <f t="shared" si="511"/>
        <v>7.1257286496691488E-3</v>
      </c>
      <c r="CM603" s="41">
        <f t="shared" si="512"/>
        <v>1.7738856662584825E-2</v>
      </c>
      <c r="CN603" s="41">
        <f t="shared" si="531"/>
        <v>-1.6327871140357131E-3</v>
      </c>
      <c r="CO603" s="41">
        <f t="shared" si="513"/>
        <v>-4.1611130439007021E-2</v>
      </c>
      <c r="CP603" s="41">
        <f t="shared" si="514"/>
        <v>-1.1696039763191298E-2</v>
      </c>
      <c r="CQ603" s="41">
        <f t="shared" si="515"/>
        <v>-1.5702018269846359E-2</v>
      </c>
      <c r="CR603" s="41">
        <f t="shared" si="516"/>
        <v>-3.053672386008165E-2</v>
      </c>
      <c r="CS603" s="41">
        <f t="shared" si="517"/>
        <v>3.6534226917110542E-3</v>
      </c>
      <c r="CT603" s="41">
        <f t="shared" si="518"/>
        <v>0</v>
      </c>
      <c r="CU603" s="41">
        <f t="shared" si="519"/>
        <v>-2.5297791771156597E-2</v>
      </c>
      <c r="CV603" s="41">
        <f t="shared" si="520"/>
        <v>2.1572485254127763E-2</v>
      </c>
      <c r="CW603" s="41"/>
      <c r="CX603" s="41">
        <f t="shared" si="521"/>
        <v>1.4098895218454038E-2</v>
      </c>
      <c r="CY603" s="41">
        <f t="shared" si="522"/>
        <v>4.6932704317495669E-3</v>
      </c>
      <c r="CZ603" s="41">
        <f t="shared" si="523"/>
        <v>2.7418736635617606E-2</v>
      </c>
      <c r="DA603" s="41">
        <f t="shared" si="524"/>
        <v>-3.2643757290022904E-2</v>
      </c>
      <c r="DB603" s="41">
        <f t="shared" si="525"/>
        <v>-1.6058982415374252E-2</v>
      </c>
      <c r="DC603" s="41">
        <f t="shared" si="526"/>
        <v>4.266049714271504E-2</v>
      </c>
      <c r="DD603" s="41">
        <f t="shared" si="527"/>
        <v>-1.4994250731117783E-2</v>
      </c>
      <c r="DE603" s="41">
        <f t="shared" si="528"/>
        <v>2.4535088635461853E-2</v>
      </c>
      <c r="DF603" s="41">
        <f t="shared" si="529"/>
        <v>-7.4727449995644268E-3</v>
      </c>
      <c r="DG603" s="41">
        <f t="shared" si="530"/>
        <v>9.5889676048509891E-3</v>
      </c>
      <c r="DH603" s="41"/>
    </row>
    <row r="604" spans="1:112">
      <c r="A604" s="43">
        <v>42723</v>
      </c>
      <c r="B604" s="34">
        <v>3.15</v>
      </c>
      <c r="C604" s="34">
        <v>4.6965630000000003</v>
      </c>
      <c r="D604" s="34"/>
      <c r="E604" s="34">
        <v>6.9</v>
      </c>
      <c r="F604" s="34">
        <v>17.84</v>
      </c>
      <c r="G604" s="34">
        <v>34.010821999999997</v>
      </c>
      <c r="H604" s="34">
        <v>14.681499000000001</v>
      </c>
      <c r="I604" s="34">
        <v>15.61</v>
      </c>
      <c r="J604" s="34">
        <v>280.709991</v>
      </c>
      <c r="K604" s="34"/>
      <c r="L604" s="34">
        <v>83.089995999999999</v>
      </c>
      <c r="M604" s="34">
        <v>19.989999999999998</v>
      </c>
      <c r="N604" s="34">
        <v>34.073115999999999</v>
      </c>
      <c r="O604" s="34">
        <v>11.48</v>
      </c>
      <c r="P604" s="34">
        <v>15.09</v>
      </c>
      <c r="Q604" s="34">
        <v>3.21</v>
      </c>
      <c r="R604" s="34">
        <v>41.25</v>
      </c>
      <c r="S604" s="34">
        <v>50.708145000000002</v>
      </c>
      <c r="T604" s="34"/>
      <c r="U604" s="34"/>
      <c r="V604" s="34">
        <v>2.8030390000000001</v>
      </c>
      <c r="W604" s="34">
        <v>41.34</v>
      </c>
      <c r="X604" s="34">
        <v>40.659999999999997</v>
      </c>
      <c r="Y604" s="34">
        <v>9.7374609999999997</v>
      </c>
      <c r="Z604" s="34">
        <v>17.304780999999998</v>
      </c>
      <c r="AA604" s="34">
        <v>66.742455000000007</v>
      </c>
      <c r="AB604" s="34">
        <v>45.074359999999999</v>
      </c>
      <c r="AC604" s="34">
        <v>17.649999999999999</v>
      </c>
      <c r="AD604" s="34">
        <v>96.800003000000004</v>
      </c>
      <c r="AE604" s="34">
        <v>30.884706000000001</v>
      </c>
      <c r="AF604" s="34">
        <v>3.12</v>
      </c>
      <c r="AG604" s="34">
        <v>75.250076000000007</v>
      </c>
      <c r="AH604" s="34">
        <v>39.648623999999998</v>
      </c>
      <c r="AI604" s="34">
        <v>87.128035999999994</v>
      </c>
      <c r="AJ604" s="34" t="s">
        <v>193</v>
      </c>
      <c r="AK604" s="34">
        <v>37.729999999999997</v>
      </c>
      <c r="AL604" s="34">
        <v>0.85</v>
      </c>
      <c r="AM604" s="34">
        <v>27.777401000000001</v>
      </c>
      <c r="AN604" s="34">
        <v>13</v>
      </c>
      <c r="AO604" s="34">
        <v>36.869999</v>
      </c>
      <c r="AP604" s="34">
        <v>5.0819999999999999</v>
      </c>
      <c r="AQ604" s="34">
        <v>12.3</v>
      </c>
      <c r="AR604" s="34">
        <v>6.22</v>
      </c>
      <c r="AS604" s="34"/>
      <c r="AT604" s="34">
        <v>14.043434</v>
      </c>
      <c r="AU604" s="34">
        <v>13.42</v>
      </c>
      <c r="AV604" s="34">
        <v>13.045323</v>
      </c>
      <c r="AW604" s="34">
        <v>17.075019999999999</v>
      </c>
      <c r="AX604" s="34">
        <v>21.52</v>
      </c>
      <c r="AY604" s="34">
        <v>4.0999999999999996</v>
      </c>
      <c r="AZ604" s="34">
        <v>60.450001</v>
      </c>
      <c r="BA604" s="34">
        <v>38.580002</v>
      </c>
      <c r="BB604" s="34">
        <v>33.809502000000002</v>
      </c>
      <c r="BC604" s="34">
        <v>27.725185</v>
      </c>
      <c r="BD604" s="34"/>
      <c r="BE604" s="38"/>
      <c r="BF604" s="41">
        <f t="shared" si="483"/>
        <v>1.600034134644112E-2</v>
      </c>
      <c r="BG604" s="41">
        <f t="shared" si="484"/>
        <v>-7.4107956945031528E-2</v>
      </c>
      <c r="BH604" s="41"/>
      <c r="BI604" s="41">
        <f t="shared" si="485"/>
        <v>-3.2789822822990838E-2</v>
      </c>
      <c r="BJ604" s="41">
        <f t="shared" si="486"/>
        <v>4.1195698027054181E-2</v>
      </c>
      <c r="BK604" s="41">
        <f t="shared" si="487"/>
        <v>-3.4580928061707442E-2</v>
      </c>
      <c r="BL604" s="41">
        <f t="shared" si="488"/>
        <v>-3.8543024454718078E-2</v>
      </c>
      <c r="BM604" s="41">
        <f t="shared" si="489"/>
        <v>-2.467698771244058E-2</v>
      </c>
      <c r="BN604" s="41">
        <f t="shared" si="490"/>
        <v>3.4158996014896421E-2</v>
      </c>
      <c r="BO604" s="41"/>
      <c r="BP604" s="41">
        <f t="shared" si="492"/>
        <v>2.6339726028707693E-2</v>
      </c>
      <c r="BQ604" s="41">
        <f t="shared" si="493"/>
        <v>-2.0792828309444848E-2</v>
      </c>
      <c r="BR604" s="41">
        <f t="shared" si="494"/>
        <v>-1.0041942104003871E-2</v>
      </c>
      <c r="BS604" s="41">
        <f t="shared" si="495"/>
        <v>-2.7493140580198732E-2</v>
      </c>
      <c r="BT604" s="41">
        <f t="shared" si="496"/>
        <v>3.0274764246591875E-2</v>
      </c>
      <c r="BU604" s="41">
        <f t="shared" si="497"/>
        <v>1.8868484304382736E-2</v>
      </c>
      <c r="BV604" s="41">
        <f t="shared" si="498"/>
        <v>-4.6652261435486113E-2</v>
      </c>
      <c r="BW604" s="41">
        <f t="shared" si="499"/>
        <v>-2.9575299522161719E-2</v>
      </c>
      <c r="BX604" s="41"/>
      <c r="BY604" s="41"/>
      <c r="BZ604" s="41">
        <f t="shared" si="500"/>
        <v>4.196442844197637E-2</v>
      </c>
      <c r="CA604" s="41">
        <f t="shared" si="501"/>
        <v>-1.583906402974607E-2</v>
      </c>
      <c r="CB604" s="41">
        <f t="shared" si="502"/>
        <v>-2.456351086608995E-3</v>
      </c>
      <c r="CC604" s="41">
        <f t="shared" si="503"/>
        <v>-3.575350855161194E-2</v>
      </c>
      <c r="CD604" s="41">
        <f t="shared" si="504"/>
        <v>-5.0668306472051464E-2</v>
      </c>
      <c r="CE604" s="41">
        <f t="shared" si="505"/>
        <v>-7.3843526462058218E-3</v>
      </c>
      <c r="CF604" s="41">
        <f t="shared" si="506"/>
        <v>-1.0204211279469567E-2</v>
      </c>
      <c r="CG604" s="41">
        <f t="shared" si="482"/>
        <v>2.6739559611805741E-2</v>
      </c>
      <c r="CH604" s="41">
        <f t="shared" si="507"/>
        <v>-2.5599225502041714E-2</v>
      </c>
      <c r="CI604" s="41">
        <f t="shared" si="508"/>
        <v>-2.1124347268464048E-2</v>
      </c>
      <c r="CJ604" s="41">
        <f t="shared" si="509"/>
        <v>6.4308903302903314E-3</v>
      </c>
      <c r="CK604" s="41">
        <f t="shared" si="510"/>
        <v>-6.7441314306981526E-2</v>
      </c>
      <c r="CL604" s="41">
        <f t="shared" si="511"/>
        <v>-2.7163396193111831E-2</v>
      </c>
      <c r="CM604" s="41">
        <f t="shared" si="512"/>
        <v>-2.9779955686269989E-2</v>
      </c>
      <c r="CN604" s="41">
        <f t="shared" si="531"/>
        <v>-1.6352025424355068E-3</v>
      </c>
      <c r="CO604" s="41">
        <f t="shared" si="513"/>
        <v>3.3691368770088534E-2</v>
      </c>
      <c r="CP604" s="41">
        <f t="shared" si="514"/>
        <v>0</v>
      </c>
      <c r="CQ604" s="41">
        <f t="shared" si="515"/>
        <v>-2.334982310424602E-2</v>
      </c>
      <c r="CR604" s="41">
        <f t="shared" si="516"/>
        <v>7.7220460939103185E-3</v>
      </c>
      <c r="CS604" s="41">
        <f t="shared" si="517"/>
        <v>-4.0398797840524865E-2</v>
      </c>
      <c r="CT604" s="41">
        <f t="shared" si="518"/>
        <v>-2.8706393178859251E-2</v>
      </c>
      <c r="CU604" s="41">
        <f t="shared" si="519"/>
        <v>-1.5329061759114403E-2</v>
      </c>
      <c r="CV604" s="41">
        <f t="shared" si="520"/>
        <v>-5.3220696204909532E-2</v>
      </c>
      <c r="CW604" s="41"/>
      <c r="CX604" s="41">
        <f t="shared" si="521"/>
        <v>-2.4976093498786447E-2</v>
      </c>
      <c r="CY604" s="41">
        <f t="shared" si="522"/>
        <v>-0.10796516829315969</v>
      </c>
      <c r="CZ604" s="41">
        <f t="shared" si="523"/>
        <v>-2.6687556094665801E-2</v>
      </c>
      <c r="DA604" s="41">
        <f t="shared" si="524"/>
        <v>-1.8777534612078317E-2</v>
      </c>
      <c r="DB604" s="41">
        <f t="shared" si="525"/>
        <v>-4.6361231709464669E-3</v>
      </c>
      <c r="DC604" s="41">
        <f t="shared" si="526"/>
        <v>-4.9950930405394313E-2</v>
      </c>
      <c r="DD604" s="41">
        <f t="shared" si="527"/>
        <v>-1.8195731611594105E-2</v>
      </c>
      <c r="DE604" s="41">
        <f t="shared" si="528"/>
        <v>-6.7159399852093724E-2</v>
      </c>
      <c r="DF604" s="41">
        <f t="shared" si="529"/>
        <v>1.6071670469707127E-2</v>
      </c>
      <c r="DG604" s="41">
        <f t="shared" si="530"/>
        <v>-2.8053638134533952E-2</v>
      </c>
      <c r="DH604" s="41"/>
    </row>
    <row r="605" spans="1:112">
      <c r="A605" s="43">
        <v>42724</v>
      </c>
      <c r="B605" s="34">
        <v>3.45</v>
      </c>
      <c r="C605" s="34">
        <v>4.7049649999999996</v>
      </c>
      <c r="D605" s="34"/>
      <c r="E605" s="34">
        <v>7.15</v>
      </c>
      <c r="F605" s="34">
        <v>18.559999000000001</v>
      </c>
      <c r="G605" s="34">
        <v>34.495201000000002</v>
      </c>
      <c r="H605" s="34">
        <v>14.870488999999999</v>
      </c>
      <c r="I605" s="34">
        <v>15.58</v>
      </c>
      <c r="J605" s="34">
        <v>292.23165899999998</v>
      </c>
      <c r="K605" s="34"/>
      <c r="L605" s="34">
        <v>79.559997999999993</v>
      </c>
      <c r="M605" s="34">
        <v>20.049999</v>
      </c>
      <c r="N605" s="34">
        <v>34.197296000000001</v>
      </c>
      <c r="O605" s="34">
        <v>11.61</v>
      </c>
      <c r="P605" s="34">
        <v>14.94</v>
      </c>
      <c r="Q605" s="34">
        <v>3.17</v>
      </c>
      <c r="R605" s="34">
        <v>40.689999</v>
      </c>
      <c r="S605" s="34">
        <v>50.746433000000003</v>
      </c>
      <c r="T605" s="34"/>
      <c r="U605" s="34"/>
      <c r="V605" s="34">
        <v>2.6494490000000002</v>
      </c>
      <c r="W605" s="34">
        <v>41.360000999999997</v>
      </c>
      <c r="X605" s="34">
        <v>41.02</v>
      </c>
      <c r="Y605" s="34">
        <v>9.6980780000000006</v>
      </c>
      <c r="Z605" s="34">
        <v>17.270188999999998</v>
      </c>
      <c r="AA605" s="34">
        <v>67.028435000000002</v>
      </c>
      <c r="AB605" s="34">
        <v>45.459617999999999</v>
      </c>
      <c r="AC605" s="34">
        <v>17.600000000000001</v>
      </c>
      <c r="AD605" s="34">
        <v>100.900002</v>
      </c>
      <c r="AE605" s="34">
        <v>30.836931</v>
      </c>
      <c r="AF605" s="34">
        <v>3.07</v>
      </c>
      <c r="AG605" s="34">
        <v>78.050078999999997</v>
      </c>
      <c r="AH605" s="34">
        <v>39.22871</v>
      </c>
      <c r="AI605" s="34">
        <v>87.690299999999993</v>
      </c>
      <c r="AJ605" s="34" t="s">
        <v>193</v>
      </c>
      <c r="AK605" s="34">
        <v>35.619999</v>
      </c>
      <c r="AL605" s="34">
        <v>0.84</v>
      </c>
      <c r="AM605" s="34">
        <v>27.618024999999999</v>
      </c>
      <c r="AN605" s="34">
        <v>13.7</v>
      </c>
      <c r="AO605" s="34">
        <v>37.229999999999997</v>
      </c>
      <c r="AP605" s="34">
        <v>5.2</v>
      </c>
      <c r="AQ605" s="34">
        <v>12.31</v>
      </c>
      <c r="AR605" s="34">
        <v>6.45</v>
      </c>
      <c r="AS605" s="34"/>
      <c r="AT605" s="34">
        <v>14.110628999999999</v>
      </c>
      <c r="AU605" s="34">
        <v>15.75</v>
      </c>
      <c r="AV605" s="34">
        <v>13.064396</v>
      </c>
      <c r="AW605" s="34">
        <v>17.328695</v>
      </c>
      <c r="AX605" s="34">
        <v>21.23</v>
      </c>
      <c r="AY605" s="34">
        <v>4.2</v>
      </c>
      <c r="AZ605" s="34">
        <v>60.259998000000003</v>
      </c>
      <c r="BA605" s="34">
        <v>39.299999</v>
      </c>
      <c r="BB605" s="34">
        <v>32.911110000000001</v>
      </c>
      <c r="BC605" s="34">
        <v>27.734922000000001</v>
      </c>
      <c r="BD605" s="34"/>
      <c r="BE605" s="38"/>
      <c r="BF605" s="41">
        <f t="shared" si="483"/>
        <v>9.0971778205726786E-2</v>
      </c>
      <c r="BG605" s="41">
        <f t="shared" si="484"/>
        <v>1.7873695077681192E-3</v>
      </c>
      <c r="BH605" s="41"/>
      <c r="BI605" s="41">
        <f t="shared" si="485"/>
        <v>3.5590945102702533E-2</v>
      </c>
      <c r="BJ605" s="41">
        <f t="shared" si="486"/>
        <v>3.9565546326879579E-2</v>
      </c>
      <c r="BK605" s="41">
        <f t="shared" si="487"/>
        <v>1.4141444823552847E-2</v>
      </c>
      <c r="BL605" s="41">
        <f t="shared" si="488"/>
        <v>1.2790515244782016E-2</v>
      </c>
      <c r="BM605" s="41">
        <f t="shared" si="489"/>
        <v>-1.9236940847384802E-3</v>
      </c>
      <c r="BN605" s="41">
        <f t="shared" si="490"/>
        <v>4.0224764575699033E-2</v>
      </c>
      <c r="BO605" s="41"/>
      <c r="BP605" s="41">
        <f t="shared" si="492"/>
        <v>-4.3412880688807741E-2</v>
      </c>
      <c r="BQ605" s="41">
        <f t="shared" si="493"/>
        <v>2.9969553649566924E-3</v>
      </c>
      <c r="BR605" s="41">
        <f t="shared" si="494"/>
        <v>3.6378903631742458E-3</v>
      </c>
      <c r="BS605" s="41">
        <f t="shared" si="495"/>
        <v>1.1260404818379623E-2</v>
      </c>
      <c r="BT605" s="41">
        <f t="shared" si="496"/>
        <v>-9.9900930750862985E-3</v>
      </c>
      <c r="BU605" s="41">
        <f t="shared" si="497"/>
        <v>-1.2539349252735251E-2</v>
      </c>
      <c r="BV605" s="41">
        <f t="shared" si="498"/>
        <v>-1.3668775343154671E-2</v>
      </c>
      <c r="BW605" s="41">
        <f t="shared" si="499"/>
        <v>7.5478115571506416E-4</v>
      </c>
      <c r="BX605" s="41"/>
      <c r="BY605" s="41"/>
      <c r="BZ605" s="41">
        <f t="shared" si="500"/>
        <v>-5.6352491899261198E-2</v>
      </c>
      <c r="CA605" s="41">
        <f t="shared" si="501"/>
        <v>4.8370012450071924E-4</v>
      </c>
      <c r="CB605" s="41">
        <f t="shared" si="502"/>
        <v>8.814944444034049E-3</v>
      </c>
      <c r="CC605" s="41">
        <f t="shared" si="503"/>
        <v>-4.0526845077988429E-3</v>
      </c>
      <c r="CD605" s="41">
        <f t="shared" si="504"/>
        <v>-2.000985773351973E-3</v>
      </c>
      <c r="CE605" s="41">
        <f t="shared" si="505"/>
        <v>4.2756751588637794E-3</v>
      </c>
      <c r="CF605" s="41">
        <f t="shared" si="506"/>
        <v>8.5108449668291983E-3</v>
      </c>
      <c r="CG605" s="41">
        <f t="shared" si="482"/>
        <v>-1.5957838209058061E-2</v>
      </c>
      <c r="CH605" s="41">
        <f t="shared" si="507"/>
        <v>4.1482921906902115E-2</v>
      </c>
      <c r="CI605" s="41">
        <f t="shared" si="508"/>
        <v>-1.5480797938418696E-3</v>
      </c>
      <c r="CJ605" s="41">
        <f t="shared" si="509"/>
        <v>-1.6155440222285256E-2</v>
      </c>
      <c r="CK605" s="41">
        <f t="shared" si="510"/>
        <v>3.6533745537361051E-2</v>
      </c>
      <c r="CL605" s="41">
        <f t="shared" si="511"/>
        <v>-1.0647367138574632E-2</v>
      </c>
      <c r="CM605" s="41">
        <f t="shared" si="512"/>
        <v>6.4325739695751498E-3</v>
      </c>
      <c r="CN605" s="41">
        <f t="shared" si="531"/>
        <v>1.6352025424355235E-3</v>
      </c>
      <c r="CO605" s="41">
        <f t="shared" si="513"/>
        <v>-5.7548284188819507E-2</v>
      </c>
      <c r="CP605" s="41">
        <f t="shared" si="514"/>
        <v>-1.1834457647002796E-2</v>
      </c>
      <c r="CQ605" s="41">
        <f t="shared" si="515"/>
        <v>-5.7541371645362781E-3</v>
      </c>
      <c r="CR605" s="41">
        <f t="shared" si="516"/>
        <v>5.2446475372542524E-2</v>
      </c>
      <c r="CS605" s="41">
        <f t="shared" si="517"/>
        <v>9.716702760894317E-3</v>
      </c>
      <c r="CT605" s="41">
        <f t="shared" si="518"/>
        <v>2.2953740689409419E-2</v>
      </c>
      <c r="CU605" s="41">
        <f t="shared" si="519"/>
        <v>8.1267781799025782E-4</v>
      </c>
      <c r="CV605" s="41">
        <f t="shared" si="520"/>
        <v>3.631022405659301E-2</v>
      </c>
      <c r="CW605" s="41"/>
      <c r="CX605" s="41">
        <f t="shared" si="521"/>
        <v>4.7733875986382159E-3</v>
      </c>
      <c r="CY605" s="41">
        <f t="shared" si="522"/>
        <v>0.16009423372810627</v>
      </c>
      <c r="CZ605" s="41">
        <f t="shared" si="523"/>
        <v>1.4609887906178493E-3</v>
      </c>
      <c r="DA605" s="41">
        <f t="shared" si="524"/>
        <v>1.4747221189989834E-2</v>
      </c>
      <c r="DB605" s="41">
        <f t="shared" si="525"/>
        <v>-1.3567459578418912E-2</v>
      </c>
      <c r="DC605" s="41">
        <f t="shared" si="526"/>
        <v>2.4097551579060524E-2</v>
      </c>
      <c r="DD605" s="41">
        <f t="shared" si="527"/>
        <v>-3.1480930907561923E-3</v>
      </c>
      <c r="DE605" s="41">
        <f t="shared" si="528"/>
        <v>1.8490434112009135E-2</v>
      </c>
      <c r="DF605" s="41">
        <f t="shared" si="529"/>
        <v>-2.6931596504801467E-2</v>
      </c>
      <c r="DG605" s="41">
        <f t="shared" si="530"/>
        <v>3.5113527999658704E-4</v>
      </c>
      <c r="DH605" s="41"/>
    </row>
    <row r="606" spans="1:112">
      <c r="A606" s="43">
        <v>42725</v>
      </c>
      <c r="B606" s="34">
        <v>3.35</v>
      </c>
      <c r="C606" s="34">
        <v>4.6713579999999997</v>
      </c>
      <c r="D606" s="34"/>
      <c r="E606" s="34">
        <v>6.95</v>
      </c>
      <c r="F606" s="34">
        <v>16.68</v>
      </c>
      <c r="G606" s="34">
        <v>36.945576000000003</v>
      </c>
      <c r="H606" s="34">
        <v>14.820754000000001</v>
      </c>
      <c r="I606" s="34">
        <v>15.38</v>
      </c>
      <c r="J606" s="34">
        <v>289.08938599999999</v>
      </c>
      <c r="K606" s="34"/>
      <c r="L606" s="34">
        <v>83</v>
      </c>
      <c r="M606" s="34">
        <v>19.850000000000001</v>
      </c>
      <c r="N606" s="34">
        <v>34.139977000000002</v>
      </c>
      <c r="O606" s="34">
        <v>11.68</v>
      </c>
      <c r="P606" s="34">
        <v>14.57</v>
      </c>
      <c r="Q606" s="34">
        <v>3.29</v>
      </c>
      <c r="R606" s="34">
        <v>40.409999999999997</v>
      </c>
      <c r="S606" s="34">
        <v>50.669853000000003</v>
      </c>
      <c r="T606" s="34"/>
      <c r="U606" s="34"/>
      <c r="V606" s="34">
        <v>2.4862570000000002</v>
      </c>
      <c r="W606" s="34">
        <v>41.049999</v>
      </c>
      <c r="X606" s="34">
        <v>41.650002000000001</v>
      </c>
      <c r="Y606" s="34">
        <v>9.7571539999999999</v>
      </c>
      <c r="Z606" s="34">
        <v>16.111345</v>
      </c>
      <c r="AA606" s="34">
        <v>66.827477000000002</v>
      </c>
      <c r="AB606" s="34">
        <v>45.613712</v>
      </c>
      <c r="AC606" s="34">
        <v>18.350000000000001</v>
      </c>
      <c r="AD606" s="34">
        <v>97.089995999999999</v>
      </c>
      <c r="AE606" s="34">
        <v>31.037600999999999</v>
      </c>
      <c r="AF606" s="34">
        <v>3.06</v>
      </c>
      <c r="AG606" s="34">
        <v>77.000076000000007</v>
      </c>
      <c r="AH606" s="34">
        <v>38.995426000000002</v>
      </c>
      <c r="AI606" s="34">
        <v>88.321594000000005</v>
      </c>
      <c r="AJ606" s="34" t="s">
        <v>193</v>
      </c>
      <c r="AK606" s="34">
        <v>36.240001999999997</v>
      </c>
      <c r="AL606" s="34">
        <v>0.83</v>
      </c>
      <c r="AM606" s="34">
        <v>27.721149</v>
      </c>
      <c r="AN606" s="34">
        <v>13.4</v>
      </c>
      <c r="AO606" s="34">
        <v>35.939999</v>
      </c>
      <c r="AP606" s="34">
        <v>5.0199999999999996</v>
      </c>
      <c r="AQ606" s="34">
        <v>12.87</v>
      </c>
      <c r="AR606" s="34">
        <v>6.45</v>
      </c>
      <c r="AS606" s="34"/>
      <c r="AT606" s="34">
        <v>14.628978999999999</v>
      </c>
      <c r="AU606" s="34">
        <v>16.309999000000001</v>
      </c>
      <c r="AV606" s="34">
        <v>12.949963</v>
      </c>
      <c r="AW606" s="34">
        <v>17.599867</v>
      </c>
      <c r="AX606" s="34">
        <v>19.799999</v>
      </c>
      <c r="AY606" s="34">
        <v>4.26</v>
      </c>
      <c r="AZ606" s="34">
        <v>60.68</v>
      </c>
      <c r="BA606" s="34">
        <v>39.130001</v>
      </c>
      <c r="BB606" s="34">
        <v>32.132503999999997</v>
      </c>
      <c r="BC606" s="34">
        <v>28.075769000000001</v>
      </c>
      <c r="BD606" s="34"/>
      <c r="BE606" s="38"/>
      <c r="BF606" s="41">
        <f t="shared" si="483"/>
        <v>-2.9413885206293341E-2</v>
      </c>
      <c r="BG606" s="41">
        <f t="shared" si="484"/>
        <v>-7.1685124147386307E-3</v>
      </c>
      <c r="BH606" s="41"/>
      <c r="BI606" s="41">
        <f t="shared" si="485"/>
        <v>-2.8370697129215576E-2</v>
      </c>
      <c r="BJ606" s="41">
        <f t="shared" si="486"/>
        <v>-0.10679827654814206</v>
      </c>
      <c r="BK606" s="41">
        <f t="shared" si="487"/>
        <v>6.8625697949538114E-2</v>
      </c>
      <c r="BL606" s="41">
        <f t="shared" si="488"/>
        <v>-3.3501491680033753E-3</v>
      </c>
      <c r="BM606" s="41">
        <f t="shared" si="489"/>
        <v>-1.2920076365104283E-2</v>
      </c>
      <c r="BN606" s="41">
        <f t="shared" si="490"/>
        <v>-1.0810906061557681E-2</v>
      </c>
      <c r="BO606" s="41"/>
      <c r="BP606" s="41">
        <f t="shared" si="492"/>
        <v>4.232917894908738E-2</v>
      </c>
      <c r="BQ606" s="41">
        <f t="shared" si="493"/>
        <v>-1.0025096744065737E-2</v>
      </c>
      <c r="BR606" s="41">
        <f t="shared" si="494"/>
        <v>-1.6775329458014465E-3</v>
      </c>
      <c r="BS606" s="41">
        <f t="shared" si="495"/>
        <v>6.0111816902809782E-3</v>
      </c>
      <c r="BT606" s="41">
        <f t="shared" si="496"/>
        <v>-2.5077559497557758E-2</v>
      </c>
      <c r="BU606" s="41">
        <f t="shared" si="497"/>
        <v>3.7155976888091267E-2</v>
      </c>
      <c r="BV606" s="41">
        <f t="shared" si="498"/>
        <v>-6.9050583471531183E-3</v>
      </c>
      <c r="BW606" s="41">
        <f t="shared" si="499"/>
        <v>-1.5102113787702869E-3</v>
      </c>
      <c r="BX606" s="41"/>
      <c r="BY606" s="41"/>
      <c r="BZ606" s="41">
        <f t="shared" si="500"/>
        <v>-6.3573327183277489E-2</v>
      </c>
      <c r="CA606" s="41">
        <f t="shared" si="501"/>
        <v>-7.523442840222043E-3</v>
      </c>
      <c r="CB606" s="41">
        <f t="shared" si="502"/>
        <v>1.5241663987823534E-2</v>
      </c>
      <c r="CC606" s="41">
        <f t="shared" si="503"/>
        <v>6.0730379950176393E-3</v>
      </c>
      <c r="CD606" s="41">
        <f t="shared" si="504"/>
        <v>-6.9458153711580442E-2</v>
      </c>
      <c r="CE606" s="41">
        <f t="shared" si="505"/>
        <v>-3.0026040385910001E-3</v>
      </c>
      <c r="CF606" s="41">
        <f t="shared" si="506"/>
        <v>3.3839576755643553E-3</v>
      </c>
      <c r="CG606" s="41">
        <f t="shared" si="482"/>
        <v>-1.6216571589245169E-2</v>
      </c>
      <c r="CH606" s="41">
        <f t="shared" si="507"/>
        <v>-3.8491604998003533E-2</v>
      </c>
      <c r="CI606" s="41">
        <f t="shared" si="508"/>
        <v>6.486374832418082E-3</v>
      </c>
      <c r="CJ606" s="41">
        <f t="shared" si="509"/>
        <v>-3.2626456348162714E-3</v>
      </c>
      <c r="CK606" s="41">
        <f t="shared" si="510"/>
        <v>-1.3544250266429711E-2</v>
      </c>
      <c r="CL606" s="41">
        <f t="shared" si="511"/>
        <v>-5.9645194828108683E-3</v>
      </c>
      <c r="CM606" s="41">
        <f t="shared" si="512"/>
        <v>7.1733414450945538E-3</v>
      </c>
      <c r="CN606" s="41">
        <f t="shared" si="531"/>
        <v>-1.6352025424355068E-3</v>
      </c>
      <c r="CO606" s="41">
        <f t="shared" si="513"/>
        <v>1.7256286575015479E-2</v>
      </c>
      <c r="CP606" s="41">
        <f t="shared" si="514"/>
        <v>-1.1976191046715649E-2</v>
      </c>
      <c r="CQ606" s="41">
        <f t="shared" si="515"/>
        <v>3.7269844096173474E-3</v>
      </c>
      <c r="CR606" s="41">
        <f t="shared" si="516"/>
        <v>-2.2141125877213518E-2</v>
      </c>
      <c r="CS606" s="41">
        <f t="shared" si="517"/>
        <v>-3.5264034353364185E-2</v>
      </c>
      <c r="CT606" s="41">
        <f t="shared" si="518"/>
        <v>-3.5228691883743946E-2</v>
      </c>
      <c r="CU606" s="41">
        <f t="shared" si="519"/>
        <v>4.4487081411673096E-2</v>
      </c>
      <c r="CV606" s="41">
        <f t="shared" si="520"/>
        <v>0</v>
      </c>
      <c r="CW606" s="41"/>
      <c r="CX606" s="41">
        <f t="shared" si="521"/>
        <v>3.607608130570731E-2</v>
      </c>
      <c r="CY606" s="41">
        <f t="shared" si="522"/>
        <v>3.4937990049200188E-2</v>
      </c>
      <c r="CZ606" s="41">
        <f t="shared" si="523"/>
        <v>-8.7977365187816726E-3</v>
      </c>
      <c r="DA606" s="41">
        <f t="shared" si="524"/>
        <v>1.5527547248139251E-2</v>
      </c>
      <c r="DB606" s="41">
        <f t="shared" si="525"/>
        <v>-6.9733388519726991E-2</v>
      </c>
      <c r="DC606" s="41">
        <f t="shared" si="526"/>
        <v>1.4184634991956381E-2</v>
      </c>
      <c r="DD606" s="41">
        <f t="shared" si="527"/>
        <v>6.9456539676888878E-3</v>
      </c>
      <c r="DE606" s="41">
        <f t="shared" si="528"/>
        <v>-4.3350316517622748E-3</v>
      </c>
      <c r="DF606" s="41">
        <f t="shared" si="529"/>
        <v>-2.394218724980797E-2</v>
      </c>
      <c r="DG606" s="41">
        <f t="shared" si="530"/>
        <v>1.221454999431522E-2</v>
      </c>
      <c r="DH606" s="41"/>
    </row>
    <row r="607" spans="1:112">
      <c r="A607" s="43">
        <v>42726</v>
      </c>
      <c r="B607" s="34">
        <v>3.3</v>
      </c>
      <c r="C607" s="34">
        <v>4.6209480000000003</v>
      </c>
      <c r="D607" s="34"/>
      <c r="E607" s="34">
        <v>6.84</v>
      </c>
      <c r="F607" s="34">
        <v>17.639999</v>
      </c>
      <c r="G607" s="34">
        <v>35.530434</v>
      </c>
      <c r="H607" s="34">
        <v>15.079371</v>
      </c>
      <c r="I607" s="34">
        <v>15.46</v>
      </c>
      <c r="J607" s="34">
        <v>290.13677999999999</v>
      </c>
      <c r="K607" s="34"/>
      <c r="L607" s="34">
        <v>84.459998999999996</v>
      </c>
      <c r="M607" s="34">
        <v>19.760000000000002</v>
      </c>
      <c r="N607" s="34">
        <v>34.101771999999997</v>
      </c>
      <c r="O607" s="34">
        <v>11.51</v>
      </c>
      <c r="P607" s="34">
        <v>14.88</v>
      </c>
      <c r="Q607" s="34">
        <v>3.16</v>
      </c>
      <c r="R607" s="34">
        <v>40.290000999999997</v>
      </c>
      <c r="S607" s="34">
        <v>50.650711000000001</v>
      </c>
      <c r="T607" s="34"/>
      <c r="U607" s="34"/>
      <c r="V607" s="34">
        <v>2.572651</v>
      </c>
      <c r="W607" s="34">
        <v>40.369999</v>
      </c>
      <c r="X607" s="34">
        <v>41.290000999999997</v>
      </c>
      <c r="Y607" s="34">
        <v>9.5700830000000003</v>
      </c>
      <c r="Z607" s="34">
        <v>16.050812000000001</v>
      </c>
      <c r="AA607" s="34">
        <v>65.212051000000002</v>
      </c>
      <c r="AB607" s="34">
        <v>45.382561000000003</v>
      </c>
      <c r="AC607" s="34">
        <v>18.5</v>
      </c>
      <c r="AD607" s="34">
        <v>98.599997999999999</v>
      </c>
      <c r="AE607" s="34">
        <v>31.008938000000001</v>
      </c>
      <c r="AF607" s="34">
        <v>3.08</v>
      </c>
      <c r="AG607" s="34">
        <v>76.300078999999997</v>
      </c>
      <c r="AH607" s="34">
        <v>38.631500000000003</v>
      </c>
      <c r="AI607" s="34">
        <v>89.406623999999994</v>
      </c>
      <c r="AJ607" s="34" t="s">
        <v>193</v>
      </c>
      <c r="AK607" s="34">
        <v>36.270000000000003</v>
      </c>
      <c r="AL607" s="34">
        <v>0.82499999999999996</v>
      </c>
      <c r="AM607" s="34">
        <v>27.824272000000001</v>
      </c>
      <c r="AN607" s="34">
        <v>18.700001</v>
      </c>
      <c r="AO607" s="34">
        <v>35.849997999999999</v>
      </c>
      <c r="AP607" s="34">
        <v>4.8899999999999997</v>
      </c>
      <c r="AQ607" s="34">
        <v>12.96</v>
      </c>
      <c r="AR607" s="34">
        <v>6.35</v>
      </c>
      <c r="AS607" s="34"/>
      <c r="AT607" s="34">
        <v>14.129827000000001</v>
      </c>
      <c r="AU607" s="34">
        <v>16.75</v>
      </c>
      <c r="AV607" s="34">
        <v>12.730634</v>
      </c>
      <c r="AW607" s="34">
        <v>17.827299</v>
      </c>
      <c r="AX607" s="34">
        <v>19.600000000000001</v>
      </c>
      <c r="AY607" s="34">
        <v>4.21</v>
      </c>
      <c r="AZ607" s="34">
        <v>59.389999000000003</v>
      </c>
      <c r="BA607" s="34">
        <v>37.810001</v>
      </c>
      <c r="BB607" s="34">
        <v>36.344966999999997</v>
      </c>
      <c r="BC607" s="34">
        <v>27.705708000000001</v>
      </c>
      <c r="BD607" s="34"/>
      <c r="BE607" s="38"/>
      <c r="BF607" s="41">
        <f t="shared" si="483"/>
        <v>-1.5037877364540559E-2</v>
      </c>
      <c r="BG607" s="41">
        <f t="shared" si="484"/>
        <v>-1.0849942850875011E-2</v>
      </c>
      <c r="BH607" s="41"/>
      <c r="BI607" s="41">
        <f t="shared" si="485"/>
        <v>-1.5953927942241704E-2</v>
      </c>
      <c r="BJ607" s="41">
        <f t="shared" si="486"/>
        <v>5.5958596958700542E-2</v>
      </c>
      <c r="BK607" s="41">
        <f t="shared" si="487"/>
        <v>-3.9056285874187628E-2</v>
      </c>
      <c r="BL607" s="41">
        <f t="shared" si="488"/>
        <v>1.7299155067832798E-2</v>
      </c>
      <c r="BM607" s="41">
        <f t="shared" si="489"/>
        <v>5.1880790817778995E-3</v>
      </c>
      <c r="BN607" s="41">
        <f t="shared" si="490"/>
        <v>3.6165325500808112E-3</v>
      </c>
      <c r="BO607" s="41"/>
      <c r="BP607" s="41">
        <f t="shared" si="492"/>
        <v>1.7437429869275347E-2</v>
      </c>
      <c r="BQ607" s="41">
        <f t="shared" si="493"/>
        <v>-4.5443148134776271E-3</v>
      </c>
      <c r="BR607" s="41">
        <f t="shared" si="494"/>
        <v>-1.119695920792768E-3</v>
      </c>
      <c r="BS607" s="41">
        <f t="shared" si="495"/>
        <v>-1.4661754666289753E-2</v>
      </c>
      <c r="BT607" s="41">
        <f t="shared" si="496"/>
        <v>2.1053409197832482E-2</v>
      </c>
      <c r="BU607" s="41">
        <f t="shared" si="497"/>
        <v>-4.0315537178459752E-2</v>
      </c>
      <c r="BV607" s="41">
        <f t="shared" si="498"/>
        <v>-2.9739550670721537E-3</v>
      </c>
      <c r="BW607" s="41">
        <f t="shared" si="499"/>
        <v>-3.7785025017718929E-4</v>
      </c>
      <c r="BX607" s="41"/>
      <c r="BY607" s="41"/>
      <c r="BZ607" s="41">
        <f t="shared" si="500"/>
        <v>3.4158518100991513E-2</v>
      </c>
      <c r="CA607" s="41">
        <f t="shared" si="501"/>
        <v>-1.6703901443921351E-2</v>
      </c>
      <c r="CB607" s="41">
        <f t="shared" si="502"/>
        <v>-8.6810525151205329E-3</v>
      </c>
      <c r="CC607" s="41">
        <f t="shared" si="503"/>
        <v>-1.9358881177764398E-2</v>
      </c>
      <c r="CD607" s="41">
        <f t="shared" si="504"/>
        <v>-3.7642420237508274E-3</v>
      </c>
      <c r="CE607" s="41">
        <f t="shared" si="505"/>
        <v>-2.44700451622228E-2</v>
      </c>
      <c r="CF607" s="41">
        <f t="shared" si="506"/>
        <v>-5.0804607610224822E-3</v>
      </c>
      <c r="CG607" s="41">
        <f t="shared" si="482"/>
        <v>8.1411575836998658E-3</v>
      </c>
      <c r="CH607" s="41">
        <f t="shared" si="507"/>
        <v>1.5432899141448899E-2</v>
      </c>
      <c r="CI607" s="41">
        <f t="shared" si="508"/>
        <v>-9.2391944823726473E-4</v>
      </c>
      <c r="CJ607" s="41">
        <f t="shared" si="509"/>
        <v>6.5146810211936723E-3</v>
      </c>
      <c r="CK607" s="41">
        <f t="shared" si="510"/>
        <v>-9.1324351896768848E-3</v>
      </c>
      <c r="CL607" s="41">
        <f t="shared" si="511"/>
        <v>-9.3763513510300243E-3</v>
      </c>
      <c r="CM607" s="41">
        <f t="shared" si="512"/>
        <v>1.2210143021209886E-2</v>
      </c>
      <c r="CN607" s="41">
        <f t="shared" si="531"/>
        <v>3.852794377254988E-2</v>
      </c>
      <c r="CO607" s="41">
        <f t="shared" si="513"/>
        <v>8.2741693239608036E-4</v>
      </c>
      <c r="CP607" s="41">
        <f t="shared" si="514"/>
        <v>-6.0423144559625863E-3</v>
      </c>
      <c r="CQ607" s="41">
        <f t="shared" si="515"/>
        <v>3.7131096182087923E-3</v>
      </c>
      <c r="CR607" s="41">
        <f t="shared" si="516"/>
        <v>0.33326887037960967</v>
      </c>
      <c r="CS607" s="41">
        <f t="shared" si="517"/>
        <v>-2.5073422736390373E-3</v>
      </c>
      <c r="CT607" s="41">
        <f t="shared" si="518"/>
        <v>-2.6237630216857148E-2</v>
      </c>
      <c r="CU607" s="41">
        <f t="shared" si="519"/>
        <v>6.9686693160934355E-3</v>
      </c>
      <c r="CV607" s="41">
        <f t="shared" si="520"/>
        <v>-1.562531790308087E-2</v>
      </c>
      <c r="CW607" s="41"/>
      <c r="CX607" s="41">
        <f t="shared" si="521"/>
        <v>-3.4716471322259787E-2</v>
      </c>
      <c r="CY607" s="41">
        <f t="shared" si="522"/>
        <v>2.6619902950233202E-2</v>
      </c>
      <c r="CZ607" s="41">
        <f t="shared" si="523"/>
        <v>-1.708171605594018E-2</v>
      </c>
      <c r="DA607" s="41">
        <f t="shared" si="524"/>
        <v>1.2839588943361622E-2</v>
      </c>
      <c r="DB607" s="41">
        <f t="shared" si="525"/>
        <v>-1.0152320958966189E-2</v>
      </c>
      <c r="DC607" s="41">
        <f t="shared" si="526"/>
        <v>-1.1806512586988952E-2</v>
      </c>
      <c r="DD607" s="41">
        <f t="shared" si="527"/>
        <v>-2.1488309290414287E-2</v>
      </c>
      <c r="DE607" s="41">
        <f t="shared" si="528"/>
        <v>-3.4315817427289556E-2</v>
      </c>
      <c r="DF607" s="41">
        <f t="shared" si="529"/>
        <v>0.123187631484156</v>
      </c>
      <c r="DG607" s="41">
        <f t="shared" si="530"/>
        <v>-1.3268434219798527E-2</v>
      </c>
      <c r="DH607" s="41"/>
    </row>
    <row r="608" spans="1:112">
      <c r="A608" s="43">
        <v>42727</v>
      </c>
      <c r="B608" s="34">
        <v>3.3</v>
      </c>
      <c r="C608" s="34">
        <v>4.4781180000000003</v>
      </c>
      <c r="D608" s="34"/>
      <c r="E608" s="34">
        <v>6.88</v>
      </c>
      <c r="F608" s="34">
        <v>17.200001</v>
      </c>
      <c r="G608" s="34">
        <v>36.394717999999997</v>
      </c>
      <c r="H608" s="34">
        <v>15.168894</v>
      </c>
      <c r="I608" s="34">
        <v>15.13</v>
      </c>
      <c r="J608" s="34">
        <v>283.85226399999999</v>
      </c>
      <c r="K608" s="34"/>
      <c r="L608" s="34">
        <v>84.239998</v>
      </c>
      <c r="M608" s="34">
        <v>19.649999999999999</v>
      </c>
      <c r="N608" s="34">
        <v>33.538184999999999</v>
      </c>
      <c r="O608" s="34">
        <v>11.55</v>
      </c>
      <c r="P608" s="34">
        <v>14.86</v>
      </c>
      <c r="Q608" s="34">
        <v>2.7</v>
      </c>
      <c r="R608" s="34">
        <v>41.290000999999997</v>
      </c>
      <c r="S608" s="34">
        <v>49.731704999999998</v>
      </c>
      <c r="T608" s="34"/>
      <c r="U608" s="34"/>
      <c r="V608" s="34">
        <v>2.4862570000000002</v>
      </c>
      <c r="W608" s="34">
        <v>40.310001</v>
      </c>
      <c r="X608" s="34">
        <v>41.849997999999999</v>
      </c>
      <c r="Y608" s="34">
        <v>9.501163</v>
      </c>
      <c r="Z608" s="34">
        <v>15.350317</v>
      </c>
      <c r="AA608" s="34">
        <v>63.975368000000003</v>
      </c>
      <c r="AB608" s="34">
        <v>44.737270000000002</v>
      </c>
      <c r="AC608" s="34">
        <v>18.350000000000001</v>
      </c>
      <c r="AD608" s="34">
        <v>98.93</v>
      </c>
      <c r="AE608" s="34">
        <v>30.922927999999999</v>
      </c>
      <c r="AF608" s="34">
        <v>3.15</v>
      </c>
      <c r="AG608" s="34">
        <v>77.350075000000004</v>
      </c>
      <c r="AH608" s="34">
        <v>38.752808000000002</v>
      </c>
      <c r="AI608" s="34">
        <v>89.238929999999996</v>
      </c>
      <c r="AJ608" s="34" t="s">
        <v>193</v>
      </c>
      <c r="AK608" s="34">
        <v>36.889999000000003</v>
      </c>
      <c r="AL608" s="34">
        <v>0.83699999999999997</v>
      </c>
      <c r="AM608" s="34">
        <v>27.618024999999999</v>
      </c>
      <c r="AN608" s="34">
        <v>16.799999</v>
      </c>
      <c r="AO608" s="34">
        <v>35.18</v>
      </c>
      <c r="AP608" s="34">
        <v>5.09</v>
      </c>
      <c r="AQ608" s="34">
        <v>13.02</v>
      </c>
      <c r="AR608" s="34">
        <v>6.78</v>
      </c>
      <c r="AS608" s="34"/>
      <c r="AT608" s="34">
        <v>13.870652</v>
      </c>
      <c r="AU608" s="34">
        <v>16.719999000000001</v>
      </c>
      <c r="AV608" s="34">
        <v>12.873673</v>
      </c>
      <c r="AW608" s="34">
        <v>17.617363000000001</v>
      </c>
      <c r="AX608" s="34">
        <v>20.260000000000002</v>
      </c>
      <c r="AY608" s="34">
        <v>4.22</v>
      </c>
      <c r="AZ608" s="34">
        <v>58.529998999999997</v>
      </c>
      <c r="BA608" s="34">
        <v>37.880001</v>
      </c>
      <c r="BB608" s="34">
        <v>36.404857999999997</v>
      </c>
      <c r="BC608" s="34">
        <v>27.939427999999999</v>
      </c>
      <c r="BD608" s="34"/>
      <c r="BE608" s="38"/>
      <c r="BF608" s="41">
        <f t="shared" si="483"/>
        <v>0</v>
      </c>
      <c r="BG608" s="41">
        <f t="shared" si="484"/>
        <v>-3.1397009970311737E-2</v>
      </c>
      <c r="BH608" s="41"/>
      <c r="BI608" s="41">
        <f t="shared" si="485"/>
        <v>5.8309203107931437E-3</v>
      </c>
      <c r="BJ608" s="41">
        <f t="shared" si="486"/>
        <v>-2.5259551930360634E-2</v>
      </c>
      <c r="BK608" s="41">
        <f t="shared" si="487"/>
        <v>2.4034029235240912E-2</v>
      </c>
      <c r="BL608" s="41">
        <f t="shared" si="488"/>
        <v>5.9192328146419546E-3</v>
      </c>
      <c r="BM608" s="41">
        <f t="shared" si="489"/>
        <v>-2.1576515359011304E-2</v>
      </c>
      <c r="BN608" s="41">
        <f t="shared" si="490"/>
        <v>-2.1898561329983048E-2</v>
      </c>
      <c r="BO608" s="41"/>
      <c r="BP608" s="41">
        <f t="shared" si="492"/>
        <v>-2.6081935818437997E-3</v>
      </c>
      <c r="BQ608" s="41">
        <f t="shared" si="493"/>
        <v>-5.582354004451665E-3</v>
      </c>
      <c r="BR608" s="41">
        <f t="shared" si="494"/>
        <v>-1.6664707308071333E-2</v>
      </c>
      <c r="BS608" s="41">
        <f t="shared" si="495"/>
        <v>3.4692142340113198E-3</v>
      </c>
      <c r="BT608" s="41">
        <f t="shared" si="496"/>
        <v>-1.3449901153328107E-3</v>
      </c>
      <c r="BU608" s="41">
        <f t="shared" si="497"/>
        <v>-0.15732025458853735</v>
      </c>
      <c r="BV608" s="41">
        <f t="shared" si="498"/>
        <v>2.4517040093627516E-2</v>
      </c>
      <c r="BW608" s="41">
        <f t="shared" si="499"/>
        <v>-1.8310610829827177E-2</v>
      </c>
      <c r="BX608" s="41"/>
      <c r="BY608" s="41"/>
      <c r="BZ608" s="41">
        <f t="shared" si="500"/>
        <v>-3.4158518100991589E-2</v>
      </c>
      <c r="CA608" s="41">
        <f t="shared" si="501"/>
        <v>-1.4873081571656129E-3</v>
      </c>
      <c r="CB608" s="41">
        <f t="shared" si="502"/>
        <v>1.34713850288202E-2</v>
      </c>
      <c r="CC608" s="41">
        <f t="shared" si="503"/>
        <v>-7.2276661972311418E-3</v>
      </c>
      <c r="CD608" s="41">
        <f t="shared" si="504"/>
        <v>-4.4623314910843787E-2</v>
      </c>
      <c r="CE608" s="41">
        <f t="shared" si="505"/>
        <v>-1.9146148865472813E-2</v>
      </c>
      <c r="CF608" s="41">
        <f t="shared" si="506"/>
        <v>-1.4320977333930047E-2</v>
      </c>
      <c r="CG608" s="41">
        <f t="shared" si="482"/>
        <v>1.0752845252196162E-2</v>
      </c>
      <c r="CH608" s="41">
        <f t="shared" si="507"/>
        <v>3.3412880105174719E-3</v>
      </c>
      <c r="CI608" s="41">
        <f t="shared" si="508"/>
        <v>-2.7775702833341478E-3</v>
      </c>
      <c r="CJ608" s="41">
        <f t="shared" si="509"/>
        <v>2.2472855852058576E-2</v>
      </c>
      <c r="CK608" s="41">
        <f t="shared" si="510"/>
        <v>1.3667572960714715E-2</v>
      </c>
      <c r="CL608" s="41">
        <f t="shared" si="511"/>
        <v>3.1352118408020397E-3</v>
      </c>
      <c r="CM608" s="41">
        <f t="shared" si="512"/>
        <v>-1.8773940408798109E-3</v>
      </c>
      <c r="CN608" s="41">
        <f t="shared" si="531"/>
        <v>4.713344172909602E-3</v>
      </c>
      <c r="CO608" s="41">
        <f t="shared" si="513"/>
        <v>1.6949531206155645E-2</v>
      </c>
      <c r="CP608" s="41">
        <f t="shared" si="514"/>
        <v>1.4440684154794428E-2</v>
      </c>
      <c r="CQ608" s="41">
        <f t="shared" si="515"/>
        <v>-7.440094027826168E-3</v>
      </c>
      <c r="CR608" s="41">
        <f t="shared" si="516"/>
        <v>-0.10714475045107338</v>
      </c>
      <c r="CS608" s="41">
        <f t="shared" si="517"/>
        <v>-1.8865771948210097E-2</v>
      </c>
      <c r="CT608" s="41">
        <f t="shared" si="518"/>
        <v>4.0085527075650849E-2</v>
      </c>
      <c r="CU608" s="41">
        <f t="shared" si="519"/>
        <v>4.6189458562944583E-3</v>
      </c>
      <c r="CV608" s="41">
        <f t="shared" si="520"/>
        <v>6.5522289047703935E-2</v>
      </c>
      <c r="CW608" s="41"/>
      <c r="CX608" s="41">
        <f t="shared" si="521"/>
        <v>-1.8512712015151762E-2</v>
      </c>
      <c r="CY608" s="41">
        <f t="shared" si="522"/>
        <v>-1.7927104231340472E-3</v>
      </c>
      <c r="CZ608" s="41">
        <f t="shared" si="523"/>
        <v>1.1173158334099742E-2</v>
      </c>
      <c r="DA608" s="41">
        <f t="shared" si="524"/>
        <v>-1.1845984310662607E-2</v>
      </c>
      <c r="DB608" s="41">
        <f t="shared" si="525"/>
        <v>3.3118932584065848E-2</v>
      </c>
      <c r="DC608" s="41">
        <f t="shared" si="526"/>
        <v>2.3724803536303955E-3</v>
      </c>
      <c r="DD608" s="41">
        <f t="shared" si="527"/>
        <v>-1.4586418972043382E-2</v>
      </c>
      <c r="DE608" s="41">
        <f t="shared" si="528"/>
        <v>1.8496503661615681E-3</v>
      </c>
      <c r="DF608" s="41">
        <f t="shared" si="529"/>
        <v>1.6464923051034935E-3</v>
      </c>
      <c r="DG608" s="41">
        <f t="shared" si="530"/>
        <v>8.4004242315374768E-3</v>
      </c>
      <c r="DH608" s="41"/>
    </row>
    <row r="609" spans="1:112">
      <c r="A609" s="43">
        <v>42731</v>
      </c>
      <c r="B609" s="34">
        <v>3.25</v>
      </c>
      <c r="C609" s="34">
        <v>4.5033240000000001</v>
      </c>
      <c r="D609" s="34"/>
      <c r="E609" s="34">
        <v>6.77</v>
      </c>
      <c r="F609" s="34">
        <v>17.600000000000001</v>
      </c>
      <c r="G609" s="34">
        <v>36.565669999999997</v>
      </c>
      <c r="H609" s="34">
        <v>15.626446</v>
      </c>
      <c r="I609" s="34">
        <v>14.83</v>
      </c>
      <c r="J609" s="34">
        <v>286.994507</v>
      </c>
      <c r="K609" s="34"/>
      <c r="L609" s="34">
        <v>81.769997000000004</v>
      </c>
      <c r="M609" s="34">
        <v>19.73</v>
      </c>
      <c r="N609" s="34">
        <v>33.461761000000003</v>
      </c>
      <c r="O609" s="34">
        <v>11.67</v>
      </c>
      <c r="P609" s="34">
        <v>15.01</v>
      </c>
      <c r="Q609" s="34">
        <v>3.16</v>
      </c>
      <c r="R609" s="34">
        <v>40.380001</v>
      </c>
      <c r="S609" s="34">
        <v>50.286934000000002</v>
      </c>
      <c r="T609" s="34"/>
      <c r="U609" s="34"/>
      <c r="V609" s="34">
        <v>2.2942680000000002</v>
      </c>
      <c r="W609" s="34">
        <v>40.029998999999997</v>
      </c>
      <c r="X609" s="34">
        <v>41.73</v>
      </c>
      <c r="Y609" s="34">
        <v>9.4617799999999992</v>
      </c>
      <c r="Z609" s="34">
        <v>15.160062999999999</v>
      </c>
      <c r="AA609" s="34">
        <v>65.413016999999996</v>
      </c>
      <c r="AB609" s="34">
        <v>44.525379000000001</v>
      </c>
      <c r="AC609" s="34">
        <v>18.399999999999999</v>
      </c>
      <c r="AD609" s="34">
        <v>97.650002000000001</v>
      </c>
      <c r="AE609" s="34">
        <v>30.961161000000001</v>
      </c>
      <c r="AF609" s="34">
        <v>3.18</v>
      </c>
      <c r="AG609" s="34">
        <v>78.750076000000007</v>
      </c>
      <c r="AH609" s="34">
        <v>38.360905000000002</v>
      </c>
      <c r="AI609" s="34">
        <v>88.755591999999993</v>
      </c>
      <c r="AJ609" s="34" t="s">
        <v>193</v>
      </c>
      <c r="AK609" s="34">
        <v>36.240001999999997</v>
      </c>
      <c r="AL609" s="34">
        <v>0.8</v>
      </c>
      <c r="AM609" s="34">
        <v>27.32741</v>
      </c>
      <c r="AN609" s="34">
        <v>15.6</v>
      </c>
      <c r="AO609" s="34">
        <v>35.549999</v>
      </c>
      <c r="AP609" s="34">
        <v>4.92</v>
      </c>
      <c r="AQ609" s="34">
        <v>13.11</v>
      </c>
      <c r="AR609" s="34">
        <v>6.63</v>
      </c>
      <c r="AS609" s="34"/>
      <c r="AT609" s="34">
        <v>13.78426</v>
      </c>
      <c r="AU609" s="34">
        <v>17.02</v>
      </c>
      <c r="AV609" s="34">
        <v>12.921353999999999</v>
      </c>
      <c r="AW609" s="34">
        <v>17.713587</v>
      </c>
      <c r="AX609" s="34">
        <v>20</v>
      </c>
      <c r="AY609" s="34">
        <v>4.3099999999999996</v>
      </c>
      <c r="AZ609" s="34">
        <v>59.189999</v>
      </c>
      <c r="BA609" s="34">
        <v>37.229999999999997</v>
      </c>
      <c r="BB609" s="34">
        <v>35.785964999999997</v>
      </c>
      <c r="BC609" s="34">
        <v>28.221841999999999</v>
      </c>
      <c r="BD609" s="34"/>
      <c r="BE609" s="38"/>
      <c r="BF609" s="41">
        <f t="shared" si="483"/>
        <v>-1.5267472130788421E-2</v>
      </c>
      <c r="BG609" s="41">
        <f t="shared" si="484"/>
        <v>5.6129218840340195E-3</v>
      </c>
      <c r="BH609" s="41"/>
      <c r="BI609" s="41">
        <f t="shared" si="485"/>
        <v>-1.6117565021068696E-2</v>
      </c>
      <c r="BJ609" s="41">
        <f t="shared" si="486"/>
        <v>2.2989460085165583E-2</v>
      </c>
      <c r="BK609" s="41">
        <f t="shared" si="487"/>
        <v>4.6861678653478712E-3</v>
      </c>
      <c r="BL609" s="41">
        <f t="shared" si="488"/>
        <v>2.9717851691335749E-2</v>
      </c>
      <c r="BM609" s="41">
        <f t="shared" si="489"/>
        <v>-2.0027371650423894E-2</v>
      </c>
      <c r="BN609" s="41">
        <f t="shared" si="490"/>
        <v>1.1009170575026893E-2</v>
      </c>
      <c r="BO609" s="41"/>
      <c r="BP609" s="41">
        <f t="shared" si="492"/>
        <v>-2.9759452598416076E-2</v>
      </c>
      <c r="BQ609" s="41">
        <f t="shared" si="493"/>
        <v>4.0629817192537722E-3</v>
      </c>
      <c r="BR609" s="41">
        <f t="shared" si="494"/>
        <v>-2.2813162609147614E-3</v>
      </c>
      <c r="BS609" s="41">
        <f t="shared" si="495"/>
        <v>1.0336009330662073E-2</v>
      </c>
      <c r="BT609" s="41">
        <f t="shared" si="496"/>
        <v>1.0043606355757483E-2</v>
      </c>
      <c r="BU609" s="41">
        <f t="shared" si="497"/>
        <v>0.15732025458853727</v>
      </c>
      <c r="BV609" s="41">
        <f t="shared" si="498"/>
        <v>-2.2285726467511553E-2</v>
      </c>
      <c r="BW609" s="41">
        <f t="shared" si="499"/>
        <v>1.1102624651757886E-2</v>
      </c>
      <c r="BX609" s="41"/>
      <c r="BY609" s="41"/>
      <c r="BZ609" s="41">
        <f t="shared" si="500"/>
        <v>-8.0364528279832217E-2</v>
      </c>
      <c r="CA609" s="41">
        <f t="shared" si="501"/>
        <v>-6.9704539135963086E-3</v>
      </c>
      <c r="CB609" s="41">
        <f t="shared" si="502"/>
        <v>-2.8714545422968418E-3</v>
      </c>
      <c r="CC609" s="41">
        <f t="shared" si="503"/>
        <v>-4.1536861259614515E-3</v>
      </c>
      <c r="CD609" s="41">
        <f t="shared" si="504"/>
        <v>-1.247158940735171E-2</v>
      </c>
      <c r="CE609" s="41">
        <f t="shared" si="505"/>
        <v>2.2223141078945248E-2</v>
      </c>
      <c r="CF609" s="41">
        <f t="shared" si="506"/>
        <v>-4.7475937666949406E-3</v>
      </c>
      <c r="CG609" s="41">
        <f t="shared" si="482"/>
        <v>-2.1622572133910389E-2</v>
      </c>
      <c r="CH609" s="41">
        <f t="shared" si="507"/>
        <v>-1.3022851531132695E-2</v>
      </c>
      <c r="CI609" s="41">
        <f t="shared" si="508"/>
        <v>1.235632792929258E-3</v>
      </c>
      <c r="CJ609" s="41">
        <f t="shared" si="509"/>
        <v>9.478743954543959E-3</v>
      </c>
      <c r="CK609" s="41">
        <f t="shared" si="510"/>
        <v>1.7937696147420083E-2</v>
      </c>
      <c r="CL609" s="41">
        <f t="shared" si="511"/>
        <v>-1.0164375669486065E-2</v>
      </c>
      <c r="CM609" s="41">
        <f t="shared" si="512"/>
        <v>-5.4309445322179885E-3</v>
      </c>
      <c r="CN609" s="41">
        <f t="shared" si="531"/>
        <v>-1.1032506180823316E-2</v>
      </c>
      <c r="CO609" s="41">
        <f t="shared" si="513"/>
        <v>-1.7776948138551841E-2</v>
      </c>
      <c r="CP609" s="41">
        <f t="shared" si="514"/>
        <v>-4.5212342821547916E-2</v>
      </c>
      <c r="CQ609" s="41">
        <f t="shared" si="515"/>
        <v>-1.0578411474852202E-2</v>
      </c>
      <c r="CR609" s="41">
        <f t="shared" si="516"/>
        <v>-7.410791262991058E-2</v>
      </c>
      <c r="CS609" s="41">
        <f t="shared" si="517"/>
        <v>1.0462388810442152E-2</v>
      </c>
      <c r="CT609" s="41">
        <f t="shared" si="518"/>
        <v>-3.3969300058214663E-2</v>
      </c>
      <c r="CU609" s="41">
        <f t="shared" si="519"/>
        <v>6.8886609951853157E-3</v>
      </c>
      <c r="CV609" s="41">
        <f t="shared" si="520"/>
        <v>-2.2372297754533099E-2</v>
      </c>
      <c r="CW609" s="41"/>
      <c r="CX609" s="41">
        <f t="shared" si="521"/>
        <v>-6.2478796557367492E-3</v>
      </c>
      <c r="CY609" s="41">
        <f t="shared" si="522"/>
        <v>1.7783575297286674E-2</v>
      </c>
      <c r="CZ609" s="41">
        <f t="shared" si="523"/>
        <v>3.6969183482915041E-3</v>
      </c>
      <c r="DA609" s="41">
        <f t="shared" si="524"/>
        <v>5.4470223933489595E-3</v>
      </c>
      <c r="DB609" s="41">
        <f t="shared" si="525"/>
        <v>-1.2916225266546401E-2</v>
      </c>
      <c r="DC609" s="41">
        <f t="shared" si="526"/>
        <v>2.1102776067736036E-2</v>
      </c>
      <c r="DD609" s="41">
        <f t="shared" si="527"/>
        <v>1.1213165590013976E-2</v>
      </c>
      <c r="DE609" s="41">
        <f t="shared" si="528"/>
        <v>-1.7308406832406899E-2</v>
      </c>
      <c r="DF609" s="41">
        <f t="shared" si="529"/>
        <v>-1.7146449842869418E-2</v>
      </c>
      <c r="DG609" s="41">
        <f t="shared" si="530"/>
        <v>1.0057335972310606E-2</v>
      </c>
      <c r="DH609" s="41"/>
    </row>
    <row r="610" spans="1:112">
      <c r="A610" s="43">
        <v>42732</v>
      </c>
      <c r="B610" s="34">
        <v>3</v>
      </c>
      <c r="C610" s="34">
        <v>4.4529129999999997</v>
      </c>
      <c r="D610" s="34"/>
      <c r="E610" s="34">
        <v>6.57</v>
      </c>
      <c r="F610" s="34">
        <v>17</v>
      </c>
      <c r="G610" s="34">
        <v>35.349978999999998</v>
      </c>
      <c r="H610" s="34">
        <v>15.318095</v>
      </c>
      <c r="I610" s="34">
        <v>14.49</v>
      </c>
      <c r="J610" s="34">
        <v>284.89965799999999</v>
      </c>
      <c r="K610" s="34"/>
      <c r="L610" s="34">
        <v>82.949996999999996</v>
      </c>
      <c r="M610" s="34">
        <v>18.329999999999998</v>
      </c>
      <c r="N610" s="34">
        <v>32.716686000000003</v>
      </c>
      <c r="O610" s="34">
        <v>11.39</v>
      </c>
      <c r="P610" s="34">
        <v>15.11</v>
      </c>
      <c r="Q610" s="34">
        <v>3.02</v>
      </c>
      <c r="R610" s="34">
        <v>40.330002</v>
      </c>
      <c r="S610" s="34">
        <v>48.267029000000001</v>
      </c>
      <c r="T610" s="34"/>
      <c r="U610" s="34"/>
      <c r="V610" s="34">
        <v>2.4190610000000001</v>
      </c>
      <c r="W610" s="34">
        <v>39.07</v>
      </c>
      <c r="X610" s="34">
        <v>41.720001000000003</v>
      </c>
      <c r="Y610" s="34">
        <v>9.4027049999999992</v>
      </c>
      <c r="Z610" s="34">
        <v>14.502808</v>
      </c>
      <c r="AA610" s="34">
        <v>63.457500000000003</v>
      </c>
      <c r="AB610" s="34">
        <v>44.034187000000003</v>
      </c>
      <c r="AC610" s="34">
        <v>18.600000000000001</v>
      </c>
      <c r="AD610" s="34">
        <v>96.870002999999997</v>
      </c>
      <c r="AE610" s="34">
        <v>30.942045</v>
      </c>
      <c r="AF610" s="34">
        <v>3.1</v>
      </c>
      <c r="AG610" s="34">
        <v>75.250076000000007</v>
      </c>
      <c r="AH610" s="34">
        <v>38.295589</v>
      </c>
      <c r="AI610" s="34">
        <v>86.309348999999997</v>
      </c>
      <c r="AJ610" s="34" t="s">
        <v>193</v>
      </c>
      <c r="AK610" s="34">
        <v>33.259998000000003</v>
      </c>
      <c r="AL610" s="34">
        <v>0.83</v>
      </c>
      <c r="AM610" s="34">
        <v>26.736802999999998</v>
      </c>
      <c r="AN610" s="34">
        <v>16</v>
      </c>
      <c r="AO610" s="34">
        <v>34.349997999999999</v>
      </c>
      <c r="AP610" s="34">
        <v>4.79</v>
      </c>
      <c r="AQ610" s="34">
        <v>12.87</v>
      </c>
      <c r="AR610" s="34">
        <v>6.47</v>
      </c>
      <c r="AS610" s="34"/>
      <c r="AT610" s="34">
        <v>13.697869000000001</v>
      </c>
      <c r="AU610" s="34">
        <v>20.41</v>
      </c>
      <c r="AV610" s="34">
        <v>12.921353999999999</v>
      </c>
      <c r="AW610" s="34">
        <v>17.564876999999999</v>
      </c>
      <c r="AX610" s="34">
        <v>20.690000999999999</v>
      </c>
      <c r="AY610" s="34">
        <v>4.25</v>
      </c>
      <c r="AZ610" s="34">
        <v>57.599997999999999</v>
      </c>
      <c r="BA610" s="34">
        <v>36.369999</v>
      </c>
      <c r="BB610" s="34">
        <v>37.223396000000001</v>
      </c>
      <c r="BC610" s="34">
        <v>27.929690999999998</v>
      </c>
      <c r="BD610" s="34"/>
      <c r="BE610" s="38"/>
      <c r="BF610" s="41">
        <f t="shared" si="483"/>
        <v>-8.004270767353637E-2</v>
      </c>
      <c r="BG610" s="41">
        <f t="shared" si="484"/>
        <v>-1.1257302004805301E-2</v>
      </c>
      <c r="BH610" s="41"/>
      <c r="BI610" s="41">
        <f t="shared" si="485"/>
        <v>-2.9987254427664322E-2</v>
      </c>
      <c r="BJ610" s="41">
        <f t="shared" si="486"/>
        <v>-3.4685557987890102E-2</v>
      </c>
      <c r="BK610" s="41">
        <f t="shared" si="487"/>
        <v>-3.3812023805474878E-2</v>
      </c>
      <c r="BL610" s="41">
        <f t="shared" si="488"/>
        <v>-1.9929926018335056E-2</v>
      </c>
      <c r="BM610" s="41">
        <f t="shared" si="489"/>
        <v>-2.3193399817249674E-2</v>
      </c>
      <c r="BN610" s="41">
        <f t="shared" si="490"/>
        <v>-7.3260351216969952E-3</v>
      </c>
      <c r="BO610" s="41"/>
      <c r="BP610" s="41">
        <f t="shared" si="492"/>
        <v>1.4327588984474263E-2</v>
      </c>
      <c r="BQ610" s="41">
        <f t="shared" si="493"/>
        <v>-7.3601258182910481E-2</v>
      </c>
      <c r="BR610" s="41">
        <f t="shared" si="494"/>
        <v>-2.2518101193312715E-2</v>
      </c>
      <c r="BS610" s="41">
        <f t="shared" si="495"/>
        <v>-2.4285668839373786E-2</v>
      </c>
      <c r="BT610" s="41">
        <f t="shared" si="496"/>
        <v>6.6401306392775573E-3</v>
      </c>
      <c r="BU610" s="41">
        <f t="shared" si="497"/>
        <v>-4.531519621204249E-2</v>
      </c>
      <c r="BV610" s="41">
        <f t="shared" si="498"/>
        <v>-1.2389791732752586E-3</v>
      </c>
      <c r="BW610" s="41">
        <f t="shared" si="499"/>
        <v>-4.0996583769030731E-2</v>
      </c>
      <c r="BX610" s="41"/>
      <c r="BY610" s="41"/>
      <c r="BZ610" s="41">
        <f t="shared" si="500"/>
        <v>5.2965609954359893E-2</v>
      </c>
      <c r="CA610" s="41">
        <f t="shared" si="501"/>
        <v>-2.4274238956238599E-2</v>
      </c>
      <c r="CB610" s="41">
        <f t="shared" si="502"/>
        <v>-2.3964050157039156E-4</v>
      </c>
      <c r="CC610" s="41">
        <f t="shared" si="503"/>
        <v>-6.2631122035964838E-3</v>
      </c>
      <c r="CD610" s="41">
        <f t="shared" si="504"/>
        <v>-4.4322250028213842E-2</v>
      </c>
      <c r="CE610" s="41">
        <f t="shared" si="505"/>
        <v>-3.0350884870596572E-2</v>
      </c>
      <c r="CF610" s="41">
        <f t="shared" si="506"/>
        <v>-1.1093031710959279E-2</v>
      </c>
      <c r="CG610" s="41">
        <f t="shared" si="482"/>
        <v>2.7285692980144574E-3</v>
      </c>
      <c r="CH610" s="41">
        <f t="shared" si="507"/>
        <v>-8.0197733963651412E-3</v>
      </c>
      <c r="CI610" s="41">
        <f t="shared" si="508"/>
        <v>-6.176093886845473E-4</v>
      </c>
      <c r="CJ610" s="41">
        <f t="shared" si="509"/>
        <v>-2.5479085300984899E-2</v>
      </c>
      <c r="CK610" s="41">
        <f t="shared" si="510"/>
        <v>-4.5462329189389354E-2</v>
      </c>
      <c r="CL610" s="41">
        <f t="shared" si="511"/>
        <v>-1.7041221793068781E-3</v>
      </c>
      <c r="CM610" s="41">
        <f t="shared" si="512"/>
        <v>-2.7948511197234887E-2</v>
      </c>
      <c r="CN610" s="41">
        <f t="shared" si="531"/>
        <v>1.0248517101860017E-2</v>
      </c>
      <c r="CO610" s="41">
        <f t="shared" si="513"/>
        <v>-8.5808122729926051E-2</v>
      </c>
      <c r="CP610" s="41">
        <f t="shared" si="514"/>
        <v>3.6813973122716184E-2</v>
      </c>
      <c r="CQ610" s="41">
        <f t="shared" si="515"/>
        <v>-2.1849221982100157E-2</v>
      </c>
      <c r="CR610" s="41">
        <f t="shared" si="516"/>
        <v>2.5317807984290001E-2</v>
      </c>
      <c r="CS610" s="41">
        <f t="shared" si="517"/>
        <v>-3.4338167675660697E-2</v>
      </c>
      <c r="CT610" s="41">
        <f t="shared" si="518"/>
        <v>-2.6778119081392826E-2</v>
      </c>
      <c r="CU610" s="41">
        <f t="shared" si="519"/>
        <v>-1.8476276167573233E-2</v>
      </c>
      <c r="CV610" s="41">
        <f t="shared" si="520"/>
        <v>-2.4428695684961969E-2</v>
      </c>
      <c r="CW610" s="41"/>
      <c r="CX610" s="41">
        <f t="shared" si="521"/>
        <v>-6.2870882068859308E-3</v>
      </c>
      <c r="CY610" s="41">
        <f t="shared" si="522"/>
        <v>0.18163585367652532</v>
      </c>
      <c r="CZ610" s="41">
        <f t="shared" si="523"/>
        <v>0</v>
      </c>
      <c r="DA610" s="41">
        <f t="shared" si="524"/>
        <v>-8.4306890920598822E-3</v>
      </c>
      <c r="DB610" s="41">
        <f t="shared" si="525"/>
        <v>3.3918266535987188E-2</v>
      </c>
      <c r="DC610" s="41">
        <f t="shared" si="526"/>
        <v>-1.4018921179330818E-2</v>
      </c>
      <c r="DD610" s="41">
        <f t="shared" si="527"/>
        <v>-2.7230058828265079E-2</v>
      </c>
      <c r="DE610" s="41">
        <f t="shared" si="528"/>
        <v>-2.3370656380916465E-2</v>
      </c>
      <c r="DF610" s="41">
        <f t="shared" si="529"/>
        <v>3.9381710886920565E-2</v>
      </c>
      <c r="DG610" s="41">
        <f t="shared" si="530"/>
        <v>-1.0405900627449819E-2</v>
      </c>
      <c r="DH610" s="41"/>
    </row>
    <row r="611" spans="1:112">
      <c r="A611" s="43">
        <v>42733</v>
      </c>
      <c r="B611" s="34">
        <v>2.95</v>
      </c>
      <c r="C611" s="34">
        <v>4.2932810000000003</v>
      </c>
      <c r="D611" s="34"/>
      <c r="E611" s="34">
        <v>6.61</v>
      </c>
      <c r="F611" s="34">
        <v>17.920000000000002</v>
      </c>
      <c r="G611" s="34">
        <v>35.682388000000003</v>
      </c>
      <c r="H611" s="34">
        <v>15.477245</v>
      </c>
      <c r="I611" s="34">
        <v>14.63</v>
      </c>
      <c r="J611" s="34">
        <v>286.994507</v>
      </c>
      <c r="K611" s="34"/>
      <c r="L611" s="34">
        <v>85.050003000000004</v>
      </c>
      <c r="M611" s="34">
        <v>18.940000999999999</v>
      </c>
      <c r="N611" s="34">
        <v>32.487434</v>
      </c>
      <c r="O611" s="34">
        <v>11.59</v>
      </c>
      <c r="P611" s="34">
        <v>14.99</v>
      </c>
      <c r="Q611" s="34">
        <v>3</v>
      </c>
      <c r="R611" s="34">
        <v>39.25</v>
      </c>
      <c r="S611" s="34">
        <v>48.381912</v>
      </c>
      <c r="T611" s="34"/>
      <c r="U611" s="34"/>
      <c r="V611" s="34">
        <v>2.3901479999999999</v>
      </c>
      <c r="W611" s="34">
        <v>38.709999000000003</v>
      </c>
      <c r="X611" s="34">
        <v>41.669998</v>
      </c>
      <c r="Y611" s="34">
        <v>9.3830120000000008</v>
      </c>
      <c r="Z611" s="34">
        <v>15.168706999999999</v>
      </c>
      <c r="AA611" s="34">
        <v>63.225619999999999</v>
      </c>
      <c r="AB611" s="34">
        <v>44.034187000000003</v>
      </c>
      <c r="AC611" s="34">
        <v>18.450001</v>
      </c>
      <c r="AD611" s="34">
        <v>99.260002</v>
      </c>
      <c r="AE611" s="34">
        <v>30.750927000000001</v>
      </c>
      <c r="AF611" s="34">
        <v>3.18</v>
      </c>
      <c r="AG611" s="34">
        <v>75.950073000000003</v>
      </c>
      <c r="AH611" s="34">
        <v>37.931663999999998</v>
      </c>
      <c r="AI611" s="34">
        <v>87.118195</v>
      </c>
      <c r="AJ611" s="34" t="s">
        <v>193</v>
      </c>
      <c r="AK611" s="34">
        <v>32.950001</v>
      </c>
      <c r="AL611" s="34">
        <v>0.83</v>
      </c>
      <c r="AM611" s="34">
        <v>26.568052000000002</v>
      </c>
      <c r="AN611" s="34">
        <v>15.8</v>
      </c>
      <c r="AO611" s="34">
        <v>34.610000999999997</v>
      </c>
      <c r="AP611" s="34">
        <v>4.7699999999999996</v>
      </c>
      <c r="AQ611" s="34">
        <v>12.58</v>
      </c>
      <c r="AR611" s="34">
        <v>6.51</v>
      </c>
      <c r="AS611" s="34"/>
      <c r="AT611" s="34">
        <v>13.889849999999999</v>
      </c>
      <c r="AU611" s="34">
        <v>19.329999999999998</v>
      </c>
      <c r="AV611" s="34">
        <v>12.749705000000001</v>
      </c>
      <c r="AW611" s="34">
        <v>17.687344</v>
      </c>
      <c r="AX611" s="34">
        <v>21.34</v>
      </c>
      <c r="AY611" s="34">
        <v>4.22</v>
      </c>
      <c r="AZ611" s="34">
        <v>56.880001</v>
      </c>
      <c r="BA611" s="34">
        <v>35.799999</v>
      </c>
      <c r="BB611" s="34">
        <v>37.742466</v>
      </c>
      <c r="BC611" s="34">
        <v>28.017334000000002</v>
      </c>
      <c r="BD611" s="34"/>
      <c r="BE611" s="38"/>
      <c r="BF611" s="41">
        <f t="shared" si="483"/>
        <v>-1.6807118316381174E-2</v>
      </c>
      <c r="BG611" s="41">
        <f t="shared" si="484"/>
        <v>-3.6507246265372412E-2</v>
      </c>
      <c r="BH611" s="41"/>
      <c r="BI611" s="41">
        <f t="shared" si="485"/>
        <v>6.0698213670757738E-3</v>
      </c>
      <c r="BJ611" s="41">
        <f t="shared" si="486"/>
        <v>5.2704063490568401E-2</v>
      </c>
      <c r="BK611" s="41">
        <f t="shared" si="487"/>
        <v>9.3594354403349397E-3</v>
      </c>
      <c r="BL611" s="41">
        <f t="shared" si="488"/>
        <v>1.0336071424335205E-2</v>
      </c>
      <c r="BM611" s="41">
        <f t="shared" si="489"/>
        <v>9.6154586994419734E-3</v>
      </c>
      <c r="BN611" s="41">
        <f t="shared" si="490"/>
        <v>7.3260351216970949E-3</v>
      </c>
      <c r="BO611" s="41"/>
      <c r="BP611" s="41">
        <f t="shared" si="492"/>
        <v>2.5001373645151325E-2</v>
      </c>
      <c r="BQ611" s="41">
        <f t="shared" si="493"/>
        <v>3.273707870462772E-2</v>
      </c>
      <c r="BR611" s="41">
        <f t="shared" si="494"/>
        <v>-7.0318545714837515E-3</v>
      </c>
      <c r="BS611" s="41">
        <f t="shared" si="495"/>
        <v>1.7406879892569425E-2</v>
      </c>
      <c r="BT611" s="41">
        <f t="shared" si="496"/>
        <v>-7.9734641701418498E-3</v>
      </c>
      <c r="BU611" s="41">
        <f t="shared" si="497"/>
        <v>-6.6445427186686131E-3</v>
      </c>
      <c r="BV611" s="41">
        <f t="shared" si="498"/>
        <v>-2.7144214247733407E-2</v>
      </c>
      <c r="BW611" s="41">
        <f t="shared" si="499"/>
        <v>2.3773267025624331E-3</v>
      </c>
      <c r="BX611" s="41"/>
      <c r="BY611" s="41"/>
      <c r="BZ611" s="41">
        <f t="shared" si="500"/>
        <v>-1.2024159629420127E-2</v>
      </c>
      <c r="CA611" s="41">
        <f t="shared" si="501"/>
        <v>-9.2569703105408064E-3</v>
      </c>
      <c r="CB611" s="41">
        <f t="shared" si="502"/>
        <v>-1.1992566636901821E-3</v>
      </c>
      <c r="CC611" s="41">
        <f t="shared" si="503"/>
        <v>-2.0965936209638688E-3</v>
      </c>
      <c r="CD611" s="41">
        <f t="shared" si="504"/>
        <v>4.4892269863113399E-2</v>
      </c>
      <c r="CE611" s="41">
        <f t="shared" si="505"/>
        <v>-3.6607917291520435E-3</v>
      </c>
      <c r="CF611" s="41">
        <f t="shared" si="506"/>
        <v>0</v>
      </c>
      <c r="CG611" s="41">
        <f t="shared" si="482"/>
        <v>-8.2079254727762101E-3</v>
      </c>
      <c r="CH611" s="41">
        <f t="shared" si="507"/>
        <v>2.4372785900764467E-2</v>
      </c>
      <c r="CI611" s="41">
        <f t="shared" si="508"/>
        <v>-6.1957984901359221E-3</v>
      </c>
      <c r="CJ611" s="41">
        <f t="shared" si="509"/>
        <v>2.5479085300984968E-2</v>
      </c>
      <c r="CK611" s="41">
        <f t="shared" si="510"/>
        <v>9.2592766047243698E-3</v>
      </c>
      <c r="CL611" s="41">
        <f t="shared" si="511"/>
        <v>-9.5484948153598641E-3</v>
      </c>
      <c r="CM611" s="41">
        <f t="shared" si="512"/>
        <v>9.3278362368998738E-3</v>
      </c>
      <c r="CN611" s="41">
        <f t="shared" si="531"/>
        <v>-2.3557434652690707E-3</v>
      </c>
      <c r="CO611" s="41">
        <f t="shared" si="513"/>
        <v>-9.3641223349594637E-3</v>
      </c>
      <c r="CP611" s="41">
        <f t="shared" si="514"/>
        <v>0</v>
      </c>
      <c r="CQ611" s="41">
        <f t="shared" si="515"/>
        <v>-6.3315644982218176E-3</v>
      </c>
      <c r="CR611" s="41">
        <f t="shared" si="516"/>
        <v>-1.2578782206860073E-2</v>
      </c>
      <c r="CS611" s="41">
        <f t="shared" si="517"/>
        <v>7.5407260964421435E-3</v>
      </c>
      <c r="CT611" s="41">
        <f t="shared" si="518"/>
        <v>-4.1841065225740959E-3</v>
      </c>
      <c r="CU611" s="41">
        <f t="shared" si="519"/>
        <v>-2.2790770335740767E-2</v>
      </c>
      <c r="CV611" s="41">
        <f t="shared" si="520"/>
        <v>6.1633477076687678E-3</v>
      </c>
      <c r="CW611" s="41"/>
      <c r="CX611" s="41">
        <f t="shared" si="521"/>
        <v>1.3918084281806846E-2</v>
      </c>
      <c r="CY611" s="41">
        <f t="shared" si="522"/>
        <v>-5.4366683601513976E-2</v>
      </c>
      <c r="CZ611" s="41">
        <f t="shared" si="523"/>
        <v>-1.3373157543196221E-2</v>
      </c>
      <c r="DA611" s="41">
        <f t="shared" si="524"/>
        <v>6.9480724452166045E-3</v>
      </c>
      <c r="DB611" s="41">
        <f t="shared" si="525"/>
        <v>3.0932705783629128E-2</v>
      </c>
      <c r="DC611" s="41">
        <f t="shared" si="526"/>
        <v>-7.0838548884050436E-3</v>
      </c>
      <c r="DD611" s="41">
        <f t="shared" si="527"/>
        <v>-1.2578729903765466E-2</v>
      </c>
      <c r="DE611" s="41">
        <f t="shared" si="528"/>
        <v>-1.5796366030015604E-2</v>
      </c>
      <c r="DF611" s="41">
        <f t="shared" si="529"/>
        <v>1.3848391298112826E-2</v>
      </c>
      <c r="DG611" s="41">
        <f t="shared" si="530"/>
        <v>3.1330735349399375E-3</v>
      </c>
      <c r="DH611" s="41"/>
    </row>
    <row r="612" spans="1:112">
      <c r="A612" s="43">
        <v>42734</v>
      </c>
      <c r="B612" s="34">
        <v>2.9</v>
      </c>
      <c r="C612" s="34">
        <v>4.3604940000000001</v>
      </c>
      <c r="D612" s="34"/>
      <c r="E612" s="34">
        <v>6.68</v>
      </c>
      <c r="F612" s="34">
        <v>18.200001</v>
      </c>
      <c r="G612" s="34">
        <v>37.315975000000002</v>
      </c>
      <c r="H612" s="34">
        <v>15.934799</v>
      </c>
      <c r="I612" s="34">
        <v>15.03</v>
      </c>
      <c r="J612" s="34">
        <v>280.709991</v>
      </c>
      <c r="K612" s="34"/>
      <c r="L612" s="34">
        <v>85.519997000000004</v>
      </c>
      <c r="M612" s="34">
        <v>18.959999</v>
      </c>
      <c r="N612" s="34">
        <v>32.248618999999998</v>
      </c>
      <c r="O612" s="34">
        <v>11.82</v>
      </c>
      <c r="P612" s="34">
        <v>15.51</v>
      </c>
      <c r="Q612" s="34">
        <v>3.54</v>
      </c>
      <c r="R612" s="34">
        <v>40.220001000000003</v>
      </c>
      <c r="S612" s="34">
        <v>48.573363999999998</v>
      </c>
      <c r="T612" s="34"/>
      <c r="U612" s="34"/>
      <c r="V612" s="34">
        <v>2.3997850000000001</v>
      </c>
      <c r="W612" s="34">
        <v>39.220001000000003</v>
      </c>
      <c r="X612" s="34">
        <v>42.43</v>
      </c>
      <c r="Y612" s="34">
        <v>9.3928589999999996</v>
      </c>
      <c r="Z612" s="34">
        <v>15.393559</v>
      </c>
      <c r="AA612" s="34">
        <v>62.730953</v>
      </c>
      <c r="AB612" s="34">
        <v>44.294238999999997</v>
      </c>
      <c r="AC612" s="34">
        <v>18.950001</v>
      </c>
      <c r="AD612" s="34">
        <v>99.720000999999996</v>
      </c>
      <c r="AE612" s="34">
        <v>31.037600999999999</v>
      </c>
      <c r="AF612" s="34">
        <v>3.15</v>
      </c>
      <c r="AG612" s="34">
        <v>75.600075000000004</v>
      </c>
      <c r="AH612" s="34">
        <v>38.547522999999998</v>
      </c>
      <c r="AI612" s="34">
        <v>88.726012999999995</v>
      </c>
      <c r="AJ612" s="34" t="s">
        <v>193</v>
      </c>
      <c r="AK612" s="34">
        <v>31.940000999999999</v>
      </c>
      <c r="AL612" s="34">
        <v>0.8</v>
      </c>
      <c r="AM612" s="34">
        <v>26.661802000000002</v>
      </c>
      <c r="AN612" s="34">
        <v>16.200001</v>
      </c>
      <c r="AO612" s="34">
        <v>34.139999000000003</v>
      </c>
      <c r="AP612" s="34">
        <v>4.9000000000000004</v>
      </c>
      <c r="AQ612" s="34">
        <v>12.59</v>
      </c>
      <c r="AR612" s="34">
        <v>6.56</v>
      </c>
      <c r="AS612" s="34"/>
      <c r="AT612" s="34">
        <v>14.216217</v>
      </c>
      <c r="AU612" s="34">
        <v>18.540001</v>
      </c>
      <c r="AV612" s="34">
        <v>12.682952999999999</v>
      </c>
      <c r="AW612" s="34">
        <v>17.687344</v>
      </c>
      <c r="AX612" s="34">
        <v>21.889999</v>
      </c>
      <c r="AY612" s="34">
        <v>4.32</v>
      </c>
      <c r="AZ612" s="34">
        <v>58.200001</v>
      </c>
      <c r="BA612" s="34">
        <v>35.779998999999997</v>
      </c>
      <c r="BB612" s="34">
        <v>38.031944000000003</v>
      </c>
      <c r="BC612" s="34">
        <v>28.387395999999999</v>
      </c>
      <c r="BD612" s="34"/>
      <c r="BE612" s="38"/>
      <c r="BF612" s="41">
        <f t="shared" si="483"/>
        <v>-1.7094433359300183E-2</v>
      </c>
      <c r="BG612" s="41">
        <f t="shared" si="484"/>
        <v>1.5534111202152163E-2</v>
      </c>
      <c r="BH612" s="41"/>
      <c r="BI612" s="41">
        <f t="shared" si="485"/>
        <v>1.0534333684959324E-2</v>
      </c>
      <c r="BJ612" s="41">
        <f t="shared" si="486"/>
        <v>1.5504241481018583E-2</v>
      </c>
      <c r="BK612" s="41">
        <f t="shared" si="487"/>
        <v>4.4764285421248828E-2</v>
      </c>
      <c r="BL612" s="41">
        <f t="shared" si="488"/>
        <v>2.9134453299880139E-2</v>
      </c>
      <c r="BM612" s="41">
        <f t="shared" si="489"/>
        <v>2.6973988732850042E-2</v>
      </c>
      <c r="BN612" s="41">
        <f t="shared" si="490"/>
        <v>-2.2141000309266055E-2</v>
      </c>
      <c r="BO612" s="41"/>
      <c r="BP612" s="41">
        <f t="shared" si="492"/>
        <v>5.5108775220368295E-3</v>
      </c>
      <c r="BQ612" s="41">
        <f t="shared" si="493"/>
        <v>1.0553035280171342E-3</v>
      </c>
      <c r="BR612" s="41">
        <f t="shared" si="494"/>
        <v>-7.3781477954689813E-3</v>
      </c>
      <c r="BS612" s="41">
        <f t="shared" si="495"/>
        <v>1.9650354626291923E-2</v>
      </c>
      <c r="BT612" s="41">
        <f t="shared" si="496"/>
        <v>3.4101665073940982E-2</v>
      </c>
      <c r="BU612" s="41">
        <f t="shared" si="497"/>
        <v>0.16551443847757333</v>
      </c>
      <c r="BV612" s="41">
        <f t="shared" si="498"/>
        <v>2.4412964979340441E-2</v>
      </c>
      <c r="BW612" s="41">
        <f t="shared" si="499"/>
        <v>3.9492899558748636E-3</v>
      </c>
      <c r="BX612" s="41"/>
      <c r="BY612" s="41"/>
      <c r="BZ612" s="41">
        <f t="shared" si="500"/>
        <v>4.0238612953827279E-3</v>
      </c>
      <c r="CA612" s="41">
        <f t="shared" si="501"/>
        <v>1.3088907508956912E-2</v>
      </c>
      <c r="CB612" s="41">
        <f t="shared" si="502"/>
        <v>1.8074261776032916E-2</v>
      </c>
      <c r="CC612" s="41">
        <f t="shared" si="503"/>
        <v>1.0488995054126365E-3</v>
      </c>
      <c r="CD612" s="41">
        <f t="shared" si="504"/>
        <v>1.4714619463454337E-2</v>
      </c>
      <c r="CE612" s="41">
        <f t="shared" si="505"/>
        <v>-7.8546046691259658E-3</v>
      </c>
      <c r="CF612" s="41">
        <f t="shared" si="506"/>
        <v>5.8883139473514066E-3</v>
      </c>
      <c r="CG612" s="41">
        <f t="shared" si="482"/>
        <v>0</v>
      </c>
      <c r="CH612" s="41">
        <f t="shared" si="507"/>
        <v>4.6235783750377896E-3</v>
      </c>
      <c r="CI612" s="41">
        <f t="shared" si="508"/>
        <v>9.2792648174625739E-3</v>
      </c>
      <c r="CJ612" s="41">
        <f t="shared" si="509"/>
        <v>-9.4787439545438827E-3</v>
      </c>
      <c r="CK612" s="41">
        <f t="shared" si="510"/>
        <v>-4.6189149514896883E-3</v>
      </c>
      <c r="CL612" s="41">
        <f t="shared" si="511"/>
        <v>1.610561870373697E-2</v>
      </c>
      <c r="CM612" s="41">
        <f t="shared" si="512"/>
        <v>1.8287355907086043E-2</v>
      </c>
      <c r="CN612" s="41">
        <f t="shared" si="531"/>
        <v>-7.8927736365910096E-3</v>
      </c>
      <c r="CO612" s="41">
        <f t="shared" si="513"/>
        <v>-3.1132117201959766E-2</v>
      </c>
      <c r="CP612" s="41">
        <f t="shared" si="514"/>
        <v>-3.6813973122716198E-2</v>
      </c>
      <c r="CQ612" s="41">
        <f t="shared" si="515"/>
        <v>3.5224630499830984E-3</v>
      </c>
      <c r="CR612" s="41">
        <f t="shared" si="516"/>
        <v>2.5001363933810323E-2</v>
      </c>
      <c r="CS612" s="41">
        <f t="shared" si="517"/>
        <v>-1.3672998465495674E-2</v>
      </c>
      <c r="CT612" s="41">
        <f t="shared" si="518"/>
        <v>2.6888900216331217E-2</v>
      </c>
      <c r="CU612" s="41">
        <f t="shared" si="519"/>
        <v>7.9459678396138957E-4</v>
      </c>
      <c r="CV612" s="41">
        <f t="shared" si="520"/>
        <v>7.6511467355197295E-3</v>
      </c>
      <c r="CW612" s="41"/>
      <c r="CX612" s="41">
        <f t="shared" si="521"/>
        <v>2.3224997654691645E-2</v>
      </c>
      <c r="CY612" s="41">
        <f t="shared" si="522"/>
        <v>-4.1727679145099214E-2</v>
      </c>
      <c r="CZ612" s="41">
        <f t="shared" si="523"/>
        <v>-5.249325751288089E-3</v>
      </c>
      <c r="DA612" s="41">
        <f t="shared" si="524"/>
        <v>0</v>
      </c>
      <c r="DB612" s="41">
        <f t="shared" si="525"/>
        <v>2.544661997820297E-2</v>
      </c>
      <c r="DC612" s="41">
        <f t="shared" si="526"/>
        <v>2.3420274208098637E-2</v>
      </c>
      <c r="DD612" s="41">
        <f t="shared" si="527"/>
        <v>2.2941568843665272E-2</v>
      </c>
      <c r="DE612" s="41">
        <f t="shared" si="528"/>
        <v>-5.5881534169534308E-4</v>
      </c>
      <c r="DF612" s="41">
        <f t="shared" si="529"/>
        <v>7.6405585543750576E-3</v>
      </c>
      <c r="DG612" s="41">
        <f t="shared" si="530"/>
        <v>1.3121853782533681E-2</v>
      </c>
      <c r="DH612" s="41"/>
    </row>
    <row r="613" spans="1:112">
      <c r="A613" s="43">
        <v>42738</v>
      </c>
      <c r="B613" s="34">
        <v>2.95</v>
      </c>
      <c r="C613" s="34">
        <v>4.427708</v>
      </c>
      <c r="D613" s="34"/>
      <c r="E613" s="34">
        <v>6.77</v>
      </c>
      <c r="F613" s="34">
        <v>18</v>
      </c>
      <c r="G613" s="34">
        <v>38.018799000000001</v>
      </c>
      <c r="H613" s="34">
        <v>16.382404000000001</v>
      </c>
      <c r="I613" s="34">
        <v>14.95</v>
      </c>
      <c r="J613" s="34">
        <v>282.80484000000001</v>
      </c>
      <c r="K613" s="34"/>
      <c r="L613" s="34">
        <v>86.809997999999993</v>
      </c>
      <c r="M613" s="34">
        <v>18.950001</v>
      </c>
      <c r="N613" s="34">
        <v>32.401459000000003</v>
      </c>
      <c r="O613" s="34">
        <v>12.09</v>
      </c>
      <c r="P613" s="34">
        <v>15.67</v>
      </c>
      <c r="Q613" s="34">
        <v>3.42</v>
      </c>
      <c r="R613" s="34">
        <v>38.919998</v>
      </c>
      <c r="S613" s="34">
        <v>49.262619000000001</v>
      </c>
      <c r="T613" s="34"/>
      <c r="U613" s="34"/>
      <c r="V613" s="34">
        <v>2.5636260000000002</v>
      </c>
      <c r="W613" s="34">
        <v>39.68</v>
      </c>
      <c r="X613" s="34">
        <v>42.25</v>
      </c>
      <c r="Y613" s="34">
        <v>9.4617799999999992</v>
      </c>
      <c r="Z613" s="34">
        <v>15.74813</v>
      </c>
      <c r="AA613" s="34">
        <v>63.588898</v>
      </c>
      <c r="AB613" s="34">
        <v>44.294238999999997</v>
      </c>
      <c r="AC613" s="34">
        <v>18.649999999999999</v>
      </c>
      <c r="AD613" s="34">
        <v>102.480003</v>
      </c>
      <c r="AE613" s="34">
        <v>31.29561</v>
      </c>
      <c r="AF613" s="34">
        <v>3.1</v>
      </c>
      <c r="AG613" s="34">
        <v>77.700080999999997</v>
      </c>
      <c r="AH613" s="34">
        <v>38.799464999999998</v>
      </c>
      <c r="AI613" s="34">
        <v>87.986214000000004</v>
      </c>
      <c r="AJ613" s="34" t="s">
        <v>193</v>
      </c>
      <c r="AK613" s="34">
        <v>32.43</v>
      </c>
      <c r="AL613" s="34">
        <v>0.84</v>
      </c>
      <c r="AM613" s="34">
        <v>26.821173000000002</v>
      </c>
      <c r="AN613" s="34">
        <v>15.5</v>
      </c>
      <c r="AO613" s="34">
        <v>34.93</v>
      </c>
      <c r="AP613" s="34">
        <v>4.9039999999999999</v>
      </c>
      <c r="AQ613" s="34">
        <v>11.84</v>
      </c>
      <c r="AR613" s="34">
        <v>6.36</v>
      </c>
      <c r="AS613" s="34"/>
      <c r="AT613" s="34">
        <v>14.341006</v>
      </c>
      <c r="AU613" s="34">
        <v>18.399999999999999</v>
      </c>
      <c r="AV613" s="34">
        <v>12.673417000000001</v>
      </c>
      <c r="AW613" s="34">
        <v>17.521141</v>
      </c>
      <c r="AX613" s="34">
        <v>21.629999000000002</v>
      </c>
      <c r="AY613" s="34">
        <v>4.62</v>
      </c>
      <c r="AZ613" s="34">
        <v>58.889999000000003</v>
      </c>
      <c r="BA613" s="34">
        <v>35.919998</v>
      </c>
      <c r="BB613" s="34">
        <v>38.880428000000002</v>
      </c>
      <c r="BC613" s="34">
        <v>28.737977999999998</v>
      </c>
      <c r="BD613" s="34"/>
      <c r="BE613" s="38"/>
      <c r="BF613" s="41">
        <f t="shared" si="483"/>
        <v>1.7094433359300255E-2</v>
      </c>
      <c r="BG613" s="41">
        <f t="shared" si="484"/>
        <v>1.5296714984251909E-2</v>
      </c>
      <c r="BH613" s="41"/>
      <c r="BI613" s="41">
        <f t="shared" si="485"/>
        <v>1.3383099375629344E-2</v>
      </c>
      <c r="BJ613" s="41">
        <f t="shared" si="486"/>
        <v>-1.1049891131638382E-2</v>
      </c>
      <c r="BK613" s="41">
        <f t="shared" si="487"/>
        <v>1.8659228779209287E-2</v>
      </c>
      <c r="BL613" s="41">
        <f t="shared" si="488"/>
        <v>2.7702497956441259E-2</v>
      </c>
      <c r="BM613" s="41">
        <f t="shared" si="489"/>
        <v>-5.3369039281877181E-3</v>
      </c>
      <c r="BN613" s="41">
        <f t="shared" si="490"/>
        <v>7.4349725501922969E-3</v>
      </c>
      <c r="BO613" s="41"/>
      <c r="BP613" s="41">
        <f t="shared" si="492"/>
        <v>1.4971567727620302E-2</v>
      </c>
      <c r="BQ613" s="41">
        <f t="shared" si="493"/>
        <v>-5.2745978537577351E-4</v>
      </c>
      <c r="BR613" s="41">
        <f t="shared" si="494"/>
        <v>4.7282320291426056E-3</v>
      </c>
      <c r="BS613" s="41">
        <f t="shared" si="495"/>
        <v>2.258565264874907E-2</v>
      </c>
      <c r="BT613" s="41">
        <f t="shared" si="496"/>
        <v>1.0263079179481941E-2</v>
      </c>
      <c r="BU613" s="41">
        <f t="shared" si="497"/>
        <v>-3.4486176071169321E-2</v>
      </c>
      <c r="BV613" s="41">
        <f t="shared" si="498"/>
        <v>-3.2856203277416327E-2</v>
      </c>
      <c r="BW613" s="41">
        <f t="shared" si="499"/>
        <v>1.4090243328910802E-2</v>
      </c>
      <c r="BX613" s="41"/>
      <c r="BY613" s="41"/>
      <c r="BZ613" s="41">
        <f t="shared" si="500"/>
        <v>6.6043512576594715E-2</v>
      </c>
      <c r="CA613" s="41">
        <f t="shared" si="501"/>
        <v>1.1660436151276708E-2</v>
      </c>
      <c r="CB613" s="41">
        <f t="shared" si="502"/>
        <v>-4.2513054110506609E-3</v>
      </c>
      <c r="CC613" s="41">
        <f t="shared" si="503"/>
        <v>7.310806319147563E-3</v>
      </c>
      <c r="CD613" s="41">
        <f t="shared" si="504"/>
        <v>2.2772452887160843E-2</v>
      </c>
      <c r="CE613" s="41">
        <f t="shared" si="505"/>
        <v>1.3583901273971969E-2</v>
      </c>
      <c r="CF613" s="41">
        <f t="shared" si="506"/>
        <v>0</v>
      </c>
      <c r="CG613" s="41">
        <f t="shared" si="482"/>
        <v>5.4793561747618937E-3</v>
      </c>
      <c r="CH613" s="41">
        <f t="shared" si="507"/>
        <v>2.7301418179047285E-2</v>
      </c>
      <c r="CI613" s="41">
        <f t="shared" si="508"/>
        <v>8.278427161256912E-3</v>
      </c>
      <c r="CJ613" s="41">
        <f t="shared" si="509"/>
        <v>-1.6000341346441075E-2</v>
      </c>
      <c r="CK613" s="41">
        <f t="shared" si="510"/>
        <v>2.7399024595613521E-2</v>
      </c>
      <c r="CL613" s="41">
        <f t="shared" si="511"/>
        <v>6.5146141447262398E-3</v>
      </c>
      <c r="CM613" s="41">
        <f t="shared" si="512"/>
        <v>-8.3729726530510033E-3</v>
      </c>
      <c r="CN613" s="41">
        <f t="shared" si="531"/>
        <v>1.3380792316881031E-2</v>
      </c>
      <c r="CO613" s="41">
        <f t="shared" si="513"/>
        <v>1.5224746223656892E-2</v>
      </c>
      <c r="CP613" s="41">
        <f t="shared" si="514"/>
        <v>4.8790164169431834E-2</v>
      </c>
      <c r="CQ613" s="41">
        <f t="shared" si="515"/>
        <v>5.9597085507301821E-3</v>
      </c>
      <c r="CR613" s="41">
        <f t="shared" si="516"/>
        <v>-4.4171280041530606E-2</v>
      </c>
      <c r="CS613" s="41">
        <f t="shared" si="517"/>
        <v>2.2876370743600494E-2</v>
      </c>
      <c r="CT613" s="41">
        <f t="shared" si="518"/>
        <v>8.1599351732935925E-4</v>
      </c>
      <c r="CU613" s="41">
        <f t="shared" si="519"/>
        <v>-6.1419218600396196E-2</v>
      </c>
      <c r="CV613" s="41">
        <f t="shared" si="520"/>
        <v>-3.096222560396681E-2</v>
      </c>
      <c r="CW613" s="41"/>
      <c r="CX613" s="41">
        <f t="shared" si="521"/>
        <v>8.7396309012899576E-3</v>
      </c>
      <c r="CY613" s="41">
        <f t="shared" si="522"/>
        <v>-7.5799494602003933E-3</v>
      </c>
      <c r="CZ613" s="41">
        <f t="shared" si="523"/>
        <v>-7.5215817166061948E-4</v>
      </c>
      <c r="DA613" s="41">
        <f t="shared" si="524"/>
        <v>-9.4411466181322529E-3</v>
      </c>
      <c r="DB613" s="41">
        <f t="shared" si="525"/>
        <v>-1.1948672118928888E-2</v>
      </c>
      <c r="DC613" s="41">
        <f t="shared" si="526"/>
        <v>6.713930283762852E-2</v>
      </c>
      <c r="DD613" s="41">
        <f t="shared" si="527"/>
        <v>1.1785908056144923E-2</v>
      </c>
      <c r="DE613" s="41">
        <f t="shared" si="528"/>
        <v>3.9051376227120021E-3</v>
      </c>
      <c r="DF613" s="41">
        <f t="shared" si="529"/>
        <v>2.206454958960432E-2</v>
      </c>
      <c r="DG613" s="41">
        <f t="shared" si="530"/>
        <v>1.2274279429160177E-2</v>
      </c>
      <c r="DH613" s="41"/>
    </row>
    <row r="614" spans="1:112">
      <c r="A614" s="43">
        <v>42739</v>
      </c>
      <c r="B614" s="34">
        <v>3.35</v>
      </c>
      <c r="C614" s="34">
        <v>4.4025030000000003</v>
      </c>
      <c r="D614" s="34"/>
      <c r="E614" s="34">
        <v>6.97</v>
      </c>
      <c r="F614" s="34">
        <v>19.600000000000001</v>
      </c>
      <c r="G614" s="34">
        <v>37.154522</v>
      </c>
      <c r="H614" s="34">
        <v>16.790222</v>
      </c>
      <c r="I614" s="34">
        <v>15.27</v>
      </c>
      <c r="J614" s="34">
        <v>284.89965799999999</v>
      </c>
      <c r="K614" s="34"/>
      <c r="L614" s="34">
        <v>82.25</v>
      </c>
      <c r="M614" s="34">
        <v>18.09</v>
      </c>
      <c r="N614" s="34">
        <v>32.582957999999998</v>
      </c>
      <c r="O614" s="34">
        <v>12.01</v>
      </c>
      <c r="P614" s="34">
        <v>15.76</v>
      </c>
      <c r="Q614" s="34">
        <v>3.59</v>
      </c>
      <c r="R614" s="34">
        <v>39.200001</v>
      </c>
      <c r="S614" s="34">
        <v>49.693409000000003</v>
      </c>
      <c r="T614" s="34"/>
      <c r="U614" s="34"/>
      <c r="V614" s="34">
        <v>2.3997850000000001</v>
      </c>
      <c r="W614" s="34">
        <v>39.729999999999997</v>
      </c>
      <c r="X614" s="34">
        <v>42.369999</v>
      </c>
      <c r="Y614" s="34">
        <v>9.4027049999999992</v>
      </c>
      <c r="Z614" s="34">
        <v>15.237895</v>
      </c>
      <c r="AA614" s="34">
        <v>65.428473999999994</v>
      </c>
      <c r="AB614" s="34">
        <v>44.255566000000002</v>
      </c>
      <c r="AC614" s="34">
        <v>18.350000000000001</v>
      </c>
      <c r="AD614" s="34">
        <v>104.129997</v>
      </c>
      <c r="AE614" s="34">
        <v>31.534511999999999</v>
      </c>
      <c r="AF614" s="34">
        <v>3.2</v>
      </c>
      <c r="AG614" s="34">
        <v>77.700080999999997</v>
      </c>
      <c r="AH614" s="34">
        <v>39.452655999999998</v>
      </c>
      <c r="AI614" s="34">
        <v>87.147773999999998</v>
      </c>
      <c r="AJ614" s="34" t="s">
        <v>193</v>
      </c>
      <c r="AK614" s="34">
        <v>32.799999</v>
      </c>
      <c r="AL614" s="34">
        <v>0.83</v>
      </c>
      <c r="AM614" s="34">
        <v>26.793049</v>
      </c>
      <c r="AN614" s="34">
        <v>16.799999</v>
      </c>
      <c r="AO614" s="34">
        <v>35.32</v>
      </c>
      <c r="AP614" s="34">
        <v>4.79</v>
      </c>
      <c r="AQ614" s="34">
        <v>11.76</v>
      </c>
      <c r="AR614" s="34">
        <v>6.78</v>
      </c>
      <c r="AS614" s="34"/>
      <c r="AT614" s="34">
        <v>14.388999999999999</v>
      </c>
      <c r="AU614" s="34">
        <v>18.360001</v>
      </c>
      <c r="AV614" s="34">
        <v>12.759242</v>
      </c>
      <c r="AW614" s="34">
        <v>17.162495</v>
      </c>
      <c r="AX614" s="34">
        <v>21.75</v>
      </c>
      <c r="AY614" s="34">
        <v>4.66</v>
      </c>
      <c r="AZ614" s="34">
        <v>60.16</v>
      </c>
      <c r="BA614" s="34">
        <v>36.139999000000003</v>
      </c>
      <c r="BB614" s="34">
        <v>39.619106000000002</v>
      </c>
      <c r="BC614" s="34">
        <v>28.543205</v>
      </c>
      <c r="BD614" s="34"/>
      <c r="BE614" s="38"/>
      <c r="BF614" s="41">
        <f t="shared" si="483"/>
        <v>0.12715517548524649</v>
      </c>
      <c r="BG614" s="41">
        <f t="shared" si="484"/>
        <v>-5.7088258602193565E-3</v>
      </c>
      <c r="BH614" s="41"/>
      <c r="BI614" s="41">
        <f t="shared" si="485"/>
        <v>2.9114137848248955E-2</v>
      </c>
      <c r="BJ614" s="41">
        <f t="shared" si="486"/>
        <v>8.5157808340306965E-2</v>
      </c>
      <c r="BK614" s="41">
        <f t="shared" si="487"/>
        <v>-2.2995261422010683E-2</v>
      </c>
      <c r="BL614" s="41">
        <f t="shared" si="488"/>
        <v>2.4588861155228087E-2</v>
      </c>
      <c r="BM614" s="41">
        <f t="shared" si="489"/>
        <v>2.1178819393845662E-2</v>
      </c>
      <c r="BN614" s="41">
        <f t="shared" si="490"/>
        <v>7.3799926373766421E-3</v>
      </c>
      <c r="BO614" s="41"/>
      <c r="BP614" s="41">
        <f t="shared" si="492"/>
        <v>-5.3958409719414603E-2</v>
      </c>
      <c r="BQ614" s="41">
        <f t="shared" si="493"/>
        <v>-4.6444684891678807E-2</v>
      </c>
      <c r="BR614" s="41">
        <f t="shared" si="494"/>
        <v>5.5859383008111255E-3</v>
      </c>
      <c r="BS614" s="41">
        <f t="shared" si="495"/>
        <v>-6.6390285348090832E-3</v>
      </c>
      <c r="BT614" s="41">
        <f t="shared" si="496"/>
        <v>5.7270280618036068E-3</v>
      </c>
      <c r="BU614" s="41">
        <f t="shared" si="497"/>
        <v>4.8511651425673798E-2</v>
      </c>
      <c r="BV614" s="41">
        <f t="shared" si="498"/>
        <v>7.1685663762790421E-3</v>
      </c>
      <c r="BW614" s="41">
        <f t="shared" si="499"/>
        <v>8.7067504654244465E-3</v>
      </c>
      <c r="BX614" s="41"/>
      <c r="BY614" s="41"/>
      <c r="BZ614" s="41">
        <f t="shared" si="500"/>
        <v>-6.6043512576594632E-2</v>
      </c>
      <c r="CA614" s="41">
        <f t="shared" si="501"/>
        <v>1.259287409835495E-3</v>
      </c>
      <c r="CB614" s="41">
        <f t="shared" si="502"/>
        <v>2.8361872336797223E-3</v>
      </c>
      <c r="CC614" s="41">
        <f t="shared" si="503"/>
        <v>-6.2631122035964838E-3</v>
      </c>
      <c r="CD614" s="41">
        <f t="shared" si="504"/>
        <v>-3.2936210704918222E-2</v>
      </c>
      <c r="CE614" s="41">
        <f t="shared" si="505"/>
        <v>2.8518650614470873E-2</v>
      </c>
      <c r="CF614" s="41">
        <f t="shared" si="506"/>
        <v>-8.7347459339562133E-4</v>
      </c>
      <c r="CG614" s="41">
        <f t="shared" si="482"/>
        <v>-2.210029235585579E-2</v>
      </c>
      <c r="CH614" s="41">
        <f t="shared" si="507"/>
        <v>1.5972402869179978E-2</v>
      </c>
      <c r="CI614" s="41">
        <f t="shared" si="508"/>
        <v>7.6047330083665737E-3</v>
      </c>
      <c r="CJ614" s="41">
        <f t="shared" si="509"/>
        <v>3.174869831458027E-2</v>
      </c>
      <c r="CK614" s="41">
        <f t="shared" si="510"/>
        <v>0</v>
      </c>
      <c r="CL614" s="41">
        <f t="shared" si="511"/>
        <v>1.6694912880009186E-2</v>
      </c>
      <c r="CM614" s="41">
        <f t="shared" si="512"/>
        <v>-9.5749136438318533E-3</v>
      </c>
      <c r="CN614" s="41">
        <f t="shared" si="531"/>
        <v>-2.4536207371359444E-2</v>
      </c>
      <c r="CO614" s="41">
        <f t="shared" si="513"/>
        <v>1.1344564583066144E-2</v>
      </c>
      <c r="CP614" s="41">
        <f t="shared" si="514"/>
        <v>-1.1976191046715649E-2</v>
      </c>
      <c r="CQ614" s="41">
        <f t="shared" si="515"/>
        <v>-1.0491247109615295E-3</v>
      </c>
      <c r="CR614" s="41">
        <f t="shared" si="516"/>
        <v>8.0538802960201036E-2</v>
      </c>
      <c r="CS614" s="41">
        <f t="shared" si="517"/>
        <v>1.1103316917018595E-2</v>
      </c>
      <c r="CT614" s="41">
        <f t="shared" si="518"/>
        <v>-2.3520787211086348E-2</v>
      </c>
      <c r="CU614" s="41">
        <f t="shared" si="519"/>
        <v>-6.7796869853788038E-3</v>
      </c>
      <c r="CV614" s="41">
        <f t="shared" si="520"/>
        <v>6.394872460027351E-2</v>
      </c>
      <c r="CW614" s="41"/>
      <c r="CX614" s="41">
        <f t="shared" si="521"/>
        <v>3.3410396534267655E-3</v>
      </c>
      <c r="CY614" s="41">
        <f t="shared" si="522"/>
        <v>-2.176224956366022E-3</v>
      </c>
      <c r="CZ614" s="41">
        <f t="shared" si="523"/>
        <v>6.749221604504415E-3</v>
      </c>
      <c r="DA614" s="41">
        <f t="shared" si="524"/>
        <v>-2.0681729197244519E-2</v>
      </c>
      <c r="DB614" s="41">
        <f t="shared" si="525"/>
        <v>5.532563801811813E-3</v>
      </c>
      <c r="DC614" s="41">
        <f t="shared" si="526"/>
        <v>8.6207430439069546E-3</v>
      </c>
      <c r="DD614" s="41">
        <f t="shared" si="527"/>
        <v>2.1336399665916647E-2</v>
      </c>
      <c r="DE614" s="41">
        <f t="shared" si="528"/>
        <v>6.1060697392006126E-3</v>
      </c>
      <c r="DF614" s="41">
        <f t="shared" si="529"/>
        <v>1.8820488892291376E-2</v>
      </c>
      <c r="DG614" s="41">
        <f t="shared" si="530"/>
        <v>-6.80061899773812E-3</v>
      </c>
      <c r="DH614" s="41"/>
    </row>
    <row r="615" spans="1:112">
      <c r="A615" s="43">
        <v>42740</v>
      </c>
      <c r="B615" s="34">
        <v>3.05</v>
      </c>
      <c r="C615" s="34">
        <v>4.3352890000000004</v>
      </c>
      <c r="D615" s="34"/>
      <c r="E615" s="34">
        <v>6.87</v>
      </c>
      <c r="F615" s="34">
        <v>25.6</v>
      </c>
      <c r="G615" s="34">
        <v>37.192512999999998</v>
      </c>
      <c r="H615" s="34">
        <v>16.839957999999999</v>
      </c>
      <c r="I615" s="34">
        <v>14.9</v>
      </c>
      <c r="J615" s="34">
        <v>284.89965799999999</v>
      </c>
      <c r="K615" s="34"/>
      <c r="L615" s="34">
        <v>83.82</v>
      </c>
      <c r="M615" s="34">
        <v>19.5</v>
      </c>
      <c r="N615" s="34">
        <v>32.219963</v>
      </c>
      <c r="O615" s="34">
        <v>11.77</v>
      </c>
      <c r="P615" s="34">
        <v>15.55</v>
      </c>
      <c r="Q615" s="34">
        <v>3.54</v>
      </c>
      <c r="R615" s="34">
        <v>41.389999000000003</v>
      </c>
      <c r="S615" s="34">
        <v>48.458488000000003</v>
      </c>
      <c r="T615" s="34"/>
      <c r="U615" s="34"/>
      <c r="V615" s="34">
        <v>2.2744949999999999</v>
      </c>
      <c r="W615" s="34">
        <v>39.529998999999997</v>
      </c>
      <c r="X615" s="34">
        <v>42.27</v>
      </c>
      <c r="Y615" s="34">
        <v>9.25502</v>
      </c>
      <c r="Z615" s="34">
        <v>14.753602000000001</v>
      </c>
      <c r="AA615" s="34">
        <v>65.451667999999998</v>
      </c>
      <c r="AB615" s="34">
        <v>44.555241000000002</v>
      </c>
      <c r="AC615" s="34">
        <v>18.5</v>
      </c>
      <c r="AD615" s="34">
        <v>103.30999799999999</v>
      </c>
      <c r="AE615" s="34">
        <v>31.362501000000002</v>
      </c>
      <c r="AF615" s="34">
        <v>3.14</v>
      </c>
      <c r="AG615" s="34">
        <v>77.700080999999997</v>
      </c>
      <c r="AH615" s="34">
        <v>38.239597000000003</v>
      </c>
      <c r="AI615" s="34">
        <v>87.710030000000003</v>
      </c>
      <c r="AJ615" s="34" t="s">
        <v>193</v>
      </c>
      <c r="AK615" s="34">
        <v>32.509998000000003</v>
      </c>
      <c r="AL615" s="34">
        <v>0.87</v>
      </c>
      <c r="AM615" s="34">
        <v>26.408684000000001</v>
      </c>
      <c r="AN615" s="34">
        <v>17.5</v>
      </c>
      <c r="AO615" s="34">
        <v>33.529998999999997</v>
      </c>
      <c r="AP615" s="34">
        <v>4.78</v>
      </c>
      <c r="AQ615" s="34">
        <v>12.17</v>
      </c>
      <c r="AR615" s="34">
        <v>6.65</v>
      </c>
      <c r="AS615" s="34"/>
      <c r="AT615" s="34">
        <v>14.427396</v>
      </c>
      <c r="AU615" s="34">
        <v>19.049999</v>
      </c>
      <c r="AV615" s="34">
        <v>12.959498</v>
      </c>
      <c r="AW615" s="34">
        <v>17.110009999999999</v>
      </c>
      <c r="AX615" s="34">
        <v>21.209999</v>
      </c>
      <c r="AY615" s="34">
        <v>4.55</v>
      </c>
      <c r="AZ615" s="34">
        <v>60.07</v>
      </c>
      <c r="BA615" s="34">
        <v>36.099997999999999</v>
      </c>
      <c r="BB615" s="34">
        <v>39.419463999999998</v>
      </c>
      <c r="BC615" s="34">
        <v>28.358180999999998</v>
      </c>
      <c r="BD615" s="34"/>
      <c r="BE615" s="38"/>
      <c r="BF615" s="41">
        <f t="shared" si="483"/>
        <v>-9.3818755217654856E-2</v>
      </c>
      <c r="BG615" s="41">
        <f t="shared" si="484"/>
        <v>-1.5384968141948651E-2</v>
      </c>
      <c r="BH615" s="41"/>
      <c r="BI615" s="41">
        <f t="shared" si="485"/>
        <v>-1.4451118538174485E-2</v>
      </c>
      <c r="BJ615" s="41">
        <f t="shared" si="486"/>
        <v>0.26706278524904514</v>
      </c>
      <c r="BK615" s="41">
        <f t="shared" si="487"/>
        <v>1.0219910802546422E-3</v>
      </c>
      <c r="BL615" s="41">
        <f t="shared" si="488"/>
        <v>2.9578215912300192E-3</v>
      </c>
      <c r="BM615" s="41">
        <f t="shared" si="489"/>
        <v>-2.4528906279127533E-2</v>
      </c>
      <c r="BN615" s="41">
        <f t="shared" si="490"/>
        <v>0</v>
      </c>
      <c r="BO615" s="41"/>
      <c r="BP615" s="41">
        <f t="shared" si="492"/>
        <v>1.8908252851444169E-2</v>
      </c>
      <c r="BQ615" s="41">
        <f t="shared" si="493"/>
        <v>7.5055166162497328E-2</v>
      </c>
      <c r="BR615" s="41">
        <f t="shared" si="494"/>
        <v>-1.120316155632349E-2</v>
      </c>
      <c r="BS615" s="41">
        <f t="shared" si="495"/>
        <v>-2.0185714819706792E-2</v>
      </c>
      <c r="BT615" s="41">
        <f t="shared" si="496"/>
        <v>-1.3414445804489812E-2</v>
      </c>
      <c r="BU615" s="41">
        <f t="shared" si="497"/>
        <v>-1.4025475354504321E-2</v>
      </c>
      <c r="BV615" s="41">
        <f t="shared" si="498"/>
        <v>5.4362509293594929E-2</v>
      </c>
      <c r="BW615" s="41">
        <f t="shared" si="499"/>
        <v>-2.5164794703068358E-2</v>
      </c>
      <c r="BX615" s="41"/>
      <c r="BY615" s="41"/>
      <c r="BZ615" s="41">
        <f t="shared" si="500"/>
        <v>-5.362110026757215E-2</v>
      </c>
      <c r="CA615" s="41">
        <f t="shared" si="501"/>
        <v>-5.0467178151563765E-3</v>
      </c>
      <c r="CB615" s="41">
        <f t="shared" si="502"/>
        <v>-2.3629264581641004E-3</v>
      </c>
      <c r="CC615" s="41">
        <f t="shared" si="503"/>
        <v>-1.5831306819540144E-2</v>
      </c>
      <c r="CD615" s="41">
        <f t="shared" si="504"/>
        <v>-3.2298160996145409E-2</v>
      </c>
      <c r="CE615" s="41">
        <f t="shared" si="505"/>
        <v>3.5443115950798266E-4</v>
      </c>
      <c r="CF615" s="41">
        <f t="shared" si="506"/>
        <v>6.7486412406908489E-3</v>
      </c>
      <c r="CG615" s="41">
        <f t="shared" si="482"/>
        <v>-2.2599831917240919E-2</v>
      </c>
      <c r="CH615" s="41">
        <f t="shared" si="507"/>
        <v>-7.9059322295194374E-3</v>
      </c>
      <c r="CI615" s="41">
        <f t="shared" si="508"/>
        <v>-5.4696215489311185E-3</v>
      </c>
      <c r="CJ615" s="41">
        <f t="shared" si="509"/>
        <v>-1.8928009885518911E-2</v>
      </c>
      <c r="CK615" s="41">
        <f t="shared" si="510"/>
        <v>0</v>
      </c>
      <c r="CL615" s="41">
        <f t="shared" si="511"/>
        <v>-3.1229821329639425E-2</v>
      </c>
      <c r="CM615" s="41">
        <f t="shared" si="512"/>
        <v>6.4310305283392004E-3</v>
      </c>
      <c r="CN615" s="41">
        <f t="shared" si="531"/>
        <v>-1.2092031188964947E-2</v>
      </c>
      <c r="CO615" s="41">
        <f t="shared" si="513"/>
        <v>-8.880812106012945E-3</v>
      </c>
      <c r="CP615" s="41">
        <f t="shared" si="514"/>
        <v>4.7067510857985946E-2</v>
      </c>
      <c r="CQ615" s="41">
        <f t="shared" si="515"/>
        <v>-1.4449592746567963E-2</v>
      </c>
      <c r="CR615" s="41">
        <f t="shared" si="516"/>
        <v>4.0822054044066511E-2</v>
      </c>
      <c r="CS615" s="41">
        <f t="shared" si="517"/>
        <v>-5.2008845081660766E-2</v>
      </c>
      <c r="CT615" s="41">
        <f t="shared" si="518"/>
        <v>-2.0898649194592421E-3</v>
      </c>
      <c r="CU615" s="41">
        <f t="shared" si="519"/>
        <v>3.4269964528955005E-2</v>
      </c>
      <c r="CV615" s="41">
        <f t="shared" si="520"/>
        <v>-1.9360247284541422E-2</v>
      </c>
      <c r="CW615" s="41"/>
      <c r="CX615" s="41">
        <f t="shared" si="521"/>
        <v>2.6648733396494595E-3</v>
      </c>
      <c r="CY615" s="41">
        <f t="shared" si="522"/>
        <v>3.6892609420696394E-2</v>
      </c>
      <c r="CZ615" s="41">
        <f t="shared" si="523"/>
        <v>1.5573083842606141E-2</v>
      </c>
      <c r="DA615" s="41">
        <f t="shared" si="524"/>
        <v>-3.0628074037319744E-3</v>
      </c>
      <c r="DB615" s="41">
        <f t="shared" si="525"/>
        <v>-2.514103610567503E-2</v>
      </c>
      <c r="DC615" s="41">
        <f t="shared" si="526"/>
        <v>-2.3888215174695492E-2</v>
      </c>
      <c r="DD615" s="41">
        <f t="shared" si="527"/>
        <v>-1.4971307795143037E-3</v>
      </c>
      <c r="DE615" s="41">
        <f t="shared" si="528"/>
        <v>-1.1074475567389786E-3</v>
      </c>
      <c r="DF615" s="41">
        <f t="shared" si="529"/>
        <v>-5.0517721810630642E-3</v>
      </c>
      <c r="DG615" s="41">
        <f t="shared" si="530"/>
        <v>-6.5033442984577467E-3</v>
      </c>
      <c r="DH615" s="41"/>
    </row>
    <row r="616" spans="1:112">
      <c r="A616" s="43">
        <v>42741</v>
      </c>
      <c r="B616" s="34">
        <v>3</v>
      </c>
      <c r="C616" s="34">
        <v>4.2932810000000003</v>
      </c>
      <c r="D616" s="34"/>
      <c r="E616" s="34">
        <v>6.89</v>
      </c>
      <c r="F616" s="34">
        <v>20</v>
      </c>
      <c r="G616" s="34">
        <v>38.398696999999999</v>
      </c>
      <c r="H616" s="34">
        <v>17.058788</v>
      </c>
      <c r="I616" s="34">
        <v>15.17</v>
      </c>
      <c r="J616" s="34">
        <v>282.80484000000001</v>
      </c>
      <c r="K616" s="34"/>
      <c r="L616" s="34">
        <v>83.699996999999996</v>
      </c>
      <c r="M616" s="34">
        <v>18.989999999999998</v>
      </c>
      <c r="N616" s="34">
        <v>32.363255000000002</v>
      </c>
      <c r="O616" s="34">
        <v>11.84</v>
      </c>
      <c r="P616" s="34">
        <v>15.09</v>
      </c>
      <c r="Q616" s="34">
        <v>3.48</v>
      </c>
      <c r="R616" s="34">
        <v>42.029998999999997</v>
      </c>
      <c r="S616" s="34">
        <v>48.582932</v>
      </c>
      <c r="T616" s="34"/>
      <c r="U616" s="34"/>
      <c r="V616" s="34">
        <v>2.2937720000000001</v>
      </c>
      <c r="W616" s="34">
        <v>39.490001999999997</v>
      </c>
      <c r="X616" s="34">
        <v>42.41</v>
      </c>
      <c r="Y616" s="34">
        <v>9.2845560000000003</v>
      </c>
      <c r="Z616" s="34">
        <v>15.038985</v>
      </c>
      <c r="AA616" s="34">
        <v>66.603317000000004</v>
      </c>
      <c r="AB616" s="34">
        <v>45.347931000000003</v>
      </c>
      <c r="AC616" s="34">
        <v>18.700001</v>
      </c>
      <c r="AD616" s="34">
        <v>105.32</v>
      </c>
      <c r="AE616" s="34">
        <v>31.534511999999999</v>
      </c>
      <c r="AF616" s="34">
        <v>3.16</v>
      </c>
      <c r="AG616" s="34">
        <v>79.100082</v>
      </c>
      <c r="AH616" s="34">
        <v>38.818129999999996</v>
      </c>
      <c r="AI616" s="34">
        <v>88.578063999999998</v>
      </c>
      <c r="AJ616" s="34" t="s">
        <v>193</v>
      </c>
      <c r="AK616" s="34">
        <v>31.889999</v>
      </c>
      <c r="AL616" s="34">
        <v>0.79</v>
      </c>
      <c r="AM616" s="34">
        <v>26.59618</v>
      </c>
      <c r="AN616" s="34">
        <v>17.399999999999999</v>
      </c>
      <c r="AO616" s="34">
        <v>32.889999000000003</v>
      </c>
      <c r="AP616" s="34">
        <v>4.8499999999999996</v>
      </c>
      <c r="AQ616" s="34">
        <v>11.73</v>
      </c>
      <c r="AR616" s="34">
        <v>6.67</v>
      </c>
      <c r="AS616" s="34"/>
      <c r="AT616" s="34">
        <v>14.408199</v>
      </c>
      <c r="AU616" s="34">
        <v>18.559999000000001</v>
      </c>
      <c r="AV616" s="34">
        <v>12.778313000000001</v>
      </c>
      <c r="AW616" s="34">
        <v>17.424918999999999</v>
      </c>
      <c r="AX616" s="34">
        <v>21.84</v>
      </c>
      <c r="AY616" s="34">
        <v>4.47</v>
      </c>
      <c r="AZ616" s="34">
        <v>60.279998999999997</v>
      </c>
      <c r="BA616" s="34">
        <v>37.25</v>
      </c>
      <c r="BB616" s="34">
        <v>38.890411</v>
      </c>
      <c r="BC616" s="34">
        <v>28.134194999999998</v>
      </c>
      <c r="BD616" s="34"/>
      <c r="BE616" s="38"/>
      <c r="BF616" s="41">
        <f t="shared" si="483"/>
        <v>-1.6529301951210471E-2</v>
      </c>
      <c r="BG616" s="41">
        <f t="shared" si="484"/>
        <v>-9.7370321842361572E-3</v>
      </c>
      <c r="BH616" s="41"/>
      <c r="BI616" s="41">
        <f t="shared" si="485"/>
        <v>2.9069787913090896E-3</v>
      </c>
      <c r="BJ616" s="41">
        <f t="shared" si="486"/>
        <v>-0.24686007793152578</v>
      </c>
      <c r="BK616" s="41">
        <f t="shared" si="487"/>
        <v>3.1916049144264859E-2</v>
      </c>
      <c r="BL616" s="41">
        <f t="shared" si="488"/>
        <v>1.2910981414201271E-2</v>
      </c>
      <c r="BM616" s="41">
        <f t="shared" si="489"/>
        <v>1.7958580409027432E-2</v>
      </c>
      <c r="BN616" s="41">
        <f t="shared" si="490"/>
        <v>-7.3799926373767652E-3</v>
      </c>
      <c r="BO616" s="41"/>
      <c r="BP616" s="41">
        <f t="shared" si="492"/>
        <v>-1.4327008437903009E-3</v>
      </c>
      <c r="BQ616" s="41">
        <f t="shared" si="493"/>
        <v>-2.6501940745506648E-2</v>
      </c>
      <c r="BR616" s="41">
        <f t="shared" si="494"/>
        <v>4.4374448832564927E-3</v>
      </c>
      <c r="BS616" s="41">
        <f t="shared" si="495"/>
        <v>5.9297081836742647E-3</v>
      </c>
      <c r="BT616" s="41">
        <f t="shared" si="496"/>
        <v>-3.0028365845485717E-2</v>
      </c>
      <c r="BU616" s="41">
        <f t="shared" si="497"/>
        <v>-1.7094433359300183E-2</v>
      </c>
      <c r="BV616" s="41">
        <f t="shared" si="498"/>
        <v>1.5344343624280181E-2</v>
      </c>
      <c r="BW616" s="41">
        <f t="shared" si="499"/>
        <v>2.5647618968494194E-3</v>
      </c>
      <c r="BX616" s="41"/>
      <c r="BY616" s="41"/>
      <c r="BZ616" s="41">
        <f t="shared" si="500"/>
        <v>8.4395743152332111E-3</v>
      </c>
      <c r="CA616" s="41">
        <f t="shared" si="501"/>
        <v>-1.0123260670613053E-3</v>
      </c>
      <c r="CB616" s="41">
        <f t="shared" si="502"/>
        <v>3.3065689078005818E-3</v>
      </c>
      <c r="CC616" s="41">
        <f t="shared" si="503"/>
        <v>3.1862675811132005E-3</v>
      </c>
      <c r="CD616" s="41">
        <f t="shared" si="504"/>
        <v>1.9158573179371037E-2</v>
      </c>
      <c r="CE616" s="41">
        <f t="shared" si="505"/>
        <v>1.7442403976628929E-2</v>
      </c>
      <c r="CF616" s="41">
        <f t="shared" si="506"/>
        <v>1.7634762492587833E-2</v>
      </c>
      <c r="CG616" s="41">
        <f t="shared" si="482"/>
        <v>-2.8611749744435378E-3</v>
      </c>
      <c r="CH616" s="41">
        <f t="shared" si="507"/>
        <v>1.9269177125965008E-2</v>
      </c>
      <c r="CI616" s="41">
        <f t="shared" si="508"/>
        <v>5.4696215489309797E-3</v>
      </c>
      <c r="CJ616" s="41">
        <f t="shared" si="509"/>
        <v>6.3492276786587445E-3</v>
      </c>
      <c r="CK616" s="41">
        <f t="shared" si="510"/>
        <v>1.7857611591422615E-2</v>
      </c>
      <c r="CL616" s="41">
        <f t="shared" si="511"/>
        <v>1.5015856110010075E-2</v>
      </c>
      <c r="CM616" s="41">
        <f t="shared" si="512"/>
        <v>9.8479823072954061E-3</v>
      </c>
      <c r="CN616" s="41">
        <f t="shared" si="531"/>
        <v>3.2387981506828878E-3</v>
      </c>
      <c r="CO616" s="41">
        <f t="shared" si="513"/>
        <v>-1.9255223132106352E-2</v>
      </c>
      <c r="CP616" s="41">
        <f t="shared" si="514"/>
        <v>-9.6460266187562219E-2</v>
      </c>
      <c r="CQ616" s="41">
        <f t="shared" si="515"/>
        <v>7.0747009948255056E-3</v>
      </c>
      <c r="CR616" s="41">
        <f t="shared" si="516"/>
        <v>-5.7306747089850953E-3</v>
      </c>
      <c r="CS616" s="41">
        <f t="shared" si="517"/>
        <v>-1.9271900857511397E-2</v>
      </c>
      <c r="CT616" s="41">
        <f t="shared" si="518"/>
        <v>1.4538158446027067E-2</v>
      </c>
      <c r="CU616" s="41">
        <f t="shared" si="519"/>
        <v>-3.682424433405164E-2</v>
      </c>
      <c r="CV616" s="41">
        <f t="shared" si="520"/>
        <v>3.0030052597695561E-3</v>
      </c>
      <c r="CW616" s="41"/>
      <c r="CX616" s="41">
        <f t="shared" si="521"/>
        <v>-1.331479571418379E-3</v>
      </c>
      <c r="CY616" s="41">
        <f t="shared" si="522"/>
        <v>-2.6058375600527504E-2</v>
      </c>
      <c r="CZ616" s="41">
        <f t="shared" si="523"/>
        <v>-1.4079518499706295E-2</v>
      </c>
      <c r="DA616" s="41">
        <f t="shared" si="524"/>
        <v>1.8237635784772228E-2</v>
      </c>
      <c r="DB616" s="41">
        <f t="shared" si="525"/>
        <v>2.9270429447686309E-2</v>
      </c>
      <c r="DC616" s="41">
        <f t="shared" si="526"/>
        <v>-1.7738824337381633E-2</v>
      </c>
      <c r="DD616" s="41">
        <f t="shared" si="527"/>
        <v>3.4898083069742512E-3</v>
      </c>
      <c r="DE616" s="41">
        <f t="shared" si="528"/>
        <v>3.1359134888396957E-2</v>
      </c>
      <c r="DF616" s="41">
        <f t="shared" si="529"/>
        <v>-1.3511988092039124E-2</v>
      </c>
      <c r="DG616" s="41">
        <f t="shared" si="530"/>
        <v>-7.9298195467456152E-3</v>
      </c>
      <c r="DH616" s="41"/>
    </row>
    <row r="617" spans="1:112">
      <c r="A617" s="43">
        <v>42744</v>
      </c>
      <c r="B617" s="34">
        <v>3.05</v>
      </c>
      <c r="C617" s="34">
        <v>4.209263</v>
      </c>
      <c r="D617" s="34"/>
      <c r="E617" s="34">
        <v>6.85</v>
      </c>
      <c r="F617" s="34">
        <v>18.360001</v>
      </c>
      <c r="G617" s="34">
        <v>38.930573000000003</v>
      </c>
      <c r="H617" s="34">
        <v>17.148309999999999</v>
      </c>
      <c r="I617" s="34">
        <v>14.93</v>
      </c>
      <c r="J617" s="34">
        <v>283.85226399999999</v>
      </c>
      <c r="K617" s="34"/>
      <c r="L617" s="34">
        <v>82.529999000000004</v>
      </c>
      <c r="M617" s="34">
        <v>18.510000000000002</v>
      </c>
      <c r="N617" s="34">
        <v>31.790112000000001</v>
      </c>
      <c r="O617" s="34">
        <v>11.71</v>
      </c>
      <c r="P617" s="34">
        <v>15.05</v>
      </c>
      <c r="Q617" s="34">
        <v>3.41</v>
      </c>
      <c r="R617" s="34">
        <v>41.18</v>
      </c>
      <c r="S617" s="34">
        <v>48.123435999999998</v>
      </c>
      <c r="T617" s="34"/>
      <c r="U617" s="34"/>
      <c r="V617" s="34">
        <v>2.1492059999999999</v>
      </c>
      <c r="W617" s="34">
        <v>39.259998000000003</v>
      </c>
      <c r="X617" s="34">
        <v>41.099997999999999</v>
      </c>
      <c r="Y617" s="34">
        <v>9.3140940000000008</v>
      </c>
      <c r="Z617" s="34">
        <v>14.744952</v>
      </c>
      <c r="AA617" s="34">
        <v>66.912497999999999</v>
      </c>
      <c r="AB617" s="34">
        <v>43.965553</v>
      </c>
      <c r="AC617" s="34">
        <v>18.299999</v>
      </c>
      <c r="AD617" s="34">
        <v>105.529999</v>
      </c>
      <c r="AE617" s="34">
        <v>31.286059999999999</v>
      </c>
      <c r="AF617" s="34">
        <v>3.15</v>
      </c>
      <c r="AG617" s="34">
        <v>77.350075000000004</v>
      </c>
      <c r="AH617" s="34">
        <v>38.398223999999999</v>
      </c>
      <c r="AI617" s="34">
        <v>89.278389000000004</v>
      </c>
      <c r="AJ617" s="34" t="s">
        <v>193</v>
      </c>
      <c r="AK617" s="34">
        <v>32.790000999999997</v>
      </c>
      <c r="AL617" s="34">
        <v>0.78</v>
      </c>
      <c r="AM617" s="34">
        <v>26.174313000000001</v>
      </c>
      <c r="AN617" s="34">
        <v>17</v>
      </c>
      <c r="AO617" s="34">
        <v>31.9</v>
      </c>
      <c r="AP617" s="34">
        <v>4.8099999999999996</v>
      </c>
      <c r="AQ617" s="34">
        <v>11.82</v>
      </c>
      <c r="AR617" s="34">
        <v>6.47</v>
      </c>
      <c r="AS617" s="34"/>
      <c r="AT617" s="34">
        <v>14.206619</v>
      </c>
      <c r="AU617" s="34">
        <v>17.139999</v>
      </c>
      <c r="AV617" s="34">
        <v>12.597129000000001</v>
      </c>
      <c r="AW617" s="34">
        <v>21.956097</v>
      </c>
      <c r="AX617" s="34">
        <v>20.709999</v>
      </c>
      <c r="AY617" s="34">
        <v>4.55</v>
      </c>
      <c r="AZ617" s="34">
        <v>60.049999</v>
      </c>
      <c r="BA617" s="34">
        <v>37.009998000000003</v>
      </c>
      <c r="BB617" s="34">
        <v>38.311447000000001</v>
      </c>
      <c r="BC617" s="34">
        <v>28.007594999999998</v>
      </c>
      <c r="BD617" s="34"/>
      <c r="BE617" s="38"/>
      <c r="BF617" s="41">
        <f t="shared" si="483"/>
        <v>1.6529301951210506E-2</v>
      </c>
      <c r="BG617" s="41">
        <f t="shared" si="484"/>
        <v>-1.9763669505627329E-2</v>
      </c>
      <c r="BH617" s="41"/>
      <c r="BI617" s="41">
        <f t="shared" si="485"/>
        <v>-5.8224327514332531E-3</v>
      </c>
      <c r="BJ617" s="41">
        <f t="shared" si="486"/>
        <v>-8.555783389541706E-2</v>
      </c>
      <c r="BK617" s="41">
        <f t="shared" si="487"/>
        <v>1.3756353513662195E-2</v>
      </c>
      <c r="BL617" s="41">
        <f t="shared" si="488"/>
        <v>5.234130318773597E-3</v>
      </c>
      <c r="BM617" s="41">
        <f t="shared" si="489"/>
        <v>-1.5947181809341852E-2</v>
      </c>
      <c r="BN617" s="41">
        <f t="shared" si="490"/>
        <v>3.6968571840468732E-3</v>
      </c>
      <c r="BO617" s="41"/>
      <c r="BP617" s="41">
        <f t="shared" si="492"/>
        <v>-1.4077090165348182E-2</v>
      </c>
      <c r="BQ617" s="41">
        <f t="shared" si="493"/>
        <v>-2.5601398238788223E-2</v>
      </c>
      <c r="BR617" s="41">
        <f t="shared" si="494"/>
        <v>-1.7868376239383071E-2</v>
      </c>
      <c r="BS617" s="41">
        <f t="shared" si="495"/>
        <v>-1.1040451846233522E-2</v>
      </c>
      <c r="BT617" s="41">
        <f t="shared" si="496"/>
        <v>-2.6542815848727172E-3</v>
      </c>
      <c r="BU617" s="41">
        <f t="shared" si="497"/>
        <v>-2.0320002490957494E-2</v>
      </c>
      <c r="BV617" s="41">
        <f t="shared" si="498"/>
        <v>-2.0430923624852455E-2</v>
      </c>
      <c r="BW617" s="41">
        <f t="shared" si="499"/>
        <v>-9.502982429405114E-3</v>
      </c>
      <c r="BX617" s="41"/>
      <c r="BY617" s="41"/>
      <c r="BZ617" s="41">
        <f t="shared" si="500"/>
        <v>-6.509915245030877E-2</v>
      </c>
      <c r="CA617" s="41">
        <f t="shared" si="501"/>
        <v>-5.8413880384111019E-3</v>
      </c>
      <c r="CB617" s="41">
        <f t="shared" si="502"/>
        <v>-3.1376110646111982E-2</v>
      </c>
      <c r="CC617" s="41">
        <f t="shared" si="503"/>
        <v>3.1763622450826233E-3</v>
      </c>
      <c r="CD617" s="41">
        <f t="shared" si="504"/>
        <v>-1.9745042621088754E-2</v>
      </c>
      <c r="CE617" s="41">
        <f t="shared" si="505"/>
        <v>4.6313847187875092E-3</v>
      </c>
      <c r="CF617" s="41">
        <f t="shared" si="506"/>
        <v>-3.0958111648587586E-2</v>
      </c>
      <c r="CG617" s="41">
        <f t="shared" si="482"/>
        <v>1.4224990121932206E-2</v>
      </c>
      <c r="CH617" s="41">
        <f t="shared" si="507"/>
        <v>1.9919285789119202E-3</v>
      </c>
      <c r="CI617" s="41">
        <f t="shared" si="508"/>
        <v>-7.9099341982398676E-3</v>
      </c>
      <c r="CJ617" s="41">
        <f t="shared" si="509"/>
        <v>-3.1695747612791787E-3</v>
      </c>
      <c r="CK617" s="41">
        <f t="shared" si="510"/>
        <v>-2.2372364798301653E-2</v>
      </c>
      <c r="CL617" s="41">
        <f t="shared" si="511"/>
        <v>-1.0876197010632421E-2</v>
      </c>
      <c r="CM617" s="41">
        <f t="shared" si="512"/>
        <v>7.8752118085776059E-3</v>
      </c>
      <c r="CN617" s="41">
        <f t="shared" si="531"/>
        <v>-1.0564931129440073E-2</v>
      </c>
      <c r="CO617" s="41">
        <f t="shared" si="513"/>
        <v>2.7831171689485838E-2</v>
      </c>
      <c r="CP617" s="41">
        <f t="shared" si="514"/>
        <v>-1.2739025777429714E-2</v>
      </c>
      <c r="CQ617" s="41">
        <f t="shared" si="515"/>
        <v>-1.5989086458514767E-2</v>
      </c>
      <c r="CR617" s="41">
        <f t="shared" si="516"/>
        <v>-2.3256862164267235E-2</v>
      </c>
      <c r="CS617" s="41">
        <f t="shared" si="517"/>
        <v>-3.0562620005788209E-2</v>
      </c>
      <c r="CT617" s="41">
        <f t="shared" si="518"/>
        <v>-8.2816208317219864E-3</v>
      </c>
      <c r="CU617" s="41">
        <f t="shared" si="519"/>
        <v>7.6433493125680659E-3</v>
      </c>
      <c r="CV617" s="41">
        <f t="shared" si="520"/>
        <v>-3.044375141472316E-2</v>
      </c>
      <c r="CW617" s="41"/>
      <c r="CX617" s="41">
        <f t="shared" si="521"/>
        <v>-1.4089436785064254E-2</v>
      </c>
      <c r="CY617" s="41">
        <f t="shared" si="522"/>
        <v>-7.9593818652168011E-2</v>
      </c>
      <c r="CZ617" s="41">
        <f t="shared" si="523"/>
        <v>-1.4280506255126005E-2</v>
      </c>
      <c r="DA617" s="41">
        <f t="shared" si="524"/>
        <v>0.23114356046240681</v>
      </c>
      <c r="DB617" s="41">
        <f t="shared" si="525"/>
        <v>-5.3126523755064915E-2</v>
      </c>
      <c r="DC617" s="41">
        <f t="shared" si="526"/>
        <v>1.773882433738163E-2</v>
      </c>
      <c r="DD617" s="41">
        <f t="shared" si="527"/>
        <v>-3.8228252958413074E-3</v>
      </c>
      <c r="DE617" s="41">
        <f t="shared" si="528"/>
        <v>-6.4638524669540691E-3</v>
      </c>
      <c r="DF617" s="41">
        <f t="shared" si="529"/>
        <v>-1.4998987565012799E-2</v>
      </c>
      <c r="DG617" s="41">
        <f t="shared" si="530"/>
        <v>-4.5100170332867361E-3</v>
      </c>
      <c r="DH617" s="41"/>
    </row>
    <row r="618" spans="1:112">
      <c r="A618" s="43">
        <v>42745</v>
      </c>
      <c r="B618" s="34">
        <v>3</v>
      </c>
      <c r="C618" s="34">
        <v>4.1924590000000004</v>
      </c>
      <c r="D618" s="34"/>
      <c r="E618" s="34">
        <v>6.66</v>
      </c>
      <c r="F618" s="34">
        <v>17.600000000000001</v>
      </c>
      <c r="G618" s="34">
        <v>36.461188999999997</v>
      </c>
      <c r="H618" s="34">
        <v>16.710647999999999</v>
      </c>
      <c r="I618" s="34">
        <v>14.78</v>
      </c>
      <c r="J618" s="34">
        <v>275.47283900000002</v>
      </c>
      <c r="K618" s="34"/>
      <c r="L618" s="34">
        <v>80.959998999999996</v>
      </c>
      <c r="M618" s="34">
        <v>18.329999999999998</v>
      </c>
      <c r="N618" s="34">
        <v>31.837875</v>
      </c>
      <c r="O618" s="34">
        <v>11.69</v>
      </c>
      <c r="P618" s="34">
        <v>14.66</v>
      </c>
      <c r="Q618" s="34">
        <v>3.41</v>
      </c>
      <c r="R618" s="34">
        <v>39.040000999999997</v>
      </c>
      <c r="S618" s="34">
        <v>47.730941999999999</v>
      </c>
      <c r="T618" s="34"/>
      <c r="U618" s="34"/>
      <c r="V618" s="34">
        <v>1.9275389999999999</v>
      </c>
      <c r="W618" s="34">
        <v>39.130001</v>
      </c>
      <c r="X618" s="34">
        <v>41.990001999999997</v>
      </c>
      <c r="Y618" s="34">
        <v>9.1664069999999995</v>
      </c>
      <c r="Z618" s="34">
        <v>14.182829</v>
      </c>
      <c r="AA618" s="34">
        <v>65.969527999999997</v>
      </c>
      <c r="AB618" s="34">
        <v>43.752868999999997</v>
      </c>
      <c r="AC618" s="34">
        <v>18.350000000000001</v>
      </c>
      <c r="AD618" s="34">
        <v>105.57</v>
      </c>
      <c r="AE618" s="34">
        <v>31.200050000000001</v>
      </c>
      <c r="AF618" s="34">
        <v>3.12</v>
      </c>
      <c r="AG618" s="34">
        <v>75.600075000000004</v>
      </c>
      <c r="AH618" s="34">
        <v>38.108955000000002</v>
      </c>
      <c r="AI618" s="34">
        <v>94.447090000000003</v>
      </c>
      <c r="AJ618" s="34" t="s">
        <v>193</v>
      </c>
      <c r="AK618" s="34">
        <v>33.5</v>
      </c>
      <c r="AL618" s="34">
        <v>0.72499999999999998</v>
      </c>
      <c r="AM618" s="34">
        <v>26.061817000000001</v>
      </c>
      <c r="AN618" s="34">
        <v>17</v>
      </c>
      <c r="AO618" s="34">
        <v>31.41</v>
      </c>
      <c r="AP618" s="34">
        <v>4.5199999999999996</v>
      </c>
      <c r="AQ618" s="34">
        <v>12.06</v>
      </c>
      <c r="AR618" s="34">
        <v>6.44</v>
      </c>
      <c r="AS618" s="34"/>
      <c r="AT618" s="34">
        <v>14.168222</v>
      </c>
      <c r="AU618" s="34">
        <v>17.950001</v>
      </c>
      <c r="AV618" s="34">
        <v>12.415944</v>
      </c>
      <c r="AW618" s="34">
        <v>19.996670000000002</v>
      </c>
      <c r="AX618" s="34">
        <v>20.100000000000001</v>
      </c>
      <c r="AY618" s="34">
        <v>4.34</v>
      </c>
      <c r="AZ618" s="34">
        <v>59.610000999999997</v>
      </c>
      <c r="BA618" s="34">
        <v>37.740001999999997</v>
      </c>
      <c r="BB618" s="34">
        <v>39.119999</v>
      </c>
      <c r="BC618" s="34">
        <v>27.462246</v>
      </c>
      <c r="BD618" s="34"/>
      <c r="BE618" s="38"/>
      <c r="BF618" s="41">
        <f t="shared" si="483"/>
        <v>-1.6529301951210471E-2</v>
      </c>
      <c r="BG618" s="41">
        <f t="shared" si="484"/>
        <v>-4.000137687695326E-3</v>
      </c>
      <c r="BH618" s="41"/>
      <c r="BI618" s="41">
        <f t="shared" si="485"/>
        <v>-2.8129167721836074E-2</v>
      </c>
      <c r="BJ618" s="41">
        <f t="shared" si="486"/>
        <v>-4.2275537614467673E-2</v>
      </c>
      <c r="BK618" s="41">
        <f t="shared" si="487"/>
        <v>-6.5531500440539917E-2</v>
      </c>
      <c r="BL618" s="41">
        <f t="shared" si="488"/>
        <v>-2.5853505452730748E-2</v>
      </c>
      <c r="BM618" s="41">
        <f t="shared" si="489"/>
        <v>-1.0097696031043303E-2</v>
      </c>
      <c r="BN618" s="41">
        <f t="shared" si="490"/>
        <v>-2.9964869917539563E-2</v>
      </c>
      <c r="BO618" s="41"/>
      <c r="BP618" s="41">
        <f t="shared" si="492"/>
        <v>-1.9206658300410205E-2</v>
      </c>
      <c r="BQ618" s="41">
        <f t="shared" si="493"/>
        <v>-9.7720647337927145E-3</v>
      </c>
      <c r="BR618" s="41">
        <f t="shared" si="494"/>
        <v>1.5013207622406612E-3</v>
      </c>
      <c r="BS618" s="41">
        <f t="shared" si="495"/>
        <v>-1.7094021256490257E-3</v>
      </c>
      <c r="BT618" s="41">
        <f t="shared" si="496"/>
        <v>-2.6255294736379383E-2</v>
      </c>
      <c r="BU618" s="41">
        <f t="shared" si="497"/>
        <v>0</v>
      </c>
      <c r="BV618" s="41">
        <f t="shared" si="498"/>
        <v>-5.3365914439998018E-2</v>
      </c>
      <c r="BW618" s="41">
        <f t="shared" si="499"/>
        <v>-8.1894265404178629E-3</v>
      </c>
      <c r="BX618" s="41"/>
      <c r="BY618" s="41"/>
      <c r="BZ618" s="41">
        <f t="shared" si="500"/>
        <v>-0.1088544118914038</v>
      </c>
      <c r="CA618" s="41">
        <f t="shared" si="501"/>
        <v>-3.3166761277184042E-3</v>
      </c>
      <c r="CB618" s="41">
        <f t="shared" si="502"/>
        <v>2.1423469486101625E-2</v>
      </c>
      <c r="CC618" s="41">
        <f t="shared" si="503"/>
        <v>-1.598334851291509E-2</v>
      </c>
      <c r="CD618" s="41">
        <f t="shared" si="504"/>
        <v>-3.8868779368943111E-2</v>
      </c>
      <c r="CE618" s="41">
        <f t="shared" si="505"/>
        <v>-1.4192827387852307E-2</v>
      </c>
      <c r="CF618" s="41">
        <f t="shared" si="506"/>
        <v>-4.8492531426614438E-3</v>
      </c>
      <c r="CG618" s="41">
        <f t="shared" si="482"/>
        <v>2.8208198444678099E-3</v>
      </c>
      <c r="CH618" s="41">
        <f t="shared" si="507"/>
        <v>3.7897679458304492E-4</v>
      </c>
      <c r="CI618" s="41">
        <f t="shared" si="508"/>
        <v>-2.752933550189456E-3</v>
      </c>
      <c r="CJ618" s="41">
        <f t="shared" si="509"/>
        <v>-9.5694510161506725E-3</v>
      </c>
      <c r="CK618" s="41">
        <f t="shared" si="510"/>
        <v>-2.2884271388734469E-2</v>
      </c>
      <c r="CL618" s="41">
        <f t="shared" si="511"/>
        <v>-7.561914638808267E-3</v>
      </c>
      <c r="CM618" s="41">
        <f t="shared" si="512"/>
        <v>5.6280329405165606E-2</v>
      </c>
      <c r="CN618" s="41">
        <f t="shared" si="531"/>
        <v>1.6327871140357163E-3</v>
      </c>
      <c r="CO618" s="41">
        <f t="shared" si="513"/>
        <v>2.1421817477361622E-2</v>
      </c>
      <c r="CP618" s="41">
        <f t="shared" si="514"/>
        <v>-7.3122264828962738E-2</v>
      </c>
      <c r="CQ618" s="41">
        <f t="shared" si="515"/>
        <v>-4.3072170132003674E-3</v>
      </c>
      <c r="CR618" s="41">
        <f t="shared" si="516"/>
        <v>0</v>
      </c>
      <c r="CS618" s="41">
        <f t="shared" si="517"/>
        <v>-1.5479696240243689E-2</v>
      </c>
      <c r="CT618" s="41">
        <f t="shared" si="518"/>
        <v>-6.2185090273530058E-2</v>
      </c>
      <c r="CU618" s="41">
        <f t="shared" si="519"/>
        <v>2.0101179321087303E-2</v>
      </c>
      <c r="CV618" s="41">
        <f t="shared" si="520"/>
        <v>-4.6475683965468513E-3</v>
      </c>
      <c r="CW618" s="41"/>
      <c r="CX618" s="41">
        <f t="shared" si="521"/>
        <v>-2.7064132931788921E-3</v>
      </c>
      <c r="CY618" s="41">
        <f t="shared" si="522"/>
        <v>4.6175315818017877E-2</v>
      </c>
      <c r="CZ618" s="41">
        <f t="shared" si="523"/>
        <v>-1.4487477729779296E-2</v>
      </c>
      <c r="DA618" s="41">
        <f t="shared" si="524"/>
        <v>-9.3479108913319092E-2</v>
      </c>
      <c r="DB618" s="41">
        <f t="shared" si="525"/>
        <v>-2.9896812056609195E-2</v>
      </c>
      <c r="DC618" s="41">
        <f t="shared" si="526"/>
        <v>-4.7252884850545497E-2</v>
      </c>
      <c r="DD618" s="41">
        <f t="shared" si="527"/>
        <v>-7.3541698656593079E-3</v>
      </c>
      <c r="DE618" s="41">
        <f t="shared" si="528"/>
        <v>1.9532500575958955E-2</v>
      </c>
      <c r="DF618" s="41">
        <f t="shared" si="529"/>
        <v>2.0885090787966677E-2</v>
      </c>
      <c r="DG618" s="41">
        <f t="shared" si="530"/>
        <v>-1.9663534701493398E-2</v>
      </c>
      <c r="DH618" s="41"/>
    </row>
    <row r="619" spans="1:112">
      <c r="A619" s="43">
        <v>42746</v>
      </c>
      <c r="B619" s="34">
        <v>2.9</v>
      </c>
      <c r="C619" s="34">
        <v>4.1252459999999997</v>
      </c>
      <c r="D619" s="34"/>
      <c r="E619" s="34">
        <v>6.61</v>
      </c>
      <c r="F619" s="34">
        <v>18.399999999999999</v>
      </c>
      <c r="G619" s="34">
        <v>36.204762000000002</v>
      </c>
      <c r="H619" s="34">
        <v>16.730540999999999</v>
      </c>
      <c r="I619" s="34">
        <v>14.69</v>
      </c>
      <c r="J619" s="34">
        <v>259.76147500000002</v>
      </c>
      <c r="K619" s="34"/>
      <c r="L619" s="34">
        <v>83.940002000000007</v>
      </c>
      <c r="M619" s="34">
        <v>18.34</v>
      </c>
      <c r="N619" s="34">
        <v>31.350704</v>
      </c>
      <c r="O619" s="34">
        <v>11.67</v>
      </c>
      <c r="P619" s="34">
        <v>14.79</v>
      </c>
      <c r="Q619" s="34">
        <v>3.17</v>
      </c>
      <c r="R619" s="34">
        <v>37.040000999999997</v>
      </c>
      <c r="S619" s="34">
        <v>47.673499999999997</v>
      </c>
      <c r="T619" s="34"/>
      <c r="U619" s="34"/>
      <c r="V619" s="34">
        <v>2.1010179999999998</v>
      </c>
      <c r="W619" s="34">
        <v>39.25</v>
      </c>
      <c r="X619" s="34">
        <v>42.389999000000003</v>
      </c>
      <c r="Y619" s="34">
        <v>9.097486</v>
      </c>
      <c r="Z619" s="34">
        <v>13.862852</v>
      </c>
      <c r="AA619" s="34">
        <v>66.348258999999999</v>
      </c>
      <c r="AB619" s="34">
        <v>43.636870999999999</v>
      </c>
      <c r="AC619" s="34">
        <v>18.200001</v>
      </c>
      <c r="AD619" s="34">
        <v>104.349998</v>
      </c>
      <c r="AE619" s="34">
        <v>30.741367</v>
      </c>
      <c r="AF619" s="34">
        <v>3.12</v>
      </c>
      <c r="AG619" s="34">
        <v>74.900077999999993</v>
      </c>
      <c r="AH619" s="34">
        <v>37.866343999999998</v>
      </c>
      <c r="AI619" s="34">
        <v>97.909317000000001</v>
      </c>
      <c r="AJ619" s="34" t="s">
        <v>193</v>
      </c>
      <c r="AK619" s="34">
        <v>33.520000000000003</v>
      </c>
      <c r="AL619" s="34">
        <v>0.66</v>
      </c>
      <c r="AM619" s="34">
        <v>25.818076999999999</v>
      </c>
      <c r="AN619" s="34">
        <v>17.399999999999999</v>
      </c>
      <c r="AO619" s="34">
        <v>31.49</v>
      </c>
      <c r="AP619" s="34">
        <v>4.6500000000000004</v>
      </c>
      <c r="AQ619" s="34">
        <v>12.19</v>
      </c>
      <c r="AR619" s="34">
        <v>6.4</v>
      </c>
      <c r="AS619" s="34"/>
      <c r="AT619" s="34">
        <v>14.043434</v>
      </c>
      <c r="AU619" s="34">
        <v>17.02</v>
      </c>
      <c r="AV619" s="34">
        <v>12.492232</v>
      </c>
      <c r="AW619" s="34">
        <v>19.804224000000001</v>
      </c>
      <c r="AX619" s="34">
        <v>20.399999999999999</v>
      </c>
      <c r="AY619" s="34">
        <v>4.49</v>
      </c>
      <c r="AZ619" s="34">
        <v>60</v>
      </c>
      <c r="BA619" s="34">
        <v>38.740001999999997</v>
      </c>
      <c r="BB619" s="34">
        <v>39.449409000000003</v>
      </c>
      <c r="BC619" s="34">
        <v>28.143937999999999</v>
      </c>
      <c r="BD619" s="34"/>
      <c r="BE619" s="38"/>
      <c r="BF619" s="41">
        <f t="shared" si="483"/>
        <v>-3.3901551675681339E-2</v>
      </c>
      <c r="BG619" s="41">
        <f t="shared" si="484"/>
        <v>-1.6161780927386384E-2</v>
      </c>
      <c r="BH619" s="41"/>
      <c r="BI619" s="41">
        <f t="shared" si="485"/>
        <v>-7.5358306887028477E-3</v>
      </c>
      <c r="BJ619" s="41">
        <f t="shared" si="486"/>
        <v>4.4451762570833588E-2</v>
      </c>
      <c r="BK619" s="41">
        <f t="shared" si="487"/>
        <v>-7.0577226579148786E-3</v>
      </c>
      <c r="BL619" s="41">
        <f t="shared" si="488"/>
        <v>1.1897305652903833E-3</v>
      </c>
      <c r="BM619" s="41">
        <f t="shared" si="489"/>
        <v>-6.1079253342697431E-3</v>
      </c>
      <c r="BN619" s="41">
        <f t="shared" si="490"/>
        <v>-5.8725229614155369E-2</v>
      </c>
      <c r="BO619" s="41"/>
      <c r="BP619" s="41">
        <f t="shared" si="492"/>
        <v>3.6147088544610795E-2</v>
      </c>
      <c r="BQ619" s="41">
        <f t="shared" si="493"/>
        <v>5.4540497670517083E-4</v>
      </c>
      <c r="BR619" s="41">
        <f t="shared" si="494"/>
        <v>-1.5419895832078694E-2</v>
      </c>
      <c r="BS619" s="41">
        <f t="shared" si="495"/>
        <v>-1.7123291855123781E-3</v>
      </c>
      <c r="BT619" s="41">
        <f t="shared" si="496"/>
        <v>8.8285802642029034E-3</v>
      </c>
      <c r="BU619" s="41">
        <f t="shared" si="497"/>
        <v>-7.2980703406236233E-2</v>
      </c>
      <c r="BV619" s="41">
        <f t="shared" si="498"/>
        <v>-5.2588350383827108E-2</v>
      </c>
      <c r="BW619" s="41">
        <f t="shared" si="499"/>
        <v>-1.2041788775649198E-3</v>
      </c>
      <c r="BX619" s="41"/>
      <c r="BY619" s="41"/>
      <c r="BZ619" s="41">
        <f t="shared" si="500"/>
        <v>8.6177929461356537E-2</v>
      </c>
      <c r="CA619" s="41">
        <f t="shared" si="501"/>
        <v>3.0619824502571692E-3</v>
      </c>
      <c r="CB619" s="41">
        <f t="shared" si="502"/>
        <v>9.4809194475871123E-3</v>
      </c>
      <c r="CC619" s="41">
        <f t="shared" si="503"/>
        <v>-7.5472767117789417E-3</v>
      </c>
      <c r="CD619" s="41">
        <f t="shared" si="504"/>
        <v>-2.281926295283045E-2</v>
      </c>
      <c r="CE619" s="41">
        <f t="shared" si="505"/>
        <v>5.7245823538037959E-3</v>
      </c>
      <c r="CF619" s="41">
        <f t="shared" si="506"/>
        <v>-2.6547296770882468E-3</v>
      </c>
      <c r="CG619" s="41">
        <f t="shared" si="482"/>
        <v>-5.6497325421191328E-3</v>
      </c>
      <c r="CH619" s="41">
        <f t="shared" si="507"/>
        <v>-1.162362564466116E-2</v>
      </c>
      <c r="CI619" s="41">
        <f t="shared" si="508"/>
        <v>-1.4810490510296252E-2</v>
      </c>
      <c r="CJ619" s="41">
        <f t="shared" si="509"/>
        <v>0</v>
      </c>
      <c r="CK619" s="41">
        <f t="shared" si="510"/>
        <v>-9.302343337337815E-3</v>
      </c>
      <c r="CL619" s="41">
        <f t="shared" si="511"/>
        <v>-6.3865974294330117E-3</v>
      </c>
      <c r="CM619" s="41">
        <f t="shared" si="512"/>
        <v>3.600193002702589E-2</v>
      </c>
      <c r="CN619" s="41">
        <f t="shared" si="531"/>
        <v>8.1234273667886159E-3</v>
      </c>
      <c r="CO619" s="41">
        <f t="shared" si="513"/>
        <v>5.9683678286152496E-4</v>
      </c>
      <c r="CP619" s="41">
        <f t="shared" si="514"/>
        <v>-9.3931819834203498E-2</v>
      </c>
      <c r="CQ619" s="41">
        <f t="shared" si="515"/>
        <v>-9.3963874851796352E-3</v>
      </c>
      <c r="CR619" s="41">
        <f t="shared" si="516"/>
        <v>2.3256862164267183E-2</v>
      </c>
      <c r="CS619" s="41">
        <f t="shared" si="517"/>
        <v>2.5437215623781199E-3</v>
      </c>
      <c r="CT619" s="41">
        <f t="shared" si="518"/>
        <v>2.8355225755125221E-2</v>
      </c>
      <c r="CU619" s="41">
        <f t="shared" si="519"/>
        <v>1.072175219414067E-2</v>
      </c>
      <c r="CV619" s="41">
        <f t="shared" si="520"/>
        <v>-6.2305497506360864E-3</v>
      </c>
      <c r="CW619" s="41"/>
      <c r="CX619" s="41">
        <f t="shared" si="521"/>
        <v>-8.8466138855145225E-3</v>
      </c>
      <c r="CY619" s="41">
        <f t="shared" si="522"/>
        <v>-5.3201047499364724E-2</v>
      </c>
      <c r="CZ619" s="41">
        <f t="shared" si="523"/>
        <v>6.1255580129707015E-3</v>
      </c>
      <c r="DA619" s="41">
        <f t="shared" si="524"/>
        <v>-9.6705114098240268E-3</v>
      </c>
      <c r="DB619" s="41">
        <f t="shared" si="525"/>
        <v>1.4815085785140463E-2</v>
      </c>
      <c r="DC619" s="41">
        <f t="shared" si="526"/>
        <v>3.3978353641849555E-2</v>
      </c>
      <c r="DD619" s="41">
        <f t="shared" si="527"/>
        <v>6.5212002145570097E-3</v>
      </c>
      <c r="DE619" s="41">
        <f t="shared" si="528"/>
        <v>2.6152116670501269E-2</v>
      </c>
      <c r="DF619" s="41">
        <f t="shared" si="529"/>
        <v>8.3852465868299777E-3</v>
      </c>
      <c r="DG619" s="41">
        <f t="shared" si="530"/>
        <v>2.4519796344470369E-2</v>
      </c>
      <c r="DH619" s="41"/>
    </row>
    <row r="620" spans="1:112">
      <c r="A620" s="43">
        <v>42747</v>
      </c>
      <c r="B620" s="34">
        <v>3</v>
      </c>
      <c r="C620" s="34">
        <v>4.1924590000000004</v>
      </c>
      <c r="D620" s="34"/>
      <c r="E620" s="34">
        <v>6.58</v>
      </c>
      <c r="F620" s="34">
        <v>18.120000999999998</v>
      </c>
      <c r="G620" s="34">
        <v>36.736621999999997</v>
      </c>
      <c r="H620" s="34">
        <v>16.631074999999999</v>
      </c>
      <c r="I620" s="34">
        <v>14.94</v>
      </c>
      <c r="J620" s="34">
        <v>259.76147500000002</v>
      </c>
      <c r="K620" s="34"/>
      <c r="L620" s="34">
        <v>81.720000999999996</v>
      </c>
      <c r="M620" s="34">
        <v>18.25</v>
      </c>
      <c r="N620" s="34">
        <v>31.064135</v>
      </c>
      <c r="O620" s="34">
        <v>11.75</v>
      </c>
      <c r="P620" s="34">
        <v>15.27</v>
      </c>
      <c r="Q620" s="34">
        <v>3.17</v>
      </c>
      <c r="R620" s="34">
        <v>39.340000000000003</v>
      </c>
      <c r="S620" s="34">
        <v>47.424610000000001</v>
      </c>
      <c r="T620" s="34"/>
      <c r="U620" s="34"/>
      <c r="V620" s="34">
        <v>2.052829</v>
      </c>
      <c r="W620" s="34">
        <v>39.389999000000003</v>
      </c>
      <c r="X620" s="34">
        <v>42.740001999999997</v>
      </c>
      <c r="Y620" s="34">
        <v>8.9596450000000001</v>
      </c>
      <c r="Z620" s="34">
        <v>14.347142</v>
      </c>
      <c r="AA620" s="34">
        <v>64.299994999999996</v>
      </c>
      <c r="AB620" s="34">
        <v>43.810870999999999</v>
      </c>
      <c r="AC620" s="34">
        <v>18.200001</v>
      </c>
      <c r="AD620" s="34">
        <v>106.300003</v>
      </c>
      <c r="AE620" s="34">
        <v>30.789149999999999</v>
      </c>
      <c r="AF620" s="34">
        <v>3.11</v>
      </c>
      <c r="AG620" s="34">
        <v>74.900077999999993</v>
      </c>
      <c r="AH620" s="34">
        <v>37.829017999999998</v>
      </c>
      <c r="AI620" s="34">
        <v>97.495018000000002</v>
      </c>
      <c r="AJ620" s="34" t="s">
        <v>193</v>
      </c>
      <c r="AK620" s="34">
        <v>32.060001</v>
      </c>
      <c r="AL620" s="34">
        <v>0.76</v>
      </c>
      <c r="AM620" s="34">
        <v>25.677451999999999</v>
      </c>
      <c r="AN620" s="34">
        <v>17</v>
      </c>
      <c r="AO620" s="34">
        <v>30.25</v>
      </c>
      <c r="AP620" s="34">
        <v>4.76</v>
      </c>
      <c r="AQ620" s="34">
        <v>11.97</v>
      </c>
      <c r="AR620" s="34">
        <v>6.4</v>
      </c>
      <c r="AS620" s="34"/>
      <c r="AT620" s="34">
        <v>14.139424999999999</v>
      </c>
      <c r="AU620" s="34">
        <v>16.450001</v>
      </c>
      <c r="AV620" s="34">
        <v>11.967750000000001</v>
      </c>
      <c r="AW620" s="34">
        <v>19.847964999999999</v>
      </c>
      <c r="AX620" s="34">
        <v>20.010000000000002</v>
      </c>
      <c r="AY620" s="34">
        <v>4.51</v>
      </c>
      <c r="AZ620" s="34">
        <v>59.580002</v>
      </c>
      <c r="BA620" s="34">
        <v>38.810001</v>
      </c>
      <c r="BB620" s="34">
        <v>39.459392999999999</v>
      </c>
      <c r="BC620" s="34">
        <v>28.757453999999999</v>
      </c>
      <c r="BD620" s="34"/>
      <c r="BE620" s="38"/>
      <c r="BF620" s="41">
        <f t="shared" si="483"/>
        <v>3.3901551675681416E-2</v>
      </c>
      <c r="BG620" s="41">
        <f t="shared" si="484"/>
        <v>1.616178092738646E-2</v>
      </c>
      <c r="BH620" s="41"/>
      <c r="BI620" s="41">
        <f t="shared" si="485"/>
        <v>-4.5489085263691288E-3</v>
      </c>
      <c r="BJ620" s="41">
        <f t="shared" si="486"/>
        <v>-1.53343088124702E-2</v>
      </c>
      <c r="BK620" s="41">
        <f t="shared" si="487"/>
        <v>1.4583475032463312E-2</v>
      </c>
      <c r="BL620" s="41">
        <f t="shared" si="488"/>
        <v>-5.9629182663603611E-3</v>
      </c>
      <c r="BM620" s="41">
        <f t="shared" si="489"/>
        <v>1.6875189518885406E-2</v>
      </c>
      <c r="BN620" s="41">
        <f t="shared" si="490"/>
        <v>0</v>
      </c>
      <c r="BO620" s="41"/>
      <c r="BP620" s="41">
        <f t="shared" si="492"/>
        <v>-2.6803499545659623E-2</v>
      </c>
      <c r="BQ620" s="41">
        <f t="shared" si="493"/>
        <v>-4.9193867998182173E-3</v>
      </c>
      <c r="BR620" s="41">
        <f t="shared" si="494"/>
        <v>-9.1827846806243393E-3</v>
      </c>
      <c r="BS620" s="41">
        <f t="shared" si="495"/>
        <v>6.8317942917032722E-3</v>
      </c>
      <c r="BT620" s="41">
        <f t="shared" si="496"/>
        <v>3.1938842507832632E-2</v>
      </c>
      <c r="BU620" s="41">
        <f t="shared" si="497"/>
        <v>0</v>
      </c>
      <c r="BV620" s="41">
        <f t="shared" si="498"/>
        <v>6.0243376185094656E-2</v>
      </c>
      <c r="BW620" s="41">
        <f t="shared" si="499"/>
        <v>-5.2343956841143617E-3</v>
      </c>
      <c r="BX620" s="41"/>
      <c r="BY620" s="41"/>
      <c r="BZ620" s="41">
        <f t="shared" si="500"/>
        <v>-2.3203147349610168E-2</v>
      </c>
      <c r="CA620" s="41">
        <f t="shared" si="501"/>
        <v>3.5605073672426886E-3</v>
      </c>
      <c r="CB620" s="41">
        <f t="shared" si="502"/>
        <v>8.2228349114960315E-3</v>
      </c>
      <c r="CC620" s="41">
        <f t="shared" si="503"/>
        <v>-1.5267505952474249E-2</v>
      </c>
      <c r="CD620" s="41">
        <f t="shared" si="504"/>
        <v>3.43380140074541E-2</v>
      </c>
      <c r="CE620" s="41">
        <f t="shared" si="505"/>
        <v>-3.1357967312596352E-2</v>
      </c>
      <c r="CF620" s="41">
        <f t="shared" si="506"/>
        <v>3.9795248145090348E-3</v>
      </c>
      <c r="CG620" s="41">
        <f t="shared" si="482"/>
        <v>1.6854387265287044E-2</v>
      </c>
      <c r="CH620" s="41">
        <f t="shared" si="507"/>
        <v>1.8514699212972864E-2</v>
      </c>
      <c r="CI620" s="41">
        <f t="shared" si="508"/>
        <v>1.5531483216841549E-3</v>
      </c>
      <c r="CJ620" s="41">
        <f t="shared" si="509"/>
        <v>-3.2102756302483213E-3</v>
      </c>
      <c r="CK620" s="41">
        <f t="shared" si="510"/>
        <v>0</v>
      </c>
      <c r="CL620" s="41">
        <f t="shared" si="511"/>
        <v>-9.8621638206429756E-4</v>
      </c>
      <c r="CM620" s="41">
        <f t="shared" si="512"/>
        <v>-4.2404342851668358E-3</v>
      </c>
      <c r="CN620" s="41">
        <f t="shared" si="531"/>
        <v>-4.0534227700106083E-3</v>
      </c>
      <c r="CO620" s="41">
        <f t="shared" si="513"/>
        <v>-4.4533097240960072E-2</v>
      </c>
      <c r="CP620" s="41">
        <f t="shared" si="514"/>
        <v>0.14107859825990543</v>
      </c>
      <c r="CQ620" s="41">
        <f t="shared" si="515"/>
        <v>-5.4616527802268016E-3</v>
      </c>
      <c r="CR620" s="41">
        <f t="shared" si="516"/>
        <v>-2.3256862164267235E-2</v>
      </c>
      <c r="CS620" s="41">
        <f t="shared" si="517"/>
        <v>-4.0173850636082704E-2</v>
      </c>
      <c r="CT620" s="41">
        <f t="shared" si="518"/>
        <v>2.3380448644063499E-2</v>
      </c>
      <c r="CU620" s="41">
        <f t="shared" si="519"/>
        <v>-1.8212423923298231E-2</v>
      </c>
      <c r="CV620" s="41">
        <f t="shared" si="520"/>
        <v>0</v>
      </c>
      <c r="CW620" s="41"/>
      <c r="CX620" s="41">
        <f t="shared" si="521"/>
        <v>6.8120392750744873E-3</v>
      </c>
      <c r="CY620" s="41">
        <f t="shared" si="522"/>
        <v>-3.4063585143575457E-2</v>
      </c>
      <c r="CZ620" s="41">
        <f t="shared" si="523"/>
        <v>-4.2891479157874439E-2</v>
      </c>
      <c r="DA620" s="41">
        <f t="shared" si="524"/>
        <v>2.2062347045876322E-3</v>
      </c>
      <c r="DB620" s="41">
        <f t="shared" si="525"/>
        <v>-1.9302752254528481E-2</v>
      </c>
      <c r="DC620" s="41">
        <f t="shared" si="526"/>
        <v>4.4444517604239758E-3</v>
      </c>
      <c r="DD620" s="41">
        <f t="shared" si="527"/>
        <v>-7.0245813686535333E-3</v>
      </c>
      <c r="DE620" s="41">
        <f t="shared" si="528"/>
        <v>1.8052615422950243E-3</v>
      </c>
      <c r="DF620" s="41">
        <f t="shared" si="529"/>
        <v>2.5305161908989411E-4</v>
      </c>
      <c r="DG620" s="41">
        <f t="shared" si="530"/>
        <v>2.1565018167480715E-2</v>
      </c>
      <c r="DH620" s="41"/>
    </row>
    <row r="621" spans="1:112">
      <c r="A621" s="43">
        <v>42748</v>
      </c>
      <c r="B621" s="34">
        <v>3.15</v>
      </c>
      <c r="C621" s="34">
        <v>3.9992200000000002</v>
      </c>
      <c r="D621" s="34"/>
      <c r="E621" s="34">
        <v>6.7</v>
      </c>
      <c r="F621" s="34">
        <v>18.719999000000001</v>
      </c>
      <c r="G621" s="34">
        <v>36.983561999999999</v>
      </c>
      <c r="H621" s="34">
        <v>16.730540999999999</v>
      </c>
      <c r="I621" s="34">
        <v>15.03</v>
      </c>
      <c r="J621" s="34">
        <v>259.76147500000002</v>
      </c>
      <c r="K621" s="34"/>
      <c r="L621" s="34">
        <v>83.959998999999996</v>
      </c>
      <c r="M621" s="34">
        <v>17.950001</v>
      </c>
      <c r="N621" s="34">
        <v>30.873089</v>
      </c>
      <c r="O621" s="34">
        <v>11.51</v>
      </c>
      <c r="P621" s="34">
        <v>15.37</v>
      </c>
      <c r="Q621" s="34">
        <v>3.4</v>
      </c>
      <c r="R621" s="34">
        <v>39.119999</v>
      </c>
      <c r="S621" s="34">
        <v>46.601329999999997</v>
      </c>
      <c r="T621" s="34"/>
      <c r="U621" s="34"/>
      <c r="V621" s="34">
        <v>2.0046400000000002</v>
      </c>
      <c r="W621" s="34">
        <v>39.119999</v>
      </c>
      <c r="X621" s="34">
        <v>43.040000999999997</v>
      </c>
      <c r="Y621" s="34">
        <v>8.9104179999999999</v>
      </c>
      <c r="Z621" s="34">
        <v>12.781841</v>
      </c>
      <c r="AA621" s="34">
        <v>63.619819999999997</v>
      </c>
      <c r="AB621" s="34">
        <v>43.269526999999997</v>
      </c>
      <c r="AC621" s="34">
        <v>18.299999</v>
      </c>
      <c r="AD621" s="34">
        <v>104.650002</v>
      </c>
      <c r="AE621" s="34">
        <v>30.559811</v>
      </c>
      <c r="AF621" s="34">
        <v>3.05</v>
      </c>
      <c r="AG621" s="34">
        <v>77.700080999999997</v>
      </c>
      <c r="AH621" s="34">
        <v>36.112060999999997</v>
      </c>
      <c r="AI621" s="34">
        <v>97.603545999999994</v>
      </c>
      <c r="AJ621" s="34" t="s">
        <v>193</v>
      </c>
      <c r="AK621" s="34">
        <v>30.870000999999998</v>
      </c>
      <c r="AL621" s="34">
        <v>0.66</v>
      </c>
      <c r="AM621" s="34">
        <v>25.668077</v>
      </c>
      <c r="AN621" s="34">
        <v>18.899999999999999</v>
      </c>
      <c r="AO621" s="34">
        <v>30.34</v>
      </c>
      <c r="AP621" s="34">
        <v>4.68</v>
      </c>
      <c r="AQ621" s="34">
        <v>12.12</v>
      </c>
      <c r="AR621" s="34">
        <v>6.3</v>
      </c>
      <c r="AS621" s="34"/>
      <c r="AT621" s="34">
        <v>13.889849999999999</v>
      </c>
      <c r="AU621" s="34">
        <v>15.18</v>
      </c>
      <c r="AV621" s="34">
        <v>11.48141</v>
      </c>
      <c r="AW621" s="34">
        <v>19.707999999999998</v>
      </c>
      <c r="AX621" s="34">
        <v>19.280000999999999</v>
      </c>
      <c r="AY621" s="34">
        <v>4.5</v>
      </c>
      <c r="AZ621" s="34">
        <v>60.330002</v>
      </c>
      <c r="BA621" s="34">
        <v>39.689999</v>
      </c>
      <c r="BB621" s="34">
        <v>39.110019999999999</v>
      </c>
      <c r="BC621" s="34">
        <v>28.085505000000001</v>
      </c>
      <c r="BD621" s="34"/>
      <c r="BE621" s="38"/>
      <c r="BF621" s="41">
        <f t="shared" si="483"/>
        <v>4.8790164169432049E-2</v>
      </c>
      <c r="BG621" s="41">
        <f t="shared" si="484"/>
        <v>-4.7188093194571033E-2</v>
      </c>
      <c r="BH621" s="41"/>
      <c r="BI621" s="41">
        <f t="shared" si="485"/>
        <v>1.80727810596946E-2</v>
      </c>
      <c r="BJ621" s="41">
        <f t="shared" si="486"/>
        <v>3.2576061828171639E-2</v>
      </c>
      <c r="BK621" s="41">
        <f t="shared" si="487"/>
        <v>6.6994114827065143E-3</v>
      </c>
      <c r="BL621" s="41">
        <f t="shared" si="488"/>
        <v>5.9629182663603593E-3</v>
      </c>
      <c r="BM621" s="41">
        <f t="shared" si="489"/>
        <v>6.0060240602119487E-3</v>
      </c>
      <c r="BN621" s="41">
        <f t="shared" si="490"/>
        <v>0</v>
      </c>
      <c r="BO621" s="41"/>
      <c r="BP621" s="41">
        <f t="shared" si="492"/>
        <v>2.7041700855670814E-2</v>
      </c>
      <c r="BQ621" s="41">
        <f t="shared" si="493"/>
        <v>-1.6574909383907779E-2</v>
      </c>
      <c r="BR621" s="41">
        <f t="shared" si="494"/>
        <v>-6.169039990780052E-3</v>
      </c>
      <c r="BS621" s="41">
        <f t="shared" si="495"/>
        <v>-2.0637017856376678E-2</v>
      </c>
      <c r="BT621" s="41">
        <f t="shared" si="496"/>
        <v>6.5274383199633475E-3</v>
      </c>
      <c r="BU621" s="41">
        <f t="shared" si="497"/>
        <v>7.004384373292645E-2</v>
      </c>
      <c r="BV621" s="41">
        <f t="shared" si="498"/>
        <v>-5.6079933566689751E-3</v>
      </c>
      <c r="BW621" s="41">
        <f t="shared" si="499"/>
        <v>-1.7512210779605939E-2</v>
      </c>
      <c r="BX621" s="41"/>
      <c r="BY621" s="41"/>
      <c r="BZ621" s="41">
        <f t="shared" si="500"/>
        <v>-2.3754348310329559E-2</v>
      </c>
      <c r="CA621" s="41">
        <f t="shared" si="501"/>
        <v>-6.8781319914161289E-3</v>
      </c>
      <c r="CB621" s="41">
        <f t="shared" si="502"/>
        <v>6.99464240215704E-3</v>
      </c>
      <c r="CC621" s="41">
        <f t="shared" si="503"/>
        <v>-5.5094517036534153E-3</v>
      </c>
      <c r="CD621" s="41">
        <f t="shared" si="504"/>
        <v>-0.11552526682396844</v>
      </c>
      <c r="CE621" s="41">
        <f t="shared" si="505"/>
        <v>-1.0634496465039965E-2</v>
      </c>
      <c r="CF621" s="41">
        <f t="shared" si="506"/>
        <v>-1.2433360117989138E-2</v>
      </c>
      <c r="CG621" s="41">
        <f t="shared" si="482"/>
        <v>-1.9691268600486551E-2</v>
      </c>
      <c r="CH621" s="41">
        <f t="shared" si="507"/>
        <v>-1.564384556658303E-2</v>
      </c>
      <c r="CI621" s="41">
        <f t="shared" si="508"/>
        <v>-7.4765754654215798E-3</v>
      </c>
      <c r="CJ621" s="41">
        <f t="shared" si="509"/>
        <v>-1.9481135571822541E-2</v>
      </c>
      <c r="CK621" s="41">
        <f t="shared" si="510"/>
        <v>3.6701367932951284E-2</v>
      </c>
      <c r="CL621" s="41">
        <f t="shared" si="511"/>
        <v>-4.644957081086911E-2</v>
      </c>
      <c r="CM621" s="41">
        <f t="shared" si="512"/>
        <v>1.1125454638842422E-3</v>
      </c>
      <c r="CN621" s="41">
        <f t="shared" si="531"/>
        <v>6.4776132886488957E-3</v>
      </c>
      <c r="CO621" s="41">
        <f t="shared" si="513"/>
        <v>-3.7824307464944987E-2</v>
      </c>
      <c r="CP621" s="41">
        <f t="shared" si="514"/>
        <v>-0.14107859825990549</v>
      </c>
      <c r="CQ621" s="41">
        <f t="shared" si="515"/>
        <v>-3.651729872791942E-4</v>
      </c>
      <c r="CR621" s="41">
        <f t="shared" si="516"/>
        <v>0.10594857800938046</v>
      </c>
      <c r="CS621" s="41">
        <f t="shared" si="517"/>
        <v>2.9707894435357192E-3</v>
      </c>
      <c r="CT621" s="41">
        <f t="shared" si="518"/>
        <v>-1.694955831377332E-2</v>
      </c>
      <c r="CU621" s="41">
        <f t="shared" si="519"/>
        <v>1.2453461071286557E-2</v>
      </c>
      <c r="CV621" s="41">
        <f t="shared" si="520"/>
        <v>-1.5748356968139282E-2</v>
      </c>
      <c r="CW621" s="41"/>
      <c r="CX621" s="41">
        <f t="shared" si="521"/>
        <v>-1.7808637288956156E-2</v>
      </c>
      <c r="CY621" s="41">
        <f t="shared" si="522"/>
        <v>-8.0346766034168807E-2</v>
      </c>
      <c r="CZ621" s="41">
        <f t="shared" si="523"/>
        <v>-4.1486326327478444E-2</v>
      </c>
      <c r="DA621" s="41">
        <f t="shared" si="524"/>
        <v>-7.0768383043743532E-3</v>
      </c>
      <c r="DB621" s="41">
        <f t="shared" si="525"/>
        <v>-3.7163807546024108E-2</v>
      </c>
      <c r="DC621" s="41">
        <f t="shared" si="526"/>
        <v>-2.2197567383128881E-3</v>
      </c>
      <c r="DD621" s="41">
        <f t="shared" si="527"/>
        <v>1.2509544750225426E-2</v>
      </c>
      <c r="DE621" s="41">
        <f t="shared" si="528"/>
        <v>2.2421270452340866E-2</v>
      </c>
      <c r="DF621" s="41">
        <f t="shared" si="529"/>
        <v>-8.8934176647078242E-3</v>
      </c>
      <c r="DG621" s="41">
        <f t="shared" si="530"/>
        <v>-2.3643396252577421E-2</v>
      </c>
      <c r="DH621" s="41"/>
    </row>
    <row r="622" spans="1:112">
      <c r="A622" s="43">
        <v>42752</v>
      </c>
      <c r="B622" s="34">
        <v>3.05</v>
      </c>
      <c r="C622" s="34">
        <v>3.9404080000000001</v>
      </c>
      <c r="D622" s="34"/>
      <c r="E622" s="34">
        <v>6.45</v>
      </c>
      <c r="F622" s="34">
        <v>17.760000000000002</v>
      </c>
      <c r="G622" s="34">
        <v>37.515427000000003</v>
      </c>
      <c r="H622" s="34">
        <v>16.750437000000002</v>
      </c>
      <c r="I622" s="34">
        <v>14.72</v>
      </c>
      <c r="J622" s="34">
        <v>261.85632299999997</v>
      </c>
      <c r="K622" s="34"/>
      <c r="L622" s="34">
        <v>86.190002000000007</v>
      </c>
      <c r="M622" s="34">
        <v>17.75</v>
      </c>
      <c r="N622" s="34">
        <v>30.500551000000002</v>
      </c>
      <c r="O622" s="34">
        <v>11.4</v>
      </c>
      <c r="P622" s="34">
        <v>15.71</v>
      </c>
      <c r="Q622" s="34">
        <v>3.58</v>
      </c>
      <c r="R622" s="34">
        <v>38.869999</v>
      </c>
      <c r="S622" s="34">
        <v>46.007796999999997</v>
      </c>
      <c r="T622" s="34"/>
      <c r="U622" s="34"/>
      <c r="V622" s="34">
        <v>2.1684809999999999</v>
      </c>
      <c r="W622" s="34">
        <v>38.509998000000003</v>
      </c>
      <c r="X622" s="34">
        <v>43.98</v>
      </c>
      <c r="Y622" s="34">
        <v>8.7627310000000005</v>
      </c>
      <c r="Z622" s="34">
        <v>12.2889</v>
      </c>
      <c r="AA622" s="34">
        <v>62.491348000000002</v>
      </c>
      <c r="AB622" s="34">
        <v>42.283496999999997</v>
      </c>
      <c r="AC622" s="34">
        <v>17.899999999999999</v>
      </c>
      <c r="AD622" s="34">
        <v>102.089996</v>
      </c>
      <c r="AE622" s="34">
        <v>30.244463</v>
      </c>
      <c r="AF622" s="34">
        <v>2.99</v>
      </c>
      <c r="AG622" s="34">
        <v>72.800072</v>
      </c>
      <c r="AH622" s="34">
        <v>32.696812000000001</v>
      </c>
      <c r="AI622" s="34">
        <v>98.057297000000005</v>
      </c>
      <c r="AJ622" s="34" t="s">
        <v>193</v>
      </c>
      <c r="AK622" s="34">
        <v>30.700001</v>
      </c>
      <c r="AL622" s="34">
        <v>0.75</v>
      </c>
      <c r="AM622" s="34">
        <v>25.602454999999999</v>
      </c>
      <c r="AN622" s="34">
        <v>18.600000000000001</v>
      </c>
      <c r="AO622" s="34">
        <v>29.709999</v>
      </c>
      <c r="AP622" s="34">
        <v>4.63</v>
      </c>
      <c r="AQ622" s="34">
        <v>12.3</v>
      </c>
      <c r="AR622" s="34">
        <v>6.18</v>
      </c>
      <c r="AS622" s="34"/>
      <c r="AT622" s="34">
        <v>13.736265</v>
      </c>
      <c r="AU622" s="34">
        <v>15.04</v>
      </c>
      <c r="AV622" s="34">
        <v>11.290689</v>
      </c>
      <c r="AW622" s="34">
        <v>19.909192999999998</v>
      </c>
      <c r="AX622" s="34">
        <v>19.170000000000002</v>
      </c>
      <c r="AY622" s="34">
        <v>4.42</v>
      </c>
      <c r="AZ622" s="34">
        <v>59.509998000000003</v>
      </c>
      <c r="BA622" s="34">
        <v>38.580002</v>
      </c>
      <c r="BB622" s="34">
        <v>38.720714999999998</v>
      </c>
      <c r="BC622" s="34">
        <v>28.056293</v>
      </c>
      <c r="BD622" s="34"/>
      <c r="BE622" s="38"/>
      <c r="BF622" s="41">
        <f t="shared" si="483"/>
        <v>-3.2260862218221435E-2</v>
      </c>
      <c r="BG622" s="41">
        <f t="shared" si="484"/>
        <v>-1.4815070856856669E-2</v>
      </c>
      <c r="BH622" s="41"/>
      <c r="BI622" s="41">
        <f t="shared" si="485"/>
        <v>-3.8027395589239253E-2</v>
      </c>
      <c r="BJ622" s="41">
        <f t="shared" si="486"/>
        <v>-5.2643680066617127E-2</v>
      </c>
      <c r="BK622" s="41">
        <f t="shared" si="487"/>
        <v>1.4278691390059137E-2</v>
      </c>
      <c r="BL622" s="41">
        <f t="shared" si="488"/>
        <v>1.1884958881407193E-3</v>
      </c>
      <c r="BM622" s="41">
        <f t="shared" si="489"/>
        <v>-2.084109046415282E-2</v>
      </c>
      <c r="BN622" s="41">
        <f t="shared" si="490"/>
        <v>8.032161749676546E-3</v>
      </c>
      <c r="BO622" s="41"/>
      <c r="BP622" s="41">
        <f t="shared" si="492"/>
        <v>2.6213701821857231E-2</v>
      </c>
      <c r="BQ622" s="41">
        <f t="shared" si="493"/>
        <v>-1.1204654723167975E-2</v>
      </c>
      <c r="BR622" s="41">
        <f t="shared" si="494"/>
        <v>-1.2140149271784967E-2</v>
      </c>
      <c r="BS622" s="41">
        <f t="shared" si="495"/>
        <v>-9.6028673333414666E-3</v>
      </c>
      <c r="BT622" s="41">
        <f t="shared" si="496"/>
        <v>2.1879894717025433E-2</v>
      </c>
      <c r="BU622" s="41">
        <f t="shared" si="497"/>
        <v>5.1587368790493263E-2</v>
      </c>
      <c r="BV622" s="41">
        <f t="shared" si="498"/>
        <v>-6.4111004668941799E-3</v>
      </c>
      <c r="BW622" s="41">
        <f t="shared" si="499"/>
        <v>-1.2818199371259208E-2</v>
      </c>
      <c r="BX622" s="41"/>
      <c r="BY622" s="41"/>
      <c r="BZ622" s="41">
        <f t="shared" si="500"/>
        <v>7.856242892286916E-2</v>
      </c>
      <c r="CA622" s="41">
        <f t="shared" si="501"/>
        <v>-1.5715923711990269E-2</v>
      </c>
      <c r="CB622" s="41">
        <f t="shared" si="502"/>
        <v>2.1605046038885696E-2</v>
      </c>
      <c r="CC622" s="41">
        <f t="shared" si="503"/>
        <v>-1.671353960981406E-2</v>
      </c>
      <c r="CD622" s="41">
        <f t="shared" si="504"/>
        <v>-3.9329075872121158E-2</v>
      </c>
      <c r="CE622" s="41">
        <f t="shared" si="505"/>
        <v>-1.7896941858270819E-2</v>
      </c>
      <c r="CF622" s="41">
        <f t="shared" si="506"/>
        <v>-2.305175473269435E-2</v>
      </c>
      <c r="CG622" s="41">
        <f t="shared" si="482"/>
        <v>5.665794032850743E-3</v>
      </c>
      <c r="CH622" s="41">
        <f t="shared" si="507"/>
        <v>-2.4766730003523404E-2</v>
      </c>
      <c r="CI622" s="41">
        <f t="shared" si="508"/>
        <v>-1.0372653323792429E-2</v>
      </c>
      <c r="CJ622" s="41">
        <f t="shared" si="509"/>
        <v>-1.9868203216725059E-2</v>
      </c>
      <c r="CK622" s="41">
        <f t="shared" si="510"/>
        <v>-6.5139355630960585E-2</v>
      </c>
      <c r="CL622" s="41">
        <f t="shared" si="511"/>
        <v>-9.9349328467163114E-2</v>
      </c>
      <c r="CM622" s="41">
        <f t="shared" si="512"/>
        <v>4.6381463606306964E-3</v>
      </c>
      <c r="CN622" s="41">
        <f t="shared" si="531"/>
        <v>8.8390884613300039E-3</v>
      </c>
      <c r="CO622" s="41">
        <f t="shared" si="513"/>
        <v>-5.522183741536432E-3</v>
      </c>
      <c r="CP622" s="41">
        <f t="shared" si="514"/>
        <v>0.1278333715098848</v>
      </c>
      <c r="CQ622" s="41">
        <f t="shared" si="515"/>
        <v>-2.5598344028777737E-3</v>
      </c>
      <c r="CR622" s="41">
        <f t="shared" si="516"/>
        <v>-1.6000341346440964E-2</v>
      </c>
      <c r="CS622" s="41">
        <f t="shared" si="517"/>
        <v>-2.0983318104571252E-2</v>
      </c>
      <c r="CT622" s="41">
        <f t="shared" si="518"/>
        <v>-1.0741241831412625E-2</v>
      </c>
      <c r="CU622" s="41">
        <f t="shared" si="519"/>
        <v>1.4742281737203431E-2</v>
      </c>
      <c r="CV622" s="41">
        <f t="shared" si="520"/>
        <v>-1.9231361927887644E-2</v>
      </c>
      <c r="CW622" s="41"/>
      <c r="CX622" s="41">
        <f t="shared" si="521"/>
        <v>-1.1118941792379607E-2</v>
      </c>
      <c r="CY622" s="41">
        <f t="shared" si="522"/>
        <v>-9.2654534457901234E-3</v>
      </c>
      <c r="CZ622" s="41">
        <f t="shared" si="523"/>
        <v>-1.6750801891632396E-2</v>
      </c>
      <c r="DA622" s="41">
        <f t="shared" si="524"/>
        <v>1.0156940177147609E-2</v>
      </c>
      <c r="DB622" s="41">
        <f t="shared" si="525"/>
        <v>-5.721783992064796E-3</v>
      </c>
      <c r="DC622" s="41">
        <f t="shared" si="526"/>
        <v>-1.7937700686667318E-2</v>
      </c>
      <c r="DD622" s="41">
        <f t="shared" si="527"/>
        <v>-1.3685193554709414E-2</v>
      </c>
      <c r="DE622" s="41">
        <f t="shared" si="528"/>
        <v>-2.8365182281796891E-2</v>
      </c>
      <c r="DF622" s="41">
        <f t="shared" si="529"/>
        <v>-1.0003971998481806E-2</v>
      </c>
      <c r="DG622" s="41">
        <f t="shared" si="530"/>
        <v>-1.0406507691924367E-3</v>
      </c>
      <c r="DH622" s="41"/>
    </row>
    <row r="623" spans="1:112">
      <c r="A623" s="43">
        <v>42753</v>
      </c>
      <c r="B623" s="34">
        <v>3.05</v>
      </c>
      <c r="C623" s="34">
        <v>3.8563900000000002</v>
      </c>
      <c r="D623" s="34"/>
      <c r="E623" s="34">
        <v>6.31</v>
      </c>
      <c r="F623" s="34">
        <v>20.360001</v>
      </c>
      <c r="G623" s="34">
        <v>38.674132999999998</v>
      </c>
      <c r="H623" s="34">
        <v>16.392351000000001</v>
      </c>
      <c r="I623" s="34">
        <v>14.6</v>
      </c>
      <c r="J623" s="34">
        <v>270.23571800000002</v>
      </c>
      <c r="K623" s="34"/>
      <c r="L623" s="34">
        <v>85.93</v>
      </c>
      <c r="M623" s="34">
        <v>17.540001</v>
      </c>
      <c r="N623" s="34">
        <v>30.605625</v>
      </c>
      <c r="O623" s="34">
        <v>11.33</v>
      </c>
      <c r="P623" s="34">
        <v>15.92</v>
      </c>
      <c r="Q623" s="34">
        <v>3.31</v>
      </c>
      <c r="R623" s="34">
        <v>40.419998</v>
      </c>
      <c r="S623" s="34">
        <v>45.787627999999998</v>
      </c>
      <c r="T623" s="34"/>
      <c r="U623" s="34"/>
      <c r="V623" s="34">
        <v>2.0721039999999999</v>
      </c>
      <c r="W623" s="34">
        <v>38.099997999999999</v>
      </c>
      <c r="X623" s="34">
        <v>44.150002000000001</v>
      </c>
      <c r="Y623" s="34">
        <v>8.5362779999999994</v>
      </c>
      <c r="Z623" s="34">
        <v>11.951627</v>
      </c>
      <c r="AA623" s="34">
        <v>60.365788000000002</v>
      </c>
      <c r="AB623" s="34">
        <v>42.438167999999997</v>
      </c>
      <c r="AC623" s="34">
        <v>17.5</v>
      </c>
      <c r="AD623" s="34">
        <v>102.550003</v>
      </c>
      <c r="AE623" s="34">
        <v>30.349578999999999</v>
      </c>
      <c r="AF623" s="34">
        <v>3.06</v>
      </c>
      <c r="AG623" s="34">
        <v>72.100075000000004</v>
      </c>
      <c r="AH623" s="34">
        <v>31.810334999999998</v>
      </c>
      <c r="AI623" s="34">
        <v>99.033812999999995</v>
      </c>
      <c r="AJ623" s="34" t="s">
        <v>193</v>
      </c>
      <c r="AK623" s="34">
        <v>30.540001</v>
      </c>
      <c r="AL623" s="34">
        <v>0.75</v>
      </c>
      <c r="AM623" s="34">
        <v>25.602454999999999</v>
      </c>
      <c r="AN623" s="34">
        <v>18.399999999999999</v>
      </c>
      <c r="AO623" s="34">
        <v>29.110001</v>
      </c>
      <c r="AP623" s="34">
        <v>4.5999999999999996</v>
      </c>
      <c r="AQ623" s="34">
        <v>12</v>
      </c>
      <c r="AR623" s="34">
        <v>6.03</v>
      </c>
      <c r="AS623" s="34"/>
      <c r="AT623" s="34">
        <v>13.707466999999999</v>
      </c>
      <c r="AU623" s="34">
        <v>14.14</v>
      </c>
      <c r="AV623" s="34">
        <v>10.966462999999999</v>
      </c>
      <c r="AW623" s="34">
        <v>20.486522999999998</v>
      </c>
      <c r="AX623" s="34">
        <v>18.709999</v>
      </c>
      <c r="AY623" s="34">
        <v>4.51</v>
      </c>
      <c r="AZ623" s="34">
        <v>59.950001</v>
      </c>
      <c r="BA623" s="34">
        <v>38.729999999999997</v>
      </c>
      <c r="BB623" s="34">
        <v>39.778820000000003</v>
      </c>
      <c r="BC623" s="34">
        <v>27.286957000000001</v>
      </c>
      <c r="BD623" s="34"/>
      <c r="BE623" s="38"/>
      <c r="BF623" s="41">
        <f t="shared" si="483"/>
        <v>0</v>
      </c>
      <c r="BG623" s="41">
        <f t="shared" si="484"/>
        <v>-2.1552758535338709E-2</v>
      </c>
      <c r="BH623" s="41"/>
      <c r="BI623" s="41">
        <f t="shared" si="485"/>
        <v>-2.1944454254559417E-2</v>
      </c>
      <c r="BJ623" s="41">
        <f t="shared" si="486"/>
        <v>0.13662350323421027</v>
      </c>
      <c r="BK623" s="41">
        <f t="shared" si="487"/>
        <v>3.0418743578696904E-2</v>
      </c>
      <c r="BL623" s="41">
        <f t="shared" si="488"/>
        <v>-2.1609523891307925E-2</v>
      </c>
      <c r="BM623" s="41">
        <f t="shared" si="489"/>
        <v>-8.1855845864395177E-3</v>
      </c>
      <c r="BN623" s="41">
        <f t="shared" si="490"/>
        <v>3.1498639912700938E-2</v>
      </c>
      <c r="BO623" s="41"/>
      <c r="BP623" s="41">
        <f t="shared" si="492"/>
        <v>-3.0211735387240587E-3</v>
      </c>
      <c r="BQ623" s="41">
        <f t="shared" si="493"/>
        <v>-1.1901471964846685E-2</v>
      </c>
      <c r="BR623" s="41">
        <f t="shared" si="494"/>
        <v>3.4390665703161161E-3</v>
      </c>
      <c r="BS623" s="41">
        <f t="shared" si="495"/>
        <v>-6.159280360534849E-3</v>
      </c>
      <c r="BT623" s="41">
        <f t="shared" si="496"/>
        <v>1.3278728148707003E-2</v>
      </c>
      <c r="BU623" s="41">
        <f t="shared" si="497"/>
        <v>-7.8414611023637407E-2</v>
      </c>
      <c r="BV623" s="41">
        <f t="shared" si="498"/>
        <v>3.9101943357668596E-2</v>
      </c>
      <c r="BW623" s="41">
        <f t="shared" si="499"/>
        <v>-4.7969585017722449E-3</v>
      </c>
      <c r="BX623" s="41"/>
      <c r="BY623" s="41"/>
      <c r="BZ623" s="41">
        <f t="shared" si="500"/>
        <v>-4.5462406250174059E-2</v>
      </c>
      <c r="CA623" s="41">
        <f t="shared" si="501"/>
        <v>-1.0703666253038183E-2</v>
      </c>
      <c r="CB623" s="41">
        <f t="shared" si="502"/>
        <v>3.8579872234662158E-3</v>
      </c>
      <c r="CC623" s="41">
        <f t="shared" si="503"/>
        <v>-2.618253293609871E-2</v>
      </c>
      <c r="CD623" s="41">
        <f t="shared" si="504"/>
        <v>-2.7828996173259086E-2</v>
      </c>
      <c r="CE623" s="41">
        <f t="shared" si="505"/>
        <v>-3.4605594538638422E-2</v>
      </c>
      <c r="CF623" s="41">
        <f t="shared" si="506"/>
        <v>3.6512779071860915E-3</v>
      </c>
      <c r="CG623" s="41">
        <f t="shared" si="482"/>
        <v>-3.7414550998459334E-2</v>
      </c>
      <c r="CH623" s="41">
        <f t="shared" si="507"/>
        <v>4.4957757726030211E-3</v>
      </c>
      <c r="CI623" s="41">
        <f t="shared" si="508"/>
        <v>3.4695195096918056E-3</v>
      </c>
      <c r="CJ623" s="41">
        <f t="shared" si="509"/>
        <v>2.3141528561694331E-2</v>
      </c>
      <c r="CK623" s="41">
        <f t="shared" si="510"/>
        <v>-9.6618597008638202E-3</v>
      </c>
      <c r="CL623" s="41">
        <f t="shared" si="511"/>
        <v>-2.748634381070815E-2</v>
      </c>
      <c r="CM623" s="41">
        <f t="shared" si="512"/>
        <v>9.9093661888633722E-3</v>
      </c>
      <c r="CN623" s="41">
        <f t="shared" si="531"/>
        <v>3.1947378693246821E-3</v>
      </c>
      <c r="CO623" s="41">
        <f t="shared" si="513"/>
        <v>-5.2253546320126321E-3</v>
      </c>
      <c r="CP623" s="41">
        <f t="shared" si="514"/>
        <v>0</v>
      </c>
      <c r="CQ623" s="41">
        <f t="shared" si="515"/>
        <v>0</v>
      </c>
      <c r="CR623" s="41">
        <f t="shared" si="516"/>
        <v>-1.081091610421573E-2</v>
      </c>
      <c r="CS623" s="41">
        <f t="shared" si="517"/>
        <v>-2.0401863705827427E-2</v>
      </c>
      <c r="CT623" s="41">
        <f t="shared" si="518"/>
        <v>-6.500564603093428E-3</v>
      </c>
      <c r="CU623" s="41">
        <f t="shared" si="519"/>
        <v>-2.4692612590371522E-2</v>
      </c>
      <c r="CV623" s="41">
        <f t="shared" si="520"/>
        <v>-2.4571260730505206E-2</v>
      </c>
      <c r="CW623" s="41"/>
      <c r="CX623" s="41">
        <f t="shared" si="521"/>
        <v>-2.0986949275057978E-3</v>
      </c>
      <c r="CY623" s="41">
        <f t="shared" si="522"/>
        <v>-6.1705658053266992E-2</v>
      </c>
      <c r="CZ623" s="41">
        <f t="shared" si="523"/>
        <v>-2.9136606255204596E-2</v>
      </c>
      <c r="DA623" s="41">
        <f t="shared" si="524"/>
        <v>2.8585670459594453E-2</v>
      </c>
      <c r="DB623" s="41">
        <f t="shared" si="525"/>
        <v>-2.4288470218910709E-2</v>
      </c>
      <c r="DC623" s="41">
        <f t="shared" si="526"/>
        <v>2.0157457424980152E-2</v>
      </c>
      <c r="DD623" s="41">
        <f t="shared" si="527"/>
        <v>7.3665661051271246E-3</v>
      </c>
      <c r="DE623" s="41">
        <f t="shared" si="528"/>
        <v>3.8804342087472702E-3</v>
      </c>
      <c r="DF623" s="41">
        <f t="shared" si="529"/>
        <v>2.6959881691581915E-2</v>
      </c>
      <c r="DG623" s="41">
        <f t="shared" si="530"/>
        <v>-2.7804133725446521E-2</v>
      </c>
      <c r="DH623" s="41"/>
    </row>
    <row r="624" spans="1:112">
      <c r="A624" s="43">
        <v>42754</v>
      </c>
      <c r="B624" s="34">
        <v>2.95</v>
      </c>
      <c r="C624" s="34">
        <v>4.4865190000000004</v>
      </c>
      <c r="D624" s="34"/>
      <c r="E624" s="34">
        <v>6.28</v>
      </c>
      <c r="F624" s="34">
        <v>20.440000999999999</v>
      </c>
      <c r="G624" s="34">
        <v>39.813834999999997</v>
      </c>
      <c r="H624" s="34">
        <v>17.068735</v>
      </c>
      <c r="I624" s="34">
        <v>14.97</v>
      </c>
      <c r="J624" s="34">
        <v>270.23571800000002</v>
      </c>
      <c r="K624" s="34"/>
      <c r="L624" s="34">
        <v>87.809997999999993</v>
      </c>
      <c r="M624" s="34">
        <v>17.829999999999998</v>
      </c>
      <c r="N624" s="34">
        <v>30.691595</v>
      </c>
      <c r="O624" s="34">
        <v>11.35</v>
      </c>
      <c r="P624" s="34">
        <v>15.95</v>
      </c>
      <c r="Q624" s="34">
        <v>3.33</v>
      </c>
      <c r="R624" s="34">
        <v>39.799999</v>
      </c>
      <c r="S624" s="34">
        <v>47.012965999999999</v>
      </c>
      <c r="T624" s="34"/>
      <c r="U624" s="34"/>
      <c r="V624" s="34">
        <v>2.0913789999999999</v>
      </c>
      <c r="W624" s="34">
        <v>39.07</v>
      </c>
      <c r="X624" s="34">
        <v>43.77</v>
      </c>
      <c r="Y624" s="34">
        <v>8.4772029999999994</v>
      </c>
      <c r="Z624" s="34">
        <v>12.038107</v>
      </c>
      <c r="AA624" s="34">
        <v>62.591819999999998</v>
      </c>
      <c r="AB624" s="34">
        <v>43.366196000000002</v>
      </c>
      <c r="AC624" s="34">
        <v>17.450001</v>
      </c>
      <c r="AD624" s="34">
        <v>105.839996</v>
      </c>
      <c r="AE624" s="34">
        <v>30.750927000000001</v>
      </c>
      <c r="AF624" s="34">
        <v>3.01</v>
      </c>
      <c r="AG624" s="34">
        <v>77.350075000000004</v>
      </c>
      <c r="AH624" s="34">
        <v>32.388877999999998</v>
      </c>
      <c r="AI624" s="34">
        <v>101.608299</v>
      </c>
      <c r="AJ624" s="34" t="s">
        <v>193</v>
      </c>
      <c r="AK624" s="34">
        <v>31.6</v>
      </c>
      <c r="AL624" s="34">
        <v>0.72</v>
      </c>
      <c r="AM624" s="34">
        <v>25.733702000000001</v>
      </c>
      <c r="AN624" s="34">
        <v>17.399999999999999</v>
      </c>
      <c r="AO624" s="34">
        <v>30.1</v>
      </c>
      <c r="AP624" s="34">
        <v>4.8600000000000003</v>
      </c>
      <c r="AQ624" s="34">
        <v>12.36</v>
      </c>
      <c r="AR624" s="34">
        <v>6</v>
      </c>
      <c r="AS624" s="34"/>
      <c r="AT624" s="34">
        <v>14.129827000000001</v>
      </c>
      <c r="AU624" s="34">
        <v>13.47</v>
      </c>
      <c r="AV624" s="34">
        <v>11.023680000000001</v>
      </c>
      <c r="AW624" s="34">
        <v>20.460280999999998</v>
      </c>
      <c r="AX624" s="34">
        <v>19.200001</v>
      </c>
      <c r="AY624" s="34">
        <v>4.4400000000000004</v>
      </c>
      <c r="AZ624" s="34">
        <v>60.560001</v>
      </c>
      <c r="BA624" s="34">
        <v>38.299999</v>
      </c>
      <c r="BB624" s="34">
        <v>39.139964999999997</v>
      </c>
      <c r="BC624" s="34">
        <v>28.017334000000002</v>
      </c>
      <c r="BD624" s="34"/>
      <c r="BE624" s="38"/>
      <c r="BF624" s="41">
        <f t="shared" si="483"/>
        <v>-3.3336420267591718E-2</v>
      </c>
      <c r="BG624" s="41">
        <f t="shared" si="484"/>
        <v>0.15134560996128801</v>
      </c>
      <c r="BH624" s="41"/>
      <c r="BI624" s="41">
        <f t="shared" si="485"/>
        <v>-4.7656960730143453E-3</v>
      </c>
      <c r="BJ624" s="41">
        <f t="shared" si="486"/>
        <v>3.9215734609471392E-3</v>
      </c>
      <c r="BK624" s="41">
        <f t="shared" si="487"/>
        <v>2.9043486326860084E-2</v>
      </c>
      <c r="BL624" s="41">
        <f t="shared" si="488"/>
        <v>4.0433603848837124E-2</v>
      </c>
      <c r="BM624" s="41">
        <f t="shared" si="489"/>
        <v>2.5026669717246267E-2</v>
      </c>
      <c r="BN624" s="41">
        <f t="shared" si="490"/>
        <v>0</v>
      </c>
      <c r="BO624" s="41"/>
      <c r="BP624" s="41">
        <f t="shared" si="492"/>
        <v>2.1642355270323026E-2</v>
      </c>
      <c r="BQ624" s="41">
        <f t="shared" si="493"/>
        <v>1.639838791847088E-2</v>
      </c>
      <c r="BR624" s="41">
        <f t="shared" si="494"/>
        <v>2.8050230130750513E-3</v>
      </c>
      <c r="BS624" s="41">
        <f t="shared" si="495"/>
        <v>1.7636688874967138E-3</v>
      </c>
      <c r="BT624" s="41">
        <f t="shared" si="496"/>
        <v>1.8826488146165888E-3</v>
      </c>
      <c r="BU624" s="41">
        <f t="shared" si="497"/>
        <v>6.0241146033808762E-3</v>
      </c>
      <c r="BV624" s="41">
        <f t="shared" si="498"/>
        <v>-1.5457775330254964E-2</v>
      </c>
      <c r="BW624" s="41">
        <f t="shared" si="499"/>
        <v>2.6409512380886277E-2</v>
      </c>
      <c r="BX624" s="41"/>
      <c r="BY624" s="41"/>
      <c r="BZ624" s="41">
        <f t="shared" si="500"/>
        <v>9.2591408233579434E-3</v>
      </c>
      <c r="CA624" s="41">
        <f t="shared" si="501"/>
        <v>2.5140679427763591E-2</v>
      </c>
      <c r="CB624" s="41">
        <f t="shared" si="502"/>
        <v>-8.6443211472771887E-3</v>
      </c>
      <c r="CC624" s="41">
        <f t="shared" si="503"/>
        <v>-6.9445209259897086E-3</v>
      </c>
      <c r="CD624" s="41">
        <f t="shared" si="504"/>
        <v>7.209781868284938E-3</v>
      </c>
      <c r="CE624" s="41">
        <f t="shared" si="505"/>
        <v>3.6212078020222138E-2</v>
      </c>
      <c r="CF624" s="41">
        <f t="shared" si="506"/>
        <v>2.1632097611282795E-2</v>
      </c>
      <c r="CG624" s="41">
        <f t="shared" si="482"/>
        <v>2.9283184301166004E-3</v>
      </c>
      <c r="CH624" s="41">
        <f t="shared" si="507"/>
        <v>3.1577968241393001E-2</v>
      </c>
      <c r="CI624" s="41">
        <f t="shared" si="508"/>
        <v>1.3137494229477709E-2</v>
      </c>
      <c r="CJ624" s="41">
        <f t="shared" si="509"/>
        <v>-1.6474837203505097E-2</v>
      </c>
      <c r="CK624" s="41">
        <f t="shared" si="510"/>
        <v>7.028646212494534E-2</v>
      </c>
      <c r="CL624" s="41">
        <f t="shared" si="511"/>
        <v>1.8023855277090363E-2</v>
      </c>
      <c r="CM624" s="41">
        <f t="shared" si="512"/>
        <v>2.5663877603603402E-2</v>
      </c>
      <c r="CN624" s="41">
        <f t="shared" si="531"/>
        <v>6.3593478920830147E-3</v>
      </c>
      <c r="CO624" s="41">
        <f t="shared" si="513"/>
        <v>3.4119788058438308E-2</v>
      </c>
      <c r="CP624" s="41">
        <f t="shared" si="514"/>
        <v>-4.0821994520255166E-2</v>
      </c>
      <c r="CQ624" s="41">
        <f t="shared" si="515"/>
        <v>5.1132493598134345E-3</v>
      </c>
      <c r="CR624" s="41">
        <f t="shared" si="516"/>
        <v>-5.5880458394456614E-2</v>
      </c>
      <c r="CS624" s="41">
        <f t="shared" si="517"/>
        <v>3.344337964484257E-2</v>
      </c>
      <c r="CT624" s="41">
        <f t="shared" si="518"/>
        <v>5.4982134417353196E-2</v>
      </c>
      <c r="CU624" s="41">
        <f t="shared" si="519"/>
        <v>2.9558802241544429E-2</v>
      </c>
      <c r="CV624" s="41">
        <f t="shared" si="520"/>
        <v>-4.9875415110391622E-3</v>
      </c>
      <c r="CW624" s="41"/>
      <c r="CX624" s="41">
        <f t="shared" si="521"/>
        <v>3.0347232315852995E-2</v>
      </c>
      <c r="CY624" s="41">
        <f t="shared" si="522"/>
        <v>-4.8542670046154111E-2</v>
      </c>
      <c r="CZ624" s="41">
        <f t="shared" si="523"/>
        <v>5.2038887716033197E-3</v>
      </c>
      <c r="DA624" s="41">
        <f t="shared" si="524"/>
        <v>-1.2817607739432477E-3</v>
      </c>
      <c r="DB624" s="41">
        <f t="shared" si="525"/>
        <v>2.5852244278425432E-2</v>
      </c>
      <c r="DC624" s="41">
        <f t="shared" si="526"/>
        <v>-1.5642777070453463E-2</v>
      </c>
      <c r="DD624" s="41">
        <f t="shared" si="527"/>
        <v>1.0123727487652483E-2</v>
      </c>
      <c r="DE624" s="41">
        <f t="shared" si="528"/>
        <v>-1.1164623449721387E-2</v>
      </c>
      <c r="DF624" s="41">
        <f t="shared" si="529"/>
        <v>-1.6190542096881765E-2</v>
      </c>
      <c r="DG624" s="41">
        <f t="shared" si="530"/>
        <v>2.6414567601293029E-2</v>
      </c>
      <c r="DH624" s="41"/>
    </row>
    <row r="625" spans="1:112">
      <c r="A625" s="43">
        <v>42755</v>
      </c>
      <c r="B625" s="34">
        <v>2.95</v>
      </c>
      <c r="C625" s="34">
        <v>4.4529129999999997</v>
      </c>
      <c r="D625" s="34"/>
      <c r="E625" s="34">
        <v>6.1849999999999996</v>
      </c>
      <c r="F625" s="34">
        <v>20.399999999999999</v>
      </c>
      <c r="G625" s="34">
        <v>39.956302999999998</v>
      </c>
      <c r="H625" s="34">
        <v>16.800169</v>
      </c>
      <c r="I625" s="34">
        <v>14.65</v>
      </c>
      <c r="J625" s="34">
        <v>268.14086900000001</v>
      </c>
      <c r="K625" s="34"/>
      <c r="L625" s="34">
        <v>84.389999000000003</v>
      </c>
      <c r="M625" s="34">
        <v>18.120000999999998</v>
      </c>
      <c r="N625" s="34">
        <v>31.818769</v>
      </c>
      <c r="O625" s="34">
        <v>11.41</v>
      </c>
      <c r="P625" s="34">
        <v>15.2</v>
      </c>
      <c r="Q625" s="34">
        <v>3.24</v>
      </c>
      <c r="R625" s="34">
        <v>40.080002</v>
      </c>
      <c r="S625" s="34">
        <v>48.238315999999998</v>
      </c>
      <c r="T625" s="34"/>
      <c r="U625" s="34"/>
      <c r="V625" s="34">
        <v>2.1202930000000002</v>
      </c>
      <c r="W625" s="34">
        <v>39.25</v>
      </c>
      <c r="X625" s="34">
        <v>45.509998000000003</v>
      </c>
      <c r="Y625" s="34">
        <v>8.4673580000000008</v>
      </c>
      <c r="Z625" s="34">
        <v>12.2889</v>
      </c>
      <c r="AA625" s="34">
        <v>62.205359999999999</v>
      </c>
      <c r="AB625" s="34">
        <v>43.839874000000002</v>
      </c>
      <c r="AC625" s="34">
        <v>17.700001</v>
      </c>
      <c r="AD625" s="34">
        <v>106.860001</v>
      </c>
      <c r="AE625" s="34">
        <v>30.684031999999998</v>
      </c>
      <c r="AF625" s="34">
        <v>3.05</v>
      </c>
      <c r="AG625" s="34">
        <v>73.850075000000004</v>
      </c>
      <c r="AH625" s="34">
        <v>33.210025999999999</v>
      </c>
      <c r="AI625" s="34">
        <v>102.160667</v>
      </c>
      <c r="AJ625" s="34" t="s">
        <v>193</v>
      </c>
      <c r="AK625" s="34">
        <v>29.07</v>
      </c>
      <c r="AL625" s="34">
        <v>0.77</v>
      </c>
      <c r="AM625" s="34">
        <v>25.696203000000001</v>
      </c>
      <c r="AN625" s="34">
        <v>20.299999</v>
      </c>
      <c r="AO625" s="34">
        <v>31.690000999999999</v>
      </c>
      <c r="AP625" s="34">
        <v>4.625</v>
      </c>
      <c r="AQ625" s="34">
        <v>12.79</v>
      </c>
      <c r="AR625" s="34">
        <v>5.79</v>
      </c>
      <c r="AS625" s="34"/>
      <c r="AT625" s="34">
        <v>14.139424999999999</v>
      </c>
      <c r="AU625" s="34">
        <v>12.93</v>
      </c>
      <c r="AV625" s="34">
        <v>11.023680000000001</v>
      </c>
      <c r="AW625" s="34">
        <v>20.777906000000002</v>
      </c>
      <c r="AX625" s="34">
        <v>19.260000000000002</v>
      </c>
      <c r="AY625" s="34">
        <v>4.49</v>
      </c>
      <c r="AZ625" s="34">
        <v>61.189999</v>
      </c>
      <c r="BA625" s="34">
        <v>38.369999</v>
      </c>
      <c r="BB625" s="34">
        <v>39.119999</v>
      </c>
      <c r="BC625" s="34">
        <v>28.260798000000001</v>
      </c>
      <c r="BD625" s="34"/>
      <c r="BE625" s="38"/>
      <c r="BF625" s="41">
        <f t="shared" si="483"/>
        <v>0</v>
      </c>
      <c r="BG625" s="41">
        <f t="shared" si="484"/>
        <v>-7.5186339158266335E-3</v>
      </c>
      <c r="BH625" s="41"/>
      <c r="BI625" s="41">
        <f t="shared" si="485"/>
        <v>-1.5242974635656168E-2</v>
      </c>
      <c r="BJ625" s="41">
        <f t="shared" si="486"/>
        <v>-1.9589134090108647E-3</v>
      </c>
      <c r="BK625" s="41">
        <f t="shared" si="487"/>
        <v>3.5719670305311684E-3</v>
      </c>
      <c r="BL625" s="41">
        <f t="shared" si="488"/>
        <v>-1.5859481558091131E-2</v>
      </c>
      <c r="BM625" s="41">
        <f t="shared" si="489"/>
        <v>-2.1607862968460661E-2</v>
      </c>
      <c r="BN625" s="41">
        <f t="shared" si="490"/>
        <v>-7.7821347467956579E-3</v>
      </c>
      <c r="BO625" s="41"/>
      <c r="BP625" s="41">
        <f t="shared" si="492"/>
        <v>-3.9726467275324764E-2</v>
      </c>
      <c r="BQ625" s="41">
        <f t="shared" si="493"/>
        <v>1.6133923927420645E-2</v>
      </c>
      <c r="BR625" s="41">
        <f t="shared" si="494"/>
        <v>3.6067497193177749E-2</v>
      </c>
      <c r="BS625" s="41">
        <f t="shared" si="495"/>
        <v>5.2724199465727191E-3</v>
      </c>
      <c r="BT625" s="41">
        <f t="shared" si="496"/>
        <v>-4.8163401378622898E-2</v>
      </c>
      <c r="BU625" s="41">
        <f t="shared" si="497"/>
        <v>-2.7398974188114388E-2</v>
      </c>
      <c r="BV625" s="41">
        <f t="shared" si="498"/>
        <v>7.0106195120441398E-3</v>
      </c>
      <c r="BW625" s="41">
        <f t="shared" si="499"/>
        <v>2.5730207015510591E-2</v>
      </c>
      <c r="BX625" s="41"/>
      <c r="BY625" s="41"/>
      <c r="BZ625" s="41">
        <f t="shared" si="500"/>
        <v>1.3730629670149189E-2</v>
      </c>
      <c r="CA625" s="41">
        <f t="shared" si="501"/>
        <v>4.5965351614382574E-3</v>
      </c>
      <c r="CB625" s="41">
        <f t="shared" si="502"/>
        <v>3.8983386879360218E-2</v>
      </c>
      <c r="CC625" s="41">
        <f t="shared" si="503"/>
        <v>-1.1620249244355114E-3</v>
      </c>
      <c r="CD625" s="41">
        <f t="shared" si="504"/>
        <v>2.0619214304974157E-2</v>
      </c>
      <c r="CE625" s="41">
        <f t="shared" si="505"/>
        <v>-6.1934289755059416E-3</v>
      </c>
      <c r="CF625" s="41">
        <f t="shared" si="506"/>
        <v>1.086352494643893E-2</v>
      </c>
      <c r="CG625" s="41">
        <f t="shared" si="482"/>
        <v>8.7336799687544112E-3</v>
      </c>
      <c r="CH625" s="41">
        <f t="shared" si="507"/>
        <v>9.5910938738591918E-3</v>
      </c>
      <c r="CI625" s="41">
        <f t="shared" si="508"/>
        <v>-2.1777511542905338E-3</v>
      </c>
      <c r="CJ625" s="41">
        <f t="shared" si="509"/>
        <v>1.3201511858535981E-2</v>
      </c>
      <c r="CK625" s="41">
        <f t="shared" si="510"/>
        <v>-4.6304522088242935E-2</v>
      </c>
      <c r="CL625" s="41">
        <f t="shared" si="511"/>
        <v>2.503672602290526E-2</v>
      </c>
      <c r="CM625" s="41">
        <f t="shared" si="512"/>
        <v>5.4215257977610698E-3</v>
      </c>
      <c r="CN625" s="41">
        <f t="shared" si="531"/>
        <v>-2.3799569034863E-3</v>
      </c>
      <c r="CO625" s="41">
        <f t="shared" si="513"/>
        <v>-8.3450406022081855E-2</v>
      </c>
      <c r="CP625" s="41">
        <f t="shared" si="514"/>
        <v>6.713930283762852E-2</v>
      </c>
      <c r="CQ625" s="41">
        <f t="shared" si="515"/>
        <v>-1.4582568894567216E-3</v>
      </c>
      <c r="CR625" s="41">
        <f t="shared" si="516"/>
        <v>0.15415063056617337</v>
      </c>
      <c r="CS625" s="41">
        <f t="shared" si="517"/>
        <v>5.1476033503694646E-2</v>
      </c>
      <c r="CT625" s="41">
        <f t="shared" si="518"/>
        <v>-4.9562066948013912E-2</v>
      </c>
      <c r="CU625" s="41">
        <f t="shared" si="519"/>
        <v>3.4198163561206557E-2</v>
      </c>
      <c r="CV625" s="41">
        <f t="shared" si="520"/>
        <v>-3.562717764315116E-2</v>
      </c>
      <c r="CW625" s="41"/>
      <c r="CX625" s="41">
        <f t="shared" si="521"/>
        <v>6.7904169298854168E-4</v>
      </c>
      <c r="CY625" s="41">
        <f t="shared" si="522"/>
        <v>-4.091479763850657E-2</v>
      </c>
      <c r="CZ625" s="41">
        <f t="shared" si="523"/>
        <v>0</v>
      </c>
      <c r="DA625" s="41">
        <f t="shared" si="524"/>
        <v>1.5404716077805497E-2</v>
      </c>
      <c r="DB625" s="41">
        <f t="shared" si="525"/>
        <v>3.1200752529117206E-3</v>
      </c>
      <c r="DC625" s="41">
        <f t="shared" si="526"/>
        <v>1.1198325310029535E-2</v>
      </c>
      <c r="DD625" s="41">
        <f t="shared" si="527"/>
        <v>1.0349135490166566E-2</v>
      </c>
      <c r="DE625" s="41">
        <f t="shared" si="528"/>
        <v>1.826008119893565E-3</v>
      </c>
      <c r="DF625" s="41">
        <f t="shared" si="529"/>
        <v>-5.1024813743030394E-4</v>
      </c>
      <c r="DG625" s="41">
        <f t="shared" si="530"/>
        <v>8.6522245915263557E-3</v>
      </c>
      <c r="DH625" s="41"/>
    </row>
    <row r="626" spans="1:112">
      <c r="A626" s="43">
        <v>42758</v>
      </c>
      <c r="B626" s="34">
        <v>2.9</v>
      </c>
      <c r="C626" s="34">
        <v>4.4949219999999999</v>
      </c>
      <c r="D626" s="34"/>
      <c r="E626" s="34">
        <v>6.1</v>
      </c>
      <c r="F626" s="34">
        <v>19.920000000000002</v>
      </c>
      <c r="G626" s="34">
        <v>40.896560999999998</v>
      </c>
      <c r="H626" s="34">
        <v>16.859852</v>
      </c>
      <c r="I626" s="34">
        <v>14.93</v>
      </c>
      <c r="J626" s="34">
        <v>259.76147500000002</v>
      </c>
      <c r="K626" s="34"/>
      <c r="L626" s="34">
        <v>102.44000200000001</v>
      </c>
      <c r="M626" s="34">
        <v>17.75</v>
      </c>
      <c r="N626" s="34">
        <v>31.962050999999999</v>
      </c>
      <c r="O626" s="34">
        <v>11.6</v>
      </c>
      <c r="P626" s="34">
        <v>14.65</v>
      </c>
      <c r="Q626" s="34">
        <v>3.23</v>
      </c>
      <c r="R626" s="34">
        <v>41.73</v>
      </c>
      <c r="S626" s="34">
        <v>48.72654</v>
      </c>
      <c r="T626" s="34"/>
      <c r="U626" s="34"/>
      <c r="V626" s="34">
        <v>2.1492059999999999</v>
      </c>
      <c r="W626" s="34">
        <v>39.799999</v>
      </c>
      <c r="X626" s="34">
        <v>45.939999</v>
      </c>
      <c r="Y626" s="34">
        <v>8.3885919999999992</v>
      </c>
      <c r="Z626" s="34">
        <v>15.186002999999999</v>
      </c>
      <c r="AA626" s="34">
        <v>63.341563999999998</v>
      </c>
      <c r="AB626" s="34">
        <v>43.839874000000002</v>
      </c>
      <c r="AC626" s="34">
        <v>17.75</v>
      </c>
      <c r="AD626" s="34">
        <v>107.779999</v>
      </c>
      <c r="AE626" s="34">
        <v>31.047156999999999</v>
      </c>
      <c r="AF626" s="34">
        <v>3.06</v>
      </c>
      <c r="AG626" s="34">
        <v>73.500076000000007</v>
      </c>
      <c r="AH626" s="34">
        <v>33.881892999999998</v>
      </c>
      <c r="AI626" s="34">
        <v>98.984482</v>
      </c>
      <c r="AJ626" s="34" t="s">
        <v>193</v>
      </c>
      <c r="AK626" s="34">
        <v>29.07</v>
      </c>
      <c r="AL626" s="34">
        <v>0.77</v>
      </c>
      <c r="AM626" s="34">
        <v>26.024318999999998</v>
      </c>
      <c r="AN626" s="34">
        <v>22.200001</v>
      </c>
      <c r="AO626" s="34">
        <v>30.9</v>
      </c>
      <c r="AP626" s="34">
        <v>4.6970000000000001</v>
      </c>
      <c r="AQ626" s="34">
        <v>12.23</v>
      </c>
      <c r="AR626" s="34">
        <v>5.94</v>
      </c>
      <c r="AS626" s="34"/>
      <c r="AT626" s="34">
        <v>14.245015</v>
      </c>
      <c r="AU626" s="34">
        <v>13.43</v>
      </c>
      <c r="AV626" s="34">
        <v>11.033215999999999</v>
      </c>
      <c r="AW626" s="34">
        <v>21.563144999999999</v>
      </c>
      <c r="AX626" s="34">
        <v>18.600000000000001</v>
      </c>
      <c r="AY626" s="34">
        <v>4.5</v>
      </c>
      <c r="AZ626" s="34">
        <v>61.779998999999997</v>
      </c>
      <c r="BA626" s="34">
        <v>39.349997999999999</v>
      </c>
      <c r="BB626" s="34">
        <v>38.740001999999997</v>
      </c>
      <c r="BC626" s="34">
        <v>28.523733</v>
      </c>
      <c r="BD626" s="34"/>
      <c r="BE626" s="38"/>
      <c r="BF626" s="41">
        <f t="shared" si="483"/>
        <v>-1.7094433359300183E-2</v>
      </c>
      <c r="BG626" s="41">
        <f t="shared" si="484"/>
        <v>9.3898264008248303E-3</v>
      </c>
      <c r="BH626" s="41"/>
      <c r="BI626" s="41">
        <f t="shared" si="485"/>
        <v>-1.3838234665185597E-2</v>
      </c>
      <c r="BJ626" s="41">
        <f t="shared" si="486"/>
        <v>-2.3810648693718333E-2</v>
      </c>
      <c r="BK626" s="41">
        <f t="shared" si="487"/>
        <v>2.3259544401161382E-2</v>
      </c>
      <c r="BL626" s="41">
        <f t="shared" si="488"/>
        <v>3.5462284795639331E-3</v>
      </c>
      <c r="BM626" s="41">
        <f t="shared" si="489"/>
        <v>1.8932276088022636E-2</v>
      </c>
      <c r="BN626" s="41">
        <f t="shared" si="490"/>
        <v>-3.1748666915581897E-2</v>
      </c>
      <c r="BO626" s="41"/>
      <c r="BP626" s="41">
        <f t="shared" si="492"/>
        <v>0.1938283815348181</v>
      </c>
      <c r="BQ626" s="41">
        <f t="shared" si="493"/>
        <v>-2.0630839881044871E-2</v>
      </c>
      <c r="BR626" s="41">
        <f t="shared" si="494"/>
        <v>4.4929570059474037E-3</v>
      </c>
      <c r="BS626" s="41">
        <f t="shared" si="495"/>
        <v>1.6514934238334722E-2</v>
      </c>
      <c r="BT626" s="41">
        <f t="shared" si="496"/>
        <v>-3.6855092389154305E-2</v>
      </c>
      <c r="BU626" s="41">
        <f t="shared" si="497"/>
        <v>-3.0911925696729694E-3</v>
      </c>
      <c r="BV626" s="41">
        <f t="shared" si="498"/>
        <v>4.0342787926653384E-2</v>
      </c>
      <c r="BW626" s="41">
        <f t="shared" si="499"/>
        <v>1.007020782571949E-2</v>
      </c>
      <c r="BX626" s="41"/>
      <c r="BY626" s="41"/>
      <c r="BZ626" s="41">
        <f t="shared" si="500"/>
        <v>1.354418492378476E-2</v>
      </c>
      <c r="CA626" s="41">
        <f t="shared" si="501"/>
        <v>1.3915442936346075E-2</v>
      </c>
      <c r="CB626" s="41">
        <f t="shared" si="502"/>
        <v>9.4041374112647774E-3</v>
      </c>
      <c r="CC626" s="41">
        <f t="shared" si="503"/>
        <v>-9.3458480022031425E-3</v>
      </c>
      <c r="CD626" s="41">
        <f t="shared" si="504"/>
        <v>0.2116777324306596</v>
      </c>
      <c r="CE626" s="41">
        <f t="shared" si="505"/>
        <v>1.8100563277477721E-2</v>
      </c>
      <c r="CF626" s="41">
        <f t="shared" si="506"/>
        <v>0</v>
      </c>
      <c r="CG626" s="41">
        <f t="shared" si="482"/>
        <v>8.6580627431145311E-3</v>
      </c>
      <c r="CH626" s="41">
        <f t="shared" si="507"/>
        <v>8.5725273395275952E-3</v>
      </c>
      <c r="CI626" s="41">
        <f t="shared" si="508"/>
        <v>1.1764853205344834E-2</v>
      </c>
      <c r="CJ626" s="41">
        <f t="shared" si="509"/>
        <v>3.2733253449693297E-3</v>
      </c>
      <c r="CK626" s="41">
        <f t="shared" si="510"/>
        <v>-4.7505843171168393E-3</v>
      </c>
      <c r="CL626" s="41">
        <f t="shared" si="511"/>
        <v>2.0028923609694289E-2</v>
      </c>
      <c r="CM626" s="41">
        <f t="shared" si="512"/>
        <v>-3.1583650303455231E-2</v>
      </c>
      <c r="CN626" s="41">
        <f t="shared" si="531"/>
        <v>-1.5897905469167443E-3</v>
      </c>
      <c r="CO626" s="41">
        <f t="shared" si="513"/>
        <v>0</v>
      </c>
      <c r="CP626" s="41">
        <f t="shared" si="514"/>
        <v>0</v>
      </c>
      <c r="CQ626" s="41">
        <f t="shared" si="515"/>
        <v>1.2688209216280369E-2</v>
      </c>
      <c r="CR626" s="41">
        <f t="shared" si="516"/>
        <v>8.9471497136621073E-2</v>
      </c>
      <c r="CS626" s="41">
        <f t="shared" si="517"/>
        <v>-2.5245021354824895E-2</v>
      </c>
      <c r="CT626" s="41">
        <f t="shared" si="518"/>
        <v>1.544763608046946E-2</v>
      </c>
      <c r="CU626" s="41">
        <f t="shared" si="519"/>
        <v>-4.4771665891670219E-2</v>
      </c>
      <c r="CV626" s="41">
        <f t="shared" si="520"/>
        <v>2.5576841789649776E-2</v>
      </c>
      <c r="CW626" s="41"/>
      <c r="CX626" s="41">
        <f t="shared" si="521"/>
        <v>7.4400260895419856E-3</v>
      </c>
      <c r="CY626" s="41">
        <f t="shared" si="522"/>
        <v>3.7940817751379995E-2</v>
      </c>
      <c r="CZ626" s="41">
        <f t="shared" si="523"/>
        <v>8.646729434767115E-4</v>
      </c>
      <c r="DA626" s="41">
        <f t="shared" si="524"/>
        <v>3.7095396765349925E-2</v>
      </c>
      <c r="DB626" s="41">
        <f t="shared" si="525"/>
        <v>-3.4868825650823936E-2</v>
      </c>
      <c r="DC626" s="41">
        <f t="shared" si="526"/>
        <v>2.2246950221111086E-3</v>
      </c>
      <c r="DD626" s="41">
        <f t="shared" si="527"/>
        <v>9.5959101720578619E-3</v>
      </c>
      <c r="DE626" s="41">
        <f t="shared" si="528"/>
        <v>2.5220045840656569E-2</v>
      </c>
      <c r="DF626" s="41">
        <f t="shared" si="529"/>
        <v>-9.7611099991695809E-3</v>
      </c>
      <c r="DG626" s="41">
        <f t="shared" si="530"/>
        <v>9.2608629341187319E-3</v>
      </c>
      <c r="DH626" s="41"/>
    </row>
    <row r="627" spans="1:112">
      <c r="A627" s="43">
        <v>42759</v>
      </c>
      <c r="B627" s="34">
        <v>2.85</v>
      </c>
      <c r="C627" s="34">
        <v>4.3268880000000003</v>
      </c>
      <c r="D627" s="34"/>
      <c r="E627" s="34">
        <v>6.18</v>
      </c>
      <c r="F627" s="34">
        <v>20.040001</v>
      </c>
      <c r="G627" s="34">
        <v>39.319972999999997</v>
      </c>
      <c r="H627" s="34">
        <v>16.999106999999999</v>
      </c>
      <c r="I627" s="34">
        <v>16.600000000000001</v>
      </c>
      <c r="J627" s="34">
        <v>257.66662600000001</v>
      </c>
      <c r="K627" s="34"/>
      <c r="L627" s="34">
        <v>100.050003</v>
      </c>
      <c r="M627" s="34">
        <v>17.809999000000001</v>
      </c>
      <c r="N627" s="34">
        <v>32.095782999999997</v>
      </c>
      <c r="O627" s="34">
        <v>11.76</v>
      </c>
      <c r="P627" s="34">
        <v>14.27</v>
      </c>
      <c r="Q627" s="34">
        <v>3.18</v>
      </c>
      <c r="R627" s="34">
        <v>41.73</v>
      </c>
      <c r="S627" s="34">
        <v>44.753746</v>
      </c>
      <c r="T627" s="34"/>
      <c r="U627" s="34"/>
      <c r="V627" s="34">
        <v>2.1299299999999999</v>
      </c>
      <c r="W627" s="34">
        <v>40.009998000000003</v>
      </c>
      <c r="X627" s="34">
        <v>46.049999</v>
      </c>
      <c r="Y627" s="34">
        <v>8.3688990000000008</v>
      </c>
      <c r="Z627" s="34">
        <v>15.514632000000001</v>
      </c>
      <c r="AA627" s="34">
        <v>62.777343999999999</v>
      </c>
      <c r="AB627" s="34">
        <v>44.071891999999998</v>
      </c>
      <c r="AC627" s="34">
        <v>17.649999999999999</v>
      </c>
      <c r="AD627" s="34">
        <v>108.260002</v>
      </c>
      <c r="AE627" s="34">
        <v>31.07583</v>
      </c>
      <c r="AF627" s="34">
        <v>3.11</v>
      </c>
      <c r="AG627" s="34">
        <v>74.200073000000003</v>
      </c>
      <c r="AH627" s="34">
        <v>34.647053</v>
      </c>
      <c r="AI627" s="34">
        <v>102.13108099999999</v>
      </c>
      <c r="AJ627" s="34" t="s">
        <v>193</v>
      </c>
      <c r="AK627" s="34">
        <v>28.629999000000002</v>
      </c>
      <c r="AL627" s="34">
        <v>0.71899999999999997</v>
      </c>
      <c r="AM627" s="34">
        <v>27.149287999999999</v>
      </c>
      <c r="AN627" s="34">
        <v>26.200001</v>
      </c>
      <c r="AO627" s="34">
        <v>30.110001</v>
      </c>
      <c r="AP627" s="34">
        <v>4.74</v>
      </c>
      <c r="AQ627" s="34">
        <v>12.17</v>
      </c>
      <c r="AR627" s="34">
        <v>5.82</v>
      </c>
      <c r="AS627" s="34"/>
      <c r="AT627" s="34">
        <v>14.293010000000001</v>
      </c>
      <c r="AU627" s="34">
        <v>13.1</v>
      </c>
      <c r="AV627" s="34">
        <v>11.262081</v>
      </c>
      <c r="AW627" s="34">
        <v>21.766071</v>
      </c>
      <c r="AX627" s="34">
        <v>19.559999000000001</v>
      </c>
      <c r="AY627" s="34">
        <v>4.63</v>
      </c>
      <c r="AZ627" s="34">
        <v>62</v>
      </c>
      <c r="BA627" s="34">
        <v>39.009998000000003</v>
      </c>
      <c r="BB627" s="34">
        <v>39.689999</v>
      </c>
      <c r="BC627" s="34">
        <v>28.552945999999999</v>
      </c>
      <c r="BD627" s="34"/>
      <c r="BE627" s="38"/>
      <c r="BF627" s="41">
        <f t="shared" si="483"/>
        <v>-1.7391742711869107E-2</v>
      </c>
      <c r="BG627" s="41">
        <f t="shared" si="484"/>
        <v>-3.8099738235542698E-2</v>
      </c>
      <c r="BH627" s="41"/>
      <c r="BI627" s="41">
        <f t="shared" si="485"/>
        <v>1.3029500290333897E-2</v>
      </c>
      <c r="BJ627" s="41">
        <f t="shared" si="486"/>
        <v>6.0060739604101627E-3</v>
      </c>
      <c r="BK627" s="41">
        <f t="shared" si="487"/>
        <v>-3.9313367778705803E-2</v>
      </c>
      <c r="BL627" s="41">
        <f t="shared" si="488"/>
        <v>8.2256389027434325E-3</v>
      </c>
      <c r="BM627" s="41">
        <f t="shared" si="489"/>
        <v>0.10603008381139864</v>
      </c>
      <c r="BN627" s="41">
        <f t="shared" si="490"/>
        <v>-8.0972040042663826E-3</v>
      </c>
      <c r="BO627" s="41"/>
      <c r="BP627" s="41">
        <f t="shared" si="492"/>
        <v>-2.3607189840198405E-2</v>
      </c>
      <c r="BQ627" s="41">
        <f t="shared" si="493"/>
        <v>3.3745252319125844E-3</v>
      </c>
      <c r="BR627" s="41">
        <f t="shared" si="494"/>
        <v>4.1753579830986392E-3</v>
      </c>
      <c r="BS627" s="41">
        <f t="shared" si="495"/>
        <v>1.3698844358161927E-2</v>
      </c>
      <c r="BT627" s="41">
        <f t="shared" si="496"/>
        <v>-2.6280903974331294E-2</v>
      </c>
      <c r="BU627" s="41">
        <f t="shared" si="497"/>
        <v>-1.5600940442479661E-2</v>
      </c>
      <c r="BV627" s="41">
        <f t="shared" si="498"/>
        <v>0</v>
      </c>
      <c r="BW627" s="41">
        <f t="shared" si="499"/>
        <v>-8.5048700131310467E-2</v>
      </c>
      <c r="BX627" s="41"/>
      <c r="BY627" s="41"/>
      <c r="BZ627" s="41">
        <f t="shared" si="500"/>
        <v>-9.0093562735522707E-3</v>
      </c>
      <c r="CA627" s="41">
        <f t="shared" si="501"/>
        <v>5.2624857168758728E-3</v>
      </c>
      <c r="CB627" s="41">
        <f t="shared" si="502"/>
        <v>2.3915654923599983E-3</v>
      </c>
      <c r="CC627" s="41">
        <f t="shared" si="503"/>
        <v>-2.3503529335748997E-3</v>
      </c>
      <c r="CD627" s="41">
        <f t="shared" si="504"/>
        <v>2.1409430296015695E-2</v>
      </c>
      <c r="CE627" s="41">
        <f t="shared" si="505"/>
        <v>-8.9474888914816229E-3</v>
      </c>
      <c r="CF627" s="41">
        <f t="shared" si="506"/>
        <v>5.2784410838866537E-3</v>
      </c>
      <c r="CG627" s="41">
        <f t="shared" si="482"/>
        <v>1.142869582362285E-2</v>
      </c>
      <c r="CH627" s="41">
        <f t="shared" si="507"/>
        <v>4.4436566156842681E-3</v>
      </c>
      <c r="CI627" s="41">
        <f t="shared" si="508"/>
        <v>9.2310442303993566E-4</v>
      </c>
      <c r="CJ627" s="41">
        <f t="shared" si="509"/>
        <v>1.6207810226853303E-2</v>
      </c>
      <c r="CK627" s="41">
        <f t="shared" si="510"/>
        <v>9.4786937684822031E-3</v>
      </c>
      <c r="CL627" s="41">
        <f t="shared" si="511"/>
        <v>2.23319296191016E-2</v>
      </c>
      <c r="CM627" s="41">
        <f t="shared" si="512"/>
        <v>3.1294005709422611E-2</v>
      </c>
      <c r="CN627" s="41">
        <f t="shared" si="531"/>
        <v>0</v>
      </c>
      <c r="CO627" s="41">
        <f t="shared" si="513"/>
        <v>-1.5251630389158253E-2</v>
      </c>
      <c r="CP627" s="41">
        <f t="shared" si="514"/>
        <v>-6.8529157126682921E-2</v>
      </c>
      <c r="CQ627" s="41">
        <f t="shared" si="515"/>
        <v>4.2319374346662379E-2</v>
      </c>
      <c r="CR627" s="41">
        <f t="shared" si="516"/>
        <v>0.16566711501171158</v>
      </c>
      <c r="CS627" s="41">
        <f t="shared" si="517"/>
        <v>-2.5898808198500163E-2</v>
      </c>
      <c r="CT627" s="41">
        <f t="shared" si="518"/>
        <v>9.1131286621271117E-3</v>
      </c>
      <c r="CU627" s="41">
        <f t="shared" si="519"/>
        <v>-4.9180426996452567E-3</v>
      </c>
      <c r="CV627" s="41">
        <f t="shared" si="520"/>
        <v>-2.0408871631207123E-2</v>
      </c>
      <c r="CW627" s="41"/>
      <c r="CX627" s="41">
        <f t="shared" si="521"/>
        <v>3.363585619545219E-3</v>
      </c>
      <c r="CY627" s="41">
        <f t="shared" si="522"/>
        <v>-2.4878780328040355E-2</v>
      </c>
      <c r="CZ627" s="41">
        <f t="shared" si="523"/>
        <v>2.0531059917471523E-2</v>
      </c>
      <c r="DA627" s="41">
        <f t="shared" si="524"/>
        <v>9.3667738490865321E-3</v>
      </c>
      <c r="DB627" s="41">
        <f t="shared" si="525"/>
        <v>5.0325032762769992E-2</v>
      </c>
      <c r="DC627" s="41">
        <f t="shared" si="526"/>
        <v>2.8479471321868705E-2</v>
      </c>
      <c r="DD627" s="41">
        <f t="shared" si="527"/>
        <v>3.5547137411242849E-3</v>
      </c>
      <c r="DE627" s="41">
        <f t="shared" si="528"/>
        <v>-8.6779517878312513E-3</v>
      </c>
      <c r="DF627" s="41">
        <f t="shared" si="529"/>
        <v>2.4226531994635821E-2</v>
      </c>
      <c r="DG627" s="41">
        <f t="shared" si="530"/>
        <v>1.023640585356287E-3</v>
      </c>
      <c r="DH627" s="41"/>
    </row>
    <row r="628" spans="1:112">
      <c r="A628" s="43">
        <v>42760</v>
      </c>
      <c r="B628" s="34">
        <v>2.9</v>
      </c>
      <c r="C628" s="34">
        <v>4.4781180000000003</v>
      </c>
      <c r="D628" s="34"/>
      <c r="E628" s="34">
        <v>6.04</v>
      </c>
      <c r="F628" s="34">
        <v>19.68</v>
      </c>
      <c r="G628" s="34">
        <v>37.952311999999999</v>
      </c>
      <c r="H628" s="34">
        <v>16.959318</v>
      </c>
      <c r="I628" s="34">
        <v>16.420000000000002</v>
      </c>
      <c r="J628" s="34">
        <v>247.19236799999999</v>
      </c>
      <c r="K628" s="34"/>
      <c r="L628" s="34">
        <v>96.290001000000004</v>
      </c>
      <c r="M628" s="34">
        <v>17.639999</v>
      </c>
      <c r="N628" s="34">
        <v>31.962050999999999</v>
      </c>
      <c r="O628" s="34">
        <v>12.6</v>
      </c>
      <c r="P628" s="34">
        <v>14.38</v>
      </c>
      <c r="Q628" s="34">
        <v>3.12</v>
      </c>
      <c r="R628" s="34">
        <v>42.09</v>
      </c>
      <c r="S628" s="34">
        <v>45.079219999999999</v>
      </c>
      <c r="T628" s="34"/>
      <c r="U628" s="34"/>
      <c r="V628" s="34">
        <v>2.052829</v>
      </c>
      <c r="W628" s="34">
        <v>39.830002</v>
      </c>
      <c r="X628" s="34">
        <v>45.779998999999997</v>
      </c>
      <c r="Y628" s="34">
        <v>8.1719840000000001</v>
      </c>
      <c r="Z628" s="34">
        <v>14.580641999999999</v>
      </c>
      <c r="AA628" s="34">
        <v>60.674961000000003</v>
      </c>
      <c r="AB628" s="34">
        <v>43.598205999999998</v>
      </c>
      <c r="AC628" s="34">
        <v>17.950001</v>
      </c>
      <c r="AD628" s="34">
        <v>108.739998</v>
      </c>
      <c r="AE628" s="34">
        <v>31.104496000000001</v>
      </c>
      <c r="AF628" s="34">
        <v>3.18</v>
      </c>
      <c r="AG628" s="34">
        <v>72.450073000000003</v>
      </c>
      <c r="AH628" s="34">
        <v>34.525745000000001</v>
      </c>
      <c r="AI628" s="34">
        <v>118.07118199999999</v>
      </c>
      <c r="AJ628" s="34" t="s">
        <v>193</v>
      </c>
      <c r="AK628" s="34">
        <v>27.35</v>
      </c>
      <c r="AL628" s="34">
        <v>0.72</v>
      </c>
      <c r="AM628" s="34">
        <v>26.905548</v>
      </c>
      <c r="AN628" s="34">
        <v>32</v>
      </c>
      <c r="AO628" s="34">
        <v>29.5</v>
      </c>
      <c r="AP628" s="34">
        <v>4.8</v>
      </c>
      <c r="AQ628" s="34">
        <v>12.67</v>
      </c>
      <c r="AR628" s="34">
        <v>5.86</v>
      </c>
      <c r="AS628" s="34"/>
      <c r="AT628" s="34">
        <v>14.331407</v>
      </c>
      <c r="AU628" s="34">
        <v>14.21</v>
      </c>
      <c r="AV628" s="34">
        <v>11.061825000000001</v>
      </c>
      <c r="AW628" s="34">
        <v>21.695488000000001</v>
      </c>
      <c r="AX628" s="34">
        <v>19.620000999999998</v>
      </c>
      <c r="AY628" s="34">
        <v>4.5999999999999996</v>
      </c>
      <c r="AZ628" s="34">
        <v>62.200001</v>
      </c>
      <c r="BA628" s="34">
        <v>40.25</v>
      </c>
      <c r="BB628" s="34">
        <v>39.82</v>
      </c>
      <c r="BC628" s="34">
        <v>27.793354000000001</v>
      </c>
      <c r="BD628" s="34"/>
      <c r="BE628" s="38"/>
      <c r="BF628" s="41">
        <f t="shared" si="483"/>
        <v>1.739174271186902E-2</v>
      </c>
      <c r="BG628" s="41">
        <f t="shared" si="484"/>
        <v>3.4354291955489079E-2</v>
      </c>
      <c r="BH628" s="41"/>
      <c r="BI628" s="41">
        <f t="shared" si="485"/>
        <v>-2.2914259522875777E-2</v>
      </c>
      <c r="BJ628" s="41">
        <f t="shared" si="486"/>
        <v>-1.812743449275505E-2</v>
      </c>
      <c r="BK628" s="41">
        <f t="shared" si="487"/>
        <v>-3.5402184353188655E-2</v>
      </c>
      <c r="BL628" s="41">
        <f t="shared" si="488"/>
        <v>-2.3433959736621057E-3</v>
      </c>
      <c r="BM628" s="41">
        <f t="shared" si="489"/>
        <v>-1.0902591338215388E-2</v>
      </c>
      <c r="BN628" s="41">
        <f t="shared" si="490"/>
        <v>-4.1499750772127683E-2</v>
      </c>
      <c r="BO628" s="41"/>
      <c r="BP628" s="41">
        <f t="shared" si="492"/>
        <v>-3.8305609377262483E-2</v>
      </c>
      <c r="BQ628" s="41">
        <f t="shared" si="493"/>
        <v>-9.591047264036227E-3</v>
      </c>
      <c r="BR628" s="41">
        <f t="shared" si="494"/>
        <v>-4.1753579830985489E-3</v>
      </c>
      <c r="BS628" s="41">
        <f t="shared" si="495"/>
        <v>6.8992871486951421E-2</v>
      </c>
      <c r="BT628" s="41">
        <f t="shared" si="496"/>
        <v>7.6789208041557477E-3</v>
      </c>
      <c r="BU628" s="41">
        <f t="shared" si="497"/>
        <v>-1.9048194970694474E-2</v>
      </c>
      <c r="BV628" s="41">
        <f t="shared" si="498"/>
        <v>8.5898881790182346E-3</v>
      </c>
      <c r="BW628" s="41">
        <f t="shared" si="499"/>
        <v>7.2462357340544398E-3</v>
      </c>
      <c r="BX628" s="41"/>
      <c r="BY628" s="41"/>
      <c r="BZ628" s="41">
        <f t="shared" si="500"/>
        <v>-3.6870273506105104E-2</v>
      </c>
      <c r="CA628" s="41">
        <f t="shared" si="501"/>
        <v>-4.5089254746807396E-3</v>
      </c>
      <c r="CB628" s="41">
        <f t="shared" si="502"/>
        <v>-5.8804483049684645E-3</v>
      </c>
      <c r="CC628" s="41">
        <f t="shared" si="503"/>
        <v>-2.3810615582023794E-2</v>
      </c>
      <c r="CD628" s="41">
        <f t="shared" si="504"/>
        <v>-6.2088820104511305E-2</v>
      </c>
      <c r="CE628" s="41">
        <f t="shared" si="505"/>
        <v>-3.4063135208227784E-2</v>
      </c>
      <c r="CF628" s="41">
        <f t="shared" si="506"/>
        <v>-1.0806206912480047E-2</v>
      </c>
      <c r="CG628" s="41">
        <f t="shared" si="482"/>
        <v>-5.6980211146377786E-3</v>
      </c>
      <c r="CH628" s="41">
        <f t="shared" si="507"/>
        <v>4.423933482402922E-3</v>
      </c>
      <c r="CI628" s="41">
        <f t="shared" si="508"/>
        <v>9.2202803924943061E-4</v>
      </c>
      <c r="CJ628" s="41">
        <f t="shared" si="509"/>
        <v>2.2258470600942697E-2</v>
      </c>
      <c r="CK628" s="41">
        <f t="shared" si="510"/>
        <v>-2.3867457642717943E-2</v>
      </c>
      <c r="CL628" s="41">
        <f t="shared" si="511"/>
        <v>-3.5073938850641814E-3</v>
      </c>
      <c r="CM628" s="41">
        <f t="shared" si="512"/>
        <v>0.14503058379623041</v>
      </c>
      <c r="CN628" s="41">
        <f t="shared" si="531"/>
        <v>-1.281039110078507E-2</v>
      </c>
      <c r="CO628" s="41">
        <f t="shared" si="513"/>
        <v>-4.573855531363611E-2</v>
      </c>
      <c r="CP628" s="41">
        <f t="shared" si="514"/>
        <v>1.3898542890542977E-3</v>
      </c>
      <c r="CQ628" s="41">
        <f t="shared" si="515"/>
        <v>-9.0183106630508398E-3</v>
      </c>
      <c r="CR628" s="41">
        <f t="shared" si="516"/>
        <v>0.1999764538647372</v>
      </c>
      <c r="CS628" s="41">
        <f t="shared" si="517"/>
        <v>-2.0467112359425454E-2</v>
      </c>
      <c r="CT628" s="41">
        <f t="shared" si="518"/>
        <v>1.2578782206859965E-2</v>
      </c>
      <c r="CU628" s="41">
        <f t="shared" si="519"/>
        <v>4.0263087333611919E-2</v>
      </c>
      <c r="CV628" s="41">
        <f t="shared" si="520"/>
        <v>6.8493418455747683E-3</v>
      </c>
      <c r="CW628" s="41"/>
      <c r="CX628" s="41">
        <f t="shared" si="521"/>
        <v>2.6828160748360178E-3</v>
      </c>
      <c r="CY628" s="41">
        <f t="shared" si="522"/>
        <v>8.1333711901903472E-2</v>
      </c>
      <c r="CZ628" s="41">
        <f t="shared" si="523"/>
        <v>-1.7941427611459709E-2</v>
      </c>
      <c r="DA628" s="41">
        <f t="shared" si="524"/>
        <v>-3.2480685772874824E-3</v>
      </c>
      <c r="DB628" s="41">
        <f t="shared" si="525"/>
        <v>3.062891623689664E-3</v>
      </c>
      <c r="DC628" s="41">
        <f t="shared" si="526"/>
        <v>-6.500564603093428E-3</v>
      </c>
      <c r="DD628" s="41">
        <f t="shared" si="527"/>
        <v>3.2206307772125195E-3</v>
      </c>
      <c r="DE628" s="41">
        <f t="shared" si="528"/>
        <v>3.1292031614913979E-2</v>
      </c>
      <c r="DF628" s="41">
        <f t="shared" si="529"/>
        <v>3.2700570363399404E-3</v>
      </c>
      <c r="DG628" s="41">
        <f t="shared" si="530"/>
        <v>-2.6963190801251629E-2</v>
      </c>
      <c r="DH628" s="41"/>
    </row>
    <row r="629" spans="1:112">
      <c r="A629" s="43">
        <v>42761</v>
      </c>
      <c r="B629" s="34">
        <v>2.9</v>
      </c>
      <c r="C629" s="34">
        <v>4.5117260000000003</v>
      </c>
      <c r="D629" s="34"/>
      <c r="E629" s="34">
        <v>6.03</v>
      </c>
      <c r="F629" s="34">
        <v>18.399999999999999</v>
      </c>
      <c r="G629" s="34">
        <v>37.154522</v>
      </c>
      <c r="H629" s="34">
        <v>17.078682000000001</v>
      </c>
      <c r="I629" s="34">
        <v>16.43</v>
      </c>
      <c r="J629" s="34">
        <v>246.14492799999999</v>
      </c>
      <c r="K629" s="34"/>
      <c r="L629" s="34">
        <v>96.75</v>
      </c>
      <c r="M629" s="34">
        <v>17.739999999999998</v>
      </c>
      <c r="N629" s="34">
        <v>31.942948999999999</v>
      </c>
      <c r="O629" s="34">
        <v>12.7</v>
      </c>
      <c r="P629" s="34">
        <v>14.06</v>
      </c>
      <c r="Q629" s="34">
        <v>3.31</v>
      </c>
      <c r="R629" s="34">
        <v>40.310001</v>
      </c>
      <c r="S629" s="34">
        <v>44.562271000000003</v>
      </c>
      <c r="T629" s="34"/>
      <c r="U629" s="34"/>
      <c r="V629" s="34">
        <v>2.1010179999999998</v>
      </c>
      <c r="W629" s="34">
        <v>40.080002</v>
      </c>
      <c r="X629" s="34">
        <v>41.209999000000003</v>
      </c>
      <c r="Y629" s="34">
        <v>8.1719840000000001</v>
      </c>
      <c r="Z629" s="34">
        <v>14.770897</v>
      </c>
      <c r="AA629" s="34">
        <v>60.597664000000002</v>
      </c>
      <c r="AB629" s="34">
        <v>43.037517999999999</v>
      </c>
      <c r="AC629" s="34">
        <v>17.600000000000001</v>
      </c>
      <c r="AD629" s="34">
        <v>109.30999799999999</v>
      </c>
      <c r="AE629" s="34">
        <v>31.286059999999999</v>
      </c>
      <c r="AF629" s="34">
        <v>3.18</v>
      </c>
      <c r="AG629" s="34">
        <v>73.150069999999999</v>
      </c>
      <c r="AH629" s="34">
        <v>33.051399000000004</v>
      </c>
      <c r="AI629" s="34">
        <v>115.763023</v>
      </c>
      <c r="AJ629" s="34" t="s">
        <v>193</v>
      </c>
      <c r="AK629" s="34">
        <v>27.040001</v>
      </c>
      <c r="AL629" s="34">
        <v>0.74</v>
      </c>
      <c r="AM629" s="34">
        <v>26.999293999999999</v>
      </c>
      <c r="AN629" s="34">
        <v>32.400002000000001</v>
      </c>
      <c r="AO629" s="34">
        <v>29.209999</v>
      </c>
      <c r="AP629" s="34">
        <v>4.66</v>
      </c>
      <c r="AQ629" s="34">
        <v>12.5</v>
      </c>
      <c r="AR629" s="34">
        <v>5.94</v>
      </c>
      <c r="AS629" s="34"/>
      <c r="AT629" s="34">
        <v>14.302474999999999</v>
      </c>
      <c r="AU629" s="34">
        <v>14.86</v>
      </c>
      <c r="AV629" s="34">
        <v>10.976000000000001</v>
      </c>
      <c r="AW629" s="34">
        <v>21.069061000000001</v>
      </c>
      <c r="AX629" s="34">
        <v>21.540001</v>
      </c>
      <c r="AY629" s="34">
        <v>4.47</v>
      </c>
      <c r="AZ629" s="34">
        <v>61.709999000000003</v>
      </c>
      <c r="BA629" s="34">
        <v>39.900002000000001</v>
      </c>
      <c r="BB629" s="34">
        <v>39.189999</v>
      </c>
      <c r="BC629" s="34">
        <v>27.618062999999999</v>
      </c>
      <c r="BD629" s="34"/>
      <c r="BE629" s="38"/>
      <c r="BF629" s="41">
        <f t="shared" si="483"/>
        <v>0</v>
      </c>
      <c r="BG629" s="41">
        <f t="shared" si="484"/>
        <v>7.4769165224913775E-3</v>
      </c>
      <c r="BH629" s="41"/>
      <c r="BI629" s="41">
        <f t="shared" si="485"/>
        <v>-1.6570012076294581E-3</v>
      </c>
      <c r="BJ629" s="41">
        <f t="shared" si="486"/>
        <v>-6.7252227009167456E-2</v>
      </c>
      <c r="BK629" s="41">
        <f t="shared" si="487"/>
        <v>-2.1244937750310978E-2</v>
      </c>
      <c r="BL629" s="41">
        <f t="shared" si="488"/>
        <v>7.0136018155357365E-3</v>
      </c>
      <c r="BM629" s="41">
        <f t="shared" si="489"/>
        <v>6.0882802489434229E-4</v>
      </c>
      <c r="BN629" s="41">
        <f t="shared" si="490"/>
        <v>-4.2463506505638522E-3</v>
      </c>
      <c r="BO629" s="41"/>
      <c r="BP629" s="41">
        <f t="shared" si="492"/>
        <v>4.7658502724040909E-3</v>
      </c>
      <c r="BQ629" s="41">
        <f t="shared" si="493"/>
        <v>5.6529829921321577E-3</v>
      </c>
      <c r="BR629" s="41">
        <f t="shared" si="494"/>
        <v>-5.978249141354872E-4</v>
      </c>
      <c r="BS629" s="41">
        <f t="shared" si="495"/>
        <v>7.9051795071132473E-3</v>
      </c>
      <c r="BT629" s="41">
        <f t="shared" si="496"/>
        <v>-2.250446591038175E-2</v>
      </c>
      <c r="BU629" s="41">
        <f t="shared" si="497"/>
        <v>5.9115187567580552E-2</v>
      </c>
      <c r="BV629" s="41">
        <f t="shared" si="498"/>
        <v>-4.3210580845665258E-2</v>
      </c>
      <c r="BW629" s="41">
        <f t="shared" si="499"/>
        <v>-1.1533827137300183E-2</v>
      </c>
      <c r="BX629" s="41"/>
      <c r="BY629" s="41"/>
      <c r="BZ629" s="41">
        <f t="shared" si="500"/>
        <v>2.320314734961014E-2</v>
      </c>
      <c r="CA629" s="41">
        <f t="shared" si="501"/>
        <v>6.2570592698491826E-3</v>
      </c>
      <c r="CB629" s="41">
        <f t="shared" si="502"/>
        <v>-0.10516637159604957</v>
      </c>
      <c r="CC629" s="41">
        <f t="shared" si="503"/>
        <v>0</v>
      </c>
      <c r="CD629" s="41">
        <f t="shared" si="504"/>
        <v>1.2964067378236979E-2</v>
      </c>
      <c r="CE629" s="41">
        <f t="shared" si="505"/>
        <v>-1.2747643661124442E-3</v>
      </c>
      <c r="CF629" s="41">
        <f t="shared" si="506"/>
        <v>-1.2943755814983662E-2</v>
      </c>
      <c r="CG629" s="41">
        <f t="shared" si="482"/>
        <v>5.6980211146377959E-3</v>
      </c>
      <c r="CH629" s="41">
        <f t="shared" si="507"/>
        <v>5.2281706838775656E-3</v>
      </c>
      <c r="CI629" s="41">
        <f t="shared" si="508"/>
        <v>5.8202562755026365E-3</v>
      </c>
      <c r="CJ629" s="41">
        <f t="shared" si="509"/>
        <v>0</v>
      </c>
      <c r="CK629" s="41">
        <f t="shared" si="510"/>
        <v>9.6154080458482113E-3</v>
      </c>
      <c r="CL629" s="41">
        <f t="shared" si="511"/>
        <v>-4.3641382423655457E-2</v>
      </c>
      <c r="CM629" s="41">
        <f t="shared" si="512"/>
        <v>-1.9742483522503868E-2</v>
      </c>
      <c r="CN629" s="41">
        <f t="shared" si="531"/>
        <v>0</v>
      </c>
      <c r="CO629" s="41">
        <f t="shared" si="513"/>
        <v>-1.1399240710979044E-2</v>
      </c>
      <c r="CP629" s="41">
        <f t="shared" si="514"/>
        <v>2.7398974188114562E-2</v>
      </c>
      <c r="CQ629" s="41">
        <f t="shared" si="515"/>
        <v>3.4782068190078916E-3</v>
      </c>
      <c r="CR629" s="41">
        <f t="shared" si="516"/>
        <v>1.242258172695033E-2</v>
      </c>
      <c r="CS629" s="41">
        <f t="shared" si="517"/>
        <v>-9.8791811809762434E-3</v>
      </c>
      <c r="CT629" s="41">
        <f t="shared" si="518"/>
        <v>-2.9600469776290633E-2</v>
      </c>
      <c r="CU629" s="41">
        <f t="shared" si="519"/>
        <v>-1.3508350024792193E-2</v>
      </c>
      <c r="CV629" s="41">
        <f t="shared" si="520"/>
        <v>1.3559529785632294E-2</v>
      </c>
      <c r="CW629" s="41"/>
      <c r="CX629" s="41">
        <f t="shared" si="521"/>
        <v>-2.0208234318956045E-3</v>
      </c>
      <c r="CY629" s="41">
        <f t="shared" si="522"/>
        <v>4.4727097180603768E-2</v>
      </c>
      <c r="CZ629" s="41">
        <f t="shared" si="523"/>
        <v>-7.7889205397561221E-3</v>
      </c>
      <c r="DA629" s="41">
        <f t="shared" si="524"/>
        <v>-2.9298651569723722E-2</v>
      </c>
      <c r="DB629" s="41">
        <f t="shared" si="525"/>
        <v>9.3362213047881518E-2</v>
      </c>
      <c r="DC629" s="41">
        <f t="shared" si="526"/>
        <v>-2.8667894869571799E-2</v>
      </c>
      <c r="DD629" s="41">
        <f t="shared" si="527"/>
        <v>-7.9090396941576789E-3</v>
      </c>
      <c r="DE629" s="41">
        <f t="shared" si="528"/>
        <v>-8.7336298434425152E-3</v>
      </c>
      <c r="DF629" s="41">
        <f t="shared" si="529"/>
        <v>-1.5947711941223963E-2</v>
      </c>
      <c r="DG629" s="41">
        <f t="shared" si="530"/>
        <v>-6.3269121862922243E-3</v>
      </c>
      <c r="DH629" s="41"/>
    </row>
    <row r="630" spans="1:112">
      <c r="A630" s="43">
        <v>42762</v>
      </c>
      <c r="B630" s="34">
        <v>2.85</v>
      </c>
      <c r="C630" s="34">
        <v>4.4109040000000004</v>
      </c>
      <c r="D630" s="34"/>
      <c r="E630" s="34">
        <v>6.77</v>
      </c>
      <c r="F630" s="34">
        <v>18.399999999999999</v>
      </c>
      <c r="G630" s="34">
        <v>36.603661000000002</v>
      </c>
      <c r="H630" s="34">
        <v>17.078682000000001</v>
      </c>
      <c r="I630" s="34">
        <v>16.75</v>
      </c>
      <c r="J630" s="34">
        <v>251.38206500000001</v>
      </c>
      <c r="K630" s="34"/>
      <c r="L630" s="34">
        <v>95.099997999999999</v>
      </c>
      <c r="M630" s="34">
        <v>15.61</v>
      </c>
      <c r="N630" s="34">
        <v>31.790112000000001</v>
      </c>
      <c r="O630" s="34">
        <v>12.52</v>
      </c>
      <c r="P630" s="34">
        <v>14.36</v>
      </c>
      <c r="Q630" s="34">
        <v>3.3</v>
      </c>
      <c r="R630" s="34">
        <v>41.610000999999997</v>
      </c>
      <c r="S630" s="34">
        <v>45.203673999999999</v>
      </c>
      <c r="T630" s="34"/>
      <c r="U630" s="34"/>
      <c r="V630" s="34">
        <v>1.9275389999999999</v>
      </c>
      <c r="W630" s="34">
        <v>40.200001</v>
      </c>
      <c r="X630" s="34">
        <v>41.610000999999997</v>
      </c>
      <c r="Y630" s="34">
        <v>8.1030650000000009</v>
      </c>
      <c r="Z630" s="34">
        <v>14.113645</v>
      </c>
      <c r="AA630" s="34">
        <v>60.249844000000003</v>
      </c>
      <c r="AB630" s="34">
        <v>43.230857999999998</v>
      </c>
      <c r="AC630" s="34">
        <v>17.700001</v>
      </c>
      <c r="AD630" s="34">
        <v>111.25</v>
      </c>
      <c r="AE630" s="34">
        <v>31.515398000000001</v>
      </c>
      <c r="AF630" s="34">
        <v>3.05</v>
      </c>
      <c r="AG630" s="34">
        <v>72.100075000000004</v>
      </c>
      <c r="AH630" s="34">
        <v>32.827454000000003</v>
      </c>
      <c r="AI630" s="34">
        <v>116.562012</v>
      </c>
      <c r="AJ630" s="34" t="s">
        <v>193</v>
      </c>
      <c r="AK630" s="34">
        <v>25.77</v>
      </c>
      <c r="AL630" s="34">
        <v>0.85499999999999998</v>
      </c>
      <c r="AM630" s="34">
        <v>26.905548</v>
      </c>
      <c r="AN630" s="34">
        <v>32.099997999999999</v>
      </c>
      <c r="AO630" s="34">
        <v>29.15</v>
      </c>
      <c r="AP630" s="34">
        <v>4.59</v>
      </c>
      <c r="AQ630" s="34">
        <v>12.53</v>
      </c>
      <c r="AR630" s="34">
        <v>5.89</v>
      </c>
      <c r="AS630" s="34"/>
      <c r="AT630" s="34">
        <v>14.331407</v>
      </c>
      <c r="AU630" s="34">
        <v>16.360001</v>
      </c>
      <c r="AV630" s="34">
        <v>11.042751000000001</v>
      </c>
      <c r="AW630" s="34">
        <v>21.007299</v>
      </c>
      <c r="AX630" s="34">
        <v>20.07</v>
      </c>
      <c r="AY630" s="34">
        <v>4.49</v>
      </c>
      <c r="AZ630" s="34">
        <v>62.41</v>
      </c>
      <c r="BA630" s="34">
        <v>40.490001999999997</v>
      </c>
      <c r="BB630" s="34">
        <v>39.57</v>
      </c>
      <c r="BC630" s="34">
        <v>27.530419999999999</v>
      </c>
      <c r="BD630" s="34"/>
      <c r="BE630" s="38"/>
      <c r="BF630" s="41">
        <f t="shared" si="483"/>
        <v>-1.7391742711869107E-2</v>
      </c>
      <c r="BG630" s="41">
        <f t="shared" si="484"/>
        <v>-2.2600128287866117E-2</v>
      </c>
      <c r="BH630" s="41"/>
      <c r="BI630" s="41">
        <f t="shared" si="485"/>
        <v>0.11575407618508946</v>
      </c>
      <c r="BJ630" s="41">
        <f t="shared" si="486"/>
        <v>0</v>
      </c>
      <c r="BK630" s="41">
        <f t="shared" si="487"/>
        <v>-1.4937223774455723E-2</v>
      </c>
      <c r="BL630" s="41">
        <f t="shared" si="488"/>
        <v>0</v>
      </c>
      <c r="BM630" s="41">
        <f t="shared" si="489"/>
        <v>1.9289326221898655E-2</v>
      </c>
      <c r="BN630" s="41">
        <f t="shared" si="490"/>
        <v>2.1053452448096414E-2</v>
      </c>
      <c r="BO630" s="41"/>
      <c r="BP630" s="41">
        <f t="shared" si="492"/>
        <v>-1.7201383389041053E-2</v>
      </c>
      <c r="BQ630" s="41">
        <f t="shared" si="493"/>
        <v>-0.12791024235409271</v>
      </c>
      <c r="BR630" s="41">
        <f t="shared" si="494"/>
        <v>-4.7961698553535105E-3</v>
      </c>
      <c r="BS630" s="41">
        <f t="shared" si="495"/>
        <v>-1.4274627792593052E-2</v>
      </c>
      <c r="BT630" s="41">
        <f t="shared" si="496"/>
        <v>2.1112677237559201E-2</v>
      </c>
      <c r="BU630" s="41">
        <f t="shared" si="497"/>
        <v>-3.0257209165370676E-3</v>
      </c>
      <c r="BV630" s="41">
        <f t="shared" si="498"/>
        <v>3.1740945090719903E-2</v>
      </c>
      <c r="BW630" s="41">
        <f t="shared" si="499"/>
        <v>1.4290807409346136E-2</v>
      </c>
      <c r="BX630" s="41"/>
      <c r="BY630" s="41"/>
      <c r="BZ630" s="41">
        <f t="shared" si="500"/>
        <v>-8.6177929461356578E-2</v>
      </c>
      <c r="CA630" s="41">
        <f t="shared" si="501"/>
        <v>2.9895138237892981E-3</v>
      </c>
      <c r="CB630" s="41">
        <f t="shared" si="502"/>
        <v>9.6596259427631538E-3</v>
      </c>
      <c r="CC630" s="41">
        <f t="shared" si="503"/>
        <v>-8.4693338816523491E-3</v>
      </c>
      <c r="CD630" s="41">
        <f t="shared" si="504"/>
        <v>-4.5516765979844581E-2</v>
      </c>
      <c r="CE630" s="41">
        <f t="shared" si="505"/>
        <v>-5.7563613217015263E-3</v>
      </c>
      <c r="CF630" s="41">
        <f t="shared" si="506"/>
        <v>4.4822989063672885E-3</v>
      </c>
      <c r="CG630" s="41">
        <f t="shared" si="482"/>
        <v>-2.5900728432157353E-2</v>
      </c>
      <c r="CH630" s="41">
        <f t="shared" si="507"/>
        <v>1.7592057037193506E-2</v>
      </c>
      <c r="CI630" s="41">
        <f t="shared" si="508"/>
        <v>7.3036208637546765E-3</v>
      </c>
      <c r="CJ630" s="41">
        <f t="shared" si="509"/>
        <v>-4.1739606172765314E-2</v>
      </c>
      <c r="CK630" s="41">
        <f t="shared" si="510"/>
        <v>-1.4457999891198014E-2</v>
      </c>
      <c r="CL630" s="41">
        <f t="shared" si="511"/>
        <v>-6.7987177192854699E-3</v>
      </c>
      <c r="CM630" s="41">
        <f t="shared" si="512"/>
        <v>6.8782268773743072E-3</v>
      </c>
      <c r="CN630" s="41">
        <f t="shared" si="531"/>
        <v>-1.0530781771856238E-2</v>
      </c>
      <c r="CO630" s="41">
        <f t="shared" si="513"/>
        <v>-4.8106263492737521E-2</v>
      </c>
      <c r="CP630" s="41">
        <f t="shared" si="514"/>
        <v>0.14445128273854485</v>
      </c>
      <c r="CQ630" s="41">
        <f t="shared" si="515"/>
        <v>-3.4782068190077767E-3</v>
      </c>
      <c r="CR630" s="41">
        <f t="shared" si="516"/>
        <v>-9.3025166960046153E-3</v>
      </c>
      <c r="CS630" s="41">
        <f t="shared" si="517"/>
        <v>-2.0561693682965535E-3</v>
      </c>
      <c r="CT630" s="41">
        <f t="shared" si="518"/>
        <v>-1.5135424065100803E-2</v>
      </c>
      <c r="CU630" s="41">
        <f t="shared" si="519"/>
        <v>2.3971245997214514E-3</v>
      </c>
      <c r="CV630" s="41">
        <f t="shared" si="520"/>
        <v>-8.4531357110583516E-3</v>
      </c>
      <c r="CW630" s="41"/>
      <c r="CX630" s="41">
        <f t="shared" si="521"/>
        <v>2.020823431895588E-3</v>
      </c>
      <c r="CY630" s="41">
        <f t="shared" si="522"/>
        <v>9.6166353009680516E-2</v>
      </c>
      <c r="CZ630" s="41">
        <f t="shared" si="523"/>
        <v>6.0631236066572584E-3</v>
      </c>
      <c r="DA630" s="41">
        <f t="shared" si="524"/>
        <v>-2.935712326707883E-3</v>
      </c>
      <c r="DB630" s="41">
        <f t="shared" si="525"/>
        <v>-7.068555534525002E-2</v>
      </c>
      <c r="DC630" s="41">
        <f t="shared" si="526"/>
        <v>4.4642931286855278E-3</v>
      </c>
      <c r="DD630" s="41">
        <f t="shared" si="527"/>
        <v>1.1279542817805297E-2</v>
      </c>
      <c r="DE630" s="41">
        <f t="shared" si="528"/>
        <v>1.4678705417851056E-2</v>
      </c>
      <c r="DF630" s="41">
        <f t="shared" si="529"/>
        <v>9.6496687025065201E-3</v>
      </c>
      <c r="DG630" s="41">
        <f t="shared" si="530"/>
        <v>-3.1784400591508373E-3</v>
      </c>
      <c r="DH630" s="41"/>
    </row>
    <row r="631" spans="1:112">
      <c r="A631" s="43">
        <v>42765</v>
      </c>
      <c r="B631" s="34">
        <v>2.85</v>
      </c>
      <c r="C631" s="34">
        <v>4.3772970000000004</v>
      </c>
      <c r="D631" s="34"/>
      <c r="E631" s="34">
        <v>6.21</v>
      </c>
      <c r="F631" s="34">
        <v>18.399999999999999</v>
      </c>
      <c r="G631" s="34">
        <v>35.644401999999999</v>
      </c>
      <c r="H631" s="34">
        <v>16.820063000000001</v>
      </c>
      <c r="I631" s="34">
        <v>16.129999000000002</v>
      </c>
      <c r="J631" s="34">
        <v>249.287216</v>
      </c>
      <c r="K631" s="34"/>
      <c r="L631" s="34">
        <v>93.580001999999993</v>
      </c>
      <c r="M631" s="34">
        <v>15.69</v>
      </c>
      <c r="N631" s="34">
        <v>31.589514000000001</v>
      </c>
      <c r="O631" s="34">
        <v>12.38</v>
      </c>
      <c r="P631" s="34">
        <v>14.94</v>
      </c>
      <c r="Q631" s="34">
        <v>3.21</v>
      </c>
      <c r="R631" s="34">
        <v>42.27</v>
      </c>
      <c r="S631" s="34">
        <v>46.007796999999997</v>
      </c>
      <c r="T631" s="34"/>
      <c r="U631" s="34"/>
      <c r="V631" s="34">
        <v>2.2937720000000001</v>
      </c>
      <c r="W631" s="34">
        <v>39.580002</v>
      </c>
      <c r="X631" s="34">
        <v>41.849997999999999</v>
      </c>
      <c r="Y631" s="34">
        <v>8.3688990000000008</v>
      </c>
      <c r="Z631" s="34">
        <v>14.554694</v>
      </c>
      <c r="AA631" s="34">
        <v>59.129097000000002</v>
      </c>
      <c r="AB631" s="34">
        <v>45.183598000000003</v>
      </c>
      <c r="AC631" s="34">
        <v>17.049999</v>
      </c>
      <c r="AD631" s="34">
        <v>104.589996</v>
      </c>
      <c r="AE631" s="34">
        <v>31.400724</v>
      </c>
      <c r="AF631" s="34">
        <v>3.11</v>
      </c>
      <c r="AG631" s="34">
        <v>70.000068999999996</v>
      </c>
      <c r="AH631" s="34">
        <v>32.706142</v>
      </c>
      <c r="AI631" s="34">
        <v>117.942955</v>
      </c>
      <c r="AJ631" s="34" t="s">
        <v>193</v>
      </c>
      <c r="AK631" s="34">
        <v>26.440000999999999</v>
      </c>
      <c r="AL631" s="34">
        <v>0.75</v>
      </c>
      <c r="AM631" s="34">
        <v>27.283035000000002</v>
      </c>
      <c r="AN631" s="34">
        <v>31.200001</v>
      </c>
      <c r="AO631" s="34">
        <v>30.59</v>
      </c>
      <c r="AP631" s="34">
        <v>4.6500000000000004</v>
      </c>
      <c r="AQ631" s="34">
        <v>12.66</v>
      </c>
      <c r="AR631" s="34">
        <v>5.75</v>
      </c>
      <c r="AS631" s="34"/>
      <c r="AT631" s="34">
        <v>14.225320999999999</v>
      </c>
      <c r="AU631" s="34">
        <v>16.290001</v>
      </c>
      <c r="AV631" s="34">
        <v>11.204865</v>
      </c>
      <c r="AW631" s="34">
        <v>20.116188000000001</v>
      </c>
      <c r="AX631" s="34">
        <v>19.360001</v>
      </c>
      <c r="AY631" s="34">
        <v>4.55</v>
      </c>
      <c r="AZ631" s="34">
        <v>61.27</v>
      </c>
      <c r="BA631" s="34">
        <v>41.369999</v>
      </c>
      <c r="BB631" s="34">
        <v>40.700001</v>
      </c>
      <c r="BC631" s="34">
        <v>27.335647999999999</v>
      </c>
      <c r="BD631" s="34"/>
      <c r="BE631" s="38"/>
      <c r="BF631" s="41">
        <f t="shared" si="483"/>
        <v>0</v>
      </c>
      <c r="BG631" s="41">
        <f t="shared" si="484"/>
        <v>-7.6482465118519029E-3</v>
      </c>
      <c r="BH631" s="41"/>
      <c r="BI631" s="41">
        <f t="shared" si="485"/>
        <v>-8.6340190978796125E-2</v>
      </c>
      <c r="BJ631" s="41">
        <f t="shared" si="486"/>
        <v>0</v>
      </c>
      <c r="BK631" s="41">
        <f t="shared" si="487"/>
        <v>-2.6556154844962297E-2</v>
      </c>
      <c r="BL631" s="41">
        <f t="shared" si="488"/>
        <v>-1.5258619027796863E-2</v>
      </c>
      <c r="BM631" s="41">
        <f t="shared" si="489"/>
        <v>-3.7717428130239969E-2</v>
      </c>
      <c r="BN631" s="41">
        <f t="shared" si="490"/>
        <v>-8.368243486217699E-3</v>
      </c>
      <c r="BO631" s="41"/>
      <c r="BP631" s="41">
        <f t="shared" si="492"/>
        <v>-1.6112241710692223E-2</v>
      </c>
      <c r="BQ631" s="41">
        <f t="shared" si="493"/>
        <v>5.1118322176005749E-3</v>
      </c>
      <c r="BR631" s="41">
        <f t="shared" si="494"/>
        <v>-6.3300679567184987E-3</v>
      </c>
      <c r="BS631" s="41">
        <f t="shared" si="495"/>
        <v>-1.1245098415502291E-2</v>
      </c>
      <c r="BT631" s="41">
        <f t="shared" si="496"/>
        <v>3.959561608459318E-2</v>
      </c>
      <c r="BU631" s="41">
        <f t="shared" si="497"/>
        <v>-2.7651531330510008E-2</v>
      </c>
      <c r="BV631" s="41">
        <f t="shared" si="498"/>
        <v>1.5737067551164559E-2</v>
      </c>
      <c r="BW631" s="41">
        <f t="shared" si="499"/>
        <v>1.7632515404865986E-2</v>
      </c>
      <c r="BX631" s="41"/>
      <c r="BY631" s="41"/>
      <c r="BZ631" s="41">
        <f t="shared" si="500"/>
        <v>0.17395356434171261</v>
      </c>
      <c r="CA631" s="41">
        <f t="shared" si="501"/>
        <v>-1.5543029795607616E-2</v>
      </c>
      <c r="CB631" s="41">
        <f t="shared" si="502"/>
        <v>5.7512021182238738E-3</v>
      </c>
      <c r="CC631" s="41">
        <f t="shared" si="503"/>
        <v>3.2279949463676148E-2</v>
      </c>
      <c r="CD631" s="41">
        <f t="shared" si="504"/>
        <v>3.0771493342096081E-2</v>
      </c>
      <c r="CE631" s="41">
        <f t="shared" si="505"/>
        <v>-1.8776844875484516E-2</v>
      </c>
      <c r="CF631" s="41">
        <f t="shared" si="506"/>
        <v>4.417959906569556E-2</v>
      </c>
      <c r="CG631" s="41">
        <f t="shared" si="482"/>
        <v>-2.9197101033346393E-3</v>
      </c>
      <c r="CH631" s="41">
        <f t="shared" si="507"/>
        <v>-6.1732014524747574E-2</v>
      </c>
      <c r="CI631" s="41">
        <f t="shared" si="508"/>
        <v>-3.6453018189668601E-3</v>
      </c>
      <c r="CJ631" s="41">
        <f t="shared" si="509"/>
        <v>1.9481135571822489E-2</v>
      </c>
      <c r="CK631" s="41">
        <f t="shared" si="510"/>
        <v>-2.9558856749117565E-2</v>
      </c>
      <c r="CL631" s="41">
        <f t="shared" si="511"/>
        <v>-3.7022884740826709E-3</v>
      </c>
      <c r="CM631" s="41">
        <f t="shared" si="512"/>
        <v>1.1777652137056534E-2</v>
      </c>
      <c r="CN631" s="41">
        <f t="shared" si="531"/>
        <v>-1.2290185751006679E-2</v>
      </c>
      <c r="CO631" s="41">
        <f t="shared" si="513"/>
        <v>2.5667028140693753E-2</v>
      </c>
      <c r="CP631" s="41">
        <f t="shared" si="514"/>
        <v>-0.13102826240640403</v>
      </c>
      <c r="CQ631" s="41">
        <f t="shared" si="515"/>
        <v>1.3932569757416162E-2</v>
      </c>
      <c r="CR631" s="41">
        <f t="shared" si="516"/>
        <v>-2.8437840963954086E-2</v>
      </c>
      <c r="CS631" s="41">
        <f t="shared" si="517"/>
        <v>4.821824536631085E-2</v>
      </c>
      <c r="CT631" s="41">
        <f t="shared" si="518"/>
        <v>1.2987195526811331E-2</v>
      </c>
      <c r="CU631" s="41">
        <f t="shared" si="519"/>
        <v>1.0321647808053287E-2</v>
      </c>
      <c r="CV631" s="41">
        <f t="shared" si="520"/>
        <v>-2.4056142854236268E-2</v>
      </c>
      <c r="CW631" s="41"/>
      <c r="CX631" s="41">
        <f t="shared" si="521"/>
        <v>-7.4298769818663818E-3</v>
      </c>
      <c r="CY631" s="41">
        <f t="shared" si="522"/>
        <v>-4.2879082979874316E-3</v>
      </c>
      <c r="CZ631" s="41">
        <f t="shared" si="523"/>
        <v>1.4573864397352407E-2</v>
      </c>
      <c r="DA631" s="41">
        <f t="shared" si="524"/>
        <v>-4.3345084702598798E-2</v>
      </c>
      <c r="DB631" s="41">
        <f t="shared" si="525"/>
        <v>-3.6017029306924617E-2</v>
      </c>
      <c r="DC631" s="41">
        <f t="shared" si="526"/>
        <v>1.3274531208696108E-2</v>
      </c>
      <c r="DD631" s="41">
        <f t="shared" si="527"/>
        <v>-1.8435192208388282E-2</v>
      </c>
      <c r="DE631" s="41">
        <f t="shared" si="528"/>
        <v>2.1500876862233623E-2</v>
      </c>
      <c r="DF631" s="41">
        <f t="shared" si="529"/>
        <v>2.8156861621240665E-2</v>
      </c>
      <c r="DG631" s="41">
        <f t="shared" si="530"/>
        <v>-7.099937184838782E-3</v>
      </c>
      <c r="DH631" s="41"/>
    </row>
    <row r="632" spans="1:112">
      <c r="A632" s="43">
        <v>42766</v>
      </c>
      <c r="B632" s="34">
        <v>2.9</v>
      </c>
      <c r="C632" s="34">
        <v>4.3352890000000004</v>
      </c>
      <c r="D632" s="34"/>
      <c r="E632" s="34">
        <v>6.11</v>
      </c>
      <c r="F632" s="34">
        <v>18.040001</v>
      </c>
      <c r="G632" s="34">
        <v>35.587420999999999</v>
      </c>
      <c r="H632" s="34">
        <v>16.859852</v>
      </c>
      <c r="I632" s="34">
        <v>15.84</v>
      </c>
      <c r="J632" s="34">
        <v>251.38206500000001</v>
      </c>
      <c r="K632" s="34"/>
      <c r="L632" s="34">
        <v>92.519997000000004</v>
      </c>
      <c r="M632" s="34">
        <v>15.09</v>
      </c>
      <c r="N632" s="34">
        <v>31.847424</v>
      </c>
      <c r="O632" s="34">
        <v>12.42</v>
      </c>
      <c r="P632" s="34">
        <v>14.75</v>
      </c>
      <c r="Q632" s="34">
        <v>3.21</v>
      </c>
      <c r="R632" s="34">
        <v>39.630001</v>
      </c>
      <c r="S632" s="34">
        <v>45.433425999999997</v>
      </c>
      <c r="T632" s="34"/>
      <c r="U632" s="34"/>
      <c r="V632" s="34">
        <v>2.1776300000000002</v>
      </c>
      <c r="W632" s="34">
        <v>39.639999000000003</v>
      </c>
      <c r="X632" s="34">
        <v>41.490001999999997</v>
      </c>
      <c r="Y632" s="34">
        <v>8.3098259999999993</v>
      </c>
      <c r="Z632" s="34">
        <v>14.693066</v>
      </c>
      <c r="AA632" s="34">
        <v>59.306873000000003</v>
      </c>
      <c r="AB632" s="34">
        <v>44.506900999999999</v>
      </c>
      <c r="AC632" s="34">
        <v>17.100000000000001</v>
      </c>
      <c r="AD632" s="34">
        <v>94.129997000000003</v>
      </c>
      <c r="AE632" s="34">
        <v>31.448502000000001</v>
      </c>
      <c r="AF632" s="34">
        <v>3.12</v>
      </c>
      <c r="AG632" s="34">
        <v>69.650069999999999</v>
      </c>
      <c r="AH632" s="34">
        <v>32.612831</v>
      </c>
      <c r="AI632" s="34">
        <v>114.41166699999999</v>
      </c>
      <c r="AJ632" s="34" t="s">
        <v>193</v>
      </c>
      <c r="AK632" s="34">
        <v>24.610001</v>
      </c>
      <c r="AL632" s="34">
        <v>0.82</v>
      </c>
      <c r="AM632" s="34">
        <v>27.698273</v>
      </c>
      <c r="AN632" s="34">
        <v>33.400002000000001</v>
      </c>
      <c r="AO632" s="34">
        <v>29.75</v>
      </c>
      <c r="AP632" s="34">
        <v>4.5599999999999996</v>
      </c>
      <c r="AQ632" s="34">
        <v>12.63</v>
      </c>
      <c r="AR632" s="34">
        <v>5.72</v>
      </c>
      <c r="AS632" s="34"/>
      <c r="AT632" s="34">
        <v>14.138521000000001</v>
      </c>
      <c r="AU632" s="34">
        <v>16.450001</v>
      </c>
      <c r="AV632" s="34">
        <v>11.386049</v>
      </c>
      <c r="AW632" s="34">
        <v>20.883783000000001</v>
      </c>
      <c r="AX632" s="34">
        <v>19.639999</v>
      </c>
      <c r="AY632" s="34">
        <v>4.46</v>
      </c>
      <c r="AZ632" s="34">
        <v>59.990001999999997</v>
      </c>
      <c r="BA632" s="34">
        <v>41.290000999999997</v>
      </c>
      <c r="BB632" s="34">
        <v>41.450001</v>
      </c>
      <c r="BC632" s="34">
        <v>27.364861000000001</v>
      </c>
      <c r="BD632" s="34"/>
      <c r="BE632" s="38"/>
      <c r="BF632" s="41">
        <f t="shared" si="483"/>
        <v>1.739174271186902E-2</v>
      </c>
      <c r="BG632" s="41">
        <f t="shared" si="484"/>
        <v>-9.6431359246808377E-3</v>
      </c>
      <c r="BH632" s="41"/>
      <c r="BI632" s="41">
        <f t="shared" si="485"/>
        <v>-1.62341227618834E-2</v>
      </c>
      <c r="BJ632" s="41">
        <f t="shared" si="486"/>
        <v>-1.9759094548091324E-2</v>
      </c>
      <c r="BK632" s="41">
        <f t="shared" si="487"/>
        <v>-1.5998751612477915E-3</v>
      </c>
      <c r="BL632" s="41">
        <f t="shared" si="488"/>
        <v>2.3627742831798374E-3</v>
      </c>
      <c r="BM632" s="41">
        <f t="shared" si="489"/>
        <v>-1.8142443754555704E-2</v>
      </c>
      <c r="BN632" s="41">
        <f t="shared" si="490"/>
        <v>8.3682434862177336E-3</v>
      </c>
      <c r="BO632" s="41"/>
      <c r="BP632" s="41">
        <f t="shared" si="492"/>
        <v>-1.1391901872341558E-2</v>
      </c>
      <c r="BQ632" s="41">
        <f t="shared" si="493"/>
        <v>-3.8991293965183686E-2</v>
      </c>
      <c r="BR632" s="41">
        <f t="shared" si="494"/>
        <v>8.1312695461358709E-3</v>
      </c>
      <c r="BS632" s="41">
        <f t="shared" si="495"/>
        <v>3.2258092488825687E-3</v>
      </c>
      <c r="BT632" s="41">
        <f t="shared" si="496"/>
        <v>-1.2799096918842351E-2</v>
      </c>
      <c r="BU632" s="41">
        <f t="shared" si="497"/>
        <v>0</v>
      </c>
      <c r="BV632" s="41">
        <f t="shared" si="498"/>
        <v>-6.4491182142946205E-2</v>
      </c>
      <c r="BW632" s="41">
        <f t="shared" si="499"/>
        <v>-1.2562792474807145E-2</v>
      </c>
      <c r="BX632" s="41"/>
      <c r="BY632" s="41"/>
      <c r="BZ632" s="41">
        <f t="shared" si="500"/>
        <v>-5.1960494600406269E-2</v>
      </c>
      <c r="CA632" s="41">
        <f t="shared" si="501"/>
        <v>1.5146935297541716E-3</v>
      </c>
      <c r="CB632" s="41">
        <f t="shared" si="502"/>
        <v>-8.6392665965960951E-3</v>
      </c>
      <c r="CC632" s="41">
        <f t="shared" si="503"/>
        <v>-7.0836646104594616E-3</v>
      </c>
      <c r="CD632" s="41">
        <f t="shared" si="504"/>
        <v>9.4621285452650156E-3</v>
      </c>
      <c r="CE632" s="41">
        <f t="shared" si="505"/>
        <v>3.0020631994730038E-3</v>
      </c>
      <c r="CF632" s="41">
        <f t="shared" si="506"/>
        <v>-1.5089889076095759E-2</v>
      </c>
      <c r="CG632" s="41">
        <f t="shared" si="482"/>
        <v>0</v>
      </c>
      <c r="CH632" s="41">
        <f t="shared" si="507"/>
        <v>-0.10537113283329057</v>
      </c>
      <c r="CI632" s="41">
        <f t="shared" si="508"/>
        <v>1.5204008782450048E-3</v>
      </c>
      <c r="CJ632" s="41">
        <f t="shared" si="509"/>
        <v>3.2102756302481894E-3</v>
      </c>
      <c r="CK632" s="41">
        <f t="shared" si="510"/>
        <v>-5.0125225127235244E-3</v>
      </c>
      <c r="CL632" s="41">
        <f t="shared" si="511"/>
        <v>-2.8570891178731172E-3</v>
      </c>
      <c r="CM632" s="41">
        <f t="shared" si="512"/>
        <v>-3.0398017359863166E-2</v>
      </c>
      <c r="CN632" s="41">
        <f t="shared" si="531"/>
        <v>-6.6170036990669681E-3</v>
      </c>
      <c r="CO632" s="41">
        <f t="shared" si="513"/>
        <v>-7.1725147768114991E-2</v>
      </c>
      <c r="CP632" s="41">
        <f t="shared" si="514"/>
        <v>8.9231133727942613E-2</v>
      </c>
      <c r="CQ632" s="41">
        <f t="shared" si="515"/>
        <v>1.5104984226547123E-2</v>
      </c>
      <c r="CR632" s="41">
        <f t="shared" si="516"/>
        <v>6.8137832996174222E-2</v>
      </c>
      <c r="CS632" s="41">
        <f t="shared" si="517"/>
        <v>-2.7844026171173344E-2</v>
      </c>
      <c r="CT632" s="41">
        <f t="shared" si="518"/>
        <v>-1.9544596072970395E-2</v>
      </c>
      <c r="CU632" s="41">
        <f t="shared" si="519"/>
        <v>-2.3724803536303565E-3</v>
      </c>
      <c r="CV632" s="41">
        <f t="shared" si="520"/>
        <v>-5.2310494175525557E-3</v>
      </c>
      <c r="CW632" s="41"/>
      <c r="CX632" s="41">
        <f t="shared" si="521"/>
        <v>-6.120487553354495E-3</v>
      </c>
      <c r="CY632" s="41">
        <f t="shared" si="522"/>
        <v>9.7740540003465951E-3</v>
      </c>
      <c r="CZ632" s="41">
        <f t="shared" si="523"/>
        <v>1.6040775062742554E-2</v>
      </c>
      <c r="DA632" s="41">
        <f t="shared" si="524"/>
        <v>3.7448060704137545E-2</v>
      </c>
      <c r="DB632" s="41">
        <f t="shared" si="525"/>
        <v>1.4359118508499436E-2</v>
      </c>
      <c r="DC632" s="41">
        <f t="shared" si="526"/>
        <v>-1.9978466930886275E-2</v>
      </c>
      <c r="DD632" s="41">
        <f t="shared" si="527"/>
        <v>-2.1112411733672329E-2</v>
      </c>
      <c r="DE632" s="41">
        <f t="shared" si="528"/>
        <v>-1.9355921842766984E-3</v>
      </c>
      <c r="DF632" s="41">
        <f t="shared" si="529"/>
        <v>1.8259788688182559E-2</v>
      </c>
      <c r="DG632" s="41">
        <f t="shared" si="530"/>
        <v>1.0681071643158344E-3</v>
      </c>
      <c r="DH632" s="41"/>
    </row>
    <row r="633" spans="1:112">
      <c r="A633" s="43">
        <v>42767</v>
      </c>
      <c r="B633" s="34">
        <v>2.95</v>
      </c>
      <c r="C633" s="34">
        <v>4.2932810000000003</v>
      </c>
      <c r="D633" s="34"/>
      <c r="E633" s="34">
        <v>6.11</v>
      </c>
      <c r="F633" s="34">
        <v>18.399999999999999</v>
      </c>
      <c r="G633" s="34">
        <v>35.862842999999998</v>
      </c>
      <c r="H633" s="34">
        <v>16.919535</v>
      </c>
      <c r="I633" s="34">
        <v>16.41</v>
      </c>
      <c r="J633" s="34">
        <v>252.42948899999999</v>
      </c>
      <c r="K633" s="34"/>
      <c r="L633" s="34">
        <v>93.739998</v>
      </c>
      <c r="M633" s="34">
        <v>14.68</v>
      </c>
      <c r="N633" s="34">
        <v>32.621158999999999</v>
      </c>
      <c r="O633" s="34">
        <v>12.07</v>
      </c>
      <c r="P633" s="34">
        <v>14.72</v>
      </c>
      <c r="Q633" s="34">
        <v>3.06</v>
      </c>
      <c r="R633" s="34">
        <v>38.599997999999999</v>
      </c>
      <c r="S633" s="34">
        <v>46.754489999999997</v>
      </c>
      <c r="T633" s="34"/>
      <c r="U633" s="34"/>
      <c r="V633" s="34">
        <v>2.2744140000000002</v>
      </c>
      <c r="W633" s="34">
        <v>39.590000000000003</v>
      </c>
      <c r="X633" s="34">
        <v>40.349997999999999</v>
      </c>
      <c r="Y633" s="34">
        <v>8.4476659999999999</v>
      </c>
      <c r="Z633" s="34">
        <v>15.523277999999999</v>
      </c>
      <c r="AA633" s="34">
        <v>59.384158999999997</v>
      </c>
      <c r="AB633" s="34">
        <v>44.951588000000001</v>
      </c>
      <c r="AC633" s="34">
        <v>17.25</v>
      </c>
      <c r="AD633" s="34">
        <v>95.779999000000004</v>
      </c>
      <c r="AE633" s="34">
        <v>31.209610000000001</v>
      </c>
      <c r="AF633" s="34">
        <v>3.15</v>
      </c>
      <c r="AG633" s="34">
        <v>76.650077999999993</v>
      </c>
      <c r="AH633" s="34">
        <v>33.182040999999998</v>
      </c>
      <c r="AI633" s="34">
        <v>114.41166699999999</v>
      </c>
      <c r="AJ633" s="34" t="s">
        <v>193</v>
      </c>
      <c r="AK633" s="34">
        <v>26.83</v>
      </c>
      <c r="AL633" s="34">
        <v>0.8</v>
      </c>
      <c r="AM633" s="34">
        <v>28.066322</v>
      </c>
      <c r="AN633" s="34">
        <v>29.700001</v>
      </c>
      <c r="AO633" s="34">
        <v>31.24</v>
      </c>
      <c r="AP633" s="34">
        <v>4.78</v>
      </c>
      <c r="AQ633" s="34">
        <v>12.85</v>
      </c>
      <c r="AR633" s="34">
        <v>5.61</v>
      </c>
      <c r="AS633" s="34"/>
      <c r="AT633" s="34">
        <v>14.225320999999999</v>
      </c>
      <c r="AU633" s="34">
        <v>17.360001</v>
      </c>
      <c r="AV633" s="34">
        <v>11.243009000000001</v>
      </c>
      <c r="AW633" s="34">
        <v>20.857313000000001</v>
      </c>
      <c r="AX633" s="34">
        <v>20</v>
      </c>
      <c r="AY633" s="34">
        <v>4.43</v>
      </c>
      <c r="AZ633" s="34">
        <v>61.450001</v>
      </c>
      <c r="BA633" s="34">
        <v>40.209999000000003</v>
      </c>
      <c r="BB633" s="34">
        <v>42.080002</v>
      </c>
      <c r="BC633" s="34">
        <v>28.484776</v>
      </c>
      <c r="BD633" s="34"/>
      <c r="BE633" s="38"/>
      <c r="BF633" s="41">
        <f t="shared" si="483"/>
        <v>1.7094433359300255E-2</v>
      </c>
      <c r="BG633" s="41">
        <f t="shared" si="484"/>
        <v>-9.7370321842361572E-3</v>
      </c>
      <c r="BH633" s="41"/>
      <c r="BI633" s="41">
        <f t="shared" si="485"/>
        <v>0</v>
      </c>
      <c r="BJ633" s="41">
        <f t="shared" si="486"/>
        <v>1.9759094548091327E-2</v>
      </c>
      <c r="BK633" s="41">
        <f t="shared" si="487"/>
        <v>7.7095128487508378E-3</v>
      </c>
      <c r="BL633" s="41">
        <f t="shared" si="488"/>
        <v>3.5336971689391996E-3</v>
      </c>
      <c r="BM633" s="41">
        <f t="shared" si="489"/>
        <v>3.535251871571965E-2</v>
      </c>
      <c r="BN633" s="41">
        <f t="shared" si="490"/>
        <v>4.158005114254482E-3</v>
      </c>
      <c r="BO633" s="41"/>
      <c r="BP633" s="41">
        <f t="shared" si="492"/>
        <v>1.3100166221134265E-2</v>
      </c>
      <c r="BQ633" s="41">
        <f t="shared" si="493"/>
        <v>-2.7546249593388021E-2</v>
      </c>
      <c r="BR633" s="41">
        <f t="shared" si="494"/>
        <v>2.4004627284757853E-2</v>
      </c>
      <c r="BS633" s="41">
        <f t="shared" si="495"/>
        <v>-2.8585041395892588E-2</v>
      </c>
      <c r="BT633" s="41">
        <f t="shared" si="496"/>
        <v>-2.0359694850986204E-3</v>
      </c>
      <c r="BU633" s="41">
        <f t="shared" si="497"/>
        <v>-4.78560211776351E-2</v>
      </c>
      <c r="BV633" s="41">
        <f t="shared" si="498"/>
        <v>-2.6334207778440089E-2</v>
      </c>
      <c r="BW633" s="41">
        <f t="shared" si="499"/>
        <v>2.8662204252846338E-2</v>
      </c>
      <c r="BX633" s="41"/>
      <c r="BY633" s="41"/>
      <c r="BZ633" s="41">
        <f t="shared" si="500"/>
        <v>4.3485307350287522E-2</v>
      </c>
      <c r="CA633" s="41">
        <f t="shared" si="501"/>
        <v>-1.262123116704315E-3</v>
      </c>
      <c r="CB633" s="41">
        <f t="shared" si="502"/>
        <v>-2.7861137399500243E-2</v>
      </c>
      <c r="CC633" s="41">
        <f t="shared" si="503"/>
        <v>1.6451520177507721E-2</v>
      </c>
      <c r="CD633" s="41">
        <f t="shared" si="504"/>
        <v>5.4965021974648427E-2</v>
      </c>
      <c r="CE633" s="41">
        <f t="shared" si="505"/>
        <v>1.3023058207647263E-3</v>
      </c>
      <c r="CF633" s="41">
        <f t="shared" si="506"/>
        <v>9.9418326355568236E-3</v>
      </c>
      <c r="CG633" s="41">
        <f t="shared" si="482"/>
        <v>-1.4727806710243398E-2</v>
      </c>
      <c r="CH633" s="41">
        <f t="shared" si="507"/>
        <v>1.7377110785558789E-2</v>
      </c>
      <c r="CI633" s="41">
        <f t="shared" si="508"/>
        <v>-7.6252906417384036E-3</v>
      </c>
      <c r="CJ633" s="41">
        <f t="shared" si="509"/>
        <v>9.5694510161506725E-3</v>
      </c>
      <c r="CK633" s="41">
        <f t="shared" si="510"/>
        <v>9.5766917679394478E-2</v>
      </c>
      <c r="CL633" s="41">
        <f t="shared" si="511"/>
        <v>1.7302995936166642E-2</v>
      </c>
      <c r="CM633" s="41">
        <f t="shared" si="512"/>
        <v>0</v>
      </c>
      <c r="CN633" s="41">
        <f t="shared" si="531"/>
        <v>-1.8426012176531042E-2</v>
      </c>
      <c r="CO633" s="41">
        <f t="shared" si="513"/>
        <v>8.6367759400680311E-2</v>
      </c>
      <c r="CP633" s="41">
        <f t="shared" si="514"/>
        <v>-2.4692612590371411E-2</v>
      </c>
      <c r="CQ633" s="41">
        <f t="shared" si="515"/>
        <v>1.3200287540464817E-2</v>
      </c>
      <c r="CR633" s="41">
        <f t="shared" si="516"/>
        <v>-0.11740888038420538</v>
      </c>
      <c r="CS633" s="41">
        <f t="shared" si="517"/>
        <v>4.8870192979846447E-2</v>
      </c>
      <c r="CT633" s="41">
        <f t="shared" si="518"/>
        <v>4.7117922977069931E-2</v>
      </c>
      <c r="CU633" s="41">
        <f t="shared" si="519"/>
        <v>1.7268874978829049E-2</v>
      </c>
      <c r="CV633" s="41">
        <f t="shared" si="520"/>
        <v>-1.9418085857101513E-2</v>
      </c>
      <c r="CW633" s="41"/>
      <c r="CX633" s="41">
        <f t="shared" si="521"/>
        <v>6.1204875533545375E-3</v>
      </c>
      <c r="CY633" s="41">
        <f t="shared" si="522"/>
        <v>5.3843228834236458E-2</v>
      </c>
      <c r="CZ633" s="41">
        <f t="shared" si="523"/>
        <v>-1.264232078489176E-2</v>
      </c>
      <c r="DA633" s="41">
        <f t="shared" si="524"/>
        <v>-1.2682946105794361E-3</v>
      </c>
      <c r="DB633" s="41">
        <f t="shared" si="525"/>
        <v>1.816402154416951E-2</v>
      </c>
      <c r="DC633" s="41">
        <f t="shared" si="526"/>
        <v>-6.7491819749284495E-3</v>
      </c>
      <c r="DD633" s="41">
        <f t="shared" si="527"/>
        <v>2.4045937281545682E-2</v>
      </c>
      <c r="DE633" s="41">
        <f t="shared" si="528"/>
        <v>-2.6504668077190697E-2</v>
      </c>
      <c r="DF633" s="41">
        <f t="shared" si="529"/>
        <v>1.508471025121433E-2</v>
      </c>
      <c r="DG633" s="41">
        <f t="shared" si="530"/>
        <v>4.0110024011588606E-2</v>
      </c>
      <c r="DH633" s="41"/>
    </row>
    <row r="634" spans="1:112">
      <c r="A634" s="43">
        <v>42768</v>
      </c>
      <c r="B634" s="34">
        <v>2.9</v>
      </c>
      <c r="C634" s="34">
        <v>4.209263</v>
      </c>
      <c r="D634" s="34"/>
      <c r="E634" s="34">
        <v>5.96</v>
      </c>
      <c r="F634" s="34">
        <v>18.120000999999998</v>
      </c>
      <c r="G634" s="34">
        <v>35.273997999999999</v>
      </c>
      <c r="H634" s="34">
        <v>16.690757999999999</v>
      </c>
      <c r="I634" s="34">
        <v>16.200001</v>
      </c>
      <c r="J634" s="34">
        <v>256.61920199999997</v>
      </c>
      <c r="K634" s="34"/>
      <c r="L634" s="34">
        <v>95.089995999999999</v>
      </c>
      <c r="M634" s="34">
        <v>14.46</v>
      </c>
      <c r="N634" s="34">
        <v>32.105334999999997</v>
      </c>
      <c r="O634" s="34">
        <v>12.15</v>
      </c>
      <c r="P634" s="34">
        <v>14.93</v>
      </c>
      <c r="Q634" s="34">
        <v>3.22</v>
      </c>
      <c r="R634" s="34">
        <v>38.270000000000003</v>
      </c>
      <c r="S634" s="34">
        <v>46.036521999999998</v>
      </c>
      <c r="T634" s="34"/>
      <c r="U634" s="34"/>
      <c r="V634" s="34">
        <v>2.3034490000000001</v>
      </c>
      <c r="W634" s="34">
        <v>39.470001000000003</v>
      </c>
      <c r="X634" s="34">
        <v>39.540000999999997</v>
      </c>
      <c r="Y634" s="34">
        <v>8.6544279999999993</v>
      </c>
      <c r="Z634" s="34">
        <v>15.177355</v>
      </c>
      <c r="AA634" s="34">
        <v>58.935875000000003</v>
      </c>
      <c r="AB634" s="34">
        <v>44.709907999999999</v>
      </c>
      <c r="AC634" s="34">
        <v>17.399999999999999</v>
      </c>
      <c r="AD634" s="34">
        <v>93.610000999999997</v>
      </c>
      <c r="AE634" s="34">
        <v>32.212978</v>
      </c>
      <c r="AF634" s="34">
        <v>3.15</v>
      </c>
      <c r="AG634" s="34">
        <v>74.200073000000003</v>
      </c>
      <c r="AH634" s="34">
        <v>32.920760999999999</v>
      </c>
      <c r="AI634" s="34">
        <v>112.448753</v>
      </c>
      <c r="AJ634" s="34" t="s">
        <v>193</v>
      </c>
      <c r="AK634" s="34">
        <v>25.549999</v>
      </c>
      <c r="AL634" s="34">
        <v>0.8</v>
      </c>
      <c r="AM634" s="34">
        <v>27.726583000000002</v>
      </c>
      <c r="AN634" s="34">
        <v>23.299999</v>
      </c>
      <c r="AO634" s="34">
        <v>30.65</v>
      </c>
      <c r="AP634" s="34">
        <v>4.78</v>
      </c>
      <c r="AQ634" s="34">
        <v>13.11</v>
      </c>
      <c r="AR634" s="34">
        <v>5.38</v>
      </c>
      <c r="AS634" s="34"/>
      <c r="AT634" s="34">
        <v>14.148166</v>
      </c>
      <c r="AU634" s="34">
        <v>16.760000000000002</v>
      </c>
      <c r="AV634" s="34">
        <v>11.262081</v>
      </c>
      <c r="AW634" s="34">
        <v>20.830845</v>
      </c>
      <c r="AX634" s="34">
        <v>20.389999</v>
      </c>
      <c r="AY634" s="34">
        <v>4.37</v>
      </c>
      <c r="AZ634" s="34">
        <v>59.77</v>
      </c>
      <c r="BA634" s="34">
        <v>41.59</v>
      </c>
      <c r="BB634" s="34">
        <v>42.720001000000003</v>
      </c>
      <c r="BC634" s="34">
        <v>28.202363999999999</v>
      </c>
      <c r="BD634" s="34"/>
      <c r="BE634" s="38"/>
      <c r="BF634" s="41">
        <f t="shared" si="483"/>
        <v>-1.7094433359300183E-2</v>
      </c>
      <c r="BG634" s="41">
        <f t="shared" si="484"/>
        <v>-1.9763669505627329E-2</v>
      </c>
      <c r="BH634" s="41"/>
      <c r="BI634" s="41">
        <f t="shared" si="485"/>
        <v>-2.4856292106245643E-2</v>
      </c>
      <c r="BJ634" s="41">
        <f t="shared" si="486"/>
        <v>-1.53343088124702E-2</v>
      </c>
      <c r="BK634" s="41">
        <f t="shared" si="487"/>
        <v>-1.6555653620680556E-2</v>
      </c>
      <c r="BL634" s="41">
        <f t="shared" si="488"/>
        <v>-1.3613718471463643E-2</v>
      </c>
      <c r="BM634" s="41">
        <f t="shared" si="489"/>
        <v>-1.2879601135267971E-2</v>
      </c>
      <c r="BN634" s="41">
        <f t="shared" si="490"/>
        <v>1.6461323573426334E-2</v>
      </c>
      <c r="BO634" s="41"/>
      <c r="BP634" s="41">
        <f t="shared" si="492"/>
        <v>1.429879832698959E-2</v>
      </c>
      <c r="BQ634" s="41">
        <f t="shared" si="493"/>
        <v>-1.5099806455750837E-2</v>
      </c>
      <c r="BR634" s="41">
        <f t="shared" si="494"/>
        <v>-1.5938911207827911E-2</v>
      </c>
      <c r="BS634" s="41">
        <f t="shared" si="495"/>
        <v>6.606134677117269E-3</v>
      </c>
      <c r="BT634" s="41">
        <f t="shared" si="496"/>
        <v>1.4165498250368695E-2</v>
      </c>
      <c r="BU634" s="41">
        <f t="shared" si="497"/>
        <v>5.0966443592027566E-2</v>
      </c>
      <c r="BV634" s="41">
        <f t="shared" si="498"/>
        <v>-8.5859252197012965E-3</v>
      </c>
      <c r="BW634" s="41">
        <f t="shared" si="499"/>
        <v>-1.5475255909548432E-2</v>
      </c>
      <c r="BX634" s="41"/>
      <c r="BY634" s="41"/>
      <c r="BZ634" s="41">
        <f t="shared" si="500"/>
        <v>1.2685128122051498E-2</v>
      </c>
      <c r="CA634" s="41">
        <f t="shared" si="501"/>
        <v>-3.0356461075857939E-3</v>
      </c>
      <c r="CB634" s="41">
        <f t="shared" si="502"/>
        <v>-2.027850211634644E-2</v>
      </c>
      <c r="CC634" s="41">
        <f t="shared" si="503"/>
        <v>2.4180907280795371E-2</v>
      </c>
      <c r="CD634" s="41">
        <f t="shared" si="504"/>
        <v>-2.2536189432037289E-2</v>
      </c>
      <c r="CE634" s="41">
        <f t="shared" si="505"/>
        <v>-7.5775188670375764E-3</v>
      </c>
      <c r="CF634" s="41">
        <f t="shared" si="506"/>
        <v>-5.3909558974247675E-3</v>
      </c>
      <c r="CG634" s="41">
        <f t="shared" si="482"/>
        <v>2.9629651306568271E-3</v>
      </c>
      <c r="CH634" s="41">
        <f t="shared" si="507"/>
        <v>-2.2916658407597636E-2</v>
      </c>
      <c r="CI634" s="41">
        <f t="shared" si="508"/>
        <v>3.1643354618679197E-2</v>
      </c>
      <c r="CJ634" s="41">
        <f t="shared" si="509"/>
        <v>0</v>
      </c>
      <c r="CK634" s="41">
        <f t="shared" si="510"/>
        <v>-3.2485488929485683E-2</v>
      </c>
      <c r="CL634" s="41">
        <f t="shared" si="511"/>
        <v>-7.9053036419690983E-3</v>
      </c>
      <c r="CM634" s="41">
        <f t="shared" si="512"/>
        <v>-1.7305469040607667E-2</v>
      </c>
      <c r="CN634" s="41">
        <f t="shared" si="531"/>
        <v>8.449329316242999E-4</v>
      </c>
      <c r="CO634" s="41">
        <f t="shared" si="513"/>
        <v>-4.8883386926763348E-2</v>
      </c>
      <c r="CP634" s="41">
        <f t="shared" si="514"/>
        <v>0</v>
      </c>
      <c r="CQ634" s="41">
        <f t="shared" si="515"/>
        <v>-1.2178724129925433E-2</v>
      </c>
      <c r="CR634" s="41">
        <f t="shared" si="516"/>
        <v>-0.24269376182548807</v>
      </c>
      <c r="CS634" s="41">
        <f t="shared" si="517"/>
        <v>-1.9066662589264816E-2</v>
      </c>
      <c r="CT634" s="41">
        <f t="shared" si="518"/>
        <v>0</v>
      </c>
      <c r="CU634" s="41">
        <f t="shared" si="519"/>
        <v>2.0031486434379599E-2</v>
      </c>
      <c r="CV634" s="41">
        <f t="shared" si="520"/>
        <v>-4.1862345360912032E-2</v>
      </c>
      <c r="CW634" s="41"/>
      <c r="CX634" s="41">
        <f t="shared" si="521"/>
        <v>-5.4385412813302931E-3</v>
      </c>
      <c r="CY634" s="41">
        <f t="shared" si="522"/>
        <v>-3.5173671781952014E-2</v>
      </c>
      <c r="CZ634" s="41">
        <f t="shared" si="523"/>
        <v>1.6949058693554793E-3</v>
      </c>
      <c r="DA634" s="41">
        <f t="shared" si="524"/>
        <v>-1.2698092132759195E-3</v>
      </c>
      <c r="DB634" s="41">
        <f t="shared" si="525"/>
        <v>1.9312261988722698E-2</v>
      </c>
      <c r="DC634" s="41">
        <f t="shared" si="526"/>
        <v>-1.3636574949545396E-2</v>
      </c>
      <c r="DD634" s="41">
        <f t="shared" si="527"/>
        <v>-2.7719989449273858E-2</v>
      </c>
      <c r="DE634" s="41">
        <f t="shared" si="528"/>
        <v>3.3744057715073328E-2</v>
      </c>
      <c r="DF634" s="41">
        <f t="shared" si="529"/>
        <v>1.5094602102208574E-2</v>
      </c>
      <c r="DG634" s="41">
        <f t="shared" si="530"/>
        <v>-9.9639648956989183E-3</v>
      </c>
      <c r="DH634" s="41"/>
    </row>
    <row r="635" spans="1:112">
      <c r="A635" s="43">
        <v>42769</v>
      </c>
      <c r="B635" s="34">
        <v>2.9</v>
      </c>
      <c r="C635" s="34">
        <v>4.1921869999999997</v>
      </c>
      <c r="D635" s="34"/>
      <c r="E635" s="34">
        <v>5.85</v>
      </c>
      <c r="F635" s="34">
        <v>18.48</v>
      </c>
      <c r="G635" s="34">
        <v>35.634898999999997</v>
      </c>
      <c r="H635" s="34">
        <v>17.118469000000001</v>
      </c>
      <c r="I635" s="34">
        <v>16.629999000000002</v>
      </c>
      <c r="J635" s="34">
        <v>256.61920199999997</v>
      </c>
      <c r="K635" s="34"/>
      <c r="L635" s="34">
        <v>93.870002999999997</v>
      </c>
      <c r="M635" s="34">
        <v>14.52</v>
      </c>
      <c r="N635" s="34">
        <v>32.277275000000003</v>
      </c>
      <c r="O635" s="34">
        <v>12.11</v>
      </c>
      <c r="P635" s="34">
        <v>14.76</v>
      </c>
      <c r="Q635" s="34">
        <v>3.19</v>
      </c>
      <c r="R635" s="34">
        <v>37.830002</v>
      </c>
      <c r="S635" s="34">
        <v>46.773643</v>
      </c>
      <c r="T635" s="34"/>
      <c r="U635" s="34"/>
      <c r="V635" s="34">
        <v>2.4583029999999999</v>
      </c>
      <c r="W635" s="34">
        <v>38.950001</v>
      </c>
      <c r="X635" s="34">
        <v>40.110000999999997</v>
      </c>
      <c r="Y635" s="34">
        <v>8.7725760000000008</v>
      </c>
      <c r="Z635" s="34">
        <v>15.445447</v>
      </c>
      <c r="AA635" s="34">
        <v>58.773547999999998</v>
      </c>
      <c r="AB635" s="34">
        <v>44.429569000000001</v>
      </c>
      <c r="AC635" s="34">
        <v>17.600000000000001</v>
      </c>
      <c r="AD635" s="34">
        <v>96</v>
      </c>
      <c r="AE635" s="34">
        <v>32.060085000000001</v>
      </c>
      <c r="AF635" s="34">
        <v>3.05</v>
      </c>
      <c r="AG635" s="34">
        <v>75.25</v>
      </c>
      <c r="AH635" s="34">
        <v>32.575499999999998</v>
      </c>
      <c r="AI635" s="34">
        <v>111.26506000000001</v>
      </c>
      <c r="AJ635" s="34" t="s">
        <v>193</v>
      </c>
      <c r="AK635" s="34">
        <v>23.209999</v>
      </c>
      <c r="AL635" s="34">
        <v>0.81</v>
      </c>
      <c r="AM635" s="34">
        <v>27.688836999999999</v>
      </c>
      <c r="AN635" s="34">
        <v>24.4</v>
      </c>
      <c r="AO635" s="34">
        <v>30.700001</v>
      </c>
      <c r="AP635" s="34">
        <v>4.57</v>
      </c>
      <c r="AQ635" s="34">
        <v>13.2</v>
      </c>
      <c r="AR635" s="34">
        <v>5.22</v>
      </c>
      <c r="AS635" s="34"/>
      <c r="AT635" s="34">
        <v>13.926346000000001</v>
      </c>
      <c r="AU635" s="34">
        <v>18.549999</v>
      </c>
      <c r="AV635" s="34">
        <v>11.414659</v>
      </c>
      <c r="AW635" s="34">
        <v>20.592625000000002</v>
      </c>
      <c r="AX635" s="34">
        <v>20.309999000000001</v>
      </c>
      <c r="AY635" s="34">
        <v>4.34</v>
      </c>
      <c r="AZ635" s="34">
        <v>60.040000999999997</v>
      </c>
      <c r="BA635" s="34">
        <v>42.650002000000001</v>
      </c>
      <c r="BB635" s="34">
        <v>41.540000999999997</v>
      </c>
      <c r="BC635" s="34">
        <v>27.861525</v>
      </c>
      <c r="BD635" s="34"/>
      <c r="BE635" s="38"/>
      <c r="BF635" s="41">
        <f t="shared" si="483"/>
        <v>0</v>
      </c>
      <c r="BG635" s="41">
        <f t="shared" si="484"/>
        <v>-4.0650181847601144E-3</v>
      </c>
      <c r="BH635" s="41"/>
      <c r="BI635" s="41">
        <f t="shared" si="485"/>
        <v>-1.8628819833493324E-2</v>
      </c>
      <c r="BJ635" s="41">
        <f t="shared" si="486"/>
        <v>1.9672710411068422E-2</v>
      </c>
      <c r="BK635" s="41">
        <f t="shared" si="487"/>
        <v>1.0179374708502754E-2</v>
      </c>
      <c r="BL635" s="41">
        <f t="shared" si="488"/>
        <v>2.5302786085153534E-2</v>
      </c>
      <c r="BM635" s="41">
        <f t="shared" si="489"/>
        <v>2.6196929105811929E-2</v>
      </c>
      <c r="BN635" s="41">
        <f t="shared" si="490"/>
        <v>0</v>
      </c>
      <c r="BO635" s="41"/>
      <c r="BP635" s="41">
        <f t="shared" si="492"/>
        <v>-1.2912891177947991E-2</v>
      </c>
      <c r="BQ635" s="41">
        <f t="shared" si="493"/>
        <v>4.1407926660313871E-3</v>
      </c>
      <c r="BR635" s="41">
        <f t="shared" si="494"/>
        <v>5.3412065390169745E-3</v>
      </c>
      <c r="BS635" s="41">
        <f t="shared" si="495"/>
        <v>-3.2976122215566091E-3</v>
      </c>
      <c r="BT635" s="41">
        <f t="shared" si="496"/>
        <v>-1.1451792378772568E-2</v>
      </c>
      <c r="BU635" s="41">
        <f t="shared" si="497"/>
        <v>-9.3604427595638078E-3</v>
      </c>
      <c r="BV635" s="41">
        <f t="shared" si="498"/>
        <v>-1.1563807924580392E-2</v>
      </c>
      <c r="BW635" s="41">
        <f t="shared" si="499"/>
        <v>1.5884822521291544E-2</v>
      </c>
      <c r="BX635" s="41"/>
      <c r="BY635" s="41"/>
      <c r="BZ635" s="41">
        <f t="shared" si="500"/>
        <v>6.5063709571262965E-2</v>
      </c>
      <c r="CA635" s="41">
        <f t="shared" si="501"/>
        <v>-1.3262117019755571E-2</v>
      </c>
      <c r="CB635" s="41">
        <f t="shared" si="502"/>
        <v>1.4312861680084395E-2</v>
      </c>
      <c r="CC635" s="41">
        <f t="shared" si="503"/>
        <v>1.355939439629765E-2</v>
      </c>
      <c r="CD635" s="41">
        <f t="shared" si="504"/>
        <v>1.7509752995469356E-2</v>
      </c>
      <c r="CE635" s="41">
        <f t="shared" si="505"/>
        <v>-2.7580986936491499E-3</v>
      </c>
      <c r="CF635" s="41">
        <f t="shared" si="506"/>
        <v>-6.2899162905074501E-3</v>
      </c>
      <c r="CG635" s="41">
        <f t="shared" si="482"/>
        <v>-1.7910926566530105E-2</v>
      </c>
      <c r="CH635" s="41">
        <f t="shared" si="507"/>
        <v>2.5210965401563611E-2</v>
      </c>
      <c r="CI635" s="41">
        <f t="shared" si="508"/>
        <v>-4.7576163716737284E-3</v>
      </c>
      <c r="CJ635" s="41">
        <f t="shared" si="509"/>
        <v>-3.2260862218221435E-2</v>
      </c>
      <c r="CK635" s="41">
        <f t="shared" si="510"/>
        <v>1.4050769628640949E-2</v>
      </c>
      <c r="CL635" s="41">
        <f t="shared" si="511"/>
        <v>-1.0543020100820658E-2</v>
      </c>
      <c r="CM635" s="41">
        <f t="shared" si="512"/>
        <v>-1.0582306299713979E-2</v>
      </c>
      <c r="CN635" s="41">
        <f t="shared" si="531"/>
        <v>-1.1040385788424839E-2</v>
      </c>
      <c r="CO635" s="41">
        <f t="shared" si="513"/>
        <v>-9.6054100309301838E-2</v>
      </c>
      <c r="CP635" s="41">
        <f t="shared" si="514"/>
        <v>1.242251999855711E-2</v>
      </c>
      <c r="CQ635" s="41">
        <f t="shared" si="515"/>
        <v>-1.3622925112738856E-3</v>
      </c>
      <c r="CR635" s="41">
        <f t="shared" si="516"/>
        <v>4.6129814645957209E-2</v>
      </c>
      <c r="CS635" s="41">
        <f t="shared" si="517"/>
        <v>1.6300247842204948E-3</v>
      </c>
      <c r="CT635" s="41">
        <f t="shared" si="518"/>
        <v>-4.4927341597251251E-2</v>
      </c>
      <c r="CU635" s="41">
        <f t="shared" si="519"/>
        <v>6.8415318167167841E-3</v>
      </c>
      <c r="CV635" s="41">
        <f t="shared" si="520"/>
        <v>-3.0190972279145682E-2</v>
      </c>
      <c r="CW635" s="41"/>
      <c r="CX635" s="41">
        <f t="shared" si="521"/>
        <v>-1.5802562557323482E-2</v>
      </c>
      <c r="CY635" s="41">
        <f t="shared" si="522"/>
        <v>0.10147464009114983</v>
      </c>
      <c r="CZ635" s="41">
        <f t="shared" si="523"/>
        <v>1.3456987426650481E-2</v>
      </c>
      <c r="DA635" s="41">
        <f t="shared" si="524"/>
        <v>-1.1501818954699074E-2</v>
      </c>
      <c r="DB635" s="41">
        <f t="shared" si="525"/>
        <v>-3.9312091872507416E-3</v>
      </c>
      <c r="DC635" s="41">
        <f t="shared" si="526"/>
        <v>-6.8886609951853799E-3</v>
      </c>
      <c r="DD635" s="41">
        <f t="shared" si="527"/>
        <v>4.5071605846611585E-3</v>
      </c>
      <c r="DE635" s="41">
        <f t="shared" si="528"/>
        <v>2.5167567076184318E-2</v>
      </c>
      <c r="DF635" s="41">
        <f t="shared" si="529"/>
        <v>-2.8010375539030595E-2</v>
      </c>
      <c r="DG635" s="41">
        <f t="shared" si="530"/>
        <v>-1.215909938859812E-2</v>
      </c>
      <c r="DH635" s="41"/>
    </row>
    <row r="636" spans="1:112">
      <c r="A636" s="43">
        <v>42772</v>
      </c>
      <c r="B636" s="34">
        <v>2.95</v>
      </c>
      <c r="C636" s="34">
        <v>4.0214259999999999</v>
      </c>
      <c r="D636" s="34"/>
      <c r="E636" s="34">
        <v>5.77</v>
      </c>
      <c r="F636" s="34">
        <v>18.600000000000001</v>
      </c>
      <c r="G636" s="34">
        <v>35.444949999999999</v>
      </c>
      <c r="H636" s="34">
        <v>17.377085000000001</v>
      </c>
      <c r="I636" s="34">
        <v>16.600000000000001</v>
      </c>
      <c r="J636" s="34">
        <v>254.52435299999999</v>
      </c>
      <c r="K636" s="34"/>
      <c r="L636" s="34">
        <v>93.589995999999999</v>
      </c>
      <c r="M636" s="34">
        <v>14.98</v>
      </c>
      <c r="N636" s="34">
        <v>32.344150999999997</v>
      </c>
      <c r="O636" s="34">
        <v>12.37</v>
      </c>
      <c r="P636" s="34">
        <v>14.63</v>
      </c>
      <c r="Q636" s="34">
        <v>3.4</v>
      </c>
      <c r="R636" s="34">
        <v>36.020000000000003</v>
      </c>
      <c r="S636" s="34">
        <v>45.624885999999996</v>
      </c>
      <c r="T636" s="34"/>
      <c r="U636" s="34"/>
      <c r="V636" s="34">
        <v>2.293771</v>
      </c>
      <c r="W636" s="34">
        <v>38.82</v>
      </c>
      <c r="X636" s="34">
        <v>40.990001999999997</v>
      </c>
      <c r="Y636" s="34">
        <v>8.7430400000000006</v>
      </c>
      <c r="Z636" s="34">
        <v>14.900618</v>
      </c>
      <c r="AA636" s="34">
        <v>57.874679999999998</v>
      </c>
      <c r="AB636" s="34">
        <v>44.922592000000002</v>
      </c>
      <c r="AC636" s="34">
        <v>17.5</v>
      </c>
      <c r="AD636" s="34">
        <v>93.650002000000001</v>
      </c>
      <c r="AE636" s="34">
        <v>32.174759000000002</v>
      </c>
      <c r="AF636" s="34">
        <v>3.14</v>
      </c>
      <c r="AG636" s="34">
        <v>73.849997999999999</v>
      </c>
      <c r="AH636" s="34">
        <v>32.295566999999998</v>
      </c>
      <c r="AI636" s="34">
        <v>111.79772199999999</v>
      </c>
      <c r="AJ636" s="34" t="s">
        <v>193</v>
      </c>
      <c r="AK636" s="34">
        <v>24.559999000000001</v>
      </c>
      <c r="AL636" s="34">
        <v>0.81</v>
      </c>
      <c r="AM636" s="34">
        <v>27.820957</v>
      </c>
      <c r="AN636" s="34">
        <v>23.6</v>
      </c>
      <c r="AO636" s="34">
        <v>29.219999000000001</v>
      </c>
      <c r="AP636" s="34">
        <v>4.6100000000000003</v>
      </c>
      <c r="AQ636" s="34">
        <v>13.35</v>
      </c>
      <c r="AR636" s="34">
        <v>5.04</v>
      </c>
      <c r="AS636" s="34"/>
      <c r="AT636" s="34">
        <v>14.128878</v>
      </c>
      <c r="AU636" s="34">
        <v>22.5</v>
      </c>
      <c r="AV636" s="34">
        <v>11.633986</v>
      </c>
      <c r="AW636" s="34">
        <v>20.372050999999999</v>
      </c>
      <c r="AX636" s="34">
        <v>20.110001</v>
      </c>
      <c r="AY636" s="34">
        <v>4.12</v>
      </c>
      <c r="AZ636" s="34">
        <v>59.470001000000003</v>
      </c>
      <c r="BA636" s="34">
        <v>44.040000999999997</v>
      </c>
      <c r="BB636" s="34">
        <v>40.909999999999997</v>
      </c>
      <c r="BC636" s="34">
        <v>28.066026999999998</v>
      </c>
      <c r="BD636" s="34"/>
      <c r="BE636" s="38"/>
      <c r="BF636" s="41">
        <f t="shared" si="483"/>
        <v>1.7094433359300255E-2</v>
      </c>
      <c r="BG636" s="41">
        <f t="shared" si="484"/>
        <v>-4.1585988703859621E-2</v>
      </c>
      <c r="BH636" s="41"/>
      <c r="BI636" s="41">
        <f t="shared" si="485"/>
        <v>-1.3769580723756995E-2</v>
      </c>
      <c r="BJ636" s="41">
        <f t="shared" si="486"/>
        <v>6.4725145056175196E-3</v>
      </c>
      <c r="BK636" s="41">
        <f t="shared" si="487"/>
        <v>-5.3446779878998504E-3</v>
      </c>
      <c r="BL636" s="41">
        <f t="shared" si="488"/>
        <v>1.4994445106812762E-2</v>
      </c>
      <c r="BM636" s="41">
        <f t="shared" si="489"/>
        <v>-1.8055377100459063E-3</v>
      </c>
      <c r="BN636" s="41">
        <f t="shared" si="490"/>
        <v>-8.1967608056887787E-3</v>
      </c>
      <c r="BO636" s="41"/>
      <c r="BP636" s="41">
        <f t="shared" si="492"/>
        <v>-2.9873808784370705E-3</v>
      </c>
      <c r="BQ636" s="41">
        <f t="shared" si="493"/>
        <v>3.118896869242354E-2</v>
      </c>
      <c r="BR636" s="41">
        <f t="shared" si="494"/>
        <v>2.0697786481725581E-3</v>
      </c>
      <c r="BS636" s="41">
        <f t="shared" si="495"/>
        <v>2.1242628839395591E-2</v>
      </c>
      <c r="BT636" s="41">
        <f t="shared" si="496"/>
        <v>-8.8466041402934046E-3</v>
      </c>
      <c r="BU636" s="41">
        <f t="shared" si="497"/>
        <v>6.3754514825362513E-2</v>
      </c>
      <c r="BV636" s="41">
        <f t="shared" si="498"/>
        <v>-4.902815176522049E-2</v>
      </c>
      <c r="BW636" s="41">
        <f t="shared" si="499"/>
        <v>-2.4866547245978237E-2</v>
      </c>
      <c r="BX636" s="41"/>
      <c r="BY636" s="41"/>
      <c r="BZ636" s="41">
        <f t="shared" si="500"/>
        <v>-6.9274086406411833E-2</v>
      </c>
      <c r="CA636" s="41">
        <f t="shared" si="501"/>
        <v>-3.3432202498336477E-3</v>
      </c>
      <c r="CB636" s="41">
        <f t="shared" si="502"/>
        <v>2.1702478595233748E-2</v>
      </c>
      <c r="CC636" s="41">
        <f t="shared" si="503"/>
        <v>-3.3725365976518293E-3</v>
      </c>
      <c r="CD636" s="41">
        <f t="shared" si="504"/>
        <v>-3.5911578755382187E-2</v>
      </c>
      <c r="CE636" s="41">
        <f t="shared" si="505"/>
        <v>-1.5411906506415664E-2</v>
      </c>
      <c r="CF636" s="41">
        <f t="shared" si="506"/>
        <v>1.1035614539827873E-2</v>
      </c>
      <c r="CG636" s="41">
        <f t="shared" ref="CG636:CG699" si="532">LN(AC644/AC643)</f>
        <v>0</v>
      </c>
      <c r="CH636" s="41">
        <f t="shared" si="507"/>
        <v>-2.4783741221625754E-2</v>
      </c>
      <c r="CI636" s="41">
        <f t="shared" si="508"/>
        <v>3.570464709903254E-3</v>
      </c>
      <c r="CJ636" s="41">
        <f t="shared" si="509"/>
        <v>2.9081209300841817E-2</v>
      </c>
      <c r="CK636" s="41">
        <f t="shared" si="510"/>
        <v>-1.8779921733519528E-2</v>
      </c>
      <c r="CL636" s="41">
        <f t="shared" si="511"/>
        <v>-8.6304958596103848E-3</v>
      </c>
      <c r="CM636" s="41">
        <f t="shared" si="512"/>
        <v>4.7759021715026544E-3</v>
      </c>
      <c r="CN636" s="41">
        <f t="shared" si="531"/>
        <v>1.6095133160953859E-2</v>
      </c>
      <c r="CO636" s="41">
        <f t="shared" si="513"/>
        <v>5.6535885360861078E-2</v>
      </c>
      <c r="CP636" s="41">
        <f t="shared" si="514"/>
        <v>0</v>
      </c>
      <c r="CQ636" s="41">
        <f t="shared" si="515"/>
        <v>4.7602500375442895E-3</v>
      </c>
      <c r="CR636" s="41">
        <f t="shared" si="516"/>
        <v>-3.3336420267591718E-2</v>
      </c>
      <c r="CS636" s="41">
        <f t="shared" si="517"/>
        <v>-4.9409315067022772E-2</v>
      </c>
      <c r="CT636" s="41">
        <f t="shared" si="518"/>
        <v>8.7146521024439091E-3</v>
      </c>
      <c r="CU636" s="41">
        <f t="shared" si="519"/>
        <v>1.1299555253933466E-2</v>
      </c>
      <c r="CV636" s="41">
        <f t="shared" si="520"/>
        <v>-3.5091319811270061E-2</v>
      </c>
      <c r="CW636" s="41"/>
      <c r="CX636" s="41">
        <f t="shared" si="521"/>
        <v>1.4438346199249757E-2</v>
      </c>
      <c r="CY636" s="41">
        <f t="shared" si="522"/>
        <v>0.1930455740652875</v>
      </c>
      <c r="CZ636" s="41">
        <f t="shared" si="523"/>
        <v>1.9032235557015487E-2</v>
      </c>
      <c r="DA636" s="41">
        <f t="shared" si="524"/>
        <v>-1.0769089530708901E-2</v>
      </c>
      <c r="DB636" s="41">
        <f t="shared" si="525"/>
        <v>-9.896072844399334E-3</v>
      </c>
      <c r="DC636" s="41">
        <f t="shared" si="526"/>
        <v>-5.2021184750878358E-2</v>
      </c>
      <c r="DD636" s="41">
        <f t="shared" si="527"/>
        <v>-9.5390228871207686E-3</v>
      </c>
      <c r="DE636" s="41">
        <f t="shared" si="528"/>
        <v>3.2071013730104424E-2</v>
      </c>
      <c r="DF636" s="41">
        <f t="shared" si="529"/>
        <v>-1.5282310579841201E-2</v>
      </c>
      <c r="DG636" s="41">
        <f t="shared" si="530"/>
        <v>7.3131365173978793E-3</v>
      </c>
      <c r="DH636" s="41"/>
    </row>
    <row r="637" spans="1:112">
      <c r="A637" s="43">
        <v>42773</v>
      </c>
      <c r="B637" s="34">
        <v>2.85</v>
      </c>
      <c r="C637" s="34">
        <v>4.2178009999999997</v>
      </c>
      <c r="D637" s="34"/>
      <c r="E637" s="34">
        <v>5.5</v>
      </c>
      <c r="F637" s="34">
        <v>18.079999999999998</v>
      </c>
      <c r="G637" s="34">
        <v>35.748874999999998</v>
      </c>
      <c r="H637" s="34">
        <v>17.456661</v>
      </c>
      <c r="I637" s="34">
        <v>16.559999000000001</v>
      </c>
      <c r="J637" s="34">
        <v>252.42948899999999</v>
      </c>
      <c r="K637" s="34"/>
      <c r="L637" s="34">
        <v>94.730002999999996</v>
      </c>
      <c r="M637" s="34">
        <v>14.94</v>
      </c>
      <c r="N637" s="34">
        <v>32.621158999999999</v>
      </c>
      <c r="O637" s="34">
        <v>12.45</v>
      </c>
      <c r="P637" s="34">
        <v>15.37</v>
      </c>
      <c r="Q637" s="34">
        <v>3.38</v>
      </c>
      <c r="R637" s="34">
        <v>34.939999</v>
      </c>
      <c r="S637" s="34">
        <v>45.979084</v>
      </c>
      <c r="T637" s="34"/>
      <c r="U637" s="34"/>
      <c r="V637" s="34">
        <v>2.293771</v>
      </c>
      <c r="W637" s="34">
        <v>39.220001000000003</v>
      </c>
      <c r="X637" s="34">
        <v>41.830002</v>
      </c>
      <c r="Y637" s="34">
        <v>9.0187209999999993</v>
      </c>
      <c r="Z637" s="34">
        <v>15.030338</v>
      </c>
      <c r="AA637" s="34">
        <v>57.898338000000003</v>
      </c>
      <c r="AB637" s="34">
        <v>45.744278000000001</v>
      </c>
      <c r="AC637" s="34">
        <v>17.600000000000001</v>
      </c>
      <c r="AD637" s="34">
        <v>93.839995999999999</v>
      </c>
      <c r="AE637" s="34">
        <v>32.728996000000002</v>
      </c>
      <c r="AF637" s="34">
        <v>3.07</v>
      </c>
      <c r="AG637" s="34">
        <v>73.150069999999999</v>
      </c>
      <c r="AH637" s="34">
        <v>32.463524</v>
      </c>
      <c r="AI637" s="34">
        <v>114.135475</v>
      </c>
      <c r="AJ637" s="34" t="s">
        <v>193</v>
      </c>
      <c r="AK637" s="34">
        <v>23.68</v>
      </c>
      <c r="AL637" s="34">
        <v>0.81</v>
      </c>
      <c r="AM637" s="34">
        <v>27.754899999999999</v>
      </c>
      <c r="AN637" s="34">
        <v>25.799999</v>
      </c>
      <c r="AO637" s="34">
        <v>28.6</v>
      </c>
      <c r="AP637" s="34">
        <v>4.58</v>
      </c>
      <c r="AQ637" s="34">
        <v>13.2</v>
      </c>
      <c r="AR637" s="34">
        <v>4.99</v>
      </c>
      <c r="AS637" s="34"/>
      <c r="AT637" s="34">
        <v>14.321762</v>
      </c>
      <c r="AU637" s="34">
        <v>21.09</v>
      </c>
      <c r="AV637" s="34">
        <v>11.548162</v>
      </c>
      <c r="AW637" s="34">
        <v>20.504396</v>
      </c>
      <c r="AX637" s="34">
        <v>21</v>
      </c>
      <c r="AY637" s="34">
        <v>4.13</v>
      </c>
      <c r="AZ637" s="34">
        <v>61.09</v>
      </c>
      <c r="BA637" s="34">
        <v>44</v>
      </c>
      <c r="BB637" s="34">
        <v>40.419998</v>
      </c>
      <c r="BC637" s="34">
        <v>28.338702999999999</v>
      </c>
      <c r="BD637" s="34"/>
      <c r="BE637" s="38"/>
      <c r="BF637" s="41">
        <f t="shared" si="483"/>
        <v>-3.4486176071169321E-2</v>
      </c>
      <c r="BG637" s="41">
        <f t="shared" si="484"/>
        <v>4.7677336087359828E-2</v>
      </c>
      <c r="BH637" s="41"/>
      <c r="BI637" s="41">
        <f t="shared" si="485"/>
        <v>-4.7923988281582897E-2</v>
      </c>
      <c r="BJ637" s="41">
        <f t="shared" si="486"/>
        <v>-2.8355225755125349E-2</v>
      </c>
      <c r="BK637" s="41">
        <f t="shared" si="487"/>
        <v>8.5380114436145373E-3</v>
      </c>
      <c r="BL637" s="41">
        <f t="shared" si="488"/>
        <v>4.5689107584739172E-3</v>
      </c>
      <c r="BM637" s="41">
        <f t="shared" si="489"/>
        <v>-2.4126067918591601E-3</v>
      </c>
      <c r="BN637" s="41">
        <f t="shared" si="490"/>
        <v>-8.264562767737571E-3</v>
      </c>
      <c r="BO637" s="41"/>
      <c r="BP637" s="41">
        <f t="shared" si="492"/>
        <v>1.2107274126841127E-2</v>
      </c>
      <c r="BQ637" s="41">
        <f t="shared" si="493"/>
        <v>-2.6737983844022043E-3</v>
      </c>
      <c r="BR637" s="41">
        <f t="shared" si="494"/>
        <v>8.5279260206383746E-3</v>
      </c>
      <c r="BS637" s="41">
        <f t="shared" si="495"/>
        <v>6.4464365063200491E-3</v>
      </c>
      <c r="BT637" s="41">
        <f t="shared" si="496"/>
        <v>4.93433425184715E-2</v>
      </c>
      <c r="BU637" s="41">
        <f t="shared" si="497"/>
        <v>-5.8997221271882708E-3</v>
      </c>
      <c r="BV637" s="41">
        <f t="shared" si="498"/>
        <v>-3.0442063662392226E-2</v>
      </c>
      <c r="BW637" s="41">
        <f t="shared" si="499"/>
        <v>7.7332841621095124E-3</v>
      </c>
      <c r="BX637" s="41"/>
      <c r="BY637" s="41"/>
      <c r="BZ637" s="41">
        <f t="shared" si="500"/>
        <v>0</v>
      </c>
      <c r="CA637" s="41">
        <f t="shared" si="501"/>
        <v>1.0251268524531194E-2</v>
      </c>
      <c r="CB637" s="41">
        <f t="shared" si="502"/>
        <v>2.0285649958047255E-2</v>
      </c>
      <c r="CC637" s="41">
        <f t="shared" si="503"/>
        <v>3.1044572734727931E-2</v>
      </c>
      <c r="CD637" s="41">
        <f t="shared" si="504"/>
        <v>8.6680032672900257E-3</v>
      </c>
      <c r="CE637" s="41">
        <f t="shared" si="505"/>
        <v>4.086962703055748E-4</v>
      </c>
      <c r="CF637" s="41">
        <f t="shared" si="506"/>
        <v>1.8125882073363402E-2</v>
      </c>
      <c r="CG637" s="41">
        <f t="shared" si="532"/>
        <v>-9.0771573608450264E-3</v>
      </c>
      <c r="CH637" s="41">
        <f t="shared" si="507"/>
        <v>2.0267114732627632E-3</v>
      </c>
      <c r="CI637" s="41">
        <f t="shared" si="508"/>
        <v>1.7079149654437954E-2</v>
      </c>
      <c r="CJ637" s="41">
        <f t="shared" si="509"/>
        <v>-2.2545238321056323E-2</v>
      </c>
      <c r="CK637" s="41">
        <f t="shared" si="510"/>
        <v>-9.5228974919910996E-3</v>
      </c>
      <c r="CL637" s="41">
        <f t="shared" si="511"/>
        <v>5.1871443530282519E-3</v>
      </c>
      <c r="CM637" s="41">
        <f t="shared" si="512"/>
        <v>2.0694935183656893E-2</v>
      </c>
      <c r="CN637" s="41">
        <f t="shared" si="531"/>
        <v>-8.405836601748048E-4</v>
      </c>
      <c r="CO637" s="41">
        <f t="shared" si="513"/>
        <v>-3.6488252546523624E-2</v>
      </c>
      <c r="CP637" s="41">
        <f t="shared" si="514"/>
        <v>0</v>
      </c>
      <c r="CQ637" s="41">
        <f t="shared" si="515"/>
        <v>-2.3771844348660465E-3</v>
      </c>
      <c r="CR637" s="41">
        <f t="shared" si="516"/>
        <v>8.9127741136316593E-2</v>
      </c>
      <c r="CS637" s="41">
        <f t="shared" si="517"/>
        <v>-2.144665427361106E-2</v>
      </c>
      <c r="CT637" s="41">
        <f t="shared" si="518"/>
        <v>-6.5288588824636675E-3</v>
      </c>
      <c r="CU637" s="41">
        <f t="shared" si="519"/>
        <v>-1.1299555253933394E-2</v>
      </c>
      <c r="CV637" s="41">
        <f t="shared" si="520"/>
        <v>-9.970172319849915E-3</v>
      </c>
      <c r="CW637" s="41"/>
      <c r="CX637" s="41">
        <f t="shared" si="521"/>
        <v>1.3559410632378605E-2</v>
      </c>
      <c r="CY637" s="41">
        <f t="shared" si="522"/>
        <v>-6.4716314719691206E-2</v>
      </c>
      <c r="CZ637" s="41">
        <f t="shared" si="523"/>
        <v>-7.4043520129331479E-3</v>
      </c>
      <c r="DA637" s="41">
        <f t="shared" si="524"/>
        <v>6.4753897246782226E-3</v>
      </c>
      <c r="DB637" s="41">
        <f t="shared" si="525"/>
        <v>4.3305184212359238E-2</v>
      </c>
      <c r="DC637" s="41">
        <f t="shared" si="526"/>
        <v>2.4242436115062545E-3</v>
      </c>
      <c r="DD637" s="41">
        <f t="shared" si="527"/>
        <v>2.6876186127972539E-2</v>
      </c>
      <c r="DE637" s="41">
        <f t="shared" si="528"/>
        <v>-9.0870064284803774E-4</v>
      </c>
      <c r="DF637" s="41">
        <f t="shared" si="529"/>
        <v>-1.2049869446288608E-2</v>
      </c>
      <c r="DG637" s="41">
        <f t="shared" si="530"/>
        <v>9.6686261664836112E-3</v>
      </c>
      <c r="DH637" s="41"/>
    </row>
    <row r="638" spans="1:112">
      <c r="A638" s="43">
        <v>42774</v>
      </c>
      <c r="B638" s="34">
        <v>2.8</v>
      </c>
      <c r="C638" s="34">
        <v>4.0641160000000003</v>
      </c>
      <c r="D638" s="34"/>
      <c r="E638" s="34">
        <v>5.83</v>
      </c>
      <c r="F638" s="34">
        <v>16.040001</v>
      </c>
      <c r="G638" s="34">
        <v>36.052799</v>
      </c>
      <c r="H638" s="34">
        <v>17.89432</v>
      </c>
      <c r="I638" s="34">
        <v>16.48</v>
      </c>
      <c r="J638" s="34">
        <v>249.287216</v>
      </c>
      <c r="K638" s="34"/>
      <c r="L638" s="34">
        <v>95.019997000000004</v>
      </c>
      <c r="M638" s="34">
        <v>15.3</v>
      </c>
      <c r="N638" s="34">
        <v>32.841960999999998</v>
      </c>
      <c r="O638" s="34">
        <v>12.56</v>
      </c>
      <c r="P638" s="34">
        <v>15.51</v>
      </c>
      <c r="Q638" s="34">
        <v>3.41</v>
      </c>
      <c r="R638" s="34">
        <v>34.060001</v>
      </c>
      <c r="S638" s="34">
        <v>46.170540000000003</v>
      </c>
      <c r="T638" s="34"/>
      <c r="U638" s="34"/>
      <c r="V638" s="34">
        <v>2.293771</v>
      </c>
      <c r="W638" s="34">
        <v>39.57</v>
      </c>
      <c r="X638" s="34">
        <v>41.650002000000001</v>
      </c>
      <c r="Y638" s="34">
        <v>10.042681</v>
      </c>
      <c r="Z638" s="34">
        <v>14.961154000000001</v>
      </c>
      <c r="AA638" s="34">
        <v>58.048152999999999</v>
      </c>
      <c r="AB638" s="34">
        <v>46.304966</v>
      </c>
      <c r="AC638" s="34">
        <v>17.149999999999999</v>
      </c>
      <c r="AD638" s="34">
        <v>97.580001999999993</v>
      </c>
      <c r="AE638" s="34">
        <v>33.321468000000003</v>
      </c>
      <c r="AF638" s="34">
        <v>3.09</v>
      </c>
      <c r="AG638" s="34">
        <v>74.550072</v>
      </c>
      <c r="AH638" s="34">
        <v>32.094830000000002</v>
      </c>
      <c r="AI638" s="34">
        <v>114.40181</v>
      </c>
      <c r="AJ638" s="34" t="s">
        <v>193</v>
      </c>
      <c r="AK638" s="34">
        <v>24.99</v>
      </c>
      <c r="AL638" s="34">
        <v>0.75</v>
      </c>
      <c r="AM638" s="34">
        <v>28.122949999999999</v>
      </c>
      <c r="AN638" s="34">
        <v>24.9</v>
      </c>
      <c r="AO638" s="34">
        <v>28.950001</v>
      </c>
      <c r="AP638" s="34">
        <v>4.62</v>
      </c>
      <c r="AQ638" s="34">
        <v>13.16</v>
      </c>
      <c r="AR638" s="34">
        <v>5</v>
      </c>
      <c r="AS638" s="34"/>
      <c r="AT638" s="34">
        <v>14.369984000000001</v>
      </c>
      <c r="AU638" s="34">
        <v>21.790001</v>
      </c>
      <c r="AV638" s="34">
        <v>11.605378999999999</v>
      </c>
      <c r="AW638" s="34">
        <v>20.804376999999999</v>
      </c>
      <c r="AX638" s="34">
        <v>20.9</v>
      </c>
      <c r="AY638" s="34">
        <v>3.94</v>
      </c>
      <c r="AZ638" s="34">
        <v>62.740001999999997</v>
      </c>
      <c r="BA638" s="34">
        <v>44.630001</v>
      </c>
      <c r="BB638" s="34">
        <v>40.490001999999997</v>
      </c>
      <c r="BC638" s="34">
        <v>28.426348000000001</v>
      </c>
      <c r="BD638" s="34"/>
      <c r="BE638" s="38"/>
      <c r="BF638" s="41">
        <f t="shared" si="483"/>
        <v>-1.7699577099400975E-2</v>
      </c>
      <c r="BG638" s="41">
        <f t="shared" si="484"/>
        <v>-3.7117649010010141E-2</v>
      </c>
      <c r="BH638" s="41"/>
      <c r="BI638" s="41">
        <f t="shared" si="485"/>
        <v>5.8268908123975824E-2</v>
      </c>
      <c r="BJ638" s="41">
        <f t="shared" si="486"/>
        <v>-0.11972069018152424</v>
      </c>
      <c r="BK638" s="41">
        <f t="shared" si="487"/>
        <v>8.4657027672195174E-3</v>
      </c>
      <c r="BL638" s="41">
        <f t="shared" si="488"/>
        <v>2.4762049044901681E-2</v>
      </c>
      <c r="BM638" s="41">
        <f t="shared" si="489"/>
        <v>-4.8425640893127765E-3</v>
      </c>
      <c r="BN638" s="41">
        <f t="shared" si="490"/>
        <v>-1.2526248600472122E-2</v>
      </c>
      <c r="BO638" s="41"/>
      <c r="BP638" s="41">
        <f t="shared" si="492"/>
        <v>3.0565926300777048E-3</v>
      </c>
      <c r="BQ638" s="41">
        <f t="shared" si="493"/>
        <v>2.3810648693718607E-2</v>
      </c>
      <c r="BR638" s="41">
        <f t="shared" si="494"/>
        <v>6.7458696539756877E-3</v>
      </c>
      <c r="BS638" s="41">
        <f t="shared" si="495"/>
        <v>8.7965381293361924E-3</v>
      </c>
      <c r="BT638" s="41">
        <f t="shared" si="496"/>
        <v>9.067419637942966E-3</v>
      </c>
      <c r="BU638" s="41">
        <f t="shared" si="497"/>
        <v>8.8365818004981639E-3</v>
      </c>
      <c r="BV638" s="41">
        <f t="shared" si="498"/>
        <v>-2.550857149092299E-2</v>
      </c>
      <c r="BW638" s="41">
        <f t="shared" si="499"/>
        <v>4.155334925427189E-3</v>
      </c>
      <c r="BX638" s="41"/>
      <c r="BY638" s="41"/>
      <c r="BZ638" s="41">
        <f t="shared" si="500"/>
        <v>0</v>
      </c>
      <c r="CA638" s="41">
        <f t="shared" si="501"/>
        <v>8.8844091319376893E-3</v>
      </c>
      <c r="CB638" s="41">
        <f t="shared" si="502"/>
        <v>-4.3124166346223897E-3</v>
      </c>
      <c r="CC638" s="41">
        <f t="shared" si="503"/>
        <v>0.10754158247776979</v>
      </c>
      <c r="CD638" s="41">
        <f t="shared" si="504"/>
        <v>-4.6135832599421148E-3</v>
      </c>
      <c r="CE638" s="41">
        <f t="shared" si="505"/>
        <v>2.5842107351717073E-3</v>
      </c>
      <c r="CF638" s="41">
        <f t="shared" si="506"/>
        <v>1.2182499498759592E-2</v>
      </c>
      <c r="CG638" s="41">
        <f t="shared" si="532"/>
        <v>2.1053288883749296E-2</v>
      </c>
      <c r="CH638" s="41">
        <f t="shared" si="507"/>
        <v>3.9081413164220979E-2</v>
      </c>
      <c r="CI638" s="41">
        <f t="shared" si="508"/>
        <v>1.7940461130097018E-2</v>
      </c>
      <c r="CJ638" s="41">
        <f t="shared" si="509"/>
        <v>6.4935293105483115E-3</v>
      </c>
      <c r="CK638" s="41">
        <f t="shared" si="510"/>
        <v>1.8957922601575188E-2</v>
      </c>
      <c r="CL638" s="41">
        <f t="shared" si="511"/>
        <v>-1.1422162606181438E-2</v>
      </c>
      <c r="CM638" s="41">
        <f t="shared" si="512"/>
        <v>2.3307804726295572E-3</v>
      </c>
      <c r="CN638" s="41">
        <f t="shared" si="531"/>
        <v>1.680635707146261E-3</v>
      </c>
      <c r="CO638" s="41">
        <f t="shared" si="513"/>
        <v>5.3844934831055971E-2</v>
      </c>
      <c r="CP638" s="41">
        <f t="shared" si="514"/>
        <v>-7.6961041136128436E-2</v>
      </c>
      <c r="CQ638" s="41">
        <f t="shared" si="515"/>
        <v>1.3173567797959782E-2</v>
      </c>
      <c r="CR638" s="41">
        <f t="shared" si="516"/>
        <v>-3.5506649697219131E-2</v>
      </c>
      <c r="CS638" s="41">
        <f t="shared" si="517"/>
        <v>1.2163520735511043E-2</v>
      </c>
      <c r="CT638" s="41">
        <f t="shared" si="518"/>
        <v>8.695706967553913E-3</v>
      </c>
      <c r="CU638" s="41">
        <f t="shared" si="519"/>
        <v>-3.034903695153936E-3</v>
      </c>
      <c r="CV638" s="41">
        <f t="shared" si="520"/>
        <v>2.0020026706729687E-3</v>
      </c>
      <c r="CW638" s="41"/>
      <c r="CX638" s="41">
        <f t="shared" si="521"/>
        <v>3.3613880036954314E-3</v>
      </c>
      <c r="CY638" s="41">
        <f t="shared" si="522"/>
        <v>3.2652200358455612E-2</v>
      </c>
      <c r="CZ638" s="41">
        <f t="shared" si="523"/>
        <v>4.9424074245739413E-3</v>
      </c>
      <c r="DA638" s="41">
        <f t="shared" si="524"/>
        <v>1.4524095081735054E-2</v>
      </c>
      <c r="DB638" s="41">
        <f t="shared" si="525"/>
        <v>-4.7732787526577709E-3</v>
      </c>
      <c r="DC638" s="41">
        <f t="shared" si="526"/>
        <v>-4.7096683663098979E-2</v>
      </c>
      <c r="DD638" s="41">
        <f t="shared" si="527"/>
        <v>2.6651047978445936E-2</v>
      </c>
      <c r="DE638" s="41">
        <f t="shared" si="528"/>
        <v>1.4216667129370265E-2</v>
      </c>
      <c r="DF638" s="41">
        <f t="shared" si="529"/>
        <v>1.7304169439622979E-3</v>
      </c>
      <c r="DG638" s="41">
        <f t="shared" si="530"/>
        <v>3.0879940421938631E-3</v>
      </c>
      <c r="DH638" s="41"/>
    </row>
    <row r="639" spans="1:112">
      <c r="A639" s="43">
        <v>42775</v>
      </c>
      <c r="B639" s="34">
        <v>2.7</v>
      </c>
      <c r="C639" s="34">
        <v>3.9958109999999998</v>
      </c>
      <c r="D639" s="34"/>
      <c r="E639" s="34">
        <v>5.75</v>
      </c>
      <c r="F639" s="34">
        <v>11.28</v>
      </c>
      <c r="G639" s="34">
        <v>35.359473999999999</v>
      </c>
      <c r="H639" s="34">
        <v>17.526291000000001</v>
      </c>
      <c r="I639" s="34">
        <v>16.170000000000002</v>
      </c>
      <c r="J639" s="34">
        <v>241.955231</v>
      </c>
      <c r="K639" s="34"/>
      <c r="L639" s="34">
        <v>96.959998999999996</v>
      </c>
      <c r="M639" s="34">
        <v>14.95</v>
      </c>
      <c r="N639" s="34">
        <v>32.688361999999998</v>
      </c>
      <c r="O639" s="34">
        <v>12.35</v>
      </c>
      <c r="P639" s="34">
        <v>15.22</v>
      </c>
      <c r="Q639" s="34">
        <v>3.17</v>
      </c>
      <c r="R639" s="34">
        <v>36.139999000000003</v>
      </c>
      <c r="S639" s="34">
        <v>45.557868999999997</v>
      </c>
      <c r="T639" s="34"/>
      <c r="U639" s="34"/>
      <c r="V639" s="34">
        <v>2.158274</v>
      </c>
      <c r="W639" s="34">
        <v>39.450001</v>
      </c>
      <c r="X639" s="34">
        <v>43.32</v>
      </c>
      <c r="Y639" s="34">
        <v>10.603889000000001</v>
      </c>
      <c r="Z639" s="34">
        <v>14.796841000000001</v>
      </c>
      <c r="AA639" s="34">
        <v>57.441012999999998</v>
      </c>
      <c r="AB639" s="34">
        <v>45.734614999999998</v>
      </c>
      <c r="AC639" s="34">
        <v>17.100000000000001</v>
      </c>
      <c r="AD639" s="34">
        <v>96.199996999999996</v>
      </c>
      <c r="AE639" s="34">
        <v>33.235461999999998</v>
      </c>
      <c r="AF639" s="34">
        <v>3.08</v>
      </c>
      <c r="AG639" s="34">
        <v>72.800072</v>
      </c>
      <c r="AH639" s="34">
        <v>31.569451999999998</v>
      </c>
      <c r="AI639" s="34">
        <v>112.192284</v>
      </c>
      <c r="AJ639" s="34" t="s">
        <v>193</v>
      </c>
      <c r="AK639" s="34">
        <v>24.98</v>
      </c>
      <c r="AL639" s="34">
        <v>0.755</v>
      </c>
      <c r="AM639" s="34">
        <v>27.953078999999999</v>
      </c>
      <c r="AN639" s="34">
        <v>24.1</v>
      </c>
      <c r="AO639" s="34">
        <v>28.620000999999998</v>
      </c>
      <c r="AP639" s="34">
        <v>4.88</v>
      </c>
      <c r="AQ639" s="34">
        <v>12.97</v>
      </c>
      <c r="AR639" s="34">
        <v>5.04</v>
      </c>
      <c r="AS639" s="34"/>
      <c r="AT639" s="34">
        <v>14.369984000000001</v>
      </c>
      <c r="AU639" s="34">
        <v>21.35</v>
      </c>
      <c r="AV639" s="34">
        <v>11.719811</v>
      </c>
      <c r="AW639" s="34">
        <v>20.257356999999999</v>
      </c>
      <c r="AX639" s="34">
        <v>20.09</v>
      </c>
      <c r="AY639" s="34">
        <v>3.91</v>
      </c>
      <c r="AZ639" s="34">
        <v>62.939999</v>
      </c>
      <c r="BA639" s="34">
        <v>43.509998000000003</v>
      </c>
      <c r="BB639" s="34">
        <v>39.689999</v>
      </c>
      <c r="BC639" s="34">
        <v>28.260798000000001</v>
      </c>
      <c r="BD639" s="34"/>
      <c r="BE639" s="38"/>
      <c r="BF639" s="41">
        <f t="shared" si="483"/>
        <v>-3.6367644170874715E-2</v>
      </c>
      <c r="BG639" s="41">
        <f t="shared" si="484"/>
        <v>-1.6949690805457683E-2</v>
      </c>
      <c r="BH639" s="41"/>
      <c r="BI639" s="41">
        <f t="shared" si="485"/>
        <v>-1.3817145553141955E-2</v>
      </c>
      <c r="BJ639" s="41">
        <f t="shared" si="486"/>
        <v>-0.35205441871259341</v>
      </c>
      <c r="BK639" s="41">
        <f t="shared" si="487"/>
        <v>-1.9418140787433476E-2</v>
      </c>
      <c r="BL639" s="41">
        <f t="shared" si="488"/>
        <v>-2.0781247656218745E-2</v>
      </c>
      <c r="BM639" s="41">
        <f t="shared" si="489"/>
        <v>-1.8989850892310069E-2</v>
      </c>
      <c r="BN639" s="41">
        <f t="shared" si="490"/>
        <v>-2.9852996456765993E-2</v>
      </c>
      <c r="BO639" s="41"/>
      <c r="BP639" s="41">
        <f t="shared" si="492"/>
        <v>2.0211147820998622E-2</v>
      </c>
      <c r="BQ639" s="41">
        <f t="shared" si="493"/>
        <v>-2.3141528561694491E-2</v>
      </c>
      <c r="BR639" s="41">
        <f t="shared" si="494"/>
        <v>-4.6878841507973137E-3</v>
      </c>
      <c r="BS639" s="41">
        <f t="shared" si="495"/>
        <v>-1.6861097966066441E-2</v>
      </c>
      <c r="BT639" s="41">
        <f t="shared" si="496"/>
        <v>-1.8874624754907612E-2</v>
      </c>
      <c r="BU639" s="41">
        <f t="shared" si="497"/>
        <v>-7.2980703406236233E-2</v>
      </c>
      <c r="BV639" s="41">
        <f t="shared" si="498"/>
        <v>5.9276552899415795E-2</v>
      </c>
      <c r="BW639" s="41">
        <f t="shared" si="499"/>
        <v>-1.3358568357379658E-2</v>
      </c>
      <c r="BX639" s="41"/>
      <c r="BY639" s="41"/>
      <c r="BZ639" s="41">
        <f t="shared" si="500"/>
        <v>-6.0888359900050322E-2</v>
      </c>
      <c r="CA639" s="41">
        <f t="shared" si="501"/>
        <v>-3.0371827569075681E-3</v>
      </c>
      <c r="CB639" s="41">
        <f t="shared" si="502"/>
        <v>3.9313005500731545E-2</v>
      </c>
      <c r="CC639" s="41">
        <f t="shared" si="503"/>
        <v>5.4376710134544017E-2</v>
      </c>
      <c r="CD639" s="41">
        <f t="shared" si="504"/>
        <v>-1.1043396567406216E-2</v>
      </c>
      <c r="CE639" s="41">
        <f t="shared" si="505"/>
        <v>-1.0514329860590418E-2</v>
      </c>
      <c r="CF639" s="41">
        <f t="shared" si="506"/>
        <v>-1.2393761347674654E-2</v>
      </c>
      <c r="CG639" s="41">
        <f t="shared" si="532"/>
        <v>1.477131819309567E-2</v>
      </c>
      <c r="CH639" s="41">
        <f t="shared" si="507"/>
        <v>-1.4243248397065091E-2</v>
      </c>
      <c r="CI639" s="41">
        <f t="shared" si="508"/>
        <v>-2.5844355462821514E-3</v>
      </c>
      <c r="CJ639" s="41">
        <f t="shared" si="509"/>
        <v>-3.2414939241709557E-3</v>
      </c>
      <c r="CK639" s="41">
        <f t="shared" si="510"/>
        <v>-2.3754062791909447E-2</v>
      </c>
      <c r="CL639" s="41">
        <f t="shared" si="511"/>
        <v>-1.6505013806775447E-2</v>
      </c>
      <c r="CM639" s="41">
        <f t="shared" si="512"/>
        <v>-1.9502679828506331E-2</v>
      </c>
      <c r="CN639" s="41">
        <f t="shared" si="531"/>
        <v>-1.6935185207925148E-2</v>
      </c>
      <c r="CO639" s="41">
        <f t="shared" si="513"/>
        <v>-4.0024014942933198E-4</v>
      </c>
      <c r="CP639" s="41">
        <f t="shared" si="514"/>
        <v>6.6445427186685108E-3</v>
      </c>
      <c r="CQ639" s="41">
        <f t="shared" si="515"/>
        <v>-6.0586144435517079E-3</v>
      </c>
      <c r="CR639" s="41">
        <f t="shared" si="516"/>
        <v>-3.265596297405246E-2</v>
      </c>
      <c r="CS639" s="41">
        <f t="shared" si="517"/>
        <v>-1.146442949241284E-2</v>
      </c>
      <c r="CT639" s="41">
        <f t="shared" si="518"/>
        <v>5.4750514771408312E-2</v>
      </c>
      <c r="CU639" s="41">
        <f t="shared" si="519"/>
        <v>-1.4542927568818581E-2</v>
      </c>
      <c r="CV639" s="41">
        <f t="shared" si="520"/>
        <v>7.9681696491768813E-3</v>
      </c>
      <c r="CW639" s="41"/>
      <c r="CX639" s="41">
        <f t="shared" si="521"/>
        <v>0</v>
      </c>
      <c r="CY639" s="41">
        <f t="shared" si="522"/>
        <v>-2.0399455174505091E-2</v>
      </c>
      <c r="CZ639" s="41">
        <f t="shared" si="523"/>
        <v>9.8119602089211579E-3</v>
      </c>
      <c r="DA639" s="41">
        <f t="shared" si="524"/>
        <v>-2.6645361047807382E-2</v>
      </c>
      <c r="DB639" s="41">
        <f t="shared" si="525"/>
        <v>-3.9526980143922238E-2</v>
      </c>
      <c r="DC639" s="41">
        <f t="shared" si="526"/>
        <v>-7.6433493125680121E-3</v>
      </c>
      <c r="DD639" s="41">
        <f t="shared" si="527"/>
        <v>3.1826411079917075E-3</v>
      </c>
      <c r="DE639" s="41">
        <f t="shared" si="528"/>
        <v>-2.5415550281488137E-2</v>
      </c>
      <c r="DF639" s="41">
        <f t="shared" si="529"/>
        <v>-1.995583783927032E-2</v>
      </c>
      <c r="DG639" s="41">
        <f t="shared" si="530"/>
        <v>-5.8408469056241792E-3</v>
      </c>
      <c r="DH639" s="41"/>
    </row>
    <row r="640" spans="1:112">
      <c r="A640" s="43">
        <v>42776</v>
      </c>
      <c r="B640" s="34">
        <v>3</v>
      </c>
      <c r="C640" s="34">
        <v>4.2007250000000003</v>
      </c>
      <c r="D640" s="34"/>
      <c r="E640" s="34">
        <v>5.55</v>
      </c>
      <c r="F640" s="34">
        <v>11.6</v>
      </c>
      <c r="G640" s="34">
        <v>33.439117000000003</v>
      </c>
      <c r="H640" s="34">
        <v>17.307456999999999</v>
      </c>
      <c r="I640" s="34">
        <v>15.98</v>
      </c>
      <c r="J640" s="34">
        <v>231.480988</v>
      </c>
      <c r="K640" s="34"/>
      <c r="L640" s="34">
        <v>97.669998000000007</v>
      </c>
      <c r="M640" s="34">
        <v>14.09</v>
      </c>
      <c r="N640" s="34">
        <v>32.141154999999998</v>
      </c>
      <c r="O640" s="34">
        <v>12.43</v>
      </c>
      <c r="P640" s="34">
        <v>15.49</v>
      </c>
      <c r="Q640" s="34">
        <v>3.31</v>
      </c>
      <c r="R640" s="34">
        <v>35.689999</v>
      </c>
      <c r="S640" s="34">
        <v>45.519584999999999</v>
      </c>
      <c r="T640" s="34"/>
      <c r="U640" s="34"/>
      <c r="V640" s="34">
        <v>2.3131279999999999</v>
      </c>
      <c r="W640" s="34">
        <v>38.990001999999997</v>
      </c>
      <c r="X640" s="34">
        <v>42.669998</v>
      </c>
      <c r="Y640" s="34">
        <v>10.485739000000001</v>
      </c>
      <c r="Z640" s="34">
        <v>14.667119</v>
      </c>
      <c r="AA640" s="34">
        <v>56.881194999999998</v>
      </c>
      <c r="AB640" s="34">
        <v>45.096592000000001</v>
      </c>
      <c r="AC640" s="34">
        <v>17.100000000000001</v>
      </c>
      <c r="AD640" s="34">
        <v>95.889999000000003</v>
      </c>
      <c r="AE640" s="34">
        <v>32.977451000000002</v>
      </c>
      <c r="AF640" s="34">
        <v>3.11</v>
      </c>
      <c r="AG640" s="34">
        <v>71.750068999999996</v>
      </c>
      <c r="AH640" s="34">
        <v>30.772003000000002</v>
      </c>
      <c r="AI640" s="34">
        <v>110.663383</v>
      </c>
      <c r="AJ640" s="34" t="s">
        <v>193</v>
      </c>
      <c r="AK640" s="34">
        <v>24.24</v>
      </c>
      <c r="AL640" s="34">
        <v>0.72</v>
      </c>
      <c r="AM640" s="34">
        <v>27.405722000000001</v>
      </c>
      <c r="AN640" s="34">
        <v>24.5</v>
      </c>
      <c r="AO640" s="34">
        <v>27.33</v>
      </c>
      <c r="AP640" s="34">
        <v>4.8499999999999996</v>
      </c>
      <c r="AQ640" s="34">
        <v>12.58</v>
      </c>
      <c r="AR640" s="34">
        <v>5.0199999999999996</v>
      </c>
      <c r="AS640" s="34"/>
      <c r="AT640" s="34">
        <v>14.186743999999999</v>
      </c>
      <c r="AU640" s="34">
        <v>21.370000999999998</v>
      </c>
      <c r="AV640" s="34">
        <v>11.347905000000001</v>
      </c>
      <c r="AW640" s="34">
        <v>19.763276999999999</v>
      </c>
      <c r="AX640" s="34">
        <v>20.299999</v>
      </c>
      <c r="AY640" s="34">
        <v>3.84</v>
      </c>
      <c r="AZ640" s="34">
        <v>62.720001000000003</v>
      </c>
      <c r="BA640" s="34">
        <v>43.84</v>
      </c>
      <c r="BB640" s="34">
        <v>39.360000999999997</v>
      </c>
      <c r="BC640" s="34">
        <v>27.871259999999999</v>
      </c>
      <c r="BD640" s="34"/>
      <c r="BE640" s="38"/>
      <c r="BF640" s="41">
        <f t="shared" si="483"/>
        <v>0.10536051565782614</v>
      </c>
      <c r="BG640" s="41">
        <f t="shared" si="484"/>
        <v>5.0010567069530859E-2</v>
      </c>
      <c r="BH640" s="41"/>
      <c r="BI640" s="41">
        <f t="shared" si="485"/>
        <v>-3.5401927050915952E-2</v>
      </c>
      <c r="BJ640" s="41">
        <f t="shared" si="486"/>
        <v>2.7973852042406162E-2</v>
      </c>
      <c r="BK640" s="41">
        <f t="shared" si="487"/>
        <v>-5.5839979727712249E-2</v>
      </c>
      <c r="BL640" s="41">
        <f t="shared" si="488"/>
        <v>-1.2564647303681306E-2</v>
      </c>
      <c r="BM640" s="41">
        <f t="shared" si="489"/>
        <v>-1.1819733250886965E-2</v>
      </c>
      <c r="BN640" s="41">
        <f t="shared" si="490"/>
        <v>-4.4254968291225813E-2</v>
      </c>
      <c r="BO640" s="41"/>
      <c r="BP640" s="41">
        <f t="shared" si="492"/>
        <v>7.2959169747958113E-3</v>
      </c>
      <c r="BQ640" s="41">
        <f t="shared" si="493"/>
        <v>-5.9245973926106567E-2</v>
      </c>
      <c r="BR640" s="41">
        <f t="shared" si="494"/>
        <v>-1.6881816222980742E-2</v>
      </c>
      <c r="BS640" s="41">
        <f t="shared" si="495"/>
        <v>6.4568424486336467E-3</v>
      </c>
      <c r="BT640" s="41">
        <f t="shared" si="496"/>
        <v>1.7584301995237438E-2</v>
      </c>
      <c r="BU640" s="41">
        <f t="shared" si="497"/>
        <v>4.3216601499782237E-2</v>
      </c>
      <c r="BV640" s="41">
        <f t="shared" si="498"/>
        <v>-1.2529748010894971E-2</v>
      </c>
      <c r="BW640" s="41">
        <f t="shared" si="499"/>
        <v>-8.4069109474237884E-4</v>
      </c>
      <c r="BX640" s="41"/>
      <c r="BY640" s="41"/>
      <c r="BZ640" s="41">
        <f t="shared" si="500"/>
        <v>6.9291892912078448E-2</v>
      </c>
      <c r="CA640" s="41">
        <f t="shared" si="501"/>
        <v>-1.1728818350716888E-2</v>
      </c>
      <c r="CB640" s="41">
        <f t="shared" si="502"/>
        <v>-1.5118371804220569E-2</v>
      </c>
      <c r="CC640" s="41">
        <f t="shared" si="503"/>
        <v>-1.1204677113364319E-2</v>
      </c>
      <c r="CD640" s="41">
        <f t="shared" si="504"/>
        <v>-8.8055263576242836E-3</v>
      </c>
      <c r="CE640" s="41">
        <f t="shared" si="505"/>
        <v>-9.7937659619818287E-3</v>
      </c>
      <c r="CF640" s="41">
        <f t="shared" si="506"/>
        <v>-1.4048772769105666E-2</v>
      </c>
      <c r="CG640" s="41">
        <f t="shared" si="532"/>
        <v>-1.1799488280126899E-2</v>
      </c>
      <c r="CH640" s="41">
        <f t="shared" si="507"/>
        <v>-3.2276357496553855E-3</v>
      </c>
      <c r="CI640" s="41">
        <f t="shared" si="508"/>
        <v>-7.7934135266388036E-3</v>
      </c>
      <c r="CJ640" s="41">
        <f t="shared" si="509"/>
        <v>9.6931292056595328E-3</v>
      </c>
      <c r="CK640" s="41">
        <f t="shared" si="510"/>
        <v>-1.4528127901398343E-2</v>
      </c>
      <c r="CL640" s="41">
        <f t="shared" si="511"/>
        <v>-2.5584661079830127E-2</v>
      </c>
      <c r="CM640" s="41">
        <f t="shared" si="512"/>
        <v>-1.3721212548932873E-2</v>
      </c>
      <c r="CN640" s="41">
        <f t="shared" si="531"/>
        <v>-8.5440576161791276E-4</v>
      </c>
      <c r="CO640" s="41">
        <f t="shared" si="513"/>
        <v>-3.007134349631797E-2</v>
      </c>
      <c r="CP640" s="41">
        <f t="shared" si="514"/>
        <v>-4.7466537238923724E-2</v>
      </c>
      <c r="CQ640" s="41">
        <f t="shared" si="515"/>
        <v>-1.9775530827197726E-2</v>
      </c>
      <c r="CR640" s="41">
        <f t="shared" si="516"/>
        <v>1.6461277054071931E-2</v>
      </c>
      <c r="CS640" s="41">
        <f t="shared" si="517"/>
        <v>-4.6120809128928623E-2</v>
      </c>
      <c r="CT640" s="41">
        <f t="shared" si="518"/>
        <v>-6.1665149156640148E-3</v>
      </c>
      <c r="CU640" s="41">
        <f t="shared" si="519"/>
        <v>-3.0530747056058037E-2</v>
      </c>
      <c r="CV640" s="41">
        <f t="shared" si="520"/>
        <v>-3.9761483796395174E-3</v>
      </c>
      <c r="CW640" s="41"/>
      <c r="CX640" s="41">
        <f t="shared" si="521"/>
        <v>-1.2833579181313833E-2</v>
      </c>
      <c r="CY640" s="41">
        <f t="shared" si="522"/>
        <v>9.3637645099326362E-4</v>
      </c>
      <c r="CZ640" s="41">
        <f t="shared" si="523"/>
        <v>-3.2247512346620065E-2</v>
      </c>
      <c r="DA640" s="41">
        <f t="shared" si="524"/>
        <v>-2.4692517563171801E-2</v>
      </c>
      <c r="DB640" s="41">
        <f t="shared" si="525"/>
        <v>1.0398657959813542E-2</v>
      </c>
      <c r="DC640" s="41">
        <f t="shared" si="526"/>
        <v>-1.8065007397639003E-2</v>
      </c>
      <c r="DD640" s="41">
        <f t="shared" si="527"/>
        <v>-3.5014837620833779E-3</v>
      </c>
      <c r="DE640" s="41">
        <f t="shared" si="528"/>
        <v>7.5558918736168329E-3</v>
      </c>
      <c r="DF640" s="41">
        <f t="shared" si="529"/>
        <v>-8.3491440091540414E-3</v>
      </c>
      <c r="DG640" s="41">
        <f t="shared" si="530"/>
        <v>-1.3879564274592986E-2</v>
      </c>
      <c r="DH640" s="41"/>
    </row>
    <row r="641" spans="1:112">
      <c r="A641" s="43">
        <v>42779</v>
      </c>
      <c r="B641" s="34">
        <v>3</v>
      </c>
      <c r="C641" s="34">
        <v>4.0299639999999997</v>
      </c>
      <c r="D641" s="34"/>
      <c r="E641" s="34">
        <v>5.55</v>
      </c>
      <c r="F641" s="34">
        <v>10.8</v>
      </c>
      <c r="G641" s="34">
        <v>32.359512000000002</v>
      </c>
      <c r="H641" s="34">
        <v>16.641022</v>
      </c>
      <c r="I641" s="34">
        <v>15.86</v>
      </c>
      <c r="J641" s="34">
        <v>100.799995</v>
      </c>
      <c r="K641" s="34"/>
      <c r="L641" s="34">
        <v>97.029999000000004</v>
      </c>
      <c r="M641" s="34">
        <v>13.96</v>
      </c>
      <c r="N641" s="34">
        <v>31.229149</v>
      </c>
      <c r="O641" s="34">
        <v>12.03</v>
      </c>
      <c r="P641" s="34">
        <v>15.17</v>
      </c>
      <c r="Q641" s="34">
        <v>3.45</v>
      </c>
      <c r="R641" s="34">
        <v>37.919998</v>
      </c>
      <c r="S641" s="34">
        <v>43.892166000000003</v>
      </c>
      <c r="T641" s="34"/>
      <c r="U641" s="34"/>
      <c r="V641" s="34">
        <v>2.5550869999999999</v>
      </c>
      <c r="W641" s="34">
        <v>38.189999</v>
      </c>
      <c r="X641" s="34">
        <v>42.580002</v>
      </c>
      <c r="Y641" s="34">
        <v>10.022989000000001</v>
      </c>
      <c r="Z641" s="34">
        <v>14.363845</v>
      </c>
      <c r="AA641" s="34">
        <v>54.247664999999998</v>
      </c>
      <c r="AB641" s="34">
        <v>44.468235</v>
      </c>
      <c r="AC641" s="34">
        <v>16.850000000000001</v>
      </c>
      <c r="AD641" s="34">
        <v>86.730002999999996</v>
      </c>
      <c r="AE641" s="34">
        <v>32.901009000000002</v>
      </c>
      <c r="AF641" s="34">
        <v>3.13</v>
      </c>
      <c r="AG641" s="34">
        <v>68.250068999999996</v>
      </c>
      <c r="AH641" s="34">
        <v>31.316148999999999</v>
      </c>
      <c r="AI641" s="34">
        <v>109.982788</v>
      </c>
      <c r="AJ641" s="34" t="s">
        <v>193</v>
      </c>
      <c r="AK641" s="34">
        <v>21.27</v>
      </c>
      <c r="AL641" s="34">
        <v>0.74</v>
      </c>
      <c r="AM641" s="34">
        <v>27.141477999999999</v>
      </c>
      <c r="AN641" s="34">
        <v>22.9</v>
      </c>
      <c r="AO641" s="34">
        <v>26.030000999999999</v>
      </c>
      <c r="AP641" s="34">
        <v>4.88</v>
      </c>
      <c r="AQ641" s="34">
        <v>12.76</v>
      </c>
      <c r="AR641" s="34">
        <v>5.0599999999999996</v>
      </c>
      <c r="AS641" s="34"/>
      <c r="AT641" s="34">
        <v>13.829904000000001</v>
      </c>
      <c r="AU641" s="34">
        <v>22.299999</v>
      </c>
      <c r="AV641" s="34">
        <v>10.985536</v>
      </c>
      <c r="AW641" s="34">
        <v>19.692692000000001</v>
      </c>
      <c r="AX641" s="34">
        <v>19.82</v>
      </c>
      <c r="AY641" s="34">
        <v>3.73</v>
      </c>
      <c r="AZ641" s="34">
        <v>61.09</v>
      </c>
      <c r="BA641" s="34">
        <v>43.900002000000001</v>
      </c>
      <c r="BB641" s="34">
        <v>38.349997999999999</v>
      </c>
      <c r="BC641" s="34">
        <v>26.829252</v>
      </c>
      <c r="BD641" s="34"/>
      <c r="BE641" s="38"/>
      <c r="BF641" s="41">
        <f t="shared" si="483"/>
        <v>0</v>
      </c>
      <c r="BG641" s="41">
        <f t="shared" si="484"/>
        <v>-4.1499686523777654E-2</v>
      </c>
      <c r="BH641" s="41"/>
      <c r="BI641" s="41">
        <f t="shared" si="485"/>
        <v>0</v>
      </c>
      <c r="BJ641" s="41">
        <f t="shared" si="486"/>
        <v>-7.1458963982144866E-2</v>
      </c>
      <c r="BK641" s="41">
        <f t="shared" si="487"/>
        <v>-3.2818370635002085E-2</v>
      </c>
      <c r="BL641" s="41">
        <f t="shared" si="488"/>
        <v>-3.926659731863881E-2</v>
      </c>
      <c r="BM641" s="41">
        <f t="shared" si="489"/>
        <v>-7.5377241314267462E-3</v>
      </c>
      <c r="BN641" s="41">
        <f t="shared" si="490"/>
        <v>-0.83135943884975327</v>
      </c>
      <c r="BO641" s="41"/>
      <c r="BP641" s="41">
        <f t="shared" si="492"/>
        <v>-6.5742302511514836E-3</v>
      </c>
      <c r="BQ641" s="41">
        <f t="shared" si="493"/>
        <v>-9.2692285763623979E-3</v>
      </c>
      <c r="BR641" s="41">
        <f t="shared" si="494"/>
        <v>-2.8785374707283137E-2</v>
      </c>
      <c r="BS641" s="41">
        <f t="shared" si="495"/>
        <v>-3.2709375536032287E-2</v>
      </c>
      <c r="BT641" s="41">
        <f t="shared" si="496"/>
        <v>-2.087486106833639E-2</v>
      </c>
      <c r="BU641" s="41">
        <f t="shared" si="497"/>
        <v>4.1426041654296947E-2</v>
      </c>
      <c r="BV641" s="41">
        <f t="shared" si="498"/>
        <v>6.0608115161187942E-2</v>
      </c>
      <c r="BW641" s="41">
        <f t="shared" si="499"/>
        <v>-3.6406819773021667E-2</v>
      </c>
      <c r="BX641" s="41"/>
      <c r="BY641" s="41"/>
      <c r="BZ641" s="41">
        <f t="shared" si="500"/>
        <v>9.9485552852362436E-2</v>
      </c>
      <c r="CA641" s="41">
        <f t="shared" si="501"/>
        <v>-2.0731579237149085E-2</v>
      </c>
      <c r="CB641" s="41">
        <f t="shared" si="502"/>
        <v>-2.1113438928283723E-3</v>
      </c>
      <c r="CC641" s="41">
        <f t="shared" si="503"/>
        <v>-4.513478894428654E-2</v>
      </c>
      <c r="CD641" s="41">
        <f t="shared" si="504"/>
        <v>-2.0893900244110791E-2</v>
      </c>
      <c r="CE641" s="41">
        <f t="shared" si="505"/>
        <v>-4.7404844396746221E-2</v>
      </c>
      <c r="CF641" s="41">
        <f t="shared" si="506"/>
        <v>-1.4031564186709618E-2</v>
      </c>
      <c r="CG641" s="41">
        <f t="shared" si="532"/>
        <v>-3.318561033534928E-2</v>
      </c>
      <c r="CH641" s="41">
        <f t="shared" si="507"/>
        <v>-0.10040181145050271</v>
      </c>
      <c r="CI641" s="41">
        <f t="shared" si="508"/>
        <v>-2.3206988842011133E-3</v>
      </c>
      <c r="CJ641" s="41">
        <f t="shared" si="509"/>
        <v>6.4102783609190188E-3</v>
      </c>
      <c r="CK641" s="41">
        <f t="shared" si="510"/>
        <v>-5.0010371258172863E-2</v>
      </c>
      <c r="CL641" s="41">
        <f t="shared" si="511"/>
        <v>1.7528623897646468E-2</v>
      </c>
      <c r="CM641" s="41">
        <f t="shared" si="512"/>
        <v>-6.1691272994095032E-3</v>
      </c>
      <c r="CN641" s="41">
        <f t="shared" si="531"/>
        <v>1.7079935366029167E-3</v>
      </c>
      <c r="CO641" s="41">
        <f t="shared" si="513"/>
        <v>-0.13070653198896787</v>
      </c>
      <c r="CP641" s="41">
        <f t="shared" si="514"/>
        <v>2.7398974188114562E-2</v>
      </c>
      <c r="CQ641" s="41">
        <f t="shared" si="515"/>
        <v>-9.6887124204632202E-3</v>
      </c>
      <c r="CR641" s="41">
        <f t="shared" si="516"/>
        <v>-6.7536206990487346E-2</v>
      </c>
      <c r="CS641" s="41">
        <f t="shared" si="517"/>
        <v>-4.87352425162925E-2</v>
      </c>
      <c r="CT641" s="41">
        <f t="shared" si="518"/>
        <v>6.1665149156639584E-3</v>
      </c>
      <c r="CU641" s="41">
        <f t="shared" si="519"/>
        <v>1.4207026644349276E-2</v>
      </c>
      <c r="CV641" s="41">
        <f t="shared" si="520"/>
        <v>7.9365495957363415E-3</v>
      </c>
      <c r="CW641" s="41"/>
      <c r="CX641" s="41">
        <f t="shared" si="521"/>
        <v>-2.5474803257336621E-2</v>
      </c>
      <c r="CY641" s="41">
        <f t="shared" si="522"/>
        <v>4.2598517497395794E-2</v>
      </c>
      <c r="CZ641" s="41">
        <f t="shared" si="523"/>
        <v>-3.2453646936418376E-2</v>
      </c>
      <c r="DA641" s="41">
        <f t="shared" si="524"/>
        <v>-3.5779161981487908E-3</v>
      </c>
      <c r="DB641" s="41">
        <f t="shared" si="525"/>
        <v>-2.3929307884814729E-2</v>
      </c>
      <c r="DC641" s="41">
        <f t="shared" si="526"/>
        <v>-2.906413294391124E-2</v>
      </c>
      <c r="DD641" s="41">
        <f t="shared" si="527"/>
        <v>-2.6332205324354273E-2</v>
      </c>
      <c r="DE641" s="41">
        <f t="shared" si="528"/>
        <v>1.3677229994509597E-3</v>
      </c>
      <c r="DF641" s="41">
        <f t="shared" si="529"/>
        <v>-2.5995621928531099E-2</v>
      </c>
      <c r="DG641" s="41">
        <f t="shared" si="530"/>
        <v>-3.8103265565799162E-2</v>
      </c>
      <c r="DH641" s="41"/>
    </row>
    <row r="642" spans="1:112">
      <c r="A642" s="43">
        <v>42780</v>
      </c>
      <c r="B642" s="34">
        <v>2.9</v>
      </c>
      <c r="C642" s="34">
        <v>3.7567460000000001</v>
      </c>
      <c r="D642" s="34"/>
      <c r="E642" s="34">
        <v>5.57</v>
      </c>
      <c r="F642" s="34">
        <v>11.12</v>
      </c>
      <c r="G642" s="34">
        <v>33.314914999999999</v>
      </c>
      <c r="H642" s="34">
        <v>15.944746</v>
      </c>
      <c r="I642" s="34">
        <v>15.56</v>
      </c>
      <c r="J642" s="34">
        <v>133.19993600000001</v>
      </c>
      <c r="K642" s="34"/>
      <c r="L642" s="34">
        <v>97.610000999999997</v>
      </c>
      <c r="M642" s="34">
        <v>14.36</v>
      </c>
      <c r="N642" s="34">
        <v>30.374737</v>
      </c>
      <c r="O642" s="34">
        <v>11.81</v>
      </c>
      <c r="P642" s="34">
        <v>15.37</v>
      </c>
      <c r="Q642" s="34">
        <v>3.71</v>
      </c>
      <c r="R642" s="34">
        <v>39.029998999999997</v>
      </c>
      <c r="S642" s="34">
        <v>43.049751000000001</v>
      </c>
      <c r="T642" s="34"/>
      <c r="U642" s="34"/>
      <c r="V642" s="34">
        <v>2.4970159999999999</v>
      </c>
      <c r="W642" s="34">
        <v>37.419998</v>
      </c>
      <c r="X642" s="34">
        <v>43.810001</v>
      </c>
      <c r="Y642" s="34">
        <v>9.8260740000000002</v>
      </c>
      <c r="Z642" s="34">
        <v>14.513285</v>
      </c>
      <c r="AA642" s="34">
        <v>53.167434999999998</v>
      </c>
      <c r="AB642" s="34">
        <v>43.588535</v>
      </c>
      <c r="AC642" s="34">
        <v>16.899999999999999</v>
      </c>
      <c r="AD642" s="34">
        <v>84.599997999999999</v>
      </c>
      <c r="AE642" s="34">
        <v>32.757004000000002</v>
      </c>
      <c r="AF642" s="34">
        <v>3.22</v>
      </c>
      <c r="AG642" s="34">
        <v>67.900069999999999</v>
      </c>
      <c r="AH642" s="34">
        <v>31.034694999999999</v>
      </c>
      <c r="AI642" s="34">
        <v>109.213387</v>
      </c>
      <c r="AJ642" s="34" t="s">
        <v>193</v>
      </c>
      <c r="AK642" s="34">
        <v>20.799999</v>
      </c>
      <c r="AL642" s="34">
        <v>0.72899999999999998</v>
      </c>
      <c r="AM642" s="34">
        <v>27.141477999999999</v>
      </c>
      <c r="AN642" s="34">
        <v>24.299999</v>
      </c>
      <c r="AO642" s="34">
        <v>25.219999000000001</v>
      </c>
      <c r="AP642" s="34">
        <v>5.08</v>
      </c>
      <c r="AQ642" s="34">
        <v>12.31</v>
      </c>
      <c r="AR642" s="34">
        <v>5.14</v>
      </c>
      <c r="AS642" s="34"/>
      <c r="AT642" s="34">
        <v>13.685238999999999</v>
      </c>
      <c r="AU642" s="34">
        <v>22.91</v>
      </c>
      <c r="AV642" s="34">
        <v>11.023680000000001</v>
      </c>
      <c r="AW642" s="34">
        <v>19.983844999999999</v>
      </c>
      <c r="AX642" s="34">
        <v>19.600000000000001</v>
      </c>
      <c r="AY642" s="34">
        <v>3.27</v>
      </c>
      <c r="AZ642" s="34">
        <v>60.25</v>
      </c>
      <c r="BA642" s="34">
        <v>45.68</v>
      </c>
      <c r="BB642" s="34">
        <v>39.110000999999997</v>
      </c>
      <c r="BC642" s="34">
        <v>26.186518</v>
      </c>
      <c r="BD642" s="34"/>
      <c r="BE642" s="38"/>
      <c r="BF642" s="41">
        <f t="shared" si="483"/>
        <v>-3.3901551675681339E-2</v>
      </c>
      <c r="BG642" s="41">
        <f t="shared" si="484"/>
        <v>-7.020428574319508E-2</v>
      </c>
      <c r="BH642" s="41"/>
      <c r="BI642" s="41">
        <f t="shared" si="485"/>
        <v>3.5971261808496963E-3</v>
      </c>
      <c r="BJ642" s="41">
        <f t="shared" si="486"/>
        <v>2.9199154692262135E-2</v>
      </c>
      <c r="BK642" s="41">
        <f t="shared" si="487"/>
        <v>2.9097182877498611E-2</v>
      </c>
      <c r="BL642" s="41">
        <f t="shared" si="488"/>
        <v>-4.2741481199672575E-2</v>
      </c>
      <c r="BM642" s="41">
        <f t="shared" si="489"/>
        <v>-1.9096697456456362E-2</v>
      </c>
      <c r="BN642" s="41">
        <f t="shared" si="490"/>
        <v>0.27871297159160047</v>
      </c>
      <c r="BO642" s="41"/>
      <c r="BP642" s="41">
        <f t="shared" si="492"/>
        <v>5.9597587006083299E-3</v>
      </c>
      <c r="BQ642" s="41">
        <f t="shared" si="493"/>
        <v>2.8250466285851653E-2</v>
      </c>
      <c r="BR642" s="41">
        <f t="shared" si="494"/>
        <v>-2.7740678297059077E-2</v>
      </c>
      <c r="BS642" s="41">
        <f t="shared" si="495"/>
        <v>-1.8456899777316505E-2</v>
      </c>
      <c r="BT642" s="41">
        <f t="shared" si="496"/>
        <v>1.3097764190063459E-2</v>
      </c>
      <c r="BU642" s="41">
        <f t="shared" si="497"/>
        <v>7.2657645576075319E-2</v>
      </c>
      <c r="BV642" s="41">
        <f t="shared" si="498"/>
        <v>2.8851930927002657E-2</v>
      </c>
      <c r="BW642" s="41">
        <f t="shared" si="499"/>
        <v>-1.9379406246902965E-2</v>
      </c>
      <c r="BX642" s="41"/>
      <c r="BY642" s="41"/>
      <c r="BZ642" s="41">
        <f t="shared" si="500"/>
        <v>-2.2989854990241795E-2</v>
      </c>
      <c r="CA642" s="41">
        <f t="shared" si="501"/>
        <v>-2.0368407653971556E-2</v>
      </c>
      <c r="CB642" s="41">
        <f t="shared" si="502"/>
        <v>2.8477418215904615E-2</v>
      </c>
      <c r="CC642" s="41">
        <f t="shared" si="503"/>
        <v>-1.984188980812528E-2</v>
      </c>
      <c r="CD642" s="41">
        <f t="shared" si="504"/>
        <v>1.0350151422170713E-2</v>
      </c>
      <c r="CE642" s="41">
        <f t="shared" si="505"/>
        <v>-2.0113865156576472E-2</v>
      </c>
      <c r="CF642" s="41">
        <f t="shared" si="506"/>
        <v>-1.9980956996826997E-2</v>
      </c>
      <c r="CG642" s="41">
        <f t="shared" si="532"/>
        <v>-1.2345774472604107E-2</v>
      </c>
      <c r="CH642" s="41">
        <f t="shared" si="507"/>
        <v>-2.4865636314955638E-2</v>
      </c>
      <c r="CI642" s="41">
        <f t="shared" si="508"/>
        <v>-4.386524182724707E-3</v>
      </c>
      <c r="CJ642" s="41">
        <f t="shared" si="509"/>
        <v>2.834835500425513E-2</v>
      </c>
      <c r="CK642" s="41">
        <f t="shared" si="510"/>
        <v>-5.1413795616149531E-3</v>
      </c>
      <c r="CL642" s="41">
        <f t="shared" si="511"/>
        <v>-9.0281347822153274E-3</v>
      </c>
      <c r="CM642" s="41">
        <f t="shared" si="512"/>
        <v>-7.0202334498460006E-3</v>
      </c>
      <c r="CN642" s="41">
        <f t="shared" si="531"/>
        <v>-6.1002899115087635E-3</v>
      </c>
      <c r="CO642" s="41">
        <f t="shared" si="513"/>
        <v>-2.234469058179778E-2</v>
      </c>
      <c r="CP642" s="41">
        <f t="shared" si="514"/>
        <v>-1.4976454189557249E-2</v>
      </c>
      <c r="CQ642" s="41">
        <f t="shared" si="515"/>
        <v>0</v>
      </c>
      <c r="CR642" s="41">
        <f t="shared" si="516"/>
        <v>5.9339398634044555E-2</v>
      </c>
      <c r="CS642" s="41">
        <f t="shared" si="517"/>
        <v>-3.1612466537981943E-2</v>
      </c>
      <c r="CT642" s="41">
        <f t="shared" si="518"/>
        <v>4.0166041725334653E-2</v>
      </c>
      <c r="CU642" s="41">
        <f t="shared" si="519"/>
        <v>-3.5903337720281613E-2</v>
      </c>
      <c r="CV642" s="41">
        <f t="shared" si="520"/>
        <v>1.5686596167699473E-2</v>
      </c>
      <c r="CW642" s="41"/>
      <c r="CX642" s="41">
        <f t="shared" si="521"/>
        <v>-1.0515397503707733E-2</v>
      </c>
      <c r="CY642" s="41">
        <f t="shared" si="522"/>
        <v>2.6986862842381429E-2</v>
      </c>
      <c r="CZ642" s="41">
        <f t="shared" si="523"/>
        <v>3.466187817862345E-3</v>
      </c>
      <c r="DA642" s="41">
        <f t="shared" si="524"/>
        <v>1.46765946955798E-2</v>
      </c>
      <c r="DB642" s="41">
        <f t="shared" si="525"/>
        <v>-1.1161962665370352E-2</v>
      </c>
      <c r="DC642" s="41">
        <f t="shared" si="526"/>
        <v>-0.13161824874656211</v>
      </c>
      <c r="DD642" s="41">
        <f t="shared" si="527"/>
        <v>-1.3845614290911263E-2</v>
      </c>
      <c r="DE642" s="41">
        <f t="shared" si="528"/>
        <v>3.9746199708543477E-2</v>
      </c>
      <c r="DF642" s="41">
        <f t="shared" si="529"/>
        <v>1.9623738674305377E-2</v>
      </c>
      <c r="DG642" s="41">
        <f t="shared" si="530"/>
        <v>-2.4248086636666416E-2</v>
      </c>
      <c r="DH642" s="41"/>
    </row>
    <row r="643" spans="1:112">
      <c r="A643" s="43">
        <v>42781</v>
      </c>
      <c r="B643" s="34">
        <v>2.9</v>
      </c>
      <c r="C643" s="34">
        <v>3.7140550000000001</v>
      </c>
      <c r="D643" s="34"/>
      <c r="E643" s="34">
        <v>5.01</v>
      </c>
      <c r="F643" s="34">
        <v>11.2</v>
      </c>
      <c r="G643" s="34">
        <v>31.719389</v>
      </c>
      <c r="H643" s="34">
        <v>15.417564</v>
      </c>
      <c r="I643" s="34">
        <v>14.98</v>
      </c>
      <c r="J643" s="34">
        <v>149.69992099999999</v>
      </c>
      <c r="K643" s="34"/>
      <c r="L643" s="34">
        <v>94.989998</v>
      </c>
      <c r="M643" s="34">
        <v>14.03</v>
      </c>
      <c r="N643" s="34">
        <v>29.213125000000002</v>
      </c>
      <c r="O643" s="34">
        <v>11.12</v>
      </c>
      <c r="P643" s="34">
        <v>15.6</v>
      </c>
      <c r="Q643" s="34">
        <v>3.55</v>
      </c>
      <c r="R643" s="34">
        <v>37.5</v>
      </c>
      <c r="S643" s="34">
        <v>41.508499</v>
      </c>
      <c r="T643" s="34"/>
      <c r="U643" s="34"/>
      <c r="V643" s="34">
        <v>2.2840919999999998</v>
      </c>
      <c r="W643" s="34">
        <v>36.020000000000003</v>
      </c>
      <c r="X643" s="34">
        <v>44.240001999999997</v>
      </c>
      <c r="Y643" s="34">
        <v>9.6390039999999999</v>
      </c>
      <c r="Z643" s="34">
        <v>14.029802</v>
      </c>
      <c r="AA643" s="34">
        <v>52.008361999999998</v>
      </c>
      <c r="AB643" s="34">
        <v>41.577801000000001</v>
      </c>
      <c r="AC643" s="34">
        <v>16.600000000000001</v>
      </c>
      <c r="AD643" s="34">
        <v>83.18</v>
      </c>
      <c r="AE643" s="34">
        <v>32.142563000000003</v>
      </c>
      <c r="AF643" s="34">
        <v>3.15</v>
      </c>
      <c r="AG643" s="34">
        <v>64.400063000000003</v>
      </c>
      <c r="AH643" s="34">
        <v>29.674344999999999</v>
      </c>
      <c r="AI643" s="34">
        <v>108.434135</v>
      </c>
      <c r="AJ643" s="34" t="s">
        <v>193</v>
      </c>
      <c r="AK643" s="34">
        <v>21.530000999999999</v>
      </c>
      <c r="AL643" s="34">
        <v>0.72099999999999997</v>
      </c>
      <c r="AM643" s="34">
        <v>26.301563000000002</v>
      </c>
      <c r="AN643" s="34">
        <v>22</v>
      </c>
      <c r="AO643" s="34">
        <v>23.6</v>
      </c>
      <c r="AP643" s="34">
        <v>5.05</v>
      </c>
      <c r="AQ643" s="34">
        <v>12.05</v>
      </c>
      <c r="AR643" s="34">
        <v>5.0599999999999996</v>
      </c>
      <c r="AS643" s="34"/>
      <c r="AT643" s="34">
        <v>12.971564000000001</v>
      </c>
      <c r="AU643" s="34">
        <v>24.629999000000002</v>
      </c>
      <c r="AV643" s="34">
        <v>9.841208</v>
      </c>
      <c r="AW643" s="34">
        <v>20.045604999999998</v>
      </c>
      <c r="AX643" s="34">
        <v>18.75</v>
      </c>
      <c r="AY643" s="34">
        <v>3</v>
      </c>
      <c r="AZ643" s="34">
        <v>58.400002000000001</v>
      </c>
      <c r="BA643" s="34">
        <v>45.619999</v>
      </c>
      <c r="BB643" s="34">
        <v>39.860000999999997</v>
      </c>
      <c r="BC643" s="34">
        <v>24.949741</v>
      </c>
      <c r="BD643" s="34"/>
      <c r="BE643" s="38"/>
      <c r="BF643" s="41">
        <f t="shared" si="483"/>
        <v>0</v>
      </c>
      <c r="BG643" s="41">
        <f t="shared" si="484"/>
        <v>-1.1428885520702564E-2</v>
      </c>
      <c r="BH643" s="41"/>
      <c r="BI643" s="41">
        <f t="shared" si="485"/>
        <v>-0.10595913884241936</v>
      </c>
      <c r="BJ643" s="41">
        <f t="shared" si="486"/>
        <v>7.168489478612497E-3</v>
      </c>
      <c r="BK643" s="41">
        <f t="shared" si="487"/>
        <v>-4.9077060321928878E-2</v>
      </c>
      <c r="BL643" s="41">
        <f t="shared" si="488"/>
        <v>-3.3621991574735E-2</v>
      </c>
      <c r="BM643" s="41">
        <f t="shared" si="489"/>
        <v>-3.7987540661172103E-2</v>
      </c>
      <c r="BN643" s="41">
        <f t="shared" si="490"/>
        <v>0.11678148607763965</v>
      </c>
      <c r="BO643" s="41"/>
      <c r="BP643" s="41">
        <f t="shared" si="492"/>
        <v>-2.7208355584482657E-2</v>
      </c>
      <c r="BQ643" s="41">
        <f t="shared" si="493"/>
        <v>-2.3248669505708537E-2</v>
      </c>
      <c r="BR643" s="41">
        <f t="shared" si="494"/>
        <v>-3.8993148600114769E-2</v>
      </c>
      <c r="BS643" s="41">
        <f t="shared" si="495"/>
        <v>-6.0201341386834729E-2</v>
      </c>
      <c r="BT643" s="41">
        <f t="shared" si="496"/>
        <v>1.4853356704986956E-2</v>
      </c>
      <c r="BU643" s="41">
        <f t="shared" si="497"/>
        <v>-4.408427313201943E-2</v>
      </c>
      <c r="BV643" s="41">
        <f t="shared" si="498"/>
        <v>-3.9989622594841095E-2</v>
      </c>
      <c r="BW643" s="41">
        <f t="shared" si="499"/>
        <v>-3.645824543518196E-2</v>
      </c>
      <c r="BX643" s="41"/>
      <c r="BY643" s="41"/>
      <c r="BZ643" s="41">
        <f t="shared" si="500"/>
        <v>-8.912784777363858E-2</v>
      </c>
      <c r="CA643" s="41">
        <f t="shared" si="501"/>
        <v>-3.8130927650777711E-2</v>
      </c>
      <c r="CB643" s="41">
        <f t="shared" si="502"/>
        <v>9.7672777703892225E-3</v>
      </c>
      <c r="CC643" s="41">
        <f t="shared" si="503"/>
        <v>-1.922168097564397E-2</v>
      </c>
      <c r="CD643" s="41">
        <f t="shared" si="504"/>
        <v>-3.388065546276875E-2</v>
      </c>
      <c r="CE643" s="41">
        <f t="shared" si="505"/>
        <v>-2.2041571517463252E-2</v>
      </c>
      <c r="CF643" s="41">
        <f t="shared" si="506"/>
        <v>-4.7227762031220172E-2</v>
      </c>
      <c r="CG643" s="41">
        <f t="shared" si="532"/>
        <v>-3.110484719690409E-3</v>
      </c>
      <c r="CH643" s="41">
        <f t="shared" si="507"/>
        <v>-1.6927308656749723E-2</v>
      </c>
      <c r="CI643" s="41">
        <f t="shared" si="508"/>
        <v>-1.8935699815211822E-2</v>
      </c>
      <c r="CJ643" s="41">
        <f t="shared" si="509"/>
        <v>-2.1978906718775341E-2</v>
      </c>
      <c r="CK643" s="41">
        <f t="shared" si="510"/>
        <v>-5.2922454121255055E-2</v>
      </c>
      <c r="CL643" s="41">
        <f t="shared" si="511"/>
        <v>-4.4822904402767504E-2</v>
      </c>
      <c r="CM643" s="41">
        <f t="shared" si="512"/>
        <v>-7.1607094127662278E-3</v>
      </c>
      <c r="CN643" s="41">
        <f t="shared" si="531"/>
        <v>-6.1376422812346515E-3</v>
      </c>
      <c r="CO643" s="41">
        <f t="shared" si="513"/>
        <v>3.4494419192740801E-2</v>
      </c>
      <c r="CP643" s="41">
        <f t="shared" si="514"/>
        <v>-1.103459472370906E-2</v>
      </c>
      <c r="CQ643" s="41">
        <f t="shared" si="515"/>
        <v>-3.1434744212317102E-2</v>
      </c>
      <c r="CR643" s="41">
        <f t="shared" si="516"/>
        <v>-9.9433855835922638E-2</v>
      </c>
      <c r="CS643" s="41">
        <f t="shared" si="517"/>
        <v>-6.6390578854137794E-2</v>
      </c>
      <c r="CT643" s="41">
        <f t="shared" si="518"/>
        <v>-5.9230183031221675E-3</v>
      </c>
      <c r="CU643" s="41">
        <f t="shared" si="519"/>
        <v>-2.1347280259698131E-2</v>
      </c>
      <c r="CV643" s="41">
        <f t="shared" si="520"/>
        <v>-1.5686596167699619E-2</v>
      </c>
      <c r="CW643" s="41"/>
      <c r="CX643" s="41">
        <f t="shared" si="521"/>
        <v>-5.3558229691130319E-2</v>
      </c>
      <c r="CY643" s="41">
        <f t="shared" si="522"/>
        <v>7.2391675066148506E-2</v>
      </c>
      <c r="CZ643" s="41">
        <f t="shared" si="523"/>
        <v>-0.11346721851690392</v>
      </c>
      <c r="DA643" s="41">
        <f t="shared" si="524"/>
        <v>3.0857305811186789E-3</v>
      </c>
      <c r="DB643" s="41">
        <f t="shared" si="525"/>
        <v>-4.4335813820051743E-2</v>
      </c>
      <c r="DC643" s="41">
        <f t="shared" si="526"/>
        <v>-8.6177696241052398E-2</v>
      </c>
      <c r="DD643" s="41">
        <f t="shared" si="527"/>
        <v>-3.1186648290008265E-2</v>
      </c>
      <c r="DE643" s="41">
        <f t="shared" si="528"/>
        <v>-1.3143704117234386E-3</v>
      </c>
      <c r="DF643" s="41">
        <f t="shared" si="529"/>
        <v>1.8995125536125087E-2</v>
      </c>
      <c r="DG643" s="41">
        <f t="shared" si="530"/>
        <v>-4.8381256790451889E-2</v>
      </c>
      <c r="DH643" s="41"/>
    </row>
    <row r="644" spans="1:112">
      <c r="A644" s="43">
        <v>42782</v>
      </c>
      <c r="B644" s="34">
        <v>2.8</v>
      </c>
      <c r="C644" s="34">
        <v>3.9275069999999999</v>
      </c>
      <c r="D644" s="34"/>
      <c r="E644" s="34">
        <v>5.16</v>
      </c>
      <c r="F644" s="34">
        <v>11.64</v>
      </c>
      <c r="G644" s="34">
        <v>31.881809000000001</v>
      </c>
      <c r="H644" s="34">
        <v>15.566765999999999</v>
      </c>
      <c r="I644" s="34">
        <v>14.65</v>
      </c>
      <c r="J644" s="34">
        <v>139.49992399999999</v>
      </c>
      <c r="K644" s="34"/>
      <c r="L644" s="34">
        <v>92.449996999999996</v>
      </c>
      <c r="M644" s="34">
        <v>13.95</v>
      </c>
      <c r="N644" s="34">
        <v>29.097920999999999</v>
      </c>
      <c r="O644" s="34">
        <v>11.24</v>
      </c>
      <c r="P644" s="34">
        <v>16</v>
      </c>
      <c r="Q644" s="34">
        <v>3.63</v>
      </c>
      <c r="R644" s="34">
        <v>37.990001999999997</v>
      </c>
      <c r="S644" s="34">
        <v>40.867106999999997</v>
      </c>
      <c r="T644" s="34"/>
      <c r="U644" s="34"/>
      <c r="V644" s="34">
        <v>2.2163439999999999</v>
      </c>
      <c r="W644" s="34">
        <v>35.450001</v>
      </c>
      <c r="X644" s="34">
        <v>44.59</v>
      </c>
      <c r="Y644" s="34">
        <v>9.4716249999999995</v>
      </c>
      <c r="Z644" s="34">
        <v>14.126497000000001</v>
      </c>
      <c r="AA644" s="34">
        <v>53.813983999999998</v>
      </c>
      <c r="AB644" s="34">
        <v>41.113781000000003</v>
      </c>
      <c r="AC644" s="34">
        <v>16.600000000000001</v>
      </c>
      <c r="AD644" s="34">
        <v>86.059997999999993</v>
      </c>
      <c r="AE644" s="34">
        <v>31.960155</v>
      </c>
      <c r="AF644" s="34">
        <v>3.15</v>
      </c>
      <c r="AG644" s="34">
        <v>64.050064000000006</v>
      </c>
      <c r="AH644" s="34">
        <v>29.955798999999999</v>
      </c>
      <c r="AI644" s="34">
        <v>106.19502300000001</v>
      </c>
      <c r="AJ644" s="34" t="s">
        <v>193</v>
      </c>
      <c r="AK644" s="34">
        <v>21.82</v>
      </c>
      <c r="AL644" s="34">
        <v>0.7</v>
      </c>
      <c r="AM644" s="34">
        <v>26.084506999999999</v>
      </c>
      <c r="AN644" s="34">
        <v>22.5</v>
      </c>
      <c r="AO644" s="34">
        <v>23.85</v>
      </c>
      <c r="AP644" s="34">
        <v>5.03</v>
      </c>
      <c r="AQ644" s="34">
        <v>11.59</v>
      </c>
      <c r="AR644" s="34">
        <v>4.95</v>
      </c>
      <c r="AS644" s="34"/>
      <c r="AT644" s="34">
        <v>12.740102</v>
      </c>
      <c r="AU644" s="34">
        <v>23.879999000000002</v>
      </c>
      <c r="AV644" s="34">
        <v>9.3262619999999998</v>
      </c>
      <c r="AW644" s="34">
        <v>19.419181999999999</v>
      </c>
      <c r="AX644" s="34">
        <v>17.780000999999999</v>
      </c>
      <c r="AY644" s="34">
        <v>2.88</v>
      </c>
      <c r="AZ644" s="34">
        <v>57.860000999999997</v>
      </c>
      <c r="BA644" s="34">
        <v>45.959999000000003</v>
      </c>
      <c r="BB644" s="34">
        <v>39.650002000000001</v>
      </c>
      <c r="BC644" s="34">
        <v>24.375181000000001</v>
      </c>
      <c r="BD644" s="34"/>
      <c r="BE644" s="38"/>
      <c r="BF644" s="41">
        <f t="shared" ref="BF644:BF707" si="533">LN(B644/B643)</f>
        <v>-3.5091319811270172E-2</v>
      </c>
      <c r="BG644" s="41">
        <f t="shared" ref="BG644:BG707" si="534">LN(C644/C643)</f>
        <v>5.5880601798002652E-2</v>
      </c>
      <c r="BH644" s="41"/>
      <c r="BI644" s="41">
        <f t="shared" ref="BI644:BI707" si="535">LN(E644/E643)</f>
        <v>2.9500664396698056E-2</v>
      </c>
      <c r="BJ644" s="41">
        <f t="shared" ref="BJ644:BJ707" si="536">LN(F644/F643)</f>
        <v>3.8533664002242986E-2</v>
      </c>
      <c r="BK644" s="41">
        <f t="shared" ref="BK644:BK707" si="537">LN(G644/G643)</f>
        <v>5.1074620662377905E-3</v>
      </c>
      <c r="BL644" s="41">
        <f t="shared" ref="BL644:BL707" si="538">LN(H644/H643)</f>
        <v>9.6308781408383469E-3</v>
      </c>
      <c r="BM644" s="41">
        <f t="shared" ref="BM644:BM707" si="539">LN(I644/I643)</f>
        <v>-2.2275642625997152E-2</v>
      </c>
      <c r="BN644" s="41">
        <f t="shared" ref="BN644:BN707" si="540">LN(J644/J643)</f>
        <v>-7.0568707244928031E-2</v>
      </c>
      <c r="BO644" s="41"/>
      <c r="BP644" s="41">
        <f t="shared" ref="BP644:BP707" si="541">LN(L644/L643)</f>
        <v>-2.7103676464082595E-2</v>
      </c>
      <c r="BQ644" s="41">
        <f t="shared" ref="BQ644:BQ707" si="542">LN(M644/M643)</f>
        <v>-5.7183858469949085E-3</v>
      </c>
      <c r="BR644" s="41">
        <f t="shared" ref="BR644:BR707" si="543">LN(N644/N643)</f>
        <v>-3.9513662606156606E-3</v>
      </c>
      <c r="BS644" s="41">
        <f t="shared" ref="BS644:BS707" si="544">LN(O644/O643)</f>
        <v>1.0733555643108851E-2</v>
      </c>
      <c r="BT644" s="41">
        <f t="shared" ref="BT644:BT707" si="545">LN(P644/P643)</f>
        <v>2.5317807984290001E-2</v>
      </c>
      <c r="BU644" s="41">
        <f t="shared" ref="BU644:BU707" si="546">LN(Q644/Q643)</f>
        <v>2.2285044789434955E-2</v>
      </c>
      <c r="BV644" s="41">
        <f t="shared" ref="BV644:BV707" si="547">LN(R644/R643)</f>
        <v>1.2982086868600562E-2</v>
      </c>
      <c r="BW644" s="41">
        <f t="shared" ref="BW644:BW707" si="548">LN(S644/S643)</f>
        <v>-1.557269179610162E-2</v>
      </c>
      <c r="BX644" s="41"/>
      <c r="BY644" s="41"/>
      <c r="BZ644" s="41">
        <f t="shared" ref="BZ644:BZ707" si="549">LN(V644/V643)</f>
        <v>-3.0109579698271032E-2</v>
      </c>
      <c r="CA644" s="41">
        <f t="shared" ref="CA644:CA707" si="550">LN(W644/W643)</f>
        <v>-1.5951058560929241E-2</v>
      </c>
      <c r="CB644" s="41">
        <f t="shared" ref="CB644:CB707" si="551">LN(X644/X643)</f>
        <v>7.8802162173504178E-3</v>
      </c>
      <c r="CC644" s="41">
        <f t="shared" ref="CC644:CC707" si="552">LN(Y644/Y643)</f>
        <v>-1.7517296796243358E-2</v>
      </c>
      <c r="CD644" s="41">
        <f t="shared" ref="CD644:CD707" si="553">LN(Z644/Z643)</f>
        <v>6.8684723186998994E-3</v>
      </c>
      <c r="CE644" s="41">
        <f t="shared" ref="CE644:CE707" si="554">LN(AA644/AA643)</f>
        <v>3.4128845697912948E-2</v>
      </c>
      <c r="CF644" s="41">
        <f t="shared" ref="CF644:CF707" si="555">LN(AB644/AB643)</f>
        <v>-1.1223025591893988E-2</v>
      </c>
      <c r="CG644" s="41">
        <f t="shared" si="532"/>
        <v>2.7651593635808002E-2</v>
      </c>
      <c r="CH644" s="41">
        <f t="shared" ref="CH644:CH707" si="556">LN(AD644/AD643)</f>
        <v>3.4037769856087197E-2</v>
      </c>
      <c r="CI644" s="41">
        <f t="shared" ref="CI644:CI707" si="557">LN(AE644/AE643)</f>
        <v>-5.6911312975452162E-3</v>
      </c>
      <c r="CJ644" s="41">
        <f t="shared" ref="CJ644:CJ707" si="558">LN(AF644/AF643)</f>
        <v>0</v>
      </c>
      <c r="CK644" s="41">
        <f t="shared" ref="CK644:CK707" si="559">LN(AG644/AG643)</f>
        <v>-5.4495838090950098E-3</v>
      </c>
      <c r="CL644" s="41">
        <f t="shared" ref="CL644:CL707" si="560">LN(AH644/AH643)</f>
        <v>9.4400607229361642E-3</v>
      </c>
      <c r="CM644" s="41">
        <f t="shared" ref="CM644:CM707" si="561">LN(AI644/AI643)</f>
        <v>-2.0865694656508709E-2</v>
      </c>
      <c r="CN644" s="41">
        <f t="shared" si="531"/>
        <v>3.5118866113753415E-3</v>
      </c>
      <c r="CO644" s="41">
        <f t="shared" ref="CO644:CO707" si="562">LN(AK644/AK643)</f>
        <v>1.3379622581835914E-2</v>
      </c>
      <c r="CP644" s="41">
        <f t="shared" ref="CP644:CP707" si="563">LN(AL644/AL643)</f>
        <v>-2.9558802241544391E-2</v>
      </c>
      <c r="CQ644" s="41">
        <f t="shared" ref="CQ644:CQ707" si="564">LN(AM644/AM643)</f>
        <v>-8.2868305307026366E-3</v>
      </c>
      <c r="CR644" s="41">
        <f t="shared" ref="CR644:CR707" si="565">LN(AN644/AN643)</f>
        <v>2.2472855852058576E-2</v>
      </c>
      <c r="CS644" s="41">
        <f t="shared" ref="CS644:CS707" si="566">LN(AO644/AO643)</f>
        <v>1.053750530278592E-2</v>
      </c>
      <c r="CT644" s="41">
        <f t="shared" ref="CT644:CT707" si="567">LN(AP644/AP643)</f>
        <v>-3.9682591756205112E-3</v>
      </c>
      <c r="CU644" s="41">
        <f t="shared" ref="CU644:CU707" si="568">LN(AQ644/AQ643)</f>
        <v>-3.8922002585003751E-2</v>
      </c>
      <c r="CV644" s="41">
        <f t="shared" ref="CV644:CV707" si="569">LN(AR644/AR643)</f>
        <v>-2.1978906718775115E-2</v>
      </c>
      <c r="CW644" s="41"/>
      <c r="CX644" s="41">
        <f t="shared" ref="CX644:CX707" si="570">LN(AT644/AT643)</f>
        <v>-1.8004920634664724E-2</v>
      </c>
      <c r="CY644" s="41">
        <f t="shared" ref="CY644:CY707" si="571">LN(AU644/AU643)</f>
        <v>-3.092392488319896E-2</v>
      </c>
      <c r="CZ644" s="41">
        <f t="shared" ref="CZ644:CZ707" si="572">LN(AV644/AV643)</f>
        <v>-5.374417626334179E-2</v>
      </c>
      <c r="DA644" s="41">
        <f t="shared" ref="DA644:DA707" si="573">LN(AW644/AW643)</f>
        <v>-3.174858727745624E-2</v>
      </c>
      <c r="DB644" s="41">
        <f t="shared" ref="DB644:DB707" si="574">LN(AX644/AX643)</f>
        <v>-5.3119466087693364E-2</v>
      </c>
      <c r="DC644" s="41">
        <f t="shared" ref="DC644:DC707" si="575">LN(AY644/AY643)</f>
        <v>-4.0821994520255166E-2</v>
      </c>
      <c r="DD644" s="41">
        <f t="shared" ref="DD644:DD707" si="576">LN(AZ644/AZ643)</f>
        <v>-9.2896072496702082E-3</v>
      </c>
      <c r="DE644" s="41">
        <f t="shared" ref="DE644:DE707" si="577">LN(BA644/BA643)</f>
        <v>7.4252362864729946E-3</v>
      </c>
      <c r="DF644" s="41">
        <f t="shared" ref="DF644:DF669" si="578">LN(BB644/BB643)</f>
        <v>-5.2823413502379474E-3</v>
      </c>
      <c r="DG644" s="41">
        <f t="shared" ref="DG644:DG707" si="579">LN(BC644/BC643)</f>
        <v>-2.3297998884757497E-2</v>
      </c>
      <c r="DH644" s="41"/>
    </row>
    <row r="645" spans="1:112">
      <c r="A645" s="43">
        <v>42783</v>
      </c>
      <c r="B645" s="34">
        <v>2.8</v>
      </c>
      <c r="C645" s="34">
        <v>3.9616600000000002</v>
      </c>
      <c r="D645" s="34"/>
      <c r="E645" s="34">
        <v>5.53</v>
      </c>
      <c r="F645" s="34">
        <v>11.6</v>
      </c>
      <c r="G645" s="34">
        <v>32.751221000000001</v>
      </c>
      <c r="H645" s="34">
        <v>15.517033</v>
      </c>
      <c r="I645" s="34">
        <v>15.52</v>
      </c>
      <c r="J645" s="34">
        <v>134.99993900000001</v>
      </c>
      <c r="K645" s="34"/>
      <c r="L645" s="34">
        <v>94.099997999999999</v>
      </c>
      <c r="M645" s="34">
        <v>14.37</v>
      </c>
      <c r="N645" s="34">
        <v>29.606731</v>
      </c>
      <c r="O645" s="34">
        <v>11.45</v>
      </c>
      <c r="P645" s="34">
        <v>16.260000000000002</v>
      </c>
      <c r="Q645" s="34">
        <v>3.56</v>
      </c>
      <c r="R645" s="34">
        <v>37.159999999999997</v>
      </c>
      <c r="S645" s="34">
        <v>41.470199999999998</v>
      </c>
      <c r="T645" s="34"/>
      <c r="U645" s="34"/>
      <c r="V645" s="34">
        <v>2.0905260000000001</v>
      </c>
      <c r="W645" s="34">
        <v>35.979999999999997</v>
      </c>
      <c r="X645" s="34">
        <v>44.720001000000003</v>
      </c>
      <c r="Y645" s="34">
        <v>9.4519339999999996</v>
      </c>
      <c r="Z645" s="34">
        <v>15.02314</v>
      </c>
      <c r="AA645" s="34">
        <v>54.957290999999998</v>
      </c>
      <c r="AB645" s="34">
        <v>42.660502999999999</v>
      </c>
      <c r="AC645" s="34">
        <v>16.450001</v>
      </c>
      <c r="AD645" s="34">
        <v>90.889999000000003</v>
      </c>
      <c r="AE645" s="34">
        <v>32.420982000000002</v>
      </c>
      <c r="AF645" s="34">
        <v>3.17</v>
      </c>
      <c r="AG645" s="34">
        <v>65.100066999999996</v>
      </c>
      <c r="AH645" s="34">
        <v>30.940875999999999</v>
      </c>
      <c r="AI645" s="34">
        <v>107.516785</v>
      </c>
      <c r="AJ645" s="34" t="s">
        <v>193</v>
      </c>
      <c r="AK645" s="34">
        <v>20.93</v>
      </c>
      <c r="AL645" s="34">
        <v>0.75</v>
      </c>
      <c r="AM645" s="34">
        <v>26.839486999999998</v>
      </c>
      <c r="AN645" s="34">
        <v>23.4</v>
      </c>
      <c r="AO645" s="34">
        <v>24.879999000000002</v>
      </c>
      <c r="AP645" s="34">
        <v>4.8899999999999997</v>
      </c>
      <c r="AQ645" s="34">
        <v>11.69</v>
      </c>
      <c r="AR645" s="34">
        <v>5.08</v>
      </c>
      <c r="AS645" s="34"/>
      <c r="AT645" s="34">
        <v>13.222314000000001</v>
      </c>
      <c r="AU645" s="34">
        <v>25.459999</v>
      </c>
      <c r="AV645" s="34">
        <v>8.6492009999999997</v>
      </c>
      <c r="AW645" s="34">
        <v>20.751439999999999</v>
      </c>
      <c r="AX645" s="34">
        <v>17.950001</v>
      </c>
      <c r="AY645" s="34">
        <v>3.03</v>
      </c>
      <c r="AZ645" s="34">
        <v>59.23</v>
      </c>
      <c r="BA645" s="34">
        <v>43.48</v>
      </c>
      <c r="BB645" s="34">
        <v>38.979999999999997</v>
      </c>
      <c r="BC645" s="34">
        <v>25.232158999999999</v>
      </c>
      <c r="BD645" s="34"/>
      <c r="BE645" s="38"/>
      <c r="BF645" s="41">
        <f t="shared" si="533"/>
        <v>0</v>
      </c>
      <c r="BG645" s="41">
        <f t="shared" si="534"/>
        <v>8.6582558988790737E-3</v>
      </c>
      <c r="BH645" s="41"/>
      <c r="BI645" s="41">
        <f t="shared" si="535"/>
        <v>6.9251236040772185E-2</v>
      </c>
      <c r="BJ645" s="41">
        <f t="shared" si="536"/>
        <v>-3.4423441909729015E-3</v>
      </c>
      <c r="BK645" s="41">
        <f t="shared" si="537"/>
        <v>2.6904647476753304E-2</v>
      </c>
      <c r="BL645" s="41">
        <f t="shared" si="538"/>
        <v>-3.199933343865145E-3</v>
      </c>
      <c r="BM645" s="41">
        <f t="shared" si="539"/>
        <v>5.7689179291996288E-2</v>
      </c>
      <c r="BN645" s="41">
        <f t="shared" si="540"/>
        <v>-3.2789729871928894E-2</v>
      </c>
      <c r="BO645" s="41"/>
      <c r="BP645" s="41">
        <f t="shared" si="541"/>
        <v>1.7690099954188365E-2</v>
      </c>
      <c r="BQ645" s="41">
        <f t="shared" si="542"/>
        <v>2.9663191823558855E-2</v>
      </c>
      <c r="BR645" s="41">
        <f t="shared" si="543"/>
        <v>1.7335005801225902E-2</v>
      </c>
      <c r="BS645" s="41">
        <f t="shared" si="544"/>
        <v>1.8510885534703609E-2</v>
      </c>
      <c r="BT645" s="41">
        <f t="shared" si="545"/>
        <v>1.611938187988339E-2</v>
      </c>
      <c r="BU645" s="41">
        <f t="shared" si="546"/>
        <v>-1.9472103412820296E-2</v>
      </c>
      <c r="BV645" s="41">
        <f t="shared" si="547"/>
        <v>-2.2090105899328104E-2</v>
      </c>
      <c r="BW645" s="41">
        <f t="shared" si="548"/>
        <v>1.4649587356500231E-2</v>
      </c>
      <c r="BX645" s="41"/>
      <c r="BY645" s="41"/>
      <c r="BZ645" s="41">
        <f t="shared" si="549"/>
        <v>-5.8443282541306221E-2</v>
      </c>
      <c r="CA645" s="41">
        <f t="shared" si="550"/>
        <v>1.4839947335506181E-2</v>
      </c>
      <c r="CB645" s="41">
        <f t="shared" si="551"/>
        <v>2.9112325688176541E-3</v>
      </c>
      <c r="CC645" s="41">
        <f t="shared" si="552"/>
        <v>-2.081110335201003E-3</v>
      </c>
      <c r="CD645" s="41">
        <f t="shared" si="553"/>
        <v>6.1539425363334468E-2</v>
      </c>
      <c r="CE645" s="41">
        <f t="shared" si="554"/>
        <v>2.1022997262792473E-2</v>
      </c>
      <c r="CF645" s="41">
        <f t="shared" si="555"/>
        <v>3.6930134441948252E-2</v>
      </c>
      <c r="CG645" s="41">
        <f t="shared" si="532"/>
        <v>6.0423144559626617E-3</v>
      </c>
      <c r="CH645" s="41">
        <f t="shared" si="556"/>
        <v>5.4605268957515593E-2</v>
      </c>
      <c r="CI645" s="41">
        <f t="shared" si="557"/>
        <v>1.4315835094698791E-2</v>
      </c>
      <c r="CJ645" s="41">
        <f t="shared" si="558"/>
        <v>6.3291350516475296E-3</v>
      </c>
      <c r="CK645" s="41">
        <f t="shared" si="559"/>
        <v>1.6260550838257809E-2</v>
      </c>
      <c r="CL645" s="41">
        <f t="shared" si="560"/>
        <v>3.2355229084216286E-2</v>
      </c>
      <c r="CM645" s="41">
        <f t="shared" si="561"/>
        <v>1.2369731611204478E-2</v>
      </c>
      <c r="CN645" s="41">
        <f t="shared" si="531"/>
        <v>-1.7543121040020943E-3</v>
      </c>
      <c r="CO645" s="41">
        <f t="shared" si="562"/>
        <v>-4.1643443947016363E-2</v>
      </c>
      <c r="CP645" s="41">
        <f t="shared" si="563"/>
        <v>6.8992871486951421E-2</v>
      </c>
      <c r="CQ645" s="41">
        <f t="shared" si="564"/>
        <v>2.8532662112095982E-2</v>
      </c>
      <c r="CR645" s="41">
        <f t="shared" si="565"/>
        <v>3.9220713153281329E-2</v>
      </c>
      <c r="CS645" s="41">
        <f t="shared" si="566"/>
        <v>4.2280010343701692E-2</v>
      </c>
      <c r="CT645" s="41">
        <f t="shared" si="567"/>
        <v>-2.8227680624867319E-2</v>
      </c>
      <c r="CU645" s="41">
        <f t="shared" si="568"/>
        <v>8.5911181323166438E-3</v>
      </c>
      <c r="CV645" s="41">
        <f t="shared" si="569"/>
        <v>2.5923685009791538E-2</v>
      </c>
      <c r="CW645" s="41"/>
      <c r="CX645" s="41">
        <f t="shared" si="570"/>
        <v>3.7151200536288724E-2</v>
      </c>
      <c r="CY645" s="41">
        <f t="shared" si="571"/>
        <v>6.4067307203608384E-2</v>
      </c>
      <c r="CZ645" s="41">
        <f t="shared" si="572"/>
        <v>-7.5367344758325863E-2</v>
      </c>
      <c r="DA645" s="41">
        <f t="shared" si="573"/>
        <v>6.6354301407326691E-2</v>
      </c>
      <c r="DB645" s="41">
        <f t="shared" si="574"/>
        <v>9.5158843158662989E-3</v>
      </c>
      <c r="DC645" s="41">
        <f t="shared" si="575"/>
        <v>5.077232537342314E-2</v>
      </c>
      <c r="DD645" s="41">
        <f t="shared" si="576"/>
        <v>2.3401853457787811E-2</v>
      </c>
      <c r="DE645" s="41">
        <f t="shared" si="577"/>
        <v>-5.5470368969495719E-2</v>
      </c>
      <c r="DF645" s="41">
        <f t="shared" si="578"/>
        <v>-1.7042304442802973E-2</v>
      </c>
      <c r="DG645" s="41">
        <f t="shared" si="579"/>
        <v>3.4553889225338467E-2</v>
      </c>
      <c r="DH645" s="41"/>
    </row>
    <row r="646" spans="1:112">
      <c r="A646" s="43">
        <v>42787</v>
      </c>
      <c r="B646" s="34">
        <v>2.75</v>
      </c>
      <c r="C646" s="34">
        <v>4.0385020000000003</v>
      </c>
      <c r="D646" s="34"/>
      <c r="E646" s="34">
        <v>5.67</v>
      </c>
      <c r="F646" s="34">
        <v>11.84</v>
      </c>
      <c r="G646" s="34">
        <v>33.037849000000001</v>
      </c>
      <c r="H646" s="34">
        <v>15.964638000000001</v>
      </c>
      <c r="I646" s="34">
        <v>15.51</v>
      </c>
      <c r="J646" s="34">
        <v>137.99992399999999</v>
      </c>
      <c r="K646" s="34"/>
      <c r="L646" s="34">
        <v>92.57</v>
      </c>
      <c r="M646" s="34">
        <v>14.61</v>
      </c>
      <c r="N646" s="34">
        <v>30.201937000000001</v>
      </c>
      <c r="O646" s="34">
        <v>11.53</v>
      </c>
      <c r="P646" s="34">
        <v>15.95</v>
      </c>
      <c r="Q646" s="34">
        <v>3.53</v>
      </c>
      <c r="R646" s="34">
        <v>37.560001</v>
      </c>
      <c r="S646" s="34">
        <v>43.183768999999998</v>
      </c>
      <c r="T646" s="34"/>
      <c r="U646" s="34"/>
      <c r="V646" s="34">
        <v>2.2260219999999999</v>
      </c>
      <c r="W646" s="34">
        <v>36.119999</v>
      </c>
      <c r="X646" s="34">
        <v>45.23</v>
      </c>
      <c r="Y646" s="34">
        <v>9.4913190000000007</v>
      </c>
      <c r="Z646" s="34">
        <v>16.280194999999999</v>
      </c>
      <c r="AA646" s="34">
        <v>57.054656999999999</v>
      </c>
      <c r="AB646" s="34">
        <v>42.486511</v>
      </c>
      <c r="AC646" s="34">
        <v>16.799999</v>
      </c>
      <c r="AD646" s="34">
        <v>94.25</v>
      </c>
      <c r="AE646" s="34">
        <v>32.238571</v>
      </c>
      <c r="AF646" s="34">
        <v>3.13</v>
      </c>
      <c r="AG646" s="34">
        <v>69.300072</v>
      </c>
      <c r="AH646" s="34">
        <v>31.700796</v>
      </c>
      <c r="AI646" s="34">
        <v>110.57910200000001</v>
      </c>
      <c r="AJ646" s="34" t="s">
        <v>193</v>
      </c>
      <c r="AK646" s="34">
        <v>20.299999</v>
      </c>
      <c r="AL646" s="34">
        <v>0.81</v>
      </c>
      <c r="AM646" s="34">
        <v>27.169789999999999</v>
      </c>
      <c r="AN646" s="34">
        <v>23.4</v>
      </c>
      <c r="AO646" s="34">
        <v>26.77</v>
      </c>
      <c r="AP646" s="34">
        <v>5.0199999999999996</v>
      </c>
      <c r="AQ646" s="34">
        <v>11.4</v>
      </c>
      <c r="AR646" s="34">
        <v>5.25</v>
      </c>
      <c r="AS646" s="34"/>
      <c r="AT646" s="34">
        <v>13.386266000000001</v>
      </c>
      <c r="AU646" s="34">
        <v>27.01</v>
      </c>
      <c r="AV646" s="34">
        <v>9.1450770000000006</v>
      </c>
      <c r="AW646" s="34">
        <v>20.751439999999999</v>
      </c>
      <c r="AX646" s="34">
        <v>18.459999</v>
      </c>
      <c r="AY646" s="34">
        <v>3.15</v>
      </c>
      <c r="AZ646" s="34">
        <v>59.330002</v>
      </c>
      <c r="BA646" s="34">
        <v>44.220001000000003</v>
      </c>
      <c r="BB646" s="34">
        <v>39.259998000000003</v>
      </c>
      <c r="BC646" s="34">
        <v>26.176783</v>
      </c>
      <c r="BD646" s="34"/>
      <c r="BE646" s="38"/>
      <c r="BF646" s="41">
        <f t="shared" si="533"/>
        <v>-1.801850550267825E-2</v>
      </c>
      <c r="BG646" s="41">
        <f t="shared" si="534"/>
        <v>1.9210701784275579E-2</v>
      </c>
      <c r="BH646" s="41"/>
      <c r="BI646" s="41">
        <f t="shared" si="535"/>
        <v>2.5001302205417186E-2</v>
      </c>
      <c r="BJ646" s="41">
        <f t="shared" si="536"/>
        <v>2.0478531343540701E-2</v>
      </c>
      <c r="BK646" s="41">
        <f t="shared" si="537"/>
        <v>8.7135997988860743E-3</v>
      </c>
      <c r="BL646" s="41">
        <f t="shared" si="538"/>
        <v>2.8437827510149619E-2</v>
      </c>
      <c r="BM646" s="41">
        <f t="shared" si="539"/>
        <v>-6.4453756662523527E-4</v>
      </c>
      <c r="BN646" s="41">
        <f t="shared" si="540"/>
        <v>2.1978807845939703E-2</v>
      </c>
      <c r="BO646" s="41"/>
      <c r="BP646" s="41">
        <f t="shared" si="541"/>
        <v>-1.6392910258228817E-2</v>
      </c>
      <c r="BQ646" s="41">
        <f t="shared" si="542"/>
        <v>1.6563525671674642E-2</v>
      </c>
      <c r="BR646" s="41">
        <f t="shared" si="543"/>
        <v>1.9904327269339633E-2</v>
      </c>
      <c r="BS646" s="41">
        <f t="shared" si="544"/>
        <v>6.9626042807191075E-3</v>
      </c>
      <c r="BT646" s="41">
        <f t="shared" si="545"/>
        <v>-1.9249274888811143E-2</v>
      </c>
      <c r="BU646" s="41">
        <f t="shared" si="546"/>
        <v>-8.4626739187337666E-3</v>
      </c>
      <c r="BV646" s="41">
        <f t="shared" si="547"/>
        <v>1.0706767018492226E-2</v>
      </c>
      <c r="BW646" s="41">
        <f t="shared" si="548"/>
        <v>4.0489610047829139E-2</v>
      </c>
      <c r="BX646" s="41"/>
      <c r="BY646" s="41"/>
      <c r="BZ646" s="41">
        <f t="shared" si="549"/>
        <v>6.2800427049958737E-2</v>
      </c>
      <c r="CA646" s="41">
        <f t="shared" si="550"/>
        <v>3.883472340904488E-3</v>
      </c>
      <c r="CB646" s="41">
        <f t="shared" si="551"/>
        <v>1.1339732281548633E-2</v>
      </c>
      <c r="CC646" s="41">
        <f t="shared" si="552"/>
        <v>4.1582147215862338E-3</v>
      </c>
      <c r="CD646" s="41">
        <f t="shared" si="553"/>
        <v>8.0357659308640805E-2</v>
      </c>
      <c r="CE646" s="41">
        <f t="shared" si="554"/>
        <v>3.7453346819248022E-2</v>
      </c>
      <c r="CF646" s="41">
        <f t="shared" si="555"/>
        <v>-4.0868665617499926E-3</v>
      </c>
      <c r="CG646" s="41">
        <f t="shared" si="532"/>
        <v>-6.0423144559626982E-3</v>
      </c>
      <c r="CH646" s="41">
        <f t="shared" si="556"/>
        <v>3.6300853199751661E-2</v>
      </c>
      <c r="CI646" s="41">
        <f t="shared" si="557"/>
        <v>-5.6422129585197408E-3</v>
      </c>
      <c r="CJ646" s="41">
        <f t="shared" si="558"/>
        <v>-1.2698583337127431E-2</v>
      </c>
      <c r="CK646" s="41">
        <f t="shared" si="559"/>
        <v>6.2520366756494986E-2</v>
      </c>
      <c r="CL646" s="41">
        <f t="shared" si="560"/>
        <v>2.4263633370342989E-2</v>
      </c>
      <c r="CM646" s="41">
        <f t="shared" si="561"/>
        <v>2.8084145145212621E-2</v>
      </c>
      <c r="CN646" s="41">
        <f t="shared" si="531"/>
        <v>-8.7844592657296901E-4</v>
      </c>
      <c r="CO646" s="41">
        <f t="shared" si="562"/>
        <v>-3.0562699671251647E-2</v>
      </c>
      <c r="CP646" s="41">
        <f t="shared" si="563"/>
        <v>7.6961041136128394E-2</v>
      </c>
      <c r="CQ646" s="41">
        <f t="shared" si="564"/>
        <v>1.2231495638359489E-2</v>
      </c>
      <c r="CR646" s="41">
        <f t="shared" si="565"/>
        <v>0</v>
      </c>
      <c r="CS646" s="41">
        <f t="shared" si="566"/>
        <v>7.3217629854209279E-2</v>
      </c>
      <c r="CT646" s="41">
        <f t="shared" si="567"/>
        <v>2.6237630216857093E-2</v>
      </c>
      <c r="CU646" s="41">
        <f t="shared" si="568"/>
        <v>-2.5120420083527207E-2</v>
      </c>
      <c r="CV646" s="41">
        <f t="shared" si="569"/>
        <v>3.2916815013141795E-2</v>
      </c>
      <c r="CW646" s="41"/>
      <c r="CX646" s="41">
        <f t="shared" si="570"/>
        <v>1.2323399060869121E-2</v>
      </c>
      <c r="CY646" s="41">
        <f t="shared" si="571"/>
        <v>5.9098613952562266E-2</v>
      </c>
      <c r="CZ646" s="41">
        <f t="shared" si="572"/>
        <v>5.574875497374198E-2</v>
      </c>
      <c r="DA646" s="41">
        <f t="shared" si="573"/>
        <v>0</v>
      </c>
      <c r="DB646" s="41">
        <f t="shared" si="574"/>
        <v>2.8016004258930988E-2</v>
      </c>
      <c r="DC646" s="41">
        <f t="shared" si="575"/>
        <v>3.8839833316263957E-2</v>
      </c>
      <c r="DD646" s="41">
        <f t="shared" si="576"/>
        <v>1.6869436914364691E-3</v>
      </c>
      <c r="DE646" s="41">
        <f t="shared" si="577"/>
        <v>1.6876135790493237E-2</v>
      </c>
      <c r="DF646" s="41">
        <f t="shared" si="578"/>
        <v>7.1574438264641084E-3</v>
      </c>
      <c r="DG646" s="41">
        <f t="shared" si="579"/>
        <v>3.6753541147560263E-2</v>
      </c>
      <c r="DH646" s="41"/>
    </row>
    <row r="647" spans="1:112">
      <c r="A647" s="43">
        <v>42788</v>
      </c>
      <c r="B647" s="34">
        <v>2.75</v>
      </c>
      <c r="C647" s="34">
        <v>4.1153449999999996</v>
      </c>
      <c r="D647" s="34"/>
      <c r="E647" s="34">
        <v>5.77</v>
      </c>
      <c r="F647" s="34">
        <v>11.88</v>
      </c>
      <c r="G647" s="34">
        <v>33.878605</v>
      </c>
      <c r="H647" s="34">
        <v>16.4023</v>
      </c>
      <c r="I647" s="34">
        <v>15.94</v>
      </c>
      <c r="J647" s="34">
        <v>134.99993900000001</v>
      </c>
      <c r="K647" s="34"/>
      <c r="L647" s="34">
        <v>93.629997000000003</v>
      </c>
      <c r="M647" s="34">
        <v>15.36</v>
      </c>
      <c r="N647" s="34">
        <v>30.307538999999998</v>
      </c>
      <c r="O647" s="34">
        <v>11.48</v>
      </c>
      <c r="P647" s="34">
        <v>15.79</v>
      </c>
      <c r="Q647" s="34">
        <v>3.72</v>
      </c>
      <c r="R647" s="34">
        <v>37.950001</v>
      </c>
      <c r="S647" s="34">
        <v>43.700710000000001</v>
      </c>
      <c r="T647" s="34"/>
      <c r="U647" s="34"/>
      <c r="V647" s="34">
        <v>2.332484</v>
      </c>
      <c r="W647" s="34">
        <v>35.950001</v>
      </c>
      <c r="X647" s="34">
        <v>44.68</v>
      </c>
      <c r="Y647" s="34">
        <v>9.9056990000000003</v>
      </c>
      <c r="Z647" s="34">
        <v>16.429638000000001</v>
      </c>
      <c r="AA647" s="34">
        <v>58.537005999999998</v>
      </c>
      <c r="AB647" s="34">
        <v>42.747517000000002</v>
      </c>
      <c r="AC647" s="34">
        <v>17.049999</v>
      </c>
      <c r="AD647" s="34">
        <v>95.040001000000004</v>
      </c>
      <c r="AE647" s="34">
        <v>32.449782999999996</v>
      </c>
      <c r="AF647" s="34">
        <v>3.15</v>
      </c>
      <c r="AG647" s="34">
        <v>72.100075000000004</v>
      </c>
      <c r="AH647" s="34">
        <v>31.466252999999998</v>
      </c>
      <c r="AI647" s="34">
        <v>108.46511099999999</v>
      </c>
      <c r="AJ647" s="34" t="s">
        <v>193</v>
      </c>
      <c r="AK647" s="34">
        <v>21.360001</v>
      </c>
      <c r="AL647" s="34">
        <v>0.745</v>
      </c>
      <c r="AM647" s="34">
        <v>27.613337999999999</v>
      </c>
      <c r="AN647" s="34">
        <v>22.200001</v>
      </c>
      <c r="AO647" s="34">
        <v>27.25</v>
      </c>
      <c r="AP647" s="34">
        <v>4.95</v>
      </c>
      <c r="AQ647" s="34">
        <v>11.3</v>
      </c>
      <c r="AR647" s="34">
        <v>5.39</v>
      </c>
      <c r="AS647" s="34"/>
      <c r="AT647" s="34">
        <v>13.34769</v>
      </c>
      <c r="AU647" s="34">
        <v>27.870000999999998</v>
      </c>
      <c r="AV647" s="34">
        <v>9.469303</v>
      </c>
      <c r="AW647" s="34">
        <v>21.863123000000002</v>
      </c>
      <c r="AX647" s="34">
        <v>19.559999000000001</v>
      </c>
      <c r="AY647" s="34">
        <v>3.48</v>
      </c>
      <c r="AZ647" s="34">
        <v>59.560001</v>
      </c>
      <c r="BA647" s="34">
        <v>44.07</v>
      </c>
      <c r="BB647" s="34">
        <v>40.389999000000003</v>
      </c>
      <c r="BC647" s="34">
        <v>26.128088000000002</v>
      </c>
      <c r="BD647" s="34"/>
      <c r="BE647" s="38"/>
      <c r="BF647" s="41">
        <f t="shared" si="533"/>
        <v>0</v>
      </c>
      <c r="BG647" s="41">
        <f t="shared" si="534"/>
        <v>1.8848839092397669E-2</v>
      </c>
      <c r="BH647" s="41"/>
      <c r="BI647" s="41">
        <f t="shared" si="535"/>
        <v>1.7482962780347382E-2</v>
      </c>
      <c r="BJ647" s="41">
        <f t="shared" si="536"/>
        <v>3.3726844786393772E-3</v>
      </c>
      <c r="BK647" s="41">
        <f t="shared" si="537"/>
        <v>2.5129850573872178E-2</v>
      </c>
      <c r="BL647" s="41">
        <f t="shared" si="538"/>
        <v>2.7045417590351409E-2</v>
      </c>
      <c r="BM647" s="41">
        <f t="shared" si="539"/>
        <v>2.7346696173621517E-2</v>
      </c>
      <c r="BN647" s="41">
        <f t="shared" si="540"/>
        <v>-2.1978807845939721E-2</v>
      </c>
      <c r="BO647" s="41"/>
      <c r="BP647" s="41">
        <f t="shared" si="541"/>
        <v>1.1385697830664935E-2</v>
      </c>
      <c r="BQ647" s="41">
        <f t="shared" si="542"/>
        <v>5.0060501956918031E-2</v>
      </c>
      <c r="BR647" s="41">
        <f t="shared" si="543"/>
        <v>3.4904320511197112E-3</v>
      </c>
      <c r="BS647" s="41">
        <f t="shared" si="544"/>
        <v>-4.3459433895472604E-3</v>
      </c>
      <c r="BT647" s="41">
        <f t="shared" si="545"/>
        <v>-1.0082000963302886E-2</v>
      </c>
      <c r="BU647" s="41">
        <f t="shared" si="546"/>
        <v>5.242579733984995E-2</v>
      </c>
      <c r="BV647" s="41">
        <f t="shared" si="547"/>
        <v>1.0329849227969872E-2</v>
      </c>
      <c r="BW647" s="41">
        <f t="shared" si="548"/>
        <v>1.189964205121608E-2</v>
      </c>
      <c r="BX647" s="41"/>
      <c r="BY647" s="41"/>
      <c r="BZ647" s="41">
        <f t="shared" si="549"/>
        <v>4.6717658120046038E-2</v>
      </c>
      <c r="CA647" s="41">
        <f t="shared" si="550"/>
        <v>-4.7175888798244893E-3</v>
      </c>
      <c r="CB647" s="41">
        <f t="shared" si="551"/>
        <v>-1.223460928875171E-2</v>
      </c>
      <c r="CC647" s="41">
        <f t="shared" si="552"/>
        <v>4.2732656706825696E-2</v>
      </c>
      <c r="CD647" s="41">
        <f t="shared" si="553"/>
        <v>9.1375605501046869E-3</v>
      </c>
      <c r="CE647" s="41">
        <f t="shared" si="554"/>
        <v>2.5649432313727114E-2</v>
      </c>
      <c r="CF647" s="41">
        <f t="shared" si="555"/>
        <v>6.1244745078359959E-3</v>
      </c>
      <c r="CG647" s="41">
        <f t="shared" si="532"/>
        <v>-3.0348429048823299E-3</v>
      </c>
      <c r="CH647" s="41">
        <f t="shared" si="556"/>
        <v>8.3470398081002435E-3</v>
      </c>
      <c r="CI647" s="41">
        <f t="shared" si="557"/>
        <v>6.5301630818872984E-3</v>
      </c>
      <c r="CJ647" s="41">
        <f t="shared" si="558"/>
        <v>6.3694482854799285E-3</v>
      </c>
      <c r="CK647" s="41">
        <f t="shared" si="559"/>
        <v>3.9609139355919691E-2</v>
      </c>
      <c r="CL647" s="41">
        <f t="shared" si="560"/>
        <v>-7.4261527675757791E-3</v>
      </c>
      <c r="CM647" s="41">
        <f t="shared" si="561"/>
        <v>-1.9302556393209588E-2</v>
      </c>
      <c r="CN647" s="41">
        <f t="shared" si="531"/>
        <v>2.6327580305751013E-3</v>
      </c>
      <c r="CO647" s="41">
        <f t="shared" si="562"/>
        <v>5.0899224121815682E-2</v>
      </c>
      <c r="CP647" s="41">
        <f t="shared" si="563"/>
        <v>-8.3650029286924957E-2</v>
      </c>
      <c r="CQ647" s="41">
        <f t="shared" si="564"/>
        <v>1.6193222564347982E-2</v>
      </c>
      <c r="CR647" s="41">
        <f t="shared" si="565"/>
        <v>-5.2643688440377888E-2</v>
      </c>
      <c r="CS647" s="41">
        <f t="shared" si="566"/>
        <v>1.7771663576991868E-2</v>
      </c>
      <c r="CT647" s="41">
        <f t="shared" si="567"/>
        <v>-1.4042357123038769E-2</v>
      </c>
      <c r="CU647" s="41">
        <f t="shared" si="568"/>
        <v>-8.810629682154807E-3</v>
      </c>
      <c r="CV647" s="41">
        <f t="shared" si="569"/>
        <v>2.6317308317373358E-2</v>
      </c>
      <c r="CW647" s="41"/>
      <c r="CX647" s="41">
        <f t="shared" si="570"/>
        <v>-2.88591982222572E-3</v>
      </c>
      <c r="CY647" s="41">
        <f t="shared" si="571"/>
        <v>3.1343709570207275E-2</v>
      </c>
      <c r="CZ647" s="41">
        <f t="shared" si="572"/>
        <v>3.4839601935571271E-2</v>
      </c>
      <c r="DA647" s="41">
        <f t="shared" si="573"/>
        <v>5.2185694363132459E-2</v>
      </c>
      <c r="DB647" s="41">
        <f t="shared" si="574"/>
        <v>5.788043857840202E-2</v>
      </c>
      <c r="DC647" s="41">
        <f t="shared" si="575"/>
        <v>9.9629840948841336E-2</v>
      </c>
      <c r="DD647" s="41">
        <f t="shared" si="576"/>
        <v>3.869110625289583E-3</v>
      </c>
      <c r="DE647" s="41">
        <f t="shared" si="577"/>
        <v>-3.397919189606094E-3</v>
      </c>
      <c r="DF647" s="41">
        <f t="shared" si="578"/>
        <v>2.837606691083891E-2</v>
      </c>
      <c r="DG647" s="41">
        <f t="shared" si="579"/>
        <v>-1.8619686135349677E-3</v>
      </c>
      <c r="DH647" s="41"/>
    </row>
    <row r="648" spans="1:112">
      <c r="A648" s="43">
        <v>42789</v>
      </c>
      <c r="B648" s="34">
        <v>2.75</v>
      </c>
      <c r="C648" s="34">
        <v>4.2775679999999996</v>
      </c>
      <c r="D648" s="34"/>
      <c r="E648" s="34">
        <v>5.93</v>
      </c>
      <c r="F648" s="34">
        <v>11.6</v>
      </c>
      <c r="G648" s="34">
        <v>34.060130999999998</v>
      </c>
      <c r="H648" s="34">
        <v>16.014372000000002</v>
      </c>
      <c r="I648" s="34">
        <v>15.77</v>
      </c>
      <c r="J648" s="34">
        <v>176.999908</v>
      </c>
      <c r="K648" s="34"/>
      <c r="L648" s="34">
        <v>91.25</v>
      </c>
      <c r="M648" s="34">
        <v>14.61</v>
      </c>
      <c r="N648" s="34">
        <v>30.057933999999999</v>
      </c>
      <c r="O648" s="34">
        <v>11.23</v>
      </c>
      <c r="P648" s="34">
        <v>15.93</v>
      </c>
      <c r="Q648" s="34">
        <v>3.68</v>
      </c>
      <c r="R648" s="34">
        <v>36.82</v>
      </c>
      <c r="S648" s="34">
        <v>43.873824999999997</v>
      </c>
      <c r="T648" s="34"/>
      <c r="U648" s="34"/>
      <c r="V648" s="34">
        <v>2.3034490000000001</v>
      </c>
      <c r="W648" s="34">
        <v>36.110000999999997</v>
      </c>
      <c r="X648" s="34">
        <v>45.27</v>
      </c>
      <c r="Y648" s="34">
        <v>10.132622</v>
      </c>
      <c r="Z648" s="34">
        <v>18.205335999999999</v>
      </c>
      <c r="AA648" s="34">
        <v>57.780067000000003</v>
      </c>
      <c r="AB648" s="34">
        <v>43.008518000000002</v>
      </c>
      <c r="AC648" s="34">
        <v>16.850000000000001</v>
      </c>
      <c r="AD648" s="34">
        <v>91.940002000000007</v>
      </c>
      <c r="AE648" s="34">
        <v>32.420982000000002</v>
      </c>
      <c r="AF648" s="34">
        <v>3.22</v>
      </c>
      <c r="AG648" s="34">
        <v>70.000068999999996</v>
      </c>
      <c r="AH648" s="34">
        <v>31.907198000000001</v>
      </c>
      <c r="AI648" s="34">
        <v>107.082138</v>
      </c>
      <c r="AJ648" s="34" t="s">
        <v>193</v>
      </c>
      <c r="AK648" s="34">
        <v>20.260000000000002</v>
      </c>
      <c r="AL648" s="34">
        <v>0.78</v>
      </c>
      <c r="AM648" s="34">
        <v>27.566153</v>
      </c>
      <c r="AN648" s="34">
        <v>22.6</v>
      </c>
      <c r="AO648" s="34">
        <v>28.370000999999998</v>
      </c>
      <c r="AP648" s="34">
        <v>5</v>
      </c>
      <c r="AQ648" s="34">
        <v>11.86</v>
      </c>
      <c r="AR648" s="34">
        <v>5.5</v>
      </c>
      <c r="AS648" s="34"/>
      <c r="AT648" s="34">
        <v>13.530931000000001</v>
      </c>
      <c r="AU648" s="34">
        <v>25.940000999999999</v>
      </c>
      <c r="AV648" s="34">
        <v>9.3071900000000003</v>
      </c>
      <c r="AW648" s="34">
        <v>21.024946</v>
      </c>
      <c r="AX648" s="34">
        <v>19.75</v>
      </c>
      <c r="AY648" s="34">
        <v>3.63</v>
      </c>
      <c r="AZ648" s="34">
        <v>58.77</v>
      </c>
      <c r="BA648" s="34">
        <v>45.32</v>
      </c>
      <c r="BB648" s="34">
        <v>40.75</v>
      </c>
      <c r="BC648" s="34">
        <v>26.244952999999999</v>
      </c>
      <c r="BD648" s="34"/>
      <c r="BE648" s="38"/>
      <c r="BF648" s="41">
        <f t="shared" si="533"/>
        <v>0</v>
      </c>
      <c r="BG648" s="41">
        <f t="shared" si="534"/>
        <v>3.8661953568162974E-2</v>
      </c>
      <c r="BH648" s="41"/>
      <c r="BI648" s="41">
        <f t="shared" si="535"/>
        <v>2.7352132489625879E-2</v>
      </c>
      <c r="BJ648" s="41">
        <f t="shared" si="536"/>
        <v>-2.3851215822180024E-2</v>
      </c>
      <c r="BK648" s="41">
        <f t="shared" si="537"/>
        <v>5.343827179197542E-3</v>
      </c>
      <c r="BL648" s="41">
        <f t="shared" si="538"/>
        <v>-2.3934999844662342E-2</v>
      </c>
      <c r="BM648" s="41">
        <f t="shared" si="539"/>
        <v>-1.0722272387121912E-2</v>
      </c>
      <c r="BN648" s="41">
        <f t="shared" si="540"/>
        <v>0.27087488621320716</v>
      </c>
      <c r="BO648" s="41"/>
      <c r="BP648" s="41">
        <f t="shared" si="541"/>
        <v>-2.5747820447183861E-2</v>
      </c>
      <c r="BQ648" s="41">
        <f t="shared" si="542"/>
        <v>-5.0060501956917997E-2</v>
      </c>
      <c r="BR648" s="41">
        <f t="shared" si="543"/>
        <v>-8.2698406933509206E-3</v>
      </c>
      <c r="BS648" s="41">
        <f t="shared" si="544"/>
        <v>-2.2017622141068536E-2</v>
      </c>
      <c r="BT648" s="41">
        <f t="shared" si="545"/>
        <v>8.8272956544064671E-3</v>
      </c>
      <c r="BU648" s="41">
        <f t="shared" si="546"/>
        <v>-1.0810916104215617E-2</v>
      </c>
      <c r="BV648" s="41">
        <f t="shared" si="547"/>
        <v>-3.0228354387167911E-2</v>
      </c>
      <c r="BW648" s="41">
        <f t="shared" si="548"/>
        <v>3.9535516914925651E-3</v>
      </c>
      <c r="BX648" s="41"/>
      <c r="BY648" s="41"/>
      <c r="BZ648" s="41">
        <f t="shared" si="549"/>
        <v>-1.2526229195788923E-2</v>
      </c>
      <c r="CA648" s="41">
        <f t="shared" si="550"/>
        <v>4.4407509990587683E-3</v>
      </c>
      <c r="CB648" s="41">
        <f t="shared" si="551"/>
        <v>1.311858724686734E-2</v>
      </c>
      <c r="CC648" s="41">
        <f t="shared" si="552"/>
        <v>2.2649871832174897E-2</v>
      </c>
      <c r="CD648" s="41">
        <f t="shared" si="553"/>
        <v>0.10262783898533911</v>
      </c>
      <c r="CE648" s="41">
        <f t="shared" si="554"/>
        <v>-1.3015280831041805E-2</v>
      </c>
      <c r="CF648" s="41">
        <f t="shared" si="555"/>
        <v>6.0870772743789481E-3</v>
      </c>
      <c r="CG648" s="41">
        <f t="shared" si="532"/>
        <v>6.0605033984567668E-3</v>
      </c>
      <c r="CH648" s="41">
        <f t="shared" si="556"/>
        <v>-3.3161654004821142E-2</v>
      </c>
      <c r="CI648" s="41">
        <f t="shared" si="557"/>
        <v>-8.8795012336767077E-4</v>
      </c>
      <c r="CJ648" s="41">
        <f t="shared" si="558"/>
        <v>2.1978906718775382E-2</v>
      </c>
      <c r="CK648" s="41">
        <f t="shared" si="559"/>
        <v>-2.9558856749117565E-2</v>
      </c>
      <c r="CL648" s="41">
        <f t="shared" si="560"/>
        <v>1.3915988760064991E-2</v>
      </c>
      <c r="CM648" s="41">
        <f t="shared" si="561"/>
        <v>-1.2832378832993055E-2</v>
      </c>
      <c r="CN648" s="41">
        <f t="shared" si="531"/>
        <v>-1.7543121040020943E-3</v>
      </c>
      <c r="CO648" s="41">
        <f t="shared" si="562"/>
        <v>-5.287156208793499E-2</v>
      </c>
      <c r="CP648" s="41">
        <f t="shared" si="563"/>
        <v>4.5909701304077948E-2</v>
      </c>
      <c r="CQ648" s="41">
        <f t="shared" si="564"/>
        <v>-1.7102372872918946E-3</v>
      </c>
      <c r="CR648" s="41">
        <f t="shared" si="565"/>
        <v>1.7857572354962499E-2</v>
      </c>
      <c r="CS648" s="41">
        <f t="shared" si="566"/>
        <v>4.0278762960008242E-2</v>
      </c>
      <c r="CT648" s="41">
        <f t="shared" si="567"/>
        <v>1.0050335853501506E-2</v>
      </c>
      <c r="CU648" s="41">
        <f t="shared" si="568"/>
        <v>4.8368667851284457E-2</v>
      </c>
      <c r="CV648" s="41">
        <f t="shared" si="569"/>
        <v>2.0202707317519469E-2</v>
      </c>
      <c r="CW648" s="41"/>
      <c r="CX648" s="41">
        <f t="shared" si="570"/>
        <v>1.363491370079638E-2</v>
      </c>
      <c r="CY648" s="41">
        <f t="shared" si="571"/>
        <v>-7.176465993593345E-2</v>
      </c>
      <c r="CZ648" s="41">
        <f t="shared" si="572"/>
        <v>-1.7268083907751013E-2</v>
      </c>
      <c r="DA648" s="41">
        <f t="shared" si="573"/>
        <v>-3.9091698737573191E-2</v>
      </c>
      <c r="DB648" s="41">
        <f t="shared" si="574"/>
        <v>9.666877865205304E-3</v>
      </c>
      <c r="DC648" s="41">
        <f t="shared" si="575"/>
        <v>4.2200354490376471E-2</v>
      </c>
      <c r="DD648" s="41">
        <f t="shared" si="576"/>
        <v>-1.3352703981040758E-2</v>
      </c>
      <c r="DE648" s="41">
        <f t="shared" si="577"/>
        <v>2.7969157305910021E-2</v>
      </c>
      <c r="DF648" s="41">
        <f t="shared" si="578"/>
        <v>8.8736348701541224E-3</v>
      </c>
      <c r="DG648" s="41">
        <f t="shared" si="579"/>
        <v>4.4627996286306969E-3</v>
      </c>
      <c r="DH648" s="41"/>
    </row>
    <row r="649" spans="1:112">
      <c r="A649" s="43">
        <v>42790</v>
      </c>
      <c r="B649" s="34">
        <v>2.65</v>
      </c>
      <c r="C649" s="34">
        <v>4.183649</v>
      </c>
      <c r="D649" s="34"/>
      <c r="E649" s="34">
        <v>5.66</v>
      </c>
      <c r="F649" s="34">
        <v>11.88</v>
      </c>
      <c r="G649" s="34">
        <v>32.722557000000002</v>
      </c>
      <c r="H649" s="34">
        <v>15.725916</v>
      </c>
      <c r="I649" s="34">
        <v>15.72</v>
      </c>
      <c r="J649" s="34">
        <v>174.75</v>
      </c>
      <c r="K649" s="34"/>
      <c r="L649" s="34">
        <v>92.43</v>
      </c>
      <c r="M649" s="34">
        <v>14.44</v>
      </c>
      <c r="N649" s="34">
        <v>29.577929000000001</v>
      </c>
      <c r="O649" s="34">
        <v>11.01</v>
      </c>
      <c r="P649" s="34">
        <v>16.329999999999998</v>
      </c>
      <c r="Q649" s="34">
        <v>3.4</v>
      </c>
      <c r="R649" s="34">
        <v>37.279998999999997</v>
      </c>
      <c r="S649" s="34">
        <v>42.383156</v>
      </c>
      <c r="T649" s="34"/>
      <c r="U649" s="34"/>
      <c r="V649" s="34">
        <v>2.2744140000000002</v>
      </c>
      <c r="W649" s="34">
        <v>35.340000000000003</v>
      </c>
      <c r="X649" s="34">
        <v>45.080002</v>
      </c>
      <c r="Y649" s="34">
        <v>9.9155650000000009</v>
      </c>
      <c r="Z649" s="34">
        <v>16.649401000000001</v>
      </c>
      <c r="AA649" s="34">
        <v>55.982318999999997</v>
      </c>
      <c r="AB649" s="34">
        <v>40.997784000000003</v>
      </c>
      <c r="AC649" s="34">
        <v>16.299999</v>
      </c>
      <c r="AD649" s="34">
        <v>88.480002999999996</v>
      </c>
      <c r="AE649" s="34">
        <v>31.864149000000001</v>
      </c>
      <c r="AF649" s="34">
        <v>3.22</v>
      </c>
      <c r="AG649" s="34">
        <v>69.300003000000004</v>
      </c>
      <c r="AH649" s="34">
        <v>30.574988999999999</v>
      </c>
      <c r="AI649" s="34">
        <v>107.03274500000001</v>
      </c>
      <c r="AJ649" s="34" t="s">
        <v>193</v>
      </c>
      <c r="AK649" s="34">
        <v>18.719999000000001</v>
      </c>
      <c r="AL649" s="34">
        <v>0.78</v>
      </c>
      <c r="AM649" s="34">
        <v>26.631865000000001</v>
      </c>
      <c r="AN649" s="34">
        <v>22.799999</v>
      </c>
      <c r="AO649" s="34">
        <v>26.85</v>
      </c>
      <c r="AP649" s="34">
        <v>5.22</v>
      </c>
      <c r="AQ649" s="34">
        <v>12.21</v>
      </c>
      <c r="AR649" s="34">
        <v>5.34</v>
      </c>
      <c r="AS649" s="34"/>
      <c r="AT649" s="34">
        <v>13.096939000000001</v>
      </c>
      <c r="AU649" s="34">
        <v>26.059999000000001</v>
      </c>
      <c r="AV649" s="34">
        <v>9.240437</v>
      </c>
      <c r="AW649" s="34">
        <v>20.769085</v>
      </c>
      <c r="AX649" s="34">
        <v>18.780000999999999</v>
      </c>
      <c r="AY649" s="34">
        <v>3.3</v>
      </c>
      <c r="AZ649" s="34">
        <v>58.509998000000003</v>
      </c>
      <c r="BA649" s="34">
        <v>45.709999000000003</v>
      </c>
      <c r="BB649" s="34">
        <v>39.700001</v>
      </c>
      <c r="BC649" s="34">
        <v>25.855416999999999</v>
      </c>
      <c r="BD649" s="34"/>
      <c r="BE649" s="38"/>
      <c r="BF649" s="41">
        <f t="shared" si="533"/>
        <v>-3.7041271680349097E-2</v>
      </c>
      <c r="BG649" s="41">
        <f t="shared" si="534"/>
        <v>-2.2200791563841353E-2</v>
      </c>
      <c r="BH649" s="41"/>
      <c r="BI649" s="41">
        <f t="shared" si="535"/>
        <v>-4.6600320794542495E-2</v>
      </c>
      <c r="BJ649" s="41">
        <f t="shared" si="536"/>
        <v>2.3851215822180062E-2</v>
      </c>
      <c r="BK649" s="41">
        <f t="shared" si="537"/>
        <v>-4.0062864778074948E-2</v>
      </c>
      <c r="BL649" s="41">
        <f t="shared" si="538"/>
        <v>-1.8176516972334491E-2</v>
      </c>
      <c r="BM649" s="41">
        <f t="shared" si="539"/>
        <v>-3.1756139738864397E-3</v>
      </c>
      <c r="BN649" s="41">
        <f t="shared" si="540"/>
        <v>-1.2792831685763123E-2</v>
      </c>
      <c r="BO649" s="41"/>
      <c r="BP649" s="41">
        <f t="shared" si="541"/>
        <v>1.2848608814085501E-2</v>
      </c>
      <c r="BQ649" s="41">
        <f t="shared" si="542"/>
        <v>-1.1704092297927913E-2</v>
      </c>
      <c r="BR649" s="41">
        <f t="shared" si="543"/>
        <v>-1.6098211445675765E-2</v>
      </c>
      <c r="BS649" s="41">
        <f t="shared" si="544"/>
        <v>-1.9784818015763234E-2</v>
      </c>
      <c r="BT649" s="41">
        <f t="shared" si="545"/>
        <v>2.479978306041641E-2</v>
      </c>
      <c r="BU649" s="41">
        <f t="shared" si="546"/>
        <v>-7.9137320558723981E-2</v>
      </c>
      <c r="BV649" s="41">
        <f t="shared" si="547"/>
        <v>1.2415787188423838E-2</v>
      </c>
      <c r="BW649" s="41">
        <f t="shared" si="548"/>
        <v>-3.4566881643980765E-2</v>
      </c>
      <c r="BX649" s="41"/>
      <c r="BY649" s="41"/>
      <c r="BZ649" s="41">
        <f t="shared" si="549"/>
        <v>-1.2685128122051453E-2</v>
      </c>
      <c r="CA649" s="41">
        <f t="shared" si="550"/>
        <v>-2.1554396090975231E-2</v>
      </c>
      <c r="CB649" s="41">
        <f t="shared" si="551"/>
        <v>-4.2058279107203885E-3</v>
      </c>
      <c r="CC649" s="41">
        <f t="shared" si="552"/>
        <v>-2.1654375196362163E-2</v>
      </c>
      <c r="CD649" s="41">
        <f t="shared" si="553"/>
        <v>-8.9340498121755568E-2</v>
      </c>
      <c r="CE649" s="41">
        <f t="shared" si="554"/>
        <v>-3.1607945869797552E-2</v>
      </c>
      <c r="CF649" s="41">
        <f t="shared" si="555"/>
        <v>-4.7880172635854021E-2</v>
      </c>
      <c r="CG649" s="41">
        <f t="shared" si="532"/>
        <v>-3.0256604935744074E-3</v>
      </c>
      <c r="CH649" s="41">
        <f t="shared" si="556"/>
        <v>-3.8359640451407689E-2</v>
      </c>
      <c r="CI649" s="41">
        <f t="shared" si="557"/>
        <v>-1.7324283801342613E-2</v>
      </c>
      <c r="CJ649" s="41">
        <f t="shared" si="558"/>
        <v>0</v>
      </c>
      <c r="CK649" s="41">
        <f t="shared" si="559"/>
        <v>-1.0051278277258881E-2</v>
      </c>
      <c r="CL649" s="41">
        <f t="shared" si="560"/>
        <v>-4.2649305168441162E-2</v>
      </c>
      <c r="CM649" s="41">
        <f t="shared" si="561"/>
        <v>-4.6136915084179521E-4</v>
      </c>
      <c r="CN649" s="41">
        <f t="shared" si="531"/>
        <v>0</v>
      </c>
      <c r="CO649" s="41">
        <f t="shared" si="562"/>
        <v>-7.9056081189896224E-2</v>
      </c>
      <c r="CP649" s="41">
        <f t="shared" si="563"/>
        <v>0</v>
      </c>
      <c r="CQ649" s="41">
        <f t="shared" si="564"/>
        <v>-3.4480248402391132E-2</v>
      </c>
      <c r="CR649" s="41">
        <f t="shared" si="565"/>
        <v>8.8105858225047753E-3</v>
      </c>
      <c r="CS649" s="41">
        <f t="shared" si="566"/>
        <v>-5.5066463114387544E-2</v>
      </c>
      <c r="CT649" s="41">
        <f t="shared" si="567"/>
        <v>4.3059489460447013E-2</v>
      </c>
      <c r="CU649" s="41">
        <f t="shared" si="568"/>
        <v>2.9083894553033954E-2</v>
      </c>
      <c r="CV649" s="41">
        <f t="shared" si="569"/>
        <v>-2.9522439266321841E-2</v>
      </c>
      <c r="CW649" s="41"/>
      <c r="CX649" s="41">
        <f t="shared" si="570"/>
        <v>-3.25997110858764E-2</v>
      </c>
      <c r="CY649" s="41">
        <f t="shared" si="571"/>
        <v>4.6153158849148428E-3</v>
      </c>
      <c r="CZ649" s="41">
        <f t="shared" si="572"/>
        <v>-7.198040829244183E-3</v>
      </c>
      <c r="DA649" s="41">
        <f t="shared" si="573"/>
        <v>-1.2244054491036944E-2</v>
      </c>
      <c r="DB649" s="41">
        <f t="shared" si="574"/>
        <v>-5.0360964318879167E-2</v>
      </c>
      <c r="DC649" s="41">
        <f t="shared" si="575"/>
        <v>-9.5310179804324893E-2</v>
      </c>
      <c r="DD649" s="41">
        <f t="shared" si="576"/>
        <v>-4.4338750066060121E-3</v>
      </c>
      <c r="DE649" s="41">
        <f t="shared" si="577"/>
        <v>8.5686343067963404E-3</v>
      </c>
      <c r="DF649" s="41">
        <f t="shared" si="578"/>
        <v>-2.610462680481045E-2</v>
      </c>
      <c r="DG649" s="41">
        <f t="shared" si="579"/>
        <v>-1.4953569758806011E-2</v>
      </c>
      <c r="DH649" s="41"/>
    </row>
    <row r="650" spans="1:112">
      <c r="A650" s="43">
        <v>42793</v>
      </c>
      <c r="B650" s="34">
        <v>2.75</v>
      </c>
      <c r="C650" s="34">
        <v>4.3971</v>
      </c>
      <c r="D650" s="34"/>
      <c r="E650" s="34">
        <v>5.83</v>
      </c>
      <c r="F650" s="34">
        <v>12</v>
      </c>
      <c r="G650" s="34">
        <v>33.534660000000002</v>
      </c>
      <c r="H650" s="34">
        <v>15.934799</v>
      </c>
      <c r="I650" s="34">
        <v>15.98</v>
      </c>
      <c r="J650" s="34">
        <v>174.75</v>
      </c>
      <c r="K650" s="34"/>
      <c r="L650" s="34">
        <v>88.230002999999996</v>
      </c>
      <c r="M650" s="34">
        <v>14.42</v>
      </c>
      <c r="N650" s="34">
        <v>29.568331000000001</v>
      </c>
      <c r="O650" s="34">
        <v>11.28</v>
      </c>
      <c r="P650" s="34">
        <v>17.84</v>
      </c>
      <c r="Q650" s="34">
        <v>3.26</v>
      </c>
      <c r="R650" s="34">
        <v>40.68</v>
      </c>
      <c r="S650" s="34">
        <v>42.652439000000001</v>
      </c>
      <c r="T650" s="34"/>
      <c r="U650" s="34"/>
      <c r="V650" s="34">
        <v>2.1679529999999998</v>
      </c>
      <c r="W650" s="34">
        <v>36.020000000000003</v>
      </c>
      <c r="X650" s="34">
        <v>44.650002000000001</v>
      </c>
      <c r="Y650" s="34">
        <v>9.8267699999999998</v>
      </c>
      <c r="Z650" s="34">
        <v>16.438424999999999</v>
      </c>
      <c r="AA650" s="34">
        <v>54.531512999999997</v>
      </c>
      <c r="AB650" s="34">
        <v>41.732470999999997</v>
      </c>
      <c r="AC650" s="34">
        <v>16.100000000000001</v>
      </c>
      <c r="AD650" s="34">
        <v>92.419998000000007</v>
      </c>
      <c r="AE650" s="34">
        <v>32.766601999999999</v>
      </c>
      <c r="AF650" s="34">
        <v>3.14</v>
      </c>
      <c r="AG650" s="34">
        <v>72.099997999999999</v>
      </c>
      <c r="AH650" s="34">
        <v>31.062840999999999</v>
      </c>
      <c r="AI650" s="34">
        <v>110.361778</v>
      </c>
      <c r="AJ650" s="34" t="s">
        <v>193</v>
      </c>
      <c r="AK650" s="34">
        <v>18.84</v>
      </c>
      <c r="AL650" s="34">
        <v>0.78</v>
      </c>
      <c r="AM650" s="34">
        <v>26.801736999999999</v>
      </c>
      <c r="AN650" s="34">
        <v>22.799999</v>
      </c>
      <c r="AO650" s="34">
        <v>27.24</v>
      </c>
      <c r="AP650" s="34">
        <v>5.3</v>
      </c>
      <c r="AQ650" s="34">
        <v>12.32</v>
      </c>
      <c r="AR650" s="34">
        <v>5.5</v>
      </c>
      <c r="AS650" s="34"/>
      <c r="AT650" s="34">
        <v>13.309113999999999</v>
      </c>
      <c r="AU650" s="34">
        <v>25.629999000000002</v>
      </c>
      <c r="AV650" s="34">
        <v>9.0306440000000006</v>
      </c>
      <c r="AW650" s="34">
        <v>20.733792999999999</v>
      </c>
      <c r="AX650" s="34">
        <v>18.73</v>
      </c>
      <c r="AY650" s="34">
        <v>3.47</v>
      </c>
      <c r="AZ650" s="34">
        <v>60.810001</v>
      </c>
      <c r="BA650" s="34">
        <v>47.02</v>
      </c>
      <c r="BB650" s="34">
        <v>43.23</v>
      </c>
      <c r="BC650" s="34">
        <v>26.215734000000001</v>
      </c>
      <c r="BD650" s="34"/>
      <c r="BE650" s="38"/>
      <c r="BF650" s="41">
        <f t="shared" si="533"/>
        <v>3.7041271680349076E-2</v>
      </c>
      <c r="BG650" s="41">
        <f t="shared" si="534"/>
        <v>4.976140048903803E-2</v>
      </c>
      <c r="BH650" s="41"/>
      <c r="BI650" s="41">
        <f t="shared" si="535"/>
        <v>2.9593108147309435E-2</v>
      </c>
      <c r="BJ650" s="41">
        <f t="shared" si="536"/>
        <v>1.0050335853501286E-2</v>
      </c>
      <c r="BK650" s="41">
        <f t="shared" si="537"/>
        <v>2.4514874236286802E-2</v>
      </c>
      <c r="BL650" s="41">
        <f t="shared" si="538"/>
        <v>1.319528196407538E-2</v>
      </c>
      <c r="BM650" s="41">
        <f t="shared" si="539"/>
        <v>1.6404153337068132E-2</v>
      </c>
      <c r="BN650" s="41">
        <f t="shared" si="540"/>
        <v>0</v>
      </c>
      <c r="BO650" s="41"/>
      <c r="BP650" s="41">
        <f t="shared" si="541"/>
        <v>-4.6504526040633411E-2</v>
      </c>
      <c r="BQ650" s="41">
        <f t="shared" si="542"/>
        <v>-1.3860016078771403E-3</v>
      </c>
      <c r="BR650" s="41">
        <f t="shared" si="543"/>
        <v>-3.2455137769482975E-4</v>
      </c>
      <c r="BS650" s="41">
        <f t="shared" si="544"/>
        <v>2.4227295335324271E-2</v>
      </c>
      <c r="BT650" s="41">
        <f t="shared" si="545"/>
        <v>8.8439220169489741E-2</v>
      </c>
      <c r="BU650" s="41">
        <f t="shared" si="546"/>
        <v>-4.2048236243499508E-2</v>
      </c>
      <c r="BV650" s="41">
        <f t="shared" si="547"/>
        <v>8.7279608187003449E-2</v>
      </c>
      <c r="BW650" s="41">
        <f t="shared" si="548"/>
        <v>6.3334395468850379E-3</v>
      </c>
      <c r="BX650" s="41"/>
      <c r="BY650" s="41"/>
      <c r="BZ650" s="41">
        <f t="shared" si="549"/>
        <v>-4.7939032429664796E-2</v>
      </c>
      <c r="CA650" s="41">
        <f t="shared" si="550"/>
        <v>1.9058872856259641E-2</v>
      </c>
      <c r="CB650" s="41">
        <f t="shared" si="551"/>
        <v>-9.5843814218066273E-3</v>
      </c>
      <c r="CC650" s="41">
        <f t="shared" si="552"/>
        <v>-8.9954505137957528E-3</v>
      </c>
      <c r="CD650" s="41">
        <f t="shared" si="553"/>
        <v>-1.2752657684393027E-2</v>
      </c>
      <c r="CE650" s="41">
        <f t="shared" si="554"/>
        <v>-2.6257153990598282E-2</v>
      </c>
      <c r="CF650" s="41">
        <f t="shared" si="555"/>
        <v>1.7761490381977729E-2</v>
      </c>
      <c r="CG650" s="41">
        <f t="shared" si="532"/>
        <v>-2.4541108916117545E-2</v>
      </c>
      <c r="CH650" s="41">
        <f t="shared" si="556"/>
        <v>4.3566812121791011E-2</v>
      </c>
      <c r="CI650" s="41">
        <f t="shared" si="557"/>
        <v>2.7928242940772563E-2</v>
      </c>
      <c r="CJ650" s="41">
        <f t="shared" si="558"/>
        <v>-2.5158559636154987E-2</v>
      </c>
      <c r="CK650" s="41">
        <f t="shared" si="559"/>
        <v>3.9609067065752034E-2</v>
      </c>
      <c r="CL650" s="41">
        <f t="shared" si="560"/>
        <v>1.5829959861677879E-2</v>
      </c>
      <c r="CM650" s="41">
        <f t="shared" si="561"/>
        <v>3.0629044446795036E-2</v>
      </c>
      <c r="CN650" s="41">
        <f t="shared" si="531"/>
        <v>8.7740657007442599E-4</v>
      </c>
      <c r="CO650" s="41">
        <f t="shared" si="562"/>
        <v>6.3898515175756709E-3</v>
      </c>
      <c r="CP650" s="41">
        <f t="shared" si="563"/>
        <v>0</v>
      </c>
      <c r="CQ650" s="41">
        <f t="shared" si="564"/>
        <v>6.3582676792877371E-3</v>
      </c>
      <c r="CR650" s="41">
        <f t="shared" si="565"/>
        <v>0</v>
      </c>
      <c r="CS650" s="41">
        <f t="shared" si="566"/>
        <v>1.4420660326437743E-2</v>
      </c>
      <c r="CT650" s="41">
        <f t="shared" si="567"/>
        <v>1.5209418663528708E-2</v>
      </c>
      <c r="CU650" s="41">
        <f t="shared" si="568"/>
        <v>8.9686699827603161E-3</v>
      </c>
      <c r="CV650" s="41">
        <f t="shared" si="569"/>
        <v>2.9522439266321834E-2</v>
      </c>
      <c r="CW650" s="41"/>
      <c r="CX650" s="41">
        <f t="shared" si="570"/>
        <v>1.6070524918759023E-2</v>
      </c>
      <c r="CY650" s="41">
        <f t="shared" si="571"/>
        <v>-1.6638031964511094E-2</v>
      </c>
      <c r="CZ650" s="41">
        <f t="shared" si="572"/>
        <v>-2.2965496192187653E-2</v>
      </c>
      <c r="DA650" s="41">
        <f t="shared" si="573"/>
        <v>-1.7007017444193152E-3</v>
      </c>
      <c r="DB650" s="41">
        <f t="shared" si="574"/>
        <v>-2.6660105722545254E-3</v>
      </c>
      <c r="DC650" s="41">
        <f t="shared" si="575"/>
        <v>5.0232125486333483E-2</v>
      </c>
      <c r="DD650" s="41">
        <f t="shared" si="576"/>
        <v>3.8556619958728819E-2</v>
      </c>
      <c r="DE650" s="41">
        <f t="shared" si="577"/>
        <v>2.8255972645321634E-2</v>
      </c>
      <c r="DF650" s="41">
        <f t="shared" si="578"/>
        <v>8.5183485797479142E-2</v>
      </c>
      <c r="DG650" s="41">
        <f t="shared" si="579"/>
        <v>1.3839630743047818E-2</v>
      </c>
      <c r="DH650" s="41"/>
    </row>
    <row r="651" spans="1:112">
      <c r="A651" s="43">
        <v>42794</v>
      </c>
      <c r="B651" s="34">
        <v>2.65</v>
      </c>
      <c r="C651" s="34">
        <v>4.2434149999999997</v>
      </c>
      <c r="D651" s="34"/>
      <c r="E651" s="34">
        <v>5.48</v>
      </c>
      <c r="F651" s="34">
        <v>11.8</v>
      </c>
      <c r="G651" s="34">
        <v>32.751221000000001</v>
      </c>
      <c r="H651" s="34">
        <v>16.064108000000001</v>
      </c>
      <c r="I651" s="34">
        <v>16.120000999999998</v>
      </c>
      <c r="J651" s="34">
        <v>177</v>
      </c>
      <c r="K651" s="34"/>
      <c r="L651" s="34">
        <v>88.239998</v>
      </c>
      <c r="M651" s="34">
        <v>15.2</v>
      </c>
      <c r="N651" s="34">
        <v>29.856332999999999</v>
      </c>
      <c r="O651" s="34">
        <v>11.18</v>
      </c>
      <c r="P651" s="34">
        <v>18.170000000000002</v>
      </c>
      <c r="Q651" s="34">
        <v>3.34</v>
      </c>
      <c r="R651" s="34">
        <v>40.310001</v>
      </c>
      <c r="S651" s="34">
        <v>42.844788000000001</v>
      </c>
      <c r="T651" s="34"/>
      <c r="U651" s="34"/>
      <c r="V651" s="34">
        <v>2.2744140000000002</v>
      </c>
      <c r="W651" s="34">
        <v>35.990001999999997</v>
      </c>
      <c r="X651" s="34">
        <v>44.529998999999997</v>
      </c>
      <c r="Y651" s="34">
        <v>9.8366360000000004</v>
      </c>
      <c r="Z651" s="34">
        <v>16.605446000000001</v>
      </c>
      <c r="AA651" s="34">
        <v>54.247664999999998</v>
      </c>
      <c r="AB651" s="34">
        <v>40.678772000000002</v>
      </c>
      <c r="AC651" s="34">
        <v>16.049999</v>
      </c>
      <c r="AD651" s="34">
        <v>88.940002000000007</v>
      </c>
      <c r="AE651" s="34">
        <v>32.824202999999997</v>
      </c>
      <c r="AF651" s="34">
        <v>3.23</v>
      </c>
      <c r="AG651" s="34">
        <v>70.700073000000003</v>
      </c>
      <c r="AH651" s="34">
        <v>30.959637000000001</v>
      </c>
      <c r="AI651" s="34">
        <v>107.882294</v>
      </c>
      <c r="AJ651" s="34" t="s">
        <v>193</v>
      </c>
      <c r="AK651" s="34">
        <v>19.540001</v>
      </c>
      <c r="AL651" s="34">
        <v>0.78</v>
      </c>
      <c r="AM651" s="34">
        <v>27.122603999999999</v>
      </c>
      <c r="AN651" s="34">
        <v>24.5</v>
      </c>
      <c r="AO651" s="34">
        <v>28.08</v>
      </c>
      <c r="AP651" s="34">
        <v>5.3</v>
      </c>
      <c r="AQ651" s="34">
        <v>12.6</v>
      </c>
      <c r="AR651" s="34">
        <v>5.52</v>
      </c>
      <c r="AS651" s="34"/>
      <c r="AT651" s="34">
        <v>13.492355</v>
      </c>
      <c r="AU651" s="34">
        <v>26.459999</v>
      </c>
      <c r="AV651" s="34">
        <v>8.6968820000000004</v>
      </c>
      <c r="AW651" s="34">
        <v>20.804376999999999</v>
      </c>
      <c r="AX651" s="34">
        <v>18.440000999999999</v>
      </c>
      <c r="AY651" s="34">
        <v>3.42</v>
      </c>
      <c r="AZ651" s="34">
        <v>61.360000999999997</v>
      </c>
      <c r="BA651" s="34">
        <v>49</v>
      </c>
      <c r="BB651" s="34">
        <v>44.439999</v>
      </c>
      <c r="BC651" s="34">
        <v>26.761084</v>
      </c>
      <c r="BD651" s="34"/>
      <c r="BE651" s="38"/>
      <c r="BF651" s="41">
        <f t="shared" si="533"/>
        <v>-3.7041271680349097E-2</v>
      </c>
      <c r="BG651" s="41">
        <f t="shared" si="534"/>
        <v>-3.5576863127337939E-2</v>
      </c>
      <c r="BH651" s="41"/>
      <c r="BI651" s="41">
        <f t="shared" si="535"/>
        <v>-6.1911899402476774E-2</v>
      </c>
      <c r="BJ651" s="41">
        <f t="shared" si="536"/>
        <v>-1.6807118316381174E-2</v>
      </c>
      <c r="BK651" s="41">
        <f t="shared" si="537"/>
        <v>-2.3639287010167605E-2</v>
      </c>
      <c r="BL651" s="41">
        <f t="shared" si="538"/>
        <v>8.0821325478750601E-3</v>
      </c>
      <c r="BM651" s="41">
        <f t="shared" si="539"/>
        <v>8.7228587750910903E-3</v>
      </c>
      <c r="BN651" s="41">
        <f t="shared" si="540"/>
        <v>1.2793351459909542E-2</v>
      </c>
      <c r="BO651" s="41"/>
      <c r="BP651" s="41">
        <f t="shared" si="541"/>
        <v>1.1327704373617338E-4</v>
      </c>
      <c r="BQ651" s="41">
        <f t="shared" si="542"/>
        <v>5.2679295995427665E-2</v>
      </c>
      <c r="BR651" s="41">
        <f t="shared" si="543"/>
        <v>9.6930882084631451E-3</v>
      </c>
      <c r="BS651" s="41">
        <f t="shared" si="544"/>
        <v>-8.9047783429597217E-3</v>
      </c>
      <c r="BT651" s="41">
        <f t="shared" si="545"/>
        <v>1.8328755256216685E-2</v>
      </c>
      <c r="BU651" s="41">
        <f t="shared" si="546"/>
        <v>2.4243611609992853E-2</v>
      </c>
      <c r="BV651" s="41">
        <f t="shared" si="547"/>
        <v>-9.136969243545073E-3</v>
      </c>
      <c r="BW651" s="41">
        <f t="shared" si="548"/>
        <v>4.4995453366749229E-3</v>
      </c>
      <c r="BX651" s="41"/>
      <c r="BY651" s="41"/>
      <c r="BZ651" s="41">
        <f t="shared" si="549"/>
        <v>4.7939032429664782E-2</v>
      </c>
      <c r="CA651" s="41">
        <f t="shared" si="550"/>
        <v>-8.3316208588050944E-4</v>
      </c>
      <c r="CB651" s="41">
        <f t="shared" si="551"/>
        <v>-2.6912552385002491E-3</v>
      </c>
      <c r="CC651" s="41">
        <f t="shared" si="552"/>
        <v>1.003488493083319E-3</v>
      </c>
      <c r="CD651" s="41">
        <f t="shared" si="553"/>
        <v>1.0109131728775233E-2</v>
      </c>
      <c r="CE651" s="41">
        <f t="shared" si="554"/>
        <v>-5.2188047282030851E-3</v>
      </c>
      <c r="CF651" s="41">
        <f t="shared" si="555"/>
        <v>-2.5573122944374055E-2</v>
      </c>
      <c r="CG651" s="41">
        <f t="shared" si="532"/>
        <v>2.1506266011235186E-2</v>
      </c>
      <c r="CH651" s="41">
        <f t="shared" si="556"/>
        <v>-3.8381376232162374E-2</v>
      </c>
      <c r="CI651" s="41">
        <f t="shared" si="557"/>
        <v>1.7563746872002446E-3</v>
      </c>
      <c r="CJ651" s="41">
        <f t="shared" si="558"/>
        <v>2.8259337314403058E-2</v>
      </c>
      <c r="CK651" s="41">
        <f t="shared" si="559"/>
        <v>-1.9607411117833286E-2</v>
      </c>
      <c r="CL651" s="41">
        <f t="shared" si="560"/>
        <v>-3.327957817205518E-3</v>
      </c>
      <c r="CM651" s="41">
        <f t="shared" si="561"/>
        <v>-2.2723097715794133E-2</v>
      </c>
      <c r="CN651" s="41">
        <f t="shared" si="531"/>
        <v>2.1692837664852551E-2</v>
      </c>
      <c r="CO651" s="41">
        <f t="shared" si="562"/>
        <v>3.6481428643491097E-2</v>
      </c>
      <c r="CP651" s="41">
        <f t="shared" si="563"/>
        <v>0</v>
      </c>
      <c r="CQ651" s="41">
        <f t="shared" si="564"/>
        <v>1.1900777312558624E-2</v>
      </c>
      <c r="CR651" s="41">
        <f t="shared" si="565"/>
        <v>7.1912625449936235E-2</v>
      </c>
      <c r="CS651" s="41">
        <f t="shared" si="566"/>
        <v>3.0371097876298769E-2</v>
      </c>
      <c r="CT651" s="41">
        <f t="shared" si="567"/>
        <v>0</v>
      </c>
      <c r="CU651" s="41">
        <f t="shared" si="568"/>
        <v>2.2472855852058576E-2</v>
      </c>
      <c r="CV651" s="41">
        <f t="shared" si="569"/>
        <v>3.6297680505787311E-3</v>
      </c>
      <c r="CW651" s="41"/>
      <c r="CX651" s="41">
        <f t="shared" si="570"/>
        <v>1.3674165041765603E-2</v>
      </c>
      <c r="CY651" s="41">
        <f t="shared" si="571"/>
        <v>3.187061953471218E-2</v>
      </c>
      <c r="CZ651" s="41">
        <f t="shared" si="572"/>
        <v>-3.7659112096748479E-2</v>
      </c>
      <c r="DA651" s="41">
        <f t="shared" si="573"/>
        <v>3.398516012456187E-3</v>
      </c>
      <c r="DB651" s="41">
        <f t="shared" si="574"/>
        <v>-1.560424409761596E-2</v>
      </c>
      <c r="DC651" s="41">
        <f t="shared" si="575"/>
        <v>-1.4514042884254071E-2</v>
      </c>
      <c r="DD651" s="41">
        <f t="shared" si="576"/>
        <v>9.0039077795806242E-3</v>
      </c>
      <c r="DE651" s="41">
        <f t="shared" si="577"/>
        <v>4.1247254998703083E-2</v>
      </c>
      <c r="DF651" s="41">
        <f t="shared" si="578"/>
        <v>2.7605243589638392E-2</v>
      </c>
      <c r="DG651" s="41">
        <f t="shared" si="579"/>
        <v>2.0588977791214776E-2</v>
      </c>
      <c r="DH651" s="41"/>
    </row>
    <row r="652" spans="1:112">
      <c r="A652" s="43">
        <v>42795</v>
      </c>
      <c r="B652" s="34">
        <v>2.8</v>
      </c>
      <c r="C652" s="34">
        <v>4.2775679999999996</v>
      </c>
      <c r="D652" s="34"/>
      <c r="E652" s="34">
        <v>5.52</v>
      </c>
      <c r="F652" s="34">
        <v>12.52</v>
      </c>
      <c r="G652" s="34">
        <v>33.066509000000003</v>
      </c>
      <c r="H652" s="34">
        <v>16.004427</v>
      </c>
      <c r="I652" s="34">
        <v>15.97</v>
      </c>
      <c r="J652" s="34">
        <v>170.249908</v>
      </c>
      <c r="K652" s="34"/>
      <c r="L652" s="34">
        <v>89.449996999999996</v>
      </c>
      <c r="M652" s="34">
        <v>14.6</v>
      </c>
      <c r="N652" s="34">
        <v>29.049927</v>
      </c>
      <c r="O652" s="34">
        <v>11.28</v>
      </c>
      <c r="P652" s="34">
        <v>18.079999999999998</v>
      </c>
      <c r="Q652" s="34">
        <v>3.3</v>
      </c>
      <c r="R652" s="34">
        <v>40.380001</v>
      </c>
      <c r="S652" s="34">
        <v>41.988846000000002</v>
      </c>
      <c r="T652" s="34"/>
      <c r="U652" s="34"/>
      <c r="V652" s="34">
        <v>2.2647360000000001</v>
      </c>
      <c r="W652" s="34">
        <v>35.909999999999997</v>
      </c>
      <c r="X652" s="34">
        <v>44.09</v>
      </c>
      <c r="Y652" s="34">
        <v>10.339812999999999</v>
      </c>
      <c r="Z652" s="34">
        <v>16.499957999999999</v>
      </c>
      <c r="AA652" s="34">
        <v>54.097850999999999</v>
      </c>
      <c r="AB652" s="34">
        <v>40.553100999999998</v>
      </c>
      <c r="AC652" s="34">
        <v>16.5</v>
      </c>
      <c r="AD652" s="34">
        <v>89.849997999999999</v>
      </c>
      <c r="AE652" s="34">
        <v>32.574589000000003</v>
      </c>
      <c r="AF652" s="34">
        <v>3.17</v>
      </c>
      <c r="AG652" s="34">
        <v>71.050072</v>
      </c>
      <c r="AH652" s="34">
        <v>30.650043</v>
      </c>
      <c r="AI652" s="34">
        <v>107.180916</v>
      </c>
      <c r="AJ652" s="34" t="s">
        <v>193</v>
      </c>
      <c r="AK652" s="34">
        <v>19.389999</v>
      </c>
      <c r="AL652" s="34">
        <v>0.77</v>
      </c>
      <c r="AM652" s="34">
        <v>26.716802999999999</v>
      </c>
      <c r="AN652" s="34">
        <v>25.6</v>
      </c>
      <c r="AO652" s="34">
        <v>27.51</v>
      </c>
      <c r="AP652" s="34">
        <v>5.64</v>
      </c>
      <c r="AQ652" s="34">
        <v>12.82</v>
      </c>
      <c r="AR652" s="34">
        <v>5.57</v>
      </c>
      <c r="AS652" s="34"/>
      <c r="AT652" s="34">
        <v>13.559865</v>
      </c>
      <c r="AU652" s="34">
        <v>25.02</v>
      </c>
      <c r="AV652" s="34">
        <v>8.6015219999999992</v>
      </c>
      <c r="AW652" s="34">
        <v>19.930911999999999</v>
      </c>
      <c r="AX652" s="34">
        <v>18.809999000000001</v>
      </c>
      <c r="AY652" s="34">
        <v>3.31</v>
      </c>
      <c r="AZ652" s="34">
        <v>61.360000999999997</v>
      </c>
      <c r="BA652" s="34">
        <v>48.389999000000003</v>
      </c>
      <c r="BB652" s="34">
        <v>43.349997999999999</v>
      </c>
      <c r="BC652" s="34">
        <v>26.498149999999999</v>
      </c>
      <c r="BD652" s="34"/>
      <c r="BE652" s="38"/>
      <c r="BF652" s="41">
        <f t="shared" si="533"/>
        <v>5.5059777183027389E-2</v>
      </c>
      <c r="BG652" s="41">
        <f t="shared" si="534"/>
        <v>8.0162542021413215E-3</v>
      </c>
      <c r="BH652" s="41"/>
      <c r="BI652" s="41">
        <f t="shared" si="535"/>
        <v>7.2727593290796569E-3</v>
      </c>
      <c r="BJ652" s="41">
        <f t="shared" si="536"/>
        <v>5.9227834200333319E-2</v>
      </c>
      <c r="BK652" s="41">
        <f t="shared" si="537"/>
        <v>9.5807136371525835E-3</v>
      </c>
      <c r="BL652" s="41">
        <f t="shared" si="538"/>
        <v>-3.7220951254343308E-3</v>
      </c>
      <c r="BM652" s="41">
        <f t="shared" si="539"/>
        <v>-9.348836886298546E-3</v>
      </c>
      <c r="BN652" s="41">
        <f t="shared" si="540"/>
        <v>-3.888232792614487E-2</v>
      </c>
      <c r="BO652" s="41"/>
      <c r="BP652" s="41">
        <f t="shared" si="541"/>
        <v>1.3619424136649048E-2</v>
      </c>
      <c r="BQ652" s="41">
        <f t="shared" si="542"/>
        <v>-4.027389913793996E-2</v>
      </c>
      <c r="BR652" s="41">
        <f t="shared" si="543"/>
        <v>-2.7381007753725661E-2</v>
      </c>
      <c r="BS652" s="41">
        <f t="shared" si="544"/>
        <v>8.9047783429596853E-3</v>
      </c>
      <c r="BT652" s="41">
        <f t="shared" si="545"/>
        <v>-4.9655274440495263E-3</v>
      </c>
      <c r="BU652" s="41">
        <f t="shared" si="546"/>
        <v>-1.204833851617448E-2</v>
      </c>
      <c r="BV652" s="41">
        <f t="shared" si="547"/>
        <v>1.7350357126120048E-3</v>
      </c>
      <c r="BW652" s="41">
        <f t="shared" si="548"/>
        <v>-2.0179992455760562E-2</v>
      </c>
      <c r="BX652" s="41"/>
      <c r="BY652" s="41"/>
      <c r="BZ652" s="41">
        <f t="shared" si="549"/>
        <v>-4.2642409548883063E-3</v>
      </c>
      <c r="CA652" s="41">
        <f t="shared" si="550"/>
        <v>-2.2253694239382812E-3</v>
      </c>
      <c r="CB652" s="41">
        <f t="shared" si="551"/>
        <v>-9.9300975069936317E-3</v>
      </c>
      <c r="CC652" s="41">
        <f t="shared" si="552"/>
        <v>4.9888001115742403E-2</v>
      </c>
      <c r="CD652" s="41">
        <f t="shared" si="553"/>
        <v>-6.3728783989583943E-3</v>
      </c>
      <c r="CE652" s="41">
        <f t="shared" si="554"/>
        <v>-2.7654876918112655E-3</v>
      </c>
      <c r="CF652" s="41">
        <f t="shared" si="555"/>
        <v>-3.0941327737430595E-3</v>
      </c>
      <c r="CG652" s="41">
        <f t="shared" si="532"/>
        <v>-1.5314234034921111E-2</v>
      </c>
      <c r="CH652" s="41">
        <f t="shared" si="556"/>
        <v>1.0179583400626586E-2</v>
      </c>
      <c r="CI652" s="41">
        <f t="shared" si="557"/>
        <v>-7.6336337261999846E-3</v>
      </c>
      <c r="CJ652" s="41">
        <f t="shared" si="558"/>
        <v>-1.8750549345375917E-2</v>
      </c>
      <c r="CK652" s="41">
        <f t="shared" si="559"/>
        <v>4.9382624796431253E-3</v>
      </c>
      <c r="CL652" s="41">
        <f t="shared" si="560"/>
        <v>-1.0050258528974046E-2</v>
      </c>
      <c r="CM652" s="41">
        <f t="shared" si="561"/>
        <v>-6.522552012486236E-3</v>
      </c>
      <c r="CN652" s="41">
        <f t="shared" si="531"/>
        <v>-7.755208483508854E-3</v>
      </c>
      <c r="CO652" s="41">
        <f t="shared" si="562"/>
        <v>-7.7062801101247646E-3</v>
      </c>
      <c r="CP652" s="41">
        <f t="shared" si="563"/>
        <v>-1.2903404835907954E-2</v>
      </c>
      <c r="CQ652" s="41">
        <f t="shared" si="564"/>
        <v>-1.5074782855470778E-2</v>
      </c>
      <c r="CR652" s="41">
        <f t="shared" si="565"/>
        <v>4.3919233934835579E-2</v>
      </c>
      <c r="CS652" s="41">
        <f t="shared" si="566"/>
        <v>-2.0508004221127123E-2</v>
      </c>
      <c r="CT652" s="41">
        <f t="shared" si="567"/>
        <v>6.2177244951891364E-2</v>
      </c>
      <c r="CU652" s="41">
        <f t="shared" si="568"/>
        <v>1.7309637535091824E-2</v>
      </c>
      <c r="CV652" s="41">
        <f t="shared" si="569"/>
        <v>9.0171936501888608E-3</v>
      </c>
      <c r="CW652" s="41"/>
      <c r="CX652" s="41">
        <f t="shared" si="570"/>
        <v>4.9910979686995458E-3</v>
      </c>
      <c r="CY652" s="41">
        <f t="shared" si="571"/>
        <v>-5.5958615855148899E-2</v>
      </c>
      <c r="CZ652" s="41">
        <f t="shared" si="572"/>
        <v>-1.1025406273496062E-2</v>
      </c>
      <c r="DA652" s="41">
        <f t="shared" si="573"/>
        <v>-4.2891503923425535E-2</v>
      </c>
      <c r="DB652" s="41">
        <f t="shared" si="574"/>
        <v>1.9866317791345511E-2</v>
      </c>
      <c r="DC652" s="41">
        <f t="shared" si="575"/>
        <v>-3.2692361685542161E-2</v>
      </c>
      <c r="DD652" s="41">
        <f t="shared" si="576"/>
        <v>0</v>
      </c>
      <c r="DE652" s="41">
        <f t="shared" si="577"/>
        <v>-1.2527137970826311E-2</v>
      </c>
      <c r="DF652" s="41">
        <f t="shared" si="578"/>
        <v>-2.4833285178730461E-2</v>
      </c>
      <c r="DG652" s="41">
        <f t="shared" si="579"/>
        <v>-9.8738234263195217E-3</v>
      </c>
      <c r="DH652" s="41"/>
    </row>
    <row r="653" spans="1:112">
      <c r="A653" s="43">
        <v>42796</v>
      </c>
      <c r="B653" s="34">
        <v>2.8</v>
      </c>
      <c r="C653" s="34">
        <v>4.3117190000000001</v>
      </c>
      <c r="D653" s="34"/>
      <c r="E653" s="34">
        <v>5.48</v>
      </c>
      <c r="F653" s="34">
        <v>12.2</v>
      </c>
      <c r="G653" s="34">
        <v>33.228928000000003</v>
      </c>
      <c r="H653" s="34">
        <v>16.740490000000001</v>
      </c>
      <c r="I653" s="34">
        <v>16.91</v>
      </c>
      <c r="J653" s="34">
        <v>168.14991800000001</v>
      </c>
      <c r="K653" s="34"/>
      <c r="L653" s="34">
        <v>92.199996999999996</v>
      </c>
      <c r="M653" s="34">
        <v>14.95</v>
      </c>
      <c r="N653" s="34">
        <v>29.59713</v>
      </c>
      <c r="O653" s="34">
        <v>11.44</v>
      </c>
      <c r="P653" s="34">
        <v>17.889999</v>
      </c>
      <c r="Q653" s="34">
        <v>3.39</v>
      </c>
      <c r="R653" s="34">
        <v>39.840000000000003</v>
      </c>
      <c r="S653" s="34">
        <v>43.354492</v>
      </c>
      <c r="T653" s="34"/>
      <c r="U653" s="34"/>
      <c r="V653" s="34">
        <v>2.293771</v>
      </c>
      <c r="W653" s="34">
        <v>36.340000000000003</v>
      </c>
      <c r="X653" s="34">
        <v>45.16</v>
      </c>
      <c r="Y653" s="34">
        <v>10.389144</v>
      </c>
      <c r="Z653" s="34">
        <v>17.48451</v>
      </c>
      <c r="AA653" s="34">
        <v>54.744404000000003</v>
      </c>
      <c r="AB653" s="34">
        <v>40.263083999999999</v>
      </c>
      <c r="AC653" s="34">
        <v>16.600000000000001</v>
      </c>
      <c r="AD653" s="34">
        <v>94.169998000000007</v>
      </c>
      <c r="AE653" s="34">
        <v>33.141022</v>
      </c>
      <c r="AF653" s="34">
        <v>3.16</v>
      </c>
      <c r="AG653" s="34">
        <v>72.450073000000003</v>
      </c>
      <c r="AH653" s="34">
        <v>31.494398</v>
      </c>
      <c r="AI653" s="34">
        <v>109.047935</v>
      </c>
      <c r="AJ653" s="34" t="s">
        <v>193</v>
      </c>
      <c r="AK653" s="34">
        <v>20.110001</v>
      </c>
      <c r="AL653" s="34">
        <v>0.79</v>
      </c>
      <c r="AM653" s="34">
        <v>27.226413999999998</v>
      </c>
      <c r="AN653" s="34">
        <v>26.5</v>
      </c>
      <c r="AO653" s="34">
        <v>28.530000999999999</v>
      </c>
      <c r="AP653" s="34">
        <v>5.7</v>
      </c>
      <c r="AQ653" s="34">
        <v>12.78</v>
      </c>
      <c r="AR653" s="34">
        <v>5.77</v>
      </c>
      <c r="AS653" s="34"/>
      <c r="AT653" s="34">
        <v>13.772038</v>
      </c>
      <c r="AU653" s="34">
        <v>25.700001</v>
      </c>
      <c r="AV653" s="34">
        <v>8.6587370000000004</v>
      </c>
      <c r="AW653" s="34">
        <v>19.648575000000001</v>
      </c>
      <c r="AX653" s="34">
        <v>19.170000000000002</v>
      </c>
      <c r="AY653" s="34">
        <v>3.38</v>
      </c>
      <c r="AZ653" s="34">
        <v>63.25</v>
      </c>
      <c r="BA653" s="34">
        <v>48.450001</v>
      </c>
      <c r="BB653" s="34">
        <v>44.25</v>
      </c>
      <c r="BC653" s="34">
        <v>26.585794</v>
      </c>
      <c r="BD653" s="34"/>
      <c r="BE653" s="38"/>
      <c r="BF653" s="41">
        <f t="shared" si="533"/>
        <v>0</v>
      </c>
      <c r="BG653" s="41">
        <f t="shared" si="534"/>
        <v>7.9520407133241676E-3</v>
      </c>
      <c r="BH653" s="41"/>
      <c r="BI653" s="41">
        <f t="shared" si="535"/>
        <v>-7.2727593290795849E-3</v>
      </c>
      <c r="BJ653" s="41">
        <f t="shared" si="536"/>
        <v>-2.5891413932741591E-2</v>
      </c>
      <c r="BK653" s="41">
        <f t="shared" si="537"/>
        <v>4.8998643739306081E-3</v>
      </c>
      <c r="BL653" s="41">
        <f t="shared" si="538"/>
        <v>4.4964964370772298E-2</v>
      </c>
      <c r="BM653" s="41">
        <f t="shared" si="539"/>
        <v>5.7193200683567882E-2</v>
      </c>
      <c r="BN653" s="41">
        <f t="shared" si="540"/>
        <v>-1.2411454121352018E-2</v>
      </c>
      <c r="BO653" s="41"/>
      <c r="BP653" s="41">
        <f t="shared" si="541"/>
        <v>3.0280321608148655E-2</v>
      </c>
      <c r="BQ653" s="41">
        <f t="shared" si="542"/>
        <v>2.3689771122404665E-2</v>
      </c>
      <c r="BR653" s="41">
        <f t="shared" si="543"/>
        <v>1.8661426783698032E-2</v>
      </c>
      <c r="BS653" s="41">
        <f t="shared" si="544"/>
        <v>1.4084739881739023E-2</v>
      </c>
      <c r="BT653" s="41">
        <f t="shared" si="545"/>
        <v>-1.0564513340553345E-2</v>
      </c>
      <c r="BU653" s="41">
        <f t="shared" si="546"/>
        <v>2.6907452919924402E-2</v>
      </c>
      <c r="BV653" s="41">
        <f t="shared" si="547"/>
        <v>-1.3463204933028558E-2</v>
      </c>
      <c r="BW653" s="41">
        <f t="shared" si="548"/>
        <v>3.2006307957702304E-2</v>
      </c>
      <c r="BX653" s="41"/>
      <c r="BY653" s="41"/>
      <c r="BZ653" s="41">
        <f t="shared" si="549"/>
        <v>1.2738992241790884E-2</v>
      </c>
      <c r="CA653" s="41">
        <f t="shared" si="550"/>
        <v>1.1903254730033929E-2</v>
      </c>
      <c r="CB653" s="41">
        <f t="shared" si="551"/>
        <v>2.397873991161479E-2</v>
      </c>
      <c r="CC653" s="41">
        <f t="shared" si="552"/>
        <v>4.7596309962946127E-3</v>
      </c>
      <c r="CD653" s="41">
        <f t="shared" si="553"/>
        <v>5.7957510653320228E-2</v>
      </c>
      <c r="CE653" s="41">
        <f t="shared" si="554"/>
        <v>1.1880691099353045E-2</v>
      </c>
      <c r="CF653" s="41">
        <f t="shared" si="555"/>
        <v>-7.1772317626991738E-3</v>
      </c>
      <c r="CG653" s="41">
        <f t="shared" si="532"/>
        <v>0</v>
      </c>
      <c r="CH653" s="41">
        <f t="shared" si="556"/>
        <v>4.6960047313538665E-2</v>
      </c>
      <c r="CI653" s="41">
        <f t="shared" si="557"/>
        <v>1.7239344494620289E-2</v>
      </c>
      <c r="CJ653" s="41">
        <f t="shared" si="558"/>
        <v>-3.1595602903684815E-3</v>
      </c>
      <c r="CK653" s="41">
        <f t="shared" si="559"/>
        <v>1.9512808444164437E-2</v>
      </c>
      <c r="CL653" s="41">
        <f t="shared" si="560"/>
        <v>2.7175623428497522E-2</v>
      </c>
      <c r="CM653" s="41">
        <f t="shared" si="561"/>
        <v>1.7269345799801952E-2</v>
      </c>
      <c r="CN653" s="41">
        <f t="shared" si="531"/>
        <v>-6.0739128077439211E-3</v>
      </c>
      <c r="CO653" s="41">
        <f t="shared" si="562"/>
        <v>3.6459835829480383E-2</v>
      </c>
      <c r="CP653" s="41">
        <f t="shared" si="563"/>
        <v>2.5642430613337652E-2</v>
      </c>
      <c r="CQ653" s="41">
        <f t="shared" si="564"/>
        <v>1.8894911721273173E-2</v>
      </c>
      <c r="CR653" s="41">
        <f t="shared" si="565"/>
        <v>3.4552381506659735E-2</v>
      </c>
      <c r="CS653" s="41">
        <f t="shared" si="566"/>
        <v>3.6406625339748484E-2</v>
      </c>
      <c r="CT653" s="41">
        <f t="shared" si="567"/>
        <v>1.0582109330537008E-2</v>
      </c>
      <c r="CU653" s="41">
        <f t="shared" si="568"/>
        <v>-3.1250025431352776E-3</v>
      </c>
      <c r="CV653" s="41">
        <f t="shared" si="569"/>
        <v>3.5277026580815454E-2</v>
      </c>
      <c r="CW653" s="41"/>
      <c r="CX653" s="41">
        <f t="shared" si="570"/>
        <v>1.5525977983601483E-2</v>
      </c>
      <c r="CY653" s="41">
        <f t="shared" si="571"/>
        <v>2.6815525772914212E-2</v>
      </c>
      <c r="CZ653" s="41">
        <f t="shared" si="572"/>
        <v>6.6297046369942396E-3</v>
      </c>
      <c r="DA653" s="41">
        <f t="shared" si="573"/>
        <v>-1.4267076736636171E-2</v>
      </c>
      <c r="DB653" s="41">
        <f t="shared" si="574"/>
        <v>1.8957966907826508E-2</v>
      </c>
      <c r="DC653" s="41">
        <f t="shared" si="575"/>
        <v>2.0927520105955819E-2</v>
      </c>
      <c r="DD653" s="41">
        <f t="shared" si="576"/>
        <v>3.0336954251366951E-2</v>
      </c>
      <c r="DE653" s="41">
        <f t="shared" si="577"/>
        <v>1.2391988368095454E-3</v>
      </c>
      <c r="DF653" s="41">
        <f t="shared" si="578"/>
        <v>2.0548714363490234E-2</v>
      </c>
      <c r="DG653" s="41">
        <f t="shared" si="579"/>
        <v>3.3020937418620382E-3</v>
      </c>
      <c r="DH653" s="41"/>
    </row>
    <row r="654" spans="1:112">
      <c r="A654" s="43">
        <v>42797</v>
      </c>
      <c r="B654" s="34">
        <v>2.85</v>
      </c>
      <c r="C654" s="34">
        <v>4.3629480000000003</v>
      </c>
      <c r="D654" s="34"/>
      <c r="E654" s="34">
        <v>5.55</v>
      </c>
      <c r="F654" s="34">
        <v>12</v>
      </c>
      <c r="G654" s="34">
        <v>32.904091000000001</v>
      </c>
      <c r="H654" s="34">
        <v>16.551500000000001</v>
      </c>
      <c r="I654" s="34">
        <v>16.66</v>
      </c>
      <c r="J654" s="34">
        <v>163.49992399999999</v>
      </c>
      <c r="K654" s="34"/>
      <c r="L654" s="34">
        <v>90.209998999999996</v>
      </c>
      <c r="M654" s="34">
        <v>14.78</v>
      </c>
      <c r="N654" s="34">
        <v>29.405127</v>
      </c>
      <c r="O654" s="34">
        <v>11.3</v>
      </c>
      <c r="P654" s="34">
        <v>17.989999999999998</v>
      </c>
      <c r="Q654" s="34">
        <v>3.15</v>
      </c>
      <c r="R654" s="34">
        <v>40.25</v>
      </c>
      <c r="S654" s="34">
        <v>42.767845000000001</v>
      </c>
      <c r="T654" s="34"/>
      <c r="U654" s="34"/>
      <c r="V654" s="34">
        <v>2.2354539999999998</v>
      </c>
      <c r="W654" s="34">
        <v>35.82</v>
      </c>
      <c r="X654" s="34">
        <v>45.439999</v>
      </c>
      <c r="Y654" s="34">
        <v>10.201684999999999</v>
      </c>
      <c r="Z654" s="34">
        <v>18.231708999999999</v>
      </c>
      <c r="AA654" s="34">
        <v>54.082068999999997</v>
      </c>
      <c r="AB654" s="34">
        <v>40.205081999999997</v>
      </c>
      <c r="AC654" s="34">
        <v>16.5</v>
      </c>
      <c r="AD654" s="34">
        <v>92.580001999999993</v>
      </c>
      <c r="AE654" s="34">
        <v>32.536181999999997</v>
      </c>
      <c r="AF654" s="34">
        <v>3.25</v>
      </c>
      <c r="AG654" s="34">
        <v>70.350066999999996</v>
      </c>
      <c r="AH654" s="34">
        <v>31.137896000000001</v>
      </c>
      <c r="AI654" s="34">
        <v>107.872398</v>
      </c>
      <c r="AJ654" s="34" t="s">
        <v>193</v>
      </c>
      <c r="AK654" s="34">
        <v>21.01</v>
      </c>
      <c r="AL654" s="34">
        <v>0.74</v>
      </c>
      <c r="AM654" s="34">
        <v>26.914984</v>
      </c>
      <c r="AN654" s="34">
        <v>24.1</v>
      </c>
      <c r="AO654" s="34">
        <v>27.879999000000002</v>
      </c>
      <c r="AP654" s="34">
        <v>5.44</v>
      </c>
      <c r="AQ654" s="34">
        <v>12.78</v>
      </c>
      <c r="AR654" s="34">
        <v>5.78</v>
      </c>
      <c r="AS654" s="34"/>
      <c r="AT654" s="34">
        <v>13.675595</v>
      </c>
      <c r="AU654" s="34">
        <v>27.190000999999999</v>
      </c>
      <c r="AV654" s="34">
        <v>8.6301310000000004</v>
      </c>
      <c r="AW654" s="34">
        <v>19.366244999999999</v>
      </c>
      <c r="AX654" s="34">
        <v>18.52</v>
      </c>
      <c r="AY654" s="34">
        <v>3.22</v>
      </c>
      <c r="AZ654" s="34">
        <v>64.349997999999999</v>
      </c>
      <c r="BA654" s="34">
        <v>48.52</v>
      </c>
      <c r="BB654" s="34">
        <v>45.080002</v>
      </c>
      <c r="BC654" s="34">
        <v>25.884627999999999</v>
      </c>
      <c r="BD654" s="34"/>
      <c r="BE654" s="38"/>
      <c r="BF654" s="41">
        <f t="shared" si="533"/>
        <v>1.7699577099401075E-2</v>
      </c>
      <c r="BG654" s="41">
        <f t="shared" si="534"/>
        <v>1.1811311158325425E-2</v>
      </c>
      <c r="BH654" s="41"/>
      <c r="BI654" s="41">
        <f t="shared" si="535"/>
        <v>1.2692826798418879E-2</v>
      </c>
      <c r="BJ654" s="41">
        <f t="shared" si="536"/>
        <v>-1.6529301951210471E-2</v>
      </c>
      <c r="BK654" s="41">
        <f t="shared" si="537"/>
        <v>-9.8238252946194326E-3</v>
      </c>
      <c r="BL654" s="41">
        <f t="shared" si="538"/>
        <v>-1.1353603682519706E-2</v>
      </c>
      <c r="BM654" s="41">
        <f t="shared" si="539"/>
        <v>-1.4894526171792299E-2</v>
      </c>
      <c r="BN654" s="41">
        <f t="shared" si="540"/>
        <v>-2.8043425020936479E-2</v>
      </c>
      <c r="BO654" s="41"/>
      <c r="BP654" s="41">
        <f t="shared" si="541"/>
        <v>-2.1819823441284903E-2</v>
      </c>
      <c r="BQ654" s="41">
        <f t="shared" si="542"/>
        <v>-1.1436384316639755E-2</v>
      </c>
      <c r="BR654" s="41">
        <f t="shared" si="543"/>
        <v>-6.5083502737220047E-3</v>
      </c>
      <c r="BS654" s="41">
        <f t="shared" si="544"/>
        <v>-1.2313260233356901E-2</v>
      </c>
      <c r="BT654" s="41">
        <f t="shared" si="545"/>
        <v>5.5742063389647729E-3</v>
      </c>
      <c r="BU654" s="41">
        <f t="shared" si="546"/>
        <v>-7.3427468554817313E-2</v>
      </c>
      <c r="BV654" s="41">
        <f t="shared" si="547"/>
        <v>1.023857114817491E-2</v>
      </c>
      <c r="BW654" s="41">
        <f t="shared" si="548"/>
        <v>-1.36237843571801E-2</v>
      </c>
      <c r="BX654" s="41"/>
      <c r="BY654" s="41"/>
      <c r="BZ654" s="41">
        <f t="shared" si="549"/>
        <v>-2.5752848664111046E-2</v>
      </c>
      <c r="CA654" s="41">
        <f t="shared" si="550"/>
        <v>-1.4412666335459449E-2</v>
      </c>
      <c r="CB654" s="41">
        <f t="shared" si="551"/>
        <v>6.1810131243922786E-3</v>
      </c>
      <c r="CC654" s="41">
        <f t="shared" si="552"/>
        <v>-1.8208512081370153E-2</v>
      </c>
      <c r="CD654" s="41">
        <f t="shared" si="553"/>
        <v>4.1846984766151764E-2</v>
      </c>
      <c r="CE654" s="41">
        <f t="shared" si="554"/>
        <v>-1.2172464288165992E-2</v>
      </c>
      <c r="CF654" s="41">
        <f t="shared" si="555"/>
        <v>-1.4416138189411725E-3</v>
      </c>
      <c r="CG654" s="41">
        <f t="shared" si="532"/>
        <v>-6.1920319763142176E-3</v>
      </c>
      <c r="CH654" s="41">
        <f t="shared" si="556"/>
        <v>-1.7028481077723288E-2</v>
      </c>
      <c r="CI654" s="41">
        <f t="shared" si="557"/>
        <v>-1.841908799526357E-2</v>
      </c>
      <c r="CJ654" s="41">
        <f t="shared" si="558"/>
        <v>2.8082968742825305E-2</v>
      </c>
      <c r="CK654" s="41">
        <f t="shared" si="559"/>
        <v>-2.9413940416729314E-2</v>
      </c>
      <c r="CL654" s="41">
        <f t="shared" si="560"/>
        <v>-1.1384090454661351E-2</v>
      </c>
      <c r="CM654" s="41">
        <f t="shared" si="561"/>
        <v>-1.0838527597739015E-2</v>
      </c>
      <c r="CN654" s="41">
        <f t="shared" si="531"/>
        <v>-1.74208713104909E-3</v>
      </c>
      <c r="CO654" s="41">
        <f t="shared" si="562"/>
        <v>4.378126134584534E-2</v>
      </c>
      <c r="CP654" s="41">
        <f t="shared" si="563"/>
        <v>-6.5382759262851739E-2</v>
      </c>
      <c r="CQ654" s="41">
        <f t="shared" si="564"/>
        <v>-1.1504447479017509E-2</v>
      </c>
      <c r="CR654" s="41">
        <f t="shared" si="565"/>
        <v>-9.4932892495567189E-2</v>
      </c>
      <c r="CS654" s="41">
        <f t="shared" si="566"/>
        <v>-2.30466502519148E-2</v>
      </c>
      <c r="CT654" s="41">
        <f t="shared" si="567"/>
        <v>-4.6687113972653127E-2</v>
      </c>
      <c r="CU654" s="41">
        <f t="shared" si="568"/>
        <v>0</v>
      </c>
      <c r="CV654" s="41">
        <f t="shared" si="569"/>
        <v>1.7316021642781155E-3</v>
      </c>
      <c r="CW654" s="41"/>
      <c r="CX654" s="41">
        <f t="shared" si="570"/>
        <v>-7.0274472777252569E-3</v>
      </c>
      <c r="CY654" s="41">
        <f t="shared" si="571"/>
        <v>5.6358264610926599E-2</v>
      </c>
      <c r="CZ654" s="41">
        <f t="shared" si="572"/>
        <v>-3.3091843959525734E-3</v>
      </c>
      <c r="DA654" s="41">
        <f t="shared" si="573"/>
        <v>-1.447321445444778E-2</v>
      </c>
      <c r="DB654" s="41">
        <f t="shared" si="574"/>
        <v>-3.4495327839519925E-2</v>
      </c>
      <c r="DC654" s="41">
        <f t="shared" si="575"/>
        <v>-4.8494349938610383E-2</v>
      </c>
      <c r="DD654" s="41">
        <f t="shared" si="576"/>
        <v>1.7241775354474465E-2</v>
      </c>
      <c r="DE654" s="41">
        <f t="shared" si="577"/>
        <v>1.4437250992396049E-3</v>
      </c>
      <c r="DF654" s="41">
        <f t="shared" si="578"/>
        <v>1.8583362083208464E-2</v>
      </c>
      <c r="DG654" s="41">
        <f t="shared" si="579"/>
        <v>-2.6727733983247931E-2</v>
      </c>
      <c r="DH654" s="41"/>
    </row>
    <row r="655" spans="1:112">
      <c r="A655" s="43">
        <v>42800</v>
      </c>
      <c r="B655" s="34">
        <v>2.8</v>
      </c>
      <c r="C655" s="34">
        <v>4.3287959999999996</v>
      </c>
      <c r="D655" s="34"/>
      <c r="E655" s="34">
        <v>5.72</v>
      </c>
      <c r="F655" s="34">
        <v>12.24</v>
      </c>
      <c r="G655" s="34">
        <v>33.955036</v>
      </c>
      <c r="H655" s="34">
        <v>16.392351000000001</v>
      </c>
      <c r="I655" s="34">
        <v>16.760000000000002</v>
      </c>
      <c r="J655" s="34">
        <v>146.550003</v>
      </c>
      <c r="K655" s="34"/>
      <c r="L655" s="34">
        <v>88.669998000000007</v>
      </c>
      <c r="M655" s="34">
        <v>14.42</v>
      </c>
      <c r="N655" s="34">
        <v>29.155529000000001</v>
      </c>
      <c r="O655" s="34">
        <v>11.27</v>
      </c>
      <c r="P655" s="34">
        <v>17.93</v>
      </c>
      <c r="Q655" s="34">
        <v>3.13</v>
      </c>
      <c r="R655" s="34">
        <v>23.9</v>
      </c>
      <c r="S655" s="34">
        <v>43.171764000000003</v>
      </c>
      <c r="T655" s="34"/>
      <c r="U655" s="34"/>
      <c r="V655" s="34">
        <v>2.2354539999999998</v>
      </c>
      <c r="W655" s="34">
        <v>35.57</v>
      </c>
      <c r="X655" s="34">
        <v>45.209999000000003</v>
      </c>
      <c r="Y655" s="34">
        <v>9.8662340000000004</v>
      </c>
      <c r="Z655" s="34">
        <v>17.677904000000002</v>
      </c>
      <c r="AA655" s="34">
        <v>54.223995000000002</v>
      </c>
      <c r="AB655" s="34">
        <v>40.147083000000002</v>
      </c>
      <c r="AC655" s="34">
        <v>16.450001</v>
      </c>
      <c r="AD655" s="34">
        <v>93.360000999999997</v>
      </c>
      <c r="AE655" s="34">
        <v>32.564990999999999</v>
      </c>
      <c r="AF655" s="34">
        <v>3.21</v>
      </c>
      <c r="AG655" s="34">
        <v>71.400002000000001</v>
      </c>
      <c r="AH655" s="34">
        <v>31.128513000000002</v>
      </c>
      <c r="AI655" s="34">
        <v>107.77362100000001</v>
      </c>
      <c r="AJ655" s="34" t="s">
        <v>193</v>
      </c>
      <c r="AK655" s="34">
        <v>22.530000999999999</v>
      </c>
      <c r="AL655" s="34">
        <v>0.67200000000000004</v>
      </c>
      <c r="AM655" s="34">
        <v>26.669615</v>
      </c>
      <c r="AN655" s="34">
        <v>25.5</v>
      </c>
      <c r="AO655" s="34">
        <v>28.139999</v>
      </c>
      <c r="AP655" s="34">
        <v>5.28</v>
      </c>
      <c r="AQ655" s="34">
        <v>12.76</v>
      </c>
      <c r="AR655" s="34">
        <v>5.89</v>
      </c>
      <c r="AS655" s="34"/>
      <c r="AT655" s="34">
        <v>13.800971000000001</v>
      </c>
      <c r="AU655" s="34">
        <v>32.950001</v>
      </c>
      <c r="AV655" s="34">
        <v>8.4966249999999999</v>
      </c>
      <c r="AW655" s="34">
        <v>19.630932000000001</v>
      </c>
      <c r="AX655" s="34">
        <v>19.489999999999998</v>
      </c>
      <c r="AY655" s="34">
        <v>3.32</v>
      </c>
      <c r="AZ655" s="34">
        <v>63.689999</v>
      </c>
      <c r="BA655" s="34">
        <v>51.130001</v>
      </c>
      <c r="BB655" s="34">
        <v>44.41</v>
      </c>
      <c r="BC655" s="34">
        <v>25.660646</v>
      </c>
      <c r="BD655" s="34"/>
      <c r="BE655" s="38"/>
      <c r="BF655" s="41">
        <f t="shared" si="533"/>
        <v>-1.7699577099400975E-2</v>
      </c>
      <c r="BG655" s="41">
        <f t="shared" si="534"/>
        <v>-7.8585323633339529E-3</v>
      </c>
      <c r="BH655" s="41"/>
      <c r="BI655" s="41">
        <f t="shared" si="535"/>
        <v>3.0170877633363302E-2</v>
      </c>
      <c r="BJ655" s="41">
        <f t="shared" si="536"/>
        <v>1.980262729617973E-2</v>
      </c>
      <c r="BK655" s="41">
        <f t="shared" si="537"/>
        <v>3.144018224646361E-2</v>
      </c>
      <c r="BL655" s="41">
        <f t="shared" si="538"/>
        <v>-9.6619085654267734E-3</v>
      </c>
      <c r="BM655" s="41">
        <f t="shared" si="539"/>
        <v>5.9844583152404863E-3</v>
      </c>
      <c r="BN655" s="41">
        <f t="shared" si="540"/>
        <v>-0.10944583787766542</v>
      </c>
      <c r="BO655" s="41"/>
      <c r="BP655" s="41">
        <f t="shared" si="541"/>
        <v>-1.7218683746929281E-2</v>
      </c>
      <c r="BQ655" s="41">
        <f t="shared" si="542"/>
        <v>-2.4658783663252665E-2</v>
      </c>
      <c r="BR655" s="41">
        <f t="shared" si="543"/>
        <v>-8.5244779858318354E-3</v>
      </c>
      <c r="BS655" s="41">
        <f t="shared" si="544"/>
        <v>-2.6583976666100001E-3</v>
      </c>
      <c r="BT655" s="41">
        <f t="shared" si="545"/>
        <v>-3.3407603454001021E-3</v>
      </c>
      <c r="BU655" s="41">
        <f t="shared" si="546"/>
        <v>-6.3694482854798227E-3</v>
      </c>
      <c r="BV655" s="41">
        <f t="shared" si="547"/>
        <v>-0.52123154492710744</v>
      </c>
      <c r="BW655" s="41">
        <f t="shared" si="548"/>
        <v>9.400135257107067E-3</v>
      </c>
      <c r="BX655" s="41"/>
      <c r="BY655" s="41"/>
      <c r="BZ655" s="41">
        <f t="shared" si="549"/>
        <v>0</v>
      </c>
      <c r="CA655" s="41">
        <f t="shared" si="550"/>
        <v>-7.0038106722018507E-3</v>
      </c>
      <c r="CB655" s="41">
        <f t="shared" si="551"/>
        <v>-5.0744732183400591E-3</v>
      </c>
      <c r="CC655" s="41">
        <f t="shared" si="552"/>
        <v>-3.3434682376232067E-2</v>
      </c>
      <c r="CD655" s="41">
        <f t="shared" si="553"/>
        <v>-3.0846832722771368E-2</v>
      </c>
      <c r="CE655" s="41">
        <f t="shared" si="554"/>
        <v>2.620833515620322E-3</v>
      </c>
      <c r="CF655" s="41">
        <f t="shared" si="555"/>
        <v>-1.4436203448327952E-3</v>
      </c>
      <c r="CG655" s="41">
        <f t="shared" si="532"/>
        <v>3.1007776782479642E-3</v>
      </c>
      <c r="CH655" s="41">
        <f t="shared" si="556"/>
        <v>8.3898414834636566E-3</v>
      </c>
      <c r="CI655" s="41">
        <f t="shared" si="557"/>
        <v>8.8505323492568493E-4</v>
      </c>
      <c r="CJ655" s="41">
        <f t="shared" si="558"/>
        <v>-1.2384059199721666E-2</v>
      </c>
      <c r="CK655" s="41">
        <f t="shared" si="559"/>
        <v>1.4814161415845918E-2</v>
      </c>
      <c r="CL655" s="41">
        <f t="shared" si="560"/>
        <v>-3.0138240575339881E-4</v>
      </c>
      <c r="CM655" s="41">
        <f t="shared" si="561"/>
        <v>-9.1610322663249807E-4</v>
      </c>
      <c r="CN655" s="41">
        <f t="shared" si="531"/>
        <v>0</v>
      </c>
      <c r="CO655" s="41">
        <f t="shared" si="562"/>
        <v>6.984928397250699E-2</v>
      </c>
      <c r="CP655" s="41">
        <f t="shared" si="563"/>
        <v>-9.639184567506584E-2</v>
      </c>
      <c r="CQ655" s="41">
        <f t="shared" si="564"/>
        <v>-9.1582551545012145E-3</v>
      </c>
      <c r="CR655" s="41">
        <f t="shared" si="565"/>
        <v>5.6466611667771165E-2</v>
      </c>
      <c r="CS655" s="41">
        <f t="shared" si="566"/>
        <v>9.2824661253228039E-3</v>
      </c>
      <c r="CT655" s="41">
        <f t="shared" si="567"/>
        <v>-2.985296314968116E-2</v>
      </c>
      <c r="CU655" s="41">
        <f t="shared" si="568"/>
        <v>-1.5661710327448349E-3</v>
      </c>
      <c r="CV655" s="41">
        <f t="shared" si="569"/>
        <v>1.8852314979209195E-2</v>
      </c>
      <c r="CW655" s="41"/>
      <c r="CX655" s="41">
        <f t="shared" si="570"/>
        <v>9.1260945903332731E-3</v>
      </c>
      <c r="CY655" s="41">
        <f t="shared" si="571"/>
        <v>0.19214199587492345</v>
      </c>
      <c r="CZ655" s="41">
        <f t="shared" si="572"/>
        <v>-1.5590658762138856E-2</v>
      </c>
      <c r="DA655" s="41">
        <f t="shared" si="573"/>
        <v>1.3574883363556618E-2</v>
      </c>
      <c r="DB655" s="41">
        <f t="shared" si="574"/>
        <v>5.105028430143612E-2</v>
      </c>
      <c r="DC655" s="41">
        <f t="shared" si="575"/>
        <v>3.0583423372080185E-2</v>
      </c>
      <c r="DD655" s="41">
        <f t="shared" si="576"/>
        <v>-1.0309354279881722E-2</v>
      </c>
      <c r="DE655" s="41">
        <f t="shared" si="577"/>
        <v>5.2395344574047688E-2</v>
      </c>
      <c r="DF655" s="41">
        <f t="shared" si="578"/>
        <v>-1.4974064233136053E-2</v>
      </c>
      <c r="DG655" s="41">
        <f t="shared" si="579"/>
        <v>-8.690744752290069E-3</v>
      </c>
      <c r="DH655" s="41"/>
    </row>
    <row r="656" spans="1:112">
      <c r="A656" s="43">
        <v>42801</v>
      </c>
      <c r="B656" s="34">
        <v>2.75</v>
      </c>
      <c r="C656" s="34">
        <v>4.4397900000000003</v>
      </c>
      <c r="D656" s="34"/>
      <c r="E656" s="34">
        <v>6.4</v>
      </c>
      <c r="F656" s="34">
        <v>12.16</v>
      </c>
      <c r="G656" s="34">
        <v>34.576050000000002</v>
      </c>
      <c r="H656" s="34">
        <v>16.412244999999999</v>
      </c>
      <c r="I656" s="34">
        <v>17.209999</v>
      </c>
      <c r="J656" s="34">
        <v>142.5</v>
      </c>
      <c r="K656" s="34"/>
      <c r="L656" s="34">
        <v>89.059997999999993</v>
      </c>
      <c r="M656" s="34">
        <v>14.53</v>
      </c>
      <c r="N656" s="34">
        <v>29.577929000000001</v>
      </c>
      <c r="O656" s="34">
        <v>11.32</v>
      </c>
      <c r="P656" s="34">
        <v>17.610001</v>
      </c>
      <c r="Q656" s="34">
        <v>3.14</v>
      </c>
      <c r="R656" s="34">
        <v>24.01</v>
      </c>
      <c r="S656" s="34">
        <v>43.508369000000002</v>
      </c>
      <c r="T656" s="34"/>
      <c r="U656" s="34"/>
      <c r="V656" s="34">
        <v>2.390965</v>
      </c>
      <c r="W656" s="34">
        <v>35.68</v>
      </c>
      <c r="X656" s="34">
        <v>45.080002</v>
      </c>
      <c r="Y656" s="34">
        <v>10.132622</v>
      </c>
      <c r="Z656" s="34">
        <v>17.677904000000002</v>
      </c>
      <c r="AA656" s="34">
        <v>53.806106999999997</v>
      </c>
      <c r="AB656" s="34">
        <v>39.895741000000001</v>
      </c>
      <c r="AC656" s="34">
        <v>16.549999</v>
      </c>
      <c r="AD656" s="34">
        <v>94.949996999999996</v>
      </c>
      <c r="AE656" s="34">
        <v>32.853003999999999</v>
      </c>
      <c r="AF656" s="34">
        <v>3.15</v>
      </c>
      <c r="AG656" s="34">
        <v>71.050003000000004</v>
      </c>
      <c r="AH656" s="34">
        <v>30.152812999999998</v>
      </c>
      <c r="AI656" s="34">
        <v>108.89975699999999</v>
      </c>
      <c r="AJ656" s="34" t="s">
        <v>193</v>
      </c>
      <c r="AK656" s="34">
        <v>22.17</v>
      </c>
      <c r="AL656" s="34">
        <v>0.7</v>
      </c>
      <c r="AM656" s="34">
        <v>26.612991000000001</v>
      </c>
      <c r="AN656" s="34">
        <v>25.5</v>
      </c>
      <c r="AO656" s="34">
        <v>27.969999000000001</v>
      </c>
      <c r="AP656" s="34">
        <v>5.21</v>
      </c>
      <c r="AQ656" s="34">
        <v>12.55</v>
      </c>
      <c r="AR656" s="34">
        <v>6.02</v>
      </c>
      <c r="AS656" s="34"/>
      <c r="AT656" s="34">
        <v>13.93599</v>
      </c>
      <c r="AU656" s="34">
        <v>31.860001</v>
      </c>
      <c r="AV656" s="34">
        <v>8.0865749999999998</v>
      </c>
      <c r="AW656" s="34">
        <v>20.407344999999999</v>
      </c>
      <c r="AX656" s="34">
        <v>20.73</v>
      </c>
      <c r="AY656" s="34">
        <v>3.33</v>
      </c>
      <c r="AZ656" s="34">
        <v>63.25</v>
      </c>
      <c r="BA656" s="34">
        <v>61.73</v>
      </c>
      <c r="BB656" s="34">
        <v>44.299999</v>
      </c>
      <c r="BC656" s="34">
        <v>25.611951999999999</v>
      </c>
      <c r="BD656" s="34"/>
      <c r="BE656" s="38"/>
      <c r="BF656" s="41">
        <f t="shared" si="533"/>
        <v>-1.801850550267825E-2</v>
      </c>
      <c r="BG656" s="41">
        <f t="shared" si="534"/>
        <v>2.5317634725937118E-2</v>
      </c>
      <c r="BH656" s="41"/>
      <c r="BI656" s="41">
        <f t="shared" si="535"/>
        <v>0.11232918497391972</v>
      </c>
      <c r="BJ656" s="41">
        <f t="shared" si="536"/>
        <v>-6.5574005461590517E-3</v>
      </c>
      <c r="BK656" s="41">
        <f t="shared" si="537"/>
        <v>1.812406706129454E-2</v>
      </c>
      <c r="BL656" s="41">
        <f t="shared" si="538"/>
        <v>1.212878978225703E-3</v>
      </c>
      <c r="BM656" s="41">
        <f t="shared" si="539"/>
        <v>2.6495457063756875E-2</v>
      </c>
      <c r="BN656" s="41">
        <f t="shared" si="540"/>
        <v>-2.8024687919025099E-2</v>
      </c>
      <c r="BO656" s="41"/>
      <c r="BP656" s="41">
        <f t="shared" si="541"/>
        <v>4.3886866004128264E-3</v>
      </c>
      <c r="BQ656" s="41">
        <f t="shared" si="542"/>
        <v>7.5993457253885153E-3</v>
      </c>
      <c r="BR656" s="41">
        <f t="shared" si="543"/>
        <v>1.4383872398813193E-2</v>
      </c>
      <c r="BS656" s="41">
        <f t="shared" si="544"/>
        <v>4.4267447233519667E-3</v>
      </c>
      <c r="BT656" s="41">
        <f t="shared" si="545"/>
        <v>-1.800830832301124E-2</v>
      </c>
      <c r="BU656" s="41">
        <f t="shared" si="546"/>
        <v>3.189795368100302E-3</v>
      </c>
      <c r="BV656" s="41">
        <f t="shared" si="547"/>
        <v>4.5919512956969976E-3</v>
      </c>
      <c r="BW656" s="41">
        <f t="shared" si="548"/>
        <v>7.7666399524089474E-3</v>
      </c>
      <c r="BX656" s="41"/>
      <c r="BY656" s="41"/>
      <c r="BZ656" s="41">
        <f t="shared" si="549"/>
        <v>6.7252710714290176E-2</v>
      </c>
      <c r="CA656" s="41">
        <f t="shared" si="550"/>
        <v>3.0877217514447925E-3</v>
      </c>
      <c r="CB656" s="41">
        <f t="shared" si="551"/>
        <v>-2.8795456503664498E-3</v>
      </c>
      <c r="CC656" s="41">
        <f t="shared" si="552"/>
        <v>2.6641899562639602E-2</v>
      </c>
      <c r="CD656" s="41">
        <f t="shared" si="553"/>
        <v>0</v>
      </c>
      <c r="CE656" s="41">
        <f t="shared" si="554"/>
        <v>-7.7365489178231068E-3</v>
      </c>
      <c r="CF656" s="41">
        <f t="shared" si="555"/>
        <v>-6.2802088566555996E-3</v>
      </c>
      <c r="CG656" s="41">
        <f t="shared" si="532"/>
        <v>-1.5600940442479548E-2</v>
      </c>
      <c r="CH656" s="41">
        <f t="shared" si="556"/>
        <v>1.688740697319184E-2</v>
      </c>
      <c r="CI656" s="41">
        <f t="shared" si="557"/>
        <v>8.8053710882160588E-3</v>
      </c>
      <c r="CJ656" s="41">
        <f t="shared" si="558"/>
        <v>-1.8868484304382805E-2</v>
      </c>
      <c r="CK656" s="41">
        <f t="shared" si="559"/>
        <v>-4.9140005898478953E-3</v>
      </c>
      <c r="CL656" s="41">
        <f t="shared" si="560"/>
        <v>-3.1845996898855561E-2</v>
      </c>
      <c r="CM656" s="41">
        <f t="shared" si="561"/>
        <v>1.039487315526047E-2</v>
      </c>
      <c r="CN656" s="41">
        <f t="shared" si="531"/>
        <v>1.742087131049134E-3</v>
      </c>
      <c r="CO656" s="41">
        <f t="shared" si="562"/>
        <v>-1.6107775201195967E-2</v>
      </c>
      <c r="CP656" s="41">
        <f t="shared" si="563"/>
        <v>4.0821994520254985E-2</v>
      </c>
      <c r="CQ656" s="41">
        <f t="shared" si="564"/>
        <v>-2.1254223682752372E-3</v>
      </c>
      <c r="CR656" s="41">
        <f t="shared" si="565"/>
        <v>0</v>
      </c>
      <c r="CS656" s="41">
        <f t="shared" si="566"/>
        <v>-6.0595446883639197E-3</v>
      </c>
      <c r="CT656" s="41">
        <f t="shared" si="567"/>
        <v>-1.33462419528946E-2</v>
      </c>
      <c r="CU656" s="41">
        <f t="shared" si="568"/>
        <v>-1.6594612338850876E-2</v>
      </c>
      <c r="CV656" s="41">
        <f t="shared" si="569"/>
        <v>2.1831261657234209E-2</v>
      </c>
      <c r="CW656" s="41"/>
      <c r="CX656" s="41">
        <f t="shared" si="570"/>
        <v>9.7357505371856081E-3</v>
      </c>
      <c r="CY656" s="41">
        <f t="shared" si="571"/>
        <v>-3.3639955428307944E-2</v>
      </c>
      <c r="CZ656" s="41">
        <f t="shared" si="572"/>
        <v>-4.9463746572207E-2</v>
      </c>
      <c r="DA656" s="41">
        <f t="shared" si="573"/>
        <v>3.8788399556910762E-2</v>
      </c>
      <c r="DB656" s="41">
        <f t="shared" si="574"/>
        <v>6.1680412928218971E-2</v>
      </c>
      <c r="DC656" s="41">
        <f t="shared" si="575"/>
        <v>3.0075210639553224E-3</v>
      </c>
      <c r="DD656" s="41">
        <f t="shared" si="576"/>
        <v>-6.932421074592663E-3</v>
      </c>
      <c r="DE656" s="41">
        <f t="shared" si="577"/>
        <v>0.18839860775590728</v>
      </c>
      <c r="DF656" s="41">
        <f t="shared" si="578"/>
        <v>-2.4800148262845837E-3</v>
      </c>
      <c r="DG656" s="41">
        <f t="shared" si="579"/>
        <v>-1.8994167075280875E-3</v>
      </c>
      <c r="DH656" s="41"/>
    </row>
    <row r="657" spans="1:112">
      <c r="A657" s="43">
        <v>42802</v>
      </c>
      <c r="B657" s="34">
        <v>2.8</v>
      </c>
      <c r="C657" s="34">
        <v>4.3544099999999997</v>
      </c>
      <c r="D657" s="34"/>
      <c r="E657" s="34">
        <v>6.54</v>
      </c>
      <c r="F657" s="34">
        <v>12.24</v>
      </c>
      <c r="G657" s="34">
        <v>34.404071999999999</v>
      </c>
      <c r="H657" s="34">
        <v>16.710647999999999</v>
      </c>
      <c r="I657" s="34">
        <v>17.280000999999999</v>
      </c>
      <c r="J657" s="34">
        <v>142.5</v>
      </c>
      <c r="K657" s="34"/>
      <c r="L657" s="34">
        <v>93.199996999999996</v>
      </c>
      <c r="M657" s="34">
        <v>13.7</v>
      </c>
      <c r="N657" s="34">
        <v>29.155529000000001</v>
      </c>
      <c r="O657" s="34">
        <v>11.37</v>
      </c>
      <c r="P657" s="34">
        <v>17.440000999999999</v>
      </c>
      <c r="Q657" s="34">
        <v>3.11</v>
      </c>
      <c r="R657" s="34">
        <v>25.66</v>
      </c>
      <c r="S657" s="34">
        <v>43.392966999999999</v>
      </c>
      <c r="T657" s="34"/>
      <c r="U657" s="34"/>
      <c r="V657" s="34">
        <v>2.3132100000000002</v>
      </c>
      <c r="W657" s="34">
        <v>35.169998</v>
      </c>
      <c r="X657" s="34">
        <v>46.200001</v>
      </c>
      <c r="Y657" s="34">
        <v>10.073425</v>
      </c>
      <c r="Z657" s="34">
        <v>17.493296000000001</v>
      </c>
      <c r="AA657" s="34">
        <v>54.097850999999999</v>
      </c>
      <c r="AB657" s="34">
        <v>39.596066</v>
      </c>
      <c r="AC657" s="34">
        <v>16.5</v>
      </c>
      <c r="AD657" s="34">
        <v>94.150002000000001</v>
      </c>
      <c r="AE657" s="34">
        <v>32.612994999999998</v>
      </c>
      <c r="AF657" s="34">
        <v>3.13</v>
      </c>
      <c r="AG657" s="34">
        <v>70.000068999999996</v>
      </c>
      <c r="AH657" s="34">
        <v>29.543002999999999</v>
      </c>
      <c r="AI657" s="34">
        <v>108.554016</v>
      </c>
      <c r="AJ657" s="34" t="s">
        <v>193</v>
      </c>
      <c r="AK657" s="34">
        <v>22.5</v>
      </c>
      <c r="AL657" s="34">
        <v>0.68</v>
      </c>
      <c r="AM657" s="34">
        <v>26.386496999999999</v>
      </c>
      <c r="AN657" s="34">
        <v>25.299999</v>
      </c>
      <c r="AO657" s="34">
        <v>28.040001</v>
      </c>
      <c r="AP657" s="34">
        <v>5.0650000000000004</v>
      </c>
      <c r="AQ657" s="34">
        <v>12.54</v>
      </c>
      <c r="AR657" s="34">
        <v>5.89</v>
      </c>
      <c r="AS657" s="34"/>
      <c r="AT657" s="34">
        <v>13.993857</v>
      </c>
      <c r="AU657" s="34">
        <v>36.439999</v>
      </c>
      <c r="AV657" s="34">
        <v>7.8672459999999997</v>
      </c>
      <c r="AW657" s="34">
        <v>20.874956000000001</v>
      </c>
      <c r="AX657" s="34">
        <v>21.02</v>
      </c>
      <c r="AY657" s="34">
        <v>3.66</v>
      </c>
      <c r="AZ657" s="34">
        <v>62.560001</v>
      </c>
      <c r="BA657" s="34">
        <v>64.160004000000001</v>
      </c>
      <c r="BB657" s="34">
        <v>44.099997999999999</v>
      </c>
      <c r="BC657" s="34">
        <v>25.573</v>
      </c>
      <c r="BD657" s="34"/>
      <c r="BE657" s="38"/>
      <c r="BF657" s="41">
        <f t="shared" si="533"/>
        <v>1.8018505502678212E-2</v>
      </c>
      <c r="BG657" s="41">
        <f t="shared" si="534"/>
        <v>-1.9417953365417379E-2</v>
      </c>
      <c r="BH657" s="41"/>
      <c r="BI657" s="41">
        <f t="shared" si="535"/>
        <v>2.1639175103481029E-2</v>
      </c>
      <c r="BJ657" s="41">
        <f t="shared" si="536"/>
        <v>6.5574005461590396E-3</v>
      </c>
      <c r="BK657" s="41">
        <f t="shared" si="537"/>
        <v>-4.9863163863053984E-3</v>
      </c>
      <c r="BL657" s="41">
        <f t="shared" si="538"/>
        <v>1.8018418459650902E-2</v>
      </c>
      <c r="BM657" s="41">
        <f t="shared" si="539"/>
        <v>4.0592691285843445E-3</v>
      </c>
      <c r="BN657" s="41">
        <f t="shared" si="540"/>
        <v>0</v>
      </c>
      <c r="BO657" s="41"/>
      <c r="BP657" s="41">
        <f t="shared" si="541"/>
        <v>4.5437412065918496E-2</v>
      </c>
      <c r="BQ657" s="41">
        <f t="shared" si="542"/>
        <v>-5.8819644748112257E-2</v>
      </c>
      <c r="BR657" s="41">
        <f t="shared" si="543"/>
        <v>-1.4383872398813119E-2</v>
      </c>
      <c r="BS657" s="41">
        <f t="shared" si="544"/>
        <v>4.4072349874076057E-3</v>
      </c>
      <c r="BT657" s="41">
        <f t="shared" si="545"/>
        <v>-9.7005034737489108E-3</v>
      </c>
      <c r="BU657" s="41">
        <f t="shared" si="546"/>
        <v>-9.6000737290193421E-3</v>
      </c>
      <c r="BV657" s="41">
        <f t="shared" si="547"/>
        <v>6.6462948954328402E-2</v>
      </c>
      <c r="BW657" s="41">
        <f t="shared" si="548"/>
        <v>-2.6559331110156898E-3</v>
      </c>
      <c r="BX657" s="41"/>
      <c r="BY657" s="41"/>
      <c r="BZ657" s="41">
        <f t="shared" si="549"/>
        <v>-3.3060879834046555E-2</v>
      </c>
      <c r="CA657" s="41">
        <f t="shared" si="550"/>
        <v>-1.4396918092566829E-2</v>
      </c>
      <c r="CB657" s="41">
        <f t="shared" si="551"/>
        <v>2.4541086195567656E-2</v>
      </c>
      <c r="CC657" s="41">
        <f t="shared" si="552"/>
        <v>-5.8593518427962404E-3</v>
      </c>
      <c r="CD657" s="41">
        <f t="shared" si="553"/>
        <v>-1.049777632634508E-2</v>
      </c>
      <c r="CE657" s="41">
        <f t="shared" si="554"/>
        <v>5.4074885910157357E-3</v>
      </c>
      <c r="CF657" s="41">
        <f t="shared" si="555"/>
        <v>-7.5398064526583609E-3</v>
      </c>
      <c r="CG657" s="41">
        <f t="shared" si="532"/>
        <v>3.1397200046676247E-3</v>
      </c>
      <c r="CH657" s="41">
        <f t="shared" si="556"/>
        <v>-8.4611293168586951E-3</v>
      </c>
      <c r="CI657" s="41">
        <f t="shared" si="557"/>
        <v>-7.3323581393412527E-3</v>
      </c>
      <c r="CJ657" s="41">
        <f t="shared" si="558"/>
        <v>-6.3694482854798227E-3</v>
      </c>
      <c r="CK657" s="41">
        <f t="shared" si="559"/>
        <v>-1.4887669003736009E-2</v>
      </c>
      <c r="CL657" s="41">
        <f t="shared" si="560"/>
        <v>-2.0431288282738228E-2</v>
      </c>
      <c r="CM657" s="41">
        <f t="shared" si="561"/>
        <v>-3.1799061158499422E-3</v>
      </c>
      <c r="CN657" s="41">
        <f t="shared" si="531"/>
        <v>8.7003982679869003E-4</v>
      </c>
      <c r="CO657" s="41">
        <f t="shared" si="562"/>
        <v>1.4775285582154241E-2</v>
      </c>
      <c r="CP657" s="41">
        <f t="shared" si="563"/>
        <v>-2.8987536873252187E-2</v>
      </c>
      <c r="CQ657" s="41">
        <f t="shared" si="564"/>
        <v>-8.5470779954905634E-3</v>
      </c>
      <c r="CR657" s="41">
        <f t="shared" si="565"/>
        <v>-7.8740959565984543E-3</v>
      </c>
      <c r="CS657" s="41">
        <f t="shared" si="566"/>
        <v>2.4996263684510462E-3</v>
      </c>
      <c r="CT657" s="41">
        <f t="shared" si="567"/>
        <v>-2.8225718064628726E-2</v>
      </c>
      <c r="CU657" s="41">
        <f t="shared" si="568"/>
        <v>-7.9713037301838859E-4</v>
      </c>
      <c r="CV657" s="41">
        <f t="shared" si="569"/>
        <v>-2.1831261657234306E-2</v>
      </c>
      <c r="CW657" s="41"/>
      <c r="CX657" s="41">
        <f t="shared" si="570"/>
        <v>4.1437450624783271E-3</v>
      </c>
      <c r="CY657" s="41">
        <f t="shared" si="571"/>
        <v>0.13431570908016477</v>
      </c>
      <c r="CZ657" s="41">
        <f t="shared" si="572"/>
        <v>-2.7497214532147204E-2</v>
      </c>
      <c r="DA657" s="41">
        <f t="shared" si="573"/>
        <v>2.2655277882582349E-2</v>
      </c>
      <c r="DB657" s="41">
        <f t="shared" si="574"/>
        <v>1.3892439001116905E-2</v>
      </c>
      <c r="DC657" s="41">
        <f t="shared" si="575"/>
        <v>9.449084342092251E-2</v>
      </c>
      <c r="DD657" s="41">
        <f t="shared" si="576"/>
        <v>-1.0969015385919368E-2</v>
      </c>
      <c r="DE657" s="41">
        <f t="shared" si="577"/>
        <v>3.8609989496592209E-2</v>
      </c>
      <c r="DF657" s="41">
        <f t="shared" si="578"/>
        <v>-4.5249173764008764E-3</v>
      </c>
      <c r="DG657" s="41">
        <f t="shared" si="579"/>
        <v>-1.5220101220141734E-3</v>
      </c>
      <c r="DH657" s="41"/>
    </row>
    <row r="658" spans="1:112">
      <c r="A658" s="43">
        <v>42803</v>
      </c>
      <c r="B658" s="34">
        <v>2.85</v>
      </c>
      <c r="C658" s="34">
        <v>4.3373340000000002</v>
      </c>
      <c r="D658" s="34"/>
      <c r="E658" s="34">
        <v>7</v>
      </c>
      <c r="F658" s="34">
        <v>12.72</v>
      </c>
      <c r="G658" s="34">
        <v>35.569668</v>
      </c>
      <c r="H658" s="34">
        <v>16.999106999999999</v>
      </c>
      <c r="I658" s="34">
        <v>17.440000999999999</v>
      </c>
      <c r="J658" s="34">
        <v>142.34993</v>
      </c>
      <c r="K658" s="34"/>
      <c r="L658" s="34">
        <v>95.169998000000007</v>
      </c>
      <c r="M658" s="34">
        <v>14.3</v>
      </c>
      <c r="N658" s="34">
        <v>29.357127999999999</v>
      </c>
      <c r="O658" s="34">
        <v>11.37</v>
      </c>
      <c r="P658" s="34">
        <v>17.600000000000001</v>
      </c>
      <c r="Q658" s="34">
        <v>3.2</v>
      </c>
      <c r="R658" s="34">
        <v>24.690000999999999</v>
      </c>
      <c r="S658" s="34">
        <v>43.219849000000004</v>
      </c>
      <c r="T658" s="34"/>
      <c r="U658" s="34"/>
      <c r="V658" s="34">
        <v>2.30349</v>
      </c>
      <c r="W658" s="34">
        <v>35.590000000000003</v>
      </c>
      <c r="X658" s="34">
        <v>46.779998999999997</v>
      </c>
      <c r="Y658" s="34">
        <v>9.9944939999999995</v>
      </c>
      <c r="Z658" s="34">
        <v>17.809761000000002</v>
      </c>
      <c r="AA658" s="34">
        <v>54.870556000000001</v>
      </c>
      <c r="AB658" s="34">
        <v>39.953743000000003</v>
      </c>
      <c r="AC658" s="34">
        <v>16.100000000000001</v>
      </c>
      <c r="AD658" s="34">
        <v>97.220000999999996</v>
      </c>
      <c r="AE658" s="34">
        <v>32.766601999999999</v>
      </c>
      <c r="AF658" s="34">
        <v>3.18</v>
      </c>
      <c r="AG658" s="34">
        <v>70.350066999999996</v>
      </c>
      <c r="AH658" s="34">
        <v>30.415503000000001</v>
      </c>
      <c r="AI658" s="34">
        <v>110.14444</v>
      </c>
      <c r="AJ658" s="34" t="s">
        <v>193</v>
      </c>
      <c r="AK658" s="34">
        <v>23.9</v>
      </c>
      <c r="AL658" s="34">
        <v>0.73</v>
      </c>
      <c r="AM658" s="34">
        <v>26.726237999999999</v>
      </c>
      <c r="AN658" s="34">
        <v>26.4</v>
      </c>
      <c r="AO658" s="34">
        <v>28.950001</v>
      </c>
      <c r="AP658" s="34">
        <v>5.04</v>
      </c>
      <c r="AQ658" s="34">
        <v>12.5</v>
      </c>
      <c r="AR658" s="34">
        <v>5.99</v>
      </c>
      <c r="AS658" s="34"/>
      <c r="AT658" s="34">
        <v>14.186743999999999</v>
      </c>
      <c r="AU658" s="34">
        <v>33.830002</v>
      </c>
      <c r="AV658" s="34">
        <v>7.8100290000000001</v>
      </c>
      <c r="AW658" s="34">
        <v>20.142658000000001</v>
      </c>
      <c r="AX658" s="34">
        <v>21.66</v>
      </c>
      <c r="AY658" s="34">
        <v>3.72</v>
      </c>
      <c r="AZ658" s="34">
        <v>62.66</v>
      </c>
      <c r="BA658" s="34">
        <v>64.540001000000004</v>
      </c>
      <c r="BB658" s="34">
        <v>44.400002000000001</v>
      </c>
      <c r="BC658" s="34">
        <v>25.972275</v>
      </c>
      <c r="BD658" s="34"/>
      <c r="BE658" s="38"/>
      <c r="BF658" s="41">
        <f t="shared" si="533"/>
        <v>1.7699577099401075E-2</v>
      </c>
      <c r="BG658" s="41">
        <f t="shared" si="534"/>
        <v>-3.929251015609727E-3</v>
      </c>
      <c r="BH658" s="41"/>
      <c r="BI658" s="41">
        <f t="shared" si="535"/>
        <v>6.7972983586206057E-2</v>
      </c>
      <c r="BJ658" s="41">
        <f t="shared" si="536"/>
        <v>3.8466280827796143E-2</v>
      </c>
      <c r="BK658" s="41">
        <f t="shared" si="537"/>
        <v>3.3318322741670972E-2</v>
      </c>
      <c r="BL658" s="41">
        <f t="shared" si="538"/>
        <v>1.7114692235176573E-2</v>
      </c>
      <c r="BM658" s="41">
        <f t="shared" si="539"/>
        <v>9.2166545740032732E-3</v>
      </c>
      <c r="BN658" s="41">
        <f t="shared" si="540"/>
        <v>-1.0536777304767674E-3</v>
      </c>
      <c r="BO658" s="41"/>
      <c r="BP658" s="41">
        <f t="shared" si="541"/>
        <v>2.0917055566522312E-2</v>
      </c>
      <c r="BQ658" s="41">
        <f t="shared" si="542"/>
        <v>4.2863704431782529E-2</v>
      </c>
      <c r="BR658" s="41">
        <f t="shared" si="543"/>
        <v>6.8908098879938498E-3</v>
      </c>
      <c r="BS658" s="41">
        <f t="shared" si="544"/>
        <v>0</v>
      </c>
      <c r="BT658" s="41">
        <f t="shared" si="545"/>
        <v>9.1324262238248414E-3</v>
      </c>
      <c r="BU658" s="41">
        <f t="shared" si="546"/>
        <v>2.8528083614538246E-2</v>
      </c>
      <c r="BV658" s="41">
        <f t="shared" si="547"/>
        <v>-3.8535015328175541E-2</v>
      </c>
      <c r="BW658" s="41">
        <f t="shared" si="548"/>
        <v>-3.9975199637383597E-3</v>
      </c>
      <c r="BX658" s="41"/>
      <c r="BY658" s="41"/>
      <c r="BZ658" s="41">
        <f t="shared" si="549"/>
        <v>-4.2108061437890962E-3</v>
      </c>
      <c r="CA658" s="41">
        <f t="shared" si="550"/>
        <v>1.1871309902859553E-2</v>
      </c>
      <c r="CB658" s="41">
        <f t="shared" si="551"/>
        <v>1.2475920046661324E-2</v>
      </c>
      <c r="CC658" s="41">
        <f t="shared" si="552"/>
        <v>-7.866426710695729E-3</v>
      </c>
      <c r="CD658" s="41">
        <f t="shared" si="553"/>
        <v>1.7928955965135898E-2</v>
      </c>
      <c r="CE658" s="41">
        <f t="shared" si="554"/>
        <v>1.4182421733487762E-2</v>
      </c>
      <c r="CF658" s="41">
        <f t="shared" si="555"/>
        <v>8.99259004738996E-3</v>
      </c>
      <c r="CG658" s="41">
        <f t="shared" si="532"/>
        <v>-1.5798116876591176E-2</v>
      </c>
      <c r="CH658" s="41">
        <f t="shared" si="556"/>
        <v>3.2087185557399617E-2</v>
      </c>
      <c r="CI658" s="41">
        <f t="shared" si="557"/>
        <v>4.6989363558423806E-3</v>
      </c>
      <c r="CJ658" s="41">
        <f t="shared" si="558"/>
        <v>1.5848192240023713E-2</v>
      </c>
      <c r="CK658" s="41">
        <f t="shared" si="559"/>
        <v>4.9875081777381132E-3</v>
      </c>
      <c r="CL658" s="41">
        <f t="shared" si="560"/>
        <v>2.9105514824302608E-2</v>
      </c>
      <c r="CM658" s="41">
        <f t="shared" si="561"/>
        <v>1.454470293596106E-2</v>
      </c>
      <c r="CN658" s="41">
        <f t="shared" ref="CN658:CN721" si="580">LN(AJ1156/AJ1155)</f>
        <v>4.3383509256694252E-3</v>
      </c>
      <c r="CO658" s="41">
        <f t="shared" si="562"/>
        <v>6.0363149727090497E-2</v>
      </c>
      <c r="CP658" s="41">
        <f t="shared" si="563"/>
        <v>7.0951735972284394E-2</v>
      </c>
      <c r="CQ658" s="41">
        <f t="shared" si="564"/>
        <v>1.2793377474755991E-2</v>
      </c>
      <c r="CR658" s="41">
        <f t="shared" si="565"/>
        <v>4.2559653944488331E-2</v>
      </c>
      <c r="CS658" s="41">
        <f t="shared" si="566"/>
        <v>3.193814073159127E-2</v>
      </c>
      <c r="CT658" s="41">
        <f t="shared" si="567"/>
        <v>-4.9480556173695251E-3</v>
      </c>
      <c r="CU658" s="41">
        <f t="shared" si="568"/>
        <v>-3.1948908965191767E-3</v>
      </c>
      <c r="CV658" s="41">
        <f t="shared" si="569"/>
        <v>1.6835414463862799E-2</v>
      </c>
      <c r="CW658" s="41"/>
      <c r="CX658" s="41">
        <f t="shared" si="570"/>
        <v>1.3689559871889603E-2</v>
      </c>
      <c r="CY658" s="41">
        <f t="shared" si="571"/>
        <v>-7.4319003037645728E-2</v>
      </c>
      <c r="CZ658" s="41">
        <f t="shared" si="572"/>
        <v>-7.299387686739065E-3</v>
      </c>
      <c r="DA658" s="41">
        <f t="shared" si="573"/>
        <v>-3.571030820110644E-2</v>
      </c>
      <c r="DB658" s="41">
        <f t="shared" si="574"/>
        <v>2.9992876124039437E-2</v>
      </c>
      <c r="DC658" s="41">
        <f t="shared" si="575"/>
        <v>1.6260520871780326E-2</v>
      </c>
      <c r="DD658" s="41">
        <f t="shared" si="576"/>
        <v>1.5971733023354526E-3</v>
      </c>
      <c r="DE658" s="41">
        <f t="shared" si="577"/>
        <v>5.9051762156860001E-3</v>
      </c>
      <c r="DF658" s="41">
        <f t="shared" si="578"/>
        <v>6.779777381897824E-3</v>
      </c>
      <c r="DG658" s="41">
        <f t="shared" si="579"/>
        <v>1.5492515504793995E-2</v>
      </c>
      <c r="DH658" s="41"/>
    </row>
    <row r="659" spans="1:112">
      <c r="A659" s="43">
        <v>42804</v>
      </c>
      <c r="B659" s="34">
        <v>2.75</v>
      </c>
      <c r="C659" s="34">
        <v>4.3117190000000001</v>
      </c>
      <c r="D659" s="34"/>
      <c r="E659" s="34">
        <v>7.62</v>
      </c>
      <c r="F659" s="34">
        <v>12.8</v>
      </c>
      <c r="G659" s="34">
        <v>36.601497999999999</v>
      </c>
      <c r="H659" s="34">
        <v>17.367138000000001</v>
      </c>
      <c r="I659" s="34">
        <v>17.700001</v>
      </c>
      <c r="J659" s="34">
        <v>135.89999399999999</v>
      </c>
      <c r="K659" s="34"/>
      <c r="L659" s="34">
        <v>95.480002999999996</v>
      </c>
      <c r="M659" s="34">
        <v>14.4</v>
      </c>
      <c r="N659" s="34">
        <v>30.029136999999999</v>
      </c>
      <c r="O659" s="34">
        <v>11.34</v>
      </c>
      <c r="P659" s="34">
        <v>17.420000000000002</v>
      </c>
      <c r="Q659" s="34">
        <v>3.15</v>
      </c>
      <c r="R659" s="34">
        <v>25.91</v>
      </c>
      <c r="S659" s="34">
        <v>43.729560999999997</v>
      </c>
      <c r="T659" s="34"/>
      <c r="U659" s="34"/>
      <c r="V659" s="34">
        <v>2.4201220000000001</v>
      </c>
      <c r="W659" s="34">
        <v>35.169998</v>
      </c>
      <c r="X659" s="34">
        <v>47.950001</v>
      </c>
      <c r="Y659" s="34">
        <v>9.8761010000000002</v>
      </c>
      <c r="Z659" s="34">
        <v>18.091061</v>
      </c>
      <c r="AA659" s="34">
        <v>56.076934999999999</v>
      </c>
      <c r="AB659" s="34">
        <v>39.663730999999999</v>
      </c>
      <c r="AC659" s="34">
        <v>16.450001</v>
      </c>
      <c r="AD659" s="34">
        <v>96.830001999999993</v>
      </c>
      <c r="AE659" s="34">
        <v>33.371433000000003</v>
      </c>
      <c r="AF659" s="34">
        <v>3.18</v>
      </c>
      <c r="AG659" s="34">
        <v>70.699996999999996</v>
      </c>
      <c r="AH659" s="34">
        <v>30.950264000000001</v>
      </c>
      <c r="AI659" s="34">
        <v>111.478027</v>
      </c>
      <c r="AJ659" s="34" t="s">
        <v>193</v>
      </c>
      <c r="AK659" s="34">
        <v>21.15</v>
      </c>
      <c r="AL659" s="34">
        <v>0.72</v>
      </c>
      <c r="AM659" s="34">
        <v>27.226413999999998</v>
      </c>
      <c r="AN659" s="34">
        <v>26.5</v>
      </c>
      <c r="AO659" s="34">
        <v>29.940000999999999</v>
      </c>
      <c r="AP659" s="34">
        <v>5.05</v>
      </c>
      <c r="AQ659" s="34">
        <v>12.54</v>
      </c>
      <c r="AR659" s="34">
        <v>6.11</v>
      </c>
      <c r="AS659" s="34"/>
      <c r="AT659" s="34">
        <v>14.196387</v>
      </c>
      <c r="AU659" s="34">
        <v>30.42</v>
      </c>
      <c r="AV659" s="34">
        <v>8.9734280000000002</v>
      </c>
      <c r="AW659" s="34">
        <v>20.486751999999999</v>
      </c>
      <c r="AX659" s="34">
        <v>22.08</v>
      </c>
      <c r="AY659" s="34">
        <v>3.95</v>
      </c>
      <c r="AZ659" s="34">
        <v>63.369999</v>
      </c>
      <c r="BA659" s="34">
        <v>60.68</v>
      </c>
      <c r="BB659" s="34">
        <v>46.07</v>
      </c>
      <c r="BC659" s="34">
        <v>26.527360999999999</v>
      </c>
      <c r="BD659" s="34"/>
      <c r="BE659" s="38"/>
      <c r="BF659" s="41">
        <f t="shared" si="533"/>
        <v>-3.5718082602079232E-2</v>
      </c>
      <c r="BG659" s="41">
        <f t="shared" si="534"/>
        <v>-5.9232091399013479E-3</v>
      </c>
      <c r="BH659" s="41"/>
      <c r="BI659" s="41">
        <f t="shared" si="535"/>
        <v>8.4866220643241563E-2</v>
      </c>
      <c r="BJ659" s="41">
        <f t="shared" si="536"/>
        <v>6.269613013595395E-3</v>
      </c>
      <c r="BK659" s="41">
        <f t="shared" si="537"/>
        <v>2.8595916322878671E-2</v>
      </c>
      <c r="BL659" s="41">
        <f t="shared" si="538"/>
        <v>2.1418986573354951E-2</v>
      </c>
      <c r="BM659" s="41">
        <f t="shared" si="539"/>
        <v>1.4798220256675628E-2</v>
      </c>
      <c r="BN659" s="41">
        <f t="shared" si="540"/>
        <v>-4.6369044971241828E-2</v>
      </c>
      <c r="BO659" s="41"/>
      <c r="BP659" s="41">
        <f t="shared" si="541"/>
        <v>3.2520878215953888E-3</v>
      </c>
      <c r="BQ659" s="41">
        <f t="shared" si="542"/>
        <v>6.9686693160932152E-3</v>
      </c>
      <c r="BR659" s="41">
        <f t="shared" si="543"/>
        <v>2.2632764855435878E-2</v>
      </c>
      <c r="BS659" s="41">
        <f t="shared" si="544"/>
        <v>-2.642009462838585E-3</v>
      </c>
      <c r="BT659" s="41">
        <f t="shared" si="545"/>
        <v>-1.0279930619749385E-2</v>
      </c>
      <c r="BU659" s="41">
        <f t="shared" si="546"/>
        <v>-1.5748356968139282E-2</v>
      </c>
      <c r="BV659" s="41">
        <f t="shared" si="547"/>
        <v>4.8230650714703747E-2</v>
      </c>
      <c r="BW659" s="41">
        <f t="shared" si="548"/>
        <v>1.172446917978047E-2</v>
      </c>
      <c r="BX659" s="41"/>
      <c r="BY659" s="41"/>
      <c r="BZ659" s="41">
        <f t="shared" si="549"/>
        <v>4.9392587956503087E-2</v>
      </c>
      <c r="CA659" s="41">
        <f t="shared" si="550"/>
        <v>-1.1871309902859666E-2</v>
      </c>
      <c r="CB659" s="41">
        <f t="shared" si="551"/>
        <v>2.470308240512829E-2</v>
      </c>
      <c r="CC659" s="41">
        <f t="shared" si="552"/>
        <v>-1.1916543115088364E-2</v>
      </c>
      <c r="CD659" s="41">
        <f t="shared" si="553"/>
        <v>1.5671271091551052E-2</v>
      </c>
      <c r="CE659" s="41">
        <f t="shared" si="554"/>
        <v>2.1747703105846117E-2</v>
      </c>
      <c r="CF659" s="41">
        <f t="shared" si="555"/>
        <v>-7.285166637294305E-3</v>
      </c>
      <c r="CG659" s="41">
        <f t="shared" si="532"/>
        <v>-2.2545238321056208E-2</v>
      </c>
      <c r="CH659" s="41">
        <f t="shared" si="556"/>
        <v>-4.0195776250635355E-3</v>
      </c>
      <c r="CI659" s="41">
        <f t="shared" si="557"/>
        <v>1.829046967152189E-2</v>
      </c>
      <c r="CJ659" s="41">
        <f t="shared" si="558"/>
        <v>0</v>
      </c>
      <c r="CK659" s="41">
        <f t="shared" si="559"/>
        <v>4.9617945288144829E-3</v>
      </c>
      <c r="CL659" s="41">
        <f t="shared" si="560"/>
        <v>1.7429083452733737E-2</v>
      </c>
      <c r="CM659" s="41">
        <f t="shared" si="561"/>
        <v>1.2034908863717079E-2</v>
      </c>
      <c r="CN659" s="41">
        <f t="shared" si="580"/>
        <v>-8.6609509219238534E-4</v>
      </c>
      <c r="CO659" s="41">
        <f t="shared" si="562"/>
        <v>-0.12223855344517801</v>
      </c>
      <c r="CP659" s="41">
        <f t="shared" si="563"/>
        <v>-1.3793322132335873E-2</v>
      </c>
      <c r="CQ659" s="41">
        <f t="shared" si="564"/>
        <v>1.8541825522528543E-2</v>
      </c>
      <c r="CR659" s="41">
        <f t="shared" si="565"/>
        <v>3.7807228399061523E-3</v>
      </c>
      <c r="CS659" s="41">
        <f t="shared" si="566"/>
        <v>3.3625173830297339E-2</v>
      </c>
      <c r="CT659" s="41">
        <f t="shared" si="567"/>
        <v>1.9821612039912025E-3</v>
      </c>
      <c r="CU659" s="41">
        <f t="shared" si="568"/>
        <v>3.194890896519067E-3</v>
      </c>
      <c r="CV659" s="41">
        <f t="shared" si="569"/>
        <v>1.9835361056145896E-2</v>
      </c>
      <c r="CW659" s="41"/>
      <c r="CX659" s="41">
        <f t="shared" si="570"/>
        <v>6.7948813476706319E-4</v>
      </c>
      <c r="CY659" s="41">
        <f t="shared" si="571"/>
        <v>-0.1062477550805935</v>
      </c>
      <c r="CZ659" s="41">
        <f t="shared" si="572"/>
        <v>0.13885908879696521</v>
      </c>
      <c r="DA659" s="41">
        <f t="shared" si="573"/>
        <v>1.6938578587164913E-2</v>
      </c>
      <c r="DB659" s="41">
        <f t="shared" si="574"/>
        <v>1.9204979836049827E-2</v>
      </c>
      <c r="DC659" s="41">
        <f t="shared" si="575"/>
        <v>5.9991910627975258E-2</v>
      </c>
      <c r="DD659" s="41">
        <f t="shared" si="576"/>
        <v>1.1267262031042204E-2</v>
      </c>
      <c r="DE659" s="41">
        <f t="shared" si="577"/>
        <v>-6.1671047637751344E-2</v>
      </c>
      <c r="DF659" s="41">
        <f t="shared" si="578"/>
        <v>3.6922464464602414E-2</v>
      </c>
      <c r="DG659" s="41">
        <f t="shared" si="579"/>
        <v>2.1147067990362981E-2</v>
      </c>
      <c r="DH659" s="41"/>
    </row>
    <row r="660" spans="1:112">
      <c r="A660" s="43">
        <v>42807</v>
      </c>
      <c r="B660" s="34">
        <v>2.8</v>
      </c>
      <c r="C660" s="34">
        <v>4.2861050000000001</v>
      </c>
      <c r="D660" s="34"/>
      <c r="E660" s="34">
        <v>7.47</v>
      </c>
      <c r="F660" s="34">
        <v>12.32</v>
      </c>
      <c r="G660" s="34">
        <v>37.012324999999997</v>
      </c>
      <c r="H660" s="34">
        <v>17.327352999999999</v>
      </c>
      <c r="I660" s="34">
        <v>18.100000000000001</v>
      </c>
      <c r="J660" s="34">
        <v>116.549942</v>
      </c>
      <c r="K660" s="34"/>
      <c r="L660" s="34">
        <v>95.059997999999993</v>
      </c>
      <c r="M660" s="34">
        <v>14.15</v>
      </c>
      <c r="N660" s="34">
        <v>29.309124000000001</v>
      </c>
      <c r="O660" s="34">
        <v>11.42</v>
      </c>
      <c r="P660" s="34">
        <v>17.610001</v>
      </c>
      <c r="Q660" s="34">
        <v>3.19</v>
      </c>
      <c r="R660" s="34">
        <v>26.290001</v>
      </c>
      <c r="S660" s="34">
        <v>42.960186</v>
      </c>
      <c r="T660" s="34"/>
      <c r="U660" s="34"/>
      <c r="V660" s="34">
        <v>2.5756329999999998</v>
      </c>
      <c r="W660" s="34">
        <v>35.169998</v>
      </c>
      <c r="X660" s="34">
        <v>47.549999</v>
      </c>
      <c r="Y660" s="34">
        <v>9.8761010000000002</v>
      </c>
      <c r="Z660" s="34">
        <v>17.48451</v>
      </c>
      <c r="AA660" s="34">
        <v>55.998092999999997</v>
      </c>
      <c r="AB660" s="34">
        <v>39.886069999999997</v>
      </c>
      <c r="AC660" s="34">
        <v>16.200001</v>
      </c>
      <c r="AD660" s="34">
        <v>101.68</v>
      </c>
      <c r="AE660" s="34">
        <v>33.544243000000002</v>
      </c>
      <c r="AF660" s="34">
        <v>3.25</v>
      </c>
      <c r="AG660" s="34">
        <v>74.900077999999993</v>
      </c>
      <c r="AH660" s="34">
        <v>30.621893</v>
      </c>
      <c r="AI660" s="34">
        <v>112.001587</v>
      </c>
      <c r="AJ660" s="34" t="s">
        <v>193</v>
      </c>
      <c r="AK660" s="34">
        <v>21.6</v>
      </c>
      <c r="AL660" s="34">
        <v>0.752</v>
      </c>
      <c r="AM660" s="34">
        <v>27.179227999999998</v>
      </c>
      <c r="AN660" s="34">
        <v>26.4</v>
      </c>
      <c r="AO660" s="34">
        <v>29.610001</v>
      </c>
      <c r="AP660" s="34">
        <v>5.07</v>
      </c>
      <c r="AQ660" s="34">
        <v>12.23</v>
      </c>
      <c r="AR660" s="34">
        <v>6.27</v>
      </c>
      <c r="AS660" s="34"/>
      <c r="AT660" s="34">
        <v>14.013146000000001</v>
      </c>
      <c r="AU660" s="34">
        <v>36.810001</v>
      </c>
      <c r="AV660" s="34">
        <v>9.4979110000000002</v>
      </c>
      <c r="AW660" s="34">
        <v>20.398520999999999</v>
      </c>
      <c r="AX660" s="34">
        <v>22.77</v>
      </c>
      <c r="AY660" s="34">
        <v>3.92</v>
      </c>
      <c r="AZ660" s="34">
        <v>63.619999</v>
      </c>
      <c r="BA660" s="34">
        <v>61.09</v>
      </c>
      <c r="BB660" s="34">
        <v>46.52</v>
      </c>
      <c r="BC660" s="34">
        <v>24.092768</v>
      </c>
      <c r="BD660" s="34"/>
      <c r="BE660" s="38"/>
      <c r="BF660" s="41">
        <f t="shared" si="533"/>
        <v>1.8018505502678212E-2</v>
      </c>
      <c r="BG660" s="41">
        <f t="shared" si="534"/>
        <v>-5.9582693892744612E-3</v>
      </c>
      <c r="BH660" s="41"/>
      <c r="BI660" s="41">
        <f t="shared" si="535"/>
        <v>-1.9881370553829044E-2</v>
      </c>
      <c r="BJ660" s="41">
        <f t="shared" si="536"/>
        <v>-3.8221212820197741E-2</v>
      </c>
      <c r="BK660" s="41">
        <f t="shared" si="537"/>
        <v>1.1161796752642103E-2</v>
      </c>
      <c r="BL660" s="41">
        <f t="shared" si="538"/>
        <v>-2.2934486883686499E-3</v>
      </c>
      <c r="BM660" s="41">
        <f t="shared" si="539"/>
        <v>2.2347242194823192E-2</v>
      </c>
      <c r="BN660" s="41">
        <f t="shared" si="540"/>
        <v>-0.15359940916584194</v>
      </c>
      <c r="BO660" s="41"/>
      <c r="BP660" s="41">
        <f t="shared" si="541"/>
        <v>-4.4085827443020665E-3</v>
      </c>
      <c r="BQ660" s="41">
        <f t="shared" si="542"/>
        <v>-1.7513582492708357E-2</v>
      </c>
      <c r="BR660" s="41">
        <f t="shared" si="543"/>
        <v>-2.4269276787835366E-2</v>
      </c>
      <c r="BS660" s="41">
        <f t="shared" si="544"/>
        <v>7.0299059282581461E-3</v>
      </c>
      <c r="BT660" s="41">
        <f t="shared" si="545"/>
        <v>1.084800786967338E-2</v>
      </c>
      <c r="BU660" s="41">
        <f t="shared" si="546"/>
        <v>1.2618463959211464E-2</v>
      </c>
      <c r="BV660" s="41">
        <f t="shared" si="547"/>
        <v>1.4559682205046968E-2</v>
      </c>
      <c r="BW660" s="41">
        <f t="shared" si="548"/>
        <v>-1.7750546699349966E-2</v>
      </c>
      <c r="BX660" s="41"/>
      <c r="BY660" s="41"/>
      <c r="BZ660" s="41">
        <f t="shared" si="549"/>
        <v>6.227737702731196E-2</v>
      </c>
      <c r="CA660" s="41">
        <f t="shared" si="550"/>
        <v>0</v>
      </c>
      <c r="CB660" s="41">
        <f t="shared" si="551"/>
        <v>-8.3770542235995348E-3</v>
      </c>
      <c r="CC660" s="41">
        <f t="shared" si="552"/>
        <v>0</v>
      </c>
      <c r="CD660" s="41">
        <f t="shared" si="553"/>
        <v>-3.4102602773722089E-2</v>
      </c>
      <c r="CE660" s="41">
        <f t="shared" si="554"/>
        <v>-1.4069505832416051E-3</v>
      </c>
      <c r="CF660" s="41">
        <f t="shared" si="555"/>
        <v>5.5899468299434648E-3</v>
      </c>
      <c r="CG660" s="41">
        <f t="shared" si="532"/>
        <v>-9.820046180975461E-3</v>
      </c>
      <c r="CH660" s="41">
        <f t="shared" si="556"/>
        <v>4.8873742603003444E-2</v>
      </c>
      <c r="CI660" s="41">
        <f t="shared" si="557"/>
        <v>5.1650194545444211E-3</v>
      </c>
      <c r="CJ660" s="41">
        <f t="shared" si="558"/>
        <v>2.1773799549560536E-2</v>
      </c>
      <c r="CK660" s="41">
        <f t="shared" si="559"/>
        <v>5.7709401441437977E-2</v>
      </c>
      <c r="CL660" s="41">
        <f t="shared" si="560"/>
        <v>-1.0666318324183606E-2</v>
      </c>
      <c r="CM660" s="41">
        <f t="shared" si="561"/>
        <v>4.6855366222687276E-3</v>
      </c>
      <c r="CN660" s="41">
        <f t="shared" si="580"/>
        <v>-3.4722558334769121E-3</v>
      </c>
      <c r="CO660" s="41">
        <f t="shared" si="562"/>
        <v>2.1053409197832482E-2</v>
      </c>
      <c r="CP660" s="41">
        <f t="shared" si="563"/>
        <v>4.3485111939738891E-2</v>
      </c>
      <c r="CQ660" s="41">
        <f t="shared" si="564"/>
        <v>-1.7345999457647142E-3</v>
      </c>
      <c r="CR660" s="41">
        <f t="shared" si="565"/>
        <v>-3.7807228399060443E-3</v>
      </c>
      <c r="CS660" s="41">
        <f t="shared" si="566"/>
        <v>-1.1083236505741752E-2</v>
      </c>
      <c r="CT660" s="41">
        <f t="shared" si="567"/>
        <v>3.9525743158233418E-3</v>
      </c>
      <c r="CU660" s="41">
        <f t="shared" si="568"/>
        <v>-2.5031585505693572E-2</v>
      </c>
      <c r="CV660" s="41">
        <f t="shared" si="569"/>
        <v>2.5849581461325311E-2</v>
      </c>
      <c r="CW660" s="41"/>
      <c r="CX660" s="41">
        <f t="shared" si="570"/>
        <v>-1.2991606582465244E-2</v>
      </c>
      <c r="CY660" s="41">
        <f t="shared" si="571"/>
        <v>0.19066928772631331</v>
      </c>
      <c r="CZ660" s="41">
        <f t="shared" si="572"/>
        <v>5.6804113859374422E-2</v>
      </c>
      <c r="DA660" s="41">
        <f t="shared" si="573"/>
        <v>-4.3160351144065703E-3</v>
      </c>
      <c r="DB660" s="41">
        <f t="shared" si="574"/>
        <v>3.0771658666753687E-2</v>
      </c>
      <c r="DC660" s="41">
        <f t="shared" si="575"/>
        <v>-7.6239251106593707E-3</v>
      </c>
      <c r="DD660" s="41">
        <f t="shared" si="576"/>
        <v>3.9373230475825572E-3</v>
      </c>
      <c r="DE660" s="41">
        <f t="shared" si="577"/>
        <v>6.7340321813441194E-3</v>
      </c>
      <c r="DF660" s="41">
        <f t="shared" si="578"/>
        <v>9.7203487026381267E-3</v>
      </c>
      <c r="DG660" s="41">
        <f t="shared" si="579"/>
        <v>-9.6264978431288575E-2</v>
      </c>
      <c r="DH660" s="41"/>
    </row>
    <row r="661" spans="1:112">
      <c r="A661" s="43">
        <v>42808</v>
      </c>
      <c r="B661" s="34">
        <v>2.75</v>
      </c>
      <c r="C661" s="34">
        <v>4.2946439999999999</v>
      </c>
      <c r="D661" s="34"/>
      <c r="E661" s="34">
        <v>7.34</v>
      </c>
      <c r="F661" s="34">
        <v>12.84</v>
      </c>
      <c r="G661" s="34">
        <v>35.894508000000002</v>
      </c>
      <c r="H661" s="34">
        <v>16.959318</v>
      </c>
      <c r="I661" s="34">
        <v>18.709999</v>
      </c>
      <c r="J661" s="34">
        <v>101.99994700000001</v>
      </c>
      <c r="K661" s="34"/>
      <c r="L661" s="34">
        <v>95.089995999999999</v>
      </c>
      <c r="M661" s="34">
        <v>13.78</v>
      </c>
      <c r="N661" s="34">
        <v>28.387513999999999</v>
      </c>
      <c r="O661" s="34">
        <v>11.27</v>
      </c>
      <c r="P661" s="34">
        <v>17.709999</v>
      </c>
      <c r="Q661" s="34">
        <v>3.34</v>
      </c>
      <c r="R661" s="34">
        <v>28.09</v>
      </c>
      <c r="S661" s="34">
        <v>41.633015</v>
      </c>
      <c r="T661" s="34"/>
      <c r="U661" s="34"/>
      <c r="V661" s="34">
        <v>2.6242290000000001</v>
      </c>
      <c r="W661" s="34">
        <v>34.68</v>
      </c>
      <c r="X661" s="34">
        <v>47.349997999999999</v>
      </c>
      <c r="Y661" s="34">
        <v>10.122757</v>
      </c>
      <c r="Z661" s="34">
        <v>16.649401000000001</v>
      </c>
      <c r="AA661" s="34">
        <v>55.903472999999998</v>
      </c>
      <c r="AB661" s="34">
        <v>39.074043000000003</v>
      </c>
      <c r="AC661" s="34">
        <v>16.200001</v>
      </c>
      <c r="AD661" s="34">
        <v>101.94000200000001</v>
      </c>
      <c r="AE661" s="34">
        <v>33.313831</v>
      </c>
      <c r="AF661" s="34">
        <v>3.26</v>
      </c>
      <c r="AG661" s="34">
        <v>74.200073000000003</v>
      </c>
      <c r="AH661" s="34">
        <v>29.571148000000001</v>
      </c>
      <c r="AI661" s="34">
        <v>110.31237</v>
      </c>
      <c r="AJ661" s="34" t="s">
        <v>193</v>
      </c>
      <c r="AK661" s="34">
        <v>22.059999000000001</v>
      </c>
      <c r="AL661" s="34">
        <v>0.73599999999999999</v>
      </c>
      <c r="AM661" s="34">
        <v>26.575247000000001</v>
      </c>
      <c r="AN661" s="34">
        <v>26.6</v>
      </c>
      <c r="AO661" s="34">
        <v>27.879999000000002</v>
      </c>
      <c r="AP661" s="34">
        <v>5.22</v>
      </c>
      <c r="AQ661" s="34">
        <v>11.83</v>
      </c>
      <c r="AR661" s="34">
        <v>6.39</v>
      </c>
      <c r="AS661" s="34"/>
      <c r="AT661" s="34">
        <v>13.540576</v>
      </c>
      <c r="AU661" s="34">
        <v>37.310001</v>
      </c>
      <c r="AV661" s="34">
        <v>9.4216219999999993</v>
      </c>
      <c r="AW661" s="34">
        <v>20.089725000000001</v>
      </c>
      <c r="AX661" s="34">
        <v>22.68</v>
      </c>
      <c r="AY661" s="34">
        <v>3.91</v>
      </c>
      <c r="AZ661" s="34">
        <v>62.41</v>
      </c>
      <c r="BA661" s="34">
        <v>61.279998999999997</v>
      </c>
      <c r="BB661" s="34">
        <v>46.009998000000003</v>
      </c>
      <c r="BC661" s="34">
        <v>22.524882999999999</v>
      </c>
      <c r="BD661" s="34"/>
      <c r="BE661" s="38"/>
      <c r="BF661" s="41">
        <f t="shared" si="533"/>
        <v>-1.801850550267825E-2</v>
      </c>
      <c r="BG661" s="41">
        <f t="shared" si="534"/>
        <v>1.9902698048166758E-3</v>
      </c>
      <c r="BH661" s="41"/>
      <c r="BI661" s="41">
        <f t="shared" si="535"/>
        <v>-1.7556156518301721E-2</v>
      </c>
      <c r="BJ661" s="41">
        <f t="shared" si="536"/>
        <v>4.1341340156441329E-2</v>
      </c>
      <c r="BK661" s="41">
        <f t="shared" si="537"/>
        <v>-3.0666661994014154E-2</v>
      </c>
      <c r="BL661" s="41">
        <f t="shared" si="538"/>
        <v>-2.1468933858648603E-2</v>
      </c>
      <c r="BM661" s="41">
        <f t="shared" si="539"/>
        <v>3.3146148566862217E-2</v>
      </c>
      <c r="BN661" s="41">
        <f t="shared" si="540"/>
        <v>-0.13334757416485168</v>
      </c>
      <c r="BO661" s="41"/>
      <c r="BP661" s="41">
        <f t="shared" si="541"/>
        <v>3.155193394208444E-4</v>
      </c>
      <c r="BQ661" s="41">
        <f t="shared" si="542"/>
        <v>-2.6496358503734219E-2</v>
      </c>
      <c r="BR661" s="41">
        <f t="shared" si="543"/>
        <v>-3.194946625935538E-2</v>
      </c>
      <c r="BS661" s="41">
        <f t="shared" si="544"/>
        <v>-1.3221876176179237E-2</v>
      </c>
      <c r="BT661" s="41">
        <f t="shared" si="545"/>
        <v>5.6624160354364541E-3</v>
      </c>
      <c r="BU661" s="41">
        <f t="shared" si="546"/>
        <v>4.5949890191855761E-2</v>
      </c>
      <c r="BV661" s="41">
        <f t="shared" si="547"/>
        <v>6.6224964337086731E-2</v>
      </c>
      <c r="BW661" s="41">
        <f t="shared" si="548"/>
        <v>-3.1380297482877954E-2</v>
      </c>
      <c r="BX661" s="41"/>
      <c r="BY661" s="41"/>
      <c r="BZ661" s="41">
        <f t="shared" si="549"/>
        <v>1.8691809467040424E-2</v>
      </c>
      <c r="CA661" s="41">
        <f t="shared" si="550"/>
        <v>-1.4030237706900704E-2</v>
      </c>
      <c r="CB661" s="41">
        <f t="shared" si="551"/>
        <v>-4.2149905674668869E-3</v>
      </c>
      <c r="CC661" s="41">
        <f t="shared" si="552"/>
        <v>2.4668259343704618E-2</v>
      </c>
      <c r="CD661" s="41">
        <f t="shared" si="553"/>
        <v>-4.8941106298743958E-2</v>
      </c>
      <c r="CE661" s="41">
        <f t="shared" si="554"/>
        <v>-1.6911295513141135E-3</v>
      </c>
      <c r="CF661" s="41">
        <f t="shared" si="555"/>
        <v>-2.0568755486386585E-2</v>
      </c>
      <c r="CG661" s="41">
        <f t="shared" si="532"/>
        <v>2.9175489133931688E-2</v>
      </c>
      <c r="CH661" s="41">
        <f t="shared" si="556"/>
        <v>2.5537976500807093E-3</v>
      </c>
      <c r="CI661" s="41">
        <f t="shared" si="557"/>
        <v>-6.8925979590317198E-3</v>
      </c>
      <c r="CJ661" s="41">
        <f t="shared" si="558"/>
        <v>3.0721990369700588E-3</v>
      </c>
      <c r="CK661" s="41">
        <f t="shared" si="559"/>
        <v>-9.389797910805386E-3</v>
      </c>
      <c r="CL661" s="41">
        <f t="shared" si="560"/>
        <v>-3.4916054414616746E-2</v>
      </c>
      <c r="CM661" s="41">
        <f t="shared" si="561"/>
        <v>-1.5196972180896672E-2</v>
      </c>
      <c r="CN661" s="41">
        <f t="shared" si="580"/>
        <v>8.6919491489698803E-4</v>
      </c>
      <c r="CO661" s="41">
        <f t="shared" si="562"/>
        <v>2.1072653804320399E-2</v>
      </c>
      <c r="CP661" s="41">
        <f t="shared" si="563"/>
        <v>-2.1506205220963619E-2</v>
      </c>
      <c r="CQ661" s="41">
        <f t="shared" si="564"/>
        <v>-2.2472786447453975E-2</v>
      </c>
      <c r="CR661" s="41">
        <f t="shared" si="565"/>
        <v>7.5472056353831241E-3</v>
      </c>
      <c r="CS661" s="41">
        <f t="shared" si="566"/>
        <v>-6.0202625861556752E-2</v>
      </c>
      <c r="CT661" s="41">
        <f t="shared" si="567"/>
        <v>2.9156584291455487E-2</v>
      </c>
      <c r="CU661" s="41">
        <f t="shared" si="568"/>
        <v>-3.3253271708785587E-2</v>
      </c>
      <c r="CV661" s="41">
        <f t="shared" si="569"/>
        <v>1.8957913744614207E-2</v>
      </c>
      <c r="CW661" s="41"/>
      <c r="CX661" s="41">
        <f t="shared" si="570"/>
        <v>-3.4305081830856746E-2</v>
      </c>
      <c r="CY661" s="41">
        <f t="shared" si="571"/>
        <v>1.3491839478071777E-2</v>
      </c>
      <c r="CZ661" s="41">
        <f t="shared" si="572"/>
        <v>-8.0646190869228581E-3</v>
      </c>
      <c r="DA661" s="41">
        <f t="shared" si="573"/>
        <v>-1.5253907890952679E-2</v>
      </c>
      <c r="DB661" s="41">
        <f t="shared" si="574"/>
        <v>-3.9604012160969048E-3</v>
      </c>
      <c r="DC661" s="41">
        <f t="shared" si="575"/>
        <v>-2.5542798050967423E-3</v>
      </c>
      <c r="DD661" s="41">
        <f t="shared" si="576"/>
        <v>-1.9202351656718811E-2</v>
      </c>
      <c r="DE661" s="41">
        <f t="shared" si="577"/>
        <v>3.1053224521221242E-3</v>
      </c>
      <c r="DF661" s="41">
        <f t="shared" si="578"/>
        <v>-1.1023606951898472E-2</v>
      </c>
      <c r="DG661" s="41">
        <f t="shared" si="579"/>
        <v>-6.7291103222871546E-2</v>
      </c>
      <c r="DH661" s="41"/>
    </row>
    <row r="662" spans="1:112">
      <c r="A662" s="43">
        <v>42809</v>
      </c>
      <c r="B662" s="34">
        <v>2.75</v>
      </c>
      <c r="C662" s="34">
        <v>4.2178009999999997</v>
      </c>
      <c r="D662" s="34"/>
      <c r="E662" s="34">
        <v>7.41</v>
      </c>
      <c r="F662" s="34">
        <v>10.8</v>
      </c>
      <c r="G662" s="34">
        <v>36.735259999999997</v>
      </c>
      <c r="H662" s="34">
        <v>16.879745</v>
      </c>
      <c r="I662" s="34">
        <v>18.049999</v>
      </c>
      <c r="J662" s="34">
        <v>84.599997999999999</v>
      </c>
      <c r="K662" s="34"/>
      <c r="L662" s="34">
        <v>94.75</v>
      </c>
      <c r="M662" s="34">
        <v>13.03</v>
      </c>
      <c r="N662" s="34">
        <v>28.73312</v>
      </c>
      <c r="O662" s="34">
        <v>11.54</v>
      </c>
      <c r="P662" s="34">
        <v>17.600000000000001</v>
      </c>
      <c r="Q662" s="34">
        <v>3.2</v>
      </c>
      <c r="R662" s="34">
        <v>31.98</v>
      </c>
      <c r="S662" s="34">
        <v>41.931140999999997</v>
      </c>
      <c r="T662" s="34"/>
      <c r="U662" s="34"/>
      <c r="V662" s="34">
        <v>2.6436679999999999</v>
      </c>
      <c r="W662" s="34">
        <v>34.959999000000003</v>
      </c>
      <c r="X662" s="34">
        <v>47.419998</v>
      </c>
      <c r="Y662" s="34">
        <v>9.9254320000000007</v>
      </c>
      <c r="Z662" s="34">
        <v>16.702143</v>
      </c>
      <c r="AA662" s="34">
        <v>55.375194999999998</v>
      </c>
      <c r="AB662" s="34">
        <v>39.721741000000002</v>
      </c>
      <c r="AC662" s="34">
        <v>16.100000000000001</v>
      </c>
      <c r="AD662" s="34">
        <v>97.900002000000001</v>
      </c>
      <c r="AE662" s="34">
        <v>33.755454999999998</v>
      </c>
      <c r="AF662" s="34">
        <v>3.1</v>
      </c>
      <c r="AG662" s="34">
        <v>72.450073000000003</v>
      </c>
      <c r="AH662" s="34">
        <v>30.546845999999999</v>
      </c>
      <c r="AI662" s="34">
        <v>108.31693300000001</v>
      </c>
      <c r="AJ662" s="34" t="s">
        <v>193</v>
      </c>
      <c r="AK662" s="34">
        <v>22.1</v>
      </c>
      <c r="AL662" s="34">
        <v>0.75900000000000001</v>
      </c>
      <c r="AM662" s="34">
        <v>26.499745999999998</v>
      </c>
      <c r="AN662" s="34">
        <v>28</v>
      </c>
      <c r="AO662" s="34">
        <v>27.77</v>
      </c>
      <c r="AP662" s="34">
        <v>5.1100000000000003</v>
      </c>
      <c r="AQ662" s="34">
        <v>11.79</v>
      </c>
      <c r="AR662" s="34">
        <v>6.2</v>
      </c>
      <c r="AS662" s="34"/>
      <c r="AT662" s="34">
        <v>13.781684</v>
      </c>
      <c r="AU662" s="34">
        <v>33</v>
      </c>
      <c r="AV662" s="34">
        <v>9.5074470000000009</v>
      </c>
      <c r="AW662" s="34">
        <v>19.410357000000001</v>
      </c>
      <c r="AX662" s="34">
        <v>22.780000999999999</v>
      </c>
      <c r="AY662" s="34">
        <v>4</v>
      </c>
      <c r="AZ662" s="34">
        <v>63.310001</v>
      </c>
      <c r="BA662" s="34">
        <v>61.740001999999997</v>
      </c>
      <c r="BB662" s="34">
        <v>46.849997999999999</v>
      </c>
      <c r="BC662" s="34">
        <v>22.164567999999999</v>
      </c>
      <c r="BD662" s="34"/>
      <c r="BE662" s="38"/>
      <c r="BF662" s="41">
        <f t="shared" si="533"/>
        <v>0</v>
      </c>
      <c r="BG662" s="41">
        <f t="shared" si="534"/>
        <v>-1.8054762736972249E-2</v>
      </c>
      <c r="BH662" s="41"/>
      <c r="BI662" s="41">
        <f t="shared" si="535"/>
        <v>9.4915966815713911E-3</v>
      </c>
      <c r="BJ662" s="41">
        <f t="shared" si="536"/>
        <v>-0.17301916413164101</v>
      </c>
      <c r="BK662" s="41">
        <f t="shared" si="537"/>
        <v>2.3152753475860585E-2</v>
      </c>
      <c r="BL662" s="41">
        <f t="shared" si="538"/>
        <v>-4.7030348724376343E-3</v>
      </c>
      <c r="BM662" s="41">
        <f t="shared" si="539"/>
        <v>-3.5912457461416164E-2</v>
      </c>
      <c r="BN662" s="41">
        <f t="shared" si="540"/>
        <v>-0.18703805070477764</v>
      </c>
      <c r="BO662" s="41"/>
      <c r="BP662" s="41">
        <f t="shared" si="541"/>
        <v>-3.5819255234045386E-3</v>
      </c>
      <c r="BQ662" s="41">
        <f t="shared" si="542"/>
        <v>-5.5963874448758805E-2</v>
      </c>
      <c r="BR662" s="41">
        <f t="shared" si="543"/>
        <v>1.2101063773639741E-2</v>
      </c>
      <c r="BS662" s="41">
        <f t="shared" si="544"/>
        <v>2.3674933028268567E-2</v>
      </c>
      <c r="BT662" s="41">
        <f t="shared" si="545"/>
        <v>-6.2304932853605643E-3</v>
      </c>
      <c r="BU662" s="41">
        <f t="shared" si="546"/>
        <v>-4.2819997182928067E-2</v>
      </c>
      <c r="BV662" s="41">
        <f t="shared" si="547"/>
        <v>0.1296970662896558</v>
      </c>
      <c r="BW662" s="41">
        <f t="shared" si="548"/>
        <v>7.135290515167112E-3</v>
      </c>
      <c r="BX662" s="41"/>
      <c r="BY662" s="41"/>
      <c r="BZ662" s="41">
        <f t="shared" si="549"/>
        <v>7.3802081675804904E-3</v>
      </c>
      <c r="CA662" s="41">
        <f t="shared" si="550"/>
        <v>8.041370270874244E-3</v>
      </c>
      <c r="CB662" s="41">
        <f t="shared" si="551"/>
        <v>1.4772610675235576E-3</v>
      </c>
      <c r="CC662" s="41">
        <f t="shared" si="552"/>
        <v>-1.9685705512450281E-2</v>
      </c>
      <c r="CD662" s="41">
        <f t="shared" si="553"/>
        <v>3.1627947399395658E-3</v>
      </c>
      <c r="CE662" s="41">
        <f t="shared" si="554"/>
        <v>-9.4947572287758918E-3</v>
      </c>
      <c r="CF662" s="41">
        <f t="shared" si="555"/>
        <v>1.6440285394286692E-2</v>
      </c>
      <c r="CG662" s="41">
        <f t="shared" si="532"/>
        <v>2.5237870284564701E-2</v>
      </c>
      <c r="CH662" s="41">
        <f t="shared" si="556"/>
        <v>-4.0437854565805849E-2</v>
      </c>
      <c r="CI662" s="41">
        <f t="shared" si="557"/>
        <v>1.3169377787765004E-2</v>
      </c>
      <c r="CJ662" s="41">
        <f t="shared" si="558"/>
        <v>-5.0325083887515651E-2</v>
      </c>
      <c r="CK662" s="41">
        <f t="shared" si="559"/>
        <v>-2.3867457642717943E-2</v>
      </c>
      <c r="CL662" s="41">
        <f t="shared" si="560"/>
        <v>3.246228345638983E-2</v>
      </c>
      <c r="CM662" s="41">
        <f t="shared" si="561"/>
        <v>-1.8254574147619773E-2</v>
      </c>
      <c r="CN662" s="41">
        <f t="shared" si="580"/>
        <v>1.7226928999320466E-2</v>
      </c>
      <c r="CO662" s="41">
        <f t="shared" si="562"/>
        <v>1.8116400292673865E-3</v>
      </c>
      <c r="CP662" s="41">
        <f t="shared" si="563"/>
        <v>3.0771658666753687E-2</v>
      </c>
      <c r="CQ662" s="41">
        <f t="shared" si="564"/>
        <v>-2.8450705939086687E-3</v>
      </c>
      <c r="CR662" s="41">
        <f t="shared" si="565"/>
        <v>5.1293294387550481E-2</v>
      </c>
      <c r="CS662" s="41">
        <f t="shared" si="566"/>
        <v>-3.9532487056086031E-3</v>
      </c>
      <c r="CT662" s="41">
        <f t="shared" si="567"/>
        <v>-2.1297997678934127E-2</v>
      </c>
      <c r="CU662" s="41">
        <f t="shared" si="568"/>
        <v>-3.3869634410159154E-3</v>
      </c>
      <c r="CV662" s="41">
        <f t="shared" si="569"/>
        <v>-3.0184976338397434E-2</v>
      </c>
      <c r="CW662" s="41"/>
      <c r="CX662" s="41">
        <f t="shared" si="570"/>
        <v>1.7649657015060556E-2</v>
      </c>
      <c r="CY662" s="41">
        <f t="shared" si="571"/>
        <v>-0.12275385256905175</v>
      </c>
      <c r="CZ662" s="41">
        <f t="shared" si="572"/>
        <v>9.0681256559913305E-3</v>
      </c>
      <c r="DA662" s="41">
        <f t="shared" si="573"/>
        <v>-3.4401700738044667E-2</v>
      </c>
      <c r="DB662" s="41">
        <f t="shared" si="574"/>
        <v>4.3995230576401251E-3</v>
      </c>
      <c r="DC662" s="41">
        <f t="shared" si="575"/>
        <v>2.2756987122616278E-2</v>
      </c>
      <c r="DD662" s="41">
        <f t="shared" si="576"/>
        <v>1.4317791405376418E-2</v>
      </c>
      <c r="DE662" s="41">
        <f t="shared" si="577"/>
        <v>7.4785423541248505E-3</v>
      </c>
      <c r="DF662" s="41">
        <f t="shared" si="578"/>
        <v>1.8092245296430744E-2</v>
      </c>
      <c r="DG662" s="41">
        <f t="shared" si="579"/>
        <v>-1.6125631432428154E-2</v>
      </c>
      <c r="DH662" s="41"/>
    </row>
    <row r="663" spans="1:112">
      <c r="A663" s="43">
        <v>42810</v>
      </c>
      <c r="B663" s="34">
        <v>2.75</v>
      </c>
      <c r="C663" s="34">
        <v>4.2178009999999997</v>
      </c>
      <c r="D663" s="34"/>
      <c r="E663" s="34">
        <v>7.05</v>
      </c>
      <c r="F663" s="34">
        <v>9.7200000000000006</v>
      </c>
      <c r="G663" s="34">
        <v>36.477299000000002</v>
      </c>
      <c r="H663" s="34">
        <v>16.621126</v>
      </c>
      <c r="I663" s="34">
        <v>17.889999</v>
      </c>
      <c r="J663" s="34">
        <v>82.799957000000006</v>
      </c>
      <c r="K663" s="34"/>
      <c r="L663" s="34">
        <v>94.220000999999996</v>
      </c>
      <c r="M663" s="34">
        <v>13.1</v>
      </c>
      <c r="N663" s="34">
        <v>28.253115000000001</v>
      </c>
      <c r="O663" s="34">
        <v>11.52</v>
      </c>
      <c r="P663" s="34">
        <v>17.48</v>
      </c>
      <c r="Q663" s="34">
        <v>3.23</v>
      </c>
      <c r="R663" s="34">
        <v>32.400002000000001</v>
      </c>
      <c r="S663" s="34">
        <v>41.200232999999997</v>
      </c>
      <c r="T663" s="34"/>
      <c r="U663" s="34"/>
      <c r="V663" s="34">
        <v>2.4298419999999998</v>
      </c>
      <c r="W663" s="34">
        <v>34.900002000000001</v>
      </c>
      <c r="X663" s="34">
        <v>47.439999</v>
      </c>
      <c r="Y663" s="34">
        <v>9.6491760000000006</v>
      </c>
      <c r="Z663" s="34">
        <v>16.121964999999999</v>
      </c>
      <c r="AA663" s="34">
        <v>55.793083000000003</v>
      </c>
      <c r="AB663" s="34">
        <v>39.064380999999997</v>
      </c>
      <c r="AC663" s="34">
        <v>16.149999999999999</v>
      </c>
      <c r="AD663" s="34">
        <v>96.709998999999996</v>
      </c>
      <c r="AE663" s="34">
        <v>33.621040000000001</v>
      </c>
      <c r="AF663" s="34">
        <v>3.08</v>
      </c>
      <c r="AG663" s="34">
        <v>70.700073000000003</v>
      </c>
      <c r="AH663" s="34">
        <v>30.481173999999999</v>
      </c>
      <c r="AI663" s="34">
        <v>105.90660099999999</v>
      </c>
      <c r="AJ663" s="34" t="s">
        <v>193</v>
      </c>
      <c r="AK663" s="34">
        <v>21.09</v>
      </c>
      <c r="AL663" s="34">
        <v>0.74</v>
      </c>
      <c r="AM663" s="34">
        <v>26.093945000000001</v>
      </c>
      <c r="AN663" s="34">
        <v>27.4</v>
      </c>
      <c r="AO663" s="34">
        <v>27.969999000000001</v>
      </c>
      <c r="AP663" s="34">
        <v>5</v>
      </c>
      <c r="AQ663" s="34">
        <v>11</v>
      </c>
      <c r="AR663" s="34">
        <v>6.09</v>
      </c>
      <c r="AS663" s="34"/>
      <c r="AT663" s="34">
        <v>13.694884</v>
      </c>
      <c r="AU663" s="34">
        <v>33.470001000000003</v>
      </c>
      <c r="AV663" s="34">
        <v>9.3930140000000009</v>
      </c>
      <c r="AW663" s="34">
        <v>19.013327</v>
      </c>
      <c r="AX663" s="34">
        <v>21.91</v>
      </c>
      <c r="AY663" s="34">
        <v>3.87</v>
      </c>
      <c r="AZ663" s="34">
        <v>63.470001000000003</v>
      </c>
      <c r="BA663" s="34">
        <v>63.610000999999997</v>
      </c>
      <c r="BB663" s="34">
        <v>47.75</v>
      </c>
      <c r="BC663" s="34">
        <v>22.359337</v>
      </c>
      <c r="BD663" s="34"/>
      <c r="BE663" s="38"/>
      <c r="BF663" s="41">
        <f t="shared" si="533"/>
        <v>0</v>
      </c>
      <c r="BG663" s="41">
        <f t="shared" si="534"/>
        <v>0</v>
      </c>
      <c r="BH663" s="41"/>
      <c r="BI663" s="41">
        <f t="shared" si="535"/>
        <v>-4.9802822483818253E-2</v>
      </c>
      <c r="BJ663" s="41">
        <f t="shared" si="536"/>
        <v>-0.10536051565782628</v>
      </c>
      <c r="BK663" s="41">
        <f t="shared" si="537"/>
        <v>-7.0469348711736119E-3</v>
      </c>
      <c r="BL663" s="41">
        <f t="shared" si="538"/>
        <v>-1.5439845587080987E-2</v>
      </c>
      <c r="BM663" s="41">
        <f t="shared" si="539"/>
        <v>-8.9037877537493232E-3</v>
      </c>
      <c r="BN663" s="41">
        <f t="shared" si="540"/>
        <v>-2.150670090410764E-2</v>
      </c>
      <c r="BO663" s="41"/>
      <c r="BP663" s="41">
        <f t="shared" si="541"/>
        <v>-5.6093600771829101E-3</v>
      </c>
      <c r="BQ663" s="41">
        <f t="shared" si="542"/>
        <v>5.3578390703520702E-3</v>
      </c>
      <c r="BR663" s="41">
        <f t="shared" si="543"/>
        <v>-1.6846747379624018E-2</v>
      </c>
      <c r="BS663" s="41">
        <f t="shared" si="544"/>
        <v>-1.7346058122083075E-3</v>
      </c>
      <c r="BT663" s="41">
        <f t="shared" si="545"/>
        <v>-6.8415318167167121E-3</v>
      </c>
      <c r="BU663" s="41">
        <f t="shared" si="546"/>
        <v>9.3313274288842219E-3</v>
      </c>
      <c r="BV663" s="41">
        <f t="shared" si="547"/>
        <v>1.30477771208687E-2</v>
      </c>
      <c r="BW663" s="41">
        <f t="shared" si="548"/>
        <v>-1.758486115316921E-2</v>
      </c>
      <c r="BX663" s="41"/>
      <c r="BY663" s="41"/>
      <c r="BZ663" s="41">
        <f t="shared" si="549"/>
        <v>-8.4341112120568565E-2</v>
      </c>
      <c r="CA663" s="41">
        <f t="shared" si="550"/>
        <v>-1.7176356682452769E-3</v>
      </c>
      <c r="CB663" s="41">
        <f t="shared" si="551"/>
        <v>4.216951492501496E-4</v>
      </c>
      <c r="CC663" s="41">
        <f t="shared" si="552"/>
        <v>-2.8227828970324342E-2</v>
      </c>
      <c r="CD663" s="41">
        <f t="shared" si="553"/>
        <v>-3.5354406630745669E-2</v>
      </c>
      <c r="CE663" s="41">
        <f t="shared" si="554"/>
        <v>7.5181513262470925E-3</v>
      </c>
      <c r="CF663" s="41">
        <f t="shared" si="555"/>
        <v>-1.6687590101872055E-2</v>
      </c>
      <c r="CG663" s="41">
        <f t="shared" si="532"/>
        <v>-3.1200650309457754E-3</v>
      </c>
      <c r="CH663" s="41">
        <f t="shared" si="556"/>
        <v>-1.2229770576794285E-2</v>
      </c>
      <c r="CI663" s="41">
        <f t="shared" si="557"/>
        <v>-3.989972417606652E-3</v>
      </c>
      <c r="CJ663" s="41">
        <f t="shared" si="558"/>
        <v>-6.4725145056174788E-3</v>
      </c>
      <c r="CK663" s="41">
        <f t="shared" si="559"/>
        <v>-2.4451070923807532E-2</v>
      </c>
      <c r="CL663" s="41">
        <f t="shared" si="560"/>
        <v>-2.1521925616797303E-3</v>
      </c>
      <c r="CM663" s="41">
        <f t="shared" si="561"/>
        <v>-2.2503911455222441E-2</v>
      </c>
      <c r="CN663" s="41">
        <f t="shared" si="580"/>
        <v>-1.7094170251074582E-3</v>
      </c>
      <c r="CO663" s="41">
        <f t="shared" si="562"/>
        <v>-4.6778614033023969E-2</v>
      </c>
      <c r="CP663" s="41">
        <f t="shared" si="563"/>
        <v>-2.5351591197414529E-2</v>
      </c>
      <c r="CQ663" s="41">
        <f t="shared" si="564"/>
        <v>-1.543185296348254E-2</v>
      </c>
      <c r="CR663" s="41">
        <f t="shared" si="565"/>
        <v>-2.1661496781179419E-2</v>
      </c>
      <c r="CS663" s="41">
        <f t="shared" si="566"/>
        <v>7.1761701425675428E-3</v>
      </c>
      <c r="CT663" s="41">
        <f t="shared" si="567"/>
        <v>-2.1761491781512748E-2</v>
      </c>
      <c r="CU663" s="41">
        <f t="shared" si="568"/>
        <v>-6.9356441750908882E-2</v>
      </c>
      <c r="CV663" s="41">
        <f t="shared" si="569"/>
        <v>-1.7901210329240289E-2</v>
      </c>
      <c r="CW663" s="41"/>
      <c r="CX663" s="41">
        <f t="shared" si="570"/>
        <v>-6.3181317801929912E-3</v>
      </c>
      <c r="CY663" s="41">
        <f t="shared" si="571"/>
        <v>1.4141983634256949E-2</v>
      </c>
      <c r="CZ663" s="41">
        <f t="shared" si="572"/>
        <v>-1.2109164775433693E-2</v>
      </c>
      <c r="DA663" s="41">
        <f t="shared" si="573"/>
        <v>-2.0666635254625133E-2</v>
      </c>
      <c r="DB663" s="41">
        <f t="shared" si="574"/>
        <v>-3.8939848309816151E-2</v>
      </c>
      <c r="DC663" s="41">
        <f t="shared" si="575"/>
        <v>-3.3039854078200155E-2</v>
      </c>
      <c r="DD663" s="41">
        <f t="shared" si="576"/>
        <v>2.5240587225256648E-3</v>
      </c>
      <c r="DE663" s="41">
        <f t="shared" si="577"/>
        <v>2.9838654943588672E-2</v>
      </c>
      <c r="DF663" s="41">
        <f t="shared" si="578"/>
        <v>1.9028100931743428E-2</v>
      </c>
      <c r="DG663" s="41">
        <f t="shared" si="579"/>
        <v>8.7490188646548572E-3</v>
      </c>
      <c r="DH663" s="41"/>
    </row>
    <row r="664" spans="1:112">
      <c r="A664" s="43">
        <v>42811</v>
      </c>
      <c r="B664" s="34">
        <v>2.75</v>
      </c>
      <c r="C664" s="34">
        <v>4.1153449999999996</v>
      </c>
      <c r="D664" s="34"/>
      <c r="E664" s="34">
        <v>6.74</v>
      </c>
      <c r="F664" s="34">
        <v>9.24</v>
      </c>
      <c r="G664" s="34">
        <v>36.190680999999998</v>
      </c>
      <c r="H664" s="34">
        <v>16.43214</v>
      </c>
      <c r="I664" s="34">
        <v>17.850000000000001</v>
      </c>
      <c r="J664" s="34">
        <v>79.649963</v>
      </c>
      <c r="K664" s="34"/>
      <c r="L664" s="34">
        <v>93.790001000000004</v>
      </c>
      <c r="M664" s="34">
        <v>12.54</v>
      </c>
      <c r="N664" s="34">
        <v>28.214714000000001</v>
      </c>
      <c r="O664" s="34">
        <v>11.58</v>
      </c>
      <c r="P664" s="34">
        <v>17.23</v>
      </c>
      <c r="Q664" s="34">
        <v>3.21</v>
      </c>
      <c r="R664" s="34">
        <v>32.049999</v>
      </c>
      <c r="S664" s="34">
        <v>40.103867000000001</v>
      </c>
      <c r="T664" s="34"/>
      <c r="U664" s="34"/>
      <c r="V664" s="34">
        <v>2.4978769999999999</v>
      </c>
      <c r="W664" s="34">
        <v>34.959999000000003</v>
      </c>
      <c r="X664" s="34">
        <v>46.119999</v>
      </c>
      <c r="Y664" s="34">
        <v>9.5110510000000001</v>
      </c>
      <c r="Z664" s="34">
        <v>15.163788</v>
      </c>
      <c r="AA664" s="34">
        <v>54.405354000000003</v>
      </c>
      <c r="AB664" s="34">
        <v>38.416691</v>
      </c>
      <c r="AC664" s="34">
        <v>15.9</v>
      </c>
      <c r="AD664" s="34">
        <v>98.190002000000007</v>
      </c>
      <c r="AE664" s="34">
        <v>33.640244000000003</v>
      </c>
      <c r="AF664" s="34">
        <v>2.94</v>
      </c>
      <c r="AG664" s="34">
        <v>70.000068999999996</v>
      </c>
      <c r="AH664" s="34">
        <v>30.077763000000001</v>
      </c>
      <c r="AI664" s="34">
        <v>106.410393</v>
      </c>
      <c r="AJ664" s="34" t="s">
        <v>193</v>
      </c>
      <c r="AK664" s="34">
        <v>22.450001</v>
      </c>
      <c r="AL664" s="34">
        <v>0.74</v>
      </c>
      <c r="AM664" s="34">
        <v>25.725892999999999</v>
      </c>
      <c r="AN664" s="34">
        <v>25.5</v>
      </c>
      <c r="AO664" s="34">
        <v>27.65</v>
      </c>
      <c r="AP664" s="34">
        <v>4.96</v>
      </c>
      <c r="AQ664" s="34">
        <v>10.55</v>
      </c>
      <c r="AR664" s="34">
        <v>6.04</v>
      </c>
      <c r="AS664" s="34"/>
      <c r="AT664" s="34">
        <v>13.984214</v>
      </c>
      <c r="AU664" s="34">
        <v>32.299999</v>
      </c>
      <c r="AV664" s="34">
        <v>9.3071900000000003</v>
      </c>
      <c r="AW664" s="34">
        <v>18.660408</v>
      </c>
      <c r="AX664" s="34">
        <v>20</v>
      </c>
      <c r="AY664" s="34">
        <v>3.71</v>
      </c>
      <c r="AZ664" s="34">
        <v>62.27</v>
      </c>
      <c r="BA664" s="34">
        <v>61.919998</v>
      </c>
      <c r="BB664" s="34">
        <v>47.84</v>
      </c>
      <c r="BC664" s="34">
        <v>22.349595999999998</v>
      </c>
      <c r="BD664" s="34"/>
      <c r="BE664" s="38"/>
      <c r="BF664" s="41">
        <f t="shared" si="533"/>
        <v>0</v>
      </c>
      <c r="BG664" s="41">
        <f t="shared" si="534"/>
        <v>-2.4591231960057233E-2</v>
      </c>
      <c r="BH664" s="41"/>
      <c r="BI664" s="41">
        <f t="shared" si="535"/>
        <v>-4.4967691899961568E-2</v>
      </c>
      <c r="BJ664" s="41">
        <f t="shared" si="536"/>
        <v>-5.0643732818754915E-2</v>
      </c>
      <c r="BK664" s="41">
        <f t="shared" si="537"/>
        <v>-7.8884671433501769E-3</v>
      </c>
      <c r="BL664" s="41">
        <f t="shared" si="538"/>
        <v>-1.1435363720593216E-2</v>
      </c>
      <c r="BM664" s="41">
        <f t="shared" si="539"/>
        <v>-2.2383333978288024E-3</v>
      </c>
      <c r="BN664" s="41">
        <f t="shared" si="540"/>
        <v>-3.8785970243787098E-2</v>
      </c>
      <c r="BO664" s="41"/>
      <c r="BP664" s="41">
        <f t="shared" si="541"/>
        <v>-4.574232702388251E-3</v>
      </c>
      <c r="BQ664" s="41">
        <f t="shared" si="542"/>
        <v>-4.3688695002331274E-2</v>
      </c>
      <c r="BR664" s="41">
        <f t="shared" si="543"/>
        <v>-1.3601020828961827E-3</v>
      </c>
      <c r="BS664" s="41">
        <f t="shared" si="544"/>
        <v>5.1948168771041511E-3</v>
      </c>
      <c r="BT664" s="41">
        <f t="shared" si="545"/>
        <v>-1.4405319687551129E-2</v>
      </c>
      <c r="BU664" s="41">
        <f t="shared" si="546"/>
        <v>-6.2112000926406357E-3</v>
      </c>
      <c r="BV664" s="41">
        <f t="shared" si="547"/>
        <v>-1.0861332361246335E-2</v>
      </c>
      <c r="BW664" s="41">
        <f t="shared" si="548"/>
        <v>-2.6971148101010711E-2</v>
      </c>
      <c r="BX664" s="41"/>
      <c r="BY664" s="41"/>
      <c r="BZ664" s="41">
        <f t="shared" si="549"/>
        <v>2.7614936437177991E-2</v>
      </c>
      <c r="CA664" s="41">
        <f t="shared" si="550"/>
        <v>1.7176356682453301E-3</v>
      </c>
      <c r="CB664" s="41">
        <f t="shared" si="551"/>
        <v>-2.8219059891920927E-2</v>
      </c>
      <c r="CC664" s="41">
        <f t="shared" si="552"/>
        <v>-1.4418137405996952E-2</v>
      </c>
      <c r="CD664" s="41">
        <f t="shared" si="553"/>
        <v>-6.1272410836243803E-2</v>
      </c>
      <c r="CE664" s="41">
        <f t="shared" si="554"/>
        <v>-2.5187332993341274E-2</v>
      </c>
      <c r="CF664" s="41">
        <f t="shared" si="555"/>
        <v>-1.6719053323185299E-2</v>
      </c>
      <c r="CG664" s="41">
        <f t="shared" si="532"/>
        <v>0</v>
      </c>
      <c r="CH664" s="41">
        <f t="shared" si="556"/>
        <v>1.5187598161192242E-2</v>
      </c>
      <c r="CI664" s="41">
        <f t="shared" si="557"/>
        <v>5.7102687845876632E-4</v>
      </c>
      <c r="CJ664" s="41">
        <f t="shared" si="558"/>
        <v>-4.6520015634892928E-2</v>
      </c>
      <c r="CK664" s="41">
        <f t="shared" si="559"/>
        <v>-9.9503776706598209E-3</v>
      </c>
      <c r="CL664" s="41">
        <f t="shared" si="560"/>
        <v>-1.3323119171937639E-2</v>
      </c>
      <c r="CM664" s="41">
        <f t="shared" si="561"/>
        <v>4.7456676549071479E-3</v>
      </c>
      <c r="CN664" s="41">
        <f t="shared" si="580"/>
        <v>-8.5571824174393053E-4</v>
      </c>
      <c r="CO664" s="41">
        <f t="shared" si="562"/>
        <v>6.2491664241009034E-2</v>
      </c>
      <c r="CP664" s="41">
        <f t="shared" si="563"/>
        <v>0</v>
      </c>
      <c r="CQ664" s="41">
        <f t="shared" si="564"/>
        <v>-1.4205300645580926E-2</v>
      </c>
      <c r="CR664" s="41">
        <f t="shared" si="565"/>
        <v>-7.1864561229644047E-2</v>
      </c>
      <c r="CS664" s="41">
        <f t="shared" si="566"/>
        <v>-1.1506743492931952E-2</v>
      </c>
      <c r="CT664" s="41">
        <f t="shared" si="567"/>
        <v>-8.0321716972642666E-3</v>
      </c>
      <c r="CU664" s="41">
        <f t="shared" si="568"/>
        <v>-4.1769412876295028E-2</v>
      </c>
      <c r="CV664" s="41">
        <f t="shared" si="569"/>
        <v>-8.2440697750820659E-3</v>
      </c>
      <c r="CW664" s="41"/>
      <c r="CX664" s="41">
        <f t="shared" si="570"/>
        <v>2.0906789565194251E-2</v>
      </c>
      <c r="CY664" s="41">
        <f t="shared" si="571"/>
        <v>-3.5582345831879074E-2</v>
      </c>
      <c r="CZ664" s="41">
        <f t="shared" si="572"/>
        <v>-9.1790017461077025E-3</v>
      </c>
      <c r="DA664" s="41">
        <f t="shared" si="573"/>
        <v>-1.8736094206364452E-2</v>
      </c>
      <c r="DB664" s="41">
        <f t="shared" si="574"/>
        <v>-9.1210880053384222E-2</v>
      </c>
      <c r="DC664" s="41">
        <f t="shared" si="575"/>
        <v>-4.2222630422346703E-2</v>
      </c>
      <c r="DD664" s="41">
        <f t="shared" si="576"/>
        <v>-1.9087600189492997E-2</v>
      </c>
      <c r="DE664" s="41">
        <f t="shared" si="577"/>
        <v>-2.6927509429781754E-2</v>
      </c>
      <c r="DF664" s="41">
        <f t="shared" si="578"/>
        <v>1.8830427156370511E-3</v>
      </c>
      <c r="DG664" s="41">
        <f t="shared" si="579"/>
        <v>-4.3575185093934607E-4</v>
      </c>
      <c r="DH664" s="41"/>
    </row>
    <row r="665" spans="1:112">
      <c r="A665" s="43">
        <v>42814</v>
      </c>
      <c r="B665" s="34">
        <v>2.7</v>
      </c>
      <c r="C665" s="34">
        <v>4.1580349999999999</v>
      </c>
      <c r="D665" s="34"/>
      <c r="E665" s="34">
        <v>7.19</v>
      </c>
      <c r="F665" s="34">
        <v>9.6</v>
      </c>
      <c r="G665" s="34">
        <v>37.241619</v>
      </c>
      <c r="H665" s="34">
        <v>16.272988999999999</v>
      </c>
      <c r="I665" s="34">
        <v>17.670000000000002</v>
      </c>
      <c r="J665" s="34">
        <v>78.599959999999996</v>
      </c>
      <c r="K665" s="34"/>
      <c r="L665" s="34">
        <v>94.300003000000004</v>
      </c>
      <c r="M665" s="34">
        <v>12.52</v>
      </c>
      <c r="N665" s="34">
        <v>27.552306999999999</v>
      </c>
      <c r="O665" s="34">
        <v>11.61</v>
      </c>
      <c r="P665" s="34">
        <v>17.139999</v>
      </c>
      <c r="Q665" s="34">
        <v>3.31</v>
      </c>
      <c r="R665" s="34">
        <v>32.110000999999997</v>
      </c>
      <c r="S665" s="34">
        <v>40.478938999999997</v>
      </c>
      <c r="T665" s="34"/>
      <c r="U665" s="34"/>
      <c r="V665" s="34">
        <v>2.6728260000000001</v>
      </c>
      <c r="W665" s="34">
        <v>34.860000999999997</v>
      </c>
      <c r="X665" s="34">
        <v>47.950001</v>
      </c>
      <c r="Y665" s="34">
        <v>9.2742599999999999</v>
      </c>
      <c r="Z665" s="34">
        <v>14.820954</v>
      </c>
      <c r="AA665" s="34">
        <v>54.153041999999999</v>
      </c>
      <c r="AB665" s="34">
        <v>38.503692999999998</v>
      </c>
      <c r="AC665" s="34">
        <v>15.95</v>
      </c>
      <c r="AD665" s="34">
        <v>97.18</v>
      </c>
      <c r="AE665" s="34">
        <v>33.957065999999998</v>
      </c>
      <c r="AF665" s="34">
        <v>3.11</v>
      </c>
      <c r="AG665" s="34">
        <v>70.700073000000003</v>
      </c>
      <c r="AH665" s="34">
        <v>29.261551000000001</v>
      </c>
      <c r="AI665" s="34">
        <v>108.46511099999999</v>
      </c>
      <c r="AJ665" s="34" t="s">
        <v>193</v>
      </c>
      <c r="AK665" s="34">
        <v>23.809999000000001</v>
      </c>
      <c r="AL665" s="34">
        <v>0.65</v>
      </c>
      <c r="AM665" s="34">
        <v>25.782515</v>
      </c>
      <c r="AN665" s="34">
        <v>26</v>
      </c>
      <c r="AO665" s="34">
        <v>27.9</v>
      </c>
      <c r="AP665" s="34">
        <v>4.88</v>
      </c>
      <c r="AQ665" s="34">
        <v>10.38</v>
      </c>
      <c r="AR665" s="34">
        <v>6.04</v>
      </c>
      <c r="AS665" s="34"/>
      <c r="AT665" s="34">
        <v>14.022790000000001</v>
      </c>
      <c r="AU665" s="34">
        <v>35.5</v>
      </c>
      <c r="AV665" s="34">
        <v>8.8399230000000006</v>
      </c>
      <c r="AW665" s="34">
        <v>18.810402</v>
      </c>
      <c r="AX665" s="34">
        <v>19.040001</v>
      </c>
      <c r="AY665" s="34">
        <v>3.92</v>
      </c>
      <c r="AZ665" s="34">
        <v>62.02</v>
      </c>
      <c r="BA665" s="34">
        <v>63.860000999999997</v>
      </c>
      <c r="BB665" s="34">
        <v>48.009998000000003</v>
      </c>
      <c r="BC665" s="34">
        <v>22.115874999999999</v>
      </c>
      <c r="BD665" s="34"/>
      <c r="BE665" s="38"/>
      <c r="BF665" s="41">
        <f t="shared" si="533"/>
        <v>-1.834913866819643E-2</v>
      </c>
      <c r="BG665" s="41">
        <f t="shared" si="534"/>
        <v>1.0319936682943832E-2</v>
      </c>
      <c r="BH665" s="41"/>
      <c r="BI665" s="41">
        <f t="shared" si="535"/>
        <v>6.4631246808739579E-2</v>
      </c>
      <c r="BJ665" s="41">
        <f t="shared" si="536"/>
        <v>3.8221212820197671E-2</v>
      </c>
      <c r="BK665" s="41">
        <f t="shared" si="537"/>
        <v>2.8625271470724141E-2</v>
      </c>
      <c r="BL665" s="41">
        <f t="shared" si="538"/>
        <v>-9.7325563990351711E-3</v>
      </c>
      <c r="BM665" s="41">
        <f t="shared" si="539"/>
        <v>-1.0135221894043018E-2</v>
      </c>
      <c r="BN665" s="41">
        <f t="shared" si="540"/>
        <v>-1.327038129444175E-2</v>
      </c>
      <c r="BO665" s="41"/>
      <c r="BP665" s="41">
        <f t="shared" si="541"/>
        <v>5.4229702698083996E-3</v>
      </c>
      <c r="BQ665" s="41">
        <f t="shared" si="542"/>
        <v>-1.5961695328221036E-3</v>
      </c>
      <c r="BR665" s="41">
        <f t="shared" si="543"/>
        <v>-2.3757344167462422E-2</v>
      </c>
      <c r="BS665" s="41">
        <f t="shared" si="544"/>
        <v>2.5873235649509544E-3</v>
      </c>
      <c r="BT665" s="41">
        <f t="shared" si="545"/>
        <v>-5.2371957132634371E-3</v>
      </c>
      <c r="BU665" s="41">
        <f t="shared" si="546"/>
        <v>3.0677252247047041E-2</v>
      </c>
      <c r="BV665" s="41">
        <f t="shared" si="547"/>
        <v>1.8703870789375963E-3</v>
      </c>
      <c r="BW665" s="41">
        <f t="shared" si="548"/>
        <v>9.3090505831168874E-3</v>
      </c>
      <c r="BX665" s="41"/>
      <c r="BY665" s="41"/>
      <c r="BZ665" s="41">
        <f t="shared" si="549"/>
        <v>6.7695168539981879E-2</v>
      </c>
      <c r="CA665" s="41">
        <f t="shared" si="550"/>
        <v>-2.8644534051677434E-3</v>
      </c>
      <c r="CB665" s="41">
        <f t="shared" si="551"/>
        <v>3.8912148466213534E-2</v>
      </c>
      <c r="CC665" s="41">
        <f t="shared" si="552"/>
        <v>-2.5211564754067089E-2</v>
      </c>
      <c r="CD665" s="41">
        <f t="shared" si="553"/>
        <v>-2.2868226810518241E-2</v>
      </c>
      <c r="CE665" s="41">
        <f t="shared" si="554"/>
        <v>-4.6484189822668404E-3</v>
      </c>
      <c r="CF665" s="41">
        <f t="shared" si="555"/>
        <v>2.2621321573446404E-3</v>
      </c>
      <c r="CG665" s="41">
        <f t="shared" si="532"/>
        <v>-4.4735893841391414E-2</v>
      </c>
      <c r="CH665" s="41">
        <f t="shared" si="556"/>
        <v>-1.0339468572114686E-2</v>
      </c>
      <c r="CI665" s="41">
        <f t="shared" si="557"/>
        <v>9.3738736027412003E-3</v>
      </c>
      <c r="CJ665" s="41">
        <f t="shared" si="558"/>
        <v>5.6213144840552481E-2</v>
      </c>
      <c r="CK665" s="41">
        <f t="shared" si="559"/>
        <v>9.950377670659892E-3</v>
      </c>
      <c r="CL665" s="41">
        <f t="shared" si="560"/>
        <v>-2.7511726259185996E-2</v>
      </c>
      <c r="CM665" s="41">
        <f t="shared" si="561"/>
        <v>1.9125312957364155E-2</v>
      </c>
      <c r="CN665" s="41">
        <f t="shared" si="580"/>
        <v>4.2715482324093843E-3</v>
      </c>
      <c r="CO665" s="41">
        <f t="shared" si="562"/>
        <v>5.8814959767918402E-2</v>
      </c>
      <c r="CP665" s="41">
        <f t="shared" si="563"/>
        <v>-0.12967782330853261</v>
      </c>
      <c r="CQ665" s="41">
        <f t="shared" si="564"/>
        <v>2.1985545663743768E-3</v>
      </c>
      <c r="CR665" s="41">
        <f t="shared" si="565"/>
        <v>1.9418085857101516E-2</v>
      </c>
      <c r="CS665" s="41">
        <f t="shared" si="566"/>
        <v>9.0009608589761234E-3</v>
      </c>
      <c r="CT665" s="41">
        <f t="shared" si="567"/>
        <v>-1.6260520871780291E-2</v>
      </c>
      <c r="CU665" s="41">
        <f t="shared" si="568"/>
        <v>-1.6244982184332867E-2</v>
      </c>
      <c r="CV665" s="41">
        <f t="shared" si="569"/>
        <v>0</v>
      </c>
      <c r="CW665" s="41"/>
      <c r="CX665" s="41">
        <f t="shared" si="570"/>
        <v>2.7547412350720471E-3</v>
      </c>
      <c r="CY665" s="41">
        <f t="shared" si="571"/>
        <v>9.4465497212512128E-2</v>
      </c>
      <c r="CZ665" s="41">
        <f t="shared" si="572"/>
        <v>-5.1509053532411336E-2</v>
      </c>
      <c r="DA665" s="41">
        <f t="shared" si="573"/>
        <v>8.0059545634829608E-3</v>
      </c>
      <c r="DB665" s="41">
        <f t="shared" si="574"/>
        <v>-4.9190191669764731E-2</v>
      </c>
      <c r="DC665" s="41">
        <f t="shared" si="575"/>
        <v>5.5059777183027389E-2</v>
      </c>
      <c r="DD665" s="41">
        <f t="shared" si="576"/>
        <v>-4.022855212057746E-3</v>
      </c>
      <c r="DE665" s="41">
        <f t="shared" si="577"/>
        <v>3.0850005964160824E-2</v>
      </c>
      <c r="DF665" s="41">
        <f t="shared" si="578"/>
        <v>3.5471712424838893E-3</v>
      </c>
      <c r="DG665" s="41">
        <f t="shared" si="579"/>
        <v>-1.0512568390489748E-2</v>
      </c>
      <c r="DH665" s="41"/>
    </row>
    <row r="666" spans="1:112">
      <c r="A666" s="43">
        <v>42815</v>
      </c>
      <c r="B666" s="34">
        <v>2.5499999999999998</v>
      </c>
      <c r="C666" s="34">
        <v>4.1324209999999999</v>
      </c>
      <c r="D666" s="34"/>
      <c r="E666" s="34">
        <v>7.26</v>
      </c>
      <c r="F666" s="34">
        <v>10</v>
      </c>
      <c r="G666" s="34">
        <v>36.591946</v>
      </c>
      <c r="H666" s="34">
        <v>16.183468000000001</v>
      </c>
      <c r="I666" s="34">
        <v>17.25</v>
      </c>
      <c r="J666" s="34">
        <v>79.199959000000007</v>
      </c>
      <c r="K666" s="34"/>
      <c r="L666" s="34">
        <v>93.5</v>
      </c>
      <c r="M666" s="34">
        <v>13.05</v>
      </c>
      <c r="N666" s="34">
        <v>27.245104000000001</v>
      </c>
      <c r="O666" s="34">
        <v>11.39</v>
      </c>
      <c r="P666" s="34">
        <v>18</v>
      </c>
      <c r="Q666" s="34">
        <v>3.29</v>
      </c>
      <c r="R666" s="34">
        <v>32.779998999999997</v>
      </c>
      <c r="S666" s="34">
        <v>40.527026999999997</v>
      </c>
      <c r="T666" s="34"/>
      <c r="U666" s="34"/>
      <c r="V666" s="34">
        <v>2.5659130000000001</v>
      </c>
      <c r="W666" s="34">
        <v>34.349997999999999</v>
      </c>
      <c r="X666" s="34">
        <v>46.98</v>
      </c>
      <c r="Y666" s="34">
        <v>8.7908150000000003</v>
      </c>
      <c r="Z666" s="34">
        <v>14.908860000000001</v>
      </c>
      <c r="AA666" s="34">
        <v>53.884948999999999</v>
      </c>
      <c r="AB666" s="34">
        <v>37.691662000000001</v>
      </c>
      <c r="AC666" s="34">
        <v>15.7</v>
      </c>
      <c r="AD666" s="34">
        <v>91.730002999999996</v>
      </c>
      <c r="AE666" s="34">
        <v>34.331482000000001</v>
      </c>
      <c r="AF666" s="34">
        <v>3.17</v>
      </c>
      <c r="AG666" s="34">
        <v>64.400063000000003</v>
      </c>
      <c r="AH666" s="34">
        <v>29.280315000000002</v>
      </c>
      <c r="AI666" s="34">
        <v>104.227272</v>
      </c>
      <c r="AJ666" s="34" t="s">
        <v>193</v>
      </c>
      <c r="AK666" s="34">
        <v>23.16</v>
      </c>
      <c r="AL666" s="34">
        <v>0.67</v>
      </c>
      <c r="AM666" s="34">
        <v>25.612646000000002</v>
      </c>
      <c r="AN666" s="34">
        <v>22.799999</v>
      </c>
      <c r="AO666" s="34">
        <v>27.700001</v>
      </c>
      <c r="AP666" s="34">
        <v>5.24</v>
      </c>
      <c r="AQ666" s="34">
        <v>10.32</v>
      </c>
      <c r="AR666" s="34">
        <v>5.89</v>
      </c>
      <c r="AS666" s="34"/>
      <c r="AT666" s="34">
        <v>14.196387</v>
      </c>
      <c r="AU666" s="34">
        <v>34.979999999999997</v>
      </c>
      <c r="AV666" s="34">
        <v>8.830387</v>
      </c>
      <c r="AW666" s="34">
        <v>18.281030999999999</v>
      </c>
      <c r="AX666" s="34">
        <v>18.190000999999999</v>
      </c>
      <c r="AY666" s="34">
        <v>3.72</v>
      </c>
      <c r="AZ666" s="34">
        <v>64.339995999999999</v>
      </c>
      <c r="BA666" s="34">
        <v>63.709999000000003</v>
      </c>
      <c r="BB666" s="34">
        <v>48.360000999999997</v>
      </c>
      <c r="BC666" s="34">
        <v>22.008749000000002</v>
      </c>
      <c r="BD666" s="34"/>
      <c r="BE666" s="38"/>
      <c r="BF666" s="41">
        <f t="shared" si="533"/>
        <v>-5.7158413839948755E-2</v>
      </c>
      <c r="BG666" s="41">
        <f t="shared" si="534"/>
        <v>-6.1791731359078323E-3</v>
      </c>
      <c r="BH666" s="41"/>
      <c r="BI666" s="41">
        <f t="shared" si="535"/>
        <v>9.6886571037493388E-3</v>
      </c>
      <c r="BJ666" s="41">
        <f t="shared" si="536"/>
        <v>4.08219945202552E-2</v>
      </c>
      <c r="BK666" s="41">
        <f t="shared" si="537"/>
        <v>-1.7598764675254848E-2</v>
      </c>
      <c r="BL666" s="41">
        <f t="shared" si="538"/>
        <v>-5.516389359093204E-3</v>
      </c>
      <c r="BM666" s="41">
        <f t="shared" si="539"/>
        <v>-2.4056142854236382E-2</v>
      </c>
      <c r="BN666" s="41">
        <f t="shared" si="540"/>
        <v>7.6045906142996585E-3</v>
      </c>
      <c r="BO666" s="41"/>
      <c r="BP666" s="41">
        <f t="shared" si="541"/>
        <v>-8.5197851581316278E-3</v>
      </c>
      <c r="BQ666" s="41">
        <f t="shared" si="542"/>
        <v>4.1460768096750027E-2</v>
      </c>
      <c r="BR666" s="41">
        <f t="shared" si="543"/>
        <v>-1.1212435508081219E-2</v>
      </c>
      <c r="BS666" s="41">
        <f t="shared" si="544"/>
        <v>-1.9131018250709304E-2</v>
      </c>
      <c r="BT666" s="41">
        <f t="shared" si="545"/>
        <v>4.8956903069589906E-2</v>
      </c>
      <c r="BU666" s="41">
        <f t="shared" si="546"/>
        <v>-6.0606246116910699E-3</v>
      </c>
      <c r="BV666" s="41">
        <f t="shared" si="547"/>
        <v>2.0651003564908565E-2</v>
      </c>
      <c r="BW666" s="41">
        <f t="shared" si="548"/>
        <v>1.1872707165490185E-3</v>
      </c>
      <c r="BX666" s="41"/>
      <c r="BY666" s="41"/>
      <c r="BZ666" s="41">
        <f t="shared" si="549"/>
        <v>-4.0821978931262E-2</v>
      </c>
      <c r="CA666" s="41">
        <f t="shared" si="550"/>
        <v>-1.4738108333854062E-2</v>
      </c>
      <c r="CB666" s="41">
        <f t="shared" si="551"/>
        <v>-2.0436842953737738E-2</v>
      </c>
      <c r="CC666" s="41">
        <f t="shared" si="552"/>
        <v>-5.3535394546172781E-2</v>
      </c>
      <c r="CD666" s="41">
        <f t="shared" si="553"/>
        <v>5.9136768352546143E-3</v>
      </c>
      <c r="CE666" s="41">
        <f t="shared" si="554"/>
        <v>-4.9629495661402921E-3</v>
      </c>
      <c r="CF666" s="41">
        <f t="shared" si="555"/>
        <v>-2.1315255887272164E-2</v>
      </c>
      <c r="CG666" s="41">
        <f t="shared" si="532"/>
        <v>-1.6474837203505097E-2</v>
      </c>
      <c r="CH666" s="41">
        <f t="shared" si="556"/>
        <v>-5.7715416751516577E-2</v>
      </c>
      <c r="CI666" s="41">
        <f t="shared" si="557"/>
        <v>1.0965813826467422E-2</v>
      </c>
      <c r="CJ666" s="41">
        <f t="shared" si="558"/>
        <v>1.9108861698046507E-2</v>
      </c>
      <c r="CK666" s="41">
        <f t="shared" si="559"/>
        <v>-9.333199406311958E-2</v>
      </c>
      <c r="CL666" s="41">
        <f t="shared" si="560"/>
        <v>6.4104552603690319E-4</v>
      </c>
      <c r="CM666" s="41">
        <f t="shared" si="561"/>
        <v>-3.9854741144265474E-2</v>
      </c>
      <c r="CN666" s="41">
        <f t="shared" si="580"/>
        <v>0</v>
      </c>
      <c r="CO666" s="41">
        <f t="shared" si="562"/>
        <v>-2.7678965794816025E-2</v>
      </c>
      <c r="CP666" s="41">
        <f t="shared" si="563"/>
        <v>3.0305349495329058E-2</v>
      </c>
      <c r="CQ666" s="41">
        <f t="shared" si="564"/>
        <v>-6.6103351074902304E-3</v>
      </c>
      <c r="CR666" s="41">
        <f t="shared" si="565"/>
        <v>-0.13133604592073711</v>
      </c>
      <c r="CS666" s="41">
        <f t="shared" si="566"/>
        <v>-7.1942395329447004E-3</v>
      </c>
      <c r="CT666" s="41">
        <f t="shared" si="567"/>
        <v>7.1176278467894954E-2</v>
      </c>
      <c r="CU666" s="41">
        <f t="shared" si="568"/>
        <v>-5.7971176843259579E-3</v>
      </c>
      <c r="CV666" s="41">
        <f t="shared" si="569"/>
        <v>-2.5148014283228316E-2</v>
      </c>
      <c r="CW666" s="41"/>
      <c r="CX666" s="41">
        <f t="shared" si="570"/>
        <v>1.2303632378188182E-2</v>
      </c>
      <c r="CY666" s="41">
        <f t="shared" si="571"/>
        <v>-1.4756226890914171E-2</v>
      </c>
      <c r="CZ666" s="41">
        <f t="shared" si="572"/>
        <v>-1.0793246893507824E-3</v>
      </c>
      <c r="DA666" s="41">
        <f t="shared" si="573"/>
        <v>-2.8546049822218939E-2</v>
      </c>
      <c r="DB666" s="41">
        <f t="shared" si="574"/>
        <v>-4.5670034378935812E-2</v>
      </c>
      <c r="DC666" s="41">
        <f t="shared" si="575"/>
        <v>-5.2367985517315925E-2</v>
      </c>
      <c r="DD666" s="41">
        <f t="shared" si="576"/>
        <v>3.6724545968852045E-2</v>
      </c>
      <c r="DE666" s="41">
        <f t="shared" si="577"/>
        <v>-2.3516825136167658E-3</v>
      </c>
      <c r="DF666" s="41">
        <f t="shared" si="578"/>
        <v>7.2637655399779566E-3</v>
      </c>
      <c r="DG666" s="41">
        <f t="shared" si="579"/>
        <v>-4.8556203210324616E-3</v>
      </c>
      <c r="DH666" s="41"/>
    </row>
    <row r="667" spans="1:112">
      <c r="A667" s="43">
        <v>42816</v>
      </c>
      <c r="B667" s="34">
        <v>2.6</v>
      </c>
      <c r="C667" s="34">
        <v>4.0555779999999997</v>
      </c>
      <c r="D667" s="34"/>
      <c r="E667" s="34">
        <v>6.3</v>
      </c>
      <c r="F667" s="34">
        <v>9.76</v>
      </c>
      <c r="G667" s="34">
        <v>35.951824000000002</v>
      </c>
      <c r="H667" s="34">
        <v>15.447404000000001</v>
      </c>
      <c r="I667" s="34">
        <v>16.889999</v>
      </c>
      <c r="J667" s="34">
        <v>73.349959999999996</v>
      </c>
      <c r="K667" s="34"/>
      <c r="L667" s="34">
        <v>88.57</v>
      </c>
      <c r="M667" s="34">
        <v>12.22</v>
      </c>
      <c r="N667" s="34">
        <v>26.285093</v>
      </c>
      <c r="O667" s="34">
        <v>11.05</v>
      </c>
      <c r="P667" s="34">
        <v>17.829999999999998</v>
      </c>
      <c r="Q667" s="34">
        <v>3.85</v>
      </c>
      <c r="R667" s="34">
        <v>32.700001</v>
      </c>
      <c r="S667" s="34">
        <v>39.372962999999999</v>
      </c>
      <c r="T667" s="34"/>
      <c r="U667" s="34"/>
      <c r="V667" s="34">
        <v>2.449281</v>
      </c>
      <c r="W667" s="34">
        <v>33.419998</v>
      </c>
      <c r="X667" s="34">
        <v>47.330002</v>
      </c>
      <c r="Y667" s="34">
        <v>8.9684080000000002</v>
      </c>
      <c r="Z667" s="34">
        <v>14.627561</v>
      </c>
      <c r="AA667" s="34">
        <v>52.915115</v>
      </c>
      <c r="AB667" s="34">
        <v>37.488655000000001</v>
      </c>
      <c r="AC667" s="34">
        <v>15.35</v>
      </c>
      <c r="AD667" s="34">
        <v>82.419998000000007</v>
      </c>
      <c r="AE667" s="34">
        <v>32.795403</v>
      </c>
      <c r="AF667" s="34">
        <v>3.11</v>
      </c>
      <c r="AG667" s="34">
        <v>60.200062000000003</v>
      </c>
      <c r="AH667" s="34">
        <v>28.314001000000001</v>
      </c>
      <c r="AI667" s="34">
        <v>104.227272</v>
      </c>
      <c r="AJ667" s="34" t="s">
        <v>193</v>
      </c>
      <c r="AK667" s="34">
        <v>22.459999</v>
      </c>
      <c r="AL667" s="34">
        <v>0.69</v>
      </c>
      <c r="AM667" s="34">
        <v>25.574894</v>
      </c>
      <c r="AN667" s="34">
        <v>22.1</v>
      </c>
      <c r="AO667" s="34">
        <v>26.719999000000001</v>
      </c>
      <c r="AP667" s="34">
        <v>4.99</v>
      </c>
      <c r="AQ667" s="34">
        <v>9.7100000000000009</v>
      </c>
      <c r="AR667" s="34">
        <v>5.81</v>
      </c>
      <c r="AS667" s="34"/>
      <c r="AT667" s="34">
        <v>14.071012</v>
      </c>
      <c r="AU667" s="34">
        <v>32.659999999999997</v>
      </c>
      <c r="AV667" s="34">
        <v>8.5443060000000006</v>
      </c>
      <c r="AW667" s="34">
        <v>18.263383999999999</v>
      </c>
      <c r="AX667" s="34">
        <v>17.32</v>
      </c>
      <c r="AY667" s="34">
        <v>3.53</v>
      </c>
      <c r="AZ667" s="34">
        <v>64.410004000000001</v>
      </c>
      <c r="BA667" s="34">
        <v>64.75</v>
      </c>
      <c r="BB667" s="34">
        <v>48.139999000000003</v>
      </c>
      <c r="BC667" s="34">
        <v>21.190729000000001</v>
      </c>
      <c r="BD667" s="34"/>
      <c r="BE667" s="38"/>
      <c r="BF667" s="41">
        <f t="shared" si="533"/>
        <v>1.9418085857101731E-2</v>
      </c>
      <c r="BG667" s="41">
        <f t="shared" si="534"/>
        <v>-1.8770216289416032E-2</v>
      </c>
      <c r="BH667" s="41"/>
      <c r="BI667" s="41">
        <f t="shared" si="535"/>
        <v>-0.14183019543921771</v>
      </c>
      <c r="BJ667" s="41">
        <f t="shared" si="536"/>
        <v>-2.4292692569044587E-2</v>
      </c>
      <c r="BK667" s="41">
        <f t="shared" si="537"/>
        <v>-1.7648341532055474E-2</v>
      </c>
      <c r="BL667" s="41">
        <f t="shared" si="538"/>
        <v>-4.6549264016975372E-2</v>
      </c>
      <c r="BM667" s="41">
        <f t="shared" si="539"/>
        <v>-2.1090471864292953E-2</v>
      </c>
      <c r="BN667" s="41">
        <f t="shared" si="540"/>
        <v>-7.6733821885243358E-2</v>
      </c>
      <c r="BO667" s="41"/>
      <c r="BP667" s="41">
        <f t="shared" si="541"/>
        <v>-5.4168236473149806E-2</v>
      </c>
      <c r="BQ667" s="41">
        <f t="shared" si="542"/>
        <v>-6.5714180025253158E-2</v>
      </c>
      <c r="BR667" s="41">
        <f t="shared" si="543"/>
        <v>-3.5871862837168339E-2</v>
      </c>
      <c r="BS667" s="41">
        <f t="shared" si="544"/>
        <v>-3.0305349495328922E-2</v>
      </c>
      <c r="BT667" s="41">
        <f t="shared" si="545"/>
        <v>-9.4893260211157977E-3</v>
      </c>
      <c r="BU667" s="41">
        <f t="shared" si="546"/>
        <v>0.15718558352241235</v>
      </c>
      <c r="BV667" s="41">
        <f t="shared" si="547"/>
        <v>-2.4434343250297041E-3</v>
      </c>
      <c r="BW667" s="41">
        <f t="shared" si="548"/>
        <v>-2.8889722403701558E-2</v>
      </c>
      <c r="BX667" s="41"/>
      <c r="BY667" s="41"/>
      <c r="BZ667" s="41">
        <f t="shared" si="549"/>
        <v>-4.6519848609981013E-2</v>
      </c>
      <c r="CA667" s="41">
        <f t="shared" si="550"/>
        <v>-2.7447497121352325E-2</v>
      </c>
      <c r="CB667" s="41">
        <f t="shared" si="551"/>
        <v>7.4224069438860955E-3</v>
      </c>
      <c r="CC667" s="41">
        <f t="shared" si="552"/>
        <v>2.0000753430847489E-2</v>
      </c>
      <c r="CD667" s="41">
        <f t="shared" si="553"/>
        <v>-1.9048178202142316E-2</v>
      </c>
      <c r="CE667" s="41">
        <f t="shared" si="554"/>
        <v>-1.8162173748170293E-2</v>
      </c>
      <c r="CF667" s="41">
        <f t="shared" si="555"/>
        <v>-5.4005490135691971E-3</v>
      </c>
      <c r="CG667" s="41">
        <f t="shared" si="532"/>
        <v>6.1210731044896369E-2</v>
      </c>
      <c r="CH667" s="41">
        <f t="shared" si="556"/>
        <v>-0.10702141058152412</v>
      </c>
      <c r="CI667" s="41">
        <f t="shared" si="557"/>
        <v>-4.5774422648765099E-2</v>
      </c>
      <c r="CJ667" s="41">
        <f t="shared" si="558"/>
        <v>-1.9108861698046473E-2</v>
      </c>
      <c r="CK667" s="41">
        <f t="shared" si="559"/>
        <v>-6.744122915612176E-2</v>
      </c>
      <c r="CL667" s="41">
        <f t="shared" si="560"/>
        <v>-3.3559029941441131E-2</v>
      </c>
      <c r="CM667" s="41">
        <f t="shared" si="561"/>
        <v>0</v>
      </c>
      <c r="CN667" s="41">
        <f t="shared" si="580"/>
        <v>-3.4158299906654936E-3</v>
      </c>
      <c r="CO667" s="41">
        <f t="shared" si="562"/>
        <v>-3.0690747918095836E-2</v>
      </c>
      <c r="CP667" s="41">
        <f t="shared" si="563"/>
        <v>2.9413885206293192E-2</v>
      </c>
      <c r="CQ667" s="41">
        <f t="shared" si="564"/>
        <v>-1.4750467338320809E-3</v>
      </c>
      <c r="CR667" s="41">
        <f t="shared" si="565"/>
        <v>-3.1182883577037832E-2</v>
      </c>
      <c r="CS667" s="41">
        <f t="shared" si="566"/>
        <v>-3.6020138051080522E-2</v>
      </c>
      <c r="CT667" s="41">
        <f t="shared" si="567"/>
        <v>-4.8885588569523554E-2</v>
      </c>
      <c r="CU667" s="41">
        <f t="shared" si="568"/>
        <v>-6.0927477750183125E-2</v>
      </c>
      <c r="CV667" s="41">
        <f t="shared" si="569"/>
        <v>-1.3675426799675495E-2</v>
      </c>
      <c r="CW667" s="41"/>
      <c r="CX667" s="41">
        <f t="shared" si="570"/>
        <v>-8.8707009894010685E-3</v>
      </c>
      <c r="CY667" s="41">
        <f t="shared" si="571"/>
        <v>-6.8625382048137007E-2</v>
      </c>
      <c r="CZ667" s="41">
        <f t="shared" si="572"/>
        <v>-3.2933745331772769E-2</v>
      </c>
      <c r="DA667" s="41">
        <f t="shared" si="573"/>
        <v>-9.6578376595548698E-4</v>
      </c>
      <c r="DB667" s="41">
        <f t="shared" si="574"/>
        <v>-4.9010144371001353E-2</v>
      </c>
      <c r="DC667" s="41">
        <f t="shared" si="575"/>
        <v>-5.242579733984986E-2</v>
      </c>
      <c r="DD667" s="41">
        <f t="shared" si="576"/>
        <v>1.0875030198004144E-3</v>
      </c>
      <c r="DE667" s="41">
        <f t="shared" si="577"/>
        <v>1.6192180147373524E-2</v>
      </c>
      <c r="DF667" s="41">
        <f t="shared" si="578"/>
        <v>-4.5596348426585765E-3</v>
      </c>
      <c r="DG667" s="41">
        <f t="shared" si="579"/>
        <v>-3.7876281413311841E-2</v>
      </c>
      <c r="DH667" s="41"/>
    </row>
    <row r="668" spans="1:112">
      <c r="A668" s="43">
        <v>42817</v>
      </c>
      <c r="B668" s="34">
        <v>2.6</v>
      </c>
      <c r="C668" s="34">
        <v>3.9445839999999999</v>
      </c>
      <c r="D668" s="34"/>
      <c r="E668" s="34">
        <v>5.75</v>
      </c>
      <c r="F668" s="34">
        <v>9.36</v>
      </c>
      <c r="G668" s="34">
        <v>35.990043999999997</v>
      </c>
      <c r="H668" s="34">
        <v>15.019691</v>
      </c>
      <c r="I668" s="34">
        <v>16.559999000000001</v>
      </c>
      <c r="J668" s="34">
        <v>71.699966000000003</v>
      </c>
      <c r="K668" s="34"/>
      <c r="L668" s="34">
        <v>86.43</v>
      </c>
      <c r="M668" s="34">
        <v>11.99</v>
      </c>
      <c r="N668" s="34">
        <v>26.352293</v>
      </c>
      <c r="O668" s="34">
        <v>11.01</v>
      </c>
      <c r="P668" s="34">
        <v>18.09</v>
      </c>
      <c r="Q668" s="34">
        <v>4.08</v>
      </c>
      <c r="R668" s="34">
        <v>32.419998</v>
      </c>
      <c r="S668" s="34">
        <v>39.767262000000002</v>
      </c>
      <c r="T668" s="34"/>
      <c r="U668" s="34"/>
      <c r="V668" s="34">
        <v>2.390965</v>
      </c>
      <c r="W668" s="34">
        <v>33.5</v>
      </c>
      <c r="X668" s="34">
        <v>46.27</v>
      </c>
      <c r="Y668" s="34">
        <v>8.9486740000000005</v>
      </c>
      <c r="Z668" s="34">
        <v>14.530868</v>
      </c>
      <c r="AA668" s="34">
        <v>52.205478999999997</v>
      </c>
      <c r="AB668" s="34">
        <v>37.420985999999999</v>
      </c>
      <c r="AC668" s="34">
        <v>15.2</v>
      </c>
      <c r="AD668" s="34">
        <v>82.099997999999999</v>
      </c>
      <c r="AE668" s="34">
        <v>32.075358999999999</v>
      </c>
      <c r="AF668" s="34">
        <v>2.83</v>
      </c>
      <c r="AG668" s="34">
        <v>57.050055999999998</v>
      </c>
      <c r="AH668" s="34">
        <v>27.741714000000002</v>
      </c>
      <c r="AI668" s="34">
        <v>108.02057600000001</v>
      </c>
      <c r="AJ668" s="34" t="s">
        <v>193</v>
      </c>
      <c r="AK668" s="34">
        <v>23.809999000000001</v>
      </c>
      <c r="AL668" s="34">
        <v>0.66600000000000004</v>
      </c>
      <c r="AM668" s="34">
        <v>25.640957</v>
      </c>
      <c r="AN668" s="34">
        <v>16.600000000000001</v>
      </c>
      <c r="AO668" s="34">
        <v>27.16</v>
      </c>
      <c r="AP668" s="34">
        <v>4.8499999999999996</v>
      </c>
      <c r="AQ668" s="34">
        <v>9.74</v>
      </c>
      <c r="AR668" s="34">
        <v>5.65</v>
      </c>
      <c r="AS668" s="34"/>
      <c r="AT668" s="34">
        <v>14.186743999999999</v>
      </c>
      <c r="AU668" s="34">
        <v>31.91</v>
      </c>
      <c r="AV668" s="34">
        <v>8.7064179999999993</v>
      </c>
      <c r="AW668" s="34">
        <v>18.228090000000002</v>
      </c>
      <c r="AX668" s="34">
        <v>17.639999</v>
      </c>
      <c r="AY668" s="34">
        <v>3.55</v>
      </c>
      <c r="AZ668" s="34">
        <v>64.110000999999997</v>
      </c>
      <c r="BA668" s="34">
        <v>63.490001999999997</v>
      </c>
      <c r="BB668" s="34">
        <v>47.91</v>
      </c>
      <c r="BC668" s="34">
        <v>21.044246999999999</v>
      </c>
      <c r="BD668" s="34"/>
      <c r="BE668" s="38"/>
      <c r="BF668" s="46">
        <f t="shared" si="533"/>
        <v>0</v>
      </c>
      <c r="BG668" s="46">
        <f t="shared" si="534"/>
        <v>-2.7749718682514357E-2</v>
      </c>
      <c r="BH668" s="46"/>
      <c r="BI668" s="46">
        <f t="shared" si="535"/>
        <v>-9.1349778588227959E-2</v>
      </c>
      <c r="BJ668" s="46">
        <f t="shared" si="536"/>
        <v>-4.184710993550049E-2</v>
      </c>
      <c r="BK668" s="46">
        <f t="shared" si="537"/>
        <v>1.0625246371343139E-3</v>
      </c>
      <c r="BL668" s="46">
        <f t="shared" si="538"/>
        <v>-2.807888978139185E-2</v>
      </c>
      <c r="BM668" s="46">
        <f t="shared" si="539"/>
        <v>-1.9731583042437325E-2</v>
      </c>
      <c r="BN668" s="46">
        <f t="shared" si="540"/>
        <v>-2.2751685850820474E-2</v>
      </c>
      <c r="BO668" s="46"/>
      <c r="BP668" s="46">
        <f t="shared" si="541"/>
        <v>-2.4458362056944676E-2</v>
      </c>
      <c r="BQ668" s="46">
        <f t="shared" si="542"/>
        <v>-1.9000984704026412E-2</v>
      </c>
      <c r="BR668" s="46">
        <f t="shared" si="543"/>
        <v>2.5533196693645673E-3</v>
      </c>
      <c r="BS668" s="46">
        <f t="shared" si="544"/>
        <v>-3.6264772291733265E-3</v>
      </c>
      <c r="BT668" s="46">
        <f t="shared" si="545"/>
        <v>1.4476867532154868E-2</v>
      </c>
      <c r="BU668" s="46">
        <f t="shared" si="546"/>
        <v>5.8023840116377387E-2</v>
      </c>
      <c r="BV668" s="46">
        <f t="shared" si="547"/>
        <v>-8.5996538670335358E-3</v>
      </c>
      <c r="BW668" s="46">
        <f t="shared" si="548"/>
        <v>9.9646485116489519E-3</v>
      </c>
      <c r="BX668" s="46"/>
      <c r="BY668" s="46"/>
      <c r="BZ668" s="46">
        <f t="shared" si="549"/>
        <v>-2.4097461955948526E-2</v>
      </c>
      <c r="CA668" s="46">
        <f t="shared" si="550"/>
        <v>2.3909755081794105E-3</v>
      </c>
      <c r="CB668" s="46">
        <f t="shared" si="551"/>
        <v>-2.2650583255744379E-2</v>
      </c>
      <c r="CC668" s="46">
        <f t="shared" si="552"/>
        <v>-2.2028149427190083E-3</v>
      </c>
      <c r="CD668" s="46">
        <f t="shared" si="553"/>
        <v>-6.6322746288235875E-3</v>
      </c>
      <c r="CE668" s="46">
        <f t="shared" si="554"/>
        <v>-1.3501574773798552E-2</v>
      </c>
      <c r="CF668" s="46">
        <f t="shared" si="555"/>
        <v>-1.8066838260930862E-3</v>
      </c>
      <c r="CG668" s="46">
        <f t="shared" si="532"/>
        <v>3.1200650309457225E-3</v>
      </c>
      <c r="CH668" s="46">
        <f t="shared" si="556"/>
        <v>-3.8901095468699505E-3</v>
      </c>
      <c r="CI668" s="46">
        <f t="shared" si="557"/>
        <v>-2.2200250172201501E-2</v>
      </c>
      <c r="CJ668" s="46">
        <f t="shared" si="558"/>
        <v>-9.4346014535996503E-2</v>
      </c>
      <c r="CK668" s="46">
        <f t="shared" si="559"/>
        <v>-5.3744324311882419E-2</v>
      </c>
      <c r="CL668" s="46">
        <f t="shared" si="560"/>
        <v>-2.0419216280915128E-2</v>
      </c>
      <c r="CM668" s="46">
        <f t="shared" si="561"/>
        <v>3.574790497455984E-2</v>
      </c>
      <c r="CN668" s="46">
        <f t="shared" si="580"/>
        <v>-7.728569228695646E-3</v>
      </c>
      <c r="CO668" s="46">
        <f t="shared" si="562"/>
        <v>5.8369713712911914E-2</v>
      </c>
      <c r="CP668" s="46">
        <f t="shared" si="563"/>
        <v>-3.5401927050915834E-2</v>
      </c>
      <c r="CQ668" s="46">
        <f t="shared" si="564"/>
        <v>2.5797886923382323E-3</v>
      </c>
      <c r="CR668" s="46">
        <f t="shared" si="565"/>
        <v>-0.28617491316120958</v>
      </c>
      <c r="CS668" s="46">
        <f t="shared" si="566"/>
        <v>1.6332991447200657E-2</v>
      </c>
      <c r="CT668" s="46">
        <f t="shared" si="567"/>
        <v>-2.8457204814035613E-2</v>
      </c>
      <c r="CU668" s="46">
        <f t="shared" si="568"/>
        <v>3.084835351210095E-3</v>
      </c>
      <c r="CV668" s="46">
        <f t="shared" si="569"/>
        <v>-2.7925025705470199E-2</v>
      </c>
      <c r="CW668" s="46"/>
      <c r="CX668" s="46">
        <f t="shared" si="570"/>
        <v>8.1912128546341046E-3</v>
      </c>
      <c r="CY668" s="46">
        <f t="shared" si="571"/>
        <v>-2.3231647252166813E-2</v>
      </c>
      <c r="CZ668" s="46">
        <f t="shared" si="572"/>
        <v>1.879535865896299E-2</v>
      </c>
      <c r="DA668" s="46">
        <f t="shared" si="573"/>
        <v>-1.9343702589387673E-3</v>
      </c>
      <c r="DB668" s="46">
        <f t="shared" si="574"/>
        <v>1.8307090755012134E-2</v>
      </c>
      <c r="DC668" s="46">
        <f t="shared" si="575"/>
        <v>5.6497325421191276E-3</v>
      </c>
      <c r="DD668" s="46">
        <f t="shared" si="576"/>
        <v>-4.6685890635991397E-3</v>
      </c>
      <c r="DE668" s="46">
        <f t="shared" si="577"/>
        <v>-1.9651255896265304E-2</v>
      </c>
      <c r="DF668" s="46">
        <f t="shared" si="578"/>
        <v>-4.7891606871488983E-3</v>
      </c>
      <c r="DG668" s="46">
        <f t="shared" si="579"/>
        <v>-6.9365535967529923E-3</v>
      </c>
      <c r="DH668" s="46"/>
    </row>
    <row r="669" spans="1:112" ht="15.75" thickBot="1">
      <c r="A669" s="43">
        <v>42818</v>
      </c>
      <c r="B669" s="34">
        <v>2.65</v>
      </c>
      <c r="C669" s="34">
        <v>4.209263</v>
      </c>
      <c r="D669" s="34"/>
      <c r="E669" s="34">
        <v>5.76</v>
      </c>
      <c r="F669" s="34">
        <v>9.48</v>
      </c>
      <c r="G669" s="34">
        <v>41.015464999999999</v>
      </c>
      <c r="H669" s="34">
        <v>16.213305999999999</v>
      </c>
      <c r="I669" s="34">
        <v>16.989999999999998</v>
      </c>
      <c r="J669" s="34">
        <v>69.899963</v>
      </c>
      <c r="K669" s="34"/>
      <c r="L669" s="34">
        <v>87.129997000000003</v>
      </c>
      <c r="M669" s="34">
        <v>12.91</v>
      </c>
      <c r="N669" s="34">
        <v>26.957101999999999</v>
      </c>
      <c r="O669" s="34">
        <v>11.03</v>
      </c>
      <c r="P669" s="34">
        <v>18.170000000000002</v>
      </c>
      <c r="Q669" s="34">
        <v>4.3</v>
      </c>
      <c r="R669" s="34">
        <v>31.6</v>
      </c>
      <c r="S669" s="34">
        <v>40.728988999999999</v>
      </c>
      <c r="T669" s="34"/>
      <c r="U669" s="34"/>
      <c r="V669" s="34">
        <v>2.4590000000000001</v>
      </c>
      <c r="W669" s="34">
        <v>32.32</v>
      </c>
      <c r="X669" s="34">
        <v>46.360000999999997</v>
      </c>
      <c r="Y669" s="34">
        <v>9.0473370000000006</v>
      </c>
      <c r="Z669" s="34">
        <v>14.697886</v>
      </c>
      <c r="AA669" s="34">
        <v>52.844147</v>
      </c>
      <c r="AB669" s="34">
        <v>37.710994999999997</v>
      </c>
      <c r="AC669" s="34">
        <v>15.65</v>
      </c>
      <c r="AD669" s="34">
        <v>85.650002000000001</v>
      </c>
      <c r="AE669" s="34">
        <v>32.382579999999997</v>
      </c>
      <c r="AF669" s="34">
        <v>2.88</v>
      </c>
      <c r="AG669" s="34">
        <v>60.900063000000003</v>
      </c>
      <c r="AH669" s="34">
        <v>28.886284</v>
      </c>
      <c r="AI669" s="34">
        <v>110.04566199999999</v>
      </c>
      <c r="AJ669" s="34" t="s">
        <v>193</v>
      </c>
      <c r="AK669" s="34">
        <v>21.700001</v>
      </c>
      <c r="AL669" s="34">
        <v>0.64</v>
      </c>
      <c r="AM669" s="34">
        <v>26.226064999999998</v>
      </c>
      <c r="AN669" s="34">
        <v>16.399999999999999</v>
      </c>
      <c r="AO669" s="34">
        <v>26.129999000000002</v>
      </c>
      <c r="AP669" s="34">
        <v>4.95</v>
      </c>
      <c r="AQ669" s="34">
        <v>9.5299999999999994</v>
      </c>
      <c r="AR669" s="34">
        <v>5.55</v>
      </c>
      <c r="AS669" s="34"/>
      <c r="AT669" s="34">
        <v>14.341051</v>
      </c>
      <c r="AU669" s="34">
        <v>32.439999</v>
      </c>
      <c r="AV669" s="34">
        <v>8.6205929999999995</v>
      </c>
      <c r="AW669" s="34">
        <v>18.572182000000002</v>
      </c>
      <c r="AX669" s="34">
        <v>17.23</v>
      </c>
      <c r="AY669" s="34">
        <v>3.56</v>
      </c>
      <c r="AZ669" s="34">
        <v>64.290001000000004</v>
      </c>
      <c r="BA669" s="34">
        <v>65</v>
      </c>
      <c r="BB669" s="34">
        <v>47.73</v>
      </c>
      <c r="BC669" s="34">
        <v>21.132137</v>
      </c>
      <c r="BD669" s="34"/>
      <c r="BE669" s="38"/>
      <c r="BF669" s="55">
        <f t="shared" si="533"/>
        <v>1.9048194970694411E-2</v>
      </c>
      <c r="BG669" s="55">
        <f t="shared" si="534"/>
        <v>6.4944074186211606E-2</v>
      </c>
      <c r="BH669" s="55"/>
      <c r="BI669" s="55">
        <f t="shared" si="535"/>
        <v>1.7376198985406563E-3</v>
      </c>
      <c r="BJ669" s="55">
        <f t="shared" si="536"/>
        <v>1.2739025777429932E-2</v>
      </c>
      <c r="BK669" s="55">
        <f t="shared" si="537"/>
        <v>0.13070684605404792</v>
      </c>
      <c r="BL669" s="55">
        <f t="shared" si="538"/>
        <v>7.6470189578653855E-2</v>
      </c>
      <c r="BM669" s="55">
        <f t="shared" si="539"/>
        <v>2.5634847113202179E-2</v>
      </c>
      <c r="BN669" s="55">
        <f t="shared" si="540"/>
        <v>-2.5425153495401216E-2</v>
      </c>
      <c r="BO669" s="55"/>
      <c r="BP669" s="55">
        <f t="shared" si="541"/>
        <v>8.0663840473385318E-3</v>
      </c>
      <c r="BQ669" s="55">
        <f t="shared" si="542"/>
        <v>7.3929235819128164E-2</v>
      </c>
      <c r="BR669" s="55">
        <f t="shared" si="543"/>
        <v>2.2691495610622094E-2</v>
      </c>
      <c r="BS669" s="55">
        <f t="shared" si="544"/>
        <v>1.8148825308225342E-3</v>
      </c>
      <c r="BT669" s="55">
        <f t="shared" si="545"/>
        <v>4.4125830008762525E-3</v>
      </c>
      <c r="BU669" s="55">
        <f t="shared" si="546"/>
        <v>5.2518034283446438E-2</v>
      </c>
      <c r="BV669" s="55">
        <f t="shared" si="547"/>
        <v>-2.5618334024347048E-2</v>
      </c>
      <c r="BW669" s="55">
        <f t="shared" si="548"/>
        <v>2.3896088367825769E-2</v>
      </c>
      <c r="BX669" s="55"/>
      <c r="BY669" s="55"/>
      <c r="BZ669" s="55">
        <f t="shared" si="549"/>
        <v>2.8057713091691104E-2</v>
      </c>
      <c r="CA669" s="55">
        <f t="shared" si="550"/>
        <v>-3.5859205178126061E-2</v>
      </c>
      <c r="CB669" s="55">
        <f t="shared" si="551"/>
        <v>1.9432371229615797E-3</v>
      </c>
      <c r="CC669" s="55">
        <f t="shared" si="552"/>
        <v>1.0965095381007546E-2</v>
      </c>
      <c r="CD669" s="55">
        <f t="shared" si="553"/>
        <v>1.1428459649253309E-2</v>
      </c>
      <c r="CE669" s="55">
        <f t="shared" si="554"/>
        <v>1.2159507718679262E-2</v>
      </c>
      <c r="CF669" s="55">
        <f t="shared" si="555"/>
        <v>7.720026451793015E-3</v>
      </c>
      <c r="CG669" s="55">
        <f t="shared" si="532"/>
        <v>1.2384121505019524E-2</v>
      </c>
      <c r="CH669" s="55">
        <f t="shared" si="556"/>
        <v>4.2331256023128774E-2</v>
      </c>
      <c r="CI669" s="55">
        <f t="shared" si="557"/>
        <v>9.5325209327822916E-3</v>
      </c>
      <c r="CJ669" s="55">
        <f t="shared" si="558"/>
        <v>1.7513582492708211E-2</v>
      </c>
      <c r="CK669" s="55">
        <f t="shared" si="559"/>
        <v>6.5305151295380032E-2</v>
      </c>
      <c r="CL669" s="55">
        <f t="shared" si="560"/>
        <v>4.0429679373442794E-2</v>
      </c>
      <c r="CM669" s="55">
        <f t="shared" si="561"/>
        <v>1.8573661252992427E-2</v>
      </c>
      <c r="CN669" s="55">
        <f t="shared" si="580"/>
        <v>0</v>
      </c>
      <c r="CO669" s="55">
        <f t="shared" si="562"/>
        <v>-9.2793311870248474E-2</v>
      </c>
      <c r="CP669" s="55">
        <f t="shared" si="563"/>
        <v>-3.9821494186671608E-2</v>
      </c>
      <c r="CQ669" s="55">
        <f t="shared" si="564"/>
        <v>2.2562807713747048E-2</v>
      </c>
      <c r="CR669" s="55">
        <f t="shared" si="565"/>
        <v>-1.2121360532344963E-2</v>
      </c>
      <c r="CS669" s="55">
        <f t="shared" si="566"/>
        <v>-3.8661261428162425E-2</v>
      </c>
      <c r="CT669" s="55">
        <f t="shared" si="567"/>
        <v>2.0408871631207252E-2</v>
      </c>
      <c r="CU669" s="55">
        <f t="shared" si="568"/>
        <v>-2.1796399988333059E-2</v>
      </c>
      <c r="CV669" s="55">
        <f t="shared" si="569"/>
        <v>-1.7857617400006572E-2</v>
      </c>
      <c r="CW669" s="55"/>
      <c r="CX669" s="55">
        <f t="shared" si="570"/>
        <v>1.0818116499871916E-2</v>
      </c>
      <c r="CY669" s="55">
        <f t="shared" si="571"/>
        <v>1.6472758130919057E-2</v>
      </c>
      <c r="CZ669" s="55">
        <f t="shared" si="572"/>
        <v>-9.9065790292986351E-3</v>
      </c>
      <c r="DA669" s="55">
        <f t="shared" si="573"/>
        <v>1.8701058959827956E-2</v>
      </c>
      <c r="DB669" s="55">
        <f t="shared" si="574"/>
        <v>-2.3516943349462936E-2</v>
      </c>
      <c r="DC669" s="55">
        <f t="shared" si="575"/>
        <v>2.8129413766146577E-3</v>
      </c>
      <c r="DD669" s="55">
        <f t="shared" si="576"/>
        <v>2.8037401107574426E-3</v>
      </c>
      <c r="DE669" s="55">
        <f t="shared" si="577"/>
        <v>2.3504825212255314E-2</v>
      </c>
      <c r="DF669" s="55">
        <f t="shared" si="578"/>
        <v>-3.764119877225591E-3</v>
      </c>
      <c r="DG669" s="55">
        <f t="shared" si="579"/>
        <v>4.1677412279454958E-3</v>
      </c>
      <c r="DH669" s="55"/>
    </row>
    <row r="670" spans="1:112">
      <c r="A670" s="43">
        <v>42821</v>
      </c>
      <c r="B670" s="34">
        <v>2.75</v>
      </c>
      <c r="C670" s="34">
        <v>4.0897300000000003</v>
      </c>
      <c r="D670" s="34"/>
      <c r="E670" s="34">
        <v>5.64</v>
      </c>
      <c r="F670" s="34">
        <v>9.24</v>
      </c>
      <c r="G670" s="34">
        <v>39.916747999999998</v>
      </c>
      <c r="H670" s="34">
        <v>16.879745</v>
      </c>
      <c r="I670" s="34">
        <v>16.66</v>
      </c>
      <c r="J670" s="34">
        <v>64.5</v>
      </c>
      <c r="K670" s="34"/>
      <c r="L670" s="34">
        <v>88.489998</v>
      </c>
      <c r="M670" s="34">
        <v>12.21</v>
      </c>
      <c r="N670" s="34">
        <v>26.640298999999999</v>
      </c>
      <c r="O670" s="34">
        <v>10.88</v>
      </c>
      <c r="P670" s="34">
        <v>18.07</v>
      </c>
      <c r="Q670" s="34">
        <v>4.2300000000000004</v>
      </c>
      <c r="R670" s="34">
        <v>31.389999</v>
      </c>
      <c r="S670" s="34">
        <v>39.873047</v>
      </c>
      <c r="T670" s="34"/>
      <c r="U670" s="34"/>
      <c r="V670" s="34">
        <v>2.439562</v>
      </c>
      <c r="W670" s="34">
        <v>33.029998999999997</v>
      </c>
      <c r="X670" s="34">
        <v>46.84</v>
      </c>
      <c r="Y670" s="34">
        <v>9.0473370000000006</v>
      </c>
      <c r="Z670" s="34">
        <v>14.363845</v>
      </c>
      <c r="AA670" s="34">
        <v>56.005974000000002</v>
      </c>
      <c r="AB670" s="34">
        <v>37.759331000000003</v>
      </c>
      <c r="AC670" s="34">
        <v>16.049999</v>
      </c>
      <c r="AD670" s="34">
        <v>84.459998999999996</v>
      </c>
      <c r="AE670" s="34">
        <v>32.267375999999999</v>
      </c>
      <c r="AF670" s="34">
        <v>3</v>
      </c>
      <c r="AG670" s="34">
        <v>58.099997999999999</v>
      </c>
      <c r="AH670" s="34">
        <v>28.689267999999998</v>
      </c>
      <c r="AI670" s="34">
        <v>112.386841</v>
      </c>
      <c r="AJ670" s="34" t="s">
        <v>193</v>
      </c>
      <c r="AK670" s="34">
        <v>21.23</v>
      </c>
      <c r="AL670" s="34">
        <v>0.63</v>
      </c>
      <c r="AM670" s="34">
        <v>25.999571</v>
      </c>
      <c r="AN670" s="34">
        <v>15.7</v>
      </c>
      <c r="AO670" s="34">
        <v>25.030000999999999</v>
      </c>
      <c r="AP670" s="34">
        <v>4.92</v>
      </c>
      <c r="AQ670" s="34">
        <v>9.16</v>
      </c>
      <c r="AR670" s="34">
        <v>5.57</v>
      </c>
      <c r="AS670" s="34"/>
      <c r="AT670" s="34">
        <v>14.350695999999999</v>
      </c>
      <c r="AU670" s="34">
        <v>31.49</v>
      </c>
      <c r="AV670" s="34">
        <v>8.6205929999999995</v>
      </c>
      <c r="AW670" s="34">
        <v>18.616296999999999</v>
      </c>
      <c r="AX670" s="34">
        <v>17.77</v>
      </c>
      <c r="AY670" s="34">
        <v>3.53</v>
      </c>
      <c r="AZ670" s="34">
        <v>63.009998000000003</v>
      </c>
      <c r="BA670" s="34">
        <v>64.089995999999999</v>
      </c>
      <c r="BB670" s="34"/>
      <c r="BC670" s="34">
        <v>21.024715</v>
      </c>
      <c r="BD670" s="34"/>
      <c r="BE670" s="38"/>
      <c r="BF670" s="41">
        <f t="shared" si="533"/>
        <v>3.7041271680349076E-2</v>
      </c>
      <c r="BG670" s="41">
        <f t="shared" si="534"/>
        <v>-2.8808619781465483E-2</v>
      </c>
      <c r="BH670" s="41"/>
      <c r="BI670" s="41">
        <f t="shared" si="535"/>
        <v>-2.1053409197832381E-2</v>
      </c>
      <c r="BJ670" s="41">
        <f t="shared" si="536"/>
        <v>-2.564243061333767E-2</v>
      </c>
      <c r="BK670" s="41">
        <f t="shared" si="537"/>
        <v>-2.7153205506935445E-2</v>
      </c>
      <c r="BL670" s="41">
        <f t="shared" si="538"/>
        <v>4.0282119285515915E-2</v>
      </c>
      <c r="BM670" s="41">
        <f t="shared" si="539"/>
        <v>-1.9614298945143889E-2</v>
      </c>
      <c r="BN670" s="41">
        <f t="shared" si="540"/>
        <v>-8.039989611028682E-2</v>
      </c>
      <c r="BO670" s="41"/>
      <c r="BP670" s="41">
        <f t="shared" si="541"/>
        <v>1.5488306865949245E-2</v>
      </c>
      <c r="BQ670" s="41">
        <f t="shared" si="542"/>
        <v>-5.574691673593779E-2</v>
      </c>
      <c r="BR670" s="41">
        <f t="shared" si="543"/>
        <v>-1.1821718351835736E-2</v>
      </c>
      <c r="BS670" s="41">
        <f t="shared" si="544"/>
        <v>-1.3692591837614424E-2</v>
      </c>
      <c r="BT670" s="41">
        <f t="shared" si="545"/>
        <v>-5.5187778039427942E-3</v>
      </c>
      <c r="BU670" s="41">
        <f t="shared" si="546"/>
        <v>-1.6413029641330033E-2</v>
      </c>
      <c r="BV670" s="41">
        <f t="shared" si="547"/>
        <v>-6.6677815962841646E-3</v>
      </c>
      <c r="BW670" s="41">
        <f t="shared" si="548"/>
        <v>-2.123951750460527E-2</v>
      </c>
      <c r="BX670" s="41"/>
      <c r="BY670" s="41"/>
      <c r="BZ670" s="41">
        <f t="shared" si="549"/>
        <v>-7.9362482391910974E-3</v>
      </c>
      <c r="CA670" s="41">
        <f t="shared" si="550"/>
        <v>2.1729975474295993E-2</v>
      </c>
      <c r="CB670" s="41">
        <f t="shared" si="551"/>
        <v>1.0300498687646823E-2</v>
      </c>
      <c r="CC670" s="41">
        <f t="shared" si="552"/>
        <v>0</v>
      </c>
      <c r="CD670" s="41">
        <f t="shared" si="553"/>
        <v>-2.298938847973957E-2</v>
      </c>
      <c r="CE670" s="41">
        <f t="shared" si="554"/>
        <v>5.8111404831819993E-2</v>
      </c>
      <c r="CF670" s="41">
        <f t="shared" si="555"/>
        <v>1.2809274630414648E-3</v>
      </c>
      <c r="CG670" s="41">
        <f t="shared" si="532"/>
        <v>6.1349885675159293E-3</v>
      </c>
      <c r="CH670" s="41">
        <f t="shared" si="556"/>
        <v>-1.3991210455101922E-2</v>
      </c>
      <c r="CI670" s="41">
        <f t="shared" si="557"/>
        <v>-3.5639350455206886E-3</v>
      </c>
      <c r="CJ670" s="41">
        <f t="shared" si="558"/>
        <v>4.08219945202552E-2</v>
      </c>
      <c r="CK670" s="41">
        <f t="shared" si="559"/>
        <v>-4.7068579763617953E-2</v>
      </c>
      <c r="CL670" s="41">
        <f t="shared" si="560"/>
        <v>-6.8437648316837848E-3</v>
      </c>
      <c r="CM670" s="41">
        <f t="shared" si="561"/>
        <v>2.1051468902898503E-2</v>
      </c>
      <c r="CN670" s="41">
        <f t="shared" si="580"/>
        <v>-1.2142492076034716E-2</v>
      </c>
      <c r="CO670" s="41">
        <f t="shared" si="562"/>
        <v>-2.189703091419741E-2</v>
      </c>
      <c r="CP670" s="41">
        <f t="shared" si="563"/>
        <v>-1.5748356968139168E-2</v>
      </c>
      <c r="CQ670" s="41">
        <f t="shared" si="564"/>
        <v>-8.6737256772991059E-3</v>
      </c>
      <c r="CR670" s="41">
        <f t="shared" si="565"/>
        <v>-4.362062247589029E-2</v>
      </c>
      <c r="CS670" s="41">
        <f t="shared" si="566"/>
        <v>-4.3008895866593351E-2</v>
      </c>
      <c r="CT670" s="41">
        <f t="shared" si="567"/>
        <v>-6.0790460763822263E-3</v>
      </c>
      <c r="CU670" s="41">
        <f t="shared" si="568"/>
        <v>-3.9598538980071769E-2</v>
      </c>
      <c r="CV670" s="41">
        <f t="shared" si="569"/>
        <v>3.5971261808496963E-3</v>
      </c>
      <c r="CW670" s="41"/>
      <c r="CX670" s="41">
        <f t="shared" si="570"/>
        <v>6.7231879350566914E-4</v>
      </c>
      <c r="CY670" s="41">
        <f t="shared" si="571"/>
        <v>-2.9722163308137959E-2</v>
      </c>
      <c r="CZ670" s="41">
        <f t="shared" si="572"/>
        <v>0</v>
      </c>
      <c r="DA670" s="41">
        <f t="shared" si="573"/>
        <v>2.3725100826461425E-3</v>
      </c>
      <c r="DB670" s="41">
        <f t="shared" si="574"/>
        <v>3.0859591626721753E-2</v>
      </c>
      <c r="DC670" s="41">
        <f t="shared" si="575"/>
        <v>-8.4626739187337666E-3</v>
      </c>
      <c r="DD670" s="41">
        <f t="shared" si="576"/>
        <v>-2.0110701495143737E-2</v>
      </c>
      <c r="DE670" s="41">
        <f t="shared" si="577"/>
        <v>-1.4098986791736403E-2</v>
      </c>
      <c r="DF670" s="41"/>
      <c r="DG670" s="41">
        <f t="shared" si="579"/>
        <v>-5.0963118641044304E-3</v>
      </c>
      <c r="DH670" s="41"/>
    </row>
    <row r="671" spans="1:112">
      <c r="A671" s="43">
        <v>42822</v>
      </c>
      <c r="B671" s="34">
        <v>2.75</v>
      </c>
      <c r="C671" s="34">
        <v>4.1580349999999999</v>
      </c>
      <c r="D671" s="34"/>
      <c r="E671" s="34">
        <v>5.8</v>
      </c>
      <c r="F671" s="34">
        <v>8.4</v>
      </c>
      <c r="G671" s="34">
        <v>38.732047999999999</v>
      </c>
      <c r="H671" s="34">
        <v>17.198043999999999</v>
      </c>
      <c r="I671" s="34">
        <v>16.93</v>
      </c>
      <c r="J671" s="34">
        <v>74.550003000000004</v>
      </c>
      <c r="K671" s="34"/>
      <c r="L671" s="34">
        <v>82.150002000000001</v>
      </c>
      <c r="M671" s="34">
        <v>12.75</v>
      </c>
      <c r="N671" s="34">
        <v>27.014702</v>
      </c>
      <c r="O671" s="34">
        <v>11.08</v>
      </c>
      <c r="P671" s="34">
        <v>18.32</v>
      </c>
      <c r="Q671" s="34">
        <v>4.2699999999999996</v>
      </c>
      <c r="R671" s="34">
        <v>30.27</v>
      </c>
      <c r="S671" s="34">
        <v>40.777068999999997</v>
      </c>
      <c r="T671" s="34"/>
      <c r="U671" s="34"/>
      <c r="V671" s="34">
        <v>2.5950709999999999</v>
      </c>
      <c r="W671" s="34">
        <v>34.119999</v>
      </c>
      <c r="X671" s="34">
        <v>46.810001</v>
      </c>
      <c r="Y671" s="34">
        <v>9.0473370000000006</v>
      </c>
      <c r="Z671" s="34">
        <v>14.680306</v>
      </c>
      <c r="AA671" s="34">
        <v>57.188693999999998</v>
      </c>
      <c r="AB671" s="34">
        <v>38.600364999999996</v>
      </c>
      <c r="AC671" s="34">
        <v>16</v>
      </c>
      <c r="AD671" s="34">
        <v>89.449996999999996</v>
      </c>
      <c r="AE671" s="34">
        <v>32.545791999999999</v>
      </c>
      <c r="AF671" s="34">
        <v>3.09</v>
      </c>
      <c r="AG671" s="34">
        <v>61.599997999999999</v>
      </c>
      <c r="AH671" s="34">
        <v>29.186499000000001</v>
      </c>
      <c r="AI671" s="34">
        <v>112.297935</v>
      </c>
      <c r="AJ671" s="34" t="s">
        <v>193</v>
      </c>
      <c r="AK671" s="34">
        <v>21.24</v>
      </c>
      <c r="AL671" s="34">
        <v>0.63</v>
      </c>
      <c r="AM671" s="34">
        <v>26.480871</v>
      </c>
      <c r="AN671" s="34">
        <v>17.100000000000001</v>
      </c>
      <c r="AO671" s="34">
        <v>27.1</v>
      </c>
      <c r="AP671" s="34">
        <v>5.01</v>
      </c>
      <c r="AQ671" s="34">
        <v>9.16</v>
      </c>
      <c r="AR671" s="34">
        <v>5.55</v>
      </c>
      <c r="AS671" s="34"/>
      <c r="AT671" s="34">
        <v>14.128878</v>
      </c>
      <c r="AU671" s="34">
        <v>32.650002000000001</v>
      </c>
      <c r="AV671" s="34">
        <v>8.5156969999999994</v>
      </c>
      <c r="AW671" s="34">
        <v>18.581007</v>
      </c>
      <c r="AX671" s="34">
        <v>17.760000000000002</v>
      </c>
      <c r="AY671" s="34">
        <v>3.73</v>
      </c>
      <c r="AZ671" s="34">
        <v>64.430000000000007</v>
      </c>
      <c r="BA671" s="34">
        <v>62.950001</v>
      </c>
      <c r="BB671" s="34"/>
      <c r="BC671" s="34">
        <v>21.425097000000001</v>
      </c>
      <c r="BD671" s="34"/>
      <c r="BE671" s="38"/>
      <c r="BF671" s="41">
        <f t="shared" si="533"/>
        <v>0</v>
      </c>
      <c r="BG671" s="41">
        <f t="shared" si="534"/>
        <v>1.6563653703091971E-2</v>
      </c>
      <c r="BH671" s="41"/>
      <c r="BI671" s="41">
        <f t="shared" si="535"/>
        <v>2.7973852042406162E-2</v>
      </c>
      <c r="BJ671" s="41">
        <f t="shared" si="536"/>
        <v>-9.5310179804324893E-2</v>
      </c>
      <c r="BK671" s="41">
        <f t="shared" si="537"/>
        <v>-3.0128614165264987E-2</v>
      </c>
      <c r="BL671" s="41">
        <f t="shared" si="538"/>
        <v>1.8681274003825972E-2</v>
      </c>
      <c r="BM671" s="41">
        <f t="shared" si="539"/>
        <v>1.6076559406347352E-2</v>
      </c>
      <c r="BN671" s="41">
        <f t="shared" si="540"/>
        <v>0.1448048576504686</v>
      </c>
      <c r="BO671" s="41"/>
      <c r="BP671" s="41">
        <f t="shared" si="541"/>
        <v>-7.4342659848848788E-2</v>
      </c>
      <c r="BQ671" s="41">
        <f t="shared" si="542"/>
        <v>4.3275983481821871E-2</v>
      </c>
      <c r="BR671" s="41">
        <f t="shared" si="543"/>
        <v>1.3956166993507116E-2</v>
      </c>
      <c r="BS671" s="41">
        <f t="shared" si="544"/>
        <v>1.8215439891341119E-2</v>
      </c>
      <c r="BT671" s="41">
        <f t="shared" si="545"/>
        <v>1.374025464184705E-2</v>
      </c>
      <c r="BU671" s="41">
        <f t="shared" si="546"/>
        <v>9.4118341823463784E-3</v>
      </c>
      <c r="BV671" s="41">
        <f t="shared" si="547"/>
        <v>-3.633221596295496E-2</v>
      </c>
      <c r="BW671" s="41">
        <f t="shared" si="548"/>
        <v>2.2419307246783551E-2</v>
      </c>
      <c r="BX671" s="41"/>
      <c r="BY671" s="41"/>
      <c r="BZ671" s="41">
        <f t="shared" si="549"/>
        <v>6.1795361556986173E-2</v>
      </c>
      <c r="CA671" s="41">
        <f t="shared" si="550"/>
        <v>3.246748418796376E-2</v>
      </c>
      <c r="CB671" s="41">
        <f t="shared" si="551"/>
        <v>-6.4066205458105697E-4</v>
      </c>
      <c r="CC671" s="41">
        <f t="shared" si="552"/>
        <v>0</v>
      </c>
      <c r="CD671" s="41">
        <f t="shared" si="553"/>
        <v>2.1792582216210079E-2</v>
      </c>
      <c r="CE671" s="41">
        <f t="shared" si="554"/>
        <v>2.0897857889484273E-2</v>
      </c>
      <c r="CF671" s="41">
        <f t="shared" si="555"/>
        <v>2.2029108425294618E-2</v>
      </c>
      <c r="CG671" s="41">
        <f t="shared" si="532"/>
        <v>-6.134988567515944E-3</v>
      </c>
      <c r="CH671" s="41">
        <f t="shared" si="556"/>
        <v>5.7401738750564923E-2</v>
      </c>
      <c r="CI671" s="41">
        <f t="shared" si="557"/>
        <v>8.5913934197957079E-3</v>
      </c>
      <c r="CJ671" s="41">
        <f t="shared" si="558"/>
        <v>2.9558802241544429E-2</v>
      </c>
      <c r="CK671" s="41">
        <f t="shared" si="559"/>
        <v>5.8496208637484018E-2</v>
      </c>
      <c r="CL671" s="41">
        <f t="shared" si="560"/>
        <v>1.718312378643411E-2</v>
      </c>
      <c r="CM671" s="41">
        <f t="shared" si="561"/>
        <v>-7.9138432271952668E-4</v>
      </c>
      <c r="CN671" s="41">
        <f t="shared" si="580"/>
        <v>6.0895874921296778E-3</v>
      </c>
      <c r="CO671" s="41">
        <f t="shared" si="562"/>
        <v>4.7092065857321674E-4</v>
      </c>
      <c r="CP671" s="41">
        <f t="shared" si="563"/>
        <v>0</v>
      </c>
      <c r="CQ671" s="41">
        <f t="shared" si="564"/>
        <v>1.8342585391742008E-2</v>
      </c>
      <c r="CR671" s="41">
        <f t="shared" si="565"/>
        <v>8.5417751154351976E-2</v>
      </c>
      <c r="CS671" s="41">
        <f t="shared" si="566"/>
        <v>7.945858248991583E-2</v>
      </c>
      <c r="CT671" s="41">
        <f t="shared" si="567"/>
        <v>1.8127384592556701E-2</v>
      </c>
      <c r="CU671" s="41">
        <f t="shared" si="568"/>
        <v>0</v>
      </c>
      <c r="CV671" s="41">
        <f t="shared" si="569"/>
        <v>-3.5971261808495918E-3</v>
      </c>
      <c r="CW671" s="41"/>
      <c r="CX671" s="41">
        <f t="shared" si="570"/>
        <v>-1.5577654748137897E-2</v>
      </c>
      <c r="CY671" s="41">
        <f t="shared" si="571"/>
        <v>3.6174881865247629E-2</v>
      </c>
      <c r="CZ671" s="41">
        <f t="shared" si="572"/>
        <v>-1.2242709499217418E-2</v>
      </c>
      <c r="DA671" s="41">
        <f t="shared" si="573"/>
        <v>-1.897449911312354E-3</v>
      </c>
      <c r="DB671" s="41">
        <f t="shared" si="574"/>
        <v>-5.6290460253583538E-4</v>
      </c>
      <c r="DC671" s="41">
        <f t="shared" si="575"/>
        <v>5.5110362710518883E-2</v>
      </c>
      <c r="DD671" s="41">
        <f t="shared" si="576"/>
        <v>2.2285950937580921E-2</v>
      </c>
      <c r="DE671" s="41">
        <f t="shared" si="577"/>
        <v>-1.7947506727921198E-2</v>
      </c>
      <c r="DF671" s="41"/>
      <c r="DG671" s="41">
        <f t="shared" si="579"/>
        <v>1.886434141901364E-2</v>
      </c>
      <c r="DH671" s="41"/>
    </row>
    <row r="672" spans="1:112">
      <c r="A672" s="43">
        <v>42823</v>
      </c>
      <c r="B672" s="34">
        <v>2.8</v>
      </c>
      <c r="C672" s="34">
        <v>4.2178009999999997</v>
      </c>
      <c r="D672" s="34"/>
      <c r="E672" s="34">
        <v>6.2</v>
      </c>
      <c r="F672" s="34">
        <v>18.399999999999999</v>
      </c>
      <c r="G672" s="34">
        <v>40.556870000000004</v>
      </c>
      <c r="H672" s="34">
        <v>17.884373</v>
      </c>
      <c r="I672" s="34">
        <v>17.690000999999999</v>
      </c>
      <c r="J672" s="34">
        <v>72.900002000000001</v>
      </c>
      <c r="K672" s="34"/>
      <c r="L672" s="34">
        <v>82.730002999999996</v>
      </c>
      <c r="M672" s="34">
        <v>12.26</v>
      </c>
      <c r="N672" s="34">
        <v>28.003511</v>
      </c>
      <c r="O672" s="34">
        <v>11.23</v>
      </c>
      <c r="P672" s="34">
        <v>18.48</v>
      </c>
      <c r="Q672" s="34">
        <v>4.3099999999999996</v>
      </c>
      <c r="R672" s="34">
        <v>29.620000999999998</v>
      </c>
      <c r="S672" s="34">
        <v>42.835155</v>
      </c>
      <c r="T672" s="34"/>
      <c r="U672" s="34"/>
      <c r="V672" s="34">
        <v>2.6339480000000002</v>
      </c>
      <c r="W672" s="34">
        <v>33.380001</v>
      </c>
      <c r="X672" s="34">
        <v>46.889999000000003</v>
      </c>
      <c r="Y672" s="34">
        <v>9.0276040000000002</v>
      </c>
      <c r="Z672" s="34">
        <v>16.315355</v>
      </c>
      <c r="AA672" s="34">
        <v>59.159908000000001</v>
      </c>
      <c r="AB672" s="34">
        <v>39.470393999999999</v>
      </c>
      <c r="AC672" s="34">
        <v>16</v>
      </c>
      <c r="AD672" s="34">
        <v>89.239998</v>
      </c>
      <c r="AE672" s="34">
        <v>33.515442</v>
      </c>
      <c r="AF672" s="34">
        <v>3.25</v>
      </c>
      <c r="AG672" s="34">
        <v>64.75</v>
      </c>
      <c r="AH672" s="34">
        <v>30.58437</v>
      </c>
      <c r="AI672" s="34">
        <v>111.023628</v>
      </c>
      <c r="AJ672" s="34" t="s">
        <v>193</v>
      </c>
      <c r="AK672" s="34">
        <v>20.58</v>
      </c>
      <c r="AL672" s="34">
        <v>0.63</v>
      </c>
      <c r="AM672" s="34">
        <v>27.386842999999999</v>
      </c>
      <c r="AN672" s="34">
        <v>17.200001</v>
      </c>
      <c r="AO672" s="34">
        <v>28.76</v>
      </c>
      <c r="AP672" s="34">
        <v>5.0599999999999996</v>
      </c>
      <c r="AQ672" s="34">
        <v>8.91</v>
      </c>
      <c r="AR672" s="34">
        <v>5.76</v>
      </c>
      <c r="AS672" s="34"/>
      <c r="AT672" s="34">
        <v>14.476070999999999</v>
      </c>
      <c r="AU672" s="34">
        <v>31.379999000000002</v>
      </c>
      <c r="AV672" s="34">
        <v>8.4394080000000002</v>
      </c>
      <c r="AW672" s="34">
        <v>18.863337999999999</v>
      </c>
      <c r="AX672" s="34">
        <v>18.280000999999999</v>
      </c>
      <c r="AY672" s="34">
        <v>3.89</v>
      </c>
      <c r="AZ672" s="34">
        <v>66.650002000000001</v>
      </c>
      <c r="BA672" s="34">
        <v>66.480002999999996</v>
      </c>
      <c r="BB672" s="34"/>
      <c r="BC672" s="34">
        <v>21.786411000000001</v>
      </c>
      <c r="BD672" s="34"/>
      <c r="BE672" s="38"/>
      <c r="BF672" s="41">
        <f t="shared" si="533"/>
        <v>1.8018505502678212E-2</v>
      </c>
      <c r="BG672" s="41">
        <f t="shared" si="534"/>
        <v>1.427129527711354E-2</v>
      </c>
      <c r="BH672" s="41"/>
      <c r="BI672" s="41">
        <f t="shared" si="535"/>
        <v>6.6691374498672351E-2</v>
      </c>
      <c r="BJ672" s="41">
        <f t="shared" si="536"/>
        <v>0.78411895876567195</v>
      </c>
      <c r="BK672" s="41">
        <f t="shared" si="537"/>
        <v>4.6037815646090371E-2</v>
      </c>
      <c r="BL672" s="41">
        <f t="shared" si="538"/>
        <v>3.9131658363404161E-2</v>
      </c>
      <c r="BM672" s="41">
        <f t="shared" si="539"/>
        <v>4.3912368555760826E-2</v>
      </c>
      <c r="BN672" s="41">
        <f t="shared" si="540"/>
        <v>-2.2381415002741038E-2</v>
      </c>
      <c r="BO672" s="41"/>
      <c r="BP672" s="41">
        <f t="shared" si="541"/>
        <v>7.0354606356456571E-3</v>
      </c>
      <c r="BQ672" s="41">
        <f t="shared" si="542"/>
        <v>-3.9189341096369831E-2</v>
      </c>
      <c r="BR672" s="41">
        <f t="shared" si="543"/>
        <v>3.5948658844885829E-2</v>
      </c>
      <c r="BS672" s="41">
        <f t="shared" si="544"/>
        <v>1.3447087431214033E-2</v>
      </c>
      <c r="BT672" s="41">
        <f t="shared" si="545"/>
        <v>8.695706967553913E-3</v>
      </c>
      <c r="BU672" s="41">
        <f t="shared" si="546"/>
        <v>9.3240768751232436E-3</v>
      </c>
      <c r="BV672" s="41">
        <f t="shared" si="547"/>
        <v>-2.1707280433002879E-2</v>
      </c>
      <c r="BW672" s="41">
        <f t="shared" si="548"/>
        <v>4.9239254849802426E-2</v>
      </c>
      <c r="BX672" s="41"/>
      <c r="BY672" s="41"/>
      <c r="BZ672" s="41">
        <f t="shared" si="549"/>
        <v>1.486998473685649E-2</v>
      </c>
      <c r="CA672" s="41">
        <f t="shared" si="550"/>
        <v>-2.1926745123407112E-2</v>
      </c>
      <c r="CB672" s="41">
        <f t="shared" si="551"/>
        <v>1.7075351000503509E-3</v>
      </c>
      <c r="CC672" s="41">
        <f t="shared" si="552"/>
        <v>-2.1834658093538056E-3</v>
      </c>
      <c r="CD672" s="41">
        <f t="shared" si="553"/>
        <v>0.10559982127016398</v>
      </c>
      <c r="CE672" s="41">
        <f t="shared" si="554"/>
        <v>3.3887861230281577E-2</v>
      </c>
      <c r="CF672" s="41">
        <f t="shared" si="555"/>
        <v>2.2289139505317648E-2</v>
      </c>
      <c r="CG672" s="41">
        <f t="shared" si="532"/>
        <v>1.8293132624362812E-2</v>
      </c>
      <c r="CH672" s="41">
        <f t="shared" si="556"/>
        <v>-2.3504292635811411E-3</v>
      </c>
      <c r="CI672" s="41">
        <f t="shared" si="557"/>
        <v>2.935820558402007E-2</v>
      </c>
      <c r="CJ672" s="41">
        <f t="shared" si="558"/>
        <v>5.048390543199207E-2</v>
      </c>
      <c r="CK672" s="41">
        <f t="shared" si="559"/>
        <v>4.9871862507706054E-2</v>
      </c>
      <c r="CL672" s="41">
        <f t="shared" si="560"/>
        <v>4.6782854812063873E-2</v>
      </c>
      <c r="CM672" s="41">
        <f t="shared" si="561"/>
        <v>-1.1412429804873095E-2</v>
      </c>
      <c r="CN672" s="41">
        <f t="shared" si="580"/>
        <v>4.3271756714927823E-3</v>
      </c>
      <c r="CO672" s="41">
        <f t="shared" si="562"/>
        <v>-3.156646596783453E-2</v>
      </c>
      <c r="CP672" s="41">
        <f t="shared" si="563"/>
        <v>0</v>
      </c>
      <c r="CQ672" s="41">
        <f t="shared" si="564"/>
        <v>3.3640092310647865E-2</v>
      </c>
      <c r="CR672" s="41">
        <f t="shared" si="565"/>
        <v>5.8309784503262803E-3</v>
      </c>
      <c r="CS672" s="41">
        <f t="shared" si="566"/>
        <v>5.9451804967190776E-2</v>
      </c>
      <c r="CT672" s="41">
        <f t="shared" si="567"/>
        <v>9.9305682026007876E-3</v>
      </c>
      <c r="CU672" s="41">
        <f t="shared" si="568"/>
        <v>-2.7671937203320996E-2</v>
      </c>
      <c r="CV672" s="41">
        <f t="shared" si="569"/>
        <v>3.7139546949456786E-2</v>
      </c>
      <c r="CW672" s="41"/>
      <c r="CX672" s="41">
        <f t="shared" si="570"/>
        <v>2.427622233578533E-2</v>
      </c>
      <c r="CY672" s="41">
        <f t="shared" si="571"/>
        <v>-3.9674201540726386E-2</v>
      </c>
      <c r="CZ672" s="41">
        <f t="shared" si="572"/>
        <v>-8.9990023460068229E-3</v>
      </c>
      <c r="DA672" s="41">
        <f t="shared" si="573"/>
        <v>1.5080319900361253E-2</v>
      </c>
      <c r="DB672" s="41">
        <f t="shared" si="574"/>
        <v>2.8858883166573431E-2</v>
      </c>
      <c r="DC672" s="41">
        <f t="shared" si="575"/>
        <v>4.2000923974630781E-2</v>
      </c>
      <c r="DD672" s="41">
        <f t="shared" si="576"/>
        <v>3.3875713481668013E-2</v>
      </c>
      <c r="DE672" s="41">
        <f t="shared" si="577"/>
        <v>5.4560419297566005E-2</v>
      </c>
      <c r="DF672" s="41"/>
      <c r="DG672" s="41">
        <f t="shared" si="579"/>
        <v>1.6723434913830406E-2</v>
      </c>
      <c r="DH672" s="41"/>
    </row>
    <row r="673" spans="1:112">
      <c r="A673" s="43">
        <v>42824</v>
      </c>
      <c r="B673" s="34">
        <v>2.7</v>
      </c>
      <c r="C673" s="34">
        <v>4.072654</v>
      </c>
      <c r="D673" s="34"/>
      <c r="E673" s="34">
        <v>5.92</v>
      </c>
      <c r="F673" s="34">
        <v>15.2</v>
      </c>
      <c r="G673" s="34">
        <v>39.630127000000002</v>
      </c>
      <c r="H673" s="34">
        <v>17.655595999999999</v>
      </c>
      <c r="I673" s="34">
        <v>16.969999000000001</v>
      </c>
      <c r="J673" s="34">
        <v>71.699996999999996</v>
      </c>
      <c r="K673" s="34"/>
      <c r="L673" s="34">
        <v>81.059997999999993</v>
      </c>
      <c r="M673" s="34">
        <v>11.8</v>
      </c>
      <c r="N673" s="34">
        <v>28.061112999999999</v>
      </c>
      <c r="O673" s="34">
        <v>11.04</v>
      </c>
      <c r="P673" s="34">
        <v>18.489999999999998</v>
      </c>
      <c r="Q673" s="34">
        <v>4.74</v>
      </c>
      <c r="R673" s="34">
        <v>30.389999</v>
      </c>
      <c r="S673" s="34">
        <v>43.806511</v>
      </c>
      <c r="T673" s="34"/>
      <c r="U673" s="34"/>
      <c r="V673" s="34">
        <v>2.6922649999999999</v>
      </c>
      <c r="W673" s="34">
        <v>32.060001</v>
      </c>
      <c r="X673" s="34">
        <v>47.330002</v>
      </c>
      <c r="Y673" s="34">
        <v>9.0769359999999999</v>
      </c>
      <c r="Z673" s="34">
        <v>16.297777</v>
      </c>
      <c r="AA673" s="34">
        <v>58.765663000000004</v>
      </c>
      <c r="AB673" s="34">
        <v>38.107342000000003</v>
      </c>
      <c r="AC673" s="34">
        <v>15.3</v>
      </c>
      <c r="AD673" s="34">
        <v>85.690002000000007</v>
      </c>
      <c r="AE673" s="34">
        <v>33.438637</v>
      </c>
      <c r="AF673" s="34">
        <v>3.35</v>
      </c>
      <c r="AG673" s="34">
        <v>63.349997999999999</v>
      </c>
      <c r="AH673" s="34">
        <v>30.800153999999999</v>
      </c>
      <c r="AI673" s="34">
        <v>107.171043</v>
      </c>
      <c r="AJ673" s="34" t="s">
        <v>193</v>
      </c>
      <c r="AK673" s="34">
        <v>21.280000999999999</v>
      </c>
      <c r="AL673" s="34">
        <v>0.66200000000000003</v>
      </c>
      <c r="AM673" s="34">
        <v>27.358532</v>
      </c>
      <c r="AN673" s="34">
        <v>16.600000000000001</v>
      </c>
      <c r="AO673" s="34">
        <v>30.25</v>
      </c>
      <c r="AP673" s="34">
        <v>5.09</v>
      </c>
      <c r="AQ673" s="34">
        <v>9.57</v>
      </c>
      <c r="AR673" s="34">
        <v>5.83</v>
      </c>
      <c r="AS673" s="34"/>
      <c r="AT673" s="34">
        <v>14.408561000000001</v>
      </c>
      <c r="AU673" s="34">
        <v>28.219999000000001</v>
      </c>
      <c r="AV673" s="34">
        <v>8.6968820000000004</v>
      </c>
      <c r="AW673" s="34">
        <v>18.783933999999999</v>
      </c>
      <c r="AX673" s="34">
        <v>18.329999999999998</v>
      </c>
      <c r="AY673" s="34">
        <v>3.97</v>
      </c>
      <c r="AZ673" s="34">
        <v>68.629997000000003</v>
      </c>
      <c r="BA673" s="34">
        <v>68.180000000000007</v>
      </c>
      <c r="BB673" s="34"/>
      <c r="BC673" s="34">
        <v>21.317677</v>
      </c>
      <c r="BD673" s="34"/>
      <c r="BE673" s="38"/>
      <c r="BF673" s="41">
        <f t="shared" si="533"/>
        <v>-3.6367644170874715E-2</v>
      </c>
      <c r="BG673" s="41">
        <f t="shared" si="534"/>
        <v>-3.5019026796625975E-2</v>
      </c>
      <c r="BH673" s="41"/>
      <c r="BI673" s="41">
        <f t="shared" si="535"/>
        <v>-4.6212843155131564E-2</v>
      </c>
      <c r="BJ673" s="41">
        <f t="shared" si="536"/>
        <v>-0.19105523676270922</v>
      </c>
      <c r="BK673" s="41">
        <f t="shared" si="537"/>
        <v>-2.3115574839796489E-2</v>
      </c>
      <c r="BL673" s="41">
        <f t="shared" si="538"/>
        <v>-1.2874527833137906E-2</v>
      </c>
      <c r="BM673" s="41">
        <f t="shared" si="539"/>
        <v>-4.1552544382190554E-2</v>
      </c>
      <c r="BN673" s="41">
        <f t="shared" si="540"/>
        <v>-1.659796068488481E-2</v>
      </c>
      <c r="BO673" s="41"/>
      <c r="BP673" s="41">
        <f t="shared" si="541"/>
        <v>-2.0392732937551155E-2</v>
      </c>
      <c r="BQ673" s="41">
        <f t="shared" si="542"/>
        <v>-3.8242399036446217E-2</v>
      </c>
      <c r="BR673" s="41">
        <f t="shared" si="543"/>
        <v>2.0548437199235385E-3</v>
      </c>
      <c r="BS673" s="41">
        <f t="shared" si="544"/>
        <v>-1.7063727901402641E-2</v>
      </c>
      <c r="BT673" s="41">
        <f t="shared" si="545"/>
        <v>5.4097918549523497E-4</v>
      </c>
      <c r="BU673" s="41">
        <f t="shared" si="546"/>
        <v>9.5099231591328895E-2</v>
      </c>
      <c r="BV673" s="41">
        <f t="shared" si="547"/>
        <v>2.5663731422515632E-2</v>
      </c>
      <c r="BW673" s="41">
        <f t="shared" si="548"/>
        <v>2.2423315356975164E-2</v>
      </c>
      <c r="BX673" s="41"/>
      <c r="BY673" s="41"/>
      <c r="BZ673" s="41">
        <f t="shared" si="549"/>
        <v>2.1898985470586687E-2</v>
      </c>
      <c r="CA673" s="41">
        <f t="shared" si="550"/>
        <v>-4.034776981882502E-2</v>
      </c>
      <c r="CB673" s="41">
        <f t="shared" si="551"/>
        <v>9.3399743996666913E-3</v>
      </c>
      <c r="CC673" s="41">
        <f t="shared" si="552"/>
        <v>5.4496962743385158E-3</v>
      </c>
      <c r="CD673" s="41">
        <f t="shared" si="553"/>
        <v>-1.0779707819639993E-3</v>
      </c>
      <c r="CE673" s="41">
        <f t="shared" si="554"/>
        <v>-6.6863609896009642E-3</v>
      </c>
      <c r="CF673" s="41">
        <f t="shared" si="555"/>
        <v>-3.5143904910133313E-2</v>
      </c>
      <c r="CG673" s="41">
        <f t="shared" si="532"/>
        <v>2.3881851423398461E-2</v>
      </c>
      <c r="CH673" s="41">
        <f t="shared" si="556"/>
        <v>-4.059319113188329E-2</v>
      </c>
      <c r="CI673" s="41">
        <f t="shared" si="557"/>
        <v>-2.2942600312497049E-3</v>
      </c>
      <c r="CJ673" s="41">
        <f t="shared" si="558"/>
        <v>3.0305349495329058E-2</v>
      </c>
      <c r="CK673" s="41">
        <f t="shared" si="559"/>
        <v>-2.1858825383138901E-2</v>
      </c>
      <c r="CL673" s="41">
        <f t="shared" si="560"/>
        <v>7.0305958171651218E-3</v>
      </c>
      <c r="CM673" s="41">
        <f t="shared" si="561"/>
        <v>-3.531695264596444E-2</v>
      </c>
      <c r="CN673" s="41">
        <f t="shared" si="580"/>
        <v>4.3085318682468008E-3</v>
      </c>
      <c r="CO673" s="41">
        <f t="shared" si="562"/>
        <v>3.3447981060020192E-2</v>
      </c>
      <c r="CP673" s="41">
        <f t="shared" si="563"/>
        <v>4.9545736551429881E-2</v>
      </c>
      <c r="CQ673" s="41">
        <f t="shared" si="564"/>
        <v>-1.0342792436353455E-3</v>
      </c>
      <c r="CR673" s="41">
        <f t="shared" si="565"/>
        <v>-3.5506746596442935E-2</v>
      </c>
      <c r="CS673" s="41">
        <f t="shared" si="566"/>
        <v>5.0510651624004373E-2</v>
      </c>
      <c r="CT673" s="41">
        <f t="shared" si="567"/>
        <v>5.9113472630571645E-3</v>
      </c>
      <c r="CU673" s="41">
        <f t="shared" si="568"/>
        <v>7.1458963982145046E-2</v>
      </c>
      <c r="CV673" s="41">
        <f t="shared" si="569"/>
        <v>1.2079525654601261E-2</v>
      </c>
      <c r="CW673" s="41"/>
      <c r="CX673" s="41">
        <f t="shared" si="570"/>
        <v>-4.6744665417928159E-3</v>
      </c>
      <c r="CY673" s="41">
        <f t="shared" si="571"/>
        <v>-0.10613980444864833</v>
      </c>
      <c r="CZ673" s="41">
        <f t="shared" si="572"/>
        <v>3.005240665091425E-2</v>
      </c>
      <c r="DA673" s="41">
        <f t="shared" si="573"/>
        <v>-4.2183198689315698E-3</v>
      </c>
      <c r="DB673" s="41">
        <f t="shared" si="574"/>
        <v>2.7314411210159558E-3</v>
      </c>
      <c r="DC673" s="41">
        <f t="shared" si="575"/>
        <v>2.0356937068744103E-2</v>
      </c>
      <c r="DD673" s="41">
        <f t="shared" si="576"/>
        <v>2.9274636575661254E-2</v>
      </c>
      <c r="DE673" s="41">
        <f t="shared" si="577"/>
        <v>2.5250071036211599E-2</v>
      </c>
      <c r="DF673" s="41"/>
      <c r="DG673" s="41">
        <f t="shared" si="579"/>
        <v>-2.1749792171653983E-2</v>
      </c>
      <c r="DH673" s="41"/>
    </row>
    <row r="674" spans="1:112">
      <c r="A674" s="43">
        <v>42825</v>
      </c>
      <c r="B674" s="34">
        <v>2.7</v>
      </c>
      <c r="C674" s="34">
        <v>3.9958109999999998</v>
      </c>
      <c r="D674" s="34"/>
      <c r="E674" s="34">
        <v>5.69</v>
      </c>
      <c r="F674" s="34">
        <v>15.2</v>
      </c>
      <c r="G674" s="34">
        <v>40.862597999999998</v>
      </c>
      <c r="H674" s="34">
        <v>17.794851000000001</v>
      </c>
      <c r="I674" s="34">
        <v>17.18</v>
      </c>
      <c r="J674" s="34">
        <v>79.349997999999999</v>
      </c>
      <c r="K674" s="34"/>
      <c r="L674" s="34">
        <v>80.889999000000003</v>
      </c>
      <c r="M674" s="34">
        <v>12.04</v>
      </c>
      <c r="N674" s="34">
        <v>28.713919000000001</v>
      </c>
      <c r="O674" s="34">
        <v>11.04</v>
      </c>
      <c r="P674" s="34">
        <v>18.780000999999999</v>
      </c>
      <c r="Q674" s="34">
        <v>5.2</v>
      </c>
      <c r="R674" s="34">
        <v>31.16</v>
      </c>
      <c r="S674" s="34">
        <v>44.498942999999997</v>
      </c>
      <c r="T674" s="34"/>
      <c r="U674" s="34"/>
      <c r="V674" s="34">
        <v>2.80932</v>
      </c>
      <c r="W674" s="34">
        <v>31.48</v>
      </c>
      <c r="X674" s="34">
        <v>46.950001</v>
      </c>
      <c r="Y674" s="34">
        <v>9.6393109999999993</v>
      </c>
      <c r="Z674" s="34">
        <v>17.379021000000002</v>
      </c>
      <c r="AA674" s="34">
        <v>59.964157</v>
      </c>
      <c r="AB674" s="34">
        <v>39.016041000000001</v>
      </c>
      <c r="AC674" s="34">
        <v>15.05</v>
      </c>
      <c r="AD674" s="34">
        <v>88.339995999999999</v>
      </c>
      <c r="AE674" s="34">
        <v>33.822659000000002</v>
      </c>
      <c r="AF674" s="34">
        <v>3.25</v>
      </c>
      <c r="AG674" s="34">
        <v>67.900002000000001</v>
      </c>
      <c r="AH674" s="34">
        <v>32.395046000000001</v>
      </c>
      <c r="AI674" s="34">
        <v>110.529701</v>
      </c>
      <c r="AJ674" s="34" t="s">
        <v>193</v>
      </c>
      <c r="AK674" s="34">
        <v>18.899999999999999</v>
      </c>
      <c r="AL674" s="34">
        <v>0.68</v>
      </c>
      <c r="AM674" s="34">
        <v>27.481217999999998</v>
      </c>
      <c r="AN674" s="34">
        <v>16.600000000000001</v>
      </c>
      <c r="AO674" s="34">
        <v>30.309999000000001</v>
      </c>
      <c r="AP674" s="34">
        <v>5.09</v>
      </c>
      <c r="AQ674" s="34">
        <v>9.2799999999999994</v>
      </c>
      <c r="AR674" s="34">
        <v>5.8</v>
      </c>
      <c r="AS674" s="34"/>
      <c r="AT674" s="34">
        <v>14.65931</v>
      </c>
      <c r="AU674" s="34">
        <v>27.950001</v>
      </c>
      <c r="AV674" s="34">
        <v>9.1832220000000007</v>
      </c>
      <c r="AW674" s="34">
        <v>19.145672000000001</v>
      </c>
      <c r="AX674" s="34">
        <v>19.57</v>
      </c>
      <c r="AY674" s="34">
        <v>3.89</v>
      </c>
      <c r="AZ674" s="34">
        <v>70.029999000000004</v>
      </c>
      <c r="BA674" s="34">
        <v>68.589995999999999</v>
      </c>
      <c r="BB674" s="34"/>
      <c r="BC674" s="34">
        <v>21.210258</v>
      </c>
      <c r="BD674" s="34"/>
      <c r="BE674" s="38"/>
      <c r="BF674" s="41">
        <f t="shared" si="533"/>
        <v>0</v>
      </c>
      <c r="BG674" s="41">
        <f t="shared" si="534"/>
        <v>-1.9048313018841783E-2</v>
      </c>
      <c r="BH674" s="41"/>
      <c r="BI674" s="41">
        <f t="shared" si="535"/>
        <v>-3.9626200757674722E-2</v>
      </c>
      <c r="BJ674" s="41">
        <f t="shared" si="536"/>
        <v>0</v>
      </c>
      <c r="BK674" s="41">
        <f t="shared" si="537"/>
        <v>3.0625558494234945E-2</v>
      </c>
      <c r="BL674" s="41">
        <f t="shared" si="538"/>
        <v>7.8563588358533994E-3</v>
      </c>
      <c r="BM674" s="41">
        <f t="shared" si="539"/>
        <v>1.22988962374951E-2</v>
      </c>
      <c r="BN674" s="41">
        <f t="shared" si="540"/>
        <v>0.10137771600305936</v>
      </c>
      <c r="BO674" s="41"/>
      <c r="BP674" s="41">
        <f t="shared" si="541"/>
        <v>-2.0994018596867951E-3</v>
      </c>
      <c r="BQ674" s="41">
        <f t="shared" si="542"/>
        <v>2.0134908409055807E-2</v>
      </c>
      <c r="BR674" s="41">
        <f t="shared" si="543"/>
        <v>2.2997248886688842E-2</v>
      </c>
      <c r="BS674" s="41">
        <f t="shared" si="544"/>
        <v>0</v>
      </c>
      <c r="BT674" s="41">
        <f t="shared" si="545"/>
        <v>1.5562481629218257E-2</v>
      </c>
      <c r="BU674" s="41">
        <f t="shared" si="546"/>
        <v>9.2621489880396479E-2</v>
      </c>
      <c r="BV674" s="41">
        <f t="shared" si="547"/>
        <v>2.5021646979407331E-2</v>
      </c>
      <c r="BW674" s="41">
        <f t="shared" si="548"/>
        <v>1.5682976778423837E-2</v>
      </c>
      <c r="BX674" s="41"/>
      <c r="BY674" s="41"/>
      <c r="BZ674" s="41">
        <f t="shared" si="549"/>
        <v>4.2559614418795903E-2</v>
      </c>
      <c r="CA674" s="41">
        <f t="shared" si="550"/>
        <v>-1.8256754823719787E-2</v>
      </c>
      <c r="CB674" s="41">
        <f t="shared" si="551"/>
        <v>-8.0611592211264575E-3</v>
      </c>
      <c r="CC674" s="41">
        <f t="shared" si="552"/>
        <v>6.011294230716191E-2</v>
      </c>
      <c r="CD674" s="41">
        <f t="shared" si="553"/>
        <v>6.4235070992807439E-2</v>
      </c>
      <c r="CE674" s="41">
        <f t="shared" si="554"/>
        <v>2.0189278637261669E-2</v>
      </c>
      <c r="CF674" s="41">
        <f t="shared" si="555"/>
        <v>2.3565902278321015E-2</v>
      </c>
      <c r="CG674" s="41">
        <f t="shared" si="532"/>
        <v>-2.9942354821855015E-2</v>
      </c>
      <c r="CH674" s="41">
        <f t="shared" si="556"/>
        <v>3.0456804867804204E-2</v>
      </c>
      <c r="CI674" s="41">
        <f t="shared" si="557"/>
        <v>1.1418934680539053E-2</v>
      </c>
      <c r="CJ674" s="41">
        <f t="shared" si="558"/>
        <v>-3.0305349495328922E-2</v>
      </c>
      <c r="CK674" s="41">
        <f t="shared" si="559"/>
        <v>6.93611888232228E-2</v>
      </c>
      <c r="CL674" s="41">
        <f t="shared" si="560"/>
        <v>5.0485819906101494E-2</v>
      </c>
      <c r="CM674" s="41">
        <f t="shared" si="561"/>
        <v>3.0858181292557598E-2</v>
      </c>
      <c r="CN674" s="41">
        <f t="shared" si="580"/>
        <v>2.7979765715677132E-2</v>
      </c>
      <c r="CO674" s="41">
        <f t="shared" si="562"/>
        <v>-0.11860578940032708</v>
      </c>
      <c r="CP674" s="41">
        <f t="shared" si="563"/>
        <v>2.6827242233144276E-2</v>
      </c>
      <c r="CQ674" s="41">
        <f t="shared" si="564"/>
        <v>4.4743531719016573E-3</v>
      </c>
      <c r="CR674" s="41">
        <f t="shared" si="565"/>
        <v>0</v>
      </c>
      <c r="CS674" s="41">
        <f t="shared" si="566"/>
        <v>1.9814736004489927E-3</v>
      </c>
      <c r="CT674" s="41">
        <f t="shared" si="567"/>
        <v>0</v>
      </c>
      <c r="CU674" s="41">
        <f t="shared" si="568"/>
        <v>-3.0771658666753774E-2</v>
      </c>
      <c r="CV674" s="41">
        <f t="shared" si="569"/>
        <v>-5.1590828100274476E-3</v>
      </c>
      <c r="CW674" s="41"/>
      <c r="CX674" s="41">
        <f t="shared" si="570"/>
        <v>1.7253084684785324E-2</v>
      </c>
      <c r="CY674" s="41">
        <f t="shared" si="571"/>
        <v>-9.6136756095234477E-3</v>
      </c>
      <c r="CZ674" s="41">
        <f t="shared" si="572"/>
        <v>5.4413552826739077E-2</v>
      </c>
      <c r="DA674" s="41">
        <f t="shared" si="573"/>
        <v>1.9074754850801075E-2</v>
      </c>
      <c r="DB674" s="41">
        <f t="shared" si="574"/>
        <v>6.5458719556371378E-2</v>
      </c>
      <c r="DC674" s="41">
        <f t="shared" si="575"/>
        <v>-2.0356937068744085E-2</v>
      </c>
      <c r="DD674" s="41">
        <f t="shared" si="576"/>
        <v>2.0193994179951484E-2</v>
      </c>
      <c r="DE674" s="41">
        <f t="shared" si="577"/>
        <v>5.9954264839321763E-3</v>
      </c>
      <c r="DF674" s="41"/>
      <c r="DG674" s="41">
        <f t="shared" si="579"/>
        <v>-5.0517020608485752E-3</v>
      </c>
      <c r="DH674" s="41"/>
    </row>
    <row r="675" spans="1:112">
      <c r="A675" s="43">
        <v>42828</v>
      </c>
      <c r="B675" s="34">
        <v>2.65</v>
      </c>
      <c r="C675" s="34">
        <v>4.8666929999999997</v>
      </c>
      <c r="D675" s="34"/>
      <c r="E675" s="34">
        <v>5.76</v>
      </c>
      <c r="F675" s="34">
        <v>14.08</v>
      </c>
      <c r="G675" s="34">
        <v>40.795726999999999</v>
      </c>
      <c r="H675" s="34">
        <v>17.854531999999999</v>
      </c>
      <c r="I675" s="34">
        <v>17.27</v>
      </c>
      <c r="J675" s="34">
        <v>79.800003000000004</v>
      </c>
      <c r="K675" s="34"/>
      <c r="L675" s="34">
        <v>79.410004000000001</v>
      </c>
      <c r="M675" s="34">
        <v>12.2</v>
      </c>
      <c r="N675" s="34">
        <v>29.222725000000001</v>
      </c>
      <c r="O675" s="34">
        <v>11.1</v>
      </c>
      <c r="P675" s="34">
        <v>18.84</v>
      </c>
      <c r="Q675" s="34">
        <v>5.88</v>
      </c>
      <c r="R675" s="34">
        <v>31.07</v>
      </c>
      <c r="S675" s="34">
        <v>45.556843000000001</v>
      </c>
      <c r="T675" s="34"/>
      <c r="U675" s="34"/>
      <c r="V675" s="34">
        <v>2.7507929999999998</v>
      </c>
      <c r="W675" s="34">
        <v>31.82</v>
      </c>
      <c r="X675" s="34">
        <v>45.52</v>
      </c>
      <c r="Y675" s="34">
        <v>9.8662340000000004</v>
      </c>
      <c r="Z675" s="34">
        <v>18.011944</v>
      </c>
      <c r="AA675" s="34">
        <v>61.044384000000001</v>
      </c>
      <c r="AB675" s="34">
        <v>39.141716000000002</v>
      </c>
      <c r="AC675" s="34">
        <v>16</v>
      </c>
      <c r="AD675" s="34">
        <v>86.419998000000007</v>
      </c>
      <c r="AE675" s="34">
        <v>33.889862000000001</v>
      </c>
      <c r="AF675" s="34">
        <v>3.43</v>
      </c>
      <c r="AG675" s="34">
        <v>69.300003000000004</v>
      </c>
      <c r="AH675" s="34">
        <v>33.023620999999999</v>
      </c>
      <c r="AI675" s="34">
        <v>111.55706000000001</v>
      </c>
      <c r="AJ675" s="34" t="s">
        <v>193</v>
      </c>
      <c r="AK675" s="34">
        <v>19.040001</v>
      </c>
      <c r="AL675" s="34">
        <v>0.65700000000000003</v>
      </c>
      <c r="AM675" s="34">
        <v>27.462343000000001</v>
      </c>
      <c r="AN675" s="34">
        <v>16.299999</v>
      </c>
      <c r="AO675" s="34">
        <v>31.459999</v>
      </c>
      <c r="AP675" s="34">
        <v>5.2</v>
      </c>
      <c r="AQ675" s="34">
        <v>9.6999999999999993</v>
      </c>
      <c r="AR675" s="34">
        <v>6.09</v>
      </c>
      <c r="AS675" s="34"/>
      <c r="AT675" s="34">
        <v>14.74611</v>
      </c>
      <c r="AU675" s="34">
        <v>28.67</v>
      </c>
      <c r="AV675" s="34">
        <v>9.4597669999999994</v>
      </c>
      <c r="AW675" s="34">
        <v>18.757465</v>
      </c>
      <c r="AX675" s="34">
        <v>20.709999</v>
      </c>
      <c r="AY675" s="34">
        <v>3.95</v>
      </c>
      <c r="AZ675" s="34">
        <v>70.779999000000004</v>
      </c>
      <c r="BA675" s="34">
        <v>69.529999000000004</v>
      </c>
      <c r="BB675" s="34"/>
      <c r="BC675" s="34">
        <v>21.102841999999999</v>
      </c>
      <c r="BD675" s="34"/>
      <c r="BE675" s="38"/>
      <c r="BF675" s="41">
        <f t="shared" si="533"/>
        <v>-1.8692133012152633E-2</v>
      </c>
      <c r="BG675" s="41">
        <f t="shared" si="534"/>
        <v>0.19716808861998869</v>
      </c>
      <c r="BH675" s="41"/>
      <c r="BI675" s="41">
        <f t="shared" si="535"/>
        <v>1.222722656956012E-2</v>
      </c>
      <c r="BJ675" s="41">
        <f t="shared" si="536"/>
        <v>-7.6540077122334377E-2</v>
      </c>
      <c r="BK675" s="41">
        <f t="shared" si="537"/>
        <v>-1.6378248010423381E-3</v>
      </c>
      <c r="BL675" s="41">
        <f t="shared" si="538"/>
        <v>3.3482237689770275E-3</v>
      </c>
      <c r="BM675" s="41">
        <f t="shared" si="539"/>
        <v>5.2249756024778278E-3</v>
      </c>
      <c r="BN675" s="41">
        <f t="shared" si="540"/>
        <v>5.6551202821185503E-3</v>
      </c>
      <c r="BO675" s="41"/>
      <c r="BP675" s="41">
        <f t="shared" si="541"/>
        <v>-1.8465839388785637E-2</v>
      </c>
      <c r="BQ675" s="41">
        <f t="shared" si="542"/>
        <v>1.3201511858535981E-2</v>
      </c>
      <c r="BR675" s="41">
        <f t="shared" si="543"/>
        <v>1.7564672238797173E-2</v>
      </c>
      <c r="BS675" s="41">
        <f t="shared" si="544"/>
        <v>5.4200674693393345E-3</v>
      </c>
      <c r="BT675" s="41">
        <f t="shared" si="545"/>
        <v>3.1897421199653421E-3</v>
      </c>
      <c r="BU675" s="41">
        <f t="shared" si="546"/>
        <v>0.12289813632315387</v>
      </c>
      <c r="BV675" s="41">
        <f t="shared" si="547"/>
        <v>-2.8924975975914589E-3</v>
      </c>
      <c r="BW675" s="41">
        <f t="shared" si="548"/>
        <v>2.3495406857306861E-2</v>
      </c>
      <c r="BX675" s="41"/>
      <c r="BY675" s="41"/>
      <c r="BZ675" s="41">
        <f t="shared" si="549"/>
        <v>-2.1053227432048759E-2</v>
      </c>
      <c r="CA675" s="41">
        <f t="shared" si="550"/>
        <v>1.0742599360438327E-2</v>
      </c>
      <c r="CB675" s="41">
        <f t="shared" si="551"/>
        <v>-3.0931437135450702E-2</v>
      </c>
      <c r="CC675" s="41">
        <f t="shared" si="552"/>
        <v>2.3268587309965158E-2</v>
      </c>
      <c r="CD675" s="41">
        <f t="shared" si="553"/>
        <v>3.5771304259295394E-2</v>
      </c>
      <c r="CE675" s="41">
        <f t="shared" si="554"/>
        <v>1.7854205769118302E-2</v>
      </c>
      <c r="CF675" s="41">
        <f t="shared" si="555"/>
        <v>3.215934364987814E-3</v>
      </c>
      <c r="CG675" s="41">
        <f t="shared" si="532"/>
        <v>-1.5314234034921111E-2</v>
      </c>
      <c r="CH675" s="41">
        <f t="shared" si="556"/>
        <v>-2.1973853527781924E-2</v>
      </c>
      <c r="CI675" s="41">
        <f t="shared" si="557"/>
        <v>1.984951116061901E-3</v>
      </c>
      <c r="CJ675" s="41">
        <f t="shared" si="558"/>
        <v>5.3905264836202414E-2</v>
      </c>
      <c r="CK675" s="41">
        <f t="shared" si="559"/>
        <v>2.0408885466168983E-2</v>
      </c>
      <c r="CL675" s="41">
        <f t="shared" si="560"/>
        <v>1.9217583418173499E-2</v>
      </c>
      <c r="CM675" s="41">
        <f t="shared" si="561"/>
        <v>9.25193670901466E-3</v>
      </c>
      <c r="CN675" s="41">
        <f t="shared" si="580"/>
        <v>-1.7714489790414446E-2</v>
      </c>
      <c r="CO675" s="41">
        <f t="shared" si="562"/>
        <v>7.3801598186295789E-3</v>
      </c>
      <c r="CP675" s="41">
        <f t="shared" si="563"/>
        <v>-3.440877968554186E-2</v>
      </c>
      <c r="CQ675" s="41">
        <f t="shared" si="564"/>
        <v>-6.8706870828832089E-4</v>
      </c>
      <c r="CR675" s="41">
        <f t="shared" si="565"/>
        <v>-1.8237648899476176E-2</v>
      </c>
      <c r="CS675" s="41">
        <f t="shared" si="566"/>
        <v>3.7239207766436258E-2</v>
      </c>
      <c r="CT675" s="41">
        <f t="shared" si="567"/>
        <v>2.1380795024950255E-2</v>
      </c>
      <c r="CU675" s="41">
        <f t="shared" si="568"/>
        <v>4.4264338711228007E-2</v>
      </c>
      <c r="CV675" s="41">
        <f t="shared" si="569"/>
        <v>4.8790164169432049E-2</v>
      </c>
      <c r="CW675" s="41"/>
      <c r="CX675" s="41">
        <f t="shared" si="570"/>
        <v>5.9036906874513654E-3</v>
      </c>
      <c r="CY675" s="41">
        <f t="shared" si="571"/>
        <v>2.5434044515995593E-2</v>
      </c>
      <c r="CZ675" s="41">
        <f t="shared" si="572"/>
        <v>2.9669629293974844E-2</v>
      </c>
      <c r="DA675" s="41">
        <f t="shared" si="573"/>
        <v>-2.0484878345986779E-2</v>
      </c>
      <c r="DB675" s="41">
        <f t="shared" si="574"/>
        <v>5.6618845713654394E-2</v>
      </c>
      <c r="DC675" s="41">
        <f t="shared" si="575"/>
        <v>1.5306421282675507E-2</v>
      </c>
      <c r="DD675" s="41">
        <f t="shared" si="576"/>
        <v>1.0652753401200572E-2</v>
      </c>
      <c r="DE675" s="41">
        <f t="shared" si="577"/>
        <v>1.361160653495618E-2</v>
      </c>
      <c r="DF675" s="41"/>
      <c r="DG675" s="41">
        <f t="shared" si="579"/>
        <v>-5.0772092211560978E-3</v>
      </c>
      <c r="DH675" s="41"/>
    </row>
    <row r="676" spans="1:112">
      <c r="A676" s="43">
        <v>42829</v>
      </c>
      <c r="B676" s="34">
        <v>2.7</v>
      </c>
      <c r="C676" s="34">
        <v>5.0801449999999999</v>
      </c>
      <c r="D676" s="34"/>
      <c r="E676" s="34">
        <v>5.89</v>
      </c>
      <c r="F676" s="34">
        <v>12</v>
      </c>
      <c r="G676" s="34">
        <v>40.977249</v>
      </c>
      <c r="H676" s="34">
        <v>17.665545000000002</v>
      </c>
      <c r="I676" s="34">
        <v>17.739999999999998</v>
      </c>
      <c r="J676" s="34">
        <v>85.349997999999999</v>
      </c>
      <c r="K676" s="34"/>
      <c r="L676" s="34">
        <v>80.739998</v>
      </c>
      <c r="M676" s="34">
        <v>12.18</v>
      </c>
      <c r="N676" s="34">
        <v>29.270724999999999</v>
      </c>
      <c r="O676" s="34">
        <v>11.19</v>
      </c>
      <c r="P676" s="34">
        <v>18.219999000000001</v>
      </c>
      <c r="Q676" s="34">
        <v>5.24</v>
      </c>
      <c r="R676" s="34">
        <v>31.42</v>
      </c>
      <c r="S676" s="34">
        <v>45.595309999999998</v>
      </c>
      <c r="T676" s="34"/>
      <c r="U676" s="34"/>
      <c r="V676" s="34">
        <v>2.9068659999999999</v>
      </c>
      <c r="W676" s="34">
        <v>32.099997999999999</v>
      </c>
      <c r="X676" s="34">
        <v>44.41</v>
      </c>
      <c r="Y676" s="34">
        <v>9.7577069999999999</v>
      </c>
      <c r="Z676" s="34">
        <v>17.686693000000002</v>
      </c>
      <c r="AA676" s="34">
        <v>63.015586999999996</v>
      </c>
      <c r="AB676" s="34">
        <v>39.161048999999998</v>
      </c>
      <c r="AC676" s="34">
        <v>16.049999</v>
      </c>
      <c r="AD676" s="34">
        <v>88.540001000000004</v>
      </c>
      <c r="AE676" s="34">
        <v>34.734710999999997</v>
      </c>
      <c r="AF676" s="34">
        <v>3.4</v>
      </c>
      <c r="AG676" s="34">
        <v>68.949996999999996</v>
      </c>
      <c r="AH676" s="34">
        <v>32.338752999999997</v>
      </c>
      <c r="AI676" s="34">
        <v>111.438515</v>
      </c>
      <c r="AJ676" s="34" t="s">
        <v>193</v>
      </c>
      <c r="AK676" s="34">
        <v>19.43</v>
      </c>
      <c r="AL676" s="34">
        <v>0.7</v>
      </c>
      <c r="AM676" s="34">
        <v>27.254722999999998</v>
      </c>
      <c r="AN676" s="34">
        <v>16</v>
      </c>
      <c r="AO676" s="34">
        <v>31.25</v>
      </c>
      <c r="AP676" s="34">
        <v>5.18</v>
      </c>
      <c r="AQ676" s="34">
        <v>9.23</v>
      </c>
      <c r="AR676" s="34">
        <v>6.08</v>
      </c>
      <c r="AS676" s="34"/>
      <c r="AT676" s="34">
        <v>14.620737</v>
      </c>
      <c r="AU676" s="34">
        <v>29.190000999999999</v>
      </c>
      <c r="AV676" s="34">
        <v>9.6504879999999993</v>
      </c>
      <c r="AW676" s="34">
        <v>18.669235</v>
      </c>
      <c r="AX676" s="34">
        <v>20.329999999999998</v>
      </c>
      <c r="AY676" s="34">
        <v>4</v>
      </c>
      <c r="AZ676" s="34">
        <v>70.150002000000001</v>
      </c>
      <c r="BA676" s="34">
        <v>68.930000000000007</v>
      </c>
      <c r="BB676" s="34"/>
      <c r="BC676" s="34">
        <v>20.653637</v>
      </c>
      <c r="BD676" s="34"/>
      <c r="BE676" s="38"/>
      <c r="BF676" s="41">
        <f t="shared" si="533"/>
        <v>1.8692133012152546E-2</v>
      </c>
      <c r="BG676" s="41">
        <f t="shared" si="534"/>
        <v>4.2925153499678709E-2</v>
      </c>
      <c r="BH676" s="41"/>
      <c r="BI676" s="41">
        <f t="shared" si="535"/>
        <v>2.2318522955695443E-2</v>
      </c>
      <c r="BJ676" s="41">
        <f t="shared" si="536"/>
        <v>-0.15984870094189602</v>
      </c>
      <c r="BK676" s="41">
        <f t="shared" si="537"/>
        <v>4.4396647165981205E-3</v>
      </c>
      <c r="BL676" s="41">
        <f t="shared" si="538"/>
        <v>-1.0641237255192995E-2</v>
      </c>
      <c r="BM676" s="41">
        <f t="shared" si="539"/>
        <v>2.6851084722846134E-2</v>
      </c>
      <c r="BN676" s="41">
        <f t="shared" si="540"/>
        <v>6.7236883757778768E-2</v>
      </c>
      <c r="BO676" s="41"/>
      <c r="BP676" s="41">
        <f t="shared" si="541"/>
        <v>1.6609735375316976E-2</v>
      </c>
      <c r="BQ676" s="41">
        <f t="shared" si="542"/>
        <v>-1.6406894574598886E-3</v>
      </c>
      <c r="BR676" s="41">
        <f t="shared" si="543"/>
        <v>1.6412097687612138E-3</v>
      </c>
      <c r="BS676" s="41">
        <f t="shared" si="544"/>
        <v>8.0754140055453311E-3</v>
      </c>
      <c r="BT676" s="41">
        <f t="shared" si="545"/>
        <v>-3.346243220114823E-2</v>
      </c>
      <c r="BU676" s="41">
        <f t="shared" si="546"/>
        <v>-0.11523526357758464</v>
      </c>
      <c r="BV676" s="41">
        <f t="shared" si="547"/>
        <v>1.1201909422519215E-2</v>
      </c>
      <c r="BW676" s="41">
        <f t="shared" si="548"/>
        <v>8.4401741522327587E-4</v>
      </c>
      <c r="BX676" s="41"/>
      <c r="BY676" s="41"/>
      <c r="BZ676" s="41">
        <f t="shared" si="549"/>
        <v>5.5186291137026472E-2</v>
      </c>
      <c r="CA676" s="41">
        <f t="shared" si="550"/>
        <v>8.7609449210313793E-3</v>
      </c>
      <c r="CB676" s="41">
        <f t="shared" si="551"/>
        <v>-2.4687120514064725E-2</v>
      </c>
      <c r="CC676" s="41">
        <f t="shared" si="552"/>
        <v>-1.106078605102262E-2</v>
      </c>
      <c r="CD676" s="41">
        <f t="shared" si="553"/>
        <v>-1.8222544475185051E-2</v>
      </c>
      <c r="CE676" s="41">
        <f t="shared" si="554"/>
        <v>3.1780902335102813E-2</v>
      </c>
      <c r="CF676" s="41">
        <f t="shared" si="555"/>
        <v>4.9380121871419236E-4</v>
      </c>
      <c r="CG676" s="41">
        <f t="shared" si="532"/>
        <v>-1.5552474735878039E-2</v>
      </c>
      <c r="CH676" s="41">
        <f t="shared" si="556"/>
        <v>2.4235331237329325E-2</v>
      </c>
      <c r="CI676" s="41">
        <f t="shared" si="557"/>
        <v>2.4623590359012584E-2</v>
      </c>
      <c r="CJ676" s="41">
        <f t="shared" si="558"/>
        <v>-8.7848295557329155E-3</v>
      </c>
      <c r="CK676" s="41">
        <f t="shared" si="559"/>
        <v>-5.0633887563798332E-3</v>
      </c>
      <c r="CL676" s="41">
        <f t="shared" si="560"/>
        <v>-2.0956798945750508E-2</v>
      </c>
      <c r="CM676" s="41">
        <f t="shared" si="561"/>
        <v>-1.0632050538850642E-3</v>
      </c>
      <c r="CN676" s="41">
        <f t="shared" si="580"/>
        <v>9.3180615050559596E-3</v>
      </c>
      <c r="CO676" s="41">
        <f t="shared" si="562"/>
        <v>2.0276181505122479E-2</v>
      </c>
      <c r="CP676" s="41">
        <f t="shared" si="563"/>
        <v>6.3396316558794102E-2</v>
      </c>
      <c r="CQ676" s="41">
        <f t="shared" si="564"/>
        <v>-7.5888936159198292E-3</v>
      </c>
      <c r="CR676" s="41">
        <f t="shared" si="565"/>
        <v>-1.8576324223240234E-2</v>
      </c>
      <c r="CS676" s="41">
        <f t="shared" si="566"/>
        <v>-6.6974896613252984E-3</v>
      </c>
      <c r="CT676" s="41">
        <f t="shared" si="567"/>
        <v>-3.8535693159900777E-3</v>
      </c>
      <c r="CU676" s="41">
        <f t="shared" si="568"/>
        <v>-4.9666836994576281E-2</v>
      </c>
      <c r="CV676" s="41">
        <f t="shared" si="569"/>
        <v>-1.6433857437300147E-3</v>
      </c>
      <c r="CW676" s="41"/>
      <c r="CX676" s="41">
        <f t="shared" si="570"/>
        <v>-8.5384557419224474E-3</v>
      </c>
      <c r="CY676" s="41">
        <f t="shared" si="571"/>
        <v>1.7974939229051863E-2</v>
      </c>
      <c r="CZ676" s="41">
        <f t="shared" si="572"/>
        <v>1.9960731281143024E-2</v>
      </c>
      <c r="DA676" s="41">
        <f t="shared" si="573"/>
        <v>-4.7148246274911773E-3</v>
      </c>
      <c r="DB676" s="41">
        <f t="shared" si="574"/>
        <v>-1.8518999481384243E-2</v>
      </c>
      <c r="DC676" s="41">
        <f t="shared" si="575"/>
        <v>1.2578782206859965E-2</v>
      </c>
      <c r="DD676" s="41">
        <f t="shared" si="576"/>
        <v>-8.940625730227943E-3</v>
      </c>
      <c r="DE676" s="41">
        <f t="shared" si="577"/>
        <v>-8.666802831084789E-3</v>
      </c>
      <c r="DF676" s="41"/>
      <c r="DG676" s="41">
        <f t="shared" si="579"/>
        <v>-2.1516293548318109E-2</v>
      </c>
      <c r="DH676" s="41"/>
    </row>
    <row r="677" spans="1:112">
      <c r="A677" s="43">
        <v>42830</v>
      </c>
      <c r="B677" s="34">
        <v>2.7</v>
      </c>
      <c r="C677" s="34">
        <v>5.1228360000000004</v>
      </c>
      <c r="D677" s="34"/>
      <c r="E677" s="34">
        <v>5.57</v>
      </c>
      <c r="F677" s="34">
        <v>13.6</v>
      </c>
      <c r="G677" s="34">
        <v>42.534557</v>
      </c>
      <c r="H677" s="34">
        <v>17.496448999999998</v>
      </c>
      <c r="I677" s="34">
        <v>17.989999999999998</v>
      </c>
      <c r="J677" s="34">
        <v>82.5</v>
      </c>
      <c r="K677" s="34"/>
      <c r="L677" s="34">
        <v>81.339995999999999</v>
      </c>
      <c r="M677" s="34">
        <v>11.98</v>
      </c>
      <c r="N677" s="34">
        <v>28.521915</v>
      </c>
      <c r="O677" s="34">
        <v>11.28</v>
      </c>
      <c r="P677" s="34">
        <v>18.040001</v>
      </c>
      <c r="Q677" s="34">
        <v>5.43</v>
      </c>
      <c r="R677" s="34">
        <v>31.879999000000002</v>
      </c>
      <c r="S677" s="34">
        <v>45.287551999999998</v>
      </c>
      <c r="T677" s="34"/>
      <c r="U677" s="34"/>
      <c r="V677" s="34">
        <v>2.80932</v>
      </c>
      <c r="W677" s="34">
        <v>32.610000999999997</v>
      </c>
      <c r="X677" s="34">
        <v>45.23</v>
      </c>
      <c r="Y677" s="34">
        <v>9.4814520000000009</v>
      </c>
      <c r="Z677" s="34">
        <v>17.071349999999999</v>
      </c>
      <c r="AA677" s="34">
        <v>62.234993000000003</v>
      </c>
      <c r="AB677" s="34">
        <v>39.277050000000003</v>
      </c>
      <c r="AC677" s="34">
        <v>16.25</v>
      </c>
      <c r="AD677" s="34">
        <v>90.269997000000004</v>
      </c>
      <c r="AE677" s="34">
        <v>34.811512</v>
      </c>
      <c r="AF677" s="34">
        <v>3.3</v>
      </c>
      <c r="AG677" s="34">
        <v>69.300003000000004</v>
      </c>
      <c r="AH677" s="34">
        <v>31.888435000000001</v>
      </c>
      <c r="AI677" s="34">
        <v>109.699928</v>
      </c>
      <c r="AJ677" s="34" t="s">
        <v>193</v>
      </c>
      <c r="AK677" s="34">
        <v>19.709999</v>
      </c>
      <c r="AL677" s="34">
        <v>0.65</v>
      </c>
      <c r="AM677" s="34">
        <v>27.264161999999999</v>
      </c>
      <c r="AN677" s="34">
        <v>15.5</v>
      </c>
      <c r="AO677" s="34">
        <v>30.08</v>
      </c>
      <c r="AP677" s="34">
        <v>5.25</v>
      </c>
      <c r="AQ677" s="34">
        <v>9.2899999999999991</v>
      </c>
      <c r="AR677" s="34">
        <v>5.98</v>
      </c>
      <c r="AS677" s="34"/>
      <c r="AT677" s="34">
        <v>14.784687999999999</v>
      </c>
      <c r="AU677" s="34">
        <v>30.25</v>
      </c>
      <c r="AV677" s="34">
        <v>9.7839930000000006</v>
      </c>
      <c r="AW677" s="34">
        <v>18.395723</v>
      </c>
      <c r="AX677" s="34">
        <v>19.950001</v>
      </c>
      <c r="AY677" s="34">
        <v>4</v>
      </c>
      <c r="AZ677" s="34">
        <v>70.300003000000004</v>
      </c>
      <c r="BA677" s="34">
        <v>73.160004000000001</v>
      </c>
      <c r="BB677" s="34"/>
      <c r="BC677" s="34">
        <v>20.438798999999999</v>
      </c>
      <c r="BD677" s="34"/>
      <c r="BE677" s="38"/>
      <c r="BF677" s="41">
        <f t="shared" si="533"/>
        <v>0</v>
      </c>
      <c r="BG677" s="41">
        <f t="shared" si="534"/>
        <v>8.3683874618498567E-3</v>
      </c>
      <c r="BH677" s="41"/>
      <c r="BI677" s="41">
        <f t="shared" si="535"/>
        <v>-5.5860943724302524E-2</v>
      </c>
      <c r="BJ677" s="41">
        <f t="shared" si="536"/>
        <v>0.12516314295400599</v>
      </c>
      <c r="BK677" s="41">
        <f t="shared" si="537"/>
        <v>3.7299841171272802E-2</v>
      </c>
      <c r="BL677" s="41">
        <f t="shared" si="538"/>
        <v>-9.6181862484982089E-3</v>
      </c>
      <c r="BM677" s="41">
        <f t="shared" si="539"/>
        <v>1.3994071081008363E-2</v>
      </c>
      <c r="BN677" s="41">
        <f t="shared" si="540"/>
        <v>-3.3962132466890733E-2</v>
      </c>
      <c r="BO677" s="41"/>
      <c r="BP677" s="41">
        <f t="shared" si="541"/>
        <v>7.4037606488551819E-3</v>
      </c>
      <c r="BQ677" s="41">
        <f t="shared" si="542"/>
        <v>-1.6556669594447654E-2</v>
      </c>
      <c r="BR677" s="41">
        <f t="shared" si="543"/>
        <v>-2.5915130631025334E-2</v>
      </c>
      <c r="BS677" s="41">
        <f t="shared" si="544"/>
        <v>8.010723746078979E-3</v>
      </c>
      <c r="BT677" s="41">
        <f t="shared" si="545"/>
        <v>-9.9282668802202195E-3</v>
      </c>
      <c r="BU677" s="41">
        <f t="shared" si="546"/>
        <v>3.5617635612893148E-2</v>
      </c>
      <c r="BV677" s="41">
        <f t="shared" si="547"/>
        <v>1.4534189726910014E-2</v>
      </c>
      <c r="BW677" s="41">
        <f t="shared" si="548"/>
        <v>-6.7726559133893692E-3</v>
      </c>
      <c r="BX677" s="41"/>
      <c r="BY677" s="41"/>
      <c r="BZ677" s="41">
        <f t="shared" si="549"/>
        <v>-3.4133063704977713E-2</v>
      </c>
      <c r="CA677" s="41">
        <f t="shared" si="550"/>
        <v>1.5763052635995086E-2</v>
      </c>
      <c r="CB677" s="41">
        <f t="shared" si="551"/>
        <v>1.8295914185740825E-2</v>
      </c>
      <c r="CC677" s="41">
        <f t="shared" si="552"/>
        <v>-2.8719965202633101E-2</v>
      </c>
      <c r="CD677" s="41">
        <f t="shared" si="553"/>
        <v>-3.541092912568812E-2</v>
      </c>
      <c r="CE677" s="41">
        <f t="shared" si="554"/>
        <v>-1.2464678512438503E-2</v>
      </c>
      <c r="CF677" s="41">
        <f t="shared" si="555"/>
        <v>2.9577739911531955E-3</v>
      </c>
      <c r="CG677" s="41">
        <f t="shared" si="532"/>
        <v>1.555247473587807E-2</v>
      </c>
      <c r="CH677" s="41">
        <f t="shared" si="556"/>
        <v>1.9350707478105505E-2</v>
      </c>
      <c r="CI677" s="41">
        <f t="shared" si="557"/>
        <v>2.2086327023102042E-3</v>
      </c>
      <c r="CJ677" s="41">
        <f t="shared" si="558"/>
        <v>-2.985296314968116E-2</v>
      </c>
      <c r="CK677" s="41">
        <f t="shared" si="559"/>
        <v>5.0633887563798696E-3</v>
      </c>
      <c r="CL677" s="41">
        <f t="shared" si="560"/>
        <v>-1.4022889472925527E-2</v>
      </c>
      <c r="CM677" s="41">
        <f t="shared" si="561"/>
        <v>-1.5724292880902175E-2</v>
      </c>
      <c r="CN677" s="41">
        <f t="shared" si="580"/>
        <v>1.6849351301745212E-3</v>
      </c>
      <c r="CO677" s="41">
        <f t="shared" si="562"/>
        <v>1.4307807039611632E-2</v>
      </c>
      <c r="CP677" s="41">
        <f t="shared" si="563"/>
        <v>-7.4107972153721724E-2</v>
      </c>
      <c r="CQ677" s="41">
        <f t="shared" si="564"/>
        <v>3.4626533885694614E-4</v>
      </c>
      <c r="CR677" s="41">
        <f t="shared" si="565"/>
        <v>-3.1748698314580298E-2</v>
      </c>
      <c r="CS677" s="41">
        <f t="shared" si="566"/>
        <v>-3.8158877100771461E-2</v>
      </c>
      <c r="CT677" s="41">
        <f t="shared" si="567"/>
        <v>1.3423020332140771E-2</v>
      </c>
      <c r="CU677" s="41">
        <f t="shared" si="568"/>
        <v>6.4795043109861818E-3</v>
      </c>
      <c r="CV677" s="41">
        <f t="shared" si="569"/>
        <v>-1.6584128015535181E-2</v>
      </c>
      <c r="CW677" s="41"/>
      <c r="CX677" s="41">
        <f t="shared" si="570"/>
        <v>1.1151187165274117E-2</v>
      </c>
      <c r="CY677" s="41">
        <f t="shared" si="571"/>
        <v>3.5669965352520136E-2</v>
      </c>
      <c r="CZ677" s="41">
        <f t="shared" si="572"/>
        <v>1.3739198910348914E-2</v>
      </c>
      <c r="DA677" s="41">
        <f t="shared" si="573"/>
        <v>-1.4758789945127906E-2</v>
      </c>
      <c r="DB677" s="41">
        <f t="shared" si="574"/>
        <v>-1.8868434179070619E-2</v>
      </c>
      <c r="DC677" s="41">
        <f t="shared" si="575"/>
        <v>0</v>
      </c>
      <c r="DD677" s="41">
        <f t="shared" si="576"/>
        <v>2.1360064320671084E-3</v>
      </c>
      <c r="DE677" s="41">
        <f t="shared" si="577"/>
        <v>5.9557381299788568E-2</v>
      </c>
      <c r="DF677" s="41"/>
      <c r="DG677" s="41">
        <f t="shared" si="579"/>
        <v>-1.0456423536013539E-2</v>
      </c>
      <c r="DH677" s="41"/>
    </row>
    <row r="678" spans="1:112">
      <c r="A678" s="43">
        <v>42831</v>
      </c>
      <c r="B678" s="34">
        <v>2.5750000000000002</v>
      </c>
      <c r="C678" s="34">
        <v>5.1057589999999999</v>
      </c>
      <c r="D678" s="34"/>
      <c r="E678" s="34">
        <v>5.26</v>
      </c>
      <c r="F678" s="34">
        <v>13.52</v>
      </c>
      <c r="G678" s="34">
        <v>42.018639</v>
      </c>
      <c r="H678" s="34">
        <v>17.327352999999999</v>
      </c>
      <c r="I678" s="34">
        <v>17.709999</v>
      </c>
      <c r="J678" s="34">
        <v>82.650002000000001</v>
      </c>
      <c r="K678" s="34"/>
      <c r="L678" s="34">
        <v>77.75</v>
      </c>
      <c r="M678" s="34">
        <v>11.99</v>
      </c>
      <c r="N678" s="34">
        <v>27.763508000000002</v>
      </c>
      <c r="O678" s="34">
        <v>11.19</v>
      </c>
      <c r="P678" s="34">
        <v>18.52</v>
      </c>
      <c r="Q678" s="34">
        <v>5.45</v>
      </c>
      <c r="R678" s="34">
        <v>30.799999</v>
      </c>
      <c r="S678" s="34">
        <v>44.797077000000002</v>
      </c>
      <c r="T678" s="34"/>
      <c r="U678" s="34"/>
      <c r="V678" s="34">
        <v>2.7215289999999999</v>
      </c>
      <c r="W678" s="34">
        <v>32.32</v>
      </c>
      <c r="X678" s="34">
        <v>45.139999000000003</v>
      </c>
      <c r="Y678" s="34">
        <v>9.8465009999999999</v>
      </c>
      <c r="Z678" s="34">
        <v>16.842793</v>
      </c>
      <c r="AA678" s="34">
        <v>61.154761999999998</v>
      </c>
      <c r="AB678" s="34">
        <v>39.112022000000003</v>
      </c>
      <c r="AC678" s="34">
        <v>16.350000000000001</v>
      </c>
      <c r="AD678" s="34">
        <v>87.199996999999996</v>
      </c>
      <c r="AE678" s="34">
        <v>34.446693000000003</v>
      </c>
      <c r="AF678" s="34">
        <v>3.45</v>
      </c>
      <c r="AG678" s="34">
        <v>64.75</v>
      </c>
      <c r="AH678" s="34">
        <v>31.522538999999998</v>
      </c>
      <c r="AI678" s="34">
        <v>107.279686</v>
      </c>
      <c r="AJ678" s="34" t="s">
        <v>193</v>
      </c>
      <c r="AK678" s="34">
        <v>20.399999999999999</v>
      </c>
      <c r="AL678" s="34">
        <v>0.65</v>
      </c>
      <c r="AM678" s="34">
        <v>26.990480000000002</v>
      </c>
      <c r="AN678" s="34">
        <v>13.7</v>
      </c>
      <c r="AO678" s="34">
        <v>29.610001</v>
      </c>
      <c r="AP678" s="34">
        <v>5.25</v>
      </c>
      <c r="AQ678" s="34">
        <v>9.9700000000000006</v>
      </c>
      <c r="AR678" s="34">
        <v>5.88</v>
      </c>
      <c r="AS678" s="34"/>
      <c r="AT678" s="34">
        <v>14.611091999999999</v>
      </c>
      <c r="AU678" s="34">
        <v>31.030000999999999</v>
      </c>
      <c r="AV678" s="34">
        <v>9.6504879999999993</v>
      </c>
      <c r="AW678" s="34">
        <v>17.831060000000001</v>
      </c>
      <c r="AX678" s="34">
        <v>19.420000000000002</v>
      </c>
      <c r="AY678" s="34">
        <v>3.89</v>
      </c>
      <c r="AZ678" s="34">
        <v>66.739998</v>
      </c>
      <c r="BA678" s="34">
        <v>70.069999999999993</v>
      </c>
      <c r="BB678" s="34"/>
      <c r="BC678" s="34">
        <v>19.794288999999999</v>
      </c>
      <c r="BD678" s="34"/>
      <c r="BE678" s="38"/>
      <c r="BF678" s="41">
        <f t="shared" si="533"/>
        <v>-4.7402238894583906E-2</v>
      </c>
      <c r="BG678" s="41">
        <f t="shared" si="534"/>
        <v>-3.3390736198942337E-3</v>
      </c>
      <c r="BH678" s="41"/>
      <c r="BI678" s="41">
        <f t="shared" si="535"/>
        <v>-5.726402718957424E-2</v>
      </c>
      <c r="BJ678" s="41">
        <f t="shared" si="536"/>
        <v>-5.8997221271882708E-3</v>
      </c>
      <c r="BK678" s="41">
        <f t="shared" si="537"/>
        <v>-1.2203545867321364E-2</v>
      </c>
      <c r="BL678" s="41">
        <f t="shared" si="538"/>
        <v>-9.7115949041450787E-3</v>
      </c>
      <c r="BM678" s="41">
        <f t="shared" si="539"/>
        <v>-1.5686652632974946E-2</v>
      </c>
      <c r="BN678" s="41">
        <f t="shared" si="540"/>
        <v>1.8165551248246425E-3</v>
      </c>
      <c r="BO678" s="41"/>
      <c r="BP678" s="41">
        <f t="shared" si="541"/>
        <v>-4.5139300243436757E-2</v>
      </c>
      <c r="BQ678" s="41">
        <f t="shared" si="542"/>
        <v>8.343763521195829E-4</v>
      </c>
      <c r="BR678" s="41">
        <f t="shared" si="543"/>
        <v>-2.695024262365454E-2</v>
      </c>
      <c r="BS678" s="41">
        <f t="shared" si="544"/>
        <v>-8.010723746078972E-3</v>
      </c>
      <c r="BT678" s="41">
        <f t="shared" si="545"/>
        <v>2.6259659151184681E-2</v>
      </c>
      <c r="BU678" s="41">
        <f t="shared" si="546"/>
        <v>3.6764747293086273E-3</v>
      </c>
      <c r="BV678" s="41">
        <f t="shared" si="547"/>
        <v>-3.4464165042389409E-2</v>
      </c>
      <c r="BW678" s="41">
        <f t="shared" si="548"/>
        <v>-1.0889312683601144E-2</v>
      </c>
      <c r="BX678" s="41"/>
      <c r="BY678" s="41"/>
      <c r="BZ678" s="41">
        <f t="shared" si="549"/>
        <v>-3.1748606454448963E-2</v>
      </c>
      <c r="CA678" s="41">
        <f t="shared" si="550"/>
        <v>-8.9327868137725943E-3</v>
      </c>
      <c r="CB678" s="41">
        <f t="shared" si="551"/>
        <v>-1.9918342536630524E-3</v>
      </c>
      <c r="CC678" s="41">
        <f t="shared" si="552"/>
        <v>3.7778694553638935E-2</v>
      </c>
      <c r="CD678" s="41">
        <f t="shared" si="553"/>
        <v>-1.3478769626568708E-2</v>
      </c>
      <c r="CE678" s="41">
        <f t="shared" si="554"/>
        <v>-1.7509696794749154E-2</v>
      </c>
      <c r="CF678" s="41">
        <f t="shared" si="555"/>
        <v>-4.2104910695849882E-3</v>
      </c>
      <c r="CG678" s="41">
        <f t="shared" si="532"/>
        <v>1.5314234034921092E-2</v>
      </c>
      <c r="CH678" s="41">
        <f t="shared" si="556"/>
        <v>-3.4600849565167048E-2</v>
      </c>
      <c r="CI678" s="41">
        <f t="shared" si="557"/>
        <v>-1.0535138016907338E-2</v>
      </c>
      <c r="CJ678" s="41">
        <f t="shared" si="558"/>
        <v>4.4451762570834011E-2</v>
      </c>
      <c r="CK678" s="41">
        <f t="shared" si="559"/>
        <v>-6.7911248906252802E-2</v>
      </c>
      <c r="CL678" s="41">
        <f t="shared" si="560"/>
        <v>-1.1540591096633319E-2</v>
      </c>
      <c r="CM678" s="41">
        <f t="shared" si="561"/>
        <v>-2.2309398896578007E-2</v>
      </c>
      <c r="CN678" s="41">
        <f t="shared" si="580"/>
        <v>-2.5283824614748007E-3</v>
      </c>
      <c r="CO678" s="41">
        <f t="shared" si="562"/>
        <v>3.4408830421210214E-2</v>
      </c>
      <c r="CP678" s="41">
        <f t="shared" si="563"/>
        <v>0</v>
      </c>
      <c r="CQ678" s="41">
        <f t="shared" si="564"/>
        <v>-1.0088881294307768E-2</v>
      </c>
      <c r="CR678" s="41">
        <f t="shared" si="565"/>
        <v>-0.12344419109112179</v>
      </c>
      <c r="CS678" s="41">
        <f t="shared" si="566"/>
        <v>-1.5748323195765496E-2</v>
      </c>
      <c r="CT678" s="41">
        <f t="shared" si="567"/>
        <v>0</v>
      </c>
      <c r="CU678" s="41">
        <f t="shared" si="568"/>
        <v>7.0642031147999981E-2</v>
      </c>
      <c r="CV678" s="41">
        <f t="shared" si="569"/>
        <v>-1.6863806052004916E-2</v>
      </c>
      <c r="CW678" s="41"/>
      <c r="CX678" s="41">
        <f t="shared" si="570"/>
        <v>-1.1811084317108414E-2</v>
      </c>
      <c r="CY678" s="41">
        <f t="shared" si="571"/>
        <v>2.5458326210315008E-2</v>
      </c>
      <c r="CZ678" s="41">
        <f t="shared" si="572"/>
        <v>-1.3739198910348886E-2</v>
      </c>
      <c r="DA678" s="41">
        <f t="shared" si="573"/>
        <v>-3.117631147058797E-2</v>
      </c>
      <c r="DB678" s="41">
        <f t="shared" si="574"/>
        <v>-2.6925730598005602E-2</v>
      </c>
      <c r="DC678" s="41">
        <f t="shared" si="575"/>
        <v>-2.7885203489535663E-2</v>
      </c>
      <c r="DD678" s="41">
        <f t="shared" si="576"/>
        <v>-5.1967398134680286E-2</v>
      </c>
      <c r="DE678" s="41">
        <f t="shared" si="577"/>
        <v>-4.3154135814906638E-2</v>
      </c>
      <c r="DF678" s="41"/>
      <c r="DG678" s="41">
        <f t="shared" si="579"/>
        <v>-3.2041544518802242E-2</v>
      </c>
      <c r="DH678" s="41"/>
    </row>
    <row r="679" spans="1:112">
      <c r="A679" s="43">
        <v>42832</v>
      </c>
      <c r="B679" s="34">
        <v>2.5499999999999998</v>
      </c>
      <c r="C679" s="34">
        <v>4.9179219999999999</v>
      </c>
      <c r="D679" s="34"/>
      <c r="E679" s="34">
        <v>5.23</v>
      </c>
      <c r="F679" s="34">
        <v>13.12</v>
      </c>
      <c r="G679" s="34">
        <v>41.703353999999997</v>
      </c>
      <c r="H679" s="34">
        <v>17.317404</v>
      </c>
      <c r="I679" s="34">
        <v>17.100000000000001</v>
      </c>
      <c r="J679" s="34">
        <v>81</v>
      </c>
      <c r="K679" s="34"/>
      <c r="L679" s="34">
        <v>77.989998</v>
      </c>
      <c r="M679" s="34">
        <v>12.03</v>
      </c>
      <c r="N679" s="34">
        <v>27.552306999999999</v>
      </c>
      <c r="O679" s="34">
        <v>10.78</v>
      </c>
      <c r="P679" s="34">
        <v>18.209999</v>
      </c>
      <c r="Q679" s="34">
        <v>4.68</v>
      </c>
      <c r="R679" s="34">
        <v>32</v>
      </c>
      <c r="S679" s="34">
        <v>44.931725</v>
      </c>
      <c r="T679" s="34"/>
      <c r="U679" s="34"/>
      <c r="V679" s="34">
        <v>2.9068659999999999</v>
      </c>
      <c r="W679" s="34">
        <v>32.220001000000003</v>
      </c>
      <c r="X679" s="34">
        <v>45.32</v>
      </c>
      <c r="Y679" s="34">
        <v>9.7577069999999999</v>
      </c>
      <c r="Z679" s="34">
        <v>16.913119999999999</v>
      </c>
      <c r="AA679" s="34">
        <v>61.580547000000003</v>
      </c>
      <c r="AB679" s="34">
        <v>38.830505000000002</v>
      </c>
      <c r="AC679" s="34">
        <v>16.25</v>
      </c>
      <c r="AD679" s="34">
        <v>88.830001999999993</v>
      </c>
      <c r="AE679" s="34">
        <v>33.957065999999998</v>
      </c>
      <c r="AF679" s="34">
        <v>3.37</v>
      </c>
      <c r="AG679" s="34">
        <v>66.150002000000001</v>
      </c>
      <c r="AH679" s="34">
        <v>31.428728</v>
      </c>
      <c r="AI679" s="34">
        <v>105.797935</v>
      </c>
      <c r="AJ679" s="34" t="s">
        <v>193</v>
      </c>
      <c r="AK679" s="34">
        <v>21.33</v>
      </c>
      <c r="AL679" s="34">
        <v>0.65</v>
      </c>
      <c r="AM679" s="34">
        <v>26.773426000000001</v>
      </c>
      <c r="AN679" s="34">
        <v>13.7</v>
      </c>
      <c r="AO679" s="34">
        <v>30.379999000000002</v>
      </c>
      <c r="AP679" s="34">
        <v>5.13</v>
      </c>
      <c r="AQ679" s="34">
        <v>9.9600000000000009</v>
      </c>
      <c r="AR679" s="34">
        <v>5.77</v>
      </c>
      <c r="AS679" s="34"/>
      <c r="AT679" s="34">
        <v>14.138521000000001</v>
      </c>
      <c r="AU679" s="34">
        <v>31.67</v>
      </c>
      <c r="AV679" s="34">
        <v>9.7458489999999998</v>
      </c>
      <c r="AW679" s="34">
        <v>17.751656000000001</v>
      </c>
      <c r="AX679" s="34">
        <v>19.370000999999998</v>
      </c>
      <c r="AY679" s="34">
        <v>4.01</v>
      </c>
      <c r="AZ679" s="34">
        <v>66.440002000000007</v>
      </c>
      <c r="BA679" s="34">
        <v>70.550003000000004</v>
      </c>
      <c r="BB679" s="34"/>
      <c r="BC679" s="34">
        <v>19.843115000000001</v>
      </c>
      <c r="BD679" s="34"/>
      <c r="BE679" s="38"/>
      <c r="BF679" s="41">
        <f t="shared" si="533"/>
        <v>-9.756174945364798E-3</v>
      </c>
      <c r="BG679" s="41">
        <f t="shared" si="534"/>
        <v>-3.748303476958631E-2</v>
      </c>
      <c r="BH679" s="41"/>
      <c r="BI679" s="41">
        <f t="shared" si="535"/>
        <v>-5.7197486727868412E-3</v>
      </c>
      <c r="BJ679" s="41">
        <f t="shared" si="536"/>
        <v>-3.003228709887509E-2</v>
      </c>
      <c r="BK679" s="41">
        <f t="shared" si="537"/>
        <v>-7.5317483289183244E-3</v>
      </c>
      <c r="BL679" s="41">
        <f t="shared" si="538"/>
        <v>-5.7434377579780539E-4</v>
      </c>
      <c r="BM679" s="41">
        <f t="shared" si="539"/>
        <v>-3.5050931820852456E-2</v>
      </c>
      <c r="BN679" s="41">
        <f t="shared" si="540"/>
        <v>-2.0165693793021251E-2</v>
      </c>
      <c r="BO679" s="41"/>
      <c r="BP679" s="41">
        <f t="shared" si="541"/>
        <v>3.0820366387495522E-3</v>
      </c>
      <c r="BQ679" s="41">
        <f t="shared" si="542"/>
        <v>3.3305609471645323E-3</v>
      </c>
      <c r="BR679" s="41">
        <f t="shared" si="543"/>
        <v>-7.6362257807855204E-3</v>
      </c>
      <c r="BS679" s="41">
        <f t="shared" si="544"/>
        <v>-3.7327956842982755E-2</v>
      </c>
      <c r="BT679" s="41">
        <f t="shared" si="545"/>
        <v>-1.6880390393400165E-2</v>
      </c>
      <c r="BU679" s="41">
        <f t="shared" si="546"/>
        <v>-0.15231749874559741</v>
      </c>
      <c r="BV679" s="41">
        <f t="shared" si="547"/>
        <v>3.8221245287730861E-2</v>
      </c>
      <c r="BW679" s="41">
        <f t="shared" si="548"/>
        <v>3.0012236442961246E-3</v>
      </c>
      <c r="BX679" s="41"/>
      <c r="BY679" s="41"/>
      <c r="BZ679" s="41">
        <f t="shared" si="549"/>
        <v>6.5881670159426725E-2</v>
      </c>
      <c r="CA679" s="41">
        <f t="shared" si="550"/>
        <v>-3.0988248674434955E-3</v>
      </c>
      <c r="CB679" s="41">
        <f t="shared" si="551"/>
        <v>3.979686923716981E-3</v>
      </c>
      <c r="CC679" s="41">
        <f t="shared" si="552"/>
        <v>-9.0587293510059012E-3</v>
      </c>
      <c r="CD679" s="41">
        <f t="shared" si="553"/>
        <v>4.1668019320237337E-3</v>
      </c>
      <c r="CE679" s="41">
        <f t="shared" si="554"/>
        <v>6.9382920297604341E-3</v>
      </c>
      <c r="CF679" s="41">
        <f t="shared" si="555"/>
        <v>-7.2237386962065286E-3</v>
      </c>
      <c r="CG679" s="41">
        <f t="shared" si="532"/>
        <v>-6.0976406583900964E-3</v>
      </c>
      <c r="CH679" s="41">
        <f t="shared" si="556"/>
        <v>1.8520156785261834E-2</v>
      </c>
      <c r="CI679" s="41">
        <f t="shared" si="557"/>
        <v>-1.431603670634481E-2</v>
      </c>
      <c r="CJ679" s="41">
        <f t="shared" si="558"/>
        <v>-2.3461486678998045E-2</v>
      </c>
      <c r="CK679" s="41">
        <f t="shared" si="559"/>
        <v>2.1391220215632965E-2</v>
      </c>
      <c r="CL679" s="41">
        <f t="shared" si="560"/>
        <v>-2.9804346731738028E-3</v>
      </c>
      <c r="CM679" s="41">
        <f t="shared" si="561"/>
        <v>-1.3908310773621776E-2</v>
      </c>
      <c r="CN679" s="41">
        <f t="shared" si="580"/>
        <v>2.5283824614747408E-3</v>
      </c>
      <c r="CO679" s="41">
        <f t="shared" si="562"/>
        <v>4.4579631633088548E-2</v>
      </c>
      <c r="CP679" s="41">
        <f t="shared" si="563"/>
        <v>0</v>
      </c>
      <c r="CQ679" s="41">
        <f t="shared" si="564"/>
        <v>-8.0743828116547605E-3</v>
      </c>
      <c r="CR679" s="41">
        <f t="shared" si="565"/>
        <v>0</v>
      </c>
      <c r="CS679" s="41">
        <f t="shared" si="566"/>
        <v>2.56722883653605E-2</v>
      </c>
      <c r="CT679" s="41">
        <f t="shared" si="567"/>
        <v>-2.3122417420854264E-2</v>
      </c>
      <c r="CU679" s="41">
        <f t="shared" si="568"/>
        <v>-1.0035123772400224E-3</v>
      </c>
      <c r="CV679" s="41">
        <f t="shared" si="569"/>
        <v>-1.8884681390527437E-2</v>
      </c>
      <c r="CW679" s="41"/>
      <c r="CX679" s="41">
        <f t="shared" si="570"/>
        <v>-3.2877908186422972E-2</v>
      </c>
      <c r="CY679" s="41">
        <f t="shared" si="571"/>
        <v>2.0415349863383E-2</v>
      </c>
      <c r="CZ679" s="41">
        <f t="shared" si="572"/>
        <v>9.8329667450145642E-3</v>
      </c>
      <c r="DA679" s="41">
        <f t="shared" si="573"/>
        <v>-4.4630731282077705E-3</v>
      </c>
      <c r="DB679" s="41">
        <f t="shared" si="574"/>
        <v>-2.577933818049763E-3</v>
      </c>
      <c r="DC679" s="41">
        <f t="shared" si="575"/>
        <v>3.0382083688122757E-2</v>
      </c>
      <c r="DD679" s="41">
        <f t="shared" si="576"/>
        <v>-4.5051285087494989E-3</v>
      </c>
      <c r="DE679" s="41">
        <f t="shared" si="577"/>
        <v>6.8269784394129765E-3</v>
      </c>
      <c r="DF679" s="41"/>
      <c r="DG679" s="41">
        <f t="shared" si="579"/>
        <v>2.4636338290847724E-3</v>
      </c>
      <c r="DH679" s="41"/>
    </row>
    <row r="680" spans="1:112">
      <c r="A680" s="43">
        <v>42835</v>
      </c>
      <c r="B680" s="34">
        <v>2.7</v>
      </c>
      <c r="C680" s="34">
        <v>4.832541</v>
      </c>
      <c r="D680" s="34"/>
      <c r="E680" s="34">
        <v>5.5</v>
      </c>
      <c r="F680" s="34">
        <v>12.56</v>
      </c>
      <c r="G680" s="34">
        <v>43.184227</v>
      </c>
      <c r="H680" s="34">
        <v>17.755065999999999</v>
      </c>
      <c r="I680" s="34">
        <v>17.639999</v>
      </c>
      <c r="J680" s="34">
        <v>83.25</v>
      </c>
      <c r="K680" s="34"/>
      <c r="L680" s="34">
        <v>73.569999999999993</v>
      </c>
      <c r="M680" s="34">
        <v>11.9</v>
      </c>
      <c r="N680" s="34">
        <v>27.571507</v>
      </c>
      <c r="O680" s="34">
        <v>10.93</v>
      </c>
      <c r="P680" s="34">
        <v>17.969999000000001</v>
      </c>
      <c r="Q680" s="34">
        <v>4.59</v>
      </c>
      <c r="R680" s="34">
        <v>31.959999</v>
      </c>
      <c r="S680" s="34">
        <v>45.614539999999998</v>
      </c>
      <c r="T680" s="34"/>
      <c r="U680" s="34"/>
      <c r="V680" s="34">
        <v>3.0434299999999999</v>
      </c>
      <c r="W680" s="34">
        <v>32.450001</v>
      </c>
      <c r="X680" s="34">
        <v>45.150002000000001</v>
      </c>
      <c r="Y680" s="34">
        <v>9.7873049999999999</v>
      </c>
      <c r="Z680" s="34">
        <v>16.306567999999999</v>
      </c>
      <c r="AA680" s="34">
        <v>61.675175000000003</v>
      </c>
      <c r="AB680" s="34">
        <v>40.024540000000002</v>
      </c>
      <c r="AC680" s="34">
        <v>16.549999</v>
      </c>
      <c r="AD680" s="34">
        <v>95.220000999999996</v>
      </c>
      <c r="AE680" s="34">
        <v>33.467441999999998</v>
      </c>
      <c r="AF680" s="34">
        <v>3.43</v>
      </c>
      <c r="AG680" s="34">
        <v>71.400002000000001</v>
      </c>
      <c r="AH680" s="34">
        <v>32.395046000000001</v>
      </c>
      <c r="AI680" s="34">
        <v>106.163445</v>
      </c>
      <c r="AJ680" s="34" t="s">
        <v>193</v>
      </c>
      <c r="AK680" s="34">
        <v>20.129999000000002</v>
      </c>
      <c r="AL680" s="34">
        <v>0.68</v>
      </c>
      <c r="AM680" s="34">
        <v>26.877234000000001</v>
      </c>
      <c r="AN680" s="34">
        <v>13.4</v>
      </c>
      <c r="AO680" s="34">
        <v>30.93</v>
      </c>
      <c r="AP680" s="34">
        <v>5.2</v>
      </c>
      <c r="AQ680" s="34">
        <v>9.57</v>
      </c>
      <c r="AR680" s="34">
        <v>6.02</v>
      </c>
      <c r="AS680" s="34"/>
      <c r="AT680" s="34">
        <v>14.56287</v>
      </c>
      <c r="AU680" s="34">
        <v>32.209999000000003</v>
      </c>
      <c r="AV680" s="34">
        <v>9.5646629999999995</v>
      </c>
      <c r="AW680" s="34">
        <v>18.033988999999998</v>
      </c>
      <c r="AX680" s="34">
        <v>20.350000000000001</v>
      </c>
      <c r="AY680" s="34">
        <v>4.04</v>
      </c>
      <c r="AZ680" s="34">
        <v>67.300003000000004</v>
      </c>
      <c r="BA680" s="34">
        <v>70.559997999999993</v>
      </c>
      <c r="BB680" s="34"/>
      <c r="BC680" s="34">
        <v>19.891939000000001</v>
      </c>
      <c r="BD680" s="34"/>
      <c r="BE680" s="38"/>
      <c r="BF680" s="41">
        <f t="shared" si="533"/>
        <v>5.7158413839948831E-2</v>
      </c>
      <c r="BG680" s="41">
        <f t="shared" si="534"/>
        <v>-1.7513667276718423E-2</v>
      </c>
      <c r="BH680" s="41"/>
      <c r="BI680" s="41">
        <f t="shared" si="535"/>
        <v>5.033681416159369E-2</v>
      </c>
      <c r="BJ680" s="41">
        <f t="shared" si="536"/>
        <v>-4.362062247589029E-2</v>
      </c>
      <c r="BK680" s="41">
        <f t="shared" si="537"/>
        <v>3.4893755613363074E-2</v>
      </c>
      <c r="BL680" s="41">
        <f t="shared" si="538"/>
        <v>2.4958876276963068E-2</v>
      </c>
      <c r="BM680" s="41">
        <f t="shared" si="539"/>
        <v>3.1090530380687011E-2</v>
      </c>
      <c r="BN680" s="41">
        <f t="shared" si="540"/>
        <v>2.7398974188114347E-2</v>
      </c>
      <c r="BO680" s="41"/>
      <c r="BP680" s="41">
        <f t="shared" si="541"/>
        <v>-5.8343253753920028E-2</v>
      </c>
      <c r="BQ680" s="41">
        <f t="shared" si="542"/>
        <v>-1.0865129869103764E-2</v>
      </c>
      <c r="BR680" s="41">
        <f t="shared" si="543"/>
        <v>6.9661365508694216E-4</v>
      </c>
      <c r="BS680" s="41">
        <f t="shared" si="544"/>
        <v>1.3818736707596063E-2</v>
      </c>
      <c r="BT680" s="41">
        <f t="shared" si="545"/>
        <v>-1.3267193677469693E-2</v>
      </c>
      <c r="BU680" s="41">
        <f t="shared" si="546"/>
        <v>-1.9418085857101513E-2</v>
      </c>
      <c r="BV680" s="41">
        <f t="shared" si="547"/>
        <v>-1.2508131907645135E-3</v>
      </c>
      <c r="BW680" s="41">
        <f t="shared" si="548"/>
        <v>1.5082409943590142E-2</v>
      </c>
      <c r="BX680" s="41"/>
      <c r="BY680" s="41"/>
      <c r="BZ680" s="41">
        <f t="shared" si="549"/>
        <v>4.5909643968558671E-2</v>
      </c>
      <c r="CA680" s="41">
        <f t="shared" si="550"/>
        <v>7.1130651812884183E-3</v>
      </c>
      <c r="CB680" s="41">
        <f t="shared" si="551"/>
        <v>-3.7581120000236222E-3</v>
      </c>
      <c r="CC680" s="41">
        <f t="shared" si="552"/>
        <v>3.0287034487685187E-3</v>
      </c>
      <c r="CD680" s="41">
        <f t="shared" si="553"/>
        <v>-3.6521680663111192E-2</v>
      </c>
      <c r="CE680" s="41">
        <f t="shared" si="554"/>
        <v>1.5354746547490926E-3</v>
      </c>
      <c r="CF680" s="41">
        <f t="shared" si="555"/>
        <v>3.0286616932550067E-2</v>
      </c>
      <c r="CG680" s="41">
        <f t="shared" si="532"/>
        <v>0</v>
      </c>
      <c r="CH680" s="41">
        <f t="shared" si="556"/>
        <v>6.946556097184256E-2</v>
      </c>
      <c r="CI680" s="41">
        <f t="shared" si="557"/>
        <v>-1.4523876299262665E-2</v>
      </c>
      <c r="CJ680" s="41">
        <f t="shared" si="558"/>
        <v>1.7647516813578141E-2</v>
      </c>
      <c r="CK680" s="41">
        <f t="shared" si="559"/>
        <v>7.637297656146258E-2</v>
      </c>
      <c r="CL680" s="41">
        <f t="shared" si="560"/>
        <v>3.0283130770309471E-2</v>
      </c>
      <c r="CM680" s="41">
        <f t="shared" si="561"/>
        <v>3.4488392394523494E-3</v>
      </c>
      <c r="CN680" s="41">
        <f t="shared" si="580"/>
        <v>0</v>
      </c>
      <c r="CO680" s="41">
        <f t="shared" si="562"/>
        <v>-5.7903342508658986E-2</v>
      </c>
      <c r="CP680" s="41">
        <f t="shared" si="563"/>
        <v>4.5120435280469641E-2</v>
      </c>
      <c r="CQ680" s="41">
        <f t="shared" si="564"/>
        <v>3.86978014978454E-3</v>
      </c>
      <c r="CR680" s="41">
        <f t="shared" si="565"/>
        <v>-2.2141125877213518E-2</v>
      </c>
      <c r="CS680" s="41">
        <f t="shared" si="566"/>
        <v>1.7942122445744349E-2</v>
      </c>
      <c r="CT680" s="41">
        <f t="shared" si="567"/>
        <v>1.3552966404703668E-2</v>
      </c>
      <c r="CU680" s="41">
        <f t="shared" si="568"/>
        <v>-3.9943866131644017E-2</v>
      </c>
      <c r="CV680" s="41">
        <f t="shared" si="569"/>
        <v>4.2415178800721549E-2</v>
      </c>
      <c r="CW680" s="41"/>
      <c r="CX680" s="41">
        <f t="shared" si="570"/>
        <v>2.9572080618940025E-2</v>
      </c>
      <c r="CY680" s="41">
        <f t="shared" si="571"/>
        <v>1.6907071746299754E-2</v>
      </c>
      <c r="CZ680" s="41">
        <f t="shared" si="572"/>
        <v>-1.8766081112869148E-2</v>
      </c>
      <c r="DA680" s="41">
        <f t="shared" si="573"/>
        <v>1.5779447774269803E-2</v>
      </c>
      <c r="DB680" s="41">
        <f t="shared" si="574"/>
        <v>4.9355382843474814E-2</v>
      </c>
      <c r="DC680" s="41">
        <f t="shared" si="575"/>
        <v>7.4534506545809722E-3</v>
      </c>
      <c r="DD680" s="41">
        <f t="shared" si="576"/>
        <v>1.2860966379762449E-2</v>
      </c>
      <c r="DE680" s="41">
        <f t="shared" si="577"/>
        <v>1.4166253200868635E-4</v>
      </c>
      <c r="DF680" s="41"/>
      <c r="DG680" s="41">
        <f t="shared" si="579"/>
        <v>2.4574787074152032E-3</v>
      </c>
      <c r="DH680" s="41"/>
    </row>
    <row r="681" spans="1:112">
      <c r="A681" s="43">
        <v>42836</v>
      </c>
      <c r="B681" s="34">
        <v>2.75</v>
      </c>
      <c r="C681" s="34">
        <v>4.7898519999999998</v>
      </c>
      <c r="D681" s="34"/>
      <c r="E681" s="34">
        <v>5.38</v>
      </c>
      <c r="F681" s="34">
        <v>13.2</v>
      </c>
      <c r="G681" s="34">
        <v>43.356200999999999</v>
      </c>
      <c r="H681" s="34">
        <v>17.834638999999999</v>
      </c>
      <c r="I681" s="34">
        <v>17.389999</v>
      </c>
      <c r="J681" s="34">
        <v>64.050003000000004</v>
      </c>
      <c r="K681" s="34"/>
      <c r="L681" s="34">
        <v>77.849997999999999</v>
      </c>
      <c r="M681" s="34">
        <v>11.83</v>
      </c>
      <c r="N681" s="34">
        <v>27.197102000000001</v>
      </c>
      <c r="O681" s="34">
        <v>11.05</v>
      </c>
      <c r="P681" s="34">
        <v>18.610001</v>
      </c>
      <c r="Q681" s="34">
        <v>5.09</v>
      </c>
      <c r="R681" s="34">
        <v>31.5</v>
      </c>
      <c r="S681" s="34">
        <v>42.950569000000002</v>
      </c>
      <c r="T681" s="34"/>
      <c r="U681" s="34"/>
      <c r="V681" s="34">
        <v>2.9263750000000002</v>
      </c>
      <c r="W681" s="34">
        <v>32.240001999999997</v>
      </c>
      <c r="X681" s="34">
        <v>45.580002</v>
      </c>
      <c r="Y681" s="34">
        <v>9.6195780000000006</v>
      </c>
      <c r="Z681" s="34">
        <v>15.638479999999999</v>
      </c>
      <c r="AA681" s="34">
        <v>62.463650000000001</v>
      </c>
      <c r="AB681" s="34">
        <v>39.179985000000002</v>
      </c>
      <c r="AC681" s="34">
        <v>16.950001</v>
      </c>
      <c r="AD681" s="34">
        <v>93.080001999999993</v>
      </c>
      <c r="AE681" s="34">
        <v>34.091468999999996</v>
      </c>
      <c r="AF681" s="34">
        <v>3.41</v>
      </c>
      <c r="AG681" s="34">
        <v>69.300003000000004</v>
      </c>
      <c r="AH681" s="34">
        <v>32.319988000000002</v>
      </c>
      <c r="AI681" s="34">
        <v>107.714348</v>
      </c>
      <c r="AJ681" s="34" t="s">
        <v>193</v>
      </c>
      <c r="AK681" s="34">
        <v>19.989999999999998</v>
      </c>
      <c r="AL681" s="34">
        <v>0.65</v>
      </c>
      <c r="AM681" s="34">
        <v>26.669615</v>
      </c>
      <c r="AN681" s="34">
        <v>13.9</v>
      </c>
      <c r="AO681" s="34">
        <v>30.07</v>
      </c>
      <c r="AP681" s="34">
        <v>5.25</v>
      </c>
      <c r="AQ681" s="34">
        <v>9.56</v>
      </c>
      <c r="AR681" s="34">
        <v>5.97</v>
      </c>
      <c r="AS681" s="34"/>
      <c r="AT681" s="34">
        <v>14.553226</v>
      </c>
      <c r="AU681" s="34">
        <v>31.110001</v>
      </c>
      <c r="AV681" s="34">
        <v>9.4502310000000005</v>
      </c>
      <c r="AW681" s="34">
        <v>17.813417000000001</v>
      </c>
      <c r="AX681" s="34">
        <v>19.850000000000001</v>
      </c>
      <c r="AY681" s="34">
        <v>3.95</v>
      </c>
      <c r="AZ681" s="34">
        <v>66.470000999999996</v>
      </c>
      <c r="BA681" s="34">
        <v>71.779999000000004</v>
      </c>
      <c r="BB681" s="34"/>
      <c r="BC681" s="34">
        <v>19.823584</v>
      </c>
      <c r="BD681" s="34"/>
      <c r="BE681" s="38"/>
      <c r="BF681" s="41">
        <f t="shared" si="533"/>
        <v>1.8349138668196398E-2</v>
      </c>
      <c r="BG681" s="41">
        <f t="shared" si="534"/>
        <v>-8.8729030438446758E-3</v>
      </c>
      <c r="BH681" s="41"/>
      <c r="BI681" s="41">
        <f t="shared" si="535"/>
        <v>-2.2059718064732219E-2</v>
      </c>
      <c r="BJ681" s="41">
        <f t="shared" si="536"/>
        <v>4.9699668552272543E-2</v>
      </c>
      <c r="BK681" s="41">
        <f t="shared" si="537"/>
        <v>3.9744251409488526E-3</v>
      </c>
      <c r="BL681" s="41">
        <f t="shared" si="538"/>
        <v>4.4716938561531533E-3</v>
      </c>
      <c r="BM681" s="41">
        <f t="shared" si="539"/>
        <v>-1.4273723027424055E-2</v>
      </c>
      <c r="BN681" s="41">
        <f t="shared" si="540"/>
        <v>-0.26218405367940351</v>
      </c>
      <c r="BO681" s="41"/>
      <c r="BP681" s="41">
        <f t="shared" si="541"/>
        <v>5.6546538645403668E-2</v>
      </c>
      <c r="BQ681" s="41">
        <f t="shared" si="542"/>
        <v>-5.8997221271882708E-3</v>
      </c>
      <c r="BR681" s="41">
        <f t="shared" si="543"/>
        <v>-1.3672460897035082E-2</v>
      </c>
      <c r="BS681" s="41">
        <f t="shared" si="544"/>
        <v>1.0919125775314785E-2</v>
      </c>
      <c r="BT681" s="41">
        <f t="shared" si="545"/>
        <v>3.4995479241545772E-2</v>
      </c>
      <c r="BU681" s="41">
        <f t="shared" si="546"/>
        <v>0.10339780648997751</v>
      </c>
      <c r="BV681" s="41">
        <f t="shared" si="547"/>
        <v>-1.4497543777374673E-2</v>
      </c>
      <c r="BW681" s="41">
        <f t="shared" si="548"/>
        <v>-6.0176629039270693E-2</v>
      </c>
      <c r="BX681" s="41"/>
      <c r="BY681" s="41"/>
      <c r="BZ681" s="41">
        <f t="shared" si="549"/>
        <v>-3.9220713153281156E-2</v>
      </c>
      <c r="CA681" s="41">
        <f t="shared" si="550"/>
        <v>-6.4924942935745038E-3</v>
      </c>
      <c r="CB681" s="41">
        <f t="shared" si="551"/>
        <v>9.4787435366495924E-3</v>
      </c>
      <c r="CC681" s="41">
        <f t="shared" si="552"/>
        <v>-1.7285740975235248E-2</v>
      </c>
      <c r="CD681" s="41">
        <f t="shared" si="553"/>
        <v>-4.1833427744079665E-2</v>
      </c>
      <c r="CE681" s="41">
        <f t="shared" si="554"/>
        <v>1.270328768167726E-2</v>
      </c>
      <c r="CF681" s="41">
        <f t="shared" si="555"/>
        <v>-2.132673633181674E-2</v>
      </c>
      <c r="CG681" s="41">
        <f t="shared" si="532"/>
        <v>-1.8519110072535535E-2</v>
      </c>
      <c r="CH681" s="41">
        <f t="shared" si="556"/>
        <v>-2.2730654347384357E-2</v>
      </c>
      <c r="CI681" s="41">
        <f t="shared" si="557"/>
        <v>1.8474091385329804E-2</v>
      </c>
      <c r="CJ681" s="41">
        <f t="shared" si="558"/>
        <v>-5.8479698824230996E-3</v>
      </c>
      <c r="CK681" s="41">
        <f t="shared" si="559"/>
        <v>-2.9852947870842795E-2</v>
      </c>
      <c r="CL681" s="41">
        <f t="shared" si="560"/>
        <v>-2.3196475074332679E-3</v>
      </c>
      <c r="CM681" s="41">
        <f t="shared" si="561"/>
        <v>1.4502956687050888E-2</v>
      </c>
      <c r="CN681" s="41">
        <f t="shared" si="580"/>
        <v>-1.1002996635230581E-2</v>
      </c>
      <c r="CO681" s="41">
        <f t="shared" si="562"/>
        <v>-6.979041462291502E-3</v>
      </c>
      <c r="CP681" s="41">
        <f t="shared" si="563"/>
        <v>-4.5120435280469655E-2</v>
      </c>
      <c r="CQ681" s="41">
        <f t="shared" si="564"/>
        <v>-7.7547061802933923E-3</v>
      </c>
      <c r="CR681" s="41">
        <f t="shared" si="565"/>
        <v>3.6634133179780384E-2</v>
      </c>
      <c r="CS681" s="41">
        <f t="shared" si="566"/>
        <v>-2.8198589696540568E-2</v>
      </c>
      <c r="CT681" s="41">
        <f t="shared" si="567"/>
        <v>9.5694510161506725E-3</v>
      </c>
      <c r="CU681" s="41">
        <f t="shared" si="568"/>
        <v>-1.0454784015529453E-3</v>
      </c>
      <c r="CV681" s="41">
        <f t="shared" si="569"/>
        <v>-8.3403319162189508E-3</v>
      </c>
      <c r="CW681" s="41"/>
      <c r="CX681" s="41">
        <f t="shared" si="570"/>
        <v>-6.6245147376093976E-4</v>
      </c>
      <c r="CY681" s="41">
        <f t="shared" si="571"/>
        <v>-3.4747589243297815E-2</v>
      </c>
      <c r="CZ681" s="41">
        <f t="shared" si="572"/>
        <v>-1.2036184001274342E-2</v>
      </c>
      <c r="DA681" s="41">
        <f t="shared" si="573"/>
        <v>-1.2306317713024564E-2</v>
      </c>
      <c r="DB681" s="41">
        <f t="shared" si="574"/>
        <v>-2.4876904755404557E-2</v>
      </c>
      <c r="DC681" s="41">
        <f t="shared" si="575"/>
        <v>-2.2529113060028222E-2</v>
      </c>
      <c r="DD681" s="41">
        <f t="shared" si="576"/>
        <v>-1.2409548129332993E-2</v>
      </c>
      <c r="DE681" s="41">
        <f t="shared" si="577"/>
        <v>1.714248843413984E-2</v>
      </c>
      <c r="DF681" s="41"/>
      <c r="DG681" s="41">
        <f t="shared" si="579"/>
        <v>-3.4422342868163022E-3</v>
      </c>
      <c r="DH681" s="41"/>
    </row>
    <row r="682" spans="1:112">
      <c r="A682" s="43">
        <v>42837</v>
      </c>
      <c r="B682" s="34">
        <v>2.65</v>
      </c>
      <c r="C682" s="34">
        <v>4.7386229999999996</v>
      </c>
      <c r="D682" s="34"/>
      <c r="E682" s="34">
        <v>5.25</v>
      </c>
      <c r="F682" s="34">
        <v>14.44</v>
      </c>
      <c r="G682" s="34">
        <v>43.069580000000002</v>
      </c>
      <c r="H682" s="34">
        <v>17.983843</v>
      </c>
      <c r="I682" s="34">
        <v>17.399999999999999</v>
      </c>
      <c r="J682" s="34">
        <v>60.900002000000001</v>
      </c>
      <c r="K682" s="34"/>
      <c r="L682" s="34">
        <v>80.239998</v>
      </c>
      <c r="M682" s="34">
        <v>11.88</v>
      </c>
      <c r="N682" s="34">
        <v>27.321906999999999</v>
      </c>
      <c r="O682" s="34">
        <v>11.36</v>
      </c>
      <c r="P682" s="34">
        <v>18.379999000000002</v>
      </c>
      <c r="Q682" s="34">
        <v>4.8899999999999997</v>
      </c>
      <c r="R682" s="34">
        <v>31.9</v>
      </c>
      <c r="S682" s="34">
        <v>42.931328000000001</v>
      </c>
      <c r="T682" s="34"/>
      <c r="U682" s="34"/>
      <c r="V682" s="34">
        <v>2.7020189999999999</v>
      </c>
      <c r="W682" s="34">
        <v>32.189999</v>
      </c>
      <c r="X682" s="34">
        <v>45.25</v>
      </c>
      <c r="Y682" s="34">
        <v>9.7083750000000002</v>
      </c>
      <c r="Z682" s="34">
        <v>15.47146</v>
      </c>
      <c r="AA682" s="34">
        <v>62.179805999999999</v>
      </c>
      <c r="AB682" s="34">
        <v>39.810969999999998</v>
      </c>
      <c r="AC682" s="34">
        <v>16.450001</v>
      </c>
      <c r="AD682" s="34">
        <v>93.330001999999993</v>
      </c>
      <c r="AE682" s="34">
        <v>34.120277000000002</v>
      </c>
      <c r="AF682" s="34">
        <v>3.38</v>
      </c>
      <c r="AG682" s="34">
        <v>70.699996999999996</v>
      </c>
      <c r="AH682" s="34">
        <v>32.404426999999998</v>
      </c>
      <c r="AI682" s="34">
        <v>107.576065</v>
      </c>
      <c r="AJ682" s="34" t="s">
        <v>193</v>
      </c>
      <c r="AK682" s="34">
        <v>19.469999000000001</v>
      </c>
      <c r="AL682" s="34">
        <v>0.68</v>
      </c>
      <c r="AM682" s="34">
        <v>26.726237999999999</v>
      </c>
      <c r="AN682" s="34">
        <v>14.1</v>
      </c>
      <c r="AO682" s="34">
        <v>29.33</v>
      </c>
      <c r="AP682" s="34">
        <v>5.16</v>
      </c>
      <c r="AQ682" s="34">
        <v>9.68</v>
      </c>
      <c r="AR682" s="34">
        <v>5.97</v>
      </c>
      <c r="AS682" s="34"/>
      <c r="AT682" s="34">
        <v>14.601447</v>
      </c>
      <c r="AU682" s="34">
        <v>32.009998000000003</v>
      </c>
      <c r="AV682" s="34">
        <v>9.5169820000000005</v>
      </c>
      <c r="AW682" s="34">
        <v>17.363448999999999</v>
      </c>
      <c r="AX682" s="34">
        <v>19.790001</v>
      </c>
      <c r="AY682" s="34">
        <v>4</v>
      </c>
      <c r="AZ682" s="34">
        <v>66.569999999999993</v>
      </c>
      <c r="BA682" s="34">
        <v>74.110000999999997</v>
      </c>
      <c r="BB682" s="34"/>
      <c r="BC682" s="34">
        <v>19.774754999999999</v>
      </c>
      <c r="BD682" s="34"/>
      <c r="BE682" s="38"/>
      <c r="BF682" s="41">
        <f t="shared" si="533"/>
        <v>-3.7041271680349097E-2</v>
      </c>
      <c r="BG682" s="41">
        <f t="shared" si="534"/>
        <v>-1.0752926069197543E-2</v>
      </c>
      <c r="BH682" s="41"/>
      <c r="BI682" s="41">
        <f t="shared" si="535"/>
        <v>-2.4460297570160692E-2</v>
      </c>
      <c r="BJ682" s="41">
        <f t="shared" si="536"/>
        <v>8.9785303872355046E-2</v>
      </c>
      <c r="BK682" s="41">
        <f t="shared" si="537"/>
        <v>-6.6327905280355749E-3</v>
      </c>
      <c r="BL682" s="41">
        <f t="shared" si="538"/>
        <v>8.3311661839293311E-3</v>
      </c>
      <c r="BM682" s="41">
        <f t="shared" si="539"/>
        <v>5.7493535860600388E-4</v>
      </c>
      <c r="BN682" s="41">
        <f t="shared" si="540"/>
        <v>-5.0430867624576457E-2</v>
      </c>
      <c r="BO682" s="41"/>
      <c r="BP682" s="41">
        <f t="shared" si="541"/>
        <v>3.0238246138878828E-2</v>
      </c>
      <c r="BQ682" s="41">
        <f t="shared" si="542"/>
        <v>4.2176359442035131E-3</v>
      </c>
      <c r="BR682" s="41">
        <f t="shared" si="543"/>
        <v>4.5784111010482532E-3</v>
      </c>
      <c r="BS682" s="41">
        <f t="shared" si="544"/>
        <v>2.7667985329243371E-2</v>
      </c>
      <c r="BT682" s="41">
        <f t="shared" si="545"/>
        <v>-1.2436061868133763E-2</v>
      </c>
      <c r="BU682" s="41">
        <f t="shared" si="546"/>
        <v>-4.0085527075650794E-2</v>
      </c>
      <c r="BV682" s="41">
        <f t="shared" si="547"/>
        <v>1.2618463959211464E-2</v>
      </c>
      <c r="BW682" s="41">
        <f t="shared" si="548"/>
        <v>-4.4808046850494356E-4</v>
      </c>
      <c r="BX682" s="41"/>
      <c r="BY682" s="41"/>
      <c r="BZ682" s="41">
        <f t="shared" si="549"/>
        <v>-7.9765184356785826E-2</v>
      </c>
      <c r="CA682" s="41">
        <f t="shared" si="550"/>
        <v>-1.5521654279969949E-3</v>
      </c>
      <c r="CB682" s="41">
        <f t="shared" si="551"/>
        <v>-7.2663975504963776E-3</v>
      </c>
      <c r="CC682" s="41">
        <f t="shared" si="552"/>
        <v>9.1885182824729475E-3</v>
      </c>
      <c r="CD682" s="41">
        <f t="shared" si="553"/>
        <v>-1.0737507349620827E-2</v>
      </c>
      <c r="CE682" s="41">
        <f t="shared" si="554"/>
        <v>-4.5545028959978412E-3</v>
      </c>
      <c r="CF682" s="41">
        <f t="shared" si="555"/>
        <v>1.5976472784708626E-2</v>
      </c>
      <c r="CG682" s="41">
        <f t="shared" si="532"/>
        <v>0</v>
      </c>
      <c r="CH682" s="41">
        <f t="shared" si="556"/>
        <v>2.6822610860080939E-3</v>
      </c>
      <c r="CI682" s="41">
        <f t="shared" si="557"/>
        <v>8.4466395898387826E-4</v>
      </c>
      <c r="CJ682" s="41">
        <f t="shared" si="558"/>
        <v>-8.8365818004981118E-3</v>
      </c>
      <c r="CK682" s="41">
        <f t="shared" si="559"/>
        <v>2.0000580983811498E-2</v>
      </c>
      <c r="CL682" s="41">
        <f t="shared" si="560"/>
        <v>2.6091869012346276E-3</v>
      </c>
      <c r="CM682" s="41">
        <f t="shared" si="561"/>
        <v>-1.284618456435737E-3</v>
      </c>
      <c r="CN682" s="41">
        <f t="shared" si="580"/>
        <v>8.4746141737557044E-3</v>
      </c>
      <c r="CO682" s="41">
        <f t="shared" si="562"/>
        <v>-2.6357380489269895E-2</v>
      </c>
      <c r="CP682" s="41">
        <f t="shared" si="563"/>
        <v>4.5120435280469641E-2</v>
      </c>
      <c r="CQ682" s="41">
        <f t="shared" si="564"/>
        <v>2.1208771109903256E-3</v>
      </c>
      <c r="CR682" s="41">
        <f t="shared" si="565"/>
        <v>1.4285957247476434E-2</v>
      </c>
      <c r="CS682" s="41">
        <f t="shared" si="566"/>
        <v>-2.4917114011078094E-2</v>
      </c>
      <c r="CT682" s="41">
        <f t="shared" si="567"/>
        <v>-1.7291497110060994E-2</v>
      </c>
      <c r="CU682" s="41">
        <f t="shared" si="568"/>
        <v>1.2474174225175598E-2</v>
      </c>
      <c r="CV682" s="41">
        <f t="shared" si="569"/>
        <v>0</v>
      </c>
      <c r="CW682" s="41"/>
      <c r="CX682" s="41">
        <f t="shared" si="570"/>
        <v>3.3079461375915436E-3</v>
      </c>
      <c r="CY682" s="41">
        <f t="shared" si="571"/>
        <v>2.8518948447744729E-2</v>
      </c>
      <c r="CZ682" s="41">
        <f t="shared" si="572"/>
        <v>7.0385960847655776E-3</v>
      </c>
      <c r="DA682" s="41">
        <f t="shared" si="573"/>
        <v>-2.5584572791413563E-2</v>
      </c>
      <c r="DB682" s="41">
        <f t="shared" si="574"/>
        <v>-3.0271969881553516E-3</v>
      </c>
      <c r="DC682" s="41">
        <f t="shared" si="575"/>
        <v>1.2578782206859965E-2</v>
      </c>
      <c r="DD682" s="41">
        <f t="shared" si="576"/>
        <v>1.5032925147409567E-3</v>
      </c>
      <c r="DE682" s="41">
        <f t="shared" si="577"/>
        <v>3.1944617668719186E-2</v>
      </c>
      <c r="DF682" s="41"/>
      <c r="DG682" s="41">
        <f t="shared" si="579"/>
        <v>-2.466215805115498E-3</v>
      </c>
      <c r="DH682" s="41"/>
    </row>
    <row r="683" spans="1:112">
      <c r="A683" s="43">
        <v>42838</v>
      </c>
      <c r="B683" s="34">
        <v>2.65</v>
      </c>
      <c r="C683" s="34">
        <v>4.9093840000000002</v>
      </c>
      <c r="D683" s="34"/>
      <c r="E683" s="34">
        <v>5.19</v>
      </c>
      <c r="F683" s="34">
        <v>13.4</v>
      </c>
      <c r="G683" s="34">
        <v>44.254280000000001</v>
      </c>
      <c r="H683" s="34">
        <v>18.312087999999999</v>
      </c>
      <c r="I683" s="34">
        <v>16.969999000000001</v>
      </c>
      <c r="J683" s="34">
        <v>59.400002000000001</v>
      </c>
      <c r="K683" s="34"/>
      <c r="L683" s="34">
        <v>80.900002000000001</v>
      </c>
      <c r="M683" s="34">
        <v>11.8</v>
      </c>
      <c r="N683" s="34">
        <v>27.984316</v>
      </c>
      <c r="O683" s="34">
        <v>11.15</v>
      </c>
      <c r="P683" s="34">
        <v>16.510000000000002</v>
      </c>
      <c r="Q683" s="34">
        <v>4.6900000000000004</v>
      </c>
      <c r="R683" s="34">
        <v>31.690000999999999</v>
      </c>
      <c r="S683" s="34">
        <v>43.623775000000002</v>
      </c>
      <c r="T683" s="34"/>
      <c r="U683" s="34"/>
      <c r="V683" s="34">
        <v>2.8385829999999999</v>
      </c>
      <c r="W683" s="34">
        <v>32</v>
      </c>
      <c r="X683" s="34">
        <v>44.209999000000003</v>
      </c>
      <c r="Y683" s="34">
        <v>9.8070360000000001</v>
      </c>
      <c r="Z683" s="34">
        <v>16.174709</v>
      </c>
      <c r="AA683" s="34">
        <v>61.840755000000001</v>
      </c>
      <c r="AB683" s="34">
        <v>40.160442000000003</v>
      </c>
      <c r="AC683" s="34">
        <v>16.200001</v>
      </c>
      <c r="AD683" s="34">
        <v>86.25</v>
      </c>
      <c r="AE683" s="34">
        <v>33.755454999999998</v>
      </c>
      <c r="AF683" s="34">
        <v>3.35</v>
      </c>
      <c r="AG683" s="34">
        <v>71.400002000000001</v>
      </c>
      <c r="AH683" s="34">
        <v>33.098666999999999</v>
      </c>
      <c r="AI683" s="34">
        <v>107.47727999999999</v>
      </c>
      <c r="AJ683" s="34" t="s">
        <v>193</v>
      </c>
      <c r="AK683" s="34">
        <v>20.809999000000001</v>
      </c>
      <c r="AL683" s="34">
        <v>0.65</v>
      </c>
      <c r="AM683" s="34">
        <v>26.707360999999999</v>
      </c>
      <c r="AN683" s="34">
        <v>12.7</v>
      </c>
      <c r="AO683" s="34">
        <v>29.719999000000001</v>
      </c>
      <c r="AP683" s="34">
        <v>5.27</v>
      </c>
      <c r="AQ683" s="34">
        <v>9.5399999999999991</v>
      </c>
      <c r="AR683" s="34">
        <v>5.99</v>
      </c>
      <c r="AS683" s="34"/>
      <c r="AT683" s="34">
        <v>14.726823</v>
      </c>
      <c r="AU683" s="34">
        <v>32.619999</v>
      </c>
      <c r="AV683" s="34">
        <v>9.3644060000000007</v>
      </c>
      <c r="AW683" s="34">
        <v>17.460501000000001</v>
      </c>
      <c r="AX683" s="34">
        <v>20.170000000000002</v>
      </c>
      <c r="AY683" s="34">
        <v>3.96</v>
      </c>
      <c r="AZ683" s="34">
        <v>66.129997000000003</v>
      </c>
      <c r="BA683" s="34">
        <v>76.169998000000007</v>
      </c>
      <c r="BB683" s="34"/>
      <c r="BC683" s="34">
        <v>19.188839000000002</v>
      </c>
      <c r="BD683" s="34"/>
      <c r="BE683" s="38"/>
      <c r="BF683" s="41">
        <f t="shared" si="533"/>
        <v>0</v>
      </c>
      <c r="BG683" s="41">
        <f t="shared" si="534"/>
        <v>3.540188851467909E-2</v>
      </c>
      <c r="BH683" s="41"/>
      <c r="BI683" s="41">
        <f t="shared" si="535"/>
        <v>-1.1494379425735021E-2</v>
      </c>
      <c r="BJ683" s="41">
        <f t="shared" si="536"/>
        <v>-7.4747426507814463E-2</v>
      </c>
      <c r="BK683" s="41">
        <f t="shared" si="537"/>
        <v>2.7135142489140594E-2</v>
      </c>
      <c r="BL683" s="41">
        <f t="shared" si="538"/>
        <v>1.8087644539712525E-2</v>
      </c>
      <c r="BM683" s="41">
        <f t="shared" si="539"/>
        <v>-2.5023185901869135E-2</v>
      </c>
      <c r="BN683" s="41">
        <f t="shared" si="540"/>
        <v>-2.4938947517940947E-2</v>
      </c>
      <c r="BO683" s="41"/>
      <c r="BP683" s="41">
        <f t="shared" si="541"/>
        <v>8.1917300578691048E-3</v>
      </c>
      <c r="BQ683" s="41">
        <f t="shared" si="542"/>
        <v>-6.7567824628797625E-3</v>
      </c>
      <c r="BR683" s="41">
        <f t="shared" si="543"/>
        <v>2.3955375770317439E-2</v>
      </c>
      <c r="BS683" s="41">
        <f t="shared" si="544"/>
        <v>-1.8658915386877417E-2</v>
      </c>
      <c r="BT683" s="41">
        <f t="shared" si="545"/>
        <v>-0.10729680458853874</v>
      </c>
      <c r="BU683" s="41">
        <f t="shared" si="546"/>
        <v>-4.1759721028592565E-2</v>
      </c>
      <c r="BV683" s="41">
        <f t="shared" si="547"/>
        <v>-6.604804532274162E-3</v>
      </c>
      <c r="BW683" s="41">
        <f t="shared" si="548"/>
        <v>1.600048406235453E-2</v>
      </c>
      <c r="BX683" s="41"/>
      <c r="BY683" s="41"/>
      <c r="BZ683" s="41">
        <f t="shared" si="549"/>
        <v>4.9305712655776018E-2</v>
      </c>
      <c r="CA683" s="41">
        <f t="shared" si="550"/>
        <v>-5.9199114454415013E-3</v>
      </c>
      <c r="CB683" s="41">
        <f t="shared" si="551"/>
        <v>-2.3251684927100381E-2</v>
      </c>
      <c r="CC683" s="41">
        <f t="shared" si="552"/>
        <v>1.0111172196761128E-2</v>
      </c>
      <c r="CD683" s="41">
        <f t="shared" si="553"/>
        <v>4.4451813154856024E-2</v>
      </c>
      <c r="CE683" s="41">
        <f t="shared" si="554"/>
        <v>-5.4676715205728005E-3</v>
      </c>
      <c r="CF683" s="41">
        <f t="shared" si="555"/>
        <v>8.739978846366122E-3</v>
      </c>
      <c r="CG683" s="41">
        <f t="shared" si="532"/>
        <v>1.8519110072535448E-2</v>
      </c>
      <c r="CH683" s="41">
        <f t="shared" si="556"/>
        <v>-7.889156509552267E-2</v>
      </c>
      <c r="CI683" s="41">
        <f t="shared" si="557"/>
        <v>-1.0749807108644389E-2</v>
      </c>
      <c r="CJ683" s="41">
        <f t="shared" si="558"/>
        <v>-8.9153636579522803E-3</v>
      </c>
      <c r="CK683" s="41">
        <f t="shared" si="559"/>
        <v>9.8523668870314027E-3</v>
      </c>
      <c r="CL683" s="41">
        <f t="shared" si="560"/>
        <v>2.1197960401827351E-2</v>
      </c>
      <c r="CM683" s="41">
        <f t="shared" si="561"/>
        <v>-9.1870235218149271E-4</v>
      </c>
      <c r="CN683" s="41">
        <f t="shared" si="580"/>
        <v>-4.2282865165153474E-3</v>
      </c>
      <c r="CO683" s="41">
        <f t="shared" si="562"/>
        <v>6.6558824328682958E-2</v>
      </c>
      <c r="CP683" s="41">
        <f t="shared" si="563"/>
        <v>-4.5120435280469655E-2</v>
      </c>
      <c r="CQ683" s="41">
        <f t="shared" si="564"/>
        <v>-7.0655921138028648E-4</v>
      </c>
      <c r="CR683" s="41">
        <f t="shared" si="565"/>
        <v>-0.10457280391957705</v>
      </c>
      <c r="CS683" s="41">
        <f t="shared" si="566"/>
        <v>1.3209303212822801E-2</v>
      </c>
      <c r="CT683" s="41">
        <f t="shared" si="567"/>
        <v>2.1093783059799413E-2</v>
      </c>
      <c r="CU683" s="41">
        <f t="shared" si="568"/>
        <v>-1.4568415828290498E-2</v>
      </c>
      <c r="CV683" s="41">
        <f t="shared" si="569"/>
        <v>3.3444847228473501E-3</v>
      </c>
      <c r="CW683" s="41"/>
      <c r="CX683" s="41">
        <f t="shared" si="570"/>
        <v>8.5498915384105249E-3</v>
      </c>
      <c r="CY683" s="41">
        <f t="shared" si="571"/>
        <v>1.8877275035533225E-2</v>
      </c>
      <c r="CZ683" s="41">
        <f t="shared" si="572"/>
        <v>-1.6161875507834357E-2</v>
      </c>
      <c r="DA683" s="41">
        <f t="shared" si="573"/>
        <v>5.5738795437378971E-3</v>
      </c>
      <c r="DB683" s="41">
        <f t="shared" si="574"/>
        <v>1.9019541821076433E-2</v>
      </c>
      <c r="DC683" s="41">
        <f t="shared" si="575"/>
        <v>-1.0050335853501451E-2</v>
      </c>
      <c r="DD683" s="41">
        <f t="shared" si="576"/>
        <v>-6.6315692912319469E-3</v>
      </c>
      <c r="DE683" s="41">
        <f t="shared" si="577"/>
        <v>2.7417168670916852E-2</v>
      </c>
      <c r="DF683" s="41"/>
      <c r="DG683" s="41">
        <f t="shared" si="579"/>
        <v>-3.007731626759582E-2</v>
      </c>
      <c r="DH683" s="41"/>
    </row>
    <row r="684" spans="1:112">
      <c r="A684" s="43">
        <v>42842</v>
      </c>
      <c r="B684" s="34">
        <v>2.65</v>
      </c>
      <c r="C684" s="34">
        <v>4.9179219999999999</v>
      </c>
      <c r="D684" s="34"/>
      <c r="E684" s="34">
        <v>4.9000000000000004</v>
      </c>
      <c r="F684" s="34">
        <v>13.8</v>
      </c>
      <c r="G684" s="34">
        <v>41.779792999999998</v>
      </c>
      <c r="H684" s="34">
        <v>17.954001999999999</v>
      </c>
      <c r="I684" s="34">
        <v>16.510000000000002</v>
      </c>
      <c r="J684" s="34">
        <v>59.549999</v>
      </c>
      <c r="K684" s="34"/>
      <c r="L684" s="34">
        <v>78.830001999999993</v>
      </c>
      <c r="M684" s="34">
        <v>11.41</v>
      </c>
      <c r="N684" s="34">
        <v>27.965109000000002</v>
      </c>
      <c r="O684" s="34">
        <v>10.8</v>
      </c>
      <c r="P684" s="34">
        <v>15.3</v>
      </c>
      <c r="Q684" s="34">
        <v>4.49</v>
      </c>
      <c r="R684" s="34">
        <v>30.209999</v>
      </c>
      <c r="S684" s="34">
        <v>42.979424000000002</v>
      </c>
      <c r="T684" s="34"/>
      <c r="U684" s="34"/>
      <c r="V684" s="34">
        <v>2.6922649999999999</v>
      </c>
      <c r="W684" s="34">
        <v>31.879999000000002</v>
      </c>
      <c r="X684" s="34">
        <v>42.599997999999999</v>
      </c>
      <c r="Y684" s="34">
        <v>9.7774359999999998</v>
      </c>
      <c r="Z684" s="34">
        <v>15.831873999999999</v>
      </c>
      <c r="AA684" s="34">
        <v>60.713214999999998</v>
      </c>
      <c r="AB684" s="34">
        <v>40.131329000000001</v>
      </c>
      <c r="AC684" s="34">
        <v>15.95</v>
      </c>
      <c r="AD684" s="34">
        <v>89.029999000000004</v>
      </c>
      <c r="AE684" s="34">
        <v>33.745857000000001</v>
      </c>
      <c r="AF684" s="34">
        <v>3.41</v>
      </c>
      <c r="AG684" s="34">
        <v>25.9</v>
      </c>
      <c r="AH684" s="34">
        <v>31.982247999999998</v>
      </c>
      <c r="AI684" s="34">
        <v>106.143669</v>
      </c>
      <c r="AJ684" s="34" t="s">
        <v>193</v>
      </c>
      <c r="AK684" s="34">
        <v>20.790001</v>
      </c>
      <c r="AL684" s="34">
        <v>0.61899999999999999</v>
      </c>
      <c r="AM684" s="34">
        <v>26.452563999999999</v>
      </c>
      <c r="AN684" s="34">
        <v>13.3</v>
      </c>
      <c r="AO684" s="34">
        <v>29.049999</v>
      </c>
      <c r="AP684" s="34">
        <v>5.26</v>
      </c>
      <c r="AQ684" s="34">
        <v>8.9600000000000009</v>
      </c>
      <c r="AR684" s="34">
        <v>5.87</v>
      </c>
      <c r="AS684" s="34"/>
      <c r="AT684" s="34">
        <v>14.524292000000001</v>
      </c>
      <c r="AU684" s="34">
        <v>33.029998999999997</v>
      </c>
      <c r="AV684" s="34">
        <v>9.3930140000000009</v>
      </c>
      <c r="AW684" s="34">
        <v>17.769300000000001</v>
      </c>
      <c r="AX684" s="34">
        <v>19.75</v>
      </c>
      <c r="AY684" s="34">
        <v>3.93</v>
      </c>
      <c r="AZ684" s="34">
        <v>64.839995999999999</v>
      </c>
      <c r="BA684" s="34">
        <v>73.459998999999996</v>
      </c>
      <c r="BB684" s="34"/>
      <c r="BC684" s="34">
        <v>17.743573999999999</v>
      </c>
      <c r="BD684" s="34"/>
      <c r="BE684" s="38"/>
      <c r="BF684" s="41">
        <f t="shared" si="533"/>
        <v>0</v>
      </c>
      <c r="BG684" s="41">
        <f t="shared" si="534"/>
        <v>1.7376078750816677E-3</v>
      </c>
      <c r="BH684" s="41"/>
      <c r="BI684" s="41">
        <f t="shared" si="535"/>
        <v>-5.7498492061216294E-2</v>
      </c>
      <c r="BJ684" s="41">
        <f t="shared" si="536"/>
        <v>2.9413885206293407E-2</v>
      </c>
      <c r="BK684" s="41">
        <f t="shared" si="537"/>
        <v>-5.7539288347946319E-2</v>
      </c>
      <c r="BL684" s="41">
        <f t="shared" si="538"/>
        <v>-1.9748345500400562E-2</v>
      </c>
      <c r="BM684" s="41">
        <f t="shared" si="539"/>
        <v>-2.7480762386577429E-2</v>
      </c>
      <c r="BN684" s="41">
        <f t="shared" si="540"/>
        <v>2.5220189700654529E-3</v>
      </c>
      <c r="BO684" s="41"/>
      <c r="BP684" s="41">
        <f t="shared" si="541"/>
        <v>-2.5920188343456479E-2</v>
      </c>
      <c r="BQ684" s="41">
        <f t="shared" si="542"/>
        <v>-3.3609367597634894E-2</v>
      </c>
      <c r="BR684" s="41">
        <f t="shared" si="543"/>
        <v>-6.8658438418305805E-4</v>
      </c>
      <c r="BS684" s="41">
        <f t="shared" si="544"/>
        <v>-3.1893363775953733E-2</v>
      </c>
      <c r="BT684" s="41">
        <f t="shared" si="545"/>
        <v>-7.6113429533646873E-2</v>
      </c>
      <c r="BU684" s="41">
        <f t="shared" si="546"/>
        <v>-4.3579880704025152E-2</v>
      </c>
      <c r="BV684" s="41">
        <f t="shared" si="547"/>
        <v>-4.7828242961566597E-2</v>
      </c>
      <c r="BW684" s="41">
        <f t="shared" si="548"/>
        <v>-1.4880810356676693E-2</v>
      </c>
      <c r="BX684" s="41"/>
      <c r="BY684" s="41"/>
      <c r="BZ684" s="41">
        <f t="shared" si="549"/>
        <v>-5.2922137238041261E-2</v>
      </c>
      <c r="CA684" s="41">
        <f t="shared" si="550"/>
        <v>-3.7570802453413083E-3</v>
      </c>
      <c r="CB684" s="41">
        <f t="shared" si="551"/>
        <v>-3.7096778891867958E-2</v>
      </c>
      <c r="CC684" s="41">
        <f t="shared" si="552"/>
        <v>-3.0228052651914959E-3</v>
      </c>
      <c r="CD684" s="41">
        <f t="shared" si="553"/>
        <v>-2.1423599795036292E-2</v>
      </c>
      <c r="CE684" s="41">
        <f t="shared" si="554"/>
        <v>-1.8401228711417295E-2</v>
      </c>
      <c r="CF684" s="41">
        <f t="shared" si="555"/>
        <v>-7.2518019999451896E-4</v>
      </c>
      <c r="CG684" s="41">
        <f t="shared" si="532"/>
        <v>0</v>
      </c>
      <c r="CH684" s="41">
        <f t="shared" si="556"/>
        <v>3.17233244419418E-2</v>
      </c>
      <c r="CI684" s="41">
        <f t="shared" si="557"/>
        <v>-2.8437965960363031E-4</v>
      </c>
      <c r="CJ684" s="41">
        <f t="shared" si="558"/>
        <v>1.7751945458450321E-2</v>
      </c>
      <c r="CK684" s="41">
        <f t="shared" si="559"/>
        <v>-1.0140549286512508</v>
      </c>
      <c r="CL684" s="41">
        <f t="shared" si="560"/>
        <v>-3.4312010799745191E-2</v>
      </c>
      <c r="CM684" s="41">
        <f t="shared" si="561"/>
        <v>-1.2485932038601004E-2</v>
      </c>
      <c r="CN684" s="41">
        <f t="shared" si="580"/>
        <v>-1.1078181445682058E-2</v>
      </c>
      <c r="CO684" s="41">
        <f t="shared" si="562"/>
        <v>-9.6144238175317916E-4</v>
      </c>
      <c r="CP684" s="41">
        <f t="shared" si="563"/>
        <v>-4.88670902050867E-2</v>
      </c>
      <c r="CQ684" s="41">
        <f t="shared" si="564"/>
        <v>-9.5861290694907297E-3</v>
      </c>
      <c r="CR684" s="41">
        <f t="shared" si="565"/>
        <v>4.6162041763162624E-2</v>
      </c>
      <c r="CS684" s="41">
        <f t="shared" si="566"/>
        <v>-2.2801737327670719E-2</v>
      </c>
      <c r="CT684" s="41">
        <f t="shared" si="567"/>
        <v>-1.8993358036524051E-3</v>
      </c>
      <c r="CU684" s="41">
        <f t="shared" si="568"/>
        <v>-6.2723258473355886E-2</v>
      </c>
      <c r="CV684" s="41">
        <f t="shared" si="569"/>
        <v>-2.0236778287352934E-2</v>
      </c>
      <c r="CW684" s="41"/>
      <c r="CX684" s="41">
        <f t="shared" si="570"/>
        <v>-1.3847966926352926E-2</v>
      </c>
      <c r="CY684" s="41">
        <f t="shared" si="571"/>
        <v>1.2490642590362516E-2</v>
      </c>
      <c r="CZ684" s="41">
        <f t="shared" si="572"/>
        <v>3.0503152546289044E-3</v>
      </c>
      <c r="DA684" s="41">
        <f t="shared" si="573"/>
        <v>1.7531004998700903E-2</v>
      </c>
      <c r="DB684" s="41">
        <f t="shared" si="574"/>
        <v>-2.1042860618989558E-2</v>
      </c>
      <c r="DC684" s="41">
        <f t="shared" si="575"/>
        <v>-7.6045993852193036E-3</v>
      </c>
      <c r="DD684" s="41">
        <f t="shared" si="576"/>
        <v>-1.969982114422144E-2</v>
      </c>
      <c r="DE684" s="41">
        <f t="shared" si="577"/>
        <v>-3.6226631348969356E-2</v>
      </c>
      <c r="DF684" s="41"/>
      <c r="DG684" s="41">
        <f t="shared" si="579"/>
        <v>-7.8305385724449256E-2</v>
      </c>
      <c r="DH684" s="41"/>
    </row>
    <row r="685" spans="1:112">
      <c r="A685" s="43">
        <v>42843</v>
      </c>
      <c r="B685" s="34">
        <v>2.5750000000000002</v>
      </c>
      <c r="C685" s="34">
        <v>5.131373</v>
      </c>
      <c r="D685" s="34"/>
      <c r="E685" s="34">
        <v>4.96</v>
      </c>
      <c r="F685" s="34">
        <v>13.76</v>
      </c>
      <c r="G685" s="34">
        <v>43.356200999999999</v>
      </c>
      <c r="H685" s="34">
        <v>18.341926999999998</v>
      </c>
      <c r="I685" s="34">
        <v>16.459999</v>
      </c>
      <c r="J685" s="34">
        <v>66</v>
      </c>
      <c r="K685" s="34"/>
      <c r="L685" s="34">
        <v>79.610000999999997</v>
      </c>
      <c r="M685" s="34">
        <v>11.48</v>
      </c>
      <c r="N685" s="34">
        <v>28.848322</v>
      </c>
      <c r="O685" s="34">
        <v>10.95</v>
      </c>
      <c r="P685" s="34">
        <v>14.9</v>
      </c>
      <c r="Q685" s="34">
        <v>4.29</v>
      </c>
      <c r="R685" s="34">
        <v>30.780000999999999</v>
      </c>
      <c r="S685" s="34">
        <v>43.614162</v>
      </c>
      <c r="T685" s="34"/>
      <c r="U685" s="34"/>
      <c r="V685" s="34">
        <v>2.7410380000000001</v>
      </c>
      <c r="W685" s="34">
        <v>31.51</v>
      </c>
      <c r="X685" s="34">
        <v>42.970001000000003</v>
      </c>
      <c r="Y685" s="34">
        <v>9.8465009999999999</v>
      </c>
      <c r="Z685" s="34">
        <v>16.675774000000001</v>
      </c>
      <c r="AA685" s="34">
        <v>59.924736000000003</v>
      </c>
      <c r="AB685" s="34">
        <v>41.150627</v>
      </c>
      <c r="AC685" s="34">
        <v>16.200001</v>
      </c>
      <c r="AD685" s="34">
        <v>87.099997999999999</v>
      </c>
      <c r="AE685" s="34">
        <v>34.965117999999997</v>
      </c>
      <c r="AF685" s="34">
        <v>3.42</v>
      </c>
      <c r="AG685" s="34">
        <v>23.450001</v>
      </c>
      <c r="AH685" s="34">
        <v>34.233863999999997</v>
      </c>
      <c r="AI685" s="34">
        <v>108.346558</v>
      </c>
      <c r="AJ685" s="34" t="s">
        <v>193</v>
      </c>
      <c r="AK685" s="34">
        <v>21.4</v>
      </c>
      <c r="AL685" s="34">
        <v>0.56000000000000005</v>
      </c>
      <c r="AM685" s="34">
        <v>26.952729999999999</v>
      </c>
      <c r="AN685" s="34">
        <v>12.9</v>
      </c>
      <c r="AO685" s="34">
        <v>29.83</v>
      </c>
      <c r="AP685" s="34">
        <v>5.13</v>
      </c>
      <c r="AQ685" s="34">
        <v>9.18</v>
      </c>
      <c r="AR685" s="34">
        <v>5.97</v>
      </c>
      <c r="AS685" s="34"/>
      <c r="AT685" s="34">
        <v>14.736466999999999</v>
      </c>
      <c r="AU685" s="34">
        <v>32.229999999999997</v>
      </c>
      <c r="AV685" s="34">
        <v>9.5360549999999993</v>
      </c>
      <c r="AW685" s="34">
        <v>17.654602000000001</v>
      </c>
      <c r="AX685" s="34">
        <v>19.600000000000001</v>
      </c>
      <c r="AY685" s="34">
        <v>3.98</v>
      </c>
      <c r="AZ685" s="34">
        <v>66.529999000000004</v>
      </c>
      <c r="BA685" s="34">
        <v>74.5</v>
      </c>
      <c r="BB685" s="34"/>
      <c r="BC685" s="34">
        <v>17.518969999999999</v>
      </c>
      <c r="BD685" s="34"/>
      <c r="BE685" s="38"/>
      <c r="BF685" s="41">
        <f t="shared" si="533"/>
        <v>-2.8710105882431253E-2</v>
      </c>
      <c r="BG685" s="41">
        <f t="shared" si="534"/>
        <v>4.2487181136170067E-2</v>
      </c>
      <c r="BH685" s="41"/>
      <c r="BI685" s="41">
        <f t="shared" si="535"/>
        <v>1.2170535620255114E-2</v>
      </c>
      <c r="BJ685" s="41">
        <f t="shared" si="536"/>
        <v>-2.9027596579614626E-3</v>
      </c>
      <c r="BK685" s="41">
        <f t="shared" si="537"/>
        <v>3.7036936386841322E-2</v>
      </c>
      <c r="BL685" s="41">
        <f t="shared" si="538"/>
        <v>2.1376489461795559E-2</v>
      </c>
      <c r="BM685" s="41">
        <f t="shared" si="539"/>
        <v>-3.0331234364562752E-3</v>
      </c>
      <c r="BN685" s="41">
        <f t="shared" si="540"/>
        <v>0.10283846301772785</v>
      </c>
      <c r="BO685" s="41"/>
      <c r="BP685" s="41">
        <f t="shared" si="541"/>
        <v>9.846065218854623E-3</v>
      </c>
      <c r="BQ685" s="41">
        <f t="shared" si="542"/>
        <v>6.1162270174360536E-3</v>
      </c>
      <c r="BR685" s="41">
        <f t="shared" si="543"/>
        <v>3.1094202355709304E-2</v>
      </c>
      <c r="BS685" s="41">
        <f t="shared" si="544"/>
        <v>1.3793322132335769E-2</v>
      </c>
      <c r="BT685" s="41">
        <f t="shared" si="545"/>
        <v>-2.6491615446976341E-2</v>
      </c>
      <c r="BU685" s="41">
        <f t="shared" si="546"/>
        <v>-4.5565968814237308E-2</v>
      </c>
      <c r="BV685" s="41">
        <f t="shared" si="547"/>
        <v>1.8692198602403516E-2</v>
      </c>
      <c r="BW685" s="41">
        <f t="shared" si="548"/>
        <v>1.466042458485557E-2</v>
      </c>
      <c r="BX685" s="41"/>
      <c r="BY685" s="41"/>
      <c r="BZ685" s="41">
        <f t="shared" si="549"/>
        <v>1.7953834018704359E-2</v>
      </c>
      <c r="CA685" s="41">
        <f t="shared" si="550"/>
        <v>-1.1673866785201945E-2</v>
      </c>
      <c r="CB685" s="41">
        <f t="shared" si="551"/>
        <v>8.6480147319870429E-3</v>
      </c>
      <c r="CC685" s="41">
        <f t="shared" si="552"/>
        <v>7.0388816634303101E-3</v>
      </c>
      <c r="CD685" s="41">
        <f t="shared" si="553"/>
        <v>5.1931757812402543E-2</v>
      </c>
      <c r="CE685" s="41">
        <f t="shared" si="554"/>
        <v>-1.3072009615622E-2</v>
      </c>
      <c r="CF685" s="41">
        <f t="shared" si="555"/>
        <v>2.5081862846019893E-2</v>
      </c>
      <c r="CG685" s="41">
        <f t="shared" si="532"/>
        <v>0</v>
      </c>
      <c r="CH685" s="41">
        <f t="shared" si="556"/>
        <v>-2.1916519457066495E-2</v>
      </c>
      <c r="CI685" s="41">
        <f t="shared" si="557"/>
        <v>3.5493281725606861E-2</v>
      </c>
      <c r="CJ685" s="41">
        <f t="shared" si="558"/>
        <v>2.9282597790883597E-3</v>
      </c>
      <c r="CK685" s="41">
        <f t="shared" si="559"/>
        <v>-9.9372431169281281E-2</v>
      </c>
      <c r="CL685" s="41">
        <f t="shared" si="560"/>
        <v>6.8034330737807139E-2</v>
      </c>
      <c r="CM685" s="41">
        <f t="shared" si="561"/>
        <v>2.0541415702781705E-2</v>
      </c>
      <c r="CN685" s="41">
        <f t="shared" si="580"/>
        <v>1.4462222495781938E-2</v>
      </c>
      <c r="CO685" s="41">
        <f t="shared" si="562"/>
        <v>2.8918772057837251E-2</v>
      </c>
      <c r="CP685" s="41">
        <f t="shared" si="563"/>
        <v>-0.10016848895540105</v>
      </c>
      <c r="CQ685" s="41">
        <f t="shared" si="564"/>
        <v>1.8731499701629298E-2</v>
      </c>
      <c r="CR685" s="41">
        <f t="shared" si="565"/>
        <v>-3.053672386008165E-2</v>
      </c>
      <c r="CS685" s="41">
        <f t="shared" si="566"/>
        <v>2.6496149652145272E-2</v>
      </c>
      <c r="CT685" s="41">
        <f t="shared" si="567"/>
        <v>-2.5025367566940258E-2</v>
      </c>
      <c r="CU685" s="41">
        <f t="shared" si="568"/>
        <v>2.4256977645559962E-2</v>
      </c>
      <c r="CV685" s="41">
        <f t="shared" si="569"/>
        <v>1.6892293564505653E-2</v>
      </c>
      <c r="CW685" s="41"/>
      <c r="CX685" s="41">
        <f t="shared" si="570"/>
        <v>1.4502612103074106E-2</v>
      </c>
      <c r="CY685" s="41">
        <f t="shared" si="571"/>
        <v>-2.4518513299844235E-2</v>
      </c>
      <c r="CZ685" s="41">
        <f t="shared" si="572"/>
        <v>1.5113656440915479E-2</v>
      </c>
      <c r="DA685" s="41">
        <f t="shared" si="573"/>
        <v>-6.4757632192132012E-3</v>
      </c>
      <c r="DB685" s="41">
        <f t="shared" si="574"/>
        <v>-7.6239251106592588E-3</v>
      </c>
      <c r="DC685" s="41">
        <f t="shared" si="575"/>
        <v>1.2642393415176527E-2</v>
      </c>
      <c r="DD685" s="41">
        <f t="shared" si="576"/>
        <v>2.5730323545824208E-2</v>
      </c>
      <c r="DE685" s="41">
        <f t="shared" si="577"/>
        <v>1.4058098606843206E-2</v>
      </c>
      <c r="DF685" s="41"/>
      <c r="DG685" s="41">
        <f t="shared" si="579"/>
        <v>-1.2739128378682109E-2</v>
      </c>
      <c r="DH685" s="41"/>
    </row>
    <row r="686" spans="1:112">
      <c r="A686" s="43">
        <v>42844</v>
      </c>
      <c r="B686" s="34">
        <v>2.6</v>
      </c>
      <c r="C686" s="34">
        <v>4.832541</v>
      </c>
      <c r="D686" s="34"/>
      <c r="E686" s="34">
        <v>5.35</v>
      </c>
      <c r="F686" s="34">
        <v>13.2</v>
      </c>
      <c r="G686" s="34">
        <v>44.330714999999998</v>
      </c>
      <c r="H686" s="34">
        <v>19.247087000000001</v>
      </c>
      <c r="I686" s="34">
        <v>17.030000999999999</v>
      </c>
      <c r="J686" s="34">
        <v>64.050003000000004</v>
      </c>
      <c r="K686" s="34"/>
      <c r="L686" s="34">
        <v>81.75</v>
      </c>
      <c r="M686" s="34">
        <v>11.46</v>
      </c>
      <c r="N686" s="34">
        <v>29.184324</v>
      </c>
      <c r="O686" s="34">
        <v>11.14</v>
      </c>
      <c r="P686" s="34">
        <v>15.1</v>
      </c>
      <c r="Q686" s="34">
        <v>4.24</v>
      </c>
      <c r="R686" s="34">
        <v>30.120000999999998</v>
      </c>
      <c r="S686" s="34">
        <v>44.441237999999998</v>
      </c>
      <c r="T686" s="34"/>
      <c r="U686" s="34"/>
      <c r="V686" s="34">
        <v>2.7605469999999999</v>
      </c>
      <c r="W686" s="34">
        <v>32.060001</v>
      </c>
      <c r="X686" s="34">
        <v>42.27</v>
      </c>
      <c r="Y686" s="34">
        <v>9.5209159999999997</v>
      </c>
      <c r="Z686" s="34">
        <v>16.262615</v>
      </c>
      <c r="AA686" s="34">
        <v>60.744754999999998</v>
      </c>
      <c r="AB686" s="34">
        <v>41.839866999999998</v>
      </c>
      <c r="AC686" s="34">
        <v>16.450001</v>
      </c>
      <c r="AD686" s="34">
        <v>89.300003000000004</v>
      </c>
      <c r="AE686" s="34">
        <v>35.041927000000001</v>
      </c>
      <c r="AF686" s="34">
        <v>3.41</v>
      </c>
      <c r="AG686" s="34">
        <v>23.450001</v>
      </c>
      <c r="AH686" s="34">
        <v>33.87735</v>
      </c>
      <c r="AI686" s="34">
        <v>111.10264599999999</v>
      </c>
      <c r="AJ686" s="34" t="s">
        <v>193</v>
      </c>
      <c r="AK686" s="34">
        <v>22.360001</v>
      </c>
      <c r="AL686" s="34">
        <v>0.54</v>
      </c>
      <c r="AM686" s="34">
        <v>27.443470000000001</v>
      </c>
      <c r="AN686" s="34">
        <v>12.6</v>
      </c>
      <c r="AO686" s="34">
        <v>29.889999</v>
      </c>
      <c r="AP686" s="34">
        <v>5.15</v>
      </c>
      <c r="AQ686" s="34">
        <v>9.0299999999999994</v>
      </c>
      <c r="AR686" s="34">
        <v>5.9</v>
      </c>
      <c r="AS686" s="34"/>
      <c r="AT686" s="34">
        <v>14.977574000000001</v>
      </c>
      <c r="AU686" s="34">
        <v>32</v>
      </c>
      <c r="AV686" s="34">
        <v>9.3930140000000009</v>
      </c>
      <c r="AW686" s="34">
        <v>18.325146</v>
      </c>
      <c r="AX686" s="34">
        <v>20.559999000000001</v>
      </c>
      <c r="AY686" s="34">
        <v>4.16</v>
      </c>
      <c r="AZ686" s="34">
        <v>67.269997000000004</v>
      </c>
      <c r="BA686" s="34">
        <v>75.410004000000001</v>
      </c>
      <c r="BB686" s="34"/>
      <c r="BC686" s="34">
        <v>17.968174000000001</v>
      </c>
      <c r="BD686" s="34"/>
      <c r="BE686" s="38"/>
      <c r="BF686" s="41">
        <f t="shared" si="533"/>
        <v>9.6619109117368901E-3</v>
      </c>
      <c r="BG686" s="41">
        <f t="shared" si="534"/>
        <v>-6.0000848412888393E-2</v>
      </c>
      <c r="BH686" s="41"/>
      <c r="BI686" s="41">
        <f t="shared" si="535"/>
        <v>7.5690820171079046E-2</v>
      </c>
      <c r="BJ686" s="41">
        <f t="shared" si="536"/>
        <v>-4.1549002912872508E-2</v>
      </c>
      <c r="BK686" s="41">
        <f t="shared" si="537"/>
        <v>2.2228039679856936E-2</v>
      </c>
      <c r="BL686" s="41">
        <f t="shared" si="538"/>
        <v>4.8170192415659556E-2</v>
      </c>
      <c r="BM686" s="41">
        <f t="shared" si="539"/>
        <v>3.404341889892059E-2</v>
      </c>
      <c r="BN686" s="41">
        <f t="shared" si="540"/>
        <v>-2.9990666845275887E-2</v>
      </c>
      <c r="BO686" s="41"/>
      <c r="BP686" s="41">
        <f t="shared" si="541"/>
        <v>2.6526084115639979E-2</v>
      </c>
      <c r="BQ686" s="41">
        <f t="shared" si="542"/>
        <v>-1.7436796048268398E-3</v>
      </c>
      <c r="BR686" s="41">
        <f t="shared" si="543"/>
        <v>1.1579887453009578E-2</v>
      </c>
      <c r="BS686" s="41">
        <f t="shared" si="544"/>
        <v>1.720277823662832E-2</v>
      </c>
      <c r="BT686" s="41">
        <f t="shared" si="545"/>
        <v>1.3333530869465168E-2</v>
      </c>
      <c r="BU686" s="41">
        <f t="shared" si="546"/>
        <v>-1.1723463696059146E-2</v>
      </c>
      <c r="BV686" s="41">
        <f t="shared" si="547"/>
        <v>-2.1675724767138131E-2</v>
      </c>
      <c r="BW686" s="41">
        <f t="shared" si="548"/>
        <v>1.8785908041900005E-2</v>
      </c>
      <c r="BX686" s="41"/>
      <c r="BY686" s="41"/>
      <c r="BZ686" s="41">
        <f t="shared" si="549"/>
        <v>7.0921677201297604E-3</v>
      </c>
      <c r="CA686" s="41">
        <f t="shared" si="550"/>
        <v>1.7304222603738977E-2</v>
      </c>
      <c r="CB686" s="41">
        <f t="shared" si="551"/>
        <v>-1.6424606480255243E-2</v>
      </c>
      <c r="CC686" s="41">
        <f t="shared" si="552"/>
        <v>-3.3625100987071256E-2</v>
      </c>
      <c r="CD686" s="41">
        <f t="shared" si="553"/>
        <v>-2.5088092218970615E-2</v>
      </c>
      <c r="CE686" s="41">
        <f t="shared" si="554"/>
        <v>1.3591366240945956E-2</v>
      </c>
      <c r="CF686" s="41">
        <f t="shared" si="555"/>
        <v>1.661047703029506E-2</v>
      </c>
      <c r="CG686" s="41">
        <f t="shared" si="532"/>
        <v>3.0122759455108297E-2</v>
      </c>
      <c r="CH686" s="41">
        <f t="shared" si="556"/>
        <v>2.4944660580733441E-2</v>
      </c>
      <c r="CI686" s="41">
        <f t="shared" si="557"/>
        <v>2.1943228947873578E-3</v>
      </c>
      <c r="CJ686" s="41">
        <f t="shared" si="558"/>
        <v>-2.9282597790883341E-3</v>
      </c>
      <c r="CK686" s="41">
        <f t="shared" si="559"/>
        <v>0</v>
      </c>
      <c r="CL686" s="41">
        <f t="shared" si="560"/>
        <v>-1.0468680119403303E-2</v>
      </c>
      <c r="CM686" s="41">
        <f t="shared" si="561"/>
        <v>2.5119552686240765E-2</v>
      </c>
      <c r="CN686" s="41">
        <f t="shared" si="580"/>
        <v>-1.6177503784397525E-2</v>
      </c>
      <c r="CO686" s="41">
        <f t="shared" si="562"/>
        <v>4.3882770981810905E-2</v>
      </c>
      <c r="CP686" s="41">
        <f t="shared" si="563"/>
        <v>-3.6367644170874833E-2</v>
      </c>
      <c r="CQ686" s="41">
        <f t="shared" si="564"/>
        <v>1.8043661662589958E-2</v>
      </c>
      <c r="CR686" s="41">
        <f t="shared" si="565"/>
        <v>-2.3530497410194161E-2</v>
      </c>
      <c r="CS686" s="41">
        <f t="shared" si="566"/>
        <v>2.0093443131835274E-3</v>
      </c>
      <c r="CT686" s="41">
        <f t="shared" si="567"/>
        <v>3.8910554929667217E-3</v>
      </c>
      <c r="CU686" s="41">
        <f t="shared" si="568"/>
        <v>-1.6474837203505097E-2</v>
      </c>
      <c r="CV686" s="41">
        <f t="shared" si="569"/>
        <v>-1.1794576492836816E-2</v>
      </c>
      <c r="CW686" s="41"/>
      <c r="CX686" s="41">
        <f t="shared" si="570"/>
        <v>1.6228845600754688E-2</v>
      </c>
      <c r="CY686" s="41">
        <f t="shared" si="571"/>
        <v>-7.161793027619788E-3</v>
      </c>
      <c r="CZ686" s="41">
        <f t="shared" si="572"/>
        <v>-1.5113656440915427E-2</v>
      </c>
      <c r="DA686" s="41">
        <f t="shared" si="573"/>
        <v>3.7277729061471331E-2</v>
      </c>
      <c r="DB686" s="41">
        <f t="shared" si="574"/>
        <v>4.7817825712359298E-2</v>
      </c>
      <c r="DC686" s="41">
        <f t="shared" si="575"/>
        <v>4.4233254976825662E-2</v>
      </c>
      <c r="DD686" s="41">
        <f t="shared" si="576"/>
        <v>1.1061368718127951E-2</v>
      </c>
      <c r="DE686" s="41">
        <f t="shared" si="577"/>
        <v>1.2140819872403466E-2</v>
      </c>
      <c r="DF686" s="41"/>
      <c r="DG686" s="41">
        <f t="shared" si="579"/>
        <v>2.5317788005946258E-2</v>
      </c>
      <c r="DH686" s="41"/>
    </row>
    <row r="687" spans="1:112">
      <c r="A687" s="43">
        <v>42845</v>
      </c>
      <c r="B687" s="34">
        <v>2.65</v>
      </c>
      <c r="C687" s="34">
        <v>4.7983890000000002</v>
      </c>
      <c r="D687" s="34"/>
      <c r="E687" s="34">
        <v>5.19</v>
      </c>
      <c r="F687" s="34">
        <v>13.36</v>
      </c>
      <c r="G687" s="34">
        <v>43.012256999999998</v>
      </c>
      <c r="H687" s="34">
        <v>19.276928000000002</v>
      </c>
      <c r="I687" s="34">
        <v>16.959999</v>
      </c>
      <c r="J687" s="34">
        <v>64.049965</v>
      </c>
      <c r="K687" s="34"/>
      <c r="L687" s="34">
        <v>41.330002</v>
      </c>
      <c r="M687" s="34">
        <v>11.44</v>
      </c>
      <c r="N687" s="34">
        <v>28.848322</v>
      </c>
      <c r="O687" s="34">
        <v>11.26</v>
      </c>
      <c r="P687" s="34">
        <v>14.8</v>
      </c>
      <c r="Q687" s="34">
        <v>4.41</v>
      </c>
      <c r="R687" s="34">
        <v>30.610001</v>
      </c>
      <c r="S687" s="34">
        <v>43.787266000000002</v>
      </c>
      <c r="T687" s="34"/>
      <c r="U687" s="34"/>
      <c r="V687" s="34">
        <v>2.7312829999999999</v>
      </c>
      <c r="W687" s="34">
        <v>32.400002000000001</v>
      </c>
      <c r="X687" s="34">
        <v>41.790000999999997</v>
      </c>
      <c r="Y687" s="34">
        <v>9.6886419999999998</v>
      </c>
      <c r="Z687" s="34">
        <v>15.743969999999999</v>
      </c>
      <c r="AA687" s="34">
        <v>60.713214999999998</v>
      </c>
      <c r="AB687" s="34">
        <v>40.917641000000003</v>
      </c>
      <c r="AC687" s="34">
        <v>16.350000000000001</v>
      </c>
      <c r="AD687" s="34">
        <v>90.589995999999999</v>
      </c>
      <c r="AE687" s="34">
        <v>34.965117999999997</v>
      </c>
      <c r="AF687" s="34">
        <v>3.45</v>
      </c>
      <c r="AG687" s="34">
        <v>23.100023</v>
      </c>
      <c r="AH687" s="34">
        <v>33.464557999999997</v>
      </c>
      <c r="AI687" s="34">
        <v>110.598854</v>
      </c>
      <c r="AJ687" s="34" t="s">
        <v>193</v>
      </c>
      <c r="AK687" s="34">
        <v>23.200001</v>
      </c>
      <c r="AL687" s="34">
        <v>0.54</v>
      </c>
      <c r="AM687" s="34">
        <v>27.264161999999999</v>
      </c>
      <c r="AN687" s="34">
        <v>13.8</v>
      </c>
      <c r="AO687" s="34">
        <v>29.01</v>
      </c>
      <c r="AP687" s="34">
        <v>5.28</v>
      </c>
      <c r="AQ687" s="34">
        <v>8.9700000000000006</v>
      </c>
      <c r="AR687" s="34">
        <v>5.8</v>
      </c>
      <c r="AS687" s="34"/>
      <c r="AT687" s="34">
        <v>14.842556</v>
      </c>
      <c r="AU687" s="34">
        <v>31.629999000000002</v>
      </c>
      <c r="AV687" s="34">
        <v>9.3167270000000002</v>
      </c>
      <c r="AW687" s="34">
        <v>18.554538999999998</v>
      </c>
      <c r="AX687" s="34">
        <v>19.48</v>
      </c>
      <c r="AY687" s="34">
        <v>3.96</v>
      </c>
      <c r="AZ687" s="34">
        <v>67</v>
      </c>
      <c r="BA687" s="34">
        <v>76.319999999999993</v>
      </c>
      <c r="BB687" s="34"/>
      <c r="BC687" s="34">
        <v>17.841227</v>
      </c>
      <c r="BD687" s="34"/>
      <c r="BE687" s="38"/>
      <c r="BF687" s="41">
        <f t="shared" si="533"/>
        <v>1.9048194970694411E-2</v>
      </c>
      <c r="BG687" s="41">
        <f t="shared" si="534"/>
        <v>-7.0921797066058716E-3</v>
      </c>
      <c r="BH687" s="41"/>
      <c r="BI687" s="41">
        <f t="shared" si="535"/>
        <v>-3.0362863730117821E-2</v>
      </c>
      <c r="BJ687" s="41">
        <f t="shared" si="536"/>
        <v>1.2048338516174574E-2</v>
      </c>
      <c r="BK687" s="41">
        <f t="shared" si="537"/>
        <v>-3.0192656071996862E-2</v>
      </c>
      <c r="BL687" s="41">
        <f t="shared" si="538"/>
        <v>1.5492157797350904E-3</v>
      </c>
      <c r="BM687" s="41">
        <f t="shared" si="539"/>
        <v>-4.1189819930100699E-3</v>
      </c>
      <c r="BN687" s="41">
        <f t="shared" si="540"/>
        <v>-5.9328664317097607E-7</v>
      </c>
      <c r="BO687" s="41"/>
      <c r="BP687" s="41">
        <f t="shared" si="541"/>
        <v>-0.68207713286272353</v>
      </c>
      <c r="BQ687" s="41">
        <f t="shared" si="542"/>
        <v>-1.7467253349417598E-3</v>
      </c>
      <c r="BR687" s="41">
        <f t="shared" si="543"/>
        <v>-1.1579887453009616E-2</v>
      </c>
      <c r="BS687" s="41">
        <f t="shared" si="544"/>
        <v>1.0714388212406268E-2</v>
      </c>
      <c r="BT687" s="41">
        <f t="shared" si="545"/>
        <v>-2.0067563050809142E-2</v>
      </c>
      <c r="BU687" s="41">
        <f t="shared" si="546"/>
        <v>3.9311420214888142E-2</v>
      </c>
      <c r="BV687" s="41">
        <f t="shared" si="547"/>
        <v>1.6137349494159525E-2</v>
      </c>
      <c r="BW687" s="41">
        <f t="shared" si="548"/>
        <v>-1.4824777650725764E-2</v>
      </c>
      <c r="BX687" s="41"/>
      <c r="BY687" s="41"/>
      <c r="BZ687" s="41">
        <f t="shared" si="549"/>
        <v>-1.065738632949354E-2</v>
      </c>
      <c r="CA687" s="41">
        <f t="shared" si="550"/>
        <v>1.054930615375454E-2</v>
      </c>
      <c r="CB687" s="41">
        <f t="shared" si="551"/>
        <v>-1.1420514189705352E-2</v>
      </c>
      <c r="CC687" s="41">
        <f t="shared" si="552"/>
        <v>1.7463208940708567E-2</v>
      </c>
      <c r="CD687" s="41">
        <f t="shared" si="553"/>
        <v>-3.241148047681789E-2</v>
      </c>
      <c r="CE687" s="41">
        <f t="shared" si="554"/>
        <v>-5.1935662532381867E-4</v>
      </c>
      <c r="CF687" s="41">
        <f t="shared" si="555"/>
        <v>-2.2288350625029017E-2</v>
      </c>
      <c r="CG687" s="41">
        <f t="shared" si="532"/>
        <v>1.4727806710243386E-2</v>
      </c>
      <c r="CH687" s="41">
        <f t="shared" si="556"/>
        <v>1.434226604913369E-2</v>
      </c>
      <c r="CI687" s="41">
        <f t="shared" si="557"/>
        <v>-2.1943228947873192E-3</v>
      </c>
      <c r="CJ687" s="41">
        <f t="shared" si="558"/>
        <v>1.1661939747842957E-2</v>
      </c>
      <c r="CK687" s="41">
        <f t="shared" si="559"/>
        <v>-1.5036924337962868E-2</v>
      </c>
      <c r="CL687" s="41">
        <f t="shared" si="560"/>
        <v>-1.2259740851111695E-2</v>
      </c>
      <c r="CM687" s="41">
        <f t="shared" si="561"/>
        <v>-4.5447853727176579E-3</v>
      </c>
      <c r="CN687" s="41">
        <f t="shared" si="580"/>
        <v>-1.2089886549556905E-2</v>
      </c>
      <c r="CO687" s="41">
        <f t="shared" si="562"/>
        <v>3.6878628766094997E-2</v>
      </c>
      <c r="CP687" s="41">
        <f t="shared" si="563"/>
        <v>0</v>
      </c>
      <c r="CQ687" s="41">
        <f t="shared" si="564"/>
        <v>-6.5551600578672257E-3</v>
      </c>
      <c r="CR687" s="41">
        <f t="shared" si="565"/>
        <v>9.0971778205726786E-2</v>
      </c>
      <c r="CS687" s="41">
        <f t="shared" si="566"/>
        <v>-2.9883344706527856E-2</v>
      </c>
      <c r="CT687" s="41">
        <f t="shared" si="567"/>
        <v>2.4929383042525361E-2</v>
      </c>
      <c r="CU687" s="41">
        <f t="shared" si="568"/>
        <v>-6.6666913581891222E-3</v>
      </c>
      <c r="CV687" s="41">
        <f t="shared" si="569"/>
        <v>-1.7094433359300183E-2</v>
      </c>
      <c r="CW687" s="41"/>
      <c r="CX687" s="41">
        <f t="shared" si="570"/>
        <v>-9.0555556033107016E-3</v>
      </c>
      <c r="CY687" s="41">
        <f t="shared" si="571"/>
        <v>-1.1629897097724379E-2</v>
      </c>
      <c r="CZ687" s="41">
        <f t="shared" si="572"/>
        <v>-8.1548347211335987E-3</v>
      </c>
      <c r="DA687" s="41">
        <f t="shared" si="573"/>
        <v>1.2440234149854847E-2</v>
      </c>
      <c r="DB687" s="41">
        <f t="shared" si="574"/>
        <v>-5.3959093734441937E-2</v>
      </c>
      <c r="DC687" s="41">
        <f t="shared" si="575"/>
        <v>-4.9271049006782794E-2</v>
      </c>
      <c r="DD687" s="41">
        <f t="shared" si="576"/>
        <v>-4.021708050144816E-3</v>
      </c>
      <c r="DE687" s="41">
        <f t="shared" si="577"/>
        <v>1.1995081882113743E-2</v>
      </c>
      <c r="DF687" s="41"/>
      <c r="DG687" s="41">
        <f t="shared" si="579"/>
        <v>-7.0901790179875614E-3</v>
      </c>
      <c r="DH687" s="41"/>
    </row>
    <row r="688" spans="1:112">
      <c r="A688" s="43">
        <v>42846</v>
      </c>
      <c r="B688" s="34">
        <v>2.7</v>
      </c>
      <c r="C688" s="34">
        <v>4.7727750000000002</v>
      </c>
      <c r="D688" s="34"/>
      <c r="E688" s="34">
        <v>5.24</v>
      </c>
      <c r="F688" s="34">
        <v>12.6</v>
      </c>
      <c r="G688" s="34">
        <v>42.706527999999999</v>
      </c>
      <c r="H688" s="34">
        <v>19.147621000000001</v>
      </c>
      <c r="I688" s="34">
        <v>16.610001</v>
      </c>
      <c r="J688" s="34">
        <v>57.749969</v>
      </c>
      <c r="K688" s="34"/>
      <c r="L688" s="34">
        <v>37.220001000000003</v>
      </c>
      <c r="M688" s="34">
        <v>11.34</v>
      </c>
      <c r="N688" s="34">
        <v>28.118713</v>
      </c>
      <c r="O688" s="34">
        <v>11.1</v>
      </c>
      <c r="P688" s="34">
        <v>15.05</v>
      </c>
      <c r="Q688" s="34">
        <v>4.12</v>
      </c>
      <c r="R688" s="34">
        <v>31.860001</v>
      </c>
      <c r="S688" s="34">
        <v>42.296593000000001</v>
      </c>
      <c r="T688" s="34"/>
      <c r="U688" s="34"/>
      <c r="V688" s="34">
        <v>2.5947179999999999</v>
      </c>
      <c r="W688" s="34">
        <v>32.659999999999997</v>
      </c>
      <c r="X688" s="34">
        <v>41.16</v>
      </c>
      <c r="Y688" s="34">
        <v>9.5110510000000001</v>
      </c>
      <c r="Z688" s="34">
        <v>14.979188000000001</v>
      </c>
      <c r="AA688" s="34">
        <v>60.634369</v>
      </c>
      <c r="AB688" s="34">
        <v>40.335182000000003</v>
      </c>
      <c r="AC688" s="34">
        <v>16.350000000000001</v>
      </c>
      <c r="AD688" s="34">
        <v>91.019997000000004</v>
      </c>
      <c r="AE688" s="34">
        <v>34.638702000000002</v>
      </c>
      <c r="AF688" s="34">
        <v>3.38</v>
      </c>
      <c r="AG688" s="34">
        <v>22.050021999999998</v>
      </c>
      <c r="AH688" s="34">
        <v>31.738323000000001</v>
      </c>
      <c r="AI688" s="34">
        <v>111.675606</v>
      </c>
      <c r="AJ688" s="34" t="s">
        <v>193</v>
      </c>
      <c r="AK688" s="34">
        <v>22.549999</v>
      </c>
      <c r="AL688" s="34">
        <v>0.44</v>
      </c>
      <c r="AM688" s="34">
        <v>26.820613999999999</v>
      </c>
      <c r="AN688" s="34">
        <v>13.5</v>
      </c>
      <c r="AO688" s="34">
        <v>27.639999</v>
      </c>
      <c r="AP688" s="34">
        <v>5.14</v>
      </c>
      <c r="AQ688" s="34">
        <v>9.33</v>
      </c>
      <c r="AR688" s="34">
        <v>5.6</v>
      </c>
      <c r="AS688" s="34"/>
      <c r="AT688" s="34">
        <v>14.601447</v>
      </c>
      <c r="AU688" s="34">
        <v>29.99</v>
      </c>
      <c r="AV688" s="34">
        <v>8.8399230000000006</v>
      </c>
      <c r="AW688" s="34">
        <v>20.072075000000002</v>
      </c>
      <c r="AX688" s="34">
        <v>17.670000000000002</v>
      </c>
      <c r="AY688" s="34">
        <v>3.92</v>
      </c>
      <c r="AZ688" s="34">
        <v>65.620002999999997</v>
      </c>
      <c r="BA688" s="34">
        <v>76.980002999999996</v>
      </c>
      <c r="BB688" s="34"/>
      <c r="BC688" s="34">
        <v>17.733809999999998</v>
      </c>
      <c r="BD688" s="34"/>
      <c r="BE688" s="38"/>
      <c r="BF688" s="41">
        <f t="shared" si="533"/>
        <v>1.8692133012152546E-2</v>
      </c>
      <c r="BG688" s="41">
        <f t="shared" si="534"/>
        <v>-5.352339829961833E-3</v>
      </c>
      <c r="BH688" s="41"/>
      <c r="BI688" s="41">
        <f t="shared" si="535"/>
        <v>9.5878011551533918E-3</v>
      </c>
      <c r="BJ688" s="41">
        <f t="shared" si="536"/>
        <v>-5.8568354151067301E-2</v>
      </c>
      <c r="BK688" s="41">
        <f t="shared" si="537"/>
        <v>-7.133332475554398E-3</v>
      </c>
      <c r="BL688" s="41">
        <f t="shared" si="538"/>
        <v>-6.7304622429841315E-3</v>
      </c>
      <c r="BM688" s="41">
        <f t="shared" si="539"/>
        <v>-2.0852587571593438E-2</v>
      </c>
      <c r="BN688" s="41">
        <f t="shared" si="540"/>
        <v>-0.10354066928928451</v>
      </c>
      <c r="BO688" s="41"/>
      <c r="BP688" s="41">
        <f t="shared" si="541"/>
        <v>-0.10474239883325902</v>
      </c>
      <c r="BQ688" s="41">
        <f t="shared" si="542"/>
        <v>-8.779687652045837E-3</v>
      </c>
      <c r="BR688" s="41">
        <f t="shared" si="543"/>
        <v>-2.5616530592455663E-2</v>
      </c>
      <c r="BS688" s="41">
        <f t="shared" si="544"/>
        <v>-1.4311514393255922E-2</v>
      </c>
      <c r="BT688" s="41">
        <f t="shared" si="545"/>
        <v>1.6750810424815351E-2</v>
      </c>
      <c r="BU688" s="41">
        <f t="shared" si="546"/>
        <v>-6.8021526097319637E-2</v>
      </c>
      <c r="BV688" s="41">
        <f t="shared" si="547"/>
        <v>4.0024550242838582E-2</v>
      </c>
      <c r="BW688" s="41">
        <f t="shared" si="548"/>
        <v>-3.4636505445274211E-2</v>
      </c>
      <c r="BX688" s="41"/>
      <c r="BY688" s="41"/>
      <c r="BZ688" s="41">
        <f t="shared" si="549"/>
        <v>-5.1293621976082684E-2</v>
      </c>
      <c r="CA688" s="41">
        <f t="shared" si="550"/>
        <v>7.9926030156420805E-3</v>
      </c>
      <c r="CB688" s="41">
        <f t="shared" si="551"/>
        <v>-1.5190189423144524E-2</v>
      </c>
      <c r="CC688" s="41">
        <f t="shared" si="552"/>
        <v>-1.8499885904628373E-2</v>
      </c>
      <c r="CD688" s="41">
        <f t="shared" si="553"/>
        <v>-4.9795663807857451E-2</v>
      </c>
      <c r="CE688" s="41">
        <f t="shared" si="554"/>
        <v>-1.2995068957568844E-3</v>
      </c>
      <c r="CF688" s="41">
        <f t="shared" si="555"/>
        <v>-1.433719976129845E-2</v>
      </c>
      <c r="CG688" s="41">
        <f t="shared" si="532"/>
        <v>2.0261242446410487E-2</v>
      </c>
      <c r="CH688" s="41">
        <f t="shared" si="556"/>
        <v>4.7354421024948913E-3</v>
      </c>
      <c r="CI688" s="41">
        <f t="shared" si="557"/>
        <v>-9.3793240929758871E-3</v>
      </c>
      <c r="CJ688" s="41">
        <f t="shared" si="558"/>
        <v>-2.0498521548341045E-2</v>
      </c>
      <c r="CK688" s="41">
        <f t="shared" si="559"/>
        <v>-4.6520013573464317E-2</v>
      </c>
      <c r="CL688" s="41">
        <f t="shared" si="560"/>
        <v>-5.2962030472641669E-2</v>
      </c>
      <c r="CM688" s="41">
        <f t="shared" si="561"/>
        <v>9.6885663132719475E-3</v>
      </c>
      <c r="CN688" s="41">
        <f t="shared" si="580"/>
        <v>6.9264065622929912E-3</v>
      </c>
      <c r="CO688" s="41">
        <f t="shared" si="562"/>
        <v>-2.8417300172923314E-2</v>
      </c>
      <c r="CP688" s="41">
        <f t="shared" si="563"/>
        <v>-0.20479441264601328</v>
      </c>
      <c r="CQ688" s="41">
        <f t="shared" si="564"/>
        <v>-1.6402321576015382E-2</v>
      </c>
      <c r="CR688" s="41">
        <f t="shared" si="565"/>
        <v>-2.1978906718775341E-2</v>
      </c>
      <c r="CS688" s="41">
        <f t="shared" si="566"/>
        <v>-4.8376635413294303E-2</v>
      </c>
      <c r="CT688" s="41">
        <f t="shared" si="567"/>
        <v>-2.6873018251096455E-2</v>
      </c>
      <c r="CU688" s="41">
        <f t="shared" si="568"/>
        <v>3.9349338788547683E-2</v>
      </c>
      <c r="CV688" s="41">
        <f t="shared" si="569"/>
        <v>-3.5091319811270172E-2</v>
      </c>
      <c r="CW688" s="41"/>
      <c r="CX688" s="41">
        <f t="shared" si="570"/>
        <v>-1.6377826712575892E-2</v>
      </c>
      <c r="CY688" s="41">
        <f t="shared" si="571"/>
        <v>-5.3242012941084549E-2</v>
      </c>
      <c r="CZ688" s="41">
        <f t="shared" si="572"/>
        <v>-5.253322055738547E-2</v>
      </c>
      <c r="DA688" s="41">
        <f t="shared" si="573"/>
        <v>7.861509645688991E-2</v>
      </c>
      <c r="DB688" s="41">
        <f t="shared" si="574"/>
        <v>-9.7520011882783919E-2</v>
      </c>
      <c r="DC688" s="41">
        <f t="shared" si="575"/>
        <v>-1.0152371464017962E-2</v>
      </c>
      <c r="DD688" s="41">
        <f t="shared" si="576"/>
        <v>-2.0812046140242596E-2</v>
      </c>
      <c r="DE688" s="41">
        <f t="shared" si="577"/>
        <v>8.6106596867296381E-3</v>
      </c>
      <c r="DF688" s="41"/>
      <c r="DG688" s="41">
        <f t="shared" si="579"/>
        <v>-6.0389157961847567E-3</v>
      </c>
      <c r="DH688" s="41"/>
    </row>
    <row r="689" spans="1:112">
      <c r="A689" s="43">
        <v>42849</v>
      </c>
      <c r="B689" s="34">
        <v>2.6</v>
      </c>
      <c r="C689" s="34">
        <v>4.8069280000000001</v>
      </c>
      <c r="D689" s="34"/>
      <c r="E689" s="34">
        <v>5.17</v>
      </c>
      <c r="F689" s="34">
        <v>14</v>
      </c>
      <c r="G689" s="34">
        <v>45.725608999999999</v>
      </c>
      <c r="H689" s="34">
        <v>19.893630999999999</v>
      </c>
      <c r="I689" s="34">
        <v>17.25</v>
      </c>
      <c r="J689" s="34">
        <v>57.44997</v>
      </c>
      <c r="K689" s="34"/>
      <c r="L689" s="34">
        <v>39.229999999999997</v>
      </c>
      <c r="M689" s="34">
        <v>12</v>
      </c>
      <c r="N689" s="34">
        <v>28.771522999999998</v>
      </c>
      <c r="O689" s="34">
        <v>11.54</v>
      </c>
      <c r="P689" s="34">
        <v>14.81</v>
      </c>
      <c r="Q689" s="34">
        <v>4.16</v>
      </c>
      <c r="R689" s="34">
        <v>32.060001</v>
      </c>
      <c r="S689" s="34">
        <v>45.412590000000002</v>
      </c>
      <c r="T689" s="34"/>
      <c r="U689" s="34"/>
      <c r="V689" s="34">
        <v>2.623983</v>
      </c>
      <c r="W689" s="34">
        <v>33.939999</v>
      </c>
      <c r="X689" s="34">
        <v>40.880001</v>
      </c>
      <c r="Y689" s="34">
        <v>9.441986</v>
      </c>
      <c r="Z689" s="34">
        <v>16.456011</v>
      </c>
      <c r="AA689" s="34">
        <v>60.815711999999998</v>
      </c>
      <c r="AB689" s="34">
        <v>41.509808</v>
      </c>
      <c r="AC689" s="34">
        <v>16.049999</v>
      </c>
      <c r="AD689" s="34">
        <v>92.040001000000004</v>
      </c>
      <c r="AE689" s="34">
        <v>31.921751</v>
      </c>
      <c r="AF689" s="34">
        <v>3.4</v>
      </c>
      <c r="AG689" s="34">
        <v>23.100023</v>
      </c>
      <c r="AH689" s="34">
        <v>32.545155000000001</v>
      </c>
      <c r="AI689" s="34">
        <v>111.10264599999999</v>
      </c>
      <c r="AJ689" s="34" t="s">
        <v>193</v>
      </c>
      <c r="AK689" s="34">
        <v>23.99</v>
      </c>
      <c r="AL689" s="34">
        <v>0.39</v>
      </c>
      <c r="AM689" s="34">
        <v>28.859055999999999</v>
      </c>
      <c r="AN689" s="34">
        <v>13.8</v>
      </c>
      <c r="AO689" s="34">
        <v>29.43</v>
      </c>
      <c r="AP689" s="34">
        <v>5.12</v>
      </c>
      <c r="AQ689" s="34">
        <v>9.44</v>
      </c>
      <c r="AR689" s="34">
        <v>5.75</v>
      </c>
      <c r="AS689" s="34"/>
      <c r="AT689" s="34">
        <v>15.266902</v>
      </c>
      <c r="AU689" s="34">
        <v>29.5</v>
      </c>
      <c r="AV689" s="34">
        <v>8.7731700000000004</v>
      </c>
      <c r="AW689" s="34">
        <v>19.463297000000001</v>
      </c>
      <c r="AX689" s="34">
        <v>18.16</v>
      </c>
      <c r="AY689" s="34">
        <v>4.01</v>
      </c>
      <c r="AZ689" s="34">
        <v>67.720000999999996</v>
      </c>
      <c r="BA689" s="34">
        <v>75.849997999999999</v>
      </c>
      <c r="BB689" s="34"/>
      <c r="BC689" s="34">
        <v>18.085357999999999</v>
      </c>
      <c r="BD689" s="34"/>
      <c r="BE689" s="38"/>
      <c r="BF689" s="41">
        <f t="shared" si="533"/>
        <v>-3.7740327982847086E-2</v>
      </c>
      <c r="BG689" s="41">
        <f t="shared" si="534"/>
        <v>7.1303138935874706E-3</v>
      </c>
      <c r="BH689" s="41"/>
      <c r="BI689" s="41">
        <f t="shared" si="535"/>
        <v>-1.3448809812613084E-2</v>
      </c>
      <c r="BJ689" s="41">
        <f t="shared" si="536"/>
        <v>0.10536051565782635</v>
      </c>
      <c r="BK689" s="41">
        <f t="shared" si="537"/>
        <v>6.8306723830055094E-2</v>
      </c>
      <c r="BL689" s="41">
        <f t="shared" si="538"/>
        <v>3.8221152107692696E-2</v>
      </c>
      <c r="BM689" s="41">
        <f t="shared" si="539"/>
        <v>3.7807159647470986E-2</v>
      </c>
      <c r="BN689" s="41">
        <f t="shared" si="540"/>
        <v>-5.2083305038052013E-3</v>
      </c>
      <c r="BO689" s="41"/>
      <c r="BP689" s="41">
        <f t="shared" si="541"/>
        <v>5.2595482140080953E-2</v>
      </c>
      <c r="BQ689" s="41">
        <f t="shared" si="542"/>
        <v>5.657035148839424E-2</v>
      </c>
      <c r="BR689" s="41">
        <f t="shared" si="543"/>
        <v>2.2950815491068574E-2</v>
      </c>
      <c r="BS689" s="41">
        <f t="shared" si="544"/>
        <v>3.8874152761665087E-2</v>
      </c>
      <c r="BT689" s="41">
        <f t="shared" si="545"/>
        <v>-1.6075362915177336E-2</v>
      </c>
      <c r="BU689" s="41">
        <f t="shared" si="546"/>
        <v>9.6619109117368901E-3</v>
      </c>
      <c r="BV689" s="41">
        <f t="shared" si="547"/>
        <v>6.2578425037008098E-3</v>
      </c>
      <c r="BW689" s="41">
        <f t="shared" si="548"/>
        <v>7.1082840305365325E-2</v>
      </c>
      <c r="BX689" s="41"/>
      <c r="BY689" s="41"/>
      <c r="BZ689" s="41">
        <f t="shared" si="549"/>
        <v>1.1215552209767433E-2</v>
      </c>
      <c r="CA689" s="41">
        <f t="shared" si="550"/>
        <v>3.8443142800001232E-2</v>
      </c>
      <c r="CB689" s="41">
        <f t="shared" si="551"/>
        <v>-6.8259406085605431E-3</v>
      </c>
      <c r="CC689" s="41">
        <f t="shared" si="552"/>
        <v>-7.2880463117597633E-3</v>
      </c>
      <c r="CD689" s="41">
        <f t="shared" si="553"/>
        <v>9.4029049787210772E-2</v>
      </c>
      <c r="CE689" s="41">
        <f t="shared" si="554"/>
        <v>2.986299116058739E-3</v>
      </c>
      <c r="CF689" s="41">
        <f t="shared" si="555"/>
        <v>2.8705646073781305E-2</v>
      </c>
      <c r="CG689" s="41">
        <f t="shared" si="532"/>
        <v>1.4224990121932206E-2</v>
      </c>
      <c r="CH689" s="41">
        <f t="shared" si="556"/>
        <v>1.1144046403300106E-2</v>
      </c>
      <c r="CI689" s="41">
        <f t="shared" si="557"/>
        <v>-8.1683984893731368E-2</v>
      </c>
      <c r="CJ689" s="41">
        <f t="shared" si="558"/>
        <v>5.899722127188322E-3</v>
      </c>
      <c r="CK689" s="41">
        <f t="shared" si="559"/>
        <v>4.6520013573464331E-2</v>
      </c>
      <c r="CL689" s="41">
        <f t="shared" si="560"/>
        <v>2.5103631485694663E-2</v>
      </c>
      <c r="CM689" s="41">
        <f t="shared" si="561"/>
        <v>-5.1437809405541542E-3</v>
      </c>
      <c r="CN689" s="41">
        <f t="shared" si="580"/>
        <v>-2.0044240882995151E-2</v>
      </c>
      <c r="CO689" s="41">
        <f t="shared" si="562"/>
        <v>6.1902055248814737E-2</v>
      </c>
      <c r="CP689" s="41">
        <f t="shared" si="563"/>
        <v>-0.12062798778861475</v>
      </c>
      <c r="CQ689" s="41">
        <f t="shared" si="564"/>
        <v>7.3253072223398219E-2</v>
      </c>
      <c r="CR689" s="41">
        <f t="shared" si="565"/>
        <v>2.1978906718775382E-2</v>
      </c>
      <c r="CS689" s="41">
        <f t="shared" si="566"/>
        <v>6.2750599525362993E-2</v>
      </c>
      <c r="CT689" s="41">
        <f t="shared" si="567"/>
        <v>-3.8986404156571976E-3</v>
      </c>
      <c r="CU689" s="41">
        <f t="shared" si="568"/>
        <v>1.1720965298156893E-2</v>
      </c>
      <c r="CV689" s="41">
        <f t="shared" si="569"/>
        <v>2.6433257068155646E-2</v>
      </c>
      <c r="CW689" s="41"/>
      <c r="CX689" s="41">
        <f t="shared" si="570"/>
        <v>4.4566583788082648E-2</v>
      </c>
      <c r="CY689" s="41">
        <f t="shared" si="571"/>
        <v>-1.6473729415143471E-2</v>
      </c>
      <c r="CZ689" s="41">
        <f t="shared" si="572"/>
        <v>-7.5799656099451995E-3</v>
      </c>
      <c r="DA689" s="41">
        <f t="shared" si="573"/>
        <v>-3.0799058737978308E-2</v>
      </c>
      <c r="DB689" s="41">
        <f t="shared" si="574"/>
        <v>2.7353086841542137E-2</v>
      </c>
      <c r="DC689" s="41">
        <f t="shared" si="575"/>
        <v>2.2699587516106536E-2</v>
      </c>
      <c r="DD689" s="41">
        <f t="shared" si="576"/>
        <v>3.1500998780897335E-2</v>
      </c>
      <c r="DE689" s="41">
        <f t="shared" si="577"/>
        <v>-1.4788007400050915E-2</v>
      </c>
      <c r="DF689" s="41"/>
      <c r="DG689" s="41">
        <f t="shared" si="579"/>
        <v>1.962967360121155E-2</v>
      </c>
      <c r="DH689" s="41"/>
    </row>
    <row r="690" spans="1:112">
      <c r="A690" s="43">
        <v>42850</v>
      </c>
      <c r="B690" s="34">
        <v>2.65</v>
      </c>
      <c r="C690" s="34">
        <v>4.7471610000000002</v>
      </c>
      <c r="D690" s="34"/>
      <c r="E690" s="34">
        <v>5.19</v>
      </c>
      <c r="F690" s="34">
        <v>13.52</v>
      </c>
      <c r="G690" s="34">
        <v>46.891201000000002</v>
      </c>
      <c r="H690" s="34">
        <v>19.873735</v>
      </c>
      <c r="I690" s="34">
        <v>16.98</v>
      </c>
      <c r="J690" s="34">
        <v>55.349972000000001</v>
      </c>
      <c r="K690" s="34"/>
      <c r="L690" s="34">
        <v>39.860000999999997</v>
      </c>
      <c r="M690" s="34">
        <v>11.91</v>
      </c>
      <c r="N690" s="34">
        <v>28.512319999999999</v>
      </c>
      <c r="O690" s="34">
        <v>11.1</v>
      </c>
      <c r="P690" s="34">
        <v>14.43</v>
      </c>
      <c r="Q690" s="34">
        <v>4.0599999999999996</v>
      </c>
      <c r="R690" s="34">
        <v>30.02</v>
      </c>
      <c r="S690" s="34">
        <v>44.768227000000003</v>
      </c>
      <c r="T690" s="34"/>
      <c r="U690" s="34"/>
      <c r="V690" s="34">
        <v>2.4971739999999998</v>
      </c>
      <c r="W690" s="34">
        <v>34.020000000000003</v>
      </c>
      <c r="X690" s="34">
        <v>40.830002</v>
      </c>
      <c r="Y690" s="34">
        <v>9.3334569999999992</v>
      </c>
      <c r="Z690" s="34">
        <v>16.579079</v>
      </c>
      <c r="AA690" s="34">
        <v>61.982684999999996</v>
      </c>
      <c r="AB690" s="34">
        <v>40.189574999999998</v>
      </c>
      <c r="AC690" s="34">
        <v>16.049999</v>
      </c>
      <c r="AD690" s="34">
        <v>91.449996999999996</v>
      </c>
      <c r="AE690" s="34">
        <v>34.360290999999997</v>
      </c>
      <c r="AF690" s="34">
        <v>3.38</v>
      </c>
      <c r="AG690" s="34">
        <v>23.100023</v>
      </c>
      <c r="AH690" s="34">
        <v>32.263694999999998</v>
      </c>
      <c r="AI690" s="34">
        <v>110.668007</v>
      </c>
      <c r="AJ690" s="34" t="s">
        <v>193</v>
      </c>
      <c r="AK690" s="34">
        <v>23.18</v>
      </c>
      <c r="AL690" s="34">
        <v>0.51</v>
      </c>
      <c r="AM690" s="34">
        <v>29.142171999999999</v>
      </c>
      <c r="AN690" s="34">
        <v>14.2</v>
      </c>
      <c r="AO690" s="34">
        <v>28.639999</v>
      </c>
      <c r="AP690" s="34">
        <v>5.08</v>
      </c>
      <c r="AQ690" s="34">
        <v>9.5399999999999991</v>
      </c>
      <c r="AR690" s="34">
        <v>5.58</v>
      </c>
      <c r="AS690" s="34"/>
      <c r="AT690" s="34">
        <v>15.209037</v>
      </c>
      <c r="AU690" s="34">
        <v>29.950001</v>
      </c>
      <c r="AV690" s="34">
        <v>8.1819349999999993</v>
      </c>
      <c r="AW690" s="34">
        <v>19.004507</v>
      </c>
      <c r="AX690" s="34">
        <v>18.07</v>
      </c>
      <c r="AY690" s="34">
        <v>4.07</v>
      </c>
      <c r="AZ690" s="34">
        <v>66.300003000000004</v>
      </c>
      <c r="BA690" s="34">
        <v>75.269997000000004</v>
      </c>
      <c r="BB690" s="34"/>
      <c r="BC690" s="34">
        <v>18.095123000000001</v>
      </c>
      <c r="BD690" s="34"/>
      <c r="BE690" s="38"/>
      <c r="BF690" s="41">
        <f t="shared" si="533"/>
        <v>1.9048194970694411E-2</v>
      </c>
      <c r="BG690" s="41">
        <f t="shared" si="534"/>
        <v>-1.2511455491180976E-2</v>
      </c>
      <c r="BH690" s="41"/>
      <c r="BI690" s="41">
        <f t="shared" si="535"/>
        <v>3.8610086574595933E-3</v>
      </c>
      <c r="BJ690" s="41">
        <f t="shared" si="536"/>
        <v>-3.4887259000440665E-2</v>
      </c>
      <c r="BK690" s="41">
        <f t="shared" si="537"/>
        <v>2.5171532968960905E-2</v>
      </c>
      <c r="BL690" s="41">
        <f t="shared" si="538"/>
        <v>-1.0006195361319256E-3</v>
      </c>
      <c r="BM690" s="41">
        <f t="shared" si="539"/>
        <v>-1.5775962594167435E-2</v>
      </c>
      <c r="BN690" s="41">
        <f t="shared" si="540"/>
        <v>-3.723832881862435E-2</v>
      </c>
      <c r="BO690" s="41"/>
      <c r="BP690" s="41">
        <f t="shared" si="541"/>
        <v>1.5931579650994454E-2</v>
      </c>
      <c r="BQ690" s="41">
        <f t="shared" si="542"/>
        <v>-7.5282664207915245E-3</v>
      </c>
      <c r="BR690" s="41">
        <f t="shared" si="543"/>
        <v>-9.0498386796077756E-3</v>
      </c>
      <c r="BS690" s="41">
        <f t="shared" si="544"/>
        <v>-3.887415276166506E-2</v>
      </c>
      <c r="BT690" s="41">
        <f t="shared" si="545"/>
        <v>-2.5993255493927978E-2</v>
      </c>
      <c r="BU690" s="41">
        <f t="shared" si="546"/>
        <v>-2.4332100659530783E-2</v>
      </c>
      <c r="BV690" s="41">
        <f t="shared" si="547"/>
        <v>-6.574535216760645E-2</v>
      </c>
      <c r="BW690" s="41">
        <f t="shared" si="548"/>
        <v>-1.4290710322203899E-2</v>
      </c>
      <c r="BX690" s="41"/>
      <c r="BY690" s="41"/>
      <c r="BZ690" s="41">
        <f t="shared" si="549"/>
        <v>-4.9533699912129629E-2</v>
      </c>
      <c r="CA690" s="41">
        <f t="shared" si="550"/>
        <v>2.3543566253955294E-3</v>
      </c>
      <c r="CB690" s="41">
        <f t="shared" si="551"/>
        <v>-1.2238160422145541E-3</v>
      </c>
      <c r="CC690" s="41">
        <f t="shared" si="552"/>
        <v>-1.1560867966973736E-2</v>
      </c>
      <c r="CD690" s="41">
        <f t="shared" si="553"/>
        <v>7.4507785105825987E-3</v>
      </c>
      <c r="CE690" s="41">
        <f t="shared" si="554"/>
        <v>1.9006895207459355E-2</v>
      </c>
      <c r="CF690" s="41">
        <f t="shared" si="555"/>
        <v>-3.2322103027425081E-2</v>
      </c>
      <c r="CG690" s="41">
        <f t="shared" si="532"/>
        <v>5.6337050413056231E-3</v>
      </c>
      <c r="CH690" s="41">
        <f t="shared" si="556"/>
        <v>-6.4309339999437326E-3</v>
      </c>
      <c r="CI690" s="41">
        <f t="shared" si="557"/>
        <v>7.3613939263562966E-2</v>
      </c>
      <c r="CJ690" s="41">
        <f t="shared" si="558"/>
        <v>-5.8997221271882708E-3</v>
      </c>
      <c r="CK690" s="41">
        <f t="shared" si="559"/>
        <v>0</v>
      </c>
      <c r="CL690" s="41">
        <f t="shared" si="560"/>
        <v>-8.685905383574449E-3</v>
      </c>
      <c r="CM690" s="41">
        <f t="shared" si="561"/>
        <v>-3.9197211227978077E-3</v>
      </c>
      <c r="CN690" s="41">
        <f t="shared" si="580"/>
        <v>2.5207720870259253E-2</v>
      </c>
      <c r="CO690" s="41">
        <f t="shared" si="562"/>
        <v>-3.4347238939997464E-2</v>
      </c>
      <c r="CP690" s="41">
        <f t="shared" si="563"/>
        <v>0.26826398659467937</v>
      </c>
      <c r="CQ690" s="41">
        <f t="shared" si="564"/>
        <v>9.7624915305783294E-3</v>
      </c>
      <c r="CR690" s="41">
        <f t="shared" si="565"/>
        <v>2.8573372444055948E-2</v>
      </c>
      <c r="CS690" s="41">
        <f t="shared" si="566"/>
        <v>-2.7210255069138271E-2</v>
      </c>
      <c r="CT690" s="41">
        <f t="shared" si="567"/>
        <v>-7.8431774610258926E-3</v>
      </c>
      <c r="CU690" s="41">
        <f t="shared" si="568"/>
        <v>1.05375053027857E-2</v>
      </c>
      <c r="CV690" s="41">
        <f t="shared" si="569"/>
        <v>-3.0011078416039508E-2</v>
      </c>
      <c r="CW690" s="41"/>
      <c r="CX690" s="41">
        <f t="shared" si="570"/>
        <v>-3.797426523040724E-3</v>
      </c>
      <c r="CY690" s="41">
        <f t="shared" si="571"/>
        <v>1.5139094604665351E-2</v>
      </c>
      <c r="CZ690" s="41">
        <f t="shared" si="572"/>
        <v>-6.9769525386685641E-2</v>
      </c>
      <c r="DA690" s="41">
        <f t="shared" si="573"/>
        <v>-2.3854325304799969E-2</v>
      </c>
      <c r="DB690" s="41">
        <f t="shared" si="574"/>
        <v>-4.9682685690101208E-3</v>
      </c>
      <c r="DC690" s="41">
        <f t="shared" si="575"/>
        <v>1.4851758136025978E-2</v>
      </c>
      <c r="DD690" s="41">
        <f t="shared" si="576"/>
        <v>-2.1191629590936085E-2</v>
      </c>
      <c r="DE690" s="41">
        <f t="shared" si="577"/>
        <v>-7.6760702367863094E-3</v>
      </c>
      <c r="DF690" s="41"/>
      <c r="DG690" s="41">
        <f t="shared" si="579"/>
        <v>5.3979383176862891E-4</v>
      </c>
      <c r="DH690" s="41"/>
    </row>
    <row r="691" spans="1:112">
      <c r="A691" s="43">
        <v>42851</v>
      </c>
      <c r="B691" s="34">
        <v>2.8</v>
      </c>
      <c r="C691" s="34">
        <v>4.6190899999999999</v>
      </c>
      <c r="D691" s="34"/>
      <c r="E691" s="34">
        <v>5.15</v>
      </c>
      <c r="F691" s="34">
        <v>13.16</v>
      </c>
      <c r="G691" s="34">
        <v>46.795650000000002</v>
      </c>
      <c r="H691" s="34">
        <v>19.883683999999999</v>
      </c>
      <c r="I691" s="34">
        <v>17.370000999999998</v>
      </c>
      <c r="J691" s="34">
        <v>57.900002000000001</v>
      </c>
      <c r="K691" s="34"/>
      <c r="L691" s="34">
        <v>39.979999999999997</v>
      </c>
      <c r="M691" s="34">
        <v>11.51</v>
      </c>
      <c r="N691" s="34">
        <v>28.992325000000001</v>
      </c>
      <c r="O691" s="34">
        <v>10.96</v>
      </c>
      <c r="P691" s="34">
        <v>14.51</v>
      </c>
      <c r="Q691" s="34">
        <v>3.8</v>
      </c>
      <c r="R691" s="34">
        <v>29.870000999999998</v>
      </c>
      <c r="S691" s="34">
        <v>45.98</v>
      </c>
      <c r="T691" s="34"/>
      <c r="U691" s="34"/>
      <c r="V691" s="34">
        <v>2.5361910000000001</v>
      </c>
      <c r="W691" s="34">
        <v>33.779998999999997</v>
      </c>
      <c r="X691" s="34">
        <v>39.419998</v>
      </c>
      <c r="Y691" s="34">
        <v>9.3334569999999992</v>
      </c>
      <c r="Z691" s="34">
        <v>16.974653</v>
      </c>
      <c r="AA691" s="34">
        <v>62.455756999999998</v>
      </c>
      <c r="AB691" s="34">
        <v>39.917755</v>
      </c>
      <c r="AC691" s="34">
        <v>16.350000000000001</v>
      </c>
      <c r="AD691" s="34">
        <v>90.349997999999999</v>
      </c>
      <c r="AE691" s="34">
        <v>34.120277000000002</v>
      </c>
      <c r="AF691" s="34">
        <v>3.35</v>
      </c>
      <c r="AG691" s="34">
        <v>23.450001</v>
      </c>
      <c r="AH691" s="34">
        <v>32.122973999999999</v>
      </c>
      <c r="AI691" s="34">
        <v>110.490189</v>
      </c>
      <c r="AJ691" s="34" t="s">
        <v>193</v>
      </c>
      <c r="AK691" s="34">
        <v>22.1</v>
      </c>
      <c r="AL691" s="34">
        <v>0.54</v>
      </c>
      <c r="AM691" s="34">
        <v>28.755241000000002</v>
      </c>
      <c r="AN691" s="34">
        <v>13.3</v>
      </c>
      <c r="AO691" s="34">
        <v>30.01</v>
      </c>
      <c r="AP691" s="34">
        <v>5.0999999999999996</v>
      </c>
      <c r="AQ691" s="34">
        <v>9.86</v>
      </c>
      <c r="AR691" s="34">
        <v>5.55</v>
      </c>
      <c r="AS691" s="34"/>
      <c r="AT691" s="34">
        <v>14.842556</v>
      </c>
      <c r="AU691" s="34">
        <v>29.77</v>
      </c>
      <c r="AV691" s="34">
        <v>8.3154400000000006</v>
      </c>
      <c r="AW691" s="34">
        <v>19.269193999999999</v>
      </c>
      <c r="AX691" s="34">
        <v>18.18</v>
      </c>
      <c r="AY691" s="34">
        <v>3.8</v>
      </c>
      <c r="AZ691" s="34">
        <v>65.959998999999996</v>
      </c>
      <c r="BA691" s="34">
        <v>76.029999000000004</v>
      </c>
      <c r="BB691" s="34"/>
      <c r="BC691" s="34">
        <v>18.13419</v>
      </c>
      <c r="BD691" s="34"/>
      <c r="BE691" s="38"/>
      <c r="BF691" s="41">
        <f t="shared" si="533"/>
        <v>5.5059777183027389E-2</v>
      </c>
      <c r="BG691" s="41">
        <f t="shared" si="534"/>
        <v>-2.7349039156015026E-2</v>
      </c>
      <c r="BH691" s="41"/>
      <c r="BI691" s="41">
        <f t="shared" si="535"/>
        <v>-7.7369825021524515E-3</v>
      </c>
      <c r="BJ691" s="41">
        <f t="shared" si="536"/>
        <v>-2.6988144717646802E-2</v>
      </c>
      <c r="BK691" s="41">
        <f t="shared" si="537"/>
        <v>-2.0397960249610493E-3</v>
      </c>
      <c r="BL691" s="41">
        <f t="shared" si="538"/>
        <v>5.004852154850925E-4</v>
      </c>
      <c r="BM691" s="41">
        <f t="shared" si="539"/>
        <v>2.2708456940334479E-2</v>
      </c>
      <c r="BN691" s="41">
        <f t="shared" si="540"/>
        <v>4.5041265838470838E-2</v>
      </c>
      <c r="BO691" s="41"/>
      <c r="BP691" s="41">
        <f t="shared" si="541"/>
        <v>3.0059891997984318E-3</v>
      </c>
      <c r="BQ691" s="41">
        <f t="shared" si="542"/>
        <v>-3.416216063341744E-2</v>
      </c>
      <c r="BR691" s="41">
        <f t="shared" si="543"/>
        <v>1.6694865216725752E-2</v>
      </c>
      <c r="BS691" s="41">
        <f t="shared" si="544"/>
        <v>-1.2692826798418846E-2</v>
      </c>
      <c r="BT691" s="41">
        <f t="shared" si="545"/>
        <v>5.5286941103169012E-3</v>
      </c>
      <c r="BU691" s="41">
        <f t="shared" si="546"/>
        <v>-6.61819068813011E-2</v>
      </c>
      <c r="BV691" s="41">
        <f t="shared" si="547"/>
        <v>-5.0091604988916133E-3</v>
      </c>
      <c r="BW691" s="41">
        <f t="shared" si="548"/>
        <v>2.6707850278687197E-2</v>
      </c>
      <c r="BX691" s="41"/>
      <c r="BY691" s="41"/>
      <c r="BZ691" s="41">
        <f t="shared" si="549"/>
        <v>1.5503656706136286E-2</v>
      </c>
      <c r="CA691" s="41">
        <f t="shared" si="550"/>
        <v>-7.0797051913779373E-3</v>
      </c>
      <c r="CB691" s="41">
        <f t="shared" si="551"/>
        <v>-3.514390332616802E-2</v>
      </c>
      <c r="CC691" s="41">
        <f t="shared" si="552"/>
        <v>0</v>
      </c>
      <c r="CD691" s="41">
        <f t="shared" si="553"/>
        <v>2.3579632099394621E-2</v>
      </c>
      <c r="CE691" s="41">
        <f t="shared" si="554"/>
        <v>7.6033462240971544E-3</v>
      </c>
      <c r="CF691" s="41">
        <f t="shared" si="555"/>
        <v>-6.7864212484259109E-3</v>
      </c>
      <c r="CG691" s="41">
        <f t="shared" si="532"/>
        <v>-1.1299499074156408E-2</v>
      </c>
      <c r="CH691" s="41">
        <f t="shared" si="556"/>
        <v>-1.2101347129962725E-2</v>
      </c>
      <c r="CI691" s="41">
        <f t="shared" si="557"/>
        <v>-7.0097252342145632E-3</v>
      </c>
      <c r="CJ691" s="41">
        <f t="shared" si="558"/>
        <v>-8.9153636579522803E-3</v>
      </c>
      <c r="CK691" s="41">
        <f t="shared" si="559"/>
        <v>1.5036924337962962E-2</v>
      </c>
      <c r="CL691" s="41">
        <f t="shared" si="560"/>
        <v>-4.3711291870138034E-3</v>
      </c>
      <c r="CM691" s="41">
        <f t="shared" si="561"/>
        <v>-1.6080619351565974E-3</v>
      </c>
      <c r="CN691" s="41">
        <f t="shared" si="580"/>
        <v>0</v>
      </c>
      <c r="CO691" s="41">
        <f t="shared" si="562"/>
        <v>-4.771222938789843E-2</v>
      </c>
      <c r="CP691" s="41">
        <f t="shared" si="563"/>
        <v>5.7158413839948623E-2</v>
      </c>
      <c r="CQ691" s="41">
        <f t="shared" si="564"/>
        <v>-1.3366288426921644E-2</v>
      </c>
      <c r="CR691" s="41">
        <f t="shared" si="565"/>
        <v>-6.5477929379506875E-2</v>
      </c>
      <c r="CS691" s="41">
        <f t="shared" si="566"/>
        <v>4.6726352276032661E-2</v>
      </c>
      <c r="CT691" s="41">
        <f t="shared" si="567"/>
        <v>3.929278139889557E-3</v>
      </c>
      <c r="CU691" s="41">
        <f t="shared" si="568"/>
        <v>3.2992683154349028E-2</v>
      </c>
      <c r="CV691" s="41">
        <f t="shared" si="569"/>
        <v>-5.3908486348764233E-3</v>
      </c>
      <c r="CW691" s="41"/>
      <c r="CX691" s="41">
        <f t="shared" si="570"/>
        <v>-2.4391330552465975E-2</v>
      </c>
      <c r="CY691" s="41">
        <f t="shared" si="571"/>
        <v>-6.0281829227544796E-3</v>
      </c>
      <c r="CZ691" s="41">
        <f t="shared" si="572"/>
        <v>1.6185352453236546E-2</v>
      </c>
      <c r="DA691" s="41">
        <f t="shared" si="573"/>
        <v>1.3831493315141512E-2</v>
      </c>
      <c r="DB691" s="41">
        <f t="shared" si="574"/>
        <v>6.0689841451957143E-3</v>
      </c>
      <c r="DC691" s="41">
        <f t="shared" si="575"/>
        <v>-6.8641932722163707E-2</v>
      </c>
      <c r="DD691" s="41">
        <f t="shared" si="576"/>
        <v>-5.1414599099900747E-3</v>
      </c>
      <c r="DE691" s="41">
        <f t="shared" si="577"/>
        <v>1.004637689771898E-2</v>
      </c>
      <c r="DF691" s="41"/>
      <c r="DG691" s="41">
        <f t="shared" si="579"/>
        <v>2.1566522744828061E-3</v>
      </c>
      <c r="DH691" s="41"/>
    </row>
    <row r="692" spans="1:112">
      <c r="A692" s="43">
        <v>42852</v>
      </c>
      <c r="B692" s="34">
        <v>2.65</v>
      </c>
      <c r="C692" s="34">
        <v>4.7044709999999998</v>
      </c>
      <c r="D692" s="34"/>
      <c r="E692" s="34">
        <v>5.35</v>
      </c>
      <c r="F692" s="34">
        <v>12.96</v>
      </c>
      <c r="G692" s="34">
        <v>47.875262999999997</v>
      </c>
      <c r="H692" s="34">
        <v>20.301449000000002</v>
      </c>
      <c r="I692" s="34">
        <v>17.41</v>
      </c>
      <c r="J692" s="34">
        <v>59.700001</v>
      </c>
      <c r="K692" s="34"/>
      <c r="L692" s="34">
        <v>40.25</v>
      </c>
      <c r="M692" s="34">
        <v>11.91</v>
      </c>
      <c r="N692" s="34">
        <v>29.222725000000001</v>
      </c>
      <c r="O692" s="34">
        <v>11.15</v>
      </c>
      <c r="P692" s="34">
        <v>14.85</v>
      </c>
      <c r="Q692" s="34">
        <v>3.64</v>
      </c>
      <c r="R692" s="34">
        <v>31.77</v>
      </c>
      <c r="S692" s="34">
        <v>47.422584999999998</v>
      </c>
      <c r="T692" s="34"/>
      <c r="U692" s="34"/>
      <c r="V692" s="34">
        <v>2.5361910000000001</v>
      </c>
      <c r="W692" s="34">
        <v>34.369999</v>
      </c>
      <c r="X692" s="34">
        <v>40.110000999999997</v>
      </c>
      <c r="Y692" s="34">
        <v>9.2347970000000004</v>
      </c>
      <c r="Z692" s="34">
        <v>17.897666999999998</v>
      </c>
      <c r="AA692" s="34">
        <v>63.804076999999999</v>
      </c>
      <c r="AB692" s="34">
        <v>40.616711000000002</v>
      </c>
      <c r="AC692" s="34">
        <v>16.350000000000001</v>
      </c>
      <c r="AD692" s="34">
        <v>95.07</v>
      </c>
      <c r="AE692" s="34">
        <v>35.387543000000001</v>
      </c>
      <c r="AF692" s="34">
        <v>3.37</v>
      </c>
      <c r="AG692" s="34">
        <v>23.799999</v>
      </c>
      <c r="AH692" s="34">
        <v>33.004848000000003</v>
      </c>
      <c r="AI692" s="34">
        <v>110.134567</v>
      </c>
      <c r="AJ692" s="34" t="s">
        <v>193</v>
      </c>
      <c r="AK692" s="34">
        <v>21.98</v>
      </c>
      <c r="AL692" s="34">
        <v>0.53</v>
      </c>
      <c r="AM692" s="34">
        <v>28.991173</v>
      </c>
      <c r="AN692" s="34">
        <v>13.6</v>
      </c>
      <c r="AO692" s="34">
        <v>31.469999000000001</v>
      </c>
      <c r="AP692" s="34">
        <v>5.1100000000000003</v>
      </c>
      <c r="AQ692" s="34">
        <v>9.4700000000000006</v>
      </c>
      <c r="AR692" s="34">
        <v>5.67</v>
      </c>
      <c r="AS692" s="34"/>
      <c r="AT692" s="34">
        <v>15.112595000000001</v>
      </c>
      <c r="AU692" s="34">
        <v>35.349997999999999</v>
      </c>
      <c r="AV692" s="34">
        <v>8.6396669999999993</v>
      </c>
      <c r="AW692" s="34">
        <v>19.763276999999999</v>
      </c>
      <c r="AX692" s="34">
        <v>18.68</v>
      </c>
      <c r="AY692" s="34">
        <v>3.9</v>
      </c>
      <c r="AZ692" s="34">
        <v>66.330001999999993</v>
      </c>
      <c r="BA692" s="34">
        <v>74.029999000000004</v>
      </c>
      <c r="BB692" s="34"/>
      <c r="BC692" s="34">
        <v>18.515029999999999</v>
      </c>
      <c r="BD692" s="34"/>
      <c r="BE692" s="38"/>
      <c r="BF692" s="41">
        <f t="shared" si="533"/>
        <v>-5.5059777183027313E-2</v>
      </c>
      <c r="BG692" s="41">
        <f t="shared" si="534"/>
        <v>1.8315617139318247E-2</v>
      </c>
      <c r="BH692" s="41"/>
      <c r="BI692" s="41">
        <f t="shared" si="535"/>
        <v>3.8099846232270175E-2</v>
      </c>
      <c r="BJ692" s="41">
        <f t="shared" si="536"/>
        <v>-1.5314234973042481E-2</v>
      </c>
      <c r="BK692" s="41">
        <f t="shared" si="537"/>
        <v>2.2808691072653188E-2</v>
      </c>
      <c r="BL692" s="41">
        <f t="shared" si="538"/>
        <v>2.0792766879173471E-2</v>
      </c>
      <c r="BM692" s="41">
        <f t="shared" si="539"/>
        <v>2.3001159565619669E-3</v>
      </c>
      <c r="BN692" s="41">
        <f t="shared" si="540"/>
        <v>3.0614618027711638E-2</v>
      </c>
      <c r="BO692" s="41"/>
      <c r="BP692" s="41">
        <f t="shared" si="541"/>
        <v>6.7306747923185032E-3</v>
      </c>
      <c r="BQ692" s="41">
        <f t="shared" si="542"/>
        <v>3.4162160633417503E-2</v>
      </c>
      <c r="BR692" s="41">
        <f t="shared" si="543"/>
        <v>7.9155202300293295E-3</v>
      </c>
      <c r="BS692" s="41">
        <f t="shared" si="544"/>
        <v>1.7187216386258173E-2</v>
      </c>
      <c r="BT692" s="41">
        <f t="shared" si="545"/>
        <v>2.3161798352612034E-2</v>
      </c>
      <c r="BU692" s="41">
        <f t="shared" si="546"/>
        <v>-4.3017385083690698E-2</v>
      </c>
      <c r="BV692" s="41">
        <f t="shared" si="547"/>
        <v>6.1667782575000427E-2</v>
      </c>
      <c r="BW692" s="41">
        <f t="shared" si="548"/>
        <v>3.0892072680222357E-2</v>
      </c>
      <c r="BX692" s="41"/>
      <c r="BY692" s="41"/>
      <c r="BZ692" s="41">
        <f t="shared" si="549"/>
        <v>0</v>
      </c>
      <c r="CA692" s="41">
        <f t="shared" si="550"/>
        <v>1.7315179990263094E-2</v>
      </c>
      <c r="CB692" s="41">
        <f t="shared" si="551"/>
        <v>1.735245372449391E-2</v>
      </c>
      <c r="CC692" s="41">
        <f t="shared" si="552"/>
        <v>-1.0626839601479544E-2</v>
      </c>
      <c r="CD692" s="41">
        <f t="shared" si="553"/>
        <v>5.2949137747200989E-2</v>
      </c>
      <c r="CE692" s="41">
        <f t="shared" si="554"/>
        <v>2.1358673059021945E-2</v>
      </c>
      <c r="CF692" s="41">
        <f t="shared" si="555"/>
        <v>1.7358370521532624E-2</v>
      </c>
      <c r="CG692" s="41">
        <f t="shared" si="532"/>
        <v>-2.0086758566737459E-2</v>
      </c>
      <c r="CH692" s="41">
        <f t="shared" si="556"/>
        <v>5.0922467468839071E-2</v>
      </c>
      <c r="CI692" s="41">
        <f t="shared" si="557"/>
        <v>3.6468024559461014E-2</v>
      </c>
      <c r="CJ692" s="41">
        <f t="shared" si="558"/>
        <v>5.9523985272953517E-3</v>
      </c>
      <c r="CK692" s="41">
        <f t="shared" si="559"/>
        <v>1.4815001124410594E-2</v>
      </c>
      <c r="CL692" s="41">
        <f t="shared" si="560"/>
        <v>2.7082984688534876E-2</v>
      </c>
      <c r="CM692" s="41">
        <f t="shared" si="561"/>
        <v>-3.2237751958363692E-3</v>
      </c>
      <c r="CN692" s="41">
        <f t="shared" si="580"/>
        <v>-6.8906111910965262E-3</v>
      </c>
      <c r="CO692" s="41">
        <f t="shared" si="562"/>
        <v>-5.4446595482319209E-3</v>
      </c>
      <c r="CP692" s="41">
        <f t="shared" si="563"/>
        <v>-1.8692133012152522E-2</v>
      </c>
      <c r="CQ692" s="41">
        <f t="shared" si="564"/>
        <v>8.1713580616447658E-3</v>
      </c>
      <c r="CR692" s="41">
        <f t="shared" si="565"/>
        <v>2.2305757514298186E-2</v>
      </c>
      <c r="CS692" s="41">
        <f t="shared" si="566"/>
        <v>4.7504019847744397E-2</v>
      </c>
      <c r="CT692" s="41">
        <f t="shared" si="567"/>
        <v>1.9588644853331932E-3</v>
      </c>
      <c r="CU692" s="41">
        <f t="shared" si="568"/>
        <v>-4.0357261416557079E-2</v>
      </c>
      <c r="CV692" s="41">
        <f t="shared" si="569"/>
        <v>2.139118998131756E-2</v>
      </c>
      <c r="CW692" s="41"/>
      <c r="CX692" s="41">
        <f t="shared" si="570"/>
        <v>1.8030042003207489E-2</v>
      </c>
      <c r="CY692" s="41">
        <f t="shared" si="571"/>
        <v>0.17179716073780893</v>
      </c>
      <c r="CZ692" s="41">
        <f t="shared" si="572"/>
        <v>3.8250012745566032E-2</v>
      </c>
      <c r="DA692" s="41">
        <f t="shared" si="573"/>
        <v>2.5317863772817976E-2</v>
      </c>
      <c r="DB692" s="41">
        <f t="shared" si="574"/>
        <v>2.7131344051363859E-2</v>
      </c>
      <c r="DC692" s="41">
        <f t="shared" si="575"/>
        <v>2.5975486403260736E-2</v>
      </c>
      <c r="DD692" s="41">
        <f t="shared" si="576"/>
        <v>5.5938311590385901E-3</v>
      </c>
      <c r="DE692" s="41">
        <f t="shared" si="577"/>
        <v>-2.6657583140672694E-2</v>
      </c>
      <c r="DF692" s="41"/>
      <c r="DG692" s="41">
        <f t="shared" si="579"/>
        <v>2.0783727947174393E-2</v>
      </c>
      <c r="DH692" s="41"/>
    </row>
    <row r="693" spans="1:112">
      <c r="A693" s="43">
        <v>42853</v>
      </c>
      <c r="B693" s="34">
        <v>2.85</v>
      </c>
      <c r="C693" s="34">
        <v>4.7642369999999996</v>
      </c>
      <c r="D693" s="34"/>
      <c r="E693" s="34">
        <v>5.31</v>
      </c>
      <c r="F693" s="34">
        <v>13.44</v>
      </c>
      <c r="G693" s="34">
        <v>46.403934</v>
      </c>
      <c r="H693" s="34">
        <v>20.540172999999999</v>
      </c>
      <c r="I693" s="34">
        <v>17.739999999999998</v>
      </c>
      <c r="J693" s="34">
        <v>59.400002000000001</v>
      </c>
      <c r="K693" s="34"/>
      <c r="L693" s="34">
        <v>40.169998</v>
      </c>
      <c r="M693" s="34">
        <v>12.17</v>
      </c>
      <c r="N693" s="34">
        <v>29.520329</v>
      </c>
      <c r="O693" s="34">
        <v>11.07</v>
      </c>
      <c r="P693" s="34">
        <v>14.87</v>
      </c>
      <c r="Q693" s="34">
        <v>3.6</v>
      </c>
      <c r="R693" s="34">
        <v>33.470001000000003</v>
      </c>
      <c r="S693" s="34">
        <v>48.259284999999998</v>
      </c>
      <c r="T693" s="34"/>
      <c r="U693" s="34"/>
      <c r="V693" s="34">
        <v>2.584965</v>
      </c>
      <c r="W693" s="34">
        <v>34.060001</v>
      </c>
      <c r="X693" s="34">
        <v>39.360000999999997</v>
      </c>
      <c r="Y693" s="34">
        <v>9.1854650000000007</v>
      </c>
      <c r="Z693" s="34">
        <v>18.011944</v>
      </c>
      <c r="AA693" s="34">
        <v>62.526749000000002</v>
      </c>
      <c r="AB693" s="34">
        <v>40.014839000000002</v>
      </c>
      <c r="AC693" s="34">
        <v>16.350000000000001</v>
      </c>
      <c r="AD693" s="34">
        <v>94.57</v>
      </c>
      <c r="AE693" s="34">
        <v>35.281933000000002</v>
      </c>
      <c r="AF693" s="34">
        <v>3.41</v>
      </c>
      <c r="AG693" s="34">
        <v>23.450023999999999</v>
      </c>
      <c r="AH693" s="34">
        <v>32.638973</v>
      </c>
      <c r="AI693" s="34">
        <v>112.564651</v>
      </c>
      <c r="AJ693" s="34" t="s">
        <v>193</v>
      </c>
      <c r="AK693" s="34">
        <v>22.6</v>
      </c>
      <c r="AL693" s="34">
        <v>0.48</v>
      </c>
      <c r="AM693" s="34">
        <v>28.840178999999999</v>
      </c>
      <c r="AN693" s="34">
        <v>13</v>
      </c>
      <c r="AO693" s="34">
        <v>32.68</v>
      </c>
      <c r="AP693" s="34">
        <v>5.0999999999999996</v>
      </c>
      <c r="AQ693" s="34">
        <v>9.89</v>
      </c>
      <c r="AR693" s="34">
        <v>5.68</v>
      </c>
      <c r="AS693" s="34"/>
      <c r="AT693" s="34">
        <v>15.219156999999999</v>
      </c>
      <c r="AU693" s="34">
        <v>35.049999</v>
      </c>
      <c r="AV693" s="34">
        <v>8.5824499999999997</v>
      </c>
      <c r="AW693" s="34">
        <v>19.851505</v>
      </c>
      <c r="AX693" s="34">
        <v>18.899999999999999</v>
      </c>
      <c r="AY693" s="34">
        <v>4.01</v>
      </c>
      <c r="AZ693" s="34">
        <v>65.720000999999996</v>
      </c>
      <c r="BA693" s="34">
        <v>76.879997000000003</v>
      </c>
      <c r="BB693" s="34"/>
      <c r="BC693" s="34">
        <v>19.188839000000002</v>
      </c>
      <c r="BD693" s="34"/>
      <c r="BE693" s="38"/>
      <c r="BF693" s="41">
        <f t="shared" si="533"/>
        <v>7.2759354282428301E-2</v>
      </c>
      <c r="BG693" s="41">
        <f t="shared" si="534"/>
        <v>1.2624065231571018E-2</v>
      </c>
      <c r="BH693" s="41"/>
      <c r="BI693" s="41">
        <f t="shared" si="535"/>
        <v>-7.5047256540676927E-3</v>
      </c>
      <c r="BJ693" s="41">
        <f t="shared" si="536"/>
        <v>3.6367644170874791E-2</v>
      </c>
      <c r="BK693" s="41">
        <f t="shared" si="537"/>
        <v>-3.1214700837338679E-2</v>
      </c>
      <c r="BL693" s="41">
        <f t="shared" si="538"/>
        <v>1.1690364244305671E-2</v>
      </c>
      <c r="BM693" s="41">
        <f t="shared" si="539"/>
        <v>1.8777223101335564E-2</v>
      </c>
      <c r="BN693" s="41">
        <f t="shared" si="540"/>
        <v>-5.0377771103426363E-3</v>
      </c>
      <c r="BO693" s="41"/>
      <c r="BP693" s="41">
        <f t="shared" si="541"/>
        <v>-1.9896052817820965E-3</v>
      </c>
      <c r="BQ693" s="41">
        <f t="shared" si="542"/>
        <v>2.1595523632227158E-2</v>
      </c>
      <c r="BR693" s="41">
        <f t="shared" si="543"/>
        <v>1.0132484639887441E-2</v>
      </c>
      <c r="BS693" s="41">
        <f t="shared" si="544"/>
        <v>-7.2007511855822093E-3</v>
      </c>
      <c r="BT693" s="41">
        <f t="shared" si="545"/>
        <v>1.3458952233549413E-3</v>
      </c>
      <c r="BU693" s="41">
        <f t="shared" si="546"/>
        <v>-1.1049836186584935E-2</v>
      </c>
      <c r="BV693" s="41">
        <f t="shared" si="547"/>
        <v>5.212709681931238E-2</v>
      </c>
      <c r="BW693" s="41">
        <f t="shared" si="548"/>
        <v>1.7489652489613285E-2</v>
      </c>
      <c r="BX693" s="41"/>
      <c r="BY693" s="41"/>
      <c r="BZ693" s="41">
        <f t="shared" si="549"/>
        <v>1.9048619020566843E-2</v>
      </c>
      <c r="CA693" s="41">
        <f t="shared" si="550"/>
        <v>-9.0603571721061555E-3</v>
      </c>
      <c r="CB693" s="41">
        <f t="shared" si="551"/>
        <v>-1.8875607122843332E-2</v>
      </c>
      <c r="CC693" s="41">
        <f t="shared" si="552"/>
        <v>-5.3562884115129208E-3</v>
      </c>
      <c r="CD693" s="41">
        <f t="shared" si="553"/>
        <v>6.3647242392643934E-3</v>
      </c>
      <c r="CE693" s="41">
        <f t="shared" si="554"/>
        <v>-2.022264194703581E-2</v>
      </c>
      <c r="CF693" s="41">
        <f t="shared" si="555"/>
        <v>-1.4929222588735417E-2</v>
      </c>
      <c r="CG693" s="41">
        <f t="shared" si="532"/>
        <v>1.7241749454447411E-2</v>
      </c>
      <c r="CH693" s="41">
        <f t="shared" si="556"/>
        <v>-5.2731613435183155E-3</v>
      </c>
      <c r="CI693" s="41">
        <f t="shared" si="557"/>
        <v>-2.988845668519717E-3</v>
      </c>
      <c r="CJ693" s="41">
        <f t="shared" si="558"/>
        <v>1.1799546931155031E-2</v>
      </c>
      <c r="CK693" s="41">
        <f t="shared" si="559"/>
        <v>-1.4814020314699035E-2</v>
      </c>
      <c r="CL693" s="41">
        <f t="shared" si="560"/>
        <v>-1.1147394627200201E-2</v>
      </c>
      <c r="CM693" s="41">
        <f t="shared" si="561"/>
        <v>2.1824777647442534E-2</v>
      </c>
      <c r="CN693" s="41">
        <f t="shared" si="580"/>
        <v>-1.7301193476881251E-3</v>
      </c>
      <c r="CO693" s="41">
        <f t="shared" si="562"/>
        <v>2.7816957302764855E-2</v>
      </c>
      <c r="CP693" s="41">
        <f t="shared" si="563"/>
        <v>-9.909090264423101E-2</v>
      </c>
      <c r="CQ693" s="41">
        <f t="shared" si="564"/>
        <v>-5.2218852884375463E-3</v>
      </c>
      <c r="CR693" s="41">
        <f t="shared" si="565"/>
        <v>-4.5120435280469544E-2</v>
      </c>
      <c r="CS693" s="41">
        <f t="shared" si="566"/>
        <v>3.7728590691782006E-2</v>
      </c>
      <c r="CT693" s="41">
        <f t="shared" si="567"/>
        <v>-1.9588644853331455E-3</v>
      </c>
      <c r="CU693" s="41">
        <f t="shared" si="568"/>
        <v>4.3395238436633947E-2</v>
      </c>
      <c r="CV693" s="41">
        <f t="shared" si="569"/>
        <v>1.7621149933992233E-3</v>
      </c>
      <c r="CW693" s="41"/>
      <c r="CX693" s="41">
        <f t="shared" si="570"/>
        <v>7.0264611436709756E-3</v>
      </c>
      <c r="CY693" s="41">
        <f t="shared" si="571"/>
        <v>-8.5227508155656384E-3</v>
      </c>
      <c r="CZ693" s="41">
        <f t="shared" si="572"/>
        <v>-6.6446198821393191E-3</v>
      </c>
      <c r="DA693" s="41">
        <f t="shared" si="573"/>
        <v>4.4543042481627673E-3</v>
      </c>
      <c r="DB693" s="41">
        <f t="shared" si="574"/>
        <v>1.1708489264900002E-2</v>
      </c>
      <c r="DC693" s="41">
        <f t="shared" si="575"/>
        <v>2.7814688182876978E-2</v>
      </c>
      <c r="DD693" s="41">
        <f t="shared" si="576"/>
        <v>-9.2390053045977444E-3</v>
      </c>
      <c r="DE693" s="41">
        <f t="shared" si="577"/>
        <v>3.7775322693214382E-2</v>
      </c>
      <c r="DF693" s="41"/>
      <c r="DG693" s="41">
        <f t="shared" si="579"/>
        <v>3.5745973256719986E-2</v>
      </c>
      <c r="DH693" s="41"/>
    </row>
    <row r="694" spans="1:112">
      <c r="A694" s="43">
        <v>42856</v>
      </c>
      <c r="B694" s="34">
        <v>3</v>
      </c>
      <c r="C694" s="34">
        <v>4.7215470000000002</v>
      </c>
      <c r="D694" s="34"/>
      <c r="E694" s="34">
        <v>5.47</v>
      </c>
      <c r="F694" s="34">
        <v>13.2</v>
      </c>
      <c r="G694" s="34">
        <v>47.292465</v>
      </c>
      <c r="H694" s="34">
        <v>20.560068000000001</v>
      </c>
      <c r="I694" s="34">
        <v>18.040001</v>
      </c>
      <c r="J694" s="34">
        <v>54.149974999999998</v>
      </c>
      <c r="K694" s="34"/>
      <c r="L694" s="34">
        <v>42.09</v>
      </c>
      <c r="M694" s="34">
        <v>10.1</v>
      </c>
      <c r="N694" s="34">
        <v>29.625933</v>
      </c>
      <c r="O694" s="34">
        <v>10.45</v>
      </c>
      <c r="P694" s="34">
        <v>15.12</v>
      </c>
      <c r="Q694" s="34">
        <v>3.61</v>
      </c>
      <c r="R694" s="34">
        <v>31.18</v>
      </c>
      <c r="S694" s="34">
        <v>48.288131999999997</v>
      </c>
      <c r="T694" s="34"/>
      <c r="U694" s="34"/>
      <c r="V694" s="34">
        <v>2.380118</v>
      </c>
      <c r="W694" s="34">
        <v>32.669998</v>
      </c>
      <c r="X694" s="34">
        <v>38.270000000000003</v>
      </c>
      <c r="Y694" s="34">
        <v>9.1065349999999992</v>
      </c>
      <c r="Z694" s="34">
        <v>17.748225999999999</v>
      </c>
      <c r="AA694" s="34">
        <v>62.006329000000001</v>
      </c>
      <c r="AB694" s="34">
        <v>39.995421999999998</v>
      </c>
      <c r="AC694" s="34">
        <v>16.850000000000001</v>
      </c>
      <c r="AD694" s="34">
        <v>96.099997999999999</v>
      </c>
      <c r="AE694" s="34">
        <v>35.656353000000003</v>
      </c>
      <c r="AF694" s="34">
        <v>3.4</v>
      </c>
      <c r="AG694" s="34">
        <v>22.750022999999999</v>
      </c>
      <c r="AH694" s="34">
        <v>32.657730000000001</v>
      </c>
      <c r="AI694" s="34">
        <v>113.088211</v>
      </c>
      <c r="AJ694" s="34" t="s">
        <v>193</v>
      </c>
      <c r="AK694" s="34">
        <v>22.940000999999999</v>
      </c>
      <c r="AL694" s="34">
        <v>0.45</v>
      </c>
      <c r="AM694" s="34">
        <v>28.802429</v>
      </c>
      <c r="AN694" s="34">
        <v>13.4</v>
      </c>
      <c r="AO694" s="34">
        <v>32.740001999999997</v>
      </c>
      <c r="AP694" s="34">
        <v>5.12</v>
      </c>
      <c r="AQ694" s="34">
        <v>9.76</v>
      </c>
      <c r="AR694" s="34">
        <v>5.59</v>
      </c>
      <c r="AS694" s="34"/>
      <c r="AT694" s="34">
        <v>15.374158</v>
      </c>
      <c r="AU694" s="34">
        <v>37.909999999999997</v>
      </c>
      <c r="AV694" s="34">
        <v>8.3631209999999996</v>
      </c>
      <c r="AW694" s="34">
        <v>20.177952000000001</v>
      </c>
      <c r="AX694" s="34">
        <v>19.399999999999999</v>
      </c>
      <c r="AY694" s="34">
        <v>3.81</v>
      </c>
      <c r="AZ694" s="34">
        <v>65.330001999999993</v>
      </c>
      <c r="BA694" s="34">
        <v>74.459998999999996</v>
      </c>
      <c r="BB694" s="34"/>
      <c r="BC694" s="34">
        <v>18.886113999999999</v>
      </c>
      <c r="BD694" s="34"/>
      <c r="BE694" s="38"/>
      <c r="BF694" s="41">
        <f t="shared" si="533"/>
        <v>5.1293294387550481E-2</v>
      </c>
      <c r="BG694" s="41">
        <f t="shared" si="534"/>
        <v>-9.0008982314232835E-3</v>
      </c>
      <c r="BH694" s="41"/>
      <c r="BI694" s="41">
        <f t="shared" si="535"/>
        <v>2.9686781180042462E-2</v>
      </c>
      <c r="BJ694" s="41">
        <f t="shared" si="536"/>
        <v>-1.8018505502678365E-2</v>
      </c>
      <c r="BK694" s="41">
        <f t="shared" si="537"/>
        <v>1.8966740361375651E-2</v>
      </c>
      <c r="BL694" s="41">
        <f t="shared" si="538"/>
        <v>9.6812091948055891E-4</v>
      </c>
      <c r="BM694" s="41">
        <f t="shared" si="539"/>
        <v>1.6769593185415141E-2</v>
      </c>
      <c r="BN694" s="41">
        <f t="shared" si="540"/>
        <v>-9.2536748272256469E-2</v>
      </c>
      <c r="BO694" s="41"/>
      <c r="BP694" s="41">
        <f t="shared" si="541"/>
        <v>4.6689784199689083E-2</v>
      </c>
      <c r="BQ694" s="41">
        <f t="shared" si="542"/>
        <v>-0.18643848315222214</v>
      </c>
      <c r="BR694" s="41">
        <f t="shared" si="543"/>
        <v>3.5709479736494229E-3</v>
      </c>
      <c r="BS694" s="41">
        <f t="shared" si="544"/>
        <v>-5.7636768309725549E-2</v>
      </c>
      <c r="BT694" s="41">
        <f t="shared" si="545"/>
        <v>1.6672610279323236E-2</v>
      </c>
      <c r="BU694" s="41">
        <f t="shared" si="546"/>
        <v>2.7739268827252244E-3</v>
      </c>
      <c r="BV694" s="41">
        <f t="shared" si="547"/>
        <v>-7.0872681471106716E-2</v>
      </c>
      <c r="BW694" s="41">
        <f t="shared" si="548"/>
        <v>5.975716752405001E-4</v>
      </c>
      <c r="BX694" s="41"/>
      <c r="BY694" s="41"/>
      <c r="BZ694" s="41">
        <f t="shared" si="549"/>
        <v>-8.2561901930616105E-2</v>
      </c>
      <c r="CA694" s="41">
        <f t="shared" si="550"/>
        <v>-4.1666540199760932E-2</v>
      </c>
      <c r="CB694" s="41">
        <f t="shared" si="551"/>
        <v>-2.8083798152945396E-2</v>
      </c>
      <c r="CC694" s="41">
        <f t="shared" si="552"/>
        <v>-8.6300557486914294E-3</v>
      </c>
      <c r="CD694" s="41">
        <f t="shared" si="553"/>
        <v>-1.4749526131321012E-2</v>
      </c>
      <c r="CE694" s="41">
        <f t="shared" si="554"/>
        <v>-8.3579887029482658E-3</v>
      </c>
      <c r="CF694" s="41">
        <f t="shared" si="555"/>
        <v>-4.8536275568926207E-4</v>
      </c>
      <c r="CG694" s="41">
        <f t="shared" si="532"/>
        <v>-5.2643676505363432E-2</v>
      </c>
      <c r="CH694" s="41">
        <f t="shared" si="556"/>
        <v>1.6048994137171407E-2</v>
      </c>
      <c r="CI694" s="41">
        <f t="shared" si="557"/>
        <v>1.0556315865212071E-2</v>
      </c>
      <c r="CJ694" s="41">
        <f t="shared" si="558"/>
        <v>-2.936859673309825E-3</v>
      </c>
      <c r="CK694" s="41">
        <f t="shared" si="559"/>
        <v>-3.0305361960463125E-2</v>
      </c>
      <c r="CL694" s="41">
        <f t="shared" si="560"/>
        <v>5.7451600629600827E-4</v>
      </c>
      <c r="CM694" s="41">
        <f t="shared" si="561"/>
        <v>4.6404103618439413E-3</v>
      </c>
      <c r="CN694" s="41">
        <f t="shared" si="580"/>
        <v>4.3197867347449046E-3</v>
      </c>
      <c r="CO694" s="41">
        <f t="shared" si="562"/>
        <v>1.4932249014962477E-2</v>
      </c>
      <c r="CP694" s="41">
        <f t="shared" si="563"/>
        <v>-6.4538521137571053E-2</v>
      </c>
      <c r="CQ694" s="41">
        <f t="shared" si="564"/>
        <v>-1.3097951916705899E-3</v>
      </c>
      <c r="CR694" s="41">
        <f t="shared" si="565"/>
        <v>3.0305349495329058E-2</v>
      </c>
      <c r="CS694" s="41">
        <f t="shared" si="566"/>
        <v>1.8343630385396865E-3</v>
      </c>
      <c r="CT694" s="41">
        <f t="shared" si="567"/>
        <v>3.9138993211363148E-3</v>
      </c>
      <c r="CU694" s="41">
        <f t="shared" si="568"/>
        <v>-1.3231745209619705E-2</v>
      </c>
      <c r="CV694" s="41">
        <f t="shared" si="569"/>
        <v>-1.5971945566052113E-2</v>
      </c>
      <c r="CW694" s="41"/>
      <c r="CX694" s="41">
        <f t="shared" si="570"/>
        <v>1.013308471356858E-2</v>
      </c>
      <c r="CY694" s="41">
        <f t="shared" si="571"/>
        <v>7.8439344578315154E-2</v>
      </c>
      <c r="CZ694" s="41">
        <f t="shared" si="572"/>
        <v>-2.5887737737520115E-2</v>
      </c>
      <c r="DA694" s="41">
        <f t="shared" si="573"/>
        <v>1.6310700256021011E-2</v>
      </c>
      <c r="DB694" s="41">
        <f t="shared" si="574"/>
        <v>2.6111144003685804E-2</v>
      </c>
      <c r="DC694" s="41">
        <f t="shared" si="575"/>
        <v>-5.1162052179868106E-2</v>
      </c>
      <c r="DD694" s="41">
        <f t="shared" si="576"/>
        <v>-5.9519289186701465E-3</v>
      </c>
      <c r="DE694" s="41">
        <f t="shared" si="577"/>
        <v>-3.1983670625642897E-2</v>
      </c>
      <c r="DF694" s="41"/>
      <c r="DG694" s="41">
        <f t="shared" si="579"/>
        <v>-1.5901864888878368E-2</v>
      </c>
      <c r="DH694" s="41"/>
    </row>
    <row r="695" spans="1:112">
      <c r="A695" s="43">
        <v>42857</v>
      </c>
      <c r="B695" s="34">
        <v>2.8</v>
      </c>
      <c r="C695" s="34">
        <v>4.7727750000000002</v>
      </c>
      <c r="D695" s="34"/>
      <c r="E695" s="34">
        <v>5.31</v>
      </c>
      <c r="F695" s="34">
        <v>12.64</v>
      </c>
      <c r="G695" s="34">
        <v>48.266975000000002</v>
      </c>
      <c r="H695" s="34">
        <v>20.778896</v>
      </c>
      <c r="I695" s="34">
        <v>17.329999999999998</v>
      </c>
      <c r="J695" s="34">
        <v>55.200001</v>
      </c>
      <c r="K695" s="34"/>
      <c r="L695" s="34">
        <v>41.09</v>
      </c>
      <c r="M695" s="34">
        <v>9.82</v>
      </c>
      <c r="N695" s="34">
        <v>29.673929000000001</v>
      </c>
      <c r="O695" s="34">
        <v>10.23</v>
      </c>
      <c r="P695" s="34">
        <v>15.14</v>
      </c>
      <c r="Q695" s="34">
        <v>3.42</v>
      </c>
      <c r="R695" s="34">
        <v>31.73</v>
      </c>
      <c r="S695" s="34">
        <v>48.538184999999999</v>
      </c>
      <c r="T695" s="34"/>
      <c r="U695" s="34"/>
      <c r="V695" s="34">
        <v>2.380118</v>
      </c>
      <c r="W695" s="34">
        <v>32.720001000000003</v>
      </c>
      <c r="X695" s="34">
        <v>37.470001000000003</v>
      </c>
      <c r="Y695" s="34">
        <v>8.6526899999999998</v>
      </c>
      <c r="Z695" s="34">
        <v>17.985571</v>
      </c>
      <c r="AA695" s="34">
        <v>61.233631000000003</v>
      </c>
      <c r="AB695" s="34">
        <v>38.694595</v>
      </c>
      <c r="AC695" s="34">
        <v>17.100000000000001</v>
      </c>
      <c r="AD695" s="34">
        <v>95</v>
      </c>
      <c r="AE695" s="34">
        <v>35.627563000000002</v>
      </c>
      <c r="AF695" s="34">
        <v>3.45</v>
      </c>
      <c r="AG695" s="34">
        <v>22.75</v>
      </c>
      <c r="AH695" s="34">
        <v>32.864128000000001</v>
      </c>
      <c r="AI695" s="34">
        <v>112.35721599999999</v>
      </c>
      <c r="AJ695" s="34" t="s">
        <v>193</v>
      </c>
      <c r="AK695" s="34">
        <v>23.1</v>
      </c>
      <c r="AL695" s="34">
        <v>0.42</v>
      </c>
      <c r="AM695" s="34">
        <v>28.859411000000001</v>
      </c>
      <c r="AN695" s="34">
        <v>12.5</v>
      </c>
      <c r="AO695" s="34">
        <v>31.85</v>
      </c>
      <c r="AP695" s="34">
        <v>5.07</v>
      </c>
      <c r="AQ695" s="34">
        <v>10.210000000000001</v>
      </c>
      <c r="AR695" s="34">
        <v>5.49</v>
      </c>
      <c r="AS695" s="34"/>
      <c r="AT695" s="34">
        <v>15.635721999999999</v>
      </c>
      <c r="AU695" s="34">
        <v>37.330002</v>
      </c>
      <c r="AV695" s="34">
        <v>8.3440480000000008</v>
      </c>
      <c r="AW695" s="34">
        <v>20.107367</v>
      </c>
      <c r="AX695" s="34">
        <v>18.75</v>
      </c>
      <c r="AY695" s="34">
        <v>3.91</v>
      </c>
      <c r="AZ695" s="34">
        <v>66.139999000000003</v>
      </c>
      <c r="BA695" s="34">
        <v>75.480002999999996</v>
      </c>
      <c r="BB695" s="34"/>
      <c r="BC695" s="34">
        <v>18.837288000000001</v>
      </c>
      <c r="BD695" s="34"/>
      <c r="BE695" s="38"/>
      <c r="BF695" s="41">
        <f t="shared" si="533"/>
        <v>-6.899287148695156E-2</v>
      </c>
      <c r="BG695" s="41">
        <f t="shared" si="534"/>
        <v>1.0791396614142577E-2</v>
      </c>
      <c r="BH695" s="41"/>
      <c r="BI695" s="41">
        <f t="shared" si="535"/>
        <v>-2.968678118004239E-2</v>
      </c>
      <c r="BJ695" s="41">
        <f t="shared" si="536"/>
        <v>-4.3350440873613741E-2</v>
      </c>
      <c r="BK695" s="41">
        <f t="shared" si="537"/>
        <v>2.0396598902306742E-2</v>
      </c>
      <c r="BL695" s="41">
        <f t="shared" si="538"/>
        <v>1.0587108277547944E-2</v>
      </c>
      <c r="BM695" s="41">
        <f t="shared" si="539"/>
        <v>-4.015246633933401E-2</v>
      </c>
      <c r="BN695" s="41">
        <f t="shared" si="540"/>
        <v>1.9205459632615635E-2</v>
      </c>
      <c r="BO695" s="41"/>
      <c r="BP695" s="41">
        <f t="shared" si="541"/>
        <v>-2.4045399887160854E-2</v>
      </c>
      <c r="BQ695" s="41">
        <f t="shared" si="542"/>
        <v>-2.8114301480839158E-2</v>
      </c>
      <c r="BR695" s="41">
        <f t="shared" si="543"/>
        <v>1.6187562284921153E-3</v>
      </c>
      <c r="BS695" s="41">
        <f t="shared" si="544"/>
        <v>-2.1277398447284736E-2</v>
      </c>
      <c r="BT695" s="41">
        <f t="shared" si="545"/>
        <v>1.3218772579158475E-3</v>
      </c>
      <c r="BU695" s="41">
        <f t="shared" si="546"/>
        <v>-5.4067221270275703E-2</v>
      </c>
      <c r="BV695" s="41">
        <f t="shared" si="547"/>
        <v>1.7485741965473763E-2</v>
      </c>
      <c r="BW695" s="41">
        <f t="shared" si="548"/>
        <v>5.1649915774714082E-3</v>
      </c>
      <c r="BX695" s="41"/>
      <c r="BY695" s="41"/>
      <c r="BZ695" s="41">
        <f t="shared" si="549"/>
        <v>0</v>
      </c>
      <c r="CA695" s="41">
        <f t="shared" si="550"/>
        <v>1.5293779021592275E-3</v>
      </c>
      <c r="CB695" s="41">
        <f t="shared" si="551"/>
        <v>-2.1125659943998117E-2</v>
      </c>
      <c r="CC695" s="41">
        <f t="shared" si="552"/>
        <v>-5.1122032399966634E-2</v>
      </c>
      <c r="CD695" s="41">
        <f t="shared" si="553"/>
        <v>1.3284258058311446E-2</v>
      </c>
      <c r="CE695" s="41">
        <f t="shared" si="554"/>
        <v>-1.2539895752506122E-2</v>
      </c>
      <c r="CF695" s="41">
        <f t="shared" si="555"/>
        <v>-3.3065071364922698E-2</v>
      </c>
      <c r="CG695" s="41">
        <f t="shared" si="532"/>
        <v>-1.5128881596300089E-2</v>
      </c>
      <c r="CH695" s="41">
        <f t="shared" si="556"/>
        <v>-1.1512403564051225E-2</v>
      </c>
      <c r="CI695" s="41">
        <f t="shared" si="557"/>
        <v>-8.0775589167646797E-4</v>
      </c>
      <c r="CJ695" s="41">
        <f t="shared" si="558"/>
        <v>1.4598799421152851E-2</v>
      </c>
      <c r="CK695" s="41">
        <f t="shared" si="559"/>
        <v>-1.0109884999295861E-6</v>
      </c>
      <c r="CL695" s="41">
        <f t="shared" si="560"/>
        <v>6.3001474314994498E-3</v>
      </c>
      <c r="CM695" s="41">
        <f t="shared" si="561"/>
        <v>-6.4849180709270725E-3</v>
      </c>
      <c r="CN695" s="41">
        <f t="shared" si="580"/>
        <v>0</v>
      </c>
      <c r="CO695" s="41">
        <f t="shared" si="562"/>
        <v>6.9504622345452505E-3</v>
      </c>
      <c r="CP695" s="41">
        <f t="shared" si="563"/>
        <v>-6.899287148695156E-2</v>
      </c>
      <c r="CQ695" s="41">
        <f t="shared" si="564"/>
        <v>1.9764204038154576E-3</v>
      </c>
      <c r="CR695" s="41">
        <f t="shared" si="565"/>
        <v>-6.9526062648610221E-2</v>
      </c>
      <c r="CS695" s="41">
        <f t="shared" si="566"/>
        <v>-2.7560251012169378E-2</v>
      </c>
      <c r="CT695" s="41">
        <f t="shared" si="567"/>
        <v>-9.813621448324622E-3</v>
      </c>
      <c r="CU695" s="41">
        <f t="shared" si="568"/>
        <v>4.5075231751573262E-2</v>
      </c>
      <c r="CV695" s="41">
        <f t="shared" si="569"/>
        <v>-1.805103164556842E-2</v>
      </c>
      <c r="CW695" s="41"/>
      <c r="CX695" s="41">
        <f t="shared" si="570"/>
        <v>1.6870120324083367E-2</v>
      </c>
      <c r="CY695" s="41">
        <f t="shared" si="571"/>
        <v>-1.5417583025540128E-2</v>
      </c>
      <c r="CZ695" s="41">
        <f t="shared" si="572"/>
        <v>-2.2832124683387326E-3</v>
      </c>
      <c r="DA695" s="41">
        <f t="shared" si="573"/>
        <v>-3.5042578280652936E-3</v>
      </c>
      <c r="DB695" s="41">
        <f t="shared" si="574"/>
        <v>-3.40793136528625E-2</v>
      </c>
      <c r="DC695" s="41">
        <f t="shared" si="575"/>
        <v>2.5908184858664834E-2</v>
      </c>
      <c r="DD695" s="41">
        <f t="shared" si="576"/>
        <v>1.2322312967737789E-2</v>
      </c>
      <c r="DE695" s="41">
        <f t="shared" si="577"/>
        <v>1.3605705231435448E-2</v>
      </c>
      <c r="DF695" s="41"/>
      <c r="DG695" s="41">
        <f t="shared" si="579"/>
        <v>-2.588633297990381E-3</v>
      </c>
      <c r="DH695" s="41"/>
    </row>
    <row r="696" spans="1:112">
      <c r="A696" s="43">
        <v>42858</v>
      </c>
      <c r="B696" s="34">
        <v>2.8</v>
      </c>
      <c r="C696" s="34">
        <v>4.7130080000000003</v>
      </c>
      <c r="D696" s="34"/>
      <c r="E696" s="34">
        <v>5.35</v>
      </c>
      <c r="F696" s="34">
        <v>12.8</v>
      </c>
      <c r="G696" s="34">
        <v>49.747852000000002</v>
      </c>
      <c r="H696" s="34">
        <v>21.007674999999999</v>
      </c>
      <c r="I696" s="34">
        <v>19.940000999999999</v>
      </c>
      <c r="J696" s="34">
        <v>52.950001</v>
      </c>
      <c r="K696" s="34"/>
      <c r="L696" s="34">
        <v>42.389999000000003</v>
      </c>
      <c r="M696" s="34">
        <v>9.67</v>
      </c>
      <c r="N696" s="34">
        <v>29.395529</v>
      </c>
      <c r="O696" s="34">
        <v>10.55</v>
      </c>
      <c r="P696" s="34">
        <v>15.16</v>
      </c>
      <c r="Q696" s="34">
        <v>3.11</v>
      </c>
      <c r="R696" s="34">
        <v>32.040000999999997</v>
      </c>
      <c r="S696" s="34">
        <v>47.259087000000001</v>
      </c>
      <c r="T696" s="34"/>
      <c r="U696" s="34"/>
      <c r="V696" s="34">
        <v>2.2038139999999999</v>
      </c>
      <c r="W696" s="34">
        <v>34</v>
      </c>
      <c r="X696" s="34">
        <v>37.009998000000003</v>
      </c>
      <c r="Y696" s="34">
        <v>8.4257639999999991</v>
      </c>
      <c r="Z696" s="34">
        <v>18.565753999999998</v>
      </c>
      <c r="AA696" s="34">
        <v>60.847259999999999</v>
      </c>
      <c r="AB696" s="34">
        <v>40.199283999999999</v>
      </c>
      <c r="AC696" s="34">
        <v>17.450001</v>
      </c>
      <c r="AD696" s="34">
        <v>94.260002</v>
      </c>
      <c r="AE696" s="34">
        <v>35.195534000000002</v>
      </c>
      <c r="AF696" s="34">
        <v>3.7</v>
      </c>
      <c r="AG696" s="34">
        <v>22.75</v>
      </c>
      <c r="AH696" s="34">
        <v>33.483814000000002</v>
      </c>
      <c r="AI696" s="34">
        <v>111.665718</v>
      </c>
      <c r="AJ696" s="34" t="s">
        <v>193</v>
      </c>
      <c r="AK696" s="34">
        <v>23.049999</v>
      </c>
      <c r="AL696" s="34">
        <v>0.437</v>
      </c>
      <c r="AM696" s="34">
        <v>28.707464000000002</v>
      </c>
      <c r="AN696" s="34">
        <v>13.4</v>
      </c>
      <c r="AO696" s="34">
        <v>31.540001</v>
      </c>
      <c r="AP696" s="34">
        <v>5.09</v>
      </c>
      <c r="AQ696" s="34">
        <v>10</v>
      </c>
      <c r="AR696" s="34">
        <v>5.71</v>
      </c>
      <c r="AS696" s="34"/>
      <c r="AT696" s="34">
        <v>16.091038000000001</v>
      </c>
      <c r="AU696" s="34">
        <v>38.189999</v>
      </c>
      <c r="AV696" s="34">
        <v>8.3345120000000001</v>
      </c>
      <c r="AW696" s="34">
        <v>20.214178</v>
      </c>
      <c r="AX696" s="34">
        <v>18.93</v>
      </c>
      <c r="AY696" s="34">
        <v>3.95</v>
      </c>
      <c r="AZ696" s="34">
        <v>66.300003000000004</v>
      </c>
      <c r="BA696" s="34">
        <v>74.239998</v>
      </c>
      <c r="BB696" s="34"/>
      <c r="BC696" s="34">
        <v>18.778694000000002</v>
      </c>
      <c r="BD696" s="34"/>
      <c r="BE696" s="38"/>
      <c r="BF696" s="41">
        <f t="shared" si="533"/>
        <v>0</v>
      </c>
      <c r="BG696" s="41">
        <f t="shared" si="534"/>
        <v>-1.2601551376421534E-2</v>
      </c>
      <c r="BH696" s="41"/>
      <c r="BI696" s="41">
        <f t="shared" si="535"/>
        <v>7.5047256540677924E-3</v>
      </c>
      <c r="BJ696" s="41">
        <f t="shared" si="536"/>
        <v>1.2578782206860185E-2</v>
      </c>
      <c r="BK696" s="41">
        <f t="shared" si="537"/>
        <v>3.0219707408450348E-2</v>
      </c>
      <c r="BL696" s="41">
        <f t="shared" si="538"/>
        <v>1.0949990891705287E-2</v>
      </c>
      <c r="BM696" s="41">
        <f t="shared" si="539"/>
        <v>0.14028871095662776</v>
      </c>
      <c r="BN696" s="41">
        <f t="shared" si="540"/>
        <v>-4.1614880465834947E-2</v>
      </c>
      <c r="BO696" s="41"/>
      <c r="BP696" s="41">
        <f t="shared" si="541"/>
        <v>3.1147678878757648E-2</v>
      </c>
      <c r="BQ696" s="41">
        <f t="shared" si="542"/>
        <v>-1.539281290117164E-2</v>
      </c>
      <c r="BR696" s="41">
        <f t="shared" si="543"/>
        <v>-9.4262609086037657E-3</v>
      </c>
      <c r="BS696" s="41">
        <f t="shared" si="544"/>
        <v>3.0801279958540363E-2</v>
      </c>
      <c r="BT696" s="41">
        <f t="shared" si="545"/>
        <v>1.3201322049228162E-3</v>
      </c>
      <c r="BU696" s="41">
        <f t="shared" si="546"/>
        <v>-9.5017824883371044E-2</v>
      </c>
      <c r="BV696" s="41">
        <f t="shared" si="547"/>
        <v>9.7225478160398917E-3</v>
      </c>
      <c r="BW696" s="41">
        <f t="shared" si="548"/>
        <v>-2.6705854848145784E-2</v>
      </c>
      <c r="BX696" s="41"/>
      <c r="BY696" s="41"/>
      <c r="BZ696" s="41">
        <f t="shared" si="549"/>
        <v>-7.6960570571334277E-2</v>
      </c>
      <c r="CA696" s="41">
        <f t="shared" si="550"/>
        <v>3.8373982319268196E-2</v>
      </c>
      <c r="CB696" s="41">
        <f t="shared" si="551"/>
        <v>-1.2352547134998412E-2</v>
      </c>
      <c r="CC696" s="41">
        <f t="shared" si="552"/>
        <v>-2.6576100638064825E-2</v>
      </c>
      <c r="CD696" s="41">
        <f t="shared" si="553"/>
        <v>3.1748875539963702E-2</v>
      </c>
      <c r="CE696" s="41">
        <f t="shared" si="554"/>
        <v>-6.3297750674051424E-3</v>
      </c>
      <c r="CF696" s="41">
        <f t="shared" si="555"/>
        <v>3.8149258321972322E-2</v>
      </c>
      <c r="CG696" s="41">
        <f t="shared" si="532"/>
        <v>0</v>
      </c>
      <c r="CH696" s="41">
        <f t="shared" si="556"/>
        <v>-7.8199488870483377E-3</v>
      </c>
      <c r="CI696" s="41">
        <f t="shared" si="557"/>
        <v>-1.2200380305890626E-2</v>
      </c>
      <c r="CJ696" s="41">
        <f t="shared" si="558"/>
        <v>6.9958588606910468E-2</v>
      </c>
      <c r="CK696" s="41">
        <f t="shared" si="559"/>
        <v>0</v>
      </c>
      <c r="CL696" s="41">
        <f t="shared" si="560"/>
        <v>1.8680429312592096E-2</v>
      </c>
      <c r="CM696" s="41">
        <f t="shared" si="561"/>
        <v>-6.1734768297040023E-3</v>
      </c>
      <c r="CN696" s="41">
        <f t="shared" si="580"/>
        <v>-7.7889427455172635E-3</v>
      </c>
      <c r="CO696" s="41">
        <f t="shared" si="562"/>
        <v>-2.1668914690392321E-3</v>
      </c>
      <c r="CP696" s="41">
        <f t="shared" si="563"/>
        <v>3.9678483818176236E-2</v>
      </c>
      <c r="CQ696" s="41">
        <f t="shared" si="564"/>
        <v>-5.2789856273242316E-3</v>
      </c>
      <c r="CR696" s="41">
        <f t="shared" si="565"/>
        <v>6.9526062648610304E-2</v>
      </c>
      <c r="CS696" s="41">
        <f t="shared" si="566"/>
        <v>-9.7807687775101383E-3</v>
      </c>
      <c r="CT696" s="41">
        <f t="shared" si="567"/>
        <v>3.9370129593395992E-3</v>
      </c>
      <c r="CU696" s="41">
        <f t="shared" si="568"/>
        <v>-2.078253918252862E-2</v>
      </c>
      <c r="CV696" s="41">
        <f t="shared" si="569"/>
        <v>3.9290768146479554E-2</v>
      </c>
      <c r="CW696" s="41"/>
      <c r="CX696" s="41">
        <f t="shared" si="570"/>
        <v>2.8704302753395756E-2</v>
      </c>
      <c r="CY696" s="41">
        <f t="shared" si="571"/>
        <v>2.27763285498561E-2</v>
      </c>
      <c r="CZ696" s="41">
        <f t="shared" si="572"/>
        <v>-1.1435041201528482E-3</v>
      </c>
      <c r="DA696" s="41">
        <f t="shared" si="573"/>
        <v>5.2979740650078546E-3</v>
      </c>
      <c r="DB696" s="41">
        <f t="shared" si="574"/>
        <v>9.5542128048117115E-3</v>
      </c>
      <c r="DC696" s="41">
        <f t="shared" si="575"/>
        <v>1.0178204915756052E-2</v>
      </c>
      <c r="DD696" s="41">
        <f t="shared" si="576"/>
        <v>2.4162500064816446E-3</v>
      </c>
      <c r="DE696" s="41">
        <f t="shared" si="577"/>
        <v>-1.6564698707686974E-2</v>
      </c>
      <c r="DF696" s="41"/>
      <c r="DG696" s="41">
        <f t="shared" si="579"/>
        <v>-3.1153804460452533E-3</v>
      </c>
      <c r="DH696" s="41"/>
    </row>
    <row r="697" spans="1:112">
      <c r="A697" s="43">
        <v>42859</v>
      </c>
      <c r="B697" s="34">
        <v>2.85</v>
      </c>
      <c r="C697" s="34">
        <v>4.7556989999999999</v>
      </c>
      <c r="D697" s="34"/>
      <c r="E697" s="34">
        <v>5.42</v>
      </c>
      <c r="F697" s="34">
        <v>13.08</v>
      </c>
      <c r="G697" s="34">
        <v>50.397525999999999</v>
      </c>
      <c r="H697" s="34">
        <v>20.460598000000001</v>
      </c>
      <c r="I697" s="34">
        <v>19.91</v>
      </c>
      <c r="J697" s="34">
        <v>52.650002000000001</v>
      </c>
      <c r="K697" s="34"/>
      <c r="L697" s="34">
        <v>42.66</v>
      </c>
      <c r="M697" s="34">
        <v>9.08</v>
      </c>
      <c r="N697" s="34">
        <v>29.088325999999999</v>
      </c>
      <c r="O697" s="34">
        <v>10.14</v>
      </c>
      <c r="P697" s="34">
        <v>15.3</v>
      </c>
      <c r="Q697" s="34">
        <v>3.05</v>
      </c>
      <c r="R697" s="34">
        <v>32.080002</v>
      </c>
      <c r="S697" s="34">
        <v>47.239857000000001</v>
      </c>
      <c r="T697" s="34"/>
      <c r="U697" s="34"/>
      <c r="V697" s="34">
        <v>2.302197</v>
      </c>
      <c r="W697" s="34">
        <v>33.220001000000003</v>
      </c>
      <c r="X697" s="34">
        <v>38.159999999999997</v>
      </c>
      <c r="Y697" s="34">
        <v>8.1889749999999992</v>
      </c>
      <c r="Z697" s="34">
        <v>17.343857</v>
      </c>
      <c r="AA697" s="34">
        <v>60.358406000000002</v>
      </c>
      <c r="AB697" s="34">
        <v>39.228515999999999</v>
      </c>
      <c r="AC697" s="34">
        <v>17.700001</v>
      </c>
      <c r="AD697" s="34">
        <v>96.029999000000004</v>
      </c>
      <c r="AE697" s="34">
        <v>35.281933000000002</v>
      </c>
      <c r="AF697" s="34">
        <v>3.84</v>
      </c>
      <c r="AG697" s="34">
        <v>21</v>
      </c>
      <c r="AH697" s="34">
        <v>33.097099</v>
      </c>
      <c r="AI697" s="34">
        <v>108.662682</v>
      </c>
      <c r="AJ697" s="34" t="s">
        <v>193</v>
      </c>
      <c r="AK697" s="34">
        <v>23.389999</v>
      </c>
      <c r="AL697" s="34">
        <v>1.22</v>
      </c>
      <c r="AM697" s="34">
        <v>28.489053999999999</v>
      </c>
      <c r="AN697" s="34">
        <v>12.8</v>
      </c>
      <c r="AO697" s="34">
        <v>30.67</v>
      </c>
      <c r="AP697" s="34">
        <v>5.0999999999999996</v>
      </c>
      <c r="AQ697" s="34">
        <v>10.01</v>
      </c>
      <c r="AR697" s="34">
        <v>5.41</v>
      </c>
      <c r="AS697" s="34"/>
      <c r="AT697" s="34">
        <v>16.071664999999999</v>
      </c>
      <c r="AU697" s="34">
        <v>39.25</v>
      </c>
      <c r="AV697" s="34">
        <v>8.4680169999999997</v>
      </c>
      <c r="AW697" s="34">
        <v>19.884841999999999</v>
      </c>
      <c r="AX697" s="34">
        <v>18.450001</v>
      </c>
      <c r="AY697" s="34">
        <v>3.78</v>
      </c>
      <c r="AZ697" s="34">
        <v>66</v>
      </c>
      <c r="BA697" s="34">
        <v>74.059997999999993</v>
      </c>
      <c r="BB697" s="34"/>
      <c r="BC697" s="34">
        <v>18.563859999999998</v>
      </c>
      <c r="BD697" s="34"/>
      <c r="BE697" s="38"/>
      <c r="BF697" s="41">
        <f t="shared" si="533"/>
        <v>1.7699577099401075E-2</v>
      </c>
      <c r="BG697" s="41">
        <f t="shared" si="534"/>
        <v>9.0173429752364673E-3</v>
      </c>
      <c r="BH697" s="41"/>
      <c r="BI697" s="41">
        <f t="shared" si="535"/>
        <v>1.2999254543639817E-2</v>
      </c>
      <c r="BJ697" s="41">
        <f t="shared" si="536"/>
        <v>2.1639175103481029E-2</v>
      </c>
      <c r="BK697" s="41">
        <f t="shared" si="537"/>
        <v>1.2974799777814934E-2</v>
      </c>
      <c r="BL697" s="41">
        <f t="shared" si="538"/>
        <v>-2.6386859285900798E-2</v>
      </c>
      <c r="BM697" s="41">
        <f t="shared" si="539"/>
        <v>-1.5056966080373403E-3</v>
      </c>
      <c r="BN697" s="41">
        <f t="shared" si="540"/>
        <v>-5.681814366468107E-3</v>
      </c>
      <c r="BO697" s="41"/>
      <c r="BP697" s="41">
        <f t="shared" si="541"/>
        <v>6.3492512691283032E-3</v>
      </c>
      <c r="BQ697" s="41">
        <f t="shared" si="542"/>
        <v>-6.2954116852001002E-2</v>
      </c>
      <c r="BR697" s="41">
        <f t="shared" si="543"/>
        <v>-1.0505662647151274E-2</v>
      </c>
      <c r="BS697" s="41">
        <f t="shared" si="544"/>
        <v>-3.9637861759038349E-2</v>
      </c>
      <c r="BT697" s="41">
        <f t="shared" si="545"/>
        <v>9.1924481841641446E-3</v>
      </c>
      <c r="BU697" s="41">
        <f t="shared" si="546"/>
        <v>-1.9481135571822541E-2</v>
      </c>
      <c r="BV697" s="41">
        <f t="shared" si="547"/>
        <v>1.2476919313072351E-3</v>
      </c>
      <c r="BW697" s="41">
        <f t="shared" si="548"/>
        <v>-4.0698868053890328E-4</v>
      </c>
      <c r="BX697" s="41"/>
      <c r="BY697" s="41"/>
      <c r="BZ697" s="41">
        <f t="shared" si="549"/>
        <v>4.367438868165182E-2</v>
      </c>
      <c r="CA697" s="41">
        <f t="shared" si="550"/>
        <v>-2.3208390328664955E-2</v>
      </c>
      <c r="CB697" s="41">
        <f t="shared" si="551"/>
        <v>3.059975422147131E-2</v>
      </c>
      <c r="CC697" s="41">
        <f t="shared" si="552"/>
        <v>-2.8505417212016163E-2</v>
      </c>
      <c r="CD697" s="41">
        <f t="shared" si="553"/>
        <v>-6.808032056598054E-2</v>
      </c>
      <c r="CE697" s="41">
        <f t="shared" si="554"/>
        <v>-8.0665643268844969E-3</v>
      </c>
      <c r="CF697" s="41">
        <f t="shared" si="555"/>
        <v>-2.4445253207837542E-2</v>
      </c>
      <c r="CG697" s="41">
        <f t="shared" si="532"/>
        <v>-6.1162883671311433E-3</v>
      </c>
      <c r="CH697" s="41">
        <f t="shared" si="556"/>
        <v>1.8603689522976398E-2</v>
      </c>
      <c r="CI697" s="41">
        <f t="shared" si="557"/>
        <v>2.4518203323549643E-3</v>
      </c>
      <c r="CJ697" s="41">
        <f t="shared" si="558"/>
        <v>3.7139546949456571E-2</v>
      </c>
      <c r="CK697" s="41">
        <f t="shared" si="559"/>
        <v>-8.004270767353637E-2</v>
      </c>
      <c r="CL697" s="41">
        <f t="shared" si="560"/>
        <v>-1.1616522852923777E-2</v>
      </c>
      <c r="CM697" s="41">
        <f t="shared" si="561"/>
        <v>-2.7261324283853635E-2</v>
      </c>
      <c r="CN697" s="41">
        <f t="shared" si="580"/>
        <v>9.5115231238445987E-3</v>
      </c>
      <c r="CO697" s="41">
        <f t="shared" si="562"/>
        <v>1.4642811784064706E-2</v>
      </c>
      <c r="CP697" s="41">
        <f t="shared" si="563"/>
        <v>1.026672942631712</v>
      </c>
      <c r="CQ697" s="41">
        <f t="shared" si="564"/>
        <v>-7.6372153144016984E-3</v>
      </c>
      <c r="CR697" s="41">
        <f t="shared" si="565"/>
        <v>-4.5809536031294222E-2</v>
      </c>
      <c r="CS697" s="41">
        <f t="shared" si="566"/>
        <v>-2.7971635114502021E-2</v>
      </c>
      <c r="CT697" s="41">
        <f t="shared" si="567"/>
        <v>1.9627091678486889E-3</v>
      </c>
      <c r="CU697" s="41">
        <f t="shared" si="568"/>
        <v>9.9950033308342321E-4</v>
      </c>
      <c r="CV697" s="41">
        <f t="shared" si="569"/>
        <v>-5.3969930809528624E-2</v>
      </c>
      <c r="CW697" s="41"/>
      <c r="CX697" s="41">
        <f t="shared" si="570"/>
        <v>-1.2046874507381771E-3</v>
      </c>
      <c r="CY697" s="41">
        <f t="shared" si="571"/>
        <v>2.7377769175857984E-2</v>
      </c>
      <c r="CZ697" s="41">
        <f t="shared" si="572"/>
        <v>1.5891394630070999E-2</v>
      </c>
      <c r="DA697" s="41">
        <f t="shared" si="573"/>
        <v>-1.6426506451491324E-2</v>
      </c>
      <c r="DB697" s="41">
        <f t="shared" si="574"/>
        <v>-2.5683540534154746E-2</v>
      </c>
      <c r="DC697" s="41">
        <f t="shared" si="575"/>
        <v>-4.3991569281534304E-2</v>
      </c>
      <c r="DD697" s="41">
        <f t="shared" si="576"/>
        <v>-4.5352004142590564E-3</v>
      </c>
      <c r="DE697" s="41">
        <f t="shared" si="577"/>
        <v>-2.4275130579544495E-3</v>
      </c>
      <c r="DF697" s="41"/>
      <c r="DG697" s="41">
        <f t="shared" si="579"/>
        <v>-1.1506249423565146E-2</v>
      </c>
      <c r="DH697" s="41"/>
    </row>
    <row r="698" spans="1:112">
      <c r="A698" s="43">
        <v>42860</v>
      </c>
      <c r="B698" s="34">
        <v>2.85</v>
      </c>
      <c r="C698" s="34">
        <v>4.5218109999999996</v>
      </c>
      <c r="D698" s="34"/>
      <c r="E698" s="34">
        <v>5.45</v>
      </c>
      <c r="F698" s="34">
        <v>13</v>
      </c>
      <c r="G698" s="34">
        <v>36.754367999999999</v>
      </c>
      <c r="H698" s="34">
        <v>20.719217</v>
      </c>
      <c r="I698" s="34">
        <v>20.040001</v>
      </c>
      <c r="J698" s="34">
        <v>53.25</v>
      </c>
      <c r="K698" s="34"/>
      <c r="L698" s="34">
        <v>40.840000000000003</v>
      </c>
      <c r="M698" s="34">
        <v>9.01</v>
      </c>
      <c r="N698" s="34">
        <v>29.472329999999999</v>
      </c>
      <c r="O698" s="34">
        <v>10.050000000000001</v>
      </c>
      <c r="P698" s="34">
        <v>15.08</v>
      </c>
      <c r="Q698" s="34">
        <v>2.88</v>
      </c>
      <c r="R698" s="34">
        <v>32.330002</v>
      </c>
      <c r="S698" s="34">
        <v>46.989811000000003</v>
      </c>
      <c r="T698" s="34"/>
      <c r="U698" s="34"/>
      <c r="V698" s="34">
        <v>2.2038139999999999</v>
      </c>
      <c r="W698" s="34">
        <v>33.009998000000003</v>
      </c>
      <c r="X698" s="34">
        <v>36.759998000000003</v>
      </c>
      <c r="Y698" s="34">
        <v>8.0409799999999994</v>
      </c>
      <c r="Z698" s="34">
        <v>16.491168999999999</v>
      </c>
      <c r="AA698" s="34">
        <v>61.265160000000002</v>
      </c>
      <c r="AB698" s="34">
        <v>40.082787000000003</v>
      </c>
      <c r="AC698" s="34">
        <v>17.799999</v>
      </c>
      <c r="AD698" s="34">
        <v>99.099997999999999</v>
      </c>
      <c r="AE698" s="34">
        <v>35.953978999999997</v>
      </c>
      <c r="AF698" s="34">
        <v>3.82</v>
      </c>
      <c r="AG698" s="34">
        <v>18.549999</v>
      </c>
      <c r="AH698" s="34">
        <v>33.464953999999999</v>
      </c>
      <c r="AI698" s="34">
        <v>108.94915</v>
      </c>
      <c r="AJ698" s="34" t="s">
        <v>193</v>
      </c>
      <c r="AK698" s="34">
        <v>22.51</v>
      </c>
      <c r="AL698" s="34">
        <v>1.55</v>
      </c>
      <c r="AM698" s="34">
        <v>28.451063000000001</v>
      </c>
      <c r="AN698" s="34">
        <v>12.3</v>
      </c>
      <c r="AO698" s="34">
        <v>30.940000999999999</v>
      </c>
      <c r="AP698" s="34">
        <v>5.08</v>
      </c>
      <c r="AQ698" s="34">
        <v>10.199999999999999</v>
      </c>
      <c r="AR698" s="34">
        <v>5.24</v>
      </c>
      <c r="AS698" s="34"/>
      <c r="AT698" s="34">
        <v>16.071664999999999</v>
      </c>
      <c r="AU698" s="34">
        <v>37.090000000000003</v>
      </c>
      <c r="AV698" s="34">
        <v>8.4394080000000002</v>
      </c>
      <c r="AW698" s="34">
        <v>19.733522000000001</v>
      </c>
      <c r="AX698" s="34">
        <v>19.059999000000001</v>
      </c>
      <c r="AY698" s="34">
        <v>3.53</v>
      </c>
      <c r="AZ698" s="34">
        <v>63.080002</v>
      </c>
      <c r="BA698" s="34">
        <v>73.720000999999996</v>
      </c>
      <c r="BB698" s="34"/>
      <c r="BC698" s="34">
        <v>18.944704000000002</v>
      </c>
      <c r="BD698" s="34"/>
      <c r="BE698" s="38"/>
      <c r="BF698" s="41">
        <f t="shared" si="533"/>
        <v>0</v>
      </c>
      <c r="BG698" s="41">
        <f t="shared" si="534"/>
        <v>-5.0431111031342644E-2</v>
      </c>
      <c r="BH698" s="41"/>
      <c r="BI698" s="41">
        <f t="shared" si="535"/>
        <v>5.5197932235979017E-3</v>
      </c>
      <c r="BJ698" s="41">
        <f t="shared" si="536"/>
        <v>-6.134988567515944E-3</v>
      </c>
      <c r="BK698" s="41">
        <f t="shared" si="537"/>
        <v>-0.31568501083216233</v>
      </c>
      <c r="BL698" s="41">
        <f t="shared" si="538"/>
        <v>1.2560639244105085E-2</v>
      </c>
      <c r="BM698" s="41">
        <f t="shared" si="539"/>
        <v>6.5082080407574613E-3</v>
      </c>
      <c r="BN698" s="41">
        <f t="shared" si="540"/>
        <v>1.1331528022846033E-2</v>
      </c>
      <c r="BO698" s="41"/>
      <c r="BP698" s="41">
        <f t="shared" si="541"/>
        <v>-4.3599719746739533E-2</v>
      </c>
      <c r="BQ698" s="41">
        <f t="shared" si="542"/>
        <v>-7.7391209929553841E-3</v>
      </c>
      <c r="BR698" s="41">
        <f t="shared" si="543"/>
        <v>1.311493177561026E-2</v>
      </c>
      <c r="BS698" s="41">
        <f t="shared" si="544"/>
        <v>-8.9153636579522803E-3</v>
      </c>
      <c r="BT698" s="41">
        <f t="shared" si="545"/>
        <v>-1.4483465818579826E-2</v>
      </c>
      <c r="BU698" s="41">
        <f t="shared" si="546"/>
        <v>-5.7351296471465668E-2</v>
      </c>
      <c r="BV698" s="41">
        <f t="shared" si="547"/>
        <v>7.7628082569360865E-3</v>
      </c>
      <c r="BW698" s="41">
        <f t="shared" si="548"/>
        <v>-5.307173254631297E-3</v>
      </c>
      <c r="BX698" s="41"/>
      <c r="BY698" s="41"/>
      <c r="BZ698" s="41">
        <f t="shared" si="549"/>
        <v>-4.3674388681651827E-2</v>
      </c>
      <c r="CA698" s="41">
        <f t="shared" si="550"/>
        <v>-6.3416490100972273E-3</v>
      </c>
      <c r="CB698" s="41">
        <f t="shared" si="551"/>
        <v>-3.7377603499564892E-2</v>
      </c>
      <c r="CC698" s="41">
        <f t="shared" si="552"/>
        <v>-1.8237771097492566E-2</v>
      </c>
      <c r="CD698" s="41">
        <f t="shared" si="553"/>
        <v>-5.0413354788856182E-2</v>
      </c>
      <c r="CE698" s="41">
        <f t="shared" si="554"/>
        <v>1.4911103669738295E-2</v>
      </c>
      <c r="CF698" s="41">
        <f t="shared" si="555"/>
        <v>2.1543058973995288E-2</v>
      </c>
      <c r="CG698" s="41">
        <f t="shared" si="532"/>
        <v>3.0628508802409359E-3</v>
      </c>
      <c r="CH698" s="41">
        <f t="shared" si="556"/>
        <v>3.1468788917838518E-2</v>
      </c>
      <c r="CI698" s="41">
        <f t="shared" si="557"/>
        <v>1.8868739657303558E-2</v>
      </c>
      <c r="CJ698" s="41">
        <f t="shared" si="558"/>
        <v>-5.2219439811517126E-3</v>
      </c>
      <c r="CK698" s="41">
        <f t="shared" si="559"/>
        <v>-0.1240527025783361</v>
      </c>
      <c r="CL698" s="41">
        <f t="shared" si="560"/>
        <v>1.1053106943644829E-2</v>
      </c>
      <c r="CM698" s="41">
        <f t="shared" si="561"/>
        <v>2.6328363016480741E-3</v>
      </c>
      <c r="CN698" s="41">
        <f t="shared" si="580"/>
        <v>-5.1768450577965204E-3</v>
      </c>
      <c r="CO698" s="41">
        <f t="shared" si="562"/>
        <v>-3.8348882924132445E-2</v>
      </c>
      <c r="CP698" s="41">
        <f t="shared" si="563"/>
        <v>0.23940407218599002</v>
      </c>
      <c r="CQ698" s="41">
        <f t="shared" si="564"/>
        <v>-1.3344196548619779E-3</v>
      </c>
      <c r="CR698" s="41">
        <f t="shared" si="565"/>
        <v>-3.9845908547199674E-2</v>
      </c>
      <c r="CS698" s="41">
        <f t="shared" si="566"/>
        <v>8.7648993393798086E-3</v>
      </c>
      <c r="CT698" s="41">
        <f t="shared" si="567"/>
        <v>-3.9292781398894382E-3</v>
      </c>
      <c r="CU698" s="41">
        <f t="shared" si="568"/>
        <v>1.8803126963096092E-2</v>
      </c>
      <c r="CV698" s="41">
        <f t="shared" si="569"/>
        <v>-3.1927594525439314E-2</v>
      </c>
      <c r="CW698" s="41"/>
      <c r="CX698" s="41">
        <f t="shared" si="570"/>
        <v>0</v>
      </c>
      <c r="CY698" s="41">
        <f t="shared" si="571"/>
        <v>-5.6604052726917896E-2</v>
      </c>
      <c r="CZ698" s="41">
        <f t="shared" si="572"/>
        <v>-3.3841968607751793E-3</v>
      </c>
      <c r="DA698" s="41">
        <f t="shared" si="573"/>
        <v>-7.6389189534255856E-3</v>
      </c>
      <c r="DB698" s="41">
        <f t="shared" si="574"/>
        <v>3.252742107308082E-2</v>
      </c>
      <c r="DC698" s="41">
        <f t="shared" si="575"/>
        <v>-6.8426138686290952E-2</v>
      </c>
      <c r="DD698" s="41">
        <f t="shared" si="576"/>
        <v>-4.5250948225817905E-2</v>
      </c>
      <c r="DE698" s="41">
        <f t="shared" si="577"/>
        <v>-4.6014021138729077E-3</v>
      </c>
      <c r="DF698" s="41"/>
      <c r="DG698" s="41">
        <f t="shared" si="579"/>
        <v>2.030774030089879E-2</v>
      </c>
      <c r="DH698" s="41"/>
    </row>
    <row r="699" spans="1:112">
      <c r="A699" s="43">
        <v>42863</v>
      </c>
      <c r="B699" s="34">
        <v>2.8</v>
      </c>
      <c r="C699" s="34">
        <v>4.5477990000000004</v>
      </c>
      <c r="D699" s="34"/>
      <c r="E699" s="34">
        <v>5.75</v>
      </c>
      <c r="F699" s="34">
        <v>12.8</v>
      </c>
      <c r="G699" s="34">
        <v>39.276629999999997</v>
      </c>
      <c r="H699" s="34">
        <v>20.570012999999999</v>
      </c>
      <c r="I699" s="34">
        <v>20.149999999999999</v>
      </c>
      <c r="J699" s="34">
        <v>52.799999</v>
      </c>
      <c r="K699" s="34"/>
      <c r="L699" s="34">
        <v>42.07</v>
      </c>
      <c r="M699" s="34">
        <v>8.93</v>
      </c>
      <c r="N699" s="34">
        <v>29.673929000000001</v>
      </c>
      <c r="O699" s="34">
        <v>9.9600000000000009</v>
      </c>
      <c r="P699" s="34">
        <v>15.23</v>
      </c>
      <c r="Q699" s="34">
        <v>2.76</v>
      </c>
      <c r="R699" s="34">
        <v>32.189999</v>
      </c>
      <c r="S699" s="34">
        <v>47.297558000000002</v>
      </c>
      <c r="T699" s="34"/>
      <c r="U699" s="34"/>
      <c r="V699" s="34">
        <v>2.2431670000000001</v>
      </c>
      <c r="W699" s="34">
        <v>33.080002</v>
      </c>
      <c r="X699" s="34">
        <v>37.450001</v>
      </c>
      <c r="Y699" s="34">
        <v>8.0015169999999998</v>
      </c>
      <c r="Z699" s="34">
        <v>16.517541999999999</v>
      </c>
      <c r="AA699" s="34">
        <v>60.571297000000001</v>
      </c>
      <c r="AB699" s="34">
        <v>39.179985000000002</v>
      </c>
      <c r="AC699" s="34">
        <v>17.600000000000001</v>
      </c>
      <c r="AD699" s="34">
        <v>97.699996999999996</v>
      </c>
      <c r="AE699" s="34">
        <v>36.914031999999999</v>
      </c>
      <c r="AF699" s="34">
        <v>3.8</v>
      </c>
      <c r="AG699" s="34">
        <v>16.799999</v>
      </c>
      <c r="AH699" s="34">
        <v>32.861300999999997</v>
      </c>
      <c r="AI699" s="34">
        <v>107.872398</v>
      </c>
      <c r="AJ699" s="34" t="s">
        <v>193</v>
      </c>
      <c r="AK699" s="34">
        <v>22.02</v>
      </c>
      <c r="AL699" s="34">
        <v>1.36</v>
      </c>
      <c r="AM699" s="34">
        <v>28.166176</v>
      </c>
      <c r="AN699" s="34">
        <v>12.5</v>
      </c>
      <c r="AO699" s="34">
        <v>30.440000999999999</v>
      </c>
      <c r="AP699" s="34">
        <v>4.88</v>
      </c>
      <c r="AQ699" s="34">
        <v>10.65</v>
      </c>
      <c r="AR699" s="34">
        <v>5.14</v>
      </c>
      <c r="AS699" s="34"/>
      <c r="AT699" s="34">
        <v>15.945722</v>
      </c>
      <c r="AU699" s="34">
        <v>36.599997999999999</v>
      </c>
      <c r="AV699" s="34">
        <v>7.9912140000000003</v>
      </c>
      <c r="AW699" s="34">
        <v>19.706821000000001</v>
      </c>
      <c r="AX699" s="34">
        <v>18.950001</v>
      </c>
      <c r="AY699" s="34">
        <v>3.42</v>
      </c>
      <c r="AZ699" s="34">
        <v>62.450001</v>
      </c>
      <c r="BA699" s="34">
        <v>75.220000999999996</v>
      </c>
      <c r="BB699" s="34"/>
      <c r="BC699" s="34">
        <v>18.563859999999998</v>
      </c>
      <c r="BD699" s="34"/>
      <c r="BE699" s="38"/>
      <c r="BF699" s="41">
        <f t="shared" si="533"/>
        <v>-1.7699577099400975E-2</v>
      </c>
      <c r="BG699" s="41">
        <f t="shared" si="534"/>
        <v>5.7308023443109488E-3</v>
      </c>
      <c r="BH699" s="41"/>
      <c r="BI699" s="41">
        <f t="shared" si="535"/>
        <v>5.3584246134106263E-2</v>
      </c>
      <c r="BJ699" s="41">
        <f t="shared" si="536"/>
        <v>-1.5504186535965199E-2</v>
      </c>
      <c r="BK699" s="41">
        <f t="shared" si="537"/>
        <v>6.6372609769619131E-2</v>
      </c>
      <c r="BL699" s="41">
        <f t="shared" si="538"/>
        <v>-7.2272914489501612E-3</v>
      </c>
      <c r="BM699" s="41">
        <f t="shared" si="539"/>
        <v>5.4739622758294103E-3</v>
      </c>
      <c r="BN699" s="41">
        <f t="shared" si="540"/>
        <v>-8.4866328167128371E-3</v>
      </c>
      <c r="BO699" s="41"/>
      <c r="BP699" s="41">
        <f t="shared" si="541"/>
        <v>2.9672904305964649E-2</v>
      </c>
      <c r="BQ699" s="41">
        <f t="shared" si="542"/>
        <v>-8.918676731838859E-3</v>
      </c>
      <c r="BR699" s="41">
        <f t="shared" si="543"/>
        <v>6.8169917801448035E-3</v>
      </c>
      <c r="BS699" s="41">
        <f t="shared" si="544"/>
        <v>-8.995562908577873E-3</v>
      </c>
      <c r="BT699" s="41">
        <f t="shared" si="545"/>
        <v>9.8978043272604701E-3</v>
      </c>
      <c r="BU699" s="41">
        <f t="shared" si="546"/>
        <v>-4.2559614418796007E-2</v>
      </c>
      <c r="BV699" s="41">
        <f t="shared" si="547"/>
        <v>-4.3398393542194184E-3</v>
      </c>
      <c r="BW699" s="41">
        <f t="shared" si="548"/>
        <v>6.5278752838773988E-3</v>
      </c>
      <c r="BX699" s="41"/>
      <c r="BY699" s="41"/>
      <c r="BZ699" s="41">
        <f t="shared" si="549"/>
        <v>1.7699210908020339E-2</v>
      </c>
      <c r="CA699" s="41">
        <f t="shared" si="550"/>
        <v>2.1184453375816367E-3</v>
      </c>
      <c r="CB699" s="41">
        <f t="shared" si="551"/>
        <v>1.8596493584977117E-2</v>
      </c>
      <c r="CC699" s="41">
        <f t="shared" si="552"/>
        <v>-4.919817606801373E-3</v>
      </c>
      <c r="CD699" s="41">
        <f t="shared" si="553"/>
        <v>1.5979421681614685E-3</v>
      </c>
      <c r="CE699" s="41">
        <f t="shared" si="554"/>
        <v>-1.1390194998846777E-2</v>
      </c>
      <c r="CF699" s="41">
        <f t="shared" si="555"/>
        <v>-2.278096061931319E-2</v>
      </c>
      <c r="CG699" s="41">
        <f t="shared" si="532"/>
        <v>6.0976406583901372E-3</v>
      </c>
      <c r="CH699" s="41">
        <f t="shared" si="556"/>
        <v>-1.4227892811814457E-2</v>
      </c>
      <c r="CI699" s="41">
        <f t="shared" si="557"/>
        <v>2.6351990220102033E-2</v>
      </c>
      <c r="CJ699" s="41">
        <f t="shared" si="558"/>
        <v>-5.2493558861436782E-3</v>
      </c>
      <c r="CK699" s="41">
        <f t="shared" si="559"/>
        <v>-9.9090908259684904E-2</v>
      </c>
      <c r="CL699" s="41">
        <f t="shared" si="560"/>
        <v>-1.8203037946469793E-2</v>
      </c>
      <c r="CM699" s="41">
        <f t="shared" si="561"/>
        <v>-9.9322310134374574E-3</v>
      </c>
      <c r="CN699" s="41">
        <f t="shared" si="580"/>
        <v>1.2037907683994854E-2</v>
      </c>
      <c r="CO699" s="41">
        <f t="shared" si="562"/>
        <v>-2.2008523624107074E-2</v>
      </c>
      <c r="CP699" s="41">
        <f t="shared" si="563"/>
        <v>-0.13077023118319459</v>
      </c>
      <c r="CQ699" s="41">
        <f t="shared" si="564"/>
        <v>-1.0063698245521004E-2</v>
      </c>
      <c r="CR699" s="41">
        <f t="shared" si="565"/>
        <v>1.6129381929883498E-2</v>
      </c>
      <c r="CS699" s="41">
        <f t="shared" si="566"/>
        <v>-1.6292311620544366E-2</v>
      </c>
      <c r="CT699" s="41">
        <f t="shared" si="567"/>
        <v>-4.0166041725334757E-2</v>
      </c>
      <c r="CU699" s="41">
        <f t="shared" si="568"/>
        <v>4.3172171865208782E-2</v>
      </c>
      <c r="CV699" s="41">
        <f t="shared" si="569"/>
        <v>-1.9268418865877143E-2</v>
      </c>
      <c r="CW699" s="41"/>
      <c r="CX699" s="41">
        <f t="shared" si="570"/>
        <v>-7.867203502940007E-3</v>
      </c>
      <c r="CY699" s="41">
        <f t="shared" si="571"/>
        <v>-1.3299205738989172E-2</v>
      </c>
      <c r="CZ699" s="41">
        <f t="shared" si="572"/>
        <v>-5.4569475806305071E-2</v>
      </c>
      <c r="DA699" s="41">
        <f t="shared" si="573"/>
        <v>-1.3539945166931148E-3</v>
      </c>
      <c r="DB699" s="41">
        <f t="shared" si="574"/>
        <v>-5.7878614612750451E-3</v>
      </c>
      <c r="DC699" s="41">
        <f t="shared" si="575"/>
        <v>-3.1657319870691612E-2</v>
      </c>
      <c r="DD699" s="41">
        <f t="shared" si="576"/>
        <v>-1.0037541216210749E-2</v>
      </c>
      <c r="DE699" s="41">
        <f t="shared" si="577"/>
        <v>2.0143019970064534E-2</v>
      </c>
      <c r="DF699" s="41"/>
      <c r="DG699" s="41">
        <f t="shared" si="579"/>
        <v>-2.0307740300898856E-2</v>
      </c>
      <c r="DH699" s="41"/>
    </row>
    <row r="700" spans="1:112">
      <c r="A700" s="43">
        <v>42864</v>
      </c>
      <c r="B700" s="34">
        <v>2.8</v>
      </c>
      <c r="C700" s="34">
        <v>4.5304739999999999</v>
      </c>
      <c r="D700" s="34"/>
      <c r="E700" s="34">
        <v>5.5</v>
      </c>
      <c r="F700" s="34">
        <v>12.12</v>
      </c>
      <c r="G700" s="34">
        <v>36.935890000000001</v>
      </c>
      <c r="H700" s="34">
        <v>20.231822999999999</v>
      </c>
      <c r="I700" s="34">
        <v>20.010000000000002</v>
      </c>
      <c r="J700" s="34">
        <v>46.799999</v>
      </c>
      <c r="K700" s="34"/>
      <c r="L700" s="34">
        <v>43.060001</v>
      </c>
      <c r="M700" s="34">
        <v>8.74</v>
      </c>
      <c r="N700" s="34">
        <v>28.512319999999999</v>
      </c>
      <c r="O700" s="34">
        <v>9.8699999999999992</v>
      </c>
      <c r="P700" s="34">
        <v>15.56</v>
      </c>
      <c r="Q700" s="34">
        <v>2.9</v>
      </c>
      <c r="R700" s="34">
        <v>33.259998000000003</v>
      </c>
      <c r="S700" s="34">
        <v>45.201000000000001</v>
      </c>
      <c r="T700" s="34"/>
      <c r="U700" s="34"/>
      <c r="V700" s="34">
        <v>2.125105</v>
      </c>
      <c r="W700" s="34">
        <v>32.43</v>
      </c>
      <c r="X700" s="34">
        <v>36.400002000000001</v>
      </c>
      <c r="Y700" s="34">
        <v>7.9127210000000003</v>
      </c>
      <c r="Z700" s="34">
        <v>16.042849</v>
      </c>
      <c r="AA700" s="34">
        <v>58.625168000000002</v>
      </c>
      <c r="AB700" s="34">
        <v>38.568393999999998</v>
      </c>
      <c r="AC700" s="34">
        <v>17.25</v>
      </c>
      <c r="AD700" s="34">
        <v>94.330001999999993</v>
      </c>
      <c r="AE700" s="34">
        <v>35.896374000000002</v>
      </c>
      <c r="AF700" s="34">
        <v>3.74</v>
      </c>
      <c r="AG700" s="34">
        <v>15.4</v>
      </c>
      <c r="AH700" s="34">
        <v>31.833202</v>
      </c>
      <c r="AI700" s="34">
        <v>105.75843</v>
      </c>
      <c r="AJ700" s="34" t="s">
        <v>193</v>
      </c>
      <c r="AK700" s="34">
        <v>22.34</v>
      </c>
      <c r="AL700" s="34">
        <v>2.4</v>
      </c>
      <c r="AM700" s="34">
        <v>27.681857999999998</v>
      </c>
      <c r="AN700" s="34">
        <v>13</v>
      </c>
      <c r="AO700" s="34">
        <v>29.780000999999999</v>
      </c>
      <c r="AP700" s="34">
        <v>4.9000000000000004</v>
      </c>
      <c r="AQ700" s="34">
        <v>10.59</v>
      </c>
      <c r="AR700" s="34">
        <v>5.08</v>
      </c>
      <c r="AS700" s="34"/>
      <c r="AT700" s="34">
        <v>15.897285</v>
      </c>
      <c r="AU700" s="34">
        <v>37.770000000000003</v>
      </c>
      <c r="AV700" s="34">
        <v>7.5430190000000001</v>
      </c>
      <c r="AW700" s="34">
        <v>19.101555000000001</v>
      </c>
      <c r="AX700" s="34">
        <v>18.5</v>
      </c>
      <c r="AY700" s="34">
        <v>3.15</v>
      </c>
      <c r="AZ700" s="34">
        <v>60.209999000000003</v>
      </c>
      <c r="BA700" s="34">
        <v>75.589995999999999</v>
      </c>
      <c r="BB700" s="34"/>
      <c r="BC700" s="34">
        <v>18.466204000000001</v>
      </c>
      <c r="BD700" s="34"/>
      <c r="BE700" s="38"/>
      <c r="BF700" s="41">
        <f t="shared" si="533"/>
        <v>0</v>
      </c>
      <c r="BG700" s="41">
        <f t="shared" si="534"/>
        <v>-3.8168098783986546E-3</v>
      </c>
      <c r="BH700" s="41"/>
      <c r="BI700" s="41">
        <f t="shared" si="535"/>
        <v>-4.445176257083381E-2</v>
      </c>
      <c r="BJ700" s="41">
        <f t="shared" si="536"/>
        <v>-5.4588190284403183E-2</v>
      </c>
      <c r="BK700" s="41">
        <f t="shared" si="537"/>
        <v>-6.1445978432441463E-2</v>
      </c>
      <c r="BL700" s="41">
        <f t="shared" si="538"/>
        <v>-1.6577574840803622E-2</v>
      </c>
      <c r="BM700" s="41">
        <f t="shared" si="539"/>
        <v>-6.9721397970497669E-3</v>
      </c>
      <c r="BN700" s="41">
        <f t="shared" si="540"/>
        <v>-0.12062799021674218</v>
      </c>
      <c r="BO700" s="41"/>
      <c r="BP700" s="41">
        <f t="shared" si="541"/>
        <v>2.3259617557196376E-2</v>
      </c>
      <c r="BQ700" s="41">
        <f t="shared" si="542"/>
        <v>-2.1506205220963505E-2</v>
      </c>
      <c r="BR700" s="41">
        <f t="shared" si="543"/>
        <v>-3.9932574288784148E-2</v>
      </c>
      <c r="BS700" s="41">
        <f t="shared" si="544"/>
        <v>-9.0772181511167629E-3</v>
      </c>
      <c r="BT700" s="41">
        <f t="shared" si="545"/>
        <v>2.1436351843175147E-2</v>
      </c>
      <c r="BU700" s="41">
        <f t="shared" si="546"/>
        <v>4.9480057263369716E-2</v>
      </c>
      <c r="BV700" s="41">
        <f t="shared" si="547"/>
        <v>3.2699599387320762E-2</v>
      </c>
      <c r="BW700" s="41">
        <f t="shared" si="548"/>
        <v>-4.5339455770883198E-2</v>
      </c>
      <c r="BX700" s="41"/>
      <c r="BY700" s="41"/>
      <c r="BZ700" s="41">
        <f t="shared" si="549"/>
        <v>-5.4067493702597724E-2</v>
      </c>
      <c r="CA700" s="41">
        <f t="shared" si="550"/>
        <v>-1.9845010295754299E-2</v>
      </c>
      <c r="CB700" s="41">
        <f t="shared" si="551"/>
        <v>-2.8437907077749389E-2</v>
      </c>
      <c r="CC700" s="41">
        <f t="shared" si="552"/>
        <v>-1.11594311333109E-2</v>
      </c>
      <c r="CD700" s="41">
        <f t="shared" si="553"/>
        <v>-2.9159762556408262E-2</v>
      </c>
      <c r="CE700" s="41">
        <f t="shared" si="554"/>
        <v>-3.2657041570494781E-2</v>
      </c>
      <c r="CF700" s="41">
        <f t="shared" si="555"/>
        <v>-1.5732896893909398E-2</v>
      </c>
      <c r="CG700" s="41">
        <f t="shared" ref="CG700:CG763" si="581">LN(AC708/AC707)</f>
        <v>-3.0442031715000135E-3</v>
      </c>
      <c r="CH700" s="41">
        <f t="shared" si="556"/>
        <v>-3.5102234478568833E-2</v>
      </c>
      <c r="CI700" s="41">
        <f t="shared" si="557"/>
        <v>-2.7955462156905295E-2</v>
      </c>
      <c r="CJ700" s="41">
        <f t="shared" si="558"/>
        <v>-1.5915455305899457E-2</v>
      </c>
      <c r="CK700" s="41">
        <f t="shared" si="559"/>
        <v>-8.701131746581843E-2</v>
      </c>
      <c r="CL700" s="41">
        <f t="shared" si="560"/>
        <v>-3.1785870879130151E-2</v>
      </c>
      <c r="CM700" s="41">
        <f t="shared" si="561"/>
        <v>-1.9791497541570738E-2</v>
      </c>
      <c r="CN700" s="41">
        <f t="shared" si="580"/>
        <v>3.4130022936051758E-3</v>
      </c>
      <c r="CO700" s="41">
        <f t="shared" si="562"/>
        <v>1.4427662346520738E-2</v>
      </c>
      <c r="CP700" s="41">
        <f t="shared" si="563"/>
        <v>0.56798403760593918</v>
      </c>
      <c r="CQ700" s="41">
        <f t="shared" si="564"/>
        <v>-1.7344572650751393E-2</v>
      </c>
      <c r="CR700" s="41">
        <f t="shared" si="565"/>
        <v>3.9220713153281329E-2</v>
      </c>
      <c r="CS700" s="41">
        <f t="shared" si="566"/>
        <v>-2.1920505009549798E-2</v>
      </c>
      <c r="CT700" s="41">
        <f t="shared" si="567"/>
        <v>4.0899852515252876E-3</v>
      </c>
      <c r="CU700" s="41">
        <f t="shared" si="568"/>
        <v>-5.6497325421190209E-3</v>
      </c>
      <c r="CV700" s="41">
        <f t="shared" si="569"/>
        <v>-1.1741817876683174E-2</v>
      </c>
      <c r="CW700" s="41"/>
      <c r="CX700" s="41">
        <f t="shared" si="570"/>
        <v>-3.0422401601669382E-3</v>
      </c>
      <c r="CY700" s="41">
        <f t="shared" si="571"/>
        <v>3.1466950961855367E-2</v>
      </c>
      <c r="CZ700" s="41">
        <f t="shared" si="572"/>
        <v>-5.7720188401379116E-2</v>
      </c>
      <c r="DA700" s="41">
        <f t="shared" si="573"/>
        <v>-3.1195074119022396E-2</v>
      </c>
      <c r="DB700" s="41">
        <f t="shared" si="574"/>
        <v>-2.4033252214603399E-2</v>
      </c>
      <c r="DC700" s="41">
        <f t="shared" si="575"/>
        <v>-8.2238098236972118E-2</v>
      </c>
      <c r="DD700" s="41">
        <f t="shared" si="576"/>
        <v>-3.6527817716577267E-2</v>
      </c>
      <c r="DE700" s="41">
        <f t="shared" si="577"/>
        <v>4.9067800505046668E-3</v>
      </c>
      <c r="DF700" s="41"/>
      <c r="DG700" s="41">
        <f t="shared" si="579"/>
        <v>-5.2744292527190772E-3</v>
      </c>
      <c r="DH700" s="41"/>
    </row>
    <row r="701" spans="1:112">
      <c r="A701" s="43">
        <v>42865</v>
      </c>
      <c r="B701" s="34">
        <v>2.75</v>
      </c>
      <c r="C701" s="34">
        <v>4.5218109999999996</v>
      </c>
      <c r="D701" s="34"/>
      <c r="E701" s="34">
        <v>5.68</v>
      </c>
      <c r="F701" s="34">
        <v>12.4</v>
      </c>
      <c r="G701" s="34">
        <v>37.604675</v>
      </c>
      <c r="H701" s="34">
        <v>19.794163000000001</v>
      </c>
      <c r="I701" s="34">
        <v>19.530000999999999</v>
      </c>
      <c r="J701" s="34">
        <v>46.349997999999999</v>
      </c>
      <c r="K701" s="34"/>
      <c r="L701" s="34">
        <v>44.41</v>
      </c>
      <c r="M701" s="34">
        <v>8.44</v>
      </c>
      <c r="N701" s="34">
        <v>28.512319999999999</v>
      </c>
      <c r="O701" s="34">
        <v>9.65</v>
      </c>
      <c r="P701" s="34">
        <v>15.63</v>
      </c>
      <c r="Q701" s="34">
        <v>3.01</v>
      </c>
      <c r="R701" s="34">
        <v>33.720001000000003</v>
      </c>
      <c r="S701" s="34">
        <v>44.9221</v>
      </c>
      <c r="T701" s="34"/>
      <c r="U701" s="34"/>
      <c r="V701" s="34">
        <v>2.22349</v>
      </c>
      <c r="W701" s="34">
        <v>32.330002</v>
      </c>
      <c r="X701" s="34">
        <v>35.900002000000001</v>
      </c>
      <c r="Y701" s="34">
        <v>8.1100449999999995</v>
      </c>
      <c r="Z701" s="34">
        <v>16.561492999999999</v>
      </c>
      <c r="AA701" s="34">
        <v>57.676231000000001</v>
      </c>
      <c r="AB701" s="34">
        <v>38.296588999999997</v>
      </c>
      <c r="AC701" s="34">
        <v>17.549999</v>
      </c>
      <c r="AD701" s="34">
        <v>98.550003000000004</v>
      </c>
      <c r="AE701" s="34">
        <v>35.886772000000001</v>
      </c>
      <c r="AF701" s="34">
        <v>3.8</v>
      </c>
      <c r="AG701" s="34">
        <v>15.05</v>
      </c>
      <c r="AH701" s="34">
        <v>32.059578000000002</v>
      </c>
      <c r="AI701" s="34">
        <v>106.98335299999999</v>
      </c>
      <c r="AJ701" s="34" t="s">
        <v>193</v>
      </c>
      <c r="AK701" s="34">
        <v>22.35</v>
      </c>
      <c r="AL701" s="34">
        <v>2</v>
      </c>
      <c r="AM701" s="34">
        <v>27.577400000000001</v>
      </c>
      <c r="AN701" s="34">
        <v>12.9</v>
      </c>
      <c r="AO701" s="34">
        <v>29.75</v>
      </c>
      <c r="AP701" s="34">
        <v>4.75</v>
      </c>
      <c r="AQ701" s="34">
        <v>10.8</v>
      </c>
      <c r="AR701" s="34">
        <v>5.0199999999999996</v>
      </c>
      <c r="AS701" s="34"/>
      <c r="AT701" s="34">
        <v>15.587284</v>
      </c>
      <c r="AU701" s="34">
        <v>37.520000000000003</v>
      </c>
      <c r="AV701" s="34">
        <v>7.7814209999999999</v>
      </c>
      <c r="AW701" s="34">
        <v>18.98584</v>
      </c>
      <c r="AX701" s="34">
        <v>19.030000999999999</v>
      </c>
      <c r="AY701" s="34">
        <v>2.99</v>
      </c>
      <c r="AZ701" s="34">
        <v>59.759998000000003</v>
      </c>
      <c r="BA701" s="34">
        <v>78.169998000000007</v>
      </c>
      <c r="BB701" s="34"/>
      <c r="BC701" s="34">
        <v>17.733809999999998</v>
      </c>
      <c r="BD701" s="34"/>
      <c r="BE701" s="38"/>
      <c r="BF701" s="41">
        <f t="shared" si="533"/>
        <v>-1.801850550267825E-2</v>
      </c>
      <c r="BG701" s="41">
        <f t="shared" si="534"/>
        <v>-1.9139924659124644E-3</v>
      </c>
      <c r="BH701" s="41"/>
      <c r="BI701" s="41">
        <f t="shared" si="535"/>
        <v>3.2203140494634734E-2</v>
      </c>
      <c r="BJ701" s="41">
        <f t="shared" si="536"/>
        <v>2.2839491969822951E-2</v>
      </c>
      <c r="BK701" s="41">
        <f t="shared" si="537"/>
        <v>1.7944670697333E-2</v>
      </c>
      <c r="BL701" s="41">
        <f t="shared" si="538"/>
        <v>-2.1869664552969573E-2</v>
      </c>
      <c r="BM701" s="41">
        <f t="shared" si="539"/>
        <v>-2.4280352503778885E-2</v>
      </c>
      <c r="BN701" s="41">
        <f t="shared" si="540"/>
        <v>-9.6619326941623403E-3</v>
      </c>
      <c r="BO701" s="41"/>
      <c r="BP701" s="41">
        <f t="shared" si="541"/>
        <v>3.0870154144384997E-2</v>
      </c>
      <c r="BQ701" s="41">
        <f t="shared" si="542"/>
        <v>-3.4927881059578461E-2</v>
      </c>
      <c r="BR701" s="41">
        <f t="shared" si="543"/>
        <v>0</v>
      </c>
      <c r="BS701" s="41">
        <f t="shared" si="544"/>
        <v>-2.2541938094495527E-2</v>
      </c>
      <c r="BT701" s="41">
        <f t="shared" si="545"/>
        <v>4.488625683139659E-3</v>
      </c>
      <c r="BU701" s="41">
        <f t="shared" si="546"/>
        <v>3.7229341768355982E-2</v>
      </c>
      <c r="BV701" s="41">
        <f t="shared" si="547"/>
        <v>1.3735749157155962E-2</v>
      </c>
      <c r="BW701" s="41">
        <f t="shared" si="548"/>
        <v>-6.189331932373459E-3</v>
      </c>
      <c r="BX701" s="41"/>
      <c r="BY701" s="41"/>
      <c r="BZ701" s="41">
        <f t="shared" si="549"/>
        <v>4.525682062414868E-2</v>
      </c>
      <c r="CA701" s="41">
        <f t="shared" si="550"/>
        <v>-3.0882667198391008E-3</v>
      </c>
      <c r="CB701" s="41">
        <f t="shared" si="551"/>
        <v>-1.3831478383210328E-2</v>
      </c>
      <c r="CC701" s="41">
        <f t="shared" si="552"/>
        <v>2.4631699247252458E-2</v>
      </c>
      <c r="CD701" s="41">
        <f t="shared" si="553"/>
        <v>3.1817096778102065E-2</v>
      </c>
      <c r="CE701" s="41">
        <f t="shared" si="554"/>
        <v>-1.6318944865481865E-2</v>
      </c>
      <c r="CF701" s="41">
        <f t="shared" si="555"/>
        <v>-7.0723006057210229E-3</v>
      </c>
      <c r="CG701" s="41">
        <f t="shared" si="581"/>
        <v>0</v>
      </c>
      <c r="CH701" s="41">
        <f t="shared" si="556"/>
        <v>4.3764770176204996E-2</v>
      </c>
      <c r="CI701" s="41">
        <f t="shared" si="557"/>
        <v>-2.6752798093491629E-4</v>
      </c>
      <c r="CJ701" s="41">
        <f t="shared" si="558"/>
        <v>1.5915455305899363E-2</v>
      </c>
      <c r="CK701" s="41">
        <f t="shared" si="559"/>
        <v>-2.2989518224698718E-2</v>
      </c>
      <c r="CL701" s="41">
        <f t="shared" si="560"/>
        <v>7.0861511194490979E-3</v>
      </c>
      <c r="CM701" s="41">
        <f t="shared" si="561"/>
        <v>1.1515711857649628E-2</v>
      </c>
      <c r="CN701" s="41">
        <f t="shared" si="580"/>
        <v>7.636843471195847E-3</v>
      </c>
      <c r="CO701" s="41">
        <f t="shared" si="562"/>
        <v>4.4752741852316158E-4</v>
      </c>
      <c r="CP701" s="41">
        <f t="shared" si="563"/>
        <v>-0.18232155679395459</v>
      </c>
      <c r="CQ701" s="41">
        <f t="shared" si="564"/>
        <v>-3.7806560638685089E-3</v>
      </c>
      <c r="CR701" s="41">
        <f t="shared" si="565"/>
        <v>-7.7220460939102778E-3</v>
      </c>
      <c r="CS701" s="41">
        <f t="shared" si="566"/>
        <v>-1.007928843807117E-3</v>
      </c>
      <c r="CT701" s="41">
        <f t="shared" si="567"/>
        <v>-3.1090587070031119E-2</v>
      </c>
      <c r="CU701" s="41">
        <f t="shared" si="568"/>
        <v>1.9635974516858935E-2</v>
      </c>
      <c r="CV701" s="41">
        <f t="shared" si="569"/>
        <v>-1.1881327886752788E-2</v>
      </c>
      <c r="CW701" s="41"/>
      <c r="CX701" s="41">
        <f t="shared" si="570"/>
        <v>-1.9692886276233883E-2</v>
      </c>
      <c r="CY701" s="41">
        <f t="shared" si="571"/>
        <v>-6.6410125863415673E-3</v>
      </c>
      <c r="CZ701" s="41">
        <f t="shared" si="572"/>
        <v>3.1116469567119755E-2</v>
      </c>
      <c r="DA701" s="41">
        <f t="shared" si="573"/>
        <v>-6.0763071893374576E-3</v>
      </c>
      <c r="DB701" s="41">
        <f t="shared" si="574"/>
        <v>2.8246001772385065E-2</v>
      </c>
      <c r="DC701" s="41">
        <f t="shared" si="575"/>
        <v>-5.212906543494656E-2</v>
      </c>
      <c r="DD701" s="41">
        <f t="shared" si="576"/>
        <v>-7.5019275104603808E-3</v>
      </c>
      <c r="DE701" s="41">
        <f t="shared" si="577"/>
        <v>3.3561970259944465E-2</v>
      </c>
      <c r="DF701" s="41"/>
      <c r="DG701" s="41">
        <f t="shared" si="579"/>
        <v>-4.0469263602159113E-2</v>
      </c>
      <c r="DH701" s="41"/>
    </row>
    <row r="702" spans="1:112">
      <c r="A702" s="43">
        <v>42866</v>
      </c>
      <c r="B702" s="34">
        <v>2.9</v>
      </c>
      <c r="C702" s="34">
        <v>4.6084370000000003</v>
      </c>
      <c r="D702" s="34"/>
      <c r="E702" s="34">
        <v>5.73</v>
      </c>
      <c r="F702" s="34">
        <v>12.16</v>
      </c>
      <c r="G702" s="34">
        <v>38.693835999999997</v>
      </c>
      <c r="H702" s="34">
        <v>19.475863</v>
      </c>
      <c r="I702" s="34">
        <v>19.579999999999998</v>
      </c>
      <c r="J702" s="34">
        <v>47.849997999999999</v>
      </c>
      <c r="K702" s="34"/>
      <c r="L702" s="34">
        <v>45.650002000000001</v>
      </c>
      <c r="M702" s="34">
        <v>8.7100000000000009</v>
      </c>
      <c r="N702" s="34">
        <v>28.637117</v>
      </c>
      <c r="O702" s="34">
        <v>9.61</v>
      </c>
      <c r="P702" s="34">
        <v>15.48</v>
      </c>
      <c r="Q702" s="34">
        <v>2.84</v>
      </c>
      <c r="R702" s="34">
        <v>33.439999</v>
      </c>
      <c r="S702" s="34">
        <v>46.008845999999998</v>
      </c>
      <c r="T702" s="34"/>
      <c r="U702" s="34"/>
      <c r="V702" s="34">
        <v>2.2333280000000002</v>
      </c>
      <c r="W702" s="34">
        <v>32.419998</v>
      </c>
      <c r="X702" s="34">
        <v>37.689999</v>
      </c>
      <c r="Y702" s="34">
        <v>8.0212500000000002</v>
      </c>
      <c r="Z702" s="34">
        <v>16.157125000000001</v>
      </c>
      <c r="AA702" s="34">
        <v>57.169593999999996</v>
      </c>
      <c r="AB702" s="34">
        <v>38.558692999999998</v>
      </c>
      <c r="AC702" s="34">
        <v>16.649999999999999</v>
      </c>
      <c r="AD702" s="34">
        <v>99.800003000000004</v>
      </c>
      <c r="AE702" s="34">
        <v>36.712425000000003</v>
      </c>
      <c r="AF702" s="34">
        <v>3.65</v>
      </c>
      <c r="AG702" s="34">
        <v>15.05</v>
      </c>
      <c r="AH702" s="34">
        <v>32.729247999999998</v>
      </c>
      <c r="AI702" s="34">
        <v>105.620132</v>
      </c>
      <c r="AJ702" s="34" t="s">
        <v>193</v>
      </c>
      <c r="AK702" s="34">
        <v>21.940000999999999</v>
      </c>
      <c r="AL702" s="34">
        <v>2.1</v>
      </c>
      <c r="AM702" s="34">
        <v>28.128187</v>
      </c>
      <c r="AN702" s="34">
        <v>13</v>
      </c>
      <c r="AO702" s="34">
        <v>30.49</v>
      </c>
      <c r="AP702" s="34">
        <v>5.04</v>
      </c>
      <c r="AQ702" s="34">
        <v>11.01</v>
      </c>
      <c r="AR702" s="34">
        <v>4.8499999999999996</v>
      </c>
      <c r="AS702" s="34"/>
      <c r="AT702" s="34">
        <v>15.926346000000001</v>
      </c>
      <c r="AU702" s="34">
        <v>38.490001999999997</v>
      </c>
      <c r="AV702" s="34">
        <v>7.9626060000000001</v>
      </c>
      <c r="AW702" s="34">
        <v>18.505185999999998</v>
      </c>
      <c r="AX702" s="34">
        <v>19.049999</v>
      </c>
      <c r="AY702" s="34">
        <v>2.84</v>
      </c>
      <c r="AZ702" s="34">
        <v>62.029998999999997</v>
      </c>
      <c r="BA702" s="34">
        <v>76.739998</v>
      </c>
      <c r="BB702" s="34"/>
      <c r="BC702" s="34">
        <v>17.548266999999999</v>
      </c>
      <c r="BD702" s="34"/>
      <c r="BE702" s="38"/>
      <c r="BF702" s="41">
        <f t="shared" si="533"/>
        <v>5.3109825313948332E-2</v>
      </c>
      <c r="BG702" s="41">
        <f t="shared" si="534"/>
        <v>1.8976176649793477E-2</v>
      </c>
      <c r="BH702" s="41"/>
      <c r="BI702" s="41">
        <f t="shared" si="535"/>
        <v>8.7642979935882576E-3</v>
      </c>
      <c r="BJ702" s="41">
        <f t="shared" si="536"/>
        <v>-1.9544596072970283E-2</v>
      </c>
      <c r="BK702" s="41">
        <f t="shared" si="537"/>
        <v>2.8551933090838272E-2</v>
      </c>
      <c r="BL702" s="41">
        <f t="shared" si="538"/>
        <v>-1.6211192262135708E-2</v>
      </c>
      <c r="BM702" s="41">
        <f t="shared" si="539"/>
        <v>2.5568410105009914E-3</v>
      </c>
      <c r="BN702" s="41">
        <f t="shared" si="540"/>
        <v>3.1849827239761971E-2</v>
      </c>
      <c r="BO702" s="41"/>
      <c r="BP702" s="41">
        <f t="shared" si="541"/>
        <v>2.7538981548575755E-2</v>
      </c>
      <c r="BQ702" s="41">
        <f t="shared" si="542"/>
        <v>3.1489482256545867E-2</v>
      </c>
      <c r="BR702" s="41">
        <f t="shared" si="543"/>
        <v>4.3673990477484988E-3</v>
      </c>
      <c r="BS702" s="41">
        <f t="shared" si="544"/>
        <v>-4.1536923686935163E-3</v>
      </c>
      <c r="BT702" s="41">
        <f t="shared" si="545"/>
        <v>-9.6432762718042294E-3</v>
      </c>
      <c r="BU702" s="41">
        <f t="shared" si="546"/>
        <v>-5.8136026587669608E-2</v>
      </c>
      <c r="BV702" s="41">
        <f t="shared" si="547"/>
        <v>-8.3384044774506977E-3</v>
      </c>
      <c r="BW702" s="41">
        <f t="shared" si="548"/>
        <v>2.3903803793922377E-2</v>
      </c>
      <c r="BX702" s="41"/>
      <c r="BY702" s="41"/>
      <c r="BZ702" s="41">
        <f t="shared" si="549"/>
        <v>4.4148161217440803E-3</v>
      </c>
      <c r="CA702" s="41">
        <f t="shared" si="550"/>
        <v>2.7798010178261357E-3</v>
      </c>
      <c r="CB702" s="41">
        <f t="shared" si="551"/>
        <v>4.8657429542268961E-2</v>
      </c>
      <c r="CC702" s="41">
        <f t="shared" si="552"/>
        <v>-1.1009146734641489E-2</v>
      </c>
      <c r="CD702" s="41">
        <f t="shared" si="553"/>
        <v>-2.4719173048517642E-2</v>
      </c>
      <c r="CE702" s="41">
        <f t="shared" si="554"/>
        <v>-8.8229639445614287E-3</v>
      </c>
      <c r="CF702" s="41">
        <f t="shared" si="555"/>
        <v>6.8207417713737895E-3</v>
      </c>
      <c r="CG702" s="41">
        <f t="shared" si="581"/>
        <v>9.1047065699565981E-3</v>
      </c>
      <c r="CH702" s="41">
        <f t="shared" si="556"/>
        <v>1.260414933740912E-2</v>
      </c>
      <c r="CI702" s="41">
        <f t="shared" si="557"/>
        <v>2.2746493995074293E-2</v>
      </c>
      <c r="CJ702" s="41">
        <f t="shared" si="558"/>
        <v>-4.027389913793996E-2</v>
      </c>
      <c r="CK702" s="41">
        <f t="shared" si="559"/>
        <v>0</v>
      </c>
      <c r="CL702" s="41">
        <f t="shared" si="560"/>
        <v>2.0673128110954252E-2</v>
      </c>
      <c r="CM702" s="41">
        <f t="shared" si="561"/>
        <v>-1.2824245877608892E-2</v>
      </c>
      <c r="CN702" s="41">
        <f t="shared" si="580"/>
        <v>9.2553393661562108E-3</v>
      </c>
      <c r="CO702" s="41">
        <f t="shared" si="562"/>
        <v>-1.8514820633643365E-2</v>
      </c>
      <c r="CP702" s="41">
        <f t="shared" si="563"/>
        <v>4.8790164169432049E-2</v>
      </c>
      <c r="CQ702" s="41">
        <f t="shared" si="564"/>
        <v>1.977557295009379E-2</v>
      </c>
      <c r="CR702" s="41">
        <f t="shared" si="565"/>
        <v>7.7220460939103185E-3</v>
      </c>
      <c r="CS702" s="41">
        <f t="shared" si="566"/>
        <v>2.4569629008524517E-2</v>
      </c>
      <c r="CT702" s="41">
        <f t="shared" si="567"/>
        <v>5.9261464036727503E-2</v>
      </c>
      <c r="CU702" s="41">
        <f t="shared" si="568"/>
        <v>1.9257816604414519E-2</v>
      </c>
      <c r="CV702" s="41">
        <f t="shared" si="569"/>
        <v>-3.4451228754245965E-2</v>
      </c>
      <c r="CW702" s="41"/>
      <c r="CX702" s="41">
        <f t="shared" si="570"/>
        <v>2.1519265426880509E-2</v>
      </c>
      <c r="CY702" s="41">
        <f t="shared" si="571"/>
        <v>2.5524395119177815E-2</v>
      </c>
      <c r="CZ702" s="41">
        <f t="shared" si="572"/>
        <v>2.3017363884427454E-2</v>
      </c>
      <c r="DA702" s="41">
        <f t="shared" si="573"/>
        <v>-2.5642421036822783E-2</v>
      </c>
      <c r="DB702" s="41">
        <f t="shared" si="574"/>
        <v>1.0503152226062249E-3</v>
      </c>
      <c r="DC702" s="41">
        <f t="shared" si="575"/>
        <v>-5.1469335229480467E-2</v>
      </c>
      <c r="DD702" s="41">
        <f t="shared" si="576"/>
        <v>3.7281615506435196E-2</v>
      </c>
      <c r="DE702" s="41">
        <f t="shared" si="577"/>
        <v>-1.8462857890197568E-2</v>
      </c>
      <c r="DF702" s="41"/>
      <c r="DG702" s="41">
        <f t="shared" si="579"/>
        <v>-1.0517788420106582E-2</v>
      </c>
      <c r="DH702" s="41"/>
    </row>
    <row r="703" spans="1:112">
      <c r="A703" s="43">
        <v>42867</v>
      </c>
      <c r="B703" s="34">
        <v>3.05</v>
      </c>
      <c r="C703" s="34">
        <v>4.5564619999999998</v>
      </c>
      <c r="D703" s="34"/>
      <c r="E703" s="34">
        <v>5.49</v>
      </c>
      <c r="F703" s="34">
        <v>12.2</v>
      </c>
      <c r="G703" s="34">
        <v>39.114207999999998</v>
      </c>
      <c r="H703" s="34">
        <v>19.873735</v>
      </c>
      <c r="I703" s="34">
        <v>20.190000999999999</v>
      </c>
      <c r="J703" s="34">
        <v>50.549999</v>
      </c>
      <c r="K703" s="34"/>
      <c r="L703" s="34">
        <v>48.599997999999999</v>
      </c>
      <c r="M703" s="34">
        <v>8.5500000000000007</v>
      </c>
      <c r="N703" s="34">
        <v>28.224314</v>
      </c>
      <c r="O703" s="34">
        <v>9.35</v>
      </c>
      <c r="P703" s="34">
        <v>15.78</v>
      </c>
      <c r="Q703" s="34">
        <v>3.2</v>
      </c>
      <c r="R703" s="34">
        <v>33.020000000000003</v>
      </c>
      <c r="S703" s="34">
        <v>45.220233999999998</v>
      </c>
      <c r="T703" s="34"/>
      <c r="U703" s="34"/>
      <c r="V703" s="34">
        <v>2.125105</v>
      </c>
      <c r="W703" s="34">
        <v>32.900002000000001</v>
      </c>
      <c r="X703" s="34">
        <v>37.950001</v>
      </c>
      <c r="Y703" s="34">
        <v>8.6526899999999998</v>
      </c>
      <c r="Z703" s="34">
        <v>16.007687000000001</v>
      </c>
      <c r="AA703" s="34">
        <v>56.059818</v>
      </c>
      <c r="AB703" s="34">
        <v>38.568393999999998</v>
      </c>
      <c r="AC703" s="34">
        <v>16.399999999999999</v>
      </c>
      <c r="AD703" s="34">
        <v>100.83000199999999</v>
      </c>
      <c r="AE703" s="34">
        <v>36.616408999999997</v>
      </c>
      <c r="AF703" s="34">
        <v>3.71</v>
      </c>
      <c r="AG703" s="34">
        <v>15.05</v>
      </c>
      <c r="AH703" s="34">
        <v>32.484020000000001</v>
      </c>
      <c r="AI703" s="34">
        <v>105.600365</v>
      </c>
      <c r="AJ703" s="34" t="s">
        <v>193</v>
      </c>
      <c r="AK703" s="34">
        <v>21.540001</v>
      </c>
      <c r="AL703" s="34">
        <v>1.93</v>
      </c>
      <c r="AM703" s="34">
        <v>28.432068000000001</v>
      </c>
      <c r="AN703" s="34">
        <v>12.9</v>
      </c>
      <c r="AO703" s="34">
        <v>29.879999000000002</v>
      </c>
      <c r="AP703" s="34">
        <v>4.97</v>
      </c>
      <c r="AQ703" s="34">
        <v>11.23</v>
      </c>
      <c r="AR703" s="34">
        <v>4.84</v>
      </c>
      <c r="AS703" s="34"/>
      <c r="AT703" s="34">
        <v>16.149163999999999</v>
      </c>
      <c r="AU703" s="34">
        <v>38.689999</v>
      </c>
      <c r="AV703" s="34">
        <v>7.6193080000000002</v>
      </c>
      <c r="AW703" s="34">
        <v>18.603097999999999</v>
      </c>
      <c r="AX703" s="34">
        <v>19.260000000000002</v>
      </c>
      <c r="AY703" s="34">
        <v>2.87</v>
      </c>
      <c r="AZ703" s="34">
        <v>61.259998000000003</v>
      </c>
      <c r="BA703" s="34">
        <v>75.050003000000004</v>
      </c>
      <c r="BB703" s="34"/>
      <c r="BC703" s="34">
        <v>16.972113</v>
      </c>
      <c r="BD703" s="34"/>
      <c r="BE703" s="38"/>
      <c r="BF703" s="41">
        <f t="shared" si="533"/>
        <v>5.0430853626891904E-2</v>
      </c>
      <c r="BG703" s="41">
        <f t="shared" si="534"/>
        <v>-1.1342308781650365E-2</v>
      </c>
      <c r="BH703" s="41"/>
      <c r="BI703" s="41">
        <f t="shared" si="535"/>
        <v>-4.2787275205208981E-2</v>
      </c>
      <c r="BJ703" s="41">
        <f t="shared" si="536"/>
        <v>3.2840752011897975E-3</v>
      </c>
      <c r="BK703" s="41">
        <f t="shared" si="537"/>
        <v>1.0805466081243369E-2</v>
      </c>
      <c r="BL703" s="41">
        <f t="shared" si="538"/>
        <v>2.0223106718956597E-2</v>
      </c>
      <c r="BM703" s="41">
        <f t="shared" si="539"/>
        <v>3.0678844751850672E-2</v>
      </c>
      <c r="BN703" s="41">
        <f t="shared" si="540"/>
        <v>5.4891849582407261E-2</v>
      </c>
      <c r="BO703" s="41"/>
      <c r="BP703" s="41">
        <f t="shared" si="541"/>
        <v>6.261983890159728E-2</v>
      </c>
      <c r="BQ703" s="41">
        <f t="shared" si="542"/>
        <v>-1.8540507915742552E-2</v>
      </c>
      <c r="BR703" s="41">
        <f t="shared" si="543"/>
        <v>-1.4519868571780744E-2</v>
      </c>
      <c r="BS703" s="41">
        <f t="shared" si="544"/>
        <v>-2.7427879681605458E-2</v>
      </c>
      <c r="BT703" s="41">
        <f t="shared" si="545"/>
        <v>1.9194447256147159E-2</v>
      </c>
      <c r="BU703" s="41">
        <f t="shared" si="546"/>
        <v>0.11934675763256623</v>
      </c>
      <c r="BV703" s="41">
        <f t="shared" si="547"/>
        <v>-1.2639319820212214E-2</v>
      </c>
      <c r="BW703" s="41">
        <f t="shared" si="548"/>
        <v>-1.728904081091558E-2</v>
      </c>
      <c r="BX703" s="41"/>
      <c r="BY703" s="41"/>
      <c r="BZ703" s="41">
        <f t="shared" si="549"/>
        <v>-4.9671636745892825E-2</v>
      </c>
      <c r="CA703" s="41">
        <f t="shared" si="550"/>
        <v>1.4697263944384328E-2</v>
      </c>
      <c r="CB703" s="41">
        <f t="shared" si="551"/>
        <v>6.8747494452926E-3</v>
      </c>
      <c r="CC703" s="41">
        <f t="shared" si="552"/>
        <v>7.5775985175074959E-2</v>
      </c>
      <c r="CD703" s="41">
        <f t="shared" si="553"/>
        <v>-9.2920844828911792E-3</v>
      </c>
      <c r="CE703" s="41">
        <f t="shared" si="554"/>
        <v>-1.9602884414147637E-2</v>
      </c>
      <c r="CF703" s="41">
        <f t="shared" si="555"/>
        <v>2.5155883434719239E-4</v>
      </c>
      <c r="CG703" s="41">
        <f t="shared" si="581"/>
        <v>2.3881851423398461E-2</v>
      </c>
      <c r="CH703" s="41">
        <f t="shared" si="556"/>
        <v>1.0267736862952162E-2</v>
      </c>
      <c r="CI703" s="41">
        <f t="shared" si="557"/>
        <v>-2.6187803524389728E-3</v>
      </c>
      <c r="CJ703" s="41">
        <f t="shared" si="558"/>
        <v>1.6304709024943569E-2</v>
      </c>
      <c r="CK703" s="41">
        <f t="shared" si="559"/>
        <v>0</v>
      </c>
      <c r="CL703" s="41">
        <f t="shared" si="560"/>
        <v>-7.5208362783192543E-3</v>
      </c>
      <c r="CM703" s="41">
        <f t="shared" si="561"/>
        <v>-1.8716933572700262E-4</v>
      </c>
      <c r="CN703" s="41">
        <f t="shared" si="580"/>
        <v>-0.12471647555183402</v>
      </c>
      <c r="CO703" s="41">
        <f t="shared" si="562"/>
        <v>-1.8399782272437781E-2</v>
      </c>
      <c r="CP703" s="41">
        <f t="shared" si="563"/>
        <v>-8.4417341812583174E-2</v>
      </c>
      <c r="CQ703" s="41">
        <f t="shared" si="564"/>
        <v>1.0745493420374548E-2</v>
      </c>
      <c r="CR703" s="41">
        <f t="shared" si="565"/>
        <v>-7.7220460939102778E-3</v>
      </c>
      <c r="CS703" s="41">
        <f t="shared" si="566"/>
        <v>-2.0209434202749496E-2</v>
      </c>
      <c r="CT703" s="41">
        <f t="shared" si="567"/>
        <v>-1.3986241974739952E-2</v>
      </c>
      <c r="CU703" s="41">
        <f t="shared" si="568"/>
        <v>1.9784818015763289E-2</v>
      </c>
      <c r="CV703" s="41">
        <f t="shared" si="569"/>
        <v>-2.0639842208514825E-3</v>
      </c>
      <c r="CW703" s="41"/>
      <c r="CX703" s="41">
        <f t="shared" si="570"/>
        <v>1.3893564543339508E-2</v>
      </c>
      <c r="CY703" s="41">
        <f t="shared" si="571"/>
        <v>5.1826236087475497E-3</v>
      </c>
      <c r="CZ703" s="41">
        <f t="shared" si="572"/>
        <v>-4.4070781285104374E-2</v>
      </c>
      <c r="DA703" s="41">
        <f t="shared" si="573"/>
        <v>5.2771088644258677E-3</v>
      </c>
      <c r="DB703" s="41">
        <f t="shared" si="574"/>
        <v>1.0963357290709293E-2</v>
      </c>
      <c r="DC703" s="41">
        <f t="shared" si="575"/>
        <v>1.0507977598415165E-2</v>
      </c>
      <c r="DD703" s="41">
        <f t="shared" si="576"/>
        <v>-1.2491054106896585E-2</v>
      </c>
      <c r="DE703" s="41">
        <f t="shared" si="577"/>
        <v>-2.2268460703957042E-2</v>
      </c>
      <c r="DF703" s="41"/>
      <c r="DG703" s="41">
        <f t="shared" si="579"/>
        <v>-3.3383613254481546E-2</v>
      </c>
      <c r="DH703" s="41"/>
    </row>
    <row r="704" spans="1:112">
      <c r="A704" s="43">
        <v>42870</v>
      </c>
      <c r="B704" s="34">
        <v>3.1</v>
      </c>
      <c r="C704" s="34">
        <v>4.6604109999999999</v>
      </c>
      <c r="D704" s="34"/>
      <c r="E704" s="34">
        <v>5.57</v>
      </c>
      <c r="F704" s="34">
        <v>11.92</v>
      </c>
      <c r="G704" s="34">
        <v>40.190044</v>
      </c>
      <c r="H704" s="34">
        <v>20.460598000000001</v>
      </c>
      <c r="I704" s="34">
        <v>20.76</v>
      </c>
      <c r="J704" s="34">
        <v>46.5</v>
      </c>
      <c r="K704" s="34"/>
      <c r="L704" s="34">
        <v>44.189999</v>
      </c>
      <c r="M704" s="34">
        <v>8.41</v>
      </c>
      <c r="N704" s="34">
        <v>28.771522999999998</v>
      </c>
      <c r="O704" s="34">
        <v>9.36</v>
      </c>
      <c r="P704" s="34">
        <v>15.52</v>
      </c>
      <c r="Q704" s="34">
        <v>3.48</v>
      </c>
      <c r="R704" s="34">
        <v>34.189999</v>
      </c>
      <c r="S704" s="34">
        <v>46.537796</v>
      </c>
      <c r="T704" s="34"/>
      <c r="U704" s="34"/>
      <c r="V704" s="34">
        <v>2.2333280000000002</v>
      </c>
      <c r="W704" s="34">
        <v>33.169998</v>
      </c>
      <c r="X704" s="34">
        <v>37.450001</v>
      </c>
      <c r="Y704" s="34">
        <v>8.7513509999999997</v>
      </c>
      <c r="Z704" s="34">
        <v>16.526329</v>
      </c>
      <c r="AA704" s="34">
        <v>57.000706000000001</v>
      </c>
      <c r="AB704" s="34">
        <v>39.675063999999999</v>
      </c>
      <c r="AC704" s="34">
        <v>16.399999999999999</v>
      </c>
      <c r="AD704" s="34">
        <v>106.279999</v>
      </c>
      <c r="AE704" s="34">
        <v>37.272002999999998</v>
      </c>
      <c r="AF704" s="34">
        <v>3.67</v>
      </c>
      <c r="AG704" s="34">
        <v>15.75</v>
      </c>
      <c r="AH704" s="34">
        <v>32.927321999999997</v>
      </c>
      <c r="AI704" s="34">
        <v>106.23259</v>
      </c>
      <c r="AJ704" s="34" t="s">
        <v>193</v>
      </c>
      <c r="AK704" s="34">
        <v>21.35</v>
      </c>
      <c r="AL704" s="34">
        <v>1.77</v>
      </c>
      <c r="AM704" s="34">
        <v>29.115807</v>
      </c>
      <c r="AN704" s="34">
        <v>11.6</v>
      </c>
      <c r="AO704" s="34">
        <v>30.98</v>
      </c>
      <c r="AP704" s="34">
        <v>4.87</v>
      </c>
      <c r="AQ704" s="34">
        <v>10.97</v>
      </c>
      <c r="AR704" s="34">
        <v>4.8499999999999996</v>
      </c>
      <c r="AS704" s="34"/>
      <c r="AT704" s="34">
        <v>16.430102999999999</v>
      </c>
      <c r="AU704" s="34">
        <v>39.810001</v>
      </c>
      <c r="AV704" s="34">
        <v>7.6193080000000002</v>
      </c>
      <c r="AW704" s="34">
        <v>18.798918</v>
      </c>
      <c r="AX704" s="34">
        <v>19.600000000000001</v>
      </c>
      <c r="AY704" s="34">
        <v>2.92</v>
      </c>
      <c r="AZ704" s="34">
        <v>61.169998</v>
      </c>
      <c r="BA704" s="34">
        <v>75.720000999999996</v>
      </c>
      <c r="BB704" s="34"/>
      <c r="BC704" s="34">
        <v>17.684978000000001</v>
      </c>
      <c r="BD704" s="34"/>
      <c r="BE704" s="38"/>
      <c r="BF704" s="41">
        <f t="shared" si="533"/>
        <v>1.6260520871780326E-2</v>
      </c>
      <c r="BG704" s="41">
        <f t="shared" si="534"/>
        <v>2.2557196488459576E-2</v>
      </c>
      <c r="BH704" s="41"/>
      <c r="BI704" s="41">
        <f t="shared" si="535"/>
        <v>1.4466798417753479E-2</v>
      </c>
      <c r="BJ704" s="41">
        <f t="shared" si="536"/>
        <v>-2.3218290102007107E-2</v>
      </c>
      <c r="BK704" s="41">
        <f t="shared" si="537"/>
        <v>2.7133526314867162E-2</v>
      </c>
      <c r="BL704" s="41">
        <f t="shared" si="538"/>
        <v>2.9101977141797221E-2</v>
      </c>
      <c r="BM704" s="41">
        <f t="shared" si="539"/>
        <v>2.7840576443473021E-2</v>
      </c>
      <c r="BN704" s="41">
        <f t="shared" si="540"/>
        <v>-8.3510613090775968E-2</v>
      </c>
      <c r="BO704" s="41"/>
      <c r="BP704" s="41">
        <f t="shared" si="541"/>
        <v>-9.5124993241089667E-2</v>
      </c>
      <c r="BQ704" s="41">
        <f t="shared" si="542"/>
        <v>-1.6509808963812253E-2</v>
      </c>
      <c r="BR704" s="41">
        <f t="shared" si="543"/>
        <v>1.9202308203639933E-2</v>
      </c>
      <c r="BS704" s="41">
        <f t="shared" si="544"/>
        <v>1.0689471889049637E-3</v>
      </c>
      <c r="BT704" s="41">
        <f t="shared" si="545"/>
        <v>-1.6613800662655446E-2</v>
      </c>
      <c r="BU704" s="41">
        <f t="shared" si="546"/>
        <v>8.3881483980702026E-2</v>
      </c>
      <c r="BV704" s="41">
        <f t="shared" si="547"/>
        <v>3.4819735910909332E-2</v>
      </c>
      <c r="BW704" s="41">
        <f t="shared" si="548"/>
        <v>2.8720158102706037E-2</v>
      </c>
      <c r="BX704" s="41"/>
      <c r="BY704" s="41"/>
      <c r="BZ704" s="41">
        <f t="shared" si="549"/>
        <v>4.9671636745892811E-2</v>
      </c>
      <c r="CA704" s="41">
        <f t="shared" si="550"/>
        <v>8.1730741019134957E-3</v>
      </c>
      <c r="CB704" s="41">
        <f t="shared" si="551"/>
        <v>-1.3262793526601886E-2</v>
      </c>
      <c r="CC704" s="41">
        <f t="shared" si="552"/>
        <v>1.1337833193406798E-2</v>
      </c>
      <c r="CD704" s="41">
        <f t="shared" si="553"/>
        <v>3.1885761737913715E-2</v>
      </c>
      <c r="CE704" s="41">
        <f t="shared" si="554"/>
        <v>1.6644354512968758E-2</v>
      </c>
      <c r="CF704" s="41">
        <f t="shared" si="555"/>
        <v>2.8289746743641833E-2</v>
      </c>
      <c r="CG704" s="41">
        <f t="shared" si="581"/>
        <v>1.4641549135432853E-2</v>
      </c>
      <c r="CH704" s="41">
        <f t="shared" si="556"/>
        <v>5.2641161242014595E-2</v>
      </c>
      <c r="CI704" s="41">
        <f t="shared" si="557"/>
        <v>1.7745981734574111E-2</v>
      </c>
      <c r="CJ704" s="41">
        <f t="shared" si="558"/>
        <v>-1.0840214552864833E-2</v>
      </c>
      <c r="CK704" s="41">
        <f t="shared" si="559"/>
        <v>4.5462374076757198E-2</v>
      </c>
      <c r="CL704" s="41">
        <f t="shared" si="560"/>
        <v>1.3554492952947451E-2</v>
      </c>
      <c r="CM704" s="41">
        <f t="shared" si="561"/>
        <v>5.9691078490915535E-3</v>
      </c>
      <c r="CN704" s="41">
        <f t="shared" si="580"/>
        <v>4.4534362282816743E-2</v>
      </c>
      <c r="CO704" s="41">
        <f t="shared" si="562"/>
        <v>-8.8599784788630925E-3</v>
      </c>
      <c r="CP704" s="41">
        <f t="shared" si="563"/>
        <v>-8.6540456331056365E-2</v>
      </c>
      <c r="CQ704" s="41">
        <f t="shared" si="564"/>
        <v>2.3763559495467421E-2</v>
      </c>
      <c r="CR704" s="41">
        <f t="shared" si="565"/>
        <v>-0.10622221325530755</v>
      </c>
      <c r="CS704" s="41">
        <f t="shared" si="566"/>
        <v>3.615250819130858E-2</v>
      </c>
      <c r="CT704" s="41">
        <f t="shared" si="567"/>
        <v>-2.0325903014038842E-2</v>
      </c>
      <c r="CU704" s="41">
        <f t="shared" si="568"/>
        <v>-2.3424494463212903E-2</v>
      </c>
      <c r="CV704" s="41">
        <f t="shared" si="569"/>
        <v>2.0639842208514275E-3</v>
      </c>
      <c r="CW704" s="41"/>
      <c r="CX704" s="41">
        <f t="shared" si="570"/>
        <v>1.7246917426667126E-2</v>
      </c>
      <c r="CY704" s="41">
        <f t="shared" si="571"/>
        <v>2.8537019265592933E-2</v>
      </c>
      <c r="CZ704" s="41">
        <f t="shared" si="572"/>
        <v>0</v>
      </c>
      <c r="DA704" s="41">
        <f t="shared" si="573"/>
        <v>1.0471188998658764E-2</v>
      </c>
      <c r="DB704" s="41">
        <f t="shared" si="574"/>
        <v>1.7499159866492087E-2</v>
      </c>
      <c r="DC704" s="41">
        <f t="shared" si="575"/>
        <v>1.7271586508660498E-2</v>
      </c>
      <c r="DD704" s="41">
        <f t="shared" si="576"/>
        <v>-1.4702281981906859E-3</v>
      </c>
      <c r="DE704" s="41">
        <f t="shared" si="577"/>
        <v>8.8877414948511507E-3</v>
      </c>
      <c r="DF704" s="41"/>
      <c r="DG704" s="41">
        <f t="shared" si="579"/>
        <v>4.1143993321690248E-2</v>
      </c>
      <c r="DH704" s="41"/>
    </row>
    <row r="705" spans="1:112">
      <c r="A705" s="43">
        <v>42871</v>
      </c>
      <c r="B705" s="34">
        <v>2.95</v>
      </c>
      <c r="C705" s="34">
        <v>4.5391360000000001</v>
      </c>
      <c r="D705" s="34"/>
      <c r="E705" s="34">
        <v>5.41</v>
      </c>
      <c r="F705" s="34">
        <v>10.6</v>
      </c>
      <c r="G705" s="34">
        <v>38.778010999999999</v>
      </c>
      <c r="H705" s="34">
        <v>20.261662999999999</v>
      </c>
      <c r="I705" s="34">
        <v>20.299999</v>
      </c>
      <c r="J705" s="34">
        <v>45</v>
      </c>
      <c r="K705" s="34"/>
      <c r="L705" s="34">
        <v>43.119999</v>
      </c>
      <c r="M705" s="34">
        <v>8.4</v>
      </c>
      <c r="N705" s="34">
        <v>29.270724999999999</v>
      </c>
      <c r="O705" s="34">
        <v>9.39</v>
      </c>
      <c r="P705" s="34">
        <v>15.06</v>
      </c>
      <c r="Q705" s="34">
        <v>3.7</v>
      </c>
      <c r="R705" s="34">
        <v>32.540000999999997</v>
      </c>
      <c r="S705" s="34">
        <v>46.999423999999998</v>
      </c>
      <c r="T705" s="34"/>
      <c r="U705" s="34"/>
      <c r="V705" s="34">
        <v>2.3218740000000002</v>
      </c>
      <c r="W705" s="34">
        <v>33.240001999999997</v>
      </c>
      <c r="X705" s="34">
        <v>37.169998</v>
      </c>
      <c r="Y705" s="34">
        <v>9.3038600000000002</v>
      </c>
      <c r="Z705" s="34">
        <v>16.272079000000002</v>
      </c>
      <c r="AA705" s="34">
        <v>56.670997999999997</v>
      </c>
      <c r="AB705" s="34">
        <v>39.597408000000001</v>
      </c>
      <c r="AC705" s="34">
        <v>16.299999</v>
      </c>
      <c r="AD705" s="34">
        <v>102.150002</v>
      </c>
      <c r="AE705" s="34">
        <v>37.300919</v>
      </c>
      <c r="AF705" s="34">
        <v>3.68</v>
      </c>
      <c r="AG705" s="34">
        <v>15.75</v>
      </c>
      <c r="AH705" s="34">
        <v>32.766978999999999</v>
      </c>
      <c r="AI705" s="34">
        <v>107.190788</v>
      </c>
      <c r="AJ705" s="34" t="s">
        <v>193</v>
      </c>
      <c r="AK705" s="34">
        <v>21.040001</v>
      </c>
      <c r="AL705" s="34">
        <v>1.78</v>
      </c>
      <c r="AM705" s="34">
        <v>28.916385999999999</v>
      </c>
      <c r="AN705" s="34">
        <v>12.2</v>
      </c>
      <c r="AO705" s="34">
        <v>29.9</v>
      </c>
      <c r="AP705" s="34">
        <v>4.78</v>
      </c>
      <c r="AQ705" s="34">
        <v>10.86</v>
      </c>
      <c r="AR705" s="34">
        <v>4.8099999999999996</v>
      </c>
      <c r="AS705" s="34"/>
      <c r="AT705" s="34">
        <v>16.333227000000001</v>
      </c>
      <c r="AU705" s="34">
        <v>40.590000000000003</v>
      </c>
      <c r="AV705" s="34">
        <v>7.6574520000000001</v>
      </c>
      <c r="AW705" s="34">
        <v>18.790016000000001</v>
      </c>
      <c r="AX705" s="34">
        <v>19.489999999999998</v>
      </c>
      <c r="AY705" s="34">
        <v>2.89</v>
      </c>
      <c r="AZ705" s="34">
        <v>60.75</v>
      </c>
      <c r="BA705" s="34">
        <v>75.819999999999993</v>
      </c>
      <c r="BB705" s="34"/>
      <c r="BC705" s="34">
        <v>17.597093999999998</v>
      </c>
      <c r="BD705" s="34"/>
      <c r="BE705" s="38"/>
      <c r="BF705" s="41">
        <f t="shared" si="533"/>
        <v>-4.9596941139372061E-2</v>
      </c>
      <c r="BG705" s="41">
        <f t="shared" si="534"/>
        <v>-2.6366956101006079E-2</v>
      </c>
      <c r="BH705" s="41"/>
      <c r="BI705" s="41">
        <f t="shared" si="535"/>
        <v>-2.9145961080802474E-2</v>
      </c>
      <c r="BJ705" s="41">
        <f t="shared" si="536"/>
        <v>-0.11736366051918225</v>
      </c>
      <c r="BK705" s="41">
        <f t="shared" si="537"/>
        <v>-3.5765944085442501E-2</v>
      </c>
      <c r="BL705" s="41">
        <f t="shared" si="538"/>
        <v>-9.7704094839112226E-3</v>
      </c>
      <c r="BM705" s="41">
        <f t="shared" si="539"/>
        <v>-2.2407221511031236E-2</v>
      </c>
      <c r="BN705" s="41">
        <f t="shared" si="540"/>
        <v>-3.2789822822990838E-2</v>
      </c>
      <c r="BO705" s="41"/>
      <c r="BP705" s="41">
        <f t="shared" si="541"/>
        <v>-2.4511593103447315E-2</v>
      </c>
      <c r="BQ705" s="41">
        <f t="shared" si="542"/>
        <v>-1.1897681355886845E-3</v>
      </c>
      <c r="BR705" s="41">
        <f t="shared" si="543"/>
        <v>1.7201756535908486E-2</v>
      </c>
      <c r="BS705" s="41">
        <f t="shared" si="544"/>
        <v>3.2000027306710709E-3</v>
      </c>
      <c r="BT705" s="41">
        <f t="shared" si="545"/>
        <v>-3.0087292383325064E-2</v>
      </c>
      <c r="BU705" s="41">
        <f t="shared" si="546"/>
        <v>6.1300525863795877E-2</v>
      </c>
      <c r="BV705" s="41">
        <f t="shared" si="547"/>
        <v>-4.9463041880592591E-2</v>
      </c>
      <c r="BW705" s="41">
        <f t="shared" si="548"/>
        <v>9.8705466752119983E-3</v>
      </c>
      <c r="BX705" s="41"/>
      <c r="BY705" s="41"/>
      <c r="BZ705" s="41">
        <f t="shared" si="549"/>
        <v>3.888176857122997E-2</v>
      </c>
      <c r="CA705" s="41">
        <f t="shared" si="550"/>
        <v>2.108237492205841E-3</v>
      </c>
      <c r="CB705" s="41">
        <f t="shared" si="551"/>
        <v>-7.5048061631720238E-3</v>
      </c>
      <c r="CC705" s="41">
        <f t="shared" si="552"/>
        <v>6.1221279360594349E-2</v>
      </c>
      <c r="CD705" s="41">
        <f t="shared" si="553"/>
        <v>-1.5504111844546746E-2</v>
      </c>
      <c r="CE705" s="41">
        <f t="shared" si="554"/>
        <v>-5.801072967515546E-3</v>
      </c>
      <c r="CF705" s="41">
        <f t="shared" si="555"/>
        <v>-1.9592179449238497E-3</v>
      </c>
      <c r="CG705" s="41">
        <f t="shared" si="581"/>
        <v>-5.068154461567808E-2</v>
      </c>
      <c r="CH705" s="41">
        <f t="shared" si="556"/>
        <v>-3.9634770639823465E-2</v>
      </c>
      <c r="CI705" s="41">
        <f t="shared" si="557"/>
        <v>7.7550941209490255E-4</v>
      </c>
      <c r="CJ705" s="41">
        <f t="shared" si="558"/>
        <v>2.7210901143608075E-3</v>
      </c>
      <c r="CK705" s="41">
        <f t="shared" si="559"/>
        <v>0</v>
      </c>
      <c r="CL705" s="41">
        <f t="shared" si="560"/>
        <v>-4.8814985763030953E-3</v>
      </c>
      <c r="CM705" s="41">
        <f t="shared" si="561"/>
        <v>8.979376553769871E-3</v>
      </c>
      <c r="CN705" s="41">
        <f t="shared" si="580"/>
        <v>-1.9240244924419805E-2</v>
      </c>
      <c r="CO705" s="41">
        <f t="shared" si="562"/>
        <v>-1.462630427660847E-2</v>
      </c>
      <c r="CP705" s="41">
        <f t="shared" si="563"/>
        <v>5.6338177182560642E-3</v>
      </c>
      <c r="CQ705" s="41">
        <f t="shared" si="564"/>
        <v>-6.8727985163775278E-3</v>
      </c>
      <c r="CR705" s="41">
        <f t="shared" si="565"/>
        <v>5.0430853626891904E-2</v>
      </c>
      <c r="CS705" s="41">
        <f t="shared" si="566"/>
        <v>-3.5483354592081941E-2</v>
      </c>
      <c r="CT705" s="41">
        <f t="shared" si="567"/>
        <v>-1.8653390591133811E-2</v>
      </c>
      <c r="CU705" s="41">
        <f t="shared" si="568"/>
        <v>-1.0077959781349601E-2</v>
      </c>
      <c r="CV705" s="41">
        <f t="shared" si="569"/>
        <v>-8.2816208317219864E-3</v>
      </c>
      <c r="CW705" s="41"/>
      <c r="CX705" s="41">
        <f t="shared" si="570"/>
        <v>-5.9137018323677419E-3</v>
      </c>
      <c r="CY705" s="41">
        <f t="shared" si="571"/>
        <v>1.9403568719264207E-2</v>
      </c>
      <c r="CZ705" s="41">
        <f t="shared" si="572"/>
        <v>4.9937394143463355E-3</v>
      </c>
      <c r="DA705" s="41">
        <f t="shared" si="573"/>
        <v>-4.7365004639004328E-4</v>
      </c>
      <c r="DB705" s="41">
        <f t="shared" si="574"/>
        <v>-5.6280527170022255E-3</v>
      </c>
      <c r="DC705" s="41">
        <f t="shared" si="575"/>
        <v>-1.0327114155849517E-2</v>
      </c>
      <c r="DD705" s="41">
        <f t="shared" si="576"/>
        <v>-6.8897583380492259E-3</v>
      </c>
      <c r="DE705" s="41">
        <f t="shared" si="577"/>
        <v>1.3197705405162479E-3</v>
      </c>
      <c r="DF705" s="41"/>
      <c r="DG705" s="41">
        <f t="shared" si="579"/>
        <v>-4.981803889601252E-3</v>
      </c>
      <c r="DH705" s="41"/>
    </row>
    <row r="706" spans="1:112">
      <c r="A706" s="43">
        <v>42872</v>
      </c>
      <c r="B706" s="34">
        <v>2.8</v>
      </c>
      <c r="C706" s="34">
        <v>4.5477990000000004</v>
      </c>
      <c r="D706" s="34"/>
      <c r="E706" s="34">
        <v>5.39</v>
      </c>
      <c r="F706" s="34">
        <v>10.039999999999999</v>
      </c>
      <c r="G706" s="34">
        <v>40.228470000000002</v>
      </c>
      <c r="H706" s="34">
        <v>20.062726999999999</v>
      </c>
      <c r="I706" s="34">
        <v>20.350000000000001</v>
      </c>
      <c r="J706" s="34">
        <v>44.849997999999999</v>
      </c>
      <c r="K706" s="34"/>
      <c r="L706" s="34">
        <v>42.75</v>
      </c>
      <c r="M706" s="34">
        <v>8.89</v>
      </c>
      <c r="N706" s="34">
        <v>29.558731000000002</v>
      </c>
      <c r="O706" s="34">
        <v>9.65</v>
      </c>
      <c r="P706" s="34">
        <v>15.41</v>
      </c>
      <c r="Q706" s="34">
        <v>3.74</v>
      </c>
      <c r="R706" s="34">
        <v>31.200001</v>
      </c>
      <c r="S706" s="34">
        <v>46.306984</v>
      </c>
      <c r="T706" s="34"/>
      <c r="U706" s="34"/>
      <c r="V706" s="34">
        <v>2.2038139999999999</v>
      </c>
      <c r="W706" s="34">
        <v>33.330002</v>
      </c>
      <c r="X706" s="34">
        <v>37.090000000000003</v>
      </c>
      <c r="Y706" s="34">
        <v>9.2742599999999999</v>
      </c>
      <c r="Z706" s="34">
        <v>16.959007</v>
      </c>
      <c r="AA706" s="34">
        <v>56.461903</v>
      </c>
      <c r="AB706" s="34">
        <v>40.141033</v>
      </c>
      <c r="AC706" s="34">
        <v>16.350000000000001</v>
      </c>
      <c r="AD706" s="34">
        <v>103</v>
      </c>
      <c r="AE706" s="34">
        <v>37.349125000000001</v>
      </c>
      <c r="AF706" s="34">
        <v>3.75</v>
      </c>
      <c r="AG706" s="34">
        <v>15.4</v>
      </c>
      <c r="AH706" s="34">
        <v>33.115971000000002</v>
      </c>
      <c r="AI706" s="34">
        <v>107.53653</v>
      </c>
      <c r="AJ706" s="34" t="s">
        <v>193</v>
      </c>
      <c r="AK706" s="34">
        <v>20.719999000000001</v>
      </c>
      <c r="AL706" s="34">
        <v>1.96</v>
      </c>
      <c r="AM706" s="34">
        <v>28.821422999999999</v>
      </c>
      <c r="AN706" s="34">
        <v>12.4</v>
      </c>
      <c r="AO706" s="34">
        <v>29.5</v>
      </c>
      <c r="AP706" s="34">
        <v>4.8099999999999996</v>
      </c>
      <c r="AQ706" s="34">
        <v>10.85</v>
      </c>
      <c r="AR706" s="34">
        <v>4.9400000000000004</v>
      </c>
      <c r="AS706" s="34"/>
      <c r="AT706" s="34">
        <v>16.459166</v>
      </c>
      <c r="AU706" s="34">
        <v>39.189999</v>
      </c>
      <c r="AV706" s="34">
        <v>7.5811630000000001</v>
      </c>
      <c r="AW706" s="34">
        <v>18.976939999999999</v>
      </c>
      <c r="AX706" s="34">
        <v>20</v>
      </c>
      <c r="AY706" s="34">
        <v>2.91</v>
      </c>
      <c r="AZ706" s="34">
        <v>61.810001</v>
      </c>
      <c r="BA706" s="34">
        <v>76.75</v>
      </c>
      <c r="BB706" s="34"/>
      <c r="BC706" s="34">
        <v>17.987704999999998</v>
      </c>
      <c r="BD706" s="34"/>
      <c r="BE706" s="38"/>
      <c r="BF706" s="41">
        <f t="shared" si="533"/>
        <v>-5.2185753170570309E-2</v>
      </c>
      <c r="BG706" s="41">
        <f t="shared" si="534"/>
        <v>1.9066940887142545E-3</v>
      </c>
      <c r="BH706" s="41"/>
      <c r="BI706" s="41">
        <f t="shared" si="535"/>
        <v>-3.7037079374844144E-3</v>
      </c>
      <c r="BJ706" s="41">
        <f t="shared" si="536"/>
        <v>-5.4276886854438426E-2</v>
      </c>
      <c r="BK706" s="41">
        <f t="shared" si="537"/>
        <v>3.6721594743808074E-2</v>
      </c>
      <c r="BL706" s="41">
        <f t="shared" si="538"/>
        <v>-9.8668629059633552E-3</v>
      </c>
      <c r="BM706" s="41">
        <f t="shared" si="539"/>
        <v>2.4600751019472821E-3</v>
      </c>
      <c r="BN706" s="41">
        <f t="shared" si="540"/>
        <v>-3.3389458586036776E-3</v>
      </c>
      <c r="BO706" s="41"/>
      <c r="BP706" s="41">
        <f t="shared" si="541"/>
        <v>-8.6177080268775852E-3</v>
      </c>
      <c r="BQ706" s="41">
        <f t="shared" si="542"/>
        <v>5.6695343676545294E-2</v>
      </c>
      <c r="BR706" s="41">
        <f t="shared" si="543"/>
        <v>9.7912957383659537E-3</v>
      </c>
      <c r="BS706" s="41">
        <f t="shared" si="544"/>
        <v>2.7312622130723007E-2</v>
      </c>
      <c r="BT706" s="41">
        <f t="shared" si="545"/>
        <v>2.2974426960276843E-2</v>
      </c>
      <c r="BU706" s="41">
        <f t="shared" si="546"/>
        <v>1.0752791776261915E-2</v>
      </c>
      <c r="BV706" s="41">
        <f t="shared" si="547"/>
        <v>-4.2052005655580496E-2</v>
      </c>
      <c r="BW706" s="41">
        <f t="shared" si="548"/>
        <v>-1.4842554266571472E-2</v>
      </c>
      <c r="BX706" s="41"/>
      <c r="BY706" s="41"/>
      <c r="BZ706" s="41">
        <f t="shared" si="549"/>
        <v>-5.2185122522545299E-2</v>
      </c>
      <c r="CA706" s="41">
        <f t="shared" si="550"/>
        <v>2.7039221699298004E-3</v>
      </c>
      <c r="CB706" s="41">
        <f t="shared" si="551"/>
        <v>-2.1545390008262744E-3</v>
      </c>
      <c r="CC706" s="41">
        <f t="shared" si="552"/>
        <v>-3.1865468676840793E-3</v>
      </c>
      <c r="CD706" s="41">
        <f t="shared" si="553"/>
        <v>4.1348384861360568E-2</v>
      </c>
      <c r="CE706" s="41">
        <f t="shared" si="554"/>
        <v>-3.6964532198353575E-3</v>
      </c>
      <c r="CF706" s="41">
        <f t="shared" si="555"/>
        <v>1.3635416392069163E-2</v>
      </c>
      <c r="CG706" s="41">
        <f t="shared" si="581"/>
        <v>-6.134988567515944E-3</v>
      </c>
      <c r="CH706" s="41">
        <f t="shared" si="556"/>
        <v>8.2866473869544245E-3</v>
      </c>
      <c r="CI706" s="41">
        <f t="shared" si="557"/>
        <v>1.2915198469469298E-3</v>
      </c>
      <c r="CJ706" s="41">
        <f t="shared" si="558"/>
        <v>1.8843087801479915E-2</v>
      </c>
      <c r="CK706" s="41">
        <f t="shared" si="559"/>
        <v>-2.2472855852058628E-2</v>
      </c>
      <c r="CL706" s="41">
        <f t="shared" si="560"/>
        <v>1.0594403082206891E-2</v>
      </c>
      <c r="CM706" s="41">
        <f t="shared" si="561"/>
        <v>3.2202916890779233E-3</v>
      </c>
      <c r="CN706" s="41">
        <f t="shared" si="580"/>
        <v>9.2464978855535235E-4</v>
      </c>
      <c r="CO706" s="41">
        <f t="shared" si="562"/>
        <v>-1.5326066269292152E-2</v>
      </c>
      <c r="CP706" s="41">
        <f t="shared" si="563"/>
        <v>9.6331108938432108E-2</v>
      </c>
      <c r="CQ706" s="41">
        <f t="shared" si="564"/>
        <v>-3.2894592737056374E-3</v>
      </c>
      <c r="CR706" s="41">
        <f t="shared" si="565"/>
        <v>1.6260520871780326E-2</v>
      </c>
      <c r="CS706" s="41">
        <f t="shared" si="566"/>
        <v>-1.3468217050866593E-2</v>
      </c>
      <c r="CT706" s="41">
        <f t="shared" si="567"/>
        <v>6.2565376143051375E-3</v>
      </c>
      <c r="CU706" s="41">
        <f t="shared" si="568"/>
        <v>-9.2123451932076407E-4</v>
      </c>
      <c r="CV706" s="41">
        <f t="shared" si="569"/>
        <v>2.6668247082161489E-2</v>
      </c>
      <c r="CW706" s="41"/>
      <c r="CX706" s="41">
        <f t="shared" si="570"/>
        <v>7.6810264612431943E-3</v>
      </c>
      <c r="CY706" s="41">
        <f t="shared" si="571"/>
        <v>-3.5100144155980104E-2</v>
      </c>
      <c r="CZ706" s="41">
        <f t="shared" si="572"/>
        <v>-1.0012673376553113E-2</v>
      </c>
      <c r="DA706" s="41">
        <f t="shared" si="573"/>
        <v>9.8988929029831339E-3</v>
      </c>
      <c r="DB706" s="41">
        <f t="shared" si="574"/>
        <v>2.5830760034521658E-2</v>
      </c>
      <c r="DC706" s="41">
        <f t="shared" si="575"/>
        <v>6.8965790590604587E-3</v>
      </c>
      <c r="DD706" s="41">
        <f t="shared" si="576"/>
        <v>1.729809762913577E-2</v>
      </c>
      <c r="DE706" s="41">
        <f t="shared" si="577"/>
        <v>1.2191276379117809E-2</v>
      </c>
      <c r="DF706" s="41"/>
      <c r="DG706" s="41">
        <f t="shared" si="579"/>
        <v>2.1954694176893448E-2</v>
      </c>
      <c r="DH706" s="41"/>
    </row>
    <row r="707" spans="1:112">
      <c r="A707" s="43">
        <v>42873</v>
      </c>
      <c r="B707" s="34">
        <v>2.8</v>
      </c>
      <c r="C707" s="34">
        <v>4.6604109999999999</v>
      </c>
      <c r="D707" s="34"/>
      <c r="E707" s="34">
        <v>5.56</v>
      </c>
      <c r="F707" s="34">
        <v>9.1199999999999992</v>
      </c>
      <c r="G707" s="34">
        <v>39.997931999999999</v>
      </c>
      <c r="H707" s="34">
        <v>19.843896999999998</v>
      </c>
      <c r="I707" s="34">
        <v>20.690000999999999</v>
      </c>
      <c r="J707" s="34">
        <v>48.299999</v>
      </c>
      <c r="K707" s="34"/>
      <c r="L707" s="34">
        <v>44.32</v>
      </c>
      <c r="M707" s="34">
        <v>8.59</v>
      </c>
      <c r="N707" s="34">
        <v>29.347525000000001</v>
      </c>
      <c r="O707" s="34">
        <v>9.7100000000000009</v>
      </c>
      <c r="P707" s="34">
        <v>15.87</v>
      </c>
      <c r="Q707" s="34">
        <v>3.65</v>
      </c>
      <c r="R707" s="34">
        <v>30.58</v>
      </c>
      <c r="S707" s="34">
        <v>46.210814999999997</v>
      </c>
      <c r="T707" s="34"/>
      <c r="U707" s="34"/>
      <c r="V707" s="34">
        <v>2.22349</v>
      </c>
      <c r="W707" s="34">
        <v>31.91</v>
      </c>
      <c r="X707" s="34">
        <v>37.009998000000003</v>
      </c>
      <c r="Y707" s="34">
        <v>9.1854650000000007</v>
      </c>
      <c r="Z707" s="34">
        <v>16.396975999999999</v>
      </c>
      <c r="AA707" s="34">
        <v>56.630778999999997</v>
      </c>
      <c r="AB707" s="34">
        <v>40.830275999999998</v>
      </c>
      <c r="AC707" s="34">
        <v>16.450001</v>
      </c>
      <c r="AD707" s="34">
        <v>103.260002</v>
      </c>
      <c r="AE707" s="34">
        <v>37.223793000000001</v>
      </c>
      <c r="AF707" s="34">
        <v>3.75</v>
      </c>
      <c r="AG707" s="34">
        <v>15.05</v>
      </c>
      <c r="AH707" s="34">
        <v>32.748119000000003</v>
      </c>
      <c r="AI707" s="34">
        <v>103.36784400000001</v>
      </c>
      <c r="AJ707" s="34" t="s">
        <v>193</v>
      </c>
      <c r="AK707" s="34">
        <v>21.549999</v>
      </c>
      <c r="AL707" s="34">
        <v>2.41</v>
      </c>
      <c r="AM707" s="34">
        <v>28.935375000000001</v>
      </c>
      <c r="AN707" s="34">
        <v>12.5</v>
      </c>
      <c r="AO707" s="34">
        <v>30.190000999999999</v>
      </c>
      <c r="AP707" s="34">
        <v>4.82</v>
      </c>
      <c r="AQ707" s="34">
        <v>11.17</v>
      </c>
      <c r="AR707" s="34">
        <v>4.9800000000000004</v>
      </c>
      <c r="AS707" s="34"/>
      <c r="AT707" s="34">
        <v>16.556039999999999</v>
      </c>
      <c r="AU707" s="34">
        <v>38.520000000000003</v>
      </c>
      <c r="AV707" s="34">
        <v>7.5430190000000001</v>
      </c>
      <c r="AW707" s="34">
        <v>19.039245999999999</v>
      </c>
      <c r="AX707" s="34">
        <v>19.920000000000002</v>
      </c>
      <c r="AY707" s="34">
        <v>2.62</v>
      </c>
      <c r="AZ707" s="34">
        <v>60.82</v>
      </c>
      <c r="BA707" s="34">
        <v>76.059997999999993</v>
      </c>
      <c r="BB707" s="34"/>
      <c r="BC707" s="34">
        <v>18.153713</v>
      </c>
      <c r="BD707" s="34"/>
      <c r="BE707" s="38"/>
      <c r="BF707" s="41">
        <f t="shared" si="533"/>
        <v>0</v>
      </c>
      <c r="BG707" s="41">
        <f t="shared" si="534"/>
        <v>2.4460262012291803E-2</v>
      </c>
      <c r="BH707" s="41"/>
      <c r="BI707" s="41">
        <f t="shared" si="535"/>
        <v>3.1052723341585216E-2</v>
      </c>
      <c r="BJ707" s="41">
        <f t="shared" si="536"/>
        <v>-9.6107310177343155E-2</v>
      </c>
      <c r="BK707" s="41">
        <f t="shared" si="537"/>
        <v>-5.7472011411321333E-3</v>
      </c>
      <c r="BL707" s="41">
        <f t="shared" si="538"/>
        <v>-1.0967211528426408E-2</v>
      </c>
      <c r="BM707" s="41">
        <f t="shared" si="539"/>
        <v>1.6569628201374142E-2</v>
      </c>
      <c r="BN707" s="41">
        <f t="shared" si="540"/>
        <v>7.410799604287692E-2</v>
      </c>
      <c r="BO707" s="41"/>
      <c r="BP707" s="41">
        <f t="shared" si="541"/>
        <v>3.6066847056259226E-2</v>
      </c>
      <c r="BQ707" s="41">
        <f t="shared" si="542"/>
        <v>-3.432831352964931E-2</v>
      </c>
      <c r="BR707" s="41">
        <f t="shared" si="543"/>
        <v>-7.1709498923621653E-3</v>
      </c>
      <c r="BS707" s="41">
        <f t="shared" si="544"/>
        <v>6.1983669523390508E-3</v>
      </c>
      <c r="BT707" s="41">
        <f t="shared" si="545"/>
        <v>2.9413885206293192E-2</v>
      </c>
      <c r="BU707" s="41">
        <f t="shared" si="546"/>
        <v>-2.4358443832040527E-2</v>
      </c>
      <c r="BV707" s="41">
        <f t="shared" si="547"/>
        <v>-2.0071926365802021E-2</v>
      </c>
      <c r="BW707" s="41">
        <f t="shared" si="548"/>
        <v>-2.0789304474587563E-3</v>
      </c>
      <c r="BX707" s="41"/>
      <c r="BY707" s="41"/>
      <c r="BZ707" s="41">
        <f t="shared" si="549"/>
        <v>8.8885378295712088E-3</v>
      </c>
      <c r="CA707" s="41">
        <f t="shared" si="550"/>
        <v>-4.3538512035495039E-2</v>
      </c>
      <c r="CB707" s="41">
        <f t="shared" si="551"/>
        <v>-2.1592991428851186E-3</v>
      </c>
      <c r="CC707" s="41">
        <f t="shared" si="552"/>
        <v>-9.6204775376589717E-3</v>
      </c>
      <c r="CD707" s="41">
        <f t="shared" si="553"/>
        <v>-3.3702151537085411E-2</v>
      </c>
      <c r="CE707" s="41">
        <f t="shared" si="554"/>
        <v>2.9865084554338448E-3</v>
      </c>
      <c r="CF707" s="41">
        <f t="shared" si="555"/>
        <v>1.70247870793186E-2</v>
      </c>
      <c r="CG707" s="41">
        <f t="shared" si="581"/>
        <v>0</v>
      </c>
      <c r="CH707" s="41">
        <f t="shared" si="556"/>
        <v>2.521110590451263E-3</v>
      </c>
      <c r="CI707" s="41">
        <f t="shared" si="557"/>
        <v>-3.3613306644574856E-3</v>
      </c>
      <c r="CJ707" s="41">
        <f t="shared" si="558"/>
        <v>0</v>
      </c>
      <c r="CK707" s="41">
        <f t="shared" si="559"/>
        <v>-2.2989518224698718E-2</v>
      </c>
      <c r="CL707" s="41">
        <f t="shared" si="560"/>
        <v>-1.1170148249251503E-2</v>
      </c>
      <c r="CM707" s="41">
        <f t="shared" si="561"/>
        <v>-3.9536676549857229E-2</v>
      </c>
      <c r="CN707" s="41">
        <f t="shared" si="580"/>
        <v>2.0523108387007463E-2</v>
      </c>
      <c r="CO707" s="41">
        <f t="shared" si="562"/>
        <v>3.9276401017310419E-2</v>
      </c>
      <c r="CP707" s="41">
        <f t="shared" si="563"/>
        <v>0.20668227426013794</v>
      </c>
      <c r="CQ707" s="41">
        <f t="shared" si="564"/>
        <v>3.9459302385895113E-3</v>
      </c>
      <c r="CR707" s="41">
        <f t="shared" si="565"/>
        <v>8.0321716972642527E-3</v>
      </c>
      <c r="CS707" s="41">
        <f t="shared" si="566"/>
        <v>2.3120513496523522E-2</v>
      </c>
      <c r="CT707" s="41">
        <f t="shared" si="567"/>
        <v>2.0768439448392907E-3</v>
      </c>
      <c r="CU707" s="41">
        <f t="shared" si="568"/>
        <v>2.9066533094640704E-2</v>
      </c>
      <c r="CV707" s="41">
        <f t="shared" si="569"/>
        <v>8.0645598367304946E-3</v>
      </c>
      <c r="CW707" s="41"/>
      <c r="CX707" s="41">
        <f t="shared" si="570"/>
        <v>5.8684642476026878E-3</v>
      </c>
      <c r="CY707" s="41">
        <f t="shared" si="571"/>
        <v>-1.7243999764901402E-2</v>
      </c>
      <c r="CZ707" s="41">
        <f t="shared" si="572"/>
        <v>-5.0441182042360675E-3</v>
      </c>
      <c r="DA707" s="41">
        <f t="shared" si="573"/>
        <v>3.2778698939901893E-3</v>
      </c>
      <c r="DB707" s="41">
        <f t="shared" si="574"/>
        <v>-4.0080213975387108E-3</v>
      </c>
      <c r="DC707" s="41">
        <f t="shared" si="575"/>
        <v>-0.10497876341039564</v>
      </c>
      <c r="DD707" s="41">
        <f t="shared" si="576"/>
        <v>-1.614649760057512E-2</v>
      </c>
      <c r="DE707" s="41">
        <f t="shared" si="577"/>
        <v>-9.0309102622236036E-3</v>
      </c>
      <c r="DF707" s="41"/>
      <c r="DG707" s="41">
        <f t="shared" si="579"/>
        <v>9.1866438395324553E-3</v>
      </c>
      <c r="DH707" s="41"/>
    </row>
    <row r="708" spans="1:112">
      <c r="A708" s="43">
        <v>42874</v>
      </c>
      <c r="B708" s="34">
        <v>2.7250000000000001</v>
      </c>
      <c r="C708" s="34">
        <v>4.6863989999999998</v>
      </c>
      <c r="D708" s="34"/>
      <c r="E708" s="34">
        <v>5.79</v>
      </c>
      <c r="F708" s="34">
        <v>9.36</v>
      </c>
      <c r="G708" s="34">
        <v>40.074779999999997</v>
      </c>
      <c r="H708" s="34">
        <v>20.062726999999999</v>
      </c>
      <c r="I708" s="34">
        <v>20.98</v>
      </c>
      <c r="J708" s="34">
        <v>48</v>
      </c>
      <c r="K708" s="34"/>
      <c r="L708" s="34">
        <v>43.639999000000003</v>
      </c>
      <c r="M708" s="34">
        <v>8.34</v>
      </c>
      <c r="N708" s="34">
        <v>29.299526</v>
      </c>
      <c r="O708" s="34">
        <v>9.6300000000000008</v>
      </c>
      <c r="P708" s="34">
        <v>15.79</v>
      </c>
      <c r="Q708" s="34">
        <v>3.47</v>
      </c>
      <c r="R708" s="34">
        <v>29.57</v>
      </c>
      <c r="S708" s="34">
        <v>46.547409000000002</v>
      </c>
      <c r="T708" s="34"/>
      <c r="U708" s="34"/>
      <c r="V708" s="34">
        <v>2.2530049999999999</v>
      </c>
      <c r="W708" s="34">
        <v>31.549999</v>
      </c>
      <c r="X708" s="34">
        <v>35.549999</v>
      </c>
      <c r="Y708" s="34">
        <v>9.2545300000000008</v>
      </c>
      <c r="Z708" s="34">
        <v>17.565640999999999</v>
      </c>
      <c r="AA708" s="34">
        <v>58.882503999999997</v>
      </c>
      <c r="AB708" s="34">
        <v>41.470981999999999</v>
      </c>
      <c r="AC708" s="34">
        <v>16.399999999999999</v>
      </c>
      <c r="AD708" s="34">
        <v>102.300003</v>
      </c>
      <c r="AE708" s="34">
        <v>36.674263000000003</v>
      </c>
      <c r="AF708" s="34">
        <v>3.8</v>
      </c>
      <c r="AG708" s="34">
        <v>15.4</v>
      </c>
      <c r="AH708" s="34">
        <v>33.323475000000002</v>
      </c>
      <c r="AI708" s="34">
        <v>106.953712</v>
      </c>
      <c r="AJ708" s="34" t="s">
        <v>193</v>
      </c>
      <c r="AK708" s="34">
        <v>20.209999</v>
      </c>
      <c r="AL708" s="34">
        <v>2.1800000000000002</v>
      </c>
      <c r="AM708" s="34">
        <v>29.030338</v>
      </c>
      <c r="AN708" s="34">
        <v>13.1</v>
      </c>
      <c r="AO708" s="34">
        <v>31.43</v>
      </c>
      <c r="AP708" s="34">
        <v>4.88</v>
      </c>
      <c r="AQ708" s="34">
        <v>12.75</v>
      </c>
      <c r="AR708" s="34">
        <v>4.92</v>
      </c>
      <c r="AS708" s="34"/>
      <c r="AT708" s="34">
        <v>16.740105</v>
      </c>
      <c r="AU708" s="34">
        <v>39.060001</v>
      </c>
      <c r="AV708" s="34">
        <v>7.4835479999999999</v>
      </c>
      <c r="AW708" s="34">
        <v>18.745512000000002</v>
      </c>
      <c r="AX708" s="34">
        <v>20.059999000000001</v>
      </c>
      <c r="AY708" s="34">
        <v>2.76</v>
      </c>
      <c r="AZ708" s="34">
        <v>61.02</v>
      </c>
      <c r="BA708" s="34">
        <v>76.160004000000001</v>
      </c>
      <c r="BB708" s="34"/>
      <c r="BC708" s="34">
        <v>18.407616000000001</v>
      </c>
      <c r="BD708" s="34"/>
      <c r="BE708" s="38"/>
      <c r="BF708" s="41">
        <f t="shared" ref="BF708:BF771" si="582">LN(B708/B707)</f>
        <v>-2.7150989065950745E-2</v>
      </c>
      <c r="BG708" s="41">
        <f t="shared" ref="BG708:BG771" si="583">LN(C708/C707)</f>
        <v>5.560842034618976E-3</v>
      </c>
      <c r="BH708" s="41"/>
      <c r="BI708" s="41">
        <f t="shared" ref="BI708:BI771" si="584">LN(E708/E707)</f>
        <v>4.0534183322413049E-2</v>
      </c>
      <c r="BJ708" s="41">
        <f t="shared" ref="BJ708:BJ761" si="585">LN(F708/F707)</f>
        <v>2.5975486403260736E-2</v>
      </c>
      <c r="BK708" s="41">
        <f t="shared" ref="BK708:BK771" si="586">LN(G708/G707)</f>
        <v>1.9194559963032079E-3</v>
      </c>
      <c r="BL708" s="41">
        <f t="shared" ref="BL708:BL771" si="587">LN(H708/H707)</f>
        <v>1.0967211528426493E-2</v>
      </c>
      <c r="BM708" s="41">
        <f t="shared" ref="BM708:BM771" si="588">LN(I708/I707)</f>
        <v>1.3919062878172912E-2</v>
      </c>
      <c r="BN708" s="41">
        <f t="shared" ref="BN708:BN771" si="589">LN(J708/J707)</f>
        <v>-6.2305290467021138E-3</v>
      </c>
      <c r="BO708" s="41"/>
      <c r="BP708" s="41">
        <f t="shared" ref="BP708:BP771" si="590">LN(L708/L707)</f>
        <v>-1.546190438891565E-2</v>
      </c>
      <c r="BQ708" s="41">
        <f t="shared" ref="BQ708:BQ771" si="591">LN(M708/M707)</f>
        <v>-2.9535519625508599E-2</v>
      </c>
      <c r="BR708" s="41">
        <f t="shared" ref="BR708:BR771" si="592">LN(N708/N707)</f>
        <v>-1.6368772137322208E-3</v>
      </c>
      <c r="BS708" s="41">
        <f t="shared" ref="BS708:BS771" si="593">LN(O708/O707)</f>
        <v>-8.2730564931994006E-3</v>
      </c>
      <c r="BT708" s="41">
        <f t="shared" ref="BT708:BT771" si="594">LN(P708/P707)</f>
        <v>-5.0537062707669564E-3</v>
      </c>
      <c r="BU708" s="41">
        <f t="shared" ref="BU708:BU771" si="595">LN(Q708/Q707)</f>
        <v>-5.0572573635632216E-2</v>
      </c>
      <c r="BV708" s="41">
        <f t="shared" ref="BV708:BV771" si="596">LN(R708/R707)</f>
        <v>-3.3585866636530286E-2</v>
      </c>
      <c r="BW708" s="41">
        <f t="shared" ref="BW708:BW771" si="597">LN(S708/S707)</f>
        <v>7.2574799921648024E-3</v>
      </c>
      <c r="BX708" s="41"/>
      <c r="BY708" s="41"/>
      <c r="BZ708" s="41">
        <f t="shared" ref="BZ708:BZ771" si="598">LN(V708/V707)</f>
        <v>1.318684716633562E-2</v>
      </c>
      <c r="CA708" s="41">
        <f t="shared" ref="CA708:CA771" si="599">LN(W708/W707)</f>
        <v>-1.1345882998651571E-2</v>
      </c>
      <c r="CB708" s="41">
        <f t="shared" ref="CB708:CB771" si="600">LN(X708/X707)</f>
        <v>-4.0247964238760189E-2</v>
      </c>
      <c r="CC708" s="41">
        <f t="shared" ref="CC708:CC771" si="601">LN(Y708/Y707)</f>
        <v>7.4908179692753643E-3</v>
      </c>
      <c r="CD708" s="41">
        <f t="shared" ref="CD708:CD771" si="602">LN(Z708/Z707)</f>
        <v>6.8847850493560736E-2</v>
      </c>
      <c r="CE708" s="41">
        <f t="shared" ref="CE708:CE771" si="603">LN(AA708/AA707)</f>
        <v>3.8991364699439257E-2</v>
      </c>
      <c r="CF708" s="41">
        <f t="shared" ref="CF708:CF771" si="604">LN(AB708/AB707)</f>
        <v>1.5570088702309921E-2</v>
      </c>
      <c r="CG708" s="41">
        <f t="shared" si="581"/>
        <v>2.1309786586751242E-2</v>
      </c>
      <c r="CH708" s="41">
        <f t="shared" ref="CH708:CH771" si="605">LN(AD708/AD707)</f>
        <v>-9.340396536993395E-3</v>
      </c>
      <c r="CI708" s="41">
        <f t="shared" ref="CI708:CI771" si="606">LN(AE708/AE707)</f>
        <v>-1.4872925204178674E-2</v>
      </c>
      <c r="CJ708" s="41">
        <f t="shared" ref="CJ708:CJ771" si="607">LN(AF708/AF707)</f>
        <v>1.3245226750020505E-2</v>
      </c>
      <c r="CK708" s="41">
        <f t="shared" ref="CK708:CK771" si="608">LN(AG708/AG707)</f>
        <v>2.2989518224698781E-2</v>
      </c>
      <c r="CL708" s="41">
        <f t="shared" ref="CL708:CL771" si="609">LN(AH708/AH707)</f>
        <v>1.7416578260027734E-2</v>
      </c>
      <c r="CM708" s="41">
        <f t="shared" ref="CM708:CM771" si="610">LN(AI708/AI707)</f>
        <v>3.4102215485835592E-2</v>
      </c>
      <c r="CN708" s="41">
        <f t="shared" si="580"/>
        <v>-4.3403038771463322E-2</v>
      </c>
      <c r="CO708" s="41">
        <f t="shared" ref="CO708:CO771" si="611">LN(AK708/AK707)</f>
        <v>-6.4198288210970261E-2</v>
      </c>
      <c r="CP708" s="41">
        <f t="shared" ref="CP708:CP771" si="612">LN(AL708/AL707)</f>
        <v>-0.10030187070156597</v>
      </c>
      <c r="CQ708" s="41">
        <f t="shared" ref="CQ708:CQ771" si="613">LN(AM708/AM707)</f>
        <v>3.2765260717911178E-3</v>
      </c>
      <c r="CR708" s="41">
        <f t="shared" ref="CR708:CR771" si="614">LN(AN708/AN707)</f>
        <v>4.6883585898850458E-2</v>
      </c>
      <c r="CS708" s="41">
        <f t="shared" ref="CS708:CS771" si="615">LN(AO708/AO707)</f>
        <v>4.0252073967178614E-2</v>
      </c>
      <c r="CT708" s="41">
        <f t="shared" ref="CT708:CT771" si="616">LN(AP708/AP707)</f>
        <v>1.2371291802546829E-2</v>
      </c>
      <c r="CU708" s="41">
        <f t="shared" ref="CU708:CU771" si="617">LN(AQ708/AQ707)</f>
        <v>0.13229965852332581</v>
      </c>
      <c r="CV708" s="41">
        <f t="shared" ref="CV708:CV771" si="618">LN(AR708/AR707)</f>
        <v>-1.2121360532344963E-2</v>
      </c>
      <c r="CW708" s="41"/>
      <c r="CX708" s="41">
        <f t="shared" ref="CX708:CX771" si="619">LN(AT708/AT707)</f>
        <v>1.1056347517001869E-2</v>
      </c>
      <c r="CY708" s="41">
        <f t="shared" ref="CY708:CY771" si="620">LN(AU708/AU707)</f>
        <v>1.3921364120246154E-2</v>
      </c>
      <c r="CZ708" s="41">
        <f t="shared" ref="CZ708:CZ771" si="621">LN(AV708/AV707)</f>
        <v>-7.9154886824703927E-3</v>
      </c>
      <c r="DA708" s="41">
        <f t="shared" ref="DA708:DA771" si="622">LN(AW708/AW707)</f>
        <v>-1.5548063973506056E-2</v>
      </c>
      <c r="DB708" s="41">
        <f t="shared" ref="DB708:DB771" si="623">LN(AX708/AX707)</f>
        <v>7.003480526887409E-3</v>
      </c>
      <c r="DC708" s="41">
        <f t="shared" ref="DC708:DC771" si="624">LN(AY708/AY707)</f>
        <v>5.2056361956053128E-2</v>
      </c>
      <c r="DD708" s="41">
        <f t="shared" ref="DD708:DD771" si="625">LN(AZ708/AZ707)</f>
        <v>3.2829970393049982E-3</v>
      </c>
      <c r="DE708" s="41">
        <f t="shared" ref="DE708:DE771" si="626">LN(BA708/BA707)</f>
        <v>1.3139667990340325E-3</v>
      </c>
      <c r="DF708" s="41"/>
      <c r="DG708" s="41">
        <f t="shared" ref="DG708:DG771" si="627">LN(BC708/BC707)</f>
        <v>1.3889379228633578E-2</v>
      </c>
      <c r="DH708" s="41"/>
    </row>
    <row r="709" spans="1:112">
      <c r="A709" s="43">
        <v>42877</v>
      </c>
      <c r="B709" s="34">
        <v>2.8</v>
      </c>
      <c r="C709" s="34">
        <v>4.6604109999999999</v>
      </c>
      <c r="D709" s="34"/>
      <c r="E709" s="34">
        <v>6.08</v>
      </c>
      <c r="F709" s="34">
        <v>9.6</v>
      </c>
      <c r="G709" s="34">
        <v>39.921089000000002</v>
      </c>
      <c r="H709" s="34">
        <v>20.112461</v>
      </c>
      <c r="I709" s="34">
        <v>20.92</v>
      </c>
      <c r="J709" s="34">
        <v>43.799999</v>
      </c>
      <c r="K709" s="34"/>
      <c r="L709" s="34">
        <v>42.68</v>
      </c>
      <c r="M709" s="34">
        <v>8.24</v>
      </c>
      <c r="N709" s="34">
        <v>30.029136999999999</v>
      </c>
      <c r="O709" s="34">
        <v>9.76</v>
      </c>
      <c r="P709" s="34">
        <v>15.52</v>
      </c>
      <c r="Q709" s="34">
        <v>4.24</v>
      </c>
      <c r="R709" s="34">
        <v>28.860001</v>
      </c>
      <c r="S709" s="34">
        <v>46.008845999999998</v>
      </c>
      <c r="T709" s="34"/>
      <c r="U709" s="34"/>
      <c r="V709" s="34">
        <v>2.22349</v>
      </c>
      <c r="W709" s="34">
        <v>32.110000999999997</v>
      </c>
      <c r="X709" s="34">
        <v>35.409999999999997</v>
      </c>
      <c r="Y709" s="34">
        <v>9.5603800000000003</v>
      </c>
      <c r="Z709" s="34">
        <v>17.637008999999999</v>
      </c>
      <c r="AA709" s="34">
        <v>59.807319999999997</v>
      </c>
      <c r="AB709" s="34">
        <v>41.616591999999997</v>
      </c>
      <c r="AC709" s="34">
        <v>16.399999999999999</v>
      </c>
      <c r="AD709" s="34">
        <v>104.620003</v>
      </c>
      <c r="AE709" s="34">
        <v>36.789943999999998</v>
      </c>
      <c r="AF709" s="34">
        <v>3.77</v>
      </c>
      <c r="AG709" s="34">
        <v>16.100000000000001</v>
      </c>
      <c r="AH709" s="34">
        <v>33.229156000000003</v>
      </c>
      <c r="AI709" s="34">
        <v>107.240601</v>
      </c>
      <c r="AJ709" s="34" t="s">
        <v>193</v>
      </c>
      <c r="AK709" s="34">
        <v>18.75</v>
      </c>
      <c r="AL709" s="34">
        <v>2.06</v>
      </c>
      <c r="AM709" s="34">
        <v>29.315235000000001</v>
      </c>
      <c r="AN709" s="34">
        <v>13.7</v>
      </c>
      <c r="AO709" s="34">
        <v>31.07</v>
      </c>
      <c r="AP709" s="34">
        <v>5.09</v>
      </c>
      <c r="AQ709" s="34">
        <v>12.46</v>
      </c>
      <c r="AR709" s="34">
        <v>4.97</v>
      </c>
      <c r="AS709" s="34"/>
      <c r="AT709" s="34">
        <v>16.914477999999999</v>
      </c>
      <c r="AU709" s="34">
        <v>39.720001000000003</v>
      </c>
      <c r="AV709" s="34">
        <v>7.8304669999999996</v>
      </c>
      <c r="AW709" s="34">
        <v>19.119356</v>
      </c>
      <c r="AX709" s="34">
        <v>19.829999999999998</v>
      </c>
      <c r="AY709" s="34">
        <v>2.77</v>
      </c>
      <c r="AZ709" s="34">
        <v>61.48</v>
      </c>
      <c r="BA709" s="34">
        <v>76.910004000000001</v>
      </c>
      <c r="BB709" s="34"/>
      <c r="BC709" s="34">
        <v>18.720103999999999</v>
      </c>
      <c r="BD709" s="34"/>
      <c r="BE709" s="38"/>
      <c r="BF709" s="41">
        <f t="shared" si="582"/>
        <v>2.7150989065950683E-2</v>
      </c>
      <c r="BG709" s="41">
        <f t="shared" si="583"/>
        <v>-5.5608420346188328E-3</v>
      </c>
      <c r="BH709" s="41"/>
      <c r="BI709" s="41">
        <f t="shared" si="584"/>
        <v>4.8872404393171864E-2</v>
      </c>
      <c r="BJ709" s="41">
        <f t="shared" si="585"/>
        <v>2.5317807984290001E-2</v>
      </c>
      <c r="BK709" s="41">
        <f t="shared" si="586"/>
        <v>-3.8424781434472192E-3</v>
      </c>
      <c r="BL709" s="41">
        <f t="shared" si="587"/>
        <v>2.4758577560483066E-3</v>
      </c>
      <c r="BM709" s="41">
        <f t="shared" si="588"/>
        <v>-2.8639637714288615E-3</v>
      </c>
      <c r="BN709" s="41">
        <f t="shared" si="589"/>
        <v>-9.1567216356540942E-2</v>
      </c>
      <c r="BO709" s="41"/>
      <c r="BP709" s="41">
        <f t="shared" si="590"/>
        <v>-2.2243711616560146E-2</v>
      </c>
      <c r="BQ709" s="41">
        <f t="shared" si="591"/>
        <v>-1.2062872449274984E-2</v>
      </c>
      <c r="BR709" s="41">
        <f t="shared" si="592"/>
        <v>2.4596805235796673E-2</v>
      </c>
      <c r="BS709" s="41">
        <f t="shared" si="593"/>
        <v>1.3409174614966895E-2</v>
      </c>
      <c r="BT709" s="41">
        <f t="shared" si="594"/>
        <v>-1.724731351247805E-2</v>
      </c>
      <c r="BU709" s="41">
        <f t="shared" si="595"/>
        <v>0.20040867528509848</v>
      </c>
      <c r="BV709" s="41">
        <f t="shared" si="596"/>
        <v>-2.4303745868626988E-2</v>
      </c>
      <c r="BW709" s="41">
        <f t="shared" si="597"/>
        <v>-1.1637659245136961E-2</v>
      </c>
      <c r="BX709" s="41"/>
      <c r="BY709" s="41"/>
      <c r="BZ709" s="41">
        <f t="shared" si="598"/>
        <v>-1.3186847166335702E-2</v>
      </c>
      <c r="CA709" s="41">
        <f t="shared" si="599"/>
        <v>1.7593981952867491E-2</v>
      </c>
      <c r="CB709" s="41">
        <f t="shared" si="600"/>
        <v>-3.9458619960419765E-3</v>
      </c>
      <c r="CC709" s="41">
        <f t="shared" si="601"/>
        <v>3.2514313851719358E-2</v>
      </c>
      <c r="CD709" s="41">
        <f t="shared" si="602"/>
        <v>4.0547003011232917E-3</v>
      </c>
      <c r="CE709" s="41">
        <f t="shared" si="603"/>
        <v>1.5584060801811399E-2</v>
      </c>
      <c r="CF709" s="41">
        <f t="shared" si="604"/>
        <v>3.5049801566435154E-3</v>
      </c>
      <c r="CG709" s="41">
        <f t="shared" si="581"/>
        <v>3.0075210639551007E-3</v>
      </c>
      <c r="CH709" s="41">
        <f t="shared" si="605"/>
        <v>2.2425064334576389E-2</v>
      </c>
      <c r="CI709" s="41">
        <f t="shared" si="606"/>
        <v>3.1493185684920663E-3</v>
      </c>
      <c r="CJ709" s="41">
        <f t="shared" si="607"/>
        <v>-7.9260652724206029E-3</v>
      </c>
      <c r="CK709" s="41">
        <f t="shared" si="608"/>
        <v>4.4451762570833796E-2</v>
      </c>
      <c r="CL709" s="41">
        <f t="shared" si="609"/>
        <v>-2.8344202694579211E-3</v>
      </c>
      <c r="CM709" s="41">
        <f t="shared" si="610"/>
        <v>2.6787748707002373E-3</v>
      </c>
      <c r="CN709" s="41">
        <f t="shared" si="580"/>
        <v>2.9455811290612952E-2</v>
      </c>
      <c r="CO709" s="41">
        <f t="shared" si="611"/>
        <v>-7.4983729518653355E-2</v>
      </c>
      <c r="CP709" s="41">
        <f t="shared" si="612"/>
        <v>-5.6618893999507931E-2</v>
      </c>
      <c r="CQ709" s="41">
        <f t="shared" si="613"/>
        <v>9.7659256613608358E-3</v>
      </c>
      <c r="CR709" s="41">
        <f t="shared" si="614"/>
        <v>4.4783602626973444E-2</v>
      </c>
      <c r="CS709" s="41">
        <f t="shared" si="615"/>
        <v>-1.1520127404520134E-2</v>
      </c>
      <c r="CT709" s="41">
        <f t="shared" si="616"/>
        <v>4.2132610697375478E-2</v>
      </c>
      <c r="CU709" s="41">
        <f t="shared" si="617"/>
        <v>-2.3007758245128032E-2</v>
      </c>
      <c r="CV709" s="41">
        <f t="shared" si="618"/>
        <v>1.0111309604320474E-2</v>
      </c>
      <c r="CW709" s="41"/>
      <c r="CX709" s="41">
        <f t="shared" si="619"/>
        <v>1.0362604130125788E-2</v>
      </c>
      <c r="CY709" s="41">
        <f t="shared" si="620"/>
        <v>1.6755913303034109E-2</v>
      </c>
      <c r="CZ709" s="41">
        <f t="shared" si="621"/>
        <v>4.5315139547657549E-2</v>
      </c>
      <c r="DA709" s="41">
        <f t="shared" si="622"/>
        <v>1.9746861282392326E-2</v>
      </c>
      <c r="DB709" s="41">
        <f t="shared" si="623"/>
        <v>-1.1531790151635149E-2</v>
      </c>
      <c r="DC709" s="41">
        <f t="shared" si="624"/>
        <v>3.6166404701885148E-3</v>
      </c>
      <c r="DD709" s="41">
        <f t="shared" si="625"/>
        <v>7.510239381871499E-3</v>
      </c>
      <c r="DE709" s="41">
        <f t="shared" si="626"/>
        <v>9.7995160736857496E-3</v>
      </c>
      <c r="DF709" s="41"/>
      <c r="DG709" s="41">
        <f t="shared" si="627"/>
        <v>1.6833534569524692E-2</v>
      </c>
      <c r="DH709" s="41"/>
    </row>
    <row r="710" spans="1:112">
      <c r="A710" s="43">
        <v>42878</v>
      </c>
      <c r="B710" s="34">
        <v>2.7250000000000001</v>
      </c>
      <c r="C710" s="34">
        <v>4.7470359999999996</v>
      </c>
      <c r="D710" s="34"/>
      <c r="E710" s="34">
        <v>6.29</v>
      </c>
      <c r="F710" s="34">
        <v>9.24</v>
      </c>
      <c r="G710" s="34">
        <v>41.755768000000003</v>
      </c>
      <c r="H710" s="34">
        <v>20.241769999999999</v>
      </c>
      <c r="I710" s="34">
        <v>20.879999000000002</v>
      </c>
      <c r="J710" s="34">
        <v>46.650002000000001</v>
      </c>
      <c r="K710" s="34"/>
      <c r="L710" s="34">
        <v>42.799999</v>
      </c>
      <c r="M710" s="34">
        <v>8.09</v>
      </c>
      <c r="N710" s="34">
        <v>30.201937000000001</v>
      </c>
      <c r="O710" s="34">
        <v>9.76</v>
      </c>
      <c r="P710" s="34">
        <v>15.22</v>
      </c>
      <c r="Q710" s="34">
        <v>3.79</v>
      </c>
      <c r="R710" s="34">
        <v>29.129999000000002</v>
      </c>
      <c r="S710" s="34">
        <v>46.470478</v>
      </c>
      <c r="T710" s="34"/>
      <c r="U710" s="34"/>
      <c r="V710" s="34">
        <v>2.213651</v>
      </c>
      <c r="W710" s="34">
        <v>32.360000999999997</v>
      </c>
      <c r="X710" s="34">
        <v>35.650002000000001</v>
      </c>
      <c r="Y710" s="34">
        <v>9.4516279999999995</v>
      </c>
      <c r="Z710" s="34">
        <v>17.405059999999999</v>
      </c>
      <c r="AA710" s="34">
        <v>60.555213999999999</v>
      </c>
      <c r="AB710" s="34">
        <v>41.820453999999998</v>
      </c>
      <c r="AC710" s="34">
        <v>16.549999</v>
      </c>
      <c r="AD710" s="34">
        <v>105.970001</v>
      </c>
      <c r="AE710" s="34">
        <v>37.050255</v>
      </c>
      <c r="AF710" s="34">
        <v>3.81</v>
      </c>
      <c r="AG710" s="34">
        <v>15.75</v>
      </c>
      <c r="AH710" s="34">
        <v>33.342331000000001</v>
      </c>
      <c r="AI710" s="34">
        <v>108.477249</v>
      </c>
      <c r="AJ710" s="34" t="s">
        <v>193</v>
      </c>
      <c r="AK710" s="34">
        <v>18.899999999999999</v>
      </c>
      <c r="AL710" s="34">
        <v>1.97</v>
      </c>
      <c r="AM710" s="34">
        <v>29.600124000000001</v>
      </c>
      <c r="AN710" s="34">
        <v>14</v>
      </c>
      <c r="AO710" s="34">
        <v>30.860001</v>
      </c>
      <c r="AP710" s="34">
        <v>5.07</v>
      </c>
      <c r="AQ710" s="34">
        <v>12.78</v>
      </c>
      <c r="AR710" s="34">
        <v>4.99</v>
      </c>
      <c r="AS710" s="34"/>
      <c r="AT710" s="34">
        <v>17.011358000000001</v>
      </c>
      <c r="AU710" s="34">
        <v>39.939999</v>
      </c>
      <c r="AV710" s="34">
        <v>7.780907</v>
      </c>
      <c r="AW710" s="34">
        <v>18.994741000000001</v>
      </c>
      <c r="AX710" s="34">
        <v>20.459999</v>
      </c>
      <c r="AY710" s="34">
        <v>2.66</v>
      </c>
      <c r="AZ710" s="34">
        <v>61.900002000000001</v>
      </c>
      <c r="BA710" s="34">
        <v>79.360000999999997</v>
      </c>
      <c r="BB710" s="34"/>
      <c r="BC710" s="34">
        <v>18.349024</v>
      </c>
      <c r="BD710" s="34"/>
      <c r="BE710" s="38"/>
      <c r="BF710" s="41">
        <f t="shared" si="582"/>
        <v>-2.7150989065950745E-2</v>
      </c>
      <c r="BG710" s="41">
        <f t="shared" si="583"/>
        <v>1.8416781604238545E-2</v>
      </c>
      <c r="BH710" s="41"/>
      <c r="BI710" s="41">
        <f t="shared" si="584"/>
        <v>3.3956374734273605E-2</v>
      </c>
      <c r="BJ710" s="41">
        <f t="shared" si="585"/>
        <v>-3.8221212820197741E-2</v>
      </c>
      <c r="BK710" s="41">
        <f t="shared" si="586"/>
        <v>4.4932866812567959E-2</v>
      </c>
      <c r="BL710" s="41">
        <f t="shared" si="587"/>
        <v>6.4087179645524826E-3</v>
      </c>
      <c r="BM710" s="41">
        <f t="shared" si="588"/>
        <v>-1.913924075005653E-3</v>
      </c>
      <c r="BN710" s="41">
        <f t="shared" si="589"/>
        <v>6.3039175614456378E-2</v>
      </c>
      <c r="BO710" s="41"/>
      <c r="BP710" s="41">
        <f t="shared" si="590"/>
        <v>2.8076527897121354E-3</v>
      </c>
      <c r="BQ710" s="41">
        <f t="shared" si="591"/>
        <v>-1.8371612850980056E-2</v>
      </c>
      <c r="BR710" s="41">
        <f t="shared" si="592"/>
        <v>5.737917743290466E-3</v>
      </c>
      <c r="BS710" s="41">
        <f t="shared" si="593"/>
        <v>0</v>
      </c>
      <c r="BT710" s="41">
        <f t="shared" si="594"/>
        <v>-1.9519162321532845E-2</v>
      </c>
      <c r="BU710" s="41">
        <f t="shared" si="595"/>
        <v>-0.11219725014953141</v>
      </c>
      <c r="BV710" s="41">
        <f t="shared" si="596"/>
        <v>9.3119486467132962E-3</v>
      </c>
      <c r="BW710" s="41">
        <f t="shared" si="597"/>
        <v>9.9835469013287072E-3</v>
      </c>
      <c r="BX710" s="41"/>
      <c r="BY710" s="41"/>
      <c r="BZ710" s="41">
        <f t="shared" si="598"/>
        <v>-4.4348449264930779E-3</v>
      </c>
      <c r="CA710" s="41">
        <f t="shared" si="599"/>
        <v>7.7555838482708068E-3</v>
      </c>
      <c r="CB710" s="41">
        <f t="shared" si="600"/>
        <v>6.7549368374728563E-3</v>
      </c>
      <c r="CC710" s="41">
        <f t="shared" si="601"/>
        <v>-1.144047342704615E-2</v>
      </c>
      <c r="CD710" s="41">
        <f t="shared" si="602"/>
        <v>-1.3238509836239924E-2</v>
      </c>
      <c r="CE710" s="41">
        <f t="shared" si="603"/>
        <v>1.2427515452054515E-2</v>
      </c>
      <c r="CF710" s="41">
        <f t="shared" si="604"/>
        <v>4.8866160882186076E-3</v>
      </c>
      <c r="CG710" s="41">
        <f t="shared" si="581"/>
        <v>2.9985628764943374E-3</v>
      </c>
      <c r="CH710" s="41">
        <f t="shared" si="605"/>
        <v>1.2821278005707539E-2</v>
      </c>
      <c r="CI710" s="41">
        <f t="shared" si="606"/>
        <v>7.0506873467385623E-3</v>
      </c>
      <c r="CJ710" s="41">
        <f t="shared" si="607"/>
        <v>1.0554187678690171E-2</v>
      </c>
      <c r="CK710" s="41">
        <f t="shared" si="608"/>
        <v>-2.1978906718775341E-2</v>
      </c>
      <c r="CL710" s="41">
        <f t="shared" si="609"/>
        <v>3.4001075875660408E-3</v>
      </c>
      <c r="CM710" s="41">
        <f t="shared" si="610"/>
        <v>1.1465546753053824E-2</v>
      </c>
      <c r="CN710" s="41">
        <f t="shared" si="580"/>
        <v>1.3947227480850552E-2</v>
      </c>
      <c r="CO710" s="41">
        <f t="shared" si="611"/>
        <v>7.9681696491768813E-3</v>
      </c>
      <c r="CP710" s="41">
        <f t="shared" si="612"/>
        <v>-4.4672440051592668E-2</v>
      </c>
      <c r="CQ710" s="41">
        <f t="shared" si="613"/>
        <v>9.6712037525118633E-3</v>
      </c>
      <c r="CR710" s="41">
        <f t="shared" si="614"/>
        <v>2.1661496781179467E-2</v>
      </c>
      <c r="CS710" s="41">
        <f t="shared" si="615"/>
        <v>-6.7818440655347508E-3</v>
      </c>
      <c r="CT710" s="41">
        <f t="shared" si="616"/>
        <v>-3.9370129593395316E-3</v>
      </c>
      <c r="CU710" s="41">
        <f t="shared" si="617"/>
        <v>2.5357935590081475E-2</v>
      </c>
      <c r="CV710" s="41">
        <f t="shared" si="618"/>
        <v>4.0160696548899649E-3</v>
      </c>
      <c r="CW710" s="41"/>
      <c r="CX710" s="41">
        <f t="shared" si="619"/>
        <v>5.7112970388244789E-3</v>
      </c>
      <c r="CY710" s="41">
        <f t="shared" si="620"/>
        <v>5.5234385969073667E-3</v>
      </c>
      <c r="CZ710" s="41">
        <f t="shared" si="621"/>
        <v>-6.3492382530661281E-3</v>
      </c>
      <c r="DA710" s="41">
        <f t="shared" si="622"/>
        <v>-6.5390736681554661E-3</v>
      </c>
      <c r="DB710" s="41">
        <f t="shared" si="623"/>
        <v>3.1275769115919366E-2</v>
      </c>
      <c r="DC710" s="41">
        <f t="shared" si="624"/>
        <v>-4.0521197405639434E-2</v>
      </c>
      <c r="DD710" s="41">
        <f t="shared" si="625"/>
        <v>6.808293330332494E-3</v>
      </c>
      <c r="DE710" s="41">
        <f t="shared" si="626"/>
        <v>3.1358516499621111E-2</v>
      </c>
      <c r="DF710" s="41"/>
      <c r="DG710" s="41">
        <f t="shared" si="627"/>
        <v>-2.0021641514421793E-2</v>
      </c>
      <c r="DH710" s="41"/>
    </row>
    <row r="711" spans="1:112">
      <c r="A711" s="43">
        <v>42879</v>
      </c>
      <c r="B711" s="34">
        <v>2.75</v>
      </c>
      <c r="C711" s="34">
        <v>4.7990110000000001</v>
      </c>
      <c r="D711" s="34"/>
      <c r="E711" s="34">
        <v>6.32</v>
      </c>
      <c r="F711" s="34">
        <v>9.24</v>
      </c>
      <c r="G711" s="34">
        <v>42.889235999999997</v>
      </c>
      <c r="H711" s="34">
        <v>19.485811000000002</v>
      </c>
      <c r="I711" s="34">
        <v>20.75</v>
      </c>
      <c r="J711" s="34">
        <v>45</v>
      </c>
      <c r="K711" s="34"/>
      <c r="L711" s="34">
        <v>44.970001000000003</v>
      </c>
      <c r="M711" s="34">
        <v>7.84</v>
      </c>
      <c r="N711" s="34">
        <v>30.144335000000002</v>
      </c>
      <c r="O711" s="34">
        <v>9.64</v>
      </c>
      <c r="P711" s="34">
        <v>14.82</v>
      </c>
      <c r="Q711" s="34">
        <v>3.58</v>
      </c>
      <c r="R711" s="34">
        <v>26.67</v>
      </c>
      <c r="S711" s="34">
        <v>46.943775000000002</v>
      </c>
      <c r="T711" s="34"/>
      <c r="U711" s="34"/>
      <c r="V711" s="34">
        <v>2.193975</v>
      </c>
      <c r="W711" s="34">
        <v>32.240001999999997</v>
      </c>
      <c r="X711" s="34">
        <v>35.509998000000003</v>
      </c>
      <c r="Y711" s="34">
        <v>9.6196990000000007</v>
      </c>
      <c r="Z711" s="34">
        <v>17.851113999999999</v>
      </c>
      <c r="AA711" s="34">
        <v>59.260471000000003</v>
      </c>
      <c r="AB711" s="34">
        <v>42.043728000000002</v>
      </c>
      <c r="AC711" s="34">
        <v>16.950001</v>
      </c>
      <c r="AD711" s="34">
        <v>107.08000199999999</v>
      </c>
      <c r="AE711" s="34">
        <v>35.739082000000003</v>
      </c>
      <c r="AF711" s="34">
        <v>3.87</v>
      </c>
      <c r="AG711" s="34">
        <v>15.05</v>
      </c>
      <c r="AH711" s="34">
        <v>33.436661000000001</v>
      </c>
      <c r="AI711" s="34">
        <v>107.04274700000001</v>
      </c>
      <c r="AJ711" s="34" t="s">
        <v>193</v>
      </c>
      <c r="AK711" s="34">
        <v>15.9</v>
      </c>
      <c r="AL711" s="34">
        <v>2.04</v>
      </c>
      <c r="AM711" s="34">
        <v>29.818539000000001</v>
      </c>
      <c r="AN711" s="34">
        <v>15</v>
      </c>
      <c r="AO711" s="34">
        <v>31.719999000000001</v>
      </c>
      <c r="AP711" s="34">
        <v>5.07</v>
      </c>
      <c r="AQ711" s="34">
        <v>12.85</v>
      </c>
      <c r="AR711" s="34">
        <v>4.8899999999999997</v>
      </c>
      <c r="AS711" s="34"/>
      <c r="AT711" s="34">
        <v>16.991982</v>
      </c>
      <c r="AU711" s="34">
        <v>35.57</v>
      </c>
      <c r="AV711" s="34">
        <v>8.1278269999999999</v>
      </c>
      <c r="AW711" s="34">
        <v>18.905730999999999</v>
      </c>
      <c r="AX711" s="34">
        <v>19.940000999999999</v>
      </c>
      <c r="AY711" s="34">
        <v>2.6</v>
      </c>
      <c r="AZ711" s="34">
        <v>61.98</v>
      </c>
      <c r="BA711" s="34">
        <v>77.050003000000004</v>
      </c>
      <c r="BB711" s="34"/>
      <c r="BC711" s="34">
        <v>17.763103000000001</v>
      </c>
      <c r="BD711" s="34"/>
      <c r="BE711" s="38"/>
      <c r="BF711" s="41">
        <f t="shared" si="582"/>
        <v>9.1324835632724723E-3</v>
      </c>
      <c r="BG711" s="41">
        <f t="shared" si="583"/>
        <v>1.0889431740156679E-2</v>
      </c>
      <c r="BH711" s="41"/>
      <c r="BI711" s="41">
        <f t="shared" si="584"/>
        <v>4.7581374464170179E-3</v>
      </c>
      <c r="BJ711" s="41">
        <f t="shared" si="585"/>
        <v>0</v>
      </c>
      <c r="BK711" s="41">
        <f t="shared" si="586"/>
        <v>2.678328791724071E-2</v>
      </c>
      <c r="BL711" s="41">
        <f t="shared" si="587"/>
        <v>-3.8061731503730212E-2</v>
      </c>
      <c r="BM711" s="41">
        <f t="shared" si="588"/>
        <v>-6.2454684450092852E-3</v>
      </c>
      <c r="BN711" s="41">
        <f t="shared" si="589"/>
        <v>-3.6010480395486662E-2</v>
      </c>
      <c r="BO711" s="41"/>
      <c r="BP711" s="41">
        <f t="shared" si="590"/>
        <v>4.9457543796398031E-2</v>
      </c>
      <c r="BQ711" s="41">
        <f t="shared" si="591"/>
        <v>-3.1389896708083821E-2</v>
      </c>
      <c r="BR711" s="41">
        <f t="shared" si="592"/>
        <v>-1.9090497419316141E-3</v>
      </c>
      <c r="BS711" s="41">
        <f t="shared" si="593"/>
        <v>-1.2371291802546829E-2</v>
      </c>
      <c r="BT711" s="41">
        <f t="shared" si="594"/>
        <v>-2.6632732565598945E-2</v>
      </c>
      <c r="BU711" s="41">
        <f t="shared" si="595"/>
        <v>-5.7003218681726045E-2</v>
      </c>
      <c r="BV711" s="41">
        <f t="shared" si="596"/>
        <v>-8.8229198448549123E-2</v>
      </c>
      <c r="BW711" s="41">
        <f t="shared" si="597"/>
        <v>1.0133379754160982E-2</v>
      </c>
      <c r="BX711" s="41"/>
      <c r="BY711" s="41"/>
      <c r="BZ711" s="41">
        <f t="shared" si="598"/>
        <v>-8.9282215427556218E-3</v>
      </c>
      <c r="CA711" s="41">
        <f t="shared" si="599"/>
        <v>-3.715143419474003E-3</v>
      </c>
      <c r="CB711" s="41">
        <f t="shared" si="600"/>
        <v>-3.9349123284529389E-3</v>
      </c>
      <c r="CC711" s="41">
        <f t="shared" si="601"/>
        <v>1.7625973406545856E-2</v>
      </c>
      <c r="CD711" s="41">
        <f t="shared" si="602"/>
        <v>2.5304946699151884E-2</v>
      </c>
      <c r="CE711" s="41">
        <f t="shared" si="603"/>
        <v>-2.1613086804661792E-2</v>
      </c>
      <c r="CF711" s="41">
        <f t="shared" si="604"/>
        <v>5.3246695358873126E-3</v>
      </c>
      <c r="CG711" s="41">
        <f t="shared" si="581"/>
        <v>2.658939430900175E-2</v>
      </c>
      <c r="CH711" s="41">
        <f t="shared" si="605"/>
        <v>1.0420192706398114E-2</v>
      </c>
      <c r="CI711" s="41">
        <f t="shared" si="606"/>
        <v>-3.6030410414535662E-2</v>
      </c>
      <c r="CJ711" s="41">
        <f t="shared" si="607"/>
        <v>1.5625317903080815E-2</v>
      </c>
      <c r="CK711" s="41">
        <f t="shared" si="608"/>
        <v>-4.5462374076757288E-2</v>
      </c>
      <c r="CL711" s="41">
        <f t="shared" si="609"/>
        <v>2.8251418572072281E-3</v>
      </c>
      <c r="CM711" s="41">
        <f t="shared" si="610"/>
        <v>-1.3312205003193767E-2</v>
      </c>
      <c r="CN711" s="41">
        <f t="shared" si="580"/>
        <v>9.191241175547862E-3</v>
      </c>
      <c r="CO711" s="41">
        <f t="shared" si="611"/>
        <v>-0.17284281283941072</v>
      </c>
      <c r="CP711" s="41">
        <f t="shared" si="612"/>
        <v>3.4916265106227883E-2</v>
      </c>
      <c r="CQ711" s="41">
        <f t="shared" si="613"/>
        <v>7.3517636621369302E-3</v>
      </c>
      <c r="CR711" s="41">
        <f t="shared" si="614"/>
        <v>6.8992871486951421E-2</v>
      </c>
      <c r="CS711" s="41">
        <f t="shared" si="615"/>
        <v>2.7486485901374268E-2</v>
      </c>
      <c r="CT711" s="41">
        <f t="shared" si="616"/>
        <v>0</v>
      </c>
      <c r="CU711" s="41">
        <f t="shared" si="617"/>
        <v>5.4623623918400276E-3</v>
      </c>
      <c r="CV711" s="41">
        <f t="shared" si="618"/>
        <v>-2.0243606276646772E-2</v>
      </c>
      <c r="CW711" s="41"/>
      <c r="CX711" s="41">
        <f t="shared" si="619"/>
        <v>-1.1396528751083594E-3</v>
      </c>
      <c r="CY711" s="41">
        <f t="shared" si="620"/>
        <v>-0.11587571698974873</v>
      </c>
      <c r="CZ711" s="41">
        <f t="shared" si="621"/>
        <v>4.3620693788659994E-2</v>
      </c>
      <c r="DA711" s="41">
        <f t="shared" si="622"/>
        <v>-4.6970477648266284E-3</v>
      </c>
      <c r="DB711" s="41">
        <f t="shared" si="623"/>
        <v>-2.5743896963481568E-2</v>
      </c>
      <c r="DC711" s="41">
        <f t="shared" si="624"/>
        <v>-2.2814677766171399E-2</v>
      </c>
      <c r="DD711" s="41">
        <f t="shared" si="625"/>
        <v>1.29154035887455E-3</v>
      </c>
      <c r="DE711" s="41">
        <f t="shared" si="626"/>
        <v>-2.9539874875543621E-2</v>
      </c>
      <c r="DF711" s="41"/>
      <c r="DG711" s="41">
        <f t="shared" si="627"/>
        <v>-3.2452944304149134E-2</v>
      </c>
      <c r="DH711" s="41"/>
    </row>
    <row r="712" spans="1:112">
      <c r="A712" s="43">
        <v>42880</v>
      </c>
      <c r="B712" s="34">
        <v>2.65</v>
      </c>
      <c r="C712" s="34">
        <v>4.7730240000000004</v>
      </c>
      <c r="D712" s="34"/>
      <c r="E712" s="34">
        <v>6.15</v>
      </c>
      <c r="F712" s="34">
        <v>9.1999999999999993</v>
      </c>
      <c r="G712" s="34">
        <v>42.322505999999997</v>
      </c>
      <c r="H712" s="34">
        <v>19.595227999999999</v>
      </c>
      <c r="I712" s="34">
        <v>20.620000999999998</v>
      </c>
      <c r="J712" s="34">
        <v>43.349997999999999</v>
      </c>
      <c r="K712" s="34"/>
      <c r="L712" s="34">
        <v>43.810001</v>
      </c>
      <c r="M712" s="34">
        <v>7.84</v>
      </c>
      <c r="N712" s="34">
        <v>29.69313</v>
      </c>
      <c r="O712" s="34">
        <v>9.69</v>
      </c>
      <c r="P712" s="34">
        <v>15.26</v>
      </c>
      <c r="Q712" s="34">
        <v>3.43</v>
      </c>
      <c r="R712" s="34">
        <v>28.08</v>
      </c>
      <c r="S712" s="34">
        <v>47.272185999999998</v>
      </c>
      <c r="T712" s="34"/>
      <c r="U712" s="34"/>
      <c r="V712" s="34">
        <v>2.282521</v>
      </c>
      <c r="W712" s="34">
        <v>32.57</v>
      </c>
      <c r="X712" s="34">
        <v>36.529998999999997</v>
      </c>
      <c r="Y712" s="34">
        <v>9.8866399999999999</v>
      </c>
      <c r="Z712" s="34">
        <v>17.440742</v>
      </c>
      <c r="AA712" s="34">
        <v>59.911858000000002</v>
      </c>
      <c r="AB712" s="34">
        <v>41.878695999999998</v>
      </c>
      <c r="AC712" s="34">
        <v>17.200001</v>
      </c>
      <c r="AD712" s="34">
        <v>108.510002</v>
      </c>
      <c r="AE712" s="34">
        <v>35.449848000000003</v>
      </c>
      <c r="AF712" s="34">
        <v>3.88</v>
      </c>
      <c r="AG712" s="34">
        <v>15.05</v>
      </c>
      <c r="AH712" s="34">
        <v>34.200648999999999</v>
      </c>
      <c r="AI712" s="34">
        <v>104.480453</v>
      </c>
      <c r="AJ712" s="34" t="s">
        <v>193</v>
      </c>
      <c r="AK712" s="34">
        <v>16.68</v>
      </c>
      <c r="AL712" s="34">
        <v>1.92</v>
      </c>
      <c r="AM712" s="34">
        <v>29.600124000000001</v>
      </c>
      <c r="AN712" s="34">
        <v>14.8</v>
      </c>
      <c r="AO712" s="34">
        <v>31.99</v>
      </c>
      <c r="AP712" s="34">
        <v>5.04</v>
      </c>
      <c r="AQ712" s="34">
        <v>12.94</v>
      </c>
      <c r="AR712" s="34">
        <v>4.9000000000000004</v>
      </c>
      <c r="AS712" s="34"/>
      <c r="AT712" s="34">
        <v>17.059792999999999</v>
      </c>
      <c r="AU712" s="34">
        <v>34.669998</v>
      </c>
      <c r="AV712" s="34">
        <v>8.1674740000000003</v>
      </c>
      <c r="AW712" s="34">
        <v>18.781115</v>
      </c>
      <c r="AX712" s="34">
        <v>19.899999999999999</v>
      </c>
      <c r="AY712" s="34">
        <v>3.07</v>
      </c>
      <c r="AZ712" s="34">
        <v>62</v>
      </c>
      <c r="BA712" s="34">
        <v>78.199996999999996</v>
      </c>
      <c r="BB712" s="34"/>
      <c r="BC712" s="34">
        <v>18.036532999999999</v>
      </c>
      <c r="BD712" s="34"/>
      <c r="BE712" s="38"/>
      <c r="BF712" s="41">
        <f t="shared" si="582"/>
        <v>-3.7041271680349097E-2</v>
      </c>
      <c r="BG712" s="41">
        <f t="shared" si="583"/>
        <v>-5.4297887224623847E-3</v>
      </c>
      <c r="BH712" s="41"/>
      <c r="BI712" s="41">
        <f t="shared" si="584"/>
        <v>-2.7267126340339586E-2</v>
      </c>
      <c r="BJ712" s="41">
        <f t="shared" si="585"/>
        <v>-4.3384015985982417E-3</v>
      </c>
      <c r="BK712" s="41">
        <f t="shared" si="586"/>
        <v>-1.3301884062289323E-2</v>
      </c>
      <c r="BL712" s="41">
        <f t="shared" si="587"/>
        <v>5.5995075203936978E-3</v>
      </c>
      <c r="BM712" s="41">
        <f t="shared" si="588"/>
        <v>-6.2847195912894586E-3</v>
      </c>
      <c r="BN712" s="41">
        <f t="shared" si="589"/>
        <v>-3.7355832679871435E-2</v>
      </c>
      <c r="BO712" s="41"/>
      <c r="BP712" s="41">
        <f t="shared" si="590"/>
        <v>-2.6133498368017059E-2</v>
      </c>
      <c r="BQ712" s="41">
        <f t="shared" si="591"/>
        <v>0</v>
      </c>
      <c r="BR712" s="41">
        <f t="shared" si="592"/>
        <v>-1.5081305734585495E-2</v>
      </c>
      <c r="BS712" s="41">
        <f t="shared" si="593"/>
        <v>5.1733172802205987E-3</v>
      </c>
      <c r="BT712" s="41">
        <f t="shared" si="594"/>
        <v>2.9257405988370174E-2</v>
      </c>
      <c r="BU712" s="41">
        <f t="shared" si="595"/>
        <v>-4.2802539234760316E-2</v>
      </c>
      <c r="BV712" s="41">
        <f t="shared" si="596"/>
        <v>5.1518240963687442E-2</v>
      </c>
      <c r="BW712" s="41">
        <f t="shared" si="597"/>
        <v>6.9714797072509757E-3</v>
      </c>
      <c r="BX712" s="41"/>
      <c r="BY712" s="41"/>
      <c r="BZ712" s="41">
        <f t="shared" si="598"/>
        <v>3.9565566807513823E-2</v>
      </c>
      <c r="CA712" s="41">
        <f t="shared" si="599"/>
        <v>1.018363961497705E-2</v>
      </c>
      <c r="CB712" s="41">
        <f t="shared" si="600"/>
        <v>2.8319522799597863E-2</v>
      </c>
      <c r="CC712" s="41">
        <f t="shared" si="601"/>
        <v>2.737137559588915E-2</v>
      </c>
      <c r="CD712" s="41">
        <f t="shared" si="602"/>
        <v>-2.3256951794531872E-2</v>
      </c>
      <c r="CE712" s="41">
        <f t="shared" si="603"/>
        <v>1.0931958661897376E-2</v>
      </c>
      <c r="CF712" s="41">
        <f t="shared" si="604"/>
        <v>-3.932970590309442E-3</v>
      </c>
      <c r="CG712" s="41">
        <f t="shared" si="581"/>
        <v>5.8139698654198161E-3</v>
      </c>
      <c r="CH712" s="41">
        <f t="shared" si="605"/>
        <v>1.3266115733821335E-2</v>
      </c>
      <c r="CI712" s="41">
        <f t="shared" si="606"/>
        <v>-8.125858655220251E-3</v>
      </c>
      <c r="CJ712" s="41">
        <f t="shared" si="607"/>
        <v>2.5806465934914914E-3</v>
      </c>
      <c r="CK712" s="41">
        <f t="shared" si="608"/>
        <v>0</v>
      </c>
      <c r="CL712" s="41">
        <f t="shared" si="609"/>
        <v>2.259168774405184E-2</v>
      </c>
      <c r="CM712" s="41">
        <f t="shared" si="610"/>
        <v>-2.4228258077298084E-2</v>
      </c>
      <c r="CN712" s="41">
        <f t="shared" si="580"/>
        <v>2.7077466561904677E-2</v>
      </c>
      <c r="CO712" s="41">
        <f t="shared" si="611"/>
        <v>4.7891287704414851E-2</v>
      </c>
      <c r="CP712" s="41">
        <f t="shared" si="612"/>
        <v>-6.0624621816434854E-2</v>
      </c>
      <c r="CQ712" s="41">
        <f t="shared" si="613"/>
        <v>-7.3517636621369961E-3</v>
      </c>
      <c r="CR712" s="41">
        <f t="shared" si="614"/>
        <v>-1.3423020332140661E-2</v>
      </c>
      <c r="CS712" s="41">
        <f t="shared" si="615"/>
        <v>8.4759887206309458E-3</v>
      </c>
      <c r="CT712" s="41">
        <f t="shared" si="616"/>
        <v>-5.9347355198145777E-3</v>
      </c>
      <c r="CU712" s="41">
        <f t="shared" si="617"/>
        <v>6.9794777315256764E-3</v>
      </c>
      <c r="CV712" s="41">
        <f t="shared" si="618"/>
        <v>2.042901629800331E-3</v>
      </c>
      <c r="CW712" s="41"/>
      <c r="CX712" s="41">
        <f t="shared" si="619"/>
        <v>3.9828226070310101E-3</v>
      </c>
      <c r="CY712" s="41">
        <f t="shared" si="620"/>
        <v>-2.5627883950194306E-2</v>
      </c>
      <c r="CZ712" s="41">
        <f t="shared" si="621"/>
        <v>4.8660749785934213E-3</v>
      </c>
      <c r="DA712" s="41">
        <f t="shared" si="622"/>
        <v>-6.6132599249729513E-3</v>
      </c>
      <c r="DB712" s="41">
        <f t="shared" si="623"/>
        <v>-2.0080829536956433E-3</v>
      </c>
      <c r="DC712" s="41">
        <f t="shared" si="624"/>
        <v>0.16616611657166927</v>
      </c>
      <c r="DD712" s="41">
        <f t="shared" si="625"/>
        <v>3.2263268548935012E-4</v>
      </c>
      <c r="DE712" s="41">
        <f t="shared" si="626"/>
        <v>1.4815008486213267E-2</v>
      </c>
      <c r="DF712" s="41"/>
      <c r="DG712" s="41">
        <f t="shared" si="627"/>
        <v>1.5275871358284008E-2</v>
      </c>
      <c r="DH712" s="41"/>
    </row>
    <row r="713" spans="1:112">
      <c r="A713" s="43">
        <v>42881</v>
      </c>
      <c r="B713" s="34">
        <v>2.7</v>
      </c>
      <c r="C713" s="34">
        <v>4.8076730000000003</v>
      </c>
      <c r="D713" s="34"/>
      <c r="E713" s="34">
        <v>5.96</v>
      </c>
      <c r="F713" s="34">
        <v>9.36</v>
      </c>
      <c r="G713" s="34">
        <v>42.053542999999998</v>
      </c>
      <c r="H713" s="34">
        <v>19.963256999999999</v>
      </c>
      <c r="I713" s="34">
        <v>20.780000999999999</v>
      </c>
      <c r="J713" s="34">
        <v>42.299999</v>
      </c>
      <c r="K713" s="34"/>
      <c r="L713" s="34">
        <v>42.549999</v>
      </c>
      <c r="M713" s="34">
        <v>7.9</v>
      </c>
      <c r="N713" s="34">
        <v>28.905922</v>
      </c>
      <c r="O713" s="34">
        <v>9.75</v>
      </c>
      <c r="P713" s="34">
        <v>16.600000000000001</v>
      </c>
      <c r="Q713" s="34">
        <v>3.36</v>
      </c>
      <c r="R713" s="34">
        <v>28.059999000000001</v>
      </c>
      <c r="S713" s="34">
        <v>46.663657999999998</v>
      </c>
      <c r="T713" s="34"/>
      <c r="U713" s="34"/>
      <c r="V713" s="34">
        <v>2.22349</v>
      </c>
      <c r="W713" s="34">
        <v>32.57</v>
      </c>
      <c r="X713" s="34">
        <v>37.400002000000001</v>
      </c>
      <c r="Y713" s="34">
        <v>9.8569800000000001</v>
      </c>
      <c r="Z713" s="34">
        <v>16.744900000000001</v>
      </c>
      <c r="AA713" s="34">
        <v>59.952072000000001</v>
      </c>
      <c r="AB713" s="34">
        <v>41.587463</v>
      </c>
      <c r="AC713" s="34">
        <v>16.350000000000001</v>
      </c>
      <c r="AD713" s="34">
        <v>107.220001</v>
      </c>
      <c r="AE713" s="34">
        <v>35.285953999999997</v>
      </c>
      <c r="AF713" s="34">
        <v>3.92</v>
      </c>
      <c r="AG713" s="34">
        <v>14.35</v>
      </c>
      <c r="AH713" s="34">
        <v>32.795273000000002</v>
      </c>
      <c r="AI713" s="34">
        <v>105.22242</v>
      </c>
      <c r="AJ713" s="34" t="s">
        <v>193</v>
      </c>
      <c r="AK713" s="34">
        <v>15.84</v>
      </c>
      <c r="AL713" s="34">
        <v>1.88</v>
      </c>
      <c r="AM713" s="34">
        <v>29.951487</v>
      </c>
      <c r="AN713" s="34">
        <v>14.3</v>
      </c>
      <c r="AO713" s="34">
        <v>30.9</v>
      </c>
      <c r="AP713" s="34">
        <v>4.9000000000000004</v>
      </c>
      <c r="AQ713" s="34">
        <v>12.91</v>
      </c>
      <c r="AR713" s="34">
        <v>4.78</v>
      </c>
      <c r="AS713" s="34"/>
      <c r="AT713" s="34">
        <v>16.662604999999999</v>
      </c>
      <c r="AU713" s="34">
        <v>33.540000999999997</v>
      </c>
      <c r="AV713" s="34">
        <v>8.0386179999999996</v>
      </c>
      <c r="AW713" s="34">
        <v>18.879028000000002</v>
      </c>
      <c r="AX713" s="34">
        <v>19.950001</v>
      </c>
      <c r="AY713" s="34">
        <v>3.26</v>
      </c>
      <c r="AZ713" s="34">
        <v>61.540000999999997</v>
      </c>
      <c r="BA713" s="34">
        <v>76.349997999999999</v>
      </c>
      <c r="BB713" s="34"/>
      <c r="BC713" s="34">
        <v>17.890049000000001</v>
      </c>
      <c r="BD713" s="34"/>
      <c r="BE713" s="38"/>
      <c r="BF713" s="41">
        <f t="shared" si="582"/>
        <v>1.8692133012152546E-2</v>
      </c>
      <c r="BG713" s="41">
        <f t="shared" si="583"/>
        <v>7.2331169775392149E-3</v>
      </c>
      <c r="BH713" s="41"/>
      <c r="BI713" s="41">
        <f t="shared" si="584"/>
        <v>-3.1381600741168213E-2</v>
      </c>
      <c r="BJ713" s="41">
        <f t="shared" si="585"/>
        <v>1.7241806434506173E-2</v>
      </c>
      <c r="BK713" s="41">
        <f t="shared" si="586"/>
        <v>-6.3753615911727119E-3</v>
      </c>
      <c r="BL713" s="41">
        <f t="shared" si="587"/>
        <v>1.8607366718976875E-2</v>
      </c>
      <c r="BM713" s="41">
        <f t="shared" si="588"/>
        <v>7.7295067088576398E-3</v>
      </c>
      <c r="BN713" s="41">
        <f t="shared" si="589"/>
        <v>-2.4519594678878237E-2</v>
      </c>
      <c r="BO713" s="41"/>
      <c r="BP713" s="41">
        <f t="shared" si="590"/>
        <v>-2.9182293134025452E-2</v>
      </c>
      <c r="BQ713" s="41">
        <f t="shared" si="591"/>
        <v>7.6239251106593664E-3</v>
      </c>
      <c r="BR713" s="41">
        <f t="shared" si="592"/>
        <v>-2.686921829903852E-2</v>
      </c>
      <c r="BS713" s="41">
        <f t="shared" si="593"/>
        <v>6.1728591070810161E-3</v>
      </c>
      <c r="BT713" s="41">
        <f t="shared" si="594"/>
        <v>8.4167669506186649E-2</v>
      </c>
      <c r="BU713" s="41">
        <f t="shared" si="595"/>
        <v>-2.0619287202735818E-2</v>
      </c>
      <c r="BV713" s="41">
        <f t="shared" si="596"/>
        <v>-7.1254012121480513E-4</v>
      </c>
      <c r="BW713" s="41">
        <f t="shared" si="597"/>
        <v>-1.2956428277299394E-2</v>
      </c>
      <c r="BX713" s="41"/>
      <c r="BY713" s="41"/>
      <c r="BZ713" s="41">
        <f t="shared" si="598"/>
        <v>-2.620250033826511E-2</v>
      </c>
      <c r="CA713" s="41">
        <f t="shared" si="599"/>
        <v>0</v>
      </c>
      <c r="CB713" s="41">
        <f t="shared" si="600"/>
        <v>2.3536944463990433E-2</v>
      </c>
      <c r="CC713" s="41">
        <f t="shared" si="601"/>
        <v>-3.0045171363748289E-3</v>
      </c>
      <c r="CD713" s="41">
        <f t="shared" si="602"/>
        <v>-4.0715229150927318E-2</v>
      </c>
      <c r="CE713" s="41">
        <f t="shared" si="603"/>
        <v>6.7099420999798868E-4</v>
      </c>
      <c r="CF713" s="41">
        <f t="shared" si="604"/>
        <v>-6.9784972830883541E-3</v>
      </c>
      <c r="CG713" s="41">
        <f t="shared" si="581"/>
        <v>-1.4598799421152636E-2</v>
      </c>
      <c r="CH713" s="41">
        <f t="shared" si="605"/>
        <v>-1.1959545337587309E-2</v>
      </c>
      <c r="CI713" s="41">
        <f t="shared" si="606"/>
        <v>-4.6339841678930188E-3</v>
      </c>
      <c r="CJ713" s="41">
        <f t="shared" si="607"/>
        <v>1.0256500167189061E-2</v>
      </c>
      <c r="CK713" s="41">
        <f t="shared" si="608"/>
        <v>-4.7628048989254705E-2</v>
      </c>
      <c r="CL713" s="41">
        <f t="shared" si="609"/>
        <v>-4.1960231345940922E-2</v>
      </c>
      <c r="CM713" s="41">
        <f t="shared" si="610"/>
        <v>7.0763941911831775E-3</v>
      </c>
      <c r="CN713" s="41">
        <f t="shared" si="580"/>
        <v>1.5024586650097902E-2</v>
      </c>
      <c r="CO713" s="41">
        <f t="shared" si="611"/>
        <v>-5.1672010544320926E-2</v>
      </c>
      <c r="CP713" s="41">
        <f t="shared" si="612"/>
        <v>-2.1053409197832381E-2</v>
      </c>
      <c r="CQ713" s="41">
        <f t="shared" si="613"/>
        <v>1.1800422234230484E-2</v>
      </c>
      <c r="CR713" s="41">
        <f t="shared" si="614"/>
        <v>-3.4367643504207769E-2</v>
      </c>
      <c r="CS713" s="41">
        <f t="shared" si="615"/>
        <v>-3.4667170057726869E-2</v>
      </c>
      <c r="CT713" s="41">
        <f t="shared" si="616"/>
        <v>-2.8170876966696221E-2</v>
      </c>
      <c r="CU713" s="41">
        <f t="shared" si="617"/>
        <v>-2.3210842142032694E-3</v>
      </c>
      <c r="CV713" s="41">
        <f t="shared" si="618"/>
        <v>-2.4794658613216392E-2</v>
      </c>
      <c r="CW713" s="41"/>
      <c r="CX713" s="41">
        <f t="shared" si="619"/>
        <v>-2.3557421283598268E-2</v>
      </c>
      <c r="CY713" s="41">
        <f t="shared" si="620"/>
        <v>-3.3135915799961189E-2</v>
      </c>
      <c r="CZ713" s="41">
        <f t="shared" si="621"/>
        <v>-1.5902503270645466E-2</v>
      </c>
      <c r="DA713" s="41">
        <f t="shared" si="622"/>
        <v>5.1998326515290535E-3</v>
      </c>
      <c r="DB713" s="41">
        <f t="shared" si="623"/>
        <v>2.5094617307379412E-3</v>
      </c>
      <c r="DC713" s="41">
        <f t="shared" si="624"/>
        <v>6.0049633779510517E-2</v>
      </c>
      <c r="DD713" s="41">
        <f t="shared" si="625"/>
        <v>-7.4469989016022206E-3</v>
      </c>
      <c r="DE713" s="41">
        <f t="shared" si="626"/>
        <v>-2.394160371860601E-2</v>
      </c>
      <c r="DF713" s="41"/>
      <c r="DG713" s="41">
        <f t="shared" si="627"/>
        <v>-8.1546756520926422E-3</v>
      </c>
      <c r="DH713" s="41"/>
    </row>
    <row r="714" spans="1:112">
      <c r="A714" s="43">
        <v>42885</v>
      </c>
      <c r="B714" s="34">
        <v>2.6</v>
      </c>
      <c r="C714" s="34">
        <v>4.6777369999999996</v>
      </c>
      <c r="D714" s="34"/>
      <c r="E714" s="34">
        <v>5.5</v>
      </c>
      <c r="F714" s="34">
        <v>9.1199999999999992</v>
      </c>
      <c r="G714" s="34">
        <v>41.861431000000003</v>
      </c>
      <c r="H714" s="34">
        <v>19.426130000000001</v>
      </c>
      <c r="I714" s="34">
        <v>20.51</v>
      </c>
      <c r="J714" s="34">
        <v>40.950001</v>
      </c>
      <c r="K714" s="34"/>
      <c r="L714" s="34">
        <v>43.669998</v>
      </c>
      <c r="M714" s="34">
        <v>7.89</v>
      </c>
      <c r="N714" s="34">
        <v>28.406717</v>
      </c>
      <c r="O714" s="34">
        <v>9.6199999999999992</v>
      </c>
      <c r="P714" s="34">
        <v>15.91</v>
      </c>
      <c r="Q714" s="34">
        <v>3.29</v>
      </c>
      <c r="R714" s="34">
        <v>25.879999000000002</v>
      </c>
      <c r="S714" s="34">
        <v>46.663657999999998</v>
      </c>
      <c r="T714" s="34"/>
      <c r="U714" s="34"/>
      <c r="V714" s="34">
        <v>2.2628430000000002</v>
      </c>
      <c r="W714" s="34">
        <v>32.229999999999997</v>
      </c>
      <c r="X714" s="34">
        <v>37.889999000000003</v>
      </c>
      <c r="Y714" s="34">
        <v>9.8767530000000008</v>
      </c>
      <c r="Z714" s="34">
        <v>16.611084000000002</v>
      </c>
      <c r="AA714" s="34">
        <v>58.576912</v>
      </c>
      <c r="AB714" s="34">
        <v>40.975883000000003</v>
      </c>
      <c r="AC714" s="34">
        <v>16.25</v>
      </c>
      <c r="AD714" s="34">
        <v>104.790001</v>
      </c>
      <c r="AE714" s="34">
        <v>34.890675000000002</v>
      </c>
      <c r="AF714" s="34">
        <v>3.89</v>
      </c>
      <c r="AG714" s="34">
        <v>14.35</v>
      </c>
      <c r="AH714" s="34">
        <v>32.163325999999998</v>
      </c>
      <c r="AI714" s="34">
        <v>103.649429</v>
      </c>
      <c r="AJ714" s="34" t="s">
        <v>193</v>
      </c>
      <c r="AK714" s="34">
        <v>15.69</v>
      </c>
      <c r="AL714" s="34">
        <v>1.9</v>
      </c>
      <c r="AM714" s="34">
        <v>29.229766999999999</v>
      </c>
      <c r="AN714" s="34">
        <v>13</v>
      </c>
      <c r="AO714" s="34">
        <v>31.129999000000002</v>
      </c>
      <c r="AP714" s="34">
        <v>4.7699999999999996</v>
      </c>
      <c r="AQ714" s="34">
        <v>13.02</v>
      </c>
      <c r="AR714" s="34">
        <v>4.6900000000000004</v>
      </c>
      <c r="AS714" s="34"/>
      <c r="AT714" s="34">
        <v>16.614167999999999</v>
      </c>
      <c r="AU714" s="34">
        <v>35.869999</v>
      </c>
      <c r="AV714" s="34">
        <v>8.028708</v>
      </c>
      <c r="AW714" s="34">
        <v>18.861227</v>
      </c>
      <c r="AX714" s="34">
        <v>19.170000000000002</v>
      </c>
      <c r="AY714" s="34">
        <v>3.22</v>
      </c>
      <c r="AZ714" s="34">
        <v>61.470001000000003</v>
      </c>
      <c r="BA714" s="34">
        <v>75.779999000000004</v>
      </c>
      <c r="BB714" s="34"/>
      <c r="BC714" s="34">
        <v>17.382254</v>
      </c>
      <c r="BD714" s="34"/>
      <c r="BE714" s="38"/>
      <c r="BF714" s="41">
        <f t="shared" si="582"/>
        <v>-3.7740327982847086E-2</v>
      </c>
      <c r="BG714" s="41">
        <f t="shared" si="583"/>
        <v>-2.7398737298302403E-2</v>
      </c>
      <c r="BH714" s="41"/>
      <c r="BI714" s="41">
        <f t="shared" si="584"/>
        <v>-8.0322388838833095E-2</v>
      </c>
      <c r="BJ714" s="41">
        <f t="shared" si="585"/>
        <v>-2.5975486403260677E-2</v>
      </c>
      <c r="BK714" s="41">
        <f t="shared" si="586"/>
        <v>-4.5787378932633013E-3</v>
      </c>
      <c r="BL714" s="41">
        <f t="shared" si="587"/>
        <v>-2.7274366904278518E-2</v>
      </c>
      <c r="BM714" s="41">
        <f t="shared" si="588"/>
        <v>-1.3078461709986148E-2</v>
      </c>
      <c r="BN714" s="41">
        <f t="shared" si="589"/>
        <v>-3.2435227692467553E-2</v>
      </c>
      <c r="BO714" s="41"/>
      <c r="BP714" s="41">
        <f t="shared" si="590"/>
        <v>2.598149018181756E-2</v>
      </c>
      <c r="BQ714" s="41">
        <f t="shared" si="591"/>
        <v>-1.2666246151930537E-3</v>
      </c>
      <c r="BR714" s="41">
        <f t="shared" si="592"/>
        <v>-1.7420856334672989E-2</v>
      </c>
      <c r="BS714" s="41">
        <f t="shared" si="593"/>
        <v>-1.3423020332140774E-2</v>
      </c>
      <c r="BT714" s="41">
        <f t="shared" si="594"/>
        <v>-4.245485301280217E-2</v>
      </c>
      <c r="BU714" s="41">
        <f t="shared" si="595"/>
        <v>-2.1053409197832267E-2</v>
      </c>
      <c r="BV714" s="41">
        <f t="shared" si="596"/>
        <v>-8.0874608043572757E-2</v>
      </c>
      <c r="BW714" s="41">
        <f t="shared" si="597"/>
        <v>0</v>
      </c>
      <c r="BX714" s="41"/>
      <c r="BY714" s="41"/>
      <c r="BZ714" s="41">
        <f t="shared" si="598"/>
        <v>1.75439537669216E-2</v>
      </c>
      <c r="CA714" s="41">
        <f t="shared" si="599"/>
        <v>-1.0493923460795734E-2</v>
      </c>
      <c r="CB714" s="41">
        <f t="shared" si="600"/>
        <v>1.301644074190059E-2</v>
      </c>
      <c r="CC714" s="41">
        <f t="shared" si="601"/>
        <v>2.0039803535661952E-3</v>
      </c>
      <c r="CD714" s="41">
        <f t="shared" si="602"/>
        <v>-8.0235509102494357E-3</v>
      </c>
      <c r="CE714" s="41">
        <f t="shared" si="603"/>
        <v>-2.3204817238176762E-2</v>
      </c>
      <c r="CF714" s="41">
        <f t="shared" si="604"/>
        <v>-1.4815077530643773E-2</v>
      </c>
      <c r="CG714" s="41">
        <f t="shared" si="581"/>
        <v>2.3256862164267183E-2</v>
      </c>
      <c r="CH714" s="41">
        <f t="shared" si="605"/>
        <v>-2.292445069626417E-2</v>
      </c>
      <c r="CI714" s="41">
        <f t="shared" si="606"/>
        <v>-1.1265379542686983E-2</v>
      </c>
      <c r="CJ714" s="41">
        <f t="shared" si="607"/>
        <v>-7.68249617201617E-3</v>
      </c>
      <c r="CK714" s="41">
        <f t="shared" si="608"/>
        <v>0</v>
      </c>
      <c r="CL714" s="41">
        <f t="shared" si="609"/>
        <v>-1.9457529789497281E-2</v>
      </c>
      <c r="CM714" s="41">
        <f t="shared" si="610"/>
        <v>-1.5062065525594475E-2</v>
      </c>
      <c r="CN714" s="41">
        <f t="shared" si="580"/>
        <v>0</v>
      </c>
      <c r="CO714" s="41">
        <f t="shared" si="611"/>
        <v>-9.5148196413386201E-3</v>
      </c>
      <c r="CP714" s="41">
        <f t="shared" si="612"/>
        <v>1.0582109330537008E-2</v>
      </c>
      <c r="CQ714" s="41">
        <f t="shared" si="613"/>
        <v>-2.4391364915677484E-2</v>
      </c>
      <c r="CR714" s="41">
        <f t="shared" si="614"/>
        <v>-9.5310179804324893E-2</v>
      </c>
      <c r="CS714" s="41">
        <f t="shared" si="615"/>
        <v>7.4157684264629627E-3</v>
      </c>
      <c r="CT714" s="41">
        <f t="shared" si="616"/>
        <v>-2.688890021633129E-2</v>
      </c>
      <c r="CU714" s="41">
        <f t="shared" si="617"/>
        <v>8.4844319218719093E-3</v>
      </c>
      <c r="CV714" s="41">
        <f t="shared" si="618"/>
        <v>-1.9007964045176632E-2</v>
      </c>
      <c r="CW714" s="41"/>
      <c r="CX714" s="41">
        <f t="shared" si="619"/>
        <v>-2.9111617408377451E-3</v>
      </c>
      <c r="CY714" s="41">
        <f t="shared" si="620"/>
        <v>6.7162477455532499E-2</v>
      </c>
      <c r="CZ714" s="41">
        <f t="shared" si="621"/>
        <v>-1.2335594929292232E-3</v>
      </c>
      <c r="DA714" s="41">
        <f t="shared" si="622"/>
        <v>-9.4334292760286725E-4</v>
      </c>
      <c r="DB714" s="41">
        <f t="shared" si="623"/>
        <v>-3.9882636403631343E-2</v>
      </c>
      <c r="DC714" s="41">
        <f t="shared" si="624"/>
        <v>-1.2345835822299266E-2</v>
      </c>
      <c r="DD714" s="41">
        <f t="shared" si="625"/>
        <v>-1.1381189564730419E-3</v>
      </c>
      <c r="DE714" s="41">
        <f t="shared" si="626"/>
        <v>-7.493613075126495E-3</v>
      </c>
      <c r="DF714" s="41"/>
      <c r="DG714" s="41">
        <f t="shared" si="627"/>
        <v>-2.8794835750830243E-2</v>
      </c>
      <c r="DH714" s="41"/>
    </row>
    <row r="715" spans="1:112">
      <c r="A715" s="43">
        <v>42886</v>
      </c>
      <c r="B715" s="34">
        <v>2.5499999999999998</v>
      </c>
      <c r="C715" s="34">
        <v>4.5304739999999999</v>
      </c>
      <c r="D715" s="34"/>
      <c r="E715" s="34">
        <v>5.54</v>
      </c>
      <c r="F715" s="34">
        <v>9.64</v>
      </c>
      <c r="G715" s="34">
        <v>41.909453999999997</v>
      </c>
      <c r="H715" s="34">
        <v>19.585279</v>
      </c>
      <c r="I715" s="34">
        <v>20.67</v>
      </c>
      <c r="J715" s="34">
        <v>41.099997999999999</v>
      </c>
      <c r="K715" s="34"/>
      <c r="L715" s="34">
        <v>43.220001000000003</v>
      </c>
      <c r="M715" s="34">
        <v>7.8</v>
      </c>
      <c r="N715" s="34">
        <v>28.203949000000001</v>
      </c>
      <c r="O715" s="34">
        <v>9.6999999999999993</v>
      </c>
      <c r="P715" s="34">
        <v>15.94</v>
      </c>
      <c r="Q715" s="34">
        <v>3.12</v>
      </c>
      <c r="R715" s="34">
        <v>29.26</v>
      </c>
      <c r="S715" s="34">
        <v>46.451160000000002</v>
      </c>
      <c r="T715" s="34"/>
      <c r="U715" s="34"/>
      <c r="V715" s="34">
        <v>2.302197</v>
      </c>
      <c r="W715" s="34">
        <v>32.270000000000003</v>
      </c>
      <c r="X715" s="34">
        <v>37.169998</v>
      </c>
      <c r="Y715" s="34">
        <v>9.8866399999999999</v>
      </c>
      <c r="Z715" s="34">
        <v>16.013370999999999</v>
      </c>
      <c r="AA715" s="34">
        <v>54.805278999999999</v>
      </c>
      <c r="AB715" s="34">
        <v>41.257407999999998</v>
      </c>
      <c r="AC715" s="34">
        <v>16.25</v>
      </c>
      <c r="AD715" s="34">
        <v>107.19000200000001</v>
      </c>
      <c r="AE715" s="34">
        <v>35.112423</v>
      </c>
      <c r="AF715" s="34">
        <v>3.9</v>
      </c>
      <c r="AG715" s="34">
        <v>14.35</v>
      </c>
      <c r="AH715" s="34">
        <v>32.248210999999998</v>
      </c>
      <c r="AI715" s="34">
        <v>102.185272</v>
      </c>
      <c r="AJ715" s="34" t="s">
        <v>193</v>
      </c>
      <c r="AK715" s="34">
        <v>15.3</v>
      </c>
      <c r="AL715" s="34">
        <v>2.0699999999999998</v>
      </c>
      <c r="AM715" s="34">
        <v>29.096819</v>
      </c>
      <c r="AN715" s="34">
        <v>13.2</v>
      </c>
      <c r="AO715" s="34">
        <v>30.219999000000001</v>
      </c>
      <c r="AP715" s="34">
        <v>4.6900000000000004</v>
      </c>
      <c r="AQ715" s="34">
        <v>12.97</v>
      </c>
      <c r="AR715" s="34">
        <v>4.68</v>
      </c>
      <c r="AS715" s="34"/>
      <c r="AT715" s="34">
        <v>16.740105</v>
      </c>
      <c r="AU715" s="34">
        <v>37.560001</v>
      </c>
      <c r="AV715" s="34">
        <v>7.8602030000000003</v>
      </c>
      <c r="AW715" s="34">
        <v>19.457594</v>
      </c>
      <c r="AX715" s="34">
        <v>19.549999</v>
      </c>
      <c r="AY715" s="34">
        <v>3.05</v>
      </c>
      <c r="AZ715" s="34">
        <v>62.610000999999997</v>
      </c>
      <c r="BA715" s="34">
        <v>73.830001999999993</v>
      </c>
      <c r="BB715" s="34"/>
      <c r="BC715" s="34">
        <v>17.577563999999999</v>
      </c>
      <c r="BD715" s="34"/>
      <c r="BE715" s="38"/>
      <c r="BF715" s="41">
        <f t="shared" si="582"/>
        <v>-1.9418085857101738E-2</v>
      </c>
      <c r="BG715" s="41">
        <f t="shared" si="583"/>
        <v>-3.1987876191859992E-2</v>
      </c>
      <c r="BH715" s="41"/>
      <c r="BI715" s="41">
        <f t="shared" si="584"/>
        <v>7.2464085207672533E-3</v>
      </c>
      <c r="BJ715" s="41">
        <f t="shared" si="585"/>
        <v>5.5451304536214288E-2</v>
      </c>
      <c r="BK715" s="41">
        <f t="shared" si="586"/>
        <v>1.1465321217666244E-3</v>
      </c>
      <c r="BL715" s="41">
        <f t="shared" si="587"/>
        <v>8.1591455925147122E-3</v>
      </c>
      <c r="BM715" s="41">
        <f t="shared" si="588"/>
        <v>7.7708016093877025E-3</v>
      </c>
      <c r="BN715" s="41">
        <f t="shared" si="589"/>
        <v>3.6562381212847826E-3</v>
      </c>
      <c r="BO715" s="41"/>
      <c r="BP715" s="41">
        <f t="shared" si="590"/>
        <v>-1.0357947483261748E-2</v>
      </c>
      <c r="BQ715" s="41">
        <f t="shared" si="591"/>
        <v>-1.1472401162236807E-2</v>
      </c>
      <c r="BR715" s="41">
        <f t="shared" si="592"/>
        <v>-7.1636276856097128E-3</v>
      </c>
      <c r="BS715" s="41">
        <f t="shared" si="593"/>
        <v>8.2816208317220176E-3</v>
      </c>
      <c r="BT715" s="41">
        <f t="shared" si="594"/>
        <v>1.8838310123735441E-3</v>
      </c>
      <c r="BU715" s="41">
        <f t="shared" si="595"/>
        <v>-5.3054562955889513E-2</v>
      </c>
      <c r="BV715" s="41">
        <f t="shared" si="596"/>
        <v>0.12275096459915552</v>
      </c>
      <c r="BW715" s="41">
        <f t="shared" si="597"/>
        <v>-4.5642223968827573E-3</v>
      </c>
      <c r="BX715" s="41"/>
      <c r="BY715" s="41"/>
      <c r="BZ715" s="41">
        <f t="shared" si="598"/>
        <v>1.7241897085159007E-2</v>
      </c>
      <c r="CA715" s="41">
        <f t="shared" si="599"/>
        <v>1.2403102365240927E-3</v>
      </c>
      <c r="CB715" s="41">
        <f t="shared" si="600"/>
        <v>-1.9185268135995432E-2</v>
      </c>
      <c r="CC715" s="41">
        <f t="shared" si="601"/>
        <v>1.0005367828085873E-3</v>
      </c>
      <c r="CD715" s="41">
        <f t="shared" si="602"/>
        <v>-3.6646122638765301E-2</v>
      </c>
      <c r="CE715" s="41">
        <f t="shared" si="603"/>
        <v>-6.6554104342084461E-2</v>
      </c>
      <c r="CF715" s="41">
        <f t="shared" si="604"/>
        <v>6.8470104123613653E-3</v>
      </c>
      <c r="CG715" s="41">
        <f t="shared" si="581"/>
        <v>3.6675423156743152E-2</v>
      </c>
      <c r="CH715" s="41">
        <f t="shared" si="605"/>
        <v>2.2644622332139396E-2</v>
      </c>
      <c r="CI715" s="41">
        <f t="shared" si="606"/>
        <v>6.3353979475612721E-3</v>
      </c>
      <c r="CJ715" s="41">
        <f t="shared" si="607"/>
        <v>2.5673955052457334E-3</v>
      </c>
      <c r="CK715" s="41">
        <f t="shared" si="608"/>
        <v>0</v>
      </c>
      <c r="CL715" s="41">
        <f t="shared" si="609"/>
        <v>2.6357094736329939E-3</v>
      </c>
      <c r="CM715" s="41">
        <f t="shared" si="610"/>
        <v>-1.4226772146571615E-2</v>
      </c>
      <c r="CN715" s="41">
        <f t="shared" si="580"/>
        <v>-1.859283307661597E-2</v>
      </c>
      <c r="CO715" s="41">
        <f t="shared" si="611"/>
        <v>-2.5170738346551334E-2</v>
      </c>
      <c r="CP715" s="41">
        <f t="shared" si="612"/>
        <v>8.5694721104882979E-2</v>
      </c>
      <c r="CQ715" s="41">
        <f t="shared" si="613"/>
        <v>-4.5587523413822412E-3</v>
      </c>
      <c r="CR715" s="41">
        <f t="shared" si="614"/>
        <v>1.5267472130788381E-2</v>
      </c>
      <c r="CS715" s="41">
        <f t="shared" si="615"/>
        <v>-2.9668028576238084E-2</v>
      </c>
      <c r="CT715" s="41">
        <f t="shared" si="616"/>
        <v>-1.6913722442061699E-2</v>
      </c>
      <c r="CU715" s="41">
        <f t="shared" si="617"/>
        <v>-3.8476384520706344E-3</v>
      </c>
      <c r="CV715" s="41">
        <f t="shared" si="618"/>
        <v>-2.1344725286327922E-3</v>
      </c>
      <c r="CW715" s="41"/>
      <c r="CX715" s="41">
        <f t="shared" si="619"/>
        <v>7.5515121235632905E-3</v>
      </c>
      <c r="CY715" s="41">
        <f t="shared" si="620"/>
        <v>4.603841729838911E-2</v>
      </c>
      <c r="CZ715" s="41">
        <f t="shared" si="621"/>
        <v>-2.1211185296193865E-2</v>
      </c>
      <c r="DA715" s="41">
        <f t="shared" si="622"/>
        <v>3.1129097468144736E-2</v>
      </c>
      <c r="DB715" s="41">
        <f t="shared" si="623"/>
        <v>1.9628678222925126E-2</v>
      </c>
      <c r="DC715" s="41">
        <f t="shared" si="624"/>
        <v>-5.4239768936996849E-2</v>
      </c>
      <c r="DD715" s="41">
        <f t="shared" si="625"/>
        <v>1.837575854209221E-2</v>
      </c>
      <c r="DE715" s="41">
        <f t="shared" si="626"/>
        <v>-2.6069212234027948E-2</v>
      </c>
      <c r="DF715" s="41"/>
      <c r="DG715" s="41">
        <f t="shared" si="627"/>
        <v>1.1173515376538422E-2</v>
      </c>
      <c r="DH715" s="41"/>
    </row>
    <row r="716" spans="1:112">
      <c r="A716" s="43">
        <v>42887</v>
      </c>
      <c r="B716" s="34">
        <v>2.6</v>
      </c>
      <c r="C716" s="34">
        <v>4.5391360000000001</v>
      </c>
      <c r="D716" s="34"/>
      <c r="E716" s="34">
        <v>6.24</v>
      </c>
      <c r="F716" s="34">
        <v>10.4</v>
      </c>
      <c r="G716" s="34">
        <v>41.851818000000002</v>
      </c>
      <c r="H716" s="34">
        <v>19.127725999999999</v>
      </c>
      <c r="I716" s="34">
        <v>20.290001</v>
      </c>
      <c r="J716" s="34">
        <v>39.299999</v>
      </c>
      <c r="K716" s="34"/>
      <c r="L716" s="34">
        <v>44.029998999999997</v>
      </c>
      <c r="M716" s="34">
        <v>7.62</v>
      </c>
      <c r="N716" s="34">
        <v>27.61496</v>
      </c>
      <c r="O716" s="34">
        <v>9.77</v>
      </c>
      <c r="P716" s="34">
        <v>16.200001</v>
      </c>
      <c r="Q716" s="34">
        <v>3.04</v>
      </c>
      <c r="R716" s="34">
        <v>28.49</v>
      </c>
      <c r="S716" s="34">
        <v>45.726719000000003</v>
      </c>
      <c r="T716" s="34"/>
      <c r="U716" s="34"/>
      <c r="V716" s="34">
        <v>2.1644589999999999</v>
      </c>
      <c r="W716" s="34">
        <v>32.240001999999997</v>
      </c>
      <c r="X716" s="34">
        <v>38.369999</v>
      </c>
      <c r="Y716" s="34">
        <v>9.6592479999999998</v>
      </c>
      <c r="Z716" s="34">
        <v>15.121261000000001</v>
      </c>
      <c r="AA716" s="34">
        <v>55.078696999999998</v>
      </c>
      <c r="AB716" s="34">
        <v>41.286532999999999</v>
      </c>
      <c r="AC716" s="34">
        <v>16.600000000000001</v>
      </c>
      <c r="AD716" s="34">
        <v>105.58000199999999</v>
      </c>
      <c r="AE716" s="34">
        <v>34.505043000000001</v>
      </c>
      <c r="AF716" s="34">
        <v>3.87</v>
      </c>
      <c r="AG716" s="34">
        <v>13.3</v>
      </c>
      <c r="AH716" s="34">
        <v>30.625903999999998</v>
      </c>
      <c r="AI716" s="34">
        <v>101.660934</v>
      </c>
      <c r="AJ716" s="34" t="s">
        <v>193</v>
      </c>
      <c r="AK716" s="34">
        <v>15.5</v>
      </c>
      <c r="AL716" s="34">
        <v>2.09</v>
      </c>
      <c r="AM716" s="34">
        <v>29.030338</v>
      </c>
      <c r="AN716" s="34">
        <v>12.3</v>
      </c>
      <c r="AO716" s="34">
        <v>29.26</v>
      </c>
      <c r="AP716" s="34">
        <v>4.51</v>
      </c>
      <c r="AQ716" s="34">
        <v>13.21</v>
      </c>
      <c r="AR716" s="34">
        <v>4.78</v>
      </c>
      <c r="AS716" s="34"/>
      <c r="AT716" s="34">
        <v>16.352602000000001</v>
      </c>
      <c r="AU716" s="34">
        <v>37.159999999999997</v>
      </c>
      <c r="AV716" s="34">
        <v>7.4736359999999999</v>
      </c>
      <c r="AW716" s="34">
        <v>18.763317000000001</v>
      </c>
      <c r="AX716" s="34">
        <v>18.170000000000002</v>
      </c>
      <c r="AY716" s="34">
        <v>2.89</v>
      </c>
      <c r="AZ716" s="34">
        <v>61.880001</v>
      </c>
      <c r="BA716" s="34">
        <v>77.330001999999993</v>
      </c>
      <c r="BB716" s="34"/>
      <c r="BC716" s="34">
        <v>17.724041</v>
      </c>
      <c r="BD716" s="34"/>
      <c r="BE716" s="38"/>
      <c r="BF716" s="41">
        <f t="shared" si="582"/>
        <v>1.9418085857101731E-2</v>
      </c>
      <c r="BG716" s="41">
        <f t="shared" si="583"/>
        <v>1.9101157896844452E-3</v>
      </c>
      <c r="BH716" s="41"/>
      <c r="BI716" s="41">
        <f t="shared" si="584"/>
        <v>0.11898568162214387</v>
      </c>
      <c r="BJ716" s="41">
        <f t="shared" si="585"/>
        <v>7.5884697524872674E-2</v>
      </c>
      <c r="BK716" s="41">
        <f t="shared" si="586"/>
        <v>-1.3761970829785249E-3</v>
      </c>
      <c r="BL716" s="41">
        <f t="shared" si="587"/>
        <v>-2.363930710941772E-2</v>
      </c>
      <c r="BM716" s="41">
        <f t="shared" si="588"/>
        <v>-1.8555170570592548E-2</v>
      </c>
      <c r="BN716" s="41">
        <f t="shared" si="589"/>
        <v>-4.4783579410464673E-2</v>
      </c>
      <c r="BO716" s="41"/>
      <c r="BP716" s="41">
        <f t="shared" si="590"/>
        <v>1.8567822839698652E-2</v>
      </c>
      <c r="BQ716" s="41">
        <f t="shared" si="591"/>
        <v>-2.3347363996991062E-2</v>
      </c>
      <c r="BR716" s="41">
        <f t="shared" si="592"/>
        <v>-2.1104348737049666E-2</v>
      </c>
      <c r="BS716" s="41">
        <f t="shared" si="593"/>
        <v>7.1905805453542091E-3</v>
      </c>
      <c r="BT716" s="41">
        <f t="shared" si="594"/>
        <v>1.617963060466264E-2</v>
      </c>
      <c r="BU716" s="41">
        <f t="shared" si="595"/>
        <v>-2.5975486403260677E-2</v>
      </c>
      <c r="BV716" s="41">
        <f t="shared" si="596"/>
        <v>-2.6668247082161409E-2</v>
      </c>
      <c r="BW716" s="41">
        <f t="shared" si="597"/>
        <v>-1.5718650153254857E-2</v>
      </c>
      <c r="BX716" s="41"/>
      <c r="BY716" s="41"/>
      <c r="BZ716" s="41">
        <f t="shared" si="598"/>
        <v>-6.1693438695040549E-2</v>
      </c>
      <c r="CA716" s="41">
        <f t="shared" si="599"/>
        <v>-9.3002639070561221E-4</v>
      </c>
      <c r="CB716" s="41">
        <f t="shared" si="600"/>
        <v>3.1773947694507122E-2</v>
      </c>
      <c r="CC716" s="41">
        <f t="shared" si="601"/>
        <v>-2.3268552399387327E-2</v>
      </c>
      <c r="CD716" s="41">
        <f t="shared" si="602"/>
        <v>-5.7322294002657329E-2</v>
      </c>
      <c r="CE716" s="41">
        <f t="shared" si="603"/>
        <v>4.9764956498800769E-3</v>
      </c>
      <c r="CF716" s="41">
        <f t="shared" si="604"/>
        <v>7.0568477481989817E-4</v>
      </c>
      <c r="CG716" s="41">
        <f t="shared" si="581"/>
        <v>2.7324105767860516E-2</v>
      </c>
      <c r="CH716" s="41">
        <f t="shared" si="605"/>
        <v>-1.5134001023433423E-2</v>
      </c>
      <c r="CI716" s="41">
        <f t="shared" si="606"/>
        <v>-1.7449512208737257E-2</v>
      </c>
      <c r="CJ716" s="41">
        <f t="shared" si="607"/>
        <v>-7.7220460939102778E-3</v>
      </c>
      <c r="CK716" s="41">
        <f t="shared" si="608"/>
        <v>-7.5985906977921985E-2</v>
      </c>
      <c r="CL716" s="41">
        <f t="shared" si="609"/>
        <v>-5.16163820383084E-2</v>
      </c>
      <c r="CM716" s="41">
        <f t="shared" si="610"/>
        <v>-5.1444583315225613E-3</v>
      </c>
      <c r="CN716" s="41">
        <f t="shared" si="580"/>
        <v>-8.0754140055454178E-3</v>
      </c>
      <c r="CO716" s="41">
        <f t="shared" si="611"/>
        <v>1.2987195526811112E-2</v>
      </c>
      <c r="CP716" s="41">
        <f t="shared" si="612"/>
        <v>9.6154586994419734E-3</v>
      </c>
      <c r="CQ716" s="41">
        <f t="shared" si="613"/>
        <v>-2.2874343910432244E-3</v>
      </c>
      <c r="CR716" s="41">
        <f t="shared" si="614"/>
        <v>-7.0617567213953292E-2</v>
      </c>
      <c r="CS716" s="41">
        <f t="shared" si="615"/>
        <v>-3.2282528161946329E-2</v>
      </c>
      <c r="CT716" s="41">
        <f t="shared" si="616"/>
        <v>-3.91354289436011E-2</v>
      </c>
      <c r="CU716" s="41">
        <f t="shared" si="617"/>
        <v>1.8335120205881447E-2</v>
      </c>
      <c r="CV716" s="41">
        <f t="shared" si="618"/>
        <v>2.1142436573809383E-2</v>
      </c>
      <c r="CW716" s="41"/>
      <c r="CX716" s="41">
        <f t="shared" si="619"/>
        <v>-2.342030903096241E-2</v>
      </c>
      <c r="CY716" s="41">
        <f t="shared" si="620"/>
        <v>-1.0706767018492295E-2</v>
      </c>
      <c r="CZ716" s="41">
        <f t="shared" si="621"/>
        <v>-5.0430805369825846E-2</v>
      </c>
      <c r="DA716" s="41">
        <f t="shared" si="622"/>
        <v>-3.63336905663992E-2</v>
      </c>
      <c r="DB716" s="41">
        <f t="shared" si="623"/>
        <v>-7.3203352872398444E-2</v>
      </c>
      <c r="DC716" s="41">
        <f t="shared" si="624"/>
        <v>-5.3885088494979361E-2</v>
      </c>
      <c r="DD716" s="41">
        <f t="shared" si="625"/>
        <v>-1.1727983863932853E-2</v>
      </c>
      <c r="DE716" s="41">
        <f t="shared" si="626"/>
        <v>4.631682432379456E-2</v>
      </c>
      <c r="DF716" s="41"/>
      <c r="DG716" s="41">
        <f t="shared" si="627"/>
        <v>8.2986504792433319E-3</v>
      </c>
      <c r="DH716" s="41"/>
    </row>
    <row r="717" spans="1:112">
      <c r="A717" s="43">
        <v>42888</v>
      </c>
      <c r="B717" s="34">
        <v>2.75</v>
      </c>
      <c r="C717" s="34">
        <v>4.6170999999999998</v>
      </c>
      <c r="D717" s="34"/>
      <c r="E717" s="34">
        <v>6.19</v>
      </c>
      <c r="F717" s="34">
        <v>9.6</v>
      </c>
      <c r="G717" s="34">
        <v>41.995907000000003</v>
      </c>
      <c r="H717" s="34">
        <v>18.809426999999999</v>
      </c>
      <c r="I717" s="34">
        <v>20.84</v>
      </c>
      <c r="J717" s="34">
        <v>38.400002000000001</v>
      </c>
      <c r="K717" s="34"/>
      <c r="L717" s="34">
        <v>43.619999</v>
      </c>
      <c r="M717" s="34">
        <v>7.79</v>
      </c>
      <c r="N717" s="34">
        <v>27.025969</v>
      </c>
      <c r="O717" s="34">
        <v>9.7799999999999994</v>
      </c>
      <c r="P717" s="34">
        <v>16.16</v>
      </c>
      <c r="Q717" s="34">
        <v>2.98</v>
      </c>
      <c r="R717" s="34">
        <v>29.24</v>
      </c>
      <c r="S717" s="34">
        <v>44.326129999999999</v>
      </c>
      <c r="T717" s="34"/>
      <c r="U717" s="34"/>
      <c r="V717" s="34">
        <v>2.0759129999999999</v>
      </c>
      <c r="W717" s="34">
        <v>32.029998999999997</v>
      </c>
      <c r="X717" s="34">
        <v>38.849997999999999</v>
      </c>
      <c r="Y717" s="34">
        <v>9.4120830000000009</v>
      </c>
      <c r="Z717" s="34">
        <v>14.38081</v>
      </c>
      <c r="AA717" s="34">
        <v>55.456668999999998</v>
      </c>
      <c r="AB717" s="34">
        <v>41.131210000000003</v>
      </c>
      <c r="AC717" s="34">
        <v>16.649999999999999</v>
      </c>
      <c r="AD717" s="34">
        <v>109.339996</v>
      </c>
      <c r="AE717" s="34">
        <v>34.129044</v>
      </c>
      <c r="AF717" s="34">
        <v>3.9</v>
      </c>
      <c r="AG717" s="34">
        <v>12.95</v>
      </c>
      <c r="AH717" s="34">
        <v>29.569510999999999</v>
      </c>
      <c r="AI717" s="34">
        <v>105.94461800000001</v>
      </c>
      <c r="AJ717" s="34" t="s">
        <v>193</v>
      </c>
      <c r="AK717" s="34">
        <v>15.64</v>
      </c>
      <c r="AL717" s="34">
        <v>2.02</v>
      </c>
      <c r="AM717" s="34">
        <v>28.726458000000001</v>
      </c>
      <c r="AN717" s="34">
        <v>12.4</v>
      </c>
      <c r="AO717" s="34">
        <v>28.76</v>
      </c>
      <c r="AP717" s="34">
        <v>4.51</v>
      </c>
      <c r="AQ717" s="34">
        <v>13.4</v>
      </c>
      <c r="AR717" s="34">
        <v>4.76</v>
      </c>
      <c r="AS717" s="34"/>
      <c r="AT717" s="34">
        <v>16.100729000000001</v>
      </c>
      <c r="AU717" s="34">
        <v>35.369999</v>
      </c>
      <c r="AV717" s="34">
        <v>7.0870689999999996</v>
      </c>
      <c r="AW717" s="34">
        <v>18.603097999999999</v>
      </c>
      <c r="AX717" s="34">
        <v>17.549999</v>
      </c>
      <c r="AY717" s="34">
        <v>2.74</v>
      </c>
      <c r="AZ717" s="34">
        <v>61.27</v>
      </c>
      <c r="BA717" s="34">
        <v>80.360000999999997</v>
      </c>
      <c r="BB717" s="34"/>
      <c r="BC717" s="34">
        <v>17.567799000000001</v>
      </c>
      <c r="BD717" s="34"/>
      <c r="BE717" s="38"/>
      <c r="BF717" s="41">
        <f t="shared" si="582"/>
        <v>5.6089466651043578E-2</v>
      </c>
      <c r="BG717" s="41">
        <f t="shared" si="583"/>
        <v>1.7030116804006803E-2</v>
      </c>
      <c r="BH717" s="41"/>
      <c r="BI717" s="41">
        <f t="shared" si="584"/>
        <v>-8.0450956848315339E-3</v>
      </c>
      <c r="BJ717" s="41">
        <f t="shared" si="585"/>
        <v>-8.0042707673536495E-2</v>
      </c>
      <c r="BK717" s="41">
        <f t="shared" si="586"/>
        <v>3.4369243014515847E-3</v>
      </c>
      <c r="BL717" s="41">
        <f t="shared" si="587"/>
        <v>-1.6780725174018109E-2</v>
      </c>
      <c r="BM717" s="41">
        <f t="shared" si="588"/>
        <v>2.6746013762081799E-2</v>
      </c>
      <c r="BN717" s="41">
        <f t="shared" si="589"/>
        <v>-2.3166981752909474E-2</v>
      </c>
      <c r="BO717" s="41"/>
      <c r="BP717" s="41">
        <f t="shared" si="590"/>
        <v>-9.3554592076555768E-3</v>
      </c>
      <c r="BQ717" s="41">
        <f t="shared" si="591"/>
        <v>2.2064490184102024E-2</v>
      </c>
      <c r="BR717" s="41">
        <f t="shared" si="592"/>
        <v>-2.1559436292312498E-2</v>
      </c>
      <c r="BS717" s="41">
        <f t="shared" si="593"/>
        <v>1.0230179920344864E-3</v>
      </c>
      <c r="BT717" s="41">
        <f t="shared" si="594"/>
        <v>-2.472250873782264E-3</v>
      </c>
      <c r="BU717" s="41">
        <f t="shared" si="595"/>
        <v>-1.9934214900817253E-2</v>
      </c>
      <c r="BV717" s="41">
        <f t="shared" si="596"/>
        <v>2.5984486371760818E-2</v>
      </c>
      <c r="BW717" s="41">
        <f t="shared" si="597"/>
        <v>-3.1108442734977773E-2</v>
      </c>
      <c r="BX717" s="41"/>
      <c r="BY717" s="41"/>
      <c r="BZ717" s="41">
        <f t="shared" si="598"/>
        <v>-4.1769388790506956E-2</v>
      </c>
      <c r="CA717" s="41">
        <f t="shared" si="599"/>
        <v>-6.5350472728293941E-3</v>
      </c>
      <c r="CB717" s="41">
        <f t="shared" si="600"/>
        <v>1.2432147136770582E-2</v>
      </c>
      <c r="CC717" s="41">
        <f t="shared" si="601"/>
        <v>-2.5921509047547787E-2</v>
      </c>
      <c r="CD717" s="41">
        <f t="shared" si="602"/>
        <v>-5.0207087804560846E-2</v>
      </c>
      <c r="CE717" s="41">
        <f t="shared" si="603"/>
        <v>6.8389599974363014E-3</v>
      </c>
      <c r="CF717" s="41">
        <f t="shared" si="604"/>
        <v>-3.7691685850866873E-3</v>
      </c>
      <c r="CG717" s="41">
        <f t="shared" si="581"/>
        <v>-1.0840160644507494E-2</v>
      </c>
      <c r="CH717" s="41">
        <f t="shared" si="605"/>
        <v>3.4993278545265835E-2</v>
      </c>
      <c r="CI717" s="41">
        <f t="shared" si="606"/>
        <v>-1.0956735289584274E-2</v>
      </c>
      <c r="CJ717" s="41">
        <f t="shared" si="607"/>
        <v>7.7220460939103185E-3</v>
      </c>
      <c r="CK717" s="41">
        <f t="shared" si="608"/>
        <v>-2.6668247082161409E-2</v>
      </c>
      <c r="CL717" s="41">
        <f t="shared" si="609"/>
        <v>-3.5102390099706358E-2</v>
      </c>
      <c r="CM717" s="41">
        <f t="shared" si="610"/>
        <v>4.1273386413801086E-2</v>
      </c>
      <c r="CN717" s="41">
        <f t="shared" si="580"/>
        <v>1.6086137751624444E-2</v>
      </c>
      <c r="CO717" s="41">
        <f t="shared" si="611"/>
        <v>8.9917111919640864E-3</v>
      </c>
      <c r="CP717" s="41">
        <f t="shared" si="612"/>
        <v>-3.4066554563606195E-2</v>
      </c>
      <c r="CQ717" s="41">
        <f t="shared" si="613"/>
        <v>-1.0522841469682744E-2</v>
      </c>
      <c r="CR717" s="41">
        <f t="shared" si="614"/>
        <v>8.0972102326193028E-3</v>
      </c>
      <c r="CS717" s="41">
        <f t="shared" si="615"/>
        <v>-1.7235862739132305E-2</v>
      </c>
      <c r="CT717" s="41">
        <f t="shared" si="616"/>
        <v>0</v>
      </c>
      <c r="CU717" s="41">
        <f t="shared" si="617"/>
        <v>1.4280588422631703E-2</v>
      </c>
      <c r="CV717" s="41">
        <f t="shared" si="618"/>
        <v>-4.1928782600360393E-3</v>
      </c>
      <c r="CW717" s="41"/>
      <c r="CX717" s="41">
        <f t="shared" si="619"/>
        <v>-1.5522477943691881E-2</v>
      </c>
      <c r="CY717" s="41">
        <f t="shared" si="620"/>
        <v>-4.9368939000796232E-2</v>
      </c>
      <c r="CZ717" s="41">
        <f t="shared" si="621"/>
        <v>-5.3109771792477917E-2</v>
      </c>
      <c r="DA717" s="41">
        <f t="shared" si="622"/>
        <v>-8.5756143258452003E-3</v>
      </c>
      <c r="DB717" s="41">
        <f t="shared" si="623"/>
        <v>-3.47179894762637E-2</v>
      </c>
      <c r="DC717" s="41">
        <f t="shared" si="624"/>
        <v>-5.3298581724361957E-2</v>
      </c>
      <c r="DD717" s="41">
        <f t="shared" si="625"/>
        <v>-9.9067151276122766E-3</v>
      </c>
      <c r="DE717" s="41">
        <f t="shared" si="626"/>
        <v>3.8434547906608045E-2</v>
      </c>
      <c r="DF717" s="41"/>
      <c r="DG717" s="41">
        <f t="shared" si="627"/>
        <v>-8.8543425773034857E-3</v>
      </c>
      <c r="DH717" s="41"/>
    </row>
    <row r="718" spans="1:112">
      <c r="A718" s="43">
        <v>42891</v>
      </c>
      <c r="B718" s="34">
        <v>2.65</v>
      </c>
      <c r="C718" s="34">
        <v>4.6084370000000003</v>
      </c>
      <c r="D718" s="34"/>
      <c r="E718" s="34">
        <v>5.98</v>
      </c>
      <c r="F718" s="34">
        <v>9.68</v>
      </c>
      <c r="G718" s="34">
        <v>41.813395999999997</v>
      </c>
      <c r="H718" s="34">
        <v>18.799479999999999</v>
      </c>
      <c r="I718" s="34">
        <v>20.559999000000001</v>
      </c>
      <c r="J718" s="34">
        <v>37.200001</v>
      </c>
      <c r="K718" s="34"/>
      <c r="L718" s="34">
        <v>43.849997999999999</v>
      </c>
      <c r="M718" s="34">
        <v>7.95</v>
      </c>
      <c r="N718" s="34">
        <v>26.890791</v>
      </c>
      <c r="O718" s="34">
        <v>9.7200000000000006</v>
      </c>
      <c r="P718" s="34">
        <v>16.73</v>
      </c>
      <c r="Q718" s="34">
        <v>2.94</v>
      </c>
      <c r="R718" s="34">
        <v>29.389999</v>
      </c>
      <c r="S718" s="34">
        <v>43.775554999999997</v>
      </c>
      <c r="T718" s="34"/>
      <c r="U718" s="34"/>
      <c r="V718" s="34">
        <v>2.145111</v>
      </c>
      <c r="W718" s="34">
        <v>31.27</v>
      </c>
      <c r="X718" s="34">
        <v>37.889999000000003</v>
      </c>
      <c r="Y718" s="34">
        <v>9.6098149999999993</v>
      </c>
      <c r="Z718" s="34">
        <v>14.782258000000001</v>
      </c>
      <c r="AA718" s="34">
        <v>53.960880000000003</v>
      </c>
      <c r="AB718" s="34">
        <v>40.577872999999997</v>
      </c>
      <c r="AC718" s="34">
        <v>16.700001</v>
      </c>
      <c r="AD718" s="34">
        <v>107.220001</v>
      </c>
      <c r="AE718" s="34">
        <v>33.907299000000002</v>
      </c>
      <c r="AF718" s="34">
        <v>4</v>
      </c>
      <c r="AG718" s="34">
        <v>13.3</v>
      </c>
      <c r="AH718" s="34">
        <v>29.248821</v>
      </c>
      <c r="AI718" s="34">
        <v>105.36093099999999</v>
      </c>
      <c r="AJ718" s="34" t="s">
        <v>193</v>
      </c>
      <c r="AK718" s="34">
        <v>15.62</v>
      </c>
      <c r="AL718" s="34">
        <v>1.91</v>
      </c>
      <c r="AM718" s="34">
        <v>28.204160999999999</v>
      </c>
      <c r="AN718" s="34">
        <v>11.5</v>
      </c>
      <c r="AO718" s="34">
        <v>28.450001</v>
      </c>
      <c r="AP718" s="34">
        <v>4.43</v>
      </c>
      <c r="AQ718" s="34">
        <v>13.75</v>
      </c>
      <c r="AR718" s="34">
        <v>4.72</v>
      </c>
      <c r="AS718" s="34"/>
      <c r="AT718" s="34">
        <v>15.926346000000001</v>
      </c>
      <c r="AU718" s="34">
        <v>36.470001000000003</v>
      </c>
      <c r="AV718" s="34">
        <v>7.1465399999999999</v>
      </c>
      <c r="AW718" s="34">
        <v>18.042337</v>
      </c>
      <c r="AX718" s="34">
        <v>18.59</v>
      </c>
      <c r="AY718" s="34">
        <v>2.81</v>
      </c>
      <c r="AZ718" s="34">
        <v>60.75</v>
      </c>
      <c r="BA718" s="34">
        <v>80.569999999999993</v>
      </c>
      <c r="BB718" s="34"/>
      <c r="BC718" s="34">
        <v>17.284607000000001</v>
      </c>
      <c r="BD718" s="34"/>
      <c r="BE718" s="38"/>
      <c r="BF718" s="41">
        <f t="shared" si="582"/>
        <v>-3.7041271680349097E-2</v>
      </c>
      <c r="BG718" s="41">
        <f t="shared" si="583"/>
        <v>-1.8780484098100255E-3</v>
      </c>
      <c r="BH718" s="41"/>
      <c r="BI718" s="41">
        <f t="shared" si="584"/>
        <v>-3.4514518733964376E-2</v>
      </c>
      <c r="BJ718" s="41">
        <f t="shared" si="585"/>
        <v>8.2988028146950641E-3</v>
      </c>
      <c r="BK718" s="41">
        <f t="shared" si="586"/>
        <v>-4.3553944962694676E-3</v>
      </c>
      <c r="BL718" s="41">
        <f t="shared" si="587"/>
        <v>-5.2897045010845086E-4</v>
      </c>
      <c r="BM718" s="41">
        <f t="shared" si="588"/>
        <v>-1.3526824936335228E-2</v>
      </c>
      <c r="BN718" s="41">
        <f t="shared" si="589"/>
        <v>-3.17487235161922E-2</v>
      </c>
      <c r="BO718" s="41"/>
      <c r="BP718" s="41">
        <f t="shared" si="590"/>
        <v>5.2589353599377933E-3</v>
      </c>
      <c r="BQ718" s="41">
        <f t="shared" si="591"/>
        <v>2.0331068783583758E-2</v>
      </c>
      <c r="BR718" s="41">
        <f t="shared" si="592"/>
        <v>-5.0143325836927207E-3</v>
      </c>
      <c r="BS718" s="41">
        <f t="shared" si="593"/>
        <v>-6.1538655743781116E-3</v>
      </c>
      <c r="BT718" s="41">
        <f t="shared" si="594"/>
        <v>3.4664461905783261E-2</v>
      </c>
      <c r="BU718" s="41">
        <f t="shared" si="595"/>
        <v>-1.351371916672282E-2</v>
      </c>
      <c r="BV718" s="41">
        <f t="shared" si="596"/>
        <v>5.1168115240691377E-3</v>
      </c>
      <c r="BW718" s="41">
        <f t="shared" si="597"/>
        <v>-1.2498788588145501E-2</v>
      </c>
      <c r="BX718" s="41"/>
      <c r="BY718" s="41"/>
      <c r="BZ718" s="41">
        <f t="shared" si="598"/>
        <v>3.2790242381787148E-2</v>
      </c>
      <c r="CA718" s="41">
        <f t="shared" si="599"/>
        <v>-2.401376093058576E-2</v>
      </c>
      <c r="CB718" s="41">
        <f t="shared" si="600"/>
        <v>-2.5020826695282425E-2</v>
      </c>
      <c r="CC718" s="41">
        <f t="shared" si="601"/>
        <v>2.0790682660695486E-2</v>
      </c>
      <c r="CD718" s="41">
        <f t="shared" si="602"/>
        <v>2.7532998930055258E-2</v>
      </c>
      <c r="CE718" s="41">
        <f t="shared" si="603"/>
        <v>-2.7342637495283817E-2</v>
      </c>
      <c r="CF718" s="41">
        <f t="shared" si="604"/>
        <v>-1.354428268403308E-2</v>
      </c>
      <c r="CG718" s="41">
        <f t="shared" si="581"/>
        <v>-8.2079254727762101E-3</v>
      </c>
      <c r="CH718" s="41">
        <f t="shared" si="605"/>
        <v>-1.957944915770763E-2</v>
      </c>
      <c r="CI718" s="41">
        <f t="shared" si="606"/>
        <v>-6.5184510333042515E-3</v>
      </c>
      <c r="CJ718" s="41">
        <f t="shared" si="607"/>
        <v>2.5317807984290001E-2</v>
      </c>
      <c r="CK718" s="41">
        <f t="shared" si="608"/>
        <v>2.6668247082161489E-2</v>
      </c>
      <c r="CL718" s="41">
        <f t="shared" si="609"/>
        <v>-1.0904531523692239E-2</v>
      </c>
      <c r="CM718" s="41">
        <f t="shared" si="610"/>
        <v>-5.5245921115326816E-3</v>
      </c>
      <c r="CN718" s="41">
        <f t="shared" si="580"/>
        <v>-6.2250089858442072E-3</v>
      </c>
      <c r="CO718" s="41">
        <f t="shared" si="611"/>
        <v>-1.2795907056251928E-3</v>
      </c>
      <c r="CP718" s="41">
        <f t="shared" si="612"/>
        <v>-5.5994269354574938E-2</v>
      </c>
      <c r="CQ718" s="41">
        <f t="shared" si="613"/>
        <v>-1.8349059376218207E-2</v>
      </c>
      <c r="CR718" s="41">
        <f t="shared" si="614"/>
        <v>-7.5349437241786846E-2</v>
      </c>
      <c r="CS718" s="41">
        <f t="shared" si="615"/>
        <v>-1.0837337131121755E-2</v>
      </c>
      <c r="CT718" s="41">
        <f t="shared" si="616"/>
        <v>-1.7897569457542676E-2</v>
      </c>
      <c r="CU718" s="41">
        <f t="shared" si="617"/>
        <v>2.5784117155714634E-2</v>
      </c>
      <c r="CV718" s="41">
        <f t="shared" si="618"/>
        <v>-8.4388686458645949E-3</v>
      </c>
      <c r="CW718" s="41"/>
      <c r="CX718" s="41">
        <f t="shared" si="619"/>
        <v>-1.0889831388832273E-2</v>
      </c>
      <c r="CY718" s="41">
        <f t="shared" si="620"/>
        <v>3.0626057295544098E-2</v>
      </c>
      <c r="CZ718" s="41">
        <f t="shared" si="621"/>
        <v>8.3564675795136049E-3</v>
      </c>
      <c r="DA718" s="41">
        <f t="shared" si="622"/>
        <v>-3.0607074290771766E-2</v>
      </c>
      <c r="DB718" s="41">
        <f t="shared" si="623"/>
        <v>5.7569908801536472E-2</v>
      </c>
      <c r="DC718" s="41">
        <f t="shared" si="624"/>
        <v>2.5226562945675563E-2</v>
      </c>
      <c r="DD718" s="41">
        <f t="shared" si="625"/>
        <v>-8.5232445169054274E-3</v>
      </c>
      <c r="DE718" s="41">
        <f t="shared" si="626"/>
        <v>2.6098193983688919E-3</v>
      </c>
      <c r="DF718" s="41"/>
      <c r="DG718" s="41">
        <f t="shared" si="627"/>
        <v>-1.6251287366441537E-2</v>
      </c>
      <c r="DH718" s="41"/>
    </row>
    <row r="719" spans="1:112">
      <c r="A719" s="43">
        <v>42892</v>
      </c>
      <c r="B719" s="34">
        <v>2.65</v>
      </c>
      <c r="C719" s="34">
        <v>4.5131500000000004</v>
      </c>
      <c r="D719" s="34"/>
      <c r="E719" s="34">
        <v>5.84</v>
      </c>
      <c r="F719" s="34">
        <v>9.2799999999999994</v>
      </c>
      <c r="G719" s="34">
        <v>40.968105000000001</v>
      </c>
      <c r="H719" s="34">
        <v>18.560759000000001</v>
      </c>
      <c r="I719" s="34">
        <v>20.48</v>
      </c>
      <c r="J719" s="34">
        <v>34.349997999999999</v>
      </c>
      <c r="K719" s="34"/>
      <c r="L719" s="34">
        <v>42.189999</v>
      </c>
      <c r="M719" s="34">
        <v>7.61</v>
      </c>
      <c r="N719" s="34">
        <v>26.765264999999999</v>
      </c>
      <c r="O719" s="34">
        <v>9.68</v>
      </c>
      <c r="P719" s="34">
        <v>16.57</v>
      </c>
      <c r="Q719" s="34">
        <v>3.04</v>
      </c>
      <c r="R719" s="34">
        <v>29.26</v>
      </c>
      <c r="S719" s="34">
        <v>43.939762000000002</v>
      </c>
      <c r="T719" s="34"/>
      <c r="U719" s="34"/>
      <c r="V719" s="34">
        <v>2.12534</v>
      </c>
      <c r="W719" s="34">
        <v>31.620000999999998</v>
      </c>
      <c r="X719" s="34">
        <v>34.009998000000003</v>
      </c>
      <c r="Y719" s="34">
        <v>9.4318559999999998</v>
      </c>
      <c r="Z719" s="34">
        <v>14.960679000000001</v>
      </c>
      <c r="AA719" s="34">
        <v>53.864387999999998</v>
      </c>
      <c r="AB719" s="34">
        <v>40.713782999999999</v>
      </c>
      <c r="AC719" s="34">
        <v>17.149999999999999</v>
      </c>
      <c r="AD719" s="34">
        <v>108.989998</v>
      </c>
      <c r="AE719" s="34">
        <v>33.164943999999998</v>
      </c>
      <c r="AF719" s="34">
        <v>3.93</v>
      </c>
      <c r="AG719" s="34">
        <v>13.3</v>
      </c>
      <c r="AH719" s="34">
        <v>29.654398</v>
      </c>
      <c r="AI719" s="34">
        <v>105.65773</v>
      </c>
      <c r="AJ719" s="34" t="s">
        <v>193</v>
      </c>
      <c r="AK719" s="34">
        <v>15.72</v>
      </c>
      <c r="AL719" s="34">
        <v>1.92</v>
      </c>
      <c r="AM719" s="34">
        <v>28.071211000000002</v>
      </c>
      <c r="AN719" s="34">
        <v>11.5</v>
      </c>
      <c r="AO719" s="34">
        <v>29.290001</v>
      </c>
      <c r="AP719" s="34">
        <v>4.47</v>
      </c>
      <c r="AQ719" s="34">
        <v>14.06</v>
      </c>
      <c r="AR719" s="34">
        <v>4.67</v>
      </c>
      <c r="AS719" s="34"/>
      <c r="AT719" s="34">
        <v>15.945722</v>
      </c>
      <c r="AU719" s="34">
        <v>35.779998999999997</v>
      </c>
      <c r="AV719" s="34">
        <v>7.1068920000000002</v>
      </c>
      <c r="AW719" s="34">
        <v>17.810907</v>
      </c>
      <c r="AX719" s="34">
        <v>17.719999000000001</v>
      </c>
      <c r="AY719" s="34">
        <v>2.7</v>
      </c>
      <c r="AZ719" s="34">
        <v>60.98</v>
      </c>
      <c r="BA719" s="34">
        <v>75.519997000000004</v>
      </c>
      <c r="BB719" s="34"/>
      <c r="BC719" s="34">
        <v>17.392021</v>
      </c>
      <c r="BD719" s="34"/>
      <c r="BE719" s="38"/>
      <c r="BF719" s="41">
        <f t="shared" si="582"/>
        <v>0</v>
      </c>
      <c r="BG719" s="41">
        <f t="shared" si="583"/>
        <v>-2.089339635953176E-2</v>
      </c>
      <c r="BH719" s="41"/>
      <c r="BI719" s="41">
        <f t="shared" si="584"/>
        <v>-2.3689771122404776E-2</v>
      </c>
      <c r="BJ719" s="41">
        <f t="shared" si="585"/>
        <v>-4.2200354490376533E-2</v>
      </c>
      <c r="BK719" s="41">
        <f t="shared" si="586"/>
        <v>-2.0422929524408603E-2</v>
      </c>
      <c r="BL719" s="41">
        <f t="shared" si="587"/>
        <v>-1.2779588960449024E-2</v>
      </c>
      <c r="BM719" s="41">
        <f t="shared" si="588"/>
        <v>-3.898591777523921E-3</v>
      </c>
      <c r="BN719" s="41">
        <f t="shared" si="589"/>
        <v>-7.9706827716627363E-2</v>
      </c>
      <c r="BO719" s="41"/>
      <c r="BP719" s="41">
        <f t="shared" si="590"/>
        <v>-3.8591470774208936E-2</v>
      </c>
      <c r="BQ719" s="41">
        <f t="shared" si="591"/>
        <v>-4.3708756792646054E-2</v>
      </c>
      <c r="BR719" s="41">
        <f t="shared" si="592"/>
        <v>-4.6789212015269392E-3</v>
      </c>
      <c r="BS719" s="41">
        <f t="shared" si="593"/>
        <v>-4.1237171838621519E-3</v>
      </c>
      <c r="BT719" s="41">
        <f t="shared" si="594"/>
        <v>-9.6096835602611022E-3</v>
      </c>
      <c r="BU719" s="41">
        <f t="shared" si="595"/>
        <v>3.3447934067540125E-2</v>
      </c>
      <c r="BV719" s="41">
        <f t="shared" si="596"/>
        <v>-4.4330508136684425E-3</v>
      </c>
      <c r="BW719" s="41">
        <f t="shared" si="597"/>
        <v>3.7440939037906131E-3</v>
      </c>
      <c r="BX719" s="41"/>
      <c r="BY719" s="41"/>
      <c r="BZ719" s="41">
        <f t="shared" si="598"/>
        <v>-9.259509715088609E-3</v>
      </c>
      <c r="CA719" s="41">
        <f t="shared" si="599"/>
        <v>1.1130691937128966E-2</v>
      </c>
      <c r="CB719" s="41">
        <f t="shared" si="600"/>
        <v>-0.10803265842545227</v>
      </c>
      <c r="CC719" s="41">
        <f t="shared" si="601"/>
        <v>-1.8692076073512604E-2</v>
      </c>
      <c r="CD719" s="41">
        <f t="shared" si="602"/>
        <v>1.1997681346637173E-2</v>
      </c>
      <c r="CE719" s="41">
        <f t="shared" si="603"/>
        <v>-1.7897850392169878E-3</v>
      </c>
      <c r="CF719" s="41">
        <f t="shared" si="604"/>
        <v>3.3437657274815596E-3</v>
      </c>
      <c r="CG719" s="41">
        <f t="shared" si="581"/>
        <v>2.7434310006972853E-3</v>
      </c>
      <c r="CH719" s="41">
        <f t="shared" si="605"/>
        <v>1.6373308824902906E-2</v>
      </c>
      <c r="CI719" s="41">
        <f t="shared" si="606"/>
        <v>-2.2136886496071623E-2</v>
      </c>
      <c r="CJ719" s="41">
        <f t="shared" si="607"/>
        <v>-1.765493523872071E-2</v>
      </c>
      <c r="CK719" s="41">
        <f t="shared" si="608"/>
        <v>0</v>
      </c>
      <c r="CL719" s="41">
        <f t="shared" si="609"/>
        <v>1.3771179793434861E-2</v>
      </c>
      <c r="CM719" s="41">
        <f t="shared" si="610"/>
        <v>2.8130137335610397E-3</v>
      </c>
      <c r="CN719" s="41">
        <f t="shared" si="580"/>
        <v>8.9166301048164203E-4</v>
      </c>
      <c r="CO719" s="41">
        <f t="shared" si="611"/>
        <v>6.381642589520611E-3</v>
      </c>
      <c r="CP719" s="41">
        <f t="shared" si="612"/>
        <v>5.2219439811516249E-3</v>
      </c>
      <c r="CQ719" s="41">
        <f t="shared" si="613"/>
        <v>-4.7249886628217188E-3</v>
      </c>
      <c r="CR719" s="41">
        <f t="shared" si="614"/>
        <v>0</v>
      </c>
      <c r="CS719" s="41">
        <f t="shared" si="615"/>
        <v>2.9097999259262496E-2</v>
      </c>
      <c r="CT719" s="41">
        <f t="shared" si="616"/>
        <v>8.9888245684332808E-3</v>
      </c>
      <c r="CU719" s="41">
        <f t="shared" si="617"/>
        <v>2.2295062269938645E-2</v>
      </c>
      <c r="CV719" s="41">
        <f t="shared" si="618"/>
        <v>-1.0649727916658039E-2</v>
      </c>
      <c r="CW719" s="41"/>
      <c r="CX719" s="41">
        <f t="shared" si="619"/>
        <v>1.2158610095203211E-3</v>
      </c>
      <c r="CY719" s="41">
        <f t="shared" si="620"/>
        <v>-1.9100982108387666E-2</v>
      </c>
      <c r="CZ719" s="41">
        <f t="shared" si="621"/>
        <v>-5.563306052883743E-3</v>
      </c>
      <c r="DA719" s="41">
        <f t="shared" si="622"/>
        <v>-1.2910029248055364E-2</v>
      </c>
      <c r="DB719" s="41">
        <f t="shared" si="623"/>
        <v>-4.7929912989827884E-2</v>
      </c>
      <c r="DC719" s="41">
        <f t="shared" si="624"/>
        <v>-3.9932710335370991E-2</v>
      </c>
      <c r="DD719" s="41">
        <f t="shared" si="625"/>
        <v>3.7788593394508189E-3</v>
      </c>
      <c r="DE719" s="41">
        <f t="shared" si="626"/>
        <v>-6.4728889676436266E-2</v>
      </c>
      <c r="DF719" s="41"/>
      <c r="DG719" s="41">
        <f t="shared" si="627"/>
        <v>6.1952011914301035E-3</v>
      </c>
      <c r="DH719" s="41"/>
    </row>
    <row r="720" spans="1:112">
      <c r="A720" s="43">
        <v>42893</v>
      </c>
      <c r="B720" s="34">
        <v>2.7</v>
      </c>
      <c r="C720" s="34">
        <v>4.4785000000000004</v>
      </c>
      <c r="D720" s="34"/>
      <c r="E720" s="34">
        <v>5.64</v>
      </c>
      <c r="F720" s="34">
        <v>9.24</v>
      </c>
      <c r="G720" s="34">
        <v>41.890250999999999</v>
      </c>
      <c r="H720" s="34">
        <v>17.904266</v>
      </c>
      <c r="I720" s="34">
        <v>19.809999000000001</v>
      </c>
      <c r="J720" s="34">
        <v>34.049999</v>
      </c>
      <c r="K720" s="34"/>
      <c r="L720" s="34">
        <v>42.900002000000001</v>
      </c>
      <c r="M720" s="34">
        <v>7.48</v>
      </c>
      <c r="N720" s="34">
        <v>26.292145000000001</v>
      </c>
      <c r="O720" s="34">
        <v>9.52</v>
      </c>
      <c r="P720" s="34">
        <v>16.260000000000002</v>
      </c>
      <c r="Q720" s="34">
        <v>3.07</v>
      </c>
      <c r="R720" s="34">
        <v>27.16</v>
      </c>
      <c r="S720" s="34">
        <v>43.476115999999998</v>
      </c>
      <c r="T720" s="34"/>
      <c r="U720" s="34"/>
      <c r="V720" s="34">
        <v>2.1648809999999998</v>
      </c>
      <c r="W720" s="34">
        <v>31.379999000000002</v>
      </c>
      <c r="X720" s="34">
        <v>34.529998999999997</v>
      </c>
      <c r="Y720" s="34">
        <v>9.4615139999999993</v>
      </c>
      <c r="Z720" s="34">
        <v>14.487861000000001</v>
      </c>
      <c r="AA720" s="34">
        <v>53.116492999999998</v>
      </c>
      <c r="AB720" s="34">
        <v>40.034247999999998</v>
      </c>
      <c r="AC720" s="34">
        <v>17.25</v>
      </c>
      <c r="AD720" s="34">
        <v>103.050003</v>
      </c>
      <c r="AE720" s="34">
        <v>33.020332000000003</v>
      </c>
      <c r="AF720" s="34">
        <v>3.85</v>
      </c>
      <c r="AG720" s="34">
        <v>12.6</v>
      </c>
      <c r="AH720" s="34">
        <v>29.428034</v>
      </c>
      <c r="AI720" s="34">
        <v>105.01469400000001</v>
      </c>
      <c r="AJ720" s="34" t="s">
        <v>193</v>
      </c>
      <c r="AK720" s="34">
        <v>15.54</v>
      </c>
      <c r="AL720" s="34">
        <v>2.0699999999999998</v>
      </c>
      <c r="AM720" s="34">
        <v>27.738835999999999</v>
      </c>
      <c r="AN720" s="34">
        <v>10.8</v>
      </c>
      <c r="AO720" s="34">
        <v>28.059999000000001</v>
      </c>
      <c r="AP720" s="34">
        <v>4.34</v>
      </c>
      <c r="AQ720" s="34">
        <v>14.05</v>
      </c>
      <c r="AR720" s="34">
        <v>4.6500000000000004</v>
      </c>
      <c r="AS720" s="34"/>
      <c r="AT720" s="34">
        <v>15.664785</v>
      </c>
      <c r="AU720" s="34">
        <v>32.009998000000003</v>
      </c>
      <c r="AV720" s="34">
        <v>6.9879480000000003</v>
      </c>
      <c r="AW720" s="34">
        <v>17.499372000000001</v>
      </c>
      <c r="AX720" s="34">
        <v>16.610001</v>
      </c>
      <c r="AY720" s="34">
        <v>2.4700000000000002</v>
      </c>
      <c r="AZ720" s="34">
        <v>59.93</v>
      </c>
      <c r="BA720" s="34">
        <v>72.819999999999993</v>
      </c>
      <c r="BB720" s="34"/>
      <c r="BC720" s="34">
        <v>17.108827999999999</v>
      </c>
      <c r="BD720" s="34"/>
      <c r="BE720" s="38"/>
      <c r="BF720" s="41">
        <f t="shared" si="582"/>
        <v>1.8692133012152546E-2</v>
      </c>
      <c r="BG720" s="41">
        <f t="shared" si="583"/>
        <v>-7.7071886738289529E-3</v>
      </c>
      <c r="BH720" s="41"/>
      <c r="BI720" s="41">
        <f t="shared" si="584"/>
        <v>-3.484673133016819E-2</v>
      </c>
      <c r="BJ720" s="41">
        <f t="shared" si="585"/>
        <v>-4.3196611445162842E-3</v>
      </c>
      <c r="BK720" s="41">
        <f t="shared" si="586"/>
        <v>2.22592896915506E-2</v>
      </c>
      <c r="BL720" s="41">
        <f t="shared" si="587"/>
        <v>-3.6010612444056053E-2</v>
      </c>
      <c r="BM720" s="41">
        <f t="shared" si="588"/>
        <v>-3.3261989940404517E-2</v>
      </c>
      <c r="BN720" s="41">
        <f t="shared" si="589"/>
        <v>-8.7719572172482458E-3</v>
      </c>
      <c r="BO720" s="41"/>
      <c r="BP720" s="41">
        <f t="shared" si="590"/>
        <v>1.6688670120068944E-2</v>
      </c>
      <c r="BQ720" s="41">
        <f t="shared" si="591"/>
        <v>-1.7230379887208568E-2</v>
      </c>
      <c r="BR720" s="41">
        <f t="shared" si="592"/>
        <v>-1.783473941475985E-2</v>
      </c>
      <c r="BS720" s="41">
        <f t="shared" si="593"/>
        <v>-1.6667052485211761E-2</v>
      </c>
      <c r="BT720" s="41">
        <f t="shared" si="594"/>
        <v>-1.8885727318806944E-2</v>
      </c>
      <c r="BU720" s="41">
        <f t="shared" si="595"/>
        <v>9.8200461809752945E-3</v>
      </c>
      <c r="BV720" s="41">
        <f t="shared" si="596"/>
        <v>-7.4476092901482924E-2</v>
      </c>
      <c r="BW720" s="41">
        <f t="shared" si="597"/>
        <v>-1.0607920628656725E-2</v>
      </c>
      <c r="BX720" s="41"/>
      <c r="BY720" s="41"/>
      <c r="BZ720" s="41">
        <f t="shared" si="598"/>
        <v>1.8433605008089549E-2</v>
      </c>
      <c r="CA720" s="41">
        <f t="shared" si="599"/>
        <v>-7.6191479694242958E-3</v>
      </c>
      <c r="CB720" s="41">
        <f t="shared" si="600"/>
        <v>1.5173942228707098E-2</v>
      </c>
      <c r="CC720" s="41">
        <f t="shared" si="601"/>
        <v>3.1395165987321721E-3</v>
      </c>
      <c r="CD720" s="41">
        <f t="shared" si="602"/>
        <v>-3.2114232828667502E-2</v>
      </c>
      <c r="CE720" s="41">
        <f t="shared" si="603"/>
        <v>-1.3982071886518215E-2</v>
      </c>
      <c r="CF720" s="41">
        <f t="shared" si="604"/>
        <v>-1.6831395984884191E-2</v>
      </c>
      <c r="CG720" s="41">
        <f t="shared" si="581"/>
        <v>2.1681066061323948E-2</v>
      </c>
      <c r="CH720" s="41">
        <f t="shared" si="605"/>
        <v>-5.6041780102363548E-2</v>
      </c>
      <c r="CI720" s="41">
        <f t="shared" si="606"/>
        <v>-4.3699214951795689E-3</v>
      </c>
      <c r="CJ720" s="41">
        <f t="shared" si="607"/>
        <v>-2.0566277581477083E-2</v>
      </c>
      <c r="CK720" s="41">
        <f t="shared" si="608"/>
        <v>-5.4067221270275821E-2</v>
      </c>
      <c r="CL720" s="41">
        <f t="shared" si="609"/>
        <v>-7.662687535025161E-3</v>
      </c>
      <c r="CM720" s="41">
        <f t="shared" si="610"/>
        <v>-6.104624276507124E-3</v>
      </c>
      <c r="CN720" s="41">
        <f t="shared" si="580"/>
        <v>-6.2584021884224796E-3</v>
      </c>
      <c r="CO720" s="41">
        <f t="shared" si="611"/>
        <v>-1.151644206155918E-2</v>
      </c>
      <c r="CP720" s="41">
        <f t="shared" si="612"/>
        <v>7.5223421237587532E-2</v>
      </c>
      <c r="CQ720" s="41">
        <f t="shared" si="613"/>
        <v>-1.191107864858989E-2</v>
      </c>
      <c r="CR720" s="41">
        <f t="shared" si="614"/>
        <v>-6.2800901239030357E-2</v>
      </c>
      <c r="CS720" s="41">
        <f t="shared" si="615"/>
        <v>-4.2901155944591131E-2</v>
      </c>
      <c r="CT720" s="41">
        <f t="shared" si="616"/>
        <v>-2.9514060513163968E-2</v>
      </c>
      <c r="CU720" s="41">
        <f t="shared" si="617"/>
        <v>-7.1149060276404924E-4</v>
      </c>
      <c r="CV720" s="41">
        <f t="shared" si="618"/>
        <v>-4.2918520815409204E-3</v>
      </c>
      <c r="CW720" s="41"/>
      <c r="CX720" s="41">
        <f t="shared" si="619"/>
        <v>-1.7775380643504205E-2</v>
      </c>
      <c r="CY720" s="41">
        <f t="shared" si="620"/>
        <v>-0.111340758630703</v>
      </c>
      <c r="CZ720" s="41">
        <f t="shared" si="621"/>
        <v>-1.6878066527808433E-2</v>
      </c>
      <c r="DA720" s="41">
        <f t="shared" si="622"/>
        <v>-1.7646027879404787E-2</v>
      </c>
      <c r="DB720" s="41">
        <f t="shared" si="623"/>
        <v>-6.4688904913627124E-2</v>
      </c>
      <c r="DC720" s="41">
        <f t="shared" si="624"/>
        <v>-8.9033622370397511E-2</v>
      </c>
      <c r="DD720" s="41">
        <f t="shared" si="625"/>
        <v>-1.736872709001484E-2</v>
      </c>
      <c r="DE720" s="41">
        <f t="shared" si="626"/>
        <v>-3.6406839365380916E-2</v>
      </c>
      <c r="DF720" s="41"/>
      <c r="DG720" s="41">
        <f t="shared" si="627"/>
        <v>-1.6416950226229111E-2</v>
      </c>
      <c r="DH720" s="41"/>
    </row>
    <row r="721" spans="1:112">
      <c r="A721" s="43">
        <v>42894</v>
      </c>
      <c r="B721" s="34">
        <v>2.75</v>
      </c>
      <c r="C721" s="34">
        <v>4.3312369999999998</v>
      </c>
      <c r="D721" s="34"/>
      <c r="E721" s="34">
        <v>5.69</v>
      </c>
      <c r="F721" s="34">
        <v>8.8000000000000007</v>
      </c>
      <c r="G721" s="34">
        <v>41.515628999999997</v>
      </c>
      <c r="H721" s="34">
        <v>16.730540999999999</v>
      </c>
      <c r="I721" s="34">
        <v>19.82</v>
      </c>
      <c r="J721" s="34">
        <v>32.699986000000003</v>
      </c>
      <c r="K721" s="34"/>
      <c r="L721" s="34">
        <v>43.93</v>
      </c>
      <c r="M721" s="34">
        <v>7.14</v>
      </c>
      <c r="N721" s="34">
        <v>26.214901000000001</v>
      </c>
      <c r="O721" s="34">
        <v>9.4499999999999993</v>
      </c>
      <c r="P721" s="34">
        <v>16.43</v>
      </c>
      <c r="Q721" s="34">
        <v>3.05</v>
      </c>
      <c r="R721" s="34">
        <v>26.51</v>
      </c>
      <c r="S721" s="34">
        <v>43.418166999999997</v>
      </c>
      <c r="T721" s="34"/>
      <c r="U721" s="34"/>
      <c r="V721" s="34">
        <v>2.0759129999999999</v>
      </c>
      <c r="W721" s="34">
        <v>31.530000999999999</v>
      </c>
      <c r="X721" s="34">
        <v>35.139999000000003</v>
      </c>
      <c r="Y721" s="34">
        <v>9.3132140000000003</v>
      </c>
      <c r="Z721" s="34">
        <v>14.345122999999999</v>
      </c>
      <c r="AA721" s="34">
        <v>52.682228000000002</v>
      </c>
      <c r="AB721" s="34">
        <v>40.043956999999999</v>
      </c>
      <c r="AC721" s="34">
        <v>17</v>
      </c>
      <c r="AD721" s="34">
        <v>104.239998</v>
      </c>
      <c r="AE721" s="34">
        <v>33.984425000000002</v>
      </c>
      <c r="AF721" s="34">
        <v>3.96</v>
      </c>
      <c r="AG721" s="34">
        <v>10.850011</v>
      </c>
      <c r="AH721" s="34">
        <v>29.305408</v>
      </c>
      <c r="AI721" s="34">
        <v>103.431793</v>
      </c>
      <c r="AJ721" s="34" t="s">
        <v>193</v>
      </c>
      <c r="AK721" s="34">
        <v>16</v>
      </c>
      <c r="AL721" s="34">
        <v>1.99</v>
      </c>
      <c r="AM721" s="34">
        <v>27.681857999999998</v>
      </c>
      <c r="AN721" s="34">
        <v>10.6</v>
      </c>
      <c r="AO721" s="34">
        <v>29.110001</v>
      </c>
      <c r="AP721" s="34">
        <v>4.25</v>
      </c>
      <c r="AQ721" s="34">
        <v>14.53</v>
      </c>
      <c r="AR721" s="34">
        <v>4.57</v>
      </c>
      <c r="AS721" s="34"/>
      <c r="AT721" s="34">
        <v>15.771345999999999</v>
      </c>
      <c r="AU721" s="34">
        <v>32.860000999999997</v>
      </c>
      <c r="AV721" s="34">
        <v>6.7302369999999998</v>
      </c>
      <c r="AW721" s="34">
        <v>17.374758</v>
      </c>
      <c r="AX721" s="34">
        <v>16.540001</v>
      </c>
      <c r="AY721" s="34">
        <v>2.4</v>
      </c>
      <c r="AZ721" s="34">
        <v>58.889999000000003</v>
      </c>
      <c r="BA721" s="34">
        <v>69.010002</v>
      </c>
      <c r="BB721" s="34"/>
      <c r="BC721" s="34">
        <v>16.845162999999999</v>
      </c>
      <c r="BD721" s="34"/>
      <c r="BE721" s="38"/>
      <c r="BF721" s="41">
        <f t="shared" si="582"/>
        <v>1.8349138668196398E-2</v>
      </c>
      <c r="BG721" s="41">
        <f t="shared" si="583"/>
        <v>-3.3434986424542512E-2</v>
      </c>
      <c r="BH721" s="41"/>
      <c r="BI721" s="41">
        <f t="shared" si="584"/>
        <v>8.8261826282721185E-3</v>
      </c>
      <c r="BJ721" s="41">
        <f t="shared" si="585"/>
        <v>-4.8790164169431945E-2</v>
      </c>
      <c r="BK721" s="41">
        <f t="shared" si="586"/>
        <v>-8.9831680750936688E-3</v>
      </c>
      <c r="BL721" s="41">
        <f t="shared" si="587"/>
        <v>-6.7803156879549978E-2</v>
      </c>
      <c r="BM721" s="41">
        <f t="shared" si="588"/>
        <v>5.0471867093932886E-4</v>
      </c>
      <c r="BN721" s="41">
        <f t="shared" si="589"/>
        <v>-4.045535345838569E-2</v>
      </c>
      <c r="BO721" s="41"/>
      <c r="BP721" s="41">
        <f t="shared" si="590"/>
        <v>2.3725585433671308E-2</v>
      </c>
      <c r="BQ721" s="41">
        <f t="shared" si="591"/>
        <v>-4.6520015634892928E-2</v>
      </c>
      <c r="BR721" s="41">
        <f t="shared" si="592"/>
        <v>-2.9422358181605173E-3</v>
      </c>
      <c r="BS721" s="41">
        <f t="shared" si="593"/>
        <v>-7.3801072976226456E-3</v>
      </c>
      <c r="BT721" s="41">
        <f t="shared" si="594"/>
        <v>1.0400827929512149E-2</v>
      </c>
      <c r="BU721" s="41">
        <f t="shared" si="595"/>
        <v>-6.5359709797855334E-3</v>
      </c>
      <c r="BV721" s="41">
        <f t="shared" si="596"/>
        <v>-2.4223282389561118E-2</v>
      </c>
      <c r="BW721" s="41">
        <f t="shared" si="597"/>
        <v>-1.3337818459429748E-3</v>
      </c>
      <c r="BX721" s="41"/>
      <c r="BY721" s="41"/>
      <c r="BZ721" s="41">
        <f t="shared" si="598"/>
        <v>-4.1964337674787903E-2</v>
      </c>
      <c r="CA721" s="41">
        <f t="shared" si="599"/>
        <v>4.7687898353404442E-3</v>
      </c>
      <c r="CB721" s="41">
        <f t="shared" si="600"/>
        <v>1.7511571859776642E-2</v>
      </c>
      <c r="CC721" s="41">
        <f t="shared" si="601"/>
        <v>-1.5798160634149128E-2</v>
      </c>
      <c r="CD721" s="41">
        <f t="shared" si="602"/>
        <v>-9.9011025754671324E-3</v>
      </c>
      <c r="CE721" s="41">
        <f t="shared" si="603"/>
        <v>-8.209313586305441E-3</v>
      </c>
      <c r="CF721" s="41">
        <f t="shared" si="604"/>
        <v>2.42487954058686E-4</v>
      </c>
      <c r="CG721" s="41">
        <f t="shared" si="581"/>
        <v>-5.376410944737591E-3</v>
      </c>
      <c r="CH721" s="41">
        <f t="shared" si="605"/>
        <v>1.1481577181547587E-2</v>
      </c>
      <c r="CI721" s="41">
        <f t="shared" si="606"/>
        <v>2.8778838472545649E-2</v>
      </c>
      <c r="CJ721" s="41">
        <f t="shared" si="607"/>
        <v>2.8170876966696224E-2</v>
      </c>
      <c r="CK721" s="41">
        <f t="shared" si="608"/>
        <v>-0.1495307201465928</v>
      </c>
      <c r="CL721" s="41">
        <f t="shared" si="609"/>
        <v>-4.1756850612997692E-3</v>
      </c>
      <c r="CM721" s="41">
        <f t="shared" si="610"/>
        <v>-1.5187892588202098E-2</v>
      </c>
      <c r="CN721" s="41">
        <f t="shared" si="580"/>
        <v>-1.6275223618988865E-2</v>
      </c>
      <c r="CO721" s="41">
        <f t="shared" si="611"/>
        <v>2.9171377300279869E-2</v>
      </c>
      <c r="CP721" s="41">
        <f t="shared" si="612"/>
        <v>-3.9413968540876629E-2</v>
      </c>
      <c r="CQ721" s="41">
        <f t="shared" si="613"/>
        <v>-2.0562001650521735E-3</v>
      </c>
      <c r="CR721" s="41">
        <f t="shared" si="614"/>
        <v>-1.8692133012152633E-2</v>
      </c>
      <c r="CS721" s="41">
        <f t="shared" si="615"/>
        <v>3.6736753073591949E-2</v>
      </c>
      <c r="CT721" s="41">
        <f t="shared" si="616"/>
        <v>-2.0955365175987995E-2</v>
      </c>
      <c r="CU721" s="41">
        <f t="shared" si="617"/>
        <v>3.3593081802436572E-2</v>
      </c>
      <c r="CV721" s="41">
        <f t="shared" si="618"/>
        <v>-1.735401469315162E-2</v>
      </c>
      <c r="CW721" s="41"/>
      <c r="CX721" s="41">
        <f t="shared" si="619"/>
        <v>6.7795498211089033E-3</v>
      </c>
      <c r="CY721" s="41">
        <f t="shared" si="620"/>
        <v>2.6207851539962804E-2</v>
      </c>
      <c r="CZ721" s="41">
        <f t="shared" si="621"/>
        <v>-3.7576592426350981E-2</v>
      </c>
      <c r="DA721" s="41">
        <f t="shared" si="622"/>
        <v>-7.1465312749695144E-3</v>
      </c>
      <c r="DB721" s="41">
        <f t="shared" si="623"/>
        <v>-4.22323377486215E-3</v>
      </c>
      <c r="DC721" s="41">
        <f t="shared" si="624"/>
        <v>-2.8749413285986052E-2</v>
      </c>
      <c r="DD721" s="41">
        <f t="shared" si="625"/>
        <v>-1.7505934494426223E-2</v>
      </c>
      <c r="DE721" s="41">
        <f t="shared" si="626"/>
        <v>-5.3739192133470184E-2</v>
      </c>
      <c r="DF721" s="41"/>
      <c r="DG721" s="41">
        <f t="shared" si="627"/>
        <v>-1.5531034330039783E-2</v>
      </c>
      <c r="DH721" s="41"/>
    </row>
    <row r="722" spans="1:112">
      <c r="A722" s="43">
        <v>42895</v>
      </c>
      <c r="B722" s="34">
        <v>2.7</v>
      </c>
      <c r="C722" s="34">
        <v>4.3918749999999998</v>
      </c>
      <c r="D722" s="34"/>
      <c r="E722" s="34">
        <v>5.58</v>
      </c>
      <c r="F722" s="34">
        <v>10.72</v>
      </c>
      <c r="G722" s="34">
        <v>42.946869</v>
      </c>
      <c r="H722" s="34">
        <v>17.118469000000001</v>
      </c>
      <c r="I722" s="34">
        <v>20.219999000000001</v>
      </c>
      <c r="J722" s="34">
        <v>33</v>
      </c>
      <c r="K722" s="34"/>
      <c r="L722" s="34">
        <v>45.650002000000001</v>
      </c>
      <c r="M722" s="34">
        <v>7.14</v>
      </c>
      <c r="N722" s="34">
        <v>26.523878</v>
      </c>
      <c r="O722" s="34">
        <v>9.77</v>
      </c>
      <c r="P722" s="34">
        <v>16.43</v>
      </c>
      <c r="Q722" s="34">
        <v>3.03</v>
      </c>
      <c r="R722" s="34">
        <v>25.700001</v>
      </c>
      <c r="S722" s="34">
        <v>44.818747999999999</v>
      </c>
      <c r="T722" s="34"/>
      <c r="U722" s="34"/>
      <c r="V722" s="34">
        <v>2.0363730000000002</v>
      </c>
      <c r="W722" s="34">
        <v>31.59</v>
      </c>
      <c r="X722" s="34">
        <v>33.840000000000003</v>
      </c>
      <c r="Y722" s="34">
        <v>9.2934409999999996</v>
      </c>
      <c r="Z722" s="34">
        <v>14.434336</v>
      </c>
      <c r="AA722" s="34">
        <v>51.475951999999999</v>
      </c>
      <c r="AB722" s="34">
        <v>40.723492</v>
      </c>
      <c r="AC722" s="34">
        <v>17.399999999999999</v>
      </c>
      <c r="AD722" s="34">
        <v>106.16999800000001</v>
      </c>
      <c r="AE722" s="34">
        <v>34.427914000000001</v>
      </c>
      <c r="AF722" s="34">
        <v>3.9</v>
      </c>
      <c r="AG722" s="34">
        <v>11.2</v>
      </c>
      <c r="AH722" s="34">
        <v>29.795878999999999</v>
      </c>
      <c r="AI722" s="34">
        <v>100.028595</v>
      </c>
      <c r="AJ722" s="34" t="s">
        <v>193</v>
      </c>
      <c r="AK722" s="34">
        <v>16.860001</v>
      </c>
      <c r="AL722" s="34">
        <v>1.93</v>
      </c>
      <c r="AM722" s="34">
        <v>27.928764000000001</v>
      </c>
      <c r="AN722" s="34">
        <v>10.6</v>
      </c>
      <c r="AO722" s="34">
        <v>30.209999</v>
      </c>
      <c r="AP722" s="34">
        <v>4.1399999999999997</v>
      </c>
      <c r="AQ722" s="34">
        <v>14.44</v>
      </c>
      <c r="AR722" s="34">
        <v>4.72</v>
      </c>
      <c r="AS722" s="34"/>
      <c r="AT722" s="34">
        <v>16.323537999999999</v>
      </c>
      <c r="AU722" s="34">
        <v>30.280000999999999</v>
      </c>
      <c r="AV722" s="34">
        <v>6.7897090000000002</v>
      </c>
      <c r="AW722" s="34">
        <v>17.250143000000001</v>
      </c>
      <c r="AX722" s="34">
        <v>16.739999999999998</v>
      </c>
      <c r="AY722" s="34">
        <v>2.44</v>
      </c>
      <c r="AZ722" s="34">
        <v>59.639999000000003</v>
      </c>
      <c r="BA722" s="34">
        <v>69.690002000000007</v>
      </c>
      <c r="BB722" s="34"/>
      <c r="BC722" s="34">
        <v>17.059999000000001</v>
      </c>
      <c r="BD722" s="34"/>
      <c r="BE722" s="38"/>
      <c r="BF722" s="41">
        <f t="shared" si="582"/>
        <v>-1.834913866819643E-2</v>
      </c>
      <c r="BG722" s="41">
        <f t="shared" si="583"/>
        <v>1.3903060455754486E-2</v>
      </c>
      <c r="BH722" s="41"/>
      <c r="BI722" s="41">
        <f t="shared" si="584"/>
        <v>-1.9521471745020069E-2</v>
      </c>
      <c r="BJ722" s="41">
        <f t="shared" si="585"/>
        <v>0.19735943415849519</v>
      </c>
      <c r="BK722" s="41">
        <f t="shared" si="586"/>
        <v>3.3893788304179301E-2</v>
      </c>
      <c r="BL722" s="41">
        <f t="shared" si="587"/>
        <v>2.292208754977194E-2</v>
      </c>
      <c r="BM722" s="41">
        <f t="shared" si="588"/>
        <v>1.9980635234498161E-2</v>
      </c>
      <c r="BN722" s="41">
        <f t="shared" si="589"/>
        <v>9.1329116979206645E-3</v>
      </c>
      <c r="BO722" s="41"/>
      <c r="BP722" s="41">
        <f t="shared" si="590"/>
        <v>3.8406192864898436E-2</v>
      </c>
      <c r="BQ722" s="41">
        <f t="shared" si="591"/>
        <v>0</v>
      </c>
      <c r="BR722" s="41">
        <f t="shared" si="592"/>
        <v>1.1717394334631913E-2</v>
      </c>
      <c r="BS722" s="41">
        <f t="shared" si="593"/>
        <v>3.3301724549039943E-2</v>
      </c>
      <c r="BT722" s="41">
        <f t="shared" si="594"/>
        <v>0</v>
      </c>
      <c r="BU722" s="41">
        <f t="shared" si="595"/>
        <v>-6.578971098042511E-3</v>
      </c>
      <c r="BV722" s="41">
        <f t="shared" si="596"/>
        <v>-3.1030989489254996E-2</v>
      </c>
      <c r="BW722" s="41">
        <f t="shared" si="597"/>
        <v>3.174858603438499E-2</v>
      </c>
      <c r="BX722" s="41"/>
      <c r="BY722" s="41"/>
      <c r="BZ722" s="41">
        <f t="shared" si="598"/>
        <v>-1.9230772644709172E-2</v>
      </c>
      <c r="CA722" s="41">
        <f t="shared" si="599"/>
        <v>1.9011095411986866E-3</v>
      </c>
      <c r="CB722" s="41">
        <f t="shared" si="600"/>
        <v>-3.769651956333004E-2</v>
      </c>
      <c r="CC722" s="41">
        <f t="shared" si="601"/>
        <v>-2.1253693845786352E-3</v>
      </c>
      <c r="CD722" s="41">
        <f t="shared" si="602"/>
        <v>6.1997889369175508E-3</v>
      </c>
      <c r="CE722" s="41">
        <f t="shared" si="603"/>
        <v>-2.3163421913511634E-2</v>
      </c>
      <c r="CF722" s="41">
        <f t="shared" si="604"/>
        <v>1.6827349212606087E-2</v>
      </c>
      <c r="CG722" s="41">
        <f t="shared" si="581"/>
        <v>2.6918455740687838E-3</v>
      </c>
      <c r="CH722" s="41">
        <f t="shared" si="605"/>
        <v>1.8345650557671737E-2</v>
      </c>
      <c r="CI722" s="41">
        <f t="shared" si="606"/>
        <v>1.2965357390938749E-2</v>
      </c>
      <c r="CJ722" s="41">
        <f t="shared" si="607"/>
        <v>-1.5267472130788421E-2</v>
      </c>
      <c r="CK722" s="41">
        <f t="shared" si="608"/>
        <v>3.1747684490209364E-2</v>
      </c>
      <c r="CL722" s="41">
        <f t="shared" si="609"/>
        <v>1.6598022987715174E-2</v>
      </c>
      <c r="CM722" s="41">
        <f t="shared" si="610"/>
        <v>-3.3456295523193777E-2</v>
      </c>
      <c r="CN722" s="41">
        <f t="shared" ref="CN722:CN762" si="628">LN(AJ1220/AJ1219)</f>
        <v>-6.4014850520408345E-3</v>
      </c>
      <c r="CO722" s="41">
        <f t="shared" si="611"/>
        <v>5.2355289645907452E-2</v>
      </c>
      <c r="CP722" s="41">
        <f t="shared" si="612"/>
        <v>-3.0614635819606863E-2</v>
      </c>
      <c r="CQ722" s="41">
        <f t="shared" si="613"/>
        <v>8.8798727128089287E-3</v>
      </c>
      <c r="CR722" s="41">
        <f t="shared" si="614"/>
        <v>0</v>
      </c>
      <c r="CS722" s="41">
        <f t="shared" si="615"/>
        <v>3.7091170186970571E-2</v>
      </c>
      <c r="CT722" s="41">
        <f t="shared" si="616"/>
        <v>-2.6223195099102557E-2</v>
      </c>
      <c r="CU722" s="41">
        <f t="shared" si="617"/>
        <v>-6.2133441175113227E-3</v>
      </c>
      <c r="CV722" s="41">
        <f t="shared" si="618"/>
        <v>3.2295594691350626E-2</v>
      </c>
      <c r="CW722" s="41"/>
      <c r="CX722" s="41">
        <f t="shared" si="619"/>
        <v>3.4413365989530938E-2</v>
      </c>
      <c r="CY722" s="41">
        <f t="shared" si="620"/>
        <v>-8.176868144691124E-2</v>
      </c>
      <c r="CZ722" s="41">
        <f t="shared" si="621"/>
        <v>8.7977250195725651E-3</v>
      </c>
      <c r="DA722" s="41">
        <f t="shared" si="622"/>
        <v>-7.198029998224928E-3</v>
      </c>
      <c r="DB722" s="41">
        <f t="shared" si="623"/>
        <v>1.2019315006293487E-2</v>
      </c>
      <c r="DC722" s="41">
        <f t="shared" si="624"/>
        <v>1.6529301951210506E-2</v>
      </c>
      <c r="DD722" s="41">
        <f t="shared" si="625"/>
        <v>1.2655193153599774E-2</v>
      </c>
      <c r="DE722" s="41">
        <f t="shared" si="626"/>
        <v>9.8054135351321355E-3</v>
      </c>
      <c r="DF722" s="41"/>
      <c r="DG722" s="41">
        <f t="shared" si="627"/>
        <v>1.2672930173326618E-2</v>
      </c>
      <c r="DH722" s="41"/>
    </row>
    <row r="723" spans="1:112">
      <c r="A723" s="43">
        <v>42898</v>
      </c>
      <c r="B723" s="34">
        <v>2.75</v>
      </c>
      <c r="C723" s="34">
        <v>4.5737870000000003</v>
      </c>
      <c r="D723" s="34"/>
      <c r="E723" s="34">
        <v>5.7149999999999999</v>
      </c>
      <c r="F723" s="34">
        <v>9.7200000000000006</v>
      </c>
      <c r="G723" s="34">
        <v>43.081347999999998</v>
      </c>
      <c r="H723" s="34">
        <v>18.839268000000001</v>
      </c>
      <c r="I723" s="34">
        <v>20.360001</v>
      </c>
      <c r="J723" s="34">
        <v>30</v>
      </c>
      <c r="K723" s="34"/>
      <c r="L723" s="34">
        <v>45.360000999999997</v>
      </c>
      <c r="M723" s="34">
        <v>7.59</v>
      </c>
      <c r="N723" s="34">
        <v>26.968036999999999</v>
      </c>
      <c r="O723" s="34">
        <v>9.7799999999999994</v>
      </c>
      <c r="P723" s="34">
        <v>16.540001</v>
      </c>
      <c r="Q723" s="34">
        <v>3.05</v>
      </c>
      <c r="R723" s="34">
        <v>23.540001</v>
      </c>
      <c r="S723" s="34">
        <v>45.504559</v>
      </c>
      <c r="T723" s="34"/>
      <c r="U723" s="34"/>
      <c r="V723" s="34">
        <v>2.145111</v>
      </c>
      <c r="W723" s="34">
        <v>31.610001</v>
      </c>
      <c r="X723" s="34">
        <v>34.340000000000003</v>
      </c>
      <c r="Y723" s="34">
        <v>9.2242359999999994</v>
      </c>
      <c r="Z723" s="34">
        <v>14.532469000000001</v>
      </c>
      <c r="AA723" s="34">
        <v>52.738522000000003</v>
      </c>
      <c r="AB723" s="34">
        <v>40.451672000000002</v>
      </c>
      <c r="AC723" s="34">
        <v>18.049999</v>
      </c>
      <c r="AD723" s="34">
        <v>111.379997</v>
      </c>
      <c r="AE723" s="34">
        <v>35.006374000000001</v>
      </c>
      <c r="AF723" s="34">
        <v>3.99</v>
      </c>
      <c r="AG723" s="34">
        <v>11.55</v>
      </c>
      <c r="AH723" s="34">
        <v>31.088069999999998</v>
      </c>
      <c r="AI723" s="34">
        <v>99.425101999999995</v>
      </c>
      <c r="AJ723" s="34" t="s">
        <v>193</v>
      </c>
      <c r="AK723" s="34">
        <v>17.48</v>
      </c>
      <c r="AL723" s="34">
        <v>1.89</v>
      </c>
      <c r="AM723" s="34">
        <v>28.137685999999999</v>
      </c>
      <c r="AN723" s="34">
        <v>12.1</v>
      </c>
      <c r="AO723" s="34">
        <v>29.98</v>
      </c>
      <c r="AP723" s="34">
        <v>4.2</v>
      </c>
      <c r="AQ723" s="34">
        <v>14.2</v>
      </c>
      <c r="AR723" s="34">
        <v>4.7300000000000004</v>
      </c>
      <c r="AS723" s="34"/>
      <c r="AT723" s="34">
        <v>16.720728000000001</v>
      </c>
      <c r="AU723" s="34">
        <v>30.32</v>
      </c>
      <c r="AV723" s="34">
        <v>6.5815570000000001</v>
      </c>
      <c r="AW723" s="34">
        <v>17.250143000000001</v>
      </c>
      <c r="AX723" s="34">
        <v>17.139999</v>
      </c>
      <c r="AY723" s="34">
        <v>2.57</v>
      </c>
      <c r="AZ723" s="34">
        <v>60.810001</v>
      </c>
      <c r="BA723" s="34">
        <v>70.809997999999993</v>
      </c>
      <c r="BB723" s="34"/>
      <c r="BC723" s="34">
        <v>16.884226000000002</v>
      </c>
      <c r="BD723" s="34"/>
      <c r="BE723" s="38"/>
      <c r="BF723" s="41">
        <f t="shared" si="582"/>
        <v>1.8349138668196398E-2</v>
      </c>
      <c r="BG723" s="41">
        <f t="shared" si="583"/>
        <v>4.0585283996212307E-2</v>
      </c>
      <c r="BH723" s="41"/>
      <c r="BI723" s="41">
        <f t="shared" si="584"/>
        <v>2.3905520853554386E-2</v>
      </c>
      <c r="BJ723" s="41">
        <f t="shared" si="585"/>
        <v>-9.7925537170308219E-2</v>
      </c>
      <c r="BK723" s="41">
        <f t="shared" si="586"/>
        <v>3.1263953671624915E-3</v>
      </c>
      <c r="BL723" s="41">
        <f t="shared" si="587"/>
        <v>9.5785475745596357E-2</v>
      </c>
      <c r="BM723" s="41">
        <f t="shared" si="588"/>
        <v>6.9000766618943724E-3</v>
      </c>
      <c r="BN723" s="41">
        <f t="shared" si="589"/>
        <v>-9.5310179804324893E-2</v>
      </c>
      <c r="BO723" s="41"/>
      <c r="BP723" s="41">
        <f t="shared" si="590"/>
        <v>-6.3729693872349143E-3</v>
      </c>
      <c r="BQ723" s="41">
        <f t="shared" si="591"/>
        <v>6.1118815056045536E-2</v>
      </c>
      <c r="BR723" s="41">
        <f t="shared" si="592"/>
        <v>1.6606966039117887E-2</v>
      </c>
      <c r="BS723" s="41">
        <f t="shared" si="593"/>
        <v>1.0230179920344864E-3</v>
      </c>
      <c r="BT723" s="41">
        <f t="shared" si="594"/>
        <v>6.6728180058587949E-3</v>
      </c>
      <c r="BU723" s="41">
        <f t="shared" si="595"/>
        <v>6.5789710980425605E-3</v>
      </c>
      <c r="BV723" s="41">
        <f t="shared" si="596"/>
        <v>-8.7789886498665815E-2</v>
      </c>
      <c r="BW723" s="41">
        <f t="shared" si="597"/>
        <v>1.5185984715071817E-2</v>
      </c>
      <c r="BX723" s="41"/>
      <c r="BY723" s="41"/>
      <c r="BZ723" s="41">
        <f t="shared" si="598"/>
        <v>5.2021015026496323E-2</v>
      </c>
      <c r="CA723" s="41">
        <f t="shared" si="599"/>
        <v>6.3294304909046733E-4</v>
      </c>
      <c r="CB723" s="41">
        <f t="shared" si="600"/>
        <v>1.4667320731306882E-2</v>
      </c>
      <c r="CC723" s="41">
        <f t="shared" si="601"/>
        <v>-7.4745144541860939E-3</v>
      </c>
      <c r="CD723" s="41">
        <f t="shared" si="602"/>
        <v>6.7755746915983831E-3</v>
      </c>
      <c r="CE723" s="41">
        <f t="shared" si="603"/>
        <v>2.423140910485164E-2</v>
      </c>
      <c r="CF723" s="41">
        <f t="shared" si="604"/>
        <v>-6.6971473187749453E-3</v>
      </c>
      <c r="CG723" s="41">
        <f t="shared" si="581"/>
        <v>-1.3532006218576273E-2</v>
      </c>
      <c r="CH723" s="41">
        <f t="shared" si="605"/>
        <v>4.7906187038936079E-2</v>
      </c>
      <c r="CI723" s="41">
        <f t="shared" si="606"/>
        <v>1.6662470376997633E-2</v>
      </c>
      <c r="CJ723" s="41">
        <f t="shared" si="607"/>
        <v>2.2814677766171482E-2</v>
      </c>
      <c r="CK723" s="41">
        <f t="shared" si="608"/>
        <v>3.0771658666753902E-2</v>
      </c>
      <c r="CL723" s="41">
        <f t="shared" si="609"/>
        <v>4.2454048947214461E-2</v>
      </c>
      <c r="CM723" s="41">
        <f t="shared" si="610"/>
        <v>-6.0514781200353418E-3</v>
      </c>
      <c r="CN723" s="41">
        <f t="shared" si="628"/>
        <v>0</v>
      </c>
      <c r="CO723" s="41">
        <f t="shared" si="611"/>
        <v>3.6113358341700805E-2</v>
      </c>
      <c r="CP723" s="41">
        <f t="shared" si="612"/>
        <v>-2.0943173845243249E-2</v>
      </c>
      <c r="CQ723" s="41">
        <f t="shared" si="613"/>
        <v>7.452691119381006E-3</v>
      </c>
      <c r="CR723" s="41">
        <f t="shared" si="614"/>
        <v>0.132351451484674</v>
      </c>
      <c r="CS723" s="41">
        <f t="shared" si="615"/>
        <v>-7.6424696225064204E-3</v>
      </c>
      <c r="CT723" s="41">
        <f t="shared" si="616"/>
        <v>1.4388737452099671E-2</v>
      </c>
      <c r="CU723" s="41">
        <f t="shared" si="617"/>
        <v>-1.6760168857465188E-2</v>
      </c>
      <c r="CV723" s="41">
        <f t="shared" si="618"/>
        <v>2.1164029063776937E-3</v>
      </c>
      <c r="CW723" s="41"/>
      <c r="CX723" s="41">
        <f t="shared" si="619"/>
        <v>2.4041032122283812E-2</v>
      </c>
      <c r="CY723" s="41">
        <f t="shared" si="620"/>
        <v>1.3200991798243528E-3</v>
      </c>
      <c r="CZ723" s="41">
        <f t="shared" si="621"/>
        <v>-3.1136740023860011E-2</v>
      </c>
      <c r="DA723" s="41">
        <f t="shared" si="622"/>
        <v>0</v>
      </c>
      <c r="DB723" s="41">
        <f t="shared" si="623"/>
        <v>2.3613789765245623E-2</v>
      </c>
      <c r="DC723" s="41">
        <f t="shared" si="624"/>
        <v>5.1907859602017936E-2</v>
      </c>
      <c r="DD723" s="41">
        <f t="shared" si="625"/>
        <v>1.9427792447414622E-2</v>
      </c>
      <c r="DE723" s="41">
        <f t="shared" si="626"/>
        <v>1.594334127013463E-2</v>
      </c>
      <c r="DF723" s="41"/>
      <c r="DG723" s="41">
        <f t="shared" si="627"/>
        <v>-1.0356670162532292E-2</v>
      </c>
      <c r="DH723" s="41"/>
    </row>
    <row r="724" spans="1:112">
      <c r="A724" s="43">
        <v>42899</v>
      </c>
      <c r="B724" s="34">
        <v>2.75</v>
      </c>
      <c r="C724" s="34">
        <v>4.4005369999999999</v>
      </c>
      <c r="D724" s="34"/>
      <c r="E724" s="34">
        <v>6.12</v>
      </c>
      <c r="F724" s="34">
        <v>9.6</v>
      </c>
      <c r="G724" s="34">
        <v>43.206223000000001</v>
      </c>
      <c r="H724" s="34">
        <v>18.998417</v>
      </c>
      <c r="I724" s="34">
        <v>19.850000000000001</v>
      </c>
      <c r="J724" s="34">
        <v>30</v>
      </c>
      <c r="K724" s="34"/>
      <c r="L724" s="34">
        <v>45.869999</v>
      </c>
      <c r="M724" s="34">
        <v>7.33</v>
      </c>
      <c r="N724" s="34">
        <v>27.035625</v>
      </c>
      <c r="O724" s="34">
        <v>9.69</v>
      </c>
      <c r="P724" s="34">
        <v>16.440000999999999</v>
      </c>
      <c r="Q724" s="34">
        <v>3.05</v>
      </c>
      <c r="R724" s="34">
        <v>23.360001</v>
      </c>
      <c r="S724" s="34">
        <v>44.548290000000001</v>
      </c>
      <c r="T724" s="34"/>
      <c r="U724" s="34"/>
      <c r="V724" s="34">
        <v>1.986945</v>
      </c>
      <c r="W724" s="34">
        <v>31.4</v>
      </c>
      <c r="X724" s="34">
        <v>35.119999</v>
      </c>
      <c r="Y724" s="34">
        <v>9.1748019999999997</v>
      </c>
      <c r="Z724" s="34">
        <v>14.826864</v>
      </c>
      <c r="AA724" s="34">
        <v>51.307076000000002</v>
      </c>
      <c r="AB724" s="34">
        <v>39.888638</v>
      </c>
      <c r="AC724" s="34">
        <v>18.549999</v>
      </c>
      <c r="AD724" s="34">
        <v>111.849998</v>
      </c>
      <c r="AE724" s="34">
        <v>34.649653999999998</v>
      </c>
      <c r="AF724" s="34">
        <v>3.96</v>
      </c>
      <c r="AG724" s="34">
        <v>11.2</v>
      </c>
      <c r="AH724" s="34">
        <v>30.786245000000001</v>
      </c>
      <c r="AI724" s="34">
        <v>97.545433000000003</v>
      </c>
      <c r="AJ724" s="34" t="s">
        <v>193</v>
      </c>
      <c r="AK724" s="34">
        <v>17.84</v>
      </c>
      <c r="AL724" s="34">
        <v>1.83</v>
      </c>
      <c r="AM724" s="34">
        <v>28.014230999999999</v>
      </c>
      <c r="AN724" s="34">
        <v>12.2</v>
      </c>
      <c r="AO724" s="34">
        <v>28.24</v>
      </c>
      <c r="AP724" s="34">
        <v>4.21</v>
      </c>
      <c r="AQ724" s="34">
        <v>14.44</v>
      </c>
      <c r="AR724" s="34">
        <v>4.8099999999999996</v>
      </c>
      <c r="AS724" s="34"/>
      <c r="AT724" s="34">
        <v>16.352602000000001</v>
      </c>
      <c r="AU724" s="34">
        <v>30.959999</v>
      </c>
      <c r="AV724" s="34">
        <v>6.2346380000000003</v>
      </c>
      <c r="AW724" s="34">
        <v>16.911902999999999</v>
      </c>
      <c r="AX724" s="34">
        <v>16.809999000000001</v>
      </c>
      <c r="AY724" s="34">
        <v>2.37</v>
      </c>
      <c r="AZ724" s="34">
        <v>59.73</v>
      </c>
      <c r="BA724" s="34">
        <v>70.849997999999999</v>
      </c>
      <c r="BB724" s="34"/>
      <c r="BC724" s="34">
        <v>16.835398000000001</v>
      </c>
      <c r="BD724" s="34"/>
      <c r="BE724" s="38"/>
      <c r="BF724" s="41">
        <f t="shared" si="582"/>
        <v>0</v>
      </c>
      <c r="BG724" s="41">
        <f t="shared" si="583"/>
        <v>-3.8614948028716997E-2</v>
      </c>
      <c r="BH724" s="41"/>
      <c r="BI724" s="41">
        <f t="shared" si="584"/>
        <v>6.8467799277460828E-2</v>
      </c>
      <c r="BJ724" s="41">
        <f t="shared" si="585"/>
        <v>-1.2422519998557209E-2</v>
      </c>
      <c r="BK724" s="41">
        <f t="shared" si="586"/>
        <v>2.8943933809074248E-3</v>
      </c>
      <c r="BL724" s="41">
        <f t="shared" si="587"/>
        <v>8.4122450157982434E-3</v>
      </c>
      <c r="BM724" s="41">
        <f t="shared" si="588"/>
        <v>-2.536823366503483E-2</v>
      </c>
      <c r="BN724" s="41">
        <f t="shared" si="589"/>
        <v>0</v>
      </c>
      <c r="BO724" s="41"/>
      <c r="BP724" s="41">
        <f t="shared" si="590"/>
        <v>1.1180605342987491E-2</v>
      </c>
      <c r="BQ724" s="41">
        <f t="shared" si="591"/>
        <v>-3.4856075508978381E-2</v>
      </c>
      <c r="BR724" s="41">
        <f t="shared" si="592"/>
        <v>2.503090819625305E-3</v>
      </c>
      <c r="BS724" s="41">
        <f t="shared" si="593"/>
        <v>-9.2450581440510493E-3</v>
      </c>
      <c r="BT724" s="41">
        <f t="shared" si="594"/>
        <v>-6.0642995997530931E-3</v>
      </c>
      <c r="BU724" s="41">
        <f t="shared" si="595"/>
        <v>0</v>
      </c>
      <c r="BV724" s="41">
        <f t="shared" si="596"/>
        <v>-7.6759435447688058E-3</v>
      </c>
      <c r="BW724" s="41">
        <f t="shared" si="597"/>
        <v>-2.123874939788194E-2</v>
      </c>
      <c r="BX724" s="41"/>
      <c r="BY724" s="41"/>
      <c r="BZ724" s="41">
        <f t="shared" si="598"/>
        <v>-7.6593016025726754E-2</v>
      </c>
      <c r="CA724" s="41">
        <f t="shared" si="599"/>
        <v>-6.6656649488766144E-3</v>
      </c>
      <c r="CB724" s="41">
        <f t="shared" si="600"/>
        <v>2.2459884823781747E-2</v>
      </c>
      <c r="CC724" s="41">
        <f t="shared" si="601"/>
        <v>-5.3735547424683784E-3</v>
      </c>
      <c r="CD724" s="41">
        <f t="shared" si="602"/>
        <v>2.0055283096909671E-2</v>
      </c>
      <c r="CE724" s="41">
        <f t="shared" si="603"/>
        <v>-2.7517479874510205E-2</v>
      </c>
      <c r="CF724" s="41">
        <f t="shared" si="604"/>
        <v>-1.4016456193006527E-2</v>
      </c>
      <c r="CG724" s="41">
        <f t="shared" si="581"/>
        <v>0</v>
      </c>
      <c r="CH724" s="41">
        <f t="shared" si="605"/>
        <v>4.2109188283432283E-3</v>
      </c>
      <c r="CI724" s="41">
        <f t="shared" si="606"/>
        <v>-1.0242419178263981E-2</v>
      </c>
      <c r="CJ724" s="41">
        <f t="shared" si="607"/>
        <v>-7.5472056353829663E-3</v>
      </c>
      <c r="CK724" s="41">
        <f t="shared" si="608"/>
        <v>-3.0771658666753774E-2</v>
      </c>
      <c r="CL724" s="41">
        <f t="shared" si="609"/>
        <v>-9.7561449862023242E-3</v>
      </c>
      <c r="CM724" s="41">
        <f t="shared" si="610"/>
        <v>-1.9086368035891737E-2</v>
      </c>
      <c r="CN724" s="41">
        <f t="shared" si="628"/>
        <v>9.1701060988140645E-4</v>
      </c>
      <c r="CO724" s="41">
        <f t="shared" si="611"/>
        <v>2.0385756924473961E-2</v>
      </c>
      <c r="CP724" s="41">
        <f t="shared" si="612"/>
        <v>-3.2260862218221324E-2</v>
      </c>
      <c r="CQ724" s="41">
        <f t="shared" si="613"/>
        <v>-4.397185546462532E-3</v>
      </c>
      <c r="CR724" s="41">
        <f t="shared" si="614"/>
        <v>8.2304991365154435E-3</v>
      </c>
      <c r="CS724" s="41">
        <f t="shared" si="615"/>
        <v>-5.9791080049410403E-2</v>
      </c>
      <c r="CT724" s="41">
        <f t="shared" si="616"/>
        <v>2.3781224049674193E-3</v>
      </c>
      <c r="CU724" s="41">
        <f t="shared" si="617"/>
        <v>1.6760168857465101E-2</v>
      </c>
      <c r="CV724" s="41">
        <f t="shared" si="618"/>
        <v>1.6771881613827963E-2</v>
      </c>
      <c r="CW724" s="41"/>
      <c r="CX724" s="41">
        <f t="shared" si="619"/>
        <v>-2.2262118966415497E-2</v>
      </c>
      <c r="CY724" s="41">
        <f t="shared" si="620"/>
        <v>2.0888455647613356E-2</v>
      </c>
      <c r="CZ724" s="41">
        <f t="shared" si="621"/>
        <v>-5.4150825381424912E-2</v>
      </c>
      <c r="DA724" s="41">
        <f t="shared" si="622"/>
        <v>-1.9802739759022043E-2</v>
      </c>
      <c r="DB724" s="41">
        <f t="shared" si="623"/>
        <v>-1.9440966894452082E-2</v>
      </c>
      <c r="DC724" s="41">
        <f t="shared" si="624"/>
        <v>-8.1015943760088555E-2</v>
      </c>
      <c r="DD724" s="41">
        <f t="shared" si="625"/>
        <v>-1.7919858832467404E-2</v>
      </c>
      <c r="DE724" s="41">
        <f t="shared" si="626"/>
        <v>5.6473248895317827E-4</v>
      </c>
      <c r="DF724" s="41"/>
      <c r="DG724" s="41">
        <f t="shared" si="627"/>
        <v>-2.8961197271222421E-3</v>
      </c>
      <c r="DH724" s="41"/>
    </row>
    <row r="725" spans="1:112">
      <c r="A725" s="43">
        <v>42900</v>
      </c>
      <c r="B725" s="34">
        <v>2.75</v>
      </c>
      <c r="C725" s="34">
        <v>4.4265249999999998</v>
      </c>
      <c r="D725" s="34"/>
      <c r="E725" s="34">
        <v>5.98</v>
      </c>
      <c r="F725" s="34">
        <v>9.0399999999999991</v>
      </c>
      <c r="G725" s="34">
        <v>43.081347999999998</v>
      </c>
      <c r="H725" s="34">
        <v>18.600546000000001</v>
      </c>
      <c r="I725" s="34">
        <v>19.600000000000001</v>
      </c>
      <c r="J725" s="34">
        <v>30</v>
      </c>
      <c r="K725" s="34"/>
      <c r="L725" s="34">
        <v>45.860000999999997</v>
      </c>
      <c r="M725" s="34">
        <v>7.3</v>
      </c>
      <c r="N725" s="34">
        <v>26.871476999999999</v>
      </c>
      <c r="O725" s="34">
        <v>9.64</v>
      </c>
      <c r="P725" s="34">
        <v>16.610001</v>
      </c>
      <c r="Q725" s="34">
        <v>2.91</v>
      </c>
      <c r="R725" s="34">
        <v>23.24</v>
      </c>
      <c r="S725" s="34">
        <v>44.181240000000003</v>
      </c>
      <c r="T725" s="34"/>
      <c r="U725" s="34"/>
      <c r="V725" s="34">
        <v>2.0462579999999999</v>
      </c>
      <c r="W725" s="34">
        <v>31.1</v>
      </c>
      <c r="X725" s="34">
        <v>34.25</v>
      </c>
      <c r="Y725" s="34">
        <v>9.4219679999999997</v>
      </c>
      <c r="Z725" s="34">
        <v>15.246155999999999</v>
      </c>
      <c r="AA725" s="34">
        <v>50.896934999999999</v>
      </c>
      <c r="AB725" s="34">
        <v>38.587811000000002</v>
      </c>
      <c r="AC725" s="34">
        <v>18.350000000000001</v>
      </c>
      <c r="AD725" s="34">
        <v>110.040001</v>
      </c>
      <c r="AE725" s="34">
        <v>34.389342999999997</v>
      </c>
      <c r="AF725" s="34">
        <v>4</v>
      </c>
      <c r="AG725" s="34">
        <v>10.850011</v>
      </c>
      <c r="AH725" s="34">
        <v>29.258253</v>
      </c>
      <c r="AI725" s="34">
        <v>96.259331000000003</v>
      </c>
      <c r="AJ725" s="34" t="s">
        <v>193</v>
      </c>
      <c r="AK725" s="34">
        <v>17.450001</v>
      </c>
      <c r="AL725" s="34">
        <v>1.76</v>
      </c>
      <c r="AM725" s="34">
        <v>27.453946999999999</v>
      </c>
      <c r="AN725" s="34">
        <v>15.2</v>
      </c>
      <c r="AO725" s="34">
        <v>27.860001</v>
      </c>
      <c r="AP725" s="34">
        <v>4.41</v>
      </c>
      <c r="AQ725" s="34">
        <v>14.24</v>
      </c>
      <c r="AR725" s="34">
        <v>4.6500000000000004</v>
      </c>
      <c r="AS725" s="34"/>
      <c r="AT725" s="34">
        <v>15.771345999999999</v>
      </c>
      <c r="AU725" s="34">
        <v>31.190000999999999</v>
      </c>
      <c r="AV725" s="34">
        <v>6.2049019999999997</v>
      </c>
      <c r="AW725" s="34">
        <v>16.903008</v>
      </c>
      <c r="AX725" s="34">
        <v>16.370000999999998</v>
      </c>
      <c r="AY725" s="34">
        <v>2.27</v>
      </c>
      <c r="AZ725" s="34">
        <v>58.369999</v>
      </c>
      <c r="BA725" s="34">
        <v>70.680000000000007</v>
      </c>
      <c r="BB725" s="34"/>
      <c r="BC725" s="34">
        <v>16.454554000000002</v>
      </c>
      <c r="BD725" s="34"/>
      <c r="BE725" s="38"/>
      <c r="BF725" s="41">
        <f t="shared" si="582"/>
        <v>0</v>
      </c>
      <c r="BG725" s="41">
        <f t="shared" si="583"/>
        <v>5.8882729242021288E-3</v>
      </c>
      <c r="BH725" s="41"/>
      <c r="BI725" s="41">
        <f t="shared" si="584"/>
        <v>-2.3141528561694262E-2</v>
      </c>
      <c r="BJ725" s="41">
        <f t="shared" si="585"/>
        <v>-6.0103924069705439E-2</v>
      </c>
      <c r="BK725" s="41">
        <f t="shared" si="586"/>
        <v>-2.8943933809073832E-3</v>
      </c>
      <c r="BL725" s="41">
        <f t="shared" si="587"/>
        <v>-2.1164724778993109E-2</v>
      </c>
      <c r="BM725" s="41">
        <f t="shared" si="588"/>
        <v>-1.2674440896727824E-2</v>
      </c>
      <c r="BN725" s="41">
        <f t="shared" si="589"/>
        <v>0</v>
      </c>
      <c r="BO725" s="41"/>
      <c r="BP725" s="41">
        <f t="shared" si="590"/>
        <v>-2.1798757308610987E-4</v>
      </c>
      <c r="BQ725" s="41">
        <f t="shared" si="591"/>
        <v>-4.1011677442146779E-3</v>
      </c>
      <c r="BR725" s="41">
        <f t="shared" si="592"/>
        <v>-6.0900512639818433E-3</v>
      </c>
      <c r="BS725" s="41">
        <f t="shared" si="593"/>
        <v>-5.1733172802205284E-3</v>
      </c>
      <c r="BT725" s="41">
        <f t="shared" si="594"/>
        <v>1.0287533374615078E-2</v>
      </c>
      <c r="BU725" s="41">
        <f t="shared" si="595"/>
        <v>-4.6988509435918979E-2</v>
      </c>
      <c r="BV725" s="41">
        <f t="shared" si="596"/>
        <v>-5.1502687845341464E-3</v>
      </c>
      <c r="BW725" s="41">
        <f t="shared" si="597"/>
        <v>-8.2735047450139283E-3</v>
      </c>
      <c r="BX725" s="41"/>
      <c r="BY725" s="41"/>
      <c r="BZ725" s="41">
        <f t="shared" si="598"/>
        <v>2.9414476019172624E-2</v>
      </c>
      <c r="CA725" s="41">
        <f t="shared" si="599"/>
        <v>-9.6000737290191183E-3</v>
      </c>
      <c r="CB725" s="41">
        <f t="shared" si="600"/>
        <v>-2.5084175584877067E-2</v>
      </c>
      <c r="CC725" s="41">
        <f t="shared" si="601"/>
        <v>2.6583170639262389E-2</v>
      </c>
      <c r="CD725" s="41">
        <f t="shared" si="602"/>
        <v>2.7886735167617208E-2</v>
      </c>
      <c r="CE725" s="41">
        <f t="shared" si="603"/>
        <v>-8.0259707545448384E-3</v>
      </c>
      <c r="CF725" s="41">
        <f t="shared" si="604"/>
        <v>-3.3155072038092384E-2</v>
      </c>
      <c r="CG725" s="41">
        <f t="shared" si="581"/>
        <v>2.7210901143605863E-3</v>
      </c>
      <c r="CH725" s="41">
        <f t="shared" si="605"/>
        <v>-1.6314724911069424E-2</v>
      </c>
      <c r="CI725" s="41">
        <f t="shared" si="606"/>
        <v>-7.5410201451982361E-3</v>
      </c>
      <c r="CJ725" s="41">
        <f t="shared" si="607"/>
        <v>1.0050335853501506E-2</v>
      </c>
      <c r="CK725" s="41">
        <f t="shared" si="608"/>
        <v>-3.1747684490209302E-2</v>
      </c>
      <c r="CL725" s="41">
        <f t="shared" si="609"/>
        <v>-5.0906311592909259E-2</v>
      </c>
      <c r="CM725" s="41">
        <f t="shared" si="610"/>
        <v>-1.3272335032722914E-2</v>
      </c>
      <c r="CN725" s="41">
        <f t="shared" si="628"/>
        <v>5.4844744421595005E-3</v>
      </c>
      <c r="CO725" s="41">
        <f t="shared" si="611"/>
        <v>-2.2103421196838523E-2</v>
      </c>
      <c r="CP725" s="41">
        <f t="shared" si="612"/>
        <v>-3.9002157803269204E-2</v>
      </c>
      <c r="CQ725" s="41">
        <f t="shared" si="613"/>
        <v>-2.0202684734245469E-2</v>
      </c>
      <c r="CR725" s="41">
        <f t="shared" si="614"/>
        <v>0.21985947611301987</v>
      </c>
      <c r="CS725" s="41">
        <f t="shared" si="615"/>
        <v>-1.3547408379627828E-2</v>
      </c>
      <c r="CT725" s="41">
        <f t="shared" si="616"/>
        <v>4.6412041764464514E-2</v>
      </c>
      <c r="CU725" s="41">
        <f t="shared" si="617"/>
        <v>-1.3947227480850441E-2</v>
      </c>
      <c r="CV725" s="41">
        <f t="shared" si="618"/>
        <v>-3.3829864518404758E-2</v>
      </c>
      <c r="CW725" s="41"/>
      <c r="CX725" s="41">
        <f t="shared" si="619"/>
        <v>-3.6192279145399277E-2</v>
      </c>
      <c r="CY725" s="41">
        <f t="shared" si="620"/>
        <v>7.4015462594852963E-3</v>
      </c>
      <c r="CZ725" s="41">
        <f t="shared" si="621"/>
        <v>-4.7808932869668683E-3</v>
      </c>
      <c r="DA725" s="41">
        <f t="shared" si="622"/>
        <v>-5.2609928236464515E-4</v>
      </c>
      <c r="DB725" s="41">
        <f t="shared" si="623"/>
        <v>-2.6523435461726343E-2</v>
      </c>
      <c r="DC725" s="41">
        <f t="shared" si="624"/>
        <v>-4.3110123653728551E-2</v>
      </c>
      <c r="DD725" s="41">
        <f t="shared" si="625"/>
        <v>-2.303236466060346E-2</v>
      </c>
      <c r="DE725" s="41">
        <f t="shared" si="626"/>
        <v>-2.4022904565411565E-3</v>
      </c>
      <c r="DF725" s="41"/>
      <c r="DG725" s="41">
        <f t="shared" si="627"/>
        <v>-2.2881415752892761E-2</v>
      </c>
      <c r="DH725" s="41"/>
    </row>
    <row r="726" spans="1:112">
      <c r="A726" s="43">
        <v>42901</v>
      </c>
      <c r="B726" s="34">
        <v>2.7</v>
      </c>
      <c r="C726" s="34">
        <v>4.5044870000000001</v>
      </c>
      <c r="D726" s="34"/>
      <c r="E726" s="34">
        <v>6.1</v>
      </c>
      <c r="F726" s="34">
        <v>9.0399999999999991</v>
      </c>
      <c r="G726" s="34">
        <v>40.977710999999999</v>
      </c>
      <c r="H726" s="34">
        <v>19.286874999999998</v>
      </c>
      <c r="I726" s="34">
        <v>18.899999999999999</v>
      </c>
      <c r="J726" s="34">
        <v>32.099983000000002</v>
      </c>
      <c r="K726" s="34"/>
      <c r="L726" s="34">
        <v>46.830002</v>
      </c>
      <c r="M726" s="34">
        <v>7.15</v>
      </c>
      <c r="N726" s="34">
        <v>27.132176999999999</v>
      </c>
      <c r="O726" s="34">
        <v>9.59</v>
      </c>
      <c r="P726" s="34">
        <v>16.559999000000001</v>
      </c>
      <c r="Q726" s="34">
        <v>2.87</v>
      </c>
      <c r="R726" s="34">
        <v>23.950001</v>
      </c>
      <c r="S726" s="34">
        <v>44.702838999999997</v>
      </c>
      <c r="T726" s="34"/>
      <c r="U726" s="34"/>
      <c r="V726" s="34">
        <v>2.085798</v>
      </c>
      <c r="W726" s="34">
        <v>30.85</v>
      </c>
      <c r="X726" s="34">
        <v>32.659999999999997</v>
      </c>
      <c r="Y726" s="34">
        <v>9.4714010000000002</v>
      </c>
      <c r="Z726" s="34">
        <v>14.969601000000001</v>
      </c>
      <c r="AA726" s="34">
        <v>51.001480000000001</v>
      </c>
      <c r="AB726" s="34">
        <v>38.548985000000002</v>
      </c>
      <c r="AC726" s="34">
        <v>18.200001</v>
      </c>
      <c r="AD726" s="34">
        <v>107.879997</v>
      </c>
      <c r="AE726" s="34">
        <v>34.437550000000002</v>
      </c>
      <c r="AF726" s="34">
        <v>3.94</v>
      </c>
      <c r="AG726" s="34">
        <v>11.550012000000001</v>
      </c>
      <c r="AH726" s="34">
        <v>29.352575000000002</v>
      </c>
      <c r="AI726" s="34">
        <v>93.974029999999999</v>
      </c>
      <c r="AJ726" s="34" t="s">
        <v>193</v>
      </c>
      <c r="AK726" s="34">
        <v>17.870000999999998</v>
      </c>
      <c r="AL726" s="34">
        <v>1.67</v>
      </c>
      <c r="AM726" s="34">
        <v>27.178554999999999</v>
      </c>
      <c r="AN726" s="34">
        <v>15.7</v>
      </c>
      <c r="AO726" s="34">
        <v>27.389999</v>
      </c>
      <c r="AP726" s="34">
        <v>4.63</v>
      </c>
      <c r="AQ726" s="34">
        <v>14.35</v>
      </c>
      <c r="AR726" s="34">
        <v>4.59</v>
      </c>
      <c r="AS726" s="34"/>
      <c r="AT726" s="34">
        <v>15.722910000000001</v>
      </c>
      <c r="AU726" s="34">
        <v>31.01</v>
      </c>
      <c r="AV726" s="34">
        <v>6.5022609999999998</v>
      </c>
      <c r="AW726" s="34">
        <v>17.196736999999999</v>
      </c>
      <c r="AX726" s="34">
        <v>16.690000999999999</v>
      </c>
      <c r="AY726" s="34">
        <v>2.4700000000000002</v>
      </c>
      <c r="AZ726" s="34">
        <v>59.560001</v>
      </c>
      <c r="BA726" s="34">
        <v>67.069999999999993</v>
      </c>
      <c r="BB726" s="34"/>
      <c r="BC726" s="34">
        <v>16.444786000000001</v>
      </c>
      <c r="BD726" s="34"/>
      <c r="BE726" s="38"/>
      <c r="BF726" s="41">
        <f t="shared" si="582"/>
        <v>-1.834913866819643E-2</v>
      </c>
      <c r="BG726" s="41">
        <f t="shared" si="583"/>
        <v>1.7459159246284581E-2</v>
      </c>
      <c r="BH726" s="41"/>
      <c r="BI726" s="41">
        <f t="shared" si="584"/>
        <v>1.9868203216724965E-2</v>
      </c>
      <c r="BJ726" s="41">
        <f t="shared" si="585"/>
        <v>0</v>
      </c>
      <c r="BK726" s="41">
        <f t="shared" si="586"/>
        <v>-5.0061857685397865E-2</v>
      </c>
      <c r="BL726" s="41">
        <f t="shared" si="587"/>
        <v>3.6233877630225231E-2</v>
      </c>
      <c r="BM726" s="41">
        <f t="shared" si="588"/>
        <v>-3.6367644170874951E-2</v>
      </c>
      <c r="BN726" s="41">
        <f t="shared" si="589"/>
        <v>6.7658118878659024E-2</v>
      </c>
      <c r="BO726" s="41"/>
      <c r="BP726" s="41">
        <f t="shared" si="590"/>
        <v>2.0930766667862453E-2</v>
      </c>
      <c r="BQ726" s="41">
        <f t="shared" si="591"/>
        <v>-2.0761991448429128E-2</v>
      </c>
      <c r="BR726" s="41">
        <f t="shared" si="592"/>
        <v>9.6549772417481861E-3</v>
      </c>
      <c r="BS726" s="41">
        <f t="shared" si="593"/>
        <v>-5.2002197271074869E-3</v>
      </c>
      <c r="BT726" s="41">
        <f t="shared" si="594"/>
        <v>-3.0148952592592114E-3</v>
      </c>
      <c r="BU726" s="41">
        <f t="shared" si="595"/>
        <v>-1.3841051411871468E-2</v>
      </c>
      <c r="BV726" s="41">
        <f t="shared" si="596"/>
        <v>3.009343362686643E-2</v>
      </c>
      <c r="BW726" s="41">
        <f t="shared" si="597"/>
        <v>1.1736747310210361E-2</v>
      </c>
      <c r="BX726" s="41"/>
      <c r="BY726" s="41"/>
      <c r="BZ726" s="41">
        <f t="shared" si="598"/>
        <v>1.9138756553531609E-2</v>
      </c>
      <c r="CA726" s="41">
        <f t="shared" si="599"/>
        <v>-8.0710688337916614E-3</v>
      </c>
      <c r="CB726" s="41">
        <f t="shared" si="600"/>
        <v>-4.7535477165915337E-2</v>
      </c>
      <c r="CC726" s="41">
        <f t="shared" si="601"/>
        <v>5.2328531561431852E-3</v>
      </c>
      <c r="CD726" s="41">
        <f t="shared" si="602"/>
        <v>-1.8305860936065732E-2</v>
      </c>
      <c r="CE726" s="41">
        <f t="shared" si="603"/>
        <v>2.0519462777136331E-3</v>
      </c>
      <c r="CF726" s="41">
        <f t="shared" si="604"/>
        <v>-1.0066791801637081E-3</v>
      </c>
      <c r="CG726" s="41">
        <f t="shared" si="581"/>
        <v>-5.4496594123748694E-3</v>
      </c>
      <c r="CH726" s="41">
        <f t="shared" si="605"/>
        <v>-1.9824474681125789E-2</v>
      </c>
      <c r="CI726" s="41">
        <f t="shared" si="606"/>
        <v>1.4008189468331454E-3</v>
      </c>
      <c r="CJ726" s="41">
        <f t="shared" si="607"/>
        <v>-1.5113637810048184E-2</v>
      </c>
      <c r="CK726" s="41">
        <f t="shared" si="608"/>
        <v>6.2520382117462303E-2</v>
      </c>
      <c r="CL726" s="41">
        <f t="shared" si="609"/>
        <v>3.218588941481183E-3</v>
      </c>
      <c r="CM726" s="41">
        <f t="shared" si="610"/>
        <v>-2.4027446420682459E-2</v>
      </c>
      <c r="CN726" s="41">
        <f t="shared" si="628"/>
        <v>7.2661536766229773E-3</v>
      </c>
      <c r="CO726" s="41">
        <f t="shared" si="611"/>
        <v>2.3783679176019284E-2</v>
      </c>
      <c r="CP726" s="41">
        <f t="shared" si="612"/>
        <v>-5.2490182621396687E-2</v>
      </c>
      <c r="CQ726" s="41">
        <f t="shared" si="613"/>
        <v>-1.0081703107180255E-2</v>
      </c>
      <c r="CR726" s="41">
        <f t="shared" si="614"/>
        <v>3.2365284502031716E-2</v>
      </c>
      <c r="CS726" s="41">
        <f t="shared" si="615"/>
        <v>-1.7014057480102485E-2</v>
      </c>
      <c r="CT726" s="41">
        <f t="shared" si="616"/>
        <v>4.8682178639388063E-2</v>
      </c>
      <c r="CU726" s="41">
        <f t="shared" si="617"/>
        <v>7.6950362218004128E-3</v>
      </c>
      <c r="CV726" s="41">
        <f t="shared" si="618"/>
        <v>-1.2987195526811303E-2</v>
      </c>
      <c r="CW726" s="41"/>
      <c r="CX726" s="41">
        <f t="shared" si="619"/>
        <v>-3.0758648934281286E-3</v>
      </c>
      <c r="CY726" s="41">
        <f t="shared" si="620"/>
        <v>-5.7878295689119275E-3</v>
      </c>
      <c r="CZ726" s="41">
        <f t="shared" si="621"/>
        <v>4.6810337753887633E-2</v>
      </c>
      <c r="DA726" s="41">
        <f t="shared" si="622"/>
        <v>1.7228062263301844E-2</v>
      </c>
      <c r="DB726" s="41">
        <f t="shared" si="623"/>
        <v>1.935934511946269E-2</v>
      </c>
      <c r="DC726" s="41">
        <f t="shared" si="624"/>
        <v>8.4438319146574542E-2</v>
      </c>
      <c r="DD726" s="41">
        <f t="shared" si="625"/>
        <v>2.0182182521988893E-2</v>
      </c>
      <c r="DE726" s="41">
        <f t="shared" si="626"/>
        <v>-5.2425797339849978E-2</v>
      </c>
      <c r="DF726" s="41"/>
      <c r="DG726" s="41">
        <f t="shared" si="627"/>
        <v>-5.938113218701233E-4</v>
      </c>
      <c r="DH726" s="41"/>
    </row>
    <row r="727" spans="1:112">
      <c r="A727" s="43">
        <v>42902</v>
      </c>
      <c r="B727" s="34">
        <v>2.75</v>
      </c>
      <c r="C727" s="34">
        <v>4.5218109999999996</v>
      </c>
      <c r="D727" s="34"/>
      <c r="E727" s="34">
        <v>5.99</v>
      </c>
      <c r="F727" s="34">
        <v>9.24</v>
      </c>
      <c r="G727" s="34">
        <v>41.083365999999998</v>
      </c>
      <c r="H727" s="34">
        <v>18.968575999999999</v>
      </c>
      <c r="I727" s="34">
        <v>19.110001</v>
      </c>
      <c r="J727" s="34">
        <v>33.449981999999999</v>
      </c>
      <c r="K727" s="34"/>
      <c r="L727" s="34">
        <v>45.290000999999997</v>
      </c>
      <c r="M727" s="34">
        <v>6.91</v>
      </c>
      <c r="N727" s="34">
        <v>27.450814999999999</v>
      </c>
      <c r="O727" s="34">
        <v>9.59</v>
      </c>
      <c r="P727" s="34">
        <v>16.450001</v>
      </c>
      <c r="Q727" s="34">
        <v>2.94</v>
      </c>
      <c r="R727" s="34">
        <v>22.74</v>
      </c>
      <c r="S727" s="34">
        <v>45.523876000000001</v>
      </c>
      <c r="T727" s="34"/>
      <c r="U727" s="34"/>
      <c r="V727" s="34">
        <v>2.0660280000000002</v>
      </c>
      <c r="W727" s="34">
        <v>31.690000999999999</v>
      </c>
      <c r="X727" s="34">
        <v>33.509998000000003</v>
      </c>
      <c r="Y727" s="34">
        <v>9.1154820000000001</v>
      </c>
      <c r="Z727" s="34">
        <v>15.433496</v>
      </c>
      <c r="AA727" s="34">
        <v>51.427700000000002</v>
      </c>
      <c r="AB727" s="34">
        <v>38.937286</v>
      </c>
      <c r="AC727" s="34">
        <v>18.25</v>
      </c>
      <c r="AD727" s="34">
        <v>107.33000199999999</v>
      </c>
      <c r="AE727" s="34">
        <v>34.206169000000003</v>
      </c>
      <c r="AF727" s="34">
        <v>3.92</v>
      </c>
      <c r="AG727" s="34">
        <v>11.200011</v>
      </c>
      <c r="AH727" s="34">
        <v>29.031883000000001</v>
      </c>
      <c r="AI727" s="34">
        <v>90.224570999999997</v>
      </c>
      <c r="AJ727" s="34" t="s">
        <v>193</v>
      </c>
      <c r="AK727" s="34">
        <v>18.129999000000002</v>
      </c>
      <c r="AL727" s="34">
        <v>1.61</v>
      </c>
      <c r="AM727" s="34">
        <v>27.453946999999999</v>
      </c>
      <c r="AN727" s="34">
        <v>17.100000000000001</v>
      </c>
      <c r="AO727" s="34">
        <v>28.35</v>
      </c>
      <c r="AP727" s="34">
        <v>4.6749999999999998</v>
      </c>
      <c r="AQ727" s="34">
        <v>14.47</v>
      </c>
      <c r="AR727" s="34">
        <v>4.67</v>
      </c>
      <c r="AS727" s="34"/>
      <c r="AT727" s="34">
        <v>15.819786000000001</v>
      </c>
      <c r="AU727" s="34">
        <v>29.959999</v>
      </c>
      <c r="AV727" s="34">
        <v>6.373405</v>
      </c>
      <c r="AW727" s="34">
        <v>17.205639000000001</v>
      </c>
      <c r="AX727" s="34">
        <v>17.16</v>
      </c>
      <c r="AY727" s="34">
        <v>2.54</v>
      </c>
      <c r="AZ727" s="34">
        <v>60.080002</v>
      </c>
      <c r="BA727" s="34">
        <v>66.870002999999997</v>
      </c>
      <c r="BB727" s="34"/>
      <c r="BC727" s="34">
        <v>16.952583000000001</v>
      </c>
      <c r="BD727" s="34"/>
      <c r="BE727" s="38"/>
      <c r="BF727" s="41">
        <f t="shared" si="582"/>
        <v>1.8349138668196398E-2</v>
      </c>
      <c r="BG727" s="41">
        <f t="shared" si="583"/>
        <v>3.8385662143730179E-3</v>
      </c>
      <c r="BH727" s="41"/>
      <c r="BI727" s="41">
        <f t="shared" si="584"/>
        <v>-1.8197359051907468E-2</v>
      </c>
      <c r="BJ727" s="41">
        <f t="shared" si="585"/>
        <v>2.1882711249507806E-2</v>
      </c>
      <c r="BK727" s="41">
        <f t="shared" si="586"/>
        <v>2.5750346508722974E-3</v>
      </c>
      <c r="BL727" s="41">
        <f t="shared" si="587"/>
        <v>-1.6641097521424182E-2</v>
      </c>
      <c r="BM727" s="41">
        <f t="shared" si="588"/>
        <v>1.1049888515207417E-2</v>
      </c>
      <c r="BN727" s="41">
        <f t="shared" si="589"/>
        <v>4.1195747916686336E-2</v>
      </c>
      <c r="BO727" s="41"/>
      <c r="BP727" s="41">
        <f t="shared" si="590"/>
        <v>-3.3437786255063939E-2</v>
      </c>
      <c r="BQ727" s="41">
        <f t="shared" si="591"/>
        <v>-3.4142718926337821E-2</v>
      </c>
      <c r="BR727" s="41">
        <f t="shared" si="592"/>
        <v>1.1675491136223288E-2</v>
      </c>
      <c r="BS727" s="41">
        <f t="shared" si="593"/>
        <v>0</v>
      </c>
      <c r="BT727" s="41">
        <f t="shared" si="594"/>
        <v>-6.6645505689857769E-3</v>
      </c>
      <c r="BU727" s="41">
        <f t="shared" si="595"/>
        <v>2.4097551579060524E-2</v>
      </c>
      <c r="BV727" s="41">
        <f t="shared" si="596"/>
        <v>-5.1842877288186907E-2</v>
      </c>
      <c r="BW727" s="41">
        <f t="shared" si="597"/>
        <v>1.8199923671005491E-2</v>
      </c>
      <c r="BX727" s="41"/>
      <c r="BY727" s="41"/>
      <c r="BZ727" s="41">
        <f t="shared" si="598"/>
        <v>-9.5235924752480033E-3</v>
      </c>
      <c r="CA727" s="41">
        <f t="shared" si="599"/>
        <v>2.6864454907127674E-2</v>
      </c>
      <c r="CB727" s="41">
        <f t="shared" si="600"/>
        <v>2.5692754523221863E-2</v>
      </c>
      <c r="CC727" s="41">
        <f t="shared" si="601"/>
        <v>-3.8302550520824138E-2</v>
      </c>
      <c r="CD727" s="41">
        <f t="shared" si="602"/>
        <v>3.0518667555618974E-2</v>
      </c>
      <c r="CE727" s="41">
        <f t="shared" si="603"/>
        <v>8.3222858957310783E-3</v>
      </c>
      <c r="CF727" s="41">
        <f t="shared" si="604"/>
        <v>1.0022530324980074E-2</v>
      </c>
      <c r="CG727" s="41">
        <f t="shared" si="581"/>
        <v>-5.479356174761865E-3</v>
      </c>
      <c r="CH727" s="41">
        <f t="shared" si="605"/>
        <v>-5.1112513353007141E-3</v>
      </c>
      <c r="CI727" s="41">
        <f t="shared" si="606"/>
        <v>-6.7415308987240812E-3</v>
      </c>
      <c r="CJ727" s="41">
        <f t="shared" si="607"/>
        <v>-5.0890695074712932E-3</v>
      </c>
      <c r="CK727" s="41">
        <f t="shared" si="608"/>
        <v>-3.077171548487816E-2</v>
      </c>
      <c r="CL727" s="41">
        <f t="shared" si="609"/>
        <v>-1.098563680076391E-2</v>
      </c>
      <c r="CM727" s="41">
        <f t="shared" si="610"/>
        <v>-4.0716671765018891E-2</v>
      </c>
      <c r="CN727" s="41">
        <f t="shared" si="628"/>
        <v>0</v>
      </c>
      <c r="CO727" s="41">
        <f t="shared" si="611"/>
        <v>1.4444584478516157E-2</v>
      </c>
      <c r="CP727" s="41">
        <f t="shared" si="612"/>
        <v>-3.658944743229206E-2</v>
      </c>
      <c r="CQ727" s="41">
        <f t="shared" si="613"/>
        <v>1.0081703107180326E-2</v>
      </c>
      <c r="CR727" s="41">
        <f t="shared" si="614"/>
        <v>8.5417751154351976E-2</v>
      </c>
      <c r="CS727" s="41">
        <f t="shared" si="615"/>
        <v>3.4449083408449994E-2</v>
      </c>
      <c r="CT727" s="41">
        <f t="shared" si="616"/>
        <v>9.672294642507507E-3</v>
      </c>
      <c r="CU727" s="41">
        <f t="shared" si="617"/>
        <v>8.3275984377623544E-3</v>
      </c>
      <c r="CV727" s="41">
        <f t="shared" si="618"/>
        <v>1.7279047608352169E-2</v>
      </c>
      <c r="CW727" s="41"/>
      <c r="CX727" s="41">
        <f t="shared" si="619"/>
        <v>6.1425506939292301E-3</v>
      </c>
      <c r="CY727" s="41">
        <f t="shared" si="620"/>
        <v>-3.4446607841176625E-2</v>
      </c>
      <c r="CZ727" s="41">
        <f t="shared" si="621"/>
        <v>-2.0016098909191874E-2</v>
      </c>
      <c r="DA727" s="41">
        <f t="shared" si="622"/>
        <v>5.1752240593417611E-4</v>
      </c>
      <c r="DB727" s="41">
        <f t="shared" si="623"/>
        <v>2.777129646995698E-2</v>
      </c>
      <c r="DC727" s="41">
        <f t="shared" si="624"/>
        <v>2.7945930390559322E-2</v>
      </c>
      <c r="DD727" s="41">
        <f t="shared" si="625"/>
        <v>8.6928161392270283E-3</v>
      </c>
      <c r="DE727" s="41">
        <f t="shared" si="626"/>
        <v>-2.986369182592272E-3</v>
      </c>
      <c r="DF727" s="41"/>
      <c r="DG727" s="41">
        <f t="shared" si="627"/>
        <v>3.0411745114441301E-2</v>
      </c>
      <c r="DH727" s="41"/>
    </row>
    <row r="728" spans="1:112">
      <c r="A728" s="43">
        <v>42905</v>
      </c>
      <c r="B728" s="34">
        <v>2.9</v>
      </c>
      <c r="C728" s="34">
        <v>4.6257619999999999</v>
      </c>
      <c r="D728" s="34"/>
      <c r="E728" s="34">
        <v>6.08</v>
      </c>
      <c r="F728" s="34">
        <v>9.24</v>
      </c>
      <c r="G728" s="34">
        <v>42.380127000000002</v>
      </c>
      <c r="H728" s="34">
        <v>19.207298000000002</v>
      </c>
      <c r="I728" s="34">
        <v>19.200001</v>
      </c>
      <c r="J728" s="34">
        <v>34.5</v>
      </c>
      <c r="K728" s="34"/>
      <c r="L728" s="34">
        <v>45.900002000000001</v>
      </c>
      <c r="M728" s="34">
        <v>6.99</v>
      </c>
      <c r="N728" s="34">
        <v>27.914282</v>
      </c>
      <c r="O728" s="34">
        <v>9.66</v>
      </c>
      <c r="P728" s="34">
        <v>16.370000999999998</v>
      </c>
      <c r="Q728" s="34">
        <v>2.94</v>
      </c>
      <c r="R728" s="34">
        <v>21.52</v>
      </c>
      <c r="S728" s="34">
        <v>46.992080999999999</v>
      </c>
      <c r="T728" s="34"/>
      <c r="U728" s="34"/>
      <c r="V728" s="34">
        <v>2.1154549999999999</v>
      </c>
      <c r="W728" s="34">
        <v>31.870000999999998</v>
      </c>
      <c r="X728" s="34">
        <v>33.279998999999997</v>
      </c>
      <c r="Y728" s="34">
        <v>9.7185670000000002</v>
      </c>
      <c r="Z728" s="34">
        <v>16.280999999999999</v>
      </c>
      <c r="AA728" s="34">
        <v>52.231887999999998</v>
      </c>
      <c r="AB728" s="34">
        <v>39.393551000000002</v>
      </c>
      <c r="AC728" s="34">
        <v>18.649999999999999</v>
      </c>
      <c r="AD728" s="34">
        <v>107.379997</v>
      </c>
      <c r="AE728" s="34">
        <v>34.562877999999998</v>
      </c>
      <c r="AF728" s="34">
        <v>3.81</v>
      </c>
      <c r="AG728" s="34">
        <v>12.250012</v>
      </c>
      <c r="AH728" s="34">
        <v>30.041111000000001</v>
      </c>
      <c r="AI728" s="34">
        <v>91.480994999999993</v>
      </c>
      <c r="AJ728" s="34" t="s">
        <v>193</v>
      </c>
      <c r="AK728" s="34">
        <v>18.129999000000002</v>
      </c>
      <c r="AL728" s="34">
        <v>1.63</v>
      </c>
      <c r="AM728" s="34">
        <v>27.928764000000001</v>
      </c>
      <c r="AN728" s="34">
        <v>18.299999</v>
      </c>
      <c r="AO728" s="34">
        <v>29.629999000000002</v>
      </c>
      <c r="AP728" s="34">
        <v>4.7</v>
      </c>
      <c r="AQ728" s="34">
        <v>15.16</v>
      </c>
      <c r="AR728" s="34">
        <v>4.68</v>
      </c>
      <c r="AS728" s="34"/>
      <c r="AT728" s="34">
        <v>15.936038999999999</v>
      </c>
      <c r="AU728" s="34">
        <v>30.15</v>
      </c>
      <c r="AV728" s="34">
        <v>6.6905890000000001</v>
      </c>
      <c r="AW728" s="34">
        <v>17.543876999999998</v>
      </c>
      <c r="AX728" s="34">
        <v>17.889999</v>
      </c>
      <c r="AY728" s="34">
        <v>2.61</v>
      </c>
      <c r="AZ728" s="34">
        <v>61.049999</v>
      </c>
      <c r="BA728" s="34">
        <v>66</v>
      </c>
      <c r="BB728" s="34"/>
      <c r="BC728" s="34">
        <v>17.3139</v>
      </c>
      <c r="BD728" s="34"/>
      <c r="BE728" s="38"/>
      <c r="BF728" s="41">
        <f t="shared" si="582"/>
        <v>5.3109825313948332E-2</v>
      </c>
      <c r="BG728" s="41">
        <f t="shared" si="583"/>
        <v>2.2728536833561287E-2</v>
      </c>
      <c r="BH728" s="41"/>
      <c r="BI728" s="41">
        <f t="shared" si="584"/>
        <v>1.49132838507176E-2</v>
      </c>
      <c r="BJ728" s="41">
        <f t="shared" si="585"/>
        <v>0</v>
      </c>
      <c r="BK728" s="41">
        <f t="shared" si="586"/>
        <v>3.107623014599839E-2</v>
      </c>
      <c r="BL728" s="41">
        <f t="shared" si="587"/>
        <v>1.250659574329293E-2</v>
      </c>
      <c r="BM728" s="41">
        <f t="shared" si="588"/>
        <v>4.6985205362637976E-3</v>
      </c>
      <c r="BN728" s="41">
        <f t="shared" si="589"/>
        <v>3.0908075579813378E-2</v>
      </c>
      <c r="BO728" s="41"/>
      <c r="BP728" s="41">
        <f t="shared" si="590"/>
        <v>1.3378880991431698E-2</v>
      </c>
      <c r="BQ728" s="41">
        <f t="shared" si="591"/>
        <v>1.1510918466140272E-2</v>
      </c>
      <c r="BR728" s="41">
        <f t="shared" si="592"/>
        <v>1.6742599632097552E-2</v>
      </c>
      <c r="BS728" s="41">
        <f t="shared" si="593"/>
        <v>7.2727593290798781E-3</v>
      </c>
      <c r="BT728" s="41">
        <f t="shared" si="594"/>
        <v>-4.8750855312560985E-3</v>
      </c>
      <c r="BU728" s="41">
        <f t="shared" si="595"/>
        <v>0</v>
      </c>
      <c r="BV728" s="41">
        <f t="shared" si="596"/>
        <v>-5.5142753028806293E-2</v>
      </c>
      <c r="BW728" s="41">
        <f t="shared" si="597"/>
        <v>3.1742162574471114E-2</v>
      </c>
      <c r="BX728" s="41"/>
      <c r="BY728" s="41"/>
      <c r="BZ728" s="41">
        <f t="shared" si="598"/>
        <v>2.3641996020173067E-2</v>
      </c>
      <c r="CA728" s="41">
        <f t="shared" si="599"/>
        <v>5.66395454819085E-3</v>
      </c>
      <c r="CB728" s="41">
        <f t="shared" si="600"/>
        <v>-6.8872561606104551E-3</v>
      </c>
      <c r="CC728" s="41">
        <f t="shared" si="601"/>
        <v>6.4063893019350893E-2</v>
      </c>
      <c r="CD728" s="41">
        <f t="shared" si="602"/>
        <v>5.3458571424040272E-2</v>
      </c>
      <c r="CE728" s="41">
        <f t="shared" si="603"/>
        <v>1.5516251795825055E-2</v>
      </c>
      <c r="CF728" s="41">
        <f t="shared" si="604"/>
        <v>1.164982215836609E-2</v>
      </c>
      <c r="CG728" s="41">
        <f t="shared" si="581"/>
        <v>-5.5097107560229831E-3</v>
      </c>
      <c r="CH728" s="41">
        <f t="shared" si="605"/>
        <v>4.6569792870775268E-4</v>
      </c>
      <c r="CI728" s="41">
        <f t="shared" si="606"/>
        <v>1.0374208012627483E-2</v>
      </c>
      <c r="CJ728" s="41">
        <f t="shared" si="607"/>
        <v>-2.8462464663761521E-2</v>
      </c>
      <c r="CK728" s="41">
        <f t="shared" si="608"/>
        <v>8.9612156138669199E-2</v>
      </c>
      <c r="CL728" s="41">
        <f t="shared" si="609"/>
        <v>3.4172170366520767E-2</v>
      </c>
      <c r="CM728" s="41">
        <f t="shared" si="610"/>
        <v>1.3829450051958099E-2</v>
      </c>
      <c r="CN728" s="41">
        <f t="shared" si="628"/>
        <v>2.7112533553759182E-3</v>
      </c>
      <c r="CO728" s="41">
        <f t="shared" si="611"/>
        <v>0</v>
      </c>
      <c r="CP728" s="41">
        <f t="shared" si="612"/>
        <v>1.2345835822299141E-2</v>
      </c>
      <c r="CQ728" s="41">
        <f t="shared" si="613"/>
        <v>1.7147179161326919E-2</v>
      </c>
      <c r="CR728" s="41">
        <f t="shared" si="614"/>
        <v>6.7822541693950703E-2</v>
      </c>
      <c r="CS728" s="41">
        <f t="shared" si="615"/>
        <v>4.416029766213412E-2</v>
      </c>
      <c r="CT728" s="41">
        <f t="shared" si="616"/>
        <v>5.3333459753626029E-3</v>
      </c>
      <c r="CU728" s="41">
        <f t="shared" si="617"/>
        <v>4.6582839570833083E-2</v>
      </c>
      <c r="CV728" s="41">
        <f t="shared" si="618"/>
        <v>2.1390382487494423E-3</v>
      </c>
      <c r="CW728" s="41"/>
      <c r="CX728" s="41">
        <f t="shared" si="619"/>
        <v>7.3217130611734904E-3</v>
      </c>
      <c r="CY728" s="41">
        <f t="shared" si="620"/>
        <v>6.3217979020133118E-3</v>
      </c>
      <c r="CZ728" s="41">
        <f t="shared" si="621"/>
        <v>4.8568048456395216E-2</v>
      </c>
      <c r="DA728" s="41">
        <f t="shared" si="622"/>
        <v>1.9467821221167723E-2</v>
      </c>
      <c r="DB728" s="41">
        <f t="shared" si="623"/>
        <v>4.1660747563660734E-2</v>
      </c>
      <c r="DC728" s="41">
        <f t="shared" si="624"/>
        <v>2.7186140304156781E-2</v>
      </c>
      <c r="DD728" s="41">
        <f t="shared" si="625"/>
        <v>1.6016143431870251E-2</v>
      </c>
      <c r="DE728" s="41">
        <f t="shared" si="626"/>
        <v>-1.30957389026279E-2</v>
      </c>
      <c r="DF728" s="41"/>
      <c r="DG728" s="41">
        <f t="shared" si="627"/>
        <v>2.1089435507128787E-2</v>
      </c>
      <c r="DH728" s="41"/>
    </row>
    <row r="729" spans="1:112">
      <c r="A729" s="43">
        <v>42906</v>
      </c>
      <c r="B729" s="34">
        <v>2.85</v>
      </c>
      <c r="C729" s="34">
        <v>4.6084370000000003</v>
      </c>
      <c r="D729" s="34"/>
      <c r="E729" s="34">
        <v>6.2</v>
      </c>
      <c r="F729" s="34">
        <v>8.84</v>
      </c>
      <c r="G729" s="34">
        <v>42.591456999999998</v>
      </c>
      <c r="H729" s="34">
        <v>19.615120000000001</v>
      </c>
      <c r="I729" s="34">
        <v>18.989999999999998</v>
      </c>
      <c r="J729" s="34">
        <v>39.149979000000002</v>
      </c>
      <c r="K729" s="34"/>
      <c r="L729" s="34">
        <v>45.43</v>
      </c>
      <c r="M729" s="34">
        <v>7</v>
      </c>
      <c r="N729" s="34">
        <v>27.952902000000002</v>
      </c>
      <c r="O729" s="34">
        <v>9.7799999999999994</v>
      </c>
      <c r="P729" s="34">
        <v>16.5</v>
      </c>
      <c r="Q729" s="34">
        <v>2.96</v>
      </c>
      <c r="R729" s="34">
        <v>23.16</v>
      </c>
      <c r="S729" s="34">
        <v>47.050026000000003</v>
      </c>
      <c r="T729" s="34"/>
      <c r="U729" s="34"/>
      <c r="V729" s="34">
        <v>2.2143069999999998</v>
      </c>
      <c r="W729" s="34">
        <v>31.92</v>
      </c>
      <c r="X729" s="34">
        <v>34</v>
      </c>
      <c r="Y729" s="34">
        <v>9.5900420000000004</v>
      </c>
      <c r="Z729" s="34">
        <v>16.209633</v>
      </c>
      <c r="AA729" s="34">
        <v>52.256011999999998</v>
      </c>
      <c r="AB729" s="34">
        <v>39.810969999999998</v>
      </c>
      <c r="AC729" s="34">
        <v>18.549999</v>
      </c>
      <c r="AD729" s="34">
        <v>108.360001</v>
      </c>
      <c r="AE729" s="34">
        <v>33.878376000000003</v>
      </c>
      <c r="AF729" s="34">
        <v>3.83</v>
      </c>
      <c r="AG729" s="34">
        <v>12.600013000000001</v>
      </c>
      <c r="AH729" s="34">
        <v>29.644966</v>
      </c>
      <c r="AI729" s="34">
        <v>94.607185000000001</v>
      </c>
      <c r="AJ729" s="34" t="s">
        <v>193</v>
      </c>
      <c r="AK729" s="34">
        <v>19.079999999999998</v>
      </c>
      <c r="AL729" s="34">
        <v>1.56</v>
      </c>
      <c r="AM729" s="34">
        <v>28.042721</v>
      </c>
      <c r="AN729" s="34">
        <v>18.299999</v>
      </c>
      <c r="AO729" s="34">
        <v>29.42</v>
      </c>
      <c r="AP729" s="34">
        <v>4.6500000000000004</v>
      </c>
      <c r="AQ729" s="34">
        <v>15.44</v>
      </c>
      <c r="AR729" s="34">
        <v>4.72</v>
      </c>
      <c r="AS729" s="34"/>
      <c r="AT729" s="34">
        <v>15.955412000000001</v>
      </c>
      <c r="AU729" s="34">
        <v>29</v>
      </c>
      <c r="AV729" s="34">
        <v>6.591469</v>
      </c>
      <c r="AW729" s="34">
        <v>17.143332999999998</v>
      </c>
      <c r="AX729" s="34">
        <v>18.600000000000001</v>
      </c>
      <c r="AY729" s="34">
        <v>2.59</v>
      </c>
      <c r="AZ729" s="34">
        <v>61.330002</v>
      </c>
      <c r="BA729" s="34">
        <v>67.510002</v>
      </c>
      <c r="BB729" s="34"/>
      <c r="BC729" s="34">
        <v>17.216242000000001</v>
      </c>
      <c r="BD729" s="34"/>
      <c r="BE729" s="38"/>
      <c r="BF729" s="41">
        <f t="shared" si="582"/>
        <v>-1.7391742711869107E-2</v>
      </c>
      <c r="BG729" s="41">
        <f t="shared" si="583"/>
        <v>-3.7523601837676423E-3</v>
      </c>
      <c r="BH729" s="41"/>
      <c r="BI729" s="41">
        <f t="shared" si="584"/>
        <v>1.9544596072970346E-2</v>
      </c>
      <c r="BJ729" s="41">
        <f t="shared" si="585"/>
        <v>-4.4255009004040814E-2</v>
      </c>
      <c r="BK729" s="41">
        <f t="shared" si="586"/>
        <v>4.9741437261877856E-3</v>
      </c>
      <c r="BL729" s="41">
        <f t="shared" si="587"/>
        <v>2.1010386430703253E-2</v>
      </c>
      <c r="BM729" s="41">
        <f t="shared" si="588"/>
        <v>-1.0997806292873403E-2</v>
      </c>
      <c r="BN729" s="41">
        <f t="shared" si="589"/>
        <v>0.12644056200088671</v>
      </c>
      <c r="BO729" s="41"/>
      <c r="BP729" s="41">
        <f t="shared" si="590"/>
        <v>-1.0292480868171359E-2</v>
      </c>
      <c r="BQ729" s="41">
        <f t="shared" si="591"/>
        <v>1.4295928095943715E-3</v>
      </c>
      <c r="BR729" s="41">
        <f t="shared" si="592"/>
        <v>1.3825649831142456E-3</v>
      </c>
      <c r="BS729" s="41">
        <f t="shared" si="593"/>
        <v>1.2345835822299362E-2</v>
      </c>
      <c r="BT729" s="41">
        <f t="shared" si="594"/>
        <v>7.909928436138353E-3</v>
      </c>
      <c r="BU729" s="41">
        <f t="shared" si="595"/>
        <v>6.7796869853787691E-3</v>
      </c>
      <c r="BV729" s="41">
        <f t="shared" si="596"/>
        <v>7.3443917411210799E-2</v>
      </c>
      <c r="BW729" s="41">
        <f t="shared" si="597"/>
        <v>1.2323204824197867E-3</v>
      </c>
      <c r="BX729" s="41"/>
      <c r="BY729" s="41"/>
      <c r="BZ729" s="41">
        <f t="shared" si="598"/>
        <v>4.5669568342173152E-2</v>
      </c>
      <c r="CA729" s="41">
        <f t="shared" si="599"/>
        <v>1.5676127748925342E-3</v>
      </c>
      <c r="CB729" s="41">
        <f t="shared" si="600"/>
        <v>2.1403938711230981E-2</v>
      </c>
      <c r="CC729" s="41">
        <f t="shared" si="601"/>
        <v>-1.331291117243474E-2</v>
      </c>
      <c r="CD729" s="41">
        <f t="shared" si="602"/>
        <v>-4.393088603554844E-3</v>
      </c>
      <c r="CE729" s="41">
        <f t="shared" si="603"/>
        <v>4.6175682406554303E-4</v>
      </c>
      <c r="CF729" s="41">
        <f t="shared" si="604"/>
        <v>1.0540379748861819E-2</v>
      </c>
      <c r="CG729" s="41">
        <f t="shared" si="581"/>
        <v>-8.3217676271873566E-3</v>
      </c>
      <c r="CH729" s="41">
        <f t="shared" si="605"/>
        <v>9.0851093891322569E-3</v>
      </c>
      <c r="CI729" s="41">
        <f t="shared" si="606"/>
        <v>-2.0003281180918021E-2</v>
      </c>
      <c r="CJ729" s="41">
        <f t="shared" si="607"/>
        <v>5.2356140539449427E-3</v>
      </c>
      <c r="CK729" s="41">
        <f t="shared" si="608"/>
        <v>2.8170929120838829E-2</v>
      </c>
      <c r="CL729" s="41">
        <f t="shared" si="609"/>
        <v>-1.3274479979716616E-2</v>
      </c>
      <c r="CM729" s="41">
        <f t="shared" si="610"/>
        <v>3.3602178758091218E-2</v>
      </c>
      <c r="CN729" s="41">
        <f t="shared" si="628"/>
        <v>3.109979648758154E-2</v>
      </c>
      <c r="CO729" s="41">
        <f t="shared" si="611"/>
        <v>5.107269641058023E-2</v>
      </c>
      <c r="CP729" s="41">
        <f t="shared" si="612"/>
        <v>-4.3894193557225146E-2</v>
      </c>
      <c r="CQ729" s="41">
        <f t="shared" si="613"/>
        <v>4.0719719142564871E-3</v>
      </c>
      <c r="CR729" s="41">
        <f t="shared" si="614"/>
        <v>0</v>
      </c>
      <c r="CS729" s="41">
        <f t="shared" si="615"/>
        <v>-7.1126126626037556E-3</v>
      </c>
      <c r="CT729" s="41">
        <f t="shared" si="616"/>
        <v>-1.0695289116747919E-2</v>
      </c>
      <c r="CU729" s="41">
        <f t="shared" si="617"/>
        <v>1.8301164382404443E-2</v>
      </c>
      <c r="CV729" s="41">
        <f t="shared" si="618"/>
        <v>8.5106896679086105E-3</v>
      </c>
      <c r="CW729" s="41"/>
      <c r="CX729" s="41">
        <f t="shared" si="619"/>
        <v>1.2149338945403308E-3</v>
      </c>
      <c r="CY729" s="41">
        <f t="shared" si="620"/>
        <v>-3.8889093186720354E-2</v>
      </c>
      <c r="CZ729" s="41">
        <f t="shared" si="621"/>
        <v>-1.4925674939990159E-2</v>
      </c>
      <c r="DA729" s="41">
        <f t="shared" si="622"/>
        <v>-2.3095648472287185E-2</v>
      </c>
      <c r="DB729" s="41">
        <f t="shared" si="623"/>
        <v>3.8919739095678696E-2</v>
      </c>
      <c r="DC729" s="41">
        <f t="shared" si="624"/>
        <v>-7.6923456231556137E-3</v>
      </c>
      <c r="DD729" s="41">
        <f t="shared" si="625"/>
        <v>4.5759680716625497E-3</v>
      </c>
      <c r="DE729" s="41">
        <f t="shared" si="626"/>
        <v>2.26210226525939E-2</v>
      </c>
      <c r="DF729" s="41"/>
      <c r="DG729" s="41">
        <f t="shared" si="627"/>
        <v>-5.6564065320074556E-3</v>
      </c>
      <c r="DH729" s="41"/>
    </row>
    <row r="730" spans="1:112">
      <c r="A730" s="43">
        <v>42907</v>
      </c>
      <c r="B730" s="34">
        <v>3</v>
      </c>
      <c r="C730" s="34">
        <v>4.3399000000000001</v>
      </c>
      <c r="D730" s="34"/>
      <c r="E730" s="34">
        <v>6.19</v>
      </c>
      <c r="F730" s="34">
        <v>8.48</v>
      </c>
      <c r="G730" s="34">
        <v>42.043934</v>
      </c>
      <c r="H730" s="34">
        <v>19.455971000000002</v>
      </c>
      <c r="I730" s="34">
        <v>18.850000000000001</v>
      </c>
      <c r="J730" s="34">
        <v>38.999980999999998</v>
      </c>
      <c r="K730" s="34"/>
      <c r="L730" s="34">
        <v>45.619999</v>
      </c>
      <c r="M730" s="34">
        <v>6.86</v>
      </c>
      <c r="N730" s="34">
        <v>27.682549000000002</v>
      </c>
      <c r="O730" s="34">
        <v>9.73</v>
      </c>
      <c r="P730" s="34">
        <v>16.75</v>
      </c>
      <c r="Q730" s="34">
        <v>3</v>
      </c>
      <c r="R730" s="34">
        <v>24.33</v>
      </c>
      <c r="S730" s="34">
        <v>46.470478</v>
      </c>
      <c r="T730" s="34"/>
      <c r="U730" s="34"/>
      <c r="V730" s="34">
        <v>1.8880920000000001</v>
      </c>
      <c r="W730" s="34">
        <v>32.68</v>
      </c>
      <c r="X730" s="34">
        <v>33.520000000000003</v>
      </c>
      <c r="Y730" s="34">
        <v>9.6889079999999996</v>
      </c>
      <c r="Z730" s="34">
        <v>15.585156</v>
      </c>
      <c r="AA730" s="34">
        <v>50.639595</v>
      </c>
      <c r="AB730" s="34">
        <v>39.480915000000003</v>
      </c>
      <c r="AC730" s="34">
        <v>18.600000000000001</v>
      </c>
      <c r="AD730" s="34">
        <v>106.589996</v>
      </c>
      <c r="AE730" s="34">
        <v>33.434897999999997</v>
      </c>
      <c r="AF730" s="34">
        <v>3.9</v>
      </c>
      <c r="AG730" s="34">
        <v>12.250012</v>
      </c>
      <c r="AH730" s="34">
        <v>29.833604999999999</v>
      </c>
      <c r="AI730" s="34">
        <v>93.647582999999997</v>
      </c>
      <c r="AJ730" s="34" t="s">
        <v>193</v>
      </c>
      <c r="AK730" s="34">
        <v>18.350000000000001</v>
      </c>
      <c r="AL730" s="34">
        <v>1.54</v>
      </c>
      <c r="AM730" s="34">
        <v>27.985742999999999</v>
      </c>
      <c r="AN730" s="34">
        <v>15.5</v>
      </c>
      <c r="AO730" s="34">
        <v>27.58</v>
      </c>
      <c r="AP730" s="34">
        <v>4.7300000000000004</v>
      </c>
      <c r="AQ730" s="34">
        <v>15.52</v>
      </c>
      <c r="AR730" s="34">
        <v>4.75</v>
      </c>
      <c r="AS730" s="34"/>
      <c r="AT730" s="34">
        <v>15.936038999999999</v>
      </c>
      <c r="AU730" s="34">
        <v>28.09</v>
      </c>
      <c r="AV730" s="34">
        <v>6.6013809999999999</v>
      </c>
      <c r="AW730" s="34">
        <v>17.241247000000001</v>
      </c>
      <c r="AX730" s="34">
        <v>17.73</v>
      </c>
      <c r="AY730" s="34">
        <v>2.6</v>
      </c>
      <c r="AZ730" s="34">
        <v>61.599997999999999</v>
      </c>
      <c r="BA730" s="34">
        <v>67.400002000000001</v>
      </c>
      <c r="BB730" s="34"/>
      <c r="BC730" s="34">
        <v>17.040468000000001</v>
      </c>
      <c r="BD730" s="34"/>
      <c r="BE730" s="38"/>
      <c r="BF730" s="41">
        <f t="shared" si="582"/>
        <v>5.1293294387550481E-2</v>
      </c>
      <c r="BG730" s="41">
        <f t="shared" si="583"/>
        <v>-6.0037447594273388E-2</v>
      </c>
      <c r="BH730" s="41"/>
      <c r="BI730" s="41">
        <f t="shared" si="584"/>
        <v>-1.6142053545411135E-3</v>
      </c>
      <c r="BJ730" s="41">
        <f t="shared" si="585"/>
        <v>-4.1576426845740332E-2</v>
      </c>
      <c r="BK730" s="41">
        <f t="shared" si="586"/>
        <v>-1.2938574082565655E-2</v>
      </c>
      <c r="BL730" s="41">
        <f t="shared" si="587"/>
        <v>-8.1466821699349105E-3</v>
      </c>
      <c r="BM730" s="41">
        <f t="shared" si="588"/>
        <v>-7.3996109301745815E-3</v>
      </c>
      <c r="BN730" s="41">
        <f t="shared" si="589"/>
        <v>-3.8387270881603038E-3</v>
      </c>
      <c r="BO730" s="41"/>
      <c r="BP730" s="41">
        <f t="shared" si="590"/>
        <v>4.1735151647194742E-3</v>
      </c>
      <c r="BQ730" s="41">
        <f t="shared" si="591"/>
        <v>-2.0202707317519355E-2</v>
      </c>
      <c r="BR730" s="41">
        <f t="shared" si="592"/>
        <v>-9.7188078161810545E-3</v>
      </c>
      <c r="BS730" s="41">
        <f t="shared" si="593"/>
        <v>-5.1255878488122054E-3</v>
      </c>
      <c r="BT730" s="41">
        <f t="shared" si="594"/>
        <v>1.5037877364540502E-2</v>
      </c>
      <c r="BU730" s="41">
        <f t="shared" si="595"/>
        <v>1.3423020332140771E-2</v>
      </c>
      <c r="BV730" s="41">
        <f t="shared" si="596"/>
        <v>4.9283504090636712E-2</v>
      </c>
      <c r="BW730" s="41">
        <f t="shared" si="597"/>
        <v>-1.2394189384710375E-2</v>
      </c>
      <c r="BX730" s="41"/>
      <c r="BY730" s="41"/>
      <c r="BZ730" s="41">
        <f t="shared" si="598"/>
        <v>-0.15937269237725146</v>
      </c>
      <c r="CA730" s="41">
        <f t="shared" si="599"/>
        <v>2.3530497410194036E-2</v>
      </c>
      <c r="CB730" s="41">
        <f t="shared" si="600"/>
        <v>-1.4218249002279025E-2</v>
      </c>
      <c r="CC730" s="41">
        <f t="shared" si="601"/>
        <v>1.0256457606032891E-2</v>
      </c>
      <c r="CD730" s="41">
        <f t="shared" si="602"/>
        <v>-3.9286772351978957E-2</v>
      </c>
      <c r="CE730" s="41">
        <f t="shared" si="603"/>
        <v>-3.1421166253122246E-2</v>
      </c>
      <c r="CF730" s="41">
        <f t="shared" si="604"/>
        <v>-8.3251118641298767E-3</v>
      </c>
      <c r="CG730" s="41">
        <f t="shared" si="581"/>
        <v>0</v>
      </c>
      <c r="CH730" s="41">
        <f t="shared" si="605"/>
        <v>-1.6469365271319748E-2</v>
      </c>
      <c r="CI730" s="41">
        <f t="shared" si="606"/>
        <v>-1.3176729944781531E-2</v>
      </c>
      <c r="CJ730" s="41">
        <f t="shared" si="607"/>
        <v>1.8111749943046103E-2</v>
      </c>
      <c r="CK730" s="41">
        <f t="shared" si="608"/>
        <v>-2.817092912083893E-2</v>
      </c>
      <c r="CL730" s="41">
        <f t="shared" si="609"/>
        <v>6.3431124628602819E-3</v>
      </c>
      <c r="CM730" s="41">
        <f t="shared" si="610"/>
        <v>-1.0194804853624081E-2</v>
      </c>
      <c r="CN730" s="41">
        <f t="shared" si="628"/>
        <v>1.7482521935294133E-3</v>
      </c>
      <c r="CO730" s="41">
        <f t="shared" si="611"/>
        <v>-3.9011091519561045E-2</v>
      </c>
      <c r="CP730" s="41">
        <f t="shared" si="612"/>
        <v>-1.2903404835907954E-2</v>
      </c>
      <c r="CQ730" s="41">
        <f t="shared" si="613"/>
        <v>-2.0338954729113264E-3</v>
      </c>
      <c r="CR730" s="41">
        <f t="shared" si="614"/>
        <v>-0.1660609812773641</v>
      </c>
      <c r="CS730" s="41">
        <f t="shared" si="615"/>
        <v>-6.4583842808135825E-2</v>
      </c>
      <c r="CT730" s="41">
        <f t="shared" si="616"/>
        <v>1.705798290457677E-2</v>
      </c>
      <c r="CU730" s="41">
        <f t="shared" si="617"/>
        <v>5.1679701584425976E-3</v>
      </c>
      <c r="CV730" s="41">
        <f t="shared" si="618"/>
        <v>6.3358184490859238E-3</v>
      </c>
      <c r="CW730" s="41"/>
      <c r="CX730" s="41">
        <f t="shared" si="619"/>
        <v>-1.2149338945401872E-3</v>
      </c>
      <c r="CY730" s="41">
        <f t="shared" si="620"/>
        <v>-3.1882188870321689E-2</v>
      </c>
      <c r="CZ730" s="41">
        <f t="shared" si="621"/>
        <v>1.5026323902763285E-3</v>
      </c>
      <c r="DA730" s="41">
        <f t="shared" si="622"/>
        <v>5.6952427314618942E-3</v>
      </c>
      <c r="DB730" s="41">
        <f t="shared" si="623"/>
        <v>-4.7903460633039137E-2</v>
      </c>
      <c r="DC730" s="41">
        <f t="shared" si="624"/>
        <v>3.8535693159899723E-3</v>
      </c>
      <c r="DD730" s="41">
        <f t="shared" si="625"/>
        <v>4.3926858235812886E-3</v>
      </c>
      <c r="DE730" s="41">
        <f t="shared" si="626"/>
        <v>-1.6307170871679385E-3</v>
      </c>
      <c r="DF730" s="41"/>
      <c r="DG730" s="41">
        <f t="shared" si="627"/>
        <v>-1.0262254759277688E-2</v>
      </c>
      <c r="DH730" s="41"/>
    </row>
    <row r="731" spans="1:112">
      <c r="A731" s="43">
        <v>42908</v>
      </c>
      <c r="B731" s="34">
        <v>2.85</v>
      </c>
      <c r="C731" s="34">
        <v>4.4005369999999999</v>
      </c>
      <c r="D731" s="34"/>
      <c r="E731" s="34">
        <v>6.2</v>
      </c>
      <c r="F731" s="34">
        <v>8.76</v>
      </c>
      <c r="G731" s="34">
        <v>42.831600000000002</v>
      </c>
      <c r="H731" s="34">
        <v>19.724534999999999</v>
      </c>
      <c r="I731" s="34">
        <v>18.98</v>
      </c>
      <c r="J731" s="34">
        <v>52.799999</v>
      </c>
      <c r="K731" s="34"/>
      <c r="L731" s="34">
        <v>44.810001</v>
      </c>
      <c r="M731" s="34">
        <v>6.98</v>
      </c>
      <c r="N731" s="34">
        <v>27.885313</v>
      </c>
      <c r="O731" s="34">
        <v>9.9</v>
      </c>
      <c r="P731" s="34">
        <v>16.709999</v>
      </c>
      <c r="Q731" s="34">
        <v>3.03</v>
      </c>
      <c r="R731" s="34">
        <v>25.58</v>
      </c>
      <c r="S731" s="34">
        <v>46.692635000000003</v>
      </c>
      <c r="T731" s="34"/>
      <c r="U731" s="34"/>
      <c r="V731" s="34">
        <v>1.7892399999999999</v>
      </c>
      <c r="W731" s="34">
        <v>32.93</v>
      </c>
      <c r="X731" s="34">
        <v>33.900002000000001</v>
      </c>
      <c r="Y731" s="34">
        <v>9.3527620000000002</v>
      </c>
      <c r="Z731" s="34">
        <v>15.647605</v>
      </c>
      <c r="AA731" s="34">
        <v>49.473529999999997</v>
      </c>
      <c r="AB731" s="34">
        <v>40.325481000000003</v>
      </c>
      <c r="AC731" s="34">
        <v>18.350000000000001</v>
      </c>
      <c r="AD731" s="34">
        <v>110.839996</v>
      </c>
      <c r="AE731" s="34">
        <v>33.743403999999998</v>
      </c>
      <c r="AF731" s="34">
        <v>3.89</v>
      </c>
      <c r="AG731" s="34">
        <v>12.25</v>
      </c>
      <c r="AH731" s="34">
        <v>30.201457999999999</v>
      </c>
      <c r="AI731" s="34">
        <v>97.040886</v>
      </c>
      <c r="AJ731" s="34" t="s">
        <v>193</v>
      </c>
      <c r="AK731" s="34">
        <v>10.199999999999999</v>
      </c>
      <c r="AL731" s="34">
        <v>1.8</v>
      </c>
      <c r="AM731" s="34">
        <v>27.909770999999999</v>
      </c>
      <c r="AN731" s="34">
        <v>17.200001</v>
      </c>
      <c r="AO731" s="34">
        <v>27.860001</v>
      </c>
      <c r="AP731" s="34">
        <v>4.7699999999999996</v>
      </c>
      <c r="AQ731" s="34">
        <v>15.53</v>
      </c>
      <c r="AR731" s="34">
        <v>4.55</v>
      </c>
      <c r="AS731" s="34"/>
      <c r="AT731" s="34">
        <v>16.216975999999999</v>
      </c>
      <c r="AU731" s="34">
        <v>27.1</v>
      </c>
      <c r="AV731" s="34">
        <v>6.7500609999999996</v>
      </c>
      <c r="AW731" s="34">
        <v>17.775303000000001</v>
      </c>
      <c r="AX731" s="34">
        <v>17.82</v>
      </c>
      <c r="AY731" s="34">
        <v>2.67</v>
      </c>
      <c r="AZ731" s="34">
        <v>62.119999</v>
      </c>
      <c r="BA731" s="34">
        <v>67.190002000000007</v>
      </c>
      <c r="BB731" s="34"/>
      <c r="BC731" s="34">
        <v>16.972113</v>
      </c>
      <c r="BD731" s="34"/>
      <c r="BE731" s="38"/>
      <c r="BF731" s="41">
        <f t="shared" si="582"/>
        <v>-5.129329438755046E-2</v>
      </c>
      <c r="BG731" s="41">
        <f t="shared" si="583"/>
        <v>1.3875272559620027E-2</v>
      </c>
      <c r="BH731" s="41"/>
      <c r="BI731" s="41">
        <f t="shared" si="584"/>
        <v>1.6142053545412009E-3</v>
      </c>
      <c r="BJ731" s="41">
        <f t="shared" si="585"/>
        <v>3.2485455144488307E-2</v>
      </c>
      <c r="BK731" s="41">
        <f t="shared" si="586"/>
        <v>1.8561028746446648E-2</v>
      </c>
      <c r="BL731" s="41">
        <f t="shared" si="587"/>
        <v>1.3709277069694062E-2</v>
      </c>
      <c r="BM731" s="41">
        <f t="shared" si="588"/>
        <v>6.8728792877620504E-3</v>
      </c>
      <c r="BN731" s="41">
        <f t="shared" si="589"/>
        <v>0.30295001282278122</v>
      </c>
      <c r="BO731" s="41"/>
      <c r="BP731" s="41">
        <f t="shared" si="590"/>
        <v>-1.7914843821532692E-2</v>
      </c>
      <c r="BQ731" s="41">
        <f t="shared" si="591"/>
        <v>1.7341475036487173E-2</v>
      </c>
      <c r="BR731" s="41">
        <f t="shared" si="592"/>
        <v>7.2979197913795894E-3</v>
      </c>
      <c r="BS731" s="41">
        <f t="shared" si="593"/>
        <v>1.732086094263063E-2</v>
      </c>
      <c r="BT731" s="41">
        <f t="shared" si="594"/>
        <v>-2.3909755081794716E-3</v>
      </c>
      <c r="BU731" s="41">
        <f t="shared" si="595"/>
        <v>9.950330853168092E-3</v>
      </c>
      <c r="BV731" s="41">
        <f t="shared" si="596"/>
        <v>5.0100639355265493E-2</v>
      </c>
      <c r="BW731" s="41">
        <f t="shared" si="597"/>
        <v>4.7692142079323718E-3</v>
      </c>
      <c r="BX731" s="41"/>
      <c r="BY731" s="41"/>
      <c r="BZ731" s="41">
        <f t="shared" si="598"/>
        <v>-5.3775846662617505E-2</v>
      </c>
      <c r="CA731" s="41">
        <f t="shared" si="599"/>
        <v>7.620826396470771E-3</v>
      </c>
      <c r="CB731" s="41">
        <f t="shared" si="600"/>
        <v>1.1272797769570634E-2</v>
      </c>
      <c r="CC731" s="41">
        <f t="shared" si="601"/>
        <v>-3.5310025306024423E-2</v>
      </c>
      <c r="CD731" s="41">
        <f t="shared" si="602"/>
        <v>3.9989473374763933E-3</v>
      </c>
      <c r="CE731" s="41">
        <f t="shared" si="603"/>
        <v>-2.3296001102133198E-2</v>
      </c>
      <c r="CF731" s="41">
        <f t="shared" si="604"/>
        <v>2.1166161435940415E-2</v>
      </c>
      <c r="CG731" s="41">
        <f t="shared" si="581"/>
        <v>1.108039006626685E-2</v>
      </c>
      <c r="CH731" s="41">
        <f t="shared" si="605"/>
        <v>3.9098022732650034E-2</v>
      </c>
      <c r="CI731" s="41">
        <f t="shared" si="606"/>
        <v>9.1847563752859903E-3</v>
      </c>
      <c r="CJ731" s="41">
        <f t="shared" si="607"/>
        <v>-2.5673955052458097E-3</v>
      </c>
      <c r="CK731" s="41">
        <f t="shared" si="608"/>
        <v>-9.7959135688100521E-7</v>
      </c>
      <c r="CL731" s="41">
        <f t="shared" si="609"/>
        <v>1.2254758644676561E-2</v>
      </c>
      <c r="CM731" s="41">
        <f t="shared" si="610"/>
        <v>3.5593775155422738E-2</v>
      </c>
      <c r="CN731" s="41">
        <f t="shared" si="628"/>
        <v>-1.9400961249896799E-2</v>
      </c>
      <c r="CO731" s="41">
        <f t="shared" si="611"/>
        <v>-0.58724185421035413</v>
      </c>
      <c r="CP731" s="41">
        <f t="shared" si="612"/>
        <v>0.15600424847658118</v>
      </c>
      <c r="CQ731" s="41">
        <f t="shared" si="613"/>
        <v>-2.7183593582403315E-3</v>
      </c>
      <c r="CR731" s="41">
        <f t="shared" si="614"/>
        <v>0.10406941803373963</v>
      </c>
      <c r="CS731" s="41">
        <f t="shared" si="615"/>
        <v>1.0101131880257708E-2</v>
      </c>
      <c r="CT731" s="41">
        <f t="shared" si="616"/>
        <v>8.4211023964081248E-3</v>
      </c>
      <c r="CU731" s="41">
        <f t="shared" si="617"/>
        <v>6.4412240552300744E-4</v>
      </c>
      <c r="CV731" s="41">
        <f t="shared" si="618"/>
        <v>-4.3017385083690816E-2</v>
      </c>
      <c r="CW731" s="41"/>
      <c r="CX731" s="41">
        <f t="shared" si="619"/>
        <v>1.7475446679267575E-2</v>
      </c>
      <c r="CY731" s="41">
        <f t="shared" si="620"/>
        <v>-3.5879913230497017E-2</v>
      </c>
      <c r="CZ731" s="41">
        <f t="shared" si="621"/>
        <v>2.2272672312162206E-2</v>
      </c>
      <c r="DA731" s="41">
        <f t="shared" si="622"/>
        <v>3.0505427551245766E-2</v>
      </c>
      <c r="DB731" s="41">
        <f t="shared" si="623"/>
        <v>5.0633019565466345E-3</v>
      </c>
      <c r="DC731" s="41">
        <f t="shared" si="624"/>
        <v>2.6567027384721706E-2</v>
      </c>
      <c r="DD731" s="41">
        <f t="shared" si="625"/>
        <v>8.4061441106700139E-3</v>
      </c>
      <c r="DE731" s="41">
        <f t="shared" si="626"/>
        <v>-3.1205908934588563E-3</v>
      </c>
      <c r="DF731" s="41"/>
      <c r="DG731" s="41">
        <f t="shared" si="627"/>
        <v>-4.0194004698554386E-3</v>
      </c>
      <c r="DH731" s="41"/>
    </row>
    <row r="732" spans="1:112">
      <c r="A732" s="43">
        <v>42909</v>
      </c>
      <c r="B732" s="34">
        <v>2.75</v>
      </c>
      <c r="C732" s="34">
        <v>4.4438510000000004</v>
      </c>
      <c r="D732" s="34"/>
      <c r="E732" s="34">
        <v>6.13</v>
      </c>
      <c r="F732" s="34">
        <v>8.68</v>
      </c>
      <c r="G732" s="34">
        <v>42.802784000000003</v>
      </c>
      <c r="H732" s="34">
        <v>19.814053999999999</v>
      </c>
      <c r="I732" s="34">
        <v>19.059999000000001</v>
      </c>
      <c r="J732" s="34">
        <v>47.849997999999999</v>
      </c>
      <c r="K732" s="34"/>
      <c r="L732" s="34">
        <v>44.009998000000003</v>
      </c>
      <c r="M732" s="34">
        <v>6.91</v>
      </c>
      <c r="N732" s="34">
        <v>27.894967999999999</v>
      </c>
      <c r="O732" s="34">
        <v>9.99</v>
      </c>
      <c r="P732" s="34">
        <v>16.84</v>
      </c>
      <c r="Q732" s="34">
        <v>2.99</v>
      </c>
      <c r="R732" s="34">
        <v>26.700001</v>
      </c>
      <c r="S732" s="34">
        <v>46.142066999999997</v>
      </c>
      <c r="T732" s="34"/>
      <c r="U732" s="34"/>
      <c r="V732" s="34">
        <v>1.6706160000000001</v>
      </c>
      <c r="W732" s="34">
        <v>32.909999999999997</v>
      </c>
      <c r="X732" s="34">
        <v>34.119999</v>
      </c>
      <c r="Y732" s="34">
        <v>9.3132140000000003</v>
      </c>
      <c r="Z732" s="34">
        <v>15.61192</v>
      </c>
      <c r="AA732" s="34">
        <v>49.956032</v>
      </c>
      <c r="AB732" s="34">
        <v>40.383719999999997</v>
      </c>
      <c r="AC732" s="34">
        <v>18.350000000000001</v>
      </c>
      <c r="AD732" s="34">
        <v>108.16999800000001</v>
      </c>
      <c r="AE732" s="34">
        <v>33.550583000000003</v>
      </c>
      <c r="AF732" s="34">
        <v>3.94</v>
      </c>
      <c r="AG732" s="34">
        <v>12.250012</v>
      </c>
      <c r="AH732" s="34">
        <v>29.710991</v>
      </c>
      <c r="AI732" s="34">
        <v>97.941153999999997</v>
      </c>
      <c r="AJ732" s="34" t="s">
        <v>193</v>
      </c>
      <c r="AK732" s="34">
        <v>9.25</v>
      </c>
      <c r="AL732" s="34">
        <v>1.76</v>
      </c>
      <c r="AM732" s="34">
        <v>27.662866999999999</v>
      </c>
      <c r="AN732" s="34">
        <v>16.600000000000001</v>
      </c>
      <c r="AO732" s="34">
        <v>27.200001</v>
      </c>
      <c r="AP732" s="34">
        <v>4.7699999999999996</v>
      </c>
      <c r="AQ732" s="34">
        <v>15.51</v>
      </c>
      <c r="AR732" s="34">
        <v>4.34</v>
      </c>
      <c r="AS732" s="34"/>
      <c r="AT732" s="34">
        <v>15.984472999999999</v>
      </c>
      <c r="AU732" s="34">
        <v>27.120000999999998</v>
      </c>
      <c r="AV732" s="34">
        <v>6.7996210000000001</v>
      </c>
      <c r="AW732" s="34">
        <v>17.704096</v>
      </c>
      <c r="AX732" s="34">
        <v>18</v>
      </c>
      <c r="AY732" s="34">
        <v>2.62</v>
      </c>
      <c r="AZ732" s="34">
        <v>61.419998</v>
      </c>
      <c r="BA732" s="34">
        <v>69.199996999999996</v>
      </c>
      <c r="BB732" s="34"/>
      <c r="BC732" s="34">
        <v>16.844725</v>
      </c>
      <c r="BD732" s="34"/>
      <c r="BE732" s="38"/>
      <c r="BF732" s="41">
        <f t="shared" si="582"/>
        <v>-3.5718082602079232E-2</v>
      </c>
      <c r="BG732" s="41">
        <f t="shared" si="583"/>
        <v>9.7947639306403145E-3</v>
      </c>
      <c r="BH732" s="41"/>
      <c r="BI732" s="41">
        <f t="shared" si="584"/>
        <v>-1.1354542102925897E-2</v>
      </c>
      <c r="BJ732" s="41">
        <f t="shared" si="585"/>
        <v>-9.1743762760412694E-3</v>
      </c>
      <c r="BK732" s="41">
        <f t="shared" si="586"/>
        <v>-6.7300072101031036E-4</v>
      </c>
      <c r="BL732" s="41">
        <f t="shared" si="587"/>
        <v>4.5281915832630412E-3</v>
      </c>
      <c r="BM732" s="41">
        <f t="shared" si="588"/>
        <v>4.2060525783756868E-3</v>
      </c>
      <c r="BN732" s="41">
        <f t="shared" si="589"/>
        <v>-9.8440095671142466E-2</v>
      </c>
      <c r="BO732" s="41"/>
      <c r="BP732" s="41">
        <f t="shared" si="590"/>
        <v>-1.8014515735716771E-2</v>
      </c>
      <c r="BQ732" s="41">
        <f t="shared" si="591"/>
        <v>-1.0079278994702668E-2</v>
      </c>
      <c r="BR732" s="41">
        <f t="shared" si="592"/>
        <v>3.461796865606368E-4</v>
      </c>
      <c r="BS732" s="41">
        <f t="shared" si="593"/>
        <v>9.0498355199178562E-3</v>
      </c>
      <c r="BT732" s="41">
        <f t="shared" si="594"/>
        <v>7.74972605128477E-3</v>
      </c>
      <c r="BU732" s="41">
        <f t="shared" si="595"/>
        <v>-1.3289232118682539E-2</v>
      </c>
      <c r="BV732" s="41">
        <f t="shared" si="596"/>
        <v>4.2852806708690065E-2</v>
      </c>
      <c r="BW732" s="41">
        <f t="shared" si="597"/>
        <v>-1.1861393276351955E-2</v>
      </c>
      <c r="BX732" s="41"/>
      <c r="BY732" s="41"/>
      <c r="BZ732" s="41">
        <f t="shared" si="598"/>
        <v>-6.8598527995892528E-2</v>
      </c>
      <c r="CA732" s="41">
        <f t="shared" si="599"/>
        <v>-6.0753343302447896E-4</v>
      </c>
      <c r="CB732" s="41">
        <f t="shared" si="600"/>
        <v>6.4686199317014331E-3</v>
      </c>
      <c r="CC732" s="41">
        <f t="shared" si="601"/>
        <v>-4.2374488402731111E-3</v>
      </c>
      <c r="CD732" s="41">
        <f t="shared" si="602"/>
        <v>-2.2831450894675882E-3</v>
      </c>
      <c r="CE732" s="41">
        <f t="shared" si="603"/>
        <v>9.7054794928550462E-3</v>
      </c>
      <c r="CF732" s="41">
        <f t="shared" si="604"/>
        <v>1.4431814312771015E-3</v>
      </c>
      <c r="CG732" s="41">
        <f t="shared" si="581"/>
        <v>0</v>
      </c>
      <c r="CH732" s="41">
        <f t="shared" si="605"/>
        <v>-2.4383638753938921E-2</v>
      </c>
      <c r="CI732" s="41">
        <f t="shared" si="606"/>
        <v>-5.7307208653032907E-3</v>
      </c>
      <c r="CJ732" s="41">
        <f t="shared" si="607"/>
        <v>1.2771565679487539E-2</v>
      </c>
      <c r="CK732" s="41">
        <f t="shared" si="608"/>
        <v>9.7959135695856124E-7</v>
      </c>
      <c r="CL732" s="41">
        <f t="shared" si="609"/>
        <v>-1.637315667047504E-2</v>
      </c>
      <c r="CM732" s="41">
        <f t="shared" si="610"/>
        <v>9.2344340791934692E-3</v>
      </c>
      <c r="CN732" s="41">
        <f t="shared" si="628"/>
        <v>-9.8434799279155591E-3</v>
      </c>
      <c r="CO732" s="41">
        <f t="shared" si="611"/>
        <v>-9.7764168765891446E-2</v>
      </c>
      <c r="CP732" s="41">
        <f t="shared" si="612"/>
        <v>-2.2472855852058628E-2</v>
      </c>
      <c r="CQ732" s="41">
        <f t="shared" si="613"/>
        <v>-8.8858702226524578E-3</v>
      </c>
      <c r="CR732" s="41">
        <f t="shared" si="614"/>
        <v>-3.5506746596442935E-2</v>
      </c>
      <c r="CS732" s="41">
        <f t="shared" si="615"/>
        <v>-2.397499417875661E-2</v>
      </c>
      <c r="CT732" s="41">
        <f t="shared" si="616"/>
        <v>0</v>
      </c>
      <c r="CU732" s="41">
        <f t="shared" si="617"/>
        <v>-1.2886599721482696E-3</v>
      </c>
      <c r="CV732" s="41">
        <f t="shared" si="618"/>
        <v>-4.7252884850545497E-2</v>
      </c>
      <c r="CW732" s="41"/>
      <c r="CX732" s="41">
        <f t="shared" si="619"/>
        <v>-1.4440781247219585E-2</v>
      </c>
      <c r="CY732" s="41">
        <f t="shared" si="620"/>
        <v>7.3777205969523545E-4</v>
      </c>
      <c r="CZ732" s="41">
        <f t="shared" si="621"/>
        <v>7.3153334540324551E-3</v>
      </c>
      <c r="DA732" s="41">
        <f t="shared" si="622"/>
        <v>-4.0139967200823841E-3</v>
      </c>
      <c r="DB732" s="41">
        <f t="shared" si="623"/>
        <v>1.0050335853501506E-2</v>
      </c>
      <c r="DC732" s="41">
        <f t="shared" si="624"/>
        <v>-1.8904154639152609E-2</v>
      </c>
      <c r="DD732" s="41">
        <f t="shared" si="625"/>
        <v>-1.1332499732618503E-2</v>
      </c>
      <c r="DE732" s="41">
        <f t="shared" si="626"/>
        <v>2.9476362572629103E-2</v>
      </c>
      <c r="DF732" s="41"/>
      <c r="DG732" s="41">
        <f t="shared" si="627"/>
        <v>-7.5340339367252675E-3</v>
      </c>
      <c r="DH732" s="41"/>
    </row>
    <row r="733" spans="1:112">
      <c r="A733" s="43">
        <v>42912</v>
      </c>
      <c r="B733" s="34">
        <v>2.75</v>
      </c>
      <c r="C733" s="34">
        <v>4.3312369999999998</v>
      </c>
      <c r="D733" s="34"/>
      <c r="E733" s="34">
        <v>6.15</v>
      </c>
      <c r="F733" s="34">
        <v>8.6</v>
      </c>
      <c r="G733" s="34">
        <v>41.823005999999999</v>
      </c>
      <c r="H733" s="34">
        <v>19.764322</v>
      </c>
      <c r="I733" s="34">
        <v>18.57</v>
      </c>
      <c r="J733" s="34">
        <v>46.949978000000002</v>
      </c>
      <c r="K733" s="34"/>
      <c r="L733" s="34">
        <v>47.880001</v>
      </c>
      <c r="M733" s="34">
        <v>6.94</v>
      </c>
      <c r="N733" s="34">
        <v>27.672892000000001</v>
      </c>
      <c r="O733" s="34">
        <v>9.83</v>
      </c>
      <c r="P733" s="34">
        <v>17.440000999999999</v>
      </c>
      <c r="Q733" s="34">
        <v>3.05</v>
      </c>
      <c r="R733" s="34">
        <v>28.870000999999998</v>
      </c>
      <c r="S733" s="34">
        <v>45.610805999999997</v>
      </c>
      <c r="T733" s="34"/>
      <c r="U733" s="34"/>
      <c r="V733" s="34">
        <v>1.64096</v>
      </c>
      <c r="W733" s="34">
        <v>32.240001999999997</v>
      </c>
      <c r="X733" s="34">
        <v>33.700001</v>
      </c>
      <c r="Y733" s="34">
        <v>9.2143479999999993</v>
      </c>
      <c r="Z733" s="34">
        <v>15.594075999999999</v>
      </c>
      <c r="AA733" s="34">
        <v>49.296607999999999</v>
      </c>
      <c r="AB733" s="34">
        <v>39.422665000000002</v>
      </c>
      <c r="AC733" s="34">
        <v>18.399999999999999</v>
      </c>
      <c r="AD733" s="34">
        <v>108.41999800000001</v>
      </c>
      <c r="AE733" s="34">
        <v>33.068531</v>
      </c>
      <c r="AF733" s="34">
        <v>3.85</v>
      </c>
      <c r="AG733" s="34">
        <v>12.250012</v>
      </c>
      <c r="AH733" s="34">
        <v>29.362005</v>
      </c>
      <c r="AI733" s="34">
        <v>98.435805999999999</v>
      </c>
      <c r="AJ733" s="34" t="s">
        <v>193</v>
      </c>
      <c r="AK733" s="34">
        <v>9.15</v>
      </c>
      <c r="AL733" s="34">
        <v>1.66</v>
      </c>
      <c r="AM733" s="34">
        <v>27.245031000000001</v>
      </c>
      <c r="AN733" s="34">
        <v>15</v>
      </c>
      <c r="AO733" s="34">
        <v>27.25</v>
      </c>
      <c r="AP733" s="34">
        <v>4.8</v>
      </c>
      <c r="AQ733" s="34">
        <v>15.6</v>
      </c>
      <c r="AR733" s="34">
        <v>4.29</v>
      </c>
      <c r="AS733" s="34"/>
      <c r="AT733" s="34">
        <v>15.713222999999999</v>
      </c>
      <c r="AU733" s="34">
        <v>24.15</v>
      </c>
      <c r="AV733" s="34">
        <v>6.819445</v>
      </c>
      <c r="AW733" s="34">
        <v>17.330252000000002</v>
      </c>
      <c r="AX733" s="34">
        <v>17.450001</v>
      </c>
      <c r="AY733" s="34">
        <v>2.57</v>
      </c>
      <c r="AZ733" s="34">
        <v>61.009998000000003</v>
      </c>
      <c r="BA733" s="34">
        <v>68.559997999999993</v>
      </c>
      <c r="BB733" s="34"/>
      <c r="BC733" s="34">
        <v>16.374365000000001</v>
      </c>
      <c r="BD733" s="34"/>
      <c r="BE733" s="38"/>
      <c r="BF733" s="41">
        <f t="shared" si="582"/>
        <v>0</v>
      </c>
      <c r="BG733" s="41">
        <f t="shared" si="583"/>
        <v>-2.5668160353890072E-2</v>
      </c>
      <c r="BH733" s="41"/>
      <c r="BI733" s="41">
        <f t="shared" si="584"/>
        <v>3.2573318703065048E-3</v>
      </c>
      <c r="BJ733" s="41">
        <f t="shared" si="585"/>
        <v>-9.2593254127967123E-3</v>
      </c>
      <c r="BK733" s="41">
        <f t="shared" si="586"/>
        <v>-2.3156576300494405E-2</v>
      </c>
      <c r="BL733" s="41">
        <f t="shared" si="587"/>
        <v>-2.5130907935208163E-3</v>
      </c>
      <c r="BM733" s="41">
        <f t="shared" si="588"/>
        <v>-2.6044470395543182E-2</v>
      </c>
      <c r="BN733" s="41">
        <f t="shared" si="589"/>
        <v>-1.8988339031116613E-2</v>
      </c>
      <c r="BO733" s="41"/>
      <c r="BP733" s="41">
        <f t="shared" si="590"/>
        <v>8.4281066196537482E-2</v>
      </c>
      <c r="BQ733" s="41">
        <f t="shared" si="591"/>
        <v>4.3321367391347372E-3</v>
      </c>
      <c r="BR733" s="41">
        <f t="shared" si="592"/>
        <v>-7.9930082725776369E-3</v>
      </c>
      <c r="BS733" s="41">
        <f t="shared" si="593"/>
        <v>-1.6145658501386939E-2</v>
      </c>
      <c r="BT733" s="41">
        <f t="shared" si="594"/>
        <v>3.5009467006100657E-2</v>
      </c>
      <c r="BU733" s="41">
        <f t="shared" si="595"/>
        <v>1.9868203216724965E-2</v>
      </c>
      <c r="BV733" s="41">
        <f t="shared" si="596"/>
        <v>7.8139425453488856E-2</v>
      </c>
      <c r="BW733" s="41">
        <f t="shared" si="597"/>
        <v>-1.1580388050996896E-2</v>
      </c>
      <c r="BX733" s="41"/>
      <c r="BY733" s="41"/>
      <c r="BZ733" s="41">
        <f t="shared" si="598"/>
        <v>-1.7910984261144156E-2</v>
      </c>
      <c r="CA733" s="41">
        <f t="shared" si="599"/>
        <v>-2.0568583282083455E-2</v>
      </c>
      <c r="CB733" s="41">
        <f t="shared" si="600"/>
        <v>-1.2385826283248316E-2</v>
      </c>
      <c r="CC733" s="41">
        <f t="shared" si="601"/>
        <v>-1.067241749404655E-2</v>
      </c>
      <c r="CD733" s="41">
        <f t="shared" si="602"/>
        <v>-1.1436264969604114E-3</v>
      </c>
      <c r="CE733" s="41">
        <f t="shared" si="603"/>
        <v>-1.3287983128173203E-2</v>
      </c>
      <c r="CF733" s="41">
        <f t="shared" si="604"/>
        <v>-2.4085828739775821E-2</v>
      </c>
      <c r="CG733" s="41">
        <f t="shared" si="581"/>
        <v>-1.1080390066266911E-2</v>
      </c>
      <c r="CH733" s="41">
        <f t="shared" si="605"/>
        <v>2.3085102326277011E-3</v>
      </c>
      <c r="CI733" s="41">
        <f t="shared" si="606"/>
        <v>-1.4472135234139049E-2</v>
      </c>
      <c r="CJ733" s="41">
        <f t="shared" si="607"/>
        <v>-2.3107575010149605E-2</v>
      </c>
      <c r="CK733" s="41">
        <f t="shared" si="608"/>
        <v>0</v>
      </c>
      <c r="CL733" s="41">
        <f t="shared" si="609"/>
        <v>-1.1815553085310394E-2</v>
      </c>
      <c r="CM733" s="41">
        <f t="shared" si="610"/>
        <v>5.037791054116357E-3</v>
      </c>
      <c r="CN733" s="41">
        <f t="shared" si="628"/>
        <v>-8.996851708976849E-4</v>
      </c>
      <c r="CO733" s="41">
        <f t="shared" si="611"/>
        <v>-1.0869672236903879E-2</v>
      </c>
      <c r="CP733" s="41">
        <f t="shared" si="612"/>
        <v>-5.8496206681608612E-2</v>
      </c>
      <c r="CQ733" s="41">
        <f t="shared" si="613"/>
        <v>-1.5219816489585061E-2</v>
      </c>
      <c r="CR733" s="41">
        <f t="shared" si="614"/>
        <v>-0.10135249426028758</v>
      </c>
      <c r="CS733" s="41">
        <f t="shared" si="615"/>
        <v>1.8365110425962775E-3</v>
      </c>
      <c r="CT733" s="41">
        <f t="shared" si="616"/>
        <v>6.269613013595395E-3</v>
      </c>
      <c r="CU733" s="41">
        <f t="shared" si="617"/>
        <v>5.7859370670439265E-3</v>
      </c>
      <c r="CV733" s="41">
        <f t="shared" si="618"/>
        <v>-1.1587615172387895E-2</v>
      </c>
      <c r="CW733" s="41"/>
      <c r="CX733" s="41">
        <f t="shared" si="619"/>
        <v>-1.7115226382903991E-2</v>
      </c>
      <c r="CY733" s="41">
        <f t="shared" si="620"/>
        <v>-0.11598711984676878</v>
      </c>
      <c r="CZ733" s="41">
        <f t="shared" si="621"/>
        <v>2.9112149101829768E-3</v>
      </c>
      <c r="DA733" s="41">
        <f t="shared" si="622"/>
        <v>-2.1342380357709963E-2</v>
      </c>
      <c r="DB733" s="41">
        <f t="shared" si="623"/>
        <v>-3.1032051941139862E-2</v>
      </c>
      <c r="DC733" s="41">
        <f t="shared" si="624"/>
        <v>-1.9268418865877143E-2</v>
      </c>
      <c r="DD733" s="41">
        <f t="shared" si="625"/>
        <v>-6.697730067743205E-3</v>
      </c>
      <c r="DE733" s="41">
        <f t="shared" si="626"/>
        <v>-9.2915741530265224E-3</v>
      </c>
      <c r="DF733" s="41"/>
      <c r="DG733" s="41">
        <f t="shared" si="627"/>
        <v>-2.8320549262719891E-2</v>
      </c>
      <c r="DH733" s="41"/>
    </row>
    <row r="734" spans="1:112">
      <c r="A734" s="43">
        <v>42913</v>
      </c>
      <c r="B734" s="34">
        <v>2.7</v>
      </c>
      <c r="C734" s="34">
        <v>4.3832129999999996</v>
      </c>
      <c r="D734" s="34"/>
      <c r="E734" s="34">
        <v>5.98</v>
      </c>
      <c r="F734" s="34">
        <v>8.1999999999999993</v>
      </c>
      <c r="G734" s="34">
        <v>39.777000000000001</v>
      </c>
      <c r="H734" s="34">
        <v>18.908895000000001</v>
      </c>
      <c r="I734" s="34">
        <v>17.379999000000002</v>
      </c>
      <c r="J734" s="34">
        <v>46.049976000000001</v>
      </c>
      <c r="K734" s="34"/>
      <c r="L734" s="34">
        <v>48.139999000000003</v>
      </c>
      <c r="M734" s="34">
        <v>6.86</v>
      </c>
      <c r="N734" s="34">
        <v>27.450814999999999</v>
      </c>
      <c r="O734" s="34">
        <v>9.48</v>
      </c>
      <c r="P734" s="34">
        <v>18.129999000000002</v>
      </c>
      <c r="Q734" s="34">
        <v>3.2</v>
      </c>
      <c r="R734" s="34">
        <v>29.23</v>
      </c>
      <c r="S734" s="34">
        <v>46.084110000000003</v>
      </c>
      <c r="T734" s="34"/>
      <c r="U734" s="34"/>
      <c r="V734" s="34">
        <v>1.660731</v>
      </c>
      <c r="W734" s="34">
        <v>31.25</v>
      </c>
      <c r="X734" s="34">
        <v>32.590000000000003</v>
      </c>
      <c r="Y734" s="34">
        <v>9.4120830000000009</v>
      </c>
      <c r="Z734" s="34">
        <v>15.656525</v>
      </c>
      <c r="AA734" s="34">
        <v>51.282947999999998</v>
      </c>
      <c r="AB734" s="34">
        <v>37.054004999999997</v>
      </c>
      <c r="AC734" s="34">
        <v>18.299999</v>
      </c>
      <c r="AD734" s="34">
        <v>102.470001</v>
      </c>
      <c r="AE734" s="34">
        <v>32.008026000000001</v>
      </c>
      <c r="AF734" s="34">
        <v>3.82</v>
      </c>
      <c r="AG734" s="34">
        <v>11.550012000000001</v>
      </c>
      <c r="AH734" s="34">
        <v>28.324482</v>
      </c>
      <c r="AI734" s="34">
        <v>99.029387999999997</v>
      </c>
      <c r="AJ734" s="34" t="s">
        <v>193</v>
      </c>
      <c r="AK734" s="34">
        <v>9.6199999999999992</v>
      </c>
      <c r="AL734" s="34">
        <v>1.59</v>
      </c>
      <c r="AM734" s="34">
        <v>26.884167000000001</v>
      </c>
      <c r="AN734" s="34">
        <v>13.7</v>
      </c>
      <c r="AO734" s="34">
        <v>28.040001</v>
      </c>
      <c r="AP734" s="34">
        <v>4.78</v>
      </c>
      <c r="AQ734" s="34">
        <v>15.52</v>
      </c>
      <c r="AR734" s="34">
        <v>4.01</v>
      </c>
      <c r="AS734" s="34"/>
      <c r="AT734" s="34">
        <v>15.296659</v>
      </c>
      <c r="AU734" s="34">
        <v>28.18</v>
      </c>
      <c r="AV734" s="34">
        <v>6.7797970000000003</v>
      </c>
      <c r="AW734" s="34">
        <v>17.784203999999999</v>
      </c>
      <c r="AX734" s="34">
        <v>17.389999</v>
      </c>
      <c r="AY734" s="34">
        <v>2.41</v>
      </c>
      <c r="AZ734" s="34">
        <v>59.259998000000003</v>
      </c>
      <c r="BA734" s="34">
        <v>68.290001000000004</v>
      </c>
      <c r="BB734" s="34"/>
      <c r="BC734" s="34">
        <v>16.256775000000001</v>
      </c>
      <c r="BD734" s="34"/>
      <c r="BE734" s="38"/>
      <c r="BF734" s="41">
        <f t="shared" si="582"/>
        <v>-1.834913866819643E-2</v>
      </c>
      <c r="BG734" s="41">
        <f t="shared" si="583"/>
        <v>1.1928834598784358E-2</v>
      </c>
      <c r="BH734" s="41"/>
      <c r="BI734" s="41">
        <f t="shared" si="584"/>
        <v>-2.8031513855886082E-2</v>
      </c>
      <c r="BJ734" s="41">
        <f t="shared" si="585"/>
        <v>-4.7628048989254705E-2</v>
      </c>
      <c r="BK734" s="41">
        <f t="shared" si="586"/>
        <v>-5.0157715100090448E-2</v>
      </c>
      <c r="BL734" s="41">
        <f t="shared" si="587"/>
        <v>-4.4245946826965782E-2</v>
      </c>
      <c r="BM734" s="41">
        <f t="shared" si="588"/>
        <v>-6.6227313064769353E-2</v>
      </c>
      <c r="BN734" s="41">
        <f t="shared" si="589"/>
        <v>-1.9355495542020925E-2</v>
      </c>
      <c r="BO734" s="41"/>
      <c r="BP734" s="41">
        <f t="shared" si="590"/>
        <v>5.4155100068602989E-3</v>
      </c>
      <c r="BQ734" s="41">
        <f t="shared" si="591"/>
        <v>-1.1594332780919257E-2</v>
      </c>
      <c r="BR734" s="41">
        <f t="shared" si="592"/>
        <v>-8.0574480043931352E-3</v>
      </c>
      <c r="BS734" s="41">
        <f t="shared" si="593"/>
        <v>-3.6254617892144743E-2</v>
      </c>
      <c r="BT734" s="41">
        <f t="shared" si="594"/>
        <v>3.8801493789278878E-2</v>
      </c>
      <c r="BU734" s="41">
        <f t="shared" si="595"/>
        <v>4.8009219186360662E-2</v>
      </c>
      <c r="BV734" s="41">
        <f t="shared" si="596"/>
        <v>1.2392550810279016E-2</v>
      </c>
      <c r="BW734" s="41">
        <f t="shared" si="597"/>
        <v>1.0323542987813548E-2</v>
      </c>
      <c r="BX734" s="41"/>
      <c r="BY734" s="41"/>
      <c r="BZ734" s="41">
        <f t="shared" si="598"/>
        <v>1.197643045358463E-2</v>
      </c>
      <c r="CA734" s="41">
        <f t="shared" si="599"/>
        <v>-3.1188603490754419E-2</v>
      </c>
      <c r="CB734" s="41">
        <f t="shared" si="600"/>
        <v>-3.3492374182435891E-2</v>
      </c>
      <c r="CC734" s="41">
        <f t="shared" si="601"/>
        <v>2.1232454942280606E-2</v>
      </c>
      <c r="CD734" s="41">
        <f t="shared" si="602"/>
        <v>3.9966644562452573E-3</v>
      </c>
      <c r="CE734" s="41">
        <f t="shared" si="603"/>
        <v>3.9503023823401089E-2</v>
      </c>
      <c r="CF734" s="41">
        <f t="shared" si="604"/>
        <v>-6.196446164993985E-2</v>
      </c>
      <c r="CG734" s="41">
        <f t="shared" si="581"/>
        <v>2.7474254042483937E-2</v>
      </c>
      <c r="CH734" s="41">
        <f t="shared" si="605"/>
        <v>-5.6442472814830724E-2</v>
      </c>
      <c r="CI734" s="41">
        <f t="shared" si="606"/>
        <v>-3.2595421230223194E-2</v>
      </c>
      <c r="CJ734" s="41">
        <f t="shared" si="607"/>
        <v>-7.8227256812091559E-3</v>
      </c>
      <c r="CK734" s="41">
        <f t="shared" si="608"/>
        <v>-5.8840440653791029E-2</v>
      </c>
      <c r="CL734" s="41">
        <f t="shared" si="609"/>
        <v>-3.5974972590219978E-2</v>
      </c>
      <c r="CM734" s="41">
        <f t="shared" si="610"/>
        <v>6.0120345856556085E-3</v>
      </c>
      <c r="CN734" s="41">
        <f t="shared" si="628"/>
        <v>1.7985616359148977E-3</v>
      </c>
      <c r="CO734" s="41">
        <f t="shared" si="611"/>
        <v>5.0090385390185059E-2</v>
      </c>
      <c r="CP734" s="41">
        <f t="shared" si="612"/>
        <v>-4.3083586136311559E-2</v>
      </c>
      <c r="CQ734" s="41">
        <f t="shared" si="613"/>
        <v>-1.3333629896209143E-2</v>
      </c>
      <c r="CR734" s="41">
        <f t="shared" si="614"/>
        <v>-9.0654368268130836E-2</v>
      </c>
      <c r="CS734" s="41">
        <f t="shared" si="615"/>
        <v>2.8578576720473616E-2</v>
      </c>
      <c r="CT734" s="41">
        <f t="shared" si="616"/>
        <v>-4.1753714104805105E-3</v>
      </c>
      <c r="CU734" s="41">
        <f t="shared" si="617"/>
        <v>-5.1413995004186523E-3</v>
      </c>
      <c r="CV734" s="41">
        <f t="shared" si="618"/>
        <v>-6.7495491621447801E-2</v>
      </c>
      <c r="CW734" s="41"/>
      <c r="CX734" s="41">
        <f t="shared" si="619"/>
        <v>-2.6868148637559826E-2</v>
      </c>
      <c r="CY734" s="41">
        <f t="shared" si="620"/>
        <v>0.15432812637195242</v>
      </c>
      <c r="CZ734" s="41">
        <f t="shared" si="621"/>
        <v>-5.8309297437433892E-3</v>
      </c>
      <c r="DA734" s="41">
        <f t="shared" si="622"/>
        <v>2.5857002701533485E-2</v>
      </c>
      <c r="DB734" s="41">
        <f t="shared" si="623"/>
        <v>-3.4444350931476758E-3</v>
      </c>
      <c r="DC734" s="41">
        <f t="shared" si="624"/>
        <v>-6.427915140456468E-2</v>
      </c>
      <c r="DD734" s="41">
        <f t="shared" si="625"/>
        <v>-2.9103243986408855E-2</v>
      </c>
      <c r="DE734" s="41">
        <f t="shared" si="626"/>
        <v>-3.9458875015649835E-3</v>
      </c>
      <c r="DF734" s="41"/>
      <c r="DG734" s="41">
        <f t="shared" si="627"/>
        <v>-7.2072571790578258E-3</v>
      </c>
      <c r="DH734" s="41"/>
    </row>
    <row r="735" spans="1:112">
      <c r="A735" s="43">
        <v>42914</v>
      </c>
      <c r="B735" s="34">
        <v>2.5750000000000002</v>
      </c>
      <c r="C735" s="34">
        <v>4.3572249999999997</v>
      </c>
      <c r="D735" s="34"/>
      <c r="E735" s="34">
        <v>5.87</v>
      </c>
      <c r="F735" s="34">
        <v>7.92</v>
      </c>
      <c r="G735" s="34">
        <v>39.239086</v>
      </c>
      <c r="H735" s="34">
        <v>18.968575999999999</v>
      </c>
      <c r="I735" s="34">
        <v>17.010000000000002</v>
      </c>
      <c r="J735" s="34">
        <v>44.549976000000001</v>
      </c>
      <c r="K735" s="34"/>
      <c r="L735" s="34">
        <v>48.169998</v>
      </c>
      <c r="M735" s="34">
        <v>6.21</v>
      </c>
      <c r="N735" s="34">
        <v>27.006657000000001</v>
      </c>
      <c r="O735" s="34">
        <v>9.3000000000000007</v>
      </c>
      <c r="P735" s="34">
        <v>17.850000000000001</v>
      </c>
      <c r="Q735" s="34">
        <v>3.4</v>
      </c>
      <c r="R735" s="34">
        <v>27.82</v>
      </c>
      <c r="S735" s="34">
        <v>45.185799000000003</v>
      </c>
      <c r="T735" s="34"/>
      <c r="U735" s="34"/>
      <c r="V735" s="34">
        <v>1.621189</v>
      </c>
      <c r="W735" s="34">
        <v>31.469999000000001</v>
      </c>
      <c r="X735" s="34">
        <v>34.490001999999997</v>
      </c>
      <c r="Y735" s="34">
        <v>9.2934409999999996</v>
      </c>
      <c r="Z735" s="34">
        <v>15.388889000000001</v>
      </c>
      <c r="AA735" s="34">
        <v>51.114066999999999</v>
      </c>
      <c r="AB735" s="34">
        <v>36.588039000000002</v>
      </c>
      <c r="AC735" s="34">
        <v>18.200001</v>
      </c>
      <c r="AD735" s="34">
        <v>100.650002</v>
      </c>
      <c r="AE735" s="34">
        <v>32.017665999999998</v>
      </c>
      <c r="AF735" s="34">
        <v>3.77</v>
      </c>
      <c r="AG735" s="34">
        <v>11.900012</v>
      </c>
      <c r="AH735" s="34">
        <v>28.041512999999998</v>
      </c>
      <c r="AI735" s="34">
        <v>93.983924999999999</v>
      </c>
      <c r="AJ735" s="34" t="s">
        <v>193</v>
      </c>
      <c r="AK735" s="34">
        <v>8.09</v>
      </c>
      <c r="AL735" s="34">
        <v>1.52</v>
      </c>
      <c r="AM735" s="34">
        <v>26.770209999999999</v>
      </c>
      <c r="AN735" s="34">
        <v>13.6</v>
      </c>
      <c r="AO735" s="34">
        <v>27.41</v>
      </c>
      <c r="AP735" s="34">
        <v>4.6399999999999997</v>
      </c>
      <c r="AQ735" s="34">
        <v>15.5</v>
      </c>
      <c r="AR735" s="34">
        <v>3.96</v>
      </c>
      <c r="AS735" s="34"/>
      <c r="AT735" s="34">
        <v>15.286968999999999</v>
      </c>
      <c r="AU735" s="34">
        <v>30.049999</v>
      </c>
      <c r="AV735" s="34">
        <v>6.710413</v>
      </c>
      <c r="AW735" s="34">
        <v>18.069036000000001</v>
      </c>
      <c r="AX735" s="34">
        <v>17.120000999999998</v>
      </c>
      <c r="AY735" s="34">
        <v>2.2999999999999998</v>
      </c>
      <c r="AZ735" s="34">
        <v>59.830002</v>
      </c>
      <c r="BA735" s="34">
        <v>69.779999000000004</v>
      </c>
      <c r="BB735" s="34"/>
      <c r="BC735" s="34">
        <v>16.550751000000002</v>
      </c>
      <c r="BD735" s="34"/>
      <c r="BE735" s="38"/>
      <c r="BF735" s="41">
        <f t="shared" si="582"/>
        <v>-4.7402238894583906E-2</v>
      </c>
      <c r="BG735" s="41">
        <f t="shared" si="583"/>
        <v>-5.9466302679913189E-3</v>
      </c>
      <c r="BH735" s="41"/>
      <c r="BI735" s="41">
        <f t="shared" si="584"/>
        <v>-1.8565934122535387E-2</v>
      </c>
      <c r="BJ735" s="41">
        <f t="shared" si="585"/>
        <v>-3.4742948443872858E-2</v>
      </c>
      <c r="BK735" s="41">
        <f t="shared" si="586"/>
        <v>-1.3615513933418564E-2</v>
      </c>
      <c r="BL735" s="41">
        <f t="shared" si="587"/>
        <v>3.1512689634682766E-3</v>
      </c>
      <c r="BM735" s="41">
        <f t="shared" si="588"/>
        <v>-2.1518655892074585E-2</v>
      </c>
      <c r="BN735" s="41">
        <f t="shared" si="589"/>
        <v>-3.3115626332407083E-2</v>
      </c>
      <c r="BO735" s="41"/>
      <c r="BP735" s="41">
        <f t="shared" si="590"/>
        <v>6.2296754033086012E-4</v>
      </c>
      <c r="BQ735" s="41">
        <f t="shared" si="591"/>
        <v>-9.9546545792406557E-2</v>
      </c>
      <c r="BR735" s="41">
        <f t="shared" si="592"/>
        <v>-1.6312466690815063E-2</v>
      </c>
      <c r="BS735" s="41">
        <f t="shared" si="593"/>
        <v>-1.9169916107720172E-2</v>
      </c>
      <c r="BT735" s="41">
        <f t="shared" si="594"/>
        <v>-1.5564461383912103E-2</v>
      </c>
      <c r="BU735" s="41">
        <f t="shared" si="595"/>
        <v>6.062462181643484E-2</v>
      </c>
      <c r="BV735" s="41">
        <f t="shared" si="596"/>
        <v>-4.9440392627857675E-2</v>
      </c>
      <c r="BW735" s="41">
        <f t="shared" si="597"/>
        <v>-1.968534906160083E-2</v>
      </c>
      <c r="BX735" s="41"/>
      <c r="BY735" s="41"/>
      <c r="BZ735" s="41">
        <f t="shared" si="598"/>
        <v>-2.4098036232049987E-2</v>
      </c>
      <c r="CA735" s="41">
        <f t="shared" si="599"/>
        <v>7.0153031176095572E-3</v>
      </c>
      <c r="CB735" s="41">
        <f t="shared" si="600"/>
        <v>5.6663992087099956E-2</v>
      </c>
      <c r="CC735" s="41">
        <f t="shared" si="601"/>
        <v>-1.2685406832812635E-2</v>
      </c>
      <c r="CD735" s="41">
        <f t="shared" si="602"/>
        <v>-1.7242007489746799E-2</v>
      </c>
      <c r="CE735" s="41">
        <f t="shared" si="603"/>
        <v>-3.298556176181469E-3</v>
      </c>
      <c r="CF735" s="41">
        <f t="shared" si="604"/>
        <v>-1.2655059349206556E-2</v>
      </c>
      <c r="CG735" s="41">
        <f t="shared" si="581"/>
        <v>-1.3642775659273607E-2</v>
      </c>
      <c r="CH735" s="41">
        <f t="shared" si="605"/>
        <v>-1.7920910613940445E-2</v>
      </c>
      <c r="CI735" s="41">
        <f t="shared" si="606"/>
        <v>3.0112911775619555E-4</v>
      </c>
      <c r="CJ735" s="41">
        <f t="shared" si="607"/>
        <v>-1.3175421158564404E-2</v>
      </c>
      <c r="CK735" s="41">
        <f t="shared" si="608"/>
        <v>2.9852932592034895E-2</v>
      </c>
      <c r="CL735" s="41">
        <f t="shared" si="609"/>
        <v>-1.0040499673959018E-2</v>
      </c>
      <c r="CM735" s="41">
        <f t="shared" si="610"/>
        <v>-5.2292897560924784E-2</v>
      </c>
      <c r="CN735" s="41">
        <f t="shared" si="628"/>
        <v>-8.1191244385043528E-3</v>
      </c>
      <c r="CO735" s="41">
        <f t="shared" si="611"/>
        <v>-0.17321553360721478</v>
      </c>
      <c r="CP735" s="41">
        <f t="shared" si="612"/>
        <v>-4.5023681373955127E-2</v>
      </c>
      <c r="CQ735" s="41">
        <f t="shared" si="613"/>
        <v>-4.2478238580000993E-3</v>
      </c>
      <c r="CR735" s="41">
        <f t="shared" si="614"/>
        <v>-7.3260400920728977E-3</v>
      </c>
      <c r="CS735" s="41">
        <f t="shared" si="615"/>
        <v>-2.2724187515032333E-2</v>
      </c>
      <c r="CT735" s="41">
        <f t="shared" si="616"/>
        <v>-2.9726180265200849E-2</v>
      </c>
      <c r="CU735" s="41">
        <f t="shared" si="617"/>
        <v>-1.2894908298717507E-3</v>
      </c>
      <c r="CV735" s="41">
        <f t="shared" si="618"/>
        <v>-1.2547216052088641E-2</v>
      </c>
      <c r="CW735" s="41"/>
      <c r="CX735" s="41">
        <f t="shared" si="619"/>
        <v>-6.3367238996273739E-4</v>
      </c>
      <c r="CY735" s="41">
        <f t="shared" si="620"/>
        <v>6.4250121232811749E-2</v>
      </c>
      <c r="CZ735" s="41">
        <f t="shared" si="621"/>
        <v>-1.0286661486157809E-2</v>
      </c>
      <c r="DA735" s="41">
        <f t="shared" si="622"/>
        <v>1.5889107509059697E-2</v>
      </c>
      <c r="DB735" s="41">
        <f t="shared" si="623"/>
        <v>-1.5647841737068003E-2</v>
      </c>
      <c r="DC735" s="41">
        <f t="shared" si="624"/>
        <v>-4.6717624567459801E-2</v>
      </c>
      <c r="DD735" s="41">
        <f t="shared" si="625"/>
        <v>9.5727324341455238E-3</v>
      </c>
      <c r="DE735" s="41">
        <f t="shared" si="626"/>
        <v>2.1584063811443909E-2</v>
      </c>
      <c r="DF735" s="41"/>
      <c r="DG735" s="41">
        <f t="shared" si="627"/>
        <v>1.7921733472649116E-2</v>
      </c>
      <c r="DH735" s="41"/>
    </row>
    <row r="736" spans="1:112">
      <c r="A736" s="43">
        <v>42915</v>
      </c>
      <c r="B736" s="34">
        <v>2.5</v>
      </c>
      <c r="C736" s="34">
        <v>4.4958239999999998</v>
      </c>
      <c r="D736" s="34"/>
      <c r="E736" s="34">
        <v>5.45</v>
      </c>
      <c r="F736" s="34">
        <v>7.12</v>
      </c>
      <c r="G736" s="34">
        <v>39.709758999999998</v>
      </c>
      <c r="H736" s="34">
        <v>19.008365999999999</v>
      </c>
      <c r="I736" s="34">
        <v>16.989999999999998</v>
      </c>
      <c r="J736" s="34">
        <v>42.899979000000002</v>
      </c>
      <c r="K736" s="34"/>
      <c r="L736" s="34">
        <v>48.82</v>
      </c>
      <c r="M736" s="34">
        <v>6.57</v>
      </c>
      <c r="N736" s="34">
        <v>26.388697000000001</v>
      </c>
      <c r="O736" s="34">
        <v>9.34</v>
      </c>
      <c r="P736" s="34">
        <v>17.950001</v>
      </c>
      <c r="Q736" s="34">
        <v>3.03</v>
      </c>
      <c r="R736" s="34">
        <v>28.67</v>
      </c>
      <c r="S736" s="34">
        <v>43.949421000000001</v>
      </c>
      <c r="T736" s="34"/>
      <c r="U736" s="34"/>
      <c r="V736" s="34">
        <v>1.660731</v>
      </c>
      <c r="W736" s="34">
        <v>31.209999</v>
      </c>
      <c r="X736" s="34">
        <v>34.029998999999997</v>
      </c>
      <c r="Y736" s="34">
        <v>9.2835560000000008</v>
      </c>
      <c r="Z736" s="34">
        <v>15.388889000000001</v>
      </c>
      <c r="AA736" s="34">
        <v>50.157085000000002</v>
      </c>
      <c r="AB736" s="34">
        <v>37.413196999999997</v>
      </c>
      <c r="AC736" s="34">
        <v>18.100000000000001</v>
      </c>
      <c r="AD736" s="34">
        <v>102.019997</v>
      </c>
      <c r="AE736" s="34">
        <v>32.663612000000001</v>
      </c>
      <c r="AF736" s="34">
        <v>3.7</v>
      </c>
      <c r="AG736" s="34">
        <v>10.850011</v>
      </c>
      <c r="AH736" s="34">
        <v>26.834211</v>
      </c>
      <c r="AI736" s="34">
        <v>89.729911999999999</v>
      </c>
      <c r="AJ736" s="34" t="s">
        <v>193</v>
      </c>
      <c r="AK736" s="34">
        <v>7.47</v>
      </c>
      <c r="AL736" s="34">
        <v>1.48</v>
      </c>
      <c r="AM736" s="34">
        <v>26.55179</v>
      </c>
      <c r="AN736" s="34">
        <v>12.6</v>
      </c>
      <c r="AO736" s="34">
        <v>26.68</v>
      </c>
      <c r="AP736" s="34">
        <v>4.63</v>
      </c>
      <c r="AQ736" s="34">
        <v>15.41</v>
      </c>
      <c r="AR736" s="34">
        <v>3.78</v>
      </c>
      <c r="AS736" s="34"/>
      <c r="AT736" s="34">
        <v>15.228845</v>
      </c>
      <c r="AU736" s="34">
        <v>28.09</v>
      </c>
      <c r="AV736" s="34">
        <v>6.5319969999999996</v>
      </c>
      <c r="AW736" s="34">
        <v>17.615086000000002</v>
      </c>
      <c r="AX736" s="34">
        <v>16.709999</v>
      </c>
      <c r="AY736" s="34">
        <v>2.1800000000000002</v>
      </c>
      <c r="AZ736" s="34">
        <v>58.98</v>
      </c>
      <c r="BA736" s="34">
        <v>71.010002</v>
      </c>
      <c r="BB736" s="34"/>
      <c r="BC736" s="34">
        <v>16.119591</v>
      </c>
      <c r="BD736" s="34"/>
      <c r="BE736" s="38"/>
      <c r="BF736" s="41">
        <f t="shared" si="582"/>
        <v>-2.9558802241544505E-2</v>
      </c>
      <c r="BG736" s="41">
        <f t="shared" si="583"/>
        <v>3.1313579078332043E-2</v>
      </c>
      <c r="BH736" s="41"/>
      <c r="BI736" s="41">
        <f t="shared" si="584"/>
        <v>-7.4239025164852313E-2</v>
      </c>
      <c r="BJ736" s="41">
        <f t="shared" si="585"/>
        <v>-0.10648348040245006</v>
      </c>
      <c r="BK736" s="41">
        <f t="shared" si="586"/>
        <v>1.1923634257218884E-2</v>
      </c>
      <c r="BL736" s="41">
        <f t="shared" si="587"/>
        <v>2.0954828095417449E-3</v>
      </c>
      <c r="BM736" s="41">
        <f t="shared" si="588"/>
        <v>-1.1764707239299236E-3</v>
      </c>
      <c r="BN736" s="41">
        <f t="shared" si="589"/>
        <v>-3.7740278772772515E-2</v>
      </c>
      <c r="BO736" s="41"/>
      <c r="BP736" s="41">
        <f t="shared" si="590"/>
        <v>1.3403685842303574E-2</v>
      </c>
      <c r="BQ736" s="41">
        <f t="shared" si="591"/>
        <v>5.6352936551131778E-2</v>
      </c>
      <c r="BR736" s="41">
        <f t="shared" si="592"/>
        <v>-2.3147616636967589E-2</v>
      </c>
      <c r="BS736" s="41">
        <f t="shared" si="593"/>
        <v>4.2918520815408631E-3</v>
      </c>
      <c r="BT736" s="41">
        <f t="shared" si="594"/>
        <v>5.5866624189446022E-3</v>
      </c>
      <c r="BU736" s="41">
        <f t="shared" si="595"/>
        <v>-0.115212812100838</v>
      </c>
      <c r="BV736" s="41">
        <f t="shared" si="596"/>
        <v>3.0096093399981625E-2</v>
      </c>
      <c r="BW736" s="41">
        <f t="shared" si="597"/>
        <v>-2.7743406073961335E-2</v>
      </c>
      <c r="BX736" s="41"/>
      <c r="BY736" s="41"/>
      <c r="BZ736" s="41">
        <f t="shared" si="598"/>
        <v>2.4098036232050018E-2</v>
      </c>
      <c r="CA736" s="41">
        <f t="shared" si="599"/>
        <v>-8.2961550583451164E-3</v>
      </c>
      <c r="CB736" s="41">
        <f t="shared" si="600"/>
        <v>-1.3427025809592472E-2</v>
      </c>
      <c r="CC736" s="41">
        <f t="shared" si="601"/>
        <v>-1.0642194680817423E-3</v>
      </c>
      <c r="CD736" s="41">
        <f t="shared" si="602"/>
        <v>0</v>
      </c>
      <c r="CE736" s="41">
        <f t="shared" si="603"/>
        <v>-1.88999624824845E-2</v>
      </c>
      <c r="CF736" s="41">
        <f t="shared" si="604"/>
        <v>2.2302119425461068E-2</v>
      </c>
      <c r="CG736" s="41">
        <f t="shared" si="581"/>
        <v>-8.2760196505767443E-3</v>
      </c>
      <c r="CH736" s="41">
        <f t="shared" si="605"/>
        <v>1.3519671132141337E-2</v>
      </c>
      <c r="CI736" s="41">
        <f t="shared" si="606"/>
        <v>1.9973862456742885E-2</v>
      </c>
      <c r="CJ736" s="41">
        <f t="shared" si="607"/>
        <v>-1.8742181809740639E-2</v>
      </c>
      <c r="CK736" s="41">
        <f t="shared" si="608"/>
        <v>-9.2373314709497167E-2</v>
      </c>
      <c r="CL736" s="41">
        <f t="shared" si="609"/>
        <v>-4.4008416045157837E-2</v>
      </c>
      <c r="CM736" s="41">
        <f t="shared" si="610"/>
        <v>-4.6319576418171755E-2</v>
      </c>
      <c r="CN736" s="41">
        <f t="shared" si="628"/>
        <v>1.0810916104215676E-2</v>
      </c>
      <c r="CO736" s="41">
        <f t="shared" si="611"/>
        <v>-7.9733731925674359E-2</v>
      </c>
      <c r="CP736" s="41">
        <f t="shared" si="612"/>
        <v>-2.6668247082161294E-2</v>
      </c>
      <c r="CQ736" s="41">
        <f t="shared" si="613"/>
        <v>-8.1925367259994483E-3</v>
      </c>
      <c r="CR736" s="41">
        <f t="shared" si="614"/>
        <v>-7.6372978784573969E-2</v>
      </c>
      <c r="CS736" s="41">
        <f t="shared" si="615"/>
        <v>-2.6993689267271505E-2</v>
      </c>
      <c r="CT736" s="41">
        <f t="shared" si="616"/>
        <v>-2.1574981400211257E-3</v>
      </c>
      <c r="CU736" s="41">
        <f t="shared" si="617"/>
        <v>-5.8233745931764907E-3</v>
      </c>
      <c r="CV736" s="41">
        <f t="shared" si="618"/>
        <v>-4.6520015634892928E-2</v>
      </c>
      <c r="CW736" s="41"/>
      <c r="CX736" s="41">
        <f t="shared" si="619"/>
        <v>-3.8094392822316608E-3</v>
      </c>
      <c r="CY736" s="41">
        <f t="shared" si="620"/>
        <v>-6.7448986587193505E-2</v>
      </c>
      <c r="CZ736" s="41">
        <f t="shared" si="621"/>
        <v>-2.6947783184246257E-2</v>
      </c>
      <c r="DA736" s="41">
        <f t="shared" si="622"/>
        <v>-2.5444061106367637E-2</v>
      </c>
      <c r="DB736" s="41">
        <f t="shared" si="623"/>
        <v>-2.424014636191325E-2</v>
      </c>
      <c r="DC736" s="41">
        <f t="shared" si="624"/>
        <v>-5.3584246134106166E-2</v>
      </c>
      <c r="DD736" s="41">
        <f t="shared" si="625"/>
        <v>-1.4308837442855835E-2</v>
      </c>
      <c r="DE736" s="41">
        <f t="shared" si="626"/>
        <v>1.7473318931174937E-2</v>
      </c>
      <c r="DF736" s="41"/>
      <c r="DG736" s="41">
        <f t="shared" si="627"/>
        <v>-2.6396113888876912E-2</v>
      </c>
      <c r="DH736" s="41"/>
    </row>
    <row r="737" spans="1:112">
      <c r="A737" s="43">
        <v>42916</v>
      </c>
      <c r="B737" s="34">
        <v>2.5</v>
      </c>
      <c r="C737" s="34">
        <v>4.2706010000000001</v>
      </c>
      <c r="D737" s="34"/>
      <c r="E737" s="34">
        <v>5.3</v>
      </c>
      <c r="F737" s="34">
        <v>7.28</v>
      </c>
      <c r="G737" s="34">
        <v>38.835647999999999</v>
      </c>
      <c r="H737" s="34">
        <v>17.685438000000001</v>
      </c>
      <c r="I737" s="34">
        <v>16.760000000000002</v>
      </c>
      <c r="J737" s="34">
        <v>47.249977000000001</v>
      </c>
      <c r="K737" s="34"/>
      <c r="L737" s="34">
        <v>47</v>
      </c>
      <c r="M737" s="34">
        <v>6.58</v>
      </c>
      <c r="N737" s="34">
        <v>25.539009</v>
      </c>
      <c r="O737" s="34">
        <v>9.17</v>
      </c>
      <c r="P737" s="34">
        <v>18.350000000000001</v>
      </c>
      <c r="Q737" s="34">
        <v>2.98</v>
      </c>
      <c r="R737" s="34">
        <v>29.4</v>
      </c>
      <c r="S737" s="34">
        <v>42.964179999999999</v>
      </c>
      <c r="T737" s="34"/>
      <c r="U737" s="34"/>
      <c r="V737" s="34">
        <v>1.6326940000000001</v>
      </c>
      <c r="W737" s="34">
        <v>30.879999000000002</v>
      </c>
      <c r="X737" s="34">
        <v>33.57</v>
      </c>
      <c r="Y737" s="34">
        <v>8.9770690000000002</v>
      </c>
      <c r="Z737" s="34">
        <v>14.755496000000001</v>
      </c>
      <c r="AA737" s="34">
        <v>48.001862000000003</v>
      </c>
      <c r="AB737" s="34">
        <v>37.151088999999999</v>
      </c>
      <c r="AC737" s="34">
        <v>17.950001</v>
      </c>
      <c r="AD737" s="34">
        <v>98.620002999999997</v>
      </c>
      <c r="AE737" s="34">
        <v>33.830173000000002</v>
      </c>
      <c r="AF737" s="34">
        <v>3.65</v>
      </c>
      <c r="AG737" s="34">
        <v>9.8000100000000003</v>
      </c>
      <c r="AH737" s="34">
        <v>25.994758999999998</v>
      </c>
      <c r="AI737" s="34">
        <v>86.811485000000005</v>
      </c>
      <c r="AJ737" s="34" t="s">
        <v>193</v>
      </c>
      <c r="AK737" s="34">
        <v>7.12</v>
      </c>
      <c r="AL737" s="34">
        <v>1.53</v>
      </c>
      <c r="AM737" s="34">
        <v>25.963021999999999</v>
      </c>
      <c r="AN737" s="34">
        <v>12.2</v>
      </c>
      <c r="AO737" s="34">
        <v>26.57</v>
      </c>
      <c r="AP737" s="34">
        <v>4.53</v>
      </c>
      <c r="AQ737" s="34">
        <v>15.35</v>
      </c>
      <c r="AR737" s="34">
        <v>3.69</v>
      </c>
      <c r="AS737" s="34"/>
      <c r="AT737" s="34">
        <v>14.918843000000001</v>
      </c>
      <c r="AU737" s="34">
        <v>28.73</v>
      </c>
      <c r="AV737" s="34">
        <v>6.5518210000000003</v>
      </c>
      <c r="AW737" s="34">
        <v>16.644874999999999</v>
      </c>
      <c r="AX737" s="34">
        <v>16</v>
      </c>
      <c r="AY737" s="34">
        <v>2.16</v>
      </c>
      <c r="AZ737" s="34">
        <v>56.93</v>
      </c>
      <c r="BA737" s="34">
        <v>72.459998999999996</v>
      </c>
      <c r="BB737" s="34"/>
      <c r="BC737" s="34">
        <v>16.080390999999999</v>
      </c>
      <c r="BD737" s="34"/>
      <c r="BE737" s="38"/>
      <c r="BF737" s="41">
        <f t="shared" si="582"/>
        <v>0</v>
      </c>
      <c r="BG737" s="41">
        <f t="shared" si="583"/>
        <v>-5.1394399166911915E-2</v>
      </c>
      <c r="BH737" s="41"/>
      <c r="BI737" s="41">
        <f t="shared" si="584"/>
        <v>-2.7908788117076616E-2</v>
      </c>
      <c r="BJ737" s="41">
        <f t="shared" si="585"/>
        <v>2.2223136784710256E-2</v>
      </c>
      <c r="BK737" s="41">
        <f t="shared" si="586"/>
        <v>-2.2258388412948044E-2</v>
      </c>
      <c r="BL737" s="41">
        <f t="shared" si="587"/>
        <v>-7.2137608943125958E-2</v>
      </c>
      <c r="BM737" s="41">
        <f t="shared" si="588"/>
        <v>-1.362984062990351E-2</v>
      </c>
      <c r="BN737" s="41">
        <f t="shared" si="589"/>
        <v>9.6580830743784499E-2</v>
      </c>
      <c r="BO737" s="41"/>
      <c r="BP737" s="41">
        <f t="shared" si="590"/>
        <v>-3.7992463254755381E-2</v>
      </c>
      <c r="BQ737" s="41">
        <f t="shared" si="591"/>
        <v>1.5209128407067448E-3</v>
      </c>
      <c r="BR737" s="41">
        <f t="shared" si="592"/>
        <v>-3.2728726560915147E-2</v>
      </c>
      <c r="BS737" s="41">
        <f t="shared" si="593"/>
        <v>-1.8368965972377797E-2</v>
      </c>
      <c r="BT737" s="41">
        <f t="shared" si="594"/>
        <v>2.2039403855986538E-2</v>
      </c>
      <c r="BU737" s="41">
        <f t="shared" si="595"/>
        <v>-1.6639319003964669E-2</v>
      </c>
      <c r="BV737" s="41">
        <f t="shared" si="596"/>
        <v>2.5143394449357422E-2</v>
      </c>
      <c r="BW737" s="41">
        <f t="shared" si="597"/>
        <v>-2.2672704701904186E-2</v>
      </c>
      <c r="BX737" s="41"/>
      <c r="BY737" s="41"/>
      <c r="BZ737" s="41">
        <f t="shared" si="598"/>
        <v>-1.7026455634706353E-2</v>
      </c>
      <c r="CA737" s="41">
        <f t="shared" si="599"/>
        <v>-1.0629831468519792E-2</v>
      </c>
      <c r="CB737" s="41">
        <f t="shared" si="600"/>
        <v>-1.360964813503422E-2</v>
      </c>
      <c r="CC737" s="41">
        <f t="shared" si="601"/>
        <v>-3.3571226000406171E-2</v>
      </c>
      <c r="CD737" s="41">
        <f t="shared" si="602"/>
        <v>-4.2030131957999851E-2</v>
      </c>
      <c r="CE737" s="41">
        <f t="shared" si="603"/>
        <v>-4.3919978778711177E-2</v>
      </c>
      <c r="CF737" s="41">
        <f t="shared" si="604"/>
        <v>-7.0304188145918741E-3</v>
      </c>
      <c r="CG737" s="41">
        <f t="shared" si="581"/>
        <v>8.2760196505767981E-3</v>
      </c>
      <c r="CH737" s="41">
        <f t="shared" si="605"/>
        <v>-3.3894731873008586E-2</v>
      </c>
      <c r="CI737" s="41">
        <f t="shared" si="606"/>
        <v>3.509142115782854E-2</v>
      </c>
      <c r="CJ737" s="41">
        <f t="shared" si="607"/>
        <v>-1.3605652055778709E-2</v>
      </c>
      <c r="CK737" s="41">
        <f t="shared" si="608"/>
        <v>-0.10178268772667055</v>
      </c>
      <c r="CL737" s="41">
        <f t="shared" si="609"/>
        <v>-3.1782662516998336E-2</v>
      </c>
      <c r="CM737" s="41">
        <f t="shared" si="610"/>
        <v>-3.3065252007986448E-2</v>
      </c>
      <c r="CN737" s="41">
        <f t="shared" si="628"/>
        <v>1.7905107737882938E-3</v>
      </c>
      <c r="CO737" s="41">
        <f t="shared" si="611"/>
        <v>-4.7987273720841453E-2</v>
      </c>
      <c r="CP737" s="41">
        <f t="shared" si="612"/>
        <v>3.3225647628320386E-2</v>
      </c>
      <c r="CQ737" s="41">
        <f t="shared" si="613"/>
        <v>-2.2423870455547373E-2</v>
      </c>
      <c r="CR737" s="41">
        <f t="shared" si="614"/>
        <v>-3.2260862218221435E-2</v>
      </c>
      <c r="CS737" s="41">
        <f t="shared" si="615"/>
        <v>-4.1314612757008427E-3</v>
      </c>
      <c r="CT737" s="41">
        <f t="shared" si="616"/>
        <v>-2.1834928603199955E-2</v>
      </c>
      <c r="CU737" s="41">
        <f t="shared" si="617"/>
        <v>-3.9011752988182529E-3</v>
      </c>
      <c r="CV737" s="41">
        <f t="shared" si="618"/>
        <v>-2.4097551579060416E-2</v>
      </c>
      <c r="CW737" s="41"/>
      <c r="CX737" s="41">
        <f t="shared" si="619"/>
        <v>-2.0566282015987095E-2</v>
      </c>
      <c r="CY737" s="41">
        <f t="shared" si="620"/>
        <v>2.2528231875045993E-2</v>
      </c>
      <c r="CZ737" s="41">
        <f t="shared" si="621"/>
        <v>3.0303104445435487E-3</v>
      </c>
      <c r="DA737" s="41">
        <f t="shared" si="622"/>
        <v>-5.6653332747853065E-2</v>
      </c>
      <c r="DB737" s="41">
        <f t="shared" si="623"/>
        <v>-4.3418560523114755E-2</v>
      </c>
      <c r="DC737" s="41">
        <f t="shared" si="624"/>
        <v>-9.2166551049240632E-3</v>
      </c>
      <c r="DD737" s="41">
        <f t="shared" si="625"/>
        <v>-3.5375960424139645E-2</v>
      </c>
      <c r="DE737" s="41">
        <f t="shared" si="626"/>
        <v>2.0213931307164278E-2</v>
      </c>
      <c r="DF737" s="41"/>
      <c r="DG737" s="41">
        <f t="shared" si="627"/>
        <v>-2.4347851725745155E-3</v>
      </c>
      <c r="DH737" s="41"/>
    </row>
    <row r="738" spans="1:112">
      <c r="A738" s="43">
        <v>42919</v>
      </c>
      <c r="B738" s="34">
        <v>2.5</v>
      </c>
      <c r="C738" s="34">
        <v>4.3399000000000001</v>
      </c>
      <c r="D738" s="34"/>
      <c r="E738" s="34">
        <v>5.36</v>
      </c>
      <c r="F738" s="34">
        <v>7.4</v>
      </c>
      <c r="G738" s="34">
        <v>36.712795</v>
      </c>
      <c r="H738" s="34">
        <v>18.481183999999999</v>
      </c>
      <c r="I738" s="34">
        <v>16.989999999999998</v>
      </c>
      <c r="J738" s="34">
        <v>43.799976000000001</v>
      </c>
      <c r="K738" s="34"/>
      <c r="L738" s="34">
        <v>47.77</v>
      </c>
      <c r="M738" s="34">
        <v>6.37</v>
      </c>
      <c r="N738" s="34">
        <v>26.185932000000001</v>
      </c>
      <c r="O738" s="34">
        <v>9.02</v>
      </c>
      <c r="P738" s="34">
        <v>18.879999000000002</v>
      </c>
      <c r="Q738" s="34">
        <v>2.88</v>
      </c>
      <c r="R738" s="34">
        <v>28.09</v>
      </c>
      <c r="S738" s="34">
        <v>41.853374000000002</v>
      </c>
      <c r="T738" s="34"/>
      <c r="U738" s="34"/>
      <c r="V738" s="34">
        <v>1.563429</v>
      </c>
      <c r="W738" s="34">
        <v>30.35</v>
      </c>
      <c r="X738" s="34">
        <v>33.869999</v>
      </c>
      <c r="Y738" s="34">
        <v>8.8188829999999996</v>
      </c>
      <c r="Z738" s="34">
        <v>14.487861000000001</v>
      </c>
      <c r="AA738" s="34">
        <v>48.098370000000003</v>
      </c>
      <c r="AB738" s="34">
        <v>37.257869999999997</v>
      </c>
      <c r="AC738" s="34">
        <v>17.950001</v>
      </c>
      <c r="AD738" s="34">
        <v>97.919998000000007</v>
      </c>
      <c r="AE738" s="34">
        <v>33.598784999999999</v>
      </c>
      <c r="AF738" s="34">
        <v>3.6</v>
      </c>
      <c r="AG738" s="34">
        <v>9.4500089999999997</v>
      </c>
      <c r="AH738" s="34">
        <v>24.928937999999999</v>
      </c>
      <c r="AI738" s="34">
        <v>84.051315000000002</v>
      </c>
      <c r="AJ738" s="34" t="s">
        <v>193</v>
      </c>
      <c r="AK738" s="34">
        <v>7.01</v>
      </c>
      <c r="AL738" s="34">
        <v>1.54</v>
      </c>
      <c r="AM738" s="34">
        <v>25.953526</v>
      </c>
      <c r="AN738" s="34">
        <v>12.6</v>
      </c>
      <c r="AO738" s="34">
        <v>25.85</v>
      </c>
      <c r="AP738" s="34">
        <v>4.55</v>
      </c>
      <c r="AQ738" s="34">
        <v>15.51</v>
      </c>
      <c r="AR738" s="34">
        <v>3.61</v>
      </c>
      <c r="AS738" s="34"/>
      <c r="AT738" s="34">
        <v>14.996343</v>
      </c>
      <c r="AU738" s="34">
        <v>26.280000999999999</v>
      </c>
      <c r="AV738" s="34">
        <v>6.6410289999999996</v>
      </c>
      <c r="AW738" s="34">
        <v>16.529163</v>
      </c>
      <c r="AX738" s="34">
        <v>15.89</v>
      </c>
      <c r="AY738" s="34">
        <v>2.17</v>
      </c>
      <c r="AZ738" s="34">
        <v>57.150002000000001</v>
      </c>
      <c r="BA738" s="34">
        <v>73.629997000000003</v>
      </c>
      <c r="BB738" s="34"/>
      <c r="BC738" s="34">
        <v>15.414047999999999</v>
      </c>
      <c r="BD738" s="34"/>
      <c r="BE738" s="38"/>
      <c r="BF738" s="41">
        <f t="shared" si="582"/>
        <v>0</v>
      </c>
      <c r="BG738" s="41">
        <f t="shared" si="583"/>
        <v>1.6096739621416632E-2</v>
      </c>
      <c r="BH738" s="41"/>
      <c r="BI738" s="41">
        <f t="shared" si="584"/>
        <v>1.1257154524634468E-2</v>
      </c>
      <c r="BJ738" s="41">
        <f t="shared" si="585"/>
        <v>1.6349138001529411E-2</v>
      </c>
      <c r="BK738" s="41">
        <f t="shared" si="586"/>
        <v>-5.6213255808806428E-2</v>
      </c>
      <c r="BL738" s="41">
        <f t="shared" si="587"/>
        <v>4.4011544323022338E-2</v>
      </c>
      <c r="BM738" s="41">
        <f t="shared" si="588"/>
        <v>1.3629840629903545E-2</v>
      </c>
      <c r="BN738" s="41">
        <f t="shared" si="589"/>
        <v>-7.5818897730101656E-2</v>
      </c>
      <c r="BO738" s="41"/>
      <c r="BP738" s="41">
        <f t="shared" si="590"/>
        <v>1.6250225691811854E-2</v>
      </c>
      <c r="BQ738" s="41">
        <f t="shared" si="591"/>
        <v>-3.2435275753153844E-2</v>
      </c>
      <c r="BR738" s="41">
        <f t="shared" si="592"/>
        <v>2.5015272022559504E-2</v>
      </c>
      <c r="BS738" s="41">
        <f t="shared" si="593"/>
        <v>-1.6492952193841205E-2</v>
      </c>
      <c r="BT738" s="41">
        <f t="shared" si="594"/>
        <v>2.847353325067226E-2</v>
      </c>
      <c r="BU738" s="41">
        <f t="shared" si="595"/>
        <v>-3.4133006369458582E-2</v>
      </c>
      <c r="BV738" s="41">
        <f t="shared" si="596"/>
        <v>-4.5581033228483531E-2</v>
      </c>
      <c r="BW738" s="41">
        <f t="shared" si="597"/>
        <v>-2.6194330328877177E-2</v>
      </c>
      <c r="BX738" s="41"/>
      <c r="BY738" s="41"/>
      <c r="BZ738" s="41">
        <f t="shared" si="598"/>
        <v>-4.3349925301231759E-2</v>
      </c>
      <c r="CA738" s="41">
        <f t="shared" si="599"/>
        <v>-1.7312175267647889E-2</v>
      </c>
      <c r="CB738" s="41">
        <f t="shared" si="600"/>
        <v>8.8968263130831688E-3</v>
      </c>
      <c r="CC738" s="41">
        <f t="shared" si="601"/>
        <v>-1.7778219046726565E-2</v>
      </c>
      <c r="CD738" s="41">
        <f t="shared" si="602"/>
        <v>-1.830449716518253E-2</v>
      </c>
      <c r="CE738" s="41">
        <f t="shared" si="603"/>
        <v>2.0084869814450796E-3</v>
      </c>
      <c r="CF738" s="41">
        <f t="shared" si="604"/>
        <v>2.8701133502257144E-3</v>
      </c>
      <c r="CG738" s="41">
        <f t="shared" si="581"/>
        <v>-1.1049891131638382E-2</v>
      </c>
      <c r="CH738" s="41">
        <f t="shared" si="605"/>
        <v>-7.123312876593446E-3</v>
      </c>
      <c r="CI738" s="41">
        <f t="shared" si="606"/>
        <v>-6.863190982799001E-3</v>
      </c>
      <c r="CJ738" s="41">
        <f t="shared" si="607"/>
        <v>-1.3793322132335761E-2</v>
      </c>
      <c r="CK738" s="41">
        <f t="shared" si="608"/>
        <v>-3.6367712198018716E-2</v>
      </c>
      <c r="CL738" s="41">
        <f t="shared" si="609"/>
        <v>-4.1865643428933341E-2</v>
      </c>
      <c r="CM738" s="41">
        <f t="shared" si="610"/>
        <v>-3.2311423400188034E-2</v>
      </c>
      <c r="CN738" s="41">
        <f t="shared" si="628"/>
        <v>3.5714323675971795E-3</v>
      </c>
      <c r="CO738" s="41">
        <f t="shared" si="611"/>
        <v>-1.5570024377385687E-2</v>
      </c>
      <c r="CP738" s="41">
        <f t="shared" si="612"/>
        <v>6.5146810211936723E-3</v>
      </c>
      <c r="CQ738" s="41">
        <f t="shared" si="613"/>
        <v>-3.6581785468085641E-4</v>
      </c>
      <c r="CR738" s="41">
        <f t="shared" si="614"/>
        <v>3.2260862218221477E-2</v>
      </c>
      <c r="CS738" s="41">
        <f t="shared" si="615"/>
        <v>-2.7472158817283935E-2</v>
      </c>
      <c r="CT738" s="41">
        <f t="shared" si="616"/>
        <v>4.4052934679161973E-3</v>
      </c>
      <c r="CU738" s="41">
        <f t="shared" si="617"/>
        <v>1.0369503155241343E-2</v>
      </c>
      <c r="CV738" s="41">
        <f t="shared" si="618"/>
        <v>-2.1918685707646275E-2</v>
      </c>
      <c r="CW738" s="41"/>
      <c r="CX738" s="41">
        <f t="shared" si="619"/>
        <v>5.181326526351674E-3</v>
      </c>
      <c r="CY738" s="41">
        <f t="shared" si="620"/>
        <v>-8.9133641323038817E-2</v>
      </c>
      <c r="CZ738" s="41">
        <f t="shared" si="621"/>
        <v>1.3523895086015987E-2</v>
      </c>
      <c r="DA738" s="41">
        <f t="shared" si="622"/>
        <v>-6.9760858938823066E-3</v>
      </c>
      <c r="DB738" s="41">
        <f t="shared" si="623"/>
        <v>-6.8987416911565902E-3</v>
      </c>
      <c r="DC738" s="41">
        <f t="shared" si="624"/>
        <v>4.6189458562944583E-3</v>
      </c>
      <c r="DD738" s="41">
        <f t="shared" si="625"/>
        <v>3.8569822734540534E-3</v>
      </c>
      <c r="DE738" s="41">
        <f t="shared" si="626"/>
        <v>1.6017838970149356E-2</v>
      </c>
      <c r="DF738" s="41"/>
      <c r="DG738" s="41">
        <f t="shared" si="627"/>
        <v>-4.2321277972477894E-2</v>
      </c>
      <c r="DH738" s="41"/>
    </row>
    <row r="739" spans="1:112">
      <c r="A739" s="43">
        <v>42921</v>
      </c>
      <c r="B739" s="34">
        <v>2.5499999999999998</v>
      </c>
      <c r="C739" s="34">
        <v>4.374549</v>
      </c>
      <c r="D739" s="34"/>
      <c r="E739" s="34">
        <v>5.04</v>
      </c>
      <c r="F739" s="34">
        <v>7.52</v>
      </c>
      <c r="G739" s="34">
        <v>37.327564000000002</v>
      </c>
      <c r="H739" s="34">
        <v>18.451342</v>
      </c>
      <c r="I739" s="34">
        <v>16.93</v>
      </c>
      <c r="J739" s="34">
        <v>42.149979000000002</v>
      </c>
      <c r="K739" s="34"/>
      <c r="L739" s="34">
        <v>49.59</v>
      </c>
      <c r="M739" s="34">
        <v>6.05</v>
      </c>
      <c r="N739" s="34">
        <v>25.8673</v>
      </c>
      <c r="O739" s="34">
        <v>9.34</v>
      </c>
      <c r="P739" s="34">
        <v>19.489999999999998</v>
      </c>
      <c r="Q739" s="34">
        <v>2.97</v>
      </c>
      <c r="R739" s="34">
        <v>28.290001</v>
      </c>
      <c r="S739" s="34">
        <v>40.404488000000001</v>
      </c>
      <c r="T739" s="34"/>
      <c r="U739" s="34"/>
      <c r="V739" s="34">
        <v>1.29626</v>
      </c>
      <c r="W739" s="34">
        <v>30.66</v>
      </c>
      <c r="X739" s="34">
        <v>32.990001999999997</v>
      </c>
      <c r="Y739" s="34">
        <v>8.7991089999999996</v>
      </c>
      <c r="Z739" s="34">
        <v>14.31836</v>
      </c>
      <c r="AA739" s="34">
        <v>47.334389000000002</v>
      </c>
      <c r="AB739" s="34">
        <v>36.879269000000001</v>
      </c>
      <c r="AC739" s="34">
        <v>18.149999999999999</v>
      </c>
      <c r="AD739" s="34">
        <v>93.400002000000001</v>
      </c>
      <c r="AE739" s="34">
        <v>33.878376000000003</v>
      </c>
      <c r="AF739" s="34">
        <v>3.75</v>
      </c>
      <c r="AG739" s="34">
        <v>8.7500090000000004</v>
      </c>
      <c r="AH739" s="34">
        <v>24.768591000000001</v>
      </c>
      <c r="AI739" s="34">
        <v>84.189803999999995</v>
      </c>
      <c r="AJ739" s="34" t="s">
        <v>193</v>
      </c>
      <c r="AK739" s="34">
        <v>7.05</v>
      </c>
      <c r="AL739" s="34">
        <v>1.52</v>
      </c>
      <c r="AM739" s="34">
        <v>26.466329999999999</v>
      </c>
      <c r="AN739" s="34">
        <v>11.5</v>
      </c>
      <c r="AO739" s="34">
        <v>24.99</v>
      </c>
      <c r="AP739" s="34">
        <v>4.49</v>
      </c>
      <c r="AQ739" s="34">
        <v>15.43</v>
      </c>
      <c r="AR739" s="34">
        <v>3.85</v>
      </c>
      <c r="AS739" s="34"/>
      <c r="AT739" s="34">
        <v>15.122282999999999</v>
      </c>
      <c r="AU739" s="34">
        <v>25.23</v>
      </c>
      <c r="AV739" s="34">
        <v>6.6608530000000004</v>
      </c>
      <c r="AW739" s="34">
        <v>16.546965</v>
      </c>
      <c r="AX739" s="34">
        <v>15.56</v>
      </c>
      <c r="AY739" s="34">
        <v>2</v>
      </c>
      <c r="AZ739" s="34">
        <v>60.200001</v>
      </c>
      <c r="BA739" s="34">
        <v>73.059997999999993</v>
      </c>
      <c r="BB739" s="34"/>
      <c r="BC739" s="34">
        <v>15.296461000000001</v>
      </c>
      <c r="BD739" s="34"/>
      <c r="BE739" s="38"/>
      <c r="BF739" s="41">
        <f t="shared" si="582"/>
        <v>1.980262729617973E-2</v>
      </c>
      <c r="BG739" s="41">
        <f t="shared" si="583"/>
        <v>7.9521224093943889E-3</v>
      </c>
      <c r="BH739" s="41"/>
      <c r="BI739" s="41">
        <f t="shared" si="584"/>
        <v>-6.1557892999433435E-2</v>
      </c>
      <c r="BJ739" s="41">
        <f t="shared" si="585"/>
        <v>1.6086137751624225E-2</v>
      </c>
      <c r="BK739" s="41">
        <f t="shared" si="586"/>
        <v>1.6606703068088043E-2</v>
      </c>
      <c r="BL739" s="41">
        <f t="shared" si="587"/>
        <v>-1.6160284565687956E-3</v>
      </c>
      <c r="BM739" s="41">
        <f t="shared" si="588"/>
        <v>-3.5377395387965931E-3</v>
      </c>
      <c r="BN739" s="41">
        <f t="shared" si="589"/>
        <v>-3.8399083209945062E-2</v>
      </c>
      <c r="BO739" s="41"/>
      <c r="BP739" s="41">
        <f t="shared" si="590"/>
        <v>3.7391373099172093E-2</v>
      </c>
      <c r="BQ739" s="41">
        <f t="shared" si="591"/>
        <v>-5.154119754132188E-2</v>
      </c>
      <c r="BR739" s="41">
        <f t="shared" si="592"/>
        <v>-1.2242697237331002E-2</v>
      </c>
      <c r="BS739" s="41">
        <f t="shared" si="593"/>
        <v>3.4861918166218898E-2</v>
      </c>
      <c r="BT739" s="41">
        <f t="shared" si="594"/>
        <v>3.1798405768217811E-2</v>
      </c>
      <c r="BU739" s="41">
        <f t="shared" si="595"/>
        <v>3.0771658666753687E-2</v>
      </c>
      <c r="BV739" s="41">
        <f t="shared" si="596"/>
        <v>7.0947795455024582E-3</v>
      </c>
      <c r="BW739" s="41">
        <f t="shared" si="597"/>
        <v>-3.5231547046115315E-2</v>
      </c>
      <c r="BX739" s="41"/>
      <c r="BY739" s="41"/>
      <c r="BZ739" s="41">
        <f t="shared" si="598"/>
        <v>-0.18739829085457352</v>
      </c>
      <c r="CA739" s="41">
        <f t="shared" si="599"/>
        <v>1.0162355938160757E-2</v>
      </c>
      <c r="CB739" s="41">
        <f t="shared" si="600"/>
        <v>-2.6325091440107005E-2</v>
      </c>
      <c r="CC739" s="41">
        <f t="shared" si="601"/>
        <v>-2.2447516497093728E-3</v>
      </c>
      <c r="CD739" s="41">
        <f t="shared" si="602"/>
        <v>-1.1768496553877761E-2</v>
      </c>
      <c r="CE739" s="41">
        <f t="shared" si="603"/>
        <v>-1.601121730227726E-2</v>
      </c>
      <c r="CF739" s="41">
        <f t="shared" si="604"/>
        <v>-1.0213620227159529E-2</v>
      </c>
      <c r="CG739" s="41">
        <f t="shared" si="581"/>
        <v>-2.7815872515719029E-3</v>
      </c>
      <c r="CH739" s="41">
        <f t="shared" si="605"/>
        <v>-4.7259431691106225E-2</v>
      </c>
      <c r="CI739" s="41">
        <f t="shared" si="606"/>
        <v>8.2870291496325368E-3</v>
      </c>
      <c r="CJ739" s="41">
        <f t="shared" si="607"/>
        <v>4.08219945202552E-2</v>
      </c>
      <c r="CK739" s="41">
        <f t="shared" si="608"/>
        <v>-7.6960964945727559E-2</v>
      </c>
      <c r="CL739" s="41">
        <f t="shared" si="609"/>
        <v>-6.4529387933674612E-3</v>
      </c>
      <c r="CM739" s="41">
        <f t="shared" si="610"/>
        <v>1.6463160980229579E-3</v>
      </c>
      <c r="CN739" s="41">
        <f t="shared" si="628"/>
        <v>8.8731726804865078E-3</v>
      </c>
      <c r="CO739" s="41">
        <f t="shared" si="611"/>
        <v>5.689915777678676E-3</v>
      </c>
      <c r="CP739" s="41">
        <f t="shared" si="612"/>
        <v>-1.3072081567352775E-2</v>
      </c>
      <c r="CQ739" s="41">
        <f t="shared" si="613"/>
        <v>1.9565882033621335E-2</v>
      </c>
      <c r="CR739" s="41">
        <f t="shared" si="614"/>
        <v>-9.1349778588227959E-2</v>
      </c>
      <c r="CS739" s="41">
        <f t="shared" si="615"/>
        <v>-3.3834856107577228E-2</v>
      </c>
      <c r="CT739" s="41">
        <f t="shared" si="616"/>
        <v>-1.3274531208696075E-2</v>
      </c>
      <c r="CU739" s="41">
        <f t="shared" si="617"/>
        <v>-5.1713108133779502E-3</v>
      </c>
      <c r="CV739" s="41">
        <f t="shared" si="618"/>
        <v>6.4365375954903339E-2</v>
      </c>
      <c r="CW739" s="41"/>
      <c r="CX739" s="41">
        <f t="shared" si="619"/>
        <v>8.3629800385659481E-3</v>
      </c>
      <c r="CY739" s="41">
        <f t="shared" si="620"/>
        <v>-4.0774469015193E-2</v>
      </c>
      <c r="CZ739" s="41">
        <f t="shared" si="621"/>
        <v>2.9806330678100561E-3</v>
      </c>
      <c r="DA739" s="41">
        <f t="shared" si="622"/>
        <v>1.0764259782112943E-3</v>
      </c>
      <c r="DB739" s="41">
        <f t="shared" si="623"/>
        <v>-2.0986461798379086E-2</v>
      </c>
      <c r="DC739" s="41">
        <f t="shared" si="624"/>
        <v>-8.1579986992422873E-2</v>
      </c>
      <c r="DD739" s="41">
        <f t="shared" si="625"/>
        <v>5.1992943689626196E-2</v>
      </c>
      <c r="DE739" s="41">
        <f t="shared" si="626"/>
        <v>-7.7715166439873435E-3</v>
      </c>
      <c r="DF739" s="41"/>
      <c r="DG739" s="41">
        <f t="shared" si="627"/>
        <v>-7.6578069498998008E-3</v>
      </c>
      <c r="DH739" s="41"/>
    </row>
    <row r="740" spans="1:112">
      <c r="A740" s="43">
        <v>42922</v>
      </c>
      <c r="B740" s="34">
        <v>2.4500000000000002</v>
      </c>
      <c r="C740" s="34">
        <v>4.30525</v>
      </c>
      <c r="D740" s="34"/>
      <c r="E740" s="34">
        <v>4.9800000000000004</v>
      </c>
      <c r="F740" s="34">
        <v>7.96</v>
      </c>
      <c r="G740" s="34">
        <v>38.893287999999998</v>
      </c>
      <c r="H740" s="34">
        <v>18.043524000000001</v>
      </c>
      <c r="I740" s="34">
        <v>17.23</v>
      </c>
      <c r="J740" s="34">
        <v>40.799999</v>
      </c>
      <c r="K740" s="34"/>
      <c r="L740" s="34">
        <v>49.849997999999999</v>
      </c>
      <c r="M740" s="34">
        <v>5.83</v>
      </c>
      <c r="N740" s="34">
        <v>26.079719999999998</v>
      </c>
      <c r="O740" s="34">
        <v>9.35</v>
      </c>
      <c r="P740" s="34">
        <v>19.68</v>
      </c>
      <c r="Q740" s="34">
        <v>3.02</v>
      </c>
      <c r="R740" s="34">
        <v>28.26</v>
      </c>
      <c r="S740" s="34">
        <v>40.955063000000003</v>
      </c>
      <c r="T740" s="34"/>
      <c r="U740" s="34"/>
      <c r="V740" s="34">
        <v>1.23689</v>
      </c>
      <c r="W740" s="34">
        <v>30.85</v>
      </c>
      <c r="X740" s="34">
        <v>32.990001999999997</v>
      </c>
      <c r="Y740" s="34">
        <v>8.9770690000000002</v>
      </c>
      <c r="Z740" s="34">
        <v>13.818778</v>
      </c>
      <c r="AA740" s="34">
        <v>47.302227000000002</v>
      </c>
      <c r="AB740" s="34">
        <v>37.064548000000002</v>
      </c>
      <c r="AC740" s="34">
        <v>18.149999999999999</v>
      </c>
      <c r="AD740" s="34">
        <v>97.839995999999999</v>
      </c>
      <c r="AE740" s="34">
        <v>34.022990999999998</v>
      </c>
      <c r="AF740" s="34">
        <v>3.75</v>
      </c>
      <c r="AG740" s="34">
        <v>8.75</v>
      </c>
      <c r="AH740" s="34">
        <v>25.315650999999999</v>
      </c>
      <c r="AI740" s="34">
        <v>82.953177999999994</v>
      </c>
      <c r="AJ740" s="34" t="s">
        <v>193</v>
      </c>
      <c r="AK740" s="34">
        <v>6.8</v>
      </c>
      <c r="AL740" s="34">
        <v>1.49</v>
      </c>
      <c r="AM740" s="34">
        <v>26.428343000000002</v>
      </c>
      <c r="AN740" s="34">
        <v>10.9</v>
      </c>
      <c r="AO740" s="34">
        <v>25.27</v>
      </c>
      <c r="AP740" s="34">
        <v>4.3600000000000003</v>
      </c>
      <c r="AQ740" s="34">
        <v>14.98</v>
      </c>
      <c r="AR740" s="34">
        <v>3.86</v>
      </c>
      <c r="AS740" s="34"/>
      <c r="AT740" s="34">
        <v>15.199780000000001</v>
      </c>
      <c r="AU740" s="34">
        <v>25.610001</v>
      </c>
      <c r="AV740" s="34">
        <v>6.5518210000000003</v>
      </c>
      <c r="AW740" s="34">
        <v>16.75169</v>
      </c>
      <c r="AX740" s="34">
        <v>15.35</v>
      </c>
      <c r="AY740" s="34">
        <v>2.56</v>
      </c>
      <c r="AZ740" s="34">
        <v>62.34</v>
      </c>
      <c r="BA740" s="34">
        <v>73.800003000000004</v>
      </c>
      <c r="BB740" s="34"/>
      <c r="BC740" s="34">
        <v>15.443448</v>
      </c>
      <c r="BD740" s="34"/>
      <c r="BE740" s="38"/>
      <c r="BF740" s="41">
        <f t="shared" si="582"/>
        <v>-4.0005334613699019E-2</v>
      </c>
      <c r="BG740" s="41">
        <f t="shared" si="583"/>
        <v>-1.5968220578722787E-2</v>
      </c>
      <c r="BH740" s="41"/>
      <c r="BI740" s="41">
        <f t="shared" si="584"/>
        <v>-1.1976191046715649E-2</v>
      </c>
      <c r="BJ740" s="41">
        <f t="shared" si="585"/>
        <v>5.6862861894543246E-2</v>
      </c>
      <c r="BK740" s="41">
        <f t="shared" si="586"/>
        <v>4.1089655778829816E-2</v>
      </c>
      <c r="BL740" s="41">
        <f t="shared" si="587"/>
        <v>-2.2350265730596154E-2</v>
      </c>
      <c r="BM740" s="41">
        <f t="shared" si="588"/>
        <v>1.7564854394794251E-2</v>
      </c>
      <c r="BN740" s="41">
        <f t="shared" si="589"/>
        <v>-3.2552129326787992E-2</v>
      </c>
      <c r="BO740" s="41"/>
      <c r="BP740" s="41">
        <f t="shared" si="590"/>
        <v>5.2292557864428071E-3</v>
      </c>
      <c r="BQ740" s="41">
        <f t="shared" si="591"/>
        <v>-3.7041271680349097E-2</v>
      </c>
      <c r="BR740" s="41">
        <f t="shared" si="592"/>
        <v>8.1783780470951577E-3</v>
      </c>
      <c r="BS740" s="41">
        <f t="shared" si="593"/>
        <v>1.070091059844386E-3</v>
      </c>
      <c r="BT740" s="41">
        <f t="shared" si="594"/>
        <v>9.7013781046380709E-3</v>
      </c>
      <c r="BU740" s="41">
        <f t="shared" si="595"/>
        <v>1.6694878572170054E-2</v>
      </c>
      <c r="BV740" s="41">
        <f t="shared" si="596"/>
        <v>-1.0610434052733019E-3</v>
      </c>
      <c r="BW740" s="41">
        <f t="shared" si="597"/>
        <v>1.353457333402013E-2</v>
      </c>
      <c r="BX740" s="41"/>
      <c r="BY740" s="41"/>
      <c r="BZ740" s="41">
        <f t="shared" si="598"/>
        <v>-4.6883030454880806E-2</v>
      </c>
      <c r="CA740" s="41">
        <f t="shared" si="599"/>
        <v>6.1778769077287261E-3</v>
      </c>
      <c r="CB740" s="41">
        <f t="shared" si="600"/>
        <v>0</v>
      </c>
      <c r="CC740" s="41">
        <f t="shared" si="601"/>
        <v>2.0022970696435917E-2</v>
      </c>
      <c r="CD740" s="41">
        <f t="shared" si="602"/>
        <v>-3.5514237980289659E-2</v>
      </c>
      <c r="CE740" s="41">
        <f t="shared" si="603"/>
        <v>-6.7969465937362406E-4</v>
      </c>
      <c r="CF740" s="41">
        <f t="shared" si="604"/>
        <v>5.0113557906557088E-3</v>
      </c>
      <c r="CG740" s="41">
        <f t="shared" si="581"/>
        <v>1.3831478383210338E-2</v>
      </c>
      <c r="CH740" s="41">
        <f t="shared" si="605"/>
        <v>4.6442083847768684E-2</v>
      </c>
      <c r="CI740" s="41">
        <f t="shared" si="606"/>
        <v>4.2595672236394764E-3</v>
      </c>
      <c r="CJ740" s="41">
        <f t="shared" si="607"/>
        <v>0</v>
      </c>
      <c r="CK740" s="41">
        <f t="shared" si="608"/>
        <v>-1.0285708996324918E-6</v>
      </c>
      <c r="CL740" s="41">
        <f t="shared" si="609"/>
        <v>2.1846462513145481E-2</v>
      </c>
      <c r="CM740" s="41">
        <f t="shared" si="610"/>
        <v>-1.4797493140550793E-2</v>
      </c>
      <c r="CN740" s="41">
        <f t="shared" si="628"/>
        <v>-7.0922283094919103E-3</v>
      </c>
      <c r="CO740" s="41">
        <f t="shared" si="611"/>
        <v>-3.6105004642116321E-2</v>
      </c>
      <c r="CP740" s="41">
        <f t="shared" si="612"/>
        <v>-1.9934214900817253E-2</v>
      </c>
      <c r="CQ740" s="41">
        <f t="shared" si="613"/>
        <v>-1.4363263586373689E-3</v>
      </c>
      <c r="CR740" s="41">
        <f t="shared" si="614"/>
        <v>-5.3584246134106284E-2</v>
      </c>
      <c r="CS740" s="41">
        <f t="shared" si="615"/>
        <v>1.1142176553241803E-2</v>
      </c>
      <c r="CT740" s="41">
        <f t="shared" si="616"/>
        <v>-2.9380644393219902E-2</v>
      </c>
      <c r="CU740" s="41">
        <f t="shared" si="617"/>
        <v>-2.9597688285995974E-2</v>
      </c>
      <c r="CV740" s="41">
        <f t="shared" si="618"/>
        <v>2.5940351770465278E-3</v>
      </c>
      <c r="CW740" s="41"/>
      <c r="CX740" s="41">
        <f t="shared" si="619"/>
        <v>5.1116026465507182E-3</v>
      </c>
      <c r="CY740" s="41">
        <f t="shared" si="620"/>
        <v>1.4949176605713941E-2</v>
      </c>
      <c r="CZ740" s="41">
        <f t="shared" si="621"/>
        <v>-1.6504528153826022E-2</v>
      </c>
      <c r="DA740" s="41">
        <f t="shared" si="622"/>
        <v>1.229644738342538E-2</v>
      </c>
      <c r="DB740" s="41">
        <f t="shared" si="623"/>
        <v>-1.3588044717039491E-2</v>
      </c>
      <c r="DC740" s="41">
        <f t="shared" si="624"/>
        <v>0.24686007793152581</v>
      </c>
      <c r="DD740" s="41">
        <f t="shared" si="625"/>
        <v>3.493090541312012E-2</v>
      </c>
      <c r="DE740" s="41">
        <f t="shared" si="626"/>
        <v>1.0077778264457063E-2</v>
      </c>
      <c r="DF740" s="41"/>
      <c r="DG740" s="41">
        <f t="shared" si="627"/>
        <v>9.563341274272703E-3</v>
      </c>
      <c r="DH740" s="41"/>
    </row>
    <row r="741" spans="1:112">
      <c r="A741" s="43">
        <v>42923</v>
      </c>
      <c r="B741" s="34">
        <v>2.5499999999999998</v>
      </c>
      <c r="C741" s="34">
        <v>4.2706010000000001</v>
      </c>
      <c r="D741" s="34"/>
      <c r="E741" s="34">
        <v>4.6500000000000004</v>
      </c>
      <c r="F741" s="34">
        <v>8</v>
      </c>
      <c r="G741" s="34">
        <v>36.664768000000002</v>
      </c>
      <c r="H741" s="34">
        <v>17.287562999999999</v>
      </c>
      <c r="I741" s="34">
        <v>16.389999</v>
      </c>
      <c r="J741" s="34">
        <v>35.099997999999999</v>
      </c>
      <c r="K741" s="34"/>
      <c r="L741" s="34">
        <v>49.860000999999997</v>
      </c>
      <c r="M741" s="34">
        <v>5.87</v>
      </c>
      <c r="N741" s="34">
        <v>25.683841999999999</v>
      </c>
      <c r="O741" s="34">
        <v>9.16</v>
      </c>
      <c r="P741" s="34">
        <v>20.299999</v>
      </c>
      <c r="Q741" s="34">
        <v>3</v>
      </c>
      <c r="R741" s="34">
        <v>28.4</v>
      </c>
      <c r="S741" s="34">
        <v>40.249938999999998</v>
      </c>
      <c r="T741" s="34"/>
      <c r="U741" s="34"/>
      <c r="V741" s="34">
        <v>1.3061560000000001</v>
      </c>
      <c r="W741" s="34">
        <v>30.49</v>
      </c>
      <c r="X741" s="34">
        <v>32.919998</v>
      </c>
      <c r="Y741" s="34">
        <v>8.7496779999999994</v>
      </c>
      <c r="Z741" s="34">
        <v>13.042643999999999</v>
      </c>
      <c r="AA741" s="34">
        <v>45.701900000000002</v>
      </c>
      <c r="AB741" s="34">
        <v>35.358069999999998</v>
      </c>
      <c r="AC741" s="34">
        <v>17.950001</v>
      </c>
      <c r="AD741" s="34">
        <v>95.550003000000004</v>
      </c>
      <c r="AE741" s="34">
        <v>33.087814000000002</v>
      </c>
      <c r="AF741" s="34">
        <v>3.6</v>
      </c>
      <c r="AG741" s="34">
        <v>8.0500000000000007</v>
      </c>
      <c r="AH741" s="34">
        <v>25.070415000000001</v>
      </c>
      <c r="AI741" s="34">
        <v>83.299437999999995</v>
      </c>
      <c r="AJ741" s="34" t="s">
        <v>193</v>
      </c>
      <c r="AK741" s="34">
        <v>6.66</v>
      </c>
      <c r="AL741" s="34">
        <v>1.534</v>
      </c>
      <c r="AM741" s="34">
        <v>26.437836000000001</v>
      </c>
      <c r="AN741" s="34">
        <v>10</v>
      </c>
      <c r="AO741" s="34">
        <v>24.98</v>
      </c>
      <c r="AP741" s="34">
        <v>4.34</v>
      </c>
      <c r="AQ741" s="34">
        <v>14.65</v>
      </c>
      <c r="AR741" s="34">
        <v>3.83</v>
      </c>
      <c r="AS741" s="34"/>
      <c r="AT741" s="34">
        <v>14.792904</v>
      </c>
      <c r="AU741" s="34">
        <v>25.99</v>
      </c>
      <c r="AV741" s="34">
        <v>6.5121729999999998</v>
      </c>
      <c r="AW741" s="34">
        <v>16.466856</v>
      </c>
      <c r="AX741" s="34">
        <v>13.99</v>
      </c>
      <c r="AY741" s="34">
        <v>2.48</v>
      </c>
      <c r="AZ741" s="34">
        <v>61.959999000000003</v>
      </c>
      <c r="BA741" s="34">
        <v>77.230002999999996</v>
      </c>
      <c r="BB741" s="34"/>
      <c r="BC741" s="34">
        <v>14.973087</v>
      </c>
      <c r="BD741" s="34"/>
      <c r="BE741" s="38"/>
      <c r="BF741" s="41">
        <f t="shared" si="582"/>
        <v>4.0005334613698991E-2</v>
      </c>
      <c r="BG741" s="41">
        <f t="shared" si="583"/>
        <v>-8.0806414520881685E-3</v>
      </c>
      <c r="BH741" s="41"/>
      <c r="BI741" s="41">
        <f t="shared" si="584"/>
        <v>-6.8562671437296663E-2</v>
      </c>
      <c r="BJ741" s="41">
        <f t="shared" si="585"/>
        <v>5.0125418235441935E-3</v>
      </c>
      <c r="BK741" s="41">
        <f t="shared" si="586"/>
        <v>-5.9005396784254996E-2</v>
      </c>
      <c r="BL741" s="41">
        <f t="shared" si="587"/>
        <v>-4.2799498002231581E-2</v>
      </c>
      <c r="BM741" s="41">
        <f t="shared" si="588"/>
        <v>-4.9980718796914562E-2</v>
      </c>
      <c r="BN741" s="41">
        <f t="shared" si="589"/>
        <v>-0.15048098340855032</v>
      </c>
      <c r="BO741" s="41"/>
      <c r="BP741" s="41">
        <f t="shared" si="590"/>
        <v>2.006418640833867E-4</v>
      </c>
      <c r="BQ741" s="41">
        <f t="shared" si="591"/>
        <v>6.8376334776039686E-3</v>
      </c>
      <c r="BR741" s="41">
        <f t="shared" si="592"/>
        <v>-1.5295922581387483E-2</v>
      </c>
      <c r="BS741" s="41">
        <f t="shared" si="593"/>
        <v>-2.053016461455668E-2</v>
      </c>
      <c r="BT741" s="41">
        <f t="shared" si="594"/>
        <v>3.101794516254942E-2</v>
      </c>
      <c r="BU741" s="41">
        <f t="shared" si="595"/>
        <v>-6.6445427186686131E-3</v>
      </c>
      <c r="BV741" s="41">
        <f t="shared" si="596"/>
        <v>4.9417679107788262E-3</v>
      </c>
      <c r="BW741" s="41">
        <f t="shared" si="597"/>
        <v>-1.7366952904623686E-2</v>
      </c>
      <c r="BX741" s="41"/>
      <c r="BY741" s="41"/>
      <c r="BZ741" s="41">
        <f t="shared" si="598"/>
        <v>5.4488307780930563E-2</v>
      </c>
      <c r="CA741" s="41">
        <f t="shared" si="599"/>
        <v>-1.1737989351233496E-2</v>
      </c>
      <c r="CB741" s="41">
        <f t="shared" si="600"/>
        <v>-2.1242308093939732E-3</v>
      </c>
      <c r="CC741" s="41">
        <f t="shared" si="601"/>
        <v>-2.565653736208303E-2</v>
      </c>
      <c r="CD741" s="41">
        <f t="shared" si="602"/>
        <v>-5.7804095172517313E-2</v>
      </c>
      <c r="CE741" s="41">
        <f t="shared" si="603"/>
        <v>-3.4417504313711135E-2</v>
      </c>
      <c r="CF741" s="41">
        <f t="shared" si="604"/>
        <v>-4.7134278409537329E-2</v>
      </c>
      <c r="CG741" s="41">
        <f t="shared" si="581"/>
        <v>-5.5097107560229831E-3</v>
      </c>
      <c r="CH741" s="41">
        <f t="shared" si="605"/>
        <v>-2.3683748412385838E-2</v>
      </c>
      <c r="CI741" s="41">
        <f t="shared" si="606"/>
        <v>-2.787144447747392E-2</v>
      </c>
      <c r="CJ741" s="41">
        <f t="shared" si="607"/>
        <v>-4.0821994520255048E-2</v>
      </c>
      <c r="CK741" s="41">
        <f t="shared" si="608"/>
        <v>-8.3381608939051013E-2</v>
      </c>
      <c r="CL741" s="41">
        <f t="shared" si="609"/>
        <v>-9.7343553869185598E-3</v>
      </c>
      <c r="CM741" s="41">
        <f t="shared" si="610"/>
        <v>4.1654743125130603E-3</v>
      </c>
      <c r="CN741" s="41">
        <f t="shared" si="628"/>
        <v>-2.6726073814764368E-3</v>
      </c>
      <c r="CO741" s="41">
        <f t="shared" si="611"/>
        <v>-2.0803127629763173E-2</v>
      </c>
      <c r="CP741" s="41">
        <f t="shared" si="612"/>
        <v>2.9102582987696801E-2</v>
      </c>
      <c r="CQ741" s="41">
        <f t="shared" si="613"/>
        <v>3.5913320317818118E-4</v>
      </c>
      <c r="CR741" s="41">
        <f t="shared" si="614"/>
        <v>-8.6177696241052398E-2</v>
      </c>
      <c r="CS741" s="41">
        <f t="shared" si="615"/>
        <v>-1.1542416702671178E-2</v>
      </c>
      <c r="CT741" s="41">
        <f t="shared" si="616"/>
        <v>-4.5977092486295425E-3</v>
      </c>
      <c r="CU741" s="41">
        <f t="shared" si="617"/>
        <v>-2.2275642625997152E-2</v>
      </c>
      <c r="CV741" s="41">
        <f t="shared" si="618"/>
        <v>-7.8023802841847871E-3</v>
      </c>
      <c r="CW741" s="41"/>
      <c r="CX741" s="41">
        <f t="shared" si="619"/>
        <v>-2.7133347730104947E-2</v>
      </c>
      <c r="CY741" s="41">
        <f t="shared" si="620"/>
        <v>1.4728909394718527E-2</v>
      </c>
      <c r="CZ741" s="41">
        <f t="shared" si="621"/>
        <v>-6.0698315888265382E-3</v>
      </c>
      <c r="DA741" s="41">
        <f t="shared" si="622"/>
        <v>-1.7149515268478199E-2</v>
      </c>
      <c r="DB741" s="41">
        <f t="shared" si="623"/>
        <v>-9.2772685355816328E-2</v>
      </c>
      <c r="DC741" s="41">
        <f t="shared" si="624"/>
        <v>-3.1748698314580298E-2</v>
      </c>
      <c r="DD741" s="41">
        <f t="shared" si="625"/>
        <v>-6.114274929968108E-3</v>
      </c>
      <c r="DE741" s="41">
        <f t="shared" si="626"/>
        <v>4.5429249169347506E-2</v>
      </c>
      <c r="DF741" s="41"/>
      <c r="DG741" s="41">
        <f t="shared" si="627"/>
        <v>-3.0930446129959065E-2</v>
      </c>
      <c r="DH741" s="41"/>
    </row>
    <row r="742" spans="1:112">
      <c r="A742" s="43">
        <v>42926</v>
      </c>
      <c r="B742" s="34">
        <v>2.5</v>
      </c>
      <c r="C742" s="34">
        <v>4.3485620000000003</v>
      </c>
      <c r="D742" s="34"/>
      <c r="E742" s="34">
        <v>4.79</v>
      </c>
      <c r="F742" s="34">
        <v>8.6</v>
      </c>
      <c r="G742" s="34">
        <v>36.952942</v>
      </c>
      <c r="H742" s="34">
        <v>17.745117</v>
      </c>
      <c r="I742" s="34">
        <v>17.09</v>
      </c>
      <c r="J742" s="34">
        <v>36.299999</v>
      </c>
      <c r="K742" s="34"/>
      <c r="L742" s="34">
        <v>49.5</v>
      </c>
      <c r="M742" s="34">
        <v>6.06</v>
      </c>
      <c r="N742" s="34">
        <v>26.475601000000001</v>
      </c>
      <c r="O742" s="34">
        <v>9.1999999999999993</v>
      </c>
      <c r="P742" s="34">
        <v>20.030000999999999</v>
      </c>
      <c r="Q742" s="34">
        <v>3.05</v>
      </c>
      <c r="R742" s="34">
        <v>28.389999</v>
      </c>
      <c r="S742" s="34">
        <v>40.645977000000002</v>
      </c>
      <c r="T742" s="34"/>
      <c r="U742" s="34"/>
      <c r="V742" s="34">
        <v>1.2171000000000001</v>
      </c>
      <c r="W742" s="34">
        <v>30.290001</v>
      </c>
      <c r="X742" s="34">
        <v>34.470001000000003</v>
      </c>
      <c r="Y742" s="34">
        <v>8.7299019999999992</v>
      </c>
      <c r="Z742" s="34">
        <v>13.015879999999999</v>
      </c>
      <c r="AA742" s="34">
        <v>46.956429</v>
      </c>
      <c r="AB742" s="34">
        <v>35.699368</v>
      </c>
      <c r="AC742" s="34">
        <v>18.450001</v>
      </c>
      <c r="AD742" s="34">
        <v>98.720000999999996</v>
      </c>
      <c r="AE742" s="34">
        <v>34.292934000000002</v>
      </c>
      <c r="AF742" s="34">
        <v>3.54</v>
      </c>
      <c r="AG742" s="34">
        <v>8.4</v>
      </c>
      <c r="AH742" s="34">
        <v>25.67407</v>
      </c>
      <c r="AI742" s="34">
        <v>81.667098999999993</v>
      </c>
      <c r="AJ742" s="34" t="s">
        <v>193</v>
      </c>
      <c r="AK742" s="34">
        <v>6.44</v>
      </c>
      <c r="AL742" s="34">
        <v>1.45</v>
      </c>
      <c r="AM742" s="34">
        <v>26.608771999999998</v>
      </c>
      <c r="AN742" s="34">
        <v>10.8</v>
      </c>
      <c r="AO742" s="34">
        <v>26.16</v>
      </c>
      <c r="AP742" s="34">
        <v>4.49</v>
      </c>
      <c r="AQ742" s="34">
        <v>14.84</v>
      </c>
      <c r="AR742" s="34">
        <v>3.87</v>
      </c>
      <c r="AS742" s="34"/>
      <c r="AT742" s="34">
        <v>15.006031</v>
      </c>
      <c r="AU742" s="34">
        <v>27.67</v>
      </c>
      <c r="AV742" s="34">
        <v>6.5220849999999997</v>
      </c>
      <c r="AW742" s="34">
        <v>16.635973</v>
      </c>
      <c r="AX742" s="34">
        <v>13.76</v>
      </c>
      <c r="AY742" s="34">
        <v>3.69</v>
      </c>
      <c r="AZ742" s="34">
        <v>61.110000999999997</v>
      </c>
      <c r="BA742" s="34">
        <v>77.080001999999993</v>
      </c>
      <c r="BB742" s="34"/>
      <c r="BC742" s="34">
        <v>15.227865</v>
      </c>
      <c r="BD742" s="34"/>
      <c r="BE742" s="38"/>
      <c r="BF742" s="41">
        <f t="shared" si="582"/>
        <v>-1.9802627296179643E-2</v>
      </c>
      <c r="BG742" s="41">
        <f t="shared" si="583"/>
        <v>1.8090648985300398E-2</v>
      </c>
      <c r="BH742" s="41"/>
      <c r="BI742" s="41">
        <f t="shared" si="584"/>
        <v>2.9663191823558855E-2</v>
      </c>
      <c r="BJ742" s="41">
        <f t="shared" si="585"/>
        <v>7.2320661579626078E-2</v>
      </c>
      <c r="BK742" s="41">
        <f t="shared" si="586"/>
        <v>7.8289713688258662E-3</v>
      </c>
      <c r="BL742" s="41">
        <f t="shared" si="587"/>
        <v>2.6123038247453753E-2</v>
      </c>
      <c r="BM742" s="41">
        <f t="shared" si="588"/>
        <v>4.182216538457581E-2</v>
      </c>
      <c r="BN742" s="41">
        <f t="shared" si="589"/>
        <v>3.3616640230833855E-2</v>
      </c>
      <c r="BO742" s="41"/>
      <c r="BP742" s="41">
        <f t="shared" si="590"/>
        <v>-7.2464285769242116E-3</v>
      </c>
      <c r="BQ742" s="41">
        <f t="shared" si="591"/>
        <v>3.1855166241217918E-2</v>
      </c>
      <c r="BR742" s="41">
        <f t="shared" si="592"/>
        <v>3.0361513667702761E-2</v>
      </c>
      <c r="BS742" s="41">
        <f t="shared" si="593"/>
        <v>4.3573053689556262E-3</v>
      </c>
      <c r="BT742" s="41">
        <f t="shared" si="594"/>
        <v>-1.3389637183818822E-2</v>
      </c>
      <c r="BU742" s="41">
        <f t="shared" si="595"/>
        <v>1.6529301951210506E-2</v>
      </c>
      <c r="BV742" s="41">
        <f t="shared" si="596"/>
        <v>-3.5220990595148123E-4</v>
      </c>
      <c r="BW742" s="41">
        <f t="shared" si="597"/>
        <v>9.7913759711422757E-3</v>
      </c>
      <c r="BX742" s="41"/>
      <c r="BY742" s="41"/>
      <c r="BZ742" s="41">
        <f t="shared" si="598"/>
        <v>-7.0617492520752861E-2</v>
      </c>
      <c r="CA742" s="41">
        <f t="shared" si="599"/>
        <v>-6.5811029468218806E-3</v>
      </c>
      <c r="CB742" s="41">
        <f t="shared" si="600"/>
        <v>4.6009094483981973E-2</v>
      </c>
      <c r="CC742" s="41">
        <f t="shared" si="601"/>
        <v>-2.2627555625321068E-3</v>
      </c>
      <c r="CD742" s="41">
        <f t="shared" si="602"/>
        <v>-2.0541462295353744E-3</v>
      </c>
      <c r="CE742" s="41">
        <f t="shared" si="603"/>
        <v>2.7080256658901781E-2</v>
      </c>
      <c r="CF742" s="41">
        <f t="shared" si="604"/>
        <v>9.6063307158020944E-3</v>
      </c>
      <c r="CG742" s="41">
        <f t="shared" si="581"/>
        <v>0</v>
      </c>
      <c r="CH742" s="41">
        <f t="shared" si="605"/>
        <v>3.2637868203281309E-2</v>
      </c>
      <c r="CI742" s="41">
        <f t="shared" si="606"/>
        <v>3.5774269622018275E-2</v>
      </c>
      <c r="CJ742" s="41">
        <f t="shared" si="607"/>
        <v>-1.6807118316381289E-2</v>
      </c>
      <c r="CK742" s="41">
        <f t="shared" si="608"/>
        <v>4.2559614418795903E-2</v>
      </c>
      <c r="CL742" s="41">
        <f t="shared" si="609"/>
        <v>2.3793067469774533E-2</v>
      </c>
      <c r="CM742" s="41">
        <f t="shared" si="610"/>
        <v>-1.9790586711202682E-2</v>
      </c>
      <c r="CN742" s="41">
        <f t="shared" si="628"/>
        <v>-1.785714760234755E-3</v>
      </c>
      <c r="CO742" s="41">
        <f t="shared" si="611"/>
        <v>-3.3590944436035441E-2</v>
      </c>
      <c r="CP742" s="41">
        <f t="shared" si="612"/>
        <v>-5.6315146512581411E-2</v>
      </c>
      <c r="CQ742" s="41">
        <f t="shared" si="613"/>
        <v>6.4447699145122822E-3</v>
      </c>
      <c r="CR742" s="41">
        <f t="shared" si="614"/>
        <v>7.6961041136128394E-2</v>
      </c>
      <c r="CS742" s="41">
        <f t="shared" si="615"/>
        <v>4.615602189156625E-2</v>
      </c>
      <c r="CT742" s="41">
        <f t="shared" si="616"/>
        <v>3.3978353641849555E-2</v>
      </c>
      <c r="CU742" s="41">
        <f t="shared" si="617"/>
        <v>1.2885902276158092E-2</v>
      </c>
      <c r="CV742" s="41">
        <f t="shared" si="618"/>
        <v>1.0389703849135868E-2</v>
      </c>
      <c r="CW742" s="41"/>
      <c r="CX742" s="41">
        <f t="shared" si="619"/>
        <v>1.4304580628563202E-2</v>
      </c>
      <c r="CY742" s="41">
        <f t="shared" si="620"/>
        <v>6.2636945145435843E-2</v>
      </c>
      <c r="CZ742" s="41">
        <f t="shared" si="621"/>
        <v>1.5209154077953136E-3</v>
      </c>
      <c r="DA742" s="41">
        <f t="shared" si="622"/>
        <v>1.0217765457678999E-2</v>
      </c>
      <c r="DB742" s="41">
        <f t="shared" si="623"/>
        <v>-1.6576956172192198E-2</v>
      </c>
      <c r="DC742" s="41">
        <f t="shared" si="624"/>
        <v>0.39736789787554494</v>
      </c>
      <c r="DD742" s="41">
        <f t="shared" si="625"/>
        <v>-1.3813464138465195E-2</v>
      </c>
      <c r="DE742" s="41">
        <f t="shared" si="626"/>
        <v>-1.9441519329468828E-3</v>
      </c>
      <c r="DF742" s="41"/>
      <c r="DG742" s="41">
        <f t="shared" si="627"/>
        <v>1.6872583635200219E-2</v>
      </c>
      <c r="DH742" s="41"/>
    </row>
    <row r="743" spans="1:112">
      <c r="A743" s="43">
        <v>42927</v>
      </c>
      <c r="B743" s="34">
        <v>2.5</v>
      </c>
      <c r="C743" s="34">
        <v>4.3658869999999999</v>
      </c>
      <c r="D743" s="34"/>
      <c r="E743" s="34">
        <v>4.58</v>
      </c>
      <c r="F743" s="34">
        <v>8.36</v>
      </c>
      <c r="G743" s="34">
        <v>36.837673000000002</v>
      </c>
      <c r="H743" s="34">
        <v>17.794851000000001</v>
      </c>
      <c r="I743" s="34">
        <v>16.709999</v>
      </c>
      <c r="J743" s="34">
        <v>33.599997999999999</v>
      </c>
      <c r="K743" s="34"/>
      <c r="L743" s="34">
        <v>49.630001</v>
      </c>
      <c r="M743" s="34">
        <v>5.9</v>
      </c>
      <c r="N743" s="34">
        <v>26.166618</v>
      </c>
      <c r="O743" s="34">
        <v>9.14</v>
      </c>
      <c r="P743" s="34">
        <v>20.66</v>
      </c>
      <c r="Q743" s="34">
        <v>3.05</v>
      </c>
      <c r="R743" s="34">
        <v>29.879999000000002</v>
      </c>
      <c r="S743" s="34">
        <v>40.520404999999997</v>
      </c>
      <c r="T743" s="34"/>
      <c r="U743" s="34"/>
      <c r="V743" s="34">
        <v>1.246785</v>
      </c>
      <c r="W743" s="34">
        <v>30</v>
      </c>
      <c r="X743" s="34">
        <v>33.979999999999997</v>
      </c>
      <c r="Y743" s="34">
        <v>8.4135299999999997</v>
      </c>
      <c r="Z743" s="34">
        <v>13.006959</v>
      </c>
      <c r="AA743" s="34">
        <v>46.498032000000002</v>
      </c>
      <c r="AB743" s="34">
        <v>35.016781000000002</v>
      </c>
      <c r="AC743" s="34">
        <v>18.200001</v>
      </c>
      <c r="AD743" s="34">
        <v>97.099997999999999</v>
      </c>
      <c r="AE743" s="34">
        <v>33.945866000000002</v>
      </c>
      <c r="AF743" s="34">
        <v>3.25</v>
      </c>
      <c r="AG743" s="34">
        <v>8.0500000000000007</v>
      </c>
      <c r="AH743" s="34">
        <v>25.740095</v>
      </c>
      <c r="AI743" s="34">
        <v>82.201308999999995</v>
      </c>
      <c r="AJ743" s="34" t="s">
        <v>193</v>
      </c>
      <c r="AK743" s="34">
        <v>6.36</v>
      </c>
      <c r="AL743" s="34">
        <v>1.42</v>
      </c>
      <c r="AM743" s="34">
        <v>26.399853</v>
      </c>
      <c r="AN743" s="34">
        <v>10.6</v>
      </c>
      <c r="AO743" s="34">
        <v>26.73</v>
      </c>
      <c r="AP743" s="34">
        <v>4.3499999999999996</v>
      </c>
      <c r="AQ743" s="34">
        <v>14.55</v>
      </c>
      <c r="AR743" s="34">
        <v>3.93</v>
      </c>
      <c r="AS743" s="34"/>
      <c r="AT743" s="34">
        <v>14.870404000000001</v>
      </c>
      <c r="AU743" s="34">
        <v>27.57</v>
      </c>
      <c r="AV743" s="34">
        <v>6.5617330000000003</v>
      </c>
      <c r="AW743" s="34">
        <v>16.787292000000001</v>
      </c>
      <c r="AX743" s="34">
        <v>13</v>
      </c>
      <c r="AY743" s="34">
        <v>3.94</v>
      </c>
      <c r="AZ743" s="34">
        <v>59.290000999999997</v>
      </c>
      <c r="BA743" s="34">
        <v>82.379997000000003</v>
      </c>
      <c r="BB743" s="34"/>
      <c r="BC743" s="34">
        <v>15.110275</v>
      </c>
      <c r="BD743" s="34"/>
      <c r="BE743" s="38"/>
      <c r="BF743" s="41">
        <f t="shared" si="582"/>
        <v>0</v>
      </c>
      <c r="BG743" s="41">
        <f t="shared" si="583"/>
        <v>3.9761602427106106E-3</v>
      </c>
      <c r="BH743" s="41"/>
      <c r="BI743" s="41">
        <f t="shared" si="584"/>
        <v>-4.4831413296730259E-2</v>
      </c>
      <c r="BJ743" s="41">
        <f t="shared" si="585"/>
        <v>-2.8303776162851822E-2</v>
      </c>
      <c r="BK743" s="41">
        <f t="shared" si="586"/>
        <v>-3.12422098011709E-3</v>
      </c>
      <c r="BL743" s="41">
        <f t="shared" si="587"/>
        <v>2.7987663052623703E-3</v>
      </c>
      <c r="BM743" s="41">
        <f t="shared" si="588"/>
        <v>-2.2486214364603508E-2</v>
      </c>
      <c r="BN743" s="41">
        <f t="shared" si="589"/>
        <v>-7.729170627724806E-2</v>
      </c>
      <c r="BO743" s="41"/>
      <c r="BP743" s="41">
        <f t="shared" si="590"/>
        <v>2.6228401738079637E-3</v>
      </c>
      <c r="BQ743" s="41">
        <f t="shared" si="591"/>
        <v>-2.675744916954919E-2</v>
      </c>
      <c r="BR743" s="41">
        <f t="shared" si="592"/>
        <v>-1.1739115644903039E-2</v>
      </c>
      <c r="BS743" s="41">
        <f t="shared" si="593"/>
        <v>-6.5430985889358357E-3</v>
      </c>
      <c r="BT743" s="41">
        <f t="shared" si="594"/>
        <v>3.0968264088654576E-2</v>
      </c>
      <c r="BU743" s="41">
        <f t="shared" si="595"/>
        <v>0</v>
      </c>
      <c r="BV743" s="41">
        <f t="shared" si="596"/>
        <v>5.1152391536205134E-2</v>
      </c>
      <c r="BW743" s="41">
        <f t="shared" si="597"/>
        <v>-3.0941899119178401E-3</v>
      </c>
      <c r="BX743" s="41"/>
      <c r="BY743" s="41"/>
      <c r="BZ743" s="41">
        <f t="shared" si="598"/>
        <v>2.409725814145507E-2</v>
      </c>
      <c r="CA743" s="41">
        <f t="shared" si="599"/>
        <v>-9.6202763911860945E-3</v>
      </c>
      <c r="CB743" s="41">
        <f t="shared" si="600"/>
        <v>-1.431729329572173E-2</v>
      </c>
      <c r="CC743" s="41">
        <f t="shared" si="601"/>
        <v>-3.6913019803861677E-2</v>
      </c>
      <c r="CD743" s="41">
        <f t="shared" si="602"/>
        <v>-6.8562852419514159E-4</v>
      </c>
      <c r="CE743" s="41">
        <f t="shared" si="603"/>
        <v>-9.810140070125541E-3</v>
      </c>
      <c r="CF743" s="41">
        <f t="shared" si="604"/>
        <v>-1.9305581818238743E-2</v>
      </c>
      <c r="CG743" s="41">
        <f t="shared" si="581"/>
        <v>2.4557796873306711E-2</v>
      </c>
      <c r="CH743" s="41">
        <f t="shared" si="605"/>
        <v>-1.6546215586780596E-2</v>
      </c>
      <c r="CI743" s="41">
        <f t="shared" si="606"/>
        <v>-1.0172247833269712E-2</v>
      </c>
      <c r="CJ743" s="41">
        <f t="shared" si="607"/>
        <v>-8.547173080403693E-2</v>
      </c>
      <c r="CK743" s="41">
        <f t="shared" si="608"/>
        <v>-4.2559614418795889E-2</v>
      </c>
      <c r="CL743" s="41">
        <f t="shared" si="609"/>
        <v>2.5683597621135729E-3</v>
      </c>
      <c r="CM743" s="41">
        <f t="shared" si="610"/>
        <v>6.5200107693930863E-3</v>
      </c>
      <c r="CN743" s="41">
        <f t="shared" si="628"/>
        <v>-5.3763570363802938E-3</v>
      </c>
      <c r="CO743" s="41">
        <f t="shared" si="611"/>
        <v>-1.2500162764231494E-2</v>
      </c>
      <c r="CP743" s="41">
        <f t="shared" si="612"/>
        <v>-2.0906684819313712E-2</v>
      </c>
      <c r="CQ743" s="41">
        <f t="shared" si="613"/>
        <v>-7.8824939051557793E-3</v>
      </c>
      <c r="CR743" s="41">
        <f t="shared" si="614"/>
        <v>-1.8692133012152633E-2</v>
      </c>
      <c r="CS743" s="41">
        <f t="shared" si="615"/>
        <v>2.155500356182969E-2</v>
      </c>
      <c r="CT743" s="41">
        <f t="shared" si="616"/>
        <v>-3.1676856653570319E-2</v>
      </c>
      <c r="CU743" s="41">
        <f t="shared" si="617"/>
        <v>-1.9735244121732793E-2</v>
      </c>
      <c r="CV743" s="41">
        <f t="shared" si="618"/>
        <v>1.5384918839479456E-2</v>
      </c>
      <c r="CW743" s="41"/>
      <c r="CX743" s="41">
        <f t="shared" si="619"/>
        <v>-9.0792580625009452E-3</v>
      </c>
      <c r="CY743" s="41">
        <f t="shared" si="620"/>
        <v>-3.6205687631292193E-3</v>
      </c>
      <c r="CZ743" s="41">
        <f t="shared" si="621"/>
        <v>6.0606348024900723E-3</v>
      </c>
      <c r="DA743" s="41">
        <f t="shared" si="622"/>
        <v>9.0547727082854763E-3</v>
      </c>
      <c r="DB743" s="41">
        <f t="shared" si="623"/>
        <v>-5.6816475043660851E-2</v>
      </c>
      <c r="DC743" s="41">
        <f t="shared" si="624"/>
        <v>6.5554265257406666E-2</v>
      </c>
      <c r="DD743" s="41">
        <f t="shared" si="625"/>
        <v>-3.0234860685231037E-2</v>
      </c>
      <c r="DE743" s="41">
        <f t="shared" si="626"/>
        <v>6.6498783098094913E-2</v>
      </c>
      <c r="DF743" s="41"/>
      <c r="DG743" s="41">
        <f t="shared" si="627"/>
        <v>-7.7519972460574271E-3</v>
      </c>
      <c r="DH743" s="41"/>
    </row>
    <row r="744" spans="1:112">
      <c r="A744" s="43">
        <v>42928</v>
      </c>
      <c r="B744" s="34">
        <v>2.5499999999999998</v>
      </c>
      <c r="C744" s="34">
        <v>4.3832129999999996</v>
      </c>
      <c r="D744" s="34"/>
      <c r="E744" s="34">
        <v>3.84</v>
      </c>
      <c r="F744" s="34">
        <v>8.1199999999999992</v>
      </c>
      <c r="G744" s="34">
        <v>34.878127999999997</v>
      </c>
      <c r="H744" s="34">
        <v>17.178149999999999</v>
      </c>
      <c r="I744" s="34">
        <v>16.579999999999998</v>
      </c>
      <c r="J744" s="34">
        <v>31.649984</v>
      </c>
      <c r="K744" s="34"/>
      <c r="L744" s="34">
        <v>49.380001</v>
      </c>
      <c r="M744" s="34">
        <v>5.61</v>
      </c>
      <c r="N744" s="34">
        <v>25.558319000000001</v>
      </c>
      <c r="O744" s="34">
        <v>9.11</v>
      </c>
      <c r="P744" s="34">
        <v>20.76</v>
      </c>
      <c r="Q744" s="34">
        <v>3.19</v>
      </c>
      <c r="R744" s="34">
        <v>30.1</v>
      </c>
      <c r="S744" s="34">
        <v>39.766978999999999</v>
      </c>
      <c r="T744" s="34"/>
      <c r="U744" s="34"/>
      <c r="V744" s="34">
        <v>1.137939</v>
      </c>
      <c r="W744" s="34">
        <v>30.42</v>
      </c>
      <c r="X744" s="34">
        <v>34.299999</v>
      </c>
      <c r="Y744" s="34">
        <v>8.2157970000000002</v>
      </c>
      <c r="Z744" s="34">
        <v>12.578747999999999</v>
      </c>
      <c r="AA744" s="34">
        <v>43.064163000000001</v>
      </c>
      <c r="AB744" s="34">
        <v>33.817371000000001</v>
      </c>
      <c r="AC744" s="34">
        <v>18.049999</v>
      </c>
      <c r="AD744" s="34">
        <v>94.739998</v>
      </c>
      <c r="AE744" s="34">
        <v>34.215812999999997</v>
      </c>
      <c r="AF744" s="34">
        <v>3.23</v>
      </c>
      <c r="AG744" s="34">
        <v>7.7000080000000004</v>
      </c>
      <c r="AH744" s="34">
        <v>24.561087000000001</v>
      </c>
      <c r="AI744" s="34">
        <v>84.516295999999997</v>
      </c>
      <c r="AJ744" s="34" t="s">
        <v>193</v>
      </c>
      <c r="AK744" s="34">
        <v>6.46</v>
      </c>
      <c r="AL744" s="34">
        <v>1.31</v>
      </c>
      <c r="AM744" s="34">
        <v>26.665749000000002</v>
      </c>
      <c r="AN744" s="34">
        <v>9.6</v>
      </c>
      <c r="AO744" s="34">
        <v>25.4</v>
      </c>
      <c r="AP744" s="34">
        <v>4.33</v>
      </c>
      <c r="AQ744" s="34">
        <v>14.7</v>
      </c>
      <c r="AR744" s="34">
        <v>3.84</v>
      </c>
      <c r="AS744" s="34"/>
      <c r="AT744" s="34">
        <v>14.802592000000001</v>
      </c>
      <c r="AU744" s="34">
        <v>27.610001</v>
      </c>
      <c r="AV744" s="34">
        <v>6.6013809999999999</v>
      </c>
      <c r="AW744" s="34">
        <v>17.196736999999999</v>
      </c>
      <c r="AX744" s="34">
        <v>12.93</v>
      </c>
      <c r="AY744" s="34">
        <v>3.74</v>
      </c>
      <c r="AZ744" s="34">
        <v>58.27</v>
      </c>
      <c r="BA744" s="34">
        <v>80.970000999999996</v>
      </c>
      <c r="BB744" s="34"/>
      <c r="BC744" s="34">
        <v>14.924091000000001</v>
      </c>
      <c r="BD744" s="34"/>
      <c r="BE744" s="38"/>
      <c r="BF744" s="41">
        <f t="shared" si="582"/>
        <v>1.980262729617973E-2</v>
      </c>
      <c r="BG744" s="41">
        <f t="shared" si="583"/>
        <v>3.9606411285600948E-3</v>
      </c>
      <c r="BH744" s="41"/>
      <c r="BI744" s="41">
        <f t="shared" si="584"/>
        <v>-0.17622663152645815</v>
      </c>
      <c r="BJ744" s="41">
        <f t="shared" si="585"/>
        <v>-2.9128272923023713E-2</v>
      </c>
      <c r="BK744" s="41">
        <f t="shared" si="586"/>
        <v>-5.4661116478372025E-2</v>
      </c>
      <c r="BL744" s="41">
        <f t="shared" si="587"/>
        <v>-3.5270918383474133E-2</v>
      </c>
      <c r="BM744" s="41">
        <f t="shared" si="588"/>
        <v>-7.8101330557471564E-3</v>
      </c>
      <c r="BN744" s="41">
        <f t="shared" si="589"/>
        <v>-5.9788364384515791E-2</v>
      </c>
      <c r="BO744" s="41"/>
      <c r="BP744" s="41">
        <f t="shared" si="590"/>
        <v>-5.0500055803055239E-3</v>
      </c>
      <c r="BQ744" s="41">
        <f t="shared" si="591"/>
        <v>-5.0401631377068823E-2</v>
      </c>
      <c r="BR744" s="41">
        <f t="shared" si="592"/>
        <v>-2.3521615722471419E-2</v>
      </c>
      <c r="BS744" s="41">
        <f t="shared" si="593"/>
        <v>-3.2876741941918609E-3</v>
      </c>
      <c r="BT744" s="41">
        <f t="shared" si="594"/>
        <v>4.828594606195457E-3</v>
      </c>
      <c r="BU744" s="41">
        <f t="shared" si="595"/>
        <v>4.4879326177433038E-2</v>
      </c>
      <c r="BV744" s="41">
        <f t="shared" si="596"/>
        <v>7.3358449574162255E-3</v>
      </c>
      <c r="BW744" s="41">
        <f t="shared" si="597"/>
        <v>-1.876877984057734E-2</v>
      </c>
      <c r="BX744" s="41"/>
      <c r="BY744" s="41"/>
      <c r="BZ744" s="41">
        <f t="shared" si="598"/>
        <v>-9.1349506584323004E-2</v>
      </c>
      <c r="CA744" s="41">
        <f t="shared" si="599"/>
        <v>1.3902905168991434E-2</v>
      </c>
      <c r="CB744" s="41">
        <f t="shared" si="600"/>
        <v>9.3732087735888918E-3</v>
      </c>
      <c r="CC744" s="41">
        <f t="shared" si="601"/>
        <v>-2.3782359892029883E-2</v>
      </c>
      <c r="CD744" s="41">
        <f t="shared" si="602"/>
        <v>-3.3475798660710224E-2</v>
      </c>
      <c r="CE744" s="41">
        <f t="shared" si="603"/>
        <v>-7.671882280145631E-2</v>
      </c>
      <c r="CF744" s="41">
        <f t="shared" si="604"/>
        <v>-3.4852798348520619E-2</v>
      </c>
      <c r="CG744" s="41">
        <f t="shared" si="581"/>
        <v>-5.4053104580101029E-3</v>
      </c>
      <c r="CH744" s="41">
        <f t="shared" si="605"/>
        <v>-2.4605078314758569E-2</v>
      </c>
      <c r="CI744" s="41">
        <f t="shared" si="606"/>
        <v>7.9208263446662146E-3</v>
      </c>
      <c r="CJ744" s="41">
        <f t="shared" si="607"/>
        <v>-6.1728591070809675E-3</v>
      </c>
      <c r="CK744" s="41">
        <f t="shared" si="608"/>
        <v>-4.4450723610334655E-2</v>
      </c>
      <c r="CL744" s="41">
        <f t="shared" si="609"/>
        <v>-4.6886531657662912E-2</v>
      </c>
      <c r="CM744" s="41">
        <f t="shared" si="610"/>
        <v>2.7773141331015209E-2</v>
      </c>
      <c r="CN744" s="41">
        <f t="shared" si="628"/>
        <v>-9.9323615626850954E-3</v>
      </c>
      <c r="CO744" s="41">
        <f t="shared" si="611"/>
        <v>1.5600940442479592E-2</v>
      </c>
      <c r="CP744" s="41">
        <f t="shared" si="612"/>
        <v>-8.0629734400109079E-2</v>
      </c>
      <c r="CQ744" s="41">
        <f t="shared" si="613"/>
        <v>1.002149095869849E-2</v>
      </c>
      <c r="CR744" s="41">
        <f t="shared" si="614"/>
        <v>-9.9090902644230885E-2</v>
      </c>
      <c r="CS744" s="41">
        <f t="shared" si="615"/>
        <v>-5.103735612633685E-2</v>
      </c>
      <c r="CT744" s="41">
        <f t="shared" si="616"/>
        <v>-4.6083030861941068E-3</v>
      </c>
      <c r="CU744" s="41">
        <f t="shared" si="617"/>
        <v>1.0256500167189061E-2</v>
      </c>
      <c r="CV744" s="41">
        <f t="shared" si="618"/>
        <v>-2.3167059281534418E-2</v>
      </c>
      <c r="CW744" s="41"/>
      <c r="CX744" s="41">
        <f t="shared" si="619"/>
        <v>-4.5706283283956086E-3</v>
      </c>
      <c r="CY744" s="41">
        <f t="shared" si="620"/>
        <v>1.4498371251182875E-3</v>
      </c>
      <c r="CZ744" s="41">
        <f t="shared" si="621"/>
        <v>6.0241246717676672E-3</v>
      </c>
      <c r="DA744" s="41">
        <f t="shared" si="622"/>
        <v>2.4097484918657104E-2</v>
      </c>
      <c r="DB744" s="41">
        <f t="shared" si="623"/>
        <v>-5.3991646777706726E-3</v>
      </c>
      <c r="DC744" s="41">
        <f t="shared" si="624"/>
        <v>-5.209511188340181E-2</v>
      </c>
      <c r="DD744" s="41">
        <f t="shared" si="625"/>
        <v>-1.7353293430543846E-2</v>
      </c>
      <c r="DE744" s="41">
        <f t="shared" si="626"/>
        <v>-1.7263924543052093E-2</v>
      </c>
      <c r="DF744" s="41"/>
      <c r="DG744" s="41">
        <f t="shared" si="627"/>
        <v>-1.23982230853729E-2</v>
      </c>
      <c r="DH744" s="41"/>
    </row>
    <row r="745" spans="1:112">
      <c r="A745" s="43">
        <v>42929</v>
      </c>
      <c r="B745" s="34">
        <v>2.6</v>
      </c>
      <c r="C745" s="34">
        <v>4.4785000000000004</v>
      </c>
      <c r="D745" s="34"/>
      <c r="E745" s="34">
        <v>3.98</v>
      </c>
      <c r="F745" s="34">
        <v>8.1999999999999993</v>
      </c>
      <c r="G745" s="34">
        <v>36.607140000000001</v>
      </c>
      <c r="H745" s="34">
        <v>16.43214</v>
      </c>
      <c r="I745" s="34">
        <v>16.25</v>
      </c>
      <c r="J745" s="34">
        <v>29.849985</v>
      </c>
      <c r="K745" s="34"/>
      <c r="L745" s="34">
        <v>51.700001</v>
      </c>
      <c r="M745" s="34">
        <v>5.46</v>
      </c>
      <c r="N745" s="34">
        <v>25.268654000000002</v>
      </c>
      <c r="O745" s="34">
        <v>8.98</v>
      </c>
      <c r="P745" s="34">
        <v>20.75</v>
      </c>
      <c r="Q745" s="34">
        <v>3.03</v>
      </c>
      <c r="R745" s="34">
        <v>29.49</v>
      </c>
      <c r="S745" s="34">
        <v>39.709026000000001</v>
      </c>
      <c r="T745" s="34"/>
      <c r="U745" s="34"/>
      <c r="V745" s="34">
        <v>1.177519</v>
      </c>
      <c r="W745" s="34">
        <v>30.209999</v>
      </c>
      <c r="X745" s="34">
        <v>34.830002</v>
      </c>
      <c r="Y745" s="34">
        <v>8.7892240000000008</v>
      </c>
      <c r="Z745" s="34">
        <v>12.507377</v>
      </c>
      <c r="AA745" s="34">
        <v>42.605778000000001</v>
      </c>
      <c r="AB745" s="34">
        <v>34.187930999999999</v>
      </c>
      <c r="AC745" s="34">
        <v>18.200001</v>
      </c>
      <c r="AD745" s="34">
        <v>99.330001999999993</v>
      </c>
      <c r="AE745" s="34">
        <v>33.955502000000003</v>
      </c>
      <c r="AF745" s="34">
        <v>3.28</v>
      </c>
      <c r="AG745" s="34">
        <v>8.4000079999999997</v>
      </c>
      <c r="AH745" s="34">
        <v>24.740293999999999</v>
      </c>
      <c r="AI745" s="34">
        <v>88.384467999999998</v>
      </c>
      <c r="AJ745" s="34" t="s">
        <v>193</v>
      </c>
      <c r="AK745" s="34">
        <v>5.98</v>
      </c>
      <c r="AL745" s="34">
        <v>1.43</v>
      </c>
      <c r="AM745" s="34">
        <v>26.703737</v>
      </c>
      <c r="AN745" s="34">
        <v>10.5</v>
      </c>
      <c r="AO745" s="34">
        <v>25.040001</v>
      </c>
      <c r="AP745" s="34">
        <v>4.1100000000000003</v>
      </c>
      <c r="AQ745" s="34">
        <v>14.82</v>
      </c>
      <c r="AR745" s="34">
        <v>4.0199999999999996</v>
      </c>
      <c r="AS745" s="34"/>
      <c r="AT745" s="34">
        <v>14.725092</v>
      </c>
      <c r="AU745" s="34">
        <v>27.879999000000002</v>
      </c>
      <c r="AV745" s="34">
        <v>6.4923500000000001</v>
      </c>
      <c r="AW745" s="34">
        <v>17.534977000000001</v>
      </c>
      <c r="AX745" s="34">
        <v>13.72</v>
      </c>
      <c r="AY745" s="34">
        <v>4</v>
      </c>
      <c r="AZ745" s="34">
        <v>58.77</v>
      </c>
      <c r="BA745" s="34">
        <v>80.230002999999996</v>
      </c>
      <c r="BB745" s="34"/>
      <c r="BC745" s="34">
        <v>15.100474</v>
      </c>
      <c r="BD745" s="34"/>
      <c r="BE745" s="38"/>
      <c r="BF745" s="41">
        <f t="shared" si="582"/>
        <v>1.9418085857101731E-2</v>
      </c>
      <c r="BG745" s="41">
        <f t="shared" si="583"/>
        <v>2.1506151825758046E-2</v>
      </c>
      <c r="BH745" s="41"/>
      <c r="BI745" s="41">
        <f t="shared" si="584"/>
        <v>3.5809452696710778E-2</v>
      </c>
      <c r="BJ745" s="41">
        <f t="shared" si="585"/>
        <v>9.8040000966208348E-3</v>
      </c>
      <c r="BK745" s="41">
        <f t="shared" si="586"/>
        <v>4.8383375472784151E-2</v>
      </c>
      <c r="BL745" s="41">
        <f t="shared" si="587"/>
        <v>-4.4399054294145604E-2</v>
      </c>
      <c r="BM745" s="41">
        <f t="shared" si="588"/>
        <v>-2.0104240931402357E-2</v>
      </c>
      <c r="BN745" s="41">
        <f t="shared" si="589"/>
        <v>-5.8553305734909446E-2</v>
      </c>
      <c r="BO745" s="41"/>
      <c r="BP745" s="41">
        <f t="shared" si="590"/>
        <v>4.5912296688596012E-2</v>
      </c>
      <c r="BQ745" s="41">
        <f t="shared" si="591"/>
        <v>-2.7101929777791384E-2</v>
      </c>
      <c r="BR745" s="41">
        <f t="shared" si="592"/>
        <v>-1.1398205282753643E-2</v>
      </c>
      <c r="BS745" s="41">
        <f t="shared" si="593"/>
        <v>-1.437282895775866E-2</v>
      </c>
      <c r="BT745" s="41">
        <f t="shared" si="594"/>
        <v>-4.8181162098064441E-4</v>
      </c>
      <c r="BU745" s="41">
        <f t="shared" si="595"/>
        <v>-5.1458297275475469E-2</v>
      </c>
      <c r="BV745" s="41">
        <f t="shared" si="596"/>
        <v>-2.0473948927645293E-2</v>
      </c>
      <c r="BW745" s="41">
        <f t="shared" si="597"/>
        <v>-1.4583775385165856E-3</v>
      </c>
      <c r="BX745" s="41"/>
      <c r="BY745" s="41"/>
      <c r="BZ745" s="41">
        <f t="shared" si="598"/>
        <v>3.4190951203851558E-2</v>
      </c>
      <c r="CA745" s="41">
        <f t="shared" si="599"/>
        <v>-6.9273245341887352E-3</v>
      </c>
      <c r="CB745" s="41">
        <f t="shared" si="600"/>
        <v>1.5333816782296122E-2</v>
      </c>
      <c r="CC745" s="41">
        <f t="shared" si="601"/>
        <v>6.7467661227231621E-2</v>
      </c>
      <c r="CD745" s="41">
        <f t="shared" si="602"/>
        <v>-5.690093034754839E-3</v>
      </c>
      <c r="CE745" s="41">
        <f t="shared" si="603"/>
        <v>-1.0701288434874428E-2</v>
      </c>
      <c r="CF745" s="41">
        <f t="shared" si="604"/>
        <v>1.0898081668816496E-2</v>
      </c>
      <c r="CG745" s="41">
        <f t="shared" si="581"/>
        <v>2.7063073972024118E-3</v>
      </c>
      <c r="CH745" s="41">
        <f t="shared" si="605"/>
        <v>4.7311383976970191E-2</v>
      </c>
      <c r="CI745" s="41">
        <f t="shared" si="606"/>
        <v>-7.6370029004998747E-3</v>
      </c>
      <c r="CJ745" s="41">
        <f t="shared" si="607"/>
        <v>1.5361285161487149E-2</v>
      </c>
      <c r="CK745" s="41">
        <f t="shared" si="608"/>
        <v>8.7011290409629405E-2</v>
      </c>
      <c r="CL745" s="41">
        <f t="shared" si="609"/>
        <v>7.2698892258638327E-3</v>
      </c>
      <c r="CM745" s="41">
        <f t="shared" si="610"/>
        <v>4.4751885008276038E-2</v>
      </c>
      <c r="CN745" s="41">
        <f t="shared" si="628"/>
        <v>-3.6363676433837631E-3</v>
      </c>
      <c r="CO745" s="41">
        <f t="shared" si="611"/>
        <v>-7.7208749831970083E-2</v>
      </c>
      <c r="CP745" s="41">
        <f t="shared" si="612"/>
        <v>8.7647307058755675E-2</v>
      </c>
      <c r="CQ745" s="41">
        <f t="shared" si="613"/>
        <v>1.4235852455285515E-3</v>
      </c>
      <c r="CR745" s="41">
        <f t="shared" si="614"/>
        <v>8.9612158689687138E-2</v>
      </c>
      <c r="CS745" s="41">
        <f t="shared" si="615"/>
        <v>-1.42745878564916E-2</v>
      </c>
      <c r="CT745" s="41">
        <f t="shared" si="616"/>
        <v>-5.2144513506255187E-2</v>
      </c>
      <c r="CU745" s="41">
        <f t="shared" si="617"/>
        <v>8.1301260832503091E-3</v>
      </c>
      <c r="CV745" s="41">
        <f t="shared" si="618"/>
        <v>4.5809536031294201E-2</v>
      </c>
      <c r="CW745" s="41"/>
      <c r="CX745" s="41">
        <f t="shared" si="619"/>
        <v>-5.2493231749457595E-3</v>
      </c>
      <c r="CY745" s="41">
        <f t="shared" si="620"/>
        <v>9.7314878634931073E-3</v>
      </c>
      <c r="CZ745" s="41">
        <f t="shared" si="621"/>
        <v>-1.6654308861659844E-2</v>
      </c>
      <c r="DA745" s="41">
        <f t="shared" si="622"/>
        <v>1.9477915408896037E-2</v>
      </c>
      <c r="DB745" s="41">
        <f t="shared" si="623"/>
        <v>5.9304429513973134E-2</v>
      </c>
      <c r="DC745" s="41">
        <f t="shared" si="624"/>
        <v>6.7208749693449893E-2</v>
      </c>
      <c r="DD745" s="41">
        <f t="shared" si="625"/>
        <v>8.5441394695763145E-3</v>
      </c>
      <c r="DE745" s="41">
        <f t="shared" si="626"/>
        <v>-9.1811808902155598E-3</v>
      </c>
      <c r="DF745" s="41"/>
      <c r="DG745" s="41">
        <f t="shared" si="627"/>
        <v>1.1749381155379898E-2</v>
      </c>
      <c r="DH745" s="41"/>
    </row>
    <row r="746" spans="1:112">
      <c r="A746" s="43">
        <v>42930</v>
      </c>
      <c r="B746" s="34">
        <v>2.6</v>
      </c>
      <c r="C746" s="34">
        <v>4.6777369999999996</v>
      </c>
      <c r="D746" s="34"/>
      <c r="E746" s="34">
        <v>4</v>
      </c>
      <c r="F746" s="34">
        <v>7.8</v>
      </c>
      <c r="G746" s="34">
        <v>35.781055000000002</v>
      </c>
      <c r="H746" s="34">
        <v>16.372458000000002</v>
      </c>
      <c r="I746" s="34">
        <v>16.629999000000002</v>
      </c>
      <c r="J746" s="34">
        <v>32.849983000000002</v>
      </c>
      <c r="K746" s="34"/>
      <c r="L746" s="34">
        <v>52.139999000000003</v>
      </c>
      <c r="M746" s="34">
        <v>6</v>
      </c>
      <c r="N746" s="34">
        <v>25.790049</v>
      </c>
      <c r="O746" s="34">
        <v>9.02</v>
      </c>
      <c r="P746" s="34">
        <v>21.110001</v>
      </c>
      <c r="Q746" s="34">
        <v>2.99</v>
      </c>
      <c r="R746" s="34">
        <v>29.610001</v>
      </c>
      <c r="S746" s="34">
        <v>39.911869000000003</v>
      </c>
      <c r="T746" s="34"/>
      <c r="U746" s="34"/>
      <c r="V746" s="34">
        <v>1.246785</v>
      </c>
      <c r="W746" s="34">
        <v>29.84</v>
      </c>
      <c r="X746" s="34">
        <v>34.32</v>
      </c>
      <c r="Y746" s="34">
        <v>8.7892240000000008</v>
      </c>
      <c r="Z746" s="34">
        <v>13.033721</v>
      </c>
      <c r="AA746" s="34">
        <v>42.292144999999998</v>
      </c>
      <c r="AB746" s="34">
        <v>33.788128</v>
      </c>
      <c r="AC746" s="34">
        <v>18</v>
      </c>
      <c r="AD746" s="34">
        <v>97.699996999999996</v>
      </c>
      <c r="AE746" s="34">
        <v>33.685555000000001</v>
      </c>
      <c r="AF746" s="34">
        <v>3.21</v>
      </c>
      <c r="AG746" s="34">
        <v>8.0500080000000001</v>
      </c>
      <c r="AH746" s="34">
        <v>25.287355000000002</v>
      </c>
      <c r="AI746" s="34">
        <v>89.522163000000006</v>
      </c>
      <c r="AJ746" s="34" t="s">
        <v>193</v>
      </c>
      <c r="AK746" s="34">
        <v>5.55</v>
      </c>
      <c r="AL746" s="34">
        <v>1.41</v>
      </c>
      <c r="AM746" s="34">
        <v>26.276402000000001</v>
      </c>
      <c r="AN746" s="34">
        <v>10.1</v>
      </c>
      <c r="AO746" s="34">
        <v>25.73</v>
      </c>
      <c r="AP746" s="34">
        <v>4.09</v>
      </c>
      <c r="AQ746" s="34">
        <v>14.81</v>
      </c>
      <c r="AR746" s="34">
        <v>3.86</v>
      </c>
      <c r="AS746" s="34"/>
      <c r="AT746" s="34">
        <v>14.57009</v>
      </c>
      <c r="AU746" s="34">
        <v>26.200001</v>
      </c>
      <c r="AV746" s="34">
        <v>6.4923500000000001</v>
      </c>
      <c r="AW746" s="34">
        <v>17.401461000000001</v>
      </c>
      <c r="AX746" s="34">
        <v>14.6</v>
      </c>
      <c r="AY746" s="34">
        <v>4.1399999999999997</v>
      </c>
      <c r="AZ746" s="34">
        <v>58.43</v>
      </c>
      <c r="BA746" s="34">
        <v>79.760002</v>
      </c>
      <c r="BB746" s="34"/>
      <c r="BC746" s="34">
        <v>15.325856999999999</v>
      </c>
      <c r="BD746" s="34"/>
      <c r="BE746" s="38"/>
      <c r="BF746" s="41">
        <f t="shared" si="582"/>
        <v>0</v>
      </c>
      <c r="BG746" s="41">
        <f t="shared" si="583"/>
        <v>4.3526277041339483E-2</v>
      </c>
      <c r="BH746" s="41"/>
      <c r="BI746" s="41">
        <f t="shared" si="584"/>
        <v>5.0125418235441935E-3</v>
      </c>
      <c r="BJ746" s="41">
        <f t="shared" si="585"/>
        <v>-5.0010420574661305E-2</v>
      </c>
      <c r="BK746" s="41">
        <f t="shared" si="586"/>
        <v>-2.2824739956417057E-2</v>
      </c>
      <c r="BL746" s="41">
        <f t="shared" si="587"/>
        <v>-3.6386402813195361E-3</v>
      </c>
      <c r="BM746" s="41">
        <f t="shared" si="588"/>
        <v>2.3115324296797021E-2</v>
      </c>
      <c r="BN746" s="41">
        <f t="shared" si="589"/>
        <v>9.5766890100758437E-2</v>
      </c>
      <c r="BO746" s="41"/>
      <c r="BP746" s="41">
        <f t="shared" si="590"/>
        <v>8.4745884694793425E-3</v>
      </c>
      <c r="BQ746" s="41">
        <f t="shared" si="591"/>
        <v>9.4310679471241415E-2</v>
      </c>
      <c r="BR746" s="41">
        <f t="shared" si="592"/>
        <v>2.0424064611986859E-2</v>
      </c>
      <c r="BS746" s="41">
        <f t="shared" si="593"/>
        <v>4.4444517604239758E-3</v>
      </c>
      <c r="BT746" s="41">
        <f t="shared" si="594"/>
        <v>1.720066255443501E-2</v>
      </c>
      <c r="BU746" s="41">
        <f t="shared" si="595"/>
        <v>-1.3289232118682539E-2</v>
      </c>
      <c r="BV746" s="41">
        <f t="shared" si="596"/>
        <v>4.0609530586887856E-3</v>
      </c>
      <c r="BW746" s="41">
        <f t="shared" si="597"/>
        <v>5.0952313168596518E-3</v>
      </c>
      <c r="BX746" s="41"/>
      <c r="BY746" s="41"/>
      <c r="BZ746" s="41">
        <f t="shared" si="598"/>
        <v>5.7158555380471494E-2</v>
      </c>
      <c r="CA746" s="41">
        <f t="shared" si="599"/>
        <v>-1.2323186961397945E-2</v>
      </c>
      <c r="CB746" s="41">
        <f t="shared" si="600"/>
        <v>-1.4750867179909444E-2</v>
      </c>
      <c r="CC746" s="41">
        <f t="shared" si="601"/>
        <v>0</v>
      </c>
      <c r="CD746" s="41">
        <f t="shared" si="602"/>
        <v>4.1221291894055753E-2</v>
      </c>
      <c r="CE746" s="41">
        <f t="shared" si="603"/>
        <v>-7.3885064719008686E-3</v>
      </c>
      <c r="CF746" s="41">
        <f t="shared" si="604"/>
        <v>-1.176318886442531E-2</v>
      </c>
      <c r="CG746" s="41">
        <f t="shared" si="581"/>
        <v>5.3908486348765933E-3</v>
      </c>
      <c r="CH746" s="41">
        <f t="shared" si="605"/>
        <v>-1.6546132019675273E-2</v>
      </c>
      <c r="CI746" s="41">
        <f t="shared" si="606"/>
        <v>-7.9817922765393311E-3</v>
      </c>
      <c r="CJ746" s="41">
        <f t="shared" si="607"/>
        <v>-2.1572485254127773E-2</v>
      </c>
      <c r="CK746" s="41">
        <f t="shared" si="608"/>
        <v>-4.2559573010968743E-2</v>
      </c>
      <c r="CL746" s="41">
        <f t="shared" si="609"/>
        <v>2.1871217936033395E-2</v>
      </c>
      <c r="CM746" s="41">
        <f t="shared" si="610"/>
        <v>1.2789973061320081E-2</v>
      </c>
      <c r="CN746" s="41">
        <f t="shared" si="628"/>
        <v>2.7285146532039142E-3</v>
      </c>
      <c r="CO746" s="41">
        <f t="shared" si="611"/>
        <v>-7.4622640204197288E-2</v>
      </c>
      <c r="CP746" s="41">
        <f t="shared" si="612"/>
        <v>-1.4084739881738972E-2</v>
      </c>
      <c r="CQ746" s="41">
        <f t="shared" si="613"/>
        <v>-1.6132244113692889E-2</v>
      </c>
      <c r="CR746" s="41">
        <f t="shared" si="614"/>
        <v>-3.8839833316264012E-2</v>
      </c>
      <c r="CS746" s="41">
        <f t="shared" si="615"/>
        <v>2.7183040125653608E-2</v>
      </c>
      <c r="CT746" s="41">
        <f t="shared" si="616"/>
        <v>-4.8780584534329667E-3</v>
      </c>
      <c r="CU746" s="41">
        <f t="shared" si="617"/>
        <v>-6.7499158823336523E-4</v>
      </c>
      <c r="CV746" s="41">
        <f t="shared" si="618"/>
        <v>-4.0614719154190126E-2</v>
      </c>
      <c r="CW746" s="41"/>
      <c r="CX746" s="41">
        <f t="shared" si="619"/>
        <v>-1.0582180131672005E-2</v>
      </c>
      <c r="CY746" s="41">
        <f t="shared" si="620"/>
        <v>-6.2150101089327461E-2</v>
      </c>
      <c r="CZ746" s="41">
        <f t="shared" si="621"/>
        <v>0</v>
      </c>
      <c r="DA746" s="41">
        <f t="shared" si="622"/>
        <v>-7.6434037160736526E-3</v>
      </c>
      <c r="DB746" s="41">
        <f t="shared" si="623"/>
        <v>6.2166906416551537E-2</v>
      </c>
      <c r="DC746" s="41">
        <f t="shared" si="624"/>
        <v>3.4401426717332317E-2</v>
      </c>
      <c r="DD746" s="41">
        <f t="shared" si="625"/>
        <v>-5.802064058213467E-3</v>
      </c>
      <c r="DE746" s="41">
        <f t="shared" si="626"/>
        <v>-5.8753964292521804E-3</v>
      </c>
      <c r="DF746" s="41"/>
      <c r="DG746" s="41">
        <f t="shared" si="627"/>
        <v>1.4815267898612578E-2</v>
      </c>
      <c r="DH746" s="41"/>
    </row>
    <row r="747" spans="1:112">
      <c r="A747" s="43">
        <v>42933</v>
      </c>
      <c r="B747" s="34">
        <v>2.7</v>
      </c>
      <c r="C747" s="34">
        <v>4.7730240000000004</v>
      </c>
      <c r="D747" s="34"/>
      <c r="E747" s="34">
        <v>4.1900000000000004</v>
      </c>
      <c r="F747" s="34">
        <v>7.8</v>
      </c>
      <c r="G747" s="34">
        <v>37.279536999999998</v>
      </c>
      <c r="H747" s="34">
        <v>16.780277000000002</v>
      </c>
      <c r="I747" s="34">
        <v>17.040001</v>
      </c>
      <c r="J747" s="34">
        <v>32.399982000000001</v>
      </c>
      <c r="K747" s="34"/>
      <c r="L747" s="34">
        <v>50.720001000000003</v>
      </c>
      <c r="M747" s="34">
        <v>5.98</v>
      </c>
      <c r="N747" s="34">
        <v>26.089378</v>
      </c>
      <c r="O747" s="34">
        <v>9.1999999999999993</v>
      </c>
      <c r="P747" s="34">
        <v>21.42</v>
      </c>
      <c r="Q747" s="34">
        <v>3.03</v>
      </c>
      <c r="R747" s="34">
        <v>30.610001</v>
      </c>
      <c r="S747" s="34">
        <v>41.428364000000002</v>
      </c>
      <c r="T747" s="34"/>
      <c r="U747" s="34"/>
      <c r="V747" s="34">
        <v>1.286365</v>
      </c>
      <c r="W747" s="34">
        <v>30.17</v>
      </c>
      <c r="X747" s="34">
        <v>33.709999000000003</v>
      </c>
      <c r="Y747" s="34">
        <v>8.8880879999999998</v>
      </c>
      <c r="Z747" s="34">
        <v>13.274590999999999</v>
      </c>
      <c r="AA747" s="34">
        <v>43.627094</v>
      </c>
      <c r="AB747" s="34">
        <v>34.090407999999996</v>
      </c>
      <c r="AC747" s="34">
        <v>17.950001</v>
      </c>
      <c r="AD747" s="34">
        <v>102.57</v>
      </c>
      <c r="AE747" s="34">
        <v>33.810898000000002</v>
      </c>
      <c r="AF747" s="34">
        <v>3.25</v>
      </c>
      <c r="AG747" s="34">
        <v>8.4000079999999997</v>
      </c>
      <c r="AH747" s="34">
        <v>26.447496000000001</v>
      </c>
      <c r="AI747" s="34">
        <v>92.153724999999994</v>
      </c>
      <c r="AJ747" s="34" t="s">
        <v>193</v>
      </c>
      <c r="AK747" s="34">
        <v>5.57</v>
      </c>
      <c r="AL747" s="34">
        <v>1.38</v>
      </c>
      <c r="AM747" s="34">
        <v>27.463443999999999</v>
      </c>
      <c r="AN747" s="34">
        <v>10.199999999999999</v>
      </c>
      <c r="AO747" s="34">
        <v>27.030000999999999</v>
      </c>
      <c r="AP747" s="34">
        <v>4.18</v>
      </c>
      <c r="AQ747" s="34">
        <v>14.36</v>
      </c>
      <c r="AR747" s="34">
        <v>3.94</v>
      </c>
      <c r="AS747" s="34"/>
      <c r="AT747" s="34">
        <v>14.608839</v>
      </c>
      <c r="AU747" s="34">
        <v>25.559999000000001</v>
      </c>
      <c r="AV747" s="34">
        <v>6.6410289999999996</v>
      </c>
      <c r="AW747" s="34">
        <v>17.615086000000002</v>
      </c>
      <c r="AX747" s="34">
        <v>15.54</v>
      </c>
      <c r="AY747" s="34">
        <v>4</v>
      </c>
      <c r="AZ747" s="34">
        <v>59.939999</v>
      </c>
      <c r="BA747" s="34">
        <v>80.290001000000004</v>
      </c>
      <c r="BB747" s="34"/>
      <c r="BC747" s="34">
        <v>15.717822</v>
      </c>
      <c r="BD747" s="34"/>
      <c r="BE747" s="38"/>
      <c r="BF747" s="41">
        <f t="shared" si="582"/>
        <v>3.7740327982847113E-2</v>
      </c>
      <c r="BG747" s="41">
        <f t="shared" si="583"/>
        <v>2.0165620320763255E-2</v>
      </c>
      <c r="BH747" s="41"/>
      <c r="BI747" s="41">
        <f t="shared" si="584"/>
        <v>4.6406372814155834E-2</v>
      </c>
      <c r="BJ747" s="41">
        <f t="shared" si="585"/>
        <v>0</v>
      </c>
      <c r="BK747" s="41">
        <f t="shared" si="586"/>
        <v>4.1026006820266407E-2</v>
      </c>
      <c r="BL747" s="41">
        <f t="shared" si="587"/>
        <v>2.4603675820487277E-2</v>
      </c>
      <c r="BM747" s="41">
        <f t="shared" si="588"/>
        <v>2.4355347014070487E-2</v>
      </c>
      <c r="BN747" s="41">
        <f t="shared" si="589"/>
        <v>-1.3793360184106641E-2</v>
      </c>
      <c r="BO747" s="41"/>
      <c r="BP747" s="41">
        <f t="shared" si="590"/>
        <v>-2.7612059481163808E-2</v>
      </c>
      <c r="BQ747" s="41">
        <f t="shared" si="591"/>
        <v>-3.3389012655145986E-3</v>
      </c>
      <c r="BR747" s="41">
        <f t="shared" si="592"/>
        <v>1.1539538459837196E-2</v>
      </c>
      <c r="BS747" s="41">
        <f t="shared" si="593"/>
        <v>1.9759149980462392E-2</v>
      </c>
      <c r="BT747" s="41">
        <f t="shared" si="594"/>
        <v>1.457815578846031E-2</v>
      </c>
      <c r="BU747" s="41">
        <f t="shared" si="595"/>
        <v>1.3289232118682487E-2</v>
      </c>
      <c r="BV747" s="41">
        <f t="shared" si="596"/>
        <v>3.3214609740509514E-2</v>
      </c>
      <c r="BW747" s="41">
        <f t="shared" si="597"/>
        <v>3.7292018683656281E-2</v>
      </c>
      <c r="BX747" s="41"/>
      <c r="BY747" s="41"/>
      <c r="BZ747" s="41">
        <f t="shared" si="598"/>
        <v>3.1252173321156276E-2</v>
      </c>
      <c r="CA747" s="41">
        <f t="shared" si="599"/>
        <v>1.0998277835409659E-2</v>
      </c>
      <c r="CB747" s="41">
        <f t="shared" si="600"/>
        <v>-1.7933775038580395E-2</v>
      </c>
      <c r="CC747" s="41">
        <f t="shared" si="601"/>
        <v>1.1185527617219042E-2</v>
      </c>
      <c r="CD747" s="41">
        <f t="shared" si="602"/>
        <v>1.8311834734143911E-2</v>
      </c>
      <c r="CE747" s="41">
        <f t="shared" si="603"/>
        <v>3.1077007961819943E-2</v>
      </c>
      <c r="CF747" s="41">
        <f t="shared" si="604"/>
        <v>8.9065562120557353E-3</v>
      </c>
      <c r="CG747" s="41">
        <f t="shared" si="581"/>
        <v>5.2367985517315939E-2</v>
      </c>
      <c r="CH747" s="41">
        <f t="shared" si="605"/>
        <v>4.864396397682659E-2</v>
      </c>
      <c r="CI747" s="41">
        <f t="shared" si="606"/>
        <v>3.7140661031400423E-3</v>
      </c>
      <c r="CJ747" s="41">
        <f t="shared" si="607"/>
        <v>1.2384059199721622E-2</v>
      </c>
      <c r="CK747" s="41">
        <f t="shared" si="608"/>
        <v>4.2559573010968715E-2</v>
      </c>
      <c r="CL747" s="41">
        <f t="shared" si="609"/>
        <v>4.4857016216657573E-2</v>
      </c>
      <c r="CM747" s="41">
        <f t="shared" si="610"/>
        <v>2.8971880611681666E-2</v>
      </c>
      <c r="CN747" s="41">
        <f t="shared" si="628"/>
        <v>-1.556095472308845E-2</v>
      </c>
      <c r="CO747" s="41">
        <f t="shared" si="611"/>
        <v>3.5971261808496963E-3</v>
      </c>
      <c r="CP747" s="41">
        <f t="shared" si="612"/>
        <v>-2.1506205220963619E-2</v>
      </c>
      <c r="CQ747" s="41">
        <f t="shared" si="613"/>
        <v>4.4184537221030683E-2</v>
      </c>
      <c r="CR747" s="41">
        <f t="shared" si="614"/>
        <v>9.8522964430116395E-3</v>
      </c>
      <c r="CS747" s="41">
        <f t="shared" si="615"/>
        <v>4.9289770990633225E-2</v>
      </c>
      <c r="CT747" s="41">
        <f t="shared" si="616"/>
        <v>2.1766276481954505E-2</v>
      </c>
      <c r="CU747" s="41">
        <f t="shared" si="617"/>
        <v>-3.0856064659629322E-2</v>
      </c>
      <c r="CV747" s="41">
        <f t="shared" si="618"/>
        <v>2.0513539833103028E-2</v>
      </c>
      <c r="CW747" s="41"/>
      <c r="CX747" s="41">
        <f t="shared" si="619"/>
        <v>2.6559592216928718E-3</v>
      </c>
      <c r="CY747" s="41">
        <f t="shared" si="620"/>
        <v>-2.4730858549286677E-2</v>
      </c>
      <c r="CZ747" s="41">
        <f t="shared" si="621"/>
        <v>2.2642360654449651E-2</v>
      </c>
      <c r="DA747" s="41">
        <f t="shared" si="622"/>
        <v>1.2201525771133285E-2</v>
      </c>
      <c r="DB747" s="41">
        <f t="shared" si="623"/>
        <v>6.2395816225210537E-2</v>
      </c>
      <c r="DC747" s="41">
        <f t="shared" si="624"/>
        <v>-3.4401426717332324E-2</v>
      </c>
      <c r="DD747" s="41">
        <f t="shared" si="625"/>
        <v>2.5514588638821271E-2</v>
      </c>
      <c r="DE747" s="41">
        <f t="shared" si="626"/>
        <v>6.6229419226354015E-3</v>
      </c>
      <c r="DF747" s="41"/>
      <c r="DG747" s="41">
        <f t="shared" si="627"/>
        <v>2.5253825828565304E-2</v>
      </c>
      <c r="DH747" s="41"/>
    </row>
    <row r="748" spans="1:112">
      <c r="A748" s="43">
        <v>42934</v>
      </c>
      <c r="B748" s="34">
        <v>2.65</v>
      </c>
      <c r="C748" s="34">
        <v>4.6084370000000003</v>
      </c>
      <c r="D748" s="34"/>
      <c r="E748" s="34">
        <v>3.84</v>
      </c>
      <c r="F748" s="34">
        <v>8</v>
      </c>
      <c r="G748" s="34">
        <v>36.645556999999997</v>
      </c>
      <c r="H748" s="34">
        <v>16.312777000000001</v>
      </c>
      <c r="I748" s="34">
        <v>16.860001</v>
      </c>
      <c r="J748" s="34">
        <v>33.149982000000001</v>
      </c>
      <c r="K748" s="34"/>
      <c r="L748" s="34">
        <v>49.950001</v>
      </c>
      <c r="M748" s="34">
        <v>6.2</v>
      </c>
      <c r="N748" s="34">
        <v>25.664534</v>
      </c>
      <c r="O748" s="34">
        <v>9.0299999999999994</v>
      </c>
      <c r="P748" s="34">
        <v>21.780000999999999</v>
      </c>
      <c r="Q748" s="34">
        <v>2.91</v>
      </c>
      <c r="R748" s="34">
        <v>28.5</v>
      </c>
      <c r="S748" s="34">
        <v>40.906768999999997</v>
      </c>
      <c r="T748" s="34"/>
      <c r="U748" s="34"/>
      <c r="V748" s="34">
        <v>1.286365</v>
      </c>
      <c r="W748" s="34">
        <v>30.27</v>
      </c>
      <c r="X748" s="34">
        <v>34.259998000000003</v>
      </c>
      <c r="Y748" s="34">
        <v>8.7101299999999995</v>
      </c>
      <c r="Z748" s="34">
        <v>12.186218</v>
      </c>
      <c r="AA748" s="34">
        <v>42.541443000000001</v>
      </c>
      <c r="AB748" s="34">
        <v>33.924641000000001</v>
      </c>
      <c r="AC748" s="34">
        <v>18.200001</v>
      </c>
      <c r="AD748" s="34">
        <v>101.599998</v>
      </c>
      <c r="AE748" s="34">
        <v>33.203505999999997</v>
      </c>
      <c r="AF748" s="34">
        <v>3.16</v>
      </c>
      <c r="AG748" s="34">
        <v>8.0500080000000001</v>
      </c>
      <c r="AH748" s="34">
        <v>24.749727</v>
      </c>
      <c r="AI748" s="34">
        <v>92.786879999999996</v>
      </c>
      <c r="AJ748" s="34" t="s">
        <v>193</v>
      </c>
      <c r="AK748" s="34">
        <v>5.49</v>
      </c>
      <c r="AL748" s="34">
        <v>1.33</v>
      </c>
      <c r="AM748" s="34">
        <v>26.884167000000001</v>
      </c>
      <c r="AN748" s="34">
        <v>9.6</v>
      </c>
      <c r="AO748" s="34">
        <v>24.75</v>
      </c>
      <c r="AP748" s="34">
        <v>4.04</v>
      </c>
      <c r="AQ748" s="34">
        <v>14.68</v>
      </c>
      <c r="AR748" s="34">
        <v>3.78</v>
      </c>
      <c r="AS748" s="34"/>
      <c r="AT748" s="34">
        <v>14.269774999999999</v>
      </c>
      <c r="AU748" s="34">
        <v>29.16</v>
      </c>
      <c r="AV748" s="34">
        <v>6.5617330000000003</v>
      </c>
      <c r="AW748" s="34">
        <v>17.623985000000001</v>
      </c>
      <c r="AX748" s="34">
        <v>14.4</v>
      </c>
      <c r="AY748" s="34">
        <v>4.04</v>
      </c>
      <c r="AZ748" s="34">
        <v>58.869999</v>
      </c>
      <c r="BA748" s="34">
        <v>79.919998000000007</v>
      </c>
      <c r="BB748" s="34"/>
      <c r="BC748" s="34">
        <v>15.423848</v>
      </c>
      <c r="BD748" s="34"/>
      <c r="BE748" s="38"/>
      <c r="BF748" s="41">
        <f t="shared" si="582"/>
        <v>-1.8692133012152633E-2</v>
      </c>
      <c r="BG748" s="41">
        <f t="shared" si="583"/>
        <v>-3.5091312328742116E-2</v>
      </c>
      <c r="BH748" s="41"/>
      <c r="BI748" s="41">
        <f t="shared" si="584"/>
        <v>-8.7228367334410944E-2</v>
      </c>
      <c r="BJ748" s="41">
        <f t="shared" si="585"/>
        <v>2.5317807984290001E-2</v>
      </c>
      <c r="BK748" s="41">
        <f t="shared" si="586"/>
        <v>-1.7152377059229618E-2</v>
      </c>
      <c r="BL748" s="41">
        <f t="shared" si="587"/>
        <v>-2.8255542868475921E-2</v>
      </c>
      <c r="BM748" s="41">
        <f t="shared" si="588"/>
        <v>-1.061956820092526E-2</v>
      </c>
      <c r="BN748" s="41">
        <f t="shared" si="589"/>
        <v>2.2884306402724916E-2</v>
      </c>
      <c r="BO748" s="41"/>
      <c r="BP748" s="41">
        <f t="shared" si="590"/>
        <v>-1.5297804730476356E-2</v>
      </c>
      <c r="BQ748" s="41">
        <f t="shared" si="591"/>
        <v>3.6128724088505482E-2</v>
      </c>
      <c r="BR748" s="41">
        <f t="shared" si="592"/>
        <v>-1.64182194882686E-2</v>
      </c>
      <c r="BS748" s="41">
        <f t="shared" si="593"/>
        <v>-1.8651116626100521E-2</v>
      </c>
      <c r="BT748" s="41">
        <f t="shared" si="594"/>
        <v>1.6667098398892771E-2</v>
      </c>
      <c r="BU748" s="41">
        <f t="shared" si="595"/>
        <v>-4.0409538337876548E-2</v>
      </c>
      <c r="BV748" s="41">
        <f t="shared" si="596"/>
        <v>-7.1422698351778197E-2</v>
      </c>
      <c r="BW748" s="41">
        <f t="shared" si="597"/>
        <v>-1.2670216438686743E-2</v>
      </c>
      <c r="BX748" s="41"/>
      <c r="BY748" s="41"/>
      <c r="BZ748" s="41">
        <f t="shared" si="598"/>
        <v>0</v>
      </c>
      <c r="CA748" s="41">
        <f t="shared" si="599"/>
        <v>3.3090698626574325E-3</v>
      </c>
      <c r="CB748" s="41">
        <f t="shared" si="600"/>
        <v>1.6183934937674924E-2</v>
      </c>
      <c r="CC748" s="41">
        <f t="shared" si="601"/>
        <v>-2.0225237152249942E-2</v>
      </c>
      <c r="CD748" s="41">
        <f t="shared" si="602"/>
        <v>-8.5546115812980605E-2</v>
      </c>
      <c r="CE748" s="41">
        <f t="shared" si="603"/>
        <v>-2.5199649158326742E-2</v>
      </c>
      <c r="CF748" s="41">
        <f t="shared" si="604"/>
        <v>-4.8744308989495362E-3</v>
      </c>
      <c r="CG748" s="41">
        <f t="shared" si="581"/>
        <v>2.0202707317519469E-2</v>
      </c>
      <c r="CH748" s="41">
        <f t="shared" si="605"/>
        <v>-9.5019768599775914E-3</v>
      </c>
      <c r="CI748" s="41">
        <f t="shared" si="606"/>
        <v>-1.8127703799832778E-2</v>
      </c>
      <c r="CJ748" s="41">
        <f t="shared" si="607"/>
        <v>-2.8082968742825364E-2</v>
      </c>
      <c r="CK748" s="41">
        <f t="shared" si="608"/>
        <v>-4.2559573010968743E-2</v>
      </c>
      <c r="CL748" s="41">
        <f t="shared" si="609"/>
        <v>-6.6347025984917776E-2</v>
      </c>
      <c r="CM748" s="41">
        <f t="shared" si="610"/>
        <v>6.8471439649715202E-3</v>
      </c>
      <c r="CN748" s="41">
        <f t="shared" si="628"/>
        <v>0</v>
      </c>
      <c r="CO748" s="41">
        <f t="shared" si="611"/>
        <v>-1.4466798417753376E-2</v>
      </c>
      <c r="CP748" s="41">
        <f t="shared" si="612"/>
        <v>-3.690455693545075E-2</v>
      </c>
      <c r="CQ748" s="41">
        <f t="shared" si="613"/>
        <v>-2.1318285304855571E-2</v>
      </c>
      <c r="CR748" s="41">
        <f t="shared" si="614"/>
        <v>-6.0624621816434854E-2</v>
      </c>
      <c r="CS748" s="41">
        <f t="shared" si="615"/>
        <v>-8.8121908269586685E-2</v>
      </c>
      <c r="CT748" s="41">
        <f t="shared" si="616"/>
        <v>-3.4066554563606195E-2</v>
      </c>
      <c r="CU748" s="41">
        <f t="shared" si="617"/>
        <v>2.2039459566291504E-2</v>
      </c>
      <c r="CV748" s="41">
        <f t="shared" si="618"/>
        <v>-4.1456713678346135E-2</v>
      </c>
      <c r="CW748" s="41"/>
      <c r="CX748" s="41">
        <f t="shared" si="619"/>
        <v>-2.3483092465551587E-2</v>
      </c>
      <c r="CY748" s="41">
        <f t="shared" si="620"/>
        <v>0.13176931675475481</v>
      </c>
      <c r="CZ748" s="41">
        <f t="shared" si="621"/>
        <v>-1.2012176464557302E-2</v>
      </c>
      <c r="DA748" s="41">
        <f t="shared" si="622"/>
        <v>5.0506440360880496E-4</v>
      </c>
      <c r="DB748" s="41">
        <f t="shared" si="623"/>
        <v>-7.6189138357546413E-2</v>
      </c>
      <c r="DC748" s="41">
        <f t="shared" si="624"/>
        <v>9.950330853168092E-3</v>
      </c>
      <c r="DD748" s="41">
        <f t="shared" si="625"/>
        <v>-1.8012439151577721E-2</v>
      </c>
      <c r="DE748" s="41">
        <f t="shared" si="626"/>
        <v>-4.618983336170915E-3</v>
      </c>
      <c r="DF748" s="41"/>
      <c r="DG748" s="41">
        <f t="shared" si="627"/>
        <v>-1.8880344736007897E-2</v>
      </c>
      <c r="DH748" s="41"/>
    </row>
    <row r="749" spans="1:112">
      <c r="A749" s="43">
        <v>42935</v>
      </c>
      <c r="B749" s="34">
        <v>2.65</v>
      </c>
      <c r="C749" s="34">
        <v>4.9376110000000004</v>
      </c>
      <c r="D749" s="34"/>
      <c r="E749" s="34">
        <v>3.7349999999999999</v>
      </c>
      <c r="F749" s="34">
        <v>8.24</v>
      </c>
      <c r="G749" s="34">
        <v>37.596527000000002</v>
      </c>
      <c r="H749" s="34">
        <v>16.601236</v>
      </c>
      <c r="I749" s="34">
        <v>16.010000000000002</v>
      </c>
      <c r="J749" s="34">
        <v>34.499980999999998</v>
      </c>
      <c r="K749" s="34"/>
      <c r="L749" s="34">
        <v>50.98</v>
      </c>
      <c r="M749" s="34">
        <v>6.49</v>
      </c>
      <c r="N749" s="34">
        <v>26.803888000000001</v>
      </c>
      <c r="O749" s="34">
        <v>9.16</v>
      </c>
      <c r="P749" s="34">
        <v>20.51</v>
      </c>
      <c r="Q749" s="34">
        <v>2.87</v>
      </c>
      <c r="R749" s="34">
        <v>28.559999000000001</v>
      </c>
      <c r="S749" s="34">
        <v>42.490882999999997</v>
      </c>
      <c r="T749" s="34"/>
      <c r="U749" s="34"/>
      <c r="V749" s="34">
        <v>1.355631</v>
      </c>
      <c r="W749" s="34">
        <v>31.360001</v>
      </c>
      <c r="X749" s="34">
        <v>33.150002000000001</v>
      </c>
      <c r="Y749" s="34">
        <v>8.7101299999999995</v>
      </c>
      <c r="Z749" s="34">
        <v>12.980195</v>
      </c>
      <c r="AA749" s="34">
        <v>42.268023999999997</v>
      </c>
      <c r="AB749" s="34">
        <v>36.118679</v>
      </c>
      <c r="AC749" s="34">
        <v>18.100000000000001</v>
      </c>
      <c r="AD749" s="34">
        <v>104.339996</v>
      </c>
      <c r="AE749" s="34">
        <v>33.868735999999998</v>
      </c>
      <c r="AF749" s="34">
        <v>3.38</v>
      </c>
      <c r="AG749" s="34">
        <v>8.4000079999999997</v>
      </c>
      <c r="AH749" s="34">
        <v>24.080051000000001</v>
      </c>
      <c r="AI749" s="34">
        <v>95.339271999999994</v>
      </c>
      <c r="AJ749" s="34" t="s">
        <v>193</v>
      </c>
      <c r="AK749" s="34">
        <v>5.46</v>
      </c>
      <c r="AL749" s="34">
        <v>1.24</v>
      </c>
      <c r="AM749" s="34">
        <v>27.102582999999999</v>
      </c>
      <c r="AN749" s="34">
        <v>9.9</v>
      </c>
      <c r="AO749" s="34">
        <v>26.1</v>
      </c>
      <c r="AP749" s="34">
        <v>4.01</v>
      </c>
      <c r="AQ749" s="34">
        <v>14.22</v>
      </c>
      <c r="AR749" s="34">
        <v>3.83</v>
      </c>
      <c r="AS749" s="34"/>
      <c r="AT749" s="34">
        <v>14.686341000000001</v>
      </c>
      <c r="AU749" s="34">
        <v>30.18</v>
      </c>
      <c r="AV749" s="34">
        <v>6.6311169999999997</v>
      </c>
      <c r="AW749" s="34">
        <v>15.496648</v>
      </c>
      <c r="AX749" s="34">
        <v>15.29</v>
      </c>
      <c r="AY749" s="34">
        <v>4</v>
      </c>
      <c r="AZ749" s="34">
        <v>60.98</v>
      </c>
      <c r="BA749" s="34">
        <v>83.769997000000004</v>
      </c>
      <c r="BB749" s="34"/>
      <c r="BC749" s="34">
        <v>15.874610000000001</v>
      </c>
      <c r="BD749" s="34"/>
      <c r="BE749" s="38"/>
      <c r="BF749" s="41">
        <f t="shared" si="582"/>
        <v>0</v>
      </c>
      <c r="BG749" s="41">
        <f t="shared" si="583"/>
        <v>6.8992857020730686E-2</v>
      </c>
      <c r="BH749" s="41"/>
      <c r="BI749" s="41">
        <f t="shared" si="584"/>
        <v>-2.7724548014854862E-2</v>
      </c>
      <c r="BJ749" s="41">
        <f t="shared" si="585"/>
        <v>2.9558802241544429E-2</v>
      </c>
      <c r="BK749" s="41">
        <f t="shared" si="586"/>
        <v>2.5619485955335364E-2</v>
      </c>
      <c r="BL749" s="41">
        <f t="shared" si="587"/>
        <v>1.7528484640324856E-2</v>
      </c>
      <c r="BM749" s="41">
        <f t="shared" si="588"/>
        <v>-5.173048487706524E-2</v>
      </c>
      <c r="BN749" s="41">
        <f t="shared" si="589"/>
        <v>3.9916599667225834E-2</v>
      </c>
      <c r="BO749" s="41"/>
      <c r="BP749" s="41">
        <f t="shared" si="590"/>
        <v>2.041087383338705E-2</v>
      </c>
      <c r="BQ749" s="41">
        <f t="shared" si="591"/>
        <v>4.5713238664952846E-2</v>
      </c>
      <c r="BR749" s="41">
        <f t="shared" si="592"/>
        <v>4.3436912797128358E-2</v>
      </c>
      <c r="BS749" s="41">
        <f t="shared" si="593"/>
        <v>1.4293811257144904E-2</v>
      </c>
      <c r="BT749" s="41">
        <f t="shared" si="594"/>
        <v>-6.0079591334206227E-2</v>
      </c>
      <c r="BU749" s="41">
        <f t="shared" si="595"/>
        <v>-1.3841051411871468E-2</v>
      </c>
      <c r="BV749" s="41">
        <f t="shared" si="596"/>
        <v>2.1030151827725768E-3</v>
      </c>
      <c r="BW749" s="41">
        <f t="shared" si="597"/>
        <v>3.7993984693677235E-2</v>
      </c>
      <c r="BX749" s="41"/>
      <c r="BY749" s="41"/>
      <c r="BZ749" s="41">
        <f t="shared" si="598"/>
        <v>5.2446617230987716E-2</v>
      </c>
      <c r="CA749" s="41">
        <f t="shared" si="599"/>
        <v>3.5376104336334549E-2</v>
      </c>
      <c r="CB749" s="41">
        <f t="shared" si="600"/>
        <v>-3.2935657555161292E-2</v>
      </c>
      <c r="CC749" s="41">
        <f t="shared" si="601"/>
        <v>0</v>
      </c>
      <c r="CD749" s="41">
        <f t="shared" si="602"/>
        <v>6.3119093228032136E-2</v>
      </c>
      <c r="CE749" s="41">
        <f t="shared" si="603"/>
        <v>-6.4478638282462995E-3</v>
      </c>
      <c r="CF749" s="41">
        <f t="shared" si="604"/>
        <v>6.2668531845604517E-2</v>
      </c>
      <c r="CG749" s="41">
        <f t="shared" si="581"/>
        <v>4.9875415110391882E-3</v>
      </c>
      <c r="CH749" s="41">
        <f t="shared" si="605"/>
        <v>2.6611243798695432E-2</v>
      </c>
      <c r="CI749" s="41">
        <f t="shared" si="606"/>
        <v>1.9836874215263776E-2</v>
      </c>
      <c r="CJ749" s="41">
        <f t="shared" si="607"/>
        <v>6.7303681896106596E-2</v>
      </c>
      <c r="CK749" s="41">
        <f t="shared" si="608"/>
        <v>4.2559573010968715E-2</v>
      </c>
      <c r="CL749" s="41">
        <f t="shared" si="609"/>
        <v>-2.743072027225793E-2</v>
      </c>
      <c r="CM749" s="41">
        <f t="shared" si="610"/>
        <v>2.7136563431050992E-2</v>
      </c>
      <c r="CN749" s="41">
        <f t="shared" si="628"/>
        <v>4.6019409333690553E-3</v>
      </c>
      <c r="CO749" s="41">
        <f t="shared" si="611"/>
        <v>-5.4794657646255957E-3</v>
      </c>
      <c r="CP749" s="41">
        <f t="shared" si="612"/>
        <v>-7.0067562616716955E-2</v>
      </c>
      <c r="CQ749" s="41">
        <f t="shared" si="613"/>
        <v>8.0915110350751555E-3</v>
      </c>
      <c r="CR749" s="41">
        <f t="shared" si="614"/>
        <v>3.0771658666753687E-2</v>
      </c>
      <c r="CS749" s="41">
        <f t="shared" si="615"/>
        <v>5.310982531394854E-2</v>
      </c>
      <c r="CT749" s="41">
        <f t="shared" si="616"/>
        <v>-7.4534506545808907E-3</v>
      </c>
      <c r="CU749" s="41">
        <f t="shared" si="617"/>
        <v>-3.1836598811274666E-2</v>
      </c>
      <c r="CV749" s="41">
        <f t="shared" si="618"/>
        <v>1.3140793561058328E-2</v>
      </c>
      <c r="CW749" s="41"/>
      <c r="CX749" s="41">
        <f t="shared" si="619"/>
        <v>2.8774214132111113E-2</v>
      </c>
      <c r="CY749" s="41">
        <f t="shared" si="620"/>
        <v>3.4381546199245445E-2</v>
      </c>
      <c r="CZ749" s="41">
        <f t="shared" si="621"/>
        <v>1.0518521731884967E-2</v>
      </c>
      <c r="DA749" s="41">
        <f t="shared" si="622"/>
        <v>-0.12863701591402227</v>
      </c>
      <c r="DB749" s="41">
        <f t="shared" si="623"/>
        <v>5.9970813359015891E-2</v>
      </c>
      <c r="DC749" s="41">
        <f t="shared" si="624"/>
        <v>-9.950330853168092E-3</v>
      </c>
      <c r="DD749" s="41">
        <f t="shared" si="625"/>
        <v>3.5214335506519423E-2</v>
      </c>
      <c r="DE749" s="41">
        <f t="shared" si="626"/>
        <v>4.7048803038101328E-2</v>
      </c>
      <c r="DF749" s="41"/>
      <c r="DG749" s="41">
        <f t="shared" si="627"/>
        <v>2.880609450000254E-2</v>
      </c>
      <c r="DH749" s="41"/>
    </row>
    <row r="750" spans="1:112">
      <c r="A750" s="43">
        <v>42936</v>
      </c>
      <c r="B750" s="34">
        <v>2.65</v>
      </c>
      <c r="C750" s="34">
        <v>4.9202849999999998</v>
      </c>
      <c r="D750" s="34"/>
      <c r="E750" s="34">
        <v>3.64</v>
      </c>
      <c r="F750" s="34">
        <v>8.1999999999999993</v>
      </c>
      <c r="G750" s="34">
        <v>35.713818000000003</v>
      </c>
      <c r="H750" s="34">
        <v>16.869799</v>
      </c>
      <c r="I750" s="34">
        <v>14.97</v>
      </c>
      <c r="J750" s="34">
        <v>32.549999</v>
      </c>
      <c r="K750" s="34"/>
      <c r="L750" s="34">
        <v>45.209999000000003</v>
      </c>
      <c r="M750" s="34">
        <v>6.29</v>
      </c>
      <c r="N750" s="34">
        <v>26.436976999999999</v>
      </c>
      <c r="O750" s="34">
        <v>9.14</v>
      </c>
      <c r="P750" s="34">
        <v>20.709999</v>
      </c>
      <c r="Q750" s="34">
        <v>2.82</v>
      </c>
      <c r="R750" s="34">
        <v>28.84</v>
      </c>
      <c r="S750" s="34">
        <v>41.457340000000002</v>
      </c>
      <c r="T750" s="34"/>
      <c r="U750" s="34"/>
      <c r="V750" s="34">
        <v>1.385316</v>
      </c>
      <c r="W750" s="34">
        <v>30.99</v>
      </c>
      <c r="X750" s="34">
        <v>33.549999</v>
      </c>
      <c r="Y750" s="34">
        <v>8.8485429999999994</v>
      </c>
      <c r="Z750" s="34">
        <v>12.864222</v>
      </c>
      <c r="AA750" s="34">
        <v>42.163482999999999</v>
      </c>
      <c r="AB750" s="34">
        <v>36.313701999999999</v>
      </c>
      <c r="AC750" s="34">
        <v>18.100000000000001</v>
      </c>
      <c r="AD750" s="34">
        <v>99.370002999999997</v>
      </c>
      <c r="AE750" s="34">
        <v>34.129044</v>
      </c>
      <c r="AF750" s="34">
        <v>3.35</v>
      </c>
      <c r="AG750" s="34">
        <v>8.0500000000000007</v>
      </c>
      <c r="AH750" s="34">
        <v>23.778224999999999</v>
      </c>
      <c r="AI750" s="34">
        <v>94.963333000000006</v>
      </c>
      <c r="AJ750" s="34" t="s">
        <v>193</v>
      </c>
      <c r="AK750" s="34">
        <v>5.58</v>
      </c>
      <c r="AL750" s="34">
        <v>1.25</v>
      </c>
      <c r="AM750" s="34">
        <v>26.770209999999999</v>
      </c>
      <c r="AN750" s="34">
        <v>9.8000000000000007</v>
      </c>
      <c r="AO750" s="34">
        <v>27.040001</v>
      </c>
      <c r="AP750" s="34">
        <v>4.05</v>
      </c>
      <c r="AQ750" s="34">
        <v>14</v>
      </c>
      <c r="AR750" s="34">
        <v>3.71</v>
      </c>
      <c r="AS750" s="34"/>
      <c r="AT750" s="34">
        <v>14.889780999999999</v>
      </c>
      <c r="AU750" s="34">
        <v>33.07</v>
      </c>
      <c r="AV750" s="34">
        <v>6.8590929999999997</v>
      </c>
      <c r="AW750" s="34">
        <v>14.811268</v>
      </c>
      <c r="AX750" s="34">
        <v>15.11</v>
      </c>
      <c r="AY750" s="34">
        <v>3.98</v>
      </c>
      <c r="AZ750" s="34">
        <v>59.259998000000003</v>
      </c>
      <c r="BA750" s="34">
        <v>81.75</v>
      </c>
      <c r="BB750" s="34"/>
      <c r="BC750" s="34">
        <v>15.463044</v>
      </c>
      <c r="BD750" s="34"/>
      <c r="BE750" s="38"/>
      <c r="BF750" s="41">
        <f t="shared" si="582"/>
        <v>0</v>
      </c>
      <c r="BG750" s="41">
        <f t="shared" si="583"/>
        <v>-3.515155331413387E-3</v>
      </c>
      <c r="BH750" s="41"/>
      <c r="BI750" s="41">
        <f t="shared" si="584"/>
        <v>-2.5764136936131318E-2</v>
      </c>
      <c r="BJ750" s="41">
        <f t="shared" si="585"/>
        <v>-4.8661896511730113E-3</v>
      </c>
      <c r="BK750" s="41">
        <f t="shared" si="586"/>
        <v>-5.1374006387296396E-2</v>
      </c>
      <c r="BL750" s="41">
        <f t="shared" si="587"/>
        <v>1.6047831423545753E-2</v>
      </c>
      <c r="BM750" s="41">
        <f t="shared" si="588"/>
        <v>-6.7165328577086333E-2</v>
      </c>
      <c r="BN750" s="41">
        <f t="shared" si="589"/>
        <v>-5.8181435379913174E-2</v>
      </c>
      <c r="BO750" s="41"/>
      <c r="BP750" s="41">
        <f t="shared" si="590"/>
        <v>-0.12011511976045587</v>
      </c>
      <c r="BQ750" s="41">
        <f t="shared" si="591"/>
        <v>-3.1301460003649528E-2</v>
      </c>
      <c r="BR750" s="41">
        <f t="shared" si="592"/>
        <v>-1.3783277516460546E-2</v>
      </c>
      <c r="BS750" s="41">
        <f t="shared" si="593"/>
        <v>-2.1857932199802082E-3</v>
      </c>
      <c r="BT750" s="41">
        <f t="shared" si="594"/>
        <v>9.704055037350133E-3</v>
      </c>
      <c r="BU750" s="41">
        <f t="shared" si="595"/>
        <v>-1.7575144821507602E-2</v>
      </c>
      <c r="BV750" s="41">
        <f t="shared" si="596"/>
        <v>9.7562099593707912E-3</v>
      </c>
      <c r="BW750" s="41">
        <f t="shared" si="597"/>
        <v>-2.4624588546499085E-2</v>
      </c>
      <c r="BX750" s="41"/>
      <c r="BY750" s="41"/>
      <c r="BZ750" s="41">
        <f t="shared" si="598"/>
        <v>2.166124386782288E-2</v>
      </c>
      <c r="CA750" s="41">
        <f t="shared" si="599"/>
        <v>-1.186865557030491E-2</v>
      </c>
      <c r="CB750" s="41">
        <f t="shared" si="600"/>
        <v>1.1994056647736272E-2</v>
      </c>
      <c r="CC750" s="41">
        <f t="shared" si="601"/>
        <v>1.5766096571851376E-2</v>
      </c>
      <c r="CD750" s="41">
        <f t="shared" si="602"/>
        <v>-8.974764525190037E-3</v>
      </c>
      <c r="CE750" s="41">
        <f t="shared" si="603"/>
        <v>-2.4763517112921032E-3</v>
      </c>
      <c r="CF750" s="41">
        <f t="shared" si="604"/>
        <v>5.3849802693371257E-3</v>
      </c>
      <c r="CG750" s="41">
        <f t="shared" si="581"/>
        <v>-1.0000083334583534E-2</v>
      </c>
      <c r="CH750" s="41">
        <f t="shared" si="605"/>
        <v>-4.8804471824567583E-2</v>
      </c>
      <c r="CI750" s="41">
        <f t="shared" si="606"/>
        <v>7.656405006604707E-3</v>
      </c>
      <c r="CJ750" s="41">
        <f t="shared" si="607"/>
        <v>-8.9153636579522803E-3</v>
      </c>
      <c r="CK750" s="41">
        <f t="shared" si="608"/>
        <v>-4.2560566799294722E-2</v>
      </c>
      <c r="CL750" s="41">
        <f t="shared" si="609"/>
        <v>-1.2613492458605727E-2</v>
      </c>
      <c r="CM750" s="41">
        <f t="shared" si="610"/>
        <v>-3.9509652433585927E-3</v>
      </c>
      <c r="CN750" s="41">
        <f t="shared" si="628"/>
        <v>-1.8382358117511204E-3</v>
      </c>
      <c r="CO750" s="41">
        <f t="shared" si="611"/>
        <v>2.173998663640582E-2</v>
      </c>
      <c r="CP750" s="41">
        <f t="shared" si="612"/>
        <v>8.0321716972642527E-3</v>
      </c>
      <c r="CQ750" s="41">
        <f t="shared" si="613"/>
        <v>-1.2339334893075106E-2</v>
      </c>
      <c r="CR750" s="41">
        <f t="shared" si="614"/>
        <v>-1.0152371464017962E-2</v>
      </c>
      <c r="CS750" s="41">
        <f t="shared" si="615"/>
        <v>3.5381973828363431E-2</v>
      </c>
      <c r="CT750" s="41">
        <f t="shared" si="616"/>
        <v>9.9256397999699982E-3</v>
      </c>
      <c r="CU750" s="41">
        <f t="shared" si="617"/>
        <v>-1.5592094759836275E-2</v>
      </c>
      <c r="CV750" s="41">
        <f t="shared" si="618"/>
        <v>-3.18329265732109E-2</v>
      </c>
      <c r="CW750" s="41"/>
      <c r="CX750" s="41">
        <f t="shared" si="619"/>
        <v>1.375726057766179E-2</v>
      </c>
      <c r="CY750" s="41">
        <f t="shared" si="620"/>
        <v>9.1447073653998526E-2</v>
      </c>
      <c r="CZ750" s="41">
        <f t="shared" si="621"/>
        <v>3.380195062448494E-2</v>
      </c>
      <c r="DA750" s="41">
        <f t="shared" si="622"/>
        <v>-4.5235500033033796E-2</v>
      </c>
      <c r="DB750" s="41">
        <f t="shared" si="623"/>
        <v>-1.1842243656322698E-2</v>
      </c>
      <c r="DC750" s="41">
        <f t="shared" si="624"/>
        <v>-5.0125418235442863E-3</v>
      </c>
      <c r="DD750" s="41">
        <f t="shared" si="625"/>
        <v>-2.8611433164268084E-2</v>
      </c>
      <c r="DE750" s="41">
        <f t="shared" si="626"/>
        <v>-2.4409102576011414E-2</v>
      </c>
      <c r="DF750" s="41"/>
      <c r="DG750" s="41">
        <f t="shared" si="627"/>
        <v>-2.6268058556438115E-2</v>
      </c>
      <c r="DH750" s="41"/>
    </row>
    <row r="751" spans="1:112">
      <c r="A751" s="43">
        <v>42937</v>
      </c>
      <c r="B751" s="34">
        <v>2.65</v>
      </c>
      <c r="C751" s="34">
        <v>5.1714969999999996</v>
      </c>
      <c r="D751" s="34"/>
      <c r="E751" s="34">
        <v>3.48</v>
      </c>
      <c r="F751" s="34">
        <v>8.0399999999999991</v>
      </c>
      <c r="G751" s="34">
        <v>36.434230999999997</v>
      </c>
      <c r="H751" s="34">
        <v>17.148309999999999</v>
      </c>
      <c r="I751" s="34">
        <v>15.04</v>
      </c>
      <c r="J751" s="34">
        <v>32.099997999999999</v>
      </c>
      <c r="K751" s="34"/>
      <c r="L751" s="34">
        <v>46.389999000000003</v>
      </c>
      <c r="M751" s="34">
        <v>6.43</v>
      </c>
      <c r="N751" s="34">
        <v>26.581811999999999</v>
      </c>
      <c r="O751" s="34">
        <v>9.2100000000000009</v>
      </c>
      <c r="P751" s="34">
        <v>21.040001</v>
      </c>
      <c r="Q751" s="34">
        <v>2.79</v>
      </c>
      <c r="R751" s="34">
        <v>29.5</v>
      </c>
      <c r="S751" s="34">
        <v>42.065871999999999</v>
      </c>
      <c r="T751" s="34"/>
      <c r="U751" s="34"/>
      <c r="V751" s="34">
        <v>1.345736</v>
      </c>
      <c r="W751" s="34">
        <v>30.48</v>
      </c>
      <c r="X751" s="34">
        <v>33.400002000000001</v>
      </c>
      <c r="Y751" s="34">
        <v>8.7892240000000008</v>
      </c>
      <c r="Z751" s="34">
        <v>10.036234</v>
      </c>
      <c r="AA751" s="34">
        <v>41.841805000000001</v>
      </c>
      <c r="AB751" s="34">
        <v>36.381957999999997</v>
      </c>
      <c r="AC751" s="34">
        <v>18.549999</v>
      </c>
      <c r="AD751" s="34">
        <v>98.019997000000004</v>
      </c>
      <c r="AE751" s="34">
        <v>29.703835000000002</v>
      </c>
      <c r="AF751" s="34">
        <v>3.38</v>
      </c>
      <c r="AG751" s="34">
        <v>8.4</v>
      </c>
      <c r="AH751" s="34">
        <v>23.419806000000001</v>
      </c>
      <c r="AI751" s="34">
        <v>95.091956999999994</v>
      </c>
      <c r="AJ751" s="34" t="s">
        <v>193</v>
      </c>
      <c r="AK751" s="34">
        <v>5.35</v>
      </c>
      <c r="AL751" s="34">
        <v>1.31</v>
      </c>
      <c r="AM751" s="34">
        <v>26.912655000000001</v>
      </c>
      <c r="AN751" s="34">
        <v>10</v>
      </c>
      <c r="AO751" s="34">
        <v>26.540001</v>
      </c>
      <c r="AP751" s="34">
        <v>4.05</v>
      </c>
      <c r="AQ751" s="34">
        <v>14.12</v>
      </c>
      <c r="AR751" s="34">
        <v>3.66</v>
      </c>
      <c r="AS751" s="34"/>
      <c r="AT751" s="34">
        <v>14.957592999999999</v>
      </c>
      <c r="AU751" s="34">
        <v>34.630001</v>
      </c>
      <c r="AV751" s="34">
        <v>7.017684</v>
      </c>
      <c r="AW751" s="34">
        <v>14.499737</v>
      </c>
      <c r="AX751" s="34">
        <v>15.25</v>
      </c>
      <c r="AY751" s="34">
        <v>3.73</v>
      </c>
      <c r="AZ751" s="34">
        <v>59.029998999999997</v>
      </c>
      <c r="BA751" s="34">
        <v>74.589995999999999</v>
      </c>
      <c r="BB751" s="34"/>
      <c r="BC751" s="34">
        <v>15.972599000000001</v>
      </c>
      <c r="BD751" s="34"/>
      <c r="BE751" s="38"/>
      <c r="BF751" s="41">
        <f t="shared" si="582"/>
        <v>0</v>
      </c>
      <c r="BG751" s="41">
        <f t="shared" si="583"/>
        <v>4.9795746077277117E-2</v>
      </c>
      <c r="BH751" s="41"/>
      <c r="BI751" s="41">
        <f t="shared" si="584"/>
        <v>-4.4951387862266393E-2</v>
      </c>
      <c r="BJ751" s="41">
        <f t="shared" si="585"/>
        <v>-1.9705071079332444E-2</v>
      </c>
      <c r="BK751" s="41">
        <f t="shared" si="586"/>
        <v>1.9971072099009904E-2</v>
      </c>
      <c r="BL751" s="41">
        <f t="shared" si="587"/>
        <v>1.6374644636765707E-2</v>
      </c>
      <c r="BM751" s="41">
        <f t="shared" si="588"/>
        <v>4.6651200901565975E-3</v>
      </c>
      <c r="BN751" s="41">
        <f t="shared" si="589"/>
        <v>-1.3921370101939307E-2</v>
      </c>
      <c r="BO751" s="41"/>
      <c r="BP751" s="41">
        <f t="shared" si="590"/>
        <v>2.5765618019768753E-2</v>
      </c>
      <c r="BQ751" s="41">
        <f t="shared" si="591"/>
        <v>2.2013467537178907E-2</v>
      </c>
      <c r="BR751" s="41">
        <f t="shared" si="592"/>
        <v>5.4635484141762171E-3</v>
      </c>
      <c r="BS751" s="41">
        <f t="shared" si="593"/>
        <v>7.6294648011569419E-3</v>
      </c>
      <c r="BT751" s="41">
        <f t="shared" si="594"/>
        <v>1.5808808276385755E-2</v>
      </c>
      <c r="BU751" s="41">
        <f t="shared" si="595"/>
        <v>-1.0695289116747919E-2</v>
      </c>
      <c r="BV751" s="41">
        <f t="shared" si="596"/>
        <v>2.2626950929025804E-2</v>
      </c>
      <c r="BW751" s="41">
        <f t="shared" si="597"/>
        <v>1.4571823886198567E-2</v>
      </c>
      <c r="BX751" s="41"/>
      <c r="BY751" s="41"/>
      <c r="BZ751" s="41">
        <f t="shared" si="598"/>
        <v>-2.8987197175915795E-2</v>
      </c>
      <c r="CA751" s="41">
        <f t="shared" si="599"/>
        <v>-1.6593840981211246E-2</v>
      </c>
      <c r="CB751" s="41">
        <f t="shared" si="600"/>
        <v>-4.4808737485386007E-3</v>
      </c>
      <c r="CC751" s="41">
        <f t="shared" si="601"/>
        <v>-6.726387036820488E-3</v>
      </c>
      <c r="CD751" s="41">
        <f t="shared" si="602"/>
        <v>-0.24824802545585195</v>
      </c>
      <c r="CE751" s="41">
        <f t="shared" si="603"/>
        <v>-7.6585553112487326E-3</v>
      </c>
      <c r="CF751" s="41">
        <f t="shared" si="604"/>
        <v>1.8778568089994037E-3</v>
      </c>
      <c r="CG751" s="41">
        <f t="shared" si="581"/>
        <v>-1.0101045225083803E-2</v>
      </c>
      <c r="CH751" s="41">
        <f t="shared" si="605"/>
        <v>-1.3678778558067487E-2</v>
      </c>
      <c r="CI751" s="41">
        <f t="shared" si="606"/>
        <v>-0.13887258992649026</v>
      </c>
      <c r="CJ751" s="41">
        <f t="shared" si="607"/>
        <v>8.9153636579523288E-3</v>
      </c>
      <c r="CK751" s="41">
        <f t="shared" si="608"/>
        <v>4.2559614418795903E-2</v>
      </c>
      <c r="CL751" s="41">
        <f t="shared" si="609"/>
        <v>-1.5188171303068598E-2</v>
      </c>
      <c r="CM751" s="41">
        <f t="shared" si="610"/>
        <v>1.3535431677533572E-3</v>
      </c>
      <c r="CN751" s="41">
        <f t="shared" si="628"/>
        <v>1.0068734948266579E-2</v>
      </c>
      <c r="CO751" s="41">
        <f t="shared" si="611"/>
        <v>-4.2092215485304507E-2</v>
      </c>
      <c r="CP751" s="41">
        <f t="shared" si="612"/>
        <v>4.6883585898850458E-2</v>
      </c>
      <c r="CQ751" s="41">
        <f t="shared" si="613"/>
        <v>5.3069199757179294E-3</v>
      </c>
      <c r="CR751" s="41">
        <f t="shared" si="614"/>
        <v>2.0202707317519469E-2</v>
      </c>
      <c r="CS751" s="41">
        <f t="shared" si="615"/>
        <v>-1.8664221573975331E-2</v>
      </c>
      <c r="CT751" s="41">
        <f t="shared" si="616"/>
        <v>0</v>
      </c>
      <c r="CU751" s="41">
        <f t="shared" si="617"/>
        <v>8.5349024498372859E-3</v>
      </c>
      <c r="CV751" s="41">
        <f t="shared" si="618"/>
        <v>-1.356872920606879E-2</v>
      </c>
      <c r="CW751" s="41"/>
      <c r="CX751" s="41">
        <f t="shared" si="619"/>
        <v>4.5439251491673745E-3</v>
      </c>
      <c r="CY751" s="41">
        <f t="shared" si="620"/>
        <v>4.609386029732522E-2</v>
      </c>
      <c r="CZ751" s="41">
        <f t="shared" si="621"/>
        <v>2.285803182095238E-2</v>
      </c>
      <c r="DA751" s="41">
        <f t="shared" si="622"/>
        <v>-2.1257731109504008E-2</v>
      </c>
      <c r="DB751" s="41">
        <f t="shared" si="623"/>
        <v>9.2227267687723727E-3</v>
      </c>
      <c r="DC751" s="41">
        <f t="shared" si="624"/>
        <v>-6.4873585640622164E-2</v>
      </c>
      <c r="DD751" s="41">
        <f t="shared" si="625"/>
        <v>-3.8887360837814382E-3</v>
      </c>
      <c r="DE751" s="41">
        <f t="shared" si="626"/>
        <v>-9.165941343678384E-2</v>
      </c>
      <c r="DF751" s="41"/>
      <c r="DG751" s="41">
        <f t="shared" si="627"/>
        <v>3.2421772636817003E-2</v>
      </c>
      <c r="DH751" s="41"/>
    </row>
    <row r="752" spans="1:112">
      <c r="A752" s="43">
        <v>42940</v>
      </c>
      <c r="B752" s="34">
        <v>2.7</v>
      </c>
      <c r="C752" s="34">
        <v>5.1801599999999999</v>
      </c>
      <c r="D752" s="34"/>
      <c r="E752" s="34">
        <v>3.48</v>
      </c>
      <c r="F752" s="34">
        <v>7.8</v>
      </c>
      <c r="G752" s="34">
        <v>37.625332</v>
      </c>
      <c r="H752" s="34">
        <v>17.715277</v>
      </c>
      <c r="I752" s="34">
        <v>15.43</v>
      </c>
      <c r="J752" s="34">
        <v>33.150002000000001</v>
      </c>
      <c r="K752" s="34"/>
      <c r="L752" s="34">
        <v>47.849997999999999</v>
      </c>
      <c r="M752" s="34">
        <v>6.66</v>
      </c>
      <c r="N752" s="34">
        <v>27.209425</v>
      </c>
      <c r="O752" s="34">
        <v>9.3699999999999992</v>
      </c>
      <c r="P752" s="34">
        <v>21.25</v>
      </c>
      <c r="Q752" s="34">
        <v>2.65</v>
      </c>
      <c r="R752" s="34">
        <v>29.309999000000001</v>
      </c>
      <c r="S752" s="34">
        <v>43.360207000000003</v>
      </c>
      <c r="T752" s="34"/>
      <c r="U752" s="34"/>
      <c r="V752" s="34">
        <v>1.3259460000000001</v>
      </c>
      <c r="W752" s="34">
        <v>31.639999</v>
      </c>
      <c r="X752" s="34">
        <v>33.439999</v>
      </c>
      <c r="Y752" s="34">
        <v>8.7299019999999992</v>
      </c>
      <c r="Z752" s="34">
        <v>10.393077999999999</v>
      </c>
      <c r="AA752" s="34">
        <v>42.340392999999999</v>
      </c>
      <c r="AB752" s="34">
        <v>37.844650000000001</v>
      </c>
      <c r="AC752" s="34">
        <v>18.450001</v>
      </c>
      <c r="AD752" s="34">
        <v>99.970000999999996</v>
      </c>
      <c r="AE752" s="34">
        <v>30.43655</v>
      </c>
      <c r="AF752" s="34">
        <v>3.51</v>
      </c>
      <c r="AG752" s="34">
        <v>8.4</v>
      </c>
      <c r="AH752" s="34">
        <v>24.447901000000002</v>
      </c>
      <c r="AI752" s="34">
        <v>102.88768</v>
      </c>
      <c r="AJ752" s="34" t="s">
        <v>193</v>
      </c>
      <c r="AK752" s="34">
        <v>5.49</v>
      </c>
      <c r="AL752" s="34">
        <v>1.23</v>
      </c>
      <c r="AM752" s="34">
        <v>27.064596000000002</v>
      </c>
      <c r="AN752" s="34">
        <v>10.3</v>
      </c>
      <c r="AO752" s="34">
        <v>28.23</v>
      </c>
      <c r="AP752" s="34">
        <v>3.98</v>
      </c>
      <c r="AQ752" s="34">
        <v>14.01</v>
      </c>
      <c r="AR752" s="34">
        <v>3.81</v>
      </c>
      <c r="AS752" s="34"/>
      <c r="AT752" s="34">
        <v>15.219156999999999</v>
      </c>
      <c r="AU752" s="34">
        <v>39.270000000000003</v>
      </c>
      <c r="AV752" s="34">
        <v>6.9879480000000003</v>
      </c>
      <c r="AW752" s="34">
        <v>14.704456</v>
      </c>
      <c r="AX752" s="34">
        <v>16.170000000000002</v>
      </c>
      <c r="AY752" s="34">
        <v>3.98</v>
      </c>
      <c r="AZ752" s="34">
        <v>62.5</v>
      </c>
      <c r="BA752" s="34">
        <v>71.230002999999996</v>
      </c>
      <c r="BB752" s="34"/>
      <c r="BC752" s="34">
        <v>16.570347000000002</v>
      </c>
      <c r="BD752" s="34"/>
      <c r="BE752" s="38"/>
      <c r="BF752" s="41">
        <f t="shared" si="582"/>
        <v>1.8692133012152546E-2</v>
      </c>
      <c r="BG752" s="41">
        <f t="shared" si="583"/>
        <v>1.6737420921860446E-3</v>
      </c>
      <c r="BH752" s="41"/>
      <c r="BI752" s="41">
        <f t="shared" si="584"/>
        <v>0</v>
      </c>
      <c r="BJ752" s="41">
        <f t="shared" si="585"/>
        <v>-3.0305349495328808E-2</v>
      </c>
      <c r="BK752" s="41">
        <f t="shared" si="586"/>
        <v>3.21688021301854E-2</v>
      </c>
      <c r="BL752" s="41">
        <f t="shared" si="587"/>
        <v>3.2527748179171069E-2</v>
      </c>
      <c r="BM752" s="41">
        <f t="shared" si="588"/>
        <v>2.5600347853375779E-2</v>
      </c>
      <c r="BN752" s="41">
        <f t="shared" si="589"/>
        <v>3.2186809133022486E-2</v>
      </c>
      <c r="BO752" s="41"/>
      <c r="BP752" s="41">
        <f t="shared" si="590"/>
        <v>3.0987178894396998E-2</v>
      </c>
      <c r="BQ752" s="41">
        <f t="shared" si="591"/>
        <v>3.5144946302769889E-2</v>
      </c>
      <c r="BR752" s="41">
        <f t="shared" si="592"/>
        <v>2.3336198115998082E-2</v>
      </c>
      <c r="BS752" s="41">
        <f t="shared" si="593"/>
        <v>1.7223245983115133E-2</v>
      </c>
      <c r="BT752" s="41">
        <f t="shared" si="594"/>
        <v>9.9314599724008232E-3</v>
      </c>
      <c r="BU752" s="41">
        <f t="shared" si="595"/>
        <v>-5.148195583514345E-2</v>
      </c>
      <c r="BV752" s="41">
        <f t="shared" si="596"/>
        <v>-6.4615427410220838E-3</v>
      </c>
      <c r="BW752" s="41">
        <f t="shared" si="597"/>
        <v>3.0305360494425077E-2</v>
      </c>
      <c r="BX752" s="41"/>
      <c r="BY752" s="41"/>
      <c r="BZ752" s="41">
        <f t="shared" si="598"/>
        <v>-1.4814908331354019E-2</v>
      </c>
      <c r="CA752" s="41">
        <f t="shared" si="599"/>
        <v>3.735138047544459E-2</v>
      </c>
      <c r="CB752" s="41">
        <f t="shared" si="600"/>
        <v>1.1967984493016367E-3</v>
      </c>
      <c r="CC752" s="41">
        <f t="shared" si="601"/>
        <v>-6.7722815313400412E-3</v>
      </c>
      <c r="CD752" s="41">
        <f t="shared" si="602"/>
        <v>3.4938063335061775E-2</v>
      </c>
      <c r="CE752" s="41">
        <f t="shared" si="603"/>
        <v>1.1845588304961501E-2</v>
      </c>
      <c r="CF752" s="41">
        <f t="shared" si="604"/>
        <v>3.9416630046588401E-2</v>
      </c>
      <c r="CG752" s="41">
        <f t="shared" si="581"/>
        <v>-5.0891202688912755E-3</v>
      </c>
      <c r="CH752" s="41">
        <f t="shared" si="605"/>
        <v>1.9698642106687946E-2</v>
      </c>
      <c r="CI752" s="41">
        <f t="shared" si="606"/>
        <v>2.4368026804828729E-2</v>
      </c>
      <c r="CJ752" s="41">
        <f t="shared" si="607"/>
        <v>3.7740327982846898E-2</v>
      </c>
      <c r="CK752" s="41">
        <f t="shared" si="608"/>
        <v>0</v>
      </c>
      <c r="CL752" s="41">
        <f t="shared" si="609"/>
        <v>4.2962288948013898E-2</v>
      </c>
      <c r="CM752" s="41">
        <f t="shared" si="610"/>
        <v>7.87935159386325E-2</v>
      </c>
      <c r="CN752" s="41">
        <f t="shared" si="628"/>
        <v>0</v>
      </c>
      <c r="CO752" s="41">
        <f t="shared" si="611"/>
        <v>2.5831694613524175E-2</v>
      </c>
      <c r="CP752" s="41">
        <f t="shared" si="612"/>
        <v>-6.3012967828734154E-2</v>
      </c>
      <c r="CQ752" s="41">
        <f t="shared" si="613"/>
        <v>5.6298310306290063E-3</v>
      </c>
      <c r="CR752" s="41">
        <f t="shared" si="614"/>
        <v>2.9558802241544429E-2</v>
      </c>
      <c r="CS752" s="41">
        <f t="shared" si="615"/>
        <v>6.1732175682362042E-2</v>
      </c>
      <c r="CT752" s="41">
        <f t="shared" si="616"/>
        <v>-1.7435061822101423E-2</v>
      </c>
      <c r="CU752" s="41">
        <f t="shared" si="617"/>
        <v>-7.8208717161803824E-3</v>
      </c>
      <c r="CV752" s="41">
        <f t="shared" si="618"/>
        <v>4.0166041725334653E-2</v>
      </c>
      <c r="CW752" s="41"/>
      <c r="CX752" s="41">
        <f t="shared" si="619"/>
        <v>1.7335899372454704E-2</v>
      </c>
      <c r="CY752" s="41">
        <f t="shared" si="620"/>
        <v>0.12574048129889162</v>
      </c>
      <c r="CZ752" s="41">
        <f t="shared" si="621"/>
        <v>-4.2462981579015346E-3</v>
      </c>
      <c r="DA752" s="41">
        <f t="shared" si="622"/>
        <v>1.4020065771002335E-2</v>
      </c>
      <c r="DB752" s="41">
        <f t="shared" si="623"/>
        <v>5.8578170535594935E-2</v>
      </c>
      <c r="DC752" s="41">
        <f t="shared" si="624"/>
        <v>6.4873585640622206E-2</v>
      </c>
      <c r="DD752" s="41">
        <f t="shared" si="625"/>
        <v>5.7120784430296646E-2</v>
      </c>
      <c r="DE752" s="41">
        <f t="shared" si="626"/>
        <v>-4.6092276233231991E-2</v>
      </c>
      <c r="DF752" s="41"/>
      <c r="DG752" s="41">
        <f t="shared" si="627"/>
        <v>3.6740081051444697E-2</v>
      </c>
      <c r="DH752" s="41"/>
    </row>
    <row r="753" spans="1:112">
      <c r="A753" s="43">
        <v>42941</v>
      </c>
      <c r="B753" s="34">
        <v>2.6</v>
      </c>
      <c r="C753" s="34">
        <v>5.1974850000000004</v>
      </c>
      <c r="D753" s="34"/>
      <c r="E753" s="34">
        <v>3.45</v>
      </c>
      <c r="F753" s="34">
        <v>7.96</v>
      </c>
      <c r="G753" s="34">
        <v>35.953957000000003</v>
      </c>
      <c r="H753" s="34">
        <v>17.755065999999999</v>
      </c>
      <c r="I753" s="34">
        <v>15.32</v>
      </c>
      <c r="J753" s="34">
        <v>33.299984000000002</v>
      </c>
      <c r="K753" s="34"/>
      <c r="L753" s="34">
        <v>49.259998000000003</v>
      </c>
      <c r="M753" s="34">
        <v>6.4</v>
      </c>
      <c r="N753" s="34">
        <v>27.180458000000002</v>
      </c>
      <c r="O753" s="34">
        <v>9.49</v>
      </c>
      <c r="P753" s="34">
        <v>21.25</v>
      </c>
      <c r="Q753" s="34">
        <v>2.7</v>
      </c>
      <c r="R753" s="34">
        <v>27.15</v>
      </c>
      <c r="S753" s="34">
        <v>43.089748</v>
      </c>
      <c r="T753" s="34"/>
      <c r="U753" s="34"/>
      <c r="V753" s="34">
        <v>1.3655269999999999</v>
      </c>
      <c r="W753" s="34">
        <v>34.490001999999997</v>
      </c>
      <c r="X753" s="34">
        <v>34.57</v>
      </c>
      <c r="Y753" s="34">
        <v>8.2751190000000001</v>
      </c>
      <c r="Z753" s="34">
        <v>10.589342</v>
      </c>
      <c r="AA753" s="34">
        <v>43.064163000000001</v>
      </c>
      <c r="AB753" s="34">
        <v>37.561855000000001</v>
      </c>
      <c r="AC753" s="34">
        <v>18.5</v>
      </c>
      <c r="AD753" s="34">
        <v>101.150002</v>
      </c>
      <c r="AE753" s="34">
        <v>30.378702000000001</v>
      </c>
      <c r="AF753" s="34">
        <v>3.56</v>
      </c>
      <c r="AG753" s="34">
        <v>8.0500080000000001</v>
      </c>
      <c r="AH753" s="34">
        <v>25.013826000000002</v>
      </c>
      <c r="AI753" s="34">
        <v>102.34354399999999</v>
      </c>
      <c r="AJ753" s="34" t="s">
        <v>193</v>
      </c>
      <c r="AK753" s="34">
        <v>5.56</v>
      </c>
      <c r="AL753" s="34">
        <v>1.26</v>
      </c>
      <c r="AM753" s="34">
        <v>26.675245</v>
      </c>
      <c r="AN753" s="34">
        <v>10.3</v>
      </c>
      <c r="AO753" s="34">
        <v>26.129999000000002</v>
      </c>
      <c r="AP753" s="34">
        <v>3.77</v>
      </c>
      <c r="AQ753" s="34">
        <v>13.92</v>
      </c>
      <c r="AR753" s="34">
        <v>3.78</v>
      </c>
      <c r="AS753" s="34"/>
      <c r="AT753" s="34">
        <v>15.180408</v>
      </c>
      <c r="AU753" s="34">
        <v>36.409999999999997</v>
      </c>
      <c r="AV753" s="34">
        <v>6.9383879999999998</v>
      </c>
      <c r="AW753" s="34">
        <v>14.499737</v>
      </c>
      <c r="AX753" s="34">
        <v>16.43</v>
      </c>
      <c r="AY753" s="34">
        <v>3.92</v>
      </c>
      <c r="AZ753" s="34">
        <v>61.32</v>
      </c>
      <c r="BA753" s="34">
        <v>68.440002000000007</v>
      </c>
      <c r="BB753" s="34"/>
      <c r="BC753" s="34">
        <v>16.854523</v>
      </c>
      <c r="BD753" s="34"/>
      <c r="BE753" s="38"/>
      <c r="BF753" s="41">
        <f t="shared" si="582"/>
        <v>-3.7740327982847086E-2</v>
      </c>
      <c r="BG753" s="41">
        <f t="shared" si="583"/>
        <v>3.3389109177261473E-3</v>
      </c>
      <c r="BH753" s="41"/>
      <c r="BI753" s="41">
        <f t="shared" si="584"/>
        <v>-8.6580627431145415E-3</v>
      </c>
      <c r="BJ753" s="41">
        <f t="shared" si="585"/>
        <v>2.0305266160745523E-2</v>
      </c>
      <c r="BK753" s="41">
        <f t="shared" si="586"/>
        <v>-4.5438399299497501E-2</v>
      </c>
      <c r="BL753" s="41">
        <f t="shared" si="587"/>
        <v>2.2435089894264756E-3</v>
      </c>
      <c r="BM753" s="41">
        <f t="shared" si="588"/>
        <v>-7.1545020626242314E-3</v>
      </c>
      <c r="BN753" s="41">
        <f t="shared" si="589"/>
        <v>4.5141395421074773E-3</v>
      </c>
      <c r="BO753" s="41"/>
      <c r="BP753" s="41">
        <f t="shared" si="590"/>
        <v>2.9041275989818576E-2</v>
      </c>
      <c r="BQ753" s="41">
        <f t="shared" si="591"/>
        <v>-3.9821494186671608E-2</v>
      </c>
      <c r="BR753" s="41">
        <f t="shared" si="592"/>
        <v>-1.0651614285970255E-3</v>
      </c>
      <c r="BS753" s="41">
        <f t="shared" si="593"/>
        <v>1.272551637150586E-2</v>
      </c>
      <c r="BT753" s="41">
        <f t="shared" si="594"/>
        <v>0</v>
      </c>
      <c r="BU753" s="41">
        <f t="shared" si="595"/>
        <v>1.8692133012152546E-2</v>
      </c>
      <c r="BV753" s="41">
        <f t="shared" si="596"/>
        <v>-7.6551674224807631E-2</v>
      </c>
      <c r="BW753" s="41">
        <f t="shared" si="597"/>
        <v>-6.257027719235587E-3</v>
      </c>
      <c r="BX753" s="41"/>
      <c r="BY753" s="41"/>
      <c r="BZ753" s="41">
        <f t="shared" si="598"/>
        <v>2.9414267760544805E-2</v>
      </c>
      <c r="CA753" s="41">
        <f t="shared" si="599"/>
        <v>8.6247373642680203E-2</v>
      </c>
      <c r="CB753" s="41">
        <f t="shared" si="600"/>
        <v>3.323349562133894E-2</v>
      </c>
      <c r="CC753" s="41">
        <f t="shared" si="601"/>
        <v>-5.3500842305475867E-2</v>
      </c>
      <c r="CD753" s="41">
        <f t="shared" si="602"/>
        <v>1.8708015964550934E-2</v>
      </c>
      <c r="CE753" s="41">
        <f t="shared" si="603"/>
        <v>1.694961864910783E-2</v>
      </c>
      <c r="CF753" s="41">
        <f t="shared" si="604"/>
        <v>-7.5005817019620849E-3</v>
      </c>
      <c r="CG753" s="41">
        <f t="shared" si="581"/>
        <v>-1.0256500167189221E-2</v>
      </c>
      <c r="CH753" s="41">
        <f t="shared" si="605"/>
        <v>1.1734432404279066E-2</v>
      </c>
      <c r="CI753" s="41">
        <f t="shared" si="606"/>
        <v>-1.9024180791663995E-3</v>
      </c>
      <c r="CJ753" s="41">
        <f t="shared" si="607"/>
        <v>1.4144507386164743E-2</v>
      </c>
      <c r="CK753" s="41">
        <f t="shared" si="608"/>
        <v>-4.2558620630469883E-2</v>
      </c>
      <c r="CL753" s="41">
        <f t="shared" si="609"/>
        <v>2.2884348433023324E-2</v>
      </c>
      <c r="CM753" s="41">
        <f t="shared" si="610"/>
        <v>-5.3026753377188752E-3</v>
      </c>
      <c r="CN753" s="41">
        <f t="shared" si="628"/>
        <v>1.5364061824743246E-2</v>
      </c>
      <c r="CO753" s="41">
        <f t="shared" si="611"/>
        <v>1.2669852741051686E-2</v>
      </c>
      <c r="CP753" s="41">
        <f t="shared" si="612"/>
        <v>2.4097551579060524E-2</v>
      </c>
      <c r="CQ753" s="41">
        <f t="shared" si="613"/>
        <v>-1.4490471334564001E-2</v>
      </c>
      <c r="CR753" s="41">
        <f t="shared" si="614"/>
        <v>0</v>
      </c>
      <c r="CS753" s="41">
        <f t="shared" si="615"/>
        <v>-7.7301201003065034E-2</v>
      </c>
      <c r="CT753" s="41">
        <f t="shared" si="616"/>
        <v>-5.420681783642689E-2</v>
      </c>
      <c r="CU753" s="41">
        <f t="shared" si="617"/>
        <v>-6.4447054426419841E-3</v>
      </c>
      <c r="CV753" s="41">
        <f t="shared" si="618"/>
        <v>-7.9051795071133739E-3</v>
      </c>
      <c r="CW753" s="41"/>
      <c r="CX753" s="41">
        <f t="shared" si="619"/>
        <v>-2.5493141751086975E-3</v>
      </c>
      <c r="CY753" s="41">
        <f t="shared" si="620"/>
        <v>-7.5617406402576373E-2</v>
      </c>
      <c r="CZ753" s="41">
        <f t="shared" si="621"/>
        <v>-7.1174800348806581E-3</v>
      </c>
      <c r="DA753" s="41">
        <f t="shared" si="622"/>
        <v>-1.402006577100225E-2</v>
      </c>
      <c r="DB753" s="41">
        <f t="shared" si="623"/>
        <v>1.5951258460161072E-2</v>
      </c>
      <c r="DC753" s="41">
        <f t="shared" si="624"/>
        <v>-1.5190165493975233E-2</v>
      </c>
      <c r="DD753" s="41">
        <f t="shared" si="625"/>
        <v>-1.9060502738742446E-2</v>
      </c>
      <c r="DE753" s="41">
        <f t="shared" si="626"/>
        <v>-3.9956641860677745E-2</v>
      </c>
      <c r="DF753" s="41"/>
      <c r="DG753" s="41">
        <f t="shared" si="627"/>
        <v>1.7004275398239108E-2</v>
      </c>
      <c r="DH753" s="41"/>
    </row>
    <row r="754" spans="1:112">
      <c r="A754" s="43">
        <v>42942</v>
      </c>
      <c r="B754" s="34">
        <v>2.6</v>
      </c>
      <c r="C754" s="34">
        <v>5.1974850000000004</v>
      </c>
      <c r="D754" s="34"/>
      <c r="E754" s="34">
        <v>3.25</v>
      </c>
      <c r="F754" s="34">
        <v>7.44</v>
      </c>
      <c r="G754" s="34">
        <v>35.483275999999996</v>
      </c>
      <c r="H754" s="34">
        <v>16.939427999999999</v>
      </c>
      <c r="I754" s="34">
        <v>15</v>
      </c>
      <c r="J754" s="34">
        <v>31.349985</v>
      </c>
      <c r="K754" s="34"/>
      <c r="L754" s="34">
        <v>48.07</v>
      </c>
      <c r="M754" s="34">
        <v>5.98</v>
      </c>
      <c r="N754" s="34">
        <v>26.765264999999999</v>
      </c>
      <c r="O754" s="34">
        <v>9.52</v>
      </c>
      <c r="P754" s="34">
        <v>21.52</v>
      </c>
      <c r="Q754" s="34">
        <v>2.76</v>
      </c>
      <c r="R754" s="34">
        <v>27.17</v>
      </c>
      <c r="S754" s="34">
        <v>42.384624000000002</v>
      </c>
      <c r="T754" s="34"/>
      <c r="U754" s="34"/>
      <c r="V754" s="34">
        <v>1.246785</v>
      </c>
      <c r="W754" s="34">
        <v>33.5</v>
      </c>
      <c r="X754" s="34">
        <v>34.549999</v>
      </c>
      <c r="Y754" s="34">
        <v>8.4036439999999999</v>
      </c>
      <c r="Z754" s="34">
        <v>9.795363</v>
      </c>
      <c r="AA754" s="34">
        <v>41.343204</v>
      </c>
      <c r="AB754" s="34">
        <v>36.889023000000002</v>
      </c>
      <c r="AC754" s="34">
        <v>18.600000000000001</v>
      </c>
      <c r="AD754" s="34">
        <v>98.5</v>
      </c>
      <c r="AE754" s="34">
        <v>29.34712</v>
      </c>
      <c r="AF754" s="34">
        <v>3.27</v>
      </c>
      <c r="AG754" s="34">
        <v>7.7000080000000004</v>
      </c>
      <c r="AH754" s="34">
        <v>23.693338000000001</v>
      </c>
      <c r="AI754" s="34">
        <v>100.028595</v>
      </c>
      <c r="AJ754" s="34" t="s">
        <v>193</v>
      </c>
      <c r="AK754" s="34">
        <v>5.58</v>
      </c>
      <c r="AL754" s="34">
        <v>1.24</v>
      </c>
      <c r="AM754" s="34">
        <v>25.944026999999998</v>
      </c>
      <c r="AN754" s="34">
        <v>9.5</v>
      </c>
      <c r="AO754" s="34">
        <v>24.74</v>
      </c>
      <c r="AP754" s="34">
        <v>4.09</v>
      </c>
      <c r="AQ754" s="34">
        <v>13.94</v>
      </c>
      <c r="AR754" s="34">
        <v>3.62</v>
      </c>
      <c r="AS754" s="34"/>
      <c r="AT754" s="34">
        <v>14.880093</v>
      </c>
      <c r="AU754" s="34">
        <v>36.159999999999997</v>
      </c>
      <c r="AV754" s="34">
        <v>6.9383879999999998</v>
      </c>
      <c r="AW754" s="34">
        <v>14.597645999999999</v>
      </c>
      <c r="AX754" s="34">
        <v>15.46</v>
      </c>
      <c r="AY754" s="34">
        <v>3.69</v>
      </c>
      <c r="AZ754" s="34">
        <v>59.240001999999997</v>
      </c>
      <c r="BA754" s="34">
        <v>70.269997000000004</v>
      </c>
      <c r="BB754" s="34"/>
      <c r="BC754" s="34">
        <v>16.834924999999998</v>
      </c>
      <c r="BD754" s="34"/>
      <c r="BE754" s="38"/>
      <c r="BF754" s="41">
        <f t="shared" si="582"/>
        <v>0</v>
      </c>
      <c r="BG754" s="41">
        <f t="shared" si="583"/>
        <v>0</v>
      </c>
      <c r="BH754" s="41"/>
      <c r="BI754" s="41">
        <f t="shared" si="584"/>
        <v>-5.9719234701622312E-2</v>
      </c>
      <c r="BJ754" s="41">
        <f t="shared" si="585"/>
        <v>-6.755815101129109E-2</v>
      </c>
      <c r="BK754" s="41">
        <f t="shared" si="586"/>
        <v>-1.3177660762861563E-2</v>
      </c>
      <c r="BL754" s="41">
        <f t="shared" si="587"/>
        <v>-4.7026961230835045E-2</v>
      </c>
      <c r="BM754" s="41">
        <f t="shared" si="588"/>
        <v>-2.1108963210235168E-2</v>
      </c>
      <c r="BN754" s="41">
        <f t="shared" si="589"/>
        <v>-6.0343127895886604E-2</v>
      </c>
      <c r="BO754" s="41"/>
      <c r="BP754" s="41">
        <f t="shared" si="590"/>
        <v>-2.4454070185628486E-2</v>
      </c>
      <c r="BQ754" s="41">
        <f t="shared" si="591"/>
        <v>-6.7877422403085738E-2</v>
      </c>
      <c r="BR754" s="41">
        <f t="shared" si="592"/>
        <v>-1.539329442005833E-2</v>
      </c>
      <c r="BS754" s="41">
        <f t="shared" si="593"/>
        <v>3.15623618143741E-3</v>
      </c>
      <c r="BT754" s="41">
        <f t="shared" si="594"/>
        <v>1.2625839923157777E-2</v>
      </c>
      <c r="BU754" s="41">
        <f t="shared" si="595"/>
        <v>2.1978906718775167E-2</v>
      </c>
      <c r="BV754" s="41">
        <f t="shared" si="596"/>
        <v>7.3637705831201415E-4</v>
      </c>
      <c r="BW754" s="41">
        <f t="shared" si="597"/>
        <v>-1.6499448427854765E-2</v>
      </c>
      <c r="BX754" s="41"/>
      <c r="BY754" s="41"/>
      <c r="BZ754" s="41">
        <f t="shared" si="598"/>
        <v>-9.0972196673242092E-2</v>
      </c>
      <c r="CA754" s="41">
        <f t="shared" si="599"/>
        <v>-2.9124046105549563E-2</v>
      </c>
      <c r="CB754" s="41">
        <f t="shared" si="600"/>
        <v>-5.7873266341480106E-4</v>
      </c>
      <c r="CC754" s="41">
        <f t="shared" si="601"/>
        <v>1.5412119480551783E-2</v>
      </c>
      <c r="CD754" s="41">
        <f t="shared" si="602"/>
        <v>-7.7938913159991061E-2</v>
      </c>
      <c r="CE754" s="41">
        <f t="shared" si="603"/>
        <v>-4.0783111436765281E-2</v>
      </c>
      <c r="CF754" s="41">
        <f t="shared" si="604"/>
        <v>-1.8075013651135546E-2</v>
      </c>
      <c r="CG754" s="41">
        <f t="shared" si="581"/>
        <v>-1.03627349522145E-2</v>
      </c>
      <c r="CH754" s="41">
        <f t="shared" si="605"/>
        <v>-2.6548035208326038E-2</v>
      </c>
      <c r="CI754" s="41">
        <f t="shared" si="606"/>
        <v>-3.4547355382887633E-2</v>
      </c>
      <c r="CJ754" s="41">
        <f t="shared" si="607"/>
        <v>-8.4970559954777106E-2</v>
      </c>
      <c r="CK754" s="41">
        <f t="shared" si="608"/>
        <v>-4.4451717398660655E-2</v>
      </c>
      <c r="CL754" s="41">
        <f t="shared" si="609"/>
        <v>-5.4234800418447651E-2</v>
      </c>
      <c r="CM754" s="41">
        <f t="shared" si="610"/>
        <v>-2.2879137330990253E-2</v>
      </c>
      <c r="CN754" s="41">
        <f t="shared" si="628"/>
        <v>3.5810244177060212E-3</v>
      </c>
      <c r="CO754" s="41">
        <f t="shared" si="611"/>
        <v>3.59066813072854E-3</v>
      </c>
      <c r="CP754" s="41">
        <f t="shared" si="612"/>
        <v>-1.6000341346441189E-2</v>
      </c>
      <c r="CQ754" s="41">
        <f t="shared" si="613"/>
        <v>-2.7794572067913775E-2</v>
      </c>
      <c r="CR754" s="41">
        <f t="shared" si="614"/>
        <v>-8.0852096629095024E-2</v>
      </c>
      <c r="CS754" s="41">
        <f t="shared" si="615"/>
        <v>-5.4662674297991182E-2</v>
      </c>
      <c r="CT754" s="41">
        <f t="shared" si="616"/>
        <v>8.146996859479097E-2</v>
      </c>
      <c r="CU754" s="41">
        <f t="shared" si="617"/>
        <v>1.435750426104194E-3</v>
      </c>
      <c r="CV754" s="41">
        <f t="shared" si="618"/>
        <v>-4.3249983793816511E-2</v>
      </c>
      <c r="CW754" s="41"/>
      <c r="CX754" s="41">
        <f t="shared" si="619"/>
        <v>-1.9981369691232209E-2</v>
      </c>
      <c r="CY754" s="41">
        <f t="shared" si="620"/>
        <v>-6.8899266633663022E-3</v>
      </c>
      <c r="CZ754" s="41">
        <f t="shared" si="621"/>
        <v>0</v>
      </c>
      <c r="DA754" s="41">
        <f t="shared" si="622"/>
        <v>6.7297715071609416E-3</v>
      </c>
      <c r="DB754" s="41">
        <f t="shared" si="623"/>
        <v>-6.0852888889900723E-2</v>
      </c>
      <c r="DC754" s="41">
        <f t="shared" si="624"/>
        <v>-6.0465195749935335E-2</v>
      </c>
      <c r="DD754" s="41">
        <f t="shared" si="625"/>
        <v>-3.450903084304368E-2</v>
      </c>
      <c r="DE754" s="41">
        <f t="shared" si="626"/>
        <v>2.638744426496446E-2</v>
      </c>
      <c r="DF754" s="41"/>
      <c r="DG754" s="41">
        <f t="shared" si="627"/>
        <v>-1.1634504792530029E-3</v>
      </c>
      <c r="DH754" s="41"/>
    </row>
    <row r="755" spans="1:112">
      <c r="A755" s="43">
        <v>42943</v>
      </c>
      <c r="B755" s="34">
        <v>2.5499999999999998</v>
      </c>
      <c r="C755" s="34">
        <v>5.2581220000000002</v>
      </c>
      <c r="D755" s="34"/>
      <c r="E755" s="34">
        <v>3.4</v>
      </c>
      <c r="F755" s="34">
        <v>7.84</v>
      </c>
      <c r="G755" s="34">
        <v>34.474682000000001</v>
      </c>
      <c r="H755" s="34">
        <v>16.551500000000001</v>
      </c>
      <c r="I755" s="34">
        <v>15.39</v>
      </c>
      <c r="J755" s="34">
        <v>30.149984</v>
      </c>
      <c r="K755" s="34"/>
      <c r="L755" s="34">
        <v>48.349997999999999</v>
      </c>
      <c r="M755" s="34">
        <v>6.13</v>
      </c>
      <c r="N755" s="34">
        <v>27.392883000000001</v>
      </c>
      <c r="O755" s="34">
        <v>9.41</v>
      </c>
      <c r="P755" s="34">
        <v>21.57</v>
      </c>
      <c r="Q755" s="34">
        <v>2.71</v>
      </c>
      <c r="R755" s="34">
        <v>27.200001</v>
      </c>
      <c r="S755" s="34">
        <v>41.978938999999997</v>
      </c>
      <c r="T755" s="34"/>
      <c r="U755" s="34"/>
      <c r="V755" s="34">
        <v>1.3160510000000001</v>
      </c>
      <c r="W755" s="34">
        <v>33.549999</v>
      </c>
      <c r="X755" s="34">
        <v>34.729999999999997</v>
      </c>
      <c r="Y755" s="34">
        <v>8.3047780000000007</v>
      </c>
      <c r="Z755" s="34">
        <v>10.330629</v>
      </c>
      <c r="AA755" s="34">
        <v>41.343204</v>
      </c>
      <c r="AB755" s="34">
        <v>36.733001999999999</v>
      </c>
      <c r="AC755" s="34">
        <v>19.600000000000001</v>
      </c>
      <c r="AD755" s="34">
        <v>101.269997</v>
      </c>
      <c r="AE755" s="34">
        <v>29.096453</v>
      </c>
      <c r="AF755" s="34">
        <v>3.41</v>
      </c>
      <c r="AG755" s="34">
        <v>7.3500079999999999</v>
      </c>
      <c r="AH755" s="34">
        <v>23.815954000000001</v>
      </c>
      <c r="AI755" s="34">
        <v>97.446503000000007</v>
      </c>
      <c r="AJ755" s="34" t="s">
        <v>193</v>
      </c>
      <c r="AK755" s="34">
        <v>5.48</v>
      </c>
      <c r="AL755" s="34">
        <v>1.18</v>
      </c>
      <c r="AM755" s="34">
        <v>26.247910000000001</v>
      </c>
      <c r="AN755" s="34">
        <v>9.6999999999999993</v>
      </c>
      <c r="AO755" s="34">
        <v>24.9</v>
      </c>
      <c r="AP755" s="34">
        <v>4.26</v>
      </c>
      <c r="AQ755" s="34">
        <v>13.95</v>
      </c>
      <c r="AR755" s="34">
        <v>3.43</v>
      </c>
      <c r="AS755" s="34"/>
      <c r="AT755" s="34">
        <v>15.006608</v>
      </c>
      <c r="AU755" s="34">
        <v>35.340000000000003</v>
      </c>
      <c r="AV755" s="34">
        <v>7.1861879999999996</v>
      </c>
      <c r="AW755" s="34">
        <v>14.704456</v>
      </c>
      <c r="AX755" s="34">
        <v>14.53</v>
      </c>
      <c r="AY755" s="34">
        <v>4.79</v>
      </c>
      <c r="AZ755" s="34">
        <v>59.41</v>
      </c>
      <c r="BA755" s="34">
        <v>70.470000999999996</v>
      </c>
      <c r="BB755" s="34"/>
      <c r="BC755" s="34">
        <v>17.256288999999999</v>
      </c>
      <c r="BD755" s="34"/>
      <c r="BE755" s="38"/>
      <c r="BF755" s="41">
        <f t="shared" si="582"/>
        <v>-1.9418085857101738E-2</v>
      </c>
      <c r="BG755" s="41">
        <f t="shared" si="583"/>
        <v>1.1599074034213638E-2</v>
      </c>
      <c r="BH755" s="41"/>
      <c r="BI755" s="41">
        <f t="shared" si="584"/>
        <v>4.5120435280469641E-2</v>
      </c>
      <c r="BJ755" s="41">
        <f t="shared" si="585"/>
        <v>5.2367985517315939E-2</v>
      </c>
      <c r="BK755" s="41">
        <f t="shared" si="586"/>
        <v>-2.8836287326609505E-2</v>
      </c>
      <c r="BL755" s="41">
        <f t="shared" si="587"/>
        <v>-2.3167190262943182E-2</v>
      </c>
      <c r="BM755" s="41">
        <f t="shared" si="588"/>
        <v>2.5667746748577813E-2</v>
      </c>
      <c r="BN755" s="41">
        <f t="shared" si="589"/>
        <v>-3.9029396116795706E-2</v>
      </c>
      <c r="BO755" s="41"/>
      <c r="BP755" s="41">
        <f t="shared" si="590"/>
        <v>5.8078986283865595E-3</v>
      </c>
      <c r="BQ755" s="41">
        <f t="shared" si="591"/>
        <v>2.4774181985579537E-2</v>
      </c>
      <c r="BR755" s="41">
        <f t="shared" si="592"/>
        <v>2.3178270342596285E-2</v>
      </c>
      <c r="BS755" s="41">
        <f t="shared" si="593"/>
        <v>-1.1621895205985637E-2</v>
      </c>
      <c r="BT755" s="41">
        <f t="shared" si="594"/>
        <v>2.3207251074812839E-3</v>
      </c>
      <c r="BU755" s="41">
        <f t="shared" si="595"/>
        <v>-1.8282044837449069E-2</v>
      </c>
      <c r="BV755" s="41">
        <f t="shared" si="596"/>
        <v>1.1035866284004043E-3</v>
      </c>
      <c r="BW755" s="41">
        <f t="shared" si="597"/>
        <v>-9.6176148250207132E-3</v>
      </c>
      <c r="BX755" s="41"/>
      <c r="BY755" s="41"/>
      <c r="BZ755" s="41">
        <f t="shared" si="598"/>
        <v>5.4067347911779154E-2</v>
      </c>
      <c r="CA755" s="41">
        <f t="shared" si="599"/>
        <v>1.4913947804103109E-3</v>
      </c>
      <c r="CB755" s="41">
        <f t="shared" si="600"/>
        <v>5.1963454858640953E-3</v>
      </c>
      <c r="CC755" s="41">
        <f t="shared" si="601"/>
        <v>-1.183440948195735E-2</v>
      </c>
      <c r="CD755" s="41">
        <f t="shared" si="602"/>
        <v>5.3204061453504689E-2</v>
      </c>
      <c r="CE755" s="41">
        <f t="shared" si="603"/>
        <v>0</v>
      </c>
      <c r="CF755" s="41">
        <f t="shared" si="604"/>
        <v>-4.2384390695073696E-3</v>
      </c>
      <c r="CG755" s="41">
        <f t="shared" si="581"/>
        <v>5.1947129802991689E-3</v>
      </c>
      <c r="CH755" s="41">
        <f t="shared" si="605"/>
        <v>2.7733639542372079E-2</v>
      </c>
      <c r="CI755" s="41">
        <f t="shared" si="606"/>
        <v>-8.5781386808036798E-3</v>
      </c>
      <c r="CJ755" s="41">
        <f t="shared" si="607"/>
        <v>4.1922306386263437E-2</v>
      </c>
      <c r="CK755" s="41">
        <f t="shared" si="608"/>
        <v>-4.6519966160610417E-2</v>
      </c>
      <c r="CL755" s="41">
        <f t="shared" si="609"/>
        <v>5.1617806574790854E-3</v>
      </c>
      <c r="CM755" s="41">
        <f t="shared" si="610"/>
        <v>-2.6152554871763104E-2</v>
      </c>
      <c r="CN755" s="41">
        <f t="shared" si="628"/>
        <v>8.010723746078979E-3</v>
      </c>
      <c r="CO755" s="41">
        <f t="shared" si="611"/>
        <v>-1.8083675433295351E-2</v>
      </c>
      <c r="CP755" s="41">
        <f t="shared" si="612"/>
        <v>-4.9596941139372179E-2</v>
      </c>
      <c r="CQ755" s="41">
        <f t="shared" si="613"/>
        <v>1.1644957112721224E-2</v>
      </c>
      <c r="CR755" s="41">
        <f t="shared" si="614"/>
        <v>2.0834086902841834E-2</v>
      </c>
      <c r="CS755" s="41">
        <f t="shared" si="615"/>
        <v>6.4464365063200491E-3</v>
      </c>
      <c r="CT755" s="41">
        <f t="shared" si="616"/>
        <v>4.0724190226568702E-2</v>
      </c>
      <c r="CU755" s="41">
        <f t="shared" si="617"/>
        <v>7.1710293499682352E-4</v>
      </c>
      <c r="CV755" s="41">
        <f t="shared" si="618"/>
        <v>-5.3913764659831179E-2</v>
      </c>
      <c r="CW755" s="41"/>
      <c r="CX755" s="41">
        <f t="shared" si="619"/>
        <v>8.4663580438084154E-3</v>
      </c>
      <c r="CY755" s="41">
        <f t="shared" si="620"/>
        <v>-2.2938068632425233E-2</v>
      </c>
      <c r="CZ755" s="41">
        <f t="shared" si="621"/>
        <v>3.5091379449487287E-2</v>
      </c>
      <c r="DA755" s="41">
        <f t="shared" si="622"/>
        <v>7.2902942638413308E-3</v>
      </c>
      <c r="DB755" s="41">
        <f t="shared" si="623"/>
        <v>-6.2040565577084511E-2</v>
      </c>
      <c r="DC755" s="41">
        <f t="shared" si="624"/>
        <v>0.26090395337038808</v>
      </c>
      <c r="DD755" s="41">
        <f t="shared" si="625"/>
        <v>2.8655392070803705E-3</v>
      </c>
      <c r="DE755" s="41">
        <f t="shared" si="626"/>
        <v>2.8421790177329126E-3</v>
      </c>
      <c r="DF755" s="41"/>
      <c r="DG755" s="41">
        <f t="shared" si="627"/>
        <v>2.4721059145820595E-2</v>
      </c>
      <c r="DH755" s="41"/>
    </row>
    <row r="756" spans="1:112">
      <c r="A756" s="43">
        <v>42944</v>
      </c>
      <c r="B756" s="34">
        <v>2.5499999999999998</v>
      </c>
      <c r="C756" s="34">
        <v>5.3014349999999997</v>
      </c>
      <c r="D756" s="34"/>
      <c r="E756" s="34">
        <v>3.69</v>
      </c>
      <c r="F756" s="34">
        <v>7.4</v>
      </c>
      <c r="G756" s="34">
        <v>34.176907</v>
      </c>
      <c r="H756" s="34">
        <v>16.740490000000001</v>
      </c>
      <c r="I756" s="34">
        <v>15.72</v>
      </c>
      <c r="J756" s="34">
        <v>31.799983999999998</v>
      </c>
      <c r="K756" s="34"/>
      <c r="L756" s="34">
        <v>48.41</v>
      </c>
      <c r="M756" s="34">
        <v>6.26</v>
      </c>
      <c r="N756" s="34">
        <v>28.599829</v>
      </c>
      <c r="O756" s="34">
        <v>9.43</v>
      </c>
      <c r="P756" s="34">
        <v>20.67</v>
      </c>
      <c r="Q756" s="34">
        <v>2.7</v>
      </c>
      <c r="R756" s="34">
        <v>27.1</v>
      </c>
      <c r="S756" s="34">
        <v>43.408501000000001</v>
      </c>
      <c r="T756" s="34"/>
      <c r="U756" s="34"/>
      <c r="V756" s="34">
        <v>1.4644779999999999</v>
      </c>
      <c r="W756" s="34">
        <v>33.520000000000003</v>
      </c>
      <c r="X756" s="34">
        <v>35.040000999999997</v>
      </c>
      <c r="Y756" s="34">
        <v>8.3739840000000001</v>
      </c>
      <c r="Z756" s="34">
        <v>10.723159000000001</v>
      </c>
      <c r="AA756" s="34">
        <v>42.662067</v>
      </c>
      <c r="AB756" s="34">
        <v>37.132804999999998</v>
      </c>
      <c r="AC756" s="34">
        <v>20</v>
      </c>
      <c r="AD756" s="34">
        <v>98.940002000000007</v>
      </c>
      <c r="AE756" s="34">
        <v>28.749378</v>
      </c>
      <c r="AF756" s="34">
        <v>3.3</v>
      </c>
      <c r="AG756" s="34">
        <v>7.3500079999999999</v>
      </c>
      <c r="AH756" s="34">
        <v>24.504490000000001</v>
      </c>
      <c r="AI756" s="34">
        <v>90.194884999999999</v>
      </c>
      <c r="AJ756" s="34" t="s">
        <v>193</v>
      </c>
      <c r="AK756" s="34">
        <v>5.56</v>
      </c>
      <c r="AL756" s="34">
        <v>1.21</v>
      </c>
      <c r="AM756" s="34">
        <v>26.380863000000002</v>
      </c>
      <c r="AN756" s="34">
        <v>9.6</v>
      </c>
      <c r="AO756" s="34">
        <v>25.389999</v>
      </c>
      <c r="AP756" s="34">
        <v>4.26</v>
      </c>
      <c r="AQ756" s="34">
        <v>14.38</v>
      </c>
      <c r="AR756" s="34">
        <v>3.47</v>
      </c>
      <c r="AS756" s="34"/>
      <c r="AT756" s="34">
        <v>14.55894</v>
      </c>
      <c r="AU756" s="34">
        <v>31.77</v>
      </c>
      <c r="AV756" s="34">
        <v>7.2258360000000001</v>
      </c>
      <c r="AW756" s="34">
        <v>14.740061000000001</v>
      </c>
      <c r="AX756" s="34">
        <v>15.76</v>
      </c>
      <c r="AY756" s="34">
        <v>7.06</v>
      </c>
      <c r="AZ756" s="34">
        <v>59.509998000000003</v>
      </c>
      <c r="BA756" s="34">
        <v>67.400002000000001</v>
      </c>
      <c r="BB756" s="34"/>
      <c r="BC756" s="34">
        <v>17.089704999999999</v>
      </c>
      <c r="BD756" s="34"/>
      <c r="BE756" s="38"/>
      <c r="BF756" s="41">
        <f t="shared" si="582"/>
        <v>0</v>
      </c>
      <c r="BG756" s="41">
        <f t="shared" si="583"/>
        <v>8.2036098504197352E-3</v>
      </c>
      <c r="BH756" s="41"/>
      <c r="BI756" s="41">
        <f t="shared" si="584"/>
        <v>8.1851026430320037E-2</v>
      </c>
      <c r="BJ756" s="41">
        <f t="shared" si="585"/>
        <v>-5.7758834152192302E-2</v>
      </c>
      <c r="BK756" s="41">
        <f t="shared" si="586"/>
        <v>-8.6750174840720378E-3</v>
      </c>
      <c r="BL756" s="41">
        <f t="shared" si="587"/>
        <v>1.1353603682519786E-2</v>
      </c>
      <c r="BM756" s="41">
        <f t="shared" si="588"/>
        <v>2.1215839150272572E-2</v>
      </c>
      <c r="BN756" s="41">
        <f t="shared" si="589"/>
        <v>5.328139414823041E-2</v>
      </c>
      <c r="BO756" s="41"/>
      <c r="BP756" s="41">
        <f t="shared" si="590"/>
        <v>1.2402234173470698E-3</v>
      </c>
      <c r="BQ756" s="41">
        <f t="shared" si="591"/>
        <v>2.0985435163887019E-2</v>
      </c>
      <c r="BR756" s="41">
        <f t="shared" si="592"/>
        <v>4.3117503657928075E-2</v>
      </c>
      <c r="BS756" s="41">
        <f t="shared" si="593"/>
        <v>2.1231430480777515E-3</v>
      </c>
      <c r="BT756" s="41">
        <f t="shared" si="594"/>
        <v>-4.2620086707388066E-2</v>
      </c>
      <c r="BU756" s="41">
        <f t="shared" si="595"/>
        <v>-3.6968618813260916E-3</v>
      </c>
      <c r="BV756" s="41">
        <f t="shared" si="596"/>
        <v>-3.6832821810016143E-3</v>
      </c>
      <c r="BW756" s="41">
        <f t="shared" si="597"/>
        <v>3.3487257368156026E-2</v>
      </c>
      <c r="BX756" s="41"/>
      <c r="BY756" s="41"/>
      <c r="BZ756" s="41">
        <f t="shared" si="598"/>
        <v>0.10686327902933393</v>
      </c>
      <c r="CA756" s="41">
        <f t="shared" si="599"/>
        <v>-8.9455799754860625E-4</v>
      </c>
      <c r="CB756" s="41">
        <f t="shared" si="600"/>
        <v>8.886427851020496E-3</v>
      </c>
      <c r="CC756" s="41">
        <f t="shared" si="601"/>
        <v>8.2987450962518031E-3</v>
      </c>
      <c r="CD756" s="41">
        <f t="shared" si="602"/>
        <v>3.7292623180354589E-2</v>
      </c>
      <c r="CE756" s="41">
        <f t="shared" si="603"/>
        <v>3.1402109873846222E-2</v>
      </c>
      <c r="CF756" s="41">
        <f t="shared" si="604"/>
        <v>1.0825222670351648E-2</v>
      </c>
      <c r="CG756" s="41">
        <f t="shared" si="581"/>
        <v>7.7420773809687487E-3</v>
      </c>
      <c r="CH756" s="41">
        <f t="shared" si="605"/>
        <v>-2.3276561706581506E-2</v>
      </c>
      <c r="CI756" s="41">
        <f t="shared" si="606"/>
        <v>-1.2000144487173148E-2</v>
      </c>
      <c r="CJ756" s="41">
        <f t="shared" si="607"/>
        <v>-3.2789822822990956E-2</v>
      </c>
      <c r="CK756" s="41">
        <f t="shared" si="608"/>
        <v>0</v>
      </c>
      <c r="CL756" s="41">
        <f t="shared" si="609"/>
        <v>2.8500673828797805E-2</v>
      </c>
      <c r="CM756" s="41">
        <f t="shared" si="610"/>
        <v>-7.733082209683495E-2</v>
      </c>
      <c r="CN756" s="41">
        <f t="shared" si="628"/>
        <v>-1.6086137751624381E-2</v>
      </c>
      <c r="CO756" s="41">
        <f t="shared" si="611"/>
        <v>1.4493007302566606E-2</v>
      </c>
      <c r="CP756" s="41">
        <f t="shared" si="612"/>
        <v>2.5105921131076261E-2</v>
      </c>
      <c r="CQ756" s="41">
        <f t="shared" si="613"/>
        <v>5.0524941112296612E-3</v>
      </c>
      <c r="CR756" s="41">
        <f t="shared" si="614"/>
        <v>-1.0362787035546547E-2</v>
      </c>
      <c r="CS756" s="41">
        <f t="shared" si="615"/>
        <v>1.9487552860339444E-2</v>
      </c>
      <c r="CT756" s="41">
        <f t="shared" si="616"/>
        <v>0</v>
      </c>
      <c r="CU756" s="41">
        <f t="shared" si="617"/>
        <v>3.0358844025526084E-2</v>
      </c>
      <c r="CV756" s="41">
        <f t="shared" si="618"/>
        <v>1.1594332780919227E-2</v>
      </c>
      <c r="CW756" s="41"/>
      <c r="CX756" s="41">
        <f t="shared" si="619"/>
        <v>-3.0285399508694126E-2</v>
      </c>
      <c r="CY756" s="41">
        <f t="shared" si="620"/>
        <v>-0.10649301861012569</v>
      </c>
      <c r="CZ756" s="41">
        <f t="shared" si="621"/>
        <v>5.5020863165075188E-3</v>
      </c>
      <c r="DA756" s="41">
        <f t="shared" si="622"/>
        <v>2.4184480495397813E-3</v>
      </c>
      <c r="DB756" s="41">
        <f t="shared" si="623"/>
        <v>8.1259606847541646E-2</v>
      </c>
      <c r="DC756" s="41">
        <f t="shared" si="624"/>
        <v>0.38791464008232684</v>
      </c>
      <c r="DD756" s="41">
        <f t="shared" si="625"/>
        <v>1.681769681313116E-3</v>
      </c>
      <c r="DE756" s="41">
        <f t="shared" si="626"/>
        <v>-4.4542053937515202E-2</v>
      </c>
      <c r="DF756" s="41"/>
      <c r="DG756" s="41">
        <f t="shared" si="627"/>
        <v>-9.7004213224284788E-3</v>
      </c>
      <c r="DH756" s="41"/>
    </row>
    <row r="757" spans="1:112">
      <c r="A757" s="43">
        <v>42947</v>
      </c>
      <c r="B757" s="34">
        <v>2.5499999999999998</v>
      </c>
      <c r="C757" s="34">
        <v>5.188822</v>
      </c>
      <c r="D757" s="34"/>
      <c r="E757" s="34">
        <v>3.46</v>
      </c>
      <c r="F757" s="34">
        <v>7.28</v>
      </c>
      <c r="G757" s="34">
        <v>33.523724000000001</v>
      </c>
      <c r="H757" s="34">
        <v>15.775649</v>
      </c>
      <c r="I757" s="34">
        <v>13.17</v>
      </c>
      <c r="J757" s="34">
        <v>33</v>
      </c>
      <c r="K757" s="34"/>
      <c r="L757" s="34">
        <v>47.380001</v>
      </c>
      <c r="M757" s="34">
        <v>5.97</v>
      </c>
      <c r="N757" s="34">
        <v>28.686727999999999</v>
      </c>
      <c r="O757" s="34">
        <v>9.2899999999999991</v>
      </c>
      <c r="P757" s="34">
        <v>21.110001</v>
      </c>
      <c r="Q757" s="34">
        <v>2.6</v>
      </c>
      <c r="R757" s="34">
        <v>27.450001</v>
      </c>
      <c r="S757" s="34">
        <v>43.311915999999997</v>
      </c>
      <c r="T757" s="34"/>
      <c r="U757" s="34"/>
      <c r="V757" s="34">
        <v>1.553534</v>
      </c>
      <c r="W757" s="34">
        <v>32.770000000000003</v>
      </c>
      <c r="X757" s="34">
        <v>34.869999</v>
      </c>
      <c r="Y757" s="34">
        <v>8.1465920000000001</v>
      </c>
      <c r="Z757" s="34">
        <v>10.607184999999999</v>
      </c>
      <c r="AA757" s="34">
        <v>41.061740999999998</v>
      </c>
      <c r="AB757" s="34">
        <v>37.542358</v>
      </c>
      <c r="AC757" s="34">
        <v>20.100000000000001</v>
      </c>
      <c r="AD757" s="34">
        <v>92.5</v>
      </c>
      <c r="AE757" s="34">
        <v>27.910613999999999</v>
      </c>
      <c r="AF757" s="34">
        <v>3.25</v>
      </c>
      <c r="AG757" s="34">
        <v>7.0000070000000001</v>
      </c>
      <c r="AH757" s="34">
        <v>24.712</v>
      </c>
      <c r="AI757" s="34">
        <v>81.617621999999997</v>
      </c>
      <c r="AJ757" s="34" t="s">
        <v>193</v>
      </c>
      <c r="AK757" s="34">
        <v>5.26</v>
      </c>
      <c r="AL757" s="34">
        <v>1.2</v>
      </c>
      <c r="AM757" s="34">
        <v>25.630649999999999</v>
      </c>
      <c r="AN757" s="34">
        <v>9.4</v>
      </c>
      <c r="AO757" s="34">
        <v>24.5</v>
      </c>
      <c r="AP757" s="34">
        <v>4.22</v>
      </c>
      <c r="AQ757" s="34">
        <v>14.24</v>
      </c>
      <c r="AR757" s="34">
        <v>3.27</v>
      </c>
      <c r="AS757" s="34"/>
      <c r="AT757" s="34">
        <v>14.121003999999999</v>
      </c>
      <c r="AU757" s="34">
        <v>30.950001</v>
      </c>
      <c r="AV757" s="34">
        <v>7.8007309999999999</v>
      </c>
      <c r="AW757" s="34">
        <v>14.517537000000001</v>
      </c>
      <c r="AX757" s="34">
        <v>14.84</v>
      </c>
      <c r="AY757" s="34">
        <v>6.99</v>
      </c>
      <c r="AZ757" s="34">
        <v>57.700001</v>
      </c>
      <c r="BA757" s="34">
        <v>68.459998999999996</v>
      </c>
      <c r="BB757" s="34"/>
      <c r="BC757" s="34">
        <v>16.442961</v>
      </c>
      <c r="BD757" s="34"/>
      <c r="BE757" s="38"/>
      <c r="BF757" s="41">
        <f t="shared" si="582"/>
        <v>0</v>
      </c>
      <c r="BG757" s="41">
        <f t="shared" si="583"/>
        <v>-2.1470842164359613E-2</v>
      </c>
      <c r="BH757" s="41"/>
      <c r="BI757" s="41">
        <f t="shared" si="584"/>
        <v>-6.4357868982802935E-2</v>
      </c>
      <c r="BJ757" s="41">
        <f t="shared" si="585"/>
        <v>-1.6349138001529526E-2</v>
      </c>
      <c r="BK757" s="41">
        <f t="shared" si="586"/>
        <v>-1.9296814782332836E-2</v>
      </c>
      <c r="BL757" s="41">
        <f t="shared" si="587"/>
        <v>-5.9362787212660528E-2</v>
      </c>
      <c r="BM757" s="41">
        <f t="shared" si="588"/>
        <v>-0.17699227124587083</v>
      </c>
      <c r="BN757" s="41">
        <f t="shared" si="589"/>
        <v>3.7041774825129811E-2</v>
      </c>
      <c r="BO757" s="41"/>
      <c r="BP757" s="41">
        <f t="shared" si="590"/>
        <v>-2.1506184115011834E-2</v>
      </c>
      <c r="BQ757" s="41">
        <f t="shared" si="591"/>
        <v>-4.7433257707496429E-2</v>
      </c>
      <c r="BR757" s="41">
        <f t="shared" si="592"/>
        <v>3.0338379963303548E-3</v>
      </c>
      <c r="BS757" s="41">
        <f t="shared" si="593"/>
        <v>-1.4957543819619026E-2</v>
      </c>
      <c r="BT757" s="41">
        <f t="shared" si="594"/>
        <v>2.1063535537465518E-2</v>
      </c>
      <c r="BU757" s="41">
        <f t="shared" si="595"/>
        <v>-3.7740327982847086E-2</v>
      </c>
      <c r="BV757" s="41">
        <f t="shared" si="596"/>
        <v>1.2832476499756169E-2</v>
      </c>
      <c r="BW757" s="41">
        <f t="shared" si="597"/>
        <v>-2.2275040475434899E-3</v>
      </c>
      <c r="BX757" s="41"/>
      <c r="BY757" s="41"/>
      <c r="BZ757" s="41">
        <f t="shared" si="598"/>
        <v>5.9033470694253271E-2</v>
      </c>
      <c r="CA757" s="41">
        <f t="shared" si="599"/>
        <v>-2.2628812903159042E-2</v>
      </c>
      <c r="CB757" s="41">
        <f t="shared" si="600"/>
        <v>-4.8634625973902022E-3</v>
      </c>
      <c r="CC757" s="41">
        <f t="shared" si="601"/>
        <v>-2.7530076628723765E-2</v>
      </c>
      <c r="CD757" s="41">
        <f t="shared" si="602"/>
        <v>-1.0874193384441982E-2</v>
      </c>
      <c r="CE757" s="41">
        <f t="shared" si="603"/>
        <v>-3.823335269693174E-2</v>
      </c>
      <c r="CF757" s="41">
        <f t="shared" si="604"/>
        <v>1.0969031468502642E-2</v>
      </c>
      <c r="CG757" s="41">
        <f t="shared" si="581"/>
        <v>7.6824447581358623E-3</v>
      </c>
      <c r="CH757" s="41">
        <f t="shared" si="605"/>
        <v>-6.7304981495454136E-2</v>
      </c>
      <c r="CI757" s="41">
        <f t="shared" si="606"/>
        <v>-2.9609085637054371E-2</v>
      </c>
      <c r="CJ757" s="41">
        <f t="shared" si="607"/>
        <v>-1.5267472130788421E-2</v>
      </c>
      <c r="CK757" s="41">
        <f t="shared" si="608"/>
        <v>-4.8790252604713723E-2</v>
      </c>
      <c r="CL757" s="41">
        <f t="shared" si="609"/>
        <v>8.4325895505115954E-3</v>
      </c>
      <c r="CM757" s="41">
        <f t="shared" si="610"/>
        <v>-9.9927523606284818E-2</v>
      </c>
      <c r="CN757" s="41">
        <f t="shared" si="628"/>
        <v>-2.0938407185170389E-2</v>
      </c>
      <c r="CO757" s="41">
        <f t="shared" si="611"/>
        <v>-5.546708151287251E-2</v>
      </c>
      <c r="CP757" s="41">
        <f t="shared" si="612"/>
        <v>-8.2988028146950658E-3</v>
      </c>
      <c r="CQ757" s="41">
        <f t="shared" si="613"/>
        <v>-2.8849959971892124E-2</v>
      </c>
      <c r="CR757" s="41">
        <f t="shared" si="614"/>
        <v>-2.1053409197832267E-2</v>
      </c>
      <c r="CS757" s="41">
        <f t="shared" si="615"/>
        <v>-3.5682238780320105E-2</v>
      </c>
      <c r="CT757" s="41">
        <f t="shared" si="616"/>
        <v>-9.4340322333586416E-3</v>
      </c>
      <c r="CU757" s="41">
        <f t="shared" si="617"/>
        <v>-9.7834463090709714E-3</v>
      </c>
      <c r="CV757" s="41">
        <f t="shared" si="618"/>
        <v>-5.9364609049605811E-2</v>
      </c>
      <c r="CW757" s="41"/>
      <c r="CX757" s="41">
        <f t="shared" si="619"/>
        <v>-3.0541903567396653E-2</v>
      </c>
      <c r="CY757" s="41">
        <f t="shared" si="620"/>
        <v>-2.6149416840642422E-2</v>
      </c>
      <c r="CZ757" s="41">
        <f t="shared" si="621"/>
        <v>7.6554510605764514E-2</v>
      </c>
      <c r="DA757" s="41">
        <f t="shared" si="622"/>
        <v>-1.5211658242538598E-2</v>
      </c>
      <c r="DB757" s="41">
        <f t="shared" si="623"/>
        <v>-6.0148846690498685E-2</v>
      </c>
      <c r="DC757" s="41">
        <f t="shared" si="624"/>
        <v>-9.964495259431716E-3</v>
      </c>
      <c r="DD757" s="41">
        <f t="shared" si="625"/>
        <v>-3.0887141203886942E-2</v>
      </c>
      <c r="DE757" s="41">
        <f t="shared" si="626"/>
        <v>1.5604570903117834E-2</v>
      </c>
      <c r="DF757" s="41"/>
      <c r="DG757" s="41">
        <f t="shared" si="627"/>
        <v>-3.8578752522733024E-2</v>
      </c>
      <c r="DH757" s="41"/>
    </row>
    <row r="758" spans="1:112">
      <c r="A758" s="43">
        <v>42948</v>
      </c>
      <c r="B758" s="34">
        <v>2.5</v>
      </c>
      <c r="C758" s="34">
        <v>5.0502229999999999</v>
      </c>
      <c r="D758" s="34"/>
      <c r="E758" s="34">
        <v>3.24</v>
      </c>
      <c r="F758" s="34">
        <v>6.5</v>
      </c>
      <c r="G758" s="34">
        <v>30.978224000000001</v>
      </c>
      <c r="H758" s="34">
        <v>14.960011</v>
      </c>
      <c r="I758" s="34">
        <v>12.93</v>
      </c>
      <c r="J758" s="34">
        <v>32.849983000000002</v>
      </c>
      <c r="K758" s="34"/>
      <c r="L758" s="34">
        <v>48.470001000000003</v>
      </c>
      <c r="M758" s="34">
        <v>5.62</v>
      </c>
      <c r="N758" s="34">
        <v>28.918461000000001</v>
      </c>
      <c r="O758" s="34">
        <v>9.36</v>
      </c>
      <c r="P758" s="34">
        <v>20.940000999999999</v>
      </c>
      <c r="Q758" s="34">
        <v>2.4900000000000002</v>
      </c>
      <c r="R758" s="34">
        <v>28</v>
      </c>
      <c r="S758" s="34">
        <v>41.322113000000002</v>
      </c>
      <c r="T758" s="34"/>
      <c r="U758" s="34"/>
      <c r="V758" s="34">
        <v>1.6821710000000001</v>
      </c>
      <c r="W758" s="34">
        <v>32.479999999999997</v>
      </c>
      <c r="X758" s="34">
        <v>34.869999</v>
      </c>
      <c r="Y758" s="34">
        <v>7.9093119999999999</v>
      </c>
      <c r="Z758" s="34">
        <v>9.7775219999999994</v>
      </c>
      <c r="AA758" s="34">
        <v>38.657223000000002</v>
      </c>
      <c r="AB758" s="34">
        <v>38.010413999999997</v>
      </c>
      <c r="AC758" s="34">
        <v>19.899999999999999</v>
      </c>
      <c r="AD758" s="34">
        <v>88.790001000000004</v>
      </c>
      <c r="AE758" s="34">
        <v>28.045589</v>
      </c>
      <c r="AF758" s="34">
        <v>3.19</v>
      </c>
      <c r="AG758" s="34">
        <v>7.0000070000000001</v>
      </c>
      <c r="AH758" s="34">
        <v>24.561087000000001</v>
      </c>
      <c r="AI758" s="34">
        <v>79.787407000000002</v>
      </c>
      <c r="AJ758" s="34" t="s">
        <v>193</v>
      </c>
      <c r="AK758" s="34">
        <v>5.0999999999999996</v>
      </c>
      <c r="AL758" s="34">
        <v>1.17</v>
      </c>
      <c r="AM758" s="34">
        <v>26.171942000000001</v>
      </c>
      <c r="AN758" s="34">
        <v>9</v>
      </c>
      <c r="AO758" s="34">
        <v>24.610001</v>
      </c>
      <c r="AP758" s="34">
        <v>4.13</v>
      </c>
      <c r="AQ758" s="34">
        <v>14.49</v>
      </c>
      <c r="AR758" s="34">
        <v>3.23</v>
      </c>
      <c r="AS758" s="34"/>
      <c r="AT758" s="34">
        <v>13.381379000000001</v>
      </c>
      <c r="AU758" s="34">
        <v>23.9</v>
      </c>
      <c r="AV758" s="34">
        <v>7.4538120000000001</v>
      </c>
      <c r="AW758" s="34">
        <v>14.454454999999999</v>
      </c>
      <c r="AX758" s="34">
        <v>15.27</v>
      </c>
      <c r="AY758" s="34">
        <v>7.31</v>
      </c>
      <c r="AZ758" s="34">
        <v>56.709999000000003</v>
      </c>
      <c r="BA758" s="34">
        <v>72.800003000000004</v>
      </c>
      <c r="BB758" s="34"/>
      <c r="BC758" s="34">
        <v>16.246977000000001</v>
      </c>
      <c r="BD758" s="34"/>
      <c r="BE758" s="38"/>
      <c r="BF758" s="41">
        <f t="shared" si="582"/>
        <v>-1.9802627296179643E-2</v>
      </c>
      <c r="BG758" s="41">
        <f t="shared" si="583"/>
        <v>-2.7074295735098126E-2</v>
      </c>
      <c r="BH758" s="41"/>
      <c r="BI758" s="41">
        <f t="shared" si="584"/>
        <v>-6.5695259265394781E-2</v>
      </c>
      <c r="BJ758" s="41">
        <f t="shared" si="585"/>
        <v>-0.11332868530700324</v>
      </c>
      <c r="BK758" s="41">
        <f t="shared" si="586"/>
        <v>-7.8968861257492626E-2</v>
      </c>
      <c r="BL758" s="41">
        <f t="shared" si="587"/>
        <v>-5.3086840786787513E-2</v>
      </c>
      <c r="BM758" s="41">
        <f t="shared" si="588"/>
        <v>-1.8391322971423544E-2</v>
      </c>
      <c r="BN758" s="41">
        <f t="shared" si="589"/>
        <v>-4.5563340397997316E-3</v>
      </c>
      <c r="BO758" s="41"/>
      <c r="BP758" s="41">
        <f t="shared" si="590"/>
        <v>2.2744850652011834E-2</v>
      </c>
      <c r="BQ758" s="41">
        <f t="shared" si="591"/>
        <v>-6.0415263498911007E-2</v>
      </c>
      <c r="BR758" s="41">
        <f t="shared" si="592"/>
        <v>8.0456033236360677E-3</v>
      </c>
      <c r="BS758" s="41">
        <f t="shared" si="593"/>
        <v>7.5067376637535715E-3</v>
      </c>
      <c r="BT758" s="41">
        <f t="shared" si="594"/>
        <v>-8.0856560332609496E-3</v>
      </c>
      <c r="BU758" s="41">
        <f t="shared" si="595"/>
        <v>-4.3228734550820075E-2</v>
      </c>
      <c r="BV758" s="41">
        <f t="shared" si="596"/>
        <v>1.9838305789792371E-2</v>
      </c>
      <c r="BW758" s="41">
        <f t="shared" si="597"/>
        <v>-4.7030013046076305E-2</v>
      </c>
      <c r="BX758" s="41"/>
      <c r="BY758" s="41"/>
      <c r="BZ758" s="41">
        <f t="shared" si="598"/>
        <v>7.9552885392955769E-2</v>
      </c>
      <c r="CA758" s="41">
        <f t="shared" si="599"/>
        <v>-8.8889474172462631E-3</v>
      </c>
      <c r="CB758" s="41">
        <f t="shared" si="600"/>
        <v>0</v>
      </c>
      <c r="CC758" s="41">
        <f t="shared" si="601"/>
        <v>-2.9558880802005645E-2</v>
      </c>
      <c r="CD758" s="41">
        <f t="shared" si="602"/>
        <v>-8.1445523974653156E-2</v>
      </c>
      <c r="CE758" s="41">
        <f t="shared" si="603"/>
        <v>-6.0343172205775668E-2</v>
      </c>
      <c r="CF758" s="41">
        <f t="shared" si="604"/>
        <v>1.2390332627225482E-2</v>
      </c>
      <c r="CG758" s="41">
        <f t="shared" si="581"/>
        <v>-3.1090587070031119E-2</v>
      </c>
      <c r="CH758" s="41">
        <f t="shared" si="605"/>
        <v>-4.0934602211614532E-2</v>
      </c>
      <c r="CI758" s="41">
        <f t="shared" si="606"/>
        <v>4.8243181112349676E-3</v>
      </c>
      <c r="CJ758" s="41">
        <f t="shared" si="607"/>
        <v>-1.8634079544892983E-2</v>
      </c>
      <c r="CK758" s="41">
        <f t="shared" si="608"/>
        <v>0</v>
      </c>
      <c r="CL758" s="41">
        <f t="shared" si="609"/>
        <v>-6.1255943590829351E-3</v>
      </c>
      <c r="CM758" s="41">
        <f t="shared" si="610"/>
        <v>-2.2679509551917561E-2</v>
      </c>
      <c r="CN758" s="41">
        <f t="shared" si="628"/>
        <v>-9.2038662732867266E-4</v>
      </c>
      <c r="CO758" s="41">
        <f t="shared" si="611"/>
        <v>-3.0890487019338445E-2</v>
      </c>
      <c r="CP758" s="41">
        <f t="shared" si="612"/>
        <v>-2.5317807984289897E-2</v>
      </c>
      <c r="CQ758" s="41">
        <f t="shared" si="613"/>
        <v>2.0899019936631538E-2</v>
      </c>
      <c r="CR758" s="41">
        <f t="shared" si="614"/>
        <v>-4.3485111939738891E-2</v>
      </c>
      <c r="CS758" s="41">
        <f t="shared" si="615"/>
        <v>4.4797874861710963E-3</v>
      </c>
      <c r="CT758" s="41">
        <f t="shared" si="616"/>
        <v>-2.155772107497899E-2</v>
      </c>
      <c r="CU758" s="41">
        <f t="shared" si="617"/>
        <v>1.7403850348761195E-2</v>
      </c>
      <c r="CV758" s="41">
        <f t="shared" si="618"/>
        <v>-1.2307847674596814E-2</v>
      </c>
      <c r="CW758" s="41"/>
      <c r="CX758" s="41">
        <f t="shared" si="619"/>
        <v>-5.3799220688770057E-2</v>
      </c>
      <c r="CY758" s="41">
        <f t="shared" si="620"/>
        <v>-0.25849457250331737</v>
      </c>
      <c r="CZ758" s="41">
        <f t="shared" si="621"/>
        <v>-4.5491867871668777E-2</v>
      </c>
      <c r="DA758" s="41">
        <f t="shared" si="622"/>
        <v>-4.3546953683581153E-3</v>
      </c>
      <c r="DB758" s="41">
        <f t="shared" si="623"/>
        <v>2.8563881491306599E-2</v>
      </c>
      <c r="DC758" s="41">
        <f t="shared" si="624"/>
        <v>4.4762717515968144E-2</v>
      </c>
      <c r="DD758" s="41">
        <f t="shared" si="625"/>
        <v>-1.7306646452714042E-2</v>
      </c>
      <c r="DE758" s="41">
        <f t="shared" si="626"/>
        <v>6.1466377916461333E-2</v>
      </c>
      <c r="DF758" s="41"/>
      <c r="DG758" s="41">
        <f t="shared" si="627"/>
        <v>-1.1990622198672366E-2</v>
      </c>
      <c r="DH758" s="41"/>
    </row>
    <row r="759" spans="1:112">
      <c r="A759" s="43">
        <v>42949</v>
      </c>
      <c r="B759" s="34">
        <v>2.5</v>
      </c>
      <c r="C759" s="34">
        <v>4.9809229999999998</v>
      </c>
      <c r="D759" s="34"/>
      <c r="E759" s="34">
        <v>3.18</v>
      </c>
      <c r="F759" s="34">
        <v>6.27</v>
      </c>
      <c r="G759" s="34">
        <v>30.872564000000001</v>
      </c>
      <c r="H759" s="34">
        <v>14.960011</v>
      </c>
      <c r="I759" s="34">
        <v>13.2</v>
      </c>
      <c r="J759" s="34">
        <v>33.749985000000002</v>
      </c>
      <c r="K759" s="34"/>
      <c r="L759" s="34">
        <v>48</v>
      </c>
      <c r="M759" s="34">
        <v>5.46</v>
      </c>
      <c r="N759" s="34">
        <v>28.590174000000001</v>
      </c>
      <c r="O759" s="34">
        <v>9.23</v>
      </c>
      <c r="P759" s="34">
        <v>20.549999</v>
      </c>
      <c r="Q759" s="34">
        <v>2.54</v>
      </c>
      <c r="R759" s="34">
        <v>26.52</v>
      </c>
      <c r="S759" s="34">
        <v>41.689163000000001</v>
      </c>
      <c r="T759" s="34"/>
      <c r="U759" s="34"/>
      <c r="V759" s="34">
        <v>1.5748690000000001</v>
      </c>
      <c r="W759" s="34">
        <v>32.040000999999997</v>
      </c>
      <c r="X759" s="34">
        <v>34.880001</v>
      </c>
      <c r="Y759" s="34">
        <v>7.8796530000000002</v>
      </c>
      <c r="Z759" s="34">
        <v>9.3047039999999992</v>
      </c>
      <c r="AA759" s="34">
        <v>37.917380999999999</v>
      </c>
      <c r="AB759" s="34">
        <v>37.054797999999998</v>
      </c>
      <c r="AC759" s="34">
        <v>19.700001</v>
      </c>
      <c r="AD759" s="34">
        <v>89.580001999999993</v>
      </c>
      <c r="AE759" s="34">
        <v>28.257691999999999</v>
      </c>
      <c r="AF759" s="34">
        <v>3.26</v>
      </c>
      <c r="AG759" s="34">
        <v>7.0000070000000001</v>
      </c>
      <c r="AH759" s="34">
        <v>23.910273</v>
      </c>
      <c r="AI759" s="34">
        <v>77.304259999999999</v>
      </c>
      <c r="AJ759" s="34" t="s">
        <v>193</v>
      </c>
      <c r="AK759" s="34">
        <v>5.24</v>
      </c>
      <c r="AL759" s="34">
        <v>1.22</v>
      </c>
      <c r="AM759" s="34">
        <v>25.535681</v>
      </c>
      <c r="AN759" s="34">
        <v>8.6</v>
      </c>
      <c r="AO759" s="34">
        <v>23.1</v>
      </c>
      <c r="AP759" s="34">
        <v>4.26</v>
      </c>
      <c r="AQ759" s="34">
        <v>14.74</v>
      </c>
      <c r="AR759" s="34">
        <v>3.22</v>
      </c>
      <c r="AS759" s="34"/>
      <c r="AT759" s="34">
        <v>13.478697</v>
      </c>
      <c r="AU759" s="34">
        <v>17.34</v>
      </c>
      <c r="AV759" s="34">
        <v>7.2952199999999996</v>
      </c>
      <c r="AW759" s="34">
        <v>14.382364000000001</v>
      </c>
      <c r="AX759" s="34">
        <v>15.55</v>
      </c>
      <c r="AY759" s="34">
        <v>7.17</v>
      </c>
      <c r="AZ759" s="34">
        <v>56.900002000000001</v>
      </c>
      <c r="BA759" s="34">
        <v>73.029999000000004</v>
      </c>
      <c r="BB759" s="34"/>
      <c r="BC759" s="34">
        <v>16.168583000000002</v>
      </c>
      <c r="BD759" s="34"/>
      <c r="BE759" s="38"/>
      <c r="BF759" s="41">
        <f t="shared" si="582"/>
        <v>0</v>
      </c>
      <c r="BG759" s="41">
        <f t="shared" si="583"/>
        <v>-1.3817185499721408E-2</v>
      </c>
      <c r="BH759" s="41"/>
      <c r="BI759" s="41">
        <f t="shared" si="584"/>
        <v>-1.8692133012152522E-2</v>
      </c>
      <c r="BJ759" s="41">
        <f t="shared" si="585"/>
        <v>-3.6025822256762173E-2</v>
      </c>
      <c r="BK759" s="41">
        <f t="shared" si="586"/>
        <v>-3.4166129874658377E-3</v>
      </c>
      <c r="BL759" s="41">
        <f t="shared" si="587"/>
        <v>0</v>
      </c>
      <c r="BM759" s="41">
        <f t="shared" si="588"/>
        <v>2.0666636808559125E-2</v>
      </c>
      <c r="BN759" s="41">
        <f t="shared" si="589"/>
        <v>2.7028745447315233E-2</v>
      </c>
      <c r="BO759" s="41"/>
      <c r="BP759" s="41">
        <f t="shared" si="590"/>
        <v>-9.744059580711938E-3</v>
      </c>
      <c r="BQ759" s="41">
        <f t="shared" si="591"/>
        <v>-2.8882874148786052E-2</v>
      </c>
      <c r="BR759" s="41">
        <f t="shared" si="592"/>
        <v>-1.1417087747147916E-2</v>
      </c>
      <c r="BS759" s="41">
        <f t="shared" si="593"/>
        <v>-1.3986241974739726E-2</v>
      </c>
      <c r="BT759" s="41">
        <f t="shared" si="594"/>
        <v>-1.8800360917439505E-2</v>
      </c>
      <c r="BU759" s="41">
        <f t="shared" si="595"/>
        <v>1.9881370553828995E-2</v>
      </c>
      <c r="BV759" s="41">
        <f t="shared" si="596"/>
        <v>-5.4305344857542133E-2</v>
      </c>
      <c r="BW759" s="41">
        <f t="shared" si="597"/>
        <v>8.843434526488371E-3</v>
      </c>
      <c r="BX759" s="41"/>
      <c r="BY759" s="41"/>
      <c r="BZ759" s="41">
        <f t="shared" si="598"/>
        <v>-6.5913126852928772E-2</v>
      </c>
      <c r="CA759" s="41">
        <f t="shared" si="599"/>
        <v>-1.3639361882332904E-2</v>
      </c>
      <c r="CB759" s="41">
        <f t="shared" si="600"/>
        <v>2.8679570089052027E-4</v>
      </c>
      <c r="CC759" s="41">
        <f t="shared" si="601"/>
        <v>-3.7569321212949742E-3</v>
      </c>
      <c r="CD759" s="41">
        <f t="shared" si="602"/>
        <v>-4.9565998975064293E-2</v>
      </c>
      <c r="CE759" s="41">
        <f t="shared" si="603"/>
        <v>-1.9324031304029793E-2</v>
      </c>
      <c r="CF759" s="41">
        <f t="shared" si="604"/>
        <v>-2.5462330780030538E-2</v>
      </c>
      <c r="CG759" s="41">
        <f t="shared" si="581"/>
        <v>-1.859283307661597E-2</v>
      </c>
      <c r="CH759" s="41">
        <f t="shared" si="605"/>
        <v>8.8580607988008563E-3</v>
      </c>
      <c r="CI759" s="41">
        <f t="shared" si="606"/>
        <v>7.5343390150554145E-3</v>
      </c>
      <c r="CJ759" s="41">
        <f t="shared" si="607"/>
        <v>2.1706278581863074E-2</v>
      </c>
      <c r="CK759" s="41">
        <f t="shared" si="608"/>
        <v>0</v>
      </c>
      <c r="CL759" s="41">
        <f t="shared" si="609"/>
        <v>-2.6855162035334092E-2</v>
      </c>
      <c r="CM759" s="41">
        <f t="shared" si="610"/>
        <v>-3.1616620949313459E-2</v>
      </c>
      <c r="CN759" s="41">
        <f t="shared" si="628"/>
        <v>5.5096558109696998E-3</v>
      </c>
      <c r="CO759" s="41">
        <f t="shared" si="611"/>
        <v>2.7080958602670829E-2</v>
      </c>
      <c r="CP759" s="41">
        <f t="shared" si="612"/>
        <v>4.1847109935500504E-2</v>
      </c>
      <c r="CQ759" s="41">
        <f t="shared" si="613"/>
        <v>-2.4611191874767558E-2</v>
      </c>
      <c r="CR759" s="41">
        <f t="shared" si="614"/>
        <v>-4.5462374076757399E-2</v>
      </c>
      <c r="CS759" s="41">
        <f t="shared" si="615"/>
        <v>-6.3320287509104442E-2</v>
      </c>
      <c r="CT759" s="41">
        <f t="shared" si="616"/>
        <v>3.0991753308337554E-2</v>
      </c>
      <c r="CU759" s="41">
        <f t="shared" si="617"/>
        <v>1.710613042859958E-2</v>
      </c>
      <c r="CV759" s="41">
        <f t="shared" si="618"/>
        <v>-3.1007776782481593E-3</v>
      </c>
      <c r="CW759" s="41"/>
      <c r="CX759" s="41">
        <f t="shared" si="619"/>
        <v>7.2463254266852718E-3</v>
      </c>
      <c r="CY759" s="41">
        <f t="shared" si="620"/>
        <v>-0.32086248758506908</v>
      </c>
      <c r="CZ759" s="41">
        <f t="shared" si="621"/>
        <v>-2.1506240219105573E-2</v>
      </c>
      <c r="DA759" s="41">
        <f t="shared" si="622"/>
        <v>-4.9999377660747343E-3</v>
      </c>
      <c r="DB759" s="41">
        <f t="shared" si="623"/>
        <v>1.8170519394702073E-2</v>
      </c>
      <c r="DC759" s="41">
        <f t="shared" si="624"/>
        <v>-1.933761915015806E-2</v>
      </c>
      <c r="DD759" s="41">
        <f t="shared" si="625"/>
        <v>3.3448318893073673E-3</v>
      </c>
      <c r="DE759" s="41">
        <f t="shared" si="626"/>
        <v>3.1543055275847979E-3</v>
      </c>
      <c r="DF759" s="41"/>
      <c r="DG759" s="41">
        <f t="shared" si="627"/>
        <v>-4.8368223676900487E-3</v>
      </c>
      <c r="DH759" s="41"/>
    </row>
    <row r="760" spans="1:112">
      <c r="A760" s="43">
        <v>42950</v>
      </c>
      <c r="B760" s="34">
        <v>2.5499999999999998</v>
      </c>
      <c r="C760" s="34">
        <v>5.0424160000000002</v>
      </c>
      <c r="D760" s="34"/>
      <c r="E760" s="34">
        <v>3.21</v>
      </c>
      <c r="F760" s="34">
        <v>6.23</v>
      </c>
      <c r="G760" s="34">
        <v>30.228981000000001</v>
      </c>
      <c r="H760" s="34">
        <v>15.278308000000001</v>
      </c>
      <c r="I760" s="34">
        <v>12.22</v>
      </c>
      <c r="J760" s="34">
        <v>32.400002000000001</v>
      </c>
      <c r="K760" s="34"/>
      <c r="L760" s="34">
        <v>49.25</v>
      </c>
      <c r="M760" s="34">
        <v>5.47</v>
      </c>
      <c r="N760" s="34">
        <v>28.068769</v>
      </c>
      <c r="O760" s="34">
        <v>9.25</v>
      </c>
      <c r="P760" s="34">
        <v>20.309999000000001</v>
      </c>
      <c r="Q760" s="34">
        <v>2.4900000000000002</v>
      </c>
      <c r="R760" s="34">
        <v>27.030000999999999</v>
      </c>
      <c r="S760" s="34">
        <v>41.254500999999998</v>
      </c>
      <c r="T760" s="34"/>
      <c r="U760" s="34"/>
      <c r="V760" s="34">
        <v>1.564964</v>
      </c>
      <c r="W760" s="34">
        <v>31.950001</v>
      </c>
      <c r="X760" s="34">
        <v>35.020000000000003</v>
      </c>
      <c r="Y760" s="34">
        <v>7.9191989999999999</v>
      </c>
      <c r="Z760" s="34">
        <v>9.4831260000000004</v>
      </c>
      <c r="AA760" s="34">
        <v>35.947116999999999</v>
      </c>
      <c r="AB760" s="34">
        <v>36.694000000000003</v>
      </c>
      <c r="AC760" s="34">
        <v>19.600000000000001</v>
      </c>
      <c r="AD760" s="34">
        <v>88.260002</v>
      </c>
      <c r="AE760" s="34">
        <v>27.611742</v>
      </c>
      <c r="AF760" s="34">
        <v>3.3</v>
      </c>
      <c r="AG760" s="34">
        <v>6.65</v>
      </c>
      <c r="AH760" s="34">
        <v>23.599014</v>
      </c>
      <c r="AI760" s="34">
        <v>79.648910999999998</v>
      </c>
      <c r="AJ760" s="34" t="s">
        <v>193</v>
      </c>
      <c r="AK760" s="34">
        <v>5.34</v>
      </c>
      <c r="AL760" s="34">
        <v>1.23</v>
      </c>
      <c r="AM760" s="34">
        <v>25.668633</v>
      </c>
      <c r="AN760" s="34">
        <v>8.9</v>
      </c>
      <c r="AO760" s="34">
        <v>22.9</v>
      </c>
      <c r="AP760" s="34">
        <v>4.3</v>
      </c>
      <c r="AQ760" s="34">
        <v>14.54</v>
      </c>
      <c r="AR760" s="34">
        <v>2.92</v>
      </c>
      <c r="AS760" s="34"/>
      <c r="AT760" s="34">
        <v>13.498162000000001</v>
      </c>
      <c r="AU760" s="34">
        <v>18.149999999999999</v>
      </c>
      <c r="AV760" s="34">
        <v>6.8690040000000003</v>
      </c>
      <c r="AW760" s="34">
        <v>13.832663</v>
      </c>
      <c r="AX760" s="34">
        <v>15.68</v>
      </c>
      <c r="AY760" s="34">
        <v>6.91</v>
      </c>
      <c r="AZ760" s="34">
        <v>58</v>
      </c>
      <c r="BA760" s="34">
        <v>71.169998000000007</v>
      </c>
      <c r="BB760" s="34"/>
      <c r="BC760" s="34">
        <v>16.178383</v>
      </c>
      <c r="BD760" s="34"/>
      <c r="BE760" s="38"/>
      <c r="BF760" s="41">
        <f t="shared" si="582"/>
        <v>1.980262729617973E-2</v>
      </c>
      <c r="BG760" s="41">
        <f t="shared" si="583"/>
        <v>1.227011707547291E-2</v>
      </c>
      <c r="BH760" s="41"/>
      <c r="BI760" s="41">
        <f t="shared" si="584"/>
        <v>9.3897403498389171E-3</v>
      </c>
      <c r="BJ760" s="41">
        <f t="shared" si="585"/>
        <v>-6.4000218454673997E-3</v>
      </c>
      <c r="BK760" s="41">
        <f t="shared" si="586"/>
        <v>-2.1066793063662794E-2</v>
      </c>
      <c r="BL760" s="41">
        <f t="shared" si="587"/>
        <v>2.1053336782553344E-2</v>
      </c>
      <c r="BM760" s="41">
        <f t="shared" si="588"/>
        <v>-7.7142875848875761E-2</v>
      </c>
      <c r="BN760" s="41">
        <f t="shared" si="589"/>
        <v>-4.0821488347318816E-2</v>
      </c>
      <c r="BO760" s="41"/>
      <c r="BP760" s="41">
        <f t="shared" si="590"/>
        <v>2.570835671020703E-2</v>
      </c>
      <c r="BQ760" s="41">
        <f t="shared" si="591"/>
        <v>1.8298266770761572E-3</v>
      </c>
      <c r="BR760" s="41">
        <f t="shared" si="592"/>
        <v>-1.8405557596715565E-2</v>
      </c>
      <c r="BS760" s="41">
        <f t="shared" si="593"/>
        <v>2.1645030095730502E-3</v>
      </c>
      <c r="BT760" s="41">
        <f t="shared" si="594"/>
        <v>-1.174756592497892E-2</v>
      </c>
      <c r="BU760" s="41">
        <f t="shared" si="595"/>
        <v>-1.9881370553828933E-2</v>
      </c>
      <c r="BV760" s="41">
        <f t="shared" si="596"/>
        <v>1.904823196662429E-2</v>
      </c>
      <c r="BW760" s="41">
        <f t="shared" si="597"/>
        <v>-1.0480992954568761E-2</v>
      </c>
      <c r="BX760" s="41"/>
      <c r="BY760" s="41"/>
      <c r="BZ760" s="41">
        <f t="shared" si="598"/>
        <v>-6.3092736825719328E-3</v>
      </c>
      <c r="CA760" s="41">
        <f t="shared" si="599"/>
        <v>-2.8129412886962251E-3</v>
      </c>
      <c r="CB760" s="41">
        <f t="shared" si="600"/>
        <v>4.0056991472027124E-3</v>
      </c>
      <c r="CC760" s="41">
        <f t="shared" si="601"/>
        <v>5.0061969808709245E-3</v>
      </c>
      <c r="CD760" s="41">
        <f t="shared" si="602"/>
        <v>1.8993930013975507E-2</v>
      </c>
      <c r="CE760" s="41">
        <f t="shared" si="603"/>
        <v>-5.3360722309521595E-2</v>
      </c>
      <c r="CF760" s="41">
        <f t="shared" si="604"/>
        <v>-9.7845900758431886E-3</v>
      </c>
      <c r="CG760" s="41">
        <f t="shared" si="581"/>
        <v>1.3315775975772156E-2</v>
      </c>
      <c r="CH760" s="41">
        <f t="shared" si="605"/>
        <v>-1.4845076603843122E-2</v>
      </c>
      <c r="CI760" s="41">
        <f t="shared" si="606"/>
        <v>-2.3124586681956657E-2</v>
      </c>
      <c r="CJ760" s="41">
        <f t="shared" si="607"/>
        <v>1.2195273093818206E-2</v>
      </c>
      <c r="CK760" s="41">
        <f t="shared" si="608"/>
        <v>-5.1294294387050444E-2</v>
      </c>
      <c r="CL760" s="41">
        <f t="shared" si="609"/>
        <v>-1.3103267724110574E-2</v>
      </c>
      <c r="CM760" s="41">
        <f t="shared" si="610"/>
        <v>2.9879299910138105E-2</v>
      </c>
      <c r="CN760" s="41">
        <f t="shared" si="628"/>
        <v>-1.2903404835907954E-2</v>
      </c>
      <c r="CO760" s="41">
        <f t="shared" si="611"/>
        <v>1.8904154639152654E-2</v>
      </c>
      <c r="CP760" s="41">
        <f t="shared" si="612"/>
        <v>8.1633106391608354E-3</v>
      </c>
      <c r="CQ760" s="41">
        <f t="shared" si="613"/>
        <v>5.1930116193077787E-3</v>
      </c>
      <c r="CR760" s="41">
        <f t="shared" si="614"/>
        <v>3.4289073478632165E-2</v>
      </c>
      <c r="CS760" s="41">
        <f t="shared" si="615"/>
        <v>-8.6957069675540448E-3</v>
      </c>
      <c r="CT760" s="41">
        <f t="shared" si="616"/>
        <v>9.345862418237599E-3</v>
      </c>
      <c r="CU760" s="41">
        <f t="shared" si="617"/>
        <v>-1.3661414655817288E-2</v>
      </c>
      <c r="CV760" s="41">
        <f t="shared" si="618"/>
        <v>-9.7797743276126628E-2</v>
      </c>
      <c r="CW760" s="41"/>
      <c r="CX760" s="41">
        <f t="shared" si="619"/>
        <v>1.4430889361876473E-3</v>
      </c>
      <c r="CY760" s="41">
        <f t="shared" si="620"/>
        <v>4.5654589358463935E-2</v>
      </c>
      <c r="CZ760" s="41">
        <f t="shared" si="621"/>
        <v>-6.0200221604268009E-2</v>
      </c>
      <c r="DA760" s="41">
        <f t="shared" si="622"/>
        <v>-3.897005421147156E-2</v>
      </c>
      <c r="DB760" s="41">
        <f t="shared" si="623"/>
        <v>8.3253762970186534E-3</v>
      </c>
      <c r="DC760" s="41">
        <f t="shared" si="624"/>
        <v>-3.6936016831950448E-2</v>
      </c>
      <c r="DD760" s="41">
        <f t="shared" si="625"/>
        <v>1.914763426474984E-2</v>
      </c>
      <c r="DE760" s="41">
        <f t="shared" si="626"/>
        <v>-2.5798948729564286E-2</v>
      </c>
      <c r="DF760" s="41"/>
      <c r="DG760" s="41">
        <f t="shared" si="627"/>
        <v>6.0593010793285403E-4</v>
      </c>
      <c r="DH760" s="41"/>
    </row>
    <row r="761" spans="1:112">
      <c r="A761" s="43">
        <v>42951</v>
      </c>
      <c r="B761" s="34">
        <v>2.5</v>
      </c>
      <c r="C761" s="34">
        <v>4.8755059999999997</v>
      </c>
      <c r="D761" s="34"/>
      <c r="E761" s="34">
        <v>3.3</v>
      </c>
      <c r="F761" s="34">
        <v>5.3</v>
      </c>
      <c r="G761" s="34">
        <v>30.939798</v>
      </c>
      <c r="H761" s="34">
        <v>14.880436</v>
      </c>
      <c r="I761" s="34">
        <v>13.05</v>
      </c>
      <c r="J761" s="34">
        <v>30.15</v>
      </c>
      <c r="K761" s="34"/>
      <c r="L761" s="34">
        <v>48.990001999999997</v>
      </c>
      <c r="M761" s="34">
        <v>5.66</v>
      </c>
      <c r="N761" s="34">
        <v>27.214079000000002</v>
      </c>
      <c r="O761" s="34">
        <v>9.27</v>
      </c>
      <c r="P761" s="34">
        <v>20.049999</v>
      </c>
      <c r="Q761" s="34">
        <v>2.5099999999999998</v>
      </c>
      <c r="R761" s="34">
        <v>27.059999000000001</v>
      </c>
      <c r="S761" s="34">
        <v>40.317557999999998</v>
      </c>
      <c r="T761" s="34"/>
      <c r="U761" s="34"/>
      <c r="V761" s="34">
        <v>1.6937260000000001</v>
      </c>
      <c r="W761" s="34">
        <v>31.219999000000001</v>
      </c>
      <c r="X761" s="34">
        <v>34.909999999999997</v>
      </c>
      <c r="Y761" s="34">
        <v>8.3344369999999994</v>
      </c>
      <c r="Z761" s="34">
        <v>9.2690199999999994</v>
      </c>
      <c r="AA761" s="34">
        <v>35.729984000000002</v>
      </c>
      <c r="AB761" s="34">
        <v>36.937781999999999</v>
      </c>
      <c r="AC761" s="34">
        <v>19.399999999999999</v>
      </c>
      <c r="AD761" s="34">
        <v>85.790001000000004</v>
      </c>
      <c r="AE761" s="34">
        <v>27.602104000000001</v>
      </c>
      <c r="AF761" s="34">
        <v>3.31</v>
      </c>
      <c r="AG761" s="34">
        <v>6.65</v>
      </c>
      <c r="AH761" s="34">
        <v>23.504694000000001</v>
      </c>
      <c r="AI761" s="34">
        <v>79.530190000000005</v>
      </c>
      <c r="AJ761" s="34" t="s">
        <v>193</v>
      </c>
      <c r="AK761" s="34">
        <v>5</v>
      </c>
      <c r="AL761" s="34">
        <v>1.28</v>
      </c>
      <c r="AM761" s="34">
        <v>25.793009000000001</v>
      </c>
      <c r="AN761" s="34">
        <v>8.1</v>
      </c>
      <c r="AO761" s="34">
        <v>22.360001</v>
      </c>
      <c r="AP761" s="34">
        <v>4.3</v>
      </c>
      <c r="AQ761" s="34">
        <v>14.92</v>
      </c>
      <c r="AR761" s="34">
        <v>2.84</v>
      </c>
      <c r="AS761" s="34"/>
      <c r="AT761" s="34">
        <v>13.206204</v>
      </c>
      <c r="AU761" s="34">
        <v>15.83</v>
      </c>
      <c r="AV761" s="34">
        <v>6.9483009999999998</v>
      </c>
      <c r="AW761" s="34">
        <v>13.661443999999999</v>
      </c>
      <c r="AX761" s="34">
        <v>15.58</v>
      </c>
      <c r="AY761" s="34">
        <v>6.81</v>
      </c>
      <c r="AZ761" s="34">
        <v>60.919998</v>
      </c>
      <c r="BA761" s="34">
        <v>68.989998</v>
      </c>
      <c r="BB761" s="34"/>
      <c r="BC761" s="34">
        <v>15.815813</v>
      </c>
      <c r="BD761" s="34"/>
      <c r="BE761" s="38"/>
      <c r="BF761" s="41">
        <f t="shared" si="582"/>
        <v>-1.9802627296179643E-2</v>
      </c>
      <c r="BG761" s="41">
        <f t="shared" si="583"/>
        <v>-3.3661438368617139E-2</v>
      </c>
      <c r="BH761" s="41"/>
      <c r="BI761" s="41">
        <f t="shared" si="584"/>
        <v>2.7651531330509949E-2</v>
      </c>
      <c r="BJ761" s="41">
        <f t="shared" si="585"/>
        <v>-0.16166951224128576</v>
      </c>
      <c r="BK761" s="41">
        <f t="shared" si="586"/>
        <v>2.3242216371874708E-2</v>
      </c>
      <c r="BL761" s="41">
        <f t="shared" si="587"/>
        <v>-2.6386714571785305E-2</v>
      </c>
      <c r="BM761" s="41">
        <f t="shared" si="588"/>
        <v>6.5714180025253116E-2</v>
      </c>
      <c r="BN761" s="41">
        <f t="shared" si="589"/>
        <v>-7.1973561353482485E-2</v>
      </c>
      <c r="BO761" s="41"/>
      <c r="BP761" s="41">
        <f t="shared" si="590"/>
        <v>-5.293131142957202E-3</v>
      </c>
      <c r="BQ761" s="41">
        <f t="shared" si="591"/>
        <v>3.4145275781201717E-2</v>
      </c>
      <c r="BR761" s="41">
        <f t="shared" si="592"/>
        <v>-3.0923085080987126E-2</v>
      </c>
      <c r="BS761" s="41">
        <f t="shared" si="593"/>
        <v>2.1598280534299379E-3</v>
      </c>
      <c r="BT761" s="41">
        <f t="shared" si="594"/>
        <v>-1.2884222478197779E-2</v>
      </c>
      <c r="BU761" s="41">
        <f t="shared" si="595"/>
        <v>8.0000426670761501E-3</v>
      </c>
      <c r="BV761" s="41">
        <f t="shared" si="596"/>
        <v>1.1091885034403E-3</v>
      </c>
      <c r="BW761" s="41">
        <f t="shared" si="597"/>
        <v>-2.2973165526819782E-2</v>
      </c>
      <c r="BX761" s="41"/>
      <c r="BY761" s="41"/>
      <c r="BZ761" s="41">
        <f t="shared" si="598"/>
        <v>7.9068015271134079E-2</v>
      </c>
      <c r="CA761" s="41">
        <f t="shared" si="599"/>
        <v>-2.3113329065911827E-2</v>
      </c>
      <c r="CB761" s="41">
        <f t="shared" si="600"/>
        <v>-3.1460057407613419E-3</v>
      </c>
      <c r="CC761" s="41">
        <f t="shared" si="601"/>
        <v>5.1105903082617227E-2</v>
      </c>
      <c r="CD761" s="41">
        <f t="shared" si="602"/>
        <v>-2.2836352126398618E-2</v>
      </c>
      <c r="CE761" s="41">
        <f t="shared" si="603"/>
        <v>-6.0586620041543048E-3</v>
      </c>
      <c r="CF761" s="41">
        <f t="shared" si="604"/>
        <v>6.6216756984127535E-3</v>
      </c>
      <c r="CG761" s="41">
        <f t="shared" si="581"/>
        <v>3.9604012160971355E-3</v>
      </c>
      <c r="CH761" s="41">
        <f t="shared" si="605"/>
        <v>-2.838456526047857E-2</v>
      </c>
      <c r="CI761" s="41">
        <f t="shared" si="606"/>
        <v>-3.4911533233497274E-4</v>
      </c>
      <c r="CJ761" s="41">
        <f t="shared" si="607"/>
        <v>3.0257209165371114E-3</v>
      </c>
      <c r="CK761" s="41">
        <f t="shared" si="608"/>
        <v>0</v>
      </c>
      <c r="CL761" s="41">
        <f t="shared" si="609"/>
        <v>-4.0047856131014041E-3</v>
      </c>
      <c r="CM761" s="41">
        <f t="shared" si="610"/>
        <v>-1.4916659444321237E-3</v>
      </c>
      <c r="CN761" s="41">
        <f t="shared" si="628"/>
        <v>3.7037079374844318E-3</v>
      </c>
      <c r="CO761" s="41">
        <f t="shared" si="611"/>
        <v>-6.5787740538003028E-2</v>
      </c>
      <c r="CP761" s="41">
        <f t="shared" si="612"/>
        <v>3.9845908547199778E-2</v>
      </c>
      <c r="CQ761" s="41">
        <f t="shared" si="613"/>
        <v>4.8337455758345029E-3</v>
      </c>
      <c r="CR761" s="41">
        <f t="shared" si="614"/>
        <v>-9.4187215059701193E-2</v>
      </c>
      <c r="CS761" s="41">
        <f t="shared" si="615"/>
        <v>-2.3863217550577309E-2</v>
      </c>
      <c r="CT761" s="41">
        <f t="shared" si="616"/>
        <v>0</v>
      </c>
      <c r="CU761" s="41">
        <f t="shared" si="617"/>
        <v>2.5799122670241603E-2</v>
      </c>
      <c r="CV761" s="41">
        <f t="shared" si="618"/>
        <v>-2.7779564107075706E-2</v>
      </c>
      <c r="CW761" s="41"/>
      <c r="CX761" s="41">
        <f t="shared" si="619"/>
        <v>-2.1866808850314563E-2</v>
      </c>
      <c r="CY761" s="41">
        <f t="shared" si="620"/>
        <v>-0.13676368681793891</v>
      </c>
      <c r="CZ761" s="41">
        <f t="shared" si="621"/>
        <v>1.1478051701755065E-2</v>
      </c>
      <c r="DA761" s="41">
        <f t="shared" si="622"/>
        <v>-1.2455120904885191E-2</v>
      </c>
      <c r="DB761" s="41">
        <f t="shared" si="623"/>
        <v>-6.3979744796595775E-3</v>
      </c>
      <c r="DC761" s="41">
        <f t="shared" si="624"/>
        <v>-1.4577517618157643E-2</v>
      </c>
      <c r="DD761" s="41">
        <f t="shared" si="625"/>
        <v>4.9118484650600203E-2</v>
      </c>
      <c r="DE761" s="41">
        <f t="shared" si="626"/>
        <v>-3.1109815641142912E-2</v>
      </c>
      <c r="DF761" s="41"/>
      <c r="DG761" s="41">
        <f t="shared" si="627"/>
        <v>-2.2665706112374527E-2</v>
      </c>
      <c r="DH761" s="41"/>
    </row>
    <row r="762" spans="1:112">
      <c r="A762" s="43">
        <v>42954</v>
      </c>
      <c r="B762" s="34">
        <v>2.5499999999999998</v>
      </c>
      <c r="C762" s="34">
        <v>4.9897070000000001</v>
      </c>
      <c r="D762" s="34"/>
      <c r="E762" s="34">
        <v>3.36</v>
      </c>
      <c r="F762" s="34"/>
      <c r="G762" s="34">
        <v>34.993389000000001</v>
      </c>
      <c r="H762" s="34">
        <v>15.895009999999999</v>
      </c>
      <c r="I762" s="34">
        <v>12.75</v>
      </c>
      <c r="J762" s="34">
        <v>33.450001</v>
      </c>
      <c r="K762" s="34"/>
      <c r="L762" s="34">
        <v>48.889999000000003</v>
      </c>
      <c r="M762" s="34">
        <v>5.62</v>
      </c>
      <c r="N762" s="34">
        <v>27.981358</v>
      </c>
      <c r="O762" s="34">
        <v>9.3800000000000008</v>
      </c>
      <c r="P762" s="34">
        <v>20.100000000000001</v>
      </c>
      <c r="Q762" s="34">
        <v>2.6</v>
      </c>
      <c r="R762" s="34">
        <v>27.91</v>
      </c>
      <c r="S762" s="34">
        <v>42.152816999999999</v>
      </c>
      <c r="T762" s="34"/>
      <c r="U762" s="34"/>
      <c r="V762" s="34">
        <v>1.6739170000000001</v>
      </c>
      <c r="W762" s="34">
        <v>31.82</v>
      </c>
      <c r="X762" s="34">
        <v>35.540000999999997</v>
      </c>
      <c r="Y762" s="34">
        <v>8.6112640000000003</v>
      </c>
      <c r="Z762" s="34">
        <v>10.303865999999999</v>
      </c>
      <c r="AA762" s="34">
        <v>37.796748999999998</v>
      </c>
      <c r="AB762" s="34">
        <v>37.503357000000001</v>
      </c>
      <c r="AC762" s="34">
        <v>19.200001</v>
      </c>
      <c r="AD762" s="34">
        <v>85.970000999999996</v>
      </c>
      <c r="AE762" s="34">
        <v>28.392662000000001</v>
      </c>
      <c r="AF762" s="34">
        <v>3.2</v>
      </c>
      <c r="AG762" s="34">
        <v>6.6500069999999996</v>
      </c>
      <c r="AH762" s="34">
        <v>24.051753999999999</v>
      </c>
      <c r="AI762" s="34">
        <v>81.508797000000001</v>
      </c>
      <c r="AJ762" s="34" t="s">
        <v>193</v>
      </c>
      <c r="AK762" s="34">
        <v>5.09</v>
      </c>
      <c r="AL762" s="34">
        <v>1.29</v>
      </c>
      <c r="AM762" s="34">
        <v>26.175692000000002</v>
      </c>
      <c r="AN762" s="34">
        <v>8.4</v>
      </c>
      <c r="AO762" s="34">
        <v>23.120000999999998</v>
      </c>
      <c r="AP762" s="34">
        <v>4.37</v>
      </c>
      <c r="AQ762" s="34">
        <v>15.04</v>
      </c>
      <c r="AR762" s="34">
        <v>2.99</v>
      </c>
      <c r="AS762" s="34"/>
      <c r="AT762" s="34">
        <v>13.741458</v>
      </c>
      <c r="AU762" s="34">
        <v>18.239999999999998</v>
      </c>
      <c r="AV762" s="34">
        <v>7.1168040000000001</v>
      </c>
      <c r="AW762" s="34">
        <v>13.922777</v>
      </c>
      <c r="AX762" s="34">
        <v>16.110001</v>
      </c>
      <c r="AY762" s="34">
        <v>7.05</v>
      </c>
      <c r="AZ762" s="34">
        <v>62.450001</v>
      </c>
      <c r="BA762" s="34">
        <v>68.279999000000004</v>
      </c>
      <c r="BB762" s="34"/>
      <c r="BC762" s="34">
        <v>16.354765</v>
      </c>
      <c r="BD762" s="34"/>
      <c r="BE762" s="38"/>
      <c r="BF762" s="41">
        <f t="shared" si="582"/>
        <v>1.980262729617973E-2</v>
      </c>
      <c r="BG762" s="41">
        <f t="shared" si="583"/>
        <v>2.3153296669331254E-2</v>
      </c>
      <c r="BH762" s="41"/>
      <c r="BI762" s="41">
        <f t="shared" si="584"/>
        <v>1.8018505502678431E-2</v>
      </c>
      <c r="BJ762" s="41"/>
      <c r="BK762" s="41">
        <f t="shared" si="586"/>
        <v>0.12311584157571956</v>
      </c>
      <c r="BL762" s="41">
        <f t="shared" si="587"/>
        <v>6.5957893440278345E-2</v>
      </c>
      <c r="BM762" s="41">
        <f t="shared" si="588"/>
        <v>-2.3256862164267349E-2</v>
      </c>
      <c r="BN762" s="41">
        <f t="shared" si="589"/>
        <v>0.10386689329640873</v>
      </c>
      <c r="BO762" s="41"/>
      <c r="BP762" s="41">
        <f t="shared" si="590"/>
        <v>-2.0433803386671902E-3</v>
      </c>
      <c r="BQ762" s="41">
        <f t="shared" si="591"/>
        <v>-7.0922283094919103E-3</v>
      </c>
      <c r="BR762" s="41">
        <f t="shared" si="592"/>
        <v>2.7804053045116673E-2</v>
      </c>
      <c r="BS762" s="41">
        <f t="shared" si="593"/>
        <v>1.1796383440369564E-2</v>
      </c>
      <c r="BT762" s="41">
        <f t="shared" si="594"/>
        <v>2.4907111877649642E-3</v>
      </c>
      <c r="BU762" s="41">
        <f t="shared" si="595"/>
        <v>3.5228691883744029E-2</v>
      </c>
      <c r="BV762" s="41">
        <f t="shared" si="596"/>
        <v>3.0928461760504417E-2</v>
      </c>
      <c r="BW762" s="41">
        <f t="shared" si="597"/>
        <v>4.4514458502109742E-2</v>
      </c>
      <c r="BX762" s="41"/>
      <c r="BY762" s="41"/>
      <c r="BZ762" s="41">
        <f t="shared" si="598"/>
        <v>-1.1764446805625651E-2</v>
      </c>
      <c r="CA762" s="41">
        <f t="shared" si="599"/>
        <v>1.90361398531049E-2</v>
      </c>
      <c r="CB762" s="41">
        <f t="shared" si="600"/>
        <v>1.7885529746870382E-2</v>
      </c>
      <c r="CC762" s="41">
        <f t="shared" si="601"/>
        <v>3.2675146273487887E-2</v>
      </c>
      <c r="CD762" s="41">
        <f t="shared" si="602"/>
        <v>0.10584150799761567</v>
      </c>
      <c r="CE762" s="41">
        <f t="shared" si="603"/>
        <v>5.6232869403618012E-2</v>
      </c>
      <c r="CF762" s="41">
        <f t="shared" si="604"/>
        <v>1.5195519314748473E-2</v>
      </c>
      <c r="CG762" s="41">
        <f t="shared" si="581"/>
        <v>6.5660117708906743E-3</v>
      </c>
      <c r="CH762" s="41">
        <f t="shared" si="605"/>
        <v>2.0959485770732306E-3</v>
      </c>
      <c r="CI762" s="41">
        <f t="shared" si="606"/>
        <v>2.8238729797874521E-2</v>
      </c>
      <c r="CJ762" s="41">
        <f t="shared" si="607"/>
        <v>-3.3797379583290613E-2</v>
      </c>
      <c r="CK762" s="41">
        <f t="shared" si="608"/>
        <v>1.052631024774421E-6</v>
      </c>
      <c r="CL762" s="41">
        <f t="shared" si="609"/>
        <v>2.3007779400685054E-2</v>
      </c>
      <c r="CM762" s="41">
        <f t="shared" si="610"/>
        <v>2.4574255070392494E-2</v>
      </c>
      <c r="CN762" s="41">
        <f t="shared" si="628"/>
        <v>-2.7167947272451448E-2</v>
      </c>
      <c r="CO762" s="41">
        <f t="shared" si="611"/>
        <v>1.7839918128331016E-2</v>
      </c>
      <c r="CP762" s="41">
        <f t="shared" si="612"/>
        <v>7.782140442054949E-3</v>
      </c>
      <c r="CQ762" s="41">
        <f t="shared" si="613"/>
        <v>1.4727707630850274E-2</v>
      </c>
      <c r="CR762" s="41">
        <f t="shared" si="614"/>
        <v>3.6367644170875006E-2</v>
      </c>
      <c r="CS762" s="41">
        <f t="shared" si="615"/>
        <v>3.342439404715436E-2</v>
      </c>
      <c r="CT762" s="41">
        <f t="shared" si="616"/>
        <v>1.6147986407982158E-2</v>
      </c>
      <c r="CU762" s="41">
        <f t="shared" si="617"/>
        <v>8.010723746078979E-3</v>
      </c>
      <c r="CV762" s="41">
        <f t="shared" si="618"/>
        <v>5.1469335229480426E-2</v>
      </c>
      <c r="CW762" s="41"/>
      <c r="CX762" s="41">
        <f t="shared" si="619"/>
        <v>3.973067552475739E-2</v>
      </c>
      <c r="CY762" s="41">
        <f t="shared" si="620"/>
        <v>0.14171011075326448</v>
      </c>
      <c r="CZ762" s="41">
        <f t="shared" si="621"/>
        <v>2.3961578984494435E-2</v>
      </c>
      <c r="DA762" s="41">
        <f t="shared" si="622"/>
        <v>1.8948573477591036E-2</v>
      </c>
      <c r="DB762" s="41">
        <f t="shared" si="623"/>
        <v>3.3452218819525356E-2</v>
      </c>
      <c r="DC762" s="41">
        <f t="shared" si="624"/>
        <v>3.4635496662756338E-2</v>
      </c>
      <c r="DD762" s="41">
        <f t="shared" si="625"/>
        <v>2.4804757387377255E-2</v>
      </c>
      <c r="DE762" s="41">
        <f t="shared" si="626"/>
        <v>-1.0344654287645496E-2</v>
      </c>
      <c r="DF762" s="41"/>
      <c r="DG762" s="41">
        <f t="shared" si="627"/>
        <v>3.3509029864013634E-2</v>
      </c>
      <c r="DH762" s="41"/>
    </row>
    <row r="763" spans="1:112">
      <c r="A763" s="43">
        <v>42955</v>
      </c>
      <c r="B763" s="34">
        <v>2.5249999999999999</v>
      </c>
      <c r="C763" s="34">
        <v>4.9897070000000001</v>
      </c>
      <c r="D763" s="34"/>
      <c r="E763" s="34">
        <v>3.56</v>
      </c>
      <c r="F763" s="34"/>
      <c r="G763" s="34">
        <v>32.985805999999997</v>
      </c>
      <c r="H763" s="34">
        <v>16.720596</v>
      </c>
      <c r="I763" s="34">
        <v>13.22</v>
      </c>
      <c r="J763" s="34">
        <v>30.899984</v>
      </c>
      <c r="K763" s="34"/>
      <c r="L763" s="34">
        <v>49.349997999999999</v>
      </c>
      <c r="M763" s="34">
        <v>5.71</v>
      </c>
      <c r="N763" s="34">
        <v>28.233879000000002</v>
      </c>
      <c r="O763" s="34">
        <v>9.5399999999999991</v>
      </c>
      <c r="P763" s="34">
        <v>20.780000999999999</v>
      </c>
      <c r="Q763" s="34">
        <v>2.58</v>
      </c>
      <c r="R763" s="34">
        <v>28.559999000000001</v>
      </c>
      <c r="S763" s="34">
        <v>43.456798999999997</v>
      </c>
      <c r="T763" s="34"/>
      <c r="U763" s="34"/>
      <c r="V763" s="34">
        <v>1.6045830000000001</v>
      </c>
      <c r="W763" s="34">
        <v>31.969999000000001</v>
      </c>
      <c r="X763" s="34">
        <v>32.380001</v>
      </c>
      <c r="Y763" s="34">
        <v>8.8683169999999993</v>
      </c>
      <c r="Z763" s="34">
        <v>10.990788999999999</v>
      </c>
      <c r="AA763" s="34">
        <v>41.021523000000002</v>
      </c>
      <c r="AB763" s="34">
        <v>37.600867999999998</v>
      </c>
      <c r="AC763" s="34">
        <v>19.299999</v>
      </c>
      <c r="AD763" s="34">
        <v>89.080001999999993</v>
      </c>
      <c r="AE763" s="34">
        <v>29.597785999999999</v>
      </c>
      <c r="AF763" s="34">
        <v>3.22</v>
      </c>
      <c r="AG763" s="34">
        <v>7.7000080000000004</v>
      </c>
      <c r="AH763" s="34">
        <v>24.598811999999999</v>
      </c>
      <c r="AI763" s="34">
        <v>83.101585</v>
      </c>
      <c r="AJ763" s="34" t="s">
        <v>193</v>
      </c>
      <c r="AK763" s="34">
        <v>5.09</v>
      </c>
      <c r="AL763" s="34">
        <v>1.2889999999999999</v>
      </c>
      <c r="AM763" s="34">
        <v>26.797560000000001</v>
      </c>
      <c r="AN763" s="34">
        <v>8.4</v>
      </c>
      <c r="AO763" s="34">
        <v>23.889999</v>
      </c>
      <c r="AP763" s="34">
        <v>4.3</v>
      </c>
      <c r="AQ763" s="34">
        <v>15.08</v>
      </c>
      <c r="AR763" s="34">
        <v>3.13</v>
      </c>
      <c r="AS763" s="34"/>
      <c r="AT763" s="34">
        <v>14.111272</v>
      </c>
      <c r="AU763" s="34">
        <v>17.469999000000001</v>
      </c>
      <c r="AV763" s="34">
        <v>7.1961000000000004</v>
      </c>
      <c r="AW763" s="34">
        <v>14.003881</v>
      </c>
      <c r="AX763" s="34">
        <v>16.200001</v>
      </c>
      <c r="AY763" s="34">
        <v>7.02</v>
      </c>
      <c r="AZ763" s="34">
        <v>69.809997999999993</v>
      </c>
      <c r="BA763" s="34">
        <v>65.949996999999996</v>
      </c>
      <c r="BB763" s="34"/>
      <c r="BC763" s="34">
        <v>16.531153</v>
      </c>
      <c r="BD763" s="34"/>
      <c r="BE763" s="38"/>
      <c r="BF763" s="41">
        <f t="shared" si="582"/>
        <v>-9.8522964430115944E-3</v>
      </c>
      <c r="BG763" s="41">
        <f t="shared" si="583"/>
        <v>0</v>
      </c>
      <c r="BH763" s="41"/>
      <c r="BI763" s="41">
        <f t="shared" si="584"/>
        <v>5.7819570888826236E-2</v>
      </c>
      <c r="BJ763" s="41"/>
      <c r="BK763" s="41">
        <f t="shared" si="586"/>
        <v>-5.9081810208277741E-2</v>
      </c>
      <c r="BL763" s="41">
        <f t="shared" si="587"/>
        <v>5.0636029463043956E-2</v>
      </c>
      <c r="BM763" s="41">
        <f t="shared" si="588"/>
        <v>3.619956281910508E-2</v>
      </c>
      <c r="BN763" s="41">
        <f t="shared" si="589"/>
        <v>-7.9296150365390325E-2</v>
      </c>
      <c r="BO763" s="41"/>
      <c r="BP763" s="41">
        <f t="shared" si="590"/>
        <v>9.3648692161672036E-3</v>
      </c>
      <c r="BQ763" s="41">
        <f t="shared" si="591"/>
        <v>1.5887359762319146E-2</v>
      </c>
      <c r="BR763" s="41">
        <f t="shared" si="592"/>
        <v>8.9841371125479966E-3</v>
      </c>
      <c r="BS763" s="41">
        <f t="shared" si="593"/>
        <v>1.6913722442061619E-2</v>
      </c>
      <c r="BT763" s="41">
        <f t="shared" si="594"/>
        <v>3.3271218729245267E-2</v>
      </c>
      <c r="BU763" s="41">
        <f t="shared" si="595"/>
        <v>-7.7220460939102778E-3</v>
      </c>
      <c r="BV763" s="41">
        <f t="shared" si="596"/>
        <v>2.3022054909146623E-2</v>
      </c>
      <c r="BW763" s="41">
        <f t="shared" si="597"/>
        <v>3.0465803226176806E-2</v>
      </c>
      <c r="BX763" s="41"/>
      <c r="BY763" s="41"/>
      <c r="BZ763" s="41">
        <f t="shared" si="598"/>
        <v>-4.2302479257558534E-2</v>
      </c>
      <c r="CA763" s="41">
        <f t="shared" si="599"/>
        <v>4.7029088827845594E-3</v>
      </c>
      <c r="CB763" s="41">
        <f t="shared" si="600"/>
        <v>-9.3117871731064991E-2</v>
      </c>
      <c r="CC763" s="41">
        <f t="shared" si="601"/>
        <v>2.941392391528258E-2</v>
      </c>
      <c r="CD763" s="41">
        <f t="shared" si="602"/>
        <v>6.4538393758189122E-2</v>
      </c>
      <c r="CE763" s="41">
        <f t="shared" si="603"/>
        <v>8.1873786549260974E-2</v>
      </c>
      <c r="CF763" s="41">
        <f t="shared" si="604"/>
        <v>2.5966862660856626E-3</v>
      </c>
      <c r="CG763" s="41">
        <f t="shared" si="581"/>
        <v>0</v>
      </c>
      <c r="CH763" s="41">
        <f t="shared" si="605"/>
        <v>3.5536455022578024E-2</v>
      </c>
      <c r="CI763" s="41">
        <f t="shared" si="606"/>
        <v>4.1568829735725704E-2</v>
      </c>
      <c r="CJ763" s="41">
        <f t="shared" si="607"/>
        <v>6.2305497506361628E-3</v>
      </c>
      <c r="CK763" s="41">
        <f t="shared" si="608"/>
        <v>0.14660346052134973</v>
      </c>
      <c r="CL763" s="41">
        <f t="shared" si="609"/>
        <v>2.2490223803924181E-2</v>
      </c>
      <c r="CM763" s="41">
        <f t="shared" si="610"/>
        <v>1.9352822012875991E-2</v>
      </c>
      <c r="CN763" s="41"/>
      <c r="CO763" s="41">
        <f t="shared" si="611"/>
        <v>0</v>
      </c>
      <c r="CP763" s="41">
        <f t="shared" si="612"/>
        <v>-7.7549441653050155E-4</v>
      </c>
      <c r="CQ763" s="41">
        <f t="shared" si="613"/>
        <v>2.3479644748421173E-2</v>
      </c>
      <c r="CR763" s="41">
        <f t="shared" si="614"/>
        <v>0</v>
      </c>
      <c r="CS763" s="41">
        <f t="shared" si="615"/>
        <v>3.276183242242816E-2</v>
      </c>
      <c r="CT763" s="41">
        <f t="shared" si="616"/>
        <v>-1.6147986407982103E-2</v>
      </c>
      <c r="CU763" s="41">
        <f t="shared" si="617"/>
        <v>2.6560440581162104E-3</v>
      </c>
      <c r="CV763" s="41">
        <f t="shared" si="618"/>
        <v>4.5759617149466761E-2</v>
      </c>
      <c r="CW763" s="41"/>
      <c r="CX763" s="41">
        <f t="shared" si="619"/>
        <v>2.65565159304996E-2</v>
      </c>
      <c r="CY763" s="41">
        <f t="shared" si="620"/>
        <v>-4.3131917741206109E-2</v>
      </c>
      <c r="CZ763" s="41">
        <f t="shared" si="621"/>
        <v>1.1080464356738458E-2</v>
      </c>
      <c r="DA763" s="41">
        <f t="shared" si="622"/>
        <v>5.8083733483875015E-3</v>
      </c>
      <c r="DB763" s="41">
        <f t="shared" si="623"/>
        <v>5.5710447046040338E-3</v>
      </c>
      <c r="DC763" s="41">
        <f t="shared" si="624"/>
        <v>-4.2643987864575397E-3</v>
      </c>
      <c r="DD763" s="41">
        <f t="shared" si="625"/>
        <v>0.11141098474872203</v>
      </c>
      <c r="DE763" s="41">
        <f t="shared" si="626"/>
        <v>-3.4720049606347073E-2</v>
      </c>
      <c r="DF763" s="41"/>
      <c r="DG763" s="41">
        <f t="shared" si="627"/>
        <v>1.0727369173972004E-2</v>
      </c>
      <c r="DH763" s="41"/>
    </row>
    <row r="764" spans="1:112">
      <c r="A764" s="43">
        <v>42956</v>
      </c>
      <c r="B764" s="34">
        <v>2.5</v>
      </c>
      <c r="C764" s="34">
        <v>4.9721380000000002</v>
      </c>
      <c r="D764" s="34"/>
      <c r="E764" s="34">
        <v>3.94</v>
      </c>
      <c r="F764" s="34"/>
      <c r="G764" s="34">
        <v>33.498187999999999</v>
      </c>
      <c r="H764" s="34">
        <v>17.158256999999999</v>
      </c>
      <c r="I764" s="34">
        <v>13.42</v>
      </c>
      <c r="J764" s="34">
        <v>32.699986000000003</v>
      </c>
      <c r="K764" s="34"/>
      <c r="L764" s="34">
        <v>49.400002000000001</v>
      </c>
      <c r="M764" s="34">
        <v>6.18</v>
      </c>
      <c r="N764" s="34">
        <v>28.544678000000001</v>
      </c>
      <c r="O764" s="34">
        <v>9.61</v>
      </c>
      <c r="P764" s="34">
        <v>21.23</v>
      </c>
      <c r="Q764" s="34">
        <v>2.4500000000000002</v>
      </c>
      <c r="R764" s="34">
        <v>29.370000999999998</v>
      </c>
      <c r="S764" s="34">
        <v>44.847724999999997</v>
      </c>
      <c r="T764" s="34"/>
      <c r="U764" s="34"/>
      <c r="V764" s="34">
        <v>1.6739170000000001</v>
      </c>
      <c r="W764" s="34">
        <v>31.940000999999999</v>
      </c>
      <c r="X764" s="34">
        <v>32.150002000000001</v>
      </c>
      <c r="Y764" s="34">
        <v>8.6606970000000008</v>
      </c>
      <c r="Z764" s="34">
        <v>11.374397</v>
      </c>
      <c r="AA764" s="34">
        <v>43.627094</v>
      </c>
      <c r="AB764" s="34">
        <v>37.990912999999999</v>
      </c>
      <c r="AC764" s="34">
        <v>19.450001</v>
      </c>
      <c r="AD764" s="34">
        <v>90.360000999999997</v>
      </c>
      <c r="AE764" s="34">
        <v>29.539937999999999</v>
      </c>
      <c r="AF764" s="34">
        <v>3.25</v>
      </c>
      <c r="AG764" s="34">
        <v>8.4000079999999997</v>
      </c>
      <c r="AH764" s="34">
        <v>25.438265000000001</v>
      </c>
      <c r="AI764" s="34">
        <v>88.661484000000002</v>
      </c>
      <c r="AJ764" s="34" t="s">
        <v>193</v>
      </c>
      <c r="AK764" s="34">
        <v>5.08</v>
      </c>
      <c r="AL764" s="34">
        <v>1.6</v>
      </c>
      <c r="AM764" s="34">
        <v>27.295048000000001</v>
      </c>
      <c r="AN764" s="34">
        <v>8.1999999999999993</v>
      </c>
      <c r="AO764" s="34">
        <v>24.82</v>
      </c>
      <c r="AP764" s="34">
        <v>4.45</v>
      </c>
      <c r="AQ764" s="34">
        <v>14.91</v>
      </c>
      <c r="AR764" s="34">
        <v>3.12</v>
      </c>
      <c r="AS764" s="34"/>
      <c r="AT764" s="34">
        <v>14.140468</v>
      </c>
      <c r="AU764" s="34">
        <v>16.549999</v>
      </c>
      <c r="AV764" s="34">
        <v>7.354692</v>
      </c>
      <c r="AW764" s="34">
        <v>14.202133999999999</v>
      </c>
      <c r="AX764" s="34">
        <v>16.57</v>
      </c>
      <c r="AY764" s="34">
        <v>6.59</v>
      </c>
      <c r="AZ764" s="34">
        <v>69.199996999999996</v>
      </c>
      <c r="BA764" s="34">
        <v>66.220000999999996</v>
      </c>
      <c r="BB764" s="34"/>
      <c r="BC764" s="34">
        <v>17.256288999999999</v>
      </c>
      <c r="BD764" s="34"/>
      <c r="BE764" s="38"/>
      <c r="BF764" s="41">
        <f t="shared" si="582"/>
        <v>-9.950330853168092E-3</v>
      </c>
      <c r="BG764" s="41">
        <f t="shared" si="583"/>
        <v>-3.5272619109213937E-3</v>
      </c>
      <c r="BH764" s="41"/>
      <c r="BI764" s="41">
        <f t="shared" si="584"/>
        <v>0.1014201784459033</v>
      </c>
      <c r="BJ764" s="41"/>
      <c r="BK764" s="41">
        <f t="shared" si="586"/>
        <v>1.5414000090192274E-2</v>
      </c>
      <c r="BL764" s="41">
        <f t="shared" si="587"/>
        <v>2.5838262520044172E-2</v>
      </c>
      <c r="BM764" s="41">
        <f t="shared" si="588"/>
        <v>1.5015297119995434E-2</v>
      </c>
      <c r="BN764" s="41">
        <f t="shared" si="589"/>
        <v>5.6618983664346589E-2</v>
      </c>
      <c r="BO764" s="41"/>
      <c r="BP764" s="41">
        <f t="shared" si="590"/>
        <v>1.0127393270652021E-3</v>
      </c>
      <c r="BQ764" s="41">
        <f t="shared" si="591"/>
        <v>7.9099247801680581E-2</v>
      </c>
      <c r="BR764" s="41">
        <f t="shared" si="592"/>
        <v>1.0947869078461986E-2</v>
      </c>
      <c r="BS764" s="41">
        <f t="shared" si="593"/>
        <v>7.3107375220059275E-3</v>
      </c>
      <c r="BT764" s="41">
        <f t="shared" si="594"/>
        <v>2.1424241920889327E-2</v>
      </c>
      <c r="BU764" s="41">
        <f t="shared" si="595"/>
        <v>-5.1701374376890416E-2</v>
      </c>
      <c r="BV764" s="41">
        <f t="shared" si="596"/>
        <v>2.7966676801499217E-2</v>
      </c>
      <c r="BW764" s="41">
        <f t="shared" si="597"/>
        <v>3.1505544399539169E-2</v>
      </c>
      <c r="BX764" s="41"/>
      <c r="BY764" s="41"/>
      <c r="BZ764" s="41">
        <f t="shared" si="598"/>
        <v>4.2302479257558687E-2</v>
      </c>
      <c r="CA764" s="41">
        <f t="shared" si="599"/>
        <v>-9.3875769685563789E-4</v>
      </c>
      <c r="CB764" s="41">
        <f t="shared" si="600"/>
        <v>-7.1284662407252713E-3</v>
      </c>
      <c r="CC764" s="41">
        <f t="shared" si="601"/>
        <v>-2.3689833295405381E-2</v>
      </c>
      <c r="CD764" s="41">
        <f t="shared" si="602"/>
        <v>3.4307394065630478E-2</v>
      </c>
      <c r="CE764" s="41">
        <f t="shared" si="603"/>
        <v>6.1581499185497587E-2</v>
      </c>
      <c r="CF764" s="41">
        <f t="shared" si="604"/>
        <v>1.031986431514857E-2</v>
      </c>
      <c r="CG764" s="41">
        <f t="shared" ref="CG764:CG827" si="629">LN(AC772/AC771)</f>
        <v>-1.5831518408171538E-2</v>
      </c>
      <c r="CH764" s="41">
        <f t="shared" si="605"/>
        <v>1.4266837825750858E-2</v>
      </c>
      <c r="CI764" s="41">
        <f t="shared" si="606"/>
        <v>-1.9563829832471369E-3</v>
      </c>
      <c r="CJ764" s="41">
        <f t="shared" si="607"/>
        <v>9.2736367853290327E-3</v>
      </c>
      <c r="CK764" s="41">
        <f t="shared" si="608"/>
        <v>8.7011290409629405E-2</v>
      </c>
      <c r="CL764" s="41">
        <f t="shared" si="609"/>
        <v>3.3556387371421477E-2</v>
      </c>
      <c r="CM764" s="41">
        <f t="shared" si="610"/>
        <v>6.4761792192393086E-2</v>
      </c>
      <c r="CN764" s="41"/>
      <c r="CO764" s="41">
        <f t="shared" si="611"/>
        <v>-1.9665689720408269E-3</v>
      </c>
      <c r="CP764" s="41">
        <f t="shared" si="612"/>
        <v>0.21613690528868532</v>
      </c>
      <c r="CQ764" s="41">
        <f t="shared" si="613"/>
        <v>1.8394455200149745E-2</v>
      </c>
      <c r="CR764" s="41">
        <f t="shared" si="614"/>
        <v>-2.4097551579060641E-2</v>
      </c>
      <c r="CS764" s="41">
        <f t="shared" si="615"/>
        <v>3.8189860297262006E-2</v>
      </c>
      <c r="CT764" s="41">
        <f t="shared" si="616"/>
        <v>3.4289073478632165E-2</v>
      </c>
      <c r="CU764" s="41">
        <f t="shared" si="617"/>
        <v>-1.1337233803162974E-2</v>
      </c>
      <c r="CV764" s="41">
        <f t="shared" si="618"/>
        <v>-3.2000027306707912E-3</v>
      </c>
      <c r="CW764" s="41"/>
      <c r="CX764" s="41">
        <f t="shared" si="619"/>
        <v>2.0668468840096205E-3</v>
      </c>
      <c r="CY764" s="41">
        <f t="shared" si="620"/>
        <v>-5.4099025504869773E-2</v>
      </c>
      <c r="CZ764" s="41">
        <f t="shared" si="621"/>
        <v>2.1799264300965081E-2</v>
      </c>
      <c r="DA764" s="41">
        <f t="shared" si="622"/>
        <v>1.4057729522001367E-2</v>
      </c>
      <c r="DB764" s="41">
        <f t="shared" si="623"/>
        <v>2.2582527471739885E-2</v>
      </c>
      <c r="DC764" s="41">
        <f t="shared" si="624"/>
        <v>-6.3209869523303833E-2</v>
      </c>
      <c r="DD764" s="41">
        <f t="shared" si="625"/>
        <v>-8.7764180620971775E-3</v>
      </c>
      <c r="DE764" s="41">
        <f t="shared" si="626"/>
        <v>4.0857135459621708E-3</v>
      </c>
      <c r="DF764" s="41"/>
      <c r="DG764" s="41">
        <f t="shared" si="627"/>
        <v>4.292999537798E-2</v>
      </c>
      <c r="DH764" s="41"/>
    </row>
    <row r="765" spans="1:112">
      <c r="A765" s="43">
        <v>42957</v>
      </c>
      <c r="B765" s="34">
        <v>2.5499999999999998</v>
      </c>
      <c r="C765" s="34">
        <v>5.0160619999999998</v>
      </c>
      <c r="D765" s="34"/>
      <c r="E765" s="34">
        <v>3.78</v>
      </c>
      <c r="F765" s="34"/>
      <c r="G765" s="34">
        <v>33.594864000000001</v>
      </c>
      <c r="H765" s="34">
        <v>16.979213999999999</v>
      </c>
      <c r="I765" s="34">
        <v>13.6</v>
      </c>
      <c r="J765" s="34">
        <v>32.549984000000002</v>
      </c>
      <c r="K765" s="34"/>
      <c r="L765" s="34">
        <v>50.200001</v>
      </c>
      <c r="M765" s="34">
        <v>6.72</v>
      </c>
      <c r="N765" s="34">
        <v>28.573816000000001</v>
      </c>
      <c r="O765" s="34">
        <v>10.029999999999999</v>
      </c>
      <c r="P765" s="34">
        <v>21.389999</v>
      </c>
      <c r="Q765" s="34">
        <v>2.5099999999999998</v>
      </c>
      <c r="R765" s="34">
        <v>29.68</v>
      </c>
      <c r="S765" s="34">
        <v>44.876708999999998</v>
      </c>
      <c r="T765" s="34"/>
      <c r="U765" s="34"/>
      <c r="V765" s="34">
        <v>1.753155</v>
      </c>
      <c r="W765" s="34">
        <v>31.969999000000001</v>
      </c>
      <c r="X765" s="34">
        <v>32.130001</v>
      </c>
      <c r="Y765" s="34">
        <v>8.6112640000000003</v>
      </c>
      <c r="Z765" s="34">
        <v>11.410083</v>
      </c>
      <c r="AA765" s="34">
        <v>44.109603999999997</v>
      </c>
      <c r="AB765" s="34">
        <v>38.273705</v>
      </c>
      <c r="AC765" s="34">
        <v>19.600000000000001</v>
      </c>
      <c r="AD765" s="34">
        <v>89.470000999999996</v>
      </c>
      <c r="AE765" s="34">
        <v>29.37604</v>
      </c>
      <c r="AF765" s="34">
        <v>3.3</v>
      </c>
      <c r="AG765" s="34">
        <v>8.0500080000000001</v>
      </c>
      <c r="AH765" s="34">
        <v>25.608046999999999</v>
      </c>
      <c r="AI765" s="34">
        <v>93.499184</v>
      </c>
      <c r="AJ765" s="34" t="s">
        <v>193</v>
      </c>
      <c r="AK765" s="34">
        <v>4.9400000000000004</v>
      </c>
      <c r="AL765" s="34">
        <v>2.15</v>
      </c>
      <c r="AM765" s="34">
        <v>27.639465000000001</v>
      </c>
      <c r="AN765" s="34">
        <v>8.5</v>
      </c>
      <c r="AO765" s="34">
        <v>25.09</v>
      </c>
      <c r="AP765" s="34">
        <v>4.46</v>
      </c>
      <c r="AQ765" s="34">
        <v>14.74</v>
      </c>
      <c r="AR765" s="34">
        <v>2.82</v>
      </c>
      <c r="AS765" s="34"/>
      <c r="AT765" s="34">
        <v>13.829046</v>
      </c>
      <c r="AU765" s="34">
        <v>17.860001</v>
      </c>
      <c r="AV765" s="34">
        <v>7.4439000000000002</v>
      </c>
      <c r="AW765" s="34">
        <v>14.075972999999999</v>
      </c>
      <c r="AX765" s="34">
        <v>16.59</v>
      </c>
      <c r="AY765" s="34">
        <v>6.23</v>
      </c>
      <c r="AZ765" s="34">
        <v>70.230002999999996</v>
      </c>
      <c r="BA765" s="34">
        <v>69.180000000000007</v>
      </c>
      <c r="BB765" s="34"/>
      <c r="BC765" s="34">
        <v>17.148496999999999</v>
      </c>
      <c r="BD765" s="34"/>
      <c r="BE765" s="38"/>
      <c r="BF765" s="41">
        <f t="shared" si="582"/>
        <v>1.980262729617973E-2</v>
      </c>
      <c r="BG765" s="41">
        <f t="shared" si="583"/>
        <v>8.7952350071007074E-3</v>
      </c>
      <c r="BH765" s="41"/>
      <c r="BI765" s="41">
        <f t="shared" si="584"/>
        <v>-4.1456713678346135E-2</v>
      </c>
      <c r="BJ765" s="41"/>
      <c r="BK765" s="41">
        <f t="shared" si="586"/>
        <v>2.8818503265684667E-3</v>
      </c>
      <c r="BL765" s="41">
        <f t="shared" si="587"/>
        <v>-1.0489625415165502E-2</v>
      </c>
      <c r="BM765" s="41">
        <f t="shared" si="588"/>
        <v>1.3323661198470664E-2</v>
      </c>
      <c r="BN765" s="41">
        <f t="shared" si="589"/>
        <v>-4.5977726655613074E-3</v>
      </c>
      <c r="BO765" s="41"/>
      <c r="BP765" s="41">
        <f t="shared" si="590"/>
        <v>1.6064581938296005E-2</v>
      </c>
      <c r="BQ765" s="41">
        <f t="shared" si="591"/>
        <v>8.3769883065458739E-2</v>
      </c>
      <c r="BR765" s="41">
        <f t="shared" si="592"/>
        <v>1.0202650835849805E-3</v>
      </c>
      <c r="BS765" s="41">
        <f t="shared" si="593"/>
        <v>4.2776378991642959E-2</v>
      </c>
      <c r="BT765" s="41">
        <f t="shared" si="594"/>
        <v>7.5082006283301566E-3</v>
      </c>
      <c r="BU765" s="41">
        <f t="shared" si="595"/>
        <v>2.4194728587056756E-2</v>
      </c>
      <c r="BV765" s="41">
        <f t="shared" si="596"/>
        <v>1.0499639040302986E-2</v>
      </c>
      <c r="BW765" s="41">
        <f t="shared" si="597"/>
        <v>6.4606706815599111E-4</v>
      </c>
      <c r="BX765" s="41"/>
      <c r="BY765" s="41"/>
      <c r="BZ765" s="41">
        <f t="shared" si="598"/>
        <v>4.6250632883816499E-2</v>
      </c>
      <c r="CA765" s="41">
        <f t="shared" si="599"/>
        <v>9.3875769685551418E-4</v>
      </c>
      <c r="CB765" s="41">
        <f t="shared" si="600"/>
        <v>-6.223086406974194E-4</v>
      </c>
      <c r="CC765" s="41">
        <f t="shared" si="601"/>
        <v>-5.7240906198772557E-3</v>
      </c>
      <c r="CD765" s="41">
        <f t="shared" si="602"/>
        <v>3.1324857254267022E-3</v>
      </c>
      <c r="CE765" s="41">
        <f t="shared" si="603"/>
        <v>1.0999157149812082E-2</v>
      </c>
      <c r="CF765" s="41">
        <f t="shared" si="604"/>
        <v>7.4161073250757414E-3</v>
      </c>
      <c r="CG765" s="41">
        <f t="shared" si="629"/>
        <v>-1.3387081499325845E-2</v>
      </c>
      <c r="CH765" s="41">
        <f t="shared" si="605"/>
        <v>-9.8983179302108235E-3</v>
      </c>
      <c r="CI765" s="41">
        <f t="shared" si="606"/>
        <v>-5.5638021590864927E-3</v>
      </c>
      <c r="CJ765" s="41">
        <f t="shared" si="607"/>
        <v>1.5267472130788381E-2</v>
      </c>
      <c r="CK765" s="41">
        <f t="shared" si="608"/>
        <v>-4.2559573010968743E-2</v>
      </c>
      <c r="CL765" s="41">
        <f t="shared" si="609"/>
        <v>6.6521015691437691E-3</v>
      </c>
      <c r="CM765" s="41">
        <f t="shared" si="610"/>
        <v>5.3127141706394973E-2</v>
      </c>
      <c r="CN765" s="41"/>
      <c r="CO765" s="41">
        <f t="shared" si="611"/>
        <v>-2.7945930390559336E-2</v>
      </c>
      <c r="CP765" s="41">
        <f t="shared" si="612"/>
        <v>0.29546421289383573</v>
      </c>
      <c r="CQ765" s="41">
        <f t="shared" si="613"/>
        <v>1.2539348910336343E-2</v>
      </c>
      <c r="CR765" s="41">
        <f t="shared" si="614"/>
        <v>3.593200922606337E-2</v>
      </c>
      <c r="CS765" s="41">
        <f t="shared" si="615"/>
        <v>1.0819580601869811E-2</v>
      </c>
      <c r="CT765" s="41">
        <f t="shared" si="616"/>
        <v>2.2446698538237278E-3</v>
      </c>
      <c r="CU765" s="41">
        <f t="shared" si="617"/>
        <v>-1.1467242015456543E-2</v>
      </c>
      <c r="CV765" s="41">
        <f t="shared" si="618"/>
        <v>-0.10109611687136888</v>
      </c>
      <c r="CW765" s="41"/>
      <c r="CX765" s="41">
        <f t="shared" si="619"/>
        <v>-2.2269594696006378E-2</v>
      </c>
      <c r="CY765" s="41">
        <f t="shared" si="620"/>
        <v>7.6177590039283566E-2</v>
      </c>
      <c r="CZ765" s="41">
        <f t="shared" si="621"/>
        <v>1.2056428150021099E-2</v>
      </c>
      <c r="DA765" s="41">
        <f t="shared" si="622"/>
        <v>-8.9229337072626574E-3</v>
      </c>
      <c r="DB765" s="41">
        <f t="shared" si="623"/>
        <v>1.206272763881596E-3</v>
      </c>
      <c r="DC765" s="41">
        <f t="shared" si="624"/>
        <v>-5.6177015715054013E-2</v>
      </c>
      <c r="DD765" s="41">
        <f t="shared" si="625"/>
        <v>1.477479361669411E-2</v>
      </c>
      <c r="DE765" s="41">
        <f t="shared" si="626"/>
        <v>4.372925628874489E-2</v>
      </c>
      <c r="DF765" s="41"/>
      <c r="DG765" s="41">
        <f t="shared" si="627"/>
        <v>-6.2661254569722534E-3</v>
      </c>
      <c r="DH765" s="41"/>
    </row>
    <row r="766" spans="1:112">
      <c r="A766" s="43">
        <v>42958</v>
      </c>
      <c r="B766" s="34">
        <v>2.5499999999999998</v>
      </c>
      <c r="C766" s="34">
        <v>5.1039089999999998</v>
      </c>
      <c r="D766" s="34"/>
      <c r="E766" s="34">
        <v>3.94</v>
      </c>
      <c r="F766" s="34"/>
      <c r="G766" s="34">
        <v>33.449852</v>
      </c>
      <c r="H766" s="34">
        <v>16.213305999999999</v>
      </c>
      <c r="I766" s="34">
        <v>13.61</v>
      </c>
      <c r="J766" s="34">
        <v>32.549984000000002</v>
      </c>
      <c r="K766" s="34"/>
      <c r="L766" s="34">
        <v>51.439999</v>
      </c>
      <c r="M766" s="34">
        <v>6.5</v>
      </c>
      <c r="N766" s="34">
        <v>28.428127</v>
      </c>
      <c r="O766" s="34">
        <v>10.09</v>
      </c>
      <c r="P766" s="34">
        <v>21.1</v>
      </c>
      <c r="Q766" s="34">
        <v>2.59</v>
      </c>
      <c r="R766" s="34">
        <v>29.41</v>
      </c>
      <c r="S766" s="34">
        <v>43.833511000000001</v>
      </c>
      <c r="T766" s="34"/>
      <c r="U766" s="34"/>
      <c r="V766" s="34">
        <v>1.723441</v>
      </c>
      <c r="W766" s="34">
        <v>32</v>
      </c>
      <c r="X766" s="34">
        <v>32.740001999999997</v>
      </c>
      <c r="Y766" s="34">
        <v>8.7002450000000007</v>
      </c>
      <c r="Z766" s="34">
        <v>11.013489999999999</v>
      </c>
      <c r="AA766" s="34">
        <v>39.204070999999999</v>
      </c>
      <c r="AB766" s="34">
        <v>38.107928999999999</v>
      </c>
      <c r="AC766" s="34">
        <v>19</v>
      </c>
      <c r="AD766" s="34">
        <v>89.839995999999999</v>
      </c>
      <c r="AE766" s="34">
        <v>29.742397</v>
      </c>
      <c r="AF766" s="34">
        <v>3.2</v>
      </c>
      <c r="AG766" s="34">
        <v>8.0500080000000001</v>
      </c>
      <c r="AH766" s="34">
        <v>25.702366000000001</v>
      </c>
      <c r="AI766" s="34">
        <v>97.298111000000006</v>
      </c>
      <c r="AJ766" s="34" t="s">
        <v>193</v>
      </c>
      <c r="AK766" s="34">
        <v>4.7</v>
      </c>
      <c r="AL766" s="34">
        <v>1.49</v>
      </c>
      <c r="AM766" s="34">
        <v>27.830808999999999</v>
      </c>
      <c r="AN766" s="34">
        <v>10</v>
      </c>
      <c r="AO766" s="34">
        <v>24.379999000000002</v>
      </c>
      <c r="AP766" s="34">
        <v>4.4000000000000004</v>
      </c>
      <c r="AQ766" s="34">
        <v>14.95</v>
      </c>
      <c r="AR766" s="34">
        <v>2.86</v>
      </c>
      <c r="AS766" s="34"/>
      <c r="AT766" s="34">
        <v>14.266982</v>
      </c>
      <c r="AU766" s="34">
        <v>17.73</v>
      </c>
      <c r="AV766" s="34">
        <v>7.4835479999999999</v>
      </c>
      <c r="AW766" s="34">
        <v>14.220155999999999</v>
      </c>
      <c r="AX766" s="34">
        <v>16.350000000000001</v>
      </c>
      <c r="AY766" s="34">
        <v>6.14</v>
      </c>
      <c r="AZ766" s="34">
        <v>71.830001999999993</v>
      </c>
      <c r="BA766" s="34">
        <v>71.419998000000007</v>
      </c>
      <c r="BB766" s="34"/>
      <c r="BC766" s="34">
        <v>16.932918999999998</v>
      </c>
      <c r="BD766" s="34"/>
      <c r="BE766" s="38"/>
      <c r="BF766" s="41">
        <f t="shared" si="582"/>
        <v>0</v>
      </c>
      <c r="BG766" s="41">
        <f t="shared" si="583"/>
        <v>1.7361553029141739E-2</v>
      </c>
      <c r="BH766" s="41"/>
      <c r="BI766" s="41">
        <f t="shared" si="584"/>
        <v>4.1456713678346128E-2</v>
      </c>
      <c r="BJ766" s="41"/>
      <c r="BK766" s="41">
        <f t="shared" si="586"/>
        <v>-4.3258360922087584E-3</v>
      </c>
      <c r="BL766" s="41">
        <f t="shared" si="587"/>
        <v>-4.6157626926029691E-2</v>
      </c>
      <c r="BM766" s="41">
        <f t="shared" si="588"/>
        <v>7.3502392136837668E-4</v>
      </c>
      <c r="BN766" s="41">
        <f t="shared" si="589"/>
        <v>0</v>
      </c>
      <c r="BO766" s="41"/>
      <c r="BP766" s="41">
        <f t="shared" si="590"/>
        <v>2.4401013871237227E-2</v>
      </c>
      <c r="BQ766" s="41">
        <f t="shared" si="591"/>
        <v>-3.3285977633466746E-2</v>
      </c>
      <c r="BR766" s="41">
        <f t="shared" si="592"/>
        <v>-5.1117316206302985E-3</v>
      </c>
      <c r="BS766" s="41">
        <f t="shared" si="593"/>
        <v>5.9642323916733707E-3</v>
      </c>
      <c r="BT766" s="41">
        <f t="shared" si="594"/>
        <v>-1.3650435861474127E-2</v>
      </c>
      <c r="BU766" s="41">
        <f t="shared" si="595"/>
        <v>3.1375122567753835E-2</v>
      </c>
      <c r="BV766" s="41">
        <f t="shared" si="596"/>
        <v>-9.1386657332760187E-3</v>
      </c>
      <c r="BW766" s="41">
        <f t="shared" si="597"/>
        <v>-2.3520313475307562E-2</v>
      </c>
      <c r="BX766" s="41"/>
      <c r="BY766" s="41"/>
      <c r="BZ766" s="41">
        <f t="shared" si="598"/>
        <v>-1.7094148159230087E-2</v>
      </c>
      <c r="CA766" s="41">
        <f t="shared" si="599"/>
        <v>9.3797100730135148E-4</v>
      </c>
      <c r="CB766" s="41">
        <f t="shared" si="600"/>
        <v>1.8807428779014684E-2</v>
      </c>
      <c r="CC766" s="41">
        <f t="shared" si="601"/>
        <v>1.0280072479390806E-2</v>
      </c>
      <c r="CD766" s="41">
        <f t="shared" si="602"/>
        <v>-3.5376553103209092E-2</v>
      </c>
      <c r="CE766" s="41">
        <f t="shared" si="603"/>
        <v>-0.11789694307545676</v>
      </c>
      <c r="CF766" s="41">
        <f t="shared" si="604"/>
        <v>-4.3407361590545269E-3</v>
      </c>
      <c r="CG766" s="41">
        <f t="shared" si="629"/>
        <v>2.6597313934183364E-2</v>
      </c>
      <c r="CH766" s="41">
        <f t="shared" si="605"/>
        <v>4.126881170154E-3</v>
      </c>
      <c r="CI766" s="41">
        <f t="shared" si="606"/>
        <v>1.2394160211707675E-2</v>
      </c>
      <c r="CJ766" s="41">
        <f t="shared" si="607"/>
        <v>-3.0771658666753545E-2</v>
      </c>
      <c r="CK766" s="41">
        <f t="shared" si="608"/>
        <v>0</v>
      </c>
      <c r="CL766" s="41">
        <f t="shared" si="609"/>
        <v>3.6764118906877233E-3</v>
      </c>
      <c r="CM766" s="41">
        <f t="shared" si="610"/>
        <v>3.9826865836731243E-2</v>
      </c>
      <c r="CN766" s="41"/>
      <c r="CO766" s="41">
        <f t="shared" si="611"/>
        <v>-4.9802822483818253E-2</v>
      </c>
      <c r="CP766" s="41">
        <f t="shared" si="612"/>
        <v>-0.36669172218220358</v>
      </c>
      <c r="CQ766" s="41">
        <f t="shared" si="613"/>
        <v>6.8990017585660321E-3</v>
      </c>
      <c r="CR766" s="41">
        <f t="shared" si="614"/>
        <v>0.16251892949777494</v>
      </c>
      <c r="CS766" s="41">
        <f t="shared" si="615"/>
        <v>-2.8706277342433483E-2</v>
      </c>
      <c r="CT766" s="41">
        <f t="shared" si="616"/>
        <v>-1.3544225107757149E-2</v>
      </c>
      <c r="CU766" s="41">
        <f t="shared" si="617"/>
        <v>1.4146413075504878E-2</v>
      </c>
      <c r="CV766" s="41">
        <f t="shared" si="618"/>
        <v>1.4084739881739023E-2</v>
      </c>
      <c r="CW766" s="41"/>
      <c r="CX766" s="41">
        <f t="shared" si="619"/>
        <v>3.1176753658935602E-2</v>
      </c>
      <c r="CY766" s="41">
        <f t="shared" si="620"/>
        <v>-7.305511353276322E-3</v>
      </c>
      <c r="CZ766" s="41">
        <f t="shared" si="621"/>
        <v>5.3121060255956025E-3</v>
      </c>
      <c r="DA766" s="41">
        <f t="shared" si="622"/>
        <v>1.0191093480123486E-2</v>
      </c>
      <c r="DB766" s="41">
        <f t="shared" si="623"/>
        <v>-1.457220685909061E-2</v>
      </c>
      <c r="DC766" s="41">
        <f t="shared" si="624"/>
        <v>-1.4551590640310797E-2</v>
      </c>
      <c r="DD766" s="41">
        <f t="shared" si="625"/>
        <v>2.2526631042513311E-2</v>
      </c>
      <c r="DE766" s="41">
        <f t="shared" si="626"/>
        <v>3.1866110653918985E-2</v>
      </c>
      <c r="DF766" s="41"/>
      <c r="DG766" s="41">
        <f t="shared" si="627"/>
        <v>-1.2650934174476835E-2</v>
      </c>
      <c r="DH766" s="41"/>
    </row>
    <row r="767" spans="1:112">
      <c r="A767" s="43">
        <v>42961</v>
      </c>
      <c r="B767" s="34">
        <v>2.5499999999999998</v>
      </c>
      <c r="C767" s="34">
        <v>5.0072770000000002</v>
      </c>
      <c r="D767" s="34"/>
      <c r="E767" s="34">
        <v>4.09</v>
      </c>
      <c r="F767" s="34"/>
      <c r="G767" s="34">
        <v>33.623863</v>
      </c>
      <c r="H767" s="34">
        <v>16.591287999999999</v>
      </c>
      <c r="I767" s="34">
        <v>13.4</v>
      </c>
      <c r="J767" s="34">
        <v>31.949984000000001</v>
      </c>
      <c r="K767" s="34"/>
      <c r="L767" s="34">
        <v>54.32</v>
      </c>
      <c r="M767" s="34">
        <v>6.3</v>
      </c>
      <c r="N767" s="34">
        <v>28.806910999999999</v>
      </c>
      <c r="O767" s="34">
        <v>10.15</v>
      </c>
      <c r="P767" s="34">
        <v>21.139999</v>
      </c>
      <c r="Q767" s="34">
        <v>2.64</v>
      </c>
      <c r="R767" s="34">
        <v>29.4</v>
      </c>
      <c r="S767" s="34">
        <v>45.398304000000003</v>
      </c>
      <c r="T767" s="34"/>
      <c r="U767" s="34"/>
      <c r="V767" s="34">
        <v>1.792775</v>
      </c>
      <c r="W767" s="34">
        <v>31.68</v>
      </c>
      <c r="X767" s="34">
        <v>31.99</v>
      </c>
      <c r="Y767" s="34">
        <v>8.7991089999999996</v>
      </c>
      <c r="Z767" s="34">
        <v>11.524048000000001</v>
      </c>
      <c r="AA767" s="34">
        <v>40.153010999999999</v>
      </c>
      <c r="AB767" s="34">
        <v>38.205444</v>
      </c>
      <c r="AC767" s="34">
        <v>18.649999999999999</v>
      </c>
      <c r="AD767" s="34">
        <v>92.830001999999993</v>
      </c>
      <c r="AE767" s="34">
        <v>29.655177999999999</v>
      </c>
      <c r="AF767" s="34">
        <v>3.22</v>
      </c>
      <c r="AG767" s="34">
        <v>8.0500080000000001</v>
      </c>
      <c r="AH767" s="34">
        <v>26.155104000000001</v>
      </c>
      <c r="AI767" s="34">
        <v>97.317893999999995</v>
      </c>
      <c r="AJ767" s="34" t="s">
        <v>193</v>
      </c>
      <c r="AK767" s="34">
        <v>4.84</v>
      </c>
      <c r="AL767" s="34">
        <v>1.68</v>
      </c>
      <c r="AM767" s="34">
        <v>27.849943</v>
      </c>
      <c r="AN767" s="34">
        <v>10.8</v>
      </c>
      <c r="AO767" s="34">
        <v>24.27</v>
      </c>
      <c r="AP767" s="34">
        <v>4.4649999999999999</v>
      </c>
      <c r="AQ767" s="34">
        <v>14.79</v>
      </c>
      <c r="AR767" s="34">
        <v>3.06</v>
      </c>
      <c r="AS767" s="34"/>
      <c r="AT767" s="34">
        <v>14.266982</v>
      </c>
      <c r="AU767" s="34">
        <v>18.670000000000002</v>
      </c>
      <c r="AV767" s="34">
        <v>7.780907</v>
      </c>
      <c r="AW767" s="34">
        <v>14.41841</v>
      </c>
      <c r="AX767" s="34">
        <v>16.309999000000001</v>
      </c>
      <c r="AY767" s="34">
        <v>5.49</v>
      </c>
      <c r="AZ767" s="34">
        <v>70.459998999999996</v>
      </c>
      <c r="BA767" s="34">
        <v>69.730002999999996</v>
      </c>
      <c r="BB767" s="34"/>
      <c r="BC767" s="34">
        <v>17.177896</v>
      </c>
      <c r="BD767" s="34"/>
      <c r="BE767" s="38"/>
      <c r="BF767" s="41">
        <f t="shared" si="582"/>
        <v>0</v>
      </c>
      <c r="BG767" s="41">
        <f t="shared" si="583"/>
        <v>-1.9114462363938205E-2</v>
      </c>
      <c r="BH767" s="41"/>
      <c r="BI767" s="41">
        <f t="shared" si="584"/>
        <v>3.7364246744867984E-2</v>
      </c>
      <c r="BJ767" s="41"/>
      <c r="BK767" s="41">
        <f t="shared" si="586"/>
        <v>5.1886611736496778E-3</v>
      </c>
      <c r="BL767" s="41">
        <f t="shared" si="587"/>
        <v>2.3045475186430978E-2</v>
      </c>
      <c r="BM767" s="41">
        <f t="shared" si="588"/>
        <v>-1.5550109706509005E-2</v>
      </c>
      <c r="BN767" s="41">
        <f t="shared" si="589"/>
        <v>-1.8605197062052364E-2</v>
      </c>
      <c r="BO767" s="41"/>
      <c r="BP767" s="41">
        <f t="shared" si="590"/>
        <v>5.4476422761201439E-2</v>
      </c>
      <c r="BQ767" s="41">
        <f t="shared" si="591"/>
        <v>-3.1252543504104426E-2</v>
      </c>
      <c r="BR767" s="41">
        <f t="shared" si="592"/>
        <v>1.3236281251465131E-2</v>
      </c>
      <c r="BS767" s="41">
        <f t="shared" si="593"/>
        <v>5.9288711222788741E-3</v>
      </c>
      <c r="BT767" s="41">
        <f t="shared" si="594"/>
        <v>1.8938926563798952E-3</v>
      </c>
      <c r="BU767" s="41">
        <f t="shared" si="595"/>
        <v>1.9121041446778595E-2</v>
      </c>
      <c r="BV767" s="41">
        <f t="shared" si="596"/>
        <v>-3.4007822126782015E-4</v>
      </c>
      <c r="BW767" s="41">
        <f t="shared" si="597"/>
        <v>3.5076131347890407E-2</v>
      </c>
      <c r="BX767" s="41"/>
      <c r="BY767" s="41"/>
      <c r="BZ767" s="41">
        <f t="shared" si="598"/>
        <v>3.9441825017047821E-2</v>
      </c>
      <c r="CA767" s="41">
        <f t="shared" si="599"/>
        <v>-1.0050335853501451E-2</v>
      </c>
      <c r="CB767" s="41">
        <f t="shared" si="600"/>
        <v>-2.317427906891523E-2</v>
      </c>
      <c r="CC767" s="41">
        <f t="shared" si="601"/>
        <v>1.1299280174466355E-2</v>
      </c>
      <c r="CD767" s="41">
        <f t="shared" si="602"/>
        <v>4.531509736892856E-2</v>
      </c>
      <c r="CE767" s="41">
        <f t="shared" si="603"/>
        <v>2.3916837909244842E-2</v>
      </c>
      <c r="CF767" s="41">
        <f t="shared" si="604"/>
        <v>2.5556478305647254E-3</v>
      </c>
      <c r="CG767" s="41">
        <f t="shared" si="629"/>
        <v>-2.6280699128297591E-3</v>
      </c>
      <c r="CH767" s="41">
        <f t="shared" si="605"/>
        <v>3.273961905001084E-2</v>
      </c>
      <c r="CI767" s="41">
        <f t="shared" si="606"/>
        <v>-2.9367886714791905E-3</v>
      </c>
      <c r="CJ767" s="41">
        <f t="shared" si="607"/>
        <v>6.2305497506361628E-3</v>
      </c>
      <c r="CK767" s="41">
        <f t="shared" si="608"/>
        <v>0</v>
      </c>
      <c r="CL767" s="41">
        <f t="shared" si="609"/>
        <v>1.7461303189318534E-2</v>
      </c>
      <c r="CM767" s="41">
        <f t="shared" si="610"/>
        <v>2.0330290993414142E-4</v>
      </c>
      <c r="CN767" s="41"/>
      <c r="CO767" s="41">
        <f t="shared" si="611"/>
        <v>2.9352212012527371E-2</v>
      </c>
      <c r="CP767" s="41">
        <f t="shared" si="612"/>
        <v>0.12001767345779972</v>
      </c>
      <c r="CQ767" s="41">
        <f t="shared" si="613"/>
        <v>6.8727522764638232E-4</v>
      </c>
      <c r="CR767" s="41">
        <f t="shared" si="614"/>
        <v>7.6961041136128394E-2</v>
      </c>
      <c r="CS767" s="41">
        <f t="shared" si="615"/>
        <v>-4.5220632973874842E-3</v>
      </c>
      <c r="CT767" s="41">
        <f t="shared" si="616"/>
        <v>1.466467340424678E-2</v>
      </c>
      <c r="CU767" s="41">
        <f t="shared" si="617"/>
        <v>-1.0760023113987018E-2</v>
      </c>
      <c r="CV767" s="41">
        <f t="shared" si="618"/>
        <v>6.7593291132528252E-2</v>
      </c>
      <c r="CW767" s="41"/>
      <c r="CX767" s="41">
        <f t="shared" si="619"/>
        <v>0</v>
      </c>
      <c r="CY767" s="41">
        <f t="shared" si="620"/>
        <v>5.1659837467514687E-2</v>
      </c>
      <c r="CZ767" s="41">
        <f t="shared" si="621"/>
        <v>3.8965901294591418E-2</v>
      </c>
      <c r="DA767" s="41">
        <f t="shared" si="622"/>
        <v>1.3845467475394389E-2</v>
      </c>
      <c r="DB767" s="41">
        <f t="shared" si="623"/>
        <v>-2.4495420224202938E-3</v>
      </c>
      <c r="DC767" s="41">
        <f t="shared" si="624"/>
        <v>-0.11189648663761176</v>
      </c>
      <c r="DD767" s="41">
        <f t="shared" si="625"/>
        <v>-1.9257085209587372E-2</v>
      </c>
      <c r="DE767" s="41">
        <f t="shared" si="626"/>
        <v>-2.3947229906934219E-2</v>
      </c>
      <c r="DF767" s="41"/>
      <c r="DG767" s="41">
        <f t="shared" si="627"/>
        <v>1.4363843957232158E-2</v>
      </c>
      <c r="DH767" s="41"/>
    </row>
    <row r="768" spans="1:112">
      <c r="A768" s="43">
        <v>42962</v>
      </c>
      <c r="B768" s="34">
        <v>2.5499999999999998</v>
      </c>
      <c r="C768" s="34">
        <v>5.0687699999999998</v>
      </c>
      <c r="D768" s="34"/>
      <c r="E768" s="34">
        <v>3.88</v>
      </c>
      <c r="F768" s="34"/>
      <c r="G768" s="34">
        <v>33.575530999999998</v>
      </c>
      <c r="H768" s="34">
        <v>16.133734</v>
      </c>
      <c r="I768" s="34">
        <v>13.03</v>
      </c>
      <c r="J768" s="34">
        <v>32.699986000000003</v>
      </c>
      <c r="K768" s="34"/>
      <c r="L768" s="34">
        <v>56.16</v>
      </c>
      <c r="M768" s="34">
        <v>6.28</v>
      </c>
      <c r="N768" s="34">
        <v>27.855098999999999</v>
      </c>
      <c r="O768" s="34">
        <v>10.27</v>
      </c>
      <c r="P768" s="34">
        <v>21.23</v>
      </c>
      <c r="Q768" s="34">
        <v>2.82</v>
      </c>
      <c r="R768" s="34">
        <v>29.85</v>
      </c>
      <c r="S768" s="34">
        <v>44.499996000000003</v>
      </c>
      <c r="T768" s="34"/>
      <c r="U768" s="34"/>
      <c r="V768" s="34">
        <v>1.891823</v>
      </c>
      <c r="W768" s="34">
        <v>31.75</v>
      </c>
      <c r="X768" s="34">
        <v>31.74</v>
      </c>
      <c r="Y768" s="34">
        <v>8.6903570000000006</v>
      </c>
      <c r="Z768" s="34">
        <v>11.378173</v>
      </c>
      <c r="AA768" s="34">
        <v>40.683768999999998</v>
      </c>
      <c r="AB768" s="34">
        <v>38.488232000000004</v>
      </c>
      <c r="AC768" s="34">
        <v>18.899999999999999</v>
      </c>
      <c r="AD768" s="34">
        <v>91.910004000000001</v>
      </c>
      <c r="AE768" s="34">
        <v>30.091282</v>
      </c>
      <c r="AF768" s="34">
        <v>3.32</v>
      </c>
      <c r="AG768" s="34">
        <v>7.3500079999999999</v>
      </c>
      <c r="AH768" s="34">
        <v>25.598611999999999</v>
      </c>
      <c r="AI768" s="34">
        <v>94.587401999999997</v>
      </c>
      <c r="AJ768" s="34" t="s">
        <v>193</v>
      </c>
      <c r="AK768" s="34">
        <v>4.5599999999999996</v>
      </c>
      <c r="AL768" s="34">
        <v>1.66</v>
      </c>
      <c r="AM768" s="34">
        <v>27.333317000000001</v>
      </c>
      <c r="AN768" s="34">
        <v>10.3</v>
      </c>
      <c r="AO768" s="34">
        <v>23.059999000000001</v>
      </c>
      <c r="AP768" s="34">
        <v>4.4800000000000004</v>
      </c>
      <c r="AQ768" s="34">
        <v>15.15</v>
      </c>
      <c r="AR768" s="34">
        <v>2.87</v>
      </c>
      <c r="AS768" s="34"/>
      <c r="AT768" s="34">
        <v>14.023685</v>
      </c>
      <c r="AU768" s="34">
        <v>20.399999999999999</v>
      </c>
      <c r="AV768" s="34">
        <v>8.0187950000000008</v>
      </c>
      <c r="AW768" s="34">
        <v>14.941076000000001</v>
      </c>
      <c r="AX768" s="34">
        <v>16.010000000000002</v>
      </c>
      <c r="AY768" s="34">
        <v>5.18</v>
      </c>
      <c r="AZ768" s="34">
        <v>71.290001000000004</v>
      </c>
      <c r="BA768" s="34">
        <v>67.760002</v>
      </c>
      <c r="BB768" s="34"/>
      <c r="BC768" s="34">
        <v>16.433160999999998</v>
      </c>
      <c r="BD768" s="34"/>
      <c r="BE768" s="38"/>
      <c r="BF768" s="41">
        <f t="shared" si="582"/>
        <v>0</v>
      </c>
      <c r="BG768" s="41">
        <f t="shared" si="583"/>
        <v>1.2205930253789845E-2</v>
      </c>
      <c r="BH768" s="41"/>
      <c r="BI768" s="41">
        <f t="shared" si="584"/>
        <v>-5.2709816419528259E-2</v>
      </c>
      <c r="BJ768" s="41"/>
      <c r="BK768" s="41">
        <f t="shared" si="586"/>
        <v>-1.4384656008648317E-3</v>
      </c>
      <c r="BL768" s="41">
        <f t="shared" si="587"/>
        <v>-2.7965378862704841E-2</v>
      </c>
      <c r="BM768" s="41">
        <f t="shared" si="588"/>
        <v>-2.8000315820112028E-2</v>
      </c>
      <c r="BN768" s="41">
        <f t="shared" si="589"/>
        <v>2.3202969727613671E-2</v>
      </c>
      <c r="BO768" s="41"/>
      <c r="BP768" s="41">
        <f t="shared" si="590"/>
        <v>3.3312276467114876E-2</v>
      </c>
      <c r="BQ768" s="41">
        <f t="shared" si="591"/>
        <v>-3.1796529173795732E-3</v>
      </c>
      <c r="BR768" s="41">
        <f t="shared" si="592"/>
        <v>-3.3599286046605385E-2</v>
      </c>
      <c r="BS768" s="41">
        <f t="shared" si="593"/>
        <v>1.1753318452670421E-2</v>
      </c>
      <c r="BT768" s="41">
        <f t="shared" si="594"/>
        <v>4.2483425767640354E-3</v>
      </c>
      <c r="BU768" s="41">
        <f t="shared" si="595"/>
        <v>6.595796779179737E-2</v>
      </c>
      <c r="BV768" s="41">
        <f t="shared" si="596"/>
        <v>1.5190165493975238E-2</v>
      </c>
      <c r="BW768" s="41">
        <f t="shared" si="597"/>
        <v>-1.9985648236774737E-2</v>
      </c>
      <c r="BX768" s="41"/>
      <c r="BY768" s="41"/>
      <c r="BZ768" s="41">
        <f t="shared" si="598"/>
        <v>5.3776215716610752E-2</v>
      </c>
      <c r="CA768" s="41">
        <f t="shared" si="599"/>
        <v>2.2071583924756109E-3</v>
      </c>
      <c r="CB768" s="41">
        <f t="shared" si="600"/>
        <v>-7.8456388631635825E-3</v>
      </c>
      <c r="CC768" s="41">
        <f t="shared" si="601"/>
        <v>-1.2436446221455831E-2</v>
      </c>
      <c r="CD768" s="41">
        <f t="shared" si="602"/>
        <v>-1.2739111439996379E-2</v>
      </c>
      <c r="CE768" s="41">
        <f t="shared" si="603"/>
        <v>1.3131785485225282E-2</v>
      </c>
      <c r="CF768" s="41">
        <f t="shared" si="604"/>
        <v>7.3745136843133266E-3</v>
      </c>
      <c r="CG768" s="41">
        <f t="shared" si="629"/>
        <v>-2.6349948675579208E-3</v>
      </c>
      <c r="CH768" s="41">
        <f t="shared" si="605"/>
        <v>-9.9600040657473396E-3</v>
      </c>
      <c r="CI768" s="41">
        <f t="shared" si="606"/>
        <v>1.4598747617992954E-2</v>
      </c>
      <c r="CJ768" s="41">
        <f t="shared" si="607"/>
        <v>3.0583423372080185E-2</v>
      </c>
      <c r="CK768" s="41">
        <f t="shared" si="608"/>
        <v>-9.0971683559270933E-2</v>
      </c>
      <c r="CL768" s="41">
        <f t="shared" si="609"/>
        <v>-2.1506221844205226E-2</v>
      </c>
      <c r="CM768" s="41">
        <f t="shared" si="610"/>
        <v>-2.8458581788099128E-2</v>
      </c>
      <c r="CN768" s="41"/>
      <c r="CO768" s="41">
        <f t="shared" si="611"/>
        <v>-5.9592097202245661E-2</v>
      </c>
      <c r="CP768" s="41">
        <f t="shared" si="612"/>
        <v>-1.1976191046715649E-2</v>
      </c>
      <c r="CQ768" s="41">
        <f t="shared" si="613"/>
        <v>-1.8724558657573658E-2</v>
      </c>
      <c r="CR768" s="41">
        <f t="shared" si="614"/>
        <v>-4.7402238894583906E-2</v>
      </c>
      <c r="CS768" s="41">
        <f t="shared" si="615"/>
        <v>-5.1141548262732303E-2</v>
      </c>
      <c r="CT768" s="41">
        <f t="shared" si="616"/>
        <v>3.353832098431458E-3</v>
      </c>
      <c r="CU768" s="41">
        <f t="shared" si="617"/>
        <v>2.4049255232669882E-2</v>
      </c>
      <c r="CV768" s="41">
        <f t="shared" si="618"/>
        <v>-6.4102886192759667E-2</v>
      </c>
      <c r="CW768" s="41"/>
      <c r="CX768" s="41">
        <f t="shared" si="619"/>
        <v>-1.7200230607026891E-2</v>
      </c>
      <c r="CY768" s="41">
        <f t="shared" si="620"/>
        <v>8.8616943296539352E-2</v>
      </c>
      <c r="CZ768" s="41">
        <f t="shared" si="621"/>
        <v>3.0115248841166259E-2</v>
      </c>
      <c r="DA768" s="41">
        <f t="shared" si="622"/>
        <v>3.560833627581373E-2</v>
      </c>
      <c r="DB768" s="41">
        <f t="shared" si="623"/>
        <v>-1.8564828312218826E-2</v>
      </c>
      <c r="DC768" s="41">
        <f t="shared" si="624"/>
        <v>-5.8123199250047677E-2</v>
      </c>
      <c r="DD768" s="41">
        <f t="shared" si="625"/>
        <v>1.1710920436108095E-2</v>
      </c>
      <c r="DE768" s="41">
        <f t="shared" si="626"/>
        <v>-2.8658604396270364E-2</v>
      </c>
      <c r="DF768" s="41"/>
      <c r="DG768" s="41">
        <f t="shared" si="627"/>
        <v>-4.4322135560131162E-2</v>
      </c>
      <c r="DH768" s="41"/>
    </row>
    <row r="769" spans="1:112">
      <c r="A769" s="43">
        <v>42963</v>
      </c>
      <c r="B769" s="34">
        <v>2.5</v>
      </c>
      <c r="C769" s="34">
        <v>5.0599860000000003</v>
      </c>
      <c r="D769" s="34"/>
      <c r="E769" s="34">
        <v>3.83</v>
      </c>
      <c r="F769" s="34"/>
      <c r="G769" s="34">
        <v>34.020232999999998</v>
      </c>
      <c r="H769" s="34">
        <v>16.183468000000001</v>
      </c>
      <c r="I769" s="34">
        <v>13.49</v>
      </c>
      <c r="J769" s="34">
        <v>30.749984999999999</v>
      </c>
      <c r="K769" s="34"/>
      <c r="L769" s="34">
        <v>54.860000999999997</v>
      </c>
      <c r="M769" s="34">
        <v>6.15</v>
      </c>
      <c r="N769" s="34">
        <v>27.855098999999999</v>
      </c>
      <c r="O769" s="34">
        <v>10.32</v>
      </c>
      <c r="P769" s="34">
        <v>20.76</v>
      </c>
      <c r="Q769" s="34">
        <v>3.22</v>
      </c>
      <c r="R769" s="34">
        <v>29.33</v>
      </c>
      <c r="S769" s="34">
        <v>44.567608</v>
      </c>
      <c r="T769" s="34"/>
      <c r="U769" s="34"/>
      <c r="V769" s="34">
        <v>1.891823</v>
      </c>
      <c r="W769" s="34">
        <v>31.65</v>
      </c>
      <c r="X769" s="34">
        <v>31.639999</v>
      </c>
      <c r="Y769" s="34">
        <v>8.9968419999999991</v>
      </c>
      <c r="Z769" s="34">
        <v>11.587866999999999</v>
      </c>
      <c r="AA769" s="34">
        <v>41.222575999999997</v>
      </c>
      <c r="AB769" s="34">
        <v>38.800269999999998</v>
      </c>
      <c r="AC769" s="34">
        <v>18.975000000000001</v>
      </c>
      <c r="AD769" s="34">
        <v>92.360000999999997</v>
      </c>
      <c r="AE769" s="34">
        <v>29.955606</v>
      </c>
      <c r="AF769" s="34">
        <v>3.3</v>
      </c>
      <c r="AG769" s="34">
        <v>7.7000080000000004</v>
      </c>
      <c r="AH769" s="34">
        <v>26.060783000000001</v>
      </c>
      <c r="AI769" s="34">
        <v>89.403458000000001</v>
      </c>
      <c r="AJ769" s="34" t="s">
        <v>193</v>
      </c>
      <c r="AK769" s="34">
        <v>4.6399999999999997</v>
      </c>
      <c r="AL769" s="34">
        <v>1.45</v>
      </c>
      <c r="AM769" s="34">
        <v>27.553360000000001</v>
      </c>
      <c r="AN769" s="34">
        <v>10.3</v>
      </c>
      <c r="AO769" s="34">
        <v>23.030000999999999</v>
      </c>
      <c r="AP769" s="34">
        <v>4.5599999999999996</v>
      </c>
      <c r="AQ769" s="34">
        <v>14.85</v>
      </c>
      <c r="AR769" s="34">
        <v>2.84</v>
      </c>
      <c r="AS769" s="34"/>
      <c r="AT769" s="34">
        <v>13.975023999999999</v>
      </c>
      <c r="AU769" s="34">
        <v>19.799999</v>
      </c>
      <c r="AV769" s="34">
        <v>8.0782659999999993</v>
      </c>
      <c r="AW769" s="34">
        <v>15.238457</v>
      </c>
      <c r="AX769" s="34">
        <v>16.719999000000001</v>
      </c>
      <c r="AY769" s="34">
        <v>5.17</v>
      </c>
      <c r="AZ769" s="34">
        <v>71.190002000000007</v>
      </c>
      <c r="BA769" s="34">
        <v>67.129997000000003</v>
      </c>
      <c r="BB769" s="34"/>
      <c r="BC769" s="34">
        <v>17.148496999999999</v>
      </c>
      <c r="BD769" s="34"/>
      <c r="BE769" s="38"/>
      <c r="BF769" s="41">
        <f t="shared" si="582"/>
        <v>-1.9802627296179643E-2</v>
      </c>
      <c r="BG769" s="41">
        <f t="shared" si="583"/>
        <v>-1.7344681226664036E-3</v>
      </c>
      <c r="BH769" s="41"/>
      <c r="BI769" s="41">
        <f t="shared" si="584"/>
        <v>-1.2970350442627404E-2</v>
      </c>
      <c r="BJ769" s="41"/>
      <c r="BK769" s="41">
        <f t="shared" si="586"/>
        <v>1.3157878233632665E-2</v>
      </c>
      <c r="BL769" s="41">
        <f t="shared" si="587"/>
        <v>3.0778678959872308E-3</v>
      </c>
      <c r="BM769" s="41">
        <f t="shared" si="588"/>
        <v>3.4694279082910839E-2</v>
      </c>
      <c r="BN769" s="41">
        <f t="shared" si="589"/>
        <v>-6.1485143321029737E-2</v>
      </c>
      <c r="BO769" s="41"/>
      <c r="BP769" s="41">
        <f t="shared" si="590"/>
        <v>-2.3420255979881396E-2</v>
      </c>
      <c r="BQ769" s="41">
        <f t="shared" si="591"/>
        <v>-2.0917898661680746E-2</v>
      </c>
      <c r="BR769" s="41">
        <f t="shared" si="592"/>
        <v>0</v>
      </c>
      <c r="BS769" s="41">
        <f t="shared" si="593"/>
        <v>4.8567361129499744E-3</v>
      </c>
      <c r="BT769" s="41">
        <f t="shared" si="594"/>
        <v>-2.2387217417476825E-2</v>
      </c>
      <c r="BU769" s="41">
        <f t="shared" si="595"/>
        <v>0.13264447460629489</v>
      </c>
      <c r="BV769" s="41">
        <f t="shared" si="596"/>
        <v>-1.7573956849251556E-2</v>
      </c>
      <c r="BW769" s="41">
        <f t="shared" si="597"/>
        <v>1.5182178469076246E-3</v>
      </c>
      <c r="BX769" s="41"/>
      <c r="BY769" s="41"/>
      <c r="BZ769" s="41">
        <f t="shared" si="598"/>
        <v>0</v>
      </c>
      <c r="CA769" s="41">
        <f t="shared" si="599"/>
        <v>-3.1545767485155439E-3</v>
      </c>
      <c r="CB769" s="41">
        <f t="shared" si="600"/>
        <v>-3.1556038043729401E-3</v>
      </c>
      <c r="CC769" s="41">
        <f t="shared" si="601"/>
        <v>3.4659606734841975E-2</v>
      </c>
      <c r="CD769" s="41">
        <f t="shared" si="602"/>
        <v>1.8261731456813587E-2</v>
      </c>
      <c r="CE769" s="41">
        <f t="shared" si="603"/>
        <v>1.3156850605177994E-2</v>
      </c>
      <c r="CF769" s="41">
        <f t="shared" si="604"/>
        <v>8.0746731360797491E-3</v>
      </c>
      <c r="CG769" s="41">
        <f t="shared" si="629"/>
        <v>-3.2174409798303175E-2</v>
      </c>
      <c r="CH769" s="41">
        <f t="shared" si="605"/>
        <v>4.8841144226397619E-3</v>
      </c>
      <c r="CI769" s="41">
        <f t="shared" si="606"/>
        <v>-4.5190095743717525E-3</v>
      </c>
      <c r="CJ769" s="41">
        <f t="shared" si="607"/>
        <v>-6.0423144559625863E-3</v>
      </c>
      <c r="CK769" s="41">
        <f t="shared" si="608"/>
        <v>4.6519966160610375E-2</v>
      </c>
      <c r="CL769" s="41">
        <f t="shared" si="609"/>
        <v>1.7893486027280827E-2</v>
      </c>
      <c r="CM769" s="41">
        <f t="shared" si="610"/>
        <v>-5.6364934421498813E-2</v>
      </c>
      <c r="CN769" s="41"/>
      <c r="CO769" s="41">
        <f t="shared" si="611"/>
        <v>1.7391742711869239E-2</v>
      </c>
      <c r="CP769" s="41">
        <f t="shared" si="612"/>
        <v>-0.13525404593596885</v>
      </c>
      <c r="CQ769" s="41">
        <f t="shared" si="613"/>
        <v>8.0181272000045597E-3</v>
      </c>
      <c r="CR769" s="41">
        <f t="shared" si="614"/>
        <v>0</v>
      </c>
      <c r="CS769" s="41">
        <f t="shared" si="615"/>
        <v>-1.3017142215608797E-3</v>
      </c>
      <c r="CT769" s="41">
        <f t="shared" si="616"/>
        <v>1.7699577099400638E-2</v>
      </c>
      <c r="CU769" s="41">
        <f t="shared" si="617"/>
        <v>-2.0000666706669543E-2</v>
      </c>
      <c r="CV769" s="41">
        <f t="shared" si="618"/>
        <v>-1.0507977598415206E-2</v>
      </c>
      <c r="CW769" s="41"/>
      <c r="CX769" s="41">
        <f t="shared" si="619"/>
        <v>-3.4759494799862871E-3</v>
      </c>
      <c r="CY769" s="41">
        <f t="shared" si="620"/>
        <v>-2.9853013654732915E-2</v>
      </c>
      <c r="CZ769" s="41">
        <f t="shared" si="621"/>
        <v>7.3890843285866221E-3</v>
      </c>
      <c r="DA769" s="41">
        <f t="shared" si="622"/>
        <v>1.9708099883282329E-2</v>
      </c>
      <c r="DB769" s="41">
        <f t="shared" si="623"/>
        <v>4.3392020839318042E-2</v>
      </c>
      <c r="DC769" s="41">
        <f t="shared" si="624"/>
        <v>-1.9323677510539241E-3</v>
      </c>
      <c r="DD769" s="41">
        <f t="shared" si="625"/>
        <v>-1.4036919471348366E-3</v>
      </c>
      <c r="DE769" s="41">
        <f t="shared" si="626"/>
        <v>-9.3410865984865261E-3</v>
      </c>
      <c r="DF769" s="41"/>
      <c r="DG769" s="41">
        <f t="shared" si="627"/>
        <v>4.2609225777375852E-2</v>
      </c>
      <c r="DH769" s="41"/>
    </row>
    <row r="770" spans="1:112">
      <c r="A770" s="43">
        <v>42964</v>
      </c>
      <c r="B770" s="34">
        <v>2.4500000000000002</v>
      </c>
      <c r="C770" s="34">
        <v>5.1654020000000003</v>
      </c>
      <c r="D770" s="34"/>
      <c r="E770" s="34">
        <v>3.86</v>
      </c>
      <c r="F770" s="34"/>
      <c r="G770" s="34">
        <v>33.411181999999997</v>
      </c>
      <c r="H770" s="34">
        <v>16.272988999999999</v>
      </c>
      <c r="I770" s="34">
        <v>13.57</v>
      </c>
      <c r="J770" s="34">
        <v>30.899984</v>
      </c>
      <c r="K770" s="34"/>
      <c r="L770" s="34">
        <v>55.700001</v>
      </c>
      <c r="M770" s="34">
        <v>5.33</v>
      </c>
      <c r="N770" s="34">
        <v>27.554013999999999</v>
      </c>
      <c r="O770" s="34">
        <v>10.42</v>
      </c>
      <c r="P770" s="34">
        <v>21.049999</v>
      </c>
      <c r="Q770" s="34">
        <v>3.03</v>
      </c>
      <c r="R770" s="34">
        <v>29.68</v>
      </c>
      <c r="S770" s="34">
        <v>44.442036000000002</v>
      </c>
      <c r="T770" s="34"/>
      <c r="U770" s="34"/>
      <c r="V770" s="34">
        <v>1.9314420000000001</v>
      </c>
      <c r="W770" s="34">
        <v>32.090000000000003</v>
      </c>
      <c r="X770" s="34">
        <v>31.889999</v>
      </c>
      <c r="Y770" s="34">
        <v>8.8386549999999993</v>
      </c>
      <c r="Z770" s="34">
        <v>11.378173</v>
      </c>
      <c r="AA770" s="34">
        <v>41.697051999999999</v>
      </c>
      <c r="AB770" s="34">
        <v>37.376587000000001</v>
      </c>
      <c r="AC770" s="34">
        <v>19.100000000000001</v>
      </c>
      <c r="AD770" s="34">
        <v>94.230002999999996</v>
      </c>
      <c r="AE770" s="34">
        <v>30.915039</v>
      </c>
      <c r="AF770" s="34">
        <v>3.23</v>
      </c>
      <c r="AG770" s="34">
        <v>7.7000080000000004</v>
      </c>
      <c r="AH770" s="34">
        <v>26.013624</v>
      </c>
      <c r="AI770" s="34">
        <v>89.046661</v>
      </c>
      <c r="AJ770" s="34" t="s">
        <v>193</v>
      </c>
      <c r="AK770" s="34">
        <v>4.75</v>
      </c>
      <c r="AL770" s="34">
        <v>1.4</v>
      </c>
      <c r="AM770" s="34">
        <v>27.534229</v>
      </c>
      <c r="AN770" s="34">
        <v>10.6</v>
      </c>
      <c r="AO770" s="34">
        <v>22.84</v>
      </c>
      <c r="AP770" s="34">
        <v>4.8099999999999996</v>
      </c>
      <c r="AQ770" s="34">
        <v>14.34</v>
      </c>
      <c r="AR770" s="34">
        <v>3.04</v>
      </c>
      <c r="AS770" s="34"/>
      <c r="AT770" s="34">
        <v>14.276714</v>
      </c>
      <c r="AU770" s="34">
        <v>20.139999</v>
      </c>
      <c r="AV770" s="34">
        <v>7.8403790000000004</v>
      </c>
      <c r="AW770" s="34">
        <v>15.734089000000001</v>
      </c>
      <c r="AX770" s="34">
        <v>15.72</v>
      </c>
      <c r="AY770" s="34">
        <v>4.9000000000000004</v>
      </c>
      <c r="AZ770" s="34">
        <v>72.190002000000007</v>
      </c>
      <c r="BA770" s="34">
        <v>67.150002000000001</v>
      </c>
      <c r="BB770" s="34"/>
      <c r="BC770" s="34">
        <v>18.608571999999999</v>
      </c>
      <c r="BD770" s="34"/>
      <c r="BE770" s="38"/>
      <c r="BF770" s="41">
        <f t="shared" si="582"/>
        <v>-2.0202707317519355E-2</v>
      </c>
      <c r="BG770" s="41">
        <f t="shared" si="583"/>
        <v>2.0619214604322859E-2</v>
      </c>
      <c r="BH770" s="41"/>
      <c r="BI770" s="41">
        <f t="shared" si="584"/>
        <v>7.8023802841848001E-3</v>
      </c>
      <c r="BJ770" s="41"/>
      <c r="BK770" s="41">
        <f t="shared" si="586"/>
        <v>-1.806480148465734E-2</v>
      </c>
      <c r="BL770" s="41">
        <f t="shared" si="587"/>
        <v>5.5163893590931198E-3</v>
      </c>
      <c r="BM770" s="41">
        <f t="shared" si="588"/>
        <v>5.9128036271133217E-3</v>
      </c>
      <c r="BN770" s="41">
        <f t="shared" si="589"/>
        <v>4.8661596566831854E-3</v>
      </c>
      <c r="BO770" s="41"/>
      <c r="BP770" s="41">
        <f t="shared" si="590"/>
        <v>1.5195661148885415E-2</v>
      </c>
      <c r="BQ770" s="41">
        <f t="shared" si="591"/>
        <v>-0.14310084364067344</v>
      </c>
      <c r="BR770" s="41">
        <f t="shared" si="592"/>
        <v>-1.0867813870533613E-2</v>
      </c>
      <c r="BS770" s="41">
        <f t="shared" si="593"/>
        <v>9.6432762718042016E-3</v>
      </c>
      <c r="BT770" s="41">
        <f t="shared" si="594"/>
        <v>1.3872454324763177E-2</v>
      </c>
      <c r="BU770" s="41">
        <f t="shared" si="595"/>
        <v>-6.0818740035039343E-2</v>
      </c>
      <c r="BV770" s="41">
        <f t="shared" si="596"/>
        <v>1.1862535309820166E-2</v>
      </c>
      <c r="BW770" s="41">
        <f t="shared" si="597"/>
        <v>-2.8215388280262506E-3</v>
      </c>
      <c r="BX770" s="41"/>
      <c r="BY770" s="41"/>
      <c r="BZ770" s="41">
        <f t="shared" si="598"/>
        <v>2.0725959741652877E-2</v>
      </c>
      <c r="CA770" s="41">
        <f t="shared" si="599"/>
        <v>1.3806306531580378E-2</v>
      </c>
      <c r="CB770" s="41">
        <f t="shared" si="600"/>
        <v>7.8703383702833085E-3</v>
      </c>
      <c r="CC770" s="41">
        <f t="shared" si="601"/>
        <v>-1.773891111901681E-2</v>
      </c>
      <c r="CD770" s="41">
        <f t="shared" si="602"/>
        <v>-1.8261731456813545E-2</v>
      </c>
      <c r="CE770" s="41">
        <f t="shared" si="603"/>
        <v>1.1444363417438661E-2</v>
      </c>
      <c r="CF770" s="41">
        <f t="shared" si="604"/>
        <v>-3.7382713020055719E-2</v>
      </c>
      <c r="CG770" s="41">
        <f t="shared" si="629"/>
        <v>2.7210901143605863E-3</v>
      </c>
      <c r="CH770" s="41">
        <f t="shared" si="605"/>
        <v>2.0044638742166422E-2</v>
      </c>
      <c r="CI770" s="41">
        <f t="shared" si="606"/>
        <v>3.152627885649268E-2</v>
      </c>
      <c r="CJ770" s="41">
        <f t="shared" si="607"/>
        <v>-2.144033123786929E-2</v>
      </c>
      <c r="CK770" s="41">
        <f t="shared" si="608"/>
        <v>0</v>
      </c>
      <c r="CL770" s="41">
        <f t="shared" si="609"/>
        <v>-1.8112165114856724E-3</v>
      </c>
      <c r="CM770" s="41">
        <f t="shared" si="610"/>
        <v>-3.9988482770951751E-3</v>
      </c>
      <c r="CN770" s="41"/>
      <c r="CO770" s="41">
        <f t="shared" si="611"/>
        <v>2.3430251808386003E-2</v>
      </c>
      <c r="CP770" s="41">
        <f t="shared" si="612"/>
        <v>-3.5091319811270172E-2</v>
      </c>
      <c r="CQ770" s="41">
        <f t="shared" si="613"/>
        <v>-6.9456663892498158E-4</v>
      </c>
      <c r="CR770" s="41">
        <f t="shared" si="614"/>
        <v>2.871010588243136E-2</v>
      </c>
      <c r="CS770" s="41">
        <f t="shared" si="615"/>
        <v>-8.2843724664073866E-3</v>
      </c>
      <c r="CT770" s="41">
        <f t="shared" si="616"/>
        <v>5.3374460591375107E-2</v>
      </c>
      <c r="CU770" s="41">
        <f t="shared" si="617"/>
        <v>-3.4947030077234327E-2</v>
      </c>
      <c r="CV770" s="41">
        <f t="shared" si="618"/>
        <v>6.805346324501578E-2</v>
      </c>
      <c r="CW770" s="41"/>
      <c r="CX770" s="41">
        <f t="shared" si="619"/>
        <v>2.1358081994678358E-2</v>
      </c>
      <c r="CY770" s="41">
        <f t="shared" si="620"/>
        <v>1.7025950442544263E-2</v>
      </c>
      <c r="CZ770" s="41">
        <f t="shared" si="621"/>
        <v>-2.9890070511260653E-2</v>
      </c>
      <c r="DA770" s="41">
        <f t="shared" si="622"/>
        <v>3.200733401748463E-2</v>
      </c>
      <c r="DB770" s="41">
        <f t="shared" si="623"/>
        <v>-6.1671760846880926E-2</v>
      </c>
      <c r="DC770" s="41">
        <f t="shared" si="624"/>
        <v>-5.3637483403756778E-2</v>
      </c>
      <c r="DD770" s="41">
        <f t="shared" si="625"/>
        <v>1.3949172646122528E-2</v>
      </c>
      <c r="DE770" s="41">
        <f t="shared" si="626"/>
        <v>2.9795949206097268E-4</v>
      </c>
      <c r="DF770" s="41"/>
      <c r="DG770" s="41">
        <f t="shared" si="627"/>
        <v>8.1711803483249232E-2</v>
      </c>
      <c r="DH770" s="41"/>
    </row>
    <row r="771" spans="1:112">
      <c r="A771" s="43">
        <v>42965</v>
      </c>
      <c r="B771" s="34">
        <v>2.4500000000000002</v>
      </c>
      <c r="C771" s="34">
        <v>5.2708170000000001</v>
      </c>
      <c r="D771" s="34"/>
      <c r="E771" s="34">
        <v>3.97</v>
      </c>
      <c r="F771" s="34"/>
      <c r="G771" s="34">
        <v>34.116917000000001</v>
      </c>
      <c r="H771" s="34">
        <v>17.546182999999999</v>
      </c>
      <c r="I771" s="34">
        <v>13.74</v>
      </c>
      <c r="J771" s="34">
        <v>31.5</v>
      </c>
      <c r="K771" s="34"/>
      <c r="L771" s="34">
        <v>55.330002</v>
      </c>
      <c r="M771" s="34">
        <v>5.83</v>
      </c>
      <c r="N771" s="34">
        <v>27.612289000000001</v>
      </c>
      <c r="O771" s="34">
        <v>10.38</v>
      </c>
      <c r="P771" s="34">
        <v>20.75</v>
      </c>
      <c r="Q771" s="34">
        <v>2.91</v>
      </c>
      <c r="R771" s="34">
        <v>30.1</v>
      </c>
      <c r="S771" s="34">
        <v>45.214779</v>
      </c>
      <c r="T771" s="34"/>
      <c r="U771" s="34"/>
      <c r="V771" s="34">
        <v>1.9215370000000001</v>
      </c>
      <c r="W771" s="34">
        <v>32.520000000000003</v>
      </c>
      <c r="X771" s="34">
        <v>31.629999000000002</v>
      </c>
      <c r="Y771" s="34">
        <v>8.8188390000000005</v>
      </c>
      <c r="Z771" s="34">
        <v>11.150244000000001</v>
      </c>
      <c r="AA771" s="34">
        <v>46.152240999999997</v>
      </c>
      <c r="AB771" s="34">
        <v>37.249820999999997</v>
      </c>
      <c r="AC771" s="34">
        <v>19.100000000000001</v>
      </c>
      <c r="AD771" s="34">
        <v>97.279999000000004</v>
      </c>
      <c r="AE771" s="34">
        <v>31.341453999999999</v>
      </c>
      <c r="AF771" s="34">
        <v>3.22</v>
      </c>
      <c r="AG771" s="34">
        <v>8.0500000000000007</v>
      </c>
      <c r="AH771" s="34">
        <v>26.966260999999999</v>
      </c>
      <c r="AI771" s="34">
        <v>91.038696000000002</v>
      </c>
      <c r="AJ771" s="34" t="s">
        <v>193</v>
      </c>
      <c r="AK771" s="34">
        <v>4.62</v>
      </c>
      <c r="AL771" s="34">
        <v>1.26</v>
      </c>
      <c r="AM771" s="34">
        <v>27.543793000000001</v>
      </c>
      <c r="AN771" s="34">
        <v>10.4</v>
      </c>
      <c r="AO771" s="34">
        <v>24.93</v>
      </c>
      <c r="AP771" s="34">
        <v>4.79</v>
      </c>
      <c r="AQ771" s="34">
        <v>13.98</v>
      </c>
      <c r="AR771" s="34">
        <v>3.05</v>
      </c>
      <c r="AS771" s="34"/>
      <c r="AT771" s="34">
        <v>14.266982</v>
      </c>
      <c r="AU771" s="34">
        <v>19.850000000000001</v>
      </c>
      <c r="AV771" s="34">
        <v>7.8403790000000004</v>
      </c>
      <c r="AW771" s="34">
        <v>16.112573999999999</v>
      </c>
      <c r="AX771" s="34">
        <v>15.72</v>
      </c>
      <c r="AY771" s="34">
        <v>4.8899999999999997</v>
      </c>
      <c r="AZ771" s="34">
        <v>71.660004000000001</v>
      </c>
      <c r="BA771" s="34">
        <v>68.040001000000004</v>
      </c>
      <c r="BB771" s="34"/>
      <c r="BC771" s="34">
        <v>18.236204000000001</v>
      </c>
      <c r="BD771" s="34"/>
      <c r="BE771" s="38"/>
      <c r="BF771" s="41">
        <f t="shared" si="582"/>
        <v>0</v>
      </c>
      <c r="BG771" s="41">
        <f t="shared" si="583"/>
        <v>2.0202447899148206E-2</v>
      </c>
      <c r="BH771" s="41"/>
      <c r="BI771" s="41">
        <f t="shared" si="584"/>
        <v>2.8098911222359649E-2</v>
      </c>
      <c r="BJ771" s="41"/>
      <c r="BK771" s="41">
        <f t="shared" si="586"/>
        <v>2.0902726607431345E-2</v>
      </c>
      <c r="BL771" s="41">
        <f t="shared" si="587"/>
        <v>7.5329816667451949E-2</v>
      </c>
      <c r="BM771" s="41">
        <f t="shared" si="588"/>
        <v>1.244981294742557E-2</v>
      </c>
      <c r="BN771" s="41">
        <f t="shared" si="589"/>
        <v>1.9231879727374484E-2</v>
      </c>
      <c r="BO771" s="41"/>
      <c r="BP771" s="41">
        <f t="shared" si="590"/>
        <v>-6.6648718297859797E-3</v>
      </c>
      <c r="BQ771" s="41">
        <f t="shared" si="591"/>
        <v>8.9665762184647821E-2</v>
      </c>
      <c r="BR771" s="41">
        <f t="shared" si="592"/>
        <v>2.112703534835436E-3</v>
      </c>
      <c r="BS771" s="41">
        <f t="shared" si="593"/>
        <v>-3.8461585874781639E-3</v>
      </c>
      <c r="BT771" s="41">
        <f t="shared" si="594"/>
        <v>-1.4354265945743695E-2</v>
      </c>
      <c r="BU771" s="41">
        <f t="shared" si="595"/>
        <v>-4.0409538337876548E-2</v>
      </c>
      <c r="BV771" s="41">
        <f t="shared" si="596"/>
        <v>1.4051753455650507E-2</v>
      </c>
      <c r="BW771" s="41">
        <f t="shared" si="597"/>
        <v>1.7238224118579507E-2</v>
      </c>
      <c r="BX771" s="41"/>
      <c r="BY771" s="41"/>
      <c r="BZ771" s="41">
        <f t="shared" si="598"/>
        <v>-5.1414875709381355E-3</v>
      </c>
      <c r="CA771" s="41">
        <f t="shared" si="599"/>
        <v>1.3310829557844378E-2</v>
      </c>
      <c r="CB771" s="41">
        <f t="shared" si="600"/>
        <v>-8.1864439621712158E-3</v>
      </c>
      <c r="CC771" s="41">
        <f t="shared" si="601"/>
        <v>-2.2444870511021493E-3</v>
      </c>
      <c r="CD771" s="41">
        <f t="shared" si="602"/>
        <v>-2.0235489919259469E-2</v>
      </c>
      <c r="CE771" s="41">
        <f t="shared" si="603"/>
        <v>0.10151508795442603</v>
      </c>
      <c r="CF771" s="41">
        <f t="shared" si="604"/>
        <v>-3.3973529029513389E-3</v>
      </c>
      <c r="CG771" s="41">
        <f t="shared" si="629"/>
        <v>-5.4496594123748694E-3</v>
      </c>
      <c r="CH771" s="41">
        <f t="shared" si="605"/>
        <v>3.1854773882592696E-2</v>
      </c>
      <c r="CI771" s="41">
        <f t="shared" si="606"/>
        <v>1.3698865702593575E-2</v>
      </c>
      <c r="CJ771" s="41">
        <f t="shared" si="607"/>
        <v>-3.1007776782481593E-3</v>
      </c>
      <c r="CK771" s="41">
        <f t="shared" si="608"/>
        <v>4.4450723610334718E-2</v>
      </c>
      <c r="CL771" s="41">
        <f t="shared" si="609"/>
        <v>3.5966091238474801E-2</v>
      </c>
      <c r="CM771" s="41">
        <f t="shared" si="610"/>
        <v>2.2124133657295993E-2</v>
      </c>
      <c r="CN771" s="41"/>
      <c r="CO771" s="41">
        <f t="shared" si="611"/>
        <v>-2.7749912952902377E-2</v>
      </c>
      <c r="CP771" s="41">
        <f t="shared" si="612"/>
        <v>-0.10536051565782628</v>
      </c>
      <c r="CQ771" s="41">
        <f t="shared" si="613"/>
        <v>3.4728916358431203E-4</v>
      </c>
      <c r="CR771" s="41">
        <f t="shared" si="614"/>
        <v>-1.9048194970694363E-2</v>
      </c>
      <c r="CS771" s="41">
        <f t="shared" si="615"/>
        <v>8.7558512747657094E-2</v>
      </c>
      <c r="CT771" s="41">
        <f t="shared" si="616"/>
        <v>-4.1666726948458343E-3</v>
      </c>
      <c r="CU771" s="41">
        <f t="shared" si="617"/>
        <v>-2.5425098365810056E-2</v>
      </c>
      <c r="CV771" s="41">
        <f t="shared" si="618"/>
        <v>3.2840752011897975E-3</v>
      </c>
      <c r="CW771" s="41"/>
      <c r="CX771" s="41">
        <f t="shared" si="619"/>
        <v>-6.8190190766516704E-4</v>
      </c>
      <c r="CY771" s="41">
        <f t="shared" si="620"/>
        <v>-1.450383050478252E-2</v>
      </c>
      <c r="CZ771" s="41">
        <f t="shared" si="621"/>
        <v>0</v>
      </c>
      <c r="DA771" s="41">
        <f t="shared" si="622"/>
        <v>2.3770328531254645E-2</v>
      </c>
      <c r="DB771" s="41">
        <f t="shared" si="623"/>
        <v>0</v>
      </c>
      <c r="DC771" s="41">
        <f t="shared" si="624"/>
        <v>-2.0429016298004047E-3</v>
      </c>
      <c r="DD771" s="41">
        <f t="shared" si="625"/>
        <v>-7.3687921597853732E-3</v>
      </c>
      <c r="DE771" s="41">
        <f t="shared" si="626"/>
        <v>1.3166829471586147E-2</v>
      </c>
      <c r="DF771" s="41"/>
      <c r="DG771" s="41">
        <f t="shared" si="627"/>
        <v>-2.0213485818389929E-2</v>
      </c>
      <c r="DH771" s="41"/>
    </row>
    <row r="772" spans="1:112">
      <c r="A772" s="43">
        <v>42968</v>
      </c>
      <c r="B772" s="34">
        <v>2.5</v>
      </c>
      <c r="C772" s="34">
        <v>5.2532490000000003</v>
      </c>
      <c r="D772" s="34"/>
      <c r="E772" s="34">
        <v>3.9</v>
      </c>
      <c r="F772" s="34"/>
      <c r="G772" s="34">
        <v>33.778548999999998</v>
      </c>
      <c r="H772" s="34">
        <v>17.227882000000001</v>
      </c>
      <c r="I772" s="34">
        <v>13.73</v>
      </c>
      <c r="J772" s="34">
        <v>30.149984</v>
      </c>
      <c r="K772" s="34"/>
      <c r="L772" s="34">
        <v>56.18</v>
      </c>
      <c r="M772" s="34">
        <v>5.82</v>
      </c>
      <c r="N772" s="34">
        <v>27.427752000000002</v>
      </c>
      <c r="O772" s="34">
        <v>10.33</v>
      </c>
      <c r="P772" s="34">
        <v>21.049999</v>
      </c>
      <c r="Q772" s="34">
        <v>2.96</v>
      </c>
      <c r="R772" s="34">
        <v>30.940000999999999</v>
      </c>
      <c r="S772" s="34">
        <v>44.671421000000002</v>
      </c>
      <c r="T772" s="34"/>
      <c r="U772" s="34"/>
      <c r="V772" s="34">
        <v>1.9413469999999999</v>
      </c>
      <c r="W772" s="34">
        <v>32.080002</v>
      </c>
      <c r="X772" s="34">
        <v>32.619999</v>
      </c>
      <c r="Y772" s="34">
        <v>8.7792030000000008</v>
      </c>
      <c r="Z772" s="34">
        <v>12.007255000000001</v>
      </c>
      <c r="AA772" s="34">
        <v>47.849074999999999</v>
      </c>
      <c r="AB772" s="34">
        <v>37.220557999999997</v>
      </c>
      <c r="AC772" s="34">
        <v>18.799999</v>
      </c>
      <c r="AD772" s="34">
        <v>92.279999000000004</v>
      </c>
      <c r="AE772" s="34">
        <v>31.700026000000001</v>
      </c>
      <c r="AF772" s="34">
        <v>3.17</v>
      </c>
      <c r="AG772" s="34">
        <v>8.0500080000000001</v>
      </c>
      <c r="AH772" s="34">
        <v>27.10774</v>
      </c>
      <c r="AI772" s="34">
        <v>89.175514000000007</v>
      </c>
      <c r="AJ772" s="34" t="s">
        <v>193</v>
      </c>
      <c r="AK772" s="34">
        <v>5.19</v>
      </c>
      <c r="AL772" s="34">
        <v>1.3</v>
      </c>
      <c r="AM772" s="34">
        <v>27.601196000000002</v>
      </c>
      <c r="AN772" s="34">
        <v>10.6</v>
      </c>
      <c r="AO772" s="34">
        <v>26.110001</v>
      </c>
      <c r="AP772" s="34">
        <v>4.6399999999999997</v>
      </c>
      <c r="AQ772" s="34">
        <v>13.97</v>
      </c>
      <c r="AR772" s="34">
        <v>2.97</v>
      </c>
      <c r="AS772" s="34"/>
      <c r="AT772" s="34">
        <v>14.023685</v>
      </c>
      <c r="AU772" s="34">
        <v>20.07</v>
      </c>
      <c r="AV772" s="34">
        <v>7.899851</v>
      </c>
      <c r="AW772" s="34">
        <v>15.770134000000001</v>
      </c>
      <c r="AX772" s="34">
        <v>15.78</v>
      </c>
      <c r="AY772" s="34">
        <v>4.63</v>
      </c>
      <c r="AZ772" s="34">
        <v>73.010002</v>
      </c>
      <c r="BA772" s="34">
        <v>67.099997999999999</v>
      </c>
      <c r="BB772" s="34"/>
      <c r="BC772" s="34">
        <v>18.549773999999999</v>
      </c>
      <c r="BD772" s="34"/>
      <c r="BE772" s="38"/>
      <c r="BF772" s="41">
        <f t="shared" ref="BF772:BF785" si="630">LN(B772/B771)</f>
        <v>2.0202707317519469E-2</v>
      </c>
      <c r="BG772" s="41">
        <f t="shared" ref="BG772:BG835" si="631">LN(C772/C771)</f>
        <v>-3.3386366673233319E-3</v>
      </c>
      <c r="BH772" s="41"/>
      <c r="BI772" s="41">
        <f t="shared" ref="BI772:BI835" si="632">LN(E772/E771)</f>
        <v>-1.778954156349841E-2</v>
      </c>
      <c r="BJ772" s="41"/>
      <c r="BK772" s="41">
        <f t="shared" ref="BK772:BK835" si="633">LN(G772/G771)</f>
        <v>-9.9674049332476901E-3</v>
      </c>
      <c r="BL772" s="41">
        <f t="shared" ref="BL772:BL835" si="634">LN(H772/H771)</f>
        <v>-1.8307315526037066E-2</v>
      </c>
      <c r="BM772" s="41">
        <f t="shared" ref="BM772:BM835" si="635">LN(I772/I771)</f>
        <v>-7.2806701432362008E-4</v>
      </c>
      <c r="BN772" s="41">
        <f t="shared" ref="BN772:BN835" si="636">LN(J772/J771)</f>
        <v>-4.380315333846739E-2</v>
      </c>
      <c r="BO772" s="41"/>
      <c r="BP772" s="41">
        <f t="shared" ref="BP772:BP835" si="637">LN(L772/L771)</f>
        <v>1.5245528619323994E-2</v>
      </c>
      <c r="BQ772" s="41">
        <f t="shared" ref="BQ772:BQ835" si="638">LN(M772/M771)</f>
        <v>-1.7167386190544741E-3</v>
      </c>
      <c r="BR772" s="41">
        <f t="shared" ref="BR772:BR835" si="639">LN(N772/N771)</f>
        <v>-6.705579724110824E-3</v>
      </c>
      <c r="BS772" s="41">
        <f t="shared" ref="BS772:BS835" si="640">LN(O772/O771)</f>
        <v>-4.8285946061954448E-3</v>
      </c>
      <c r="BT772" s="41">
        <f t="shared" ref="BT772:BT813" si="641">LN(P772/P771)</f>
        <v>1.4354265945743728E-2</v>
      </c>
      <c r="BU772" s="41">
        <f t="shared" ref="BU772:BU835" si="642">LN(Q772/Q771)</f>
        <v>1.70361871525678E-2</v>
      </c>
      <c r="BV772" s="41">
        <f t="shared" ref="BV772:BV835" si="643">LN(R772/R771)</f>
        <v>2.7524705710709953E-2</v>
      </c>
      <c r="BW772" s="41">
        <f t="shared" ref="BW772:BW835" si="644">LN(S772/S771)</f>
        <v>-1.2090056505068532E-2</v>
      </c>
      <c r="BX772" s="41"/>
      <c r="BY772" s="41"/>
      <c r="BZ772" s="41">
        <f t="shared" ref="BZ772:BZ835" si="645">LN(V772/V771)</f>
        <v>1.0256675409541493E-2</v>
      </c>
      <c r="CA772" s="41">
        <f t="shared" ref="CA772:CA835" si="646">LN(W772/W771)</f>
        <v>-1.3622439337158501E-2</v>
      </c>
      <c r="CB772" s="41">
        <f t="shared" ref="CB772:CB835" si="647">LN(X772/X771)</f>
        <v>3.0819560834825968E-2</v>
      </c>
      <c r="CC772" s="41">
        <f t="shared" ref="CC772:CC835" si="648">LN(Y772/Y771)</f>
        <v>-4.5045996620000622E-3</v>
      </c>
      <c r="CD772" s="41">
        <f t="shared" ref="CD772:CD835" si="649">LN(Z772/Z771)</f>
        <v>7.4049669359698103E-2</v>
      </c>
      <c r="CE772" s="41">
        <f t="shared" ref="CE772:CE835" si="650">LN(AA772/AA771)</f>
        <v>3.6106267652147292E-2</v>
      </c>
      <c r="CF772" s="41">
        <f t="shared" ref="CF772:CF835" si="651">LN(AB772/AB771)</f>
        <v>-7.8589640335114189E-4</v>
      </c>
      <c r="CG772" s="41">
        <f t="shared" si="629"/>
        <v>5.449659412374813E-3</v>
      </c>
      <c r="CH772" s="41">
        <f t="shared" ref="CH772:CH835" si="652">LN(AD772/AD771)</f>
        <v>-5.2765985469282961E-2</v>
      </c>
      <c r="CI772" s="41">
        <f t="shared" ref="CI772:CI835" si="653">LN(AE772/AE771)</f>
        <v>1.1375870836310911E-2</v>
      </c>
      <c r="CJ772" s="41">
        <f t="shared" ref="CJ772:CJ835" si="654">LN(AF772/AF771)</f>
        <v>-1.5649771667127776E-2</v>
      </c>
      <c r="CK772" s="41">
        <f t="shared" ref="CK772:CK835" si="655">LN(AG772/AG771)</f>
        <v>9.9378832609519223E-7</v>
      </c>
      <c r="CL772" s="41">
        <f t="shared" ref="CL772:CL835" si="656">LN(AH772/AH771)</f>
        <v>5.2328039434015282E-3</v>
      </c>
      <c r="CM772" s="41">
        <f t="shared" ref="CM772:CM835" si="657">LN(AI772/AI771)</f>
        <v>-2.0678151725460853E-2</v>
      </c>
      <c r="CN772" s="41"/>
      <c r="CO772" s="41">
        <f t="shared" ref="CO772:CO835" si="658">LN(AK772/AK771)</f>
        <v>0.11633899208414977</v>
      </c>
      <c r="CP772" s="41">
        <f t="shared" ref="CP772:CP835" si="659">LN(AL772/AL771)</f>
        <v>3.125254350410453E-2</v>
      </c>
      <c r="CQ772" s="41">
        <f t="shared" ref="CQ772:CQ835" si="660">LN(AM772/AM771)</f>
        <v>2.0818943579228723E-3</v>
      </c>
      <c r="CR772" s="41">
        <f t="shared" ref="CR772:CR835" si="661">LN(AN772/AN771)</f>
        <v>1.9048194970694411E-2</v>
      </c>
      <c r="CS772" s="41">
        <f t="shared" ref="CS772:CS835" si="662">LN(AO772/AO771)</f>
        <v>4.6246523475072319E-2</v>
      </c>
      <c r="CT772" s="41">
        <f t="shared" ref="CT772:CT835" si="663">LN(AP772/AP771)</f>
        <v>-3.1816045184660052E-2</v>
      </c>
      <c r="CU772" s="41">
        <f t="shared" ref="CU772:CU835" si="664">LN(AQ772/AQ771)</f>
        <v>-7.1556353679372645E-4</v>
      </c>
      <c r="CV772" s="41">
        <f t="shared" ref="CV772:CV835" si="665">LN(AR772/AR771)</f>
        <v>-2.6579637804711898E-2</v>
      </c>
      <c r="CW772" s="41"/>
      <c r="CX772" s="41">
        <f t="shared" ref="CX772:CX835" si="666">LN(AT772/AT771)</f>
        <v>-1.7200230607026891E-2</v>
      </c>
      <c r="CY772" s="41">
        <f t="shared" ref="CY772:CY835" si="667">LN(AU772/AU771)</f>
        <v>1.102215567504739E-2</v>
      </c>
      <c r="CZ772" s="41">
        <f t="shared" ref="CZ772:CZ835" si="668">LN(AV772/AV771)</f>
        <v>7.556723504993524E-3</v>
      </c>
      <c r="DA772" s="41">
        <f t="shared" ref="DA772:DA835" si="669">LN(AW772/AW771)</f>
        <v>-2.148206287695734E-2</v>
      </c>
      <c r="DB772" s="41">
        <f t="shared" ref="DB772:DB835" si="670">LN(AX772/AX771)</f>
        <v>3.8095284166676487E-3</v>
      </c>
      <c r="DC772" s="41">
        <f t="shared" ref="DC772:DC835" si="671">LN(AY772/AY771)</f>
        <v>-5.4635435388637903E-2</v>
      </c>
      <c r="DD772" s="41">
        <f t="shared" ref="DD772:DD835" si="672">LN(AZ772/AZ771)</f>
        <v>1.8663677765549655E-2</v>
      </c>
      <c r="DE772" s="41">
        <f t="shared" ref="DE772:DE835" si="673">LN(BA772/BA771)</f>
        <v>-1.3911768053521545E-2</v>
      </c>
      <c r="DF772" s="41"/>
      <c r="DG772" s="41">
        <f t="shared" ref="DG772:DG835" si="674">LN(BC772/BC771)</f>
        <v>1.7048756738450778E-2</v>
      </c>
      <c r="DH772" s="41"/>
    </row>
    <row r="773" spans="1:112">
      <c r="A773" s="43">
        <v>42969</v>
      </c>
      <c r="B773" s="34">
        <v>2.5</v>
      </c>
      <c r="C773" s="34">
        <v>5.3586650000000002</v>
      </c>
      <c r="D773" s="34"/>
      <c r="E773" s="34">
        <v>4.1399999999999997</v>
      </c>
      <c r="F773" s="34"/>
      <c r="G773" s="34">
        <v>34.609962000000003</v>
      </c>
      <c r="H773" s="34">
        <v>17.89432</v>
      </c>
      <c r="I773" s="34">
        <v>14.17</v>
      </c>
      <c r="J773" s="34">
        <v>32.249985000000002</v>
      </c>
      <c r="K773" s="34"/>
      <c r="L773" s="34">
        <v>55.470001000000003</v>
      </c>
      <c r="M773" s="34">
        <v>5.82</v>
      </c>
      <c r="N773" s="34">
        <v>28.894323</v>
      </c>
      <c r="O773" s="34">
        <v>10.42</v>
      </c>
      <c r="P773" s="34">
        <v>20.76</v>
      </c>
      <c r="Q773" s="34">
        <v>2.79</v>
      </c>
      <c r="R773" s="34">
        <v>31.6</v>
      </c>
      <c r="S773" s="34">
        <v>46.340294</v>
      </c>
      <c r="T773" s="34"/>
      <c r="U773" s="34"/>
      <c r="V773" s="34">
        <v>1.9017280000000001</v>
      </c>
      <c r="W773" s="34">
        <v>32.310001</v>
      </c>
      <c r="X773" s="34">
        <v>31.67</v>
      </c>
      <c r="Y773" s="34">
        <v>8.8188390000000005</v>
      </c>
      <c r="Z773" s="34">
        <v>12.727506999999999</v>
      </c>
      <c r="AA773" s="34">
        <v>50.896934999999999</v>
      </c>
      <c r="AB773" s="34">
        <v>38.127429999999997</v>
      </c>
      <c r="AC773" s="34">
        <v>18.549999</v>
      </c>
      <c r="AD773" s="34">
        <v>95.290001000000004</v>
      </c>
      <c r="AE773" s="34">
        <v>29.655177999999999</v>
      </c>
      <c r="AF773" s="34">
        <v>3.29</v>
      </c>
      <c r="AG773" s="34">
        <v>7.7000080000000004</v>
      </c>
      <c r="AH773" s="34">
        <v>27.815149000000002</v>
      </c>
      <c r="AI773" s="34">
        <v>87.679016000000004</v>
      </c>
      <c r="AJ773" s="34" t="s">
        <v>193</v>
      </c>
      <c r="AK773" s="34">
        <v>5.2</v>
      </c>
      <c r="AL773" s="34">
        <v>1.345</v>
      </c>
      <c r="AM773" s="34">
        <v>28.012587</v>
      </c>
      <c r="AN773" s="34">
        <v>11</v>
      </c>
      <c r="AO773" s="34">
        <v>26.809999000000001</v>
      </c>
      <c r="AP773" s="34">
        <v>4.59</v>
      </c>
      <c r="AQ773" s="34">
        <v>14.16</v>
      </c>
      <c r="AR773" s="34">
        <v>3.05</v>
      </c>
      <c r="AS773" s="34"/>
      <c r="AT773" s="34">
        <v>14.364300999999999</v>
      </c>
      <c r="AU773" s="34">
        <v>20.51</v>
      </c>
      <c r="AV773" s="34">
        <v>8.1575620000000004</v>
      </c>
      <c r="AW773" s="34">
        <v>15.761126000000001</v>
      </c>
      <c r="AX773" s="34">
        <v>15.92</v>
      </c>
      <c r="AY773" s="34">
        <v>4.5199999999999996</v>
      </c>
      <c r="AZ773" s="34">
        <v>73.569999999999993</v>
      </c>
      <c r="BA773" s="34">
        <v>66.449996999999996</v>
      </c>
      <c r="BB773" s="34"/>
      <c r="BC773" s="34">
        <v>19.088726000000001</v>
      </c>
      <c r="BD773" s="34"/>
      <c r="BE773" s="38"/>
      <c r="BF773" s="41">
        <f t="shared" si="630"/>
        <v>0</v>
      </c>
      <c r="BG773" s="41">
        <f t="shared" si="631"/>
        <v>1.9868134562878684E-2</v>
      </c>
      <c r="BH773" s="41"/>
      <c r="BI773" s="41">
        <f t="shared" si="632"/>
        <v>5.9719234701622277E-2</v>
      </c>
      <c r="BJ773" s="41"/>
      <c r="BK773" s="41">
        <f t="shared" si="633"/>
        <v>2.4315603651887709E-2</v>
      </c>
      <c r="BL773" s="41">
        <f t="shared" si="634"/>
        <v>3.7954226201468308E-2</v>
      </c>
      <c r="BM773" s="41">
        <f t="shared" si="635"/>
        <v>3.1543833922709319E-2</v>
      </c>
      <c r="BN773" s="41">
        <f t="shared" si="636"/>
        <v>6.7333185632274334E-2</v>
      </c>
      <c r="BO773" s="41"/>
      <c r="BP773" s="41">
        <f t="shared" si="637"/>
        <v>-1.2718469581191754E-2</v>
      </c>
      <c r="BQ773" s="41">
        <f t="shared" si="638"/>
        <v>0</v>
      </c>
      <c r="BR773" s="41">
        <f t="shared" si="639"/>
        <v>5.2089792309950332E-2</v>
      </c>
      <c r="BS773" s="41">
        <f t="shared" si="640"/>
        <v>8.6747531936736486E-3</v>
      </c>
      <c r="BT773" s="41">
        <f t="shared" si="641"/>
        <v>-1.3872454324763127E-2</v>
      </c>
      <c r="BU773" s="41">
        <f t="shared" si="642"/>
        <v>-5.9147672502694766E-2</v>
      </c>
      <c r="BV773" s="41">
        <f t="shared" si="643"/>
        <v>2.1107243127326369E-2</v>
      </c>
      <c r="BW773" s="41">
        <f t="shared" si="644"/>
        <v>3.6677917478038009E-2</v>
      </c>
      <c r="BX773" s="41"/>
      <c r="BY773" s="41"/>
      <c r="BZ773" s="41">
        <f t="shared" si="645"/>
        <v>-2.0619115500662422E-2</v>
      </c>
      <c r="CA773" s="41">
        <f t="shared" si="646"/>
        <v>7.1439654441252456E-3</v>
      </c>
      <c r="CB773" s="41">
        <f t="shared" si="647"/>
        <v>-2.9555705986279591E-2</v>
      </c>
      <c r="CC773" s="41">
        <f t="shared" si="648"/>
        <v>4.5045996620001116E-3</v>
      </c>
      <c r="CD773" s="41">
        <f t="shared" si="649"/>
        <v>5.8254506349922047E-2</v>
      </c>
      <c r="CE773" s="41">
        <f t="shared" si="650"/>
        <v>6.1750919164751429E-2</v>
      </c>
      <c r="CF773" s="41">
        <f t="shared" si="651"/>
        <v>2.4072727559788482E-2</v>
      </c>
      <c r="CG773" s="41">
        <f t="shared" si="629"/>
        <v>-2.7210901143605018E-3</v>
      </c>
      <c r="CH773" s="41">
        <f t="shared" si="652"/>
        <v>3.2097461385408879E-2</v>
      </c>
      <c r="CI773" s="41">
        <f t="shared" si="653"/>
        <v>-6.668075343901847E-2</v>
      </c>
      <c r="CJ773" s="41">
        <f t="shared" si="654"/>
        <v>3.7155976888091267E-2</v>
      </c>
      <c r="CK773" s="41">
        <f t="shared" si="655"/>
        <v>-4.4451717398660655E-2</v>
      </c>
      <c r="CL773" s="41">
        <f t="shared" si="656"/>
        <v>2.5761504371468985E-2</v>
      </c>
      <c r="CM773" s="41">
        <f t="shared" si="657"/>
        <v>-1.6923894666644429E-2</v>
      </c>
      <c r="CN773" s="41"/>
      <c r="CO773" s="41">
        <f t="shared" si="658"/>
        <v>1.924928409584418E-3</v>
      </c>
      <c r="CP773" s="41">
        <f t="shared" si="659"/>
        <v>3.4029748586311255E-2</v>
      </c>
      <c r="CQ773" s="41">
        <f t="shared" si="660"/>
        <v>1.4794839761005377E-2</v>
      </c>
      <c r="CR773" s="41">
        <f t="shared" si="661"/>
        <v>3.7041271680349076E-2</v>
      </c>
      <c r="CS773" s="41">
        <f t="shared" si="662"/>
        <v>2.6456493937813266E-2</v>
      </c>
      <c r="CT773" s="41">
        <f t="shared" si="663"/>
        <v>-1.0834342165710118E-2</v>
      </c>
      <c r="CU773" s="41">
        <f t="shared" si="664"/>
        <v>1.3508914996703189E-2</v>
      </c>
      <c r="CV773" s="41">
        <f t="shared" si="665"/>
        <v>2.6579637804711887E-2</v>
      </c>
      <c r="CW773" s="41"/>
      <c r="CX773" s="41">
        <f t="shared" si="666"/>
        <v>2.3998345437882318E-2</v>
      </c>
      <c r="CY773" s="41">
        <f t="shared" si="667"/>
        <v>2.1686409276042509E-2</v>
      </c>
      <c r="CZ773" s="41">
        <f t="shared" si="668"/>
        <v>3.2101451288600098E-2</v>
      </c>
      <c r="DA773" s="41">
        <f t="shared" si="669"/>
        <v>-5.7136950728036838E-4</v>
      </c>
      <c r="DB773" s="41">
        <f t="shared" si="670"/>
        <v>8.8328649985088842E-3</v>
      </c>
      <c r="DC773" s="41">
        <f t="shared" si="671"/>
        <v>-2.4044874254002917E-2</v>
      </c>
      <c r="DD773" s="41">
        <f t="shared" si="672"/>
        <v>7.6408884826713302E-3</v>
      </c>
      <c r="DE773" s="41">
        <f t="shared" si="673"/>
        <v>-9.7342741588499447E-3</v>
      </c>
      <c r="DF773" s="41"/>
      <c r="DG773" s="41">
        <f t="shared" si="674"/>
        <v>2.8640293308596229E-2</v>
      </c>
      <c r="DH773" s="41"/>
    </row>
    <row r="774" spans="1:112">
      <c r="A774" s="43">
        <v>42970</v>
      </c>
      <c r="B774" s="34">
        <v>2.4750000000000001</v>
      </c>
      <c r="C774" s="34">
        <v>5.3586650000000002</v>
      </c>
      <c r="D774" s="34"/>
      <c r="E774" s="34">
        <v>4.43</v>
      </c>
      <c r="F774" s="34"/>
      <c r="G774" s="34">
        <v>35.054667999999999</v>
      </c>
      <c r="H774" s="34">
        <v>17.954001999999999</v>
      </c>
      <c r="I774" s="34">
        <v>14.02</v>
      </c>
      <c r="J774" s="34">
        <v>31.199984000000001</v>
      </c>
      <c r="K774" s="34"/>
      <c r="L774" s="34">
        <v>53.91</v>
      </c>
      <c r="M774" s="34">
        <v>6.11</v>
      </c>
      <c r="N774" s="34">
        <v>29.477066000000001</v>
      </c>
      <c r="O774" s="34">
        <v>10.49</v>
      </c>
      <c r="P774" s="34">
        <v>20.389999</v>
      </c>
      <c r="Q774" s="34">
        <v>2.73</v>
      </c>
      <c r="R774" s="34">
        <v>31.620000999999998</v>
      </c>
      <c r="S774" s="34">
        <v>47.194138000000002</v>
      </c>
      <c r="T774" s="34"/>
      <c r="U774" s="34"/>
      <c r="V774" s="34">
        <v>1.9710620000000001</v>
      </c>
      <c r="W774" s="34">
        <v>32.720001000000003</v>
      </c>
      <c r="X774" s="34">
        <v>31.74</v>
      </c>
      <c r="Y774" s="34">
        <v>8.9080189999999995</v>
      </c>
      <c r="Z774" s="34">
        <v>13.429525</v>
      </c>
      <c r="AA774" s="34">
        <v>54.250393000000003</v>
      </c>
      <c r="AB774" s="34">
        <v>39.746136</v>
      </c>
      <c r="AC774" s="34">
        <v>19.049999</v>
      </c>
      <c r="AD774" s="34">
        <v>97.540001000000004</v>
      </c>
      <c r="AE774" s="34">
        <v>30.527387999999998</v>
      </c>
      <c r="AF774" s="34">
        <v>3.36</v>
      </c>
      <c r="AG774" s="34">
        <v>8.0500080000000001</v>
      </c>
      <c r="AH774" s="34">
        <v>28.258452999999999</v>
      </c>
      <c r="AI774" s="34">
        <v>84.269760000000005</v>
      </c>
      <c r="AJ774" s="34" t="s">
        <v>193</v>
      </c>
      <c r="AK774" s="34">
        <v>5.46</v>
      </c>
      <c r="AL774" s="34">
        <v>1.41</v>
      </c>
      <c r="AM774" s="34">
        <v>28.223061000000001</v>
      </c>
      <c r="AN774" s="34">
        <v>11</v>
      </c>
      <c r="AO774" s="34">
        <v>28.26</v>
      </c>
      <c r="AP774" s="34">
        <v>4.62</v>
      </c>
      <c r="AQ774" s="34">
        <v>13.95</v>
      </c>
      <c r="AR774" s="34">
        <v>3.33</v>
      </c>
      <c r="AS774" s="34"/>
      <c r="AT774" s="34">
        <v>14.432425</v>
      </c>
      <c r="AU774" s="34">
        <v>20.260000000000002</v>
      </c>
      <c r="AV774" s="34">
        <v>8.1179140000000007</v>
      </c>
      <c r="AW774" s="34">
        <v>15.986409999999999</v>
      </c>
      <c r="AX774" s="34">
        <v>15.25</v>
      </c>
      <c r="AY774" s="34">
        <v>4.96</v>
      </c>
      <c r="AZ774" s="34">
        <v>73.839995999999999</v>
      </c>
      <c r="BA774" s="34">
        <v>64.519997000000004</v>
      </c>
      <c r="BB774" s="34"/>
      <c r="BC774" s="34">
        <v>19.559086000000001</v>
      </c>
      <c r="BD774" s="34"/>
      <c r="BE774" s="38"/>
      <c r="BF774" s="41">
        <f t="shared" si="630"/>
        <v>-1.0050335853501451E-2</v>
      </c>
      <c r="BG774" s="41">
        <f t="shared" si="631"/>
        <v>0</v>
      </c>
      <c r="BH774" s="41"/>
      <c r="BI774" s="41">
        <f t="shared" si="632"/>
        <v>6.7703796219821338E-2</v>
      </c>
      <c r="BJ774" s="41"/>
      <c r="BK774" s="41">
        <f t="shared" si="633"/>
        <v>1.2767226084451395E-2</v>
      </c>
      <c r="BL774" s="41">
        <f t="shared" si="634"/>
        <v>3.3296986754722097E-3</v>
      </c>
      <c r="BM774" s="41">
        <f t="shared" si="635"/>
        <v>-1.0642172096145094E-2</v>
      </c>
      <c r="BN774" s="41">
        <f t="shared" si="636"/>
        <v>-3.3099996130601966E-2</v>
      </c>
      <c r="BO774" s="41"/>
      <c r="BP774" s="41">
        <f t="shared" si="637"/>
        <v>-2.852636263132851E-2</v>
      </c>
      <c r="BQ774" s="41">
        <f t="shared" si="638"/>
        <v>4.862651144015754E-2</v>
      </c>
      <c r="BR774" s="41">
        <f t="shared" si="639"/>
        <v>1.996739743026834E-2</v>
      </c>
      <c r="BS774" s="41">
        <f t="shared" si="640"/>
        <v>6.6953860829850227E-3</v>
      </c>
      <c r="BT774" s="41">
        <f t="shared" si="641"/>
        <v>-1.7983522754974186E-2</v>
      </c>
      <c r="BU774" s="41">
        <f t="shared" si="642"/>
        <v>-2.1739986636405875E-2</v>
      </c>
      <c r="BV774" s="41">
        <f t="shared" si="643"/>
        <v>6.3274281401235844E-4</v>
      </c>
      <c r="BW774" s="41">
        <f t="shared" si="644"/>
        <v>1.8257826568447825E-2</v>
      </c>
      <c r="BX774" s="41"/>
      <c r="BY774" s="41"/>
      <c r="BZ774" s="41">
        <f t="shared" si="645"/>
        <v>3.5809537253499939E-2</v>
      </c>
      <c r="CA774" s="41">
        <f t="shared" si="646"/>
        <v>1.2609731510316498E-2</v>
      </c>
      <c r="CB774" s="41">
        <f t="shared" si="647"/>
        <v>2.2078545477144341E-3</v>
      </c>
      <c r="CC774" s="41">
        <f t="shared" si="648"/>
        <v>1.0061653605780095E-2</v>
      </c>
      <c r="CD774" s="41">
        <f t="shared" si="649"/>
        <v>5.3690084547470943E-2</v>
      </c>
      <c r="CE774" s="41">
        <f t="shared" si="650"/>
        <v>6.3807531000566298E-2</v>
      </c>
      <c r="CF774" s="41">
        <f t="shared" si="651"/>
        <v>4.157865822687884E-2</v>
      </c>
      <c r="CG774" s="41">
        <f t="shared" si="629"/>
        <v>5.4348501864973971E-3</v>
      </c>
      <c r="CH774" s="41">
        <f t="shared" si="652"/>
        <v>2.3337676679733306E-2</v>
      </c>
      <c r="CI774" s="41">
        <f t="shared" si="653"/>
        <v>2.8987500261962812E-2</v>
      </c>
      <c r="CJ774" s="41">
        <f t="shared" si="654"/>
        <v>2.1053409197832263E-2</v>
      </c>
      <c r="CK774" s="41">
        <f t="shared" si="655"/>
        <v>4.4451717398660669E-2</v>
      </c>
      <c r="CL774" s="41">
        <f t="shared" si="656"/>
        <v>1.5811833738873547E-2</v>
      </c>
      <c r="CM774" s="41">
        <f t="shared" si="657"/>
        <v>-3.9659518717395634E-2</v>
      </c>
      <c r="CN774" s="41"/>
      <c r="CO774" s="41">
        <f t="shared" si="658"/>
        <v>4.8790164169432049E-2</v>
      </c>
      <c r="CP774" s="41">
        <f t="shared" si="659"/>
        <v>4.7195691336274527E-2</v>
      </c>
      <c r="CQ774" s="41">
        <f t="shared" si="660"/>
        <v>7.4854648345324551E-3</v>
      </c>
      <c r="CR774" s="41">
        <f t="shared" si="661"/>
        <v>0</v>
      </c>
      <c r="CS774" s="41">
        <f t="shared" si="662"/>
        <v>5.2672462308029251E-2</v>
      </c>
      <c r="CT774" s="41">
        <f t="shared" si="663"/>
        <v>6.5146810211936723E-3</v>
      </c>
      <c r="CU774" s="41">
        <f t="shared" si="664"/>
        <v>-1.494157999819914E-2</v>
      </c>
      <c r="CV774" s="41">
        <f t="shared" si="665"/>
        <v>8.7830713373032374E-2</v>
      </c>
      <c r="CW774" s="41"/>
      <c r="CX774" s="41">
        <f t="shared" si="666"/>
        <v>4.7313800245925314E-3</v>
      </c>
      <c r="CY774" s="41">
        <f t="shared" si="667"/>
        <v>-1.2264073263751975E-2</v>
      </c>
      <c r="CZ774" s="41">
        <f t="shared" si="668"/>
        <v>-4.8721252059248212E-3</v>
      </c>
      <c r="DA774" s="41">
        <f t="shared" si="669"/>
        <v>1.419245773840176E-2</v>
      </c>
      <c r="DB774" s="41">
        <f t="shared" si="670"/>
        <v>-4.2996677362816357E-2</v>
      </c>
      <c r="DC774" s="41">
        <f t="shared" si="671"/>
        <v>9.289374689269643E-2</v>
      </c>
      <c r="DD774" s="41">
        <f t="shared" si="672"/>
        <v>3.6632020792414402E-3</v>
      </c>
      <c r="DE774" s="41">
        <f t="shared" si="673"/>
        <v>-2.9474533252729508E-2</v>
      </c>
      <c r="DF774" s="41"/>
      <c r="DG774" s="41">
        <f t="shared" si="674"/>
        <v>2.43420364991099E-2</v>
      </c>
      <c r="DH774" s="41"/>
    </row>
    <row r="775" spans="1:112">
      <c r="A775" s="43">
        <v>42971</v>
      </c>
      <c r="B775" s="34">
        <v>2.7</v>
      </c>
      <c r="C775" s="34">
        <v>5.0248460000000001</v>
      </c>
      <c r="D775" s="34"/>
      <c r="E775" s="34">
        <v>4.24</v>
      </c>
      <c r="F775" s="34"/>
      <c r="G775" s="34">
        <v>35.586390999999999</v>
      </c>
      <c r="H775" s="34">
        <v>17.963949</v>
      </c>
      <c r="I775" s="34">
        <v>13.99</v>
      </c>
      <c r="J775" s="34">
        <v>31.199984000000001</v>
      </c>
      <c r="K775" s="34"/>
      <c r="L775" s="34">
        <v>54.380001</v>
      </c>
      <c r="M775" s="34">
        <v>6.26</v>
      </c>
      <c r="N775" s="34">
        <v>30.059809000000001</v>
      </c>
      <c r="O775" s="34">
        <v>10.42</v>
      </c>
      <c r="P775" s="34">
        <v>20.84</v>
      </c>
      <c r="Q775" s="34">
        <v>2.79</v>
      </c>
      <c r="R775" s="34">
        <v>31.49</v>
      </c>
      <c r="S775" s="34">
        <v>47.436706999999998</v>
      </c>
      <c r="T775" s="34"/>
      <c r="U775" s="34"/>
      <c r="V775" s="34">
        <v>2.119634</v>
      </c>
      <c r="W775" s="34">
        <v>33.040000999999997</v>
      </c>
      <c r="X775" s="34">
        <v>31.540001</v>
      </c>
      <c r="Y775" s="34">
        <v>8.8386560000000003</v>
      </c>
      <c r="Z775" s="34">
        <v>13.775976999999999</v>
      </c>
      <c r="AA775" s="34">
        <v>52.177760999999997</v>
      </c>
      <c r="AB775" s="34">
        <v>39.755890000000001</v>
      </c>
      <c r="AC775" s="34">
        <v>19</v>
      </c>
      <c r="AD775" s="34">
        <v>97.559997999999993</v>
      </c>
      <c r="AE775" s="34">
        <v>30.411093000000001</v>
      </c>
      <c r="AF775" s="34">
        <v>3.25</v>
      </c>
      <c r="AG775" s="34">
        <v>9.100009</v>
      </c>
      <c r="AH775" s="34">
        <v>29.248821</v>
      </c>
      <c r="AI775" s="34">
        <v>85.250907999999995</v>
      </c>
      <c r="AJ775" s="34" t="s">
        <v>193</v>
      </c>
      <c r="AK775" s="34">
        <v>5.59</v>
      </c>
      <c r="AL775" s="34">
        <v>1.47</v>
      </c>
      <c r="AM775" s="34">
        <v>28.414406</v>
      </c>
      <c r="AN775" s="34">
        <v>10.6</v>
      </c>
      <c r="AO775" s="34">
        <v>28.690000999999999</v>
      </c>
      <c r="AP775" s="34">
        <v>4.74</v>
      </c>
      <c r="AQ775" s="34">
        <v>14.21</v>
      </c>
      <c r="AR775" s="34">
        <v>3.22</v>
      </c>
      <c r="AS775" s="34"/>
      <c r="AT775" s="34">
        <v>14.675723</v>
      </c>
      <c r="AU775" s="34">
        <v>19.91</v>
      </c>
      <c r="AV775" s="34">
        <v>8.4846579999999996</v>
      </c>
      <c r="AW775" s="34">
        <v>16.004435000000001</v>
      </c>
      <c r="AX775" s="34">
        <v>16.219999000000001</v>
      </c>
      <c r="AY775" s="34">
        <v>5.52</v>
      </c>
      <c r="AZ775" s="34">
        <v>73.949996999999996</v>
      </c>
      <c r="BA775" s="34">
        <v>63.830002</v>
      </c>
      <c r="BB775" s="34"/>
      <c r="BC775" s="34">
        <v>19.578683999999999</v>
      </c>
      <c r="BD775" s="34"/>
      <c r="BE775" s="38"/>
      <c r="BF775" s="41">
        <f t="shared" si="630"/>
        <v>8.7011376989629893E-2</v>
      </c>
      <c r="BG775" s="41">
        <f t="shared" si="631"/>
        <v>-6.4320070186805661E-2</v>
      </c>
      <c r="BH775" s="41"/>
      <c r="BI775" s="41">
        <f t="shared" si="632"/>
        <v>-4.383631481317779E-2</v>
      </c>
      <c r="BJ775" s="41"/>
      <c r="BK775" s="41">
        <f t="shared" si="633"/>
        <v>1.5054503708732292E-2</v>
      </c>
      <c r="BL775" s="41">
        <f t="shared" si="634"/>
        <v>5.5387347982573706E-4</v>
      </c>
      <c r="BM775" s="41">
        <f t="shared" si="635"/>
        <v>-2.142092929054212E-3</v>
      </c>
      <c r="BN775" s="41">
        <f t="shared" si="636"/>
        <v>0</v>
      </c>
      <c r="BO775" s="41"/>
      <c r="BP775" s="41">
        <f t="shared" si="637"/>
        <v>8.6804681298608966E-3</v>
      </c>
      <c r="BQ775" s="41">
        <f t="shared" si="638"/>
        <v>2.4253411928503062E-2</v>
      </c>
      <c r="BR775" s="41">
        <f t="shared" si="639"/>
        <v>1.9576493079472342E-2</v>
      </c>
      <c r="BS775" s="41">
        <f t="shared" si="640"/>
        <v>-6.695386082984929E-3</v>
      </c>
      <c r="BT775" s="41">
        <f t="shared" si="641"/>
        <v>2.1829681342452327E-2</v>
      </c>
      <c r="BU775" s="41">
        <f t="shared" si="642"/>
        <v>2.173998663640582E-2</v>
      </c>
      <c r="BV775" s="41">
        <f t="shared" si="643"/>
        <v>-4.1198282939456732E-3</v>
      </c>
      <c r="BW775" s="41">
        <f t="shared" si="644"/>
        <v>5.1266483201512876E-3</v>
      </c>
      <c r="BX775" s="41"/>
      <c r="BY775" s="41"/>
      <c r="BZ775" s="41">
        <f t="shared" si="645"/>
        <v>7.2670948480728401E-2</v>
      </c>
      <c r="CA775" s="41">
        <f t="shared" si="646"/>
        <v>9.732436622227494E-3</v>
      </c>
      <c r="CB775" s="41">
        <f t="shared" si="647"/>
        <v>-6.3211018576006372E-3</v>
      </c>
      <c r="CC775" s="41">
        <f t="shared" si="648"/>
        <v>-7.8170534152982654E-3</v>
      </c>
      <c r="CD775" s="41">
        <f t="shared" si="649"/>
        <v>2.5470636781861591E-2</v>
      </c>
      <c r="CE775" s="41">
        <f t="shared" si="650"/>
        <v>-3.8953867006600897E-2</v>
      </c>
      <c r="CF775" s="41">
        <f t="shared" si="651"/>
        <v>2.4537739576460551E-4</v>
      </c>
      <c r="CG775" s="41">
        <f t="shared" si="629"/>
        <v>8.0971560320788304E-3</v>
      </c>
      <c r="CH775" s="41">
        <f t="shared" si="652"/>
        <v>2.049923134035709E-4</v>
      </c>
      <c r="CI775" s="41">
        <f t="shared" si="653"/>
        <v>-3.8168047274455708E-3</v>
      </c>
      <c r="CJ775" s="41">
        <f t="shared" si="654"/>
        <v>-3.3285977633466746E-2</v>
      </c>
      <c r="CK775" s="41">
        <f t="shared" si="655"/>
        <v>0.12260231731450623</v>
      </c>
      <c r="CL775" s="41">
        <f t="shared" si="656"/>
        <v>3.4446631099539868E-2</v>
      </c>
      <c r="CM775" s="41">
        <f t="shared" si="657"/>
        <v>1.1575685341698802E-2</v>
      </c>
      <c r="CO775" s="41">
        <f t="shared" si="658"/>
        <v>2.3530497410194036E-2</v>
      </c>
      <c r="CP775" s="41">
        <f t="shared" si="659"/>
        <v>4.1672696400568081E-2</v>
      </c>
      <c r="CQ775" s="41">
        <f t="shared" si="660"/>
        <v>6.7568603655959745E-3</v>
      </c>
      <c r="CR775" s="41">
        <f t="shared" si="661"/>
        <v>-3.7041271680349097E-2</v>
      </c>
      <c r="CS775" s="41">
        <f t="shared" si="662"/>
        <v>1.5101287592241731E-2</v>
      </c>
      <c r="CT775" s="41">
        <f t="shared" si="663"/>
        <v>2.5642430613337652E-2</v>
      </c>
      <c r="CU775" s="41">
        <f t="shared" si="664"/>
        <v>1.8466433841634849E-2</v>
      </c>
      <c r="CV775" s="41">
        <f t="shared" si="665"/>
        <v>-3.3590944436035441E-2</v>
      </c>
      <c r="CW775" s="41"/>
      <c r="CX775" s="41">
        <f t="shared" si="666"/>
        <v>1.6717220627663704E-2</v>
      </c>
      <c r="CY775" s="41">
        <f t="shared" si="667"/>
        <v>-1.7426380744432424E-2</v>
      </c>
      <c r="CZ775" s="41">
        <f t="shared" si="668"/>
        <v>4.4186366832473345E-2</v>
      </c>
      <c r="DA775" s="41">
        <f t="shared" si="669"/>
        <v>1.1268850139750936E-3</v>
      </c>
      <c r="DB775" s="41">
        <f t="shared" si="670"/>
        <v>6.1665483981563324E-2</v>
      </c>
      <c r="DC775" s="41">
        <f t="shared" si="671"/>
        <v>0.10697211955216773</v>
      </c>
      <c r="DD775" s="41">
        <f t="shared" si="672"/>
        <v>1.4886125654422393E-3</v>
      </c>
      <c r="DE775" s="41">
        <f t="shared" si="673"/>
        <v>-1.0751876158602595E-2</v>
      </c>
      <c r="DF775" s="41"/>
      <c r="DG775" s="41">
        <f t="shared" si="674"/>
        <v>1.0014879048053471E-3</v>
      </c>
      <c r="DH775" s="41"/>
    </row>
    <row r="776" spans="1:112">
      <c r="A776" s="43">
        <v>42972</v>
      </c>
      <c r="B776" s="34">
        <v>2.6</v>
      </c>
      <c r="C776" s="34">
        <v>4.9545690000000002</v>
      </c>
      <c r="D776" s="34"/>
      <c r="E776" s="34">
        <v>4.33</v>
      </c>
      <c r="F776" s="34"/>
      <c r="G776" s="34">
        <v>35.799079999999996</v>
      </c>
      <c r="H776" s="34">
        <v>17.784904000000001</v>
      </c>
      <c r="I776" s="34">
        <v>13.86</v>
      </c>
      <c r="J776" s="34">
        <v>31.5</v>
      </c>
      <c r="K776" s="34"/>
      <c r="L776" s="34">
        <v>53.84</v>
      </c>
      <c r="M776" s="34">
        <v>6.18</v>
      </c>
      <c r="N776" s="34">
        <v>30.768813999999999</v>
      </c>
      <c r="O776" s="34">
        <v>10.38</v>
      </c>
      <c r="P776" s="34">
        <v>20.870000999999998</v>
      </c>
      <c r="Q776" s="34">
        <v>2.84</v>
      </c>
      <c r="R776" s="34">
        <v>31.219999000000001</v>
      </c>
      <c r="S776" s="34">
        <v>47.708382</v>
      </c>
      <c r="T776" s="34"/>
      <c r="U776" s="34"/>
      <c r="V776" s="34">
        <v>2.0998250000000001</v>
      </c>
      <c r="W776" s="34">
        <v>33.5</v>
      </c>
      <c r="X776" s="34">
        <v>31.950001</v>
      </c>
      <c r="Y776" s="34">
        <v>8.8089309999999994</v>
      </c>
      <c r="Z776" s="34">
        <v>14.031257</v>
      </c>
      <c r="AA776" s="34">
        <v>54.669848999999999</v>
      </c>
      <c r="AB776" s="34">
        <v>39.638885000000002</v>
      </c>
      <c r="AC776" s="34">
        <v>18.950001</v>
      </c>
      <c r="AD776" s="34">
        <v>99.949996999999996</v>
      </c>
      <c r="AE776" s="34">
        <v>30.633993</v>
      </c>
      <c r="AF776" s="34">
        <v>3.19</v>
      </c>
      <c r="AG776" s="34">
        <v>8.7500090000000004</v>
      </c>
      <c r="AH776" s="34">
        <v>29.465757</v>
      </c>
      <c r="AI776" s="34">
        <v>85.617598999999998</v>
      </c>
      <c r="AJ776" s="34" t="s">
        <v>193</v>
      </c>
      <c r="AK776" s="34">
        <v>5.64</v>
      </c>
      <c r="AL776" s="34">
        <v>1.42</v>
      </c>
      <c r="AM776" s="34">
        <v>28.605747000000001</v>
      </c>
      <c r="AN776" s="34">
        <v>10.3</v>
      </c>
      <c r="AO776" s="34">
        <v>29.48</v>
      </c>
      <c r="AP776" s="34">
        <v>4.7</v>
      </c>
      <c r="AQ776" s="34">
        <v>14.68</v>
      </c>
      <c r="AR776" s="34">
        <v>3.2</v>
      </c>
      <c r="AS776" s="34"/>
      <c r="AT776" s="34">
        <v>15.006608</v>
      </c>
      <c r="AU776" s="34">
        <v>19.389999</v>
      </c>
      <c r="AV776" s="34">
        <v>8.3855380000000004</v>
      </c>
      <c r="AW776" s="34">
        <v>15.689033999999999</v>
      </c>
      <c r="AX776" s="34">
        <v>16.639999</v>
      </c>
      <c r="AY776" s="34">
        <v>5.48</v>
      </c>
      <c r="AZ776" s="34">
        <v>74.330001999999993</v>
      </c>
      <c r="BA776" s="34">
        <v>67.550003000000004</v>
      </c>
      <c r="BB776" s="34"/>
      <c r="BC776" s="34">
        <v>19.245512000000002</v>
      </c>
      <c r="BD776" s="34"/>
      <c r="BE776" s="38"/>
      <c r="BF776" s="41">
        <f t="shared" si="630"/>
        <v>-3.7740327982847086E-2</v>
      </c>
      <c r="BG776" s="41">
        <f t="shared" si="631"/>
        <v>-1.4084625556234779E-2</v>
      </c>
      <c r="BH776" s="41"/>
      <c r="BI776" s="41">
        <f t="shared" si="632"/>
        <v>2.1004272770531997E-2</v>
      </c>
      <c r="BJ776" s="41"/>
      <c r="BK776" s="41">
        <f t="shared" si="633"/>
        <v>5.9589052611605329E-3</v>
      </c>
      <c r="BL776" s="41">
        <f t="shared" si="634"/>
        <v>-1.0016908631396065E-2</v>
      </c>
      <c r="BM776" s="41">
        <f t="shared" si="635"/>
        <v>-9.3357949156326406E-3</v>
      </c>
      <c r="BN776" s="41">
        <f t="shared" si="636"/>
        <v>9.5699638367949934E-3</v>
      </c>
      <c r="BO776" s="41"/>
      <c r="BP776" s="41">
        <f t="shared" si="637"/>
        <v>-9.9797722569656896E-3</v>
      </c>
      <c r="BQ776" s="41">
        <f t="shared" si="638"/>
        <v>-1.286191364240781E-2</v>
      </c>
      <c r="BR776" s="41">
        <f t="shared" si="639"/>
        <v>2.3312614208817986E-2</v>
      </c>
      <c r="BS776" s="41">
        <f t="shared" si="640"/>
        <v>-3.8461585874781639E-3</v>
      </c>
      <c r="BT776" s="41">
        <f t="shared" si="641"/>
        <v>1.4385521196103716E-3</v>
      </c>
      <c r="BU776" s="41">
        <f t="shared" si="642"/>
        <v>1.7762456339840249E-2</v>
      </c>
      <c r="BV776" s="41">
        <f t="shared" si="643"/>
        <v>-8.6111520563971582E-3</v>
      </c>
      <c r="BW776" s="41">
        <f t="shared" si="644"/>
        <v>5.7107674436307132E-3</v>
      </c>
      <c r="BX776" s="41"/>
      <c r="BY776" s="41"/>
      <c r="BZ776" s="41">
        <f t="shared" si="645"/>
        <v>-9.3894243465974612E-3</v>
      </c>
      <c r="CA776" s="41">
        <f t="shared" si="646"/>
        <v>1.3826459911900192E-2</v>
      </c>
      <c r="CB776" s="41">
        <f t="shared" si="647"/>
        <v>1.2915598881785565E-2</v>
      </c>
      <c r="CC776" s="41">
        <f t="shared" si="648"/>
        <v>-3.3687356929736605E-3</v>
      </c>
      <c r="CD776" s="41">
        <f t="shared" si="649"/>
        <v>1.8361205715103451E-2</v>
      </c>
      <c r="CE776" s="41">
        <f t="shared" si="650"/>
        <v>4.6655981249027798E-2</v>
      </c>
      <c r="CF776" s="41">
        <f t="shared" si="651"/>
        <v>-2.9474253111728735E-3</v>
      </c>
      <c r="CG776" s="41">
        <f t="shared" si="629"/>
        <v>0</v>
      </c>
      <c r="CH776" s="41">
        <f t="shared" si="652"/>
        <v>2.4202478083886821E-2</v>
      </c>
      <c r="CI776" s="41">
        <f t="shared" si="653"/>
        <v>7.3028315703879167E-3</v>
      </c>
      <c r="CJ776" s="41">
        <f t="shared" si="654"/>
        <v>-1.8634079544892983E-2</v>
      </c>
      <c r="CK776" s="41">
        <f t="shared" si="655"/>
        <v>-3.9220673592881561E-2</v>
      </c>
      <c r="CL776" s="41">
        <f t="shared" si="656"/>
        <v>7.3895442850628419E-3</v>
      </c>
      <c r="CM776" s="41">
        <f t="shared" si="657"/>
        <v>4.2920906768725989E-3</v>
      </c>
      <c r="CO776" s="41">
        <f t="shared" si="658"/>
        <v>8.9047783429596853E-3</v>
      </c>
      <c r="CP776" s="41">
        <f t="shared" si="659"/>
        <v>-3.4605529177475607E-2</v>
      </c>
      <c r="CQ776" s="41">
        <f t="shared" si="660"/>
        <v>6.7113716164886846E-3</v>
      </c>
      <c r="CR776" s="41">
        <f t="shared" si="661"/>
        <v>-2.8710105882431253E-2</v>
      </c>
      <c r="CS776" s="41">
        <f t="shared" si="662"/>
        <v>2.7163402472512779E-2</v>
      </c>
      <c r="CT776" s="41">
        <f t="shared" si="663"/>
        <v>-8.4746269909722321E-3</v>
      </c>
      <c r="CU776" s="41">
        <f t="shared" si="664"/>
        <v>3.2540081077360228E-2</v>
      </c>
      <c r="CV776" s="41">
        <f t="shared" si="665"/>
        <v>-6.2305497506360864E-3</v>
      </c>
      <c r="CW776" s="41"/>
      <c r="CX776" s="41">
        <f t="shared" si="666"/>
        <v>2.2296005466995009E-2</v>
      </c>
      <c r="CY776" s="41">
        <f t="shared" si="667"/>
        <v>-2.6464700394521576E-2</v>
      </c>
      <c r="CZ776" s="41">
        <f t="shared" si="668"/>
        <v>-1.1751036039502899E-2</v>
      </c>
      <c r="DA776" s="41">
        <f t="shared" si="669"/>
        <v>-1.9903874358491207E-2</v>
      </c>
      <c r="DB776" s="41">
        <f t="shared" si="670"/>
        <v>2.5564388261922994E-2</v>
      </c>
      <c r="DC776" s="41">
        <f t="shared" si="671"/>
        <v>-7.2727593290795849E-3</v>
      </c>
      <c r="DD776" s="41">
        <f t="shared" si="672"/>
        <v>5.1255170553811706E-3</v>
      </c>
      <c r="DE776" s="41">
        <f t="shared" si="673"/>
        <v>5.6644778216559583E-2</v>
      </c>
      <c r="DF776" s="41"/>
      <c r="DG776" s="41">
        <f t="shared" si="674"/>
        <v>-1.7163532708699532E-2</v>
      </c>
      <c r="DH776" s="41"/>
    </row>
    <row r="777" spans="1:112">
      <c r="A777" s="43">
        <v>42975</v>
      </c>
      <c r="B777" s="34">
        <v>2.65</v>
      </c>
      <c r="C777" s="34">
        <v>5.0599860000000003</v>
      </c>
      <c r="D777" s="34"/>
      <c r="E777" s="34">
        <v>4.76</v>
      </c>
      <c r="F777" s="34"/>
      <c r="G777" s="34">
        <v>36.321125000000002</v>
      </c>
      <c r="H777" s="34">
        <v>17.357192999999999</v>
      </c>
      <c r="I777" s="34">
        <v>13.49</v>
      </c>
      <c r="J777" s="34">
        <v>30.299983999999998</v>
      </c>
      <c r="K777" s="34"/>
      <c r="L777" s="34">
        <v>54.639999000000003</v>
      </c>
      <c r="M777" s="34">
        <v>6.48</v>
      </c>
      <c r="N777" s="34">
        <v>31.953724000000001</v>
      </c>
      <c r="O777" s="34">
        <v>10.31</v>
      </c>
      <c r="P777" s="34">
        <v>18.75</v>
      </c>
      <c r="Q777" s="34">
        <v>2.88</v>
      </c>
      <c r="R777" s="34">
        <v>31.610001</v>
      </c>
      <c r="S777" s="34">
        <v>50.22139</v>
      </c>
      <c r="T777" s="34"/>
      <c r="U777" s="34"/>
      <c r="V777" s="34">
        <v>2.2087780000000001</v>
      </c>
      <c r="W777" s="34">
        <v>34</v>
      </c>
      <c r="X777" s="34">
        <v>31.73</v>
      </c>
      <c r="Y777" s="34">
        <v>9.3241870000000002</v>
      </c>
      <c r="Z777" s="34">
        <v>14.879149</v>
      </c>
      <c r="AA777" s="34">
        <v>53.789805999999999</v>
      </c>
      <c r="AB777" s="34">
        <v>40.838284000000002</v>
      </c>
      <c r="AC777" s="34">
        <v>18.350000000000001</v>
      </c>
      <c r="AD777" s="34">
        <v>102.290001</v>
      </c>
      <c r="AE777" s="34">
        <v>30.992567000000001</v>
      </c>
      <c r="AF777" s="34">
        <v>3.1</v>
      </c>
      <c r="AG777" s="34">
        <v>9.4500089999999997</v>
      </c>
      <c r="AH777" s="34">
        <v>29.765789000000002</v>
      </c>
      <c r="AI777" s="34">
        <v>88.600693000000007</v>
      </c>
      <c r="AJ777" s="34" t="s">
        <v>193</v>
      </c>
      <c r="AK777" s="34">
        <v>5.26</v>
      </c>
      <c r="AL777" s="34">
        <v>1.44</v>
      </c>
      <c r="AM777" s="34">
        <v>28.701415999999998</v>
      </c>
      <c r="AN777" s="34">
        <v>10.3</v>
      </c>
      <c r="AO777" s="34">
        <v>30</v>
      </c>
      <c r="AP777" s="34">
        <v>4.71</v>
      </c>
      <c r="AQ777" s="34">
        <v>14.63</v>
      </c>
      <c r="AR777" s="34">
        <v>3.33</v>
      </c>
      <c r="AS777" s="34"/>
      <c r="AT777" s="34">
        <v>15.065</v>
      </c>
      <c r="AU777" s="34">
        <v>18.98</v>
      </c>
      <c r="AV777" s="34">
        <v>8.3954509999999996</v>
      </c>
      <c r="AW777" s="34">
        <v>15.806179999999999</v>
      </c>
      <c r="AX777" s="34">
        <v>17.52</v>
      </c>
      <c r="AY777" s="34">
        <v>5.27</v>
      </c>
      <c r="AZ777" s="34">
        <v>74.290001000000004</v>
      </c>
      <c r="BA777" s="34">
        <v>69.660004000000001</v>
      </c>
      <c r="BB777" s="34"/>
      <c r="BC777" s="34">
        <v>19.127924</v>
      </c>
      <c r="BD777" s="34"/>
      <c r="BE777" s="38"/>
      <c r="BF777" s="41">
        <f t="shared" si="630"/>
        <v>1.9048194970694411E-2</v>
      </c>
      <c r="BG777" s="41">
        <f t="shared" si="631"/>
        <v>2.1053535344013819E-2</v>
      </c>
      <c r="BH777" s="41"/>
      <c r="BI777" s="41">
        <f t="shared" si="632"/>
        <v>9.4680126228930198E-2</v>
      </c>
      <c r="BJ777" s="41"/>
      <c r="BK777" s="41">
        <f t="shared" si="633"/>
        <v>1.4477333170566405E-2</v>
      </c>
      <c r="BL777" s="41">
        <f t="shared" si="634"/>
        <v>-2.4343004968703643E-2</v>
      </c>
      <c r="BM777" s="41">
        <f t="shared" si="635"/>
        <v>-2.7058323542092626E-2</v>
      </c>
      <c r="BN777" s="41">
        <f t="shared" si="636"/>
        <v>-3.8840361369208626E-2</v>
      </c>
      <c r="BO777" s="41"/>
      <c r="BP777" s="41">
        <f t="shared" si="637"/>
        <v>1.4749511624451617E-2</v>
      </c>
      <c r="BQ777" s="41">
        <f t="shared" si="638"/>
        <v>4.7402238894584114E-2</v>
      </c>
      <c r="BR777" s="41">
        <f t="shared" si="639"/>
        <v>3.7787086597080445E-2</v>
      </c>
      <c r="BS777" s="41">
        <f t="shared" si="640"/>
        <v>-6.7665797088740844E-3</v>
      </c>
      <c r="BT777" s="41">
        <f t="shared" si="641"/>
        <v>-0.10711901658835672</v>
      </c>
      <c r="BU777" s="41">
        <f t="shared" si="642"/>
        <v>1.398624197473987E-2</v>
      </c>
      <c r="BV777" s="41">
        <f t="shared" si="643"/>
        <v>1.2414674806548186E-2</v>
      </c>
      <c r="BW777" s="41">
        <f t="shared" si="644"/>
        <v>5.1333925835044161E-2</v>
      </c>
      <c r="BX777" s="41"/>
      <c r="BY777" s="41"/>
      <c r="BZ777" s="41">
        <f t="shared" si="645"/>
        <v>5.0585413501213539E-2</v>
      </c>
      <c r="CA777" s="41">
        <f t="shared" si="646"/>
        <v>1.4815085785140682E-2</v>
      </c>
      <c r="CB777" s="41">
        <f t="shared" si="647"/>
        <v>-6.9096065273436388E-3</v>
      </c>
      <c r="CC777" s="41">
        <f t="shared" si="648"/>
        <v>5.6845683543643201E-2</v>
      </c>
      <c r="CD777" s="41">
        <f t="shared" si="649"/>
        <v>5.867335308045362E-2</v>
      </c>
      <c r="CE777" s="41">
        <f t="shared" si="650"/>
        <v>-1.6228381216071057E-2</v>
      </c>
      <c r="CF777" s="41">
        <f t="shared" si="651"/>
        <v>2.9809393871121775E-2</v>
      </c>
      <c r="CG777" s="41">
        <f t="shared" si="629"/>
        <v>1.3351333174864196E-2</v>
      </c>
      <c r="CH777" s="41">
        <f t="shared" si="652"/>
        <v>2.3141895313641601E-2</v>
      </c>
      <c r="CI777" s="41">
        <f t="shared" si="653"/>
        <v>1.1637126803110175E-2</v>
      </c>
      <c r="CJ777" s="41">
        <f t="shared" si="654"/>
        <v>-2.8618805305652563E-2</v>
      </c>
      <c r="CK777" s="41">
        <f t="shared" si="655"/>
        <v>7.6960964945727461E-2</v>
      </c>
      <c r="CL777" s="41">
        <f t="shared" si="656"/>
        <v>1.0130904438993548E-2</v>
      </c>
      <c r="CM777" s="41">
        <f t="shared" si="657"/>
        <v>3.4248821440705075E-2</v>
      </c>
      <c r="CO777" s="41">
        <f t="shared" si="658"/>
        <v>-6.9753038760348968E-2</v>
      </c>
      <c r="CP777" s="41">
        <f t="shared" si="659"/>
        <v>1.398624197473987E-2</v>
      </c>
      <c r="CQ777" s="41">
        <f t="shared" si="660"/>
        <v>3.3388178323929185E-3</v>
      </c>
      <c r="CR777" s="41">
        <f t="shared" si="661"/>
        <v>0</v>
      </c>
      <c r="CS777" s="41">
        <f t="shared" si="662"/>
        <v>1.7485314341019551E-2</v>
      </c>
      <c r="CT777" s="41">
        <f t="shared" si="663"/>
        <v>2.1253993123135366E-3</v>
      </c>
      <c r="CU777" s="41">
        <f t="shared" si="664"/>
        <v>-3.411808154336548E-3</v>
      </c>
      <c r="CV777" s="41">
        <f t="shared" si="665"/>
        <v>3.9821494186671511E-2</v>
      </c>
      <c r="CW777" s="41"/>
      <c r="CX777" s="41">
        <f t="shared" si="666"/>
        <v>3.8835351530414832E-3</v>
      </c>
      <c r="CY777" s="41">
        <f t="shared" si="667"/>
        <v>-2.1371624499801518E-2</v>
      </c>
      <c r="CZ777" s="41">
        <f t="shared" si="668"/>
        <v>1.1814561290847934E-3</v>
      </c>
      <c r="DA777" s="41">
        <f t="shared" si="669"/>
        <v>7.4390058264831235E-3</v>
      </c>
      <c r="DB777" s="41">
        <f t="shared" si="670"/>
        <v>5.1533710211338464E-2</v>
      </c>
      <c r="DC777" s="41">
        <f t="shared" si="671"/>
        <v>-3.9074738406653362E-2</v>
      </c>
      <c r="DD777" s="41">
        <f t="shared" si="672"/>
        <v>-5.3829901976114867E-4</v>
      </c>
      <c r="DE777" s="41">
        <f t="shared" si="673"/>
        <v>3.0758213541862495E-2</v>
      </c>
      <c r="DF777" s="41"/>
      <c r="DG777" s="41">
        <f t="shared" si="674"/>
        <v>-6.1286337794561902E-3</v>
      </c>
      <c r="DH777" s="41"/>
    </row>
    <row r="778" spans="1:112">
      <c r="A778" s="43">
        <v>42976</v>
      </c>
      <c r="B778" s="34">
        <v>2.75</v>
      </c>
      <c r="C778" s="34">
        <v>4.8140140000000002</v>
      </c>
      <c r="D778" s="34"/>
      <c r="E778" s="34">
        <v>4.59</v>
      </c>
      <c r="F778" s="34"/>
      <c r="G778" s="34">
        <v>34.793644</v>
      </c>
      <c r="H778" s="34">
        <v>17.178149999999999</v>
      </c>
      <c r="I778" s="34">
        <v>13.2</v>
      </c>
      <c r="J778" s="34">
        <v>29.699985999999999</v>
      </c>
      <c r="K778" s="34"/>
      <c r="L778" s="34">
        <v>54.439999</v>
      </c>
      <c r="M778" s="34">
        <v>6.33</v>
      </c>
      <c r="N778" s="34">
        <v>30.584275999999999</v>
      </c>
      <c r="O778" s="34">
        <v>10.25</v>
      </c>
      <c r="P778" s="34">
        <v>20.559999000000001</v>
      </c>
      <c r="Q778" s="34">
        <v>3</v>
      </c>
      <c r="R778" s="34">
        <v>31.190000999999999</v>
      </c>
      <c r="S778" s="34">
        <v>49.493687000000001</v>
      </c>
      <c r="T778" s="34"/>
      <c r="U778" s="34"/>
      <c r="V778" s="34">
        <v>2.1394440000000001</v>
      </c>
      <c r="W778" s="34">
        <v>33.540000999999997</v>
      </c>
      <c r="X778" s="34">
        <v>31.6</v>
      </c>
      <c r="Y778" s="34">
        <v>9.363823</v>
      </c>
      <c r="Z778" s="34">
        <v>14.013021999999999</v>
      </c>
      <c r="AA778" s="34">
        <v>51.898116999999999</v>
      </c>
      <c r="AB778" s="34">
        <v>40.340964999999997</v>
      </c>
      <c r="AC778" s="34">
        <v>18.399999999999999</v>
      </c>
      <c r="AD778" s="34">
        <v>99.25</v>
      </c>
      <c r="AE778" s="34">
        <v>30.692139000000001</v>
      </c>
      <c r="AF778" s="34">
        <v>3.1</v>
      </c>
      <c r="AG778" s="34">
        <v>9.100009</v>
      </c>
      <c r="AH778" s="34">
        <v>28.654914999999999</v>
      </c>
      <c r="AI778" s="34">
        <v>85.855452999999997</v>
      </c>
      <c r="AJ778" s="34" t="s">
        <v>193</v>
      </c>
      <c r="AK778" s="34">
        <v>5.38</v>
      </c>
      <c r="AL778" s="34">
        <v>1.4</v>
      </c>
      <c r="AM778" s="34">
        <v>28.471806000000001</v>
      </c>
      <c r="AN778" s="34">
        <v>10.199999999999999</v>
      </c>
      <c r="AO778" s="34">
        <v>28.77</v>
      </c>
      <c r="AP778" s="34">
        <v>4.7300000000000004</v>
      </c>
      <c r="AQ778" s="34">
        <v>14.57</v>
      </c>
      <c r="AR778" s="34">
        <v>3.06</v>
      </c>
      <c r="AS778" s="34"/>
      <c r="AT778" s="34">
        <v>14.938485999999999</v>
      </c>
      <c r="AU778" s="34">
        <v>18.959999</v>
      </c>
      <c r="AV778" s="34">
        <v>8.4450099999999999</v>
      </c>
      <c r="AW778" s="34">
        <v>15.481768000000001</v>
      </c>
      <c r="AX778" s="34">
        <v>16.23</v>
      </c>
      <c r="AY778" s="34">
        <v>4.8600000000000003</v>
      </c>
      <c r="AZ778" s="34">
        <v>73.019997000000004</v>
      </c>
      <c r="BA778" s="34">
        <v>69.900002000000001</v>
      </c>
      <c r="BB778" s="34"/>
      <c r="BC778" s="34">
        <v>18.471384</v>
      </c>
      <c r="BD778" s="34"/>
      <c r="BE778" s="38"/>
      <c r="BF778" s="41">
        <f t="shared" si="630"/>
        <v>3.7041271680349076E-2</v>
      </c>
      <c r="BG778" s="41">
        <f t="shared" si="631"/>
        <v>-4.9832468956014224E-2</v>
      </c>
      <c r="BH778" s="41"/>
      <c r="BI778" s="41">
        <f t="shared" si="632"/>
        <v>-3.6367644170874833E-2</v>
      </c>
      <c r="BJ778" s="41"/>
      <c r="BK778" s="41">
        <f t="shared" si="633"/>
        <v>-4.296480150211094E-2</v>
      </c>
      <c r="BL778" s="41">
        <f t="shared" si="634"/>
        <v>-1.0368775204900867E-2</v>
      </c>
      <c r="BM778" s="41">
        <f t="shared" si="635"/>
        <v>-2.1731840627339405E-2</v>
      </c>
      <c r="BN778" s="41">
        <f t="shared" si="636"/>
        <v>-2.0000610034307299E-2</v>
      </c>
      <c r="BO778" s="41"/>
      <c r="BP778" s="41">
        <f t="shared" si="637"/>
        <v>-3.6670375465052783E-3</v>
      </c>
      <c r="BQ778" s="41">
        <f t="shared" si="638"/>
        <v>-2.3420274208098613E-2</v>
      </c>
      <c r="BR778" s="41">
        <f t="shared" si="639"/>
        <v>-4.3802710471953415E-2</v>
      </c>
      <c r="BS778" s="41">
        <f t="shared" si="640"/>
        <v>-5.836592444451426E-3</v>
      </c>
      <c r="BT778" s="41">
        <f t="shared" si="641"/>
        <v>9.2153639532411111E-2</v>
      </c>
      <c r="BU778" s="41">
        <f t="shared" si="642"/>
        <v>4.08219945202552E-2</v>
      </c>
      <c r="BV778" s="41">
        <f t="shared" si="643"/>
        <v>-1.3375995181814739E-2</v>
      </c>
      <c r="BW778" s="41">
        <f t="shared" si="644"/>
        <v>-1.4595905474469843E-2</v>
      </c>
      <c r="BX778" s="41"/>
      <c r="BY778" s="41"/>
      <c r="BZ778" s="41">
        <f t="shared" si="645"/>
        <v>-3.18934392324609E-2</v>
      </c>
      <c r="CA778" s="41">
        <f t="shared" si="646"/>
        <v>-1.3621738405953095E-2</v>
      </c>
      <c r="CB778" s="41">
        <f t="shared" si="647"/>
        <v>-4.1054850022377029E-3</v>
      </c>
      <c r="CC778" s="41">
        <f t="shared" si="648"/>
        <v>4.2418705290074967E-3</v>
      </c>
      <c r="CD778" s="41">
        <f t="shared" si="649"/>
        <v>-5.9973796751681532E-2</v>
      </c>
      <c r="CE778" s="41">
        <f t="shared" si="650"/>
        <v>-3.5801461456868459E-2</v>
      </c>
      <c r="CF778" s="41">
        <f t="shared" si="651"/>
        <v>-1.2252520878137293E-2</v>
      </c>
      <c r="CG778" s="41">
        <f t="shared" si="629"/>
        <v>2.6490081715768625E-3</v>
      </c>
      <c r="CH778" s="41">
        <f t="shared" si="652"/>
        <v>-3.017000667774292E-2</v>
      </c>
      <c r="CI778" s="41">
        <f t="shared" si="653"/>
        <v>-9.7408383685492293E-3</v>
      </c>
      <c r="CJ778" s="41">
        <f t="shared" si="654"/>
        <v>0</v>
      </c>
      <c r="CK778" s="41">
        <f t="shared" si="655"/>
        <v>-3.774029135284588E-2</v>
      </c>
      <c r="CL778" s="41">
        <f t="shared" si="656"/>
        <v>-3.8034732221439785E-2</v>
      </c>
      <c r="CM778" s="41">
        <f t="shared" si="657"/>
        <v>-3.1474576161017336E-2</v>
      </c>
      <c r="CO778" s="41">
        <f t="shared" si="658"/>
        <v>2.2557347424074527E-2</v>
      </c>
      <c r="CP778" s="41">
        <f t="shared" si="659"/>
        <v>-2.8170876966696335E-2</v>
      </c>
      <c r="CQ778" s="41">
        <f t="shared" si="660"/>
        <v>-8.0321250546300359E-3</v>
      </c>
      <c r="CR778" s="41">
        <f t="shared" si="661"/>
        <v>-9.756174945364798E-3</v>
      </c>
      <c r="CS778" s="41">
        <f t="shared" si="662"/>
        <v>-4.1864204098698871E-2</v>
      </c>
      <c r="CT778" s="41">
        <f t="shared" si="663"/>
        <v>4.2372944755152174E-3</v>
      </c>
      <c r="CU778" s="41">
        <f t="shared" si="664"/>
        <v>-4.1095948249194663E-3</v>
      </c>
      <c r="CV778" s="41">
        <f t="shared" si="665"/>
        <v>-8.4557388028062994E-2</v>
      </c>
      <c r="CW778" s="41"/>
      <c r="CX778" s="41">
        <f t="shared" si="666"/>
        <v>-8.4333367007908295E-3</v>
      </c>
      <c r="CY778" s="41">
        <f t="shared" si="667"/>
        <v>-1.0543490975235491E-3</v>
      </c>
      <c r="CZ778" s="41">
        <f t="shared" si="668"/>
        <v>5.8857228513389277E-3</v>
      </c>
      <c r="DA778" s="41">
        <f t="shared" si="669"/>
        <v>-2.0737929272210527E-2</v>
      </c>
      <c r="DB778" s="41">
        <f t="shared" si="670"/>
        <v>-7.6481703981745433E-2</v>
      </c>
      <c r="DC778" s="41">
        <f t="shared" si="671"/>
        <v>-8.0991924640868407E-2</v>
      </c>
      <c r="DD778" s="41">
        <f t="shared" si="672"/>
        <v>-1.7243031481621023E-2</v>
      </c>
      <c r="DE778" s="41">
        <f t="shared" si="673"/>
        <v>3.4393554924510286E-3</v>
      </c>
      <c r="DF778" s="41"/>
      <c r="DG778" s="41">
        <f t="shared" si="674"/>
        <v>-3.4926533188625632E-2</v>
      </c>
      <c r="DH778" s="41"/>
    </row>
    <row r="779" spans="1:112">
      <c r="A779" s="43">
        <v>42977</v>
      </c>
      <c r="B779" s="34">
        <v>2.8</v>
      </c>
      <c r="C779" s="34">
        <v>5.1829710000000002</v>
      </c>
      <c r="D779" s="34"/>
      <c r="E779" s="34">
        <v>4.4800000000000004</v>
      </c>
      <c r="F779" s="34"/>
      <c r="G779" s="34">
        <v>35.306026000000003</v>
      </c>
      <c r="H779" s="34">
        <v>17.745117</v>
      </c>
      <c r="I779" s="34">
        <v>13.03</v>
      </c>
      <c r="J779" s="34">
        <v>29.549986000000001</v>
      </c>
      <c r="K779" s="34"/>
      <c r="L779" s="34">
        <v>54.139999000000003</v>
      </c>
      <c r="M779" s="34">
        <v>6.23</v>
      </c>
      <c r="N779" s="34">
        <v>30.156931</v>
      </c>
      <c r="O779" s="34">
        <v>10.25</v>
      </c>
      <c r="P779" s="34">
        <v>20.190000999999999</v>
      </c>
      <c r="Q779" s="34">
        <v>3.03</v>
      </c>
      <c r="R779" s="34">
        <v>32.409999999999997</v>
      </c>
      <c r="S779" s="34">
        <v>48.717472000000001</v>
      </c>
      <c r="T779" s="34"/>
      <c r="U779" s="34"/>
      <c r="V779" s="34">
        <v>2.1807460000000001</v>
      </c>
      <c r="W779" s="34">
        <v>33.520000000000003</v>
      </c>
      <c r="X779" s="34">
        <v>31.209999</v>
      </c>
      <c r="Y779" s="34">
        <v>9.4133669999999992</v>
      </c>
      <c r="Z779" s="34">
        <v>14.441528</v>
      </c>
      <c r="AA779" s="34">
        <v>52.128410000000002</v>
      </c>
      <c r="AB779" s="34">
        <v>41.150317999999999</v>
      </c>
      <c r="AC779" s="34">
        <v>18.299999</v>
      </c>
      <c r="AD779" s="34">
        <v>99.400002000000001</v>
      </c>
      <c r="AE779" s="34">
        <v>31.10886</v>
      </c>
      <c r="AF779" s="34">
        <v>3.14</v>
      </c>
      <c r="AG779" s="34">
        <v>8.7500090000000004</v>
      </c>
      <c r="AH779" s="34">
        <v>28.854299999999999</v>
      </c>
      <c r="AI779" s="34">
        <v>86.519469999999998</v>
      </c>
      <c r="AJ779" s="34" t="s">
        <v>193</v>
      </c>
      <c r="AK779" s="34">
        <v>5.45</v>
      </c>
      <c r="AL779" s="34">
        <v>1.47</v>
      </c>
      <c r="AM779" s="34">
        <v>28.443106</v>
      </c>
      <c r="AN779" s="34">
        <v>9.6</v>
      </c>
      <c r="AO779" s="34">
        <v>29.34</v>
      </c>
      <c r="AP779" s="34">
        <v>4.75</v>
      </c>
      <c r="AQ779" s="34">
        <v>14.9</v>
      </c>
      <c r="AR779" s="34">
        <v>3.07</v>
      </c>
      <c r="AS779" s="34"/>
      <c r="AT779" s="34">
        <v>14.734114999999999</v>
      </c>
      <c r="AU779" s="34">
        <v>20.360001</v>
      </c>
      <c r="AV779" s="34">
        <v>8.5342179999999992</v>
      </c>
      <c r="AW779" s="34">
        <v>15.779146000000001</v>
      </c>
      <c r="AX779" s="34">
        <v>17.239999999999998</v>
      </c>
      <c r="AY779" s="34">
        <v>4.71</v>
      </c>
      <c r="AZ779" s="34">
        <v>73.930000000000007</v>
      </c>
      <c r="BA779" s="34">
        <v>74.410004000000001</v>
      </c>
      <c r="BB779" s="34"/>
      <c r="BC779" s="34">
        <v>18.500779999999999</v>
      </c>
      <c r="BD779" s="34"/>
      <c r="BE779" s="38"/>
      <c r="BF779" s="41">
        <f t="shared" si="630"/>
        <v>1.8018505502678212E-2</v>
      </c>
      <c r="BG779" s="41">
        <f t="shared" si="631"/>
        <v>7.3847196435676346E-2</v>
      </c>
      <c r="BH779" s="41"/>
      <c r="BI779" s="41">
        <f t="shared" si="632"/>
        <v>-2.4256977645559868E-2</v>
      </c>
      <c r="BJ779" s="41"/>
      <c r="BK779" s="41">
        <f t="shared" si="633"/>
        <v>1.4618931164679331E-2</v>
      </c>
      <c r="BL779" s="41">
        <f t="shared" si="634"/>
        <v>3.2472152078211747E-2</v>
      </c>
      <c r="BM779" s="41">
        <f t="shared" si="635"/>
        <v>-1.2962438455571363E-2</v>
      </c>
      <c r="BN779" s="41">
        <f t="shared" si="636"/>
        <v>-5.0633043493421076E-3</v>
      </c>
      <c r="BO779" s="41"/>
      <c r="BP779" s="41">
        <f t="shared" si="637"/>
        <v>-5.5258936988954108E-3</v>
      </c>
      <c r="BQ779" s="41">
        <f t="shared" si="638"/>
        <v>-1.5923903356723022E-2</v>
      </c>
      <c r="BR779" s="41">
        <f t="shared" si="639"/>
        <v>-1.407124001213692E-2</v>
      </c>
      <c r="BS779" s="41">
        <f t="shared" si="640"/>
        <v>0</v>
      </c>
      <c r="BT779" s="41">
        <f t="shared" si="641"/>
        <v>-1.8159910094616052E-2</v>
      </c>
      <c r="BU779" s="41">
        <f t="shared" si="642"/>
        <v>9.950330853168092E-3</v>
      </c>
      <c r="BV779" s="41">
        <f t="shared" si="643"/>
        <v>3.8369454472186468E-2</v>
      </c>
      <c r="BW779" s="41">
        <f t="shared" si="644"/>
        <v>-1.5807392373933075E-2</v>
      </c>
      <c r="BX779" s="41"/>
      <c r="BY779" s="41"/>
      <c r="BZ779" s="41">
        <f t="shared" si="645"/>
        <v>1.9121037905784725E-2</v>
      </c>
      <c r="CA779" s="41">
        <f t="shared" si="646"/>
        <v>-5.9651059632601165E-4</v>
      </c>
      <c r="CB779" s="41">
        <f t="shared" si="647"/>
        <v>-1.2418596351191432E-2</v>
      </c>
      <c r="CC779" s="41">
        <f t="shared" si="648"/>
        <v>5.2770531663284036E-3</v>
      </c>
      <c r="CD779" s="41">
        <f t="shared" si="649"/>
        <v>3.0120904883363522E-2</v>
      </c>
      <c r="CE779" s="41">
        <f t="shared" si="650"/>
        <v>4.4275894400130017E-3</v>
      </c>
      <c r="CF779" s="41">
        <f t="shared" si="651"/>
        <v>1.9864201012462251E-2</v>
      </c>
      <c r="CG779" s="41">
        <f t="shared" si="629"/>
        <v>7.9051270136736747E-3</v>
      </c>
      <c r="CH779" s="41">
        <f t="shared" si="652"/>
        <v>1.5102142159527645E-3</v>
      </c>
      <c r="CI779" s="41">
        <f t="shared" si="653"/>
        <v>1.3486102899647769E-2</v>
      </c>
      <c r="CJ779" s="41">
        <f t="shared" si="654"/>
        <v>1.2820688429061469E-2</v>
      </c>
      <c r="CK779" s="41">
        <f t="shared" si="655"/>
        <v>-3.9220673592881561E-2</v>
      </c>
      <c r="CL779" s="41">
        <f t="shared" si="656"/>
        <v>6.9340469657021642E-3</v>
      </c>
      <c r="CM779" s="41">
        <f t="shared" si="657"/>
        <v>7.704372224966379E-3</v>
      </c>
      <c r="CO779" s="41">
        <f t="shared" si="658"/>
        <v>1.2927234501459755E-2</v>
      </c>
      <c r="CP779" s="41">
        <f t="shared" si="659"/>
        <v>4.8790164169432049E-2</v>
      </c>
      <c r="CQ779" s="41">
        <f t="shared" si="660"/>
        <v>-1.0085231242248265E-3</v>
      </c>
      <c r="CR779" s="41">
        <f t="shared" si="661"/>
        <v>-6.0624621816434854E-2</v>
      </c>
      <c r="CS779" s="41">
        <f t="shared" si="662"/>
        <v>1.96185951513792E-2</v>
      </c>
      <c r="CT779" s="41">
        <f t="shared" si="663"/>
        <v>4.2194155427080684E-3</v>
      </c>
      <c r="CU779" s="41">
        <f t="shared" si="664"/>
        <v>2.2396592744300056E-2</v>
      </c>
      <c r="CV779" s="41">
        <f t="shared" si="665"/>
        <v>3.2626456348163694E-3</v>
      </c>
      <c r="CW779" s="41"/>
      <c r="CX779" s="41">
        <f t="shared" si="666"/>
        <v>-1.377528257461803E-2</v>
      </c>
      <c r="CY779" s="41">
        <f t="shared" si="667"/>
        <v>7.1240796713976137E-2</v>
      </c>
      <c r="CZ779" s="41">
        <f t="shared" si="668"/>
        <v>1.0507994927164411E-2</v>
      </c>
      <c r="DA779" s="41">
        <f t="shared" si="669"/>
        <v>1.90261212888801E-2</v>
      </c>
      <c r="DB779" s="41">
        <f t="shared" si="670"/>
        <v>6.0370883709047168E-2</v>
      </c>
      <c r="DC779" s="41">
        <f t="shared" si="671"/>
        <v>-3.1350529884076044E-2</v>
      </c>
      <c r="DD779" s="41">
        <f t="shared" si="672"/>
        <v>1.2385364426153147E-2</v>
      </c>
      <c r="DE779" s="41">
        <f t="shared" si="673"/>
        <v>6.2524717313316616E-2</v>
      </c>
      <c r="DF779" s="41"/>
      <c r="DG779" s="41">
        <f t="shared" si="674"/>
        <v>1.5901696310945017E-3</v>
      </c>
      <c r="DH779" s="41"/>
    </row>
    <row r="780" spans="1:112">
      <c r="A780" s="43">
        <v>42978</v>
      </c>
      <c r="B780" s="34">
        <v>2.75</v>
      </c>
      <c r="C780" s="34">
        <v>4.9369990000000001</v>
      </c>
      <c r="D780" s="34"/>
      <c r="E780" s="34">
        <v>4.3499999999999996</v>
      </c>
      <c r="F780" s="34"/>
      <c r="G780" s="34">
        <v>23.550242999999998</v>
      </c>
      <c r="H780" s="34">
        <v>17.695385000000002</v>
      </c>
      <c r="I780" s="34">
        <v>12.88</v>
      </c>
      <c r="J780" s="34">
        <v>29.549986000000001</v>
      </c>
      <c r="K780" s="34"/>
      <c r="L780" s="34">
        <v>54.68</v>
      </c>
      <c r="M780" s="34">
        <v>6.3</v>
      </c>
      <c r="N780" s="34">
        <v>29.56448</v>
      </c>
      <c r="O780" s="34">
        <v>10.19</v>
      </c>
      <c r="P780" s="34">
        <v>19.66</v>
      </c>
      <c r="Q780" s="34">
        <v>2.86</v>
      </c>
      <c r="R780" s="34">
        <v>31.780000999999999</v>
      </c>
      <c r="S780" s="34">
        <v>48.358466999999997</v>
      </c>
      <c r="T780" s="34"/>
      <c r="U780" s="34"/>
      <c r="V780" s="34">
        <v>2.2501329999999999</v>
      </c>
      <c r="W780" s="34">
        <v>33.580002</v>
      </c>
      <c r="X780" s="34">
        <v>32.439999</v>
      </c>
      <c r="Y780" s="34">
        <v>9.4530030000000007</v>
      </c>
      <c r="Z780" s="34">
        <v>14.332122</v>
      </c>
      <c r="AA780" s="34">
        <v>51.856991000000001</v>
      </c>
      <c r="AB780" s="34">
        <v>40.809029000000002</v>
      </c>
      <c r="AC780" s="34">
        <v>18.399999999999999</v>
      </c>
      <c r="AD780" s="34">
        <v>97.089995999999999</v>
      </c>
      <c r="AE780" s="34">
        <v>29.858694</v>
      </c>
      <c r="AF780" s="34">
        <v>3.12</v>
      </c>
      <c r="AG780" s="34">
        <v>8.0500080000000001</v>
      </c>
      <c r="AH780" s="34">
        <v>28.540977000000002</v>
      </c>
      <c r="AI780" s="34">
        <v>84.626555999999994</v>
      </c>
      <c r="AJ780" s="34" t="s">
        <v>193</v>
      </c>
      <c r="AK780" s="34">
        <v>5.62</v>
      </c>
      <c r="AL780" s="34">
        <v>1.47</v>
      </c>
      <c r="AM780" s="34">
        <v>28.328299000000001</v>
      </c>
      <c r="AN780" s="34">
        <v>9.8000000000000007</v>
      </c>
      <c r="AO780" s="34">
        <v>29.27</v>
      </c>
      <c r="AP780" s="34">
        <v>4.82</v>
      </c>
      <c r="AQ780" s="34">
        <v>13.86</v>
      </c>
      <c r="AR780" s="34">
        <v>3.02</v>
      </c>
      <c r="AS780" s="34"/>
      <c r="AT780" s="34">
        <v>14.880094</v>
      </c>
      <c r="AU780" s="34">
        <v>20.370000999999998</v>
      </c>
      <c r="AV780" s="34">
        <v>8.5044819999999994</v>
      </c>
      <c r="AW780" s="34">
        <v>15.788157</v>
      </c>
      <c r="AX780" s="34">
        <v>16.98</v>
      </c>
      <c r="AY780" s="34">
        <v>4.58</v>
      </c>
      <c r="AZ780" s="34">
        <v>72.529999000000004</v>
      </c>
      <c r="BA780" s="34">
        <v>62.84</v>
      </c>
      <c r="BB780" s="34"/>
      <c r="BC780" s="34">
        <v>18.353791999999999</v>
      </c>
      <c r="BD780" s="34"/>
      <c r="BE780" s="38"/>
      <c r="BF780" s="41">
        <f t="shared" si="630"/>
        <v>-1.801850550267825E-2</v>
      </c>
      <c r="BG780" s="41">
        <f t="shared" si="631"/>
        <v>-4.8620787252241719E-2</v>
      </c>
      <c r="BH780" s="41"/>
      <c r="BI780" s="41">
        <f t="shared" si="632"/>
        <v>-2.9447201326301249E-2</v>
      </c>
      <c r="BJ780" s="41"/>
      <c r="BK780" s="41">
        <f t="shared" si="633"/>
        <v>-0.40491751870503007</v>
      </c>
      <c r="BL780" s="41">
        <f t="shared" si="634"/>
        <v>-2.8065083639498504E-3</v>
      </c>
      <c r="BM780" s="41">
        <f t="shared" si="635"/>
        <v>-1.1578670460546137E-2</v>
      </c>
      <c r="BN780" s="41">
        <f t="shared" si="636"/>
        <v>0</v>
      </c>
      <c r="BO780" s="41"/>
      <c r="BP780" s="41">
        <f t="shared" si="637"/>
        <v>9.9247461402254405E-3</v>
      </c>
      <c r="BQ780" s="41">
        <f t="shared" si="638"/>
        <v>1.1173300598125036E-2</v>
      </c>
      <c r="BR780" s="41">
        <f t="shared" si="639"/>
        <v>-1.9841139914205073E-2</v>
      </c>
      <c r="BS780" s="41">
        <f t="shared" si="640"/>
        <v>-5.870858349783745E-3</v>
      </c>
      <c r="BT780" s="41">
        <f t="shared" si="641"/>
        <v>-2.6601367135194409E-2</v>
      </c>
      <c r="BU780" s="41">
        <f t="shared" si="642"/>
        <v>-5.7740994689516566E-2</v>
      </c>
      <c r="BV780" s="41">
        <f t="shared" si="643"/>
        <v>-1.9629824578555451E-2</v>
      </c>
      <c r="BW780" s="41">
        <f t="shared" si="644"/>
        <v>-7.3964082215684417E-3</v>
      </c>
      <c r="BX780" s="41"/>
      <c r="BY780" s="41"/>
      <c r="BZ780" s="41">
        <f t="shared" si="645"/>
        <v>3.1322305482280689E-2</v>
      </c>
      <c r="CA780" s="41">
        <f t="shared" si="646"/>
        <v>1.7884355947721264E-3</v>
      </c>
      <c r="CB780" s="41">
        <f t="shared" si="647"/>
        <v>3.8653674179395997E-2</v>
      </c>
      <c r="CC780" s="41">
        <f t="shared" si="648"/>
        <v>4.2017683649773398E-3</v>
      </c>
      <c r="CD780" s="41">
        <f t="shared" si="649"/>
        <v>-7.6046332147161489E-3</v>
      </c>
      <c r="CE780" s="41">
        <f t="shared" si="650"/>
        <v>-5.2203408128671108E-3</v>
      </c>
      <c r="CF780" s="41">
        <f t="shared" si="651"/>
        <v>-8.3282989715417685E-3</v>
      </c>
      <c r="CG780" s="41">
        <f t="shared" si="629"/>
        <v>1.5625370396520729E-2</v>
      </c>
      <c r="CH780" s="41">
        <f t="shared" si="652"/>
        <v>-2.3513791600087514E-2</v>
      </c>
      <c r="CI780" s="41">
        <f t="shared" si="653"/>
        <v>-4.1016612359127409E-2</v>
      </c>
      <c r="CJ780" s="41">
        <f t="shared" si="654"/>
        <v>-6.38979809877101E-3</v>
      </c>
      <c r="CK780" s="41">
        <f t="shared" si="655"/>
        <v>-8.3381643721624571E-2</v>
      </c>
      <c r="CL780" s="41">
        <f t="shared" si="656"/>
        <v>-1.0918184522811647E-2</v>
      </c>
      <c r="CM780" s="41">
        <f t="shared" si="657"/>
        <v>-2.2121357249946839E-2</v>
      </c>
      <c r="CO780" s="41">
        <f t="shared" si="658"/>
        <v>3.0716055230446949E-2</v>
      </c>
      <c r="CP780" s="41">
        <f t="shared" si="659"/>
        <v>0</v>
      </c>
      <c r="CQ780" s="41">
        <f t="shared" si="660"/>
        <v>-4.0445416668502881E-3</v>
      </c>
      <c r="CR780" s="41">
        <f t="shared" si="661"/>
        <v>2.0619287202735825E-2</v>
      </c>
      <c r="CS780" s="41">
        <f t="shared" si="662"/>
        <v>-2.3886720110411386E-3</v>
      </c>
      <c r="CT780" s="41">
        <f t="shared" si="663"/>
        <v>1.4629310015959096E-2</v>
      </c>
      <c r="CU780" s="41">
        <f t="shared" si="664"/>
        <v>-7.2354219189656371E-2</v>
      </c>
      <c r="CV780" s="41">
        <f t="shared" si="665"/>
        <v>-1.6420730212327411E-2</v>
      </c>
      <c r="CW780" s="41"/>
      <c r="CX780" s="41">
        <f t="shared" si="666"/>
        <v>9.8587932824377254E-3</v>
      </c>
      <c r="CY780" s="41">
        <f t="shared" si="667"/>
        <v>4.9103853228042423E-4</v>
      </c>
      <c r="CZ780" s="41">
        <f t="shared" si="668"/>
        <v>-3.4904106756249572E-3</v>
      </c>
      <c r="DA780" s="41">
        <f t="shared" si="669"/>
        <v>5.7090719753586749E-4</v>
      </c>
      <c r="DB780" s="41">
        <f t="shared" si="670"/>
        <v>-1.5196084352345618E-2</v>
      </c>
      <c r="DC780" s="41">
        <f t="shared" si="671"/>
        <v>-2.7988909902232784E-2</v>
      </c>
      <c r="DD780" s="41">
        <f t="shared" si="672"/>
        <v>-1.9118443981086135E-2</v>
      </c>
      <c r="DE780" s="41">
        <f t="shared" si="673"/>
        <v>-0.16899858177796356</v>
      </c>
      <c r="DF780" s="41"/>
      <c r="DG780" s="41">
        <f t="shared" si="674"/>
        <v>-7.9766917045611101E-3</v>
      </c>
      <c r="DH780" s="41"/>
    </row>
    <row r="781" spans="1:112">
      <c r="A781" s="43">
        <v>42979</v>
      </c>
      <c r="B781" s="34">
        <v>2.8</v>
      </c>
      <c r="C781" s="34">
        <v>4.8755059999999997</v>
      </c>
      <c r="D781" s="34"/>
      <c r="E781" s="34">
        <v>4.49</v>
      </c>
      <c r="F781" s="34"/>
      <c r="G781" s="34">
        <v>26.624537</v>
      </c>
      <c r="H781" s="34">
        <v>18.580652000000001</v>
      </c>
      <c r="I781" s="34">
        <v>13.3</v>
      </c>
      <c r="J781" s="34">
        <v>30.75</v>
      </c>
      <c r="K781" s="34"/>
      <c r="L781" s="34">
        <v>54.939999</v>
      </c>
      <c r="M781" s="34">
        <v>6.11</v>
      </c>
      <c r="N781" s="34">
        <v>30.623125000000002</v>
      </c>
      <c r="O781" s="34">
        <v>10.18</v>
      </c>
      <c r="P781" s="34">
        <v>19.799999</v>
      </c>
      <c r="Q781" s="34">
        <v>2.89</v>
      </c>
      <c r="R781" s="34">
        <v>31.91</v>
      </c>
      <c r="S781" s="34">
        <v>49.891499000000003</v>
      </c>
      <c r="T781" s="34"/>
      <c r="U781" s="34"/>
      <c r="V781" s="34">
        <v>2.240221</v>
      </c>
      <c r="W781" s="34">
        <v>34.18</v>
      </c>
      <c r="X781" s="34">
        <v>32.57</v>
      </c>
      <c r="Y781" s="34">
        <v>10.542971</v>
      </c>
      <c r="Z781" s="34">
        <v>14.359472999999999</v>
      </c>
      <c r="AA781" s="34">
        <v>52.630119000000001</v>
      </c>
      <c r="AB781" s="34">
        <v>42.300975999999999</v>
      </c>
      <c r="AC781" s="34">
        <v>18.350000000000001</v>
      </c>
      <c r="AD781" s="34">
        <v>101.83000199999999</v>
      </c>
      <c r="AE781" s="34">
        <v>30.226960999999999</v>
      </c>
      <c r="AF781" s="34">
        <v>3.07</v>
      </c>
      <c r="AG781" s="34">
        <v>8.7500090000000004</v>
      </c>
      <c r="AH781" s="34">
        <v>29.224594</v>
      </c>
      <c r="AI781" s="34">
        <v>87.213211000000001</v>
      </c>
      <c r="AJ781" s="34" t="s">
        <v>193</v>
      </c>
      <c r="AK781" s="34">
        <v>5.38</v>
      </c>
      <c r="AL781" s="34">
        <v>1.41</v>
      </c>
      <c r="AM781" s="34">
        <v>28.883194</v>
      </c>
      <c r="AN781" s="34">
        <v>9.4</v>
      </c>
      <c r="AO781" s="34">
        <v>30.74</v>
      </c>
      <c r="AP781" s="34">
        <v>4.8099999999999996</v>
      </c>
      <c r="AQ781" s="34">
        <v>13.35</v>
      </c>
      <c r="AR781" s="34">
        <v>3.11</v>
      </c>
      <c r="AS781" s="34"/>
      <c r="AT781" s="34">
        <v>15.318028</v>
      </c>
      <c r="AU781" s="34">
        <v>20.530000999999999</v>
      </c>
      <c r="AV781" s="34">
        <v>8.5243059999999993</v>
      </c>
      <c r="AW781" s="34">
        <v>15.878275</v>
      </c>
      <c r="AX781" s="34">
        <v>17.860001</v>
      </c>
      <c r="AY781" s="34">
        <v>4.5199999999999996</v>
      </c>
      <c r="AZ781" s="34">
        <v>73.220000999999996</v>
      </c>
      <c r="BA781" s="34">
        <v>67.5</v>
      </c>
      <c r="BB781" s="34"/>
      <c r="BC781" s="34">
        <v>18.765356000000001</v>
      </c>
      <c r="BD781" s="34"/>
      <c r="BE781" s="38"/>
      <c r="BF781" s="41">
        <f t="shared" si="630"/>
        <v>1.8018505502678212E-2</v>
      </c>
      <c r="BG781" s="41">
        <f t="shared" si="631"/>
        <v>-1.2533762789257854E-2</v>
      </c>
      <c r="BH781" s="41"/>
      <c r="BI781" s="41">
        <f t="shared" si="632"/>
        <v>3.1676856653570333E-2</v>
      </c>
      <c r="BJ781" s="41"/>
      <c r="BK781" s="41">
        <f t="shared" si="633"/>
        <v>0.12269709532649641</v>
      </c>
      <c r="BL781" s="41">
        <f t="shared" si="634"/>
        <v>4.8816953146865891E-2</v>
      </c>
      <c r="BM781" s="41">
        <f t="shared" si="635"/>
        <v>3.2088314551500449E-2</v>
      </c>
      <c r="BN781" s="41">
        <f t="shared" si="636"/>
        <v>3.9806724173797596E-2</v>
      </c>
      <c r="BO781" s="41"/>
      <c r="BP781" s="41">
        <f t="shared" si="637"/>
        <v>4.7436506097042665E-3</v>
      </c>
      <c r="BQ781" s="41">
        <f t="shared" si="638"/>
        <v>-3.0622860213982937E-2</v>
      </c>
      <c r="BR781" s="41">
        <f t="shared" si="639"/>
        <v>3.5181801747303745E-2</v>
      </c>
      <c r="BS781" s="41">
        <f t="shared" si="640"/>
        <v>-9.818361122567018E-4</v>
      </c>
      <c r="BT781" s="41">
        <f t="shared" si="641"/>
        <v>7.0957724764171915E-3</v>
      </c>
      <c r="BU781" s="41">
        <f t="shared" si="642"/>
        <v>1.0434877292579714E-2</v>
      </c>
      <c r="BV781" s="41">
        <f t="shared" si="643"/>
        <v>4.0822477152516754E-3</v>
      </c>
      <c r="BW781" s="41">
        <f t="shared" si="644"/>
        <v>3.1209302030711074E-2</v>
      </c>
      <c r="BX781" s="41"/>
      <c r="BY781" s="41"/>
      <c r="BZ781" s="41">
        <f t="shared" si="645"/>
        <v>-4.4148038658609525E-3</v>
      </c>
      <c r="CA781" s="41">
        <f t="shared" si="646"/>
        <v>1.770996647879032E-2</v>
      </c>
      <c r="CB781" s="41">
        <f t="shared" si="647"/>
        <v>3.9994208670709628E-3</v>
      </c>
      <c r="CC781" s="41">
        <f t="shared" si="648"/>
        <v>0.10912691314802897</v>
      </c>
      <c r="CD781" s="41">
        <f t="shared" si="649"/>
        <v>1.9065519560650256E-3</v>
      </c>
      <c r="CE781" s="41">
        <f t="shared" si="650"/>
        <v>1.4798803600369321E-2</v>
      </c>
      <c r="CF781" s="41">
        <f t="shared" si="651"/>
        <v>3.590680312539226E-2</v>
      </c>
      <c r="CG781" s="41">
        <f t="shared" si="629"/>
        <v>-1.3004084423206573E-2</v>
      </c>
      <c r="CH781" s="41">
        <f t="shared" si="652"/>
        <v>4.7666433640986258E-2</v>
      </c>
      <c r="CI781" s="41">
        <f t="shared" si="653"/>
        <v>1.2258220749264961E-2</v>
      </c>
      <c r="CJ781" s="41">
        <f t="shared" si="654"/>
        <v>-1.6155440222285256E-2</v>
      </c>
      <c r="CK781" s="41">
        <f t="shared" si="655"/>
        <v>8.3381643721624585E-2</v>
      </c>
      <c r="CL781" s="41">
        <f t="shared" si="656"/>
        <v>2.3669770927377574E-2</v>
      </c>
      <c r="CM781" s="41">
        <f t="shared" si="657"/>
        <v>3.0107703668321249E-2</v>
      </c>
      <c r="CO781" s="41">
        <f t="shared" si="658"/>
        <v>-4.3643289731906745E-2</v>
      </c>
      <c r="CP781" s="41">
        <f t="shared" si="659"/>
        <v>-4.1672696400568074E-2</v>
      </c>
      <c r="CQ781" s="41">
        <f t="shared" si="660"/>
        <v>1.9398633795367413E-2</v>
      </c>
      <c r="CR781" s="41">
        <f t="shared" si="661"/>
        <v>-4.1672696400568074E-2</v>
      </c>
      <c r="CS781" s="41">
        <f t="shared" si="662"/>
        <v>4.9001637406655217E-2</v>
      </c>
      <c r="CT781" s="41">
        <f t="shared" si="663"/>
        <v>-2.0768439448392282E-3</v>
      </c>
      <c r="CU781" s="41">
        <f t="shared" si="664"/>
        <v>-3.7490608915498672E-2</v>
      </c>
      <c r="CV781" s="41">
        <f t="shared" si="665"/>
        <v>2.9365894804364537E-2</v>
      </c>
      <c r="CW781" s="41"/>
      <c r="CX781" s="41">
        <f t="shared" si="666"/>
        <v>2.9006088811309044E-2</v>
      </c>
      <c r="CY781" s="41">
        <f t="shared" si="667"/>
        <v>7.8240004095322304E-3</v>
      </c>
      <c r="CZ781" s="41">
        <f t="shared" si="668"/>
        <v>2.3282935879417647E-3</v>
      </c>
      <c r="DA781" s="41">
        <f t="shared" si="669"/>
        <v>5.691720701976241E-3</v>
      </c>
      <c r="DB781" s="41">
        <f t="shared" si="670"/>
        <v>5.0527450556191518E-2</v>
      </c>
      <c r="DC781" s="41">
        <f t="shared" si="671"/>
        <v>-1.3187004281953914E-2</v>
      </c>
      <c r="DD781" s="41">
        <f t="shared" si="672"/>
        <v>9.4683657616379119E-3</v>
      </c>
      <c r="DE781" s="41">
        <f t="shared" si="673"/>
        <v>7.1535784491063723E-2</v>
      </c>
      <c r="DF781" s="41"/>
      <c r="DG781" s="41">
        <f t="shared" si="674"/>
        <v>2.2176202243421785E-2</v>
      </c>
      <c r="DH781" s="41"/>
    </row>
    <row r="782" spans="1:112">
      <c r="A782" s="43">
        <v>42983</v>
      </c>
      <c r="B782" s="34">
        <v>2.5499999999999998</v>
      </c>
      <c r="C782" s="34">
        <v>4.8052289999999998</v>
      </c>
      <c r="D782" s="34"/>
      <c r="E782" s="34">
        <v>4.51</v>
      </c>
      <c r="F782" s="34"/>
      <c r="G782" s="34">
        <v>27.204588000000001</v>
      </c>
      <c r="H782" s="34">
        <v>18.709959000000001</v>
      </c>
      <c r="I782" s="34">
        <v>13.53</v>
      </c>
      <c r="J782" s="34">
        <v>28.049986000000001</v>
      </c>
      <c r="K782" s="34"/>
      <c r="L782" s="34">
        <v>54.310001</v>
      </c>
      <c r="M782" s="34">
        <v>6.17</v>
      </c>
      <c r="N782" s="34">
        <v>30.224920000000001</v>
      </c>
      <c r="O782" s="34">
        <v>10.039999999999999</v>
      </c>
      <c r="P782" s="34">
        <v>19.41</v>
      </c>
      <c r="Q782" s="34">
        <v>2.81</v>
      </c>
      <c r="R782" s="34">
        <v>31.360001</v>
      </c>
      <c r="S782" s="34">
        <v>50.163173999999998</v>
      </c>
      <c r="T782" s="34"/>
      <c r="U782" s="34"/>
      <c r="V782" s="34">
        <v>2.240221</v>
      </c>
      <c r="W782" s="34">
        <v>34.240001999999997</v>
      </c>
      <c r="X782" s="34">
        <v>34.040000999999997</v>
      </c>
      <c r="Y782" s="34">
        <v>11.008684000000001</v>
      </c>
      <c r="Z782" s="34">
        <v>14.724157</v>
      </c>
      <c r="AA782" s="34">
        <v>51.832317000000003</v>
      </c>
      <c r="AB782" s="34">
        <v>42.271720999999999</v>
      </c>
      <c r="AC782" s="34">
        <v>18.450001</v>
      </c>
      <c r="AD782" s="34">
        <v>101.07</v>
      </c>
      <c r="AE782" s="34">
        <v>30.420784000000001</v>
      </c>
      <c r="AF782" s="34">
        <v>3.05</v>
      </c>
      <c r="AG782" s="34">
        <v>10.50001</v>
      </c>
      <c r="AH782" s="34">
        <v>29.215098999999999</v>
      </c>
      <c r="AI782" s="34">
        <v>90.305328000000003</v>
      </c>
      <c r="AJ782" s="34" t="s">
        <v>193</v>
      </c>
      <c r="AK782" s="34">
        <v>5.34</v>
      </c>
      <c r="AL782" s="34">
        <v>1.43</v>
      </c>
      <c r="AM782" s="34">
        <v>28.806656</v>
      </c>
      <c r="AN782" s="34">
        <v>9.5</v>
      </c>
      <c r="AO782" s="34">
        <v>30.690000999999999</v>
      </c>
      <c r="AP782" s="34">
        <v>4.8499999999999996</v>
      </c>
      <c r="AQ782" s="34">
        <v>13.9</v>
      </c>
      <c r="AR782" s="34">
        <v>3.07</v>
      </c>
      <c r="AS782" s="34"/>
      <c r="AT782" s="34">
        <v>15.201245999999999</v>
      </c>
      <c r="AU782" s="34">
        <v>21.459999</v>
      </c>
      <c r="AV782" s="34">
        <v>8.4945699999999995</v>
      </c>
      <c r="AW782" s="34">
        <v>15.770134000000001</v>
      </c>
      <c r="AX782" s="34">
        <v>17.620000999999998</v>
      </c>
      <c r="AY782" s="34">
        <v>4.33</v>
      </c>
      <c r="AZ782" s="34">
        <v>74.930000000000007</v>
      </c>
      <c r="BA782" s="34">
        <v>64.050003000000004</v>
      </c>
      <c r="BB782" s="34"/>
      <c r="BC782" s="34">
        <v>18.324396</v>
      </c>
      <c r="BD782" s="34"/>
      <c r="BE782" s="38"/>
      <c r="BF782" s="41">
        <f t="shared" si="630"/>
        <v>-9.3526058010823476E-2</v>
      </c>
      <c r="BG782" s="41">
        <f t="shared" si="631"/>
        <v>-1.4519193959808061E-2</v>
      </c>
      <c r="BH782" s="41"/>
      <c r="BI782" s="41">
        <f t="shared" si="632"/>
        <v>4.4444517604239758E-3</v>
      </c>
      <c r="BJ782" s="41"/>
      <c r="BK782" s="41">
        <f t="shared" si="633"/>
        <v>2.155240134123786E-2</v>
      </c>
      <c r="BL782" s="41">
        <f t="shared" si="634"/>
        <v>6.9351246758357831E-3</v>
      </c>
      <c r="BM782" s="41">
        <f t="shared" si="635"/>
        <v>1.7145406954988517E-2</v>
      </c>
      <c r="BN782" s="41">
        <f t="shared" si="636"/>
        <v>-9.1901861392680459E-2</v>
      </c>
      <c r="BO782" s="41"/>
      <c r="BP782" s="41">
        <f t="shared" si="637"/>
        <v>-1.1533272005884058E-2</v>
      </c>
      <c r="BQ782" s="41">
        <f t="shared" si="638"/>
        <v>9.772064733792522E-3</v>
      </c>
      <c r="BR782" s="41">
        <f t="shared" si="639"/>
        <v>-1.3088692818996054E-2</v>
      </c>
      <c r="BS782" s="41">
        <f t="shared" si="640"/>
        <v>-1.3847896858793602E-2</v>
      </c>
      <c r="BT782" s="41">
        <f t="shared" si="641"/>
        <v>-1.9893490014518837E-2</v>
      </c>
      <c r="BU782" s="41">
        <f t="shared" si="642"/>
        <v>-2.8072018778686376E-2</v>
      </c>
      <c r="BV782" s="41">
        <f t="shared" si="643"/>
        <v>-1.7386212920190464E-2</v>
      </c>
      <c r="BW782" s="41">
        <f t="shared" si="644"/>
        <v>5.4305443116955442E-3</v>
      </c>
      <c r="BX782" s="41"/>
      <c r="BY782" s="41"/>
      <c r="BZ782" s="41">
        <f t="shared" si="645"/>
        <v>0</v>
      </c>
      <c r="CA782" s="41">
        <f t="shared" si="646"/>
        <v>1.7539319973096709E-3</v>
      </c>
      <c r="CB782" s="41">
        <f t="shared" si="647"/>
        <v>4.4144713794234104E-2</v>
      </c>
      <c r="CC782" s="41">
        <f t="shared" si="648"/>
        <v>4.3225033937700205E-2</v>
      </c>
      <c r="CD782" s="41">
        <f t="shared" si="649"/>
        <v>2.5079614540977336E-2</v>
      </c>
      <c r="CE782" s="41">
        <f t="shared" si="650"/>
        <v>-1.5274725389059846E-2</v>
      </c>
      <c r="CF782" s="41">
        <f t="shared" si="651"/>
        <v>-6.9183086751648231E-4</v>
      </c>
      <c r="CG782" s="41">
        <f t="shared" si="629"/>
        <v>1.3004084423206609E-2</v>
      </c>
      <c r="CH782" s="41">
        <f t="shared" si="652"/>
        <v>-7.4914297375801445E-3</v>
      </c>
      <c r="CI782" s="41">
        <f t="shared" si="653"/>
        <v>6.3917845547151906E-3</v>
      </c>
      <c r="CJ782" s="41">
        <f t="shared" si="654"/>
        <v>-6.5359709797855334E-3</v>
      </c>
      <c r="CK782" s="41">
        <f t="shared" si="655"/>
        <v>0.1823214806035538</v>
      </c>
      <c r="CL782" s="41">
        <f t="shared" si="656"/>
        <v>-3.2495037520302589E-4</v>
      </c>
      <c r="CM782" s="41">
        <f t="shared" si="657"/>
        <v>3.4840640271372854E-2</v>
      </c>
      <c r="CO782" s="41">
        <f t="shared" si="658"/>
        <v>-7.4627212015896003E-3</v>
      </c>
      <c r="CP782" s="41">
        <f t="shared" si="659"/>
        <v>1.4084739881739023E-2</v>
      </c>
      <c r="CQ782" s="41">
        <f t="shared" si="660"/>
        <v>-2.6534319263010549E-3</v>
      </c>
      <c r="CR782" s="41">
        <f t="shared" si="661"/>
        <v>1.0582109330537008E-2</v>
      </c>
      <c r="CS782" s="41">
        <f t="shared" si="662"/>
        <v>-1.627836894901994E-3</v>
      </c>
      <c r="CT782" s="41">
        <f t="shared" si="663"/>
        <v>8.2816208317220176E-3</v>
      </c>
      <c r="CU782" s="41">
        <f t="shared" si="664"/>
        <v>4.0372455290387632E-2</v>
      </c>
      <c r="CV782" s="41">
        <f t="shared" si="665"/>
        <v>-1.2945164592036963E-2</v>
      </c>
      <c r="CW782" s="41"/>
      <c r="CX782" s="41">
        <f t="shared" si="666"/>
        <v>-7.653037223820206E-3</v>
      </c>
      <c r="CY782" s="41">
        <f t="shared" si="667"/>
        <v>4.4303410864181964E-2</v>
      </c>
      <c r="CZ782" s="41">
        <f t="shared" si="668"/>
        <v>-3.4944763990004076E-3</v>
      </c>
      <c r="DA782" s="41">
        <f t="shared" si="669"/>
        <v>-6.8339246292702504E-3</v>
      </c>
      <c r="DB782" s="41">
        <f t="shared" si="670"/>
        <v>-1.3528954177672192E-2</v>
      </c>
      <c r="DC782" s="41">
        <f t="shared" si="671"/>
        <v>-4.2944451829741236E-2</v>
      </c>
      <c r="DD782" s="41">
        <f t="shared" si="672"/>
        <v>2.3085723026658858E-2</v>
      </c>
      <c r="DE782" s="41">
        <f t="shared" si="673"/>
        <v>-5.2463522697334473E-2</v>
      </c>
      <c r="DF782" s="41"/>
      <c r="DG782" s="41">
        <f t="shared" si="674"/>
        <v>-2.3779117103556815E-2</v>
      </c>
      <c r="DH782" s="41"/>
    </row>
    <row r="783" spans="1:112">
      <c r="A783" s="43">
        <v>42984</v>
      </c>
      <c r="B783" s="34">
        <v>2.7250000000000001</v>
      </c>
      <c r="C783" s="34">
        <v>4.7525209999999998</v>
      </c>
      <c r="D783" s="34"/>
      <c r="E783" s="34">
        <v>4.22</v>
      </c>
      <c r="F783" s="34"/>
      <c r="G783" s="34">
        <v>26.895226999999998</v>
      </c>
      <c r="H783" s="34">
        <v>18.242460000000001</v>
      </c>
      <c r="I783" s="34">
        <v>13.56</v>
      </c>
      <c r="J783" s="34">
        <v>27.899985999999998</v>
      </c>
      <c r="K783" s="34"/>
      <c r="L783" s="34">
        <v>55.759998000000003</v>
      </c>
      <c r="M783" s="34">
        <v>6.16</v>
      </c>
      <c r="N783" s="34">
        <v>30.224920000000001</v>
      </c>
      <c r="O783" s="34">
        <v>9.9499999999999993</v>
      </c>
      <c r="P783" s="34">
        <v>19.07</v>
      </c>
      <c r="Q783" s="34">
        <v>2.89</v>
      </c>
      <c r="R783" s="34">
        <v>31.809999000000001</v>
      </c>
      <c r="S783" s="34">
        <v>49.629524000000004</v>
      </c>
      <c r="T783" s="34"/>
      <c r="U783" s="34"/>
      <c r="V783" s="34">
        <v>2.1906590000000001</v>
      </c>
      <c r="W783" s="34">
        <v>33.479999999999997</v>
      </c>
      <c r="X783" s="34">
        <v>34.049999</v>
      </c>
      <c r="Y783" s="34">
        <v>10.473611</v>
      </c>
      <c r="Z783" s="34">
        <v>14.550932</v>
      </c>
      <c r="AA783" s="34">
        <v>51.939242999999998</v>
      </c>
      <c r="AB783" s="34">
        <v>42.105953</v>
      </c>
      <c r="AC783" s="34">
        <v>18.600000000000001</v>
      </c>
      <c r="AD783" s="34">
        <v>97.75</v>
      </c>
      <c r="AE783" s="34">
        <v>30.411093000000001</v>
      </c>
      <c r="AF783" s="34">
        <v>2.91</v>
      </c>
      <c r="AG783" s="34">
        <v>8.7500090000000004</v>
      </c>
      <c r="AH783" s="34">
        <v>28.740364</v>
      </c>
      <c r="AI783" s="34">
        <v>87.807838000000004</v>
      </c>
      <c r="AJ783" s="34" t="s">
        <v>193</v>
      </c>
      <c r="AK783" s="34">
        <v>5.26</v>
      </c>
      <c r="AL783" s="34">
        <v>1.43</v>
      </c>
      <c r="AM783" s="34">
        <v>28.347435000000001</v>
      </c>
      <c r="AN783" s="34">
        <v>9.5</v>
      </c>
      <c r="AO783" s="34">
        <v>29.879999000000002</v>
      </c>
      <c r="AP783" s="34">
        <v>4.8499999999999996</v>
      </c>
      <c r="AQ783" s="34">
        <v>14.18</v>
      </c>
      <c r="AR783" s="34">
        <v>2.98</v>
      </c>
      <c r="AS783" s="34"/>
      <c r="AT783" s="34">
        <v>15.113657999999999</v>
      </c>
      <c r="AU783" s="34">
        <v>22.15</v>
      </c>
      <c r="AV783" s="34">
        <v>8.2467699999999997</v>
      </c>
      <c r="AW783" s="34">
        <v>15.770134000000001</v>
      </c>
      <c r="AX783" s="34">
        <v>16.379999000000002</v>
      </c>
      <c r="AY783" s="34">
        <v>4.25</v>
      </c>
      <c r="AZ783" s="34">
        <v>72.900002000000001</v>
      </c>
      <c r="BA783" s="34">
        <v>60.259998000000003</v>
      </c>
      <c r="BB783" s="34"/>
      <c r="BC783" s="34">
        <v>18.422385999999999</v>
      </c>
      <c r="BD783" s="34"/>
      <c r="BE783" s="38"/>
      <c r="BF783" s="41">
        <f t="shared" si="630"/>
        <v>6.63750689448728E-2</v>
      </c>
      <c r="BG783" s="41">
        <f t="shared" si="631"/>
        <v>-1.1029485877811945E-2</v>
      </c>
      <c r="BH783" s="41"/>
      <c r="BI783" s="41">
        <f t="shared" si="632"/>
        <v>-6.6462025466666574E-2</v>
      </c>
      <c r="BJ783" s="41"/>
      <c r="BK783" s="41">
        <f t="shared" si="633"/>
        <v>-1.1436799628150097E-2</v>
      </c>
      <c r="BL783" s="41">
        <f t="shared" si="634"/>
        <v>-2.5304104968758533E-2</v>
      </c>
      <c r="BM783" s="41">
        <f t="shared" si="635"/>
        <v>2.2148403295528213E-3</v>
      </c>
      <c r="BN783" s="41">
        <f t="shared" si="636"/>
        <v>-5.3619458247671442E-3</v>
      </c>
      <c r="BO783" s="41"/>
      <c r="BP783" s="41">
        <f t="shared" si="637"/>
        <v>2.6348340124692986E-2</v>
      </c>
      <c r="BQ783" s="41">
        <f t="shared" si="638"/>
        <v>-1.6220603718680551E-3</v>
      </c>
      <c r="BR783" s="41">
        <f t="shared" si="639"/>
        <v>0</v>
      </c>
      <c r="BS783" s="41">
        <f t="shared" si="640"/>
        <v>-9.0045630930817265E-3</v>
      </c>
      <c r="BT783" s="41">
        <f t="shared" si="641"/>
        <v>-1.7671977568591152E-2</v>
      </c>
      <c r="BU783" s="41">
        <f t="shared" si="642"/>
        <v>2.8072018778686522E-2</v>
      </c>
      <c r="BV783" s="41">
        <f t="shared" si="643"/>
        <v>1.4247446954435358E-2</v>
      </c>
      <c r="BW783" s="41">
        <f t="shared" si="644"/>
        <v>-1.0695273254535464E-2</v>
      </c>
      <c r="BX783" s="41"/>
      <c r="BY783" s="41"/>
      <c r="BZ783" s="41">
        <f t="shared" si="645"/>
        <v>-2.2372109909476648E-2</v>
      </c>
      <c r="CA783" s="41">
        <f t="shared" si="646"/>
        <v>-2.2446364063479982E-2</v>
      </c>
      <c r="CB783" s="41">
        <f t="shared" si="647"/>
        <v>2.9367014456915059E-4</v>
      </c>
      <c r="CC783" s="41">
        <f t="shared" si="648"/>
        <v>-4.982556030462125E-2</v>
      </c>
      <c r="CD783" s="41">
        <f t="shared" si="649"/>
        <v>-1.183443177439261E-2</v>
      </c>
      <c r="CE783" s="41">
        <f t="shared" si="650"/>
        <v>2.060796577440602E-3</v>
      </c>
      <c r="CF783" s="41">
        <f t="shared" si="651"/>
        <v>-3.9291960873089563E-3</v>
      </c>
      <c r="CG783" s="41">
        <f t="shared" si="629"/>
        <v>-5.1813587419976288E-3</v>
      </c>
      <c r="CH783" s="41">
        <f t="shared" si="652"/>
        <v>-3.3400147221095938E-2</v>
      </c>
      <c r="CI783" s="41">
        <f t="shared" si="653"/>
        <v>-3.1861584944958257E-4</v>
      </c>
      <c r="CJ783" s="41">
        <f t="shared" si="654"/>
        <v>-4.6988509435918979E-2</v>
      </c>
      <c r="CK783" s="41">
        <f t="shared" si="655"/>
        <v>-0.18232148060355377</v>
      </c>
      <c r="CL783" s="41">
        <f t="shared" si="656"/>
        <v>-1.6383118825309326E-2</v>
      </c>
      <c r="CM783" s="41">
        <f t="shared" si="657"/>
        <v>-2.8045694277310185E-2</v>
      </c>
      <c r="CO783" s="41">
        <f t="shared" si="658"/>
        <v>-1.5094626222485016E-2</v>
      </c>
      <c r="CP783" s="41">
        <f t="shared" si="659"/>
        <v>0</v>
      </c>
      <c r="CQ783" s="41">
        <f t="shared" si="660"/>
        <v>-1.6069921660885049E-2</v>
      </c>
      <c r="CR783" s="41">
        <f t="shared" si="661"/>
        <v>0</v>
      </c>
      <c r="CS783" s="41">
        <f t="shared" si="662"/>
        <v>-2.674757441813384E-2</v>
      </c>
      <c r="CT783" s="41">
        <f t="shared" si="663"/>
        <v>0</v>
      </c>
      <c r="CU783" s="41">
        <f t="shared" si="664"/>
        <v>1.9943680967335332E-2</v>
      </c>
      <c r="CV783" s="41">
        <f t="shared" si="665"/>
        <v>-2.9754261081792601E-2</v>
      </c>
      <c r="CW783" s="41"/>
      <c r="CX783" s="41">
        <f t="shared" si="666"/>
        <v>-5.7785598612668061E-3</v>
      </c>
      <c r="CY783" s="41">
        <f t="shared" si="667"/>
        <v>3.1646805886915659E-2</v>
      </c>
      <c r="CZ783" s="41">
        <f t="shared" si="668"/>
        <v>-2.9605527299158822E-2</v>
      </c>
      <c r="DA783" s="41">
        <f t="shared" si="669"/>
        <v>0</v>
      </c>
      <c r="DB783" s="41">
        <f t="shared" si="670"/>
        <v>-7.2973659886860193E-2</v>
      </c>
      <c r="DC783" s="41">
        <f t="shared" si="671"/>
        <v>-1.8648559078072977E-2</v>
      </c>
      <c r="DD783" s="41">
        <f t="shared" si="672"/>
        <v>-2.7465677926765148E-2</v>
      </c>
      <c r="DE783" s="41">
        <f t="shared" si="673"/>
        <v>-6.0995574668507108E-2</v>
      </c>
      <c r="DF783" s="41"/>
      <c r="DG783" s="41">
        <f t="shared" si="674"/>
        <v>5.3332687617030326E-3</v>
      </c>
      <c r="DH783" s="41"/>
    </row>
    <row r="784" spans="1:112">
      <c r="A784" s="43">
        <v>42985</v>
      </c>
      <c r="B784" s="34">
        <v>2.7</v>
      </c>
      <c r="C784" s="34">
        <v>4.6998129999999998</v>
      </c>
      <c r="D784" s="34"/>
      <c r="E784" s="34">
        <v>4.21</v>
      </c>
      <c r="F784" s="34"/>
      <c r="G784" s="34">
        <v>27.059576</v>
      </c>
      <c r="H784" s="34">
        <v>18.968575999999999</v>
      </c>
      <c r="I784" s="34">
        <v>14</v>
      </c>
      <c r="J784" s="34">
        <v>25.499987000000001</v>
      </c>
      <c r="K784" s="34"/>
      <c r="L784" s="34">
        <v>50.639999000000003</v>
      </c>
      <c r="M784" s="34">
        <v>6.04</v>
      </c>
      <c r="N784" s="34">
        <v>30.584275999999999</v>
      </c>
      <c r="O784" s="34">
        <v>10.050000000000001</v>
      </c>
      <c r="P784" s="34">
        <v>14.63</v>
      </c>
      <c r="Q784" s="34">
        <v>2.94</v>
      </c>
      <c r="R784" s="34">
        <v>29.77</v>
      </c>
      <c r="S784" s="34">
        <v>51.036419000000002</v>
      </c>
      <c r="T784" s="34"/>
      <c r="U784" s="34"/>
      <c r="V784" s="34">
        <v>2.3294329999999999</v>
      </c>
      <c r="W784" s="34">
        <v>32.979999999999997</v>
      </c>
      <c r="X784" s="34">
        <v>33.939999</v>
      </c>
      <c r="Y784" s="34">
        <v>10.661878</v>
      </c>
      <c r="Z784" s="34">
        <v>15.435293</v>
      </c>
      <c r="AA784" s="34">
        <v>54.127018</v>
      </c>
      <c r="AB784" s="34">
        <v>42.144950999999999</v>
      </c>
      <c r="AC784" s="34">
        <v>18.600000000000001</v>
      </c>
      <c r="AD784" s="34">
        <v>97.470000999999996</v>
      </c>
      <c r="AE784" s="34">
        <v>30.808434999999999</v>
      </c>
      <c r="AF784" s="34">
        <v>2.81</v>
      </c>
      <c r="AG784" s="34">
        <v>8.0500080000000001</v>
      </c>
      <c r="AH784" s="34">
        <v>28.911268</v>
      </c>
      <c r="AI784" s="34">
        <v>90.364777000000004</v>
      </c>
      <c r="AJ784" s="34" t="s">
        <v>193</v>
      </c>
      <c r="AK784" s="34">
        <v>5.12</v>
      </c>
      <c r="AL784" s="34">
        <v>1.385</v>
      </c>
      <c r="AM784" s="34">
        <v>28.510072999999998</v>
      </c>
      <c r="AN784" s="34">
        <v>10.1</v>
      </c>
      <c r="AO784" s="34">
        <v>30.68</v>
      </c>
      <c r="AP784" s="34">
        <v>4.83</v>
      </c>
      <c r="AQ784" s="34">
        <v>14.57</v>
      </c>
      <c r="AR784" s="34">
        <v>2.97</v>
      </c>
      <c r="AS784" s="34"/>
      <c r="AT784" s="34">
        <v>15.016339</v>
      </c>
      <c r="AU784" s="34">
        <v>22.190000999999999</v>
      </c>
      <c r="AV784" s="34">
        <v>8.5342179999999992</v>
      </c>
      <c r="AW784" s="34">
        <v>15.833216</v>
      </c>
      <c r="AX784" s="34">
        <v>17.120000999999998</v>
      </c>
      <c r="AY784" s="34">
        <v>4.21</v>
      </c>
      <c r="AZ784" s="34">
        <v>73.059997999999993</v>
      </c>
      <c r="BA784" s="34">
        <v>57.849997999999999</v>
      </c>
      <c r="BB784" s="34"/>
      <c r="BC784" s="34">
        <v>17.834437999999999</v>
      </c>
      <c r="BD784" s="34"/>
      <c r="BE784" s="38"/>
      <c r="BF784" s="41">
        <f t="shared" si="630"/>
        <v>-9.2166551049239522E-3</v>
      </c>
      <c r="BG784" s="41">
        <f t="shared" si="631"/>
        <v>-1.115249340723312E-2</v>
      </c>
      <c r="BH784" s="41"/>
      <c r="BI784" s="41">
        <f t="shared" si="632"/>
        <v>-2.3724803536303565E-3</v>
      </c>
      <c r="BJ784" s="41"/>
      <c r="BK784" s="41">
        <f t="shared" si="633"/>
        <v>6.0921178158087307E-3</v>
      </c>
      <c r="BL784" s="41">
        <f t="shared" si="634"/>
        <v>3.9031871262511314E-2</v>
      </c>
      <c r="BM784" s="41">
        <f t="shared" si="635"/>
        <v>3.193304710300901E-2</v>
      </c>
      <c r="BN784" s="41">
        <f t="shared" si="636"/>
        <v>-8.9948244674750308E-2</v>
      </c>
      <c r="BO784" s="41"/>
      <c r="BP784" s="41">
        <f t="shared" si="637"/>
        <v>-9.6314972495576828E-2</v>
      </c>
      <c r="BQ784" s="41">
        <f t="shared" si="638"/>
        <v>-1.9672765598704893E-2</v>
      </c>
      <c r="BR784" s="41">
        <f t="shared" si="639"/>
        <v>1.181927099803424E-2</v>
      </c>
      <c r="BS784" s="41">
        <f t="shared" si="640"/>
        <v>1.0000083334583399E-2</v>
      </c>
      <c r="BT784" s="41">
        <f t="shared" si="641"/>
        <v>-0.26504220458029476</v>
      </c>
      <c r="BU784" s="41">
        <f t="shared" si="642"/>
        <v>1.7153079226249493E-2</v>
      </c>
      <c r="BV784" s="41">
        <f t="shared" si="643"/>
        <v>-6.627949929671216E-2</v>
      </c>
      <c r="BW784" s="41">
        <f t="shared" si="644"/>
        <v>2.7953577336698995E-2</v>
      </c>
      <c r="BX784" s="41"/>
      <c r="BY784" s="41"/>
      <c r="BZ784" s="41">
        <f t="shared" si="645"/>
        <v>6.1422478519173526E-2</v>
      </c>
      <c r="CA784" s="41">
        <f t="shared" si="646"/>
        <v>-1.5046928489821776E-2</v>
      </c>
      <c r="CB784" s="41">
        <f t="shared" si="647"/>
        <v>-3.2357728846250326E-3</v>
      </c>
      <c r="CC784" s="41">
        <f t="shared" si="648"/>
        <v>1.7815720245133556E-2</v>
      </c>
      <c r="CD784" s="41">
        <f t="shared" si="649"/>
        <v>5.9001594056292107E-2</v>
      </c>
      <c r="CE784" s="41">
        <f t="shared" si="650"/>
        <v>4.1258838072941374E-2</v>
      </c>
      <c r="CF784" s="41">
        <f t="shared" si="651"/>
        <v>9.2575867874842329E-4</v>
      </c>
      <c r="CG784" s="41">
        <f t="shared" si="629"/>
        <v>-5.2083451071383473E-3</v>
      </c>
      <c r="CH784" s="41">
        <f t="shared" si="652"/>
        <v>-2.8685502567895684E-3</v>
      </c>
      <c r="CI784" s="41">
        <f t="shared" si="653"/>
        <v>1.2981072954420121E-2</v>
      </c>
      <c r="CJ784" s="41">
        <f t="shared" si="654"/>
        <v>-3.4968597837746737E-2</v>
      </c>
      <c r="CK784" s="41">
        <f t="shared" si="655"/>
        <v>-8.3381643721624571E-2</v>
      </c>
      <c r="CL784" s="41">
        <f t="shared" si="656"/>
        <v>5.9288694768355171E-3</v>
      </c>
      <c r="CM784" s="41">
        <f t="shared" si="657"/>
        <v>2.8703788787694796E-2</v>
      </c>
      <c r="CO784" s="41">
        <f t="shared" si="658"/>
        <v>-2.6976587698201968E-2</v>
      </c>
      <c r="CP784" s="41">
        <f t="shared" si="659"/>
        <v>-3.1974304632514078E-2</v>
      </c>
      <c r="CQ784" s="41">
        <f t="shared" si="660"/>
        <v>5.7209135363209315E-3</v>
      </c>
      <c r="CR784" s="41">
        <f t="shared" si="661"/>
        <v>6.1243625240718594E-2</v>
      </c>
      <c r="CS784" s="41">
        <f t="shared" si="662"/>
        <v>2.6421649701641535E-2</v>
      </c>
      <c r="CT784" s="41">
        <f t="shared" si="663"/>
        <v>-4.132237284910383E-3</v>
      </c>
      <c r="CU784" s="41">
        <f t="shared" si="664"/>
        <v>2.7132099103132089E-2</v>
      </c>
      <c r="CV784" s="41">
        <f t="shared" si="665"/>
        <v>-3.3613477027047717E-3</v>
      </c>
      <c r="CW784" s="41"/>
      <c r="CX784" s="41">
        <f t="shared" si="666"/>
        <v>-6.459963367120374E-3</v>
      </c>
      <c r="CY784" s="41">
        <f t="shared" si="667"/>
        <v>1.8042855187016865E-3</v>
      </c>
      <c r="CZ784" s="41">
        <f t="shared" si="668"/>
        <v>3.426212078584228E-2</v>
      </c>
      <c r="DA784" s="41">
        <f t="shared" si="669"/>
        <v>3.9921137333847195E-3</v>
      </c>
      <c r="DB784" s="41">
        <f t="shared" si="670"/>
        <v>4.4186411749948716E-2</v>
      </c>
      <c r="DC784" s="41">
        <f t="shared" si="671"/>
        <v>-9.4563352420354001E-3</v>
      </c>
      <c r="DD784" s="41">
        <f t="shared" si="672"/>
        <v>2.192327542921064E-3</v>
      </c>
      <c r="DE784" s="41">
        <f t="shared" si="673"/>
        <v>-4.0815081445126973E-2</v>
      </c>
      <c r="DF784" s="41"/>
      <c r="DG784" s="41">
        <f t="shared" si="674"/>
        <v>-3.2435248314010061E-2</v>
      </c>
      <c r="DH784" s="41"/>
    </row>
    <row r="785" spans="1:112">
      <c r="A785" s="43">
        <v>42986</v>
      </c>
      <c r="B785" s="34">
        <v>2.8</v>
      </c>
      <c r="C785" s="34">
        <v>4.7613050000000001</v>
      </c>
      <c r="D785" s="34"/>
      <c r="E785" s="34">
        <v>4.21</v>
      </c>
      <c r="F785" s="34"/>
      <c r="G785" s="34">
        <v>26.170155999999999</v>
      </c>
      <c r="H785" s="34">
        <v>18.928788999999998</v>
      </c>
      <c r="I785" s="34">
        <v>14.29</v>
      </c>
      <c r="J785" s="34">
        <v>25.499987000000001</v>
      </c>
      <c r="K785" s="34"/>
      <c r="L785" s="34">
        <v>47.150002000000001</v>
      </c>
      <c r="M785" s="34">
        <v>6.09</v>
      </c>
      <c r="N785" s="34">
        <v>31.225294000000002</v>
      </c>
      <c r="O785" s="34">
        <v>10.15</v>
      </c>
      <c r="P785" s="34">
        <v>15</v>
      </c>
      <c r="Q785" s="34">
        <v>2.97</v>
      </c>
      <c r="R785" s="34">
        <v>29.200001</v>
      </c>
      <c r="S785" s="34">
        <v>53.161327</v>
      </c>
      <c r="T785" s="34"/>
      <c r="U785" s="34"/>
      <c r="V785" s="34">
        <v>2.279871</v>
      </c>
      <c r="W785" s="34">
        <v>33.360000999999997</v>
      </c>
      <c r="X785" s="34">
        <v>34.459999000000003</v>
      </c>
      <c r="Y785" s="34">
        <v>10.681694</v>
      </c>
      <c r="Z785" s="34">
        <v>15.717924999999999</v>
      </c>
      <c r="AA785" s="34">
        <v>53.880279999999999</v>
      </c>
      <c r="AB785" s="34">
        <v>42.798282999999998</v>
      </c>
      <c r="AC785" s="34">
        <v>18.850000000000001</v>
      </c>
      <c r="AD785" s="34">
        <v>97.220000999999996</v>
      </c>
      <c r="AE785" s="34">
        <v>31.331762000000001</v>
      </c>
      <c r="AF785" s="34">
        <v>2.75</v>
      </c>
      <c r="AG785" s="34">
        <v>8.0500080000000001</v>
      </c>
      <c r="AH785" s="34">
        <v>29.680336</v>
      </c>
      <c r="AI785" s="34">
        <v>90.107094000000004</v>
      </c>
      <c r="AJ785" s="34" t="s">
        <v>193</v>
      </c>
      <c r="AK785" s="34">
        <v>5.42</v>
      </c>
      <c r="AL785" s="34">
        <v>1.39</v>
      </c>
      <c r="AM785" s="34">
        <v>28.519642000000001</v>
      </c>
      <c r="AN785" s="34">
        <v>10.3</v>
      </c>
      <c r="AO785" s="34">
        <v>32.299999</v>
      </c>
      <c r="AP785" s="34">
        <v>4.83</v>
      </c>
      <c r="AQ785" s="34">
        <v>14.6</v>
      </c>
      <c r="AR785" s="34">
        <v>3.03</v>
      </c>
      <c r="AS785" s="34"/>
      <c r="AT785" s="34">
        <v>15.142855000000001</v>
      </c>
      <c r="AU785" s="34">
        <v>23.700001</v>
      </c>
      <c r="AV785" s="34">
        <v>8.5540420000000008</v>
      </c>
      <c r="AW785" s="34">
        <v>15.860250000000001</v>
      </c>
      <c r="AX785" s="34">
        <v>17.389999</v>
      </c>
      <c r="AY785" s="34">
        <v>4.8</v>
      </c>
      <c r="AZ785" s="34">
        <v>74.699996999999996</v>
      </c>
      <c r="BA785" s="34">
        <v>57.970001000000003</v>
      </c>
      <c r="BB785" s="34"/>
      <c r="BC785" s="34">
        <v>18.461580000000001</v>
      </c>
      <c r="BD785" s="34"/>
      <c r="BE785" s="38"/>
      <c r="BF785" s="41">
        <f t="shared" si="630"/>
        <v>3.6367644170874791E-2</v>
      </c>
      <c r="BG785" s="41">
        <f t="shared" si="631"/>
        <v>1.2999069641863833E-2</v>
      </c>
      <c r="BH785" s="41"/>
      <c r="BI785" s="41">
        <f t="shared" si="632"/>
        <v>0</v>
      </c>
      <c r="BJ785" s="41"/>
      <c r="BK785" s="41">
        <f t="shared" si="633"/>
        <v>-3.3421276187561244E-2</v>
      </c>
      <c r="BL785" s="41">
        <f t="shared" si="634"/>
        <v>-2.0997245912948268E-3</v>
      </c>
      <c r="BM785" s="41">
        <f t="shared" si="635"/>
        <v>2.0502662326517394E-2</v>
      </c>
      <c r="BN785" s="41">
        <f t="shared" si="636"/>
        <v>0</v>
      </c>
      <c r="BO785" s="41"/>
      <c r="BP785" s="41">
        <f t="shared" si="637"/>
        <v>-7.1407706591404177E-2</v>
      </c>
      <c r="BQ785" s="41">
        <f t="shared" si="638"/>
        <v>8.2440697750820625E-3</v>
      </c>
      <c r="BR785" s="41">
        <f t="shared" si="639"/>
        <v>2.0742450819903717E-2</v>
      </c>
      <c r="BS785" s="41">
        <f t="shared" si="640"/>
        <v>9.9010709827115368E-3</v>
      </c>
      <c r="BT785" s="41">
        <f t="shared" si="641"/>
        <v>2.4975986070176991E-2</v>
      </c>
      <c r="BU785" s="41">
        <f t="shared" si="642"/>
        <v>1.0152371464018128E-2</v>
      </c>
      <c r="BV785" s="41">
        <f t="shared" si="643"/>
        <v>-1.9332431506874224E-2</v>
      </c>
      <c r="BW785" s="41">
        <f t="shared" si="644"/>
        <v>4.0791719994364081E-2</v>
      </c>
      <c r="BX785" s="41"/>
      <c r="BY785" s="41"/>
      <c r="BZ785" s="41">
        <f t="shared" si="645"/>
        <v>-2.150602790595102E-2</v>
      </c>
      <c r="CA785" s="41">
        <f t="shared" si="646"/>
        <v>1.1456290335111887E-2</v>
      </c>
      <c r="CB785" s="41">
        <f t="shared" si="647"/>
        <v>1.5204971738310419E-2</v>
      </c>
      <c r="CC785" s="41">
        <f t="shared" si="648"/>
        <v>1.8568593573443459E-3</v>
      </c>
      <c r="CD785" s="41">
        <f t="shared" si="649"/>
        <v>1.8145140227980305E-2</v>
      </c>
      <c r="CE785" s="41">
        <f t="shared" si="650"/>
        <v>-4.5689214301435424E-3</v>
      </c>
      <c r="CF785" s="41">
        <f t="shared" si="651"/>
        <v>1.5383094164596737E-2</v>
      </c>
      <c r="CG785" s="41">
        <f t="shared" si="629"/>
        <v>2.8315970878708047E-2</v>
      </c>
      <c r="CH785" s="41">
        <f t="shared" si="652"/>
        <v>-2.5681867054268468E-3</v>
      </c>
      <c r="CI785" s="41">
        <f t="shared" si="653"/>
        <v>1.6843827286131978E-2</v>
      </c>
      <c r="CJ785" s="41">
        <f t="shared" si="654"/>
        <v>-2.1583571667174516E-2</v>
      </c>
      <c r="CK785" s="41">
        <f t="shared" si="655"/>
        <v>0</v>
      </c>
      <c r="CL785" s="41">
        <f t="shared" si="656"/>
        <v>2.6253323667428954E-2</v>
      </c>
      <c r="CM785" s="41">
        <f t="shared" si="657"/>
        <v>-2.8556602609019024E-3</v>
      </c>
      <c r="CO785" s="41">
        <f t="shared" si="658"/>
        <v>5.6941376400138424E-2</v>
      </c>
      <c r="CP785" s="41">
        <f t="shared" si="659"/>
        <v>3.6036075032983964E-3</v>
      </c>
      <c r="CQ785" s="41">
        <f t="shared" si="660"/>
        <v>3.3557944625200661E-4</v>
      </c>
      <c r="CR785" s="41">
        <f t="shared" si="661"/>
        <v>1.9608471388376337E-2</v>
      </c>
      <c r="CS785" s="41">
        <f t="shared" si="662"/>
        <v>5.1456222769802641E-2</v>
      </c>
      <c r="CT785" s="41">
        <f t="shared" si="663"/>
        <v>0</v>
      </c>
      <c r="CU785" s="41">
        <f t="shared" si="664"/>
        <v>2.0569085071771749E-3</v>
      </c>
      <c r="CV785" s="41">
        <f t="shared" si="665"/>
        <v>2.0000666706669435E-2</v>
      </c>
      <c r="CW785" s="41"/>
      <c r="CX785" s="41">
        <f t="shared" si="666"/>
        <v>8.3899285989148167E-3</v>
      </c>
      <c r="CY785" s="41">
        <f t="shared" si="667"/>
        <v>6.58333083253312E-2</v>
      </c>
      <c r="CZ785" s="41">
        <f t="shared" si="668"/>
        <v>2.3201904574468488E-3</v>
      </c>
      <c r="DA785" s="41">
        <f t="shared" si="669"/>
        <v>1.7059671893553967E-3</v>
      </c>
      <c r="DB785" s="41">
        <f t="shared" si="670"/>
        <v>1.5647841737067979E-2</v>
      </c>
      <c r="DC785" s="41">
        <f t="shared" si="671"/>
        <v>0.13115327021955522</v>
      </c>
      <c r="DD785" s="41">
        <f t="shared" si="672"/>
        <v>2.2199057985752769E-2</v>
      </c>
      <c r="DE785" s="41">
        <f t="shared" si="673"/>
        <v>2.0722335344278307E-3</v>
      </c>
      <c r="DF785" s="41"/>
      <c r="DG785" s="41">
        <f t="shared" si="674"/>
        <v>3.4560508637284472E-2</v>
      </c>
      <c r="DH785" s="41"/>
    </row>
    <row r="786" spans="1:112">
      <c r="A786" s="43">
        <v>42989</v>
      </c>
      <c r="B786" s="34" t="s">
        <v>193</v>
      </c>
      <c r="C786" s="34">
        <v>4.6822429999999997</v>
      </c>
      <c r="D786" s="34"/>
      <c r="E786" s="34">
        <v>4.53</v>
      </c>
      <c r="F786" s="34"/>
      <c r="G786" s="34">
        <v>27.127248999999999</v>
      </c>
      <c r="H786" s="34">
        <v>18.889002000000001</v>
      </c>
      <c r="I786" s="34">
        <v>15.13</v>
      </c>
      <c r="J786" s="34">
        <v>24.749988999999999</v>
      </c>
      <c r="K786" s="34"/>
      <c r="L786" s="34">
        <v>48.110000999999997</v>
      </c>
      <c r="M786" s="34">
        <v>6.27</v>
      </c>
      <c r="N786" s="34">
        <v>31.662351999999998</v>
      </c>
      <c r="O786" s="34">
        <v>10.27</v>
      </c>
      <c r="P786" s="34">
        <v>15.94</v>
      </c>
      <c r="Q786" s="34">
        <v>2.9</v>
      </c>
      <c r="R786" s="34">
        <v>27.540001</v>
      </c>
      <c r="S786" s="34">
        <v>53.568832</v>
      </c>
      <c r="T786" s="34"/>
      <c r="U786" s="34"/>
      <c r="V786" s="34">
        <v>2.4186450000000002</v>
      </c>
      <c r="W786" s="34">
        <v>33.82</v>
      </c>
      <c r="X786" s="34">
        <v>34.419998</v>
      </c>
      <c r="Y786" s="34">
        <v>10.374522000000001</v>
      </c>
      <c r="Z786" s="34">
        <v>16.447296000000001</v>
      </c>
      <c r="AA786" s="34">
        <v>53.559517</v>
      </c>
      <c r="AB786" s="34">
        <v>43.422367000000001</v>
      </c>
      <c r="AC786" s="34">
        <v>18.899999999999999</v>
      </c>
      <c r="AD786" s="34">
        <v>98.970000999999996</v>
      </c>
      <c r="AE786" s="34">
        <v>30.750285999999999</v>
      </c>
      <c r="AF786" s="34">
        <v>2.75</v>
      </c>
      <c r="AG786" s="34">
        <v>8.0500080000000001</v>
      </c>
      <c r="AH786" s="34">
        <v>29.879722999999998</v>
      </c>
      <c r="AI786" s="34">
        <v>90.255768000000003</v>
      </c>
      <c r="AJ786" s="34" t="s">
        <v>193</v>
      </c>
      <c r="AK786" s="34">
        <v>5.46</v>
      </c>
      <c r="AL786" s="34">
        <v>1.42</v>
      </c>
      <c r="AM786" s="34">
        <v>28.710986999999999</v>
      </c>
      <c r="AN786" s="34">
        <v>10.5</v>
      </c>
      <c r="AO786" s="34">
        <v>31.440000999999999</v>
      </c>
      <c r="AP786" s="34">
        <v>4.8899999999999997</v>
      </c>
      <c r="AQ786" s="34">
        <v>14.3</v>
      </c>
      <c r="AR786" s="34">
        <v>3.44</v>
      </c>
      <c r="AS786" s="34"/>
      <c r="AT786" s="34">
        <v>15.386153</v>
      </c>
      <c r="AU786" s="34">
        <v>22.950001</v>
      </c>
      <c r="AV786" s="34">
        <v>9.5155049999999992</v>
      </c>
      <c r="AW786" s="34">
        <v>15.652987</v>
      </c>
      <c r="AX786" s="34">
        <v>17.610001</v>
      </c>
      <c r="AY786" s="34">
        <v>4.47</v>
      </c>
      <c r="AZ786" s="34">
        <v>75.839995999999999</v>
      </c>
      <c r="BA786" s="34">
        <v>61.57</v>
      </c>
      <c r="BB786" s="34"/>
      <c r="BC786" s="34">
        <v>18.686962000000001</v>
      </c>
      <c r="BD786" s="34"/>
      <c r="BE786" s="38"/>
      <c r="BF786" s="41">
        <f t="shared" ref="BF786:BF817" si="675">LN(B788/B787)</f>
        <v>4.8790164169432049E-2</v>
      </c>
      <c r="BG786" s="41">
        <f t="shared" si="631"/>
        <v>-1.6744521713334511E-2</v>
      </c>
      <c r="BH786" s="41"/>
      <c r="BI786" s="41">
        <f t="shared" si="632"/>
        <v>7.3259291800652632E-2</v>
      </c>
      <c r="BJ786" s="41"/>
      <c r="BK786" s="41">
        <f t="shared" si="633"/>
        <v>3.5919043317612406E-2</v>
      </c>
      <c r="BL786" s="41">
        <f t="shared" si="634"/>
        <v>-2.1041427131195693E-3</v>
      </c>
      <c r="BM786" s="41">
        <f t="shared" si="635"/>
        <v>5.711953585848855E-2</v>
      </c>
      <c r="BN786" s="41">
        <f t="shared" si="636"/>
        <v>-2.9852897790172906E-2</v>
      </c>
      <c r="BO786" s="41"/>
      <c r="BP786" s="41">
        <f t="shared" si="637"/>
        <v>2.0156024999780434E-2</v>
      </c>
      <c r="BQ786" s="41">
        <f t="shared" si="638"/>
        <v>2.9128272923023637E-2</v>
      </c>
      <c r="BR786" s="41">
        <f t="shared" si="639"/>
        <v>1.3899869517877602E-2</v>
      </c>
      <c r="BS786" s="41">
        <f t="shared" si="640"/>
        <v>1.1753318452670421E-2</v>
      </c>
      <c r="BT786" s="41">
        <f t="shared" si="641"/>
        <v>6.0781472259858894E-2</v>
      </c>
      <c r="BU786" s="41">
        <f t="shared" si="642"/>
        <v>-2.3851215822180024E-2</v>
      </c>
      <c r="BV786" s="41">
        <f t="shared" si="643"/>
        <v>-5.8529213909482111E-2</v>
      </c>
      <c r="BW786" s="41">
        <f t="shared" si="644"/>
        <v>7.6362104958708774E-3</v>
      </c>
      <c r="BX786" s="41"/>
      <c r="BY786" s="41"/>
      <c r="BZ786" s="41">
        <f t="shared" si="645"/>
        <v>5.908860358263153E-2</v>
      </c>
      <c r="CA786" s="41">
        <f t="shared" si="646"/>
        <v>1.3694736003869491E-2</v>
      </c>
      <c r="CB786" s="41">
        <f t="shared" si="647"/>
        <v>-1.1614694029914376E-3</v>
      </c>
      <c r="CC786" s="41">
        <f t="shared" si="648"/>
        <v>-2.9178442420106341E-2</v>
      </c>
      <c r="CD786" s="41">
        <f t="shared" si="649"/>
        <v>4.5359305967162852E-2</v>
      </c>
      <c r="CE786" s="41">
        <f t="shared" si="650"/>
        <v>-5.9710454036557723E-3</v>
      </c>
      <c r="CF786" s="41">
        <f t="shared" si="651"/>
        <v>1.4476692052514575E-2</v>
      </c>
      <c r="CG786" s="41">
        <f t="shared" si="629"/>
        <v>5.0632006900749081E-3</v>
      </c>
      <c r="CH786" s="41">
        <f t="shared" si="652"/>
        <v>1.7840322109412932E-2</v>
      </c>
      <c r="CI786" s="41">
        <f t="shared" si="653"/>
        <v>-1.8733048385941364E-2</v>
      </c>
      <c r="CJ786" s="41">
        <f t="shared" si="654"/>
        <v>0</v>
      </c>
      <c r="CK786" s="41">
        <f t="shared" si="655"/>
        <v>0</v>
      </c>
      <c r="CL786" s="41">
        <f t="shared" si="656"/>
        <v>6.695350816835287E-3</v>
      </c>
      <c r="CM786" s="41">
        <f t="shared" si="657"/>
        <v>1.6486102740331501E-3</v>
      </c>
      <c r="CO786" s="41">
        <f t="shared" si="658"/>
        <v>7.3529743052587332E-3</v>
      </c>
      <c r="CP786" s="41">
        <f t="shared" si="659"/>
        <v>2.1353124470569061E-2</v>
      </c>
      <c r="CQ786" s="41">
        <f t="shared" si="660"/>
        <v>6.6868289348258779E-3</v>
      </c>
      <c r="CR786" s="41">
        <f t="shared" si="661"/>
        <v>1.9231361927887592E-2</v>
      </c>
      <c r="CS786" s="41">
        <f t="shared" si="662"/>
        <v>-2.6986199901237073E-2</v>
      </c>
      <c r="CT786" s="41">
        <f t="shared" si="663"/>
        <v>1.2345835822299362E-2</v>
      </c>
      <c r="CU786" s="41">
        <f t="shared" si="664"/>
        <v>-2.0761991448429128E-2</v>
      </c>
      <c r="CV786" s="41">
        <f t="shared" si="665"/>
        <v>0.1269088518640292</v>
      </c>
      <c r="CW786" s="41"/>
      <c r="CX786" s="41">
        <f t="shared" si="666"/>
        <v>1.5939145545021197E-2</v>
      </c>
      <c r="CY786" s="41">
        <f t="shared" si="667"/>
        <v>-3.215711025563945E-2</v>
      </c>
      <c r="CZ786" s="41">
        <f t="shared" si="668"/>
        <v>0.10651865365697287</v>
      </c>
      <c r="DA786" s="41">
        <f t="shared" si="669"/>
        <v>-1.315421761404934E-2</v>
      </c>
      <c r="DB786" s="41">
        <f t="shared" si="670"/>
        <v>1.2571708432153213E-2</v>
      </c>
      <c r="DC786" s="41">
        <f t="shared" si="671"/>
        <v>-7.1227509288367755E-2</v>
      </c>
      <c r="DD786" s="41">
        <f t="shared" si="672"/>
        <v>1.5145753226020735E-2</v>
      </c>
      <c r="DE786" s="41">
        <f t="shared" si="673"/>
        <v>6.0249086321175468E-2</v>
      </c>
      <c r="DF786" s="41"/>
      <c r="DG786" s="41">
        <f t="shared" si="674"/>
        <v>1.2134245560903178E-2</v>
      </c>
      <c r="DH786" s="41"/>
    </row>
    <row r="787" spans="1:112">
      <c r="A787" s="43">
        <v>42990</v>
      </c>
      <c r="B787" s="34">
        <v>3</v>
      </c>
      <c r="C787" s="34">
        <v>4.5416879999999997</v>
      </c>
      <c r="D787" s="34"/>
      <c r="E787" s="34">
        <v>4.5</v>
      </c>
      <c r="F787" s="34"/>
      <c r="G787" s="34">
        <v>26.450517999999999</v>
      </c>
      <c r="H787" s="34">
        <v>18.670173999999999</v>
      </c>
      <c r="I787" s="34">
        <v>14.75</v>
      </c>
      <c r="J787" s="34">
        <v>24.299987999999999</v>
      </c>
      <c r="K787" s="34"/>
      <c r="L787" s="34">
        <v>49.279998999999997</v>
      </c>
      <c r="M787" s="34">
        <v>6.24</v>
      </c>
      <c r="N787" s="34">
        <v>31.944009999999999</v>
      </c>
      <c r="O787" s="34">
        <v>10.050000000000001</v>
      </c>
      <c r="P787" s="34">
        <v>17.170000000000002</v>
      </c>
      <c r="Q787" s="34">
        <v>2.76</v>
      </c>
      <c r="R787" s="34">
        <v>25.940000999999999</v>
      </c>
      <c r="S787" s="34">
        <v>53.277755999999997</v>
      </c>
      <c r="T787" s="34"/>
      <c r="U787" s="34"/>
      <c r="V787" s="34">
        <v>2.3988209999999999</v>
      </c>
      <c r="W787" s="34">
        <v>33.619999</v>
      </c>
      <c r="X787" s="34">
        <v>34.849997999999999</v>
      </c>
      <c r="Y787" s="34">
        <v>11.236587999999999</v>
      </c>
      <c r="Z787" s="34">
        <v>16.383472000000001</v>
      </c>
      <c r="AA787" s="34">
        <v>53.699333000000003</v>
      </c>
      <c r="AB787" s="34">
        <v>43.012816999999998</v>
      </c>
      <c r="AC787" s="34">
        <v>19.049999</v>
      </c>
      <c r="AD787" s="34">
        <v>100.459999</v>
      </c>
      <c r="AE787" s="34">
        <v>30.430477</v>
      </c>
      <c r="AF787" s="34">
        <v>2.71</v>
      </c>
      <c r="AG787" s="34">
        <v>8.4000079999999997</v>
      </c>
      <c r="AH787" s="34">
        <v>30.060122</v>
      </c>
      <c r="AI787" s="34">
        <v>89.542205999999993</v>
      </c>
      <c r="AJ787" s="34" t="s">
        <v>193</v>
      </c>
      <c r="AK787" s="34">
        <v>5.32</v>
      </c>
      <c r="AL787" s="34">
        <v>1.4</v>
      </c>
      <c r="AM787" s="34">
        <v>28.883194</v>
      </c>
      <c r="AN787" s="34">
        <v>11</v>
      </c>
      <c r="AO787" s="34">
        <v>31.799999</v>
      </c>
      <c r="AP787" s="34">
        <v>4.88</v>
      </c>
      <c r="AQ787" s="34">
        <v>14.77</v>
      </c>
      <c r="AR787" s="34">
        <v>3.49</v>
      </c>
      <c r="AS787" s="34"/>
      <c r="AT787" s="34">
        <v>15.347225</v>
      </c>
      <c r="AU787" s="34">
        <v>23.35</v>
      </c>
      <c r="AV787" s="34">
        <v>9.2677049999999994</v>
      </c>
      <c r="AW787" s="34">
        <v>15.607929</v>
      </c>
      <c r="AX787" s="34">
        <v>17.77</v>
      </c>
      <c r="AY787" s="34">
        <v>4.32</v>
      </c>
      <c r="AZ787" s="34">
        <v>75.120002999999997</v>
      </c>
      <c r="BA787" s="34">
        <v>62.540000999999997</v>
      </c>
      <c r="BB787" s="34"/>
      <c r="BC787" s="34">
        <v>18.324396</v>
      </c>
      <c r="BD787" s="34"/>
      <c r="BE787" s="38"/>
      <c r="BF787" s="41">
        <f t="shared" si="675"/>
        <v>9.0971778205726786E-2</v>
      </c>
      <c r="BG787" s="41">
        <f t="shared" si="631"/>
        <v>-3.0478519501094151E-2</v>
      </c>
      <c r="BH787" s="41"/>
      <c r="BI787" s="41">
        <f t="shared" si="632"/>
        <v>-6.6445427186686131E-3</v>
      </c>
      <c r="BJ787" s="41"/>
      <c r="BK787" s="41">
        <f t="shared" si="633"/>
        <v>-2.5262978632448387E-2</v>
      </c>
      <c r="BL787" s="41">
        <f t="shared" si="634"/>
        <v>-1.1652570656876917E-2</v>
      </c>
      <c r="BM787" s="41">
        <f t="shared" si="635"/>
        <v>-2.543644501443576E-2</v>
      </c>
      <c r="BN787" s="41">
        <f t="shared" si="636"/>
        <v>-1.834918805093573E-2</v>
      </c>
      <c r="BO787" s="41"/>
      <c r="BP787" s="41">
        <f t="shared" si="637"/>
        <v>2.4028222435994669E-2</v>
      </c>
      <c r="BQ787" s="41">
        <f t="shared" si="638"/>
        <v>-4.7961722634929441E-3</v>
      </c>
      <c r="BR787" s="41">
        <f t="shared" si="639"/>
        <v>8.8563417910858516E-3</v>
      </c>
      <c r="BS787" s="41">
        <f t="shared" si="640"/>
        <v>-2.1654389435381952E-2</v>
      </c>
      <c r="BT787" s="41">
        <f t="shared" si="641"/>
        <v>7.4332001547315368E-2</v>
      </c>
      <c r="BU787" s="41">
        <f t="shared" si="642"/>
        <v>-4.9480057263369813E-2</v>
      </c>
      <c r="BV787" s="41">
        <f t="shared" si="643"/>
        <v>-5.9853312172530586E-2</v>
      </c>
      <c r="BW787" s="41">
        <f t="shared" si="644"/>
        <v>-5.4484981790223E-3</v>
      </c>
      <c r="BX787" s="41"/>
      <c r="BY787" s="41"/>
      <c r="BZ787" s="41">
        <f t="shared" si="645"/>
        <v>-8.2300993498766201E-3</v>
      </c>
      <c r="CA787" s="41">
        <f t="shared" si="646"/>
        <v>-5.9312452341649963E-3</v>
      </c>
      <c r="CB787" s="41">
        <f t="shared" si="647"/>
        <v>1.2415347140082954E-2</v>
      </c>
      <c r="CC787" s="41">
        <f t="shared" si="648"/>
        <v>7.9822246897164689E-2</v>
      </c>
      <c r="CD787" s="41">
        <f t="shared" si="649"/>
        <v>-3.8880650250111277E-3</v>
      </c>
      <c r="CE787" s="41">
        <f t="shared" si="650"/>
        <v>2.6070777225825886E-3</v>
      </c>
      <c r="CF787" s="41">
        <f t="shared" si="651"/>
        <v>-9.4765359660979962E-3</v>
      </c>
      <c r="CG787" s="41">
        <f t="shared" si="629"/>
        <v>5.0378445350089908E-3</v>
      </c>
      <c r="CH787" s="41">
        <f t="shared" si="652"/>
        <v>1.494284435501644E-2</v>
      </c>
      <c r="CI787" s="41">
        <f t="shared" si="653"/>
        <v>-1.0454655915851997E-2</v>
      </c>
      <c r="CJ787" s="41">
        <f t="shared" si="654"/>
        <v>-1.4652276786870375E-2</v>
      </c>
      <c r="CK787" s="41">
        <f t="shared" si="655"/>
        <v>4.2559573010968715E-2</v>
      </c>
      <c r="CL787" s="41">
        <f t="shared" si="656"/>
        <v>6.0193530595074813E-3</v>
      </c>
      <c r="CM787" s="41">
        <f t="shared" si="657"/>
        <v>-7.9374169850266584E-3</v>
      </c>
      <c r="CO787" s="41">
        <f t="shared" si="658"/>
        <v>-2.5975486403260563E-2</v>
      </c>
      <c r="CP787" s="41">
        <f t="shared" si="659"/>
        <v>-1.4184634991956413E-2</v>
      </c>
      <c r="CQ787" s="41">
        <f t="shared" si="660"/>
        <v>5.9800316697873621E-3</v>
      </c>
      <c r="CR787" s="41">
        <f t="shared" si="661"/>
        <v>4.6520015634892907E-2</v>
      </c>
      <c r="CS787" s="41">
        <f t="shared" si="662"/>
        <v>1.1385258971968836E-2</v>
      </c>
      <c r="CT787" s="41">
        <f t="shared" si="663"/>
        <v>-2.0470836217247996E-3</v>
      </c>
      <c r="CU787" s="41">
        <f t="shared" si="664"/>
        <v>3.23385592774268E-2</v>
      </c>
      <c r="CV787" s="41">
        <f t="shared" si="665"/>
        <v>1.4430264829028837E-2</v>
      </c>
      <c r="CW787" s="41"/>
      <c r="CX787" s="41">
        <f t="shared" si="666"/>
        <v>-2.5332731610745425E-3</v>
      </c>
      <c r="CY787" s="41">
        <f t="shared" si="667"/>
        <v>1.7279004035368344E-2</v>
      </c>
      <c r="CZ787" s="41">
        <f t="shared" si="668"/>
        <v>-2.6386797322248166E-2</v>
      </c>
      <c r="DA787" s="41">
        <f t="shared" si="669"/>
        <v>-2.8827070328111743E-3</v>
      </c>
      <c r="DB787" s="41">
        <f t="shared" si="670"/>
        <v>9.0446628725296494E-3</v>
      </c>
      <c r="DC787" s="41">
        <f t="shared" si="671"/>
        <v>-3.4133006369458353E-2</v>
      </c>
      <c r="DD787" s="41">
        <f t="shared" si="672"/>
        <v>-9.5389303680401012E-3</v>
      </c>
      <c r="DE787" s="41">
        <f t="shared" si="673"/>
        <v>1.5631629096342907E-2</v>
      </c>
      <c r="DF787" s="41"/>
      <c r="DG787" s="41">
        <f t="shared" si="674"/>
        <v>-1.9592774645880561E-2</v>
      </c>
      <c r="DH787" s="41"/>
    </row>
    <row r="788" spans="1:112">
      <c r="A788" s="43">
        <v>42991</v>
      </c>
      <c r="B788" s="34">
        <v>3.15</v>
      </c>
      <c r="C788" s="34">
        <v>4.5329040000000003</v>
      </c>
      <c r="D788" s="34"/>
      <c r="E788" s="34">
        <v>4.82</v>
      </c>
      <c r="F788" s="34"/>
      <c r="G788" s="34">
        <v>26.721209999999999</v>
      </c>
      <c r="H788" s="34">
        <v>19.744429</v>
      </c>
      <c r="I788" s="34">
        <v>15.32</v>
      </c>
      <c r="J788" s="34">
        <v>26.999987000000001</v>
      </c>
      <c r="K788" s="34"/>
      <c r="L788" s="34">
        <v>48.919998</v>
      </c>
      <c r="M788" s="34">
        <v>6.34</v>
      </c>
      <c r="N788" s="34">
        <v>31.749762</v>
      </c>
      <c r="O788" s="34">
        <v>10.07</v>
      </c>
      <c r="P788" s="34">
        <v>17.32</v>
      </c>
      <c r="Q788" s="34">
        <v>2.9</v>
      </c>
      <c r="R788" s="34">
        <v>25.059999000000001</v>
      </c>
      <c r="S788" s="34">
        <v>53.607650999999997</v>
      </c>
      <c r="T788" s="34"/>
      <c r="U788" s="34"/>
      <c r="V788" s="34">
        <v>2.4483830000000002</v>
      </c>
      <c r="W788" s="34">
        <v>33.68</v>
      </c>
      <c r="X788" s="34">
        <v>35.310001</v>
      </c>
      <c r="Y788" s="34">
        <v>11.464491000000001</v>
      </c>
      <c r="Z788" s="34">
        <v>16.356123</v>
      </c>
      <c r="AA788" s="34">
        <v>53.781582</v>
      </c>
      <c r="AB788" s="34">
        <v>43.529636000000004</v>
      </c>
      <c r="AC788" s="34">
        <v>19.350000000000001</v>
      </c>
      <c r="AD788" s="34">
        <v>104.279999</v>
      </c>
      <c r="AE788" s="34">
        <v>29.868385</v>
      </c>
      <c r="AF788" s="34">
        <v>2.67</v>
      </c>
      <c r="AG788" s="34">
        <v>9.4500089999999997</v>
      </c>
      <c r="AH788" s="34">
        <v>29.670845</v>
      </c>
      <c r="AI788" s="34">
        <v>90.691833000000003</v>
      </c>
      <c r="AJ788" s="34" t="s">
        <v>193</v>
      </c>
      <c r="AK788" s="34">
        <v>4.9800000000000004</v>
      </c>
      <c r="AL788" s="34">
        <v>1.39</v>
      </c>
      <c r="AM788" s="34">
        <v>28.883194</v>
      </c>
      <c r="AN788" s="34">
        <v>10.8</v>
      </c>
      <c r="AO788" s="34">
        <v>31.120000999999998</v>
      </c>
      <c r="AP788" s="34">
        <v>4.87</v>
      </c>
      <c r="AQ788" s="34">
        <v>14.97</v>
      </c>
      <c r="AR788" s="34">
        <v>3.33</v>
      </c>
      <c r="AS788" s="34"/>
      <c r="AT788" s="34">
        <v>15.425079</v>
      </c>
      <c r="AU788" s="34">
        <v>23.73</v>
      </c>
      <c r="AV788" s="34">
        <v>9.1487610000000004</v>
      </c>
      <c r="AW788" s="34">
        <v>15.490780000000001</v>
      </c>
      <c r="AX788" s="34">
        <v>17.700001</v>
      </c>
      <c r="AY788" s="34">
        <v>4.7699999999999996</v>
      </c>
      <c r="AZ788" s="34">
        <v>74.529999000000004</v>
      </c>
      <c r="BA788" s="34">
        <v>64.900002000000001</v>
      </c>
      <c r="BB788" s="34"/>
      <c r="BC788" s="34">
        <v>18.108812</v>
      </c>
      <c r="BD788" s="34"/>
      <c r="BE788" s="38"/>
      <c r="BF788" s="41">
        <f t="shared" si="675"/>
        <v>1.4388737452099452E-2</v>
      </c>
      <c r="BG788" s="41">
        <f t="shared" si="631"/>
        <v>-1.9359554112138716E-3</v>
      </c>
      <c r="BH788" s="41"/>
      <c r="BI788" s="41">
        <f t="shared" si="632"/>
        <v>6.8696531286234874E-2</v>
      </c>
      <c r="BJ788" s="41"/>
      <c r="BK788" s="41">
        <f t="shared" si="633"/>
        <v>1.0181889840748805E-2</v>
      </c>
      <c r="BL788" s="41">
        <f t="shared" si="634"/>
        <v>5.5944098332330092E-2</v>
      </c>
      <c r="BM788" s="41">
        <f t="shared" si="635"/>
        <v>3.7916081526616463E-2</v>
      </c>
      <c r="BN788" s="41">
        <f t="shared" si="636"/>
        <v>0.10536052800351134</v>
      </c>
      <c r="BO788" s="41"/>
      <c r="BP788" s="41">
        <f t="shared" si="637"/>
        <v>-7.3320289971598599E-3</v>
      </c>
      <c r="BQ788" s="41">
        <f t="shared" si="638"/>
        <v>1.5898586067798204E-2</v>
      </c>
      <c r="BR788" s="41">
        <f t="shared" si="639"/>
        <v>-6.0994535610919458E-3</v>
      </c>
      <c r="BS788" s="41">
        <f t="shared" si="640"/>
        <v>1.9880722253861152E-3</v>
      </c>
      <c r="BT788" s="41">
        <f t="shared" si="641"/>
        <v>8.6982282249048644E-3</v>
      </c>
      <c r="BU788" s="41">
        <f t="shared" si="642"/>
        <v>4.9480057263369716E-2</v>
      </c>
      <c r="BV788" s="41">
        <f t="shared" si="643"/>
        <v>-3.4513307875106557E-2</v>
      </c>
      <c r="BW788" s="41">
        <f t="shared" si="644"/>
        <v>6.1728921992573295E-3</v>
      </c>
      <c r="BX788" s="41"/>
      <c r="BY788" s="41"/>
      <c r="BZ788" s="41">
        <f t="shared" si="645"/>
        <v>2.0450440009669429E-2</v>
      </c>
      <c r="CA788" s="41">
        <f t="shared" si="646"/>
        <v>1.7830911378567843E-3</v>
      </c>
      <c r="CB788" s="41">
        <f t="shared" si="647"/>
        <v>1.31131584431617E-2</v>
      </c>
      <c r="CC788" s="41">
        <f t="shared" si="648"/>
        <v>2.0079279673138273E-2</v>
      </c>
      <c r="CD788" s="41">
        <f t="shared" si="649"/>
        <v>-1.6706991251088852E-3</v>
      </c>
      <c r="CE788" s="41">
        <f t="shared" si="650"/>
        <v>1.530485966832681E-3</v>
      </c>
      <c r="CF788" s="41">
        <f t="shared" si="651"/>
        <v>1.1943852433045993E-2</v>
      </c>
      <c r="CG788" s="41">
        <f t="shared" si="629"/>
        <v>1.0000083334583399E-2</v>
      </c>
      <c r="CH788" s="41">
        <f t="shared" si="652"/>
        <v>3.7319951108046576E-2</v>
      </c>
      <c r="CI788" s="41">
        <f t="shared" si="653"/>
        <v>-1.8644075966500046E-2</v>
      </c>
      <c r="CJ788" s="41">
        <f t="shared" si="654"/>
        <v>-1.4870162479451393E-2</v>
      </c>
      <c r="CK788" s="41">
        <f t="shared" si="655"/>
        <v>0.11778303565638346</v>
      </c>
      <c r="CL788" s="41">
        <f t="shared" si="656"/>
        <v>-1.3034529022902116E-2</v>
      </c>
      <c r="CM788" s="41">
        <f t="shared" si="657"/>
        <v>1.2757219422383545E-2</v>
      </c>
      <c r="CO788" s="41">
        <f t="shared" si="658"/>
        <v>-6.6043412316991484E-2</v>
      </c>
      <c r="CP788" s="41">
        <f t="shared" si="659"/>
        <v>-7.168489478612516E-3</v>
      </c>
      <c r="CQ788" s="41">
        <f t="shared" si="660"/>
        <v>0</v>
      </c>
      <c r="CR788" s="41">
        <f t="shared" si="661"/>
        <v>-1.834913866819643E-2</v>
      </c>
      <c r="CS788" s="41">
        <f t="shared" si="662"/>
        <v>-2.1615526895723332E-2</v>
      </c>
      <c r="CT788" s="41">
        <f t="shared" si="663"/>
        <v>-2.0512827705573607E-3</v>
      </c>
      <c r="CU788" s="41">
        <f t="shared" si="664"/>
        <v>1.3450101888248569E-2</v>
      </c>
      <c r="CV788" s="41">
        <f t="shared" si="665"/>
        <v>-4.6929432221983355E-2</v>
      </c>
      <c r="CW788" s="41"/>
      <c r="CX788" s="41">
        <f t="shared" si="666"/>
        <v>5.0600154029955043E-3</v>
      </c>
      <c r="CY788" s="41">
        <f t="shared" si="667"/>
        <v>1.6143086332765781E-2</v>
      </c>
      <c r="CZ788" s="41">
        <f t="shared" si="668"/>
        <v>-1.2917315828396395E-2</v>
      </c>
      <c r="DA788" s="41">
        <f t="shared" si="669"/>
        <v>-7.5340461324177469E-3</v>
      </c>
      <c r="DB788" s="41">
        <f t="shared" si="670"/>
        <v>-3.9469460896029403E-3</v>
      </c>
      <c r="DC788" s="41">
        <f t="shared" si="671"/>
        <v>9.9090902644230774E-2</v>
      </c>
      <c r="DD788" s="41">
        <f t="shared" si="672"/>
        <v>-7.8851593599222752E-3</v>
      </c>
      <c r="DE788" s="41">
        <f t="shared" si="673"/>
        <v>3.7041286507223332E-2</v>
      </c>
      <c r="DF788" s="41"/>
      <c r="DG788" s="41">
        <f t="shared" si="674"/>
        <v>-1.1834616165850345E-2</v>
      </c>
      <c r="DH788" s="41"/>
    </row>
    <row r="789" spans="1:112">
      <c r="A789" s="43">
        <v>42992</v>
      </c>
      <c r="B789" s="34">
        <v>3.45</v>
      </c>
      <c r="C789" s="34">
        <v>4.4450570000000003</v>
      </c>
      <c r="D789" s="34"/>
      <c r="E789" s="34">
        <v>4.4000000000000004</v>
      </c>
      <c r="F789" s="34"/>
      <c r="G789" s="34">
        <v>26.344175</v>
      </c>
      <c r="H789" s="34">
        <v>19.366448999999999</v>
      </c>
      <c r="I789" s="34">
        <v>14.97</v>
      </c>
      <c r="J789" s="34">
        <v>26.999987000000001</v>
      </c>
      <c r="K789" s="34"/>
      <c r="L789" s="34">
        <v>48.959999000000003</v>
      </c>
      <c r="M789" s="34">
        <v>6.01</v>
      </c>
      <c r="N789" s="34">
        <v>31.108741999999999</v>
      </c>
      <c r="O789" s="34">
        <v>9.93</v>
      </c>
      <c r="P789" s="34">
        <v>16.969999000000001</v>
      </c>
      <c r="Q789" s="34">
        <v>2.91</v>
      </c>
      <c r="R789" s="34">
        <v>25.030000999999999</v>
      </c>
      <c r="S789" s="34">
        <v>52.550049000000001</v>
      </c>
      <c r="T789" s="34"/>
      <c r="U789" s="34"/>
      <c r="V789" s="34">
        <v>2.2303090000000001</v>
      </c>
      <c r="W789" s="34">
        <v>33.290000999999997</v>
      </c>
      <c r="X789" s="34">
        <v>35.020000000000003</v>
      </c>
      <c r="Y789" s="34">
        <v>11.38522</v>
      </c>
      <c r="Z789" s="34">
        <v>15.644987</v>
      </c>
      <c r="AA789" s="34">
        <v>52.235329</v>
      </c>
      <c r="AB789" s="34">
        <v>43.003062999999997</v>
      </c>
      <c r="AC789" s="34">
        <v>19.100000000000001</v>
      </c>
      <c r="AD789" s="34">
        <v>101.16999800000001</v>
      </c>
      <c r="AE789" s="34">
        <v>29.800547000000002</v>
      </c>
      <c r="AF789" s="34">
        <v>2.67</v>
      </c>
      <c r="AG789" s="34">
        <v>8.7500090000000004</v>
      </c>
      <c r="AH789" s="34">
        <v>28.616931999999998</v>
      </c>
      <c r="AI789" s="34">
        <v>89.106139999999996</v>
      </c>
      <c r="AJ789" s="34" t="s">
        <v>193</v>
      </c>
      <c r="AK789" s="34">
        <v>5.09</v>
      </c>
      <c r="AL789" s="34">
        <v>1.38</v>
      </c>
      <c r="AM789" s="34">
        <v>28.376135000000001</v>
      </c>
      <c r="AN789" s="34">
        <v>10.7</v>
      </c>
      <c r="AO789" s="34">
        <v>30.620000999999998</v>
      </c>
      <c r="AP789" s="34">
        <v>4.7300000000000004</v>
      </c>
      <c r="AQ789" s="34">
        <v>15.22</v>
      </c>
      <c r="AR789" s="34">
        <v>3.32</v>
      </c>
      <c r="AS789" s="34"/>
      <c r="AT789" s="34">
        <v>15.288834</v>
      </c>
      <c r="AU789" s="34">
        <v>23.469999000000001</v>
      </c>
      <c r="AV789" s="34">
        <v>8.5738660000000007</v>
      </c>
      <c r="AW789" s="34">
        <v>15.400665</v>
      </c>
      <c r="AX789" s="34">
        <v>17.219999000000001</v>
      </c>
      <c r="AY789" s="34">
        <v>4.57</v>
      </c>
      <c r="AZ789" s="34">
        <v>72</v>
      </c>
      <c r="BA789" s="34">
        <v>63.450001</v>
      </c>
      <c r="BB789" s="34"/>
      <c r="BC789" s="34">
        <v>17.452271</v>
      </c>
      <c r="BD789" s="34"/>
      <c r="BE789" s="38"/>
      <c r="BF789" s="41">
        <f t="shared" si="675"/>
        <v>-1.4388737452099556E-2</v>
      </c>
      <c r="BG789" s="41">
        <f t="shared" si="631"/>
        <v>-1.9570101425934277E-2</v>
      </c>
      <c r="BH789" s="41"/>
      <c r="BI789" s="41">
        <f t="shared" si="632"/>
        <v>-9.1169387138293478E-2</v>
      </c>
      <c r="BJ789" s="41"/>
      <c r="BK789" s="41">
        <f t="shared" si="633"/>
        <v>-1.4210444143440521E-2</v>
      </c>
      <c r="BL789" s="41">
        <f t="shared" si="634"/>
        <v>-1.9329239722950232E-2</v>
      </c>
      <c r="BM789" s="41">
        <f t="shared" si="635"/>
        <v>-2.3110965880908226E-2</v>
      </c>
      <c r="BN789" s="41">
        <f t="shared" si="636"/>
        <v>0</v>
      </c>
      <c r="BO789" s="41"/>
      <c r="BP789" s="41">
        <f t="shared" si="637"/>
        <v>8.1734784333749929E-4</v>
      </c>
      <c r="BQ789" s="41">
        <f t="shared" si="638"/>
        <v>-5.3454019902018354E-2</v>
      </c>
      <c r="BR789" s="41">
        <f t="shared" si="639"/>
        <v>-2.0396356314141207E-2</v>
      </c>
      <c r="BS789" s="41">
        <f t="shared" si="640"/>
        <v>-1.4000228673389752E-2</v>
      </c>
      <c r="BT789" s="41">
        <f t="shared" si="641"/>
        <v>-2.0414882815674964E-2</v>
      </c>
      <c r="BU789" s="41">
        <f t="shared" si="642"/>
        <v>3.4423441909729197E-3</v>
      </c>
      <c r="BV789" s="41">
        <f t="shared" si="643"/>
        <v>-1.1977641679520982E-3</v>
      </c>
      <c r="BW789" s="41">
        <f t="shared" si="644"/>
        <v>-1.9925770659507409E-2</v>
      </c>
      <c r="BX789" s="41"/>
      <c r="BY789" s="41"/>
      <c r="BZ789" s="41">
        <f t="shared" si="645"/>
        <v>-9.3287665765553293E-2</v>
      </c>
      <c r="CA789" s="41">
        <f t="shared" si="646"/>
        <v>-1.1647107748142234E-2</v>
      </c>
      <c r="CB789" s="41">
        <f t="shared" si="647"/>
        <v>-8.2469114031778184E-3</v>
      </c>
      <c r="CC789" s="41">
        <f t="shared" si="648"/>
        <v>-6.9384963360470068E-3</v>
      </c>
      <c r="CD789" s="41">
        <f t="shared" si="649"/>
        <v>-4.4451776466102787E-2</v>
      </c>
      <c r="CE789" s="41">
        <f t="shared" si="650"/>
        <v>-2.9171999819377598E-2</v>
      </c>
      <c r="CF789" s="41">
        <f t="shared" si="651"/>
        <v>-1.217064776529897E-2</v>
      </c>
      <c r="CG789" s="41">
        <f t="shared" si="629"/>
        <v>4.8553225416990739E-2</v>
      </c>
      <c r="CH789" s="41">
        <f t="shared" si="652"/>
        <v>-3.0277329026641719E-2</v>
      </c>
      <c r="CI789" s="41">
        <f t="shared" si="653"/>
        <v>-2.2738140923377176E-3</v>
      </c>
      <c r="CJ789" s="41">
        <f t="shared" si="654"/>
        <v>0</v>
      </c>
      <c r="CK789" s="41">
        <f t="shared" si="655"/>
        <v>-7.6960964945727559E-2</v>
      </c>
      <c r="CL789" s="41">
        <f t="shared" si="656"/>
        <v>-3.6166343224845618E-2</v>
      </c>
      <c r="CM789" s="41">
        <f t="shared" si="657"/>
        <v>-1.7639065527379615E-2</v>
      </c>
      <c r="CO789" s="41">
        <f t="shared" si="658"/>
        <v>2.1847939525869654E-2</v>
      </c>
      <c r="CP789" s="41">
        <f t="shared" si="659"/>
        <v>-7.2202479734870201E-3</v>
      </c>
      <c r="CQ789" s="41">
        <f t="shared" si="660"/>
        <v>-1.771142847566547E-2</v>
      </c>
      <c r="CR789" s="41">
        <f t="shared" si="661"/>
        <v>-9.302392662313674E-3</v>
      </c>
      <c r="CS789" s="41">
        <f t="shared" si="662"/>
        <v>-1.6197308555936065E-2</v>
      </c>
      <c r="CT789" s="41">
        <f t="shared" si="663"/>
        <v>-2.9168734590656803E-2</v>
      </c>
      <c r="CU789" s="41">
        <f t="shared" si="664"/>
        <v>1.6562154002002841E-2</v>
      </c>
      <c r="CV789" s="41">
        <f t="shared" si="665"/>
        <v>-3.0075210639553284E-3</v>
      </c>
      <c r="CW789" s="41"/>
      <c r="CX789" s="41">
        <f t="shared" si="666"/>
        <v>-8.8719332939518353E-3</v>
      </c>
      <c r="CY789" s="41">
        <f t="shared" si="667"/>
        <v>-1.1017103192325062E-2</v>
      </c>
      <c r="CZ789" s="41">
        <f t="shared" si="668"/>
        <v>-6.4899720873707892E-2</v>
      </c>
      <c r="DA789" s="41">
        <f t="shared" si="669"/>
        <v>-5.834317923331697E-3</v>
      </c>
      <c r="DB789" s="41">
        <f t="shared" si="670"/>
        <v>-2.7493255149383174E-2</v>
      </c>
      <c r="DC789" s="41">
        <f t="shared" si="671"/>
        <v>-4.2833099994136356E-2</v>
      </c>
      <c r="DD789" s="41">
        <f t="shared" si="672"/>
        <v>-3.4535596460131331E-2</v>
      </c>
      <c r="DE789" s="41">
        <f t="shared" si="673"/>
        <v>-2.2595444605847007E-2</v>
      </c>
      <c r="DF789" s="41"/>
      <c r="DG789" s="41">
        <f t="shared" si="674"/>
        <v>-3.6928887180084122E-2</v>
      </c>
      <c r="DH789" s="41"/>
    </row>
    <row r="790" spans="1:112">
      <c r="A790" s="43">
        <v>42993</v>
      </c>
      <c r="B790" s="34">
        <v>3.5</v>
      </c>
      <c r="C790" s="34">
        <v>4.4011339999999999</v>
      </c>
      <c r="D790" s="34"/>
      <c r="E790" s="34">
        <v>4.57</v>
      </c>
      <c r="F790" s="34"/>
      <c r="G790" s="34">
        <v>26.856558</v>
      </c>
      <c r="H790" s="34">
        <v>19.684750000000001</v>
      </c>
      <c r="I790" s="34">
        <v>14.58</v>
      </c>
      <c r="J790" s="34">
        <v>26.849986999999999</v>
      </c>
      <c r="K790" s="34"/>
      <c r="L790" s="34">
        <v>49.110000999999997</v>
      </c>
      <c r="M790" s="34">
        <v>6.24</v>
      </c>
      <c r="N790" s="34">
        <v>30.943633999999999</v>
      </c>
      <c r="O790" s="34">
        <v>9.98</v>
      </c>
      <c r="P790" s="34">
        <v>16.709999</v>
      </c>
      <c r="Q790" s="34">
        <v>2.86</v>
      </c>
      <c r="R790" s="34">
        <v>24.969999000000001</v>
      </c>
      <c r="S790" s="34">
        <v>52.511237999999999</v>
      </c>
      <c r="T790" s="34"/>
      <c r="U790" s="34"/>
      <c r="V790" s="34">
        <v>2.279871</v>
      </c>
      <c r="W790" s="34">
        <v>33.229999999999997</v>
      </c>
      <c r="X790" s="34">
        <v>35.400002000000001</v>
      </c>
      <c r="Y790" s="34">
        <v>11.920296</v>
      </c>
      <c r="Z790" s="34">
        <v>15.845565000000001</v>
      </c>
      <c r="AA790" s="34">
        <v>53.041355000000003</v>
      </c>
      <c r="AB790" s="34">
        <v>43.071316000000003</v>
      </c>
      <c r="AC790" s="34">
        <v>19.350000000000001</v>
      </c>
      <c r="AD790" s="34">
        <v>102.510002</v>
      </c>
      <c r="AE790" s="34">
        <v>29.790855000000001</v>
      </c>
      <c r="AF790" s="34">
        <v>2.65</v>
      </c>
      <c r="AG790" s="34">
        <v>8.4000079999999997</v>
      </c>
      <c r="AH790" s="34">
        <v>28.892278999999998</v>
      </c>
      <c r="AI790" s="34">
        <v>89.789955000000006</v>
      </c>
      <c r="AJ790" s="34" t="s">
        <v>193</v>
      </c>
      <c r="AK790" s="34">
        <v>5.21</v>
      </c>
      <c r="AL790" s="34">
        <v>1.375</v>
      </c>
      <c r="AM790" s="34">
        <v>28.280462</v>
      </c>
      <c r="AN790" s="34">
        <v>9.5</v>
      </c>
      <c r="AO790" s="34">
        <v>31.059999000000001</v>
      </c>
      <c r="AP790" s="34">
        <v>4.78</v>
      </c>
      <c r="AQ790" s="34">
        <v>15.47</v>
      </c>
      <c r="AR790" s="34">
        <v>3.59</v>
      </c>
      <c r="AS790" s="34"/>
      <c r="AT790" s="34">
        <v>15.123391</v>
      </c>
      <c r="AU790" s="34">
        <v>23.360001</v>
      </c>
      <c r="AV790" s="34">
        <v>8.2963299999999993</v>
      </c>
      <c r="AW790" s="34">
        <v>15.481768000000001</v>
      </c>
      <c r="AX790" s="34">
        <v>17.719999000000001</v>
      </c>
      <c r="AY790" s="34">
        <v>4.5</v>
      </c>
      <c r="AZ790" s="34">
        <v>72.160004000000001</v>
      </c>
      <c r="BA790" s="34">
        <v>65.900002000000001</v>
      </c>
      <c r="BB790" s="34"/>
      <c r="BC790" s="34">
        <v>17.364077000000002</v>
      </c>
      <c r="BD790" s="34"/>
      <c r="BE790" s="38"/>
      <c r="BF790" s="41">
        <f t="shared" si="675"/>
        <v>1.4388737452099452E-2</v>
      </c>
      <c r="BG790" s="41">
        <f t="shared" si="631"/>
        <v>-9.9304572897498458E-3</v>
      </c>
      <c r="BH790" s="41"/>
      <c r="BI790" s="41">
        <f t="shared" si="632"/>
        <v>3.7908663981897794E-2</v>
      </c>
      <c r="BJ790" s="41"/>
      <c r="BK790" s="41">
        <f t="shared" si="633"/>
        <v>1.9262849010944584E-2</v>
      </c>
      <c r="BL790" s="41">
        <f t="shared" si="634"/>
        <v>1.6302088405744885E-2</v>
      </c>
      <c r="BM790" s="41">
        <f t="shared" si="635"/>
        <v>-2.6397471851024926E-2</v>
      </c>
      <c r="BN790" s="41">
        <f t="shared" si="636"/>
        <v>-5.5710477392974557E-3</v>
      </c>
      <c r="BO790" s="41"/>
      <c r="BP790" s="41">
        <f t="shared" si="637"/>
        <v>3.0590826343706067E-3</v>
      </c>
      <c r="BQ790" s="41">
        <f t="shared" si="638"/>
        <v>3.7555433834220053E-2</v>
      </c>
      <c r="BR790" s="41">
        <f t="shared" si="639"/>
        <v>-5.3215815505309244E-3</v>
      </c>
      <c r="BS790" s="41">
        <f t="shared" si="640"/>
        <v>5.0226122662915245E-3</v>
      </c>
      <c r="BT790" s="41">
        <f t="shared" si="641"/>
        <v>-1.5439737555718147E-2</v>
      </c>
      <c r="BU790" s="41">
        <f t="shared" si="642"/>
        <v>-1.7331456351639976E-2</v>
      </c>
      <c r="BV790" s="41">
        <f t="shared" si="643"/>
        <v>-2.4000811521161119E-3</v>
      </c>
      <c r="BW790" s="41">
        <f t="shared" si="644"/>
        <v>-7.3882593434173975E-4</v>
      </c>
      <c r="BX790" s="41"/>
      <c r="BY790" s="41"/>
      <c r="BZ790" s="41">
        <f t="shared" si="645"/>
        <v>2.1978721523128967E-2</v>
      </c>
      <c r="CA790" s="41">
        <f t="shared" si="646"/>
        <v>-1.8039992594809815E-3</v>
      </c>
      <c r="CB790" s="41">
        <f t="shared" si="647"/>
        <v>1.0792549779196416E-2</v>
      </c>
      <c r="CC790" s="41">
        <f t="shared" si="648"/>
        <v>4.5926470543153672E-2</v>
      </c>
      <c r="CD790" s="41">
        <f t="shared" si="649"/>
        <v>1.2739104259313613E-2</v>
      </c>
      <c r="CE790" s="41">
        <f t="shared" si="650"/>
        <v>1.5312825579934779E-2</v>
      </c>
      <c r="CF790" s="41">
        <f t="shared" si="651"/>
        <v>1.5859077950543406E-3</v>
      </c>
      <c r="CG790" s="41">
        <f t="shared" si="629"/>
        <v>-1.9139291901519848E-2</v>
      </c>
      <c r="CH790" s="41">
        <f t="shared" si="652"/>
        <v>1.3158123856508911E-2</v>
      </c>
      <c r="CI790" s="41">
        <f t="shared" si="653"/>
        <v>-3.252818279206948E-4</v>
      </c>
      <c r="CJ790" s="41">
        <f t="shared" si="654"/>
        <v>-7.5188324140273398E-3</v>
      </c>
      <c r="CK790" s="41">
        <f t="shared" si="655"/>
        <v>-4.0822070710655925E-2</v>
      </c>
      <c r="CL790" s="41">
        <f t="shared" si="656"/>
        <v>9.5758261759233184E-3</v>
      </c>
      <c r="CM790" s="41">
        <f t="shared" si="657"/>
        <v>7.6448659251318694E-3</v>
      </c>
      <c r="CO790" s="41">
        <f t="shared" si="658"/>
        <v>2.330202520284411E-2</v>
      </c>
      <c r="CP790" s="41">
        <f t="shared" si="659"/>
        <v>-3.6297680505786127E-3</v>
      </c>
      <c r="CQ790" s="41">
        <f t="shared" si="660"/>
        <v>-3.3772974729941565E-3</v>
      </c>
      <c r="CR790" s="41">
        <f t="shared" si="661"/>
        <v>-0.11895194286136523</v>
      </c>
      <c r="CS790" s="41">
        <f t="shared" si="662"/>
        <v>1.4267362636860115E-2</v>
      </c>
      <c r="CT790" s="41">
        <f t="shared" si="663"/>
        <v>1.0515343999522907E-2</v>
      </c>
      <c r="CU790" s="41">
        <f t="shared" si="664"/>
        <v>1.6292312151434972E-2</v>
      </c>
      <c r="CV790" s="41">
        <f t="shared" si="665"/>
        <v>7.8187419571790234E-2</v>
      </c>
      <c r="CW790" s="41"/>
      <c r="CX790" s="41">
        <f t="shared" si="666"/>
        <v>-1.08801399474555E-2</v>
      </c>
      <c r="CY790" s="41">
        <f t="shared" si="667"/>
        <v>-4.6977664871025145E-3</v>
      </c>
      <c r="CZ790" s="41">
        <f t="shared" si="668"/>
        <v>-3.2905491066458251E-2</v>
      </c>
      <c r="DA790" s="41">
        <f t="shared" si="669"/>
        <v>5.2523832207476322E-3</v>
      </c>
      <c r="DB790" s="41">
        <f t="shared" si="670"/>
        <v>2.8622447815950906E-2</v>
      </c>
      <c r="DC790" s="41">
        <f t="shared" si="671"/>
        <v>-1.5435808129839362E-2</v>
      </c>
      <c r="DD790" s="41">
        <f t="shared" si="672"/>
        <v>2.2198121706839347E-3</v>
      </c>
      <c r="DE790" s="41">
        <f t="shared" si="673"/>
        <v>3.7886261936636953E-2</v>
      </c>
      <c r="DF790" s="41"/>
      <c r="DG790" s="41">
        <f t="shared" si="674"/>
        <v>-5.0662515573910889E-3</v>
      </c>
      <c r="DH790" s="41"/>
    </row>
    <row r="791" spans="1:112">
      <c r="A791" s="43">
        <v>42996</v>
      </c>
      <c r="B791" s="34">
        <v>3.45</v>
      </c>
      <c r="C791" s="34">
        <v>4.3659929999999996</v>
      </c>
      <c r="D791" s="34"/>
      <c r="E791" s="34">
        <v>4.47</v>
      </c>
      <c r="F791" s="34"/>
      <c r="G791" s="34">
        <v>26.402180000000001</v>
      </c>
      <c r="H791" s="34">
        <v>19.635014000000002</v>
      </c>
      <c r="I791" s="34">
        <v>15.46</v>
      </c>
      <c r="J791" s="34">
        <v>28.499987000000001</v>
      </c>
      <c r="K791" s="34"/>
      <c r="L791" s="34">
        <v>49.32</v>
      </c>
      <c r="M791" s="34">
        <v>6.03</v>
      </c>
      <c r="N791" s="34">
        <v>31.380694999999999</v>
      </c>
      <c r="O791" s="34">
        <v>10.01</v>
      </c>
      <c r="P791" s="34">
        <v>16.809999000000001</v>
      </c>
      <c r="Q791" s="34">
        <v>2.86</v>
      </c>
      <c r="R791" s="34">
        <v>25.450001</v>
      </c>
      <c r="S791" s="34">
        <v>52.278373999999999</v>
      </c>
      <c r="T791" s="34"/>
      <c r="U791" s="34"/>
      <c r="V791" s="34">
        <v>2.279871</v>
      </c>
      <c r="W791" s="34">
        <v>33.729999999999997</v>
      </c>
      <c r="X791" s="34">
        <v>35.400002000000001</v>
      </c>
      <c r="Y791" s="34">
        <v>12.118471</v>
      </c>
      <c r="Z791" s="34">
        <v>15.754394</v>
      </c>
      <c r="AA791" s="34">
        <v>52.013263999999999</v>
      </c>
      <c r="AB791" s="34">
        <v>43.120083000000001</v>
      </c>
      <c r="AC791" s="34">
        <v>19.25</v>
      </c>
      <c r="AD791" s="34">
        <v>102.519997</v>
      </c>
      <c r="AE791" s="34">
        <v>29.800547000000002</v>
      </c>
      <c r="AF791" s="34">
        <v>2.5</v>
      </c>
      <c r="AG791" s="34">
        <v>8.4000079999999997</v>
      </c>
      <c r="AH791" s="34">
        <v>29.348023999999999</v>
      </c>
      <c r="AI791" s="34">
        <v>92.356812000000005</v>
      </c>
      <c r="AJ791" s="34" t="s">
        <v>193</v>
      </c>
      <c r="AK791" s="34">
        <v>5.23</v>
      </c>
      <c r="AL791" s="34">
        <v>1.35</v>
      </c>
      <c r="AM791" s="34">
        <v>28.117825</v>
      </c>
      <c r="AN791" s="34">
        <v>10.3</v>
      </c>
      <c r="AO791" s="34">
        <v>30.65</v>
      </c>
      <c r="AP791" s="34">
        <v>4.7300000000000004</v>
      </c>
      <c r="AQ791" s="34">
        <v>15.4</v>
      </c>
      <c r="AR791" s="34">
        <v>3.37</v>
      </c>
      <c r="AS791" s="34"/>
      <c r="AT791" s="34">
        <v>15.191513</v>
      </c>
      <c r="AU791" s="34">
        <v>21.610001</v>
      </c>
      <c r="AV791" s="34">
        <v>8.1377380000000006</v>
      </c>
      <c r="AW791" s="34">
        <v>15.130319999999999</v>
      </c>
      <c r="AX791" s="34">
        <v>17.049999</v>
      </c>
      <c r="AY791" s="34">
        <v>4.6100000000000003</v>
      </c>
      <c r="AZ791" s="34">
        <v>72.349997999999999</v>
      </c>
      <c r="BA791" s="34">
        <v>66.389999000000003</v>
      </c>
      <c r="BB791" s="34"/>
      <c r="BC791" s="34">
        <v>17.609058000000001</v>
      </c>
      <c r="BD791" s="34"/>
      <c r="BE791" s="38"/>
      <c r="BF791" s="41">
        <f t="shared" si="675"/>
        <v>-1.4388737452099556E-2</v>
      </c>
      <c r="BG791" s="41">
        <f t="shared" si="631"/>
        <v>-8.0165801627210941E-3</v>
      </c>
      <c r="BH791" s="41"/>
      <c r="BI791" s="41">
        <f t="shared" si="632"/>
        <v>-2.2124796280635982E-2</v>
      </c>
      <c r="BJ791" s="41"/>
      <c r="BK791" s="41">
        <f t="shared" si="633"/>
        <v>-1.7063454441121575E-2</v>
      </c>
      <c r="BL791" s="41">
        <f t="shared" si="634"/>
        <v>-2.5298232474582731E-3</v>
      </c>
      <c r="BM791" s="41">
        <f t="shared" si="635"/>
        <v>5.8605316578763902E-2</v>
      </c>
      <c r="BN791" s="41">
        <f t="shared" si="636"/>
        <v>5.9638294350715756E-2</v>
      </c>
      <c r="BO791" s="41"/>
      <c r="BP791" s="41">
        <f t="shared" si="637"/>
        <v>4.2669778825390487E-3</v>
      </c>
      <c r="BQ791" s="41">
        <f t="shared" si="638"/>
        <v>-3.4233171642242211E-2</v>
      </c>
      <c r="BR791" s="41">
        <f t="shared" si="639"/>
        <v>1.4025603541567499E-2</v>
      </c>
      <c r="BS791" s="41">
        <f t="shared" si="640"/>
        <v>3.001503003756558E-3</v>
      </c>
      <c r="BT791" s="41">
        <f t="shared" si="641"/>
        <v>5.9666051692267262E-3</v>
      </c>
      <c r="BU791" s="41">
        <f t="shared" si="642"/>
        <v>0</v>
      </c>
      <c r="BV791" s="41">
        <f t="shared" si="643"/>
        <v>1.9040718045638425E-2</v>
      </c>
      <c r="BW791" s="41">
        <f t="shared" si="644"/>
        <v>-4.4444173208776326E-3</v>
      </c>
      <c r="BX791" s="41"/>
      <c r="BY791" s="41"/>
      <c r="BZ791" s="41">
        <f t="shared" si="645"/>
        <v>0</v>
      </c>
      <c r="CA791" s="41">
        <f t="shared" si="646"/>
        <v>1.493456670705604E-2</v>
      </c>
      <c r="CB791" s="41">
        <f t="shared" si="647"/>
        <v>0</v>
      </c>
      <c r="CC791" s="41">
        <f t="shared" si="648"/>
        <v>1.6488324023776382E-2</v>
      </c>
      <c r="CD791" s="41">
        <f t="shared" si="649"/>
        <v>-5.7703399536214537E-3</v>
      </c>
      <c r="CE791" s="41">
        <f t="shared" si="650"/>
        <v>-1.9573129330541634E-2</v>
      </c>
      <c r="CF791" s="41">
        <f t="shared" si="651"/>
        <v>1.1315979499044117E-3</v>
      </c>
      <c r="CG791" s="41">
        <f t="shared" si="629"/>
        <v>-2.4184291734593044E-3</v>
      </c>
      <c r="CH791" s="41">
        <f t="shared" si="652"/>
        <v>9.7497927685384598E-5</v>
      </c>
      <c r="CI791" s="41">
        <f t="shared" si="653"/>
        <v>3.2528182792066661E-4</v>
      </c>
      <c r="CJ791" s="41">
        <f t="shared" si="654"/>
        <v>-5.8268908123975761E-2</v>
      </c>
      <c r="CK791" s="41">
        <f t="shared" si="655"/>
        <v>0</v>
      </c>
      <c r="CL791" s="41">
        <f t="shared" si="656"/>
        <v>1.5650821830009369E-2</v>
      </c>
      <c r="CM791" s="41">
        <f t="shared" si="657"/>
        <v>2.8186357420396518E-2</v>
      </c>
      <c r="CO791" s="41">
        <f t="shared" si="658"/>
        <v>3.8314223115560888E-3</v>
      </c>
      <c r="CP791" s="41">
        <f t="shared" si="659"/>
        <v>-1.834913866819643E-2</v>
      </c>
      <c r="CQ791" s="41">
        <f t="shared" si="660"/>
        <v>-5.7674606614959078E-3</v>
      </c>
      <c r="CR791" s="41">
        <f t="shared" si="661"/>
        <v>8.0852096629094969E-2</v>
      </c>
      <c r="CS791" s="41">
        <f t="shared" si="662"/>
        <v>-1.328812314257001E-2</v>
      </c>
      <c r="CT791" s="41">
        <f t="shared" si="663"/>
        <v>-1.0515343999523008E-2</v>
      </c>
      <c r="CU791" s="41">
        <f t="shared" si="664"/>
        <v>-4.5351551653912622E-3</v>
      </c>
      <c r="CV791" s="41">
        <f t="shared" si="665"/>
        <v>-6.3239458135917109E-2</v>
      </c>
      <c r="CW791" s="41"/>
      <c r="CX791" s="41">
        <f t="shared" si="666"/>
        <v>4.494298557879509E-3</v>
      </c>
      <c r="CY791" s="41">
        <f t="shared" si="667"/>
        <v>-7.7868983974578337E-2</v>
      </c>
      <c r="CZ791" s="41">
        <f t="shared" si="668"/>
        <v>-1.9300993923637395E-2</v>
      </c>
      <c r="DA791" s="41">
        <f t="shared" si="669"/>
        <v>-2.2962395916552424E-2</v>
      </c>
      <c r="DB791" s="41">
        <f t="shared" si="670"/>
        <v>-3.8543743665027184E-2</v>
      </c>
      <c r="DC791" s="41">
        <f t="shared" si="671"/>
        <v>2.4150460232283122E-2</v>
      </c>
      <c r="DD791" s="41">
        <f t="shared" si="672"/>
        <v>2.6294942473531419E-3</v>
      </c>
      <c r="DE791" s="41">
        <f t="shared" si="673"/>
        <v>7.407955811083799E-3</v>
      </c>
      <c r="DF791" s="41"/>
      <c r="DG791" s="41">
        <f t="shared" si="674"/>
        <v>1.4009896853827229E-2</v>
      </c>
      <c r="DH791" s="41"/>
    </row>
    <row r="792" spans="1:112">
      <c r="A792" s="43">
        <v>42997</v>
      </c>
      <c r="B792" s="34">
        <v>3.5</v>
      </c>
      <c r="C792" s="34">
        <v>4.3659929999999996</v>
      </c>
      <c r="D792" s="34"/>
      <c r="E792" s="34">
        <v>4.91</v>
      </c>
      <c r="F792" s="34"/>
      <c r="G792" s="34">
        <v>27.088578999999999</v>
      </c>
      <c r="H792" s="34">
        <v>20.589907</v>
      </c>
      <c r="I792" s="34">
        <v>15.74</v>
      </c>
      <c r="J792" s="34">
        <v>26.099986999999999</v>
      </c>
      <c r="K792" s="34"/>
      <c r="L792" s="34">
        <v>49.529998999999997</v>
      </c>
      <c r="M792" s="34">
        <v>6.08</v>
      </c>
      <c r="N792" s="34">
        <v>31.147593000000001</v>
      </c>
      <c r="O792" s="34">
        <v>10.3</v>
      </c>
      <c r="P792" s="34">
        <v>17.23</v>
      </c>
      <c r="Q792" s="34">
        <v>2.73</v>
      </c>
      <c r="R792" s="34">
        <v>24.52</v>
      </c>
      <c r="S792" s="34">
        <v>52.385105000000003</v>
      </c>
      <c r="T792" s="34"/>
      <c r="U792" s="34"/>
      <c r="V792" s="34">
        <v>2.4186450000000002</v>
      </c>
      <c r="W792" s="34">
        <v>34.75</v>
      </c>
      <c r="X792" s="34">
        <v>34.880001</v>
      </c>
      <c r="Y792" s="34">
        <v>12.108563</v>
      </c>
      <c r="Z792" s="34">
        <v>16.073492000000002</v>
      </c>
      <c r="AA792" s="34">
        <v>52.597217999999998</v>
      </c>
      <c r="AB792" s="34">
        <v>44.465755000000001</v>
      </c>
      <c r="AC792" s="34">
        <v>19.149999999999999</v>
      </c>
      <c r="AD792" s="34">
        <v>104.849998</v>
      </c>
      <c r="AE792" s="34">
        <v>30.13974</v>
      </c>
      <c r="AF792" s="34">
        <v>2.42</v>
      </c>
      <c r="AG792" s="34">
        <v>8.4000079999999997</v>
      </c>
      <c r="AH792" s="34">
        <v>30.430416000000001</v>
      </c>
      <c r="AI792" s="34">
        <v>92.327072000000001</v>
      </c>
      <c r="AJ792" s="34" t="s">
        <v>193</v>
      </c>
      <c r="AK792" s="34">
        <v>5.05</v>
      </c>
      <c r="AL792" s="34">
        <v>1.43</v>
      </c>
      <c r="AM792" s="34">
        <v>28.950164999999998</v>
      </c>
      <c r="AN792" s="34">
        <v>9.9</v>
      </c>
      <c r="AO792" s="34">
        <v>30.68</v>
      </c>
      <c r="AP792" s="34">
        <v>4.7300000000000004</v>
      </c>
      <c r="AQ792" s="34">
        <v>15.49</v>
      </c>
      <c r="AR792" s="34">
        <v>3.58</v>
      </c>
      <c r="AS792" s="34"/>
      <c r="AT792" s="34">
        <v>15.279099</v>
      </c>
      <c r="AU792" s="34">
        <v>22.18</v>
      </c>
      <c r="AV792" s="34">
        <v>7.9791470000000002</v>
      </c>
      <c r="AW792" s="34">
        <v>15.094272999999999</v>
      </c>
      <c r="AX792" s="34">
        <v>18.84</v>
      </c>
      <c r="AY792" s="34">
        <v>4.7</v>
      </c>
      <c r="AZ792" s="34">
        <v>73.75</v>
      </c>
      <c r="BA792" s="34">
        <v>66.680000000000007</v>
      </c>
      <c r="BB792" s="34"/>
      <c r="BC792" s="34">
        <v>17.922628</v>
      </c>
      <c r="BD792" s="34"/>
      <c r="BE792" s="38"/>
      <c r="BF792" s="41">
        <f t="shared" si="675"/>
        <v>2.8573372444055948E-2</v>
      </c>
      <c r="BG792" s="41">
        <f t="shared" si="631"/>
        <v>0</v>
      </c>
      <c r="BH792" s="41"/>
      <c r="BI792" s="41">
        <f t="shared" si="632"/>
        <v>9.3885533180951886E-2</v>
      </c>
      <c r="BJ792" s="41"/>
      <c r="BK792" s="41">
        <f t="shared" si="633"/>
        <v>2.5665617440185657E-2</v>
      </c>
      <c r="BL792" s="41">
        <f t="shared" si="634"/>
        <v>4.7486603231594211E-2</v>
      </c>
      <c r="BM792" s="41">
        <f t="shared" si="635"/>
        <v>1.7949199829981284E-2</v>
      </c>
      <c r="BN792" s="41">
        <f t="shared" si="636"/>
        <v>-8.7968814889917549E-2</v>
      </c>
      <c r="BO792" s="41"/>
      <c r="BP792" s="41">
        <f t="shared" si="637"/>
        <v>4.2488481142185907E-3</v>
      </c>
      <c r="BQ792" s="41">
        <f t="shared" si="638"/>
        <v>8.2576852389816373E-3</v>
      </c>
      <c r="BR792" s="41">
        <f t="shared" si="639"/>
        <v>-7.4559239446821378E-3</v>
      </c>
      <c r="BS792" s="41">
        <f t="shared" si="640"/>
        <v>2.8559301908460889E-2</v>
      </c>
      <c r="BT792" s="41">
        <f t="shared" si="641"/>
        <v>2.4678162607715461E-2</v>
      </c>
      <c r="BU792" s="41">
        <f t="shared" si="642"/>
        <v>-4.6520015634892817E-2</v>
      </c>
      <c r="BV792" s="41">
        <f t="shared" si="643"/>
        <v>-3.7226671221251187E-2</v>
      </c>
      <c r="BW792" s="41">
        <f t="shared" si="644"/>
        <v>2.0395086808930427E-3</v>
      </c>
      <c r="BX792" s="41"/>
      <c r="BY792" s="41"/>
      <c r="BZ792" s="41">
        <f t="shared" si="645"/>
        <v>5.908860358263153E-2</v>
      </c>
      <c r="CA792" s="41">
        <f t="shared" si="646"/>
        <v>2.9791922937242372E-2</v>
      </c>
      <c r="CB792" s="41">
        <f t="shared" si="647"/>
        <v>-1.4798248926399115E-2</v>
      </c>
      <c r="CC792" s="41">
        <f t="shared" si="648"/>
        <v>-8.1792930594623016E-4</v>
      </c>
      <c r="CD792" s="41">
        <f t="shared" si="649"/>
        <v>2.0052144969048304E-2</v>
      </c>
      <c r="CE792" s="41">
        <f t="shared" si="650"/>
        <v>1.1164465633195619E-2</v>
      </c>
      <c r="CF792" s="41">
        <f t="shared" si="651"/>
        <v>3.0730490894621449E-2</v>
      </c>
      <c r="CG792" s="41">
        <f t="shared" si="629"/>
        <v>-2.42424361150628E-3</v>
      </c>
      <c r="CH792" s="41">
        <f t="shared" si="652"/>
        <v>2.2472866039772801E-2</v>
      </c>
      <c r="CI792" s="41">
        <f t="shared" si="653"/>
        <v>1.1317817703462445E-2</v>
      </c>
      <c r="CJ792" s="41">
        <f t="shared" si="654"/>
        <v>-3.2523191705560062E-2</v>
      </c>
      <c r="CK792" s="41">
        <f t="shared" si="655"/>
        <v>0</v>
      </c>
      <c r="CL792" s="41">
        <f t="shared" si="656"/>
        <v>3.6217415910775659E-2</v>
      </c>
      <c r="CM792" s="41">
        <f t="shared" si="657"/>
        <v>-3.2206383808849062E-4</v>
      </c>
      <c r="CO792" s="41">
        <f t="shared" si="658"/>
        <v>-3.5023034789563222E-2</v>
      </c>
      <c r="CP792" s="41">
        <f t="shared" si="659"/>
        <v>5.7569851821477704E-2</v>
      </c>
      <c r="CQ792" s="41">
        <f t="shared" si="660"/>
        <v>2.9172186617529339E-2</v>
      </c>
      <c r="CR792" s="41">
        <f t="shared" si="661"/>
        <v>-3.9609138095045827E-2</v>
      </c>
      <c r="CS792" s="41">
        <f t="shared" si="662"/>
        <v>9.783141168351083E-4</v>
      </c>
      <c r="CT792" s="41">
        <f t="shared" si="663"/>
        <v>0</v>
      </c>
      <c r="CU792" s="41">
        <f t="shared" si="664"/>
        <v>5.827145009193708E-3</v>
      </c>
      <c r="CV792" s="41">
        <f t="shared" si="665"/>
        <v>6.045005604833862E-2</v>
      </c>
      <c r="CW792" s="41"/>
      <c r="CX792" s="41">
        <f t="shared" si="666"/>
        <v>5.7488993805028792E-3</v>
      </c>
      <c r="CY792" s="41">
        <f t="shared" si="667"/>
        <v>2.6034765128554613E-2</v>
      </c>
      <c r="CZ792" s="41">
        <f t="shared" si="668"/>
        <v>-1.9680740901062071E-2</v>
      </c>
      <c r="DA792" s="41">
        <f t="shared" si="669"/>
        <v>-2.3852772535878433E-3</v>
      </c>
      <c r="DB792" s="41">
        <f t="shared" si="670"/>
        <v>9.9832124069719419E-2</v>
      </c>
      <c r="DC792" s="41">
        <f t="shared" si="671"/>
        <v>1.933465170745563E-2</v>
      </c>
      <c r="DD792" s="41">
        <f t="shared" si="672"/>
        <v>1.9165569785836813E-2</v>
      </c>
      <c r="DE792" s="41">
        <f t="shared" si="673"/>
        <v>4.3586302140349647E-3</v>
      </c>
      <c r="DF792" s="41"/>
      <c r="DG792" s="41">
        <f t="shared" si="674"/>
        <v>1.7650619836729005E-2</v>
      </c>
      <c r="DH792" s="41"/>
    </row>
    <row r="793" spans="1:112">
      <c r="A793" s="43">
        <v>42998</v>
      </c>
      <c r="B793" s="34">
        <v>3.45</v>
      </c>
      <c r="C793" s="34">
        <v>4.3045020000000003</v>
      </c>
      <c r="D793" s="34"/>
      <c r="E793" s="34">
        <v>4.74</v>
      </c>
      <c r="F793" s="34"/>
      <c r="G793" s="34">
        <v>27.707304000000001</v>
      </c>
      <c r="H793" s="34">
        <v>20.629695999999999</v>
      </c>
      <c r="I793" s="34">
        <v>16.440000999999999</v>
      </c>
      <c r="J793" s="34">
        <v>24.9</v>
      </c>
      <c r="K793" s="34"/>
      <c r="L793" s="34">
        <v>50.5</v>
      </c>
      <c r="M793" s="34">
        <v>6.3</v>
      </c>
      <c r="N793" s="34">
        <v>31.167020999999998</v>
      </c>
      <c r="O793" s="34">
        <v>10.25</v>
      </c>
      <c r="P793" s="34">
        <v>17.899999999999999</v>
      </c>
      <c r="Q793" s="34">
        <v>2.63</v>
      </c>
      <c r="R793" s="34">
        <v>24.08</v>
      </c>
      <c r="S793" s="34">
        <v>52.744106000000002</v>
      </c>
      <c r="T793" s="34"/>
      <c r="U793" s="34"/>
      <c r="V793" s="34">
        <v>2.349259</v>
      </c>
      <c r="W793" s="34">
        <v>34.720001000000003</v>
      </c>
      <c r="X793" s="34">
        <v>34.169998</v>
      </c>
      <c r="Y793" s="34">
        <v>12.455371</v>
      </c>
      <c r="Z793" s="34">
        <v>16.164663000000001</v>
      </c>
      <c r="AA793" s="34">
        <v>51.379955000000002</v>
      </c>
      <c r="AB793" s="34">
        <v>44.309730999999999</v>
      </c>
      <c r="AC793" s="34">
        <v>19.700001</v>
      </c>
      <c r="AD793" s="34">
        <v>104.959999</v>
      </c>
      <c r="AE793" s="34">
        <v>30.614611</v>
      </c>
      <c r="AF793" s="34">
        <v>2.37</v>
      </c>
      <c r="AG793" s="34">
        <v>8.75</v>
      </c>
      <c r="AH793" s="34">
        <v>30.553846</v>
      </c>
      <c r="AI793" s="34">
        <v>93.783928000000003</v>
      </c>
      <c r="AJ793" s="34" t="s">
        <v>193</v>
      </c>
      <c r="AK793" s="34">
        <v>5.18</v>
      </c>
      <c r="AL793" s="34">
        <v>1.42</v>
      </c>
      <c r="AM793" s="34">
        <v>28.577044000000001</v>
      </c>
      <c r="AN793" s="34">
        <v>9</v>
      </c>
      <c r="AO793" s="34">
        <v>30.469999000000001</v>
      </c>
      <c r="AP793" s="34">
        <v>4.6500000000000004</v>
      </c>
      <c r="AQ793" s="34">
        <v>15.5</v>
      </c>
      <c r="AR793" s="34">
        <v>3.53</v>
      </c>
      <c r="AS793" s="34"/>
      <c r="AT793" s="34">
        <v>15.473739999999999</v>
      </c>
      <c r="AU793" s="34">
        <v>21.41</v>
      </c>
      <c r="AV793" s="34">
        <v>7.9295869999999997</v>
      </c>
      <c r="AW793" s="34">
        <v>15.202411</v>
      </c>
      <c r="AX793" s="34">
        <v>18.889999</v>
      </c>
      <c r="AY793" s="34">
        <v>4.7</v>
      </c>
      <c r="AZ793" s="34">
        <v>72.730002999999996</v>
      </c>
      <c r="BA793" s="34">
        <v>68.089995999999999</v>
      </c>
      <c r="BB793" s="34"/>
      <c r="BC793" s="34">
        <v>17.902967</v>
      </c>
      <c r="BD793" s="34"/>
      <c r="BE793" s="38"/>
      <c r="BF793" s="41">
        <f t="shared" si="675"/>
        <v>-4.3172171865208664E-2</v>
      </c>
      <c r="BG793" s="41">
        <f t="shared" si="631"/>
        <v>-1.4184203082450617E-2</v>
      </c>
      <c r="BH793" s="41"/>
      <c r="BI793" s="41">
        <f t="shared" si="632"/>
        <v>-3.523680609944408E-2</v>
      </c>
      <c r="BJ793" s="41"/>
      <c r="BK793" s="41">
        <f t="shared" si="633"/>
        <v>2.2583860804849844E-2</v>
      </c>
      <c r="BL793" s="41">
        <f t="shared" si="634"/>
        <v>1.9305868791772295E-3</v>
      </c>
      <c r="BM793" s="41">
        <f t="shared" si="635"/>
        <v>4.3512207466025292E-2</v>
      </c>
      <c r="BN793" s="41">
        <f t="shared" si="636"/>
        <v>-4.7067012773570574E-2</v>
      </c>
      <c r="BO793" s="41"/>
      <c r="BP793" s="41">
        <f t="shared" si="637"/>
        <v>1.939480987095199E-2</v>
      </c>
      <c r="BQ793" s="41">
        <f t="shared" si="638"/>
        <v>3.5544937419411289E-2</v>
      </c>
      <c r="BR793" s="41">
        <f t="shared" si="639"/>
        <v>6.2354556603618373E-4</v>
      </c>
      <c r="BS793" s="41">
        <f t="shared" si="640"/>
        <v>-4.8661896511730113E-3</v>
      </c>
      <c r="BT793" s="41">
        <f t="shared" si="641"/>
        <v>3.814866230687091E-2</v>
      </c>
      <c r="BU793" s="41">
        <f t="shared" si="642"/>
        <v>-3.7317763007195165E-2</v>
      </c>
      <c r="BV793" s="41">
        <f t="shared" si="643"/>
        <v>-1.8107490627390442E-2</v>
      </c>
      <c r="BW793" s="41">
        <f t="shared" si="644"/>
        <v>6.8297363227550565E-3</v>
      </c>
      <c r="BX793" s="41"/>
      <c r="BY793" s="41"/>
      <c r="BZ793" s="41">
        <f t="shared" si="645"/>
        <v>-2.9107506717367629E-2</v>
      </c>
      <c r="CA793" s="41">
        <f t="shared" si="646"/>
        <v>-8.6365341680866173E-4</v>
      </c>
      <c r="CB793" s="41">
        <f t="shared" si="647"/>
        <v>-2.0565620114179534E-2</v>
      </c>
      <c r="CC793" s="41">
        <f t="shared" si="648"/>
        <v>2.8239047243070779E-2</v>
      </c>
      <c r="CD793" s="41">
        <f t="shared" si="649"/>
        <v>5.6561079911921419E-3</v>
      </c>
      <c r="CE793" s="41">
        <f t="shared" si="650"/>
        <v>-2.341511275692865E-2</v>
      </c>
      <c r="CF793" s="41">
        <f t="shared" si="651"/>
        <v>-3.5150280257585588E-3</v>
      </c>
      <c r="CG793" s="41">
        <f t="shared" si="629"/>
        <v>4.8426727849655389E-3</v>
      </c>
      <c r="CH793" s="41">
        <f t="shared" si="652"/>
        <v>1.0485773952798004E-3</v>
      </c>
      <c r="CI793" s="41">
        <f t="shared" si="653"/>
        <v>1.5632811908361903E-2</v>
      </c>
      <c r="CJ793" s="41">
        <f t="shared" si="654"/>
        <v>-2.087758502155514E-2</v>
      </c>
      <c r="CK793" s="41">
        <f t="shared" si="655"/>
        <v>4.0821042139756354E-2</v>
      </c>
      <c r="CL793" s="41">
        <f t="shared" si="656"/>
        <v>4.0479351391131801E-3</v>
      </c>
      <c r="CM793" s="41">
        <f t="shared" si="657"/>
        <v>1.5656095102155095E-2</v>
      </c>
      <c r="CO793" s="41">
        <f t="shared" si="658"/>
        <v>2.5416812984123256E-2</v>
      </c>
      <c r="CP793" s="41">
        <f t="shared" si="659"/>
        <v>-7.0175726586465346E-3</v>
      </c>
      <c r="CQ793" s="41">
        <f t="shared" si="660"/>
        <v>-1.2972165303359574E-2</v>
      </c>
      <c r="CR793" s="41">
        <f t="shared" si="661"/>
        <v>-9.5310179804324893E-2</v>
      </c>
      <c r="CS793" s="41">
        <f t="shared" si="662"/>
        <v>-6.8684163206045833E-3</v>
      </c>
      <c r="CT793" s="41">
        <f t="shared" si="663"/>
        <v>-1.7057982904576625E-2</v>
      </c>
      <c r="CU793" s="41">
        <f t="shared" si="664"/>
        <v>6.4536949642365286E-4</v>
      </c>
      <c r="CV793" s="41">
        <f t="shared" si="665"/>
        <v>-1.4064929467403665E-2</v>
      </c>
      <c r="CW793" s="41"/>
      <c r="CX793" s="41">
        <f t="shared" si="666"/>
        <v>1.2658577576691336E-2</v>
      </c>
      <c r="CY793" s="41">
        <f t="shared" si="667"/>
        <v>-3.5332879320629541E-2</v>
      </c>
      <c r="CZ793" s="41">
        <f t="shared" si="668"/>
        <v>-6.2305599334289436E-3</v>
      </c>
      <c r="DA793" s="41">
        <f t="shared" si="669"/>
        <v>7.1386333386467792E-3</v>
      </c>
      <c r="DB793" s="41">
        <f t="shared" si="670"/>
        <v>2.6503594271373066E-3</v>
      </c>
      <c r="DC793" s="41">
        <f t="shared" si="671"/>
        <v>0</v>
      </c>
      <c r="DD793" s="41">
        <f t="shared" si="672"/>
        <v>-1.3926999805027611E-2</v>
      </c>
      <c r="DE793" s="41">
        <f t="shared" si="673"/>
        <v>2.0925242866502568E-2</v>
      </c>
      <c r="DF793" s="41"/>
      <c r="DG793" s="41">
        <f t="shared" si="674"/>
        <v>-1.0975952792312627E-3</v>
      </c>
      <c r="DH793" s="41"/>
    </row>
    <row r="794" spans="1:112">
      <c r="A794" s="43">
        <v>42999</v>
      </c>
      <c r="B794" s="34">
        <v>3.55</v>
      </c>
      <c r="C794" s="34">
        <v>4.2254389999999997</v>
      </c>
      <c r="D794" s="34"/>
      <c r="E794" s="34">
        <v>4.82</v>
      </c>
      <c r="F794" s="34"/>
      <c r="G794" s="34">
        <v>27.794312000000001</v>
      </c>
      <c r="H794" s="34">
        <v>20.550118999999999</v>
      </c>
      <c r="I794" s="34">
        <v>16.68</v>
      </c>
      <c r="J794" s="34">
        <v>25.199987</v>
      </c>
      <c r="K794" s="34"/>
      <c r="L794" s="34">
        <v>50.419998</v>
      </c>
      <c r="M794" s="34">
        <v>6.09</v>
      </c>
      <c r="N794" s="34">
        <v>30.992194999999999</v>
      </c>
      <c r="O794" s="34">
        <v>10.36</v>
      </c>
      <c r="P794" s="34">
        <v>17.73</v>
      </c>
      <c r="Q794" s="34">
        <v>2.67</v>
      </c>
      <c r="R794" s="34">
        <v>23.92</v>
      </c>
      <c r="S794" s="34">
        <v>52.103721999999998</v>
      </c>
      <c r="T794" s="34"/>
      <c r="U794" s="34"/>
      <c r="V794" s="34">
        <v>2.3096079999999999</v>
      </c>
      <c r="W794" s="34">
        <v>34.979999999999997</v>
      </c>
      <c r="X794" s="34">
        <v>33.290000999999997</v>
      </c>
      <c r="Y794" s="34">
        <v>12.356282999999999</v>
      </c>
      <c r="Z794" s="34">
        <v>15.982324999999999</v>
      </c>
      <c r="AA794" s="34">
        <v>51.856991000000001</v>
      </c>
      <c r="AB794" s="34">
        <v>44.036701000000001</v>
      </c>
      <c r="AC794" s="34">
        <v>19.799999</v>
      </c>
      <c r="AD794" s="34">
        <v>107.089996</v>
      </c>
      <c r="AE794" s="34">
        <v>30.508005000000001</v>
      </c>
      <c r="AF794" s="34">
        <v>2.2200000000000002</v>
      </c>
      <c r="AG794" s="34">
        <v>8.4000079999999997</v>
      </c>
      <c r="AH794" s="34">
        <v>31.351398</v>
      </c>
      <c r="AI794" s="34">
        <v>95.488556000000003</v>
      </c>
      <c r="AJ794" s="34" t="s">
        <v>193</v>
      </c>
      <c r="AK794" s="34">
        <v>5.15</v>
      </c>
      <c r="AL794" s="34">
        <v>1.4</v>
      </c>
      <c r="AM794" s="34">
        <v>28.806656</v>
      </c>
      <c r="AN794" s="34">
        <v>9</v>
      </c>
      <c r="AO794" s="34">
        <v>31.52</v>
      </c>
      <c r="AP794" s="34">
        <v>4.51</v>
      </c>
      <c r="AQ794" s="34">
        <v>15.54</v>
      </c>
      <c r="AR794" s="34">
        <v>3.42</v>
      </c>
      <c r="AS794" s="34"/>
      <c r="AT794" s="34">
        <v>15.502936</v>
      </c>
      <c r="AU794" s="34">
        <v>23</v>
      </c>
      <c r="AV794" s="34">
        <v>7.8502910000000004</v>
      </c>
      <c r="AW794" s="34">
        <v>15.004156999999999</v>
      </c>
      <c r="AX794" s="34">
        <v>18.84</v>
      </c>
      <c r="AY794" s="34">
        <v>4.59</v>
      </c>
      <c r="AZ794" s="34">
        <v>73.480002999999996</v>
      </c>
      <c r="BA794" s="34">
        <v>68.25</v>
      </c>
      <c r="BB794" s="34"/>
      <c r="BC794" s="34">
        <v>18.109428000000001</v>
      </c>
      <c r="BD794" s="34"/>
      <c r="BE794" s="38"/>
      <c r="BF794" s="41">
        <f t="shared" si="675"/>
        <v>-2.985296314968116E-2</v>
      </c>
      <c r="BG794" s="41">
        <f t="shared" si="631"/>
        <v>-1.8538291009006228E-2</v>
      </c>
      <c r="BH794" s="41"/>
      <c r="BI794" s="41">
        <f t="shared" si="632"/>
        <v>1.6736792355523826E-2</v>
      </c>
      <c r="BJ794" s="41"/>
      <c r="BK794" s="41">
        <f t="shared" si="633"/>
        <v>3.1353347000342485E-3</v>
      </c>
      <c r="BL794" s="41">
        <f t="shared" si="634"/>
        <v>-3.8648594732330331E-3</v>
      </c>
      <c r="BM794" s="41">
        <f t="shared" si="635"/>
        <v>1.4492946475318168E-2</v>
      </c>
      <c r="BN794" s="41">
        <f t="shared" si="636"/>
        <v>1.1975675173566879E-2</v>
      </c>
      <c r="BO794" s="41"/>
      <c r="BP794" s="41">
        <f t="shared" si="637"/>
        <v>-1.5854541883401011E-3</v>
      </c>
      <c r="BQ794" s="41">
        <f t="shared" si="638"/>
        <v>-3.3901551675681339E-2</v>
      </c>
      <c r="BR794" s="41">
        <f t="shared" si="639"/>
        <v>-5.6251179547078863E-3</v>
      </c>
      <c r="BS794" s="41">
        <f t="shared" si="640"/>
        <v>1.0674531246919824E-2</v>
      </c>
      <c r="BT794" s="41">
        <f t="shared" si="641"/>
        <v>-9.5425927605926972E-3</v>
      </c>
      <c r="BU794" s="41">
        <f t="shared" si="642"/>
        <v>1.5094626222484888E-2</v>
      </c>
      <c r="BV794" s="41">
        <f t="shared" si="643"/>
        <v>-6.6666913581891222E-3</v>
      </c>
      <c r="BW794" s="41">
        <f t="shared" si="644"/>
        <v>-1.221564576925814E-2</v>
      </c>
      <c r="BX794" s="41"/>
      <c r="BY794" s="41"/>
      <c r="BZ794" s="41">
        <f t="shared" si="645"/>
        <v>-1.7022146119750566E-2</v>
      </c>
      <c r="CA794" s="41">
        <f t="shared" si="646"/>
        <v>7.4605509964635807E-3</v>
      </c>
      <c r="CB794" s="41">
        <f t="shared" si="647"/>
        <v>-2.6090925970339952E-2</v>
      </c>
      <c r="CC794" s="41">
        <f t="shared" si="648"/>
        <v>-7.9872568581300027E-3</v>
      </c>
      <c r="CD794" s="41">
        <f t="shared" si="649"/>
        <v>-1.134413932722206E-2</v>
      </c>
      <c r="CE794" s="41">
        <f t="shared" si="650"/>
        <v>9.2416409764101409E-3</v>
      </c>
      <c r="CF794" s="41">
        <f t="shared" si="651"/>
        <v>-6.1809144534373363E-3</v>
      </c>
      <c r="CG794" s="41">
        <f t="shared" si="629"/>
        <v>7.2201996643095684E-3</v>
      </c>
      <c r="CH794" s="41">
        <f t="shared" si="652"/>
        <v>2.0090249392682946E-2</v>
      </c>
      <c r="CI794" s="41">
        <f t="shared" si="653"/>
        <v>-3.4882704660002149E-3</v>
      </c>
      <c r="CJ794" s="41">
        <f t="shared" si="654"/>
        <v>-6.5382759262851739E-2</v>
      </c>
      <c r="CK794" s="41">
        <f t="shared" si="655"/>
        <v>-4.082104213975634E-2</v>
      </c>
      <c r="CL794" s="41">
        <f t="shared" si="656"/>
        <v>2.5768289711879413E-2</v>
      </c>
      <c r="CM794" s="41">
        <f t="shared" si="657"/>
        <v>1.8012909797809146E-2</v>
      </c>
      <c r="CO794" s="41">
        <f t="shared" si="658"/>
        <v>-5.8083415957467903E-3</v>
      </c>
      <c r="CP794" s="41">
        <f t="shared" si="659"/>
        <v>-1.4184634991956413E-2</v>
      </c>
      <c r="CQ794" s="41">
        <f t="shared" si="660"/>
        <v>8.00273336968459E-3</v>
      </c>
      <c r="CR794" s="41">
        <f t="shared" si="661"/>
        <v>0</v>
      </c>
      <c r="CS794" s="41">
        <f t="shared" si="662"/>
        <v>3.3879704811227533E-2</v>
      </c>
      <c r="CT794" s="41">
        <f t="shared" si="663"/>
        <v>-3.0570066084678119E-2</v>
      </c>
      <c r="CU794" s="41">
        <f t="shared" si="664"/>
        <v>2.5773210143003192E-3</v>
      </c>
      <c r="CV794" s="41">
        <f t="shared" si="665"/>
        <v>-3.1657319870691612E-2</v>
      </c>
      <c r="CW794" s="41"/>
      <c r="CX794" s="41">
        <f t="shared" si="666"/>
        <v>1.8850317345404499E-3</v>
      </c>
      <c r="CY794" s="41">
        <f t="shared" si="667"/>
        <v>7.163611332755819E-2</v>
      </c>
      <c r="CZ794" s="41">
        <f t="shared" si="668"/>
        <v>-1.0050352413396905E-2</v>
      </c>
      <c r="DA794" s="41">
        <f t="shared" si="669"/>
        <v>-1.3126737653517191E-2</v>
      </c>
      <c r="DB794" s="41">
        <f t="shared" si="670"/>
        <v>-2.65035942713732E-3</v>
      </c>
      <c r="DC794" s="41">
        <f t="shared" si="671"/>
        <v>-2.3682484643559206E-2</v>
      </c>
      <c r="DD794" s="41">
        <f t="shared" si="672"/>
        <v>1.0259305759458427E-2</v>
      </c>
      <c r="DE794" s="41">
        <f t="shared" si="673"/>
        <v>2.3471333159731543E-3</v>
      </c>
      <c r="DF794" s="41"/>
      <c r="DG794" s="41">
        <f t="shared" si="674"/>
        <v>1.1466233335766195E-2</v>
      </c>
      <c r="DH794" s="41"/>
    </row>
    <row r="795" spans="1:112">
      <c r="A795" s="43">
        <v>43000</v>
      </c>
      <c r="B795" s="34">
        <v>3.4</v>
      </c>
      <c r="C795" s="34">
        <v>4.2781469999999997</v>
      </c>
      <c r="D795" s="34"/>
      <c r="E795" s="34">
        <v>4.9000000000000004</v>
      </c>
      <c r="F795" s="34"/>
      <c r="G795" s="34">
        <v>27.301265999999998</v>
      </c>
      <c r="H795" s="34">
        <v>20.759004999999998</v>
      </c>
      <c r="I795" s="34">
        <v>16.780000999999999</v>
      </c>
      <c r="J795" s="34">
        <v>25.199987</v>
      </c>
      <c r="K795" s="34"/>
      <c r="L795" s="34">
        <v>53.130001</v>
      </c>
      <c r="M795" s="34">
        <v>6.01</v>
      </c>
      <c r="N795" s="34">
        <v>31.040758</v>
      </c>
      <c r="O795" s="34">
        <v>10.37</v>
      </c>
      <c r="P795" s="34">
        <v>18.209999</v>
      </c>
      <c r="Q795" s="34">
        <v>2.63</v>
      </c>
      <c r="R795" s="34">
        <v>24.57</v>
      </c>
      <c r="S795" s="34">
        <v>51.919373</v>
      </c>
      <c r="T795" s="34"/>
      <c r="U795" s="34"/>
      <c r="V795" s="34">
        <v>2.3789959999999999</v>
      </c>
      <c r="W795" s="34">
        <v>35.290000999999997</v>
      </c>
      <c r="X795" s="34">
        <v>32.470001000000003</v>
      </c>
      <c r="Y795" s="34">
        <v>12.386010000000001</v>
      </c>
      <c r="Z795" s="34">
        <v>16.009671999999998</v>
      </c>
      <c r="AA795" s="34">
        <v>50.944037999999999</v>
      </c>
      <c r="AB795" s="34">
        <v>44.007438999999998</v>
      </c>
      <c r="AC795" s="34">
        <v>19.899999999999999</v>
      </c>
      <c r="AD795" s="34">
        <v>110.879997</v>
      </c>
      <c r="AE795" s="34">
        <v>30.779364000000001</v>
      </c>
      <c r="AF795" s="34">
        <v>2.16</v>
      </c>
      <c r="AG795" s="34">
        <v>8.7500090000000004</v>
      </c>
      <c r="AH795" s="34">
        <v>31.645734999999998</v>
      </c>
      <c r="AI795" s="34">
        <v>96.905761999999996</v>
      </c>
      <c r="AJ795" s="34" t="s">
        <v>193</v>
      </c>
      <c r="AK795" s="34">
        <v>5.13</v>
      </c>
      <c r="AL795" s="34">
        <v>1.4</v>
      </c>
      <c r="AM795" s="34">
        <v>28.825787999999999</v>
      </c>
      <c r="AN795" s="34">
        <v>9.3000000000000007</v>
      </c>
      <c r="AO795" s="34">
        <v>30.43</v>
      </c>
      <c r="AP795" s="34">
        <v>4.53</v>
      </c>
      <c r="AQ795" s="34">
        <v>15.92</v>
      </c>
      <c r="AR795" s="34">
        <v>3.45</v>
      </c>
      <c r="AS795" s="34"/>
      <c r="AT795" s="34">
        <v>15.746233</v>
      </c>
      <c r="AU795" s="34">
        <v>24.950001</v>
      </c>
      <c r="AV795" s="34">
        <v>7.6322270000000003</v>
      </c>
      <c r="AW795" s="34">
        <v>15.202411</v>
      </c>
      <c r="AX795" s="34">
        <v>18.690000999999999</v>
      </c>
      <c r="AY795" s="34">
        <v>4.5599999999999996</v>
      </c>
      <c r="AZ795" s="34">
        <v>72.959998999999996</v>
      </c>
      <c r="BA795" s="34">
        <v>69.050003000000004</v>
      </c>
      <c r="BB795" s="34"/>
      <c r="BC795" s="34">
        <v>17.578531000000002</v>
      </c>
      <c r="BD795" s="34"/>
      <c r="BE795" s="38"/>
      <c r="BF795" s="41">
        <f t="shared" si="675"/>
        <v>1.5037877364540502E-2</v>
      </c>
      <c r="BG795" s="41">
        <f t="shared" si="631"/>
        <v>1.2396811184394898E-2</v>
      </c>
      <c r="BH795" s="41"/>
      <c r="BI795" s="41">
        <f t="shared" si="632"/>
        <v>1.6461277054071931E-2</v>
      </c>
      <c r="BJ795" s="41"/>
      <c r="BK795" s="41">
        <f t="shared" si="633"/>
        <v>-1.7898320703661715E-2</v>
      </c>
      <c r="BL795" s="41">
        <f t="shared" si="634"/>
        <v>1.0113396760279662E-2</v>
      </c>
      <c r="BM795" s="41">
        <f t="shared" si="635"/>
        <v>5.9773637032133429E-3</v>
      </c>
      <c r="BN795" s="41">
        <f t="shared" si="636"/>
        <v>0</v>
      </c>
      <c r="BO795" s="41"/>
      <c r="BP795" s="41">
        <f t="shared" si="637"/>
        <v>5.2353877191635534E-2</v>
      </c>
      <c r="BQ795" s="41">
        <f t="shared" si="638"/>
        <v>-1.3223333174689428E-2</v>
      </c>
      <c r="BR795" s="41">
        <f t="shared" si="639"/>
        <v>1.5657165287904786E-3</v>
      </c>
      <c r="BS795" s="41">
        <f t="shared" si="640"/>
        <v>9.6478541009890331E-4</v>
      </c>
      <c r="BT795" s="41">
        <f t="shared" si="641"/>
        <v>2.6712718738516616E-2</v>
      </c>
      <c r="BU795" s="41">
        <f t="shared" si="642"/>
        <v>-1.5094626222485016E-2</v>
      </c>
      <c r="BV795" s="41">
        <f t="shared" si="643"/>
        <v>2.681125745065677E-2</v>
      </c>
      <c r="BW795" s="41">
        <f t="shared" si="644"/>
        <v>-3.5443896952569152E-3</v>
      </c>
      <c r="BX795" s="41"/>
      <c r="BY795" s="41"/>
      <c r="BZ795" s="41">
        <f t="shared" si="645"/>
        <v>2.9600736776831185E-2</v>
      </c>
      <c r="CA795" s="41">
        <f t="shared" si="646"/>
        <v>8.823196433361491E-3</v>
      </c>
      <c r="CB795" s="41">
        <f t="shared" si="647"/>
        <v>-2.4940464713570198E-2</v>
      </c>
      <c r="CC795" s="41">
        <f t="shared" si="648"/>
        <v>2.4029312322698193E-3</v>
      </c>
      <c r="CD795" s="41">
        <f t="shared" si="649"/>
        <v>1.7096154804455343E-3</v>
      </c>
      <c r="CE795" s="41">
        <f t="shared" si="650"/>
        <v>-1.7762020691869086E-2</v>
      </c>
      <c r="CF795" s="41">
        <f t="shared" si="651"/>
        <v>-6.6471206550337066E-4</v>
      </c>
      <c r="CG795" s="41">
        <f t="shared" si="629"/>
        <v>2.3952107259546285E-3</v>
      </c>
      <c r="CH795" s="41">
        <f t="shared" si="652"/>
        <v>3.4778943324292912E-2</v>
      </c>
      <c r="CI795" s="41">
        <f t="shared" si="653"/>
        <v>8.855357235807066E-3</v>
      </c>
      <c r="CJ795" s="41">
        <f t="shared" si="654"/>
        <v>-2.7398974188114503E-2</v>
      </c>
      <c r="CK795" s="41">
        <f t="shared" si="655"/>
        <v>4.0822070710655828E-2</v>
      </c>
      <c r="CL795" s="41">
        <f t="shared" si="656"/>
        <v>9.3445249895015934E-3</v>
      </c>
      <c r="CM795" s="41">
        <f t="shared" si="657"/>
        <v>1.4732572647669256E-2</v>
      </c>
      <c r="CO795" s="41">
        <f t="shared" si="658"/>
        <v>-3.8910554929666762E-3</v>
      </c>
      <c r="CP795" s="41">
        <f t="shared" si="659"/>
        <v>0</v>
      </c>
      <c r="CQ795" s="41">
        <f t="shared" si="660"/>
        <v>6.6393161125675581E-4</v>
      </c>
      <c r="CR795" s="41">
        <f t="shared" si="661"/>
        <v>3.278982282299097E-2</v>
      </c>
      <c r="CS795" s="41">
        <f t="shared" si="662"/>
        <v>-3.5193301080798642E-2</v>
      </c>
      <c r="CT795" s="41">
        <f t="shared" si="663"/>
        <v>4.4247859803558569E-3</v>
      </c>
      <c r="CU795" s="41">
        <f t="shared" si="664"/>
        <v>2.4158835476735672E-2</v>
      </c>
      <c r="CV795" s="41">
        <f t="shared" si="665"/>
        <v>8.7336799687546315E-3</v>
      </c>
      <c r="CW795" s="41"/>
      <c r="CX795" s="41">
        <f t="shared" si="666"/>
        <v>1.5571736719201932E-2</v>
      </c>
      <c r="CY795" s="41">
        <f t="shared" si="667"/>
        <v>8.1379646348537463E-2</v>
      </c>
      <c r="CZ795" s="41">
        <f t="shared" si="668"/>
        <v>-2.8170924280685038E-2</v>
      </c>
      <c r="DA795" s="41">
        <f t="shared" si="669"/>
        <v>1.3126737653517198E-2</v>
      </c>
      <c r="DB795" s="41">
        <f t="shared" si="670"/>
        <v>-7.9935941761991782E-3</v>
      </c>
      <c r="DC795" s="41">
        <f t="shared" si="671"/>
        <v>-6.5574005461591636E-3</v>
      </c>
      <c r="DD795" s="41">
        <f t="shared" si="672"/>
        <v>-7.1019691144246118E-3</v>
      </c>
      <c r="DE795" s="41">
        <f t="shared" si="673"/>
        <v>1.1653489237008903E-2</v>
      </c>
      <c r="DF795" s="41"/>
      <c r="DG795" s="41">
        <f t="shared" si="674"/>
        <v>-2.9754358735703215E-2</v>
      </c>
      <c r="DH795" s="41"/>
    </row>
    <row r="796" spans="1:112">
      <c r="A796" s="43">
        <v>43003</v>
      </c>
      <c r="B796" s="34">
        <v>3.3</v>
      </c>
      <c r="C796" s="34">
        <v>4.2166550000000003</v>
      </c>
      <c r="D796" s="34"/>
      <c r="E796" s="34">
        <v>5.03</v>
      </c>
      <c r="F796" s="34"/>
      <c r="G796" s="34">
        <v>26.750216000000002</v>
      </c>
      <c r="H796" s="34">
        <v>20.729164000000001</v>
      </c>
      <c r="I796" s="34">
        <v>16.66</v>
      </c>
      <c r="J796" s="34">
        <v>26.699987</v>
      </c>
      <c r="K796" s="34"/>
      <c r="L796" s="34">
        <v>52.48</v>
      </c>
      <c r="M796" s="34">
        <v>6.03</v>
      </c>
      <c r="N796" s="34">
        <v>30.448302999999999</v>
      </c>
      <c r="O796" s="34">
        <v>10.32</v>
      </c>
      <c r="P796" s="34">
        <v>18.219999000000001</v>
      </c>
      <c r="Q796" s="34">
        <v>2.67</v>
      </c>
      <c r="R796" s="34">
        <v>24.459999</v>
      </c>
      <c r="S796" s="34">
        <v>51.026718000000002</v>
      </c>
      <c r="T796" s="34"/>
      <c r="U796" s="34"/>
      <c r="V796" s="34">
        <v>2.260046</v>
      </c>
      <c r="W796" s="34">
        <v>34.939999</v>
      </c>
      <c r="X796" s="34">
        <v>32.840000000000003</v>
      </c>
      <c r="Y796" s="34">
        <v>12.554459</v>
      </c>
      <c r="Z796" s="34">
        <v>15.654104999999999</v>
      </c>
      <c r="AA796" s="34">
        <v>50.294296000000003</v>
      </c>
      <c r="AB796" s="34">
        <v>43.714908999999999</v>
      </c>
      <c r="AC796" s="34">
        <v>20.100000000000001</v>
      </c>
      <c r="AD796" s="34">
        <v>111.650002</v>
      </c>
      <c r="AE796" s="34">
        <v>30.740594999999999</v>
      </c>
      <c r="AF796" s="34">
        <v>2.34</v>
      </c>
      <c r="AG796" s="34">
        <v>8.4000079999999997</v>
      </c>
      <c r="AH796" s="34">
        <v>31.474833</v>
      </c>
      <c r="AI796" s="34">
        <v>99.819480999999996</v>
      </c>
      <c r="AJ796" s="34" t="s">
        <v>193</v>
      </c>
      <c r="AK796" s="34">
        <v>5.21</v>
      </c>
      <c r="AL796" s="34">
        <v>1.53</v>
      </c>
      <c r="AM796" s="34">
        <v>28.720552000000001</v>
      </c>
      <c r="AN796" s="34">
        <v>9.1</v>
      </c>
      <c r="AO796" s="34">
        <v>29.200001</v>
      </c>
      <c r="AP796" s="34">
        <v>4.45</v>
      </c>
      <c r="AQ796" s="34">
        <v>15.98</v>
      </c>
      <c r="AR796" s="34">
        <v>3.32</v>
      </c>
      <c r="AS796" s="34"/>
      <c r="AT796" s="34">
        <v>15.717036999999999</v>
      </c>
      <c r="AU796" s="34">
        <v>25</v>
      </c>
      <c r="AV796" s="34">
        <v>7.8205549999999997</v>
      </c>
      <c r="AW796" s="34">
        <v>15.175378</v>
      </c>
      <c r="AX796" s="34">
        <v>18.57</v>
      </c>
      <c r="AY796" s="34">
        <v>4.58</v>
      </c>
      <c r="AZ796" s="34">
        <v>73.190002000000007</v>
      </c>
      <c r="BA796" s="34">
        <v>68.760002</v>
      </c>
      <c r="BB796" s="34"/>
      <c r="BC796" s="34">
        <v>17.175443999999999</v>
      </c>
      <c r="BD796" s="34"/>
      <c r="BE796" s="38"/>
      <c r="BF796" s="41">
        <f t="shared" si="675"/>
        <v>2.9413885206293407E-2</v>
      </c>
      <c r="BG796" s="41">
        <f t="shared" si="631"/>
        <v>-1.447781221801833E-2</v>
      </c>
      <c r="BH796" s="41"/>
      <c r="BI796" s="41">
        <f t="shared" si="632"/>
        <v>2.6184778995066788E-2</v>
      </c>
      <c r="BJ796" s="41"/>
      <c r="BK796" s="41">
        <f t="shared" si="633"/>
        <v>-2.0390526666294213E-2</v>
      </c>
      <c r="BL796" s="41">
        <f t="shared" si="634"/>
        <v>-1.4385308325370876E-3</v>
      </c>
      <c r="BM796" s="41">
        <f t="shared" si="635"/>
        <v>-7.1771238951172421E-3</v>
      </c>
      <c r="BN796" s="41">
        <f t="shared" si="636"/>
        <v>5.781959987047082E-2</v>
      </c>
      <c r="BO796" s="41"/>
      <c r="BP796" s="41">
        <f t="shared" si="637"/>
        <v>-1.2309614648776107E-2</v>
      </c>
      <c r="BQ796" s="41">
        <f t="shared" si="638"/>
        <v>3.3222621919778601E-3</v>
      </c>
      <c r="BR796" s="41">
        <f t="shared" si="639"/>
        <v>-1.9270853223127993E-2</v>
      </c>
      <c r="BS796" s="41">
        <f t="shared" si="640"/>
        <v>-4.8332621880191537E-3</v>
      </c>
      <c r="BT796" s="41">
        <f t="shared" si="641"/>
        <v>5.4899812243573395E-4</v>
      </c>
      <c r="BU796" s="41">
        <f t="shared" si="642"/>
        <v>1.5094626222484888E-2</v>
      </c>
      <c r="BV796" s="41">
        <f t="shared" si="643"/>
        <v>-4.4870971571366854E-3</v>
      </c>
      <c r="BW796" s="41">
        <f t="shared" si="644"/>
        <v>-1.7342618152914092E-2</v>
      </c>
      <c r="BX796" s="41"/>
      <c r="BY796" s="41"/>
      <c r="BZ796" s="41">
        <f t="shared" si="645"/>
        <v>-5.1293382881320612E-2</v>
      </c>
      <c r="CA796" s="41">
        <f t="shared" si="646"/>
        <v>-9.9673899383995925E-3</v>
      </c>
      <c r="CB796" s="41">
        <f t="shared" si="647"/>
        <v>1.1330667671814036E-2</v>
      </c>
      <c r="CC796" s="41">
        <f t="shared" si="648"/>
        <v>1.3508291400204864E-2</v>
      </c>
      <c r="CD796" s="41">
        <f t="shared" si="649"/>
        <v>-2.2459856692318394E-2</v>
      </c>
      <c r="CE796" s="41">
        <f t="shared" si="650"/>
        <v>-1.283606506563823E-2</v>
      </c>
      <c r="CF796" s="41">
        <f t="shared" si="651"/>
        <v>-6.6694768443095577E-3</v>
      </c>
      <c r="CG796" s="41">
        <f t="shared" si="629"/>
        <v>2.3895351300772969E-3</v>
      </c>
      <c r="CH796" s="41">
        <f t="shared" si="652"/>
        <v>6.9204878139723152E-3</v>
      </c>
      <c r="CI796" s="41">
        <f t="shared" si="653"/>
        <v>-1.2603716180034394E-3</v>
      </c>
      <c r="CJ796" s="41">
        <f t="shared" si="654"/>
        <v>8.0042707673536356E-2</v>
      </c>
      <c r="CK796" s="41">
        <f t="shared" si="655"/>
        <v>-4.0822070710655925E-2</v>
      </c>
      <c r="CL796" s="41">
        <f t="shared" si="656"/>
        <v>-5.4151102575325863E-3</v>
      </c>
      <c r="CM796" s="41">
        <f t="shared" si="657"/>
        <v>2.9624384175962592E-2</v>
      </c>
      <c r="CO796" s="41">
        <f t="shared" si="658"/>
        <v>1.5474196582597383E-2</v>
      </c>
      <c r="CP796" s="41">
        <f t="shared" si="659"/>
        <v>8.8795498783131269E-2</v>
      </c>
      <c r="CQ796" s="41">
        <f t="shared" si="660"/>
        <v>-3.6574391111782734E-3</v>
      </c>
      <c r="CR796" s="41">
        <f t="shared" si="661"/>
        <v>-2.173998663640599E-2</v>
      </c>
      <c r="CS796" s="41">
        <f t="shared" si="662"/>
        <v>-4.1260220388068897E-2</v>
      </c>
      <c r="CT796" s="41">
        <f t="shared" si="663"/>
        <v>-1.7817843316793786E-2</v>
      </c>
      <c r="CU796" s="41">
        <f t="shared" si="664"/>
        <v>3.761759921891586E-3</v>
      </c>
      <c r="CV796" s="41">
        <f t="shared" si="665"/>
        <v>-3.8409448114871299E-2</v>
      </c>
      <c r="CW796" s="41"/>
      <c r="CX796" s="41">
        <f t="shared" si="666"/>
        <v>-1.8558788314086757E-3</v>
      </c>
      <c r="CY796" s="41">
        <f t="shared" si="667"/>
        <v>2.001962590513516E-3</v>
      </c>
      <c r="CZ796" s="41">
        <f t="shared" si="668"/>
        <v>2.437584701559516E-2</v>
      </c>
      <c r="DA796" s="41">
        <f t="shared" si="669"/>
        <v>-1.7797876689385689E-3</v>
      </c>
      <c r="DB796" s="41">
        <f t="shared" si="670"/>
        <v>-6.4412996074033916E-3</v>
      </c>
      <c r="DC796" s="41">
        <f t="shared" si="671"/>
        <v>4.3763745997990027E-3</v>
      </c>
      <c r="DD796" s="41">
        <f t="shared" si="672"/>
        <v>3.1474948793373844E-3</v>
      </c>
      <c r="DE796" s="41">
        <f t="shared" si="673"/>
        <v>-4.2087137007515759E-3</v>
      </c>
      <c r="DF796" s="41"/>
      <c r="DG796" s="41">
        <f t="shared" si="674"/>
        <v>-2.3197638598356336E-2</v>
      </c>
      <c r="DH796" s="41"/>
    </row>
    <row r="797" spans="1:112">
      <c r="A797" s="43">
        <v>43004</v>
      </c>
      <c r="B797" s="34">
        <v>3.35</v>
      </c>
      <c r="C797" s="34">
        <v>4.2254389999999997</v>
      </c>
      <c r="D797" s="34"/>
      <c r="E797" s="34">
        <v>5.0999999999999996</v>
      </c>
      <c r="F797" s="34"/>
      <c r="G797" s="34">
        <v>26.353843999999999</v>
      </c>
      <c r="H797" s="34">
        <v>20.629695999999999</v>
      </c>
      <c r="I797" s="34">
        <v>16.739999999999998</v>
      </c>
      <c r="J797" s="34">
        <v>25.349986999999999</v>
      </c>
      <c r="K797" s="34"/>
      <c r="L797" s="34">
        <v>53.27</v>
      </c>
      <c r="M797" s="34">
        <v>6.02</v>
      </c>
      <c r="N797" s="34">
        <v>30.166644999999999</v>
      </c>
      <c r="O797" s="34">
        <v>10.16</v>
      </c>
      <c r="P797" s="34">
        <v>18.280000999999999</v>
      </c>
      <c r="Q797" s="34">
        <v>2.68</v>
      </c>
      <c r="R797" s="34">
        <v>23.440000999999999</v>
      </c>
      <c r="S797" s="34">
        <v>50.502769000000001</v>
      </c>
      <c r="T797" s="34"/>
      <c r="U797" s="34"/>
      <c r="V797" s="34">
        <v>2.3591700000000002</v>
      </c>
      <c r="W797" s="34">
        <v>34.259998000000003</v>
      </c>
      <c r="X797" s="34">
        <v>32.990001999999997</v>
      </c>
      <c r="Y797" s="34">
        <v>12.524734</v>
      </c>
      <c r="Z797" s="34">
        <v>15.389707</v>
      </c>
      <c r="AA797" s="34">
        <v>49.743232999999996</v>
      </c>
      <c r="AB797" s="34">
        <v>43.305359000000003</v>
      </c>
      <c r="AC797" s="34">
        <v>21.1</v>
      </c>
      <c r="AD797" s="34">
        <v>110.94000200000001</v>
      </c>
      <c r="AE797" s="34">
        <v>30.498315999999999</v>
      </c>
      <c r="AF797" s="34">
        <v>2.38</v>
      </c>
      <c r="AG797" s="34">
        <v>8.4000079999999997</v>
      </c>
      <c r="AH797" s="34">
        <v>31.294436000000001</v>
      </c>
      <c r="AI797" s="34">
        <v>94.477683999999996</v>
      </c>
      <c r="AJ797" s="34" t="s">
        <v>193</v>
      </c>
      <c r="AK797" s="34">
        <v>5.12</v>
      </c>
      <c r="AL797" s="34">
        <v>1.498</v>
      </c>
      <c r="AM797" s="34">
        <v>26.960197000000001</v>
      </c>
      <c r="AN797" s="34">
        <v>9.4</v>
      </c>
      <c r="AO797" s="34">
        <v>29.01</v>
      </c>
      <c r="AP797" s="34">
        <v>4.3600000000000003</v>
      </c>
      <c r="AQ797" s="34">
        <v>15.83</v>
      </c>
      <c r="AR797" s="34">
        <v>3.31</v>
      </c>
      <c r="AS797" s="34"/>
      <c r="AT797" s="34">
        <v>15.356956</v>
      </c>
      <c r="AU797" s="34">
        <v>25.209999</v>
      </c>
      <c r="AV797" s="34">
        <v>7.7214349999999996</v>
      </c>
      <c r="AW797" s="34">
        <v>15.25648</v>
      </c>
      <c r="AX797" s="34">
        <v>18.420000000000002</v>
      </c>
      <c r="AY797" s="34">
        <v>4.3099999999999996</v>
      </c>
      <c r="AZ797" s="34">
        <v>72.029999000000004</v>
      </c>
      <c r="BA797" s="34">
        <v>70.069999999999993</v>
      </c>
      <c r="BB797" s="34"/>
      <c r="BC797" s="34">
        <v>17.047633999999999</v>
      </c>
      <c r="BD797" s="34"/>
      <c r="BE797" s="38"/>
      <c r="BF797" s="41">
        <f t="shared" si="675"/>
        <v>0</v>
      </c>
      <c r="BG797" s="41">
        <f t="shared" si="631"/>
        <v>2.0810010336233162E-3</v>
      </c>
      <c r="BH797" s="41"/>
      <c r="BI797" s="41">
        <f t="shared" si="632"/>
        <v>1.3820555618632095E-2</v>
      </c>
      <c r="BJ797" s="41"/>
      <c r="BK797" s="41">
        <f t="shared" si="633"/>
        <v>-1.4928401375253253E-2</v>
      </c>
      <c r="BL797" s="41">
        <f t="shared" si="634"/>
        <v>-4.8100064545094244E-3</v>
      </c>
      <c r="BM797" s="41">
        <f t="shared" si="635"/>
        <v>4.7904283226325181E-3</v>
      </c>
      <c r="BN797" s="41">
        <f t="shared" si="636"/>
        <v>-5.1884861298151709E-2</v>
      </c>
      <c r="BO797" s="41"/>
      <c r="BP797" s="41">
        <f t="shared" si="637"/>
        <v>1.4941176293074246E-2</v>
      </c>
      <c r="BQ797" s="41">
        <f t="shared" si="638"/>
        <v>-1.6597514183645081E-3</v>
      </c>
      <c r="BR797" s="41">
        <f t="shared" si="639"/>
        <v>-9.2934180913483971E-3</v>
      </c>
      <c r="BS797" s="41">
        <f t="shared" si="640"/>
        <v>-1.562531790308087E-2</v>
      </c>
      <c r="BT797" s="41">
        <f t="shared" si="641"/>
        <v>3.2877837835287656E-3</v>
      </c>
      <c r="BU797" s="41">
        <f t="shared" si="642"/>
        <v>3.7383221106071581E-3</v>
      </c>
      <c r="BV797" s="41">
        <f t="shared" si="643"/>
        <v>-4.2595082005024119E-2</v>
      </c>
      <c r="BW797" s="41">
        <f t="shared" si="644"/>
        <v>-1.0321211437534662E-2</v>
      </c>
      <c r="BX797" s="41"/>
      <c r="BY797" s="41"/>
      <c r="BZ797" s="41">
        <f t="shared" si="645"/>
        <v>4.2924695203747726E-2</v>
      </c>
      <c r="CA797" s="41">
        <f t="shared" si="646"/>
        <v>-1.9653841566561733E-2</v>
      </c>
      <c r="CB797" s="41">
        <f t="shared" si="647"/>
        <v>4.5572612806922029E-3</v>
      </c>
      <c r="CC797" s="41">
        <f t="shared" si="648"/>
        <v>-2.3704920584411088E-3</v>
      </c>
      <c r="CD797" s="41">
        <f t="shared" si="649"/>
        <v>-1.7034273577962344E-2</v>
      </c>
      <c r="CE797" s="41">
        <f t="shared" si="650"/>
        <v>-1.1017236820560418E-2</v>
      </c>
      <c r="CF797" s="41">
        <f t="shared" si="651"/>
        <v>-9.4128191809166491E-3</v>
      </c>
      <c r="CG797" s="41">
        <f t="shared" si="629"/>
        <v>3.7475063433850667E-2</v>
      </c>
      <c r="CH797" s="41">
        <f t="shared" si="652"/>
        <v>-6.3794635444369436E-3</v>
      </c>
      <c r="CI797" s="41">
        <f t="shared" si="653"/>
        <v>-7.9126248369090248E-3</v>
      </c>
      <c r="CJ797" s="41">
        <f t="shared" si="654"/>
        <v>1.6949558313773205E-2</v>
      </c>
      <c r="CK797" s="41">
        <f t="shared" si="655"/>
        <v>0</v>
      </c>
      <c r="CL797" s="41">
        <f t="shared" si="656"/>
        <v>-5.7479559520672158E-3</v>
      </c>
      <c r="CM797" s="41">
        <f t="shared" si="657"/>
        <v>-5.4999706204916045E-2</v>
      </c>
      <c r="CO797" s="41">
        <f t="shared" si="658"/>
        <v>-1.7425416713859058E-2</v>
      </c>
      <c r="CP797" s="41">
        <f t="shared" si="659"/>
        <v>-2.1136850309316398E-2</v>
      </c>
      <c r="CQ797" s="41">
        <f t="shared" si="660"/>
        <v>-6.325137091195969E-2</v>
      </c>
      <c r="CR797" s="41">
        <f t="shared" si="661"/>
        <v>3.2435275753153955E-2</v>
      </c>
      <c r="CS797" s="41">
        <f t="shared" si="662"/>
        <v>-6.5281453874981412E-3</v>
      </c>
      <c r="CT797" s="41">
        <f t="shared" si="663"/>
        <v>-2.0432038817205855E-2</v>
      </c>
      <c r="CU797" s="41">
        <f t="shared" si="664"/>
        <v>-9.4310664452078516E-3</v>
      </c>
      <c r="CV797" s="41">
        <f t="shared" si="665"/>
        <v>-3.0165935394255677E-3</v>
      </c>
      <c r="CW797" s="41"/>
      <c r="CX797" s="41">
        <f t="shared" si="666"/>
        <v>-2.3176752233732122E-2</v>
      </c>
      <c r="CY797" s="41">
        <f t="shared" si="667"/>
        <v>8.3648766648280158E-3</v>
      </c>
      <c r="CZ797" s="41">
        <f t="shared" si="668"/>
        <v>-1.2755296313844072E-2</v>
      </c>
      <c r="DA797" s="41">
        <f t="shared" si="669"/>
        <v>5.3300848083327112E-3</v>
      </c>
      <c r="DB797" s="41">
        <f t="shared" si="670"/>
        <v>-8.1103445374535142E-3</v>
      </c>
      <c r="DC797" s="41">
        <f t="shared" si="671"/>
        <v>-6.0761094010437257E-2</v>
      </c>
      <c r="DD797" s="41">
        <f t="shared" si="672"/>
        <v>-1.5976141921105729E-2</v>
      </c>
      <c r="DE797" s="41">
        <f t="shared" si="673"/>
        <v>1.8872532781115937E-2</v>
      </c>
      <c r="DF797" s="41"/>
      <c r="DG797" s="41">
        <f t="shared" si="674"/>
        <v>-7.469263530787639E-3</v>
      </c>
      <c r="DH797" s="41"/>
    </row>
    <row r="798" spans="1:112">
      <c r="A798" s="43">
        <v>43005</v>
      </c>
      <c r="B798" s="34">
        <v>3.45</v>
      </c>
      <c r="C798" s="34">
        <v>4.2605779999999998</v>
      </c>
      <c r="D798" s="34"/>
      <c r="E798" s="34">
        <v>5.25</v>
      </c>
      <c r="F798" s="34"/>
      <c r="G798" s="34">
        <v>26.112154</v>
      </c>
      <c r="H798" s="34">
        <v>20.759004999999998</v>
      </c>
      <c r="I798" s="34">
        <v>16.870000999999998</v>
      </c>
      <c r="J798" s="34">
        <v>26.849986999999999</v>
      </c>
      <c r="K798" s="34"/>
      <c r="L798" s="34">
        <v>53.189999</v>
      </c>
      <c r="M798" s="34">
        <v>5.97</v>
      </c>
      <c r="N798" s="34">
        <v>29.962682999999998</v>
      </c>
      <c r="O798" s="34">
        <v>10.14</v>
      </c>
      <c r="P798" s="34">
        <v>18.450001</v>
      </c>
      <c r="Q798" s="34">
        <v>2.7</v>
      </c>
      <c r="R798" s="34">
        <v>23.639999</v>
      </c>
      <c r="S798" s="34">
        <v>50.269908999999998</v>
      </c>
      <c r="T798" s="34"/>
      <c r="U798" s="34"/>
      <c r="V798" s="34">
        <v>2.3789959999999999</v>
      </c>
      <c r="W798" s="34">
        <v>34.700001</v>
      </c>
      <c r="X798" s="34">
        <v>33.310001</v>
      </c>
      <c r="Y798" s="34">
        <v>12.732818</v>
      </c>
      <c r="Z798" s="34">
        <v>15.727043</v>
      </c>
      <c r="AA798" s="34">
        <v>50.499904999999998</v>
      </c>
      <c r="AB798" s="34">
        <v>43.997692000000001</v>
      </c>
      <c r="AC798" s="34">
        <v>20.700001</v>
      </c>
      <c r="AD798" s="34">
        <v>117.279999</v>
      </c>
      <c r="AE798" s="34">
        <v>30.508005000000001</v>
      </c>
      <c r="AF798" s="34">
        <v>2.3199999999999998</v>
      </c>
      <c r="AG798" s="34">
        <v>8.4000079999999997</v>
      </c>
      <c r="AH798" s="34">
        <v>31.332408999999998</v>
      </c>
      <c r="AI798" s="34">
        <v>98.124763000000002</v>
      </c>
      <c r="AJ798" s="34" t="s">
        <v>193</v>
      </c>
      <c r="AK798" s="34">
        <v>5</v>
      </c>
      <c r="AL798" s="34">
        <v>1.49</v>
      </c>
      <c r="AM798" s="34">
        <v>26.979336</v>
      </c>
      <c r="AN798" s="34">
        <v>9.1999999999999993</v>
      </c>
      <c r="AO798" s="34">
        <v>29.83</v>
      </c>
      <c r="AP798" s="34">
        <v>4.49</v>
      </c>
      <c r="AQ798" s="34">
        <v>15.68</v>
      </c>
      <c r="AR798" s="34">
        <v>3.35</v>
      </c>
      <c r="AS798" s="34"/>
      <c r="AT798" s="34">
        <v>15.454276</v>
      </c>
      <c r="AU798" s="34">
        <v>24.1</v>
      </c>
      <c r="AV798" s="34">
        <v>7.6817869999999999</v>
      </c>
      <c r="AW798" s="34">
        <v>15.779146000000001</v>
      </c>
      <c r="AX798" s="34">
        <v>18.030000999999999</v>
      </c>
      <c r="AY798" s="34">
        <v>4.32</v>
      </c>
      <c r="AZ798" s="34">
        <v>73.660004000000001</v>
      </c>
      <c r="BA798" s="34">
        <v>67.870002999999997</v>
      </c>
      <c r="BB798" s="34"/>
      <c r="BC798" s="34">
        <v>17.096792000000001</v>
      </c>
      <c r="BD798" s="34"/>
      <c r="BE798" s="38"/>
      <c r="BF798" s="41">
        <f t="shared" si="675"/>
        <v>5.635293655113157E-2</v>
      </c>
      <c r="BG798" s="41">
        <f t="shared" si="631"/>
        <v>8.2816710918556611E-3</v>
      </c>
      <c r="BH798" s="41"/>
      <c r="BI798" s="41">
        <f t="shared" si="632"/>
        <v>2.8987536873252406E-2</v>
      </c>
      <c r="BJ798" s="41"/>
      <c r="BK798" s="41">
        <f t="shared" si="633"/>
        <v>-9.2132702646428206E-3</v>
      </c>
      <c r="BL798" s="41">
        <f t="shared" si="634"/>
        <v>6.2485372870464476E-3</v>
      </c>
      <c r="BM798" s="41">
        <f t="shared" si="635"/>
        <v>7.7358907733685901E-3</v>
      </c>
      <c r="BN798" s="41">
        <f t="shared" si="636"/>
        <v>5.7487119566886472E-2</v>
      </c>
      <c r="BO798" s="41"/>
      <c r="BP798" s="41">
        <f t="shared" si="637"/>
        <v>-1.5029309752082169E-3</v>
      </c>
      <c r="BQ798" s="41">
        <f t="shared" si="638"/>
        <v>-8.3403319162189508E-3</v>
      </c>
      <c r="BR798" s="41">
        <f t="shared" si="639"/>
        <v>-6.7841364290742306E-3</v>
      </c>
      <c r="BS798" s="41">
        <f t="shared" si="640"/>
        <v>-1.9704439872987251E-3</v>
      </c>
      <c r="BT798" s="41">
        <f t="shared" si="641"/>
        <v>9.2568039564790809E-3</v>
      </c>
      <c r="BU798" s="41">
        <f t="shared" si="642"/>
        <v>7.4349784875179905E-3</v>
      </c>
      <c r="BV798" s="41">
        <f t="shared" si="643"/>
        <v>8.4961428657851796E-3</v>
      </c>
      <c r="BW798" s="41">
        <f t="shared" si="644"/>
        <v>-4.6214989832214434E-3</v>
      </c>
      <c r="BX798" s="41"/>
      <c r="BY798" s="41"/>
      <c r="BZ798" s="41">
        <f t="shared" si="645"/>
        <v>8.3686876775727736E-3</v>
      </c>
      <c r="CA798" s="41">
        <f t="shared" si="646"/>
        <v>1.2761281252400827E-2</v>
      </c>
      <c r="CB798" s="41">
        <f t="shared" si="647"/>
        <v>9.6531363616828327E-3</v>
      </c>
      <c r="CC798" s="41">
        <f t="shared" si="648"/>
        <v>1.6477345700790968E-2</v>
      </c>
      <c r="CD798" s="41">
        <f t="shared" si="649"/>
        <v>2.1682805323335639E-2</v>
      </c>
      <c r="CE798" s="41">
        <f t="shared" si="650"/>
        <v>1.509702083889939E-2</v>
      </c>
      <c r="CF798" s="41">
        <f t="shared" si="651"/>
        <v>1.5860786212580146E-2</v>
      </c>
      <c r="CG798" s="41">
        <f t="shared" si="629"/>
        <v>4.5871640069061401E-3</v>
      </c>
      <c r="CH798" s="41">
        <f t="shared" si="652"/>
        <v>5.5574696956887167E-2</v>
      </c>
      <c r="CI798" s="41">
        <f t="shared" si="653"/>
        <v>3.1763921910527319E-4</v>
      </c>
      <c r="CJ798" s="41">
        <f t="shared" si="654"/>
        <v>-2.5533302005164762E-2</v>
      </c>
      <c r="CK798" s="41">
        <f t="shared" si="655"/>
        <v>0</v>
      </c>
      <c r="CL798" s="41">
        <f t="shared" si="656"/>
        <v>1.2126750007453958E-3</v>
      </c>
      <c r="CM798" s="41">
        <f t="shared" si="657"/>
        <v>3.7876102348847078E-2</v>
      </c>
      <c r="CO798" s="41">
        <f t="shared" si="658"/>
        <v>-2.3716526617316044E-2</v>
      </c>
      <c r="CP798" s="41">
        <f t="shared" si="659"/>
        <v>-5.3547651376599156E-3</v>
      </c>
      <c r="CQ798" s="41">
        <f t="shared" si="660"/>
        <v>7.0964651485560799E-4</v>
      </c>
      <c r="CR798" s="41">
        <f t="shared" si="661"/>
        <v>-2.150620522096373E-2</v>
      </c>
      <c r="CS798" s="41">
        <f t="shared" si="662"/>
        <v>2.7874000393344464E-2</v>
      </c>
      <c r="CT798" s="41">
        <f t="shared" si="663"/>
        <v>2.9380644393219961E-2</v>
      </c>
      <c r="CU798" s="41">
        <f t="shared" si="664"/>
        <v>-9.5208589706590498E-3</v>
      </c>
      <c r="CV798" s="41">
        <f t="shared" si="665"/>
        <v>1.2012156448003653E-2</v>
      </c>
      <c r="CW798" s="41"/>
      <c r="CX798" s="41">
        <f t="shared" si="666"/>
        <v>6.3171978092571518E-3</v>
      </c>
      <c r="CY798" s="41">
        <f t="shared" si="667"/>
        <v>-4.5028861036419399E-2</v>
      </c>
      <c r="CZ798" s="41">
        <f t="shared" si="668"/>
        <v>-5.1480252070780462E-3</v>
      </c>
      <c r="DA798" s="41">
        <f t="shared" si="669"/>
        <v>3.3684863980979404E-2</v>
      </c>
      <c r="DB798" s="41">
        <f t="shared" si="670"/>
        <v>-2.1399938148819582E-2</v>
      </c>
      <c r="DC798" s="41">
        <f t="shared" si="671"/>
        <v>2.317498140362704E-3</v>
      </c>
      <c r="DD798" s="41">
        <f t="shared" si="672"/>
        <v>2.2377280302307487E-2</v>
      </c>
      <c r="DE798" s="41">
        <f t="shared" si="673"/>
        <v>-3.1900587464625325E-2</v>
      </c>
      <c r="DF798" s="41"/>
      <c r="DG798" s="41">
        <f t="shared" si="674"/>
        <v>2.8794177980481926E-3</v>
      </c>
      <c r="DH798" s="41"/>
    </row>
    <row r="799" spans="1:112">
      <c r="A799" s="43">
        <v>43006</v>
      </c>
      <c r="B799" s="34">
        <v>3.45</v>
      </c>
      <c r="C799" s="34">
        <v>4.2166550000000003</v>
      </c>
      <c r="D799" s="34"/>
      <c r="E799" s="34">
        <v>5.34</v>
      </c>
      <c r="F799" s="34"/>
      <c r="G799" s="34">
        <v>26.00581</v>
      </c>
      <c r="H799" s="34">
        <v>20.79879</v>
      </c>
      <c r="I799" s="34">
        <v>16.809999000000001</v>
      </c>
      <c r="J799" s="34">
        <v>27.15</v>
      </c>
      <c r="K799" s="34"/>
      <c r="L799" s="34">
        <v>53.630001</v>
      </c>
      <c r="M799" s="34">
        <v>5.66</v>
      </c>
      <c r="N799" s="34">
        <v>29.603325000000002</v>
      </c>
      <c r="O799" s="34">
        <v>10.119999999999999</v>
      </c>
      <c r="P799" s="34">
        <v>18.75</v>
      </c>
      <c r="Q799" s="34">
        <v>2.7</v>
      </c>
      <c r="R799" s="34">
        <v>23.049999</v>
      </c>
      <c r="S799" s="34">
        <v>49.522799999999997</v>
      </c>
      <c r="T799" s="34"/>
      <c r="U799" s="34"/>
      <c r="V799" s="34">
        <v>2.4203269999999999</v>
      </c>
      <c r="W799" s="34">
        <v>34.090000000000003</v>
      </c>
      <c r="X799" s="34">
        <v>33.040000999999997</v>
      </c>
      <c r="Y799" s="34">
        <v>12.663456</v>
      </c>
      <c r="Z799" s="34">
        <v>15.398826</v>
      </c>
      <c r="AA799" s="34">
        <v>49.241520000000001</v>
      </c>
      <c r="AB799" s="34">
        <v>44.553516000000002</v>
      </c>
      <c r="AC799" s="34">
        <v>20.65</v>
      </c>
      <c r="AD799" s="34">
        <v>116.290001</v>
      </c>
      <c r="AE799" s="34">
        <v>30.585535</v>
      </c>
      <c r="AF799" s="34">
        <v>2.3199999999999998</v>
      </c>
      <c r="AG799" s="34">
        <v>8.0500080000000001</v>
      </c>
      <c r="AH799" s="34">
        <v>30.800709000000001</v>
      </c>
      <c r="AI799" s="34">
        <v>92.515381000000005</v>
      </c>
      <c r="AJ799" s="34" t="s">
        <v>193</v>
      </c>
      <c r="AK799" s="34">
        <v>5</v>
      </c>
      <c r="AL799" s="34">
        <v>1.45</v>
      </c>
      <c r="AM799" s="34">
        <v>26.500978</v>
      </c>
      <c r="AN799" s="34">
        <v>8.8000000000000007</v>
      </c>
      <c r="AO799" s="34">
        <v>29.4</v>
      </c>
      <c r="AP799" s="34">
        <v>4.4400000000000004</v>
      </c>
      <c r="AQ799" s="34">
        <v>15.53</v>
      </c>
      <c r="AR799" s="34">
        <v>3.32</v>
      </c>
      <c r="AS799" s="34"/>
      <c r="AT799" s="34">
        <v>14.987144000000001</v>
      </c>
      <c r="AU799" s="34">
        <v>24.459999</v>
      </c>
      <c r="AV799" s="34">
        <v>7.671875</v>
      </c>
      <c r="AW799" s="34">
        <v>15.301536</v>
      </c>
      <c r="AX799" s="34">
        <v>16.02</v>
      </c>
      <c r="AY799" s="34">
        <v>4.0999999999999996</v>
      </c>
      <c r="AZ799" s="34">
        <v>72.360000999999997</v>
      </c>
      <c r="BA799" s="34">
        <v>69.989998</v>
      </c>
      <c r="BB799" s="34"/>
      <c r="BC799" s="34">
        <v>16.792020999999998</v>
      </c>
      <c r="BD799" s="34"/>
      <c r="BE799" s="38"/>
      <c r="BF799" s="41">
        <f t="shared" si="675"/>
        <v>6.6249385541200662E-2</v>
      </c>
      <c r="BG799" s="41">
        <f t="shared" si="631"/>
        <v>-1.0362672125479028E-2</v>
      </c>
      <c r="BH799" s="41"/>
      <c r="BI799" s="41">
        <f t="shared" si="632"/>
        <v>1.6997576368571077E-2</v>
      </c>
      <c r="BJ799" s="41"/>
      <c r="BK799" s="41">
        <f t="shared" si="633"/>
        <v>-4.0809018397410281E-3</v>
      </c>
      <c r="BL799" s="41">
        <f t="shared" si="634"/>
        <v>1.9146834982154903E-3</v>
      </c>
      <c r="BM799" s="41">
        <f t="shared" si="635"/>
        <v>-3.563067902575092E-3</v>
      </c>
      <c r="BN799" s="41">
        <f t="shared" si="636"/>
        <v>1.1111709596510191E-2</v>
      </c>
      <c r="BO799" s="41"/>
      <c r="BP799" s="41">
        <f t="shared" si="637"/>
        <v>8.2382416874141554E-3</v>
      </c>
      <c r="BQ799" s="41">
        <f t="shared" si="638"/>
        <v>-5.3323035189419075E-2</v>
      </c>
      <c r="BR799" s="41">
        <f t="shared" si="639"/>
        <v>-1.2066021273962002E-2</v>
      </c>
      <c r="BS799" s="41">
        <f t="shared" si="640"/>
        <v>-1.9743343037177405E-3</v>
      </c>
      <c r="BT799" s="41">
        <f t="shared" si="641"/>
        <v>1.612932772934297E-2</v>
      </c>
      <c r="BU799" s="41">
        <f t="shared" si="642"/>
        <v>0</v>
      </c>
      <c r="BV799" s="41">
        <f t="shared" si="643"/>
        <v>-2.5274424178003515E-2</v>
      </c>
      <c r="BW799" s="41">
        <f t="shared" si="644"/>
        <v>-1.4973497889217651E-2</v>
      </c>
      <c r="BX799" s="41"/>
      <c r="BY799" s="41"/>
      <c r="BZ799" s="41">
        <f t="shared" si="645"/>
        <v>1.722410506643976E-2</v>
      </c>
      <c r="CA799" s="41">
        <f t="shared" si="646"/>
        <v>-1.7735629621445124E-2</v>
      </c>
      <c r="CB799" s="41">
        <f t="shared" si="647"/>
        <v>-8.1387033074820092E-3</v>
      </c>
      <c r="CC799" s="41">
        <f t="shared" si="648"/>
        <v>-5.4623896770683127E-3</v>
      </c>
      <c r="CD799" s="41">
        <f t="shared" si="649"/>
        <v>-2.1090441908901414E-2</v>
      </c>
      <c r="CE799" s="41">
        <f t="shared" si="650"/>
        <v>-2.5234285039594639E-2</v>
      </c>
      <c r="CF799" s="41">
        <f t="shared" si="651"/>
        <v>1.2553895364500732E-2</v>
      </c>
      <c r="CG799" s="41">
        <f t="shared" si="629"/>
        <v>-9.1954670931003856E-3</v>
      </c>
      <c r="CH799" s="41">
        <f t="shared" si="652"/>
        <v>-8.4771497075948783E-3</v>
      </c>
      <c r="CI799" s="41">
        <f t="shared" si="653"/>
        <v>2.5380765828794298E-3</v>
      </c>
      <c r="CJ799" s="41">
        <f t="shared" si="654"/>
        <v>0</v>
      </c>
      <c r="CK799" s="41">
        <f t="shared" si="655"/>
        <v>-4.2559573010968743E-2</v>
      </c>
      <c r="CL799" s="41">
        <f t="shared" si="656"/>
        <v>-1.7115283971656466E-2</v>
      </c>
      <c r="CM799" s="41">
        <f t="shared" si="657"/>
        <v>-5.8864849036737436E-2</v>
      </c>
      <c r="CO799" s="41">
        <f t="shared" si="658"/>
        <v>0</v>
      </c>
      <c r="CP799" s="41">
        <f t="shared" si="659"/>
        <v>-2.7212563524884815E-2</v>
      </c>
      <c r="CQ799" s="41">
        <f t="shared" si="660"/>
        <v>-1.7889601682370044E-2</v>
      </c>
      <c r="CR799" s="41">
        <f t="shared" si="661"/>
        <v>-4.4451762570833692E-2</v>
      </c>
      <c r="CS799" s="41">
        <f t="shared" si="662"/>
        <v>-1.4519924182021172E-2</v>
      </c>
      <c r="CT799" s="41">
        <f t="shared" si="663"/>
        <v>-1.119832531002945E-2</v>
      </c>
      <c r="CU799" s="41">
        <f t="shared" si="664"/>
        <v>-9.612377761666133E-3</v>
      </c>
      <c r="CV799" s="41">
        <f t="shared" si="665"/>
        <v>-8.9955629085779858E-3</v>
      </c>
      <c r="CW799" s="41"/>
      <c r="CX799" s="41">
        <f t="shared" si="666"/>
        <v>-3.0692961861860747E-2</v>
      </c>
      <c r="CY799" s="41">
        <f t="shared" si="667"/>
        <v>1.4827248879341653E-2</v>
      </c>
      <c r="CZ799" s="41">
        <f t="shared" si="668"/>
        <v>-1.2911579500727679E-3</v>
      </c>
      <c r="DA799" s="41">
        <f t="shared" si="669"/>
        <v>-3.0735979298788074E-2</v>
      </c>
      <c r="DB799" s="41">
        <f t="shared" si="670"/>
        <v>-0.11819915103812816</v>
      </c>
      <c r="DC799" s="41">
        <f t="shared" si="671"/>
        <v>-5.2268428545756945E-2</v>
      </c>
      <c r="DD799" s="41">
        <f t="shared" si="672"/>
        <v>-1.7806290973590513E-2</v>
      </c>
      <c r="DE799" s="41">
        <f t="shared" si="673"/>
        <v>3.0758191208119883E-2</v>
      </c>
      <c r="DF799" s="41"/>
      <c r="DG799" s="41">
        <f t="shared" si="674"/>
        <v>-1.7987010456841493E-2</v>
      </c>
      <c r="DH799" s="41"/>
    </row>
    <row r="800" spans="1:112">
      <c r="A800" s="43">
        <v>43007</v>
      </c>
      <c r="B800" s="34">
        <v>3.65</v>
      </c>
      <c r="C800" s="34">
        <v>4.2517930000000002</v>
      </c>
      <c r="D800" s="34"/>
      <c r="E800" s="34">
        <v>5.19</v>
      </c>
      <c r="F800" s="34"/>
      <c r="G800" s="34">
        <v>26.324842</v>
      </c>
      <c r="H800" s="34">
        <v>21.087247999999999</v>
      </c>
      <c r="I800" s="34">
        <v>16.68</v>
      </c>
      <c r="J800" s="34">
        <v>27.899985999999998</v>
      </c>
      <c r="K800" s="34"/>
      <c r="L800" s="34">
        <v>53.630001</v>
      </c>
      <c r="M800" s="34">
        <v>5.7</v>
      </c>
      <c r="N800" s="34">
        <v>29.943256000000002</v>
      </c>
      <c r="O800" s="34">
        <v>10.14</v>
      </c>
      <c r="P800" s="34">
        <v>19.440000999999999</v>
      </c>
      <c r="Q800" s="34">
        <v>3.4</v>
      </c>
      <c r="R800" s="34">
        <v>23.74</v>
      </c>
      <c r="S800" s="34">
        <v>49.745959999999997</v>
      </c>
      <c r="T800" s="34"/>
      <c r="U800" s="34"/>
      <c r="V800" s="34">
        <v>2.4798429999999998</v>
      </c>
      <c r="W800" s="34">
        <v>34.060001</v>
      </c>
      <c r="X800" s="34">
        <v>33.310001</v>
      </c>
      <c r="Y800" s="34">
        <v>12.376101</v>
      </c>
      <c r="Z800" s="34">
        <v>15.845565000000001</v>
      </c>
      <c r="AA800" s="34">
        <v>50.014648000000001</v>
      </c>
      <c r="AB800" s="34">
        <v>44.368243999999997</v>
      </c>
      <c r="AC800" s="34">
        <v>20.6</v>
      </c>
      <c r="AD800" s="34">
        <v>116.279999</v>
      </c>
      <c r="AE800" s="34">
        <v>30.401402999999998</v>
      </c>
      <c r="AF800" s="34">
        <v>2.2999999999999998</v>
      </c>
      <c r="AG800" s="34">
        <v>8.4000079999999997</v>
      </c>
      <c r="AH800" s="34">
        <v>31.085546000000001</v>
      </c>
      <c r="AI800" s="34">
        <v>95.379547000000002</v>
      </c>
      <c r="AJ800" s="34" t="s">
        <v>193</v>
      </c>
      <c r="AK800" s="34">
        <v>4.95</v>
      </c>
      <c r="AL800" s="34">
        <v>1.46</v>
      </c>
      <c r="AM800" s="34">
        <v>27.113275999999999</v>
      </c>
      <c r="AN800" s="34">
        <v>9</v>
      </c>
      <c r="AO800" s="34">
        <v>30.620000999999998</v>
      </c>
      <c r="AP800" s="34">
        <v>4.4400000000000004</v>
      </c>
      <c r="AQ800" s="34">
        <v>15.56</v>
      </c>
      <c r="AR800" s="34">
        <v>3.32</v>
      </c>
      <c r="AS800" s="34"/>
      <c r="AT800" s="34">
        <v>15.123391</v>
      </c>
      <c r="AU800" s="34">
        <v>25.08</v>
      </c>
      <c r="AV800" s="34">
        <v>7.6421390000000002</v>
      </c>
      <c r="AW800" s="34">
        <v>15.869262000000001</v>
      </c>
      <c r="AX800" s="34">
        <v>15.73</v>
      </c>
      <c r="AY800" s="34">
        <v>4.12</v>
      </c>
      <c r="AZ800" s="34">
        <v>72.669998000000007</v>
      </c>
      <c r="BA800" s="34">
        <v>70.230002999999996</v>
      </c>
      <c r="BB800" s="34"/>
      <c r="BC800" s="34">
        <v>16.388933000000002</v>
      </c>
      <c r="BD800" s="34"/>
      <c r="BE800" s="38"/>
      <c r="BF800" s="41">
        <f t="shared" si="675"/>
        <v>-2.5975486403260677E-2</v>
      </c>
      <c r="BG800" s="41">
        <f t="shared" si="631"/>
        <v>8.2986166187553577E-3</v>
      </c>
      <c r="BH800" s="41"/>
      <c r="BI800" s="41">
        <f t="shared" si="632"/>
        <v>-2.8491955794306044E-2</v>
      </c>
      <c r="BJ800" s="41"/>
      <c r="BK800" s="41">
        <f t="shared" si="633"/>
        <v>1.2193081506559541E-2</v>
      </c>
      <c r="BL800" s="41">
        <f t="shared" si="634"/>
        <v>1.3773685654983372E-2</v>
      </c>
      <c r="BM800" s="41">
        <f t="shared" si="635"/>
        <v>-7.7634910015221235E-3</v>
      </c>
      <c r="BN800" s="41">
        <f t="shared" si="636"/>
        <v>2.7249140655134816E-2</v>
      </c>
      <c r="BO800" s="41"/>
      <c r="BP800" s="41">
        <f t="shared" si="637"/>
        <v>0</v>
      </c>
      <c r="BQ800" s="41">
        <f t="shared" si="638"/>
        <v>7.042282625412951E-3</v>
      </c>
      <c r="BR800" s="41">
        <f t="shared" si="639"/>
        <v>1.1417437811109897E-2</v>
      </c>
      <c r="BS800" s="41">
        <f t="shared" si="640"/>
        <v>1.9743343037178294E-3</v>
      </c>
      <c r="BT800" s="41">
        <f t="shared" si="641"/>
        <v>3.6139098056201011E-2</v>
      </c>
      <c r="BU800" s="41">
        <f t="shared" si="642"/>
        <v>0.23052365861183216</v>
      </c>
      <c r="BV800" s="41">
        <f t="shared" si="643"/>
        <v>2.9495663122813362E-2</v>
      </c>
      <c r="BW800" s="41">
        <f t="shared" si="644"/>
        <v>4.4960846882212075E-3</v>
      </c>
      <c r="BX800" s="41"/>
      <c r="BY800" s="41"/>
      <c r="BZ800" s="41">
        <f t="shared" si="645"/>
        <v>2.4292596714223593E-2</v>
      </c>
      <c r="CA800" s="41">
        <f t="shared" si="646"/>
        <v>-8.8038155531699298E-4</v>
      </c>
      <c r="CB800" s="41">
        <f t="shared" si="647"/>
        <v>8.1387033074819034E-3</v>
      </c>
      <c r="CC800" s="41">
        <f t="shared" si="648"/>
        <v>-2.2953091050026762E-2</v>
      </c>
      <c r="CD800" s="41">
        <f t="shared" si="649"/>
        <v>2.8598377696003995E-2</v>
      </c>
      <c r="CE800" s="41">
        <f t="shared" si="650"/>
        <v>1.5578752471913386E-2</v>
      </c>
      <c r="CF800" s="41">
        <f t="shared" si="651"/>
        <v>-4.1670850441498852E-3</v>
      </c>
      <c r="CG800" s="41">
        <f t="shared" si="629"/>
        <v>1.8307102092881274E-2</v>
      </c>
      <c r="CH800" s="41">
        <f t="shared" si="652"/>
        <v>-8.6012813399575724E-5</v>
      </c>
      <c r="CI800" s="41">
        <f t="shared" si="653"/>
        <v>-6.0384261132701801E-3</v>
      </c>
      <c r="CJ800" s="41">
        <f t="shared" si="654"/>
        <v>-8.6580627431145415E-3</v>
      </c>
      <c r="CK800" s="41">
        <f t="shared" si="655"/>
        <v>4.2559573010968715E-2</v>
      </c>
      <c r="CL800" s="41">
        <f t="shared" si="656"/>
        <v>9.2052431137754041E-3</v>
      </c>
      <c r="CM800" s="41">
        <f t="shared" si="657"/>
        <v>3.0489251659146455E-2</v>
      </c>
      <c r="CO800" s="41">
        <f t="shared" si="658"/>
        <v>-1.0050335853501451E-2</v>
      </c>
      <c r="CP800" s="41">
        <f t="shared" si="659"/>
        <v>6.8728792877620504E-3</v>
      </c>
      <c r="CQ800" s="41">
        <f t="shared" si="660"/>
        <v>2.2841859256404133E-2</v>
      </c>
      <c r="CR800" s="41">
        <f t="shared" si="661"/>
        <v>2.2472855852058576E-2</v>
      </c>
      <c r="CS800" s="41">
        <f t="shared" si="662"/>
        <v>4.0658748543294466E-2</v>
      </c>
      <c r="CT800" s="41">
        <f t="shared" si="663"/>
        <v>0</v>
      </c>
      <c r="CU800" s="41">
        <f t="shared" si="664"/>
        <v>1.9298815896498756E-3</v>
      </c>
      <c r="CV800" s="41">
        <f t="shared" si="665"/>
        <v>0</v>
      </c>
      <c r="CW800" s="41"/>
      <c r="CX800" s="41">
        <f t="shared" si="666"/>
        <v>9.0498511489284714E-3</v>
      </c>
      <c r="CY800" s="41">
        <f t="shared" si="667"/>
        <v>2.5031626388768897E-2</v>
      </c>
      <c r="CZ800" s="41">
        <f t="shared" si="668"/>
        <v>-3.8835066197868149E-3</v>
      </c>
      <c r="DA800" s="41">
        <f t="shared" si="669"/>
        <v>3.6430815105191514E-2</v>
      </c>
      <c r="DB800" s="41">
        <f t="shared" si="670"/>
        <v>-1.8268224570026637E-2</v>
      </c>
      <c r="DC800" s="41">
        <f t="shared" si="671"/>
        <v>4.8661896511729063E-3</v>
      </c>
      <c r="DD800" s="41">
        <f t="shared" si="672"/>
        <v>4.274942759986842E-3</v>
      </c>
      <c r="DE800" s="41">
        <f t="shared" si="673"/>
        <v>3.423266761778752E-3</v>
      </c>
      <c r="DF800" s="41"/>
      <c r="DG800" s="41">
        <f t="shared" si="674"/>
        <v>-2.4297543147614648E-2</v>
      </c>
      <c r="DH800" s="41"/>
    </row>
    <row r="801" spans="1:112">
      <c r="A801" s="43">
        <v>43010</v>
      </c>
      <c r="B801" s="34">
        <v>3.9</v>
      </c>
      <c r="C801" s="34">
        <v>4.2166550000000003</v>
      </c>
      <c r="D801" s="34"/>
      <c r="E801" s="34">
        <v>5.16</v>
      </c>
      <c r="F801" s="34"/>
      <c r="G801" s="34">
        <v>26.634198999999999</v>
      </c>
      <c r="H801" s="34">
        <v>20.629695999999999</v>
      </c>
      <c r="I801" s="34">
        <v>16.48</v>
      </c>
      <c r="J801" s="34">
        <v>25.499987000000001</v>
      </c>
      <c r="K801" s="34"/>
      <c r="L801" s="34">
        <v>57.029998999999997</v>
      </c>
      <c r="M801" s="34">
        <v>5.67</v>
      </c>
      <c r="N801" s="34">
        <v>30.458015</v>
      </c>
      <c r="O801" s="34">
        <v>10.029999999999999</v>
      </c>
      <c r="P801" s="34">
        <v>19.870000999999998</v>
      </c>
      <c r="Q801" s="34">
        <v>3.33</v>
      </c>
      <c r="R801" s="34">
        <v>23.450001</v>
      </c>
      <c r="S801" s="34">
        <v>49.862392</v>
      </c>
      <c r="T801" s="34"/>
      <c r="U801" s="34"/>
      <c r="V801" s="34">
        <v>2.6583920000000001</v>
      </c>
      <c r="W801" s="34">
        <v>34.290000999999997</v>
      </c>
      <c r="X801" s="34">
        <v>33.029998999999997</v>
      </c>
      <c r="Y801" s="34">
        <v>12.584186000000001</v>
      </c>
      <c r="Z801" s="34">
        <v>15.945853</v>
      </c>
      <c r="AA801" s="34">
        <v>50.195591</v>
      </c>
      <c r="AB801" s="34">
        <v>44.377991000000002</v>
      </c>
      <c r="AC801" s="34">
        <v>20.700001</v>
      </c>
      <c r="AD801" s="34">
        <v>115.209999</v>
      </c>
      <c r="AE801" s="34">
        <v>30.197887000000001</v>
      </c>
      <c r="AF801" s="34">
        <v>2.29</v>
      </c>
      <c r="AG801" s="34">
        <v>8.4000079999999997</v>
      </c>
      <c r="AH801" s="34">
        <v>30.971613000000001</v>
      </c>
      <c r="AI801" s="34">
        <v>96.063361999999998</v>
      </c>
      <c r="AJ801" s="34" t="s">
        <v>193</v>
      </c>
      <c r="AK801" s="34">
        <v>4.84</v>
      </c>
      <c r="AL801" s="34">
        <v>1.44</v>
      </c>
      <c r="AM801" s="34">
        <v>26.759288999999999</v>
      </c>
      <c r="AN801" s="34">
        <v>9</v>
      </c>
      <c r="AO801" s="34">
        <v>30.940000999999999</v>
      </c>
      <c r="AP801" s="34">
        <v>4.37</v>
      </c>
      <c r="AQ801" s="34">
        <v>15.72</v>
      </c>
      <c r="AR801" s="34">
        <v>3.31</v>
      </c>
      <c r="AS801" s="34"/>
      <c r="AT801" s="34">
        <v>15.230442</v>
      </c>
      <c r="AU801" s="34">
        <v>25.49</v>
      </c>
      <c r="AV801" s="34">
        <v>7.7908189999999999</v>
      </c>
      <c r="AW801" s="34">
        <v>15.968387999999999</v>
      </c>
      <c r="AX801" s="34">
        <v>15.14</v>
      </c>
      <c r="AY801" s="34">
        <v>4.03</v>
      </c>
      <c r="AZ801" s="34">
        <v>71.959998999999996</v>
      </c>
      <c r="BA801" s="34">
        <v>71.900002000000001</v>
      </c>
      <c r="BB801" s="34"/>
      <c r="BC801" s="34">
        <v>16.310282000000001</v>
      </c>
      <c r="BD801" s="34"/>
      <c r="BE801" s="38"/>
      <c r="BF801" s="41">
        <f t="shared" si="675"/>
        <v>-1.3245226750020567E-2</v>
      </c>
      <c r="BG801" s="41">
        <f t="shared" si="631"/>
        <v>-8.2986166187553768E-3</v>
      </c>
      <c r="BH801" s="41"/>
      <c r="BI801" s="41">
        <f t="shared" si="632"/>
        <v>-5.7971176843259579E-3</v>
      </c>
      <c r="BJ801" s="41"/>
      <c r="BK801" s="41">
        <f t="shared" si="633"/>
        <v>1.1683010602122672E-2</v>
      </c>
      <c r="BL801" s="41">
        <f t="shared" si="634"/>
        <v>-2.193690644024536E-2</v>
      </c>
      <c r="BM801" s="41">
        <f t="shared" si="635"/>
        <v>-1.2062872449274984E-2</v>
      </c>
      <c r="BN801" s="41">
        <f t="shared" si="636"/>
        <v>-8.9948244674750308E-2</v>
      </c>
      <c r="BO801" s="41"/>
      <c r="BP801" s="41">
        <f t="shared" si="637"/>
        <v>6.1468795992702635E-2</v>
      </c>
      <c r="BQ801" s="41">
        <f t="shared" si="638"/>
        <v>-5.2770571008437812E-3</v>
      </c>
      <c r="BR801" s="41">
        <f t="shared" si="639"/>
        <v>1.7045053997285363E-2</v>
      </c>
      <c r="BS801" s="41">
        <f t="shared" si="640"/>
        <v>-1.0907396189193111E-2</v>
      </c>
      <c r="BT801" s="41">
        <f t="shared" si="641"/>
        <v>2.1878256418229634E-2</v>
      </c>
      <c r="BU801" s="41">
        <f t="shared" si="642"/>
        <v>-2.0803127629763173E-2</v>
      </c>
      <c r="BV801" s="41">
        <f t="shared" si="643"/>
        <v>-1.2290851645311181E-2</v>
      </c>
      <c r="BW801" s="41">
        <f t="shared" si="644"/>
        <v>2.3377969957364582E-3</v>
      </c>
      <c r="BX801" s="41"/>
      <c r="BY801" s="41"/>
      <c r="BZ801" s="41">
        <f t="shared" si="645"/>
        <v>6.9526177003459991E-2</v>
      </c>
      <c r="CA801" s="41">
        <f t="shared" si="646"/>
        <v>6.7300910433549148E-3</v>
      </c>
      <c r="CB801" s="41">
        <f t="shared" si="647"/>
        <v>-8.4414730994119141E-3</v>
      </c>
      <c r="CC801" s="41">
        <f t="shared" si="648"/>
        <v>1.6673672126460398E-2</v>
      </c>
      <c r="CD801" s="41">
        <f t="shared" si="649"/>
        <v>6.3091449815813275E-3</v>
      </c>
      <c r="CE801" s="41">
        <f t="shared" si="650"/>
        <v>3.6112716315151758E-3</v>
      </c>
      <c r="CF801" s="41">
        <f t="shared" si="651"/>
        <v>2.196600236436514E-4</v>
      </c>
      <c r="CG801" s="41">
        <f t="shared" si="629"/>
        <v>-2.0619241851260697E-2</v>
      </c>
      <c r="CH801" s="41">
        <f t="shared" si="652"/>
        <v>-9.2445257205839917E-3</v>
      </c>
      <c r="CI801" s="41">
        <f t="shared" si="653"/>
        <v>-6.7168036174162782E-3</v>
      </c>
      <c r="CJ801" s="41">
        <f t="shared" si="654"/>
        <v>-4.3573053689555897E-3</v>
      </c>
      <c r="CK801" s="41">
        <f t="shared" si="655"/>
        <v>0</v>
      </c>
      <c r="CL801" s="41">
        <f t="shared" si="656"/>
        <v>-3.671877019383399E-3</v>
      </c>
      <c r="CM801" s="41">
        <f t="shared" si="657"/>
        <v>7.1438311477724278E-3</v>
      </c>
      <c r="CO801" s="41">
        <f t="shared" si="658"/>
        <v>-2.2472855852058628E-2</v>
      </c>
      <c r="CP801" s="41">
        <f t="shared" si="659"/>
        <v>-1.3793322132335873E-2</v>
      </c>
      <c r="CQ801" s="41">
        <f t="shared" si="660"/>
        <v>-1.3141831827635373E-2</v>
      </c>
      <c r="CR801" s="41">
        <f t="shared" si="661"/>
        <v>0</v>
      </c>
      <c r="CS801" s="41">
        <f t="shared" si="662"/>
        <v>1.0396454577609843E-2</v>
      </c>
      <c r="CT801" s="41">
        <f t="shared" si="663"/>
        <v>-1.5891367336634665E-2</v>
      </c>
      <c r="CU801" s="41">
        <f t="shared" si="664"/>
        <v>1.0230268250815043E-2</v>
      </c>
      <c r="CV801" s="41">
        <f t="shared" si="665"/>
        <v>-3.0165935394255677E-3</v>
      </c>
      <c r="CW801" s="41"/>
      <c r="CX801" s="41">
        <f t="shared" si="666"/>
        <v>7.0535700608661501E-3</v>
      </c>
      <c r="CY801" s="41">
        <f t="shared" si="667"/>
        <v>1.6215502623304148E-2</v>
      </c>
      <c r="CZ801" s="41">
        <f t="shared" si="668"/>
        <v>1.9268451329510369E-2</v>
      </c>
      <c r="DA801" s="41">
        <f t="shared" si="669"/>
        <v>6.2269872496078299E-3</v>
      </c>
      <c r="DB801" s="41">
        <f t="shared" si="670"/>
        <v>-3.8229469060883751E-2</v>
      </c>
      <c r="DC801" s="41">
        <f t="shared" si="671"/>
        <v>-2.2086787402843398E-2</v>
      </c>
      <c r="DD801" s="41">
        <f t="shared" si="672"/>
        <v>-9.8182219211479568E-3</v>
      </c>
      <c r="DE801" s="41">
        <f t="shared" si="673"/>
        <v>2.3500679655696445E-2</v>
      </c>
      <c r="DF801" s="41"/>
      <c r="DG801" s="41">
        <f t="shared" si="674"/>
        <v>-4.8105834758734459E-3</v>
      </c>
      <c r="DH801" s="41"/>
    </row>
    <row r="802" spans="1:112">
      <c r="A802" s="43">
        <v>43011</v>
      </c>
      <c r="B802" s="34">
        <v>3.8</v>
      </c>
      <c r="C802" s="34">
        <v>4.2605779999999998</v>
      </c>
      <c r="D802" s="34"/>
      <c r="E802" s="34">
        <v>5.26</v>
      </c>
      <c r="F802" s="34"/>
      <c r="G802" s="34">
        <v>26.991903000000001</v>
      </c>
      <c r="H802" s="34">
        <v>21.107140999999999</v>
      </c>
      <c r="I802" s="34">
        <v>16.530000999999999</v>
      </c>
      <c r="J802" s="34">
        <v>24.749988999999999</v>
      </c>
      <c r="K802" s="34"/>
      <c r="L802" s="34">
        <v>54.950001</v>
      </c>
      <c r="M802" s="34">
        <v>5.62</v>
      </c>
      <c r="N802" s="34">
        <v>30.846512000000001</v>
      </c>
      <c r="O802" s="34">
        <v>10</v>
      </c>
      <c r="P802" s="34">
        <v>20.260000000000002</v>
      </c>
      <c r="Q802" s="34">
        <v>3.29</v>
      </c>
      <c r="R802" s="34">
        <v>24.24</v>
      </c>
      <c r="S802" s="34">
        <v>51.201366</v>
      </c>
      <c r="T802" s="34"/>
      <c r="U802" s="34"/>
      <c r="V802" s="34">
        <v>2.7575859999999999</v>
      </c>
      <c r="W802" s="34">
        <v>34.990001999999997</v>
      </c>
      <c r="X802" s="34">
        <v>32.939999</v>
      </c>
      <c r="Y802" s="34">
        <v>12.534641000000001</v>
      </c>
      <c r="Z802" s="34">
        <v>16.173781999999999</v>
      </c>
      <c r="AA802" s="34">
        <v>50.795994</v>
      </c>
      <c r="AB802" s="34">
        <v>44.368206000000001</v>
      </c>
      <c r="AC802" s="34">
        <v>20.85</v>
      </c>
      <c r="AD802" s="34">
        <v>117.80999799999999</v>
      </c>
      <c r="AE802" s="34">
        <v>30.06221</v>
      </c>
      <c r="AF802" s="34">
        <v>2.2799999999999998</v>
      </c>
      <c r="AG802" s="34">
        <v>8.0500080000000001</v>
      </c>
      <c r="AH802" s="34">
        <v>31.607758</v>
      </c>
      <c r="AI802" s="34">
        <v>96.172393999999997</v>
      </c>
      <c r="AJ802" s="34" t="s">
        <v>193</v>
      </c>
      <c r="AK802" s="34">
        <v>4.91</v>
      </c>
      <c r="AL802" s="34">
        <v>1.42</v>
      </c>
      <c r="AM802" s="34">
        <v>26.625349</v>
      </c>
      <c r="AN802" s="34">
        <v>9.5</v>
      </c>
      <c r="AO802" s="34">
        <v>31.85</v>
      </c>
      <c r="AP802" s="34">
        <v>4.3499999999999996</v>
      </c>
      <c r="AQ802" s="34">
        <v>15.72</v>
      </c>
      <c r="AR802" s="34">
        <v>3.34</v>
      </c>
      <c r="AS802" s="34"/>
      <c r="AT802" s="34">
        <v>15.473739999999999</v>
      </c>
      <c r="AU802" s="34">
        <v>25.58</v>
      </c>
      <c r="AV802" s="34">
        <v>7.8205549999999997</v>
      </c>
      <c r="AW802" s="34">
        <v>14.724802</v>
      </c>
      <c r="AX802" s="34">
        <v>15.69</v>
      </c>
      <c r="AY802" s="34">
        <v>4.53</v>
      </c>
      <c r="AZ802" s="34">
        <v>73.150002000000001</v>
      </c>
      <c r="BA802" s="34">
        <v>72.580001999999993</v>
      </c>
      <c r="BB802" s="34"/>
      <c r="BC802" s="34">
        <v>17.008308</v>
      </c>
      <c r="BD802" s="34"/>
      <c r="BE802" s="38"/>
      <c r="BF802" s="41">
        <f t="shared" si="675"/>
        <v>-2.7028672387919374E-2</v>
      </c>
      <c r="BG802" s="41">
        <f t="shared" si="631"/>
        <v>1.0362672125478986E-2</v>
      </c>
      <c r="BH802" s="41"/>
      <c r="BI802" s="41">
        <f t="shared" si="632"/>
        <v>1.9194447256147159E-2</v>
      </c>
      <c r="BJ802" s="41"/>
      <c r="BK802" s="41">
        <f t="shared" si="633"/>
        <v>1.3340865434960108E-2</v>
      </c>
      <c r="BL802" s="41">
        <f t="shared" si="634"/>
        <v>2.2879828091458537E-2</v>
      </c>
      <c r="BM802" s="41">
        <f t="shared" si="635"/>
        <v>3.0294478476730852E-3</v>
      </c>
      <c r="BN802" s="41">
        <f t="shared" si="636"/>
        <v>-2.9852897790172906E-2</v>
      </c>
      <c r="BO802" s="41"/>
      <c r="BP802" s="41">
        <f t="shared" si="637"/>
        <v>-3.7153728585824032E-2</v>
      </c>
      <c r="BQ802" s="41">
        <f t="shared" si="638"/>
        <v>-8.8574538340609396E-3</v>
      </c>
      <c r="BR802" s="41">
        <f t="shared" si="639"/>
        <v>1.2674502839366478E-2</v>
      </c>
      <c r="BS802" s="41">
        <f t="shared" si="640"/>
        <v>-2.9955089797984512E-3</v>
      </c>
      <c r="BT802" s="41">
        <f t="shared" si="641"/>
        <v>1.9437391929686878E-2</v>
      </c>
      <c r="BU802" s="41">
        <f t="shared" si="642"/>
        <v>-1.2084739215071999E-2</v>
      </c>
      <c r="BV802" s="41">
        <f t="shared" si="643"/>
        <v>3.3133623664902988E-2</v>
      </c>
      <c r="BW802" s="41">
        <f t="shared" si="644"/>
        <v>2.6499160104266221E-2</v>
      </c>
      <c r="BX802" s="41"/>
      <c r="BY802" s="41"/>
      <c r="BZ802" s="41">
        <f t="shared" si="645"/>
        <v>3.6634230604386343E-2</v>
      </c>
      <c r="CA802" s="41">
        <f t="shared" si="646"/>
        <v>2.0208567900933609E-2</v>
      </c>
      <c r="CB802" s="41">
        <f t="shared" si="647"/>
        <v>-2.728514735923913E-3</v>
      </c>
      <c r="CC802" s="41">
        <f t="shared" si="648"/>
        <v>-3.9448549290217729E-3</v>
      </c>
      <c r="CD802" s="41">
        <f t="shared" si="649"/>
        <v>1.4192740735642747E-2</v>
      </c>
      <c r="CE802" s="41">
        <f t="shared" si="650"/>
        <v>1.1890299051983183E-2</v>
      </c>
      <c r="CF802" s="41">
        <f t="shared" si="651"/>
        <v>-2.2051649243411836E-4</v>
      </c>
      <c r="CG802" s="41">
        <f t="shared" si="629"/>
        <v>-2.3175445440760194E-3</v>
      </c>
      <c r="CH802" s="41">
        <f t="shared" si="652"/>
        <v>2.2316598911380239E-2</v>
      </c>
      <c r="CI802" s="41">
        <f t="shared" si="653"/>
        <v>-4.5030537958050077E-3</v>
      </c>
      <c r="CJ802" s="41">
        <f t="shared" si="654"/>
        <v>-4.3763745997990001E-3</v>
      </c>
      <c r="CK802" s="41">
        <f t="shared" si="655"/>
        <v>-4.2559573010968743E-2</v>
      </c>
      <c r="CL802" s="41">
        <f t="shared" si="656"/>
        <v>2.0331521500737009E-2</v>
      </c>
      <c r="CM802" s="41">
        <f t="shared" si="657"/>
        <v>1.1343572492473007E-3</v>
      </c>
      <c r="CO802" s="41">
        <f t="shared" si="658"/>
        <v>1.435922107788888E-2</v>
      </c>
      <c r="CP802" s="41">
        <f t="shared" si="659"/>
        <v>-1.3986241974739952E-2</v>
      </c>
      <c r="CQ802" s="41">
        <f t="shared" si="660"/>
        <v>-5.0179334754246237E-3</v>
      </c>
      <c r="CR802" s="41">
        <f t="shared" si="661"/>
        <v>5.4067221270275793E-2</v>
      </c>
      <c r="CS802" s="41">
        <f t="shared" si="662"/>
        <v>2.8987504552632343E-2</v>
      </c>
      <c r="CT802" s="41">
        <f t="shared" si="663"/>
        <v>-4.5871640069061539E-3</v>
      </c>
      <c r="CU802" s="41">
        <f t="shared" si="664"/>
        <v>0</v>
      </c>
      <c r="CV802" s="41">
        <f t="shared" si="665"/>
        <v>9.0226175996375516E-3</v>
      </c>
      <c r="CW802" s="41"/>
      <c r="CX802" s="41">
        <f t="shared" si="666"/>
        <v>1.5848205454207322E-2</v>
      </c>
      <c r="CY802" s="41">
        <f t="shared" si="667"/>
        <v>3.5245777626724765E-3</v>
      </c>
      <c r="CZ802" s="41">
        <f t="shared" si="668"/>
        <v>3.8095347612712776E-3</v>
      </c>
      <c r="DA802" s="41">
        <f t="shared" si="669"/>
        <v>-8.1077734943375793E-2</v>
      </c>
      <c r="DB802" s="41">
        <f t="shared" si="670"/>
        <v>3.5683318735638396E-2</v>
      </c>
      <c r="DC802" s="41">
        <f t="shared" si="671"/>
        <v>0.11695556353635109</v>
      </c>
      <c r="DD802" s="41">
        <f t="shared" si="672"/>
        <v>1.6401759621490025E-2</v>
      </c>
      <c r="DE802" s="41">
        <f t="shared" si="673"/>
        <v>9.4131367973120869E-3</v>
      </c>
      <c r="DF802" s="41"/>
      <c r="DG802" s="41">
        <f t="shared" si="674"/>
        <v>4.1906224071158099E-2</v>
      </c>
      <c r="DH802" s="41"/>
    </row>
    <row r="803" spans="1:112">
      <c r="A803" s="43">
        <v>43012</v>
      </c>
      <c r="B803" s="34">
        <v>3.75</v>
      </c>
      <c r="C803" s="34">
        <v>4.2781469999999997</v>
      </c>
      <c r="D803" s="34"/>
      <c r="E803" s="34">
        <v>5.94</v>
      </c>
      <c r="F803" s="34"/>
      <c r="G803" s="34">
        <v>27.484953000000001</v>
      </c>
      <c r="H803" s="34">
        <v>21.236452</v>
      </c>
      <c r="I803" s="34">
        <v>16.860001</v>
      </c>
      <c r="J803" s="34">
        <v>24.450001</v>
      </c>
      <c r="K803" s="34"/>
      <c r="L803" s="34">
        <v>57.060001</v>
      </c>
      <c r="M803" s="34">
        <v>5.82</v>
      </c>
      <c r="N803" s="34">
        <v>31.167020999999998</v>
      </c>
      <c r="O803" s="34">
        <v>10.24</v>
      </c>
      <c r="P803" s="34">
        <v>19.82</v>
      </c>
      <c r="Q803" s="34">
        <v>3.1</v>
      </c>
      <c r="R803" s="34">
        <v>23.790001</v>
      </c>
      <c r="S803" s="34">
        <v>51.579777</v>
      </c>
      <c r="T803" s="34"/>
      <c r="U803" s="34"/>
      <c r="V803" s="34">
        <v>2.6583920000000001</v>
      </c>
      <c r="W803" s="34">
        <v>35.32</v>
      </c>
      <c r="X803" s="34">
        <v>33.919998</v>
      </c>
      <c r="Y803" s="34">
        <v>12.663456</v>
      </c>
      <c r="Z803" s="34">
        <v>16.647873000000001</v>
      </c>
      <c r="AA803" s="34">
        <v>51.199016999999998</v>
      </c>
      <c r="AB803" s="34">
        <v>44.955727000000003</v>
      </c>
      <c r="AC803" s="34">
        <v>20.9</v>
      </c>
      <c r="AD803" s="34">
        <v>121.41999800000001</v>
      </c>
      <c r="AE803" s="34">
        <v>30.28511</v>
      </c>
      <c r="AF803" s="34">
        <v>2.2200000000000002</v>
      </c>
      <c r="AG803" s="34">
        <v>8.4</v>
      </c>
      <c r="AH803" s="34">
        <v>32.813583000000001</v>
      </c>
      <c r="AI803" s="34">
        <v>98.402266999999995</v>
      </c>
      <c r="AJ803" s="34" t="s">
        <v>193</v>
      </c>
      <c r="AK803" s="34">
        <v>4.95</v>
      </c>
      <c r="AL803" s="34">
        <v>1.43</v>
      </c>
      <c r="AM803" s="34">
        <v>26.92193</v>
      </c>
      <c r="AN803" s="34">
        <v>9.5</v>
      </c>
      <c r="AO803" s="34">
        <v>32.259998000000003</v>
      </c>
      <c r="AP803" s="34">
        <v>4.32</v>
      </c>
      <c r="AQ803" s="34">
        <v>15.64</v>
      </c>
      <c r="AR803" s="34">
        <v>3.59</v>
      </c>
      <c r="AS803" s="34"/>
      <c r="AT803" s="34">
        <v>16.057652999999998</v>
      </c>
      <c r="AU803" s="34">
        <v>26.02</v>
      </c>
      <c r="AV803" s="34">
        <v>7.9295869999999997</v>
      </c>
      <c r="AW803" s="34">
        <v>15.229445</v>
      </c>
      <c r="AX803" s="34">
        <v>16.75</v>
      </c>
      <c r="AY803" s="34">
        <v>4.42</v>
      </c>
      <c r="AZ803" s="34">
        <v>73.870002999999997</v>
      </c>
      <c r="BA803" s="34">
        <v>73.769997000000004</v>
      </c>
      <c r="BB803" s="34"/>
      <c r="BC803" s="34">
        <v>17.490048999999999</v>
      </c>
      <c r="BD803" s="34"/>
      <c r="BE803" s="38"/>
      <c r="BF803" s="41">
        <f t="shared" si="675"/>
        <v>-2.7779564107075706E-2</v>
      </c>
      <c r="BG803" s="41">
        <f t="shared" si="631"/>
        <v>4.1151400925392824E-3</v>
      </c>
      <c r="BH803" s="41"/>
      <c r="BI803" s="41">
        <f t="shared" si="632"/>
        <v>0.12157810662493526</v>
      </c>
      <c r="BJ803" s="41"/>
      <c r="BK803" s="41">
        <f t="shared" si="633"/>
        <v>1.8101759147737099E-2</v>
      </c>
      <c r="BL803" s="41">
        <f t="shared" si="634"/>
        <v>6.1077198615219676E-3</v>
      </c>
      <c r="BM803" s="41">
        <f t="shared" si="635"/>
        <v>1.9767039556690076E-2</v>
      </c>
      <c r="BN803" s="41">
        <f t="shared" si="636"/>
        <v>-1.2194787749480416E-2</v>
      </c>
      <c r="BO803" s="41"/>
      <c r="BP803" s="41">
        <f t="shared" si="637"/>
        <v>3.7679664262773263E-2</v>
      </c>
      <c r="BQ803" s="41">
        <f t="shared" si="638"/>
        <v>3.4968597837746855E-2</v>
      </c>
      <c r="BR803" s="41">
        <f t="shared" si="639"/>
        <v>1.0336835795668246E-2</v>
      </c>
      <c r="BS803" s="41">
        <f t="shared" si="640"/>
        <v>2.3716526617316065E-2</v>
      </c>
      <c r="BT803" s="41">
        <f t="shared" si="641"/>
        <v>-2.1956969918695481E-2</v>
      </c>
      <c r="BU803" s="41">
        <f t="shared" si="642"/>
        <v>-5.9485453286179997E-2</v>
      </c>
      <c r="BV803" s="41">
        <f t="shared" si="643"/>
        <v>-1.8738794851779993E-2</v>
      </c>
      <c r="BW803" s="41">
        <f t="shared" si="644"/>
        <v>7.3634656856318816E-3</v>
      </c>
      <c r="BX803" s="41"/>
      <c r="BY803" s="41"/>
      <c r="BZ803" s="41">
        <f t="shared" si="645"/>
        <v>-3.6634230604386316E-2</v>
      </c>
      <c r="CA803" s="41">
        <f t="shared" si="646"/>
        <v>9.3870121969759756E-3</v>
      </c>
      <c r="CB803" s="41">
        <f t="shared" si="647"/>
        <v>2.931705757016977E-2</v>
      </c>
      <c r="CC803" s="41">
        <f t="shared" si="648"/>
        <v>1.0224273852588296E-2</v>
      </c>
      <c r="CD803" s="41">
        <f t="shared" si="649"/>
        <v>2.8890924357629941E-2</v>
      </c>
      <c r="CE803" s="41">
        <f t="shared" si="650"/>
        <v>7.9028394351616984E-3</v>
      </c>
      <c r="CF803" s="41">
        <f t="shared" si="651"/>
        <v>1.3155029184678722E-2</v>
      </c>
      <c r="CG803" s="41">
        <f t="shared" si="629"/>
        <v>6.9365364833186812E-3</v>
      </c>
      <c r="CH803" s="41">
        <f t="shared" si="652"/>
        <v>3.0182452948996824E-2</v>
      </c>
      <c r="CI803" s="41">
        <f t="shared" si="653"/>
        <v>7.387271337645245E-3</v>
      </c>
      <c r="CJ803" s="41">
        <f t="shared" si="654"/>
        <v>-2.666824708216118E-2</v>
      </c>
      <c r="CK803" s="41">
        <f t="shared" si="655"/>
        <v>4.2558620630469862E-2</v>
      </c>
      <c r="CL803" s="41">
        <f t="shared" si="656"/>
        <v>3.743994873121842E-2</v>
      </c>
      <c r="CM803" s="41">
        <f t="shared" si="657"/>
        <v>2.2921490578248896E-2</v>
      </c>
      <c r="CO803" s="41">
        <f t="shared" si="658"/>
        <v>8.113634774169631E-3</v>
      </c>
      <c r="CP803" s="41">
        <f t="shared" si="659"/>
        <v>7.0175726586465398E-3</v>
      </c>
      <c r="CQ803" s="41">
        <f t="shared" si="660"/>
        <v>1.1077464189615898E-2</v>
      </c>
      <c r="CR803" s="41">
        <f t="shared" si="661"/>
        <v>0</v>
      </c>
      <c r="CS803" s="41">
        <f t="shared" si="662"/>
        <v>1.2790628682608442E-2</v>
      </c>
      <c r="CT803" s="41">
        <f t="shared" si="663"/>
        <v>-6.9204428445736833E-3</v>
      </c>
      <c r="CU803" s="41">
        <f t="shared" si="664"/>
        <v>-5.1020518838955104E-3</v>
      </c>
      <c r="CV803" s="41">
        <f t="shared" si="665"/>
        <v>7.2181395511578539E-2</v>
      </c>
      <c r="CW803" s="41"/>
      <c r="CX803" s="41">
        <f t="shared" si="666"/>
        <v>3.7041164754321822E-2</v>
      </c>
      <c r="CY803" s="41">
        <f t="shared" si="667"/>
        <v>1.7054676933662569E-2</v>
      </c>
      <c r="CZ803" s="41">
        <f t="shared" si="668"/>
        <v>1.3845429678486988E-2</v>
      </c>
      <c r="DA803" s="41">
        <f t="shared" si="669"/>
        <v>3.3697442080946265E-2</v>
      </c>
      <c r="DB803" s="41">
        <f t="shared" si="670"/>
        <v>6.5374691526134274E-2</v>
      </c>
      <c r="DC803" s="41">
        <f t="shared" si="671"/>
        <v>-2.4582243405336022E-2</v>
      </c>
      <c r="DD803" s="41">
        <f t="shared" si="672"/>
        <v>9.7946773453184421E-3</v>
      </c>
      <c r="DE803" s="41">
        <f t="shared" si="673"/>
        <v>1.6262674888548032E-2</v>
      </c>
      <c r="DF803" s="41"/>
      <c r="DG803" s="41">
        <f t="shared" si="674"/>
        <v>2.7930160066759618E-2</v>
      </c>
      <c r="DH803" s="41"/>
    </row>
    <row r="804" spans="1:112">
      <c r="A804" s="43">
        <v>43013</v>
      </c>
      <c r="B804" s="34">
        <v>3.65</v>
      </c>
      <c r="C804" s="34">
        <v>4.2781469999999997</v>
      </c>
      <c r="D804" s="34"/>
      <c r="E804" s="34">
        <v>6.18</v>
      </c>
      <c r="F804" s="34"/>
      <c r="G804" s="34">
        <v>27.958662</v>
      </c>
      <c r="H804" s="34">
        <v>20.938044000000001</v>
      </c>
      <c r="I804" s="34">
        <v>16.790001</v>
      </c>
      <c r="J804" s="34">
        <v>24.749988999999999</v>
      </c>
      <c r="K804" s="34"/>
      <c r="L804" s="34">
        <v>55.68</v>
      </c>
      <c r="M804" s="34">
        <v>6.03</v>
      </c>
      <c r="N804" s="34">
        <v>31.273857</v>
      </c>
      <c r="O804" s="34">
        <v>10.1</v>
      </c>
      <c r="P804" s="34">
        <v>20.219999000000001</v>
      </c>
      <c r="Q804" s="34">
        <v>3.21</v>
      </c>
      <c r="R804" s="34">
        <v>23.190000999999999</v>
      </c>
      <c r="S804" s="34">
        <v>51.308104999999998</v>
      </c>
      <c r="T804" s="34"/>
      <c r="U804" s="34"/>
      <c r="V804" s="34">
        <v>2.6980689999999998</v>
      </c>
      <c r="W804" s="34">
        <v>35.150002000000001</v>
      </c>
      <c r="X804" s="34">
        <v>32.549999</v>
      </c>
      <c r="Y804" s="34">
        <v>12.673363999999999</v>
      </c>
      <c r="Z804" s="34">
        <v>16.30142</v>
      </c>
      <c r="AA804" s="34">
        <v>50.804222000000003</v>
      </c>
      <c r="AB804" s="34">
        <v>45.053646000000001</v>
      </c>
      <c r="AC804" s="34">
        <v>20.950001</v>
      </c>
      <c r="AD804" s="34">
        <v>124.010002</v>
      </c>
      <c r="AE804" s="34">
        <v>30.178502999999999</v>
      </c>
      <c r="AF804" s="34">
        <v>2.16</v>
      </c>
      <c r="AG804" s="34">
        <v>14.350015000000001</v>
      </c>
      <c r="AH804" s="34">
        <v>32.443283000000001</v>
      </c>
      <c r="AI804" s="34">
        <v>97.193168999999997</v>
      </c>
      <c r="AJ804" s="34" t="s">
        <v>193</v>
      </c>
      <c r="AK804" s="34">
        <v>4.99</v>
      </c>
      <c r="AL804" s="34">
        <v>1.45</v>
      </c>
      <c r="AM804" s="34">
        <v>26.864529000000001</v>
      </c>
      <c r="AN804" s="34">
        <v>9.9</v>
      </c>
      <c r="AO804" s="34">
        <v>32.189999</v>
      </c>
      <c r="AP804" s="34">
        <v>4.34</v>
      </c>
      <c r="AQ804" s="34">
        <v>15.36</v>
      </c>
      <c r="AR804" s="34">
        <v>3.48</v>
      </c>
      <c r="AS804" s="34"/>
      <c r="AT804" s="34">
        <v>16.057652999999998</v>
      </c>
      <c r="AU804" s="34">
        <v>25.65</v>
      </c>
      <c r="AV804" s="34">
        <v>7.9791470000000002</v>
      </c>
      <c r="AW804" s="34">
        <v>15.229445</v>
      </c>
      <c r="AX804" s="34">
        <v>17.059999000000001</v>
      </c>
      <c r="AY804" s="34">
        <v>4.49</v>
      </c>
      <c r="AZ804" s="34">
        <v>72.849997999999999</v>
      </c>
      <c r="BA804" s="34">
        <v>74.919998000000007</v>
      </c>
      <c r="BB804" s="34"/>
      <c r="BC804" s="34">
        <v>17.735834000000001</v>
      </c>
      <c r="BD804" s="34"/>
      <c r="BE804" s="38"/>
      <c r="BF804" s="41">
        <f t="shared" si="675"/>
        <v>0</v>
      </c>
      <c r="BG804" s="41">
        <f t="shared" si="631"/>
        <v>0</v>
      </c>
      <c r="BH804" s="41"/>
      <c r="BI804" s="41">
        <f t="shared" si="632"/>
        <v>3.9609138095045668E-2</v>
      </c>
      <c r="BJ804" s="41"/>
      <c r="BK804" s="41">
        <f t="shared" si="633"/>
        <v>1.7088370855801012E-2</v>
      </c>
      <c r="BL804" s="41">
        <f t="shared" si="634"/>
        <v>-1.4151347768639928E-2</v>
      </c>
      <c r="BM804" s="41">
        <f t="shared" si="635"/>
        <v>-4.1604812369795243E-3</v>
      </c>
      <c r="BN804" s="41">
        <f t="shared" si="636"/>
        <v>1.2194787749480372E-2</v>
      </c>
      <c r="BO804" s="41"/>
      <c r="BP804" s="41">
        <f t="shared" si="637"/>
        <v>-2.4482347284601403E-2</v>
      </c>
      <c r="BQ804" s="41">
        <f t="shared" si="638"/>
        <v>3.5446748995747707E-2</v>
      </c>
      <c r="BR804" s="41">
        <f t="shared" si="639"/>
        <v>3.4219923766733154E-3</v>
      </c>
      <c r="BS804" s="41">
        <f t="shared" si="640"/>
        <v>-1.3766195764147959E-2</v>
      </c>
      <c r="BT804" s="41">
        <f t="shared" si="641"/>
        <v>1.9980635234498161E-2</v>
      </c>
      <c r="BU804" s="41">
        <f t="shared" si="642"/>
        <v>3.4868825650823859E-2</v>
      </c>
      <c r="BV804" s="41">
        <f t="shared" si="643"/>
        <v>-2.5544171959859023E-2</v>
      </c>
      <c r="BW804" s="41">
        <f t="shared" si="644"/>
        <v>-5.280945162698193E-3</v>
      </c>
      <c r="BX804" s="41"/>
      <c r="BY804" s="41"/>
      <c r="BZ804" s="41">
        <f t="shared" si="645"/>
        <v>1.481490323337171E-2</v>
      </c>
      <c r="CA804" s="41">
        <f t="shared" si="646"/>
        <v>-4.8247005800826949E-3</v>
      </c>
      <c r="CB804" s="41">
        <f t="shared" si="647"/>
        <v>-4.1227414028824828E-2</v>
      </c>
      <c r="CC804" s="41">
        <f t="shared" si="648"/>
        <v>7.8210292412760594E-4</v>
      </c>
      <c r="CD804" s="41">
        <f t="shared" si="649"/>
        <v>-2.103023993556025E-2</v>
      </c>
      <c r="CE804" s="41">
        <f t="shared" si="650"/>
        <v>-7.7408712752123224E-3</v>
      </c>
      <c r="CF804" s="41">
        <f t="shared" si="651"/>
        <v>2.1757520436943667E-3</v>
      </c>
      <c r="CG804" s="41">
        <f t="shared" si="629"/>
        <v>6.8886149122371013E-3</v>
      </c>
      <c r="CH804" s="41">
        <f t="shared" si="652"/>
        <v>2.1106630411875518E-2</v>
      </c>
      <c r="CI804" s="41">
        <f t="shared" si="653"/>
        <v>-3.526322863672202E-3</v>
      </c>
      <c r="CJ804" s="41">
        <f t="shared" si="654"/>
        <v>-2.7398974188114503E-2</v>
      </c>
      <c r="CK804" s="41">
        <f t="shared" si="655"/>
        <v>0.53551928165198315</v>
      </c>
      <c r="CL804" s="41">
        <f t="shared" si="656"/>
        <v>-1.1349119175356477E-2</v>
      </c>
      <c r="CM804" s="41">
        <f t="shared" si="657"/>
        <v>-1.2363411191692085E-2</v>
      </c>
      <c r="CO804" s="41">
        <f t="shared" si="658"/>
        <v>8.0483331828284151E-3</v>
      </c>
      <c r="CP804" s="41">
        <f t="shared" si="659"/>
        <v>1.3889112160667093E-2</v>
      </c>
      <c r="CQ804" s="41">
        <f t="shared" si="660"/>
        <v>-2.1344041923904104E-3</v>
      </c>
      <c r="CR804" s="41">
        <f t="shared" si="661"/>
        <v>4.1242958534049218E-2</v>
      </c>
      <c r="CS804" s="41">
        <f t="shared" si="662"/>
        <v>-2.172196455612715E-3</v>
      </c>
      <c r="CT804" s="41">
        <f t="shared" si="663"/>
        <v>4.6189458562944583E-3</v>
      </c>
      <c r="CU804" s="41">
        <f t="shared" si="664"/>
        <v>-1.8065007397639003E-2</v>
      </c>
      <c r="CV804" s="41">
        <f t="shared" si="665"/>
        <v>-3.1119908713804517E-2</v>
      </c>
      <c r="CW804" s="41"/>
      <c r="CX804" s="41">
        <f t="shared" si="666"/>
        <v>0</v>
      </c>
      <c r="CY804" s="41">
        <f t="shared" si="667"/>
        <v>-1.4321901467580679E-2</v>
      </c>
      <c r="CZ804" s="41">
        <f t="shared" si="668"/>
        <v>6.2305599334289115E-3</v>
      </c>
      <c r="DA804" s="41">
        <f t="shared" si="669"/>
        <v>0</v>
      </c>
      <c r="DB804" s="41">
        <f t="shared" si="670"/>
        <v>1.8338225175808839E-2</v>
      </c>
      <c r="DC804" s="41">
        <f t="shared" si="671"/>
        <v>1.5713005664556332E-2</v>
      </c>
      <c r="DD804" s="41">
        <f t="shared" si="672"/>
        <v>-1.390432696498971E-2</v>
      </c>
      <c r="DE804" s="41">
        <f t="shared" si="673"/>
        <v>1.5468746651473665E-2</v>
      </c>
      <c r="DF804" s="41"/>
      <c r="DG804" s="41">
        <f t="shared" si="674"/>
        <v>1.3955022147896344E-2</v>
      </c>
      <c r="DH804" s="41"/>
    </row>
    <row r="805" spans="1:112">
      <c r="A805" s="43">
        <v>43014</v>
      </c>
      <c r="B805" s="34">
        <v>3.55</v>
      </c>
      <c r="C805" s="34">
        <v>4.2517930000000002</v>
      </c>
      <c r="D805" s="34"/>
      <c r="E805" s="34">
        <v>6.23</v>
      </c>
      <c r="F805" s="34"/>
      <c r="G805" s="34">
        <v>28.693397999999998</v>
      </c>
      <c r="H805" s="34">
        <v>20.987781999999999</v>
      </c>
      <c r="I805" s="34">
        <v>16.889999</v>
      </c>
      <c r="J805" s="34">
        <v>24.15</v>
      </c>
      <c r="K805" s="34"/>
      <c r="L805" s="34">
        <v>56.130001</v>
      </c>
      <c r="M805" s="34">
        <v>5.86</v>
      </c>
      <c r="N805" s="34">
        <v>31.380694999999999</v>
      </c>
      <c r="O805" s="34">
        <v>10.14</v>
      </c>
      <c r="P805" s="34">
        <v>20.100000000000001</v>
      </c>
      <c r="Q805" s="34">
        <v>3.34</v>
      </c>
      <c r="R805" s="34">
        <v>24.389999</v>
      </c>
      <c r="S805" s="34">
        <v>51.046126999999998</v>
      </c>
      <c r="T805" s="34"/>
      <c r="U805" s="34"/>
      <c r="V805" s="34">
        <v>2.7476660000000002</v>
      </c>
      <c r="W805" s="34">
        <v>34.200001</v>
      </c>
      <c r="X805" s="34">
        <v>31.4</v>
      </c>
      <c r="Y805" s="34">
        <v>12.604004</v>
      </c>
      <c r="Z805" s="34">
        <v>16.766393999999998</v>
      </c>
      <c r="AA805" s="34">
        <v>50.434108999999999</v>
      </c>
      <c r="AB805" s="34">
        <v>45.131988999999997</v>
      </c>
      <c r="AC805" s="34">
        <v>21.75</v>
      </c>
      <c r="AD805" s="34">
        <v>124.589996</v>
      </c>
      <c r="AE805" s="34">
        <v>30.614611</v>
      </c>
      <c r="AF805" s="34">
        <v>2.17</v>
      </c>
      <c r="AG805" s="34">
        <v>13.3</v>
      </c>
      <c r="AH805" s="34">
        <v>32.861049999999999</v>
      </c>
      <c r="AI805" s="34">
        <v>94.943466000000001</v>
      </c>
      <c r="AJ805" s="34" t="s">
        <v>193</v>
      </c>
      <c r="AK805" s="34">
        <v>5.03</v>
      </c>
      <c r="AL805" s="34">
        <v>1.49</v>
      </c>
      <c r="AM805" s="34">
        <v>26.845392</v>
      </c>
      <c r="AN805" s="34">
        <v>9</v>
      </c>
      <c r="AO805" s="34">
        <v>31.809999000000001</v>
      </c>
      <c r="AP805" s="34">
        <v>4.51</v>
      </c>
      <c r="AQ805" s="34">
        <v>15.31</v>
      </c>
      <c r="AR805" s="34">
        <v>3.54</v>
      </c>
      <c r="AS805" s="34"/>
      <c r="AT805" s="34">
        <v>15.979798000000001</v>
      </c>
      <c r="AU805" s="34">
        <v>25.559999000000001</v>
      </c>
      <c r="AV805" s="34">
        <v>7.9593220000000002</v>
      </c>
      <c r="AW805" s="34">
        <v>15.094272999999999</v>
      </c>
      <c r="AX805" s="34">
        <v>17.360001</v>
      </c>
      <c r="AY805" s="34">
        <v>4.38</v>
      </c>
      <c r="AZ805" s="34">
        <v>73.199996999999996</v>
      </c>
      <c r="BA805" s="34">
        <v>73.949996999999996</v>
      </c>
      <c r="BB805" s="34"/>
      <c r="BC805" s="34">
        <v>18.188078000000001</v>
      </c>
      <c r="BD805" s="34"/>
      <c r="BE805" s="38"/>
      <c r="BF805" s="41">
        <f t="shared" si="675"/>
        <v>2.7779564107075671E-2</v>
      </c>
      <c r="BG805" s="41">
        <f t="shared" si="631"/>
        <v>-6.1791955992629424E-3</v>
      </c>
      <c r="BH805" s="41"/>
      <c r="BI805" s="41">
        <f t="shared" si="632"/>
        <v>8.0580613297624414E-3</v>
      </c>
      <c r="BJ805" s="41"/>
      <c r="BK805" s="41">
        <f t="shared" si="633"/>
        <v>2.5939999316983594E-2</v>
      </c>
      <c r="BL805" s="41">
        <f t="shared" si="634"/>
        <v>2.3726675454669873E-3</v>
      </c>
      <c r="BM805" s="41">
        <f t="shared" si="635"/>
        <v>5.9381409643667086E-3</v>
      </c>
      <c r="BN805" s="41">
        <f t="shared" si="636"/>
        <v>-2.4540664471574467E-2</v>
      </c>
      <c r="BO805" s="41"/>
      <c r="BP805" s="41">
        <f t="shared" si="637"/>
        <v>8.0494307437284206E-3</v>
      </c>
      <c r="BQ805" s="41">
        <f t="shared" si="638"/>
        <v>-2.859740715017281E-2</v>
      </c>
      <c r="BR805" s="41">
        <f t="shared" si="639"/>
        <v>3.4103860019726313E-3</v>
      </c>
      <c r="BS805" s="41">
        <f t="shared" si="640"/>
        <v>3.9525743158233418E-3</v>
      </c>
      <c r="BT805" s="41">
        <f t="shared" si="641"/>
        <v>-5.9523490713098469E-3</v>
      </c>
      <c r="BU805" s="41">
        <f t="shared" si="642"/>
        <v>3.969986984668445E-2</v>
      </c>
      <c r="BV805" s="41">
        <f t="shared" si="643"/>
        <v>5.0451976837943474E-2</v>
      </c>
      <c r="BW805" s="41">
        <f t="shared" si="644"/>
        <v>-5.1190569646132594E-3</v>
      </c>
      <c r="BX805" s="41"/>
      <c r="BY805" s="41"/>
      <c r="BZ805" s="41">
        <f t="shared" si="645"/>
        <v>1.8215492074669486E-2</v>
      </c>
      <c r="CA805" s="41">
        <f t="shared" si="646"/>
        <v>-2.7399001847351473E-2</v>
      </c>
      <c r="CB805" s="41">
        <f t="shared" si="647"/>
        <v>-3.5969445018403962E-2</v>
      </c>
      <c r="CC805" s="41">
        <f t="shared" si="648"/>
        <v>-5.4879269137632133E-3</v>
      </c>
      <c r="CD805" s="41">
        <f t="shared" si="649"/>
        <v>2.8124305297195389E-2</v>
      </c>
      <c r="CE805" s="41">
        <f t="shared" si="650"/>
        <v>-7.3117493196071222E-3</v>
      </c>
      <c r="CF805" s="41">
        <f t="shared" si="651"/>
        <v>1.7373724697128706E-3</v>
      </c>
      <c r="CG805" s="41">
        <f t="shared" si="629"/>
        <v>-6.8886149122371152E-3</v>
      </c>
      <c r="CH805" s="41">
        <f t="shared" si="652"/>
        <v>4.6660905630535286E-3</v>
      </c>
      <c r="CI805" s="41">
        <f t="shared" si="653"/>
        <v>1.4347528935639266E-2</v>
      </c>
      <c r="CJ805" s="41">
        <f t="shared" si="654"/>
        <v>4.6189458562944583E-3</v>
      </c>
      <c r="CK805" s="41">
        <f t="shared" si="655"/>
        <v>-7.5986952273542935E-2</v>
      </c>
      <c r="CL805" s="41">
        <f t="shared" si="656"/>
        <v>1.2794639495669578E-2</v>
      </c>
      <c r="CM805" s="41">
        <f t="shared" si="657"/>
        <v>-2.3418811494470882E-2</v>
      </c>
      <c r="CO805" s="41">
        <f t="shared" si="658"/>
        <v>7.9840743482205486E-3</v>
      </c>
      <c r="CP805" s="41">
        <f t="shared" si="659"/>
        <v>2.7212563524884794E-2</v>
      </c>
      <c r="CQ805" s="41">
        <f t="shared" si="660"/>
        <v>-7.126058074010289E-4</v>
      </c>
      <c r="CR805" s="41">
        <f t="shared" si="661"/>
        <v>-9.5310179804324893E-2</v>
      </c>
      <c r="CS805" s="41">
        <f t="shared" si="662"/>
        <v>-1.1875139920770817E-2</v>
      </c>
      <c r="CT805" s="41">
        <f t="shared" si="663"/>
        <v>3.8422805402273483E-2</v>
      </c>
      <c r="CU805" s="41">
        <f t="shared" si="664"/>
        <v>-3.2605180499336475E-3</v>
      </c>
      <c r="CV805" s="41">
        <f t="shared" si="665"/>
        <v>1.709443335930004E-2</v>
      </c>
      <c r="CW805" s="41"/>
      <c r="CX805" s="41">
        <f t="shared" si="666"/>
        <v>-4.8602589050084763E-3</v>
      </c>
      <c r="CY805" s="41">
        <f t="shared" si="667"/>
        <v>-3.5149812310758589E-3</v>
      </c>
      <c r="CZ805" s="41">
        <f t="shared" si="668"/>
        <v>-2.4876931685358285E-3</v>
      </c>
      <c r="DA805" s="41">
        <f t="shared" si="669"/>
        <v>-8.9153246526019296E-3</v>
      </c>
      <c r="DB805" s="41">
        <f t="shared" si="670"/>
        <v>1.743228338900479E-2</v>
      </c>
      <c r="DC805" s="41">
        <f t="shared" si="671"/>
        <v>-2.4803977365808288E-2</v>
      </c>
      <c r="DD805" s="41">
        <f t="shared" si="672"/>
        <v>4.7928747961169527E-3</v>
      </c>
      <c r="DE805" s="41">
        <f t="shared" si="673"/>
        <v>-1.3031702291889427E-2</v>
      </c>
      <c r="DF805" s="41"/>
      <c r="DG805" s="41">
        <f t="shared" si="674"/>
        <v>2.5179211720067037E-2</v>
      </c>
      <c r="DH805" s="41"/>
    </row>
    <row r="806" spans="1:112">
      <c r="A806" s="43">
        <v>43017</v>
      </c>
      <c r="B806" s="34">
        <v>3.55</v>
      </c>
      <c r="C806" s="34">
        <v>4.3045020000000003</v>
      </c>
      <c r="D806" s="34"/>
      <c r="E806" s="34">
        <v>6.43</v>
      </c>
      <c r="F806" s="34"/>
      <c r="G806" s="34">
        <v>28.635390999999998</v>
      </c>
      <c r="H806" s="34">
        <v>20.878364999999999</v>
      </c>
      <c r="I806" s="34">
        <v>17.350000000000001</v>
      </c>
      <c r="J806" s="34">
        <v>22.799987999999999</v>
      </c>
      <c r="K806" s="34"/>
      <c r="L806" s="34">
        <v>56.09</v>
      </c>
      <c r="M806" s="34">
        <v>5.94</v>
      </c>
      <c r="N806" s="34">
        <v>31.380694999999999</v>
      </c>
      <c r="O806" s="34">
        <v>10.28</v>
      </c>
      <c r="P806" s="34">
        <v>20.239999999999998</v>
      </c>
      <c r="Q806" s="34">
        <v>3.56</v>
      </c>
      <c r="R806" s="34">
        <v>24.530000999999999</v>
      </c>
      <c r="S806" s="34">
        <v>51.143154000000003</v>
      </c>
      <c r="T806" s="34"/>
      <c r="U806" s="34"/>
      <c r="V806" s="34">
        <v>2.8766180000000001</v>
      </c>
      <c r="W806" s="34">
        <v>34.099997999999999</v>
      </c>
      <c r="X806" s="34">
        <v>32.119999</v>
      </c>
      <c r="Y806" s="34">
        <v>12.732818</v>
      </c>
      <c r="Z806" s="34">
        <v>16.629639000000001</v>
      </c>
      <c r="AA806" s="34">
        <v>50.952271000000003</v>
      </c>
      <c r="AB806" s="34">
        <v>45.200530999999998</v>
      </c>
      <c r="AC806" s="34">
        <v>21.85</v>
      </c>
      <c r="AD806" s="34">
        <v>126.339996</v>
      </c>
      <c r="AE806" s="34">
        <v>30.556460999999999</v>
      </c>
      <c r="AF806" s="34">
        <v>2.09</v>
      </c>
      <c r="AG806" s="34">
        <v>12.250012</v>
      </c>
      <c r="AH806" s="34">
        <v>32.652172</v>
      </c>
      <c r="AI806" s="34">
        <v>94.249718000000001</v>
      </c>
      <c r="AJ806" s="34" t="s">
        <v>193</v>
      </c>
      <c r="AK806" s="34">
        <v>5.49</v>
      </c>
      <c r="AL806" s="34">
        <v>1.47</v>
      </c>
      <c r="AM806" s="34">
        <v>26.778423</v>
      </c>
      <c r="AN806" s="34">
        <v>9.6</v>
      </c>
      <c r="AO806" s="34">
        <v>31.85</v>
      </c>
      <c r="AP806" s="34">
        <v>4.37</v>
      </c>
      <c r="AQ806" s="34">
        <v>14.94</v>
      </c>
      <c r="AR806" s="34">
        <v>3.5</v>
      </c>
      <c r="AS806" s="34"/>
      <c r="AT806" s="34">
        <v>16.164705000000001</v>
      </c>
      <c r="AU806" s="34">
        <v>25.610001</v>
      </c>
      <c r="AV806" s="34">
        <v>8.0088830000000009</v>
      </c>
      <c r="AW806" s="34">
        <v>15.004156999999999</v>
      </c>
      <c r="AX806" s="34">
        <v>17.43</v>
      </c>
      <c r="AY806" s="34">
        <v>4.45</v>
      </c>
      <c r="AZ806" s="34">
        <v>72.709998999999996</v>
      </c>
      <c r="BA806" s="34">
        <v>74.589995999999999</v>
      </c>
      <c r="BB806" s="34"/>
      <c r="BC806" s="34">
        <v>18.463356000000001</v>
      </c>
      <c r="BD806" s="34"/>
      <c r="BE806" s="38"/>
      <c r="BF806" s="41">
        <f t="shared" si="675"/>
        <v>-1.3793322132335761E-2</v>
      </c>
      <c r="BG806" s="41">
        <f t="shared" si="631"/>
        <v>1.2320675423874354E-2</v>
      </c>
      <c r="BH806" s="41"/>
      <c r="BI806" s="41">
        <f t="shared" si="632"/>
        <v>3.1598205450166228E-2</v>
      </c>
      <c r="BJ806" s="41"/>
      <c r="BK806" s="41">
        <f t="shared" si="633"/>
        <v>-2.0236610892260267E-3</v>
      </c>
      <c r="BL806" s="41">
        <f t="shared" si="634"/>
        <v>-5.2270035320041014E-3</v>
      </c>
      <c r="BM806" s="41">
        <f t="shared" si="635"/>
        <v>2.6870834779792439E-2</v>
      </c>
      <c r="BN806" s="41">
        <f t="shared" si="636"/>
        <v>-5.7524370454114591E-2</v>
      </c>
      <c r="BO806" s="41"/>
      <c r="BP806" s="41">
        <f t="shared" si="637"/>
        <v>-7.1290324964693732E-4</v>
      </c>
      <c r="BQ806" s="41">
        <f t="shared" si="638"/>
        <v>1.3559529785632294E-2</v>
      </c>
      <c r="BR806" s="41">
        <f t="shared" si="639"/>
        <v>0</v>
      </c>
      <c r="BS806" s="41">
        <f t="shared" si="640"/>
        <v>1.3712261863981794E-2</v>
      </c>
      <c r="BT806" s="41">
        <f t="shared" si="641"/>
        <v>6.9410293542345423E-3</v>
      </c>
      <c r="BU806" s="41">
        <f t="shared" si="642"/>
        <v>6.3789737875330002E-2</v>
      </c>
      <c r="BV806" s="41">
        <f t="shared" si="643"/>
        <v>5.7237278093874465E-3</v>
      </c>
      <c r="BW806" s="41">
        <f t="shared" si="644"/>
        <v>1.8989668624289622E-3</v>
      </c>
      <c r="BX806" s="41"/>
      <c r="BY806" s="41"/>
      <c r="BZ806" s="41">
        <f t="shared" si="645"/>
        <v>4.5863474522426631E-2</v>
      </c>
      <c r="CA806" s="41">
        <f t="shared" si="646"/>
        <v>-2.9283476698821389E-3</v>
      </c>
      <c r="CB806" s="41">
        <f t="shared" si="647"/>
        <v>2.2670965031102597E-2</v>
      </c>
      <c r="CC806" s="41">
        <f t="shared" si="648"/>
        <v>1.0168213666703846E-2</v>
      </c>
      <c r="CD806" s="41">
        <f t="shared" si="649"/>
        <v>-8.1899406677476503E-3</v>
      </c>
      <c r="CE806" s="41">
        <f t="shared" si="650"/>
        <v>1.0221619738690017E-2</v>
      </c>
      <c r="CF806" s="41">
        <f t="shared" si="651"/>
        <v>1.5175490101259632E-3</v>
      </c>
      <c r="CG806" s="41">
        <f t="shared" si="629"/>
        <v>1.1454878449903871E-2</v>
      </c>
      <c r="CH806" s="41">
        <f t="shared" si="652"/>
        <v>1.3948339604489405E-2</v>
      </c>
      <c r="CI806" s="41">
        <f t="shared" si="653"/>
        <v>-1.9012260408332263E-3</v>
      </c>
      <c r="CJ806" s="41">
        <f t="shared" si="654"/>
        <v>-3.7563101575648614E-2</v>
      </c>
      <c r="CK806" s="41">
        <f t="shared" si="655"/>
        <v>-8.2237118645615184E-2</v>
      </c>
      <c r="CL806" s="41">
        <f t="shared" si="656"/>
        <v>-6.3766885953300805E-3</v>
      </c>
      <c r="CM806" s="41">
        <f t="shared" si="657"/>
        <v>-7.3337854433423192E-3</v>
      </c>
      <c r="CO806" s="41">
        <f t="shared" si="658"/>
        <v>8.7508271409791477E-2</v>
      </c>
      <c r="CP806" s="41">
        <f t="shared" si="659"/>
        <v>-1.351371916672282E-2</v>
      </c>
      <c r="CQ806" s="41">
        <f t="shared" si="660"/>
        <v>-2.4977348148954178E-3</v>
      </c>
      <c r="CR806" s="41">
        <f t="shared" si="661"/>
        <v>6.4538521137571164E-2</v>
      </c>
      <c r="CS806" s="41">
        <f t="shared" si="662"/>
        <v>1.2567076937751542E-3</v>
      </c>
      <c r="CT806" s="41">
        <f t="shared" si="663"/>
        <v>-3.1534144407088162E-2</v>
      </c>
      <c r="CU806" s="41">
        <f t="shared" si="664"/>
        <v>-2.4464029964921186E-2</v>
      </c>
      <c r="CV806" s="41">
        <f t="shared" si="665"/>
        <v>-1.1363758650315095E-2</v>
      </c>
      <c r="CW806" s="41"/>
      <c r="CX806" s="41">
        <f t="shared" si="666"/>
        <v>1.1504862249592141E-2</v>
      </c>
      <c r="CY806" s="41">
        <f t="shared" si="667"/>
        <v>1.9543488729776405E-3</v>
      </c>
      <c r="CZ806" s="41">
        <f t="shared" si="668"/>
        <v>6.2074803202518385E-3</v>
      </c>
      <c r="DA806" s="41">
        <f t="shared" si="669"/>
        <v>-5.9881043148702889E-3</v>
      </c>
      <c r="DB806" s="41">
        <f t="shared" si="670"/>
        <v>4.0240926960403373E-3</v>
      </c>
      <c r="DC806" s="41">
        <f t="shared" si="671"/>
        <v>1.585537178979422E-2</v>
      </c>
      <c r="DD806" s="41">
        <f t="shared" si="672"/>
        <v>-6.7164670749594885E-3</v>
      </c>
      <c r="DE806" s="41">
        <f t="shared" si="673"/>
        <v>8.6172477517222328E-3</v>
      </c>
      <c r="DF806" s="41"/>
      <c r="DG806" s="41">
        <f t="shared" si="674"/>
        <v>1.5021686539107177E-2</v>
      </c>
      <c r="DH806" s="41"/>
    </row>
    <row r="807" spans="1:112">
      <c r="A807" s="43">
        <v>43018</v>
      </c>
      <c r="B807" s="34">
        <v>3.65</v>
      </c>
      <c r="C807" s="34">
        <v>4.2693630000000002</v>
      </c>
      <c r="D807" s="34"/>
      <c r="E807" s="34">
        <v>6.25</v>
      </c>
      <c r="F807" s="34"/>
      <c r="G807" s="34">
        <v>28.693397999999998</v>
      </c>
      <c r="H807" s="34">
        <v>20.947991999999999</v>
      </c>
      <c r="I807" s="34">
        <v>17.209999</v>
      </c>
      <c r="J807" s="34">
        <v>21.15</v>
      </c>
      <c r="K807" s="34"/>
      <c r="L807" s="34">
        <v>56.950001</v>
      </c>
      <c r="M807" s="34">
        <v>5.82</v>
      </c>
      <c r="N807" s="34">
        <v>31.963433999999999</v>
      </c>
      <c r="O807" s="34">
        <v>10.25</v>
      </c>
      <c r="P807" s="34">
        <v>20.110001</v>
      </c>
      <c r="Q807" s="34">
        <v>3.47</v>
      </c>
      <c r="R807" s="34">
        <v>25.129999000000002</v>
      </c>
      <c r="S807" s="34">
        <v>52.006695000000001</v>
      </c>
      <c r="T807" s="34"/>
      <c r="U807" s="34"/>
      <c r="V807" s="34">
        <v>3.0254080000000001</v>
      </c>
      <c r="W807" s="34">
        <v>33.650002000000001</v>
      </c>
      <c r="X807" s="34">
        <v>32.639999000000003</v>
      </c>
      <c r="Y807" s="34">
        <v>12.821997</v>
      </c>
      <c r="Z807" s="34">
        <v>16.65699</v>
      </c>
      <c r="AA807" s="34">
        <v>51.593803000000001</v>
      </c>
      <c r="AB807" s="34">
        <v>45.523670000000003</v>
      </c>
      <c r="AC807" s="34">
        <v>21.65</v>
      </c>
      <c r="AD807" s="34">
        <v>127.949997</v>
      </c>
      <c r="AE807" s="34">
        <v>30.721214</v>
      </c>
      <c r="AF807" s="34">
        <v>2.2599999999999998</v>
      </c>
      <c r="AG807" s="34">
        <v>11.550012000000001</v>
      </c>
      <c r="AH807" s="34">
        <v>32.984482</v>
      </c>
      <c r="AI807" s="34">
        <v>95.161499000000006</v>
      </c>
      <c r="AJ807" s="34" t="s">
        <v>193</v>
      </c>
      <c r="AK807" s="34">
        <v>6.46</v>
      </c>
      <c r="AL807" s="34">
        <v>1.51</v>
      </c>
      <c r="AM807" s="34">
        <v>26.634916</v>
      </c>
      <c r="AN807" s="34">
        <v>9.1999999999999993</v>
      </c>
      <c r="AO807" s="34">
        <v>33.119999</v>
      </c>
      <c r="AP807" s="34">
        <v>4.49</v>
      </c>
      <c r="AQ807" s="34">
        <v>15</v>
      </c>
      <c r="AR807" s="34">
        <v>3.49</v>
      </c>
      <c r="AS807" s="34"/>
      <c r="AT807" s="34">
        <v>16.320416999999999</v>
      </c>
      <c r="AU807" s="34">
        <v>26.26</v>
      </c>
      <c r="AV807" s="34">
        <v>7.8800270000000001</v>
      </c>
      <c r="AW807" s="34">
        <v>15.085260999999999</v>
      </c>
      <c r="AX807" s="34">
        <v>17.709999</v>
      </c>
      <c r="AY807" s="34">
        <v>4.49</v>
      </c>
      <c r="AZ807" s="34">
        <v>73.050003000000004</v>
      </c>
      <c r="BA807" s="34">
        <v>72.449996999999996</v>
      </c>
      <c r="BB807" s="34"/>
      <c r="BC807" s="34">
        <v>18.502678</v>
      </c>
      <c r="BD807" s="34"/>
      <c r="BE807" s="38"/>
      <c r="BF807" s="41">
        <f t="shared" si="675"/>
        <v>9.2781733450966269E-2</v>
      </c>
      <c r="BG807" s="41">
        <f t="shared" si="631"/>
        <v>-8.1968159616302785E-3</v>
      </c>
      <c r="BH807" s="41"/>
      <c r="BI807" s="41">
        <f t="shared" si="632"/>
        <v>-2.8393074501217787E-2</v>
      </c>
      <c r="BJ807" s="41"/>
      <c r="BK807" s="41">
        <f t="shared" si="633"/>
        <v>2.0236610892259387E-3</v>
      </c>
      <c r="BL807" s="41">
        <f t="shared" si="634"/>
        <v>3.3293391683633959E-3</v>
      </c>
      <c r="BM807" s="41">
        <f t="shared" si="635"/>
        <v>-8.1019542751744368E-3</v>
      </c>
      <c r="BN807" s="41">
        <f t="shared" si="636"/>
        <v>-7.5120104152180123E-2</v>
      </c>
      <c r="BO807" s="41"/>
      <c r="BP807" s="41">
        <f t="shared" si="637"/>
        <v>1.5216163932207897E-2</v>
      </c>
      <c r="BQ807" s="41">
        <f t="shared" si="638"/>
        <v>-2.0408871631207123E-2</v>
      </c>
      <c r="BR807" s="41">
        <f t="shared" si="639"/>
        <v>1.8399667010081389E-2</v>
      </c>
      <c r="BS807" s="41">
        <f t="shared" si="640"/>
        <v>-2.9225544426018536E-3</v>
      </c>
      <c r="BT807" s="41">
        <f t="shared" si="641"/>
        <v>-6.4435909082010351E-3</v>
      </c>
      <c r="BU807" s="41">
        <f t="shared" si="642"/>
        <v>-2.560595090517127E-2</v>
      </c>
      <c r="BV807" s="41">
        <f t="shared" si="643"/>
        <v>2.4165412725618611E-2</v>
      </c>
      <c r="BW807" s="41">
        <f t="shared" si="644"/>
        <v>1.6743818496042492E-2</v>
      </c>
      <c r="BX807" s="41"/>
      <c r="BY807" s="41"/>
      <c r="BZ807" s="41">
        <f t="shared" si="645"/>
        <v>5.0430659865640562E-2</v>
      </c>
      <c r="CA807" s="41">
        <f t="shared" si="646"/>
        <v>-1.3284210112343839E-2</v>
      </c>
      <c r="CB807" s="41">
        <f t="shared" si="647"/>
        <v>1.6059641513340852E-2</v>
      </c>
      <c r="CC807" s="41">
        <f t="shared" si="648"/>
        <v>6.9794566709289706E-3</v>
      </c>
      <c r="CD807" s="41">
        <f t="shared" si="649"/>
        <v>1.6433629344344261E-3</v>
      </c>
      <c r="CE807" s="41">
        <f t="shared" si="650"/>
        <v>1.2512236589806915E-2</v>
      </c>
      <c r="CF807" s="41">
        <f t="shared" si="651"/>
        <v>7.1235759129337885E-3</v>
      </c>
      <c r="CG807" s="41">
        <f t="shared" si="629"/>
        <v>-6.8572611557832282E-3</v>
      </c>
      <c r="CH807" s="41">
        <f t="shared" si="652"/>
        <v>1.2662885349183205E-2</v>
      </c>
      <c r="CI807" s="41">
        <f t="shared" si="653"/>
        <v>5.3772731092294615E-3</v>
      </c>
      <c r="CJ807" s="41">
        <f t="shared" si="654"/>
        <v>7.8200747307474755E-2</v>
      </c>
      <c r="CK807" s="41">
        <f t="shared" si="655"/>
        <v>-5.8840440653791029E-2</v>
      </c>
      <c r="CL807" s="41">
        <f t="shared" si="656"/>
        <v>1.0125831197160814E-2</v>
      </c>
      <c r="CM807" s="41">
        <f t="shared" si="657"/>
        <v>9.6276034464671534E-3</v>
      </c>
      <c r="CO807" s="41">
        <f t="shared" si="658"/>
        <v>0.16270106227307113</v>
      </c>
      <c r="CP807" s="41">
        <f t="shared" si="659"/>
        <v>2.6847250036188056E-2</v>
      </c>
      <c r="CQ807" s="41">
        <f t="shared" si="660"/>
        <v>-5.3734646809128076E-3</v>
      </c>
      <c r="CR807" s="41">
        <f t="shared" si="661"/>
        <v>-4.2559614418796007E-2</v>
      </c>
      <c r="CS807" s="41">
        <f t="shared" si="662"/>
        <v>3.9099917305649282E-2</v>
      </c>
      <c r="CT807" s="41">
        <f t="shared" si="663"/>
        <v>2.7089692646664273E-2</v>
      </c>
      <c r="CU807" s="41">
        <f t="shared" si="664"/>
        <v>4.0080213975388678E-3</v>
      </c>
      <c r="CV807" s="41">
        <f t="shared" si="665"/>
        <v>-2.8612322810321234E-3</v>
      </c>
      <c r="CW807" s="41"/>
      <c r="CX807" s="41">
        <f t="shared" si="666"/>
        <v>9.5867389732919115E-3</v>
      </c>
      <c r="CY807" s="41">
        <f t="shared" si="667"/>
        <v>2.506392961596984E-2</v>
      </c>
      <c r="CZ807" s="41">
        <f t="shared" si="668"/>
        <v>-1.6219970409618468E-2</v>
      </c>
      <c r="DA807" s="41">
        <f t="shared" si="669"/>
        <v>5.3908783757376936E-3</v>
      </c>
      <c r="DB807" s="41">
        <f t="shared" si="670"/>
        <v>1.5936535797537246E-2</v>
      </c>
      <c r="DC807" s="41">
        <f t="shared" si="671"/>
        <v>8.9486055760140144E-3</v>
      </c>
      <c r="DD807" s="41">
        <f t="shared" si="672"/>
        <v>4.6652663557705098E-3</v>
      </c>
      <c r="DE807" s="41">
        <f t="shared" si="673"/>
        <v>-2.9109768981755952E-2</v>
      </c>
      <c r="DF807" s="41"/>
      <c r="DG807" s="41">
        <f t="shared" si="674"/>
        <v>2.1274673302160889E-3</v>
      </c>
      <c r="DH807" s="41"/>
    </row>
    <row r="808" spans="1:112">
      <c r="A808" s="43">
        <v>43019</v>
      </c>
      <c r="B808" s="34">
        <v>3.6</v>
      </c>
      <c r="C808" s="34">
        <v>4.2869320000000002</v>
      </c>
      <c r="D808" s="34"/>
      <c r="E808" s="34">
        <v>6.14</v>
      </c>
      <c r="F808" s="34"/>
      <c r="G808" s="34">
        <v>33.420845</v>
      </c>
      <c r="H808" s="34">
        <v>21.007674999999999</v>
      </c>
      <c r="I808" s="34">
        <v>17.370000999999998</v>
      </c>
      <c r="J808" s="34">
        <v>20.999988999999999</v>
      </c>
      <c r="K808" s="34"/>
      <c r="L808" s="34">
        <v>56.509998000000003</v>
      </c>
      <c r="M808" s="34">
        <v>5.89</v>
      </c>
      <c r="N808" s="34">
        <v>31.895447000000001</v>
      </c>
      <c r="O808" s="34">
        <v>10.16</v>
      </c>
      <c r="P808" s="34">
        <v>20.040001</v>
      </c>
      <c r="Q808" s="34">
        <v>3.27</v>
      </c>
      <c r="R808" s="34">
        <v>25.965</v>
      </c>
      <c r="S808" s="34">
        <v>51.560371000000004</v>
      </c>
      <c r="T808" s="34"/>
      <c r="U808" s="34"/>
      <c r="V808" s="34">
        <v>2.9162949999999999</v>
      </c>
      <c r="W808" s="34">
        <v>33.400002000000001</v>
      </c>
      <c r="X808" s="34">
        <v>33.490001999999997</v>
      </c>
      <c r="Y808" s="34">
        <v>12.841813999999999</v>
      </c>
      <c r="Z808" s="34">
        <v>16.629639000000001</v>
      </c>
      <c r="AA808" s="34">
        <v>51.536223999999997</v>
      </c>
      <c r="AB808" s="34">
        <v>45.494297000000003</v>
      </c>
      <c r="AC808" s="34">
        <v>22.049999</v>
      </c>
      <c r="AD808" s="34">
        <v>128.10000600000001</v>
      </c>
      <c r="AE808" s="34">
        <v>30.488620999999998</v>
      </c>
      <c r="AF808" s="34">
        <v>2.34</v>
      </c>
      <c r="AG808" s="34">
        <v>11.550012000000001</v>
      </c>
      <c r="AH808" s="34">
        <v>32.889530000000001</v>
      </c>
      <c r="AI808" s="34">
        <v>94.665976999999998</v>
      </c>
      <c r="AJ808" s="34" t="s">
        <v>193</v>
      </c>
      <c r="AK808" s="34">
        <v>5.88</v>
      </c>
      <c r="AL808" s="34">
        <v>3.16</v>
      </c>
      <c r="AM808" s="34">
        <v>26.529675000000001</v>
      </c>
      <c r="AN808" s="34">
        <v>9.3000000000000007</v>
      </c>
      <c r="AO808" s="34">
        <v>32.82</v>
      </c>
      <c r="AP808" s="34">
        <v>4.59</v>
      </c>
      <c r="AQ808" s="34">
        <v>14.92</v>
      </c>
      <c r="AR808" s="34">
        <v>3.52</v>
      </c>
      <c r="AS808" s="34"/>
      <c r="AT808" s="34">
        <v>16.388539999999999</v>
      </c>
      <c r="AU808" s="34">
        <v>26.450001</v>
      </c>
      <c r="AV808" s="34">
        <v>8.2170339999999999</v>
      </c>
      <c r="AW808" s="34">
        <v>15.112296000000001</v>
      </c>
      <c r="AX808" s="34">
        <v>17.850000000000001</v>
      </c>
      <c r="AY808" s="34">
        <v>4.41</v>
      </c>
      <c r="AZ808" s="34">
        <v>74.059997999999993</v>
      </c>
      <c r="BA808" s="34">
        <v>75.830001999999993</v>
      </c>
      <c r="BB808" s="34"/>
      <c r="BC808" s="34">
        <v>18.620660999999998</v>
      </c>
      <c r="BD808" s="34"/>
      <c r="BE808" s="38"/>
      <c r="BF808" s="41">
        <f t="shared" si="675"/>
        <v>-3.8714512180690511E-2</v>
      </c>
      <c r="BG808" s="41">
        <f t="shared" si="631"/>
        <v>4.1066897977719537E-3</v>
      </c>
      <c r="BH808" s="41"/>
      <c r="BI808" s="41">
        <f t="shared" si="632"/>
        <v>-1.7756721589259096E-2</v>
      </c>
      <c r="BJ808" s="41"/>
      <c r="BK808" s="41">
        <f t="shared" si="633"/>
        <v>0.15251274564823072</v>
      </c>
      <c r="BL808" s="41">
        <f t="shared" si="634"/>
        <v>2.845052624609273E-3</v>
      </c>
      <c r="BM808" s="41">
        <f t="shared" si="635"/>
        <v>9.2540857058417882E-3</v>
      </c>
      <c r="BN808" s="41">
        <f t="shared" si="636"/>
        <v>-7.1179915785249794E-3</v>
      </c>
      <c r="BO808" s="41"/>
      <c r="BP808" s="41">
        <f t="shared" si="637"/>
        <v>-7.7561292026681388E-3</v>
      </c>
      <c r="BQ808" s="41">
        <f t="shared" si="638"/>
        <v>1.1955735920148841E-2</v>
      </c>
      <c r="BR808" s="41">
        <f t="shared" si="639"/>
        <v>-2.1292896030244658E-3</v>
      </c>
      <c r="BS808" s="41">
        <f t="shared" si="640"/>
        <v>-8.8192634340813602E-3</v>
      </c>
      <c r="BT808" s="41">
        <f t="shared" si="641"/>
        <v>-3.486927394201277E-3</v>
      </c>
      <c r="BU808" s="41">
        <f t="shared" si="642"/>
        <v>-5.9364609049605811E-2</v>
      </c>
      <c r="BV808" s="41">
        <f t="shared" si="643"/>
        <v>3.2687165533858087E-2</v>
      </c>
      <c r="BW808" s="41">
        <f t="shared" si="644"/>
        <v>-8.619086748370296E-3</v>
      </c>
      <c r="BX808" s="41"/>
      <c r="BY808" s="41"/>
      <c r="BZ808" s="41">
        <f t="shared" si="645"/>
        <v>-3.6731983410633703E-2</v>
      </c>
      <c r="CA808" s="41">
        <f t="shared" si="646"/>
        <v>-7.4571556632066606E-3</v>
      </c>
      <c r="CB808" s="41">
        <f t="shared" si="647"/>
        <v>2.5708447066779532E-2</v>
      </c>
      <c r="CC808" s="41">
        <f t="shared" si="648"/>
        <v>1.54435394951091E-3</v>
      </c>
      <c r="CD808" s="41">
        <f t="shared" si="649"/>
        <v>-1.6433629344345085E-3</v>
      </c>
      <c r="CE808" s="41">
        <f t="shared" si="650"/>
        <v>-1.1166293204355642E-3</v>
      </c>
      <c r="CF808" s="41">
        <f t="shared" si="651"/>
        <v>-6.454330279579007E-4</v>
      </c>
      <c r="CG808" s="41">
        <f t="shared" si="629"/>
        <v>9.1325294348333155E-3</v>
      </c>
      <c r="CH808" s="41">
        <f t="shared" si="652"/>
        <v>1.1717165819564192E-3</v>
      </c>
      <c r="CI808" s="41">
        <f t="shared" si="653"/>
        <v>-7.5998936940523737E-3</v>
      </c>
      <c r="CJ808" s="41">
        <f t="shared" si="654"/>
        <v>3.4786116085415604E-2</v>
      </c>
      <c r="CK808" s="41">
        <f t="shared" si="655"/>
        <v>0</v>
      </c>
      <c r="CL808" s="41">
        <f t="shared" si="656"/>
        <v>-2.8828384025020855E-3</v>
      </c>
      <c r="CM808" s="41">
        <f t="shared" si="657"/>
        <v>-5.2207734723794677E-3</v>
      </c>
      <c r="CO808" s="41">
        <f t="shared" si="658"/>
        <v>-9.4072555883974965E-2</v>
      </c>
      <c r="CP808" s="41">
        <f t="shared" si="659"/>
        <v>0.73846237677198778</v>
      </c>
      <c r="CQ808" s="41">
        <f t="shared" si="660"/>
        <v>-3.9590688270029727E-3</v>
      </c>
      <c r="CR808" s="41">
        <f t="shared" si="661"/>
        <v>1.0810916104215676E-2</v>
      </c>
      <c r="CS808" s="41">
        <f t="shared" si="662"/>
        <v>-9.0992136618768954E-3</v>
      </c>
      <c r="CT808" s="41">
        <f t="shared" si="663"/>
        <v>2.2027322318290691E-2</v>
      </c>
      <c r="CU808" s="41">
        <f t="shared" si="664"/>
        <v>-5.3476063265952417E-3</v>
      </c>
      <c r="CV808" s="41">
        <f t="shared" si="665"/>
        <v>8.5592533956699111E-3</v>
      </c>
      <c r="CW808" s="41"/>
      <c r="CX808" s="41">
        <f t="shared" si="666"/>
        <v>4.1654094013504964E-3</v>
      </c>
      <c r="CY808" s="41">
        <f t="shared" si="667"/>
        <v>7.2093272368408991E-3</v>
      </c>
      <c r="CZ808" s="41">
        <f t="shared" si="668"/>
        <v>4.1877986443807323E-2</v>
      </c>
      <c r="DA808" s="41">
        <f t="shared" si="669"/>
        <v>1.7905426735645943E-3</v>
      </c>
      <c r="DB808" s="41">
        <f t="shared" si="670"/>
        <v>7.874112896181399E-3</v>
      </c>
      <c r="DC808" s="41">
        <f t="shared" si="671"/>
        <v>-1.7978012295408317E-2</v>
      </c>
      <c r="DD808" s="41">
        <f t="shared" si="672"/>
        <v>1.3731369215865792E-2</v>
      </c>
      <c r="DE808" s="41">
        <f t="shared" si="673"/>
        <v>4.5597391728806461E-2</v>
      </c>
      <c r="DF808" s="41"/>
      <c r="DG808" s="41">
        <f t="shared" si="674"/>
        <v>6.3562923169853186E-3</v>
      </c>
      <c r="DH808" s="41"/>
    </row>
    <row r="809" spans="1:112">
      <c r="A809" s="43">
        <v>43020</v>
      </c>
      <c r="B809" s="34">
        <v>3.95</v>
      </c>
      <c r="C809" s="34">
        <v>4.2254389999999997</v>
      </c>
      <c r="D809" s="34"/>
      <c r="E809" s="34">
        <v>6.13</v>
      </c>
      <c r="F809" s="34"/>
      <c r="G809" s="34">
        <v>31.883700999999999</v>
      </c>
      <c r="H809" s="34">
        <v>20.818686</v>
      </c>
      <c r="I809" s="34">
        <v>17.809999000000001</v>
      </c>
      <c r="J809" s="34">
        <v>20.999988999999999</v>
      </c>
      <c r="K809" s="34"/>
      <c r="L809" s="34">
        <v>56.439999</v>
      </c>
      <c r="M809" s="34">
        <v>6.01</v>
      </c>
      <c r="N809" s="34">
        <v>31.652636999999999</v>
      </c>
      <c r="O809" s="34">
        <v>10.01</v>
      </c>
      <c r="P809" s="34">
        <v>20.629999000000002</v>
      </c>
      <c r="Q809" s="34">
        <v>3.17</v>
      </c>
      <c r="R809" s="34">
        <v>25.42</v>
      </c>
      <c r="S809" s="34">
        <v>52.123126999999997</v>
      </c>
      <c r="T809" s="34"/>
      <c r="U809" s="34"/>
      <c r="V809" s="34">
        <v>2.936134</v>
      </c>
      <c r="W809" s="34">
        <v>33.400002000000001</v>
      </c>
      <c r="X809" s="34">
        <v>33.290000999999997</v>
      </c>
      <c r="Y809" s="34">
        <v>12.821997</v>
      </c>
      <c r="Z809" s="34">
        <v>16.483764999999998</v>
      </c>
      <c r="AA809" s="34">
        <v>51.124991999999999</v>
      </c>
      <c r="AB809" s="34">
        <v>45.141776999999998</v>
      </c>
      <c r="AC809" s="34">
        <v>21.6</v>
      </c>
      <c r="AD809" s="34">
        <v>130.36999499999999</v>
      </c>
      <c r="AE809" s="34">
        <v>29.664871000000002</v>
      </c>
      <c r="AF809" s="34">
        <v>2.41</v>
      </c>
      <c r="AG809" s="34">
        <v>12.250012</v>
      </c>
      <c r="AH809" s="34">
        <v>32.072989999999997</v>
      </c>
      <c r="AI809" s="34">
        <v>95.835425999999998</v>
      </c>
      <c r="AJ809" s="34" t="s">
        <v>193</v>
      </c>
      <c r="AK809" s="34">
        <v>6.2</v>
      </c>
      <c r="AL809" s="34">
        <v>3.25</v>
      </c>
      <c r="AM809" s="34">
        <v>26.567947</v>
      </c>
      <c r="AN809" s="34">
        <v>9.8000000000000007</v>
      </c>
      <c r="AO809" s="34">
        <v>32.869999</v>
      </c>
      <c r="AP809" s="34">
        <v>4.66</v>
      </c>
      <c r="AQ809" s="34">
        <v>14.99</v>
      </c>
      <c r="AR809" s="34">
        <v>3.53</v>
      </c>
      <c r="AS809" s="34"/>
      <c r="AT809" s="34">
        <v>16.174437999999999</v>
      </c>
      <c r="AU809" s="34">
        <v>26.58</v>
      </c>
      <c r="AV809" s="34">
        <v>8.028708</v>
      </c>
      <c r="AW809" s="34">
        <v>15.18439</v>
      </c>
      <c r="AX809" s="34">
        <v>17.420000000000002</v>
      </c>
      <c r="AY809" s="34">
        <v>4.41</v>
      </c>
      <c r="AZ809" s="34">
        <v>74.809997999999993</v>
      </c>
      <c r="BA809" s="34">
        <v>76.180000000000007</v>
      </c>
      <c r="BB809" s="34"/>
      <c r="BC809" s="34">
        <v>18.925429999999999</v>
      </c>
      <c r="BD809" s="34"/>
      <c r="BE809" s="38"/>
      <c r="BF809" s="41">
        <f t="shared" si="675"/>
        <v>-2.666824708216118E-2</v>
      </c>
      <c r="BG809" s="41">
        <f t="shared" si="631"/>
        <v>-1.4448164845148019E-2</v>
      </c>
      <c r="BH809" s="41"/>
      <c r="BI809" s="41">
        <f t="shared" si="632"/>
        <v>-1.6299922109310643E-3</v>
      </c>
      <c r="BJ809" s="41"/>
      <c r="BK809" s="41">
        <f t="shared" si="633"/>
        <v>-4.7084868331145474E-2</v>
      </c>
      <c r="BL809" s="41">
        <f t="shared" si="634"/>
        <v>-9.0368983405231286E-3</v>
      </c>
      <c r="BM809" s="41">
        <f t="shared" si="635"/>
        <v>2.5015403329801685E-2</v>
      </c>
      <c r="BN809" s="41">
        <f t="shared" si="636"/>
        <v>0</v>
      </c>
      <c r="BO809" s="41"/>
      <c r="BP809" s="41">
        <f t="shared" si="637"/>
        <v>-1.2394689831028295E-3</v>
      </c>
      <c r="BQ809" s="41">
        <f t="shared" si="638"/>
        <v>2.0168750883620846E-2</v>
      </c>
      <c r="BR809" s="41">
        <f t="shared" si="639"/>
        <v>-7.641809676548067E-3</v>
      </c>
      <c r="BS809" s="41">
        <f t="shared" si="640"/>
        <v>-1.4873848823206703E-2</v>
      </c>
      <c r="BT809" s="41">
        <f t="shared" si="641"/>
        <v>2.9015952493199416E-2</v>
      </c>
      <c r="BU809" s="41">
        <f t="shared" si="642"/>
        <v>-3.1058397019972855E-2</v>
      </c>
      <c r="BV809" s="41">
        <f t="shared" si="643"/>
        <v>-2.1213211534974196E-2</v>
      </c>
      <c r="BW809" s="41">
        <f t="shared" si="644"/>
        <v>1.0855373074160788E-2</v>
      </c>
      <c r="BX809" s="41"/>
      <c r="BY809" s="41"/>
      <c r="BZ809" s="41">
        <f t="shared" si="645"/>
        <v>6.7797750274819534E-3</v>
      </c>
      <c r="CA809" s="41">
        <f t="shared" si="646"/>
        <v>0</v>
      </c>
      <c r="CB809" s="41">
        <f t="shared" si="647"/>
        <v>-5.9898648994467811E-3</v>
      </c>
      <c r="CC809" s="41">
        <f t="shared" si="648"/>
        <v>-1.544353949510935E-3</v>
      </c>
      <c r="CD809" s="41">
        <f t="shared" si="649"/>
        <v>-8.8106280856878865E-3</v>
      </c>
      <c r="CE809" s="41">
        <f t="shared" si="650"/>
        <v>-8.0114811719107105E-3</v>
      </c>
      <c r="CF809" s="41">
        <f t="shared" si="651"/>
        <v>-7.7788404116187907E-3</v>
      </c>
      <c r="CG809" s="41">
        <f t="shared" si="629"/>
        <v>9.049880564961893E-3</v>
      </c>
      <c r="CH809" s="41">
        <f t="shared" si="652"/>
        <v>1.756526758120994E-2</v>
      </c>
      <c r="CI809" s="41">
        <f t="shared" si="653"/>
        <v>-2.7389980891517226E-2</v>
      </c>
      <c r="CJ809" s="41">
        <f t="shared" si="654"/>
        <v>2.947581813295368E-2</v>
      </c>
      <c r="CK809" s="41">
        <f t="shared" si="655"/>
        <v>5.8840440653791078E-2</v>
      </c>
      <c r="CL809" s="41">
        <f t="shared" si="656"/>
        <v>-2.5140127130401559E-2</v>
      </c>
      <c r="CM809" s="41">
        <f t="shared" si="657"/>
        <v>1.227774359732982E-2</v>
      </c>
      <c r="CO809" s="41">
        <f t="shared" si="658"/>
        <v>5.2992530140510377E-2</v>
      </c>
      <c r="CP809" s="41">
        <f t="shared" si="659"/>
        <v>2.8082968742825305E-2</v>
      </c>
      <c r="CQ809" s="41">
        <f t="shared" si="660"/>
        <v>1.4415713994816726E-3</v>
      </c>
      <c r="CR809" s="41">
        <f t="shared" si="661"/>
        <v>5.2367985517315939E-2</v>
      </c>
      <c r="CS809" s="41">
        <f t="shared" si="662"/>
        <v>1.5222715913047814E-3</v>
      </c>
      <c r="CT809" s="41">
        <f t="shared" si="663"/>
        <v>1.5135424065100813E-2</v>
      </c>
      <c r="CU809" s="41">
        <f t="shared" si="664"/>
        <v>4.6807173388914913E-3</v>
      </c>
      <c r="CV809" s="41">
        <f t="shared" si="665"/>
        <v>2.8368813351995355E-3</v>
      </c>
      <c r="CW809" s="41"/>
      <c r="CX809" s="41">
        <f t="shared" si="666"/>
        <v>-1.3150215274938901E-2</v>
      </c>
      <c r="CY809" s="41">
        <f t="shared" si="667"/>
        <v>4.9028571736082459E-3</v>
      </c>
      <c r="CZ809" s="41">
        <f t="shared" si="668"/>
        <v>-2.3185698327855463E-2</v>
      </c>
      <c r="DA809" s="41">
        <f t="shared" si="669"/>
        <v>4.7592093787298378E-3</v>
      </c>
      <c r="DB809" s="41">
        <f t="shared" si="670"/>
        <v>-2.4384536801291372E-2</v>
      </c>
      <c r="DC809" s="41">
        <f t="shared" si="671"/>
        <v>0</v>
      </c>
      <c r="DD809" s="41">
        <f t="shared" si="672"/>
        <v>1.0075990669584155E-2</v>
      </c>
      <c r="DE809" s="41">
        <f t="shared" si="673"/>
        <v>4.6049419628287182E-3</v>
      </c>
      <c r="DF809" s="41"/>
      <c r="DG809" s="41">
        <f t="shared" si="674"/>
        <v>1.6234749651779175E-2</v>
      </c>
      <c r="DH809" s="41"/>
    </row>
    <row r="810" spans="1:112">
      <c r="A810" s="43">
        <v>43021</v>
      </c>
      <c r="B810" s="34">
        <v>3.8</v>
      </c>
      <c r="C810" s="34">
        <v>4.2166550000000003</v>
      </c>
      <c r="D810" s="34"/>
      <c r="E810" s="34">
        <v>6.26</v>
      </c>
      <c r="F810" s="34"/>
      <c r="G810" s="34">
        <v>31.555</v>
      </c>
      <c r="H810" s="34">
        <v>19.923470999999999</v>
      </c>
      <c r="I810" s="34">
        <v>17.84</v>
      </c>
      <c r="J810" s="34">
        <v>21.899988</v>
      </c>
      <c r="K810" s="34"/>
      <c r="L810" s="34">
        <v>56.400002000000001</v>
      </c>
      <c r="M810" s="34">
        <v>5.95</v>
      </c>
      <c r="N810" s="34">
        <v>32.079979000000002</v>
      </c>
      <c r="O810" s="34">
        <v>10</v>
      </c>
      <c r="P810" s="34">
        <v>20.59</v>
      </c>
      <c r="Q810" s="34">
        <v>3.21</v>
      </c>
      <c r="R810" s="34">
        <v>25.25</v>
      </c>
      <c r="S810" s="34">
        <v>52.666485000000002</v>
      </c>
      <c r="T810" s="34"/>
      <c r="U810" s="34"/>
      <c r="V810" s="34">
        <v>2.9658920000000002</v>
      </c>
      <c r="W810" s="34">
        <v>33.25</v>
      </c>
      <c r="X810" s="34">
        <v>32.590000000000003</v>
      </c>
      <c r="Y810" s="34">
        <v>12.871541000000001</v>
      </c>
      <c r="Z810" s="34">
        <v>16.511113999999999</v>
      </c>
      <c r="AA810" s="34">
        <v>51.026294999999998</v>
      </c>
      <c r="AB810" s="34">
        <v>45.406162000000002</v>
      </c>
      <c r="AC810" s="34">
        <v>21.549999</v>
      </c>
      <c r="AD810" s="34">
        <v>130.19000199999999</v>
      </c>
      <c r="AE810" s="34">
        <v>30.478933000000001</v>
      </c>
      <c r="AF810" s="34">
        <v>2.39</v>
      </c>
      <c r="AG810" s="34">
        <v>12.950013</v>
      </c>
      <c r="AH810" s="34">
        <v>32.557223999999998</v>
      </c>
      <c r="AI810" s="34">
        <v>97.995934000000005</v>
      </c>
      <c r="AJ810" s="34" t="s">
        <v>193</v>
      </c>
      <c r="AK810" s="34">
        <v>6.78</v>
      </c>
      <c r="AL810" s="34">
        <v>2.67</v>
      </c>
      <c r="AM810" s="34">
        <v>26.787989</v>
      </c>
      <c r="AN810" s="34">
        <v>9.8000000000000007</v>
      </c>
      <c r="AO810" s="34">
        <v>33.459999000000003</v>
      </c>
      <c r="AP810" s="34">
        <v>4.6100000000000003</v>
      </c>
      <c r="AQ810" s="34">
        <v>14.95</v>
      </c>
      <c r="AR810" s="34">
        <v>3.65</v>
      </c>
      <c r="AS810" s="34"/>
      <c r="AT810" s="34">
        <v>16.339881999999999</v>
      </c>
      <c r="AU810" s="34">
        <v>27</v>
      </c>
      <c r="AV810" s="34">
        <v>7.9890590000000001</v>
      </c>
      <c r="AW810" s="34">
        <v>15.07625</v>
      </c>
      <c r="AX810" s="34">
        <v>17.920000000000002</v>
      </c>
      <c r="AY810" s="34">
        <v>4.4000000000000004</v>
      </c>
      <c r="AZ810" s="34">
        <v>76.080001999999993</v>
      </c>
      <c r="BA810" s="34">
        <v>79.260002</v>
      </c>
      <c r="BB810" s="34"/>
      <c r="BC810" s="34">
        <v>19.072904999999999</v>
      </c>
      <c r="BD810" s="34"/>
      <c r="BE810" s="38"/>
      <c r="BF810" s="41">
        <f t="shared" si="675"/>
        <v>-2.7398974188114503E-2</v>
      </c>
      <c r="BG810" s="41">
        <f t="shared" si="631"/>
        <v>-2.0810010336234108E-3</v>
      </c>
      <c r="BH810" s="41"/>
      <c r="BI810" s="41">
        <f t="shared" si="632"/>
        <v>2.0985435163887019E-2</v>
      </c>
      <c r="BJ810" s="41"/>
      <c r="BK810" s="41">
        <f t="shared" si="633"/>
        <v>-1.0362883741179345E-2</v>
      </c>
      <c r="BL810" s="41">
        <f t="shared" si="634"/>
        <v>-4.3952464838060354E-2</v>
      </c>
      <c r="BM810" s="41">
        <f t="shared" si="635"/>
        <v>1.6830859985259539E-3</v>
      </c>
      <c r="BN810" s="41">
        <f t="shared" si="636"/>
        <v>4.196417496333768E-2</v>
      </c>
      <c r="BO810" s="41"/>
      <c r="BP810" s="41">
        <f t="shared" si="637"/>
        <v>-7.0891530167703672E-4</v>
      </c>
      <c r="BQ810" s="41">
        <f t="shared" si="638"/>
        <v>-1.0033528989577697E-2</v>
      </c>
      <c r="BR810" s="41">
        <f t="shared" si="639"/>
        <v>1.341066572961616E-2</v>
      </c>
      <c r="BS810" s="41">
        <f t="shared" si="640"/>
        <v>-9.9950033308349932E-4</v>
      </c>
      <c r="BT810" s="41">
        <f t="shared" si="641"/>
        <v>-1.9407575703638601E-3</v>
      </c>
      <c r="BU810" s="41">
        <f t="shared" si="642"/>
        <v>1.2539349252735173E-2</v>
      </c>
      <c r="BV810" s="41">
        <f t="shared" si="643"/>
        <v>-6.7101100399391831E-3</v>
      </c>
      <c r="BW810" s="41">
        <f t="shared" si="644"/>
        <v>1.0370548366171376E-2</v>
      </c>
      <c r="BX810" s="41"/>
      <c r="BY810" s="41"/>
      <c r="BZ810" s="41">
        <f t="shared" si="645"/>
        <v>1.0084080338020119E-2</v>
      </c>
      <c r="CA810" s="41">
        <f t="shared" si="646"/>
        <v>-4.5011927610293214E-3</v>
      </c>
      <c r="CB810" s="41">
        <f t="shared" si="647"/>
        <v>-2.125158877651355E-2</v>
      </c>
      <c r="CC810" s="41">
        <f t="shared" si="648"/>
        <v>3.8565386678311286E-3</v>
      </c>
      <c r="CD810" s="41">
        <f t="shared" si="649"/>
        <v>1.6577727873106245E-3</v>
      </c>
      <c r="CE810" s="41">
        <f t="shared" si="650"/>
        <v>-1.9323697940614299E-3</v>
      </c>
      <c r="CF810" s="41">
        <f t="shared" si="651"/>
        <v>5.8396856793418691E-3</v>
      </c>
      <c r="CG810" s="41">
        <f t="shared" si="629"/>
        <v>-1.3605697100822696E-2</v>
      </c>
      <c r="CH810" s="41">
        <f t="shared" si="652"/>
        <v>-1.3815860508364008E-3</v>
      </c>
      <c r="CI810" s="41">
        <f t="shared" si="653"/>
        <v>2.7072172501778083E-2</v>
      </c>
      <c r="CJ810" s="41">
        <f t="shared" si="654"/>
        <v>-8.3333815591442994E-3</v>
      </c>
      <c r="CK810" s="41">
        <f t="shared" si="655"/>
        <v>5.5569875423953877E-2</v>
      </c>
      <c r="CL810" s="41">
        <f t="shared" si="656"/>
        <v>1.4985036603721018E-2</v>
      </c>
      <c r="CM810" s="41">
        <f t="shared" si="657"/>
        <v>2.2293580161306933E-2</v>
      </c>
      <c r="CO810" s="41">
        <f t="shared" si="658"/>
        <v>8.9427809901258301E-2</v>
      </c>
      <c r="CP810" s="41">
        <f t="shared" si="659"/>
        <v>-0.19657652392948793</v>
      </c>
      <c r="CQ810" s="41">
        <f t="shared" si="660"/>
        <v>8.2481262246976335E-3</v>
      </c>
      <c r="CR810" s="41">
        <f t="shared" si="661"/>
        <v>0</v>
      </c>
      <c r="CS810" s="41">
        <f t="shared" si="662"/>
        <v>1.7790308418996405E-2</v>
      </c>
      <c r="CT810" s="41">
        <f t="shared" si="663"/>
        <v>-1.0787591128997352E-2</v>
      </c>
      <c r="CU810" s="41">
        <f t="shared" si="664"/>
        <v>-2.6720122778109688E-3</v>
      </c>
      <c r="CV810" s="41">
        <f t="shared" si="665"/>
        <v>3.3429296649194674E-2</v>
      </c>
      <c r="CW810" s="41"/>
      <c r="CX810" s="41">
        <f t="shared" si="666"/>
        <v>1.0176773057026293E-2</v>
      </c>
      <c r="CY810" s="41">
        <f t="shared" si="667"/>
        <v>1.567781271922979E-2</v>
      </c>
      <c r="CZ810" s="41">
        <f t="shared" si="668"/>
        <v>-4.9506377485864211E-3</v>
      </c>
      <c r="DA810" s="41">
        <f t="shared" si="669"/>
        <v>-7.147268553911062E-3</v>
      </c>
      <c r="DB810" s="41">
        <f t="shared" si="670"/>
        <v>2.8298436122427672E-2</v>
      </c>
      <c r="DC810" s="41">
        <f t="shared" si="671"/>
        <v>-2.2701485345390745E-3</v>
      </c>
      <c r="DD810" s="41">
        <f t="shared" si="672"/>
        <v>1.6833905375332907E-2</v>
      </c>
      <c r="DE810" s="41">
        <f t="shared" si="673"/>
        <v>3.9634651945239602E-2</v>
      </c>
      <c r="DF810" s="41"/>
      <c r="DG810" s="41">
        <f t="shared" si="674"/>
        <v>7.7622211853329154E-3</v>
      </c>
      <c r="DH810" s="41"/>
    </row>
    <row r="811" spans="1:112">
      <c r="A811" s="43">
        <v>43024</v>
      </c>
      <c r="B811" s="34">
        <v>3.7</v>
      </c>
      <c r="C811" s="34">
        <v>4.2342230000000001</v>
      </c>
      <c r="D811" s="34"/>
      <c r="E811" s="34">
        <v>6.24</v>
      </c>
      <c r="F811" s="34"/>
      <c r="G811" s="34">
        <v>30.636581</v>
      </c>
      <c r="H811" s="34">
        <v>20.092569000000001</v>
      </c>
      <c r="I811" s="34">
        <v>18.120000999999998</v>
      </c>
      <c r="J811" s="34">
        <v>23.549987999999999</v>
      </c>
      <c r="K811" s="34"/>
      <c r="L811" s="34">
        <v>53.200001</v>
      </c>
      <c r="M811" s="34">
        <v>6.02</v>
      </c>
      <c r="N811" s="34">
        <v>31.905161</v>
      </c>
      <c r="O811" s="34">
        <v>10.11</v>
      </c>
      <c r="P811" s="34">
        <v>20.530000999999999</v>
      </c>
      <c r="Q811" s="34">
        <v>3.06</v>
      </c>
      <c r="R811" s="34">
        <v>24.309999000000001</v>
      </c>
      <c r="S811" s="34">
        <v>51.80294</v>
      </c>
      <c r="T811" s="34"/>
      <c r="U811" s="34"/>
      <c r="V811" s="34">
        <v>2.866698</v>
      </c>
      <c r="W811" s="34">
        <v>32.810001</v>
      </c>
      <c r="X811" s="34">
        <v>32.419998</v>
      </c>
      <c r="Y811" s="34">
        <v>12.940903</v>
      </c>
      <c r="Z811" s="34">
        <v>15.927617</v>
      </c>
      <c r="AA811" s="34">
        <v>50.475231000000001</v>
      </c>
      <c r="AB811" s="34">
        <v>45.386578</v>
      </c>
      <c r="AC811" s="34">
        <v>21.700001</v>
      </c>
      <c r="AD811" s="34">
        <v>130.11000100000001</v>
      </c>
      <c r="AE811" s="34">
        <v>30.808434999999999</v>
      </c>
      <c r="AF811" s="34">
        <v>2.33</v>
      </c>
      <c r="AG811" s="34">
        <v>14.000014</v>
      </c>
      <c r="AH811" s="34">
        <v>31.133023999999999</v>
      </c>
      <c r="AI811" s="34">
        <v>95.954352999999998</v>
      </c>
      <c r="AJ811" s="34" t="s">
        <v>193</v>
      </c>
      <c r="AK811" s="34">
        <v>6.72</v>
      </c>
      <c r="AL811" s="34">
        <v>2.78</v>
      </c>
      <c r="AM811" s="34">
        <v>26.778423</v>
      </c>
      <c r="AN811" s="34">
        <v>9.6999999999999993</v>
      </c>
      <c r="AO811" s="34">
        <v>32.229999999999997</v>
      </c>
      <c r="AP811" s="34">
        <v>4.7</v>
      </c>
      <c r="AQ811" s="34">
        <v>14.8</v>
      </c>
      <c r="AR811" s="34">
        <v>3.58</v>
      </c>
      <c r="AS811" s="34"/>
      <c r="AT811" s="34">
        <v>16.193901</v>
      </c>
      <c r="AU811" s="34">
        <v>27.299999</v>
      </c>
      <c r="AV811" s="34">
        <v>7.9989710000000001</v>
      </c>
      <c r="AW811" s="34">
        <v>15.013168</v>
      </c>
      <c r="AX811" s="34">
        <v>17.379999000000002</v>
      </c>
      <c r="AY811" s="34">
        <v>4.46</v>
      </c>
      <c r="AZ811" s="34">
        <v>75.569999999999993</v>
      </c>
      <c r="BA811" s="34">
        <v>83.080001999999993</v>
      </c>
      <c r="BB811" s="34"/>
      <c r="BC811" s="34">
        <v>18.856612999999999</v>
      </c>
      <c r="BD811" s="34"/>
      <c r="BE811" s="38"/>
      <c r="BF811" s="41">
        <f t="shared" si="675"/>
        <v>-4.2559614418795889E-2</v>
      </c>
      <c r="BG811" s="41">
        <f t="shared" si="631"/>
        <v>4.1576804935880519E-3</v>
      </c>
      <c r="BH811" s="41"/>
      <c r="BI811" s="41">
        <f t="shared" si="632"/>
        <v>-3.2000027306707912E-3</v>
      </c>
      <c r="BJ811" s="41"/>
      <c r="BK811" s="41">
        <f t="shared" si="633"/>
        <v>-2.9537302551891159E-2</v>
      </c>
      <c r="BL811" s="41">
        <f t="shared" si="634"/>
        <v>8.4515612508869933E-3</v>
      </c>
      <c r="BM811" s="41">
        <f t="shared" si="635"/>
        <v>1.5573228650606268E-2</v>
      </c>
      <c r="BN811" s="41">
        <f t="shared" si="636"/>
        <v>7.2639222031057299E-2</v>
      </c>
      <c r="BO811" s="41"/>
      <c r="BP811" s="41">
        <f t="shared" si="637"/>
        <v>-5.8410778820414497E-2</v>
      </c>
      <c r="BQ811" s="41">
        <f t="shared" si="638"/>
        <v>1.1696039763191236E-2</v>
      </c>
      <c r="BR811" s="41">
        <f t="shared" si="639"/>
        <v>-5.4643448460569453E-3</v>
      </c>
      <c r="BS811" s="41">
        <f t="shared" si="640"/>
        <v>1.0939940038334263E-2</v>
      </c>
      <c r="BT811" s="41">
        <f t="shared" si="641"/>
        <v>-2.9182412996511249E-3</v>
      </c>
      <c r="BU811" s="41">
        <f t="shared" si="642"/>
        <v>-4.78560211776351E-2</v>
      </c>
      <c r="BV811" s="41">
        <f t="shared" si="643"/>
        <v>-3.7938408528672911E-2</v>
      </c>
      <c r="BW811" s="41">
        <f t="shared" si="644"/>
        <v>-1.6532390574229075E-2</v>
      </c>
      <c r="BX811" s="41"/>
      <c r="BY811" s="41"/>
      <c r="BZ811" s="41">
        <f t="shared" si="645"/>
        <v>-3.4016985611600846E-2</v>
      </c>
      <c r="CA811" s="41">
        <f t="shared" si="646"/>
        <v>-1.3321389650340673E-2</v>
      </c>
      <c r="CB811" s="41">
        <f t="shared" si="647"/>
        <v>-5.2300382322567366E-3</v>
      </c>
      <c r="CC811" s="41">
        <f t="shared" si="648"/>
        <v>5.3743199946735352E-3</v>
      </c>
      <c r="CD811" s="41">
        <f t="shared" si="649"/>
        <v>-3.5979209146659703E-2</v>
      </c>
      <c r="CE811" s="41">
        <f t="shared" si="650"/>
        <v>-1.0858347378214324E-2</v>
      </c>
      <c r="CF811" s="41">
        <f t="shared" si="651"/>
        <v>-4.3140013846315785E-4</v>
      </c>
      <c r="CG811" s="41">
        <f t="shared" si="629"/>
        <v>0</v>
      </c>
      <c r="CH811" s="41">
        <f t="shared" si="652"/>
        <v>-6.1468307027964027E-4</v>
      </c>
      <c r="CI811" s="41">
        <f t="shared" si="653"/>
        <v>1.075279247807023E-2</v>
      </c>
      <c r="CJ811" s="41">
        <f t="shared" si="654"/>
        <v>-2.542509836581017E-2</v>
      </c>
      <c r="CK811" s="41">
        <f t="shared" si="655"/>
        <v>7.7961537608711967E-2</v>
      </c>
      <c r="CL811" s="41">
        <f t="shared" si="656"/>
        <v>-4.4730158757256923E-2</v>
      </c>
      <c r="CM811" s="41">
        <f t="shared" si="657"/>
        <v>-2.1053399210444607E-2</v>
      </c>
      <c r="CO811" s="41">
        <f t="shared" si="658"/>
        <v>-8.888947417246152E-3</v>
      </c>
      <c r="CP811" s="41">
        <f t="shared" si="659"/>
        <v>4.0372455290387417E-2</v>
      </c>
      <c r="CQ811" s="41">
        <f t="shared" si="660"/>
        <v>-3.5716411626339711E-4</v>
      </c>
      <c r="CR811" s="41">
        <f t="shared" si="661"/>
        <v>-1.0256500167189221E-2</v>
      </c>
      <c r="CS811" s="41">
        <f t="shared" si="662"/>
        <v>-3.7452969844899611E-2</v>
      </c>
      <c r="CT811" s="41">
        <f t="shared" si="663"/>
        <v>1.933465170745563E-2</v>
      </c>
      <c r="CU811" s="41">
        <f t="shared" si="664"/>
        <v>-1.0084119066625935E-2</v>
      </c>
      <c r="CV811" s="41">
        <f t="shared" si="665"/>
        <v>-1.9364367181791117E-2</v>
      </c>
      <c r="CW811" s="41"/>
      <c r="CX811" s="41">
        <f t="shared" si="666"/>
        <v>-8.974177993641981E-3</v>
      </c>
      <c r="CY811" s="41">
        <f t="shared" si="667"/>
        <v>1.1049799556547679E-2</v>
      </c>
      <c r="CZ811" s="41">
        <f t="shared" si="668"/>
        <v>1.239927779708793E-3</v>
      </c>
      <c r="DA811" s="41">
        <f t="shared" si="669"/>
        <v>-4.1929752460202283E-3</v>
      </c>
      <c r="DB811" s="41">
        <f t="shared" si="670"/>
        <v>-3.0597345246939432E-2</v>
      </c>
      <c r="DC811" s="41">
        <f t="shared" si="671"/>
        <v>1.3544225107757034E-2</v>
      </c>
      <c r="DD811" s="41">
        <f t="shared" si="672"/>
        <v>-6.726065492623794E-3</v>
      </c>
      <c r="DE811" s="41">
        <f t="shared" si="673"/>
        <v>4.7070410085396044E-2</v>
      </c>
      <c r="DF811" s="41"/>
      <c r="DG811" s="41">
        <f t="shared" si="674"/>
        <v>-1.1405066867445695E-2</v>
      </c>
      <c r="DH811" s="41"/>
    </row>
    <row r="812" spans="1:112">
      <c r="A812" s="43">
        <v>43025</v>
      </c>
      <c r="B812" s="34">
        <v>3.6</v>
      </c>
      <c r="C812" s="34">
        <v>4.2166550000000003</v>
      </c>
      <c r="D812" s="34"/>
      <c r="E812" s="34">
        <v>6.01</v>
      </c>
      <c r="F812" s="34"/>
      <c r="G812" s="34">
        <v>31.313313000000001</v>
      </c>
      <c r="H812" s="34">
        <v>20.510331999999998</v>
      </c>
      <c r="I812" s="34">
        <v>18.16</v>
      </c>
      <c r="J812" s="34">
        <v>24.749988999999999</v>
      </c>
      <c r="K812" s="34"/>
      <c r="L812" s="34">
        <v>52.73</v>
      </c>
      <c r="M812" s="34">
        <v>5.93</v>
      </c>
      <c r="N812" s="34">
        <v>32.235377999999997</v>
      </c>
      <c r="O812" s="34">
        <v>10.11</v>
      </c>
      <c r="P812" s="34">
        <v>20.57</v>
      </c>
      <c r="Q812" s="34">
        <v>3.1</v>
      </c>
      <c r="R812" s="34">
        <v>24.049999</v>
      </c>
      <c r="S812" s="34">
        <v>52.870243000000002</v>
      </c>
      <c r="T812" s="34"/>
      <c r="U812" s="34"/>
      <c r="V812" s="34">
        <v>2.9559730000000002</v>
      </c>
      <c r="W812" s="34">
        <v>33.169998</v>
      </c>
      <c r="X812" s="34">
        <v>32.529998999999997</v>
      </c>
      <c r="Y812" s="34">
        <v>12.851723</v>
      </c>
      <c r="Z812" s="34">
        <v>16.720808000000002</v>
      </c>
      <c r="AA812" s="34">
        <v>50.680850999999997</v>
      </c>
      <c r="AB812" s="34">
        <v>46.189537000000001</v>
      </c>
      <c r="AC812" s="34">
        <v>21.85</v>
      </c>
      <c r="AD812" s="34">
        <v>126.05999799999999</v>
      </c>
      <c r="AE812" s="34">
        <v>31.060403999999998</v>
      </c>
      <c r="AF812" s="34">
        <v>2.31</v>
      </c>
      <c r="AG812" s="34">
        <v>13.650014000000001</v>
      </c>
      <c r="AH812" s="34">
        <v>31.256453</v>
      </c>
      <c r="AI812" s="34">
        <v>99.393332999999998</v>
      </c>
      <c r="AJ812" s="34" t="s">
        <v>193</v>
      </c>
      <c r="AK812" s="34">
        <v>6.52</v>
      </c>
      <c r="AL812" s="34">
        <v>3</v>
      </c>
      <c r="AM812" s="34">
        <v>26.893229999999999</v>
      </c>
      <c r="AN812" s="34">
        <v>9.3000000000000007</v>
      </c>
      <c r="AO812" s="34">
        <v>32.110000999999997</v>
      </c>
      <c r="AP812" s="34">
        <v>4.6900000000000004</v>
      </c>
      <c r="AQ812" s="34">
        <v>14.8</v>
      </c>
      <c r="AR812" s="34">
        <v>3.58</v>
      </c>
      <c r="AS812" s="34"/>
      <c r="AT812" s="34">
        <v>16.369074000000001</v>
      </c>
      <c r="AU812" s="34">
        <v>28.780000999999999</v>
      </c>
      <c r="AV812" s="34">
        <v>8.0782659999999993</v>
      </c>
      <c r="AW812" s="34">
        <v>15.139329999999999</v>
      </c>
      <c r="AX812" s="34">
        <v>18.059999000000001</v>
      </c>
      <c r="AY812" s="34">
        <v>4.95</v>
      </c>
      <c r="AZ812" s="34">
        <v>76.550003000000004</v>
      </c>
      <c r="BA812" s="34">
        <v>81.690002000000007</v>
      </c>
      <c r="BB812" s="34"/>
      <c r="BC812" s="34">
        <v>19.230204000000001</v>
      </c>
      <c r="BD812" s="34"/>
      <c r="BE812" s="38"/>
      <c r="BF812" s="41">
        <f t="shared" si="675"/>
        <v>-1.4598799421152749E-2</v>
      </c>
      <c r="BG812" s="41">
        <f t="shared" si="631"/>
        <v>-4.157680493588032E-3</v>
      </c>
      <c r="BH812" s="41"/>
      <c r="BI812" s="41">
        <f t="shared" si="632"/>
        <v>-3.7555433834220178E-2</v>
      </c>
      <c r="BJ812" s="41"/>
      <c r="BK812" s="41">
        <f t="shared" si="633"/>
        <v>2.1848590095567517E-2</v>
      </c>
      <c r="BL812" s="41">
        <f t="shared" si="634"/>
        <v>2.0578713962973196E-2</v>
      </c>
      <c r="BM812" s="41">
        <f t="shared" si="635"/>
        <v>2.2050173706775621E-3</v>
      </c>
      <c r="BN812" s="41">
        <f t="shared" si="636"/>
        <v>4.9699733661999396E-2</v>
      </c>
      <c r="BO812" s="41"/>
      <c r="BP812" s="41">
        <f t="shared" si="637"/>
        <v>-8.8738616022126966E-3</v>
      </c>
      <c r="BQ812" s="41">
        <f t="shared" si="638"/>
        <v>-1.5063046311095516E-2</v>
      </c>
      <c r="BR812" s="41">
        <f t="shared" si="639"/>
        <v>1.0296761539618405E-2</v>
      </c>
      <c r="BS812" s="41">
        <f t="shared" si="640"/>
        <v>0</v>
      </c>
      <c r="BT812" s="41">
        <f t="shared" si="641"/>
        <v>1.9464239248187343E-3</v>
      </c>
      <c r="BU812" s="41">
        <f t="shared" si="642"/>
        <v>1.2987195526811112E-2</v>
      </c>
      <c r="BV812" s="41">
        <f t="shared" si="643"/>
        <v>-1.0752792220968255E-2</v>
      </c>
      <c r="BW812" s="41">
        <f t="shared" si="644"/>
        <v>2.0393762004513778E-2</v>
      </c>
      <c r="BX812" s="41"/>
      <c r="BY812" s="41"/>
      <c r="BZ812" s="41">
        <f t="shared" si="645"/>
        <v>3.0667024315247166E-2</v>
      </c>
      <c r="CA812" s="41">
        <f t="shared" si="646"/>
        <v>1.0912415211989103E-2</v>
      </c>
      <c r="CB812" s="41">
        <f t="shared" si="647"/>
        <v>3.3872551271914271E-3</v>
      </c>
      <c r="CC812" s="41">
        <f t="shared" si="648"/>
        <v>-6.9151822990129773E-3</v>
      </c>
      <c r="CD812" s="41">
        <f t="shared" si="649"/>
        <v>4.8599411080657705E-2</v>
      </c>
      <c r="CE812" s="41">
        <f t="shared" si="650"/>
        <v>4.0654062342808037E-3</v>
      </c>
      <c r="CF812" s="41">
        <f t="shared" si="651"/>
        <v>1.7536878006569622E-2</v>
      </c>
      <c r="CG812" s="41">
        <f t="shared" si="629"/>
        <v>-2.2857152808558397E-3</v>
      </c>
      <c r="CH812" s="41">
        <f t="shared" si="652"/>
        <v>-3.1622285981686003E-2</v>
      </c>
      <c r="CI812" s="41">
        <f t="shared" si="653"/>
        <v>8.1453085969225344E-3</v>
      </c>
      <c r="CJ812" s="41">
        <f t="shared" si="654"/>
        <v>-8.6207430439070882E-3</v>
      </c>
      <c r="CK812" s="41">
        <f t="shared" si="655"/>
        <v>-2.5317782343290133E-2</v>
      </c>
      <c r="CL812" s="41">
        <f t="shared" si="656"/>
        <v>3.9567301078900861E-3</v>
      </c>
      <c r="CM812" s="41">
        <f t="shared" si="657"/>
        <v>3.5212450174980647E-2</v>
      </c>
      <c r="CO812" s="41">
        <f t="shared" si="658"/>
        <v>-3.0213778596496595E-2</v>
      </c>
      <c r="CP812" s="41">
        <f t="shared" si="659"/>
        <v>7.6161360965564154E-2</v>
      </c>
      <c r="CQ812" s="41">
        <f t="shared" si="660"/>
        <v>4.2781307705804881E-3</v>
      </c>
      <c r="CR812" s="41">
        <f t="shared" si="661"/>
        <v>-4.211148535012673E-2</v>
      </c>
      <c r="CS812" s="41">
        <f t="shared" si="662"/>
        <v>-3.7301565829782595E-3</v>
      </c>
      <c r="CT812" s="41">
        <f t="shared" si="663"/>
        <v>-2.1299262578248533E-3</v>
      </c>
      <c r="CU812" s="41">
        <f t="shared" si="664"/>
        <v>0</v>
      </c>
      <c r="CV812" s="41">
        <f t="shared" si="665"/>
        <v>0</v>
      </c>
      <c r="CW812" s="41"/>
      <c r="CX812" s="41">
        <f t="shared" si="666"/>
        <v>1.0759133022511387E-2</v>
      </c>
      <c r="CY812" s="41">
        <f t="shared" si="667"/>
        <v>5.2794070644696059E-2</v>
      </c>
      <c r="CZ812" s="41">
        <f t="shared" si="668"/>
        <v>9.8643371349518057E-3</v>
      </c>
      <c r="DA812" s="41">
        <f t="shared" si="669"/>
        <v>8.3683107280254528E-3</v>
      </c>
      <c r="DB812" s="41">
        <f t="shared" si="670"/>
        <v>3.837943031800712E-2</v>
      </c>
      <c r="DC812" s="41">
        <f t="shared" si="671"/>
        <v>0.10423881054862622</v>
      </c>
      <c r="DD812" s="41">
        <f t="shared" si="672"/>
        <v>1.2884782261135484E-2</v>
      </c>
      <c r="DE812" s="41">
        <f t="shared" si="673"/>
        <v>-1.6872403244515166E-2</v>
      </c>
      <c r="DF812" s="41"/>
      <c r="DG812" s="41">
        <f t="shared" si="674"/>
        <v>1.9618493317317166E-2</v>
      </c>
      <c r="DH812" s="41"/>
    </row>
    <row r="813" spans="1:112">
      <c r="A813" s="43">
        <v>43026</v>
      </c>
      <c r="B813" s="34">
        <v>3.45</v>
      </c>
      <c r="C813" s="34">
        <v>4.2342230000000001</v>
      </c>
      <c r="D813" s="34"/>
      <c r="E813" s="34">
        <v>5.94</v>
      </c>
      <c r="F813" s="34"/>
      <c r="G813" s="34">
        <v>30.994285999999999</v>
      </c>
      <c r="H813" s="34">
        <v>19.505704999999999</v>
      </c>
      <c r="I813" s="34">
        <v>18.030000999999999</v>
      </c>
      <c r="J813" s="34">
        <v>23.249988999999999</v>
      </c>
      <c r="K813" s="34"/>
      <c r="L813" s="34">
        <v>53.709999000000003</v>
      </c>
      <c r="M813" s="34">
        <v>5.96</v>
      </c>
      <c r="N813" s="34">
        <v>32.381068999999997</v>
      </c>
      <c r="O813" s="34">
        <v>10.029999999999999</v>
      </c>
      <c r="P813" s="34">
        <v>20.07</v>
      </c>
      <c r="Q813" s="34">
        <v>3.06</v>
      </c>
      <c r="R813" s="34">
        <v>23.530000999999999</v>
      </c>
      <c r="S813" s="34">
        <v>53.869621000000002</v>
      </c>
      <c r="T813" s="34"/>
      <c r="U813" s="34"/>
      <c r="V813" s="34">
        <v>2.926215</v>
      </c>
      <c r="W813" s="34">
        <v>33.279998999999997</v>
      </c>
      <c r="X813" s="34">
        <v>33.349997999999999</v>
      </c>
      <c r="Y813" s="34">
        <v>12.881451</v>
      </c>
      <c r="Z813" s="34">
        <v>17.094609999999999</v>
      </c>
      <c r="AA813" s="34">
        <v>50.409435000000002</v>
      </c>
      <c r="AB813" s="34">
        <v>46.718314999999997</v>
      </c>
      <c r="AC813" s="34">
        <v>21.700001</v>
      </c>
      <c r="AD813" s="34">
        <v>123.970001</v>
      </c>
      <c r="AE813" s="34">
        <v>31.331762000000001</v>
      </c>
      <c r="AF813" s="34">
        <v>2.31</v>
      </c>
      <c r="AG813" s="34">
        <v>13.650014000000001</v>
      </c>
      <c r="AH813" s="34">
        <v>31.332408999999998</v>
      </c>
      <c r="AI813" s="34">
        <v>100.394295</v>
      </c>
      <c r="AJ813" s="34" t="s">
        <v>193</v>
      </c>
      <c r="AK813" s="34">
        <v>6.61</v>
      </c>
      <c r="AL813" s="34">
        <v>2.86</v>
      </c>
      <c r="AM813" s="34">
        <v>26.807120999999999</v>
      </c>
      <c r="AN813" s="34">
        <v>8.9</v>
      </c>
      <c r="AO813" s="34">
        <v>33.82</v>
      </c>
      <c r="AP813" s="34">
        <v>4.6399999999999997</v>
      </c>
      <c r="AQ813" s="34">
        <v>14.91</v>
      </c>
      <c r="AR813" s="34">
        <v>3.52</v>
      </c>
      <c r="AS813" s="34"/>
      <c r="AT813" s="34">
        <v>16.018726000000001</v>
      </c>
      <c r="AU813" s="34">
        <v>30.5</v>
      </c>
      <c r="AV813" s="34">
        <v>8.2963299999999993</v>
      </c>
      <c r="AW813" s="34">
        <v>15.175378</v>
      </c>
      <c r="AX813" s="34">
        <v>18.700001</v>
      </c>
      <c r="AY813" s="34">
        <v>4.75</v>
      </c>
      <c r="AZ813" s="34">
        <v>77.610000999999997</v>
      </c>
      <c r="BA813" s="34">
        <v>81.580001999999993</v>
      </c>
      <c r="BB813" s="34"/>
      <c r="BC813" s="34">
        <v>18.797625</v>
      </c>
      <c r="BD813" s="34"/>
      <c r="BE813" s="38"/>
      <c r="BF813" s="41">
        <f t="shared" si="675"/>
        <v>2.1819047394639888E-2</v>
      </c>
      <c r="BG813" s="41">
        <f t="shared" si="631"/>
        <v>4.1576804935880519E-3</v>
      </c>
      <c r="BH813" s="41"/>
      <c r="BI813" s="41">
        <f t="shared" si="632"/>
        <v>-1.1715615172562529E-2</v>
      </c>
      <c r="BJ813" s="41"/>
      <c r="BK813" s="41">
        <f t="shared" si="633"/>
        <v>-1.0240477664872778E-2</v>
      </c>
      <c r="BL813" s="41">
        <f t="shared" si="634"/>
        <v>-5.0221772295287473E-2</v>
      </c>
      <c r="BM813" s="41">
        <f t="shared" si="635"/>
        <v>-7.1842804948059153E-3</v>
      </c>
      <c r="BN813" s="41">
        <f t="shared" si="636"/>
        <v>-6.2520385655182267E-2</v>
      </c>
      <c r="BO813" s="41"/>
      <c r="BP813" s="41">
        <f t="shared" si="637"/>
        <v>1.8414631756482808E-2</v>
      </c>
      <c r="BQ813" s="41">
        <f t="shared" si="638"/>
        <v>5.0462680676244395E-3</v>
      </c>
      <c r="BR813" s="41">
        <f t="shared" si="639"/>
        <v>4.5094168326374473E-3</v>
      </c>
      <c r="BS813" s="41">
        <f t="shared" si="640"/>
        <v>-7.944431058535862E-3</v>
      </c>
      <c r="BT813" s="41">
        <f t="shared" si="641"/>
        <v>-2.4607540856619065E-2</v>
      </c>
      <c r="BU813" s="41">
        <f t="shared" si="642"/>
        <v>-1.298719552681119E-2</v>
      </c>
      <c r="BV813" s="41">
        <f t="shared" si="643"/>
        <v>-2.185870973352003E-2</v>
      </c>
      <c r="BW813" s="41">
        <f t="shared" si="644"/>
        <v>1.8726034795862524E-2</v>
      </c>
      <c r="BX813" s="41"/>
      <c r="BY813" s="41"/>
      <c r="BZ813" s="41">
        <f t="shared" si="645"/>
        <v>-1.0118090028524766E-2</v>
      </c>
      <c r="CA813" s="41">
        <f t="shared" si="646"/>
        <v>3.3107932414187698E-3</v>
      </c>
      <c r="CB813" s="41">
        <f t="shared" si="647"/>
        <v>2.4895002647210972E-2</v>
      </c>
      <c r="CC813" s="41">
        <f t="shared" si="648"/>
        <v>2.3104816549106332E-3</v>
      </c>
      <c r="CD813" s="41">
        <f t="shared" si="649"/>
        <v>2.2109277295040784E-2</v>
      </c>
      <c r="CE813" s="41">
        <f t="shared" si="650"/>
        <v>-5.3697870076447468E-3</v>
      </c>
      <c r="CF813" s="41">
        <f t="shared" si="651"/>
        <v>1.1382971367326172E-2</v>
      </c>
      <c r="CG813" s="41">
        <f t="shared" si="629"/>
        <v>4.5662635376666136E-3</v>
      </c>
      <c r="CH813" s="41">
        <f t="shared" si="652"/>
        <v>-1.6718359302979914E-2</v>
      </c>
      <c r="CI813" s="41">
        <f t="shared" si="653"/>
        <v>8.6985186892095077E-3</v>
      </c>
      <c r="CJ813" s="41">
        <f t="shared" si="654"/>
        <v>0</v>
      </c>
      <c r="CK813" s="41">
        <f t="shared" si="655"/>
        <v>0</v>
      </c>
      <c r="CL813" s="41">
        <f t="shared" si="656"/>
        <v>2.4271423017144475E-3</v>
      </c>
      <c r="CM813" s="41">
        <f t="shared" si="657"/>
        <v>1.0020343955529797E-2</v>
      </c>
      <c r="CO813" s="41">
        <f t="shared" si="658"/>
        <v>1.3709277925033363E-2</v>
      </c>
      <c r="CP813" s="41">
        <f t="shared" si="659"/>
        <v>-4.779066383634855E-2</v>
      </c>
      <c r="CQ813" s="41">
        <f t="shared" si="660"/>
        <v>-3.2070208927481394E-3</v>
      </c>
      <c r="CR813" s="41">
        <f t="shared" si="661"/>
        <v>-4.3963123421116176E-2</v>
      </c>
      <c r="CS813" s="41">
        <f t="shared" si="662"/>
        <v>5.1884804226066158E-2</v>
      </c>
      <c r="CT813" s="41">
        <f t="shared" si="663"/>
        <v>-1.071821622002426E-2</v>
      </c>
      <c r="CU813" s="41">
        <f t="shared" si="664"/>
        <v>7.4049480065776505E-3</v>
      </c>
      <c r="CV813" s="41">
        <f t="shared" si="665"/>
        <v>-1.6901810802603254E-2</v>
      </c>
      <c r="CW813" s="41"/>
      <c r="CX813" s="41">
        <f t="shared" si="666"/>
        <v>-2.1635410007546214E-2</v>
      </c>
      <c r="CY813" s="41">
        <f t="shared" si="667"/>
        <v>5.8045947407793147E-2</v>
      </c>
      <c r="CZ813" s="41">
        <f t="shared" si="668"/>
        <v>2.6636002800575782E-2</v>
      </c>
      <c r="DA813" s="41">
        <f t="shared" si="669"/>
        <v>2.3782526284523067E-3</v>
      </c>
      <c r="DB813" s="41">
        <f t="shared" si="670"/>
        <v>3.4824084718623013E-2</v>
      </c>
      <c r="DC813" s="41">
        <f t="shared" si="671"/>
        <v>-4.1242958534049134E-2</v>
      </c>
      <c r="DD813" s="41">
        <f t="shared" si="672"/>
        <v>1.3752136457221047E-2</v>
      </c>
      <c r="DE813" s="41">
        <f t="shared" si="673"/>
        <v>-1.3474614313538193E-3</v>
      </c>
      <c r="DF813" s="41"/>
      <c r="DG813" s="41">
        <f t="shared" si="674"/>
        <v>-2.2751635900366635E-2</v>
      </c>
      <c r="DH813" s="41"/>
    </row>
    <row r="814" spans="1:112">
      <c r="A814" s="43">
        <v>43027</v>
      </c>
      <c r="B814" s="34">
        <v>3.4</v>
      </c>
      <c r="C814" s="34">
        <v>4.1815160000000002</v>
      </c>
      <c r="D814" s="34"/>
      <c r="E814" s="34">
        <v>5.92</v>
      </c>
      <c r="F814" s="34"/>
      <c r="G814" s="34">
        <v>30.665586000000001</v>
      </c>
      <c r="H814" s="34">
        <v>19.08794</v>
      </c>
      <c r="I814" s="34">
        <v>18.260000000000002</v>
      </c>
      <c r="J814" s="34">
        <v>23.249988999999999</v>
      </c>
      <c r="K814" s="34"/>
      <c r="L814" s="34">
        <v>53.189999</v>
      </c>
      <c r="M814" s="34">
        <v>5.92</v>
      </c>
      <c r="N814" s="34">
        <v>31.8566</v>
      </c>
      <c r="O814" s="34">
        <v>10</v>
      </c>
      <c r="P814" s="34" t="s">
        <v>193</v>
      </c>
      <c r="Q814" s="34">
        <v>2.94</v>
      </c>
      <c r="R814" s="34">
        <v>23.33</v>
      </c>
      <c r="S814" s="34">
        <v>52.666485000000002</v>
      </c>
      <c r="T814" s="34"/>
      <c r="U814" s="34"/>
      <c r="V814" s="34">
        <v>3.065086</v>
      </c>
      <c r="W814" s="34">
        <v>33.340000000000003</v>
      </c>
      <c r="X814" s="34">
        <v>33.540000999999997</v>
      </c>
      <c r="Y814" s="34">
        <v>12.911175999999999</v>
      </c>
      <c r="Z814" s="34">
        <v>17.504883</v>
      </c>
      <c r="AA814" s="34">
        <v>50.952271000000003</v>
      </c>
      <c r="AB814" s="34">
        <v>46.307045000000002</v>
      </c>
      <c r="AC814" s="34">
        <v>21.950001</v>
      </c>
      <c r="AD814" s="34">
        <v>123.120003</v>
      </c>
      <c r="AE814" s="34">
        <v>31.118552999999999</v>
      </c>
      <c r="AF814" s="34">
        <v>2.29</v>
      </c>
      <c r="AG814" s="34">
        <v>14.700015</v>
      </c>
      <c r="AH814" s="34">
        <v>30.981107999999999</v>
      </c>
      <c r="AI814" s="34">
        <v>100.780807</v>
      </c>
      <c r="AJ814" s="34" t="s">
        <v>193</v>
      </c>
      <c r="AK814" s="34">
        <v>6.45</v>
      </c>
      <c r="AL814" s="34">
        <v>3.29</v>
      </c>
      <c r="AM814" s="34">
        <v>26.548812999999999</v>
      </c>
      <c r="AN814" s="34">
        <v>9.1999999999999993</v>
      </c>
      <c r="AO814" s="34">
        <v>33.459999000000003</v>
      </c>
      <c r="AP814" s="34">
        <v>4.66</v>
      </c>
      <c r="AQ814" s="34">
        <v>14.5</v>
      </c>
      <c r="AR814" s="34">
        <v>3.54</v>
      </c>
      <c r="AS814" s="34"/>
      <c r="AT814" s="34">
        <v>15.931141999999999</v>
      </c>
      <c r="AU814" s="34">
        <v>31.02</v>
      </c>
      <c r="AV814" s="34">
        <v>8.2566819999999996</v>
      </c>
      <c r="AW814" s="34">
        <v>14.995146999999999</v>
      </c>
      <c r="AX814" s="34">
        <v>18.09</v>
      </c>
      <c r="AY814" s="34">
        <v>4.7</v>
      </c>
      <c r="AZ814" s="34">
        <v>78.029999000000004</v>
      </c>
      <c r="BA814" s="34">
        <v>78.889999000000003</v>
      </c>
      <c r="BB814" s="34"/>
      <c r="BC814" s="34">
        <v>18.630489000000001</v>
      </c>
      <c r="BD814" s="34"/>
      <c r="BE814" s="38"/>
      <c r="BF814" s="41">
        <f t="shared" si="675"/>
        <v>-3.6634133179780384E-2</v>
      </c>
      <c r="BG814" s="41">
        <f t="shared" si="631"/>
        <v>-1.2525979986544209E-2</v>
      </c>
      <c r="BH814" s="41"/>
      <c r="BI814" s="41">
        <f t="shared" si="632"/>
        <v>-3.3726844786393416E-3</v>
      </c>
      <c r="BJ814" s="41"/>
      <c r="BK814" s="41">
        <f t="shared" si="633"/>
        <v>-1.0661816285423302E-2</v>
      </c>
      <c r="BL814" s="41">
        <f t="shared" si="634"/>
        <v>-2.1650264869240925E-2</v>
      </c>
      <c r="BM814" s="41">
        <f t="shared" si="635"/>
        <v>1.2675782488481181E-2</v>
      </c>
      <c r="BN814" s="41">
        <f t="shared" si="636"/>
        <v>0</v>
      </c>
      <c r="BO814" s="41"/>
      <c r="BP814" s="41">
        <f t="shared" si="637"/>
        <v>-9.7287953451614378E-3</v>
      </c>
      <c r="BQ814" s="41">
        <f t="shared" si="638"/>
        <v>-6.7340321813440683E-3</v>
      </c>
      <c r="BR814" s="41">
        <f t="shared" si="639"/>
        <v>-1.632938000995968E-2</v>
      </c>
      <c r="BS814" s="41">
        <f t="shared" si="640"/>
        <v>-2.9955089797984512E-3</v>
      </c>
      <c r="BT814" s="41">
        <f t="shared" ref="BT814:BT821" si="676">LN(P816/P815)</f>
        <v>3.3262088162523758E-3</v>
      </c>
      <c r="BU814" s="41">
        <f t="shared" si="642"/>
        <v>-4.0005334613699248E-2</v>
      </c>
      <c r="BV814" s="41">
        <f t="shared" si="643"/>
        <v>-8.5361592048691839E-3</v>
      </c>
      <c r="BW814" s="41">
        <f t="shared" si="644"/>
        <v>-2.2587406226147237E-2</v>
      </c>
      <c r="BX814" s="41"/>
      <c r="BY814" s="41"/>
      <c r="BZ814" s="41">
        <f t="shared" si="645"/>
        <v>4.6365848671207001E-2</v>
      </c>
      <c r="CA814" s="41">
        <f t="shared" si="646"/>
        <v>1.8012914177177549E-3</v>
      </c>
      <c r="CB814" s="41">
        <f t="shared" si="647"/>
        <v>5.6810738185924586E-3</v>
      </c>
      <c r="CC814" s="41">
        <f t="shared" si="648"/>
        <v>2.3049232759368042E-3</v>
      </c>
      <c r="CD814" s="41">
        <f t="shared" si="649"/>
        <v>2.3716661436849442E-2</v>
      </c>
      <c r="CE814" s="41">
        <f t="shared" si="650"/>
        <v>1.071097184817923E-2</v>
      </c>
      <c r="CF814" s="41">
        <f t="shared" si="651"/>
        <v>-8.8421626006529655E-3</v>
      </c>
      <c r="CG814" s="41">
        <f t="shared" si="629"/>
        <v>-2.280548256810865E-3</v>
      </c>
      <c r="CH814" s="41">
        <f t="shared" si="652"/>
        <v>-6.8800950194279568E-3</v>
      </c>
      <c r="CI814" s="41">
        <f t="shared" si="653"/>
        <v>-6.8281426083781271E-3</v>
      </c>
      <c r="CJ814" s="41">
        <f t="shared" si="654"/>
        <v>-8.695706967553932E-3</v>
      </c>
      <c r="CK814" s="41">
        <f t="shared" si="655"/>
        <v>7.4107966920864896E-2</v>
      </c>
      <c r="CL814" s="41">
        <f t="shared" si="656"/>
        <v>-1.1275393807907076E-2</v>
      </c>
      <c r="CM814" s="41">
        <f t="shared" si="657"/>
        <v>3.8425478275765095E-3</v>
      </c>
      <c r="CO814" s="41">
        <f t="shared" si="658"/>
        <v>-2.4503523055913811E-2</v>
      </c>
      <c r="CP814" s="41">
        <f t="shared" si="659"/>
        <v>0.14006593994551936</v>
      </c>
      <c r="CQ814" s="41">
        <f t="shared" si="660"/>
        <v>-9.6825225870796495E-3</v>
      </c>
      <c r="CR814" s="41">
        <f t="shared" si="661"/>
        <v>3.3152207316900335E-2</v>
      </c>
      <c r="CS814" s="41">
        <f t="shared" si="662"/>
        <v>-1.0701677798188281E-2</v>
      </c>
      <c r="CT814" s="41">
        <f t="shared" si="663"/>
        <v>4.3010818993907017E-3</v>
      </c>
      <c r="CU814" s="41">
        <f t="shared" si="664"/>
        <v>-2.7883479350118364E-2</v>
      </c>
      <c r="CV814" s="41">
        <f t="shared" si="665"/>
        <v>5.6657375356772999E-3</v>
      </c>
      <c r="CW814" s="41"/>
      <c r="CX814" s="41">
        <f t="shared" si="666"/>
        <v>-5.482602894636931E-3</v>
      </c>
      <c r="CY814" s="41">
        <f t="shared" si="667"/>
        <v>1.6905474135026702E-2</v>
      </c>
      <c r="CZ814" s="41">
        <f t="shared" si="668"/>
        <v>-4.7904364258409471E-3</v>
      </c>
      <c r="DA814" s="41">
        <f t="shared" si="669"/>
        <v>-1.1947630605096462E-2</v>
      </c>
      <c r="DB814" s="41">
        <f t="shared" si="670"/>
        <v>-3.3164277929271617E-2</v>
      </c>
      <c r="DC814" s="41">
        <f t="shared" si="671"/>
        <v>-1.0582109330536859E-2</v>
      </c>
      <c r="DD814" s="41">
        <f t="shared" si="672"/>
        <v>5.3970575621013024E-3</v>
      </c>
      <c r="DE814" s="41">
        <f t="shared" si="673"/>
        <v>-3.3529693974104359E-2</v>
      </c>
      <c r="DF814" s="41"/>
      <c r="DG814" s="41">
        <f t="shared" si="674"/>
        <v>-8.9310998122475171E-3</v>
      </c>
      <c r="DH814" s="41"/>
    </row>
    <row r="815" spans="1:112">
      <c r="A815" s="43">
        <v>43028</v>
      </c>
      <c r="B815" s="34">
        <v>3.4750000000000001</v>
      </c>
      <c r="C815" s="34">
        <v>4.3308549999999997</v>
      </c>
      <c r="D815" s="34"/>
      <c r="E815" s="34">
        <v>5.79</v>
      </c>
      <c r="F815" s="34"/>
      <c r="G815" s="34">
        <v>29.979187</v>
      </c>
      <c r="H815" s="34">
        <v>18.540865</v>
      </c>
      <c r="I815" s="34">
        <v>18.299999</v>
      </c>
      <c r="J815" s="34">
        <v>21.149989999999999</v>
      </c>
      <c r="K815" s="34"/>
      <c r="L815" s="34">
        <v>52.950001</v>
      </c>
      <c r="M815" s="34">
        <v>5.82</v>
      </c>
      <c r="N815" s="34">
        <v>31.740047000000001</v>
      </c>
      <c r="O815" s="34">
        <v>9.89</v>
      </c>
      <c r="P815" s="34">
        <v>21.01</v>
      </c>
      <c r="Q815" s="34">
        <v>2.98</v>
      </c>
      <c r="R815" s="34">
        <v>23.030000999999999</v>
      </c>
      <c r="S815" s="34">
        <v>53.035183000000004</v>
      </c>
      <c r="T815" s="34"/>
      <c r="U815" s="34"/>
      <c r="V815" s="34">
        <v>3.2634729999999998</v>
      </c>
      <c r="W815" s="34">
        <v>32.43</v>
      </c>
      <c r="X815" s="34">
        <v>33.470001000000003</v>
      </c>
      <c r="Y815" s="34">
        <v>12.881451</v>
      </c>
      <c r="Z815" s="34">
        <v>18.443944999999999</v>
      </c>
      <c r="AA815" s="34">
        <v>50.063994999999998</v>
      </c>
      <c r="AB815" s="34">
        <v>46.365791000000002</v>
      </c>
      <c r="AC815" s="34">
        <v>21.799999</v>
      </c>
      <c r="AD815" s="34">
        <v>120.870003</v>
      </c>
      <c r="AE815" s="34">
        <v>30.982873999999999</v>
      </c>
      <c r="AF815" s="34">
        <v>2.35</v>
      </c>
      <c r="AG815" s="34">
        <v>14.000014</v>
      </c>
      <c r="AH815" s="34">
        <v>30.62031</v>
      </c>
      <c r="AI815" s="34">
        <v>99.878951999999998</v>
      </c>
      <c r="AJ815" s="34" t="s">
        <v>193</v>
      </c>
      <c r="AK815" s="34">
        <v>6.23</v>
      </c>
      <c r="AL815" s="34">
        <v>3.5</v>
      </c>
      <c r="AM815" s="34">
        <v>26.3766</v>
      </c>
      <c r="AN815" s="34">
        <v>8.6</v>
      </c>
      <c r="AO815" s="34">
        <v>34.639999000000003</v>
      </c>
      <c r="AP815" s="34">
        <v>4.6399999999999997</v>
      </c>
      <c r="AQ815" s="34">
        <v>14.49</v>
      </c>
      <c r="AR815" s="34">
        <v>3.52</v>
      </c>
      <c r="AS815" s="34"/>
      <c r="AT815" s="34">
        <v>15.901942</v>
      </c>
      <c r="AU815" s="34">
        <v>30.66</v>
      </c>
      <c r="AV815" s="34">
        <v>8.3260660000000009</v>
      </c>
      <c r="AW815" s="34">
        <v>14.941076000000001</v>
      </c>
      <c r="AX815" s="34">
        <v>17.719999000000001</v>
      </c>
      <c r="AY815" s="34">
        <v>4.49</v>
      </c>
      <c r="AZ815" s="34">
        <v>76.699996999999996</v>
      </c>
      <c r="BA815" s="34">
        <v>79.529999000000004</v>
      </c>
      <c r="BB815" s="34"/>
      <c r="BC815" s="34">
        <v>18.630489000000001</v>
      </c>
      <c r="BD815" s="34"/>
      <c r="BE815" s="38"/>
      <c r="BF815" s="41">
        <f t="shared" si="675"/>
        <v>-4.5809536031294222E-2</v>
      </c>
      <c r="BG815" s="41">
        <f t="shared" si="631"/>
        <v>3.5091121895899378E-2</v>
      </c>
      <c r="BH815" s="41"/>
      <c r="BI815" s="41">
        <f t="shared" si="632"/>
        <v>-2.2204157311010407E-2</v>
      </c>
      <c r="BJ815" s="41"/>
      <c r="BK815" s="41">
        <f t="shared" si="633"/>
        <v>-2.2637674401552368E-2</v>
      </c>
      <c r="BL815" s="41">
        <f t="shared" si="634"/>
        <v>-2.907950708595498E-2</v>
      </c>
      <c r="BM815" s="41">
        <f t="shared" si="635"/>
        <v>2.188130035742572E-3</v>
      </c>
      <c r="BN815" s="41">
        <f t="shared" si="636"/>
        <v>-9.4665226236037459E-2</v>
      </c>
      <c r="BO815" s="41"/>
      <c r="BP815" s="41">
        <f t="shared" si="637"/>
        <v>-4.5222990205430772E-3</v>
      </c>
      <c r="BQ815" s="41">
        <f t="shared" si="638"/>
        <v>-1.7036187152567852E-2</v>
      </c>
      <c r="BR815" s="41">
        <f t="shared" si="639"/>
        <v>-3.6653860223573188E-3</v>
      </c>
      <c r="BS815" s="41">
        <f t="shared" si="640"/>
        <v>-1.1060947359424835E-2</v>
      </c>
      <c r="BT815" s="41">
        <f t="shared" si="676"/>
        <v>-1.4815085785140587E-2</v>
      </c>
      <c r="BU815" s="41">
        <f t="shared" si="642"/>
        <v>1.3513719166722855E-2</v>
      </c>
      <c r="BV815" s="41">
        <f t="shared" si="643"/>
        <v>-1.2942328779121747E-2</v>
      </c>
      <c r="BW815" s="41">
        <f t="shared" si="644"/>
        <v>6.9762285171837048E-3</v>
      </c>
      <c r="BX815" s="41"/>
      <c r="BY815" s="41"/>
      <c r="BZ815" s="41">
        <f t="shared" si="645"/>
        <v>6.2716338010621958E-2</v>
      </c>
      <c r="CA815" s="41">
        <f t="shared" si="646"/>
        <v>-2.7673957003421457E-2</v>
      </c>
      <c r="CB815" s="41">
        <f t="shared" si="647"/>
        <v>-2.0892411094711799E-3</v>
      </c>
      <c r="CC815" s="41">
        <f t="shared" si="648"/>
        <v>-2.3049232759368033E-3</v>
      </c>
      <c r="CD815" s="41">
        <f t="shared" si="649"/>
        <v>5.2256261760781679E-2</v>
      </c>
      <c r="CE815" s="41">
        <f t="shared" si="650"/>
        <v>-1.7587244731917619E-2</v>
      </c>
      <c r="CF815" s="41">
        <f t="shared" si="651"/>
        <v>1.2678150449352264E-3</v>
      </c>
      <c r="CG815" s="41">
        <f t="shared" si="629"/>
        <v>-1.1481182373956254E-2</v>
      </c>
      <c r="CH815" s="41">
        <f t="shared" si="652"/>
        <v>-1.8443901205675309E-2</v>
      </c>
      <c r="CI815" s="41">
        <f t="shared" si="653"/>
        <v>-4.3696005852218098E-3</v>
      </c>
      <c r="CJ815" s="41">
        <f t="shared" si="654"/>
        <v>2.5863510589919373E-2</v>
      </c>
      <c r="CK815" s="41">
        <f t="shared" si="655"/>
        <v>-4.8790184577574676E-2</v>
      </c>
      <c r="CL815" s="41">
        <f t="shared" si="656"/>
        <v>-1.1714085078669986E-2</v>
      </c>
      <c r="CM815" s="41">
        <f t="shared" si="657"/>
        <v>-8.9889579961550947E-3</v>
      </c>
      <c r="CO815" s="41">
        <f t="shared" si="658"/>
        <v>-3.4703798008319318E-2</v>
      </c>
      <c r="CP815" s="41">
        <f t="shared" si="659"/>
        <v>6.1875403718087453E-2</v>
      </c>
      <c r="CQ815" s="41">
        <f t="shared" si="660"/>
        <v>-6.5077851271991621E-3</v>
      </c>
      <c r="CR815" s="41">
        <f t="shared" si="661"/>
        <v>-6.7441280795532535E-2</v>
      </c>
      <c r="CS815" s="41">
        <f t="shared" si="662"/>
        <v>3.4658389153627886E-2</v>
      </c>
      <c r="CT815" s="41">
        <f t="shared" si="663"/>
        <v>-4.3010818993906973E-3</v>
      </c>
      <c r="CU815" s="41">
        <f t="shared" si="664"/>
        <v>-6.8989309393773066E-4</v>
      </c>
      <c r="CV815" s="41">
        <f t="shared" si="665"/>
        <v>-5.6657375356774196E-3</v>
      </c>
      <c r="CW815" s="41"/>
      <c r="CX815" s="41">
        <f t="shared" si="666"/>
        <v>-1.8345698575569301E-3</v>
      </c>
      <c r="CY815" s="41">
        <f t="shared" si="667"/>
        <v>-1.1673284304724734E-2</v>
      </c>
      <c r="CZ815" s="41">
        <f t="shared" si="668"/>
        <v>8.3682638004863377E-3</v>
      </c>
      <c r="DA815" s="41">
        <f t="shared" si="669"/>
        <v>-3.6124168904137599E-3</v>
      </c>
      <c r="DB815" s="41">
        <f t="shared" si="670"/>
        <v>-2.0665410663679003E-2</v>
      </c>
      <c r="DC815" s="41">
        <f t="shared" si="671"/>
        <v>-4.5709806961849987E-2</v>
      </c>
      <c r="DD815" s="41">
        <f t="shared" si="672"/>
        <v>-1.7191686053305299E-2</v>
      </c>
      <c r="DE815" s="41">
        <f t="shared" si="673"/>
        <v>8.07983196405203E-3</v>
      </c>
      <c r="DF815" s="41"/>
      <c r="DG815" s="41">
        <f t="shared" si="674"/>
        <v>0</v>
      </c>
      <c r="DH815" s="41"/>
    </row>
    <row r="816" spans="1:112">
      <c r="A816" s="43">
        <v>43031</v>
      </c>
      <c r="B816" s="34">
        <v>3.35</v>
      </c>
      <c r="C816" s="34">
        <v>4.4714109999999998</v>
      </c>
      <c r="D816" s="34"/>
      <c r="E816" s="34">
        <v>6.02</v>
      </c>
      <c r="F816" s="34"/>
      <c r="G816" s="34">
        <v>30.037189000000001</v>
      </c>
      <c r="H816" s="34">
        <v>19.117778999999999</v>
      </c>
      <c r="I816" s="34">
        <v>18.25</v>
      </c>
      <c r="J816" s="34">
        <v>20.099990999999999</v>
      </c>
      <c r="K816" s="34"/>
      <c r="L816" s="34">
        <v>52.82</v>
      </c>
      <c r="M816" s="34">
        <v>5.63</v>
      </c>
      <c r="N816" s="34">
        <v>31.8566</v>
      </c>
      <c r="O816" s="34">
        <v>9.91</v>
      </c>
      <c r="P816" s="34">
        <v>21.08</v>
      </c>
      <c r="Q816" s="34">
        <v>3.16</v>
      </c>
      <c r="R816" s="34">
        <v>23.360001</v>
      </c>
      <c r="S816" s="34">
        <v>53.345675999999997</v>
      </c>
      <c r="T816" s="34"/>
      <c r="U816" s="34"/>
      <c r="V816" s="34">
        <v>3.3626670000000001</v>
      </c>
      <c r="W816" s="34">
        <v>27.65</v>
      </c>
      <c r="X816" s="34">
        <v>34.060001</v>
      </c>
      <c r="Y816" s="34">
        <v>12.871541000000001</v>
      </c>
      <c r="Z816" s="34">
        <v>18.471298000000001</v>
      </c>
      <c r="AA816" s="34">
        <v>51.396408000000001</v>
      </c>
      <c r="AB816" s="34">
        <v>47.266677999999999</v>
      </c>
      <c r="AC816" s="34">
        <v>22</v>
      </c>
      <c r="AD816" s="34">
        <v>123.019997</v>
      </c>
      <c r="AE816" s="34">
        <v>31.767866000000001</v>
      </c>
      <c r="AF816" s="34">
        <v>2.2999999999999998</v>
      </c>
      <c r="AG816" s="34">
        <v>14.350015000000001</v>
      </c>
      <c r="AH816" s="34">
        <v>30.933637999999998</v>
      </c>
      <c r="AI816" s="34">
        <v>101.37545</v>
      </c>
      <c r="AJ816" s="34" t="s">
        <v>193</v>
      </c>
      <c r="AK816" s="34">
        <v>6.39</v>
      </c>
      <c r="AL816" s="34">
        <v>3.29</v>
      </c>
      <c r="AM816" s="34">
        <v>26.711454</v>
      </c>
      <c r="AN816" s="34">
        <v>8.3000000000000007</v>
      </c>
      <c r="AO816" s="34">
        <v>34.310001</v>
      </c>
      <c r="AP816" s="34">
        <v>4.45</v>
      </c>
      <c r="AQ816" s="34">
        <v>14.56</v>
      </c>
      <c r="AR816" s="34">
        <v>3.61</v>
      </c>
      <c r="AS816" s="34"/>
      <c r="AT816" s="34">
        <v>15.89221</v>
      </c>
      <c r="AU816" s="34">
        <v>30.98</v>
      </c>
      <c r="AV816" s="34">
        <v>8.1179140000000007</v>
      </c>
      <c r="AW816" s="34">
        <v>14.517537000000001</v>
      </c>
      <c r="AX816" s="34">
        <v>16.989999999999998</v>
      </c>
      <c r="AY816" s="34">
        <v>4.3899999999999997</v>
      </c>
      <c r="AZ816" s="34">
        <v>75.080001999999993</v>
      </c>
      <c r="BA816" s="34">
        <v>81.279999000000004</v>
      </c>
      <c r="BB816" s="34"/>
      <c r="BC816" s="34">
        <v>18.610825999999999</v>
      </c>
      <c r="BD816" s="34"/>
      <c r="BE816" s="38"/>
      <c r="BF816" s="41">
        <f t="shared" si="675"/>
        <v>-1.5748356968139282E-2</v>
      </c>
      <c r="BG816" s="41">
        <f t="shared" si="631"/>
        <v>3.1939036664496524E-2</v>
      </c>
      <c r="BH816" s="41"/>
      <c r="BI816" s="41">
        <f t="shared" si="632"/>
        <v>3.8954967735825644E-2</v>
      </c>
      <c r="BJ816" s="41"/>
      <c r="BK816" s="41">
        <f t="shared" si="633"/>
        <v>1.9328730564454606E-3</v>
      </c>
      <c r="BL816" s="41">
        <f t="shared" si="634"/>
        <v>3.0641524859629773E-2</v>
      </c>
      <c r="BM816" s="41">
        <f t="shared" si="635"/>
        <v>-2.7359251740644835E-3</v>
      </c>
      <c r="BN816" s="41">
        <f t="shared" si="636"/>
        <v>-5.0920065375200649E-2</v>
      </c>
      <c r="BO816" s="41"/>
      <c r="BP816" s="41">
        <f t="shared" si="637"/>
        <v>-2.458184064170396E-3</v>
      </c>
      <c r="BQ816" s="41">
        <f t="shared" si="638"/>
        <v>-3.319081959174755E-2</v>
      </c>
      <c r="BR816" s="41">
        <f t="shared" si="639"/>
        <v>3.6653860223574185E-3</v>
      </c>
      <c r="BS816" s="41">
        <f t="shared" si="640"/>
        <v>2.0202027072758022E-3</v>
      </c>
      <c r="BT816" s="41">
        <f t="shared" si="676"/>
        <v>0.10154970088706922</v>
      </c>
      <c r="BU816" s="41">
        <f t="shared" si="642"/>
        <v>5.8648727081507687E-2</v>
      </c>
      <c r="BV816" s="41">
        <f t="shared" si="643"/>
        <v>1.422744351402782E-2</v>
      </c>
      <c r="BW816" s="41">
        <f t="shared" si="644"/>
        <v>5.8374012880797205E-3</v>
      </c>
      <c r="BX816" s="41"/>
      <c r="BY816" s="41"/>
      <c r="BZ816" s="41">
        <f t="shared" si="645"/>
        <v>2.9942443389452896E-2</v>
      </c>
      <c r="CA816" s="41">
        <f t="shared" si="646"/>
        <v>-0.15945819235088279</v>
      </c>
      <c r="CB816" s="41">
        <f t="shared" si="647"/>
        <v>1.747415949375767E-2</v>
      </c>
      <c r="CC816" s="41">
        <f t="shared" si="648"/>
        <v>-7.696193505712086E-4</v>
      </c>
      <c r="CD816" s="41">
        <f t="shared" si="649"/>
        <v>1.4819355248942266E-3</v>
      </c>
      <c r="CE816" s="41">
        <f t="shared" si="650"/>
        <v>2.6266199696329987E-2</v>
      </c>
      <c r="CF816" s="41">
        <f t="shared" si="651"/>
        <v>1.9243640815013664E-2</v>
      </c>
      <c r="CG816" s="41">
        <f t="shared" si="629"/>
        <v>0</v>
      </c>
      <c r="CH816" s="41">
        <f t="shared" si="652"/>
        <v>1.76313067025234E-2</v>
      </c>
      <c r="CI816" s="41">
        <f t="shared" si="653"/>
        <v>2.5020675524342322E-2</v>
      </c>
      <c r="CJ816" s="41">
        <f t="shared" si="654"/>
        <v>-2.150620522096373E-2</v>
      </c>
      <c r="CK816" s="41">
        <f t="shared" si="655"/>
        <v>2.4692657886492581E-2</v>
      </c>
      <c r="CL816" s="41">
        <f t="shared" si="656"/>
        <v>1.0180685933290211E-2</v>
      </c>
      <c r="CM816" s="41">
        <f t="shared" si="657"/>
        <v>1.4871978624551021E-2</v>
      </c>
      <c r="CO816" s="41">
        <f t="shared" si="658"/>
        <v>2.5357935590081475E-2</v>
      </c>
      <c r="CP816" s="41">
        <f t="shared" si="659"/>
        <v>-6.1875403718087411E-2</v>
      </c>
      <c r="CQ816" s="41">
        <f t="shared" si="660"/>
        <v>1.2615208717492783E-2</v>
      </c>
      <c r="CR816" s="41">
        <f t="shared" si="661"/>
        <v>-3.5506688456909644E-2</v>
      </c>
      <c r="CS816" s="41">
        <f t="shared" si="662"/>
        <v>-9.572168809494316E-3</v>
      </c>
      <c r="CT816" s="41">
        <f t="shared" si="663"/>
        <v>-4.181027006001492E-2</v>
      </c>
      <c r="CU816" s="41">
        <f t="shared" si="664"/>
        <v>4.8192864359489218E-3</v>
      </c>
      <c r="CV816" s="41">
        <f t="shared" si="665"/>
        <v>2.5246782734783889E-2</v>
      </c>
      <c r="CW816" s="41"/>
      <c r="CX816" s="41">
        <f t="shared" si="666"/>
        <v>-6.1218807181531883E-4</v>
      </c>
      <c r="CY816" s="41">
        <f t="shared" si="667"/>
        <v>1.0382961545054505E-2</v>
      </c>
      <c r="CZ816" s="41">
        <f t="shared" si="668"/>
        <v>-2.5317851098813151E-2</v>
      </c>
      <c r="DA816" s="41">
        <f t="shared" si="669"/>
        <v>-2.8756831621259381E-2</v>
      </c>
      <c r="DB816" s="41">
        <f t="shared" si="670"/>
        <v>-4.2068953059684236E-2</v>
      </c>
      <c r="DC816" s="41">
        <f t="shared" si="671"/>
        <v>-2.2523474667083106E-2</v>
      </c>
      <c r="DD816" s="41">
        <f t="shared" si="672"/>
        <v>-2.1347430903220537E-2</v>
      </c>
      <c r="DE816" s="41">
        <f t="shared" si="673"/>
        <v>2.1765675131849765E-2</v>
      </c>
      <c r="DF816" s="41"/>
      <c r="DG816" s="41">
        <f t="shared" si="674"/>
        <v>-1.0559778475688997E-3</v>
      </c>
      <c r="DH816" s="41"/>
    </row>
    <row r="817" spans="1:112">
      <c r="A817" s="43">
        <v>43032</v>
      </c>
      <c r="B817" s="34">
        <v>3.2</v>
      </c>
      <c r="C817" s="34">
        <v>4.4538409999999997</v>
      </c>
      <c r="D817" s="34"/>
      <c r="E817" s="34">
        <v>5.81</v>
      </c>
      <c r="F817" s="34"/>
      <c r="G817" s="34">
        <v>30.114533999999999</v>
      </c>
      <c r="H817" s="34">
        <v>18.530916000000001</v>
      </c>
      <c r="I817" s="34">
        <v>17.899999999999999</v>
      </c>
      <c r="J817" s="34">
        <v>20.699988999999999</v>
      </c>
      <c r="K817" s="34"/>
      <c r="L817" s="34">
        <v>53.73</v>
      </c>
      <c r="M817" s="34">
        <v>5.42</v>
      </c>
      <c r="N817" s="34">
        <v>31.788612000000001</v>
      </c>
      <c r="O817" s="34">
        <v>10.49</v>
      </c>
      <c r="P817" s="34">
        <v>20.77</v>
      </c>
      <c r="Q817" s="34">
        <v>3.35</v>
      </c>
      <c r="R817" s="34">
        <v>23.219999000000001</v>
      </c>
      <c r="S817" s="34">
        <v>53.355381000000001</v>
      </c>
      <c r="T817" s="34"/>
      <c r="U817" s="34"/>
      <c r="V817" s="34">
        <v>3.1841189999999999</v>
      </c>
      <c r="W817" s="34">
        <v>27.549999</v>
      </c>
      <c r="X817" s="34">
        <v>34.419998</v>
      </c>
      <c r="Y817" s="34">
        <v>12.841813999999999</v>
      </c>
      <c r="Z817" s="34">
        <v>18.498650000000001</v>
      </c>
      <c r="AA817" s="34">
        <v>50.179141999999999</v>
      </c>
      <c r="AB817" s="34">
        <v>47.775866999999998</v>
      </c>
      <c r="AC817" s="34">
        <v>22.200001</v>
      </c>
      <c r="AD817" s="34">
        <v>119.900002</v>
      </c>
      <c r="AE817" s="34">
        <v>31.486822</v>
      </c>
      <c r="AF817" s="34">
        <v>2.2999999999999998</v>
      </c>
      <c r="AG817" s="34">
        <v>14.350015000000001</v>
      </c>
      <c r="AH817" s="34">
        <v>30.867172</v>
      </c>
      <c r="AI817" s="34">
        <v>100.99884</v>
      </c>
      <c r="AJ817" s="34" t="s">
        <v>193</v>
      </c>
      <c r="AK817" s="34">
        <v>6.05</v>
      </c>
      <c r="AL817" s="34">
        <v>3.23</v>
      </c>
      <c r="AM817" s="34">
        <v>26.481842</v>
      </c>
      <c r="AN817" s="34">
        <v>8.1999999999999993</v>
      </c>
      <c r="AO817" s="34">
        <v>33.310001</v>
      </c>
      <c r="AP817" s="34">
        <v>4.4800000000000004</v>
      </c>
      <c r="AQ817" s="34">
        <v>13.5</v>
      </c>
      <c r="AR817" s="34">
        <v>3.43</v>
      </c>
      <c r="AS817" s="34"/>
      <c r="AT817" s="34">
        <v>15.473739999999999</v>
      </c>
      <c r="AU817" s="34">
        <v>30.08</v>
      </c>
      <c r="AV817" s="34">
        <v>8.0782659999999993</v>
      </c>
      <c r="AW817" s="34">
        <v>13.796616</v>
      </c>
      <c r="AX817" s="34">
        <v>16.700001</v>
      </c>
      <c r="AY817" s="34">
        <v>4.47</v>
      </c>
      <c r="AZ817" s="34">
        <v>76.040001000000004</v>
      </c>
      <c r="BA817" s="34">
        <v>81.099997999999999</v>
      </c>
      <c r="BB817" s="34"/>
      <c r="BC817" s="34">
        <v>18.77796</v>
      </c>
      <c r="BD817" s="34"/>
      <c r="BE817" s="38"/>
      <c r="BF817" s="41">
        <f t="shared" si="675"/>
        <v>0</v>
      </c>
      <c r="BG817" s="41">
        <f t="shared" si="631"/>
        <v>-3.9371488213997196E-3</v>
      </c>
      <c r="BH817" s="41"/>
      <c r="BI817" s="41">
        <f t="shared" si="632"/>
        <v>-3.5506688456909762E-2</v>
      </c>
      <c r="BJ817" s="41"/>
      <c r="BK817" s="41">
        <f t="shared" si="633"/>
        <v>2.5716650752135258E-3</v>
      </c>
      <c r="BL817" s="41">
        <f t="shared" si="634"/>
        <v>-3.1178267361364503E-2</v>
      </c>
      <c r="BM817" s="41">
        <f t="shared" si="635"/>
        <v>-1.9364367181791232E-2</v>
      </c>
      <c r="BN817" s="41">
        <f t="shared" si="636"/>
        <v>2.9413801566480283E-2</v>
      </c>
      <c r="BO817" s="41"/>
      <c r="BP817" s="41">
        <f t="shared" si="637"/>
        <v>1.7081597871743896E-2</v>
      </c>
      <c r="BQ817" s="41">
        <f t="shared" si="638"/>
        <v>-3.8013626700044205E-2</v>
      </c>
      <c r="BR817" s="41">
        <f t="shared" si="639"/>
        <v>-2.136469460136103E-3</v>
      </c>
      <c r="BS817" s="41">
        <f t="shared" si="640"/>
        <v>5.6878074066309188E-2</v>
      </c>
      <c r="BT817" s="41">
        <f t="shared" si="676"/>
        <v>8.6618556143845289E-3</v>
      </c>
      <c r="BU817" s="41">
        <f t="shared" si="642"/>
        <v>5.8388318238154206E-2</v>
      </c>
      <c r="BV817" s="41">
        <f t="shared" si="643"/>
        <v>-6.0112675648221507E-3</v>
      </c>
      <c r="BW817" s="41">
        <f t="shared" si="644"/>
        <v>1.8191010097999167E-4</v>
      </c>
      <c r="BX817" s="41"/>
      <c r="BY817" s="41"/>
      <c r="BZ817" s="41">
        <f t="shared" si="645"/>
        <v>-5.4558767466588866E-2</v>
      </c>
      <c r="CA817" s="41">
        <f t="shared" si="646"/>
        <v>-3.6232286670615514E-3</v>
      </c>
      <c r="CB817" s="41">
        <f t="shared" si="647"/>
        <v>1.0514028083144493E-2</v>
      </c>
      <c r="CC817" s="41">
        <f t="shared" si="648"/>
        <v>-2.312184718320032E-3</v>
      </c>
      <c r="CD817" s="41">
        <f t="shared" si="649"/>
        <v>1.4796885833083667E-3</v>
      </c>
      <c r="CE817" s="41">
        <f t="shared" si="650"/>
        <v>-2.3968844404187277E-2</v>
      </c>
      <c r="CF817" s="41">
        <f t="shared" si="651"/>
        <v>1.0715072324171866E-2</v>
      </c>
      <c r="CG817" s="41">
        <f t="shared" si="629"/>
        <v>6.9044694749839193E-3</v>
      </c>
      <c r="CH817" s="41">
        <f t="shared" si="652"/>
        <v>-2.568884067990769E-2</v>
      </c>
      <c r="CI817" s="41">
        <f t="shared" si="653"/>
        <v>-8.8861666461710776E-3</v>
      </c>
      <c r="CJ817" s="41">
        <f t="shared" si="654"/>
        <v>0</v>
      </c>
      <c r="CK817" s="41">
        <f t="shared" si="655"/>
        <v>0</v>
      </c>
      <c r="CL817" s="41">
        <f t="shared" si="656"/>
        <v>-2.1509758731803165E-3</v>
      </c>
      <c r="CM817" s="41">
        <f t="shared" si="657"/>
        <v>-3.7219197631766896E-3</v>
      </c>
      <c r="CO817" s="41">
        <f t="shared" si="658"/>
        <v>-5.4675996346693331E-2</v>
      </c>
      <c r="CP817" s="41">
        <f t="shared" si="659"/>
        <v>-1.8405427542715409E-2</v>
      </c>
      <c r="CQ817" s="41">
        <f t="shared" si="660"/>
        <v>-8.6331715978531648E-3</v>
      </c>
      <c r="CR817" s="41">
        <f t="shared" si="661"/>
        <v>-1.2121360532344963E-2</v>
      </c>
      <c r="CS817" s="41">
        <f t="shared" si="662"/>
        <v>-2.9579203789776961E-2</v>
      </c>
      <c r="CT817" s="41">
        <f t="shared" si="663"/>
        <v>6.7189502487450094E-3</v>
      </c>
      <c r="CU817" s="41">
        <f t="shared" si="664"/>
        <v>-7.5588357324156225E-2</v>
      </c>
      <c r="CV817" s="41">
        <f t="shared" si="665"/>
        <v>-5.1147511166940968E-2</v>
      </c>
      <c r="CW817" s="41"/>
      <c r="CX817" s="41">
        <f t="shared" si="666"/>
        <v>-2.6684658452949237E-2</v>
      </c>
      <c r="CY817" s="41">
        <f t="shared" si="667"/>
        <v>-2.9481335907083569E-2</v>
      </c>
      <c r="CZ817" s="41">
        <f t="shared" si="668"/>
        <v>-4.8959790764080083E-3</v>
      </c>
      <c r="DA817" s="41">
        <f t="shared" si="669"/>
        <v>-5.0934022207849254E-2</v>
      </c>
      <c r="DB817" s="41">
        <f t="shared" si="670"/>
        <v>-1.7216156380893393E-2</v>
      </c>
      <c r="DC817" s="41">
        <f t="shared" si="671"/>
        <v>1.8059181538397466E-2</v>
      </c>
      <c r="DD817" s="41">
        <f t="shared" si="672"/>
        <v>1.2705292414641476E-2</v>
      </c>
      <c r="DE817" s="41">
        <f t="shared" si="673"/>
        <v>-2.2170350665676724E-3</v>
      </c>
      <c r="DF817" s="41"/>
      <c r="DG817" s="41">
        <f t="shared" si="674"/>
        <v>8.9403872732077734E-3</v>
      </c>
      <c r="DH817" s="41"/>
    </row>
    <row r="818" spans="1:112">
      <c r="A818" s="43">
        <v>43033</v>
      </c>
      <c r="B818" s="34">
        <v>3.15</v>
      </c>
      <c r="C818" s="34">
        <v>4.2693630000000002</v>
      </c>
      <c r="D818" s="34"/>
      <c r="E818" s="34">
        <v>5.74</v>
      </c>
      <c r="F818" s="34"/>
      <c r="G818" s="34">
        <v>29.988856999999999</v>
      </c>
      <c r="H818" s="34">
        <v>18.580652000000001</v>
      </c>
      <c r="I818" s="34">
        <v>16.780000999999999</v>
      </c>
      <c r="J818" s="34">
        <v>20.699988999999999</v>
      </c>
      <c r="K818" s="34"/>
      <c r="L818" s="34">
        <v>53.849997999999999</v>
      </c>
      <c r="M818" s="34">
        <v>4.8600000000000003</v>
      </c>
      <c r="N818" s="34">
        <v>31.361267000000002</v>
      </c>
      <c r="O818" s="34">
        <v>10.51</v>
      </c>
      <c r="P818" s="34">
        <v>22.99</v>
      </c>
      <c r="Q818" s="34">
        <v>3.38</v>
      </c>
      <c r="R818" s="34">
        <v>23.68</v>
      </c>
      <c r="S818" s="34">
        <v>52.608269</v>
      </c>
      <c r="T818" s="34"/>
      <c r="U818" s="34"/>
      <c r="V818" s="34">
        <v>2.8964569999999998</v>
      </c>
      <c r="W818" s="34">
        <v>27.790001</v>
      </c>
      <c r="X818" s="34">
        <v>34.009998000000003</v>
      </c>
      <c r="Y818" s="34">
        <v>12.901268</v>
      </c>
      <c r="Z818" s="34">
        <v>17.395477</v>
      </c>
      <c r="AA818" s="34">
        <v>51.462204</v>
      </c>
      <c r="AB818" s="34">
        <v>48.108798999999998</v>
      </c>
      <c r="AC818" s="34">
        <v>21.9</v>
      </c>
      <c r="AD818" s="34">
        <v>120.389999</v>
      </c>
      <c r="AE818" s="34">
        <v>31.990763000000001</v>
      </c>
      <c r="AF818" s="34">
        <v>2.34</v>
      </c>
      <c r="AG818" s="34">
        <v>13.650014000000001</v>
      </c>
      <c r="AH818" s="34">
        <v>31.028582</v>
      </c>
      <c r="AI818" s="34">
        <v>100.820457</v>
      </c>
      <c r="AJ818" s="34" t="s">
        <v>193</v>
      </c>
      <c r="AK818" s="34">
        <v>5.91</v>
      </c>
      <c r="AL818" s="34">
        <v>3.03</v>
      </c>
      <c r="AM818" s="34">
        <v>26.443570999999999</v>
      </c>
      <c r="AN818" s="34">
        <v>8.4</v>
      </c>
      <c r="AO818" s="34">
        <v>32.970001000000003</v>
      </c>
      <c r="AP818" s="34">
        <v>4.46</v>
      </c>
      <c r="AQ818" s="34">
        <v>13.29</v>
      </c>
      <c r="AR818" s="34">
        <v>3.26</v>
      </c>
      <c r="AS818" s="34"/>
      <c r="AT818" s="34">
        <v>15.327116</v>
      </c>
      <c r="AU818" s="34">
        <v>29.860001</v>
      </c>
      <c r="AV818" s="34">
        <v>7.899851</v>
      </c>
      <c r="AW818" s="34">
        <v>14.05795</v>
      </c>
      <c r="AX818" s="34">
        <v>16.600000000000001</v>
      </c>
      <c r="AY818" s="34">
        <v>4.32</v>
      </c>
      <c r="AZ818" s="34">
        <v>75.279999000000004</v>
      </c>
      <c r="BA818" s="34">
        <v>80.910004000000001</v>
      </c>
      <c r="BB818" s="34"/>
      <c r="BC818" s="34">
        <v>18.610825999999999</v>
      </c>
      <c r="BD818" s="34"/>
      <c r="BE818" s="38"/>
      <c r="BF818" s="41">
        <f t="shared" ref="BF818:BF849" si="677">LN(B820/B819)</f>
        <v>1.5748356968139331E-2</v>
      </c>
      <c r="BG818" s="41">
        <f t="shared" si="631"/>
        <v>-4.2302234165040538E-2</v>
      </c>
      <c r="BH818" s="41"/>
      <c r="BI818" s="41">
        <f t="shared" si="632"/>
        <v>-1.2121360532344737E-2</v>
      </c>
      <c r="BJ818" s="41"/>
      <c r="BK818" s="41">
        <f t="shared" si="633"/>
        <v>-4.1820330293141743E-3</v>
      </c>
      <c r="BL818" s="41">
        <f t="shared" si="634"/>
        <v>2.6803518394300273E-3</v>
      </c>
      <c r="BM818" s="41">
        <f t="shared" si="635"/>
        <v>-6.4612952212895369E-2</v>
      </c>
      <c r="BN818" s="41">
        <f t="shared" si="636"/>
        <v>0</v>
      </c>
      <c r="BO818" s="41"/>
      <c r="BP818" s="41">
        <f t="shared" si="637"/>
        <v>2.2308617214625861E-3</v>
      </c>
      <c r="BQ818" s="41">
        <f t="shared" si="638"/>
        <v>-0.10905737753915237</v>
      </c>
      <c r="BR818" s="41">
        <f t="shared" si="639"/>
        <v>-1.3534515988945112E-2</v>
      </c>
      <c r="BS818" s="41">
        <f t="shared" si="640"/>
        <v>1.9047624806538821E-3</v>
      </c>
      <c r="BT818" s="41">
        <f t="shared" si="676"/>
        <v>2.0487229136417946E-2</v>
      </c>
      <c r="BU818" s="41">
        <f t="shared" si="642"/>
        <v>8.9153636579523288E-3</v>
      </c>
      <c r="BV818" s="41">
        <f t="shared" si="643"/>
        <v>1.9616876812382417E-2</v>
      </c>
      <c r="BW818" s="41">
        <f t="shared" si="644"/>
        <v>-1.4101522180666426E-2</v>
      </c>
      <c r="BX818" s="41"/>
      <c r="BY818" s="41"/>
      <c r="BZ818" s="41">
        <f t="shared" si="645"/>
        <v>-9.4687375714438748E-2</v>
      </c>
      <c r="CA818" s="41">
        <f t="shared" si="646"/>
        <v>8.6737804372965781E-3</v>
      </c>
      <c r="CB818" s="41">
        <f t="shared" si="647"/>
        <v>-1.1983192464770188E-2</v>
      </c>
      <c r="CC818" s="41">
        <f t="shared" si="648"/>
        <v>4.6190355689847027E-3</v>
      </c>
      <c r="CD818" s="41">
        <f t="shared" si="649"/>
        <v>-6.1487526547816626E-2</v>
      </c>
      <c r="CE818" s="41">
        <f t="shared" si="650"/>
        <v>2.5248192971990418E-2</v>
      </c>
      <c r="CF818" s="41">
        <f t="shared" si="651"/>
        <v>6.9444542463493091E-3</v>
      </c>
      <c r="CG818" s="41">
        <f t="shared" si="629"/>
        <v>4.5767128989723984E-3</v>
      </c>
      <c r="CH818" s="41">
        <f t="shared" si="652"/>
        <v>4.0783859265617018E-3</v>
      </c>
      <c r="CI818" s="41">
        <f t="shared" si="653"/>
        <v>1.5878095787696982E-2</v>
      </c>
      <c r="CJ818" s="41">
        <f t="shared" si="654"/>
        <v>1.7241806434506173E-2</v>
      </c>
      <c r="CK818" s="41">
        <f t="shared" si="655"/>
        <v>-5.0010440229782599E-2</v>
      </c>
      <c r="CL818" s="41">
        <f t="shared" si="656"/>
        <v>5.215555363931491E-3</v>
      </c>
      <c r="CM818" s="41">
        <f t="shared" si="657"/>
        <v>-1.7677501517906413E-3</v>
      </c>
      <c r="CO818" s="41">
        <f t="shared" si="658"/>
        <v>-2.3412440624743232E-2</v>
      </c>
      <c r="CP818" s="41">
        <f t="shared" si="659"/>
        <v>-6.3919517713287452E-2</v>
      </c>
      <c r="CQ818" s="41">
        <f t="shared" si="660"/>
        <v>-1.4462242050156204E-3</v>
      </c>
      <c r="CR818" s="41">
        <f t="shared" si="661"/>
        <v>2.4097551579060524E-2</v>
      </c>
      <c r="CS818" s="41">
        <f t="shared" si="662"/>
        <v>-1.0259594812359642E-2</v>
      </c>
      <c r="CT818" s="41">
        <f t="shared" si="663"/>
        <v>-4.4742803949211893E-3</v>
      </c>
      <c r="CU818" s="41">
        <f t="shared" si="664"/>
        <v>-1.5677812719229904E-2</v>
      </c>
      <c r="CV818" s="41">
        <f t="shared" si="665"/>
        <v>-5.0833065799232399E-2</v>
      </c>
      <c r="CW818" s="41"/>
      <c r="CX818" s="41">
        <f t="shared" si="666"/>
        <v>-9.5208462763413659E-3</v>
      </c>
      <c r="CY818" s="41">
        <f t="shared" si="667"/>
        <v>-7.3406734809770514E-3</v>
      </c>
      <c r="CZ818" s="41">
        <f t="shared" si="668"/>
        <v>-2.2333347006267192E-2</v>
      </c>
      <c r="DA818" s="41">
        <f t="shared" si="669"/>
        <v>1.8764727352536807E-2</v>
      </c>
      <c r="DB818" s="41">
        <f t="shared" si="670"/>
        <v>-6.006083940449481E-3</v>
      </c>
      <c r="DC818" s="41">
        <f t="shared" si="671"/>
        <v>-3.4133006369458353E-2</v>
      </c>
      <c r="DD818" s="41">
        <f t="shared" si="672"/>
        <v>-1.0045048777818042E-2</v>
      </c>
      <c r="DE818" s="41">
        <f t="shared" si="673"/>
        <v>-2.3454612030606482E-3</v>
      </c>
      <c r="DF818" s="41"/>
      <c r="DG818" s="41">
        <f t="shared" si="674"/>
        <v>-8.940387273207645E-3</v>
      </c>
      <c r="DH818" s="41"/>
    </row>
    <row r="819" spans="1:112">
      <c r="A819" s="43">
        <v>43034</v>
      </c>
      <c r="B819" s="34">
        <v>3.15</v>
      </c>
      <c r="C819" s="34">
        <v>4.3659929999999996</v>
      </c>
      <c r="D819" s="34"/>
      <c r="E819" s="34">
        <v>5.67</v>
      </c>
      <c r="F819" s="34"/>
      <c r="G819" s="34">
        <v>29.747166</v>
      </c>
      <c r="H819" s="34">
        <v>18.670173999999999</v>
      </c>
      <c r="I819" s="34">
        <v>16.790001</v>
      </c>
      <c r="J819" s="34">
        <v>21.149989999999999</v>
      </c>
      <c r="K819" s="34"/>
      <c r="L819" s="34">
        <v>54.630001</v>
      </c>
      <c r="M819" s="34">
        <v>5.24</v>
      </c>
      <c r="N819" s="34">
        <v>31.011620000000001</v>
      </c>
      <c r="O819" s="34">
        <v>10.46</v>
      </c>
      <c r="P819" s="34">
        <v>23.190000999999999</v>
      </c>
      <c r="Q819" s="34">
        <v>3.33</v>
      </c>
      <c r="R819" s="34">
        <v>22.959999</v>
      </c>
      <c r="S819" s="34">
        <v>53.054592</v>
      </c>
      <c r="T819" s="34"/>
      <c r="U819" s="34"/>
      <c r="V819" s="34">
        <v>3.2039569999999999</v>
      </c>
      <c r="W819" s="34">
        <v>28.01</v>
      </c>
      <c r="X819" s="34">
        <v>33.459999000000003</v>
      </c>
      <c r="Y819" s="34">
        <v>13.257986000000001</v>
      </c>
      <c r="Z819" s="34">
        <v>17.112846000000001</v>
      </c>
      <c r="AA819" s="34">
        <v>47.251137</v>
      </c>
      <c r="AB819" s="34">
        <v>47.129584999999999</v>
      </c>
      <c r="AC819" s="34">
        <v>21.9</v>
      </c>
      <c r="AD819" s="34">
        <v>118.239998</v>
      </c>
      <c r="AE819" s="34">
        <v>32.010142999999999</v>
      </c>
      <c r="AF819" s="34">
        <v>2.34</v>
      </c>
      <c r="AG819" s="34">
        <v>13.650014000000001</v>
      </c>
      <c r="AH819" s="34">
        <v>31.189989000000001</v>
      </c>
      <c r="AI819" s="34">
        <v>102.475533</v>
      </c>
      <c r="AJ819" s="34" t="s">
        <v>193</v>
      </c>
      <c r="AK819" s="34">
        <v>5.97</v>
      </c>
      <c r="AL819" s="34">
        <v>3.05</v>
      </c>
      <c r="AM819" s="34">
        <v>26.443570999999999</v>
      </c>
      <c r="AN819" s="34">
        <v>8.5</v>
      </c>
      <c r="AO819" s="34">
        <v>32.919998</v>
      </c>
      <c r="AP819" s="34">
        <v>4.41</v>
      </c>
      <c r="AQ819" s="34">
        <v>13.63</v>
      </c>
      <c r="AR819" s="34">
        <v>3.4</v>
      </c>
      <c r="AS819" s="34"/>
      <c r="AT819" s="34">
        <v>15.209816999999999</v>
      </c>
      <c r="AU819" s="34">
        <v>29.98</v>
      </c>
      <c r="AV819" s="34">
        <v>7.6619630000000001</v>
      </c>
      <c r="AW819" s="34">
        <v>14.265215</v>
      </c>
      <c r="AX819" s="34">
        <v>18.260000000000002</v>
      </c>
      <c r="AY819" s="34">
        <v>4.18</v>
      </c>
      <c r="AZ819" s="34">
        <v>75.309997999999993</v>
      </c>
      <c r="BA819" s="34">
        <v>80.269997000000004</v>
      </c>
      <c r="BB819" s="34"/>
      <c r="BC819" s="34">
        <v>18.620660999999998</v>
      </c>
      <c r="BD819" s="34"/>
      <c r="BE819" s="38"/>
      <c r="BF819" s="41">
        <f t="shared" si="677"/>
        <v>1.5504186535965254E-2</v>
      </c>
      <c r="BG819" s="41">
        <f t="shared" si="631"/>
        <v>2.2381019044080776E-2</v>
      </c>
      <c r="BH819" s="41"/>
      <c r="BI819" s="41">
        <f t="shared" si="632"/>
        <v>-1.2270092591814359E-2</v>
      </c>
      <c r="BJ819" s="41"/>
      <c r="BK819" s="41">
        <f t="shared" si="633"/>
        <v>-8.0920123805083566E-3</v>
      </c>
      <c r="BL819" s="41">
        <f t="shared" si="634"/>
        <v>4.8064530082975046E-3</v>
      </c>
      <c r="BM819" s="41">
        <f t="shared" si="635"/>
        <v>5.9577001489517258E-4</v>
      </c>
      <c r="BN819" s="41">
        <f t="shared" si="636"/>
        <v>2.1506263808720429E-2</v>
      </c>
      <c r="BO819" s="41"/>
      <c r="BP819" s="41">
        <f t="shared" si="637"/>
        <v>1.4380834250394086E-2</v>
      </c>
      <c r="BQ819" s="41">
        <f t="shared" si="638"/>
        <v>7.5283060420548373E-2</v>
      </c>
      <c r="BR819" s="41">
        <f t="shared" si="639"/>
        <v>-1.121162349144625E-2</v>
      </c>
      <c r="BS819" s="41">
        <f t="shared" si="640"/>
        <v>-4.7687262520827957E-3</v>
      </c>
      <c r="BT819" s="41">
        <f t="shared" si="676"/>
        <v>1.5926531445835179E-2</v>
      </c>
      <c r="BU819" s="41">
        <f t="shared" si="642"/>
        <v>-1.4903405502574919E-2</v>
      </c>
      <c r="BV819" s="41">
        <f t="shared" si="643"/>
        <v>-3.087728211844713E-2</v>
      </c>
      <c r="BW819" s="41">
        <f t="shared" si="644"/>
        <v>8.4481084517072161E-3</v>
      </c>
      <c r="BX819" s="41"/>
      <c r="BY819" s="41"/>
      <c r="BZ819" s="41">
        <f t="shared" si="645"/>
        <v>0.10089834245080651</v>
      </c>
      <c r="CA819" s="41">
        <f t="shared" si="646"/>
        <v>7.8853095334384844E-3</v>
      </c>
      <c r="CB819" s="41">
        <f t="shared" si="647"/>
        <v>-1.6303874540623021E-2</v>
      </c>
      <c r="CC819" s="41">
        <f t="shared" si="648"/>
        <v>2.7274486741758423E-2</v>
      </c>
      <c r="CD819" s="41">
        <f t="shared" si="649"/>
        <v>-1.6380820352612374E-2</v>
      </c>
      <c r="CE819" s="41">
        <f t="shared" si="650"/>
        <v>-8.5370918176196589E-2</v>
      </c>
      <c r="CF819" s="41">
        <f t="shared" si="651"/>
        <v>-2.0564156309652828E-2</v>
      </c>
      <c r="CG819" s="41">
        <f t="shared" si="629"/>
        <v>1.3605697100822796E-2</v>
      </c>
      <c r="CH819" s="41">
        <f t="shared" si="652"/>
        <v>-1.8020024355455459E-2</v>
      </c>
      <c r="CI819" s="41">
        <f t="shared" si="653"/>
        <v>6.0561644525264976E-4</v>
      </c>
      <c r="CJ819" s="41">
        <f t="shared" si="654"/>
        <v>0</v>
      </c>
      <c r="CK819" s="41">
        <f t="shared" si="655"/>
        <v>0</v>
      </c>
      <c r="CL819" s="41">
        <f t="shared" si="656"/>
        <v>5.1883982382847308E-3</v>
      </c>
      <c r="CM819" s="41">
        <f t="shared" si="657"/>
        <v>1.6282786170477632E-2</v>
      </c>
      <c r="CO819" s="41">
        <f t="shared" si="658"/>
        <v>1.0101095986503919E-2</v>
      </c>
      <c r="CP819" s="41">
        <f t="shared" si="659"/>
        <v>6.5789710980425605E-3</v>
      </c>
      <c r="CQ819" s="41">
        <f t="shared" si="660"/>
        <v>0</v>
      </c>
      <c r="CR819" s="41">
        <f t="shared" si="661"/>
        <v>1.1834457647002798E-2</v>
      </c>
      <c r="CS819" s="41">
        <f t="shared" si="662"/>
        <v>-1.5177723587171212E-3</v>
      </c>
      <c r="CT819" s="41">
        <f t="shared" si="663"/>
        <v>-1.1274076573217995E-2</v>
      </c>
      <c r="CU819" s="41">
        <f t="shared" si="664"/>
        <v>2.5261372983287348E-2</v>
      </c>
      <c r="CV819" s="41">
        <f t="shared" si="665"/>
        <v>4.2048236243499404E-2</v>
      </c>
      <c r="CW819" s="41"/>
      <c r="CX819" s="41">
        <f t="shared" si="666"/>
        <v>-7.6824726909408394E-3</v>
      </c>
      <c r="CY819" s="41">
        <f t="shared" si="667"/>
        <v>4.0106670737896097E-3</v>
      </c>
      <c r="CZ819" s="41">
        <f t="shared" si="668"/>
        <v>-3.0575681295182146E-2</v>
      </c>
      <c r="DA819" s="41">
        <f t="shared" si="669"/>
        <v>1.4635984352381656E-2</v>
      </c>
      <c r="DB819" s="41">
        <f t="shared" si="670"/>
        <v>9.5310179804324935E-2</v>
      </c>
      <c r="DC819" s="41">
        <f t="shared" si="671"/>
        <v>-3.2944155719354148E-2</v>
      </c>
      <c r="DD819" s="41">
        <f t="shared" si="672"/>
        <v>3.9841956297838722E-4</v>
      </c>
      <c r="DE819" s="41">
        <f t="shared" si="673"/>
        <v>-7.9415604877721754E-3</v>
      </c>
      <c r="DF819" s="41"/>
      <c r="DG819" s="41">
        <f t="shared" si="674"/>
        <v>5.2831627319953746E-4</v>
      </c>
      <c r="DH819" s="41"/>
    </row>
    <row r="820" spans="1:112">
      <c r="A820" s="43">
        <v>43035</v>
      </c>
      <c r="B820" s="34">
        <v>3.2</v>
      </c>
      <c r="C820" s="34">
        <v>4.3659929999999996</v>
      </c>
      <c r="D820" s="34"/>
      <c r="E820" s="34">
        <v>5.59</v>
      </c>
      <c r="F820" s="34"/>
      <c r="G820" s="34">
        <v>29.099436000000001</v>
      </c>
      <c r="H820" s="34">
        <v>18.630383999999999</v>
      </c>
      <c r="I820" s="34">
        <v>16.889999</v>
      </c>
      <c r="J820" s="34">
        <v>19.949988999999999</v>
      </c>
      <c r="K820" s="34"/>
      <c r="L820" s="34">
        <v>54.25</v>
      </c>
      <c r="M820" s="34">
        <v>5.18</v>
      </c>
      <c r="N820" s="34">
        <v>31.409828000000001</v>
      </c>
      <c r="O820" s="34">
        <v>10.72</v>
      </c>
      <c r="P820" s="34">
        <v>23.67</v>
      </c>
      <c r="Q820" s="34">
        <v>3.27</v>
      </c>
      <c r="R820" s="34">
        <v>23.540001</v>
      </c>
      <c r="S820" s="34">
        <v>50.250500000000002</v>
      </c>
      <c r="T820" s="34"/>
      <c r="U820" s="34"/>
      <c r="V820" s="34">
        <v>3.3527480000000001</v>
      </c>
      <c r="W820" s="34">
        <v>27.799999</v>
      </c>
      <c r="X820" s="34">
        <v>34.07</v>
      </c>
      <c r="Y820" s="34">
        <v>13.475979000000001</v>
      </c>
      <c r="Z820" s="34">
        <v>17.596052</v>
      </c>
      <c r="AA820" s="34">
        <v>45.441696</v>
      </c>
      <c r="AB820" s="34">
        <v>47.903156000000003</v>
      </c>
      <c r="AC820" s="34">
        <v>21.85</v>
      </c>
      <c r="AD820" s="34">
        <v>119.16999800000001</v>
      </c>
      <c r="AE820" s="34">
        <v>32.475327</v>
      </c>
      <c r="AF820" s="34">
        <v>2.34</v>
      </c>
      <c r="AG820" s="34">
        <v>14.000014</v>
      </c>
      <c r="AH820" s="34">
        <v>30.762733000000001</v>
      </c>
      <c r="AI820" s="34">
        <v>105.518066</v>
      </c>
      <c r="AJ820" s="34" t="s">
        <v>193</v>
      </c>
      <c r="AK820" s="34">
        <v>5.43</v>
      </c>
      <c r="AL820" s="34">
        <v>3.04</v>
      </c>
      <c r="AM820" s="34">
        <v>26.500978</v>
      </c>
      <c r="AN820" s="34">
        <v>8.6</v>
      </c>
      <c r="AO820" s="34">
        <v>33.340000000000003</v>
      </c>
      <c r="AP820" s="34">
        <v>4.49</v>
      </c>
      <c r="AQ820" s="34">
        <v>13.97</v>
      </c>
      <c r="AR820" s="34">
        <v>3.44</v>
      </c>
      <c r="AS820" s="34"/>
      <c r="AT820" s="34">
        <v>15.33689</v>
      </c>
      <c r="AU820" s="34">
        <v>29.440000999999999</v>
      </c>
      <c r="AV820" s="34">
        <v>7.7610830000000002</v>
      </c>
      <c r="AW820" s="34">
        <v>14.679745</v>
      </c>
      <c r="AX820" s="34">
        <v>19.190000999999999</v>
      </c>
      <c r="AY820" s="34">
        <v>4.24</v>
      </c>
      <c r="AZ820" s="34">
        <v>75.660004000000001</v>
      </c>
      <c r="BA820" s="34">
        <v>81.019997000000004</v>
      </c>
      <c r="BB820" s="34"/>
      <c r="BC820" s="34">
        <v>18.600994</v>
      </c>
      <c r="BD820" s="34"/>
      <c r="BE820" s="38"/>
      <c r="BF820" s="41">
        <f t="shared" si="677"/>
        <v>0</v>
      </c>
      <c r="BG820" s="41">
        <f t="shared" si="631"/>
        <v>0</v>
      </c>
      <c r="BH820" s="41"/>
      <c r="BI820" s="41">
        <f t="shared" si="632"/>
        <v>-1.4209830572652911E-2</v>
      </c>
      <c r="BJ820" s="41"/>
      <c r="BK820" s="41">
        <f t="shared" si="633"/>
        <v>-2.2015074403541748E-2</v>
      </c>
      <c r="BL820" s="41">
        <f t="shared" si="634"/>
        <v>-2.1334809571917621E-3</v>
      </c>
      <c r="BM820" s="41">
        <f t="shared" si="635"/>
        <v>5.9381409643667086E-3</v>
      </c>
      <c r="BN820" s="41">
        <f t="shared" si="636"/>
        <v>-5.8410840721662118E-2</v>
      </c>
      <c r="BO820" s="41"/>
      <c r="BP820" s="41">
        <f t="shared" si="637"/>
        <v>-6.980208292017856E-3</v>
      </c>
      <c r="BQ820" s="41">
        <f t="shared" si="638"/>
        <v>-1.151644206155918E-2</v>
      </c>
      <c r="BR820" s="41">
        <f t="shared" si="639"/>
        <v>1.2758864612147884E-2</v>
      </c>
      <c r="BS820" s="41">
        <f t="shared" si="640"/>
        <v>2.4552697005879087E-2</v>
      </c>
      <c r="BT820" s="41">
        <f t="shared" si="676"/>
        <v>3.9940190424011791E-2</v>
      </c>
      <c r="BU820" s="41">
        <f t="shared" si="642"/>
        <v>-1.8182319083190474E-2</v>
      </c>
      <c r="BV820" s="41">
        <f t="shared" si="643"/>
        <v>2.4947616415655717E-2</v>
      </c>
      <c r="BW820" s="41">
        <f t="shared" si="644"/>
        <v>-5.4300924024665395E-2</v>
      </c>
      <c r="BX820" s="41"/>
      <c r="BY820" s="41"/>
      <c r="BZ820" s="41">
        <f t="shared" si="645"/>
        <v>4.5393699691534888E-2</v>
      </c>
      <c r="CA820" s="41">
        <f t="shared" si="646"/>
        <v>-7.5256045466494592E-3</v>
      </c>
      <c r="CB820" s="41">
        <f t="shared" si="647"/>
        <v>1.8066566000629176E-2</v>
      </c>
      <c r="CC820" s="41">
        <f t="shared" si="648"/>
        <v>1.6308679364746326E-2</v>
      </c>
      <c r="CD820" s="41">
        <f t="shared" si="649"/>
        <v>2.7845149150981231E-2</v>
      </c>
      <c r="CE820" s="41">
        <f t="shared" si="650"/>
        <v>-3.9046619482257267E-2</v>
      </c>
      <c r="CF820" s="41">
        <f t="shared" si="651"/>
        <v>1.6280454046447842E-2</v>
      </c>
      <c r="CG820" s="41">
        <f t="shared" si="629"/>
        <v>-2.0478576388584746E-2</v>
      </c>
      <c r="CH820" s="41">
        <f t="shared" si="652"/>
        <v>7.8345880348254359E-3</v>
      </c>
      <c r="CI820" s="41">
        <f t="shared" si="653"/>
        <v>1.4427810464287951E-2</v>
      </c>
      <c r="CJ820" s="41">
        <f t="shared" si="654"/>
        <v>0</v>
      </c>
      <c r="CK820" s="41">
        <f t="shared" si="655"/>
        <v>2.5317782343290234E-2</v>
      </c>
      <c r="CL820" s="41">
        <f t="shared" si="656"/>
        <v>-1.379318809717236E-2</v>
      </c>
      <c r="CM820" s="41">
        <f t="shared" si="657"/>
        <v>2.9258112316618113E-2</v>
      </c>
      <c r="CO820" s="41">
        <f t="shared" si="658"/>
        <v>-9.4807793458666717E-2</v>
      </c>
      <c r="CP820" s="41">
        <f t="shared" si="659"/>
        <v>-3.2840752011898846E-3</v>
      </c>
      <c r="CQ820" s="41">
        <f t="shared" si="660"/>
        <v>2.1685715935492659E-3</v>
      </c>
      <c r="CR820" s="41">
        <f t="shared" si="661"/>
        <v>1.1696039763191236E-2</v>
      </c>
      <c r="CS820" s="41">
        <f t="shared" si="662"/>
        <v>1.2677562267122253E-2</v>
      </c>
      <c r="CT820" s="41">
        <f t="shared" si="663"/>
        <v>1.7978012295408394E-2</v>
      </c>
      <c r="CU820" s="41">
        <f t="shared" si="664"/>
        <v>2.4638927560429142E-2</v>
      </c>
      <c r="CV820" s="41">
        <f t="shared" si="665"/>
        <v>1.1696039763191236E-2</v>
      </c>
      <c r="CW820" s="41"/>
      <c r="CX820" s="41">
        <f t="shared" si="666"/>
        <v>8.3199628043335392E-3</v>
      </c>
      <c r="CY820" s="41">
        <f t="shared" si="667"/>
        <v>-1.8176164846385481E-2</v>
      </c>
      <c r="CZ820" s="41">
        <f t="shared" si="668"/>
        <v>1.2853669072514189E-2</v>
      </c>
      <c r="DA820" s="41">
        <f t="shared" si="669"/>
        <v>2.864459605721981E-2</v>
      </c>
      <c r="DB820" s="41">
        <f t="shared" si="670"/>
        <v>4.9676486963258784E-2</v>
      </c>
      <c r="DC820" s="41">
        <f t="shared" si="671"/>
        <v>1.4252022707201632E-2</v>
      </c>
      <c r="DD820" s="41">
        <f t="shared" si="672"/>
        <v>4.6367705166142246E-3</v>
      </c>
      <c r="DE820" s="41">
        <f t="shared" si="673"/>
        <v>9.3000859770278679E-3</v>
      </c>
      <c r="DF820" s="41"/>
      <c r="DG820" s="41">
        <f t="shared" si="674"/>
        <v>-1.0567505303142304E-3</v>
      </c>
      <c r="DH820" s="41"/>
    </row>
    <row r="821" spans="1:112">
      <c r="A821" s="43">
        <v>43038</v>
      </c>
      <c r="B821" s="34">
        <v>3.25</v>
      </c>
      <c r="C821" s="34">
        <v>4.3659929999999996</v>
      </c>
      <c r="D821" s="34"/>
      <c r="E821" s="34">
        <v>5.76</v>
      </c>
      <c r="F821" s="34"/>
      <c r="G821" s="34">
        <v>29.698826</v>
      </c>
      <c r="H821" s="34">
        <v>18.948681000000001</v>
      </c>
      <c r="I821" s="34">
        <v>16.940000999999999</v>
      </c>
      <c r="J821" s="34">
        <v>20.24999</v>
      </c>
      <c r="K821" s="34"/>
      <c r="L821" s="34">
        <v>53.84</v>
      </c>
      <c r="M821" s="34">
        <v>5.21</v>
      </c>
      <c r="N821" s="34">
        <v>31.273857</v>
      </c>
      <c r="O821" s="34">
        <v>10.95</v>
      </c>
      <c r="P821" s="34">
        <v>24.049999</v>
      </c>
      <c r="Q821" s="34">
        <v>3.09</v>
      </c>
      <c r="R821" s="34">
        <v>22.92</v>
      </c>
      <c r="S821" s="34">
        <v>49.658630000000002</v>
      </c>
      <c r="T821" s="34"/>
      <c r="U821" s="34"/>
      <c r="V821" s="34">
        <v>3.1162200000000002</v>
      </c>
      <c r="W821" s="34">
        <v>27.299999</v>
      </c>
      <c r="X821" s="34">
        <v>35.810001</v>
      </c>
      <c r="Y821" s="34">
        <v>13.376892</v>
      </c>
      <c r="Z821" s="34">
        <v>16.784631999999998</v>
      </c>
      <c r="AA821" s="34">
        <v>46.872799000000001</v>
      </c>
      <c r="AB821" s="34">
        <v>46.718314999999997</v>
      </c>
      <c r="AC821" s="34">
        <v>21.950001</v>
      </c>
      <c r="AD821" s="34">
        <v>121.550003</v>
      </c>
      <c r="AE821" s="34">
        <v>32.523781</v>
      </c>
      <c r="AF821" s="34">
        <v>2.4</v>
      </c>
      <c r="AG821" s="34">
        <v>13.300013999999999</v>
      </c>
      <c r="AH821" s="34">
        <v>30.297491000000001</v>
      </c>
      <c r="AI821" s="34">
        <v>106.727165</v>
      </c>
      <c r="AJ821" s="34" t="s">
        <v>193</v>
      </c>
      <c r="AK821" s="34">
        <v>5.09</v>
      </c>
      <c r="AL821" s="34">
        <v>3.0760000000000001</v>
      </c>
      <c r="AM821" s="34">
        <v>26.089592</v>
      </c>
      <c r="AN821" s="34">
        <v>8.3000000000000007</v>
      </c>
      <c r="AO821" s="34">
        <v>31.1</v>
      </c>
      <c r="AP821" s="34">
        <v>4.5</v>
      </c>
      <c r="AQ821" s="34">
        <v>13.99</v>
      </c>
      <c r="AR821" s="34">
        <v>3.44</v>
      </c>
      <c r="AS821" s="34"/>
      <c r="AT821" s="34">
        <v>15.307566</v>
      </c>
      <c r="AU821" s="34">
        <v>28.440000999999999</v>
      </c>
      <c r="AV821" s="34">
        <v>7.5331070000000002</v>
      </c>
      <c r="AW821" s="34">
        <v>14.436432999999999</v>
      </c>
      <c r="AX821" s="34">
        <v>19.879999000000002</v>
      </c>
      <c r="AY821" s="34">
        <v>4.4000000000000004</v>
      </c>
      <c r="AZ821" s="34">
        <v>75.440002000000007</v>
      </c>
      <c r="BA821" s="34">
        <v>78.449996999999996</v>
      </c>
      <c r="BB821" s="34"/>
      <c r="BC821" s="34">
        <v>18.935262999999999</v>
      </c>
      <c r="BD821" s="34"/>
      <c r="BE821" s="38"/>
      <c r="BF821" s="41">
        <f t="shared" si="677"/>
        <v>-3.1252543504104426E-2</v>
      </c>
      <c r="BG821" s="41">
        <f t="shared" si="631"/>
        <v>0</v>
      </c>
      <c r="BH821" s="41"/>
      <c r="BI821" s="41">
        <f t="shared" si="632"/>
        <v>2.9958187540792165E-2</v>
      </c>
      <c r="BJ821" s="41"/>
      <c r="BK821" s="41">
        <f t="shared" si="633"/>
        <v>2.038872386152359E-2</v>
      </c>
      <c r="BL821" s="41">
        <f t="shared" si="634"/>
        <v>1.6940528566974776E-2</v>
      </c>
      <c r="BM821" s="41">
        <f t="shared" si="635"/>
        <v>2.9560766427078411E-3</v>
      </c>
      <c r="BN821" s="41">
        <f t="shared" si="636"/>
        <v>1.4925707767991561E-2</v>
      </c>
      <c r="BO821" s="41"/>
      <c r="BP821" s="41">
        <f t="shared" si="637"/>
        <v>-7.586307084096449E-3</v>
      </c>
      <c r="BQ821" s="41">
        <f t="shared" si="638"/>
        <v>5.7747994938839578E-3</v>
      </c>
      <c r="BR821" s="41">
        <f t="shared" si="639"/>
        <v>-4.338328649957284E-3</v>
      </c>
      <c r="BS821" s="41">
        <f t="shared" si="640"/>
        <v>2.1228300619853837E-2</v>
      </c>
      <c r="BT821" s="41">
        <f t="shared" si="676"/>
        <v>3.532545415483343E-2</v>
      </c>
      <c r="BU821" s="41">
        <f t="shared" si="642"/>
        <v>-5.6618893999507931E-2</v>
      </c>
      <c r="BV821" s="41">
        <f t="shared" si="643"/>
        <v>-2.6691252466474469E-2</v>
      </c>
      <c r="BW821" s="41">
        <f t="shared" si="644"/>
        <v>-1.1848305034612511E-2</v>
      </c>
      <c r="BX821" s="41"/>
      <c r="BY821" s="41"/>
      <c r="BZ821" s="41">
        <f t="shared" si="645"/>
        <v>-7.3159579229678195E-2</v>
      </c>
      <c r="CA821" s="41">
        <f t="shared" si="646"/>
        <v>-1.814931916449098E-2</v>
      </c>
      <c r="CB821" s="41">
        <f t="shared" si="647"/>
        <v>4.9809980262626279E-2</v>
      </c>
      <c r="CC821" s="41">
        <f t="shared" si="648"/>
        <v>-7.3800264954156074E-3</v>
      </c>
      <c r="CD821" s="41">
        <f t="shared" si="649"/>
        <v>-4.7210852844750982E-2</v>
      </c>
      <c r="CE821" s="41">
        <f t="shared" si="650"/>
        <v>3.1007430861466536E-2</v>
      </c>
      <c r="CF821" s="41">
        <f t="shared" si="651"/>
        <v>-2.504511756661185E-2</v>
      </c>
      <c r="CG821" s="41">
        <f t="shared" si="629"/>
        <v>1.142869582362285E-2</v>
      </c>
      <c r="CH821" s="41">
        <f t="shared" si="652"/>
        <v>1.977469712336587E-2</v>
      </c>
      <c r="CI821" s="41">
        <f t="shared" si="653"/>
        <v>1.4909130437723154E-3</v>
      </c>
      <c r="CJ821" s="41">
        <f t="shared" si="654"/>
        <v>2.5317807984290001E-2</v>
      </c>
      <c r="CK821" s="41">
        <f t="shared" si="655"/>
        <v>-5.1293241756025697E-2</v>
      </c>
      <c r="CL821" s="41">
        <f t="shared" si="656"/>
        <v>-1.5239086039088336E-2</v>
      </c>
      <c r="CM821" s="41">
        <f t="shared" si="657"/>
        <v>1.1393538257390486E-2</v>
      </c>
      <c r="CO821" s="41">
        <f t="shared" si="658"/>
        <v>-6.4661303383412638E-2</v>
      </c>
      <c r="CP821" s="41">
        <f t="shared" si="659"/>
        <v>1.1772536225267194E-2</v>
      </c>
      <c r="CQ821" s="41">
        <f t="shared" si="660"/>
        <v>-1.5645177120743405E-2</v>
      </c>
      <c r="CR821" s="41">
        <f t="shared" si="661"/>
        <v>-3.5506688456909644E-2</v>
      </c>
      <c r="CS821" s="41">
        <f t="shared" si="662"/>
        <v>-6.9550058137459583E-2</v>
      </c>
      <c r="CT821" s="41">
        <f t="shared" si="663"/>
        <v>2.2246950221111086E-3</v>
      </c>
      <c r="CU821" s="41">
        <f t="shared" si="664"/>
        <v>1.4306154085192348E-3</v>
      </c>
      <c r="CV821" s="41">
        <f t="shared" si="665"/>
        <v>0</v>
      </c>
      <c r="CW821" s="41"/>
      <c r="CX821" s="41">
        <f t="shared" si="666"/>
        <v>-1.9138214723373687E-3</v>
      </c>
      <c r="CY821" s="41">
        <f t="shared" si="667"/>
        <v>-3.4557687731282649E-2</v>
      </c>
      <c r="CZ821" s="41">
        <f t="shared" si="668"/>
        <v>-2.9814313401942249E-2</v>
      </c>
      <c r="DA821" s="41">
        <f t="shared" si="669"/>
        <v>-1.6713571674276353E-2</v>
      </c>
      <c r="DB821" s="41">
        <f t="shared" si="670"/>
        <v>3.5324788796534577E-2</v>
      </c>
      <c r="DC821" s="41">
        <f t="shared" si="671"/>
        <v>3.7041271680349076E-2</v>
      </c>
      <c r="DD821" s="41">
        <f t="shared" si="672"/>
        <v>-2.9120072366394896E-3</v>
      </c>
      <c r="DE821" s="41">
        <f t="shared" si="673"/>
        <v>-3.2234559808526457E-2</v>
      </c>
      <c r="DF821" s="41"/>
      <c r="DG821" s="41">
        <f t="shared" si="674"/>
        <v>1.7810930728231904E-2</v>
      </c>
      <c r="DH821" s="41"/>
    </row>
    <row r="822" spans="1:112">
      <c r="A822" s="43">
        <v>43039</v>
      </c>
      <c r="B822" s="34">
        <v>3.25</v>
      </c>
      <c r="C822" s="34">
        <v>4.3747790000000002</v>
      </c>
      <c r="D822" s="34"/>
      <c r="E822" s="34">
        <v>5.72</v>
      </c>
      <c r="F822" s="34"/>
      <c r="G822" s="34">
        <v>29.379798999999998</v>
      </c>
      <c r="H822" s="34">
        <v>19.376396</v>
      </c>
      <c r="I822" s="34">
        <v>17.170000000000002</v>
      </c>
      <c r="J822" s="34">
        <v>20.549990000000001</v>
      </c>
      <c r="K822" s="34"/>
      <c r="L822" s="34">
        <v>54.470001000000003</v>
      </c>
      <c r="M822" s="34">
        <v>5.21</v>
      </c>
      <c r="N822" s="34">
        <v>31.924585</v>
      </c>
      <c r="O822" s="34">
        <v>10.93</v>
      </c>
      <c r="P822" s="34">
        <v>25.030000999999999</v>
      </c>
      <c r="Q822" s="34">
        <v>3.11</v>
      </c>
      <c r="R822" s="34">
        <v>23.450001</v>
      </c>
      <c r="S822" s="34">
        <v>50.260207999999999</v>
      </c>
      <c r="T822" s="34"/>
      <c r="U822" s="34"/>
      <c r="V822" s="34">
        <v>3.3047810000000002</v>
      </c>
      <c r="W822" s="34">
        <v>27.49</v>
      </c>
      <c r="X822" s="34">
        <v>34.970001000000003</v>
      </c>
      <c r="Y822" s="34">
        <v>10.116894</v>
      </c>
      <c r="Z822" s="34">
        <v>17.650756999999999</v>
      </c>
      <c r="AA822" s="34">
        <v>47.117764000000001</v>
      </c>
      <c r="AB822" s="34">
        <v>47.139373999999997</v>
      </c>
      <c r="AC822" s="34">
        <v>21.9</v>
      </c>
      <c r="AD822" s="34">
        <v>119.230003</v>
      </c>
      <c r="AE822" s="34">
        <v>30.818124999999998</v>
      </c>
      <c r="AF822" s="34">
        <v>2.42</v>
      </c>
      <c r="AG822" s="34">
        <v>13.650014000000001</v>
      </c>
      <c r="AH822" s="34">
        <v>30.155069000000001</v>
      </c>
      <c r="AI822" s="34">
        <v>106.55867000000001</v>
      </c>
      <c r="AJ822" s="34" t="s">
        <v>193</v>
      </c>
      <c r="AK822" s="34">
        <v>5.38</v>
      </c>
      <c r="AL822" s="34">
        <v>3.07</v>
      </c>
      <c r="AM822" s="34">
        <v>25.993917</v>
      </c>
      <c r="AN822" s="34">
        <v>8</v>
      </c>
      <c r="AO822" s="34">
        <v>31.540001</v>
      </c>
      <c r="AP822" s="34">
        <v>4.4000000000000004</v>
      </c>
      <c r="AQ822" s="34">
        <v>13.87</v>
      </c>
      <c r="AR822" s="34">
        <v>3.53</v>
      </c>
      <c r="AS822" s="34"/>
      <c r="AT822" s="34">
        <v>15.473739999999999</v>
      </c>
      <c r="AU822" s="34">
        <v>27.57</v>
      </c>
      <c r="AV822" s="34">
        <v>7.7313479999999997</v>
      </c>
      <c r="AW822" s="34">
        <v>14.202133999999999</v>
      </c>
      <c r="AX822" s="34">
        <v>20.73</v>
      </c>
      <c r="AY822" s="34">
        <v>4.51</v>
      </c>
      <c r="AZ822" s="34">
        <v>76.160004000000001</v>
      </c>
      <c r="BA822" s="34">
        <v>79.300003000000004</v>
      </c>
      <c r="BB822" s="34"/>
      <c r="BC822" s="34">
        <v>19.004079999999998</v>
      </c>
      <c r="BD822" s="34"/>
      <c r="BE822" s="38"/>
      <c r="BF822" s="41">
        <f t="shared" si="677"/>
        <v>3.125254350410453E-2</v>
      </c>
      <c r="BG822" s="41">
        <f t="shared" si="631"/>
        <v>2.0103494197207844E-3</v>
      </c>
      <c r="BH822" s="41"/>
      <c r="BI822" s="41">
        <f t="shared" si="632"/>
        <v>-6.9686693160933158E-3</v>
      </c>
      <c r="BJ822" s="41"/>
      <c r="BK822" s="41">
        <f t="shared" si="633"/>
        <v>-1.0800187074219867E-2</v>
      </c>
      <c r="BL822" s="41">
        <f t="shared" si="634"/>
        <v>2.2321299372407843E-2</v>
      </c>
      <c r="BM822" s="41">
        <f t="shared" si="635"/>
        <v>1.3485926653600431E-2</v>
      </c>
      <c r="BN822" s="41">
        <f t="shared" si="636"/>
        <v>1.4706154598854717E-2</v>
      </c>
      <c r="BO822" s="41"/>
      <c r="BP822" s="41">
        <f t="shared" si="637"/>
        <v>1.16334244178402E-2</v>
      </c>
      <c r="BQ822" s="41">
        <f t="shared" si="638"/>
        <v>0</v>
      </c>
      <c r="BR822" s="41">
        <f t="shared" si="639"/>
        <v>2.0593893694662024E-2</v>
      </c>
      <c r="BS822" s="41">
        <f t="shared" si="640"/>
        <v>-1.8281540740625898E-3</v>
      </c>
      <c r="BT822" s="41">
        <f t="shared" ref="BT822:BT835" si="678">LN(P826/P825)</f>
        <v>1.863407954489301E-2</v>
      </c>
      <c r="BU822" s="41">
        <f t="shared" si="642"/>
        <v>6.4516352814885953E-3</v>
      </c>
      <c r="BV822" s="41">
        <f t="shared" si="643"/>
        <v>2.2860645689671763E-2</v>
      </c>
      <c r="BW822" s="41">
        <f t="shared" si="644"/>
        <v>1.2041478482961679E-2</v>
      </c>
      <c r="BX822" s="41"/>
      <c r="BY822" s="41"/>
      <c r="BZ822" s="41">
        <f t="shared" si="645"/>
        <v>5.8749479016809575E-2</v>
      </c>
      <c r="CA822" s="41">
        <f t="shared" si="646"/>
        <v>6.935636616277459E-3</v>
      </c>
      <c r="CB822" s="41">
        <f t="shared" si="647"/>
        <v>-2.3736632264277923E-2</v>
      </c>
      <c r="CC822" s="41">
        <f t="shared" si="648"/>
        <v>-0.2793220409671523</v>
      </c>
      <c r="CD822" s="41">
        <f t="shared" si="649"/>
        <v>5.0314966123539653E-2</v>
      </c>
      <c r="CE822" s="41">
        <f t="shared" si="650"/>
        <v>5.2125563851879182E-3</v>
      </c>
      <c r="CF822" s="41">
        <f t="shared" si="651"/>
        <v>8.9723458821847953E-3</v>
      </c>
      <c r="CG822" s="41">
        <f t="shared" si="629"/>
        <v>-6.8415318167166003E-3</v>
      </c>
      <c r="CH822" s="41">
        <f t="shared" si="652"/>
        <v>-1.9271299463840361E-2</v>
      </c>
      <c r="CI822" s="41">
        <f t="shared" si="653"/>
        <v>-5.3868553911242331E-2</v>
      </c>
      <c r="CJ822" s="41">
        <f t="shared" si="654"/>
        <v>8.2988028146950641E-3</v>
      </c>
      <c r="CK822" s="41">
        <f t="shared" si="655"/>
        <v>2.597545941273547E-2</v>
      </c>
      <c r="CL822" s="41">
        <f t="shared" si="656"/>
        <v>-4.7118687281683183E-3</v>
      </c>
      <c r="CM822" s="41">
        <f t="shared" si="657"/>
        <v>-1.5799927365288562E-3</v>
      </c>
      <c r="CO822" s="41">
        <f t="shared" si="658"/>
        <v>5.5410543611261645E-2</v>
      </c>
      <c r="CP822" s="41">
        <f t="shared" si="659"/>
        <v>-1.9524900442917782E-3</v>
      </c>
      <c r="CQ822" s="41">
        <f t="shared" si="660"/>
        <v>-3.6739117410632036E-3</v>
      </c>
      <c r="CR822" s="41">
        <f t="shared" si="661"/>
        <v>-3.6813973122716434E-2</v>
      </c>
      <c r="CS822" s="41">
        <f t="shared" si="662"/>
        <v>1.4048794055473724E-2</v>
      </c>
      <c r="CT822" s="41">
        <f t="shared" si="663"/>
        <v>-2.2472855852058514E-2</v>
      </c>
      <c r="CU822" s="41">
        <f t="shared" si="664"/>
        <v>-8.6145543506496603E-3</v>
      </c>
      <c r="CV822" s="41">
        <f t="shared" si="665"/>
        <v>2.5826399559898461E-2</v>
      </c>
      <c r="CW822" s="41"/>
      <c r="CX822" s="41">
        <f t="shared" si="666"/>
        <v>1.0797177635286022E-2</v>
      </c>
      <c r="CY822" s="41">
        <f t="shared" si="667"/>
        <v>-3.1068415061078138E-2</v>
      </c>
      <c r="CZ822" s="41">
        <f t="shared" si="668"/>
        <v>2.5975659995935454E-2</v>
      </c>
      <c r="DA822" s="41">
        <f t="shared" si="669"/>
        <v>-1.6362845782822193E-2</v>
      </c>
      <c r="DB822" s="41">
        <f t="shared" si="670"/>
        <v>4.1867775521072355E-2</v>
      </c>
      <c r="DC822" s="41">
        <f t="shared" si="671"/>
        <v>2.4692612590371414E-2</v>
      </c>
      <c r="DD822" s="41">
        <f t="shared" si="672"/>
        <v>9.4987781677803602E-3</v>
      </c>
      <c r="DE822" s="41">
        <f t="shared" si="673"/>
        <v>1.0776725533700109E-2</v>
      </c>
      <c r="DF822" s="41"/>
      <c r="DG822" s="41">
        <f t="shared" si="674"/>
        <v>3.6277420761995473E-3</v>
      </c>
      <c r="DH822" s="41"/>
    </row>
    <row r="823" spans="1:112">
      <c r="A823" s="43">
        <v>43040</v>
      </c>
      <c r="B823" s="34">
        <v>3.15</v>
      </c>
      <c r="C823" s="34">
        <v>4.4640610000000001</v>
      </c>
      <c r="D823" s="34"/>
      <c r="E823" s="34">
        <v>5.58</v>
      </c>
      <c r="F823" s="34"/>
      <c r="G823" s="34">
        <v>28.809408000000001</v>
      </c>
      <c r="H823" s="34">
        <v>19.08794</v>
      </c>
      <c r="I823" s="34">
        <v>17.170000000000002</v>
      </c>
      <c r="J823" s="34">
        <v>22.65</v>
      </c>
      <c r="K823" s="34"/>
      <c r="L823" s="34">
        <v>55.25</v>
      </c>
      <c r="M823" s="34">
        <v>5.0199999999999996</v>
      </c>
      <c r="N823" s="34">
        <v>31.924585</v>
      </c>
      <c r="O823" s="34">
        <v>10.66</v>
      </c>
      <c r="P823" s="34">
        <v>25.93</v>
      </c>
      <c r="Q823" s="34">
        <v>3.06</v>
      </c>
      <c r="R823" s="34">
        <v>23.83</v>
      </c>
      <c r="S823" s="34">
        <v>50.056449999999998</v>
      </c>
      <c r="T823" s="34"/>
      <c r="U823" s="34"/>
      <c r="V823" s="34">
        <v>3.4734940000000001</v>
      </c>
      <c r="W823" s="34">
        <v>26.889999</v>
      </c>
      <c r="X823" s="34">
        <v>36.509998000000003</v>
      </c>
      <c r="Y823" s="34">
        <v>10.830327</v>
      </c>
      <c r="Z823" s="34">
        <v>17.176663999999999</v>
      </c>
      <c r="AA823" s="34">
        <v>45.783130999999997</v>
      </c>
      <c r="AB823" s="34">
        <v>47.061031</v>
      </c>
      <c r="AC823" s="34">
        <v>21.65</v>
      </c>
      <c r="AD823" s="34">
        <v>116.370003</v>
      </c>
      <c r="AE823" s="34">
        <v>30.546772000000001</v>
      </c>
      <c r="AF823" s="34">
        <v>2.2799999999999998</v>
      </c>
      <c r="AG823" s="34">
        <v>14.7</v>
      </c>
      <c r="AH823" s="34">
        <v>29.813262999999999</v>
      </c>
      <c r="AI823" s="34">
        <v>104.16031599999999</v>
      </c>
      <c r="AJ823" s="34" t="s">
        <v>193</v>
      </c>
      <c r="AK823" s="34">
        <v>5.24</v>
      </c>
      <c r="AL823" s="34">
        <v>2.94</v>
      </c>
      <c r="AM823" s="34">
        <v>26.022618999999999</v>
      </c>
      <c r="AN823" s="34">
        <v>8.5</v>
      </c>
      <c r="AO823" s="34">
        <v>31.16</v>
      </c>
      <c r="AP823" s="34">
        <v>4.33</v>
      </c>
      <c r="AQ823" s="34">
        <v>13.92</v>
      </c>
      <c r="AR823" s="34">
        <v>3.11</v>
      </c>
      <c r="AS823" s="34"/>
      <c r="AT823" s="34">
        <v>15.385764999999999</v>
      </c>
      <c r="AU823" s="34">
        <v>26.950001</v>
      </c>
      <c r="AV823" s="34">
        <v>7.671875</v>
      </c>
      <c r="AW823" s="34">
        <v>13.940799</v>
      </c>
      <c r="AX823" s="34">
        <v>19.760000000000002</v>
      </c>
      <c r="AY823" s="34">
        <v>4.54</v>
      </c>
      <c r="AZ823" s="34">
        <v>75.569999999999993</v>
      </c>
      <c r="BA823" s="34">
        <v>80.75</v>
      </c>
      <c r="BB823" s="34"/>
      <c r="BC823" s="34">
        <v>17.853807</v>
      </c>
      <c r="BD823" s="34"/>
      <c r="BE823" s="38"/>
      <c r="BF823" s="41">
        <f t="shared" si="677"/>
        <v>0</v>
      </c>
      <c r="BG823" s="41">
        <f t="shared" si="631"/>
        <v>2.0202885612224164E-2</v>
      </c>
      <c r="BH823" s="41"/>
      <c r="BI823" s="41">
        <f t="shared" si="632"/>
        <v>-2.4780028998486851E-2</v>
      </c>
      <c r="BJ823" s="41"/>
      <c r="BK823" s="41">
        <f t="shared" si="633"/>
        <v>-1.9605328869000824E-2</v>
      </c>
      <c r="BL823" s="41">
        <f t="shared" si="634"/>
        <v>-1.4998902242228489E-2</v>
      </c>
      <c r="BM823" s="41">
        <f t="shared" si="635"/>
        <v>0</v>
      </c>
      <c r="BN823" s="41">
        <f t="shared" si="636"/>
        <v>9.7299397604922566E-2</v>
      </c>
      <c r="BO823" s="41"/>
      <c r="BP823" s="41">
        <f t="shared" si="637"/>
        <v>1.4218230643549594E-2</v>
      </c>
      <c r="BQ823" s="41">
        <f t="shared" si="638"/>
        <v>-3.7149922061637849E-2</v>
      </c>
      <c r="BR823" s="41">
        <f t="shared" si="639"/>
        <v>0</v>
      </c>
      <c r="BS823" s="41">
        <f t="shared" si="640"/>
        <v>-2.5012883450748674E-2</v>
      </c>
      <c r="BT823" s="41">
        <f t="shared" si="678"/>
        <v>-3.1649407958671029E-2</v>
      </c>
      <c r="BU823" s="41">
        <f t="shared" si="642"/>
        <v>-1.620781022685331E-2</v>
      </c>
      <c r="BV823" s="41">
        <f t="shared" si="643"/>
        <v>1.6074753574439868E-2</v>
      </c>
      <c r="BW823" s="41">
        <f t="shared" si="644"/>
        <v>-4.0623019998570304E-3</v>
      </c>
      <c r="BX823" s="41"/>
      <c r="BY823" s="41"/>
      <c r="BZ823" s="41">
        <f t="shared" si="645"/>
        <v>4.979079591435135E-2</v>
      </c>
      <c r="CA823" s="41">
        <f t="shared" si="646"/>
        <v>-2.2067869084927617E-2</v>
      </c>
      <c r="CB823" s="41">
        <f t="shared" si="647"/>
        <v>4.3095561216808E-2</v>
      </c>
      <c r="CC823" s="41">
        <f t="shared" si="648"/>
        <v>6.8143554708278029E-2</v>
      </c>
      <c r="CD823" s="41">
        <f t="shared" si="649"/>
        <v>-2.7226953555348422E-2</v>
      </c>
      <c r="CE823" s="41">
        <f t="shared" si="650"/>
        <v>-2.8734380409865264E-2</v>
      </c>
      <c r="CF823" s="41">
        <f t="shared" si="651"/>
        <v>-1.6633265655775721E-3</v>
      </c>
      <c r="CG823" s="41">
        <f t="shared" si="629"/>
        <v>-8.8468647987608229E-2</v>
      </c>
      <c r="CH823" s="41">
        <f t="shared" si="652"/>
        <v>-2.427963007966762E-2</v>
      </c>
      <c r="CI823" s="41">
        <f t="shared" si="653"/>
        <v>-8.8439737354611345E-3</v>
      </c>
      <c r="CJ823" s="41">
        <f t="shared" si="654"/>
        <v>-5.9592097202245661E-2</v>
      </c>
      <c r="CK823" s="41">
        <f t="shared" si="655"/>
        <v>7.4106946513222166E-2</v>
      </c>
      <c r="CL823" s="41">
        <f t="shared" si="656"/>
        <v>-1.139967346561865E-2</v>
      </c>
      <c r="CM823" s="41">
        <f t="shared" si="657"/>
        <v>-2.276451323313667E-2</v>
      </c>
      <c r="CO823" s="41">
        <f t="shared" si="658"/>
        <v>-2.6366875840742224E-2</v>
      </c>
      <c r="CP823" s="41">
        <f t="shared" si="659"/>
        <v>-4.326798024851556E-2</v>
      </c>
      <c r="CQ823" s="41">
        <f t="shared" si="660"/>
        <v>1.1035722529829728E-3</v>
      </c>
      <c r="CR823" s="41">
        <f t="shared" si="661"/>
        <v>6.062462181643484E-2</v>
      </c>
      <c r="CS823" s="41">
        <f t="shared" si="662"/>
        <v>-1.2121392238114705E-2</v>
      </c>
      <c r="CT823" s="41">
        <f t="shared" si="663"/>
        <v>-1.6036998909817076E-2</v>
      </c>
      <c r="CU823" s="41">
        <f t="shared" si="664"/>
        <v>3.5984205795333117E-3</v>
      </c>
      <c r="CV823" s="41">
        <f t="shared" si="665"/>
        <v>-0.12667514475406264</v>
      </c>
      <c r="CW823" s="41"/>
      <c r="CX823" s="41">
        <f t="shared" si="666"/>
        <v>-5.7016623131922184E-3</v>
      </c>
      <c r="CY823" s="41">
        <f t="shared" si="667"/>
        <v>-2.2744890574948464E-2</v>
      </c>
      <c r="CZ823" s="41">
        <f t="shared" si="668"/>
        <v>-7.722188472092233E-3</v>
      </c>
      <c r="DA823" s="41">
        <f t="shared" si="669"/>
        <v>-1.8572514243205957E-2</v>
      </c>
      <c r="DB823" s="41">
        <f t="shared" si="670"/>
        <v>-4.7922234127966375E-2</v>
      </c>
      <c r="DC823" s="41">
        <f t="shared" si="671"/>
        <v>6.6298585386695818E-3</v>
      </c>
      <c r="DD823" s="41">
        <f t="shared" si="672"/>
        <v>-7.7770639714885058E-3</v>
      </c>
      <c r="DE823" s="41">
        <f t="shared" si="673"/>
        <v>1.8119795630942955E-2</v>
      </c>
      <c r="DF823" s="41"/>
      <c r="DG823" s="41">
        <f t="shared" si="674"/>
        <v>-6.2436930159690041E-2</v>
      </c>
      <c r="DH823" s="41"/>
    </row>
    <row r="824" spans="1:112">
      <c r="A824" s="43">
        <v>43041</v>
      </c>
      <c r="B824" s="34">
        <v>3.25</v>
      </c>
      <c r="C824" s="34">
        <v>4.481916</v>
      </c>
      <c r="D824" s="34"/>
      <c r="E824" s="34">
        <v>5.33</v>
      </c>
      <c r="F824" s="34"/>
      <c r="G824" s="34">
        <v>28.297028999999998</v>
      </c>
      <c r="H824" s="34">
        <v>18.998417</v>
      </c>
      <c r="I824" s="34">
        <v>17.200001</v>
      </c>
      <c r="J824" s="34">
        <v>21.6</v>
      </c>
      <c r="K824" s="34"/>
      <c r="L824" s="34">
        <v>54.869999</v>
      </c>
      <c r="M824" s="34">
        <v>4.8899999999999997</v>
      </c>
      <c r="N824" s="34">
        <v>31.759475999999999</v>
      </c>
      <c r="O824" s="34">
        <v>10.78</v>
      </c>
      <c r="P824" s="34" t="s">
        <v>193</v>
      </c>
      <c r="Q824" s="34">
        <v>3.11</v>
      </c>
      <c r="R824" s="34">
        <v>22.309999000000001</v>
      </c>
      <c r="S824" s="34">
        <v>49.804183999999999</v>
      </c>
      <c r="T824" s="34"/>
      <c r="U824" s="34"/>
      <c r="V824" s="34">
        <v>3.2948559999999998</v>
      </c>
      <c r="W824" s="34">
        <v>26.58</v>
      </c>
      <c r="X824" s="34">
        <v>36.580002</v>
      </c>
      <c r="Y824" s="34">
        <v>11.246496</v>
      </c>
      <c r="Z824" s="34">
        <v>17.131080999999998</v>
      </c>
      <c r="AA824" s="34">
        <v>44.482277000000003</v>
      </c>
      <c r="AB824" s="34">
        <v>46.894573000000001</v>
      </c>
      <c r="AC824" s="34">
        <v>21.65</v>
      </c>
      <c r="AD824" s="34">
        <v>116.620003</v>
      </c>
      <c r="AE824" s="34">
        <v>30.614611</v>
      </c>
      <c r="AF824" s="34">
        <v>2.16</v>
      </c>
      <c r="AG824" s="34">
        <v>15.4</v>
      </c>
      <c r="AH824" s="34">
        <v>29.063185000000001</v>
      </c>
      <c r="AI824" s="34">
        <v>105.478432</v>
      </c>
      <c r="AJ824" s="34" t="s">
        <v>193</v>
      </c>
      <c r="AK824" s="34">
        <v>5.05</v>
      </c>
      <c r="AL824" s="34">
        <v>2.95</v>
      </c>
      <c r="AM824" s="34">
        <v>25.916599000000001</v>
      </c>
      <c r="AN824" s="34">
        <v>7.9</v>
      </c>
      <c r="AO824" s="34">
        <v>31.42</v>
      </c>
      <c r="AP824" s="34">
        <v>4.47</v>
      </c>
      <c r="AQ824" s="34">
        <v>13.92</v>
      </c>
      <c r="AR824" s="34">
        <v>3.1</v>
      </c>
      <c r="AS824" s="34"/>
      <c r="AT824" s="34">
        <v>15.346665</v>
      </c>
      <c r="AU824" s="34">
        <v>27.610001</v>
      </c>
      <c r="AV824" s="34">
        <v>7.5132839999999996</v>
      </c>
      <c r="AW824" s="34">
        <v>13.58935</v>
      </c>
      <c r="AX824" s="34">
        <v>19.77</v>
      </c>
      <c r="AY824" s="34">
        <v>4.25</v>
      </c>
      <c r="AZ824" s="34">
        <v>75.739998</v>
      </c>
      <c r="BA824" s="34">
        <v>83.050003000000004</v>
      </c>
      <c r="BB824" s="34"/>
      <c r="BC824" s="34">
        <v>17.588357999999999</v>
      </c>
      <c r="BD824" s="34"/>
      <c r="BE824" s="38"/>
      <c r="BF824" s="41">
        <f t="shared" si="677"/>
        <v>-1.5504186535965199E-2</v>
      </c>
      <c r="BG824" s="41">
        <f t="shared" si="631"/>
        <v>3.9917437097110346E-3</v>
      </c>
      <c r="BH824" s="41"/>
      <c r="BI824" s="41">
        <f t="shared" si="632"/>
        <v>-4.5837538215466433E-2</v>
      </c>
      <c r="BJ824" s="41"/>
      <c r="BK824" s="41">
        <f t="shared" si="633"/>
        <v>-1.7945183658622594E-2</v>
      </c>
      <c r="BL824" s="41">
        <f t="shared" si="634"/>
        <v>-4.7010621084790458E-3</v>
      </c>
      <c r="BM824" s="41">
        <f t="shared" si="635"/>
        <v>1.7457670495562071E-3</v>
      </c>
      <c r="BN824" s="41">
        <f t="shared" si="636"/>
        <v>-4.7466537238923606E-2</v>
      </c>
      <c r="BO824" s="41"/>
      <c r="BP824" s="41">
        <f t="shared" si="637"/>
        <v>-6.9016075518735197E-3</v>
      </c>
      <c r="BQ824" s="41">
        <f t="shared" si="638"/>
        <v>-2.6237630216857148E-2</v>
      </c>
      <c r="BR824" s="41">
        <f t="shared" si="639"/>
        <v>-5.1852651149227481E-3</v>
      </c>
      <c r="BS824" s="41">
        <f t="shared" si="640"/>
        <v>1.119414674315249E-2</v>
      </c>
      <c r="BT824" s="41">
        <f t="shared" si="678"/>
        <v>1.1901608228913373E-3</v>
      </c>
      <c r="BU824" s="41">
        <f t="shared" si="642"/>
        <v>1.6207810226853303E-2</v>
      </c>
      <c r="BV824" s="41">
        <f t="shared" si="643"/>
        <v>-6.5910327489159884E-2</v>
      </c>
      <c r="BW824" s="41">
        <f t="shared" si="644"/>
        <v>-5.0523720212177475E-3</v>
      </c>
      <c r="BX824" s="41"/>
      <c r="BY824" s="41"/>
      <c r="BZ824" s="41">
        <f t="shared" si="645"/>
        <v>-5.2798539365158041E-2</v>
      </c>
      <c r="CA824" s="41">
        <f t="shared" si="646"/>
        <v>-1.1595379807127409E-2</v>
      </c>
      <c r="CB824" s="41">
        <f t="shared" si="647"/>
        <v>1.9155567493720923E-3</v>
      </c>
      <c r="CC824" s="41">
        <f t="shared" si="648"/>
        <v>3.7706359005056339E-2</v>
      </c>
      <c r="CD824" s="41">
        <f t="shared" si="649"/>
        <v>-2.6573024151116593E-3</v>
      </c>
      <c r="CE824" s="41">
        <f t="shared" si="650"/>
        <v>-2.882486431797884E-2</v>
      </c>
      <c r="CF824" s="41">
        <f t="shared" si="651"/>
        <v>-3.543336790425268E-3</v>
      </c>
      <c r="CG824" s="41">
        <f t="shared" si="629"/>
        <v>-2.5317807984289897E-2</v>
      </c>
      <c r="CH824" s="41">
        <f t="shared" si="652"/>
        <v>2.146015618759762E-3</v>
      </c>
      <c r="CI824" s="41">
        <f t="shared" si="653"/>
        <v>2.2183614723152883E-3</v>
      </c>
      <c r="CJ824" s="41">
        <f t="shared" si="654"/>
        <v>-5.4067221270275592E-2</v>
      </c>
      <c r="CK824" s="41">
        <f t="shared" si="655"/>
        <v>4.6520015634892907E-2</v>
      </c>
      <c r="CL824" s="41">
        <f t="shared" si="656"/>
        <v>-2.5481108650179184E-2</v>
      </c>
      <c r="CM824" s="41">
        <f t="shared" si="657"/>
        <v>1.2575283747452507E-2</v>
      </c>
      <c r="CO824" s="41">
        <f t="shared" si="658"/>
        <v>-3.6933255045682428E-2</v>
      </c>
      <c r="CP824" s="41">
        <f t="shared" si="659"/>
        <v>3.3955890011383287E-3</v>
      </c>
      <c r="CQ824" s="41">
        <f t="shared" si="660"/>
        <v>-4.0824699073835876E-3</v>
      </c>
      <c r="CR824" s="41">
        <f t="shared" si="661"/>
        <v>-7.3203404023294935E-2</v>
      </c>
      <c r="CS824" s="41">
        <f t="shared" si="662"/>
        <v>8.3094118249276948E-3</v>
      </c>
      <c r="CT824" s="41">
        <f t="shared" si="663"/>
        <v>3.1820866611078975E-2</v>
      </c>
      <c r="CU824" s="41">
        <f t="shared" si="664"/>
        <v>0</v>
      </c>
      <c r="CV824" s="41">
        <f t="shared" si="665"/>
        <v>-3.2206147000421719E-3</v>
      </c>
      <c r="CW824" s="41"/>
      <c r="CX824" s="41">
        <f t="shared" si="666"/>
        <v>-2.5445447103761556E-3</v>
      </c>
      <c r="CY824" s="41">
        <f t="shared" si="667"/>
        <v>2.4194727700066958E-2</v>
      </c>
      <c r="CZ824" s="41">
        <f t="shared" si="668"/>
        <v>-2.0888390617587984E-2</v>
      </c>
      <c r="DA824" s="41">
        <f t="shared" si="669"/>
        <v>-2.5533323030032265E-2</v>
      </c>
      <c r="DB824" s="41">
        <f t="shared" si="670"/>
        <v>5.0594486280374949E-4</v>
      </c>
      <c r="DC824" s="41">
        <f t="shared" si="671"/>
        <v>-6.6008029116931211E-2</v>
      </c>
      <c r="DD824" s="41">
        <f t="shared" si="672"/>
        <v>2.2470170348936756E-3</v>
      </c>
      <c r="DE824" s="41">
        <f t="shared" si="673"/>
        <v>2.8084910079354986E-2</v>
      </c>
      <c r="DF824" s="41"/>
      <c r="DG824" s="41">
        <f t="shared" si="674"/>
        <v>-1.4979556897437215E-2</v>
      </c>
      <c r="DH824" s="41"/>
    </row>
    <row r="825" spans="1:112">
      <c r="A825" s="43">
        <v>43042</v>
      </c>
      <c r="B825" s="34">
        <v>3.25</v>
      </c>
      <c r="C825" s="34">
        <v>4.5444129999999996</v>
      </c>
      <c r="D825" s="34"/>
      <c r="E825" s="34">
        <v>5.23</v>
      </c>
      <c r="F825" s="34"/>
      <c r="G825" s="34">
        <v>28.239018999999999</v>
      </c>
      <c r="H825" s="34">
        <v>18.859161</v>
      </c>
      <c r="I825" s="34">
        <v>17.149999999999999</v>
      </c>
      <c r="J825" s="34">
        <v>21</v>
      </c>
      <c r="K825" s="34"/>
      <c r="L825" s="34">
        <v>62.220001000000003</v>
      </c>
      <c r="M825" s="34">
        <v>4.9000000000000004</v>
      </c>
      <c r="N825" s="34">
        <v>31.361267000000002</v>
      </c>
      <c r="O825" s="34">
        <v>10.67</v>
      </c>
      <c r="P825" s="34">
        <v>25.52</v>
      </c>
      <c r="Q825" s="34">
        <v>3.081</v>
      </c>
      <c r="R825" s="34">
        <v>21.549999</v>
      </c>
      <c r="S825" s="34">
        <v>48.552525000000003</v>
      </c>
      <c r="T825" s="34"/>
      <c r="U825" s="34"/>
      <c r="V825" s="34">
        <v>3.4238719999999998</v>
      </c>
      <c r="W825" s="34">
        <v>26.129999000000002</v>
      </c>
      <c r="X825" s="34">
        <v>37.040000999999997</v>
      </c>
      <c r="Y825" s="34">
        <v>11.62303</v>
      </c>
      <c r="Z825" s="34">
        <v>16.629639000000001</v>
      </c>
      <c r="AA825" s="34">
        <v>44.558304</v>
      </c>
      <c r="AB825" s="34">
        <v>46.992493000000003</v>
      </c>
      <c r="AC825" s="34">
        <v>21.799999</v>
      </c>
      <c r="AD825" s="34">
        <v>117.389999</v>
      </c>
      <c r="AE825" s="34">
        <v>30.033138000000001</v>
      </c>
      <c r="AF825" s="34">
        <v>2.29</v>
      </c>
      <c r="AG825" s="34">
        <v>14.350015000000001</v>
      </c>
      <c r="AH825" s="34">
        <v>28.949247</v>
      </c>
      <c r="AI825" s="34">
        <v>106.826279</v>
      </c>
      <c r="AJ825" s="34" t="s">
        <v>193</v>
      </c>
      <c r="AK825" s="34">
        <v>5.15</v>
      </c>
      <c r="AL825" s="34">
        <v>2.94</v>
      </c>
      <c r="AM825" s="34">
        <v>25.781669999999998</v>
      </c>
      <c r="AN825" s="34">
        <v>8.4</v>
      </c>
      <c r="AO825" s="34">
        <v>30.35</v>
      </c>
      <c r="AP825" s="34">
        <v>4.5</v>
      </c>
      <c r="AQ825" s="34">
        <v>13.9</v>
      </c>
      <c r="AR825" s="34">
        <v>3.16</v>
      </c>
      <c r="AS825" s="34"/>
      <c r="AT825" s="34">
        <v>15.141391</v>
      </c>
      <c r="AU825" s="34">
        <v>25.860001</v>
      </c>
      <c r="AV825" s="34">
        <v>7.3150440000000003</v>
      </c>
      <c r="AW825" s="34">
        <v>13.057672</v>
      </c>
      <c r="AX825" s="34">
        <v>19.34</v>
      </c>
      <c r="AY825" s="34">
        <v>4.3499999999999996</v>
      </c>
      <c r="AZ825" s="34">
        <v>75.389999000000003</v>
      </c>
      <c r="BA825" s="34">
        <v>81.25</v>
      </c>
      <c r="BB825" s="34"/>
      <c r="BC825" s="34">
        <v>17.067297</v>
      </c>
      <c r="BD825" s="34"/>
      <c r="BE825" s="38"/>
      <c r="BF825" s="41">
        <f t="shared" si="677"/>
        <v>-1.5748356968139282E-2</v>
      </c>
      <c r="BG825" s="41">
        <f t="shared" si="631"/>
        <v>1.3847932803285317E-2</v>
      </c>
      <c r="BH825" s="41"/>
      <c r="BI825" s="41">
        <f t="shared" si="632"/>
        <v>-1.8939960100921614E-2</v>
      </c>
      <c r="BJ825" s="41"/>
      <c r="BK825" s="41">
        <f t="shared" si="633"/>
        <v>-2.052142744681182E-3</v>
      </c>
      <c r="BL825" s="41">
        <f t="shared" si="634"/>
        <v>-7.3568693742068238E-3</v>
      </c>
      <c r="BM825" s="41">
        <f t="shared" si="635"/>
        <v>-2.9112683469917815E-3</v>
      </c>
      <c r="BN825" s="41">
        <f t="shared" si="636"/>
        <v>-2.8170876966696335E-2</v>
      </c>
      <c r="BO825" s="41"/>
      <c r="BP825" s="41">
        <f t="shared" si="637"/>
        <v>0.12570977469550487</v>
      </c>
      <c r="BQ825" s="41">
        <f t="shared" si="638"/>
        <v>2.042901629800331E-3</v>
      </c>
      <c r="BR825" s="41">
        <f t="shared" si="639"/>
        <v>-1.261754105048383E-2</v>
      </c>
      <c r="BS825" s="41">
        <f t="shared" si="640"/>
        <v>-1.0256500167188997E-2</v>
      </c>
      <c r="BT825" s="41">
        <f t="shared" si="678"/>
        <v>2.0020335407950562E-2</v>
      </c>
      <c r="BU825" s="41">
        <f t="shared" si="642"/>
        <v>-9.3685065766118247E-3</v>
      </c>
      <c r="BV825" s="41">
        <f t="shared" si="643"/>
        <v>-3.4659193475447415E-2</v>
      </c>
      <c r="BW825" s="41">
        <f t="shared" si="644"/>
        <v>-2.5452794941831083E-2</v>
      </c>
      <c r="BX825" s="41"/>
      <c r="BY825" s="41"/>
      <c r="BZ825" s="41">
        <f t="shared" si="645"/>
        <v>3.8409609983338429E-2</v>
      </c>
      <c r="CA825" s="41">
        <f t="shared" si="646"/>
        <v>-1.7075012022766289E-2</v>
      </c>
      <c r="CB825" s="41">
        <f t="shared" si="647"/>
        <v>1.2496739138414589E-2</v>
      </c>
      <c r="CC825" s="41">
        <f t="shared" si="648"/>
        <v>3.2931861279513606E-2</v>
      </c>
      <c r="CD825" s="41">
        <f t="shared" si="649"/>
        <v>-2.9707830795376085E-2</v>
      </c>
      <c r="CE825" s="41">
        <f t="shared" si="650"/>
        <v>1.7076936745490019E-3</v>
      </c>
      <c r="CF825" s="41">
        <f t="shared" si="651"/>
        <v>2.0859110775569385E-3</v>
      </c>
      <c r="CG825" s="41">
        <f t="shared" si="629"/>
        <v>2.7814638307564022E-2</v>
      </c>
      <c r="CH825" s="41">
        <f t="shared" si="652"/>
        <v>6.580904853232576E-3</v>
      </c>
      <c r="CI825" s="41">
        <f t="shared" si="653"/>
        <v>-1.9176006618957769E-2</v>
      </c>
      <c r="CJ825" s="41">
        <f t="shared" si="654"/>
        <v>5.8443595870074583E-2</v>
      </c>
      <c r="CK825" s="41">
        <f t="shared" si="655"/>
        <v>-7.0616521918332412E-2</v>
      </c>
      <c r="CL825" s="41">
        <f t="shared" si="656"/>
        <v>-3.928059644248038E-3</v>
      </c>
      <c r="CM825" s="41">
        <f t="shared" si="657"/>
        <v>1.2697458313938861E-2</v>
      </c>
      <c r="CO825" s="41">
        <f t="shared" si="658"/>
        <v>1.9608471388376337E-2</v>
      </c>
      <c r="CP825" s="41">
        <f t="shared" si="659"/>
        <v>-3.3955890011382718E-3</v>
      </c>
      <c r="CQ825" s="41">
        <f t="shared" si="660"/>
        <v>-5.2198771439996737E-3</v>
      </c>
      <c r="CR825" s="41">
        <f t="shared" si="661"/>
        <v>6.1368946376292019E-2</v>
      </c>
      <c r="CS825" s="41">
        <f t="shared" si="662"/>
        <v>-3.4648115321967876E-2</v>
      </c>
      <c r="CT825" s="41">
        <f t="shared" si="663"/>
        <v>6.6889881507967101E-3</v>
      </c>
      <c r="CU825" s="41">
        <f t="shared" si="664"/>
        <v>-1.4378147696274715E-3</v>
      </c>
      <c r="CV825" s="41">
        <f t="shared" si="665"/>
        <v>1.9169916107720123E-2</v>
      </c>
      <c r="CW825" s="41"/>
      <c r="CX825" s="41">
        <f t="shared" si="666"/>
        <v>-1.3466066969744879E-2</v>
      </c>
      <c r="CY825" s="41">
        <f t="shared" si="667"/>
        <v>-6.5480650147352784E-2</v>
      </c>
      <c r="CZ825" s="41">
        <f t="shared" si="668"/>
        <v>-2.6739604325669436E-2</v>
      </c>
      <c r="DA825" s="41">
        <f t="shared" si="669"/>
        <v>-3.9910543985173096E-2</v>
      </c>
      <c r="DB825" s="41">
        <f t="shared" si="670"/>
        <v>-2.199014715737729E-2</v>
      </c>
      <c r="DC825" s="41">
        <f t="shared" si="671"/>
        <v>2.3256862164267183E-2</v>
      </c>
      <c r="DD825" s="41">
        <f t="shared" si="672"/>
        <v>-4.631769108270436E-3</v>
      </c>
      <c r="DE825" s="41">
        <f t="shared" si="673"/>
        <v>-2.1912050972273958E-2</v>
      </c>
      <c r="DF825" s="41"/>
      <c r="DG825" s="41">
        <f t="shared" si="674"/>
        <v>-3.0073029609688724E-2</v>
      </c>
      <c r="DH825" s="41"/>
    </row>
    <row r="826" spans="1:112">
      <c r="A826" s="43">
        <v>43045</v>
      </c>
      <c r="B826" s="34">
        <v>3.2</v>
      </c>
      <c r="C826" s="34">
        <v>4.4104919999999996</v>
      </c>
      <c r="D826" s="34"/>
      <c r="E826" s="34">
        <v>5.09</v>
      </c>
      <c r="F826" s="34"/>
      <c r="G826" s="34">
        <v>28.094007000000001</v>
      </c>
      <c r="H826" s="34">
        <v>18.700012000000001</v>
      </c>
      <c r="I826" s="34">
        <v>17.129999000000002</v>
      </c>
      <c r="J826" s="34">
        <v>20.999988999999999</v>
      </c>
      <c r="K826" s="34"/>
      <c r="L826" s="34">
        <v>60.490001999999997</v>
      </c>
      <c r="M826" s="34">
        <v>5.05</v>
      </c>
      <c r="N826" s="34">
        <v>31.740047000000001</v>
      </c>
      <c r="O826" s="34">
        <v>10.73</v>
      </c>
      <c r="P826" s="34">
        <v>26</v>
      </c>
      <c r="Q826" s="34">
        <v>3.07</v>
      </c>
      <c r="R826" s="34">
        <v>22.23</v>
      </c>
      <c r="S826" s="34">
        <v>49.629524000000004</v>
      </c>
      <c r="T826" s="34"/>
      <c r="U826" s="34"/>
      <c r="V826" s="34">
        <v>3.6719789999999999</v>
      </c>
      <c r="W826" s="34">
        <v>27.73</v>
      </c>
      <c r="X826" s="34">
        <v>35.990001999999997</v>
      </c>
      <c r="Y826" s="34">
        <v>11.702304</v>
      </c>
      <c r="Z826" s="34">
        <v>16.866682000000001</v>
      </c>
      <c r="AA826" s="34">
        <v>44.558304</v>
      </c>
      <c r="AB826" s="34">
        <v>47.648563000000003</v>
      </c>
      <c r="AC826" s="34">
        <v>21.9</v>
      </c>
      <c r="AD826" s="34">
        <v>119.660004</v>
      </c>
      <c r="AE826" s="34">
        <v>29.732707999999999</v>
      </c>
      <c r="AF826" s="34">
        <v>2.2200000000000002</v>
      </c>
      <c r="AG826" s="34">
        <v>13.650014000000001</v>
      </c>
      <c r="AH826" s="34">
        <v>28.993220999999998</v>
      </c>
      <c r="AI826" s="34">
        <v>107.024475</v>
      </c>
      <c r="AJ826" s="34" t="s">
        <v>193</v>
      </c>
      <c r="AK826" s="34">
        <v>5</v>
      </c>
      <c r="AL826" s="34">
        <v>2.79</v>
      </c>
      <c r="AM826" s="34">
        <v>25.993704000000001</v>
      </c>
      <c r="AN826" s="34">
        <v>6.9</v>
      </c>
      <c r="AO826" s="34">
        <v>31.559999000000001</v>
      </c>
      <c r="AP826" s="34">
        <v>4.63</v>
      </c>
      <c r="AQ826" s="34">
        <v>14.16</v>
      </c>
      <c r="AR826" s="34">
        <v>3.04</v>
      </c>
      <c r="AS826" s="34"/>
      <c r="AT826" s="34">
        <v>15.268465000000001</v>
      </c>
      <c r="AU826" s="34">
        <v>24.690000999999999</v>
      </c>
      <c r="AV826" s="34">
        <v>7.5529310000000001</v>
      </c>
      <c r="AW826" s="34">
        <v>13.021625999999999</v>
      </c>
      <c r="AX826" s="34">
        <v>19.540001</v>
      </c>
      <c r="AY826" s="34">
        <v>4.46</v>
      </c>
      <c r="AZ826" s="34">
        <v>75</v>
      </c>
      <c r="BA826" s="34">
        <v>82.959998999999996</v>
      </c>
      <c r="BB826" s="34"/>
      <c r="BC826" s="34">
        <v>16.919827999999999</v>
      </c>
      <c r="BD826" s="34"/>
      <c r="BE826" s="38"/>
      <c r="BF826" s="41">
        <f t="shared" si="677"/>
        <v>-4.8790164169431945E-2</v>
      </c>
      <c r="BG826" s="41">
        <f t="shared" si="631"/>
        <v>-2.9912318511459736E-2</v>
      </c>
      <c r="BH826" s="41"/>
      <c r="BI826" s="41">
        <f t="shared" si="632"/>
        <v>-2.7133447514400257E-2</v>
      </c>
      <c r="BJ826" s="41"/>
      <c r="BK826" s="41">
        <f t="shared" si="633"/>
        <v>-5.1483944891149115E-3</v>
      </c>
      <c r="BL826" s="41">
        <f t="shared" si="634"/>
        <v>-8.4746249602417542E-3</v>
      </c>
      <c r="BM826" s="41">
        <f t="shared" si="635"/>
        <v>-1.1669196530381259E-3</v>
      </c>
      <c r="BN826" s="41">
        <f t="shared" si="636"/>
        <v>-5.2380966105513705E-7</v>
      </c>
      <c r="BO826" s="41"/>
      <c r="BP826" s="41">
        <f t="shared" si="637"/>
        <v>-2.8198412359354951E-2</v>
      </c>
      <c r="BQ826" s="41">
        <f t="shared" si="638"/>
        <v>3.0153038170687457E-2</v>
      </c>
      <c r="BR826" s="41">
        <f t="shared" si="639"/>
        <v>1.200559942672396E-2</v>
      </c>
      <c r="BS826" s="41">
        <f t="shared" si="640"/>
        <v>5.6074913289452461E-3</v>
      </c>
      <c r="BT826" s="41">
        <f t="shared" si="678"/>
        <v>-2.0020335407950576E-2</v>
      </c>
      <c r="BU826" s="41">
        <f t="shared" si="642"/>
        <v>-3.5766580154251515E-3</v>
      </c>
      <c r="BV826" s="41">
        <f t="shared" si="643"/>
        <v>3.106695783006189E-2</v>
      </c>
      <c r="BW826" s="41">
        <f t="shared" si="644"/>
        <v>2.1939696956272719E-2</v>
      </c>
      <c r="BX826" s="41"/>
      <c r="BY826" s="41"/>
      <c r="BZ826" s="41">
        <f t="shared" si="645"/>
        <v>6.9958679384485328E-2</v>
      </c>
      <c r="CA826" s="41">
        <f t="shared" si="646"/>
        <v>5.9430818365353855E-2</v>
      </c>
      <c r="CB826" s="41">
        <f t="shared" si="647"/>
        <v>-2.8757259113888704E-2</v>
      </c>
      <c r="CC826" s="41">
        <f t="shared" si="648"/>
        <v>6.7972707463699921E-3</v>
      </c>
      <c r="CD826" s="41">
        <f t="shared" si="649"/>
        <v>1.4153611503651986E-2</v>
      </c>
      <c r="CE826" s="41">
        <f t="shared" si="650"/>
        <v>0</v>
      </c>
      <c r="CF826" s="41">
        <f t="shared" si="651"/>
        <v>1.3864606699114214E-2</v>
      </c>
      <c r="CG826" s="41">
        <f t="shared" si="629"/>
        <v>-3.5536684401474339E-2</v>
      </c>
      <c r="CH826" s="41">
        <f t="shared" si="652"/>
        <v>1.9152705018113749E-2</v>
      </c>
      <c r="CI826" s="41">
        <f t="shared" si="653"/>
        <v>-1.0053652733902844E-2</v>
      </c>
      <c r="CJ826" s="41">
        <f t="shared" si="654"/>
        <v>-3.1044621681960163E-2</v>
      </c>
      <c r="CK826" s="41">
        <f t="shared" si="655"/>
        <v>-5.0010440229782599E-2</v>
      </c>
      <c r="CL826" s="41">
        <f t="shared" si="656"/>
        <v>1.5178507219448345E-3</v>
      </c>
      <c r="CM826" s="41">
        <f t="shared" si="657"/>
        <v>1.8535923118315203E-3</v>
      </c>
      <c r="CO826" s="41">
        <f t="shared" si="658"/>
        <v>-2.9558802241544505E-2</v>
      </c>
      <c r="CP826" s="41">
        <f t="shared" si="659"/>
        <v>-5.2367985517315925E-2</v>
      </c>
      <c r="CQ826" s="41">
        <f t="shared" si="660"/>
        <v>8.1905805400016348E-3</v>
      </c>
      <c r="CR826" s="41">
        <f t="shared" si="661"/>
        <v>-0.19671029424605427</v>
      </c>
      <c r="CS826" s="41">
        <f t="shared" si="662"/>
        <v>3.9093946786487567E-2</v>
      </c>
      <c r="CT826" s="41">
        <f t="shared" si="663"/>
        <v>2.8479471321868705E-2</v>
      </c>
      <c r="CU826" s="41">
        <f t="shared" si="664"/>
        <v>1.8532248128927689E-2</v>
      </c>
      <c r="CV826" s="41">
        <f t="shared" si="665"/>
        <v>-3.8714512180690393E-2</v>
      </c>
      <c r="CW826" s="41"/>
      <c r="CX826" s="41">
        <f t="shared" si="666"/>
        <v>8.3574706599919835E-3</v>
      </c>
      <c r="CY826" s="41">
        <f t="shared" si="667"/>
        <v>-4.6299068154156083E-2</v>
      </c>
      <c r="CZ826" s="41">
        <f t="shared" si="668"/>
        <v>3.2002650355120725E-2</v>
      </c>
      <c r="DA826" s="41">
        <f t="shared" si="669"/>
        <v>-2.7643399721892429E-3</v>
      </c>
      <c r="DB826" s="41">
        <f t="shared" si="670"/>
        <v>1.0288207766559745E-2</v>
      </c>
      <c r="DC826" s="41">
        <f t="shared" si="671"/>
        <v>2.4972920931380097E-2</v>
      </c>
      <c r="DD826" s="41">
        <f t="shared" si="672"/>
        <v>-5.1865134229413367E-3</v>
      </c>
      <c r="DE826" s="41">
        <f t="shared" si="673"/>
        <v>2.0827730657423001E-2</v>
      </c>
      <c r="DF826" s="41"/>
      <c r="DG826" s="41">
        <f t="shared" si="674"/>
        <v>-8.6779876472993095E-3</v>
      </c>
      <c r="DH826" s="41"/>
    </row>
    <row r="827" spans="1:112">
      <c r="A827" s="43">
        <v>43046</v>
      </c>
      <c r="B827" s="34">
        <v>3.15</v>
      </c>
      <c r="C827" s="34">
        <v>4.4462039999999998</v>
      </c>
      <c r="D827" s="34"/>
      <c r="E827" s="34">
        <v>4.9450000000000003</v>
      </c>
      <c r="F827" s="34"/>
      <c r="G827" s="34">
        <v>27.571957000000001</v>
      </c>
      <c r="H827" s="34">
        <v>18.421503000000001</v>
      </c>
      <c r="I827" s="34">
        <v>17.010000000000002</v>
      </c>
      <c r="J827" s="34">
        <v>20.549990000000001</v>
      </c>
      <c r="K827" s="34"/>
      <c r="L827" s="34">
        <v>59.790000999999997</v>
      </c>
      <c r="M827" s="34">
        <v>4.95</v>
      </c>
      <c r="N827" s="34">
        <v>31.701201999999999</v>
      </c>
      <c r="O827" s="34">
        <v>10.62</v>
      </c>
      <c r="P827" s="34">
        <v>25.190000999999999</v>
      </c>
      <c r="Q827" s="34">
        <v>3.22</v>
      </c>
      <c r="R827" s="34">
        <v>21.73</v>
      </c>
      <c r="S827" s="34">
        <v>49.095871000000002</v>
      </c>
      <c r="T827" s="34"/>
      <c r="U827" s="34"/>
      <c r="V827" s="34">
        <v>3.8208419999999998</v>
      </c>
      <c r="W827" s="34">
        <v>27.299999</v>
      </c>
      <c r="X827" s="34">
        <v>35.669998</v>
      </c>
      <c r="Y827" s="34">
        <v>11.256405000000001</v>
      </c>
      <c r="Z827" s="34">
        <v>17.32254</v>
      </c>
      <c r="AA827" s="34">
        <v>44.372458999999999</v>
      </c>
      <c r="AB827" s="34">
        <v>46.483302999999999</v>
      </c>
      <c r="AC827" s="34">
        <v>22.200001</v>
      </c>
      <c r="AD827" s="34">
        <v>118.599998</v>
      </c>
      <c r="AE827" s="34">
        <v>28.972826000000001</v>
      </c>
      <c r="AF827" s="34">
        <v>2.0499999999999998</v>
      </c>
      <c r="AG827" s="34">
        <v>13.300013999999999</v>
      </c>
      <c r="AH827" s="34">
        <v>28.897627</v>
      </c>
      <c r="AI827" s="34">
        <v>102.57461499999999</v>
      </c>
      <c r="AJ827" s="34" t="s">
        <v>193</v>
      </c>
      <c r="AK827" s="34">
        <v>5.05</v>
      </c>
      <c r="AL827" s="34">
        <v>2.89</v>
      </c>
      <c r="AM827" s="34">
        <v>25.482890999999999</v>
      </c>
      <c r="AN827" s="34">
        <v>6.7</v>
      </c>
      <c r="AO827" s="34">
        <v>31.74</v>
      </c>
      <c r="AP827" s="34">
        <v>4.4400000000000004</v>
      </c>
      <c r="AQ827" s="34">
        <v>13.97</v>
      </c>
      <c r="AR827" s="34">
        <v>2.99</v>
      </c>
      <c r="AS827" s="34"/>
      <c r="AT827" s="34">
        <v>14.877469</v>
      </c>
      <c r="AU827" s="34">
        <v>24.280000999999999</v>
      </c>
      <c r="AV827" s="34">
        <v>7.2753959999999998</v>
      </c>
      <c r="AW827" s="34">
        <v>12.904477999999999</v>
      </c>
      <c r="AX827" s="34">
        <v>19.66</v>
      </c>
      <c r="AY827" s="34">
        <v>4.26</v>
      </c>
      <c r="AZ827" s="34">
        <v>73.800003000000004</v>
      </c>
      <c r="BA827" s="34">
        <v>85.389999000000003</v>
      </c>
      <c r="BB827" s="34"/>
      <c r="BC827" s="34">
        <v>16.772355999999998</v>
      </c>
      <c r="BD827" s="34"/>
      <c r="BE827" s="38"/>
      <c r="BF827" s="41">
        <f t="shared" si="677"/>
        <v>-1.6807118316381174E-2</v>
      </c>
      <c r="BG827" s="41">
        <f t="shared" si="631"/>
        <v>8.0644505682549265E-3</v>
      </c>
      <c r="BH827" s="41"/>
      <c r="BI827" s="41">
        <f t="shared" si="632"/>
        <v>-2.8900865487755809E-2</v>
      </c>
      <c r="BJ827" s="41"/>
      <c r="BK827" s="41">
        <f t="shared" si="633"/>
        <v>-1.8757074103190066E-2</v>
      </c>
      <c r="BL827" s="41">
        <f t="shared" si="634"/>
        <v>-1.5005541981978978E-2</v>
      </c>
      <c r="BM827" s="41">
        <f t="shared" si="635"/>
        <v>-7.029847551140291E-3</v>
      </c>
      <c r="BN827" s="41">
        <f t="shared" si="636"/>
        <v>-2.1661459589641552E-2</v>
      </c>
      <c r="BO827" s="41"/>
      <c r="BP827" s="41">
        <f t="shared" si="637"/>
        <v>-1.1639655564120827E-2</v>
      </c>
      <c r="BQ827" s="41">
        <f t="shared" si="638"/>
        <v>-2.0000666706669428E-2</v>
      </c>
      <c r="BR827" s="41">
        <f t="shared" si="639"/>
        <v>-1.2245977330762076E-3</v>
      </c>
      <c r="BS827" s="41">
        <f t="shared" si="640"/>
        <v>-1.0304540828814443E-2</v>
      </c>
      <c r="BT827" s="41">
        <f t="shared" si="678"/>
        <v>2.5833140107120636E-2</v>
      </c>
      <c r="BU827" s="41">
        <f t="shared" si="642"/>
        <v>4.7703797957211171E-2</v>
      </c>
      <c r="BV827" s="41">
        <f t="shared" si="643"/>
        <v>-2.2748933707766931E-2</v>
      </c>
      <c r="BW827" s="41">
        <f t="shared" si="644"/>
        <v>-1.0810961002105881E-2</v>
      </c>
      <c r="BX827" s="41"/>
      <c r="BY827" s="41"/>
      <c r="BZ827" s="41">
        <f t="shared" si="645"/>
        <v>3.9740063390343784E-2</v>
      </c>
      <c r="CA827" s="41">
        <f t="shared" si="646"/>
        <v>-1.5628194066809938E-2</v>
      </c>
      <c r="CB827" s="41">
        <f t="shared" si="647"/>
        <v>-8.9312343606573162E-3</v>
      </c>
      <c r="CC827" s="41">
        <f t="shared" si="648"/>
        <v>-3.8848445518800706E-2</v>
      </c>
      <c r="CD827" s="41">
        <f t="shared" si="649"/>
        <v>2.6668346936444459E-2</v>
      </c>
      <c r="CE827" s="41">
        <f t="shared" si="650"/>
        <v>-4.1795496691765773E-3</v>
      </c>
      <c r="CF827" s="41">
        <f t="shared" si="651"/>
        <v>-2.4759299406243811E-2</v>
      </c>
      <c r="CG827" s="41">
        <f t="shared" si="629"/>
        <v>7.7220460939103185E-3</v>
      </c>
      <c r="CH827" s="41">
        <f t="shared" si="652"/>
        <v>-8.8979516897127933E-3</v>
      </c>
      <c r="CI827" s="41">
        <f t="shared" si="653"/>
        <v>-2.5889363094094262E-2</v>
      </c>
      <c r="CJ827" s="41">
        <f t="shared" si="654"/>
        <v>-7.9667402733871379E-2</v>
      </c>
      <c r="CK827" s="41">
        <f t="shared" si="655"/>
        <v>-2.5975459412735543E-2</v>
      </c>
      <c r="CL827" s="41">
        <f t="shared" si="656"/>
        <v>-3.3025630195067826E-3</v>
      </c>
      <c r="CM827" s="41">
        <f t="shared" si="657"/>
        <v>-4.2467061653043252E-2</v>
      </c>
      <c r="CO827" s="41">
        <f t="shared" si="658"/>
        <v>9.950330853168092E-3</v>
      </c>
      <c r="CP827" s="41">
        <f t="shared" si="659"/>
        <v>3.5214906291066647E-2</v>
      </c>
      <c r="CQ827" s="41">
        <f t="shared" si="660"/>
        <v>-1.9847069045201018E-2</v>
      </c>
      <c r="CR827" s="41">
        <f t="shared" si="661"/>
        <v>-2.9413885206293341E-2</v>
      </c>
      <c r="CS827" s="41">
        <f t="shared" si="662"/>
        <v>5.6872508062679565E-3</v>
      </c>
      <c r="CT827" s="41">
        <f t="shared" si="663"/>
        <v>-4.1902491654009222E-2</v>
      </c>
      <c r="CU827" s="41">
        <f t="shared" si="664"/>
        <v>-1.3508914996703255E-2</v>
      </c>
      <c r="CV827" s="41">
        <f t="shared" si="665"/>
        <v>-1.6584128015535181E-2</v>
      </c>
      <c r="CW827" s="41"/>
      <c r="CX827" s="41">
        <f t="shared" si="666"/>
        <v>-2.5941669423312424E-2</v>
      </c>
      <c r="CY827" s="41">
        <f t="shared" si="667"/>
        <v>-1.6745336481856818E-2</v>
      </c>
      <c r="CZ827" s="41">
        <f t="shared" si="668"/>
        <v>-3.7437455280886663E-2</v>
      </c>
      <c r="DA827" s="41">
        <f t="shared" si="669"/>
        <v>-9.0371308613190204E-3</v>
      </c>
      <c r="DB827" s="41">
        <f t="shared" si="670"/>
        <v>6.1224169273124606E-3</v>
      </c>
      <c r="DC827" s="41">
        <f t="shared" si="671"/>
        <v>-4.5879605750693664E-2</v>
      </c>
      <c r="DD827" s="41">
        <f t="shared" si="672"/>
        <v>-1.6129341279477873E-2</v>
      </c>
      <c r="DE827" s="41">
        <f t="shared" si="673"/>
        <v>2.8870434341271619E-2</v>
      </c>
      <c r="DF827" s="41"/>
      <c r="DG827" s="41">
        <f t="shared" si="674"/>
        <v>-8.7541337059122964E-3</v>
      </c>
      <c r="DH827" s="41"/>
    </row>
    <row r="828" spans="1:112">
      <c r="A828" s="43">
        <v>43047</v>
      </c>
      <c r="B828" s="34">
        <v>3</v>
      </c>
      <c r="C828" s="34">
        <v>4.3569230000000001</v>
      </c>
      <c r="D828" s="34"/>
      <c r="E828" s="34">
        <v>4.99</v>
      </c>
      <c r="F828" s="34"/>
      <c r="G828" s="34">
        <v>27.755642000000002</v>
      </c>
      <c r="H828" s="34">
        <v>18.590599000000001</v>
      </c>
      <c r="I828" s="34">
        <v>17.190000999999999</v>
      </c>
      <c r="J828" s="34">
        <v>22.349989000000001</v>
      </c>
      <c r="K828" s="34"/>
      <c r="L828" s="34">
        <v>59.27</v>
      </c>
      <c r="M828" s="34">
        <v>4.93</v>
      </c>
      <c r="N828" s="34">
        <v>31.380694999999999</v>
      </c>
      <c r="O828" s="34">
        <v>10.52</v>
      </c>
      <c r="P828" s="34">
        <v>25.219999000000001</v>
      </c>
      <c r="Q828" s="34">
        <v>3.19</v>
      </c>
      <c r="R828" s="34">
        <v>22.049999</v>
      </c>
      <c r="S828" s="34">
        <v>48.523411000000003</v>
      </c>
      <c r="T828" s="34"/>
      <c r="U828" s="34"/>
      <c r="V828" s="34">
        <v>3.4933420000000002</v>
      </c>
      <c r="W828" s="34">
        <v>27.309999000000001</v>
      </c>
      <c r="X828" s="34">
        <v>34.790000999999997</v>
      </c>
      <c r="Y828" s="34">
        <v>10.909597</v>
      </c>
      <c r="Z828" s="34">
        <v>17.477530000000002</v>
      </c>
      <c r="AA828" s="34">
        <v>45.698661999999999</v>
      </c>
      <c r="AB828" s="34">
        <v>46.336418000000002</v>
      </c>
      <c r="AC828" s="34">
        <v>21.75</v>
      </c>
      <c r="AD828" s="34">
        <v>120.33000199999999</v>
      </c>
      <c r="AE828" s="34">
        <v>28.495470000000001</v>
      </c>
      <c r="AF828" s="34">
        <v>1.98</v>
      </c>
      <c r="AG828" s="34">
        <v>12.600013000000001</v>
      </c>
      <c r="AH828" s="34">
        <v>29.203526</v>
      </c>
      <c r="AI828" s="34">
        <v>104.933342</v>
      </c>
      <c r="AJ828" s="34" t="s">
        <v>193</v>
      </c>
      <c r="AK828" s="34">
        <v>5.0999999999999996</v>
      </c>
      <c r="AL828" s="34">
        <v>3.16</v>
      </c>
      <c r="AM828" s="34">
        <v>25.752752000000001</v>
      </c>
      <c r="AN828" s="34">
        <v>6.7</v>
      </c>
      <c r="AO828" s="34">
        <v>31.09</v>
      </c>
      <c r="AP828" s="34">
        <v>4.49</v>
      </c>
      <c r="AQ828" s="34">
        <v>14.2</v>
      </c>
      <c r="AR828" s="34">
        <v>3.06</v>
      </c>
      <c r="AS828" s="34"/>
      <c r="AT828" s="34">
        <v>15.444414999999999</v>
      </c>
      <c r="AU828" s="34">
        <v>23.5</v>
      </c>
      <c r="AV828" s="34">
        <v>7.3150440000000003</v>
      </c>
      <c r="AW828" s="34">
        <v>12.832383999999999</v>
      </c>
      <c r="AX828" s="34">
        <v>19.93</v>
      </c>
      <c r="AY828" s="34">
        <v>4.3600000000000003</v>
      </c>
      <c r="AZ828" s="34">
        <v>73.440002000000007</v>
      </c>
      <c r="BA828" s="34">
        <v>85.580001999999993</v>
      </c>
      <c r="BB828" s="34"/>
      <c r="BC828" s="34">
        <v>16.44792</v>
      </c>
      <c r="BD828" s="34"/>
      <c r="BE828" s="38"/>
      <c r="BF828" s="41">
        <f t="shared" si="677"/>
        <v>-3.4486176071169321E-2</v>
      </c>
      <c r="BG828" s="41">
        <f t="shared" si="631"/>
        <v>-2.02846241614296E-2</v>
      </c>
      <c r="BH828" s="41"/>
      <c r="BI828" s="41">
        <f t="shared" si="632"/>
        <v>9.0589446887517529E-3</v>
      </c>
      <c r="BJ828" s="41"/>
      <c r="BK828" s="41">
        <f t="shared" si="633"/>
        <v>6.6399293729817238E-3</v>
      </c>
      <c r="BL828" s="41">
        <f t="shared" si="634"/>
        <v>9.1373992491904383E-3</v>
      </c>
      <c r="BM828" s="41">
        <f t="shared" si="635"/>
        <v>1.0526471160342325E-2</v>
      </c>
      <c r="BN828" s="41">
        <f t="shared" si="636"/>
        <v>8.3965374565313944E-2</v>
      </c>
      <c r="BO828" s="41"/>
      <c r="BP828" s="41">
        <f t="shared" si="637"/>
        <v>-8.7351638182708753E-3</v>
      </c>
      <c r="BQ828" s="41">
        <f t="shared" si="638"/>
        <v>-4.0485885260003315E-3</v>
      </c>
      <c r="BR828" s="41">
        <f t="shared" si="639"/>
        <v>-1.0161703220930709E-2</v>
      </c>
      <c r="BS828" s="41">
        <f t="shared" si="640"/>
        <v>-9.46080850422896E-3</v>
      </c>
      <c r="BT828" s="41">
        <f t="shared" si="678"/>
        <v>2.2163689901091108E-2</v>
      </c>
      <c r="BU828" s="41">
        <f t="shared" si="642"/>
        <v>-9.3604427595638078E-3</v>
      </c>
      <c r="BV828" s="41">
        <f t="shared" si="643"/>
        <v>1.4618762273041692E-2</v>
      </c>
      <c r="BW828" s="41">
        <f t="shared" si="644"/>
        <v>-1.1728555066349291E-2</v>
      </c>
      <c r="BX828" s="41"/>
      <c r="BY828" s="41"/>
      <c r="BZ828" s="41">
        <f t="shared" si="645"/>
        <v>-8.9611946040246498E-2</v>
      </c>
      <c r="CA828" s="41">
        <f t="shared" si="646"/>
        <v>3.6623330811238878E-4</v>
      </c>
      <c r="CB828" s="41">
        <f t="shared" si="647"/>
        <v>-2.4979925393530247E-2</v>
      </c>
      <c r="CC828" s="41">
        <f t="shared" si="648"/>
        <v>-3.1294439400746714E-2</v>
      </c>
      <c r="CD828" s="41">
        <f t="shared" si="649"/>
        <v>8.9075122429129478E-3</v>
      </c>
      <c r="CE828" s="41">
        <f t="shared" si="650"/>
        <v>2.94500353879899E-2</v>
      </c>
      <c r="CF828" s="41">
        <f t="shared" si="651"/>
        <v>-3.1649550554349263E-3</v>
      </c>
      <c r="CG828" s="41">
        <f t="shared" ref="CG828:CG859" si="679">LN(AC836/AC835)</f>
        <v>-5.1413995004187642E-3</v>
      </c>
      <c r="CH828" s="41">
        <f t="shared" si="652"/>
        <v>1.4481515370811488E-2</v>
      </c>
      <c r="CI828" s="41">
        <f t="shared" si="653"/>
        <v>-1.6613228939750209E-2</v>
      </c>
      <c r="CJ828" s="41">
        <f t="shared" si="654"/>
        <v>-3.4742948443872858E-2</v>
      </c>
      <c r="CK828" s="41">
        <f t="shared" si="655"/>
        <v>-5.4067242155801144E-2</v>
      </c>
      <c r="CL828" s="41">
        <f t="shared" si="656"/>
        <v>1.0529974388313041E-2</v>
      </c>
      <c r="CM828" s="41">
        <f t="shared" si="657"/>
        <v>2.2734825497257471E-2</v>
      </c>
      <c r="CO828" s="41">
        <f t="shared" si="658"/>
        <v>9.8522964430116395E-3</v>
      </c>
      <c r="CP828" s="41">
        <f t="shared" si="659"/>
        <v>8.9315525474480045E-2</v>
      </c>
      <c r="CQ828" s="41">
        <f t="shared" si="660"/>
        <v>1.0534209379406134E-2</v>
      </c>
      <c r="CR828" s="41">
        <f t="shared" si="661"/>
        <v>0</v>
      </c>
      <c r="CS828" s="41">
        <f t="shared" si="662"/>
        <v>-2.0691491027600505E-2</v>
      </c>
      <c r="CT828" s="41">
        <f t="shared" si="663"/>
        <v>1.1198325310029535E-2</v>
      </c>
      <c r="CU828" s="41">
        <f t="shared" si="664"/>
        <v>1.6329791338344508E-2</v>
      </c>
      <c r="CV828" s="41">
        <f t="shared" si="665"/>
        <v>2.3141528561694331E-2</v>
      </c>
      <c r="CW828" s="41"/>
      <c r="CX828" s="41">
        <f t="shared" si="666"/>
        <v>3.739952846655014E-2</v>
      </c>
      <c r="CY828" s="41">
        <f t="shared" si="667"/>
        <v>-3.2652586227344814E-2</v>
      </c>
      <c r="CZ828" s="41">
        <f t="shared" si="668"/>
        <v>5.4348049257659063E-3</v>
      </c>
      <c r="DA828" s="41">
        <f t="shared" si="669"/>
        <v>-5.6024070508327454E-3</v>
      </c>
      <c r="DB828" s="41">
        <f t="shared" si="670"/>
        <v>1.364001950568282E-2</v>
      </c>
      <c r="DC828" s="41">
        <f t="shared" si="671"/>
        <v>2.3202897079664012E-2</v>
      </c>
      <c r="DD828" s="41">
        <f t="shared" si="672"/>
        <v>-4.8899987114823795E-3</v>
      </c>
      <c r="DE828" s="41">
        <f t="shared" si="673"/>
        <v>2.2226481500750477E-3</v>
      </c>
      <c r="DF828" s="41"/>
      <c r="DG828" s="41">
        <f t="shared" si="674"/>
        <v>-1.95330294881658E-2</v>
      </c>
      <c r="DH828" s="41"/>
    </row>
    <row r="829" spans="1:112">
      <c r="A829" s="43">
        <v>43048</v>
      </c>
      <c r="B829" s="34">
        <v>2.95</v>
      </c>
      <c r="C829" s="34">
        <v>4.3122819999999997</v>
      </c>
      <c r="D829" s="34"/>
      <c r="E829" s="34">
        <v>5.01</v>
      </c>
      <c r="F829" s="34"/>
      <c r="G829" s="34">
        <v>27.16592</v>
      </c>
      <c r="H829" s="34">
        <v>18.302139</v>
      </c>
      <c r="I829" s="34">
        <v>17.09</v>
      </c>
      <c r="J829" s="34">
        <v>20.849989000000001</v>
      </c>
      <c r="K829" s="34"/>
      <c r="L829" s="34">
        <v>59.330002</v>
      </c>
      <c r="M829" s="34">
        <v>5.09</v>
      </c>
      <c r="N829" s="34">
        <v>30.885359000000001</v>
      </c>
      <c r="O829" s="34">
        <v>10.45</v>
      </c>
      <c r="P829" s="34">
        <v>25.73</v>
      </c>
      <c r="Q829" s="34">
        <v>3.25</v>
      </c>
      <c r="R829" s="34">
        <v>22.610001</v>
      </c>
      <c r="S829" s="34">
        <v>47.912140000000001</v>
      </c>
      <c r="T829" s="34"/>
      <c r="U829" s="34"/>
      <c r="V829" s="34">
        <v>3.4635690000000001</v>
      </c>
      <c r="W829" s="34">
        <v>27.5</v>
      </c>
      <c r="X829" s="34">
        <v>34.700001</v>
      </c>
      <c r="Y829" s="34">
        <v>10.869961999999999</v>
      </c>
      <c r="Z829" s="34">
        <v>16.793742999999999</v>
      </c>
      <c r="AA829" s="34">
        <v>45.546607999999999</v>
      </c>
      <c r="AB829" s="34">
        <v>47.315624</v>
      </c>
      <c r="AC829" s="34">
        <v>22</v>
      </c>
      <c r="AD829" s="34">
        <v>117.16999800000001</v>
      </c>
      <c r="AE829" s="34">
        <v>28.933859000000002</v>
      </c>
      <c r="AF829" s="34">
        <v>1.9</v>
      </c>
      <c r="AG829" s="34">
        <v>12.600013000000001</v>
      </c>
      <c r="AH829" s="34">
        <v>29.251321999999998</v>
      </c>
      <c r="AI829" s="34">
        <v>99.750107</v>
      </c>
      <c r="AJ829" s="34" t="s">
        <v>193</v>
      </c>
      <c r="AK829" s="34">
        <v>5.3</v>
      </c>
      <c r="AL829" s="34">
        <v>3.37</v>
      </c>
      <c r="AM829" s="34">
        <v>25.906960999999999</v>
      </c>
      <c r="AN829" s="34">
        <v>7.1</v>
      </c>
      <c r="AO829" s="34">
        <v>31.25</v>
      </c>
      <c r="AP829" s="34">
        <v>4.45</v>
      </c>
      <c r="AQ829" s="34">
        <v>14.25</v>
      </c>
      <c r="AR829" s="34">
        <v>3.08</v>
      </c>
      <c r="AS829" s="34"/>
      <c r="AT829" s="34">
        <v>15.33689</v>
      </c>
      <c r="AU829" s="34">
        <v>22.860001</v>
      </c>
      <c r="AV829" s="34">
        <v>7.3249560000000002</v>
      </c>
      <c r="AW829" s="34">
        <v>12.417856</v>
      </c>
      <c r="AX829" s="34">
        <v>19.850000000000001</v>
      </c>
      <c r="AY829" s="34">
        <v>4.3</v>
      </c>
      <c r="AZ829" s="34">
        <v>72.699996999999996</v>
      </c>
      <c r="BA829" s="34">
        <v>84.5</v>
      </c>
      <c r="BB829" s="34"/>
      <c r="BC829" s="34">
        <v>16.683872000000001</v>
      </c>
      <c r="BD829" s="34"/>
      <c r="BE829" s="38"/>
      <c r="BF829" s="41">
        <f t="shared" si="677"/>
        <v>5.1293294387550481E-2</v>
      </c>
      <c r="BG829" s="41">
        <f t="shared" si="631"/>
        <v>-1.0298843913450708E-2</v>
      </c>
      <c r="BH829" s="41"/>
      <c r="BI829" s="41">
        <f t="shared" si="632"/>
        <v>4.0000053333461372E-3</v>
      </c>
      <c r="BJ829" s="41"/>
      <c r="BK829" s="41">
        <f t="shared" si="633"/>
        <v>-2.1475888303580846E-2</v>
      </c>
      <c r="BL829" s="41">
        <f t="shared" si="634"/>
        <v>-1.5638084576047817E-2</v>
      </c>
      <c r="BM829" s="41">
        <f t="shared" si="635"/>
        <v>-5.8343804406132066E-3</v>
      </c>
      <c r="BN829" s="41">
        <f t="shared" si="636"/>
        <v>-6.9472408222700718E-2</v>
      </c>
      <c r="BO829" s="41"/>
      <c r="BP829" s="41">
        <f t="shared" si="637"/>
        <v>1.0118381805635265E-3</v>
      </c>
      <c r="BQ829" s="41">
        <f t="shared" si="638"/>
        <v>3.1938842507832632E-2</v>
      </c>
      <c r="BR829" s="41">
        <f t="shared" si="639"/>
        <v>-1.5910642078619242E-2</v>
      </c>
      <c r="BS829" s="41">
        <f t="shared" si="640"/>
        <v>-6.6762288987438209E-3</v>
      </c>
      <c r="BT829" s="41">
        <f t="shared" si="678"/>
        <v>1.5748357558653343E-2</v>
      </c>
      <c r="BU829" s="41">
        <f t="shared" si="642"/>
        <v>1.863407954489301E-2</v>
      </c>
      <c r="BV829" s="41">
        <f t="shared" si="643"/>
        <v>2.5079773976715083E-2</v>
      </c>
      <c r="BW829" s="41">
        <f t="shared" si="644"/>
        <v>-1.2677465530096675E-2</v>
      </c>
      <c r="BX829" s="41"/>
      <c r="BY829" s="41"/>
      <c r="BZ829" s="41">
        <f t="shared" si="645"/>
        <v>-8.5593108114831017E-3</v>
      </c>
      <c r="CA829" s="41">
        <f t="shared" si="646"/>
        <v>6.9331058035364736E-3</v>
      </c>
      <c r="CB829" s="41">
        <f t="shared" si="647"/>
        <v>-2.590302136485124E-3</v>
      </c>
      <c r="CC829" s="41">
        <f t="shared" si="648"/>
        <v>-3.6396553074400954E-3</v>
      </c>
      <c r="CD829" s="41">
        <f t="shared" si="649"/>
        <v>-3.990967933532031E-2</v>
      </c>
      <c r="CE829" s="41">
        <f t="shared" si="650"/>
        <v>-3.3328662570950235E-3</v>
      </c>
      <c r="CF829" s="41">
        <f t="shared" si="651"/>
        <v>2.0912340293834628E-2</v>
      </c>
      <c r="CG829" s="41">
        <f t="shared" si="679"/>
        <v>1.0256500167189282E-2</v>
      </c>
      <c r="CH829" s="41">
        <f t="shared" si="652"/>
        <v>-2.6612130460181599E-2</v>
      </c>
      <c r="CI829" s="41">
        <f t="shared" si="653"/>
        <v>1.5267373763207992E-2</v>
      </c>
      <c r="CJ829" s="41">
        <f t="shared" si="654"/>
        <v>-4.1242958534049134E-2</v>
      </c>
      <c r="CK829" s="41">
        <f t="shared" si="655"/>
        <v>0</v>
      </c>
      <c r="CL829" s="41">
        <f t="shared" si="656"/>
        <v>1.6353138289416879E-3</v>
      </c>
      <c r="CM829" s="41">
        <f t="shared" si="657"/>
        <v>-5.0657182016155176E-2</v>
      </c>
      <c r="CO829" s="41">
        <f t="shared" si="658"/>
        <v>3.8466280827796143E-2</v>
      </c>
      <c r="CP829" s="41">
        <f t="shared" si="659"/>
        <v>6.4340716765449529E-2</v>
      </c>
      <c r="CQ829" s="41">
        <f t="shared" si="660"/>
        <v>5.970201887997348E-3</v>
      </c>
      <c r="CR829" s="41">
        <f t="shared" si="661"/>
        <v>5.7987257650349316E-2</v>
      </c>
      <c r="CS829" s="41">
        <f t="shared" si="662"/>
        <v>5.1331521117481136E-3</v>
      </c>
      <c r="CT829" s="41">
        <f t="shared" si="663"/>
        <v>-8.9486055760140334E-3</v>
      </c>
      <c r="CU829" s="41">
        <f t="shared" si="664"/>
        <v>3.5149421074445919E-3</v>
      </c>
      <c r="CV829" s="41">
        <f t="shared" si="665"/>
        <v>6.5146810211936723E-3</v>
      </c>
      <c r="CW829" s="41"/>
      <c r="CX829" s="41">
        <f t="shared" si="666"/>
        <v>-6.9864118728650091E-3</v>
      </c>
      <c r="CY829" s="41">
        <f t="shared" si="667"/>
        <v>-2.7611719038917685E-2</v>
      </c>
      <c r="CZ829" s="41">
        <f t="shared" si="668"/>
        <v>1.3540985675601286E-3</v>
      </c>
      <c r="DA829" s="41">
        <f t="shared" si="669"/>
        <v>-3.2836539058196119E-2</v>
      </c>
      <c r="DB829" s="41">
        <f t="shared" si="670"/>
        <v>-4.0221270915038135E-3</v>
      </c>
      <c r="DC829" s="41">
        <f t="shared" si="671"/>
        <v>-1.3857034661426354E-2</v>
      </c>
      <c r="DD829" s="41">
        <f t="shared" si="672"/>
        <v>-1.0127430271351948E-2</v>
      </c>
      <c r="DE829" s="41">
        <f t="shared" si="673"/>
        <v>-1.2700099995488542E-2</v>
      </c>
      <c r="DF829" s="41"/>
      <c r="DG829" s="41">
        <f t="shared" si="674"/>
        <v>1.4243478836474021E-2</v>
      </c>
      <c r="DH829" s="41"/>
    </row>
    <row r="830" spans="1:112">
      <c r="A830" s="43">
        <v>43049</v>
      </c>
      <c r="B830" s="34">
        <v>2.85</v>
      </c>
      <c r="C830" s="34">
        <v>4.4015639999999996</v>
      </c>
      <c r="D830" s="34"/>
      <c r="E830" s="34">
        <v>5.42</v>
      </c>
      <c r="F830" s="34"/>
      <c r="G830" s="34">
        <v>27.360796000000001</v>
      </c>
      <c r="H830" s="34">
        <v>18.133044999999999</v>
      </c>
      <c r="I830" s="34">
        <v>17.459999</v>
      </c>
      <c r="J830" s="34">
        <v>21.449988999999999</v>
      </c>
      <c r="K830" s="34"/>
      <c r="L830" s="34">
        <v>58.91</v>
      </c>
      <c r="M830" s="34">
        <v>5.18</v>
      </c>
      <c r="N830" s="34">
        <v>31.341839</v>
      </c>
      <c r="O830" s="34">
        <v>10.5</v>
      </c>
      <c r="P830" s="34">
        <v>25.219999000000001</v>
      </c>
      <c r="Q830" s="34">
        <v>3.15</v>
      </c>
      <c r="R830" s="34">
        <v>22.57</v>
      </c>
      <c r="S830" s="34">
        <v>48.484603999999997</v>
      </c>
      <c r="T830" s="34"/>
      <c r="U830" s="34"/>
      <c r="V830" s="34">
        <v>3.4734940000000001</v>
      </c>
      <c r="W830" s="34">
        <v>27.629999000000002</v>
      </c>
      <c r="X830" s="34">
        <v>34.189999</v>
      </c>
      <c r="Y830" s="34">
        <v>10.552879000000001</v>
      </c>
      <c r="Z830" s="34">
        <v>17.012557999999999</v>
      </c>
      <c r="AA830" s="34">
        <v>46.484229999999997</v>
      </c>
      <c r="AB830" s="34">
        <v>47.834614000000002</v>
      </c>
      <c r="AC830" s="34">
        <v>21.85</v>
      </c>
      <c r="AD830" s="34">
        <v>118</v>
      </c>
      <c r="AE830" s="34">
        <v>29.187151</v>
      </c>
      <c r="AF830" s="34">
        <v>1.85</v>
      </c>
      <c r="AG830" s="34">
        <v>12.950013</v>
      </c>
      <c r="AH830" s="34">
        <v>30.006499999999999</v>
      </c>
      <c r="AI830" s="34">
        <v>101.424988</v>
      </c>
      <c r="AJ830" s="34" t="s">
        <v>193</v>
      </c>
      <c r="AK830" s="34">
        <v>5.5</v>
      </c>
      <c r="AL830" s="34">
        <v>4.09</v>
      </c>
      <c r="AM830" s="34">
        <v>26.379225000000002</v>
      </c>
      <c r="AN830" s="34">
        <v>7.2</v>
      </c>
      <c r="AO830" s="34">
        <v>32.009998000000003</v>
      </c>
      <c r="AP830" s="34">
        <v>4.5</v>
      </c>
      <c r="AQ830" s="34">
        <v>14.23</v>
      </c>
      <c r="AR830" s="34">
        <v>3.33</v>
      </c>
      <c r="AS830" s="34"/>
      <c r="AT830" s="34">
        <v>15.581263</v>
      </c>
      <c r="AU830" s="34">
        <v>22.559999000000001</v>
      </c>
      <c r="AV830" s="34">
        <v>7.3150440000000003</v>
      </c>
      <c r="AW830" s="34">
        <v>12.616108000000001</v>
      </c>
      <c r="AX830" s="34">
        <v>18.649999999999999</v>
      </c>
      <c r="AY830" s="34">
        <v>4.47</v>
      </c>
      <c r="AZ830" s="34">
        <v>74</v>
      </c>
      <c r="BA830" s="34">
        <v>85.559997999999993</v>
      </c>
      <c r="BB830" s="34"/>
      <c r="BC830" s="34">
        <v>17.057469999999999</v>
      </c>
      <c r="BD830" s="34"/>
      <c r="BE830" s="38"/>
      <c r="BF830" s="41">
        <f t="shared" si="677"/>
        <v>3.278982282299097E-2</v>
      </c>
      <c r="BG830" s="41">
        <f t="shared" si="631"/>
        <v>2.04927019555598E-2</v>
      </c>
      <c r="BH830" s="41"/>
      <c r="BI830" s="41">
        <f t="shared" si="632"/>
        <v>7.8659900354781362E-2</v>
      </c>
      <c r="BJ830" s="41"/>
      <c r="BK830" s="41">
        <f t="shared" si="633"/>
        <v>7.1479393599711474E-3</v>
      </c>
      <c r="BL830" s="41">
        <f t="shared" si="634"/>
        <v>-9.2819739306537353E-3</v>
      </c>
      <c r="BM830" s="41">
        <f t="shared" si="635"/>
        <v>2.141899601018632E-2</v>
      </c>
      <c r="BN830" s="41">
        <f t="shared" si="636"/>
        <v>2.8370711886647824E-2</v>
      </c>
      <c r="BO830" s="41"/>
      <c r="BP830" s="41">
        <f t="shared" si="637"/>
        <v>-7.1042584467143517E-3</v>
      </c>
      <c r="BQ830" s="41">
        <f t="shared" si="638"/>
        <v>1.7527225708960321E-2</v>
      </c>
      <c r="BR830" s="41">
        <f t="shared" si="639"/>
        <v>1.4671661364907508E-2</v>
      </c>
      <c r="BS830" s="41">
        <f t="shared" si="640"/>
        <v>4.7732787526578117E-3</v>
      </c>
      <c r="BT830" s="41">
        <f t="shared" si="678"/>
        <v>1.2569482033059286E-2</v>
      </c>
      <c r="BU830" s="41">
        <f t="shared" si="642"/>
        <v>-3.1252543504104426E-2</v>
      </c>
      <c r="BV830" s="41">
        <f t="shared" si="643"/>
        <v>-1.7707396886508236E-3</v>
      </c>
      <c r="BW830" s="41">
        <f t="shared" si="644"/>
        <v>1.1877387267076532E-2</v>
      </c>
      <c r="BX830" s="41"/>
      <c r="BY830" s="41"/>
      <c r="BZ830" s="41">
        <f t="shared" si="645"/>
        <v>2.8614434587203529E-3</v>
      </c>
      <c r="CA830" s="41">
        <f t="shared" si="646"/>
        <v>4.7160980702545714E-3</v>
      </c>
      <c r="CB830" s="41">
        <f t="shared" si="647"/>
        <v>-1.4806541368365601E-2</v>
      </c>
      <c r="CC830" s="41">
        <f t="shared" si="648"/>
        <v>-2.9604491577480675E-2</v>
      </c>
      <c r="CD830" s="41">
        <f t="shared" si="649"/>
        <v>1.2945400669828314E-2</v>
      </c>
      <c r="CE830" s="41">
        <f t="shared" si="650"/>
        <v>2.037696197234758E-2</v>
      </c>
      <c r="CF830" s="41">
        <f t="shared" si="651"/>
        <v>1.0908961612393572E-2</v>
      </c>
      <c r="CG830" s="41">
        <f t="shared" si="679"/>
        <v>1.7699627224712841E-2</v>
      </c>
      <c r="CH830" s="41">
        <f t="shared" si="652"/>
        <v>7.0587698548162251E-3</v>
      </c>
      <c r="CI830" s="41">
        <f t="shared" si="653"/>
        <v>8.7160771482609287E-3</v>
      </c>
      <c r="CJ830" s="41">
        <f t="shared" si="654"/>
        <v>-2.666824708216118E-2</v>
      </c>
      <c r="CK830" s="41">
        <f t="shared" si="655"/>
        <v>2.7398946303114999E-2</v>
      </c>
      <c r="CL830" s="41">
        <f t="shared" si="656"/>
        <v>2.5489255622262341E-2</v>
      </c>
      <c r="CM830" s="41">
        <f t="shared" si="657"/>
        <v>1.6651362327376983E-2</v>
      </c>
      <c r="CO830" s="41">
        <f t="shared" si="658"/>
        <v>3.7041271680349076E-2</v>
      </c>
      <c r="CP830" s="41">
        <f t="shared" si="659"/>
        <v>0.19363222569043989</v>
      </c>
      <c r="CQ830" s="41">
        <f t="shared" si="660"/>
        <v>1.8065071467156642E-2</v>
      </c>
      <c r="CR830" s="41">
        <f t="shared" si="661"/>
        <v>1.398624197473987E-2</v>
      </c>
      <c r="CS830" s="41">
        <f t="shared" si="662"/>
        <v>2.4028915318884531E-2</v>
      </c>
      <c r="CT830" s="41">
        <f t="shared" si="663"/>
        <v>1.1173300598125255E-2</v>
      </c>
      <c r="CU830" s="41">
        <f t="shared" si="664"/>
        <v>-1.4044946128984469E-3</v>
      </c>
      <c r="CV830" s="41">
        <f t="shared" si="665"/>
        <v>7.8042707006869411E-2</v>
      </c>
      <c r="CW830" s="41"/>
      <c r="CX830" s="41">
        <f t="shared" si="666"/>
        <v>1.5808065180554397E-2</v>
      </c>
      <c r="CY830" s="41">
        <f t="shared" si="667"/>
        <v>-1.3210319807579479E-2</v>
      </c>
      <c r="CZ830" s="41">
        <f t="shared" si="668"/>
        <v>-1.3540985675600352E-3</v>
      </c>
      <c r="DA830" s="41">
        <f t="shared" si="669"/>
        <v>1.5838973376872092E-2</v>
      </c>
      <c r="DB830" s="41">
        <f t="shared" si="670"/>
        <v>-6.2357861043374999E-2</v>
      </c>
      <c r="DC830" s="41">
        <f t="shared" si="671"/>
        <v>3.8773385925960663E-2</v>
      </c>
      <c r="DD830" s="41">
        <f t="shared" si="672"/>
        <v>1.7723749930171485E-2</v>
      </c>
      <c r="DE830" s="41">
        <f t="shared" si="673"/>
        <v>1.2466326475667196E-2</v>
      </c>
      <c r="DF830" s="41"/>
      <c r="DG830" s="41">
        <f t="shared" si="674"/>
        <v>2.2145726664579268E-2</v>
      </c>
      <c r="DH830" s="41"/>
    </row>
    <row r="831" spans="1:112">
      <c r="A831" s="43">
        <v>43052</v>
      </c>
      <c r="B831" s="34">
        <v>3</v>
      </c>
      <c r="C831" s="34">
        <v>4.4729890000000001</v>
      </c>
      <c r="D831" s="34"/>
      <c r="E831" s="34">
        <v>5.64</v>
      </c>
      <c r="F831" s="34"/>
      <c r="G831" s="34">
        <v>27.536186000000001</v>
      </c>
      <c r="H831" s="34">
        <v>18.262352</v>
      </c>
      <c r="I831" s="34">
        <v>17.370000999999998</v>
      </c>
      <c r="J831" s="34">
        <v>20.699988999999999</v>
      </c>
      <c r="K831" s="34"/>
      <c r="L831" s="34">
        <v>58.029998999999997</v>
      </c>
      <c r="M831" s="34">
        <v>5.17</v>
      </c>
      <c r="N831" s="34">
        <v>31.458386999999998</v>
      </c>
      <c r="O831" s="34">
        <v>10.49</v>
      </c>
      <c r="P831" s="34">
        <v>25.879999000000002</v>
      </c>
      <c r="Q831" s="34">
        <v>3.3</v>
      </c>
      <c r="R831" s="34">
        <v>23.73</v>
      </c>
      <c r="S831" s="34">
        <v>48.678649999999998</v>
      </c>
      <c r="T831" s="34"/>
      <c r="U831" s="34"/>
      <c r="V831" s="34">
        <v>3.5231150000000002</v>
      </c>
      <c r="W831" s="34">
        <v>27.5</v>
      </c>
      <c r="X831" s="34">
        <v>33.950001</v>
      </c>
      <c r="Y831" s="34">
        <v>10.731237999999999</v>
      </c>
      <c r="Z831" s="34">
        <v>17.149312999999999</v>
      </c>
      <c r="AA831" s="34">
        <v>46.070328000000003</v>
      </c>
      <c r="AB831" s="34">
        <v>47.452724000000003</v>
      </c>
      <c r="AC831" s="34">
        <v>20</v>
      </c>
      <c r="AD831" s="34">
        <v>119.300003</v>
      </c>
      <c r="AE831" s="34">
        <v>29.245605000000001</v>
      </c>
      <c r="AF831" s="34">
        <v>1.79</v>
      </c>
      <c r="AG831" s="34">
        <v>13.300013999999999</v>
      </c>
      <c r="AH831" s="34">
        <v>30.207246999999999</v>
      </c>
      <c r="AI831" s="34">
        <v>100.215912</v>
      </c>
      <c r="AJ831" s="34" t="s">
        <v>193</v>
      </c>
      <c r="AK831" s="34">
        <v>5.45</v>
      </c>
      <c r="AL831" s="34">
        <v>3.99</v>
      </c>
      <c r="AM831" s="34">
        <v>26.514157999999998</v>
      </c>
      <c r="AN831" s="34">
        <v>7</v>
      </c>
      <c r="AO831" s="34">
        <v>31.85</v>
      </c>
      <c r="AP831" s="34">
        <v>4.45</v>
      </c>
      <c r="AQ831" s="34">
        <v>14.43</v>
      </c>
      <c r="AR831" s="34">
        <v>3.33</v>
      </c>
      <c r="AS831" s="34"/>
      <c r="AT831" s="34">
        <v>15.503064</v>
      </c>
      <c r="AU831" s="34">
        <v>22.6</v>
      </c>
      <c r="AV831" s="34">
        <v>7.2654839999999998</v>
      </c>
      <c r="AW831" s="34">
        <v>12.286994</v>
      </c>
      <c r="AX831" s="34">
        <v>18.34</v>
      </c>
      <c r="AY831" s="34">
        <v>4.74</v>
      </c>
      <c r="AZ831" s="34">
        <v>71.459998999999996</v>
      </c>
      <c r="BA831" s="34">
        <v>85.559997999999993</v>
      </c>
      <c r="BB831" s="34"/>
      <c r="BC831" s="34">
        <v>17.067297</v>
      </c>
      <c r="BD831" s="34"/>
      <c r="BE831" s="38"/>
      <c r="BF831" s="41">
        <f t="shared" si="677"/>
        <v>-3.2789822822990956E-2</v>
      </c>
      <c r="BG831" s="41">
        <f t="shared" si="631"/>
        <v>1.6096932937375654E-2</v>
      </c>
      <c r="BH831" s="41"/>
      <c r="BI831" s="41">
        <f t="shared" si="632"/>
        <v>3.9788250058412584E-2</v>
      </c>
      <c r="BJ831" s="41"/>
      <c r="BK831" s="41">
        <f t="shared" si="633"/>
        <v>6.3898083417030949E-3</v>
      </c>
      <c r="BL831" s="41">
        <f t="shared" si="634"/>
        <v>7.1057086735749004E-3</v>
      </c>
      <c r="BM831" s="41">
        <f t="shared" si="635"/>
        <v>-5.1678553141501823E-3</v>
      </c>
      <c r="BN831" s="41">
        <f t="shared" si="636"/>
        <v>-3.5590963683165625E-2</v>
      </c>
      <c r="BO831" s="41"/>
      <c r="BP831" s="41">
        <f t="shared" si="637"/>
        <v>-1.5050754563545165E-2</v>
      </c>
      <c r="BQ831" s="41">
        <f t="shared" si="638"/>
        <v>-1.9323677510539241E-3</v>
      </c>
      <c r="BR831" s="41">
        <f t="shared" si="639"/>
        <v>3.7117106490923905E-3</v>
      </c>
      <c r="BS831" s="41">
        <f t="shared" si="640"/>
        <v>-9.5283475527185445E-4</v>
      </c>
      <c r="BT831" s="41">
        <f t="shared" si="678"/>
        <v>2.9347050752501391E-3</v>
      </c>
      <c r="BU831" s="41">
        <f t="shared" si="642"/>
        <v>4.6520015634892907E-2</v>
      </c>
      <c r="BV831" s="41">
        <f t="shared" si="643"/>
        <v>5.0118479618227893E-2</v>
      </c>
      <c r="BW831" s="41">
        <f t="shared" si="644"/>
        <v>3.9942313579209195E-3</v>
      </c>
      <c r="BX831" s="41"/>
      <c r="BY831" s="41"/>
      <c r="BZ831" s="41">
        <f t="shared" si="645"/>
        <v>1.418453767548343E-2</v>
      </c>
      <c r="CA831" s="41">
        <f t="shared" si="646"/>
        <v>-4.7160980702546668E-3</v>
      </c>
      <c r="CB831" s="41">
        <f t="shared" si="647"/>
        <v>-7.0442909431056144E-3</v>
      </c>
      <c r="CC831" s="41">
        <f t="shared" si="648"/>
        <v>1.6760213744192204E-2</v>
      </c>
      <c r="CD831" s="41">
        <f t="shared" si="649"/>
        <v>8.0063372708839391E-3</v>
      </c>
      <c r="CE831" s="41">
        <f t="shared" si="650"/>
        <v>-8.9440167643728037E-3</v>
      </c>
      <c r="CF831" s="41">
        <f t="shared" si="651"/>
        <v>-8.0155884864715338E-3</v>
      </c>
      <c r="CG831" s="41">
        <f t="shared" si="679"/>
        <v>2.5030800928064864E-3</v>
      </c>
      <c r="CH831" s="41">
        <f t="shared" si="652"/>
        <v>1.0956729784894341E-2</v>
      </c>
      <c r="CI831" s="41">
        <f t="shared" si="653"/>
        <v>2.0007277938028853E-3</v>
      </c>
      <c r="CJ831" s="41">
        <f t="shared" si="654"/>
        <v>-3.2970019237569828E-2</v>
      </c>
      <c r="CK831" s="41">
        <f t="shared" si="655"/>
        <v>2.6668295852686097E-2</v>
      </c>
      <c r="CL831" s="41">
        <f t="shared" si="656"/>
        <v>6.6678376208032415E-3</v>
      </c>
      <c r="CM831" s="41">
        <f t="shared" si="657"/>
        <v>-1.1992512340270333E-2</v>
      </c>
      <c r="CO831" s="41">
        <f t="shared" si="658"/>
        <v>-9.1324835632724741E-3</v>
      </c>
      <c r="CP831" s="41">
        <f t="shared" si="659"/>
        <v>-2.4753739152938176E-2</v>
      </c>
      <c r="CQ831" s="41">
        <f t="shared" si="660"/>
        <v>5.1020859341305014E-3</v>
      </c>
      <c r="CR831" s="41">
        <f t="shared" si="661"/>
        <v>-2.8170876966696335E-2</v>
      </c>
      <c r="CS831" s="41">
        <f t="shared" si="662"/>
        <v>-5.0109094831225507E-3</v>
      </c>
      <c r="CT831" s="41">
        <f t="shared" si="663"/>
        <v>-1.1173300598125189E-2</v>
      </c>
      <c r="CU831" s="41">
        <f t="shared" si="664"/>
        <v>1.3956960684018537E-2</v>
      </c>
      <c r="CV831" s="41">
        <f t="shared" si="665"/>
        <v>0</v>
      </c>
      <c r="CW831" s="41"/>
      <c r="CX831" s="41">
        <f t="shared" si="666"/>
        <v>-5.0314208165749006E-3</v>
      </c>
      <c r="CY831" s="41">
        <f t="shared" si="667"/>
        <v>1.7715239746242172E-3</v>
      </c>
      <c r="CZ831" s="41">
        <f t="shared" si="668"/>
        <v>-6.7981339038274422E-3</v>
      </c>
      <c r="DA831" s="41">
        <f t="shared" si="669"/>
        <v>-2.6433105617792215E-2</v>
      </c>
      <c r="DB831" s="41">
        <f t="shared" si="670"/>
        <v>-1.6761679261505635E-2</v>
      </c>
      <c r="DC831" s="41">
        <f t="shared" si="671"/>
        <v>5.8648727081507687E-2</v>
      </c>
      <c r="DD831" s="41">
        <f t="shared" si="672"/>
        <v>-3.4927254602748821E-2</v>
      </c>
      <c r="DE831" s="41">
        <f t="shared" si="673"/>
        <v>0</v>
      </c>
      <c r="DF831" s="41"/>
      <c r="DG831" s="41">
        <f t="shared" si="674"/>
        <v>5.7594534032396846E-4</v>
      </c>
      <c r="DH831" s="41"/>
    </row>
    <row r="832" spans="1:112">
      <c r="A832" s="43">
        <v>43053</v>
      </c>
      <c r="B832" s="34">
        <v>3.1</v>
      </c>
      <c r="C832" s="34">
        <v>4.4908450000000002</v>
      </c>
      <c r="D832" s="34"/>
      <c r="E832" s="34">
        <v>5.75</v>
      </c>
      <c r="F832" s="34"/>
      <c r="G832" s="34">
        <v>27.857733</v>
      </c>
      <c r="H832" s="34">
        <v>18.302139</v>
      </c>
      <c r="I832" s="34">
        <v>17.860001</v>
      </c>
      <c r="J832" s="34">
        <v>20.549999</v>
      </c>
      <c r="K832" s="34"/>
      <c r="L832" s="34">
        <v>58.029998999999997</v>
      </c>
      <c r="M832" s="34">
        <v>5.32</v>
      </c>
      <c r="N832" s="34">
        <v>31.973143</v>
      </c>
      <c r="O832" s="34">
        <v>10.77</v>
      </c>
      <c r="P832" s="34">
        <v>26.459999</v>
      </c>
      <c r="Q832" s="34">
        <v>3.07</v>
      </c>
      <c r="R832" s="34">
        <v>23.309999000000001</v>
      </c>
      <c r="S832" s="34">
        <v>49.513092</v>
      </c>
      <c r="T832" s="34"/>
      <c r="U832" s="34"/>
      <c r="V832" s="34">
        <v>2.9772799999999999</v>
      </c>
      <c r="W832" s="34">
        <v>27.93</v>
      </c>
      <c r="X832" s="34">
        <v>34</v>
      </c>
      <c r="Y832" s="34">
        <v>10.820418</v>
      </c>
      <c r="Z832" s="34">
        <v>17.773851000000001</v>
      </c>
      <c r="AA832" s="34">
        <v>45.859146000000003</v>
      </c>
      <c r="AB832" s="34">
        <v>48.725696999999997</v>
      </c>
      <c r="AC832" s="34">
        <v>19.5</v>
      </c>
      <c r="AD832" s="34">
        <v>120.75</v>
      </c>
      <c r="AE832" s="34">
        <v>29.820387</v>
      </c>
      <c r="AF832" s="34">
        <v>1.75</v>
      </c>
      <c r="AG832" s="34">
        <v>12.95</v>
      </c>
      <c r="AH832" s="34">
        <v>31.679372999999998</v>
      </c>
      <c r="AI832" s="34">
        <v>102.009727</v>
      </c>
      <c r="AJ832" s="34" t="s">
        <v>193</v>
      </c>
      <c r="AK832" s="34">
        <v>5.5</v>
      </c>
      <c r="AL832" s="34">
        <v>3.01</v>
      </c>
      <c r="AM832" s="34">
        <v>26.976782</v>
      </c>
      <c r="AN832" s="34">
        <v>5.9</v>
      </c>
      <c r="AO832" s="34">
        <v>31.68</v>
      </c>
      <c r="AP832" s="34">
        <v>4.58</v>
      </c>
      <c r="AQ832" s="34">
        <v>14.37</v>
      </c>
      <c r="AR832" s="34">
        <v>3.45</v>
      </c>
      <c r="AS832" s="34"/>
      <c r="AT832" s="34">
        <v>15.825639000000001</v>
      </c>
      <c r="AU832" s="34">
        <v>23.110001</v>
      </c>
      <c r="AV832" s="34">
        <v>7.4835479999999999</v>
      </c>
      <c r="AW832" s="34">
        <v>12.451551</v>
      </c>
      <c r="AX832" s="34">
        <v>19.25</v>
      </c>
      <c r="AY832" s="34">
        <v>4.79</v>
      </c>
      <c r="AZ832" s="34">
        <v>72.680000000000007</v>
      </c>
      <c r="BA832" s="34">
        <v>87.839995999999999</v>
      </c>
      <c r="BB832" s="34"/>
      <c r="BC832" s="34">
        <v>17.126286</v>
      </c>
      <c r="BD832" s="34"/>
      <c r="BE832" s="38"/>
      <c r="BF832" s="41">
        <f t="shared" si="677"/>
        <v>4.8790164169432049E-2</v>
      </c>
      <c r="BG832" s="41">
        <f t="shared" si="631"/>
        <v>3.9840147905652323E-3</v>
      </c>
      <c r="BH832" s="41"/>
      <c r="BI832" s="41">
        <f t="shared" si="632"/>
        <v>1.9315789299291706E-2</v>
      </c>
      <c r="BJ832" s="41"/>
      <c r="BK832" s="41">
        <f t="shared" si="633"/>
        <v>1.160959965933254E-2</v>
      </c>
      <c r="BL832" s="41">
        <f t="shared" si="634"/>
        <v>2.1762652570787447E-3</v>
      </c>
      <c r="BM832" s="41">
        <f t="shared" si="635"/>
        <v>2.7818993615857209E-2</v>
      </c>
      <c r="BN832" s="41">
        <f t="shared" si="636"/>
        <v>-7.2722765897740467E-3</v>
      </c>
      <c r="BO832" s="41"/>
      <c r="BP832" s="41">
        <f t="shared" si="637"/>
        <v>0</v>
      </c>
      <c r="BQ832" s="41">
        <f t="shared" si="638"/>
        <v>2.8600614833215344E-2</v>
      </c>
      <c r="BR832" s="41">
        <f t="shared" si="639"/>
        <v>1.6230644296144119E-2</v>
      </c>
      <c r="BS832" s="41">
        <f t="shared" si="640"/>
        <v>2.6342068760091319E-2</v>
      </c>
      <c r="BT832" s="41">
        <f t="shared" si="678"/>
        <v>-1.1420238530963515E-2</v>
      </c>
      <c r="BU832" s="41">
        <f t="shared" si="642"/>
        <v>-7.2244906873328768E-2</v>
      </c>
      <c r="BV832" s="41">
        <f t="shared" si="643"/>
        <v>-1.7857660300050173E-2</v>
      </c>
      <c r="BW832" s="41">
        <f t="shared" si="644"/>
        <v>1.6996583846578147E-2</v>
      </c>
      <c r="BX832" s="41"/>
      <c r="BY832" s="41"/>
      <c r="BZ832" s="41">
        <f t="shared" si="645"/>
        <v>-0.16833540943246164</v>
      </c>
      <c r="CA832" s="41">
        <f t="shared" si="646"/>
        <v>1.5515375284559818E-2</v>
      </c>
      <c r="CB832" s="41">
        <f t="shared" si="647"/>
        <v>1.4716411563757863E-3</v>
      </c>
      <c r="CC832" s="41">
        <f t="shared" si="648"/>
        <v>8.2759774012410494E-3</v>
      </c>
      <c r="CD832" s="41">
        <f t="shared" si="649"/>
        <v>3.5770217749196101E-2</v>
      </c>
      <c r="CE832" s="41">
        <f t="shared" si="650"/>
        <v>-4.594443159437309E-3</v>
      </c>
      <c r="CF832" s="41">
        <f t="shared" si="651"/>
        <v>2.6472618857135824E-2</v>
      </c>
      <c r="CG832" s="41">
        <f t="shared" si="679"/>
        <v>0</v>
      </c>
      <c r="CH832" s="41">
        <f t="shared" si="652"/>
        <v>1.2080938282122937E-2</v>
      </c>
      <c r="CI832" s="41">
        <f t="shared" si="653"/>
        <v>1.946298114160001E-2</v>
      </c>
      <c r="CJ832" s="41">
        <f t="shared" si="654"/>
        <v>-2.2599831917240919E-2</v>
      </c>
      <c r="CK832" s="41">
        <f t="shared" si="655"/>
        <v>-2.6669299713186202E-2</v>
      </c>
      <c r="CL832" s="41">
        <f t="shared" si="656"/>
        <v>4.7583912602907973E-2</v>
      </c>
      <c r="CM832" s="41">
        <f t="shared" si="657"/>
        <v>1.7741193044423099E-2</v>
      </c>
      <c r="CO832" s="41">
        <f t="shared" si="658"/>
        <v>9.1324835632724723E-3</v>
      </c>
      <c r="CP832" s="41">
        <f t="shared" si="659"/>
        <v>-0.28185115214098788</v>
      </c>
      <c r="CQ832" s="41">
        <f t="shared" si="660"/>
        <v>1.729771565516236E-2</v>
      </c>
      <c r="CR832" s="41">
        <f t="shared" si="661"/>
        <v>-0.17095779814363954</v>
      </c>
      <c r="CS832" s="41">
        <f t="shared" si="662"/>
        <v>-5.35181507194726E-3</v>
      </c>
      <c r="CT832" s="41">
        <f t="shared" si="663"/>
        <v>2.8794901947944641E-2</v>
      </c>
      <c r="CU832" s="41">
        <f t="shared" si="664"/>
        <v>-4.1666726948459453E-3</v>
      </c>
      <c r="CV832" s="41">
        <f t="shared" si="665"/>
        <v>3.5401927050916E-2</v>
      </c>
      <c r="CW832" s="41"/>
      <c r="CX832" s="41">
        <f t="shared" si="666"/>
        <v>2.0593664552994332E-2</v>
      </c>
      <c r="CY832" s="41">
        <f t="shared" si="667"/>
        <v>2.23155612793592E-2</v>
      </c>
      <c r="CZ832" s="41">
        <f t="shared" si="668"/>
        <v>2.9572095489774797E-2</v>
      </c>
      <c r="DA832" s="41">
        <f t="shared" si="669"/>
        <v>1.3303888900410671E-2</v>
      </c>
      <c r="DB832" s="41">
        <f t="shared" si="670"/>
        <v>4.8426593905474463E-2</v>
      </c>
      <c r="DC832" s="41">
        <f t="shared" si="671"/>
        <v>1.0493275715838723E-2</v>
      </c>
      <c r="DD832" s="41">
        <f t="shared" si="672"/>
        <v>1.6928404926549699E-2</v>
      </c>
      <c r="DE832" s="41">
        <f t="shared" si="673"/>
        <v>2.629907138508333E-2</v>
      </c>
      <c r="DF832" s="41"/>
      <c r="DG832" s="41">
        <f t="shared" si="674"/>
        <v>3.45029993024582E-3</v>
      </c>
      <c r="DH832" s="41"/>
    </row>
    <row r="833" spans="1:112">
      <c r="A833" s="43">
        <v>43054</v>
      </c>
      <c r="B833" s="34">
        <v>3</v>
      </c>
      <c r="C833" s="34">
        <v>4.5354859999999997</v>
      </c>
      <c r="D833" s="34"/>
      <c r="E833" s="34">
        <v>5.88</v>
      </c>
      <c r="F833" s="34"/>
      <c r="G833" s="34">
        <v>28.383904000000001</v>
      </c>
      <c r="H833" s="34">
        <v>18.441395</v>
      </c>
      <c r="I833" s="34">
        <v>17.68</v>
      </c>
      <c r="J833" s="34">
        <v>22.349989000000001</v>
      </c>
      <c r="K833" s="34"/>
      <c r="L833" s="34">
        <v>58.459999000000003</v>
      </c>
      <c r="M833" s="34">
        <v>5.41</v>
      </c>
      <c r="N833" s="34">
        <v>32.206242000000003</v>
      </c>
      <c r="O833" s="34">
        <v>10.65</v>
      </c>
      <c r="P833" s="34">
        <v>26.879999000000002</v>
      </c>
      <c r="Q833" s="34">
        <v>3.18</v>
      </c>
      <c r="R833" s="34">
        <v>23.34</v>
      </c>
      <c r="S833" s="34">
        <v>51.211067</v>
      </c>
      <c r="T833" s="34"/>
      <c r="U833" s="34"/>
      <c r="V833" s="34">
        <v>3.126144</v>
      </c>
      <c r="W833" s="34">
        <v>28.09</v>
      </c>
      <c r="X833" s="34">
        <v>34.340000000000003</v>
      </c>
      <c r="Y833" s="34">
        <v>10.889779000000001</v>
      </c>
      <c r="Z833" s="34">
        <v>18.356750000000002</v>
      </c>
      <c r="AA833" s="34">
        <v>46.053432000000001</v>
      </c>
      <c r="AB833" s="34">
        <v>48.108798999999998</v>
      </c>
      <c r="AC833" s="34">
        <v>20.049999</v>
      </c>
      <c r="AD833" s="34">
        <v>122.55999799999999</v>
      </c>
      <c r="AE833" s="34">
        <v>29.83013</v>
      </c>
      <c r="AF833" s="34">
        <v>1.68</v>
      </c>
      <c r="AG833" s="34">
        <v>13.300013999999999</v>
      </c>
      <c r="AH833" s="34">
        <v>32.358074000000002</v>
      </c>
      <c r="AI833" s="34">
        <v>100.096977</v>
      </c>
      <c r="AJ833" s="34" t="s">
        <v>193</v>
      </c>
      <c r="AK833" s="34">
        <v>5.0999999999999996</v>
      </c>
      <c r="AL833" s="34">
        <v>2.6</v>
      </c>
      <c r="AM833" s="34">
        <v>26.957502000000002</v>
      </c>
      <c r="AN833" s="34">
        <v>6.1</v>
      </c>
      <c r="AO833" s="34">
        <v>33.020000000000003</v>
      </c>
      <c r="AP833" s="34">
        <v>4.46</v>
      </c>
      <c r="AQ833" s="34">
        <v>13.41</v>
      </c>
      <c r="AR833" s="34">
        <v>3.5</v>
      </c>
      <c r="AS833" s="34"/>
      <c r="AT833" s="34">
        <v>15.845186</v>
      </c>
      <c r="AU833" s="34">
        <v>23.59</v>
      </c>
      <c r="AV833" s="34">
        <v>7.5826669999999998</v>
      </c>
      <c r="AW833" s="34">
        <v>12.159003999999999</v>
      </c>
      <c r="AX833" s="34">
        <v>19.73</v>
      </c>
      <c r="AY833" s="34">
        <v>5.15</v>
      </c>
      <c r="AZ833" s="34">
        <v>69.410004000000001</v>
      </c>
      <c r="BA833" s="34">
        <v>90.639999000000003</v>
      </c>
      <c r="BB833" s="34"/>
      <c r="BC833" s="34">
        <v>17.106622999999999</v>
      </c>
      <c r="BD833" s="34"/>
      <c r="BE833" s="38"/>
      <c r="BF833" s="41">
        <f t="shared" si="677"/>
        <v>0</v>
      </c>
      <c r="BG833" s="41">
        <f t="shared" si="631"/>
        <v>9.8913642694830259E-3</v>
      </c>
      <c r="BH833" s="41"/>
      <c r="BI833" s="41">
        <f t="shared" si="632"/>
        <v>2.2356907101276396E-2</v>
      </c>
      <c r="BJ833" s="41"/>
      <c r="BK833" s="41">
        <f t="shared" si="633"/>
        <v>1.8711630034874326E-2</v>
      </c>
      <c r="BL833" s="41">
        <f t="shared" si="634"/>
        <v>7.5799277635636162E-3</v>
      </c>
      <c r="BM833" s="41">
        <f t="shared" si="635"/>
        <v>-1.0129574229895525E-2</v>
      </c>
      <c r="BN833" s="41">
        <f t="shared" si="636"/>
        <v>8.3964936608992416E-2</v>
      </c>
      <c r="BO833" s="41"/>
      <c r="BP833" s="41">
        <f t="shared" si="637"/>
        <v>7.3826416073356858E-3</v>
      </c>
      <c r="BQ833" s="41">
        <f t="shared" si="638"/>
        <v>1.6775789504837206E-2</v>
      </c>
      <c r="BR833" s="41">
        <f t="shared" si="639"/>
        <v>7.2640155393428477E-3</v>
      </c>
      <c r="BS833" s="41">
        <f t="shared" si="640"/>
        <v>-1.1204599012863019E-2</v>
      </c>
      <c r="BT833" s="41">
        <f t="shared" si="678"/>
        <v>1.1786471839075836E-2</v>
      </c>
      <c r="BU833" s="41">
        <f t="shared" si="642"/>
        <v>3.5203635192979699E-2</v>
      </c>
      <c r="BV833" s="41">
        <f t="shared" si="643"/>
        <v>1.286216710787881E-3</v>
      </c>
      <c r="BW833" s="41">
        <f t="shared" si="644"/>
        <v>3.3718541578482218E-2</v>
      </c>
      <c r="BX833" s="41"/>
      <c r="BY833" s="41"/>
      <c r="BZ833" s="41">
        <f t="shared" si="645"/>
        <v>4.8790164169432049E-2</v>
      </c>
      <c r="CA833" s="41">
        <f t="shared" si="646"/>
        <v>5.7122611590668436E-3</v>
      </c>
      <c r="CB833" s="41">
        <f t="shared" si="647"/>
        <v>9.950330853168092E-3</v>
      </c>
      <c r="CC833" s="41">
        <f t="shared" si="648"/>
        <v>6.3897380565851886E-3</v>
      </c>
      <c r="CD833" s="41">
        <f t="shared" si="649"/>
        <v>3.2269022022999722E-2</v>
      </c>
      <c r="CE833" s="41">
        <f t="shared" si="650"/>
        <v>4.2276322479102169E-3</v>
      </c>
      <c r="CF833" s="41">
        <f t="shared" si="651"/>
        <v>-1.2741458288250159E-2</v>
      </c>
      <c r="CG833" s="41">
        <f t="shared" si="679"/>
        <v>1.4888563232665682E-2</v>
      </c>
      <c r="CH833" s="41">
        <f t="shared" si="652"/>
        <v>1.4878397141061149E-2</v>
      </c>
      <c r="CI833" s="41">
        <f t="shared" si="653"/>
        <v>3.2666942640721463E-4</v>
      </c>
      <c r="CJ833" s="41">
        <f t="shared" si="654"/>
        <v>-4.0821994520255166E-2</v>
      </c>
      <c r="CK833" s="41">
        <f t="shared" si="655"/>
        <v>2.6669299713186222E-2</v>
      </c>
      <c r="CL833" s="41">
        <f t="shared" si="656"/>
        <v>2.1197797411966212E-2</v>
      </c>
      <c r="CM833" s="41">
        <f t="shared" si="657"/>
        <v>-1.8928685417679697E-2</v>
      </c>
      <c r="CO833" s="41">
        <f t="shared" si="658"/>
        <v>-7.550755250814517E-2</v>
      </c>
      <c r="CP833" s="41">
        <f t="shared" si="659"/>
        <v>-0.14642863373334788</v>
      </c>
      <c r="CQ833" s="41">
        <f t="shared" si="660"/>
        <v>-7.149441650597363E-4</v>
      </c>
      <c r="CR833" s="41">
        <f t="shared" si="661"/>
        <v>3.3336420267591711E-2</v>
      </c>
      <c r="CS833" s="41">
        <f t="shared" si="662"/>
        <v>4.1427871545756931E-2</v>
      </c>
      <c r="CT833" s="41">
        <f t="shared" si="663"/>
        <v>-2.6550232094120954E-2</v>
      </c>
      <c r="CU833" s="41">
        <f t="shared" si="664"/>
        <v>-6.9142002797346308E-2</v>
      </c>
      <c r="CV833" s="41">
        <f t="shared" si="665"/>
        <v>1.4388737452099452E-2</v>
      </c>
      <c r="CW833" s="41"/>
      <c r="CX833" s="41">
        <f t="shared" si="666"/>
        <v>1.2343854308811315E-3</v>
      </c>
      <c r="CY833" s="41">
        <f t="shared" si="667"/>
        <v>2.05574258619842E-2</v>
      </c>
      <c r="CZ833" s="41">
        <f t="shared" si="668"/>
        <v>1.3157973658812418E-2</v>
      </c>
      <c r="DA833" s="41">
        <f t="shared" si="669"/>
        <v>-2.3775228176086686E-2</v>
      </c>
      <c r="DB833" s="41">
        <f t="shared" si="670"/>
        <v>2.4629259300730844E-2</v>
      </c>
      <c r="DC833" s="41">
        <f t="shared" si="671"/>
        <v>7.2466303252820968E-2</v>
      </c>
      <c r="DD833" s="41">
        <f t="shared" si="672"/>
        <v>-4.6035236547896097E-2</v>
      </c>
      <c r="DE833" s="41">
        <f t="shared" si="673"/>
        <v>3.137867346321524E-2</v>
      </c>
      <c r="DF833" s="41"/>
      <c r="DG833" s="41">
        <f t="shared" si="674"/>
        <v>-1.1487777543195627E-3</v>
      </c>
      <c r="DH833" s="41"/>
    </row>
    <row r="834" spans="1:112">
      <c r="A834" s="43">
        <v>43055</v>
      </c>
      <c r="B834" s="34">
        <v>3.15</v>
      </c>
      <c r="C834" s="34">
        <v>4.5444129999999996</v>
      </c>
      <c r="D834" s="34"/>
      <c r="E834" s="34">
        <v>5.84</v>
      </c>
      <c r="F834" s="34"/>
      <c r="G834" s="34">
        <v>35.565136000000003</v>
      </c>
      <c r="H834" s="34">
        <v>18.341926999999998</v>
      </c>
      <c r="I834" s="34">
        <v>18.43</v>
      </c>
      <c r="J834" s="34">
        <v>23.999988999999999</v>
      </c>
      <c r="K834" s="34"/>
      <c r="L834" s="34">
        <v>58.700001</v>
      </c>
      <c r="M834" s="34">
        <v>5.55</v>
      </c>
      <c r="N834" s="34">
        <v>32.245089999999998</v>
      </c>
      <c r="O834" s="34">
        <v>10.67</v>
      </c>
      <c r="P834" s="34">
        <v>27.219999000000001</v>
      </c>
      <c r="Q834" s="34">
        <v>3.27</v>
      </c>
      <c r="R834" s="34">
        <v>23.15</v>
      </c>
      <c r="S834" s="34">
        <v>51.036419000000002</v>
      </c>
      <c r="T834" s="34"/>
      <c r="U834" s="34"/>
      <c r="V834" s="34">
        <v>3.136069</v>
      </c>
      <c r="W834" s="34">
        <v>27.67</v>
      </c>
      <c r="X834" s="34">
        <v>33.099997999999999</v>
      </c>
      <c r="Y834" s="34">
        <v>10.929487999999999</v>
      </c>
      <c r="Z834" s="34">
        <v>17.940393</v>
      </c>
      <c r="AA834" s="34">
        <v>45.588847999999999</v>
      </c>
      <c r="AB834" s="34">
        <v>47.922744999999999</v>
      </c>
      <c r="AC834" s="34">
        <v>19.350000000000001</v>
      </c>
      <c r="AD834" s="34">
        <v>121.959999</v>
      </c>
      <c r="AE834" s="34">
        <v>29.722963</v>
      </c>
      <c r="AF834" s="34">
        <v>1.68</v>
      </c>
      <c r="AG834" s="34">
        <v>12.600013000000001</v>
      </c>
      <c r="AH834" s="34">
        <v>32.291156999999998</v>
      </c>
      <c r="AI834" s="34">
        <v>100.24587200000001</v>
      </c>
      <c r="AJ834" s="34" t="s">
        <v>193</v>
      </c>
      <c r="AK834" s="34">
        <v>5.05</v>
      </c>
      <c r="AL834" s="34">
        <v>2.4500000000000002</v>
      </c>
      <c r="AM834" s="34">
        <v>27.391216</v>
      </c>
      <c r="AN834" s="34">
        <v>6</v>
      </c>
      <c r="AO834" s="34">
        <v>32.590000000000003</v>
      </c>
      <c r="AP834" s="34">
        <v>4.5199999999999996</v>
      </c>
      <c r="AQ834" s="34">
        <v>13.6</v>
      </c>
      <c r="AR834" s="34">
        <v>3.55</v>
      </c>
      <c r="AS834" s="34"/>
      <c r="AT834" s="34">
        <v>15.786536999999999</v>
      </c>
      <c r="AU834" s="34">
        <v>24.08</v>
      </c>
      <c r="AV834" s="34">
        <v>7.4042519999999996</v>
      </c>
      <c r="AW834" s="34">
        <v>11.903025</v>
      </c>
      <c r="AX834" s="34">
        <v>19.469999000000001</v>
      </c>
      <c r="AY834" s="34">
        <v>4.78</v>
      </c>
      <c r="AZ834" s="34">
        <v>69.610000999999997</v>
      </c>
      <c r="BA834" s="34">
        <v>90.18</v>
      </c>
      <c r="BB834" s="34"/>
      <c r="BC834" s="34">
        <v>17.342573000000002</v>
      </c>
      <c r="BD834" s="34"/>
      <c r="BE834" s="38"/>
      <c r="BF834" s="41">
        <f t="shared" si="677"/>
        <v>-6.5597282485813119E-2</v>
      </c>
      <c r="BG834" s="41">
        <f t="shared" si="631"/>
        <v>1.9663220651012377E-3</v>
      </c>
      <c r="BH834" s="41"/>
      <c r="BI834" s="41">
        <f t="shared" si="632"/>
        <v>-6.8259650703998706E-3</v>
      </c>
      <c r="BJ834" s="41"/>
      <c r="BK834" s="41">
        <f t="shared" si="633"/>
        <v>0.22554360822811961</v>
      </c>
      <c r="BL834" s="41">
        <f t="shared" si="634"/>
        <v>-5.4083338342172556E-3</v>
      </c>
      <c r="BM834" s="41">
        <f t="shared" si="635"/>
        <v>4.1545714472234603E-2</v>
      </c>
      <c r="BN834" s="41">
        <f t="shared" si="636"/>
        <v>7.1227543125072845E-2</v>
      </c>
      <c r="BO834" s="41"/>
      <c r="BP834" s="41">
        <f t="shared" si="637"/>
        <v>4.0970012924393456E-3</v>
      </c>
      <c r="BQ834" s="41">
        <f t="shared" si="638"/>
        <v>2.5548834899952876E-2</v>
      </c>
      <c r="BR834" s="41">
        <f t="shared" si="639"/>
        <v>1.2054988934774604E-3</v>
      </c>
      <c r="BS834" s="41">
        <f t="shared" si="640"/>
        <v>1.8761731582277285E-3</v>
      </c>
      <c r="BT834" s="41">
        <f t="shared" si="678"/>
        <v>-8.0805768806178055E-2</v>
      </c>
      <c r="BU834" s="41">
        <f t="shared" si="642"/>
        <v>2.7908788117076443E-2</v>
      </c>
      <c r="BV834" s="41">
        <f t="shared" si="643"/>
        <v>-8.1738463261669444E-3</v>
      </c>
      <c r="BW834" s="41">
        <f t="shared" si="644"/>
        <v>-3.4161851148068766E-3</v>
      </c>
      <c r="BX834" s="41"/>
      <c r="BY834" s="41"/>
      <c r="BZ834" s="41">
        <f t="shared" si="645"/>
        <v>3.1698085996986593E-3</v>
      </c>
      <c r="CA834" s="41">
        <f t="shared" si="646"/>
        <v>-1.506484731731764E-2</v>
      </c>
      <c r="CB834" s="41">
        <f t="shared" si="647"/>
        <v>-3.6777633509274973E-2</v>
      </c>
      <c r="CC834" s="41">
        <f t="shared" si="648"/>
        <v>3.6398146500113129E-3</v>
      </c>
      <c r="CD834" s="41">
        <f t="shared" si="649"/>
        <v>-2.2942591527526777E-2</v>
      </c>
      <c r="CE834" s="41">
        <f t="shared" si="650"/>
        <v>-1.0139162404747291E-2</v>
      </c>
      <c r="CF834" s="41">
        <f t="shared" si="651"/>
        <v>-3.8748566365333298E-3</v>
      </c>
      <c r="CG834" s="41">
        <f t="shared" si="679"/>
        <v>-7.4165483939648124E-3</v>
      </c>
      <c r="CH834" s="41">
        <f t="shared" si="652"/>
        <v>-4.9075757530988254E-3</v>
      </c>
      <c r="CI834" s="41">
        <f t="shared" si="653"/>
        <v>-3.5990444922450624E-3</v>
      </c>
      <c r="CJ834" s="41">
        <f t="shared" si="654"/>
        <v>0</v>
      </c>
      <c r="CK834" s="41">
        <f t="shared" si="655"/>
        <v>-5.4067242155801144E-2</v>
      </c>
      <c r="CL834" s="41">
        <f t="shared" si="656"/>
        <v>-2.0701568406285295E-3</v>
      </c>
      <c r="CM834" s="41">
        <f t="shared" si="657"/>
        <v>1.4864022165718743E-3</v>
      </c>
      <c r="CO834" s="41">
        <f t="shared" si="658"/>
        <v>-9.8522964430115944E-3</v>
      </c>
      <c r="CP834" s="41">
        <f t="shared" si="659"/>
        <v>-5.9423420470800764E-2</v>
      </c>
      <c r="CQ834" s="41">
        <f t="shared" si="660"/>
        <v>1.5960752089458088E-2</v>
      </c>
      <c r="CR834" s="41">
        <f t="shared" si="661"/>
        <v>-1.6529301951210471E-2</v>
      </c>
      <c r="CS834" s="41">
        <f t="shared" si="662"/>
        <v>-1.3107945642511771E-2</v>
      </c>
      <c r="CT834" s="41">
        <f t="shared" si="663"/>
        <v>1.3363227812166938E-2</v>
      </c>
      <c r="CU834" s="41">
        <f t="shared" si="664"/>
        <v>1.4069095448419234E-2</v>
      </c>
      <c r="CV834" s="41">
        <f t="shared" si="665"/>
        <v>1.4184634991956381E-2</v>
      </c>
      <c r="CW834" s="41"/>
      <c r="CX834" s="41">
        <f t="shared" si="666"/>
        <v>-3.708243601349043E-3</v>
      </c>
      <c r="CY834" s="41">
        <f t="shared" si="667"/>
        <v>2.0558727021036567E-2</v>
      </c>
      <c r="CZ834" s="41">
        <f t="shared" si="668"/>
        <v>-2.3810554947897956E-2</v>
      </c>
      <c r="DA834" s="41">
        <f t="shared" si="669"/>
        <v>-2.1277395794266237E-2</v>
      </c>
      <c r="DB834" s="41">
        <f t="shared" si="670"/>
        <v>-1.3265552011485215E-2</v>
      </c>
      <c r="DC834" s="41">
        <f t="shared" si="671"/>
        <v>-7.455616817228021E-2</v>
      </c>
      <c r="DD834" s="41">
        <f t="shared" si="672"/>
        <v>2.8772425662525651E-3</v>
      </c>
      <c r="DE834" s="41">
        <f t="shared" si="673"/>
        <v>-5.0879326941560051E-3</v>
      </c>
      <c r="DF834" s="41"/>
      <c r="DG834" s="41">
        <f t="shared" si="674"/>
        <v>1.3698647115842998E-2</v>
      </c>
      <c r="DH834" s="41"/>
    </row>
    <row r="835" spans="1:112">
      <c r="A835" s="43">
        <v>43056</v>
      </c>
      <c r="B835" s="34">
        <v>3.15</v>
      </c>
      <c r="C835" s="34">
        <v>4.4908450000000002</v>
      </c>
      <c r="D835" s="34"/>
      <c r="E835" s="34">
        <v>5.89</v>
      </c>
      <c r="F835" s="34"/>
      <c r="G835" s="34">
        <v>35.535904000000002</v>
      </c>
      <c r="H835" s="34">
        <v>18.719906000000002</v>
      </c>
      <c r="I835" s="34">
        <v>18.260000000000002</v>
      </c>
      <c r="J835" s="34">
        <v>24.450001</v>
      </c>
      <c r="K835" s="34"/>
      <c r="L835" s="34">
        <v>58.34</v>
      </c>
      <c r="M835" s="34">
        <v>5.71</v>
      </c>
      <c r="N835" s="34">
        <v>32.429625999999999</v>
      </c>
      <c r="O835" s="34">
        <v>10.97</v>
      </c>
      <c r="P835" s="34">
        <v>27.299999</v>
      </c>
      <c r="Q835" s="34">
        <v>3.28</v>
      </c>
      <c r="R835" s="34">
        <v>22.93</v>
      </c>
      <c r="S835" s="34">
        <v>51.143154000000003</v>
      </c>
      <c r="T835" s="34"/>
      <c r="U835" s="34"/>
      <c r="V835" s="34">
        <v>2.9574310000000001</v>
      </c>
      <c r="W835" s="34">
        <v>28</v>
      </c>
      <c r="X835" s="34">
        <v>32.959999000000003</v>
      </c>
      <c r="Y835" s="34">
        <v>10.721024</v>
      </c>
      <c r="Z835" s="34">
        <v>17.801604999999999</v>
      </c>
      <c r="AA835" s="34">
        <v>45.884490999999997</v>
      </c>
      <c r="AB835" s="34">
        <v>48.050041</v>
      </c>
      <c r="AC835" s="34">
        <v>19.5</v>
      </c>
      <c r="AD835" s="34">
        <v>122.80999799999999</v>
      </c>
      <c r="AE835" s="34">
        <v>30.317229999999999</v>
      </c>
      <c r="AF835" s="34">
        <v>1.58</v>
      </c>
      <c r="AG835" s="34">
        <v>12.6</v>
      </c>
      <c r="AH835" s="34">
        <v>32.740448000000001</v>
      </c>
      <c r="AI835" s="34">
        <v>100.762047</v>
      </c>
      <c r="AJ835" s="34" t="s">
        <v>193</v>
      </c>
      <c r="AK835" s="34">
        <v>5.15</v>
      </c>
      <c r="AL835" s="34">
        <v>2.1800000000000002</v>
      </c>
      <c r="AM835" s="34">
        <v>27.506872000000001</v>
      </c>
      <c r="AN835" s="34">
        <v>5.7</v>
      </c>
      <c r="AO835" s="34">
        <v>32.919998</v>
      </c>
      <c r="AP835" s="34">
        <v>4.46</v>
      </c>
      <c r="AQ835" s="34">
        <v>13.16</v>
      </c>
      <c r="AR835" s="34">
        <v>3.66</v>
      </c>
      <c r="AS835" s="34"/>
      <c r="AT835" s="34">
        <v>15.991814</v>
      </c>
      <c r="AU835" s="34">
        <v>23.49</v>
      </c>
      <c r="AV835" s="34">
        <v>7.4835479999999999</v>
      </c>
      <c r="AW835" s="34">
        <v>11.656188</v>
      </c>
      <c r="AX835" s="34">
        <v>20.129999000000002</v>
      </c>
      <c r="AY835" s="34">
        <v>4.9000000000000004</v>
      </c>
      <c r="AZ835" s="34">
        <v>70.080001999999993</v>
      </c>
      <c r="BA835" s="34">
        <v>90.839995999999999</v>
      </c>
      <c r="BB835" s="34"/>
      <c r="BC835" s="34">
        <v>17.716169000000001</v>
      </c>
      <c r="BD835" s="34"/>
      <c r="BE835" s="38"/>
      <c r="BF835" s="41">
        <f t="shared" si="677"/>
        <v>1.6807118316381191E-2</v>
      </c>
      <c r="BG835" s="41">
        <f t="shared" si="631"/>
        <v>-1.1857686334584285E-2</v>
      </c>
      <c r="BH835" s="41"/>
      <c r="BI835" s="41">
        <f t="shared" si="632"/>
        <v>8.5252008233596271E-3</v>
      </c>
      <c r="BJ835" s="41"/>
      <c r="BK835" s="41">
        <f t="shared" si="633"/>
        <v>-8.2226649981583986E-4</v>
      </c>
      <c r="BL835" s="41">
        <f t="shared" si="634"/>
        <v>2.0397917477242473E-2</v>
      </c>
      <c r="BM835" s="41">
        <f t="shared" si="635"/>
        <v>-9.2668965149094538E-3</v>
      </c>
      <c r="BN835" s="41">
        <f t="shared" si="636"/>
        <v>1.8576884806168533E-2</v>
      </c>
      <c r="BO835" s="41"/>
      <c r="BP835" s="41">
        <f t="shared" si="637"/>
        <v>-6.151779430250354E-3</v>
      </c>
      <c r="BQ835" s="41">
        <f t="shared" si="638"/>
        <v>2.8421095909575637E-2</v>
      </c>
      <c r="BR835" s="41">
        <f t="shared" si="639"/>
        <v>5.7066041322667163E-3</v>
      </c>
      <c r="BS835" s="41">
        <f t="shared" si="640"/>
        <v>2.7728208973476921E-2</v>
      </c>
      <c r="BT835" s="41">
        <f t="shared" si="678"/>
        <v>-5.8443635568366716E-2</v>
      </c>
      <c r="BU835" s="41">
        <f t="shared" si="642"/>
        <v>3.0534374868902482E-3</v>
      </c>
      <c r="BV835" s="41">
        <f t="shared" si="643"/>
        <v>-9.5486836624299517E-3</v>
      </c>
      <c r="BW835" s="41">
        <f t="shared" si="644"/>
        <v>2.0891658809616791E-3</v>
      </c>
      <c r="BX835" s="41"/>
      <c r="BY835" s="41"/>
      <c r="BZ835" s="41">
        <f t="shared" si="645"/>
        <v>-5.8649118714523274E-2</v>
      </c>
      <c r="CA835" s="41">
        <f t="shared" si="646"/>
        <v>1.1855716376369408E-2</v>
      </c>
      <c r="CB835" s="41">
        <f t="shared" si="647"/>
        <v>-4.2385472585899104E-3</v>
      </c>
      <c r="CC835" s="41">
        <f t="shared" si="648"/>
        <v>-1.9257784072648186E-2</v>
      </c>
      <c r="CD835" s="41">
        <f t="shared" si="649"/>
        <v>-7.7661409727976102E-3</v>
      </c>
      <c r="CE835" s="41">
        <f t="shared" si="650"/>
        <v>6.4640480528685576E-3</v>
      </c>
      <c r="CF835" s="41">
        <f t="shared" si="651"/>
        <v>2.6527535555664725E-3</v>
      </c>
      <c r="CG835" s="41">
        <f t="shared" si="679"/>
        <v>2.4783655194163604E-3</v>
      </c>
      <c r="CH835" s="41">
        <f t="shared" si="652"/>
        <v>6.9453154163294558E-3</v>
      </c>
      <c r="CI835" s="41">
        <f t="shared" si="653"/>
        <v>1.9796285707901751E-2</v>
      </c>
      <c r="CJ835" s="41">
        <f t="shared" si="654"/>
        <v>-6.1368946376292012E-2</v>
      </c>
      <c r="CK835" s="41">
        <f t="shared" si="655"/>
        <v>-1.0317454995994615E-6</v>
      </c>
      <c r="CL835" s="41">
        <f t="shared" si="656"/>
        <v>1.3817839761832845E-2</v>
      </c>
      <c r="CM835" s="41">
        <f t="shared" si="657"/>
        <v>5.1358785979557491E-3</v>
      </c>
      <c r="CO835" s="41">
        <f t="shared" si="658"/>
        <v>1.9608471388376337E-2</v>
      </c>
      <c r="CP835" s="41">
        <f t="shared" si="659"/>
        <v>-0.11676314775563797</v>
      </c>
      <c r="CQ835" s="41">
        <f t="shared" si="660"/>
        <v>4.2134863096822527E-3</v>
      </c>
      <c r="CR835" s="41">
        <f t="shared" si="661"/>
        <v>-5.129329438755046E-2</v>
      </c>
      <c r="CS835" s="41">
        <f t="shared" si="662"/>
        <v>1.0074822206055505E-2</v>
      </c>
      <c r="CT835" s="41">
        <f t="shared" si="663"/>
        <v>-1.3363227812167028E-2</v>
      </c>
      <c r="CU835" s="41">
        <f t="shared" si="664"/>
        <v>-3.2887866844835176E-2</v>
      </c>
      <c r="CV835" s="41">
        <f t="shared" si="665"/>
        <v>3.0515543925950628E-2</v>
      </c>
      <c r="CW835" s="41"/>
      <c r="CX835" s="41">
        <f t="shared" si="666"/>
        <v>1.2919478123577185E-2</v>
      </c>
      <c r="CY835" s="41">
        <f t="shared" si="667"/>
        <v>-2.4806821769798842E-2</v>
      </c>
      <c r="CZ835" s="41">
        <f t="shared" si="668"/>
        <v>1.0652581289085479E-2</v>
      </c>
      <c r="DA835" s="41">
        <f t="shared" si="669"/>
        <v>-2.0955371699292694E-2</v>
      </c>
      <c r="DB835" s="41">
        <f t="shared" si="670"/>
        <v>3.3336421951561293E-2</v>
      </c>
      <c r="DC835" s="41">
        <f t="shared" si="671"/>
        <v>2.4794658613216274E-2</v>
      </c>
      <c r="DD835" s="41">
        <f t="shared" si="672"/>
        <v>6.7292256206213071E-3</v>
      </c>
      <c r="DE835" s="41">
        <f t="shared" si="673"/>
        <v>7.292000210953057E-3</v>
      </c>
      <c r="DF835" s="41"/>
      <c r="DG835" s="41">
        <f t="shared" si="674"/>
        <v>2.1313379834021897E-2</v>
      </c>
      <c r="DH835" s="41"/>
    </row>
    <row r="836" spans="1:112">
      <c r="A836" s="43">
        <v>43059</v>
      </c>
      <c r="B836" s="34">
        <v>2.95</v>
      </c>
      <c r="C836" s="34">
        <v>4.562271</v>
      </c>
      <c r="D836" s="34"/>
      <c r="E836" s="34">
        <v>6.13</v>
      </c>
      <c r="F836" s="34"/>
      <c r="G836" s="34">
        <v>36.403114000000002</v>
      </c>
      <c r="H836" s="34">
        <v>18.809426999999999</v>
      </c>
      <c r="I836" s="34">
        <v>18.559999000000001</v>
      </c>
      <c r="J836" s="34">
        <v>23.099989000000001</v>
      </c>
      <c r="K836" s="34"/>
      <c r="L836" s="34">
        <v>57.400002000000001</v>
      </c>
      <c r="M836" s="34">
        <v>5.68</v>
      </c>
      <c r="N836" s="34">
        <v>32.546168999999999</v>
      </c>
      <c r="O836" s="34">
        <v>10.73</v>
      </c>
      <c r="P836" s="34">
        <v>26.99</v>
      </c>
      <c r="Q836" s="34">
        <v>3.23</v>
      </c>
      <c r="R836" s="34">
        <v>22.09</v>
      </c>
      <c r="S836" s="34">
        <v>51.41592</v>
      </c>
      <c r="T836" s="34"/>
      <c r="U836" s="34"/>
      <c r="V836" s="34">
        <v>3.0665979999999999</v>
      </c>
      <c r="W836" s="34">
        <v>28</v>
      </c>
      <c r="X836" s="34">
        <v>32.659999999999997</v>
      </c>
      <c r="Y836" s="34">
        <v>10.363655</v>
      </c>
      <c r="Z836" s="34">
        <v>17.783102</v>
      </c>
      <c r="AA836" s="34">
        <v>45.884490999999997</v>
      </c>
      <c r="AB836" s="34">
        <v>48.725696999999997</v>
      </c>
      <c r="AC836" s="34">
        <v>19.399999999999999</v>
      </c>
      <c r="AD836" s="34">
        <v>119.589996</v>
      </c>
      <c r="AE836" s="34">
        <v>30.112646000000002</v>
      </c>
      <c r="AF836" s="34">
        <v>1.51</v>
      </c>
      <c r="AG836" s="34">
        <v>12.250012</v>
      </c>
      <c r="AH836" s="34">
        <v>32.931629000000001</v>
      </c>
      <c r="AI836" s="34">
        <v>97.903259000000006</v>
      </c>
      <c r="AJ836" s="34" t="s">
        <v>193</v>
      </c>
      <c r="AK836" s="34">
        <v>5.05</v>
      </c>
      <c r="AL836" s="34">
        <v>2.54</v>
      </c>
      <c r="AM836" s="34">
        <v>27.535786000000002</v>
      </c>
      <c r="AN836" s="34">
        <v>5.7</v>
      </c>
      <c r="AO836" s="34">
        <v>32.860000999999997</v>
      </c>
      <c r="AP836" s="34">
        <v>4.49</v>
      </c>
      <c r="AQ836" s="34">
        <v>13.07</v>
      </c>
      <c r="AR836" s="34">
        <v>3.7</v>
      </c>
      <c r="AS836" s="34"/>
      <c r="AT836" s="34">
        <v>16.089561</v>
      </c>
      <c r="AU836" s="34">
        <v>27</v>
      </c>
      <c r="AV836" s="34">
        <v>7.5331070000000002</v>
      </c>
      <c r="AW836" s="34">
        <v>11.921309000000001</v>
      </c>
      <c r="AX836" s="34">
        <v>19.959999</v>
      </c>
      <c r="AY836" s="34">
        <v>4.8600000000000003</v>
      </c>
      <c r="AZ836" s="34">
        <v>69.029999000000004</v>
      </c>
      <c r="BA836" s="34">
        <v>91.160004000000001</v>
      </c>
      <c r="BB836" s="34"/>
      <c r="BC836" s="34">
        <v>17.902967</v>
      </c>
      <c r="BD836" s="34"/>
      <c r="BE836" s="38"/>
      <c r="BF836" s="41">
        <f t="shared" si="677"/>
        <v>8.2988028146950641E-3</v>
      </c>
      <c r="BG836" s="41">
        <f t="shared" ref="BG836:BG899" si="680">LN(C836/C835)</f>
        <v>1.5779645829528087E-2</v>
      </c>
      <c r="BH836" s="41"/>
      <c r="BI836" s="41">
        <f t="shared" ref="BI836:BI899" si="681">LN(E836/E835)</f>
        <v>3.9938752284624637E-2</v>
      </c>
      <c r="BJ836" s="41"/>
      <c r="BK836" s="41">
        <f t="shared" ref="BK836:BK899" si="682">LN(G836/G835)</f>
        <v>2.4110754771493468E-2</v>
      </c>
      <c r="BL836" s="41">
        <f t="shared" ref="BL836:BL899" si="683">LN(H836/H835)</f>
        <v>4.7707306596932566E-3</v>
      </c>
      <c r="BM836" s="41">
        <f t="shared" ref="BM836:BM899" si="684">LN(I836/I835)</f>
        <v>1.6295798311920268E-2</v>
      </c>
      <c r="BN836" s="41">
        <f t="shared" ref="BN836:BN899" si="685">LN(J836/J835)</f>
        <v>-5.6798115483517354E-2</v>
      </c>
      <c r="BO836" s="41"/>
      <c r="BP836" s="41">
        <f t="shared" ref="BP836:BP899" si="686">LN(L836/L835)</f>
        <v>-1.6243626270849749E-2</v>
      </c>
      <c r="BQ836" s="41">
        <f t="shared" ref="BQ836:BQ899" si="687">LN(M836/M835)</f>
        <v>-5.2677909348589156E-3</v>
      </c>
      <c r="BR836" s="41">
        <f t="shared" ref="BR836:BR899" si="688">LN(N836/N835)</f>
        <v>3.5872781542235273E-3</v>
      </c>
      <c r="BS836" s="41">
        <f t="shared" ref="BS836:BS899" si="689">LN(O836/O835)</f>
        <v>-2.2120717644531763E-2</v>
      </c>
      <c r="BT836" s="41"/>
      <c r="BU836" s="41">
        <f t="shared" ref="BU836:BU899" si="690">LN(Q836/Q835)</f>
        <v>-1.5361285161487093E-2</v>
      </c>
      <c r="BV836" s="41">
        <f t="shared" ref="BV836:BV899" si="691">LN(R836/R835)</f>
        <v>-3.7321079437787244E-2</v>
      </c>
      <c r="BW836" s="41">
        <f t="shared" ref="BW836:BW899" si="692">LN(S836/S835)</f>
        <v>5.3192103340641258E-3</v>
      </c>
      <c r="BX836" s="41"/>
      <c r="BY836" s="41"/>
      <c r="BZ836" s="41">
        <f t="shared" ref="BZ836:BZ899" si="693">LN(V836/V835)</f>
        <v>3.6247817749242101E-2</v>
      </c>
      <c r="CA836" s="41">
        <f t="shared" ref="CA836:CA899" si="694">LN(W836/W835)</f>
        <v>0</v>
      </c>
      <c r="CB836" s="41">
        <f t="shared" ref="CB836:CB899" si="695">LN(X836/X835)</f>
        <v>-9.1435871591457746E-3</v>
      </c>
      <c r="CC836" s="41">
        <f t="shared" ref="CC836:CC899" si="696">LN(Y836/Y835)</f>
        <v>-3.3901699628620698E-2</v>
      </c>
      <c r="CD836" s="41">
        <f t="shared" ref="CD836:CD899" si="697">LN(Z836/Z835)</f>
        <v>-1.0399412122486544E-3</v>
      </c>
      <c r="CE836" s="41">
        <f t="shared" ref="CE836:CE899" si="698">LN(AA836/AA835)</f>
        <v>0</v>
      </c>
      <c r="CF836" s="41">
        <f t="shared" ref="CF836:CF899" si="699">LN(AB836/AB835)</f>
        <v>1.3963561369216969E-2</v>
      </c>
      <c r="CG836" s="41">
        <f t="shared" si="679"/>
        <v>1.2300277476456709E-2</v>
      </c>
      <c r="CH836" s="41">
        <f t="shared" ref="CH836:CH899" si="700">LN(AD836/AD835)</f>
        <v>-2.6569236803870862E-2</v>
      </c>
      <c r="CI836" s="41">
        <f t="shared" ref="CI836:CI899" si="701">LN(AE836/AE835)</f>
        <v>-6.7709813475634291E-3</v>
      </c>
      <c r="CJ836" s="41">
        <f t="shared" ref="CJ836:CJ899" si="702">LN(AF836/AF835)</f>
        <v>-4.531519621204249E-2</v>
      </c>
      <c r="CK836" s="41">
        <f t="shared" ref="CK836:CK899" si="703">LN(AG836/AG835)</f>
        <v>-2.8169897375339346E-2</v>
      </c>
      <c r="CL836" s="41">
        <f t="shared" ref="CL836:CL899" si="704">LN(AH836/AH835)</f>
        <v>5.8223083175656977E-3</v>
      </c>
      <c r="CM836" s="41">
        <f t="shared" ref="CM836:CM899" si="705">LN(AI836/AI835)</f>
        <v>-2.8781928826603426E-2</v>
      </c>
      <c r="CO836" s="41">
        <f t="shared" ref="CO836:CO899" si="706">LN(AK836/AK835)</f>
        <v>-1.9608471388376424E-2</v>
      </c>
      <c r="CP836" s="41">
        <f t="shared" ref="CP836:CP893" si="707">LN(AL836/AL835)</f>
        <v>0.1528392042294475</v>
      </c>
      <c r="CQ836" s="41">
        <f t="shared" ref="CQ836:CQ899" si="708">LN(AM836/AM835)</f>
        <v>1.0506034305074973E-3</v>
      </c>
      <c r="CR836" s="41">
        <f t="shared" ref="CR836:CR899" si="709">LN(AN836/AN835)</f>
        <v>0</v>
      </c>
      <c r="CS836" s="41">
        <f t="shared" ref="CS836:CS899" si="710">LN(AO836/AO835)</f>
        <v>-1.8241720142679932E-3</v>
      </c>
      <c r="CT836" s="41">
        <f t="shared" ref="CT836:CT899" si="711">LN(AP836/AP835)</f>
        <v>6.7039357221903547E-3</v>
      </c>
      <c r="CU836" s="41">
        <f t="shared" ref="CU836:CU899" si="712">LN(AQ836/AQ835)</f>
        <v>-6.8623982610405291E-3</v>
      </c>
      <c r="CV836" s="41">
        <f t="shared" ref="CV836:CV899" si="713">LN(AR836/AR835)</f>
        <v>1.0869672236903891E-2</v>
      </c>
      <c r="CW836" s="41"/>
      <c r="CX836" s="41">
        <f t="shared" ref="CX836:CX899" si="714">LN(AT836/AT835)</f>
        <v>6.0937102896770935E-3</v>
      </c>
      <c r="CY836" s="41">
        <f t="shared" ref="CY836:CY899" si="715">LN(AU836/AU835)</f>
        <v>0.13926206733350779</v>
      </c>
      <c r="CZ836" s="41">
        <f t="shared" ref="CZ836:CZ899" si="716">LN(AV836/AV835)</f>
        <v>6.6005618334667301E-3</v>
      </c>
      <c r="DA836" s="41">
        <f t="shared" ref="DA836:DA899" si="717">LN(AW836/AW835)</f>
        <v>2.2490273249081427E-2</v>
      </c>
      <c r="DB836" s="41">
        <f t="shared" ref="DB836:DB899" si="718">LN(AX836/AX835)</f>
        <v>-8.4809691914838111E-3</v>
      </c>
      <c r="DC836" s="41">
        <f t="shared" ref="DC836:DC899" si="719">LN(AY836/AY835)</f>
        <v>-8.196767204178515E-3</v>
      </c>
      <c r="DD836" s="41">
        <f t="shared" ref="DD836:DD899" si="720">LN(AZ836/AZ835)</f>
        <v>-1.509629693801935E-2</v>
      </c>
      <c r="DE836" s="41">
        <f t="shared" ref="DE836:DE843" si="721">LN(BA836/BA835)</f>
        <v>3.5165750524855724E-3</v>
      </c>
      <c r="DF836" s="41"/>
      <c r="DG836" s="41">
        <f t="shared" ref="DG836:DG899" si="722">LN(BC836/BC835)</f>
        <v>1.0488727886080547E-2</v>
      </c>
      <c r="DH836" s="41"/>
    </row>
    <row r="837" spans="1:112">
      <c r="A837" s="43">
        <v>43060</v>
      </c>
      <c r="B837" s="34">
        <v>3</v>
      </c>
      <c r="C837" s="34">
        <v>4.4462039999999998</v>
      </c>
      <c r="D837" s="34"/>
      <c r="E837" s="34">
        <v>6.03</v>
      </c>
      <c r="F837" s="34"/>
      <c r="G837" s="34">
        <v>37.942641999999999</v>
      </c>
      <c r="H837" s="34">
        <v>19.316714999999999</v>
      </c>
      <c r="I837" s="34">
        <v>18.809999000000001</v>
      </c>
      <c r="J837" s="34">
        <v>21.599989000000001</v>
      </c>
      <c r="K837" s="34"/>
      <c r="L837" s="34">
        <v>57.549999</v>
      </c>
      <c r="M837" s="34">
        <v>5.54</v>
      </c>
      <c r="N837" s="34">
        <v>32.322795999999997</v>
      </c>
      <c r="O837" s="34">
        <v>10.94</v>
      </c>
      <c r="P837" s="34">
        <v>27.309999000000001</v>
      </c>
      <c r="Q837" s="34">
        <v>3.3</v>
      </c>
      <c r="R837" s="34">
        <v>21.84</v>
      </c>
      <c r="S837" s="34">
        <v>50.831425000000003</v>
      </c>
      <c r="T837" s="34"/>
      <c r="U837" s="34"/>
      <c r="V837" s="34">
        <v>3.0665979999999999</v>
      </c>
      <c r="W837" s="34">
        <v>28.5</v>
      </c>
      <c r="X837" s="34">
        <v>33.619999</v>
      </c>
      <c r="Y837" s="34">
        <v>10.373583</v>
      </c>
      <c r="Z837" s="34">
        <v>17.84787</v>
      </c>
      <c r="AA837" s="34">
        <v>46.627834</v>
      </c>
      <c r="AB837" s="34">
        <v>48.852997000000002</v>
      </c>
      <c r="AC837" s="34">
        <v>19.600000000000001</v>
      </c>
      <c r="AD837" s="34">
        <v>117.800003</v>
      </c>
      <c r="AE837" s="34">
        <v>30.288004000000001</v>
      </c>
      <c r="AF837" s="34">
        <v>1.47</v>
      </c>
      <c r="AG837" s="34">
        <v>12.950013</v>
      </c>
      <c r="AH837" s="34">
        <v>33.027228999999998</v>
      </c>
      <c r="AI837" s="34">
        <v>100.821609</v>
      </c>
      <c r="AJ837" s="34" t="s">
        <v>193</v>
      </c>
      <c r="AK837" s="34">
        <v>4.75</v>
      </c>
      <c r="AL837" s="34">
        <v>2.4700000000000002</v>
      </c>
      <c r="AM837" s="34">
        <v>27.661080999999999</v>
      </c>
      <c r="AN837" s="34">
        <v>5.4</v>
      </c>
      <c r="AO837" s="34">
        <v>32.470001000000003</v>
      </c>
      <c r="AP837" s="34">
        <v>4.54</v>
      </c>
      <c r="AQ837" s="34">
        <v>13.2</v>
      </c>
      <c r="AR837" s="34">
        <v>3.68</v>
      </c>
      <c r="AS837" s="34"/>
      <c r="AT837" s="34">
        <v>16.148212000000001</v>
      </c>
      <c r="AU837" s="34">
        <v>26.33</v>
      </c>
      <c r="AV837" s="34">
        <v>7.5331070000000002</v>
      </c>
      <c r="AW837" s="34">
        <v>11.674472</v>
      </c>
      <c r="AX837" s="34">
        <v>19.600000000000001</v>
      </c>
      <c r="AY837" s="34">
        <v>4.9000000000000004</v>
      </c>
      <c r="AZ837" s="34">
        <v>69.019997000000004</v>
      </c>
      <c r="BA837" s="34">
        <v>93.300003000000004</v>
      </c>
      <c r="BB837" s="34"/>
      <c r="BC837" s="34">
        <v>18.168415</v>
      </c>
      <c r="BD837" s="34"/>
      <c r="BE837" s="38"/>
      <c r="BF837" s="41">
        <f t="shared" si="677"/>
        <v>8.2304991365154435E-3</v>
      </c>
      <c r="BG837" s="41">
        <f t="shared" si="680"/>
        <v>-2.5769827438148627E-2</v>
      </c>
      <c r="BH837" s="41"/>
      <c r="BI837" s="41">
        <f t="shared" si="681"/>
        <v>-1.6447739209025907E-2</v>
      </c>
      <c r="BJ837" s="41"/>
      <c r="BK837" s="41">
        <f t="shared" si="682"/>
        <v>4.1421277916068103E-2</v>
      </c>
      <c r="BL837" s="41">
        <f t="shared" si="683"/>
        <v>2.66126029425417E-2</v>
      </c>
      <c r="BM837" s="41">
        <f t="shared" si="684"/>
        <v>1.3379916670983743E-2</v>
      </c>
      <c r="BN837" s="41">
        <f t="shared" si="685"/>
        <v>-6.7139335906427858E-2</v>
      </c>
      <c r="BO837" s="41"/>
      <c r="BP837" s="41">
        <f t="shared" si="686"/>
        <v>2.6097796229711157E-3</v>
      </c>
      <c r="BQ837" s="41">
        <f t="shared" si="687"/>
        <v>-2.4956731973867507E-2</v>
      </c>
      <c r="BR837" s="41">
        <f t="shared" si="688"/>
        <v>-6.8869260632243934E-3</v>
      </c>
      <c r="BS837" s="41">
        <f t="shared" si="689"/>
        <v>1.9382240351227872E-2</v>
      </c>
      <c r="BT837" s="41"/>
      <c r="BU837" s="41">
        <f t="shared" si="690"/>
        <v>2.1440331237869408E-2</v>
      </c>
      <c r="BV837" s="41">
        <f t="shared" si="691"/>
        <v>-1.1381866555321491E-2</v>
      </c>
      <c r="BW837" s="41">
        <f t="shared" si="692"/>
        <v>-1.1433086440809427E-2</v>
      </c>
      <c r="BX837" s="41"/>
      <c r="BY837" s="41"/>
      <c r="BZ837" s="41">
        <f t="shared" si="693"/>
        <v>0</v>
      </c>
      <c r="CA837" s="41">
        <f t="shared" si="694"/>
        <v>1.7699577099400857E-2</v>
      </c>
      <c r="CB837" s="41">
        <f t="shared" si="695"/>
        <v>2.8970010693950214E-2</v>
      </c>
      <c r="CC837" s="41">
        <f t="shared" si="696"/>
        <v>9.5750463571984403E-4</v>
      </c>
      <c r="CD837" s="41">
        <f t="shared" si="697"/>
        <v>3.635492814257334E-3</v>
      </c>
      <c r="CE837" s="41">
        <f t="shared" si="698"/>
        <v>1.607048569891718E-2</v>
      </c>
      <c r="CF837" s="41">
        <f t="shared" si="699"/>
        <v>2.609177618620119E-3</v>
      </c>
      <c r="CG837" s="41">
        <f t="shared" si="679"/>
        <v>-4.9020194999609829E-3</v>
      </c>
      <c r="CH837" s="41">
        <f t="shared" si="700"/>
        <v>-1.5080895848723779E-2</v>
      </c>
      <c r="CI837" s="41">
        <f t="shared" si="701"/>
        <v>5.8065101183783921E-3</v>
      </c>
      <c r="CJ837" s="41">
        <f t="shared" si="702"/>
        <v>-2.6847250036188052E-2</v>
      </c>
      <c r="CK837" s="41">
        <f t="shared" si="703"/>
        <v>5.5569875423953877E-2</v>
      </c>
      <c r="CL837" s="41">
        <f t="shared" si="704"/>
        <v>2.8987787187957233E-3</v>
      </c>
      <c r="CM837" s="41">
        <f t="shared" si="705"/>
        <v>2.9372869609355211E-2</v>
      </c>
      <c r="CO837" s="41">
        <f t="shared" si="706"/>
        <v>-6.1243625240718552E-2</v>
      </c>
      <c r="CP837" s="41">
        <f t="shared" si="707"/>
        <v>-2.7945930390559336E-2</v>
      </c>
      <c r="CQ837" s="41">
        <f t="shared" si="708"/>
        <v>4.539939384785913E-3</v>
      </c>
      <c r="CR837" s="41">
        <f t="shared" si="709"/>
        <v>-5.4067221270275703E-2</v>
      </c>
      <c r="CS837" s="41">
        <f t="shared" si="710"/>
        <v>-1.1939526128844174E-2</v>
      </c>
      <c r="CT837" s="41">
        <f t="shared" si="711"/>
        <v>1.1074310299093715E-2</v>
      </c>
      <c r="CU837" s="41">
        <f t="shared" si="712"/>
        <v>9.8973019561944195E-3</v>
      </c>
      <c r="CV837" s="41">
        <f t="shared" si="713"/>
        <v>-5.4200674693392556E-3</v>
      </c>
      <c r="CW837" s="41"/>
      <c r="CX837" s="41">
        <f t="shared" si="714"/>
        <v>3.6386548605983888E-3</v>
      </c>
      <c r="CY837" s="41">
        <f t="shared" si="715"/>
        <v>-2.5127892496111071E-2</v>
      </c>
      <c r="CZ837" s="41">
        <f t="shared" si="716"/>
        <v>0</v>
      </c>
      <c r="DA837" s="41">
        <f t="shared" si="717"/>
        <v>-2.0922893351285065E-2</v>
      </c>
      <c r="DB837" s="41">
        <f t="shared" si="718"/>
        <v>-1.8200654546644636E-2</v>
      </c>
      <c r="DC837" s="41">
        <f t="shared" si="719"/>
        <v>8.1967672041784907E-3</v>
      </c>
      <c r="DD837" s="41">
        <f t="shared" si="720"/>
        <v>-1.4490402473470352E-4</v>
      </c>
      <c r="DE837" s="41">
        <f t="shared" si="721"/>
        <v>2.3203891751261627E-2</v>
      </c>
      <c r="DF837" s="41"/>
      <c r="DG837" s="41">
        <f t="shared" si="722"/>
        <v>1.4718193601622794E-2</v>
      </c>
      <c r="DH837" s="41"/>
    </row>
    <row r="838" spans="1:112">
      <c r="A838" s="43">
        <v>43061</v>
      </c>
      <c r="B838" s="34">
        <v>3.0249999999999999</v>
      </c>
      <c r="C838" s="34">
        <v>4.5801259999999999</v>
      </c>
      <c r="D838" s="34"/>
      <c r="E838" s="34">
        <v>6.18</v>
      </c>
      <c r="F838" s="34"/>
      <c r="G838" s="34">
        <v>37.747771999999998</v>
      </c>
      <c r="H838" s="34">
        <v>19.605173000000001</v>
      </c>
      <c r="I838" s="34">
        <v>19.170000000000002</v>
      </c>
      <c r="J838" s="34">
        <v>23.249988999999999</v>
      </c>
      <c r="K838" s="34"/>
      <c r="L838" s="34">
        <v>57.080002</v>
      </c>
      <c r="M838" s="34">
        <v>5.47</v>
      </c>
      <c r="N838" s="34">
        <v>34.682896</v>
      </c>
      <c r="O838" s="34">
        <v>10.97</v>
      </c>
      <c r="P838" s="34">
        <v>25.190000999999999</v>
      </c>
      <c r="Q838" s="34">
        <v>3.3</v>
      </c>
      <c r="R838" s="34">
        <v>22.07</v>
      </c>
      <c r="S838" s="34">
        <v>51.162640000000003</v>
      </c>
      <c r="T838" s="34"/>
      <c r="U838" s="34"/>
      <c r="V838" s="34">
        <v>2.9772799999999999</v>
      </c>
      <c r="W838" s="34">
        <v>28.65</v>
      </c>
      <c r="X838" s="34">
        <v>33.470001000000003</v>
      </c>
      <c r="Y838" s="34">
        <v>10.333876</v>
      </c>
      <c r="Z838" s="34">
        <v>18.190207000000001</v>
      </c>
      <c r="AA838" s="34">
        <v>46.121006000000001</v>
      </c>
      <c r="AB838" s="34">
        <v>48.931334999999997</v>
      </c>
      <c r="AC838" s="34">
        <v>19.950001</v>
      </c>
      <c r="AD838" s="34">
        <v>119.160004</v>
      </c>
      <c r="AE838" s="34">
        <v>30.258778</v>
      </c>
      <c r="AF838" s="34">
        <v>1.55</v>
      </c>
      <c r="AG838" s="34">
        <v>12.600013000000001</v>
      </c>
      <c r="AH838" s="34">
        <v>33.734611999999998</v>
      </c>
      <c r="AI838" s="34">
        <v>111.91922</v>
      </c>
      <c r="AJ838" s="34" t="s">
        <v>193</v>
      </c>
      <c r="AK838" s="34">
        <v>4.95</v>
      </c>
      <c r="AL838" s="34">
        <v>2.4</v>
      </c>
      <c r="AM838" s="34">
        <v>27.824926000000001</v>
      </c>
      <c r="AN838" s="34">
        <v>5.6</v>
      </c>
      <c r="AO838" s="34">
        <v>31.67</v>
      </c>
      <c r="AP838" s="34">
        <v>4.51</v>
      </c>
      <c r="AQ838" s="34">
        <v>13.08</v>
      </c>
      <c r="AR838" s="34">
        <v>3.67</v>
      </c>
      <c r="AS838" s="34"/>
      <c r="AT838" s="34">
        <v>16.12866</v>
      </c>
      <c r="AU838" s="34">
        <v>26.82</v>
      </c>
      <c r="AV838" s="34">
        <v>7.671875</v>
      </c>
      <c r="AW838" s="34">
        <v>11.400207999999999</v>
      </c>
      <c r="AX838" s="34">
        <v>19.75</v>
      </c>
      <c r="AY838" s="34">
        <v>4.82</v>
      </c>
      <c r="AZ838" s="34">
        <v>69.910004000000001</v>
      </c>
      <c r="BA838" s="34">
        <v>94.360000999999997</v>
      </c>
      <c r="BB838" s="34"/>
      <c r="BC838" s="34">
        <v>18.542007000000002</v>
      </c>
      <c r="BD838" s="34"/>
      <c r="BE838" s="38"/>
      <c r="BF838" s="41">
        <f t="shared" si="677"/>
        <v>0</v>
      </c>
      <c r="BG838" s="41">
        <f t="shared" si="680"/>
        <v>2.9675810234715928E-2</v>
      </c>
      <c r="BH838" s="41"/>
      <c r="BI838" s="41">
        <f t="shared" si="681"/>
        <v>2.4571260730505327E-2</v>
      </c>
      <c r="BJ838" s="41"/>
      <c r="BK838" s="41">
        <f t="shared" si="682"/>
        <v>-5.1491442644239207E-3</v>
      </c>
      <c r="BL838" s="41">
        <f t="shared" si="683"/>
        <v>1.482267671332925E-2</v>
      </c>
      <c r="BM838" s="41">
        <f t="shared" si="684"/>
        <v>1.8957966907826508E-2</v>
      </c>
      <c r="BN838" s="41">
        <f t="shared" si="685"/>
        <v>7.3611853484243317E-2</v>
      </c>
      <c r="BO838" s="41"/>
      <c r="BP838" s="41">
        <f t="shared" si="686"/>
        <v>-8.2002901445194579E-3</v>
      </c>
      <c r="BQ838" s="41">
        <f t="shared" si="687"/>
        <v>-1.2715884325302674E-2</v>
      </c>
      <c r="BR838" s="41">
        <f t="shared" si="688"/>
        <v>7.0473914957475459E-2</v>
      </c>
      <c r="BS838" s="41">
        <f t="shared" si="689"/>
        <v>2.7384772933037706E-3</v>
      </c>
      <c r="BT838" s="41"/>
      <c r="BU838" s="41">
        <f t="shared" si="690"/>
        <v>0</v>
      </c>
      <c r="BV838" s="41">
        <f t="shared" si="691"/>
        <v>1.0476069391940701E-2</v>
      </c>
      <c r="BW838" s="41">
        <f t="shared" si="692"/>
        <v>6.4948125028918453E-3</v>
      </c>
      <c r="BX838" s="41"/>
      <c r="BY838" s="41"/>
      <c r="BZ838" s="41">
        <f t="shared" si="693"/>
        <v>-2.955867180384962E-2</v>
      </c>
      <c r="CA838" s="41">
        <f t="shared" si="694"/>
        <v>5.249355886143745E-3</v>
      </c>
      <c r="CB838" s="41">
        <f t="shared" si="695"/>
        <v>-4.4715531355320878E-3</v>
      </c>
      <c r="CC838" s="41">
        <f t="shared" si="696"/>
        <v>-3.8350479086966829E-3</v>
      </c>
      <c r="CD838" s="41">
        <f t="shared" si="697"/>
        <v>1.8999198969899551E-2</v>
      </c>
      <c r="CE838" s="41">
        <f t="shared" si="698"/>
        <v>-1.0929151133015723E-2</v>
      </c>
      <c r="CF838" s="41">
        <f t="shared" si="699"/>
        <v>1.6022611221472684E-3</v>
      </c>
      <c r="CG838" s="41">
        <f t="shared" si="679"/>
        <v>-4.926118336055889E-3</v>
      </c>
      <c r="CH838" s="41">
        <f t="shared" si="700"/>
        <v>1.1478864729013372E-2</v>
      </c>
      <c r="CI838" s="41">
        <f t="shared" si="701"/>
        <v>-9.6540233203115926E-4</v>
      </c>
      <c r="CJ838" s="41">
        <f t="shared" si="702"/>
        <v>5.2992530140510377E-2</v>
      </c>
      <c r="CK838" s="41">
        <f t="shared" si="703"/>
        <v>-2.7398946303114968E-2</v>
      </c>
      <c r="CL838" s="41">
        <f t="shared" si="704"/>
        <v>2.1192030151981223E-2</v>
      </c>
      <c r="CM838" s="41">
        <f t="shared" si="705"/>
        <v>0.10442465340694915</v>
      </c>
      <c r="CO838" s="41">
        <f t="shared" si="706"/>
        <v>4.1242958534049218E-2</v>
      </c>
      <c r="CP838" s="41">
        <f t="shared" si="707"/>
        <v>-2.8749413285986052E-2</v>
      </c>
      <c r="CQ838" s="41">
        <f t="shared" si="708"/>
        <v>5.9058304998087542E-3</v>
      </c>
      <c r="CR838" s="41">
        <f t="shared" si="709"/>
        <v>3.6367644170874791E-2</v>
      </c>
      <c r="CS838" s="41">
        <f t="shared" si="710"/>
        <v>-2.4946756361865156E-2</v>
      </c>
      <c r="CT838" s="41">
        <f t="shared" si="711"/>
        <v>-6.6298585386696885E-3</v>
      </c>
      <c r="CU838" s="41">
        <f t="shared" si="712"/>
        <v>-9.1324835632724741E-3</v>
      </c>
      <c r="CV838" s="41">
        <f t="shared" si="713"/>
        <v>-2.7210901143607247E-3</v>
      </c>
      <c r="CW838" s="41"/>
      <c r="CX838" s="41">
        <f t="shared" si="714"/>
        <v>-1.2115177946299424E-3</v>
      </c>
      <c r="CY838" s="41">
        <f t="shared" si="715"/>
        <v>1.8438904345314536E-2</v>
      </c>
      <c r="CZ838" s="41">
        <f t="shared" si="716"/>
        <v>1.8253471523843243E-2</v>
      </c>
      <c r="DA838" s="41">
        <f t="shared" si="717"/>
        <v>-2.377297684485111E-2</v>
      </c>
      <c r="DB838" s="41">
        <f t="shared" si="718"/>
        <v>7.6239251106593664E-3</v>
      </c>
      <c r="DC838" s="41">
        <f t="shared" si="719"/>
        <v>-1.6461277054071962E-2</v>
      </c>
      <c r="DD838" s="41">
        <f t="shared" si="720"/>
        <v>1.2812483536118914E-2</v>
      </c>
      <c r="DE838" s="41">
        <f t="shared" si="721"/>
        <v>1.1297125129546656E-2</v>
      </c>
      <c r="DF838" s="41"/>
      <c r="DG838" s="41">
        <f t="shared" si="722"/>
        <v>2.0354159803454158E-2</v>
      </c>
      <c r="DH838" s="41"/>
    </row>
    <row r="839" spans="1:112">
      <c r="A839" s="43">
        <v>43063</v>
      </c>
      <c r="B839" s="34">
        <v>3.05</v>
      </c>
      <c r="C839" s="34">
        <v>4.5533409999999996</v>
      </c>
      <c r="D839" s="34"/>
      <c r="E839" s="34">
        <v>6.12</v>
      </c>
      <c r="F839" s="34"/>
      <c r="G839" s="34">
        <v>36.646709000000001</v>
      </c>
      <c r="H839" s="34">
        <v>19.376396</v>
      </c>
      <c r="I839" s="34">
        <v>19.110001</v>
      </c>
      <c r="J839" s="34">
        <v>23.85</v>
      </c>
      <c r="K839" s="34"/>
      <c r="L839" s="34">
        <v>55.5</v>
      </c>
      <c r="M839" s="34">
        <v>5.53</v>
      </c>
      <c r="N839" s="34">
        <v>35.090815999999997</v>
      </c>
      <c r="O839" s="34">
        <v>10.86</v>
      </c>
      <c r="P839" s="34">
        <v>23.76</v>
      </c>
      <c r="Q839" s="34">
        <v>3.16</v>
      </c>
      <c r="R839" s="34">
        <v>21.969999000000001</v>
      </c>
      <c r="S839" s="34">
        <v>51.055481</v>
      </c>
      <c r="T839" s="34"/>
      <c r="U839" s="34"/>
      <c r="V839" s="34">
        <v>3.3742510000000001</v>
      </c>
      <c r="W839" s="34">
        <v>28.49</v>
      </c>
      <c r="X839" s="34">
        <v>33.259998000000003</v>
      </c>
      <c r="Y839" s="34">
        <v>10.006289000000001</v>
      </c>
      <c r="Z839" s="34">
        <v>18.217966000000001</v>
      </c>
      <c r="AA839" s="34">
        <v>46.180134000000002</v>
      </c>
      <c r="AB839" s="34">
        <v>48.833416</v>
      </c>
      <c r="AC839" s="34">
        <v>20</v>
      </c>
      <c r="AD839" s="34">
        <v>118.07</v>
      </c>
      <c r="AE839" s="34">
        <v>30.375681</v>
      </c>
      <c r="AF839" s="34">
        <v>1.6</v>
      </c>
      <c r="AG839" s="34">
        <v>12.950013</v>
      </c>
      <c r="AH839" s="34">
        <v>34.078743000000003</v>
      </c>
      <c r="AI839" s="34">
        <v>113.606697</v>
      </c>
      <c r="AJ839" s="34" t="s">
        <v>193</v>
      </c>
      <c r="AK839" s="34">
        <v>5.05</v>
      </c>
      <c r="AL839" s="34">
        <v>2.4</v>
      </c>
      <c r="AM839" s="34">
        <v>27.728546000000001</v>
      </c>
      <c r="AN839" s="34">
        <v>5.5</v>
      </c>
      <c r="AO839" s="34">
        <v>32.110000999999997</v>
      </c>
      <c r="AP839" s="34">
        <v>4.59</v>
      </c>
      <c r="AQ839" s="34">
        <v>13.45</v>
      </c>
      <c r="AR839" s="34">
        <v>3.56</v>
      </c>
      <c r="AS839" s="34"/>
      <c r="AT839" s="34">
        <v>15.91361</v>
      </c>
      <c r="AU839" s="34">
        <v>26.639999</v>
      </c>
      <c r="AV839" s="34">
        <v>7.7610830000000002</v>
      </c>
      <c r="AW839" s="34">
        <v>11.144228999999999</v>
      </c>
      <c r="AX839" s="34">
        <v>19.989999999999998</v>
      </c>
      <c r="AY839" s="34">
        <v>4.72</v>
      </c>
      <c r="AZ839" s="34">
        <v>73.080001999999993</v>
      </c>
      <c r="BA839" s="34">
        <v>92.980002999999996</v>
      </c>
      <c r="BB839" s="34"/>
      <c r="BC839" s="34">
        <v>18.571498999999999</v>
      </c>
      <c r="BD839" s="34"/>
      <c r="BE839" s="38"/>
      <c r="BF839" s="41">
        <f t="shared" si="677"/>
        <v>0</v>
      </c>
      <c r="BG839" s="41">
        <f t="shared" si="680"/>
        <v>-5.8652594434192391E-3</v>
      </c>
      <c r="BH839" s="41"/>
      <c r="BI839" s="41">
        <f t="shared" si="681"/>
        <v>-9.7561749453645725E-3</v>
      </c>
      <c r="BJ839" s="41"/>
      <c r="BK839" s="41">
        <f t="shared" si="682"/>
        <v>-2.9602825146455312E-2</v>
      </c>
      <c r="BL839" s="41">
        <f t="shared" si="683"/>
        <v>-1.1737835728160638E-2</v>
      </c>
      <c r="BM839" s="41">
        <f t="shared" si="684"/>
        <v>-3.134746476749121E-3</v>
      </c>
      <c r="BN839" s="41">
        <f t="shared" si="685"/>
        <v>2.5479558419376398E-2</v>
      </c>
      <c r="BO839" s="41"/>
      <c r="BP839" s="41">
        <f t="shared" si="686"/>
        <v>-2.8070806894788598E-2</v>
      </c>
      <c r="BQ839" s="41">
        <f t="shared" si="687"/>
        <v>1.0909199100353751E-2</v>
      </c>
      <c r="BR839" s="41">
        <f t="shared" si="688"/>
        <v>1.1692789043606039E-2</v>
      </c>
      <c r="BS839" s="41">
        <f t="shared" si="689"/>
        <v>-1.0077959781349601E-2</v>
      </c>
      <c r="BT839" s="41"/>
      <c r="BU839" s="41">
        <f t="shared" si="690"/>
        <v>-4.3350440873613741E-2</v>
      </c>
      <c r="BV839" s="41">
        <f t="shared" si="691"/>
        <v>-4.5413793887407773E-3</v>
      </c>
      <c r="BW839" s="41">
        <f t="shared" si="692"/>
        <v>-2.0966740184215887E-3</v>
      </c>
      <c r="BX839" s="41"/>
      <c r="BY839" s="41"/>
      <c r="BZ839" s="41">
        <f t="shared" si="693"/>
        <v>0.12516324174136645</v>
      </c>
      <c r="CA839" s="41">
        <f t="shared" si="694"/>
        <v>-5.6002946509316589E-3</v>
      </c>
      <c r="CB839" s="41">
        <f t="shared" si="695"/>
        <v>-6.2941314682482975E-3</v>
      </c>
      <c r="CC839" s="41">
        <f t="shared" si="696"/>
        <v>-3.2213635247830372E-2</v>
      </c>
      <c r="CD839" s="41">
        <f t="shared" si="697"/>
        <v>1.5248776904509657E-3</v>
      </c>
      <c r="CE839" s="41">
        <f t="shared" si="698"/>
        <v>1.2811977855974707E-3</v>
      </c>
      <c r="CF839" s="41">
        <f t="shared" si="699"/>
        <v>-2.0031561834133668E-3</v>
      </c>
      <c r="CG839" s="41">
        <f t="shared" si="679"/>
        <v>-2.4721396404397892E-3</v>
      </c>
      <c r="CH839" s="41">
        <f t="shared" si="700"/>
        <v>-9.1894924943742157E-3</v>
      </c>
      <c r="CI839" s="41">
        <f t="shared" si="701"/>
        <v>3.8559969620484556E-3</v>
      </c>
      <c r="CJ839" s="41">
        <f t="shared" si="702"/>
        <v>3.174869831458027E-2</v>
      </c>
      <c r="CK839" s="41">
        <f t="shared" si="703"/>
        <v>2.7398946303114999E-2</v>
      </c>
      <c r="CL839" s="41">
        <f t="shared" si="704"/>
        <v>1.0149444872860238E-2</v>
      </c>
      <c r="CM839" s="41">
        <f t="shared" si="705"/>
        <v>1.4965095945030931E-2</v>
      </c>
      <c r="CO839" s="41">
        <f t="shared" si="706"/>
        <v>2.0000666706669435E-2</v>
      </c>
      <c r="CP839" s="41">
        <f t="shared" si="707"/>
        <v>0</v>
      </c>
      <c r="CQ839" s="41">
        <f t="shared" si="708"/>
        <v>-3.4698136130209014E-3</v>
      </c>
      <c r="CR839" s="41">
        <f t="shared" si="709"/>
        <v>-1.801850550267825E-2</v>
      </c>
      <c r="CS839" s="41">
        <f t="shared" si="710"/>
        <v>1.3797678693819723E-2</v>
      </c>
      <c r="CT839" s="41">
        <f t="shared" si="711"/>
        <v>1.7582870557866882E-2</v>
      </c>
      <c r="CU839" s="41">
        <f t="shared" si="712"/>
        <v>2.7894760018795504E-2</v>
      </c>
      <c r="CV839" s="41">
        <f t="shared" si="713"/>
        <v>-3.0431117202539812E-2</v>
      </c>
      <c r="CW839" s="41"/>
      <c r="CX839" s="41">
        <f t="shared" si="714"/>
        <v>-1.3423095739289348E-2</v>
      </c>
      <c r="CY839" s="41">
        <f t="shared" si="715"/>
        <v>-6.7340697188823786E-3</v>
      </c>
      <c r="CZ839" s="41">
        <f t="shared" si="716"/>
        <v>1.1560841878098967E-2</v>
      </c>
      <c r="DA839" s="41">
        <f t="shared" si="717"/>
        <v>-2.2709815407218871E-2</v>
      </c>
      <c r="DB839" s="41">
        <f t="shared" si="718"/>
        <v>1.2078657165177708E-2</v>
      </c>
      <c r="DC839" s="41">
        <f t="shared" si="719"/>
        <v>-2.0965128465045078E-2</v>
      </c>
      <c r="DD839" s="41">
        <f t="shared" si="720"/>
        <v>4.4346001136761008E-2</v>
      </c>
      <c r="DE839" s="41">
        <f t="shared" si="721"/>
        <v>-1.4732816609743699E-2</v>
      </c>
      <c r="DF839" s="41"/>
      <c r="DG839" s="41">
        <f t="shared" si="722"/>
        <v>1.5892869947481297E-3</v>
      </c>
      <c r="DH839" s="41"/>
    </row>
    <row r="840" spans="1:112">
      <c r="A840" s="43">
        <v>43066</v>
      </c>
      <c r="B840" s="34">
        <v>3.05</v>
      </c>
      <c r="C840" s="34">
        <v>4.5533409999999996</v>
      </c>
      <c r="D840" s="34"/>
      <c r="E840" s="34">
        <v>6.24</v>
      </c>
      <c r="F840" s="34"/>
      <c r="G840" s="34">
        <v>37.406731000000001</v>
      </c>
      <c r="H840" s="34">
        <v>19.217247</v>
      </c>
      <c r="I840" s="34">
        <v>19.200001</v>
      </c>
      <c r="J840" s="34">
        <v>22.499988999999999</v>
      </c>
      <c r="K840" s="34"/>
      <c r="L840" s="34">
        <v>55.380001</v>
      </c>
      <c r="M840" s="34">
        <v>5.57</v>
      </c>
      <c r="N840" s="34">
        <v>35.819251999999999</v>
      </c>
      <c r="O840" s="34">
        <v>11.05</v>
      </c>
      <c r="P840" s="34"/>
      <c r="Q840" s="34">
        <v>3</v>
      </c>
      <c r="R840" s="34">
        <v>21.33</v>
      </c>
      <c r="S840" s="34">
        <v>51.727649999999997</v>
      </c>
      <c r="T840" s="34"/>
      <c r="U840" s="34"/>
      <c r="V840" s="34">
        <v>3.4536449999999999</v>
      </c>
      <c r="W840" s="34">
        <v>29.02</v>
      </c>
      <c r="X840" s="34">
        <v>33</v>
      </c>
      <c r="Y840" s="34">
        <v>10.184972</v>
      </c>
      <c r="Z840" s="34">
        <v>18.736098999999999</v>
      </c>
      <c r="AA840" s="34">
        <v>48.300353999999999</v>
      </c>
      <c r="AB840" s="34">
        <v>49.391567000000002</v>
      </c>
      <c r="AC840" s="34">
        <v>20</v>
      </c>
      <c r="AD840" s="34">
        <v>116.709999</v>
      </c>
      <c r="AE840" s="34">
        <v>30.638719999999999</v>
      </c>
      <c r="AF840" s="34">
        <v>1.6</v>
      </c>
      <c r="AG840" s="34">
        <v>13.300013999999999</v>
      </c>
      <c r="AH840" s="34">
        <v>34.375079999999997</v>
      </c>
      <c r="AI840" s="34">
        <v>119.125732</v>
      </c>
      <c r="AJ840" s="34" t="s">
        <v>193</v>
      </c>
      <c r="AK840" s="34">
        <v>5</v>
      </c>
      <c r="AL840" s="34">
        <v>2.5</v>
      </c>
      <c r="AM840" s="34">
        <v>27.805648999999999</v>
      </c>
      <c r="AN840" s="34">
        <v>5.9</v>
      </c>
      <c r="AO840" s="34">
        <v>34.779998999999997</v>
      </c>
      <c r="AP840" s="34">
        <v>4.68</v>
      </c>
      <c r="AQ840" s="34">
        <v>13.46</v>
      </c>
      <c r="AR840" s="34">
        <v>3.68</v>
      </c>
      <c r="AS840" s="34"/>
      <c r="AT840" s="34">
        <v>16.285059</v>
      </c>
      <c r="AU840" s="34">
        <v>27.629999000000002</v>
      </c>
      <c r="AV840" s="34">
        <v>7.9097629999999999</v>
      </c>
      <c r="AW840" s="34">
        <v>11.144228999999999</v>
      </c>
      <c r="AX840" s="34">
        <v>19.82</v>
      </c>
      <c r="AY840" s="34">
        <v>4.7</v>
      </c>
      <c r="AZ840" s="34">
        <v>74.010002</v>
      </c>
      <c r="BA840" s="34">
        <v>92.010002</v>
      </c>
      <c r="BB840" s="34"/>
      <c r="BC840" s="34">
        <v>18.571498999999999</v>
      </c>
      <c r="BD840" s="34"/>
      <c r="BE840" s="38"/>
      <c r="BF840" s="41">
        <f t="shared" si="677"/>
        <v>-1.6529301951210471E-2</v>
      </c>
      <c r="BG840" s="41">
        <f t="shared" si="680"/>
        <v>0</v>
      </c>
      <c r="BH840" s="41"/>
      <c r="BI840" s="41">
        <f t="shared" si="681"/>
        <v>1.9418085857101516E-2</v>
      </c>
      <c r="BJ840" s="41"/>
      <c r="BK840" s="41">
        <f t="shared" si="682"/>
        <v>2.052703254998605E-2</v>
      </c>
      <c r="BL840" s="41">
        <f t="shared" si="683"/>
        <v>-8.2474671861395288E-3</v>
      </c>
      <c r="BM840" s="41">
        <f t="shared" si="684"/>
        <v>4.6985205362637976E-3</v>
      </c>
      <c r="BN840" s="41">
        <f t="shared" si="685"/>
        <v>-5.8269397012984246E-2</v>
      </c>
      <c r="BO840" s="41"/>
      <c r="BP840" s="41">
        <f t="shared" si="686"/>
        <v>-2.1644849525129183E-3</v>
      </c>
      <c r="BQ840" s="41">
        <f t="shared" si="687"/>
        <v>7.2072384049491666E-3</v>
      </c>
      <c r="BR840" s="41">
        <f t="shared" si="688"/>
        <v>2.054607041260794E-2</v>
      </c>
      <c r="BS840" s="41">
        <f t="shared" si="689"/>
        <v>1.7344113457972564E-2</v>
      </c>
      <c r="BT840" s="41"/>
      <c r="BU840" s="41">
        <f t="shared" si="690"/>
        <v>-5.1959738930711104E-2</v>
      </c>
      <c r="BV840" s="41">
        <f t="shared" si="691"/>
        <v>-2.9563308396645192E-2</v>
      </c>
      <c r="BW840" s="41">
        <f t="shared" si="692"/>
        <v>1.307955062318681E-2</v>
      </c>
      <c r="BX840" s="41"/>
      <c r="BY840" s="41"/>
      <c r="BZ840" s="41">
        <f t="shared" si="693"/>
        <v>2.3256821286739848E-2</v>
      </c>
      <c r="CA840" s="41">
        <f t="shared" si="694"/>
        <v>1.8432098946224867E-2</v>
      </c>
      <c r="CB840" s="41">
        <f t="shared" si="695"/>
        <v>-7.8478521660086207E-3</v>
      </c>
      <c r="CC840" s="41">
        <f t="shared" si="696"/>
        <v>1.7699505214782023E-2</v>
      </c>
      <c r="CD840" s="41">
        <f t="shared" si="697"/>
        <v>2.8043840751961487E-2</v>
      </c>
      <c r="CE840" s="41">
        <f t="shared" si="698"/>
        <v>4.4889184213032854E-2</v>
      </c>
      <c r="CF840" s="41">
        <f t="shared" si="699"/>
        <v>1.1364868499153771E-2</v>
      </c>
      <c r="CG840" s="41">
        <f t="shared" si="679"/>
        <v>1.7178238368333664E-2</v>
      </c>
      <c r="CH840" s="41">
        <f t="shared" si="700"/>
        <v>-1.158545206300212E-2</v>
      </c>
      <c r="CI840" s="41">
        <f t="shared" si="701"/>
        <v>8.6222473803727467E-3</v>
      </c>
      <c r="CJ840" s="41">
        <f t="shared" si="702"/>
        <v>0</v>
      </c>
      <c r="CK840" s="41">
        <f t="shared" si="703"/>
        <v>2.6668295852686097E-2</v>
      </c>
      <c r="CL840" s="41">
        <f t="shared" si="704"/>
        <v>8.6580657786805397E-3</v>
      </c>
      <c r="CM840" s="41">
        <f t="shared" si="705"/>
        <v>4.7437049747151627E-2</v>
      </c>
      <c r="CO840" s="41">
        <f t="shared" si="706"/>
        <v>-9.950330853168092E-3</v>
      </c>
      <c r="CP840" s="41">
        <f t="shared" si="707"/>
        <v>4.08219945202552E-2</v>
      </c>
      <c r="CQ840" s="41">
        <f t="shared" si="708"/>
        <v>2.7767774266588482E-3</v>
      </c>
      <c r="CR840" s="41">
        <f t="shared" si="709"/>
        <v>7.020425867324856E-2</v>
      </c>
      <c r="CS840" s="41">
        <f t="shared" si="710"/>
        <v>7.9874940929611865E-2</v>
      </c>
      <c r="CT840" s="41">
        <f t="shared" si="711"/>
        <v>1.9418085857101516E-2</v>
      </c>
      <c r="CU840" s="41">
        <f t="shared" si="712"/>
        <v>7.4321816873365771E-4</v>
      </c>
      <c r="CV840" s="41">
        <f t="shared" si="713"/>
        <v>3.315220731690055E-2</v>
      </c>
      <c r="CW840" s="41"/>
      <c r="CX840" s="41">
        <f t="shared" si="714"/>
        <v>2.307334375614464E-2</v>
      </c>
      <c r="CY840" s="41">
        <f t="shared" si="715"/>
        <v>3.6488294608130169E-2</v>
      </c>
      <c r="CZ840" s="41">
        <f t="shared" si="716"/>
        <v>1.8975932944417854E-2</v>
      </c>
      <c r="DA840" s="41">
        <f t="shared" si="717"/>
        <v>0</v>
      </c>
      <c r="DB840" s="41">
        <f t="shared" si="718"/>
        <v>-8.5406196104667164E-3</v>
      </c>
      <c r="DC840" s="41">
        <f t="shared" si="719"/>
        <v>-4.2462908814509849E-3</v>
      </c>
      <c r="DD840" s="41">
        <f t="shared" si="720"/>
        <v>1.2645487355675633E-2</v>
      </c>
      <c r="DE840" s="41">
        <f t="shared" si="721"/>
        <v>-1.0487159996403971E-2</v>
      </c>
      <c r="DF840" s="41"/>
      <c r="DG840" s="41">
        <f t="shared" si="722"/>
        <v>0</v>
      </c>
      <c r="DH840" s="41"/>
    </row>
    <row r="841" spans="1:112">
      <c r="A841" s="43">
        <v>43067</v>
      </c>
      <c r="B841" s="34">
        <v>3.05</v>
      </c>
      <c r="C841" s="34">
        <v>4.5711979999999999</v>
      </c>
      <c r="D841" s="34"/>
      <c r="E841" s="34">
        <v>6.15</v>
      </c>
      <c r="F841" s="34"/>
      <c r="G841" s="34">
        <v>37.319035</v>
      </c>
      <c r="H841" s="34">
        <v>19.257035999999999</v>
      </c>
      <c r="I841" s="34">
        <v>19.809999000000001</v>
      </c>
      <c r="J841" s="34">
        <v>22.799987999999999</v>
      </c>
      <c r="K841" s="34"/>
      <c r="L841" s="34">
        <v>55.16</v>
      </c>
      <c r="M841" s="34">
        <v>5.53</v>
      </c>
      <c r="N841" s="34">
        <v>35.372475000000001</v>
      </c>
      <c r="O841" s="34">
        <v>11.05</v>
      </c>
      <c r="P841" s="34"/>
      <c r="Q841" s="34">
        <v>3.1</v>
      </c>
      <c r="R841" s="34">
        <v>21.52</v>
      </c>
      <c r="S841" s="34">
        <v>52.049114000000003</v>
      </c>
      <c r="T841" s="34"/>
      <c r="U841" s="34"/>
      <c r="V841" s="34">
        <v>3.3047810000000002</v>
      </c>
      <c r="W841" s="34">
        <v>29.08</v>
      </c>
      <c r="X841" s="34">
        <v>32.82</v>
      </c>
      <c r="Y841" s="34">
        <v>10.323948</v>
      </c>
      <c r="Z841" s="34">
        <v>18.514043999999998</v>
      </c>
      <c r="AA841" s="34">
        <v>47.894894000000001</v>
      </c>
      <c r="AB841" s="34">
        <v>48.941127999999999</v>
      </c>
      <c r="AC841" s="34">
        <v>20.299999</v>
      </c>
      <c r="AD841" s="34">
        <v>115.269997</v>
      </c>
      <c r="AE841" s="34">
        <v>30.463362</v>
      </c>
      <c r="AF841" s="34">
        <v>1.61</v>
      </c>
      <c r="AG841" s="34">
        <v>12.600013000000001</v>
      </c>
      <c r="AH841" s="34">
        <v>34.680968999999997</v>
      </c>
      <c r="AI841" s="34">
        <v>127.54325900000001</v>
      </c>
      <c r="AJ841" s="34" t="s">
        <v>193</v>
      </c>
      <c r="AK841" s="34">
        <v>5.25</v>
      </c>
      <c r="AL841" s="34">
        <v>2.4500000000000002</v>
      </c>
      <c r="AM841" s="34">
        <v>27.747821999999999</v>
      </c>
      <c r="AN841" s="34">
        <v>6.8</v>
      </c>
      <c r="AO841" s="34">
        <v>35.759998000000003</v>
      </c>
      <c r="AP841" s="34">
        <v>4.5199999999999996</v>
      </c>
      <c r="AQ841" s="34">
        <v>13.54</v>
      </c>
      <c r="AR841" s="34">
        <v>3.78</v>
      </c>
      <c r="AS841" s="34"/>
      <c r="AT841" s="34">
        <v>16.187311000000001</v>
      </c>
      <c r="AU841" s="34">
        <v>27.9</v>
      </c>
      <c r="AV841" s="34">
        <v>7.8304669999999996</v>
      </c>
      <c r="AW841" s="34">
        <v>11.31793</v>
      </c>
      <c r="AX841" s="34">
        <v>19.860001</v>
      </c>
      <c r="AY841" s="34">
        <v>4.7</v>
      </c>
      <c r="AZ841" s="34">
        <v>74.010002</v>
      </c>
      <c r="BA841" s="34">
        <v>91.730002999999996</v>
      </c>
      <c r="BB841" s="34"/>
      <c r="BC841" s="34">
        <v>18.797625</v>
      </c>
      <c r="BD841" s="34"/>
      <c r="BE841" s="38"/>
      <c r="BF841" s="41">
        <f t="shared" si="677"/>
        <v>1.6529301951210506E-2</v>
      </c>
      <c r="BG841" s="41">
        <f t="shared" si="680"/>
        <v>3.914065751113101E-3</v>
      </c>
      <c r="BH841" s="41"/>
      <c r="BI841" s="41">
        <f t="shared" si="681"/>
        <v>-1.4528100562909744E-2</v>
      </c>
      <c r="BJ841" s="41"/>
      <c r="BK841" s="41">
        <f t="shared" si="682"/>
        <v>-2.3471432935291991E-3</v>
      </c>
      <c r="BL841" s="41">
        <f t="shared" si="683"/>
        <v>2.0683433754917647E-3</v>
      </c>
      <c r="BM841" s="41">
        <f t="shared" si="684"/>
        <v>3.1276479113834819E-2</v>
      </c>
      <c r="BN841" s="41">
        <f t="shared" si="685"/>
        <v>1.3245189323101002E-2</v>
      </c>
      <c r="BO841" s="41"/>
      <c r="BP841" s="41">
        <f t="shared" si="686"/>
        <v>-3.9804828747749621E-3</v>
      </c>
      <c r="BQ841" s="41">
        <f t="shared" si="687"/>
        <v>-7.2072384049492715E-3</v>
      </c>
      <c r="BR841" s="41">
        <f t="shared" si="688"/>
        <v>-1.2551538901816634E-2</v>
      </c>
      <c r="BS841" s="41">
        <f t="shared" si="689"/>
        <v>0</v>
      </c>
      <c r="BT841" s="41"/>
      <c r="BU841" s="41">
        <f t="shared" si="690"/>
        <v>3.278982282299097E-2</v>
      </c>
      <c r="BV841" s="41">
        <f t="shared" si="691"/>
        <v>8.8682028103246029E-3</v>
      </c>
      <c r="BW841" s="41">
        <f t="shared" si="692"/>
        <v>6.1953180232334907E-3</v>
      </c>
      <c r="BX841" s="41"/>
      <c r="BY841" s="41"/>
      <c r="BZ841" s="41">
        <f t="shared" si="693"/>
        <v>-4.405998718547946E-2</v>
      </c>
      <c r="CA841" s="41">
        <f t="shared" si="694"/>
        <v>2.0654052092768578E-3</v>
      </c>
      <c r="CB841" s="41">
        <f t="shared" si="695"/>
        <v>-5.4694758045354328E-3</v>
      </c>
      <c r="CC841" s="41">
        <f t="shared" si="696"/>
        <v>1.355294450214691E-2</v>
      </c>
      <c r="CD841" s="41">
        <f t="shared" si="697"/>
        <v>-1.1922511564666446E-2</v>
      </c>
      <c r="CE841" s="41">
        <f t="shared" si="698"/>
        <v>-8.4299881664620605E-3</v>
      </c>
      <c r="CF841" s="41">
        <f t="shared" si="699"/>
        <v>-9.1615947396111244E-3</v>
      </c>
      <c r="CG841" s="41">
        <f t="shared" si="679"/>
        <v>1.2092046349906151E-2</v>
      </c>
      <c r="CH841" s="41">
        <f t="shared" si="700"/>
        <v>-1.2415040268947661E-2</v>
      </c>
      <c r="CI841" s="41">
        <f t="shared" si="701"/>
        <v>-5.7398529053012733E-3</v>
      </c>
      <c r="CJ841" s="41">
        <f t="shared" si="702"/>
        <v>6.2305497506361628E-3</v>
      </c>
      <c r="CK841" s="41">
        <f t="shared" si="703"/>
        <v>-5.4067242155801144E-2</v>
      </c>
      <c r="CL841" s="41">
        <f t="shared" si="704"/>
        <v>8.8592094417098664E-3</v>
      </c>
      <c r="CM841" s="41">
        <f t="shared" si="705"/>
        <v>6.8276086567055305E-2</v>
      </c>
      <c r="CO841" s="41">
        <f t="shared" si="706"/>
        <v>4.8790164169432049E-2</v>
      </c>
      <c r="CP841" s="41">
        <f t="shared" si="707"/>
        <v>-2.0202707317519355E-2</v>
      </c>
      <c r="CQ841" s="41">
        <f t="shared" si="708"/>
        <v>-2.0818508670926465E-3</v>
      </c>
      <c r="CR841" s="41">
        <f t="shared" si="709"/>
        <v>0.14197026127038709</v>
      </c>
      <c r="CS841" s="41">
        <f t="shared" si="710"/>
        <v>2.7787414202920219E-2</v>
      </c>
      <c r="CT841" s="41">
        <f t="shared" si="711"/>
        <v>-3.4786116085415542E-2</v>
      </c>
      <c r="CU841" s="41">
        <f t="shared" si="712"/>
        <v>5.9259432675471679E-3</v>
      </c>
      <c r="CV841" s="41">
        <f t="shared" si="713"/>
        <v>2.681125745065677E-2</v>
      </c>
      <c r="CW841" s="41"/>
      <c r="CX841" s="41">
        <f t="shared" si="714"/>
        <v>-6.0203979716337954E-3</v>
      </c>
      <c r="CY841" s="41">
        <f t="shared" si="715"/>
        <v>9.7245860845397592E-3</v>
      </c>
      <c r="CZ841" s="41">
        <f t="shared" si="716"/>
        <v>-1.007566863216957E-2</v>
      </c>
      <c r="DA841" s="41">
        <f t="shared" si="717"/>
        <v>1.5466408422078566E-2</v>
      </c>
      <c r="DB841" s="41">
        <f t="shared" si="718"/>
        <v>2.0161800676506258E-3</v>
      </c>
      <c r="DC841" s="41">
        <f t="shared" si="719"/>
        <v>0</v>
      </c>
      <c r="DD841" s="41">
        <f t="shared" si="720"/>
        <v>0</v>
      </c>
      <c r="DE841" s="41">
        <f t="shared" si="721"/>
        <v>-3.0477763047969553E-3</v>
      </c>
      <c r="DF841" s="41"/>
      <c r="DG841" s="41">
        <f t="shared" si="722"/>
        <v>1.2102438367619209E-2</v>
      </c>
      <c r="DH841" s="41"/>
    </row>
    <row r="842" spans="1:112">
      <c r="A842" s="43">
        <v>43068</v>
      </c>
      <c r="B842" s="34">
        <v>3</v>
      </c>
      <c r="C842" s="34">
        <v>4.562271</v>
      </c>
      <c r="D842" s="34"/>
      <c r="E842" s="34">
        <v>6.08</v>
      </c>
      <c r="F842" s="34"/>
      <c r="G842" s="34">
        <v>37.815970999999998</v>
      </c>
      <c r="H842" s="34">
        <v>19.306768000000002</v>
      </c>
      <c r="I842" s="34">
        <v>19.860001</v>
      </c>
      <c r="J842" s="34">
        <v>23.249988999999999</v>
      </c>
      <c r="K842" s="34"/>
      <c r="L842" s="34">
        <v>54.869999</v>
      </c>
      <c r="M842" s="34">
        <v>5.69</v>
      </c>
      <c r="N842" s="34">
        <v>35.289527999999997</v>
      </c>
      <c r="O842" s="34">
        <v>11.22</v>
      </c>
      <c r="P842" s="34"/>
      <c r="Q842" s="34">
        <v>3.02</v>
      </c>
      <c r="R842" s="34">
        <v>22.73</v>
      </c>
      <c r="S842" s="34">
        <v>52.643352999999998</v>
      </c>
      <c r="T842" s="34"/>
      <c r="U842" s="34"/>
      <c r="V842" s="34">
        <v>3.4536449999999999</v>
      </c>
      <c r="W842" s="34">
        <v>29.440000999999999</v>
      </c>
      <c r="X842" s="34">
        <v>33.139999000000003</v>
      </c>
      <c r="Y842" s="34">
        <v>10.333876</v>
      </c>
      <c r="Z842" s="34">
        <v>18.782361999999999</v>
      </c>
      <c r="AA842" s="34">
        <v>47.666820999999999</v>
      </c>
      <c r="AB842" s="34">
        <v>49.910549000000003</v>
      </c>
      <c r="AC842" s="34">
        <v>20.149999999999999</v>
      </c>
      <c r="AD842" s="34">
        <v>118.339996</v>
      </c>
      <c r="AE842" s="34">
        <v>31.077107999999999</v>
      </c>
      <c r="AF842" s="34">
        <v>1.61</v>
      </c>
      <c r="AG842" s="34">
        <v>12.950013</v>
      </c>
      <c r="AH842" s="34">
        <v>34.977310000000003</v>
      </c>
      <c r="AI842" s="34">
        <v>128.70462000000001</v>
      </c>
      <c r="AJ842" s="34" t="s">
        <v>193</v>
      </c>
      <c r="AK842" s="34">
        <v>5.35</v>
      </c>
      <c r="AL842" s="34">
        <v>2.61</v>
      </c>
      <c r="AM842" s="34">
        <v>27.738185999999999</v>
      </c>
      <c r="AN842" s="34">
        <v>6.7</v>
      </c>
      <c r="AO842" s="34">
        <v>36.520000000000003</v>
      </c>
      <c r="AP842" s="34">
        <v>4.57</v>
      </c>
      <c r="AQ842" s="34">
        <v>13.69</v>
      </c>
      <c r="AR842" s="34">
        <v>3.81</v>
      </c>
      <c r="AS842" s="34"/>
      <c r="AT842" s="34">
        <v>16.294834000000002</v>
      </c>
      <c r="AU842" s="34">
        <v>27.84</v>
      </c>
      <c r="AV842" s="34">
        <v>7.6917</v>
      </c>
      <c r="AW842" s="34">
        <v>11.555624999999999</v>
      </c>
      <c r="AX842" s="34">
        <v>19.709999</v>
      </c>
      <c r="AY842" s="34">
        <v>5.05</v>
      </c>
      <c r="AZ842" s="34">
        <v>74.269997000000004</v>
      </c>
      <c r="BA842" s="34">
        <v>90.779999000000004</v>
      </c>
      <c r="BB842" s="34"/>
      <c r="BC842" s="34">
        <v>19.367844000000002</v>
      </c>
      <c r="BD842" s="34"/>
      <c r="BE842" s="38"/>
      <c r="BF842" s="41">
        <f t="shared" si="677"/>
        <v>0</v>
      </c>
      <c r="BG842" s="41">
        <f t="shared" si="680"/>
        <v>-1.9547891042613927E-3</v>
      </c>
      <c r="BH842" s="41"/>
      <c r="BI842" s="41">
        <f t="shared" si="681"/>
        <v>-1.1447385840350948E-2</v>
      </c>
      <c r="BJ842" s="41"/>
      <c r="BK842" s="41">
        <f t="shared" si="682"/>
        <v>1.322800842373093E-2</v>
      </c>
      <c r="BL842" s="41">
        <f t="shared" si="683"/>
        <v>2.5792075682885009E-3</v>
      </c>
      <c r="BM842" s="41">
        <f t="shared" si="684"/>
        <v>2.5208987385900504E-3</v>
      </c>
      <c r="BN842" s="41">
        <f t="shared" si="685"/>
        <v>1.9544649270506698E-2</v>
      </c>
      <c r="BO842" s="41"/>
      <c r="BP842" s="41">
        <f t="shared" si="686"/>
        <v>-5.2713200791123923E-3</v>
      </c>
      <c r="BQ842" s="41">
        <f t="shared" si="687"/>
        <v>2.8522432603996117E-2</v>
      </c>
      <c r="BR842" s="41">
        <f t="shared" si="688"/>
        <v>-2.3477126199954444E-3</v>
      </c>
      <c r="BS842" s="41">
        <f t="shared" si="689"/>
        <v>1.5267472130788381E-2</v>
      </c>
      <c r="BT842" s="41"/>
      <c r="BU842" s="41">
        <f t="shared" si="690"/>
        <v>-2.614528010432236E-2</v>
      </c>
      <c r="BV842" s="41">
        <f t="shared" si="691"/>
        <v>5.4702902570868225E-2</v>
      </c>
      <c r="BW842" s="41">
        <f t="shared" si="692"/>
        <v>1.1352208975056576E-2</v>
      </c>
      <c r="BX842" s="41"/>
      <c r="BY842" s="41"/>
      <c r="BZ842" s="41">
        <f t="shared" si="693"/>
        <v>4.4059987185479411E-2</v>
      </c>
      <c r="CA842" s="41">
        <f t="shared" si="694"/>
        <v>1.230367516274764E-2</v>
      </c>
      <c r="CB842" s="41">
        <f t="shared" si="695"/>
        <v>9.702896161456637E-3</v>
      </c>
      <c r="CC842" s="41">
        <f t="shared" si="696"/>
        <v>9.6118553090157946E-4</v>
      </c>
      <c r="CD842" s="41">
        <f t="shared" si="697"/>
        <v>1.4388658747365212E-2</v>
      </c>
      <c r="CE842" s="41">
        <f t="shared" si="698"/>
        <v>-4.7733223089592635E-3</v>
      </c>
      <c r="CF842" s="41">
        <f t="shared" si="699"/>
        <v>1.9614276840773253E-2</v>
      </c>
      <c r="CG842" s="41">
        <f t="shared" si="679"/>
        <v>2.4010096144624635E-3</v>
      </c>
      <c r="CH842" s="41">
        <f t="shared" si="700"/>
        <v>2.6284626860566332E-2</v>
      </c>
      <c r="CI842" s="41">
        <f t="shared" si="701"/>
        <v>1.9946755339407249E-2</v>
      </c>
      <c r="CJ842" s="41">
        <f t="shared" si="702"/>
        <v>0</v>
      </c>
      <c r="CK842" s="41">
        <f t="shared" si="703"/>
        <v>2.7398946303114999E-2</v>
      </c>
      <c r="CL842" s="41">
        <f t="shared" si="704"/>
        <v>8.5084728486166245E-3</v>
      </c>
      <c r="CM842" s="41">
        <f t="shared" si="705"/>
        <v>9.0644180652626923E-3</v>
      </c>
      <c r="CO842" s="41">
        <f t="shared" si="706"/>
        <v>1.8868484304382736E-2</v>
      </c>
      <c r="CP842" s="41">
        <f t="shared" si="707"/>
        <v>6.3262196777966323E-2</v>
      </c>
      <c r="CQ842" s="41">
        <f t="shared" si="708"/>
        <v>-3.4733081164800149E-4</v>
      </c>
      <c r="CR842" s="41">
        <f t="shared" si="709"/>
        <v>-1.4815085785140587E-2</v>
      </c>
      <c r="CS842" s="41">
        <f t="shared" si="710"/>
        <v>2.1030161349867623E-2</v>
      </c>
      <c r="CT842" s="41">
        <f t="shared" si="711"/>
        <v>1.1001211061973583E-2</v>
      </c>
      <c r="CU842" s="41">
        <f t="shared" si="712"/>
        <v>1.1017371816228584E-2</v>
      </c>
      <c r="CV842" s="41">
        <f t="shared" si="713"/>
        <v>7.9051795071132473E-3</v>
      </c>
      <c r="CW842" s="41"/>
      <c r="CX842" s="41">
        <f t="shared" si="714"/>
        <v>6.6204613477358889E-3</v>
      </c>
      <c r="CY842" s="41">
        <f t="shared" si="715"/>
        <v>-2.1528533611009783E-3</v>
      </c>
      <c r="CZ842" s="41">
        <f t="shared" si="716"/>
        <v>-1.7880325219305892E-2</v>
      </c>
      <c r="DA842" s="41">
        <f t="shared" si="717"/>
        <v>2.0784137539584965E-2</v>
      </c>
      <c r="DB842" s="41">
        <f t="shared" si="718"/>
        <v>-7.5816385405321398E-3</v>
      </c>
      <c r="DC842" s="41">
        <f t="shared" si="719"/>
        <v>7.1825734571255392E-2</v>
      </c>
      <c r="DD842" s="41">
        <f t="shared" si="720"/>
        <v>3.5068150552943593E-3</v>
      </c>
      <c r="DE842" s="41">
        <f t="shared" si="721"/>
        <v>-1.0410526213563108E-2</v>
      </c>
      <c r="DF842" s="41"/>
      <c r="DG842" s="41">
        <f t="shared" si="722"/>
        <v>2.9883633012005306E-2</v>
      </c>
      <c r="DH842" s="41"/>
    </row>
    <row r="843" spans="1:112">
      <c r="A843" s="43">
        <v>43069</v>
      </c>
      <c r="B843" s="34">
        <v>3.05</v>
      </c>
      <c r="C843" s="34">
        <v>4.589054</v>
      </c>
      <c r="D843" s="34"/>
      <c r="E843" s="34">
        <v>5.99</v>
      </c>
      <c r="F843" s="34"/>
      <c r="G843" s="34">
        <v>36.939030000000002</v>
      </c>
      <c r="H843" s="34">
        <v>19.097887</v>
      </c>
      <c r="I843" s="34">
        <v>19.829999999999998</v>
      </c>
      <c r="J843" s="34">
        <v>28.199985999999999</v>
      </c>
      <c r="K843" s="34"/>
      <c r="L843" s="34">
        <v>54.18</v>
      </c>
      <c r="M843" s="34">
        <v>5.74</v>
      </c>
      <c r="N843" s="34">
        <v>35.123618999999998</v>
      </c>
      <c r="O843" s="34">
        <v>11.32</v>
      </c>
      <c r="P843" s="34"/>
      <c r="Q843" s="34">
        <v>3.1</v>
      </c>
      <c r="R843" s="34">
        <v>22.16</v>
      </c>
      <c r="S843" s="34">
        <v>51.980930000000001</v>
      </c>
      <c r="T843" s="34"/>
      <c r="U843" s="34"/>
      <c r="V843" s="34">
        <v>3.4751569999999998</v>
      </c>
      <c r="W843" s="34">
        <v>29.719999000000001</v>
      </c>
      <c r="X843" s="34">
        <v>32.729999999999997</v>
      </c>
      <c r="Y843" s="34">
        <v>10.234607</v>
      </c>
      <c r="Z843" s="34">
        <v>18.356750000000002</v>
      </c>
      <c r="AA843" s="34">
        <v>48.224327000000002</v>
      </c>
      <c r="AB843" s="34">
        <v>49.900756999999999</v>
      </c>
      <c r="AC843" s="34">
        <v>20.200001</v>
      </c>
      <c r="AD843" s="34">
        <v>115.08000199999999</v>
      </c>
      <c r="AE843" s="34">
        <v>32.129249999999999</v>
      </c>
      <c r="AF843" s="34">
        <v>1.58</v>
      </c>
      <c r="AG843" s="34">
        <v>12.600013000000001</v>
      </c>
      <c r="AH843" s="34">
        <v>34.489792000000001</v>
      </c>
      <c r="AI843" s="34">
        <v>129.58807400000001</v>
      </c>
      <c r="AJ843" s="34" t="s">
        <v>193</v>
      </c>
      <c r="AK843" s="34">
        <v>5.6</v>
      </c>
      <c r="AL843" s="34">
        <v>2.69</v>
      </c>
      <c r="AM843" s="34">
        <v>27.641804</v>
      </c>
      <c r="AN843" s="34">
        <v>6.3</v>
      </c>
      <c r="AO843" s="34">
        <v>35.779998999999997</v>
      </c>
      <c r="AP843" s="34">
        <v>4.6900000000000004</v>
      </c>
      <c r="AQ843" s="34">
        <v>13.66</v>
      </c>
      <c r="AR843" s="34">
        <v>3.78</v>
      </c>
      <c r="AS843" s="34"/>
      <c r="AT843" s="34">
        <v>16.099336999999998</v>
      </c>
      <c r="AU843" s="34">
        <v>27.49</v>
      </c>
      <c r="AV843" s="34">
        <v>7.5826669999999998</v>
      </c>
      <c r="AW843" s="34">
        <v>11.592195</v>
      </c>
      <c r="AX843" s="34">
        <v>20.059999000000001</v>
      </c>
      <c r="AY843" s="34">
        <v>5.0599999999999996</v>
      </c>
      <c r="AZ843" s="34">
        <v>74.089995999999999</v>
      </c>
      <c r="BA843" s="34">
        <v>89.269997000000004</v>
      </c>
      <c r="BB843" s="34"/>
      <c r="BC843" s="34">
        <v>19.711940999999999</v>
      </c>
      <c r="BD843" s="34"/>
      <c r="BE843" s="38"/>
      <c r="BF843" s="41">
        <f t="shared" si="677"/>
        <v>-1.6529301951210471E-2</v>
      </c>
      <c r="BG843" s="41">
        <f t="shared" si="680"/>
        <v>5.8533767448819612E-3</v>
      </c>
      <c r="BH843" s="41"/>
      <c r="BI843" s="41">
        <f t="shared" si="681"/>
        <v>-1.4913283850717635E-2</v>
      </c>
      <c r="BJ843" s="41"/>
      <c r="BK843" s="41">
        <f t="shared" si="682"/>
        <v>-2.3462810991200699E-2</v>
      </c>
      <c r="BL843" s="41">
        <f t="shared" si="683"/>
        <v>-1.0878007353787713E-2</v>
      </c>
      <c r="BM843" s="41">
        <f t="shared" si="684"/>
        <v>-1.5117664377880672E-3</v>
      </c>
      <c r="BN843" s="41">
        <f t="shared" si="685"/>
        <v>0.19301682257507019</v>
      </c>
      <c r="BO843" s="41"/>
      <c r="BP843" s="41">
        <f t="shared" si="686"/>
        <v>-1.2654896189039627E-2</v>
      </c>
      <c r="BQ843" s="41">
        <f t="shared" si="687"/>
        <v>8.7489621932355446E-3</v>
      </c>
      <c r="BR843" s="41">
        <f t="shared" si="688"/>
        <v>-4.7124525489879469E-3</v>
      </c>
      <c r="BS843" s="41">
        <f t="shared" si="689"/>
        <v>8.8731726804865078E-3</v>
      </c>
      <c r="BT843" s="41"/>
      <c r="BU843" s="41">
        <f t="shared" si="690"/>
        <v>2.6145280104322207E-2</v>
      </c>
      <c r="BV843" s="41">
        <f t="shared" si="691"/>
        <v>-2.5396775985368807E-2</v>
      </c>
      <c r="BW843" s="41">
        <f t="shared" si="692"/>
        <v>-1.2663061246993929E-2</v>
      </c>
      <c r="BX843" s="41"/>
      <c r="BY843" s="41"/>
      <c r="BZ843" s="41">
        <f t="shared" si="693"/>
        <v>6.2094627961866503E-3</v>
      </c>
      <c r="CA843" s="41">
        <f t="shared" si="694"/>
        <v>9.4658583741161484E-3</v>
      </c>
      <c r="CB843" s="41">
        <f t="shared" si="695"/>
        <v>-1.2448893310312407E-2</v>
      </c>
      <c r="CC843" s="41">
        <f t="shared" si="696"/>
        <v>-9.6526098462061637E-3</v>
      </c>
      <c r="CD843" s="41">
        <f t="shared" si="697"/>
        <v>-2.2920883696694906E-2</v>
      </c>
      <c r="CE843" s="41">
        <f t="shared" si="698"/>
        <v>1.1628023928306683E-2</v>
      </c>
      <c r="CF843" s="41">
        <f t="shared" si="699"/>
        <v>-1.9621023757408884E-4</v>
      </c>
      <c r="CG843" s="41">
        <f t="shared" si="679"/>
        <v>0</v>
      </c>
      <c r="CH843" s="41">
        <f t="shared" si="700"/>
        <v>-2.7934247385073378E-2</v>
      </c>
      <c r="CI843" s="41">
        <f t="shared" si="701"/>
        <v>3.3295359207962574E-2</v>
      </c>
      <c r="CJ843" s="41">
        <f t="shared" si="702"/>
        <v>-1.8809331957496227E-2</v>
      </c>
      <c r="CK843" s="41">
        <f t="shared" si="703"/>
        <v>-2.7398946303114968E-2</v>
      </c>
      <c r="CL843" s="41">
        <f t="shared" si="704"/>
        <v>-1.4036169350062267E-2</v>
      </c>
      <c r="CM843" s="41">
        <f t="shared" si="705"/>
        <v>6.8407466853075034E-3</v>
      </c>
      <c r="CO843" s="41">
        <f t="shared" si="706"/>
        <v>4.5670036833188266E-2</v>
      </c>
      <c r="CP843" s="41">
        <f t="shared" si="707"/>
        <v>3.0190972279145731E-2</v>
      </c>
      <c r="CQ843" s="41">
        <f t="shared" si="708"/>
        <v>-3.4807553165293846E-3</v>
      </c>
      <c r="CR843" s="41">
        <f t="shared" si="709"/>
        <v>-6.1557892999433435E-2</v>
      </c>
      <c r="CS843" s="41">
        <f t="shared" si="710"/>
        <v>-2.0471005594769758E-2</v>
      </c>
      <c r="CT843" s="41">
        <f t="shared" si="711"/>
        <v>2.5919377552074713E-2</v>
      </c>
      <c r="CU843" s="41">
        <f t="shared" si="712"/>
        <v>-2.1937851577134393E-3</v>
      </c>
      <c r="CV843" s="41">
        <f t="shared" si="713"/>
        <v>-7.9051795071133739E-3</v>
      </c>
      <c r="CW843" s="41"/>
      <c r="CX843" s="41">
        <f t="shared" si="714"/>
        <v>-1.2070034045386636E-2</v>
      </c>
      <c r="CY843" s="41">
        <f t="shared" si="715"/>
        <v>-1.2651533289064562E-2</v>
      </c>
      <c r="CZ843" s="41">
        <f t="shared" si="716"/>
        <v>-1.4276840669539147E-2</v>
      </c>
      <c r="DA843" s="41">
        <f t="shared" si="717"/>
        <v>3.1596954205834848E-3</v>
      </c>
      <c r="DB843" s="41">
        <f t="shared" si="718"/>
        <v>1.7601662254379206E-2</v>
      </c>
      <c r="DC843" s="41">
        <f t="shared" si="719"/>
        <v>1.9782400121057205E-3</v>
      </c>
      <c r="DD843" s="41">
        <f t="shared" si="720"/>
        <v>-2.4265448478726485E-3</v>
      </c>
      <c r="DE843" s="41">
        <f t="shared" si="721"/>
        <v>-1.6773534427321803E-2</v>
      </c>
      <c r="DF843" s="41"/>
      <c r="DG843" s="41">
        <f t="shared" si="722"/>
        <v>1.7610429165585313E-2</v>
      </c>
      <c r="DH843" s="41"/>
    </row>
    <row r="844" spans="1:112">
      <c r="A844" s="43">
        <v>43070</v>
      </c>
      <c r="B844" s="34">
        <v>3.05</v>
      </c>
      <c r="C844" s="34">
        <v>4.4729890000000001</v>
      </c>
      <c r="D844" s="34"/>
      <c r="E844" s="34">
        <v>5.85</v>
      </c>
      <c r="F844" s="34"/>
      <c r="G844" s="34">
        <v>36.753895</v>
      </c>
      <c r="H844" s="34">
        <v>18.739801</v>
      </c>
      <c r="I844" s="34">
        <v>19.719999000000001</v>
      </c>
      <c r="J844" s="34">
        <v>27.149985999999998</v>
      </c>
      <c r="K844" s="34"/>
      <c r="L844" s="34">
        <v>53.310001</v>
      </c>
      <c r="M844" s="34">
        <v>5.45</v>
      </c>
      <c r="N844" s="34">
        <v>34.850357000000002</v>
      </c>
      <c r="O844" s="34">
        <v>11.12</v>
      </c>
      <c r="P844" s="34"/>
      <c r="Q844" s="34">
        <v>3.05</v>
      </c>
      <c r="R844" s="34">
        <v>21.74</v>
      </c>
      <c r="S844" s="34">
        <v>50.763233</v>
      </c>
      <c r="T844" s="34"/>
      <c r="U844" s="34"/>
      <c r="V844" s="34">
        <v>3.4255140000000002</v>
      </c>
      <c r="W844" s="34">
        <v>29.58</v>
      </c>
      <c r="X844" s="34">
        <v>32.599997999999999</v>
      </c>
      <c r="Y844" s="34">
        <v>9.9864350000000002</v>
      </c>
      <c r="Z844" s="34">
        <v>17.736840999999998</v>
      </c>
      <c r="AA844" s="34">
        <v>46.906585999999997</v>
      </c>
      <c r="AB844" s="34">
        <v>49.587406000000001</v>
      </c>
      <c r="AC844" s="34">
        <v>20.450001</v>
      </c>
      <c r="AD844" s="34">
        <v>113.739998</v>
      </c>
      <c r="AE844" s="34">
        <v>31.992863</v>
      </c>
      <c r="AF844" s="34">
        <v>1.57</v>
      </c>
      <c r="AG844" s="34">
        <v>12.250012</v>
      </c>
      <c r="AH844" s="34">
        <v>33.830199999999998</v>
      </c>
      <c r="AI844" s="34">
        <v>121.617233</v>
      </c>
      <c r="AJ844" s="34" t="s">
        <v>193</v>
      </c>
      <c r="AK844" s="34">
        <v>5.9</v>
      </c>
      <c r="AL844" s="34">
        <v>2.69</v>
      </c>
      <c r="AM844" s="34">
        <v>27.449043</v>
      </c>
      <c r="AN844" s="34">
        <v>6.5</v>
      </c>
      <c r="AO844" s="34">
        <v>34.860000999999997</v>
      </c>
      <c r="AP844" s="34">
        <v>4.79</v>
      </c>
      <c r="AQ844" s="34">
        <v>13.59</v>
      </c>
      <c r="AR844" s="34">
        <v>3.54</v>
      </c>
      <c r="AS844" s="34"/>
      <c r="AT844" s="34">
        <v>15.962484999999999</v>
      </c>
      <c r="AU844" s="34">
        <v>26.879999000000002</v>
      </c>
      <c r="AV844" s="34">
        <v>7.3646039999999999</v>
      </c>
      <c r="AW844" s="34">
        <v>11.473345999999999</v>
      </c>
      <c r="AX844" s="34">
        <v>18.959999</v>
      </c>
      <c r="AY844" s="34">
        <v>5.01</v>
      </c>
      <c r="AZ844" s="34">
        <v>72.459998999999996</v>
      </c>
      <c r="BA844" s="34"/>
      <c r="BB844" s="34"/>
      <c r="BC844" s="34">
        <v>19.200714000000001</v>
      </c>
      <c r="BD844" s="34"/>
      <c r="BE844" s="38"/>
      <c r="BF844" s="41">
        <f t="shared" si="677"/>
        <v>1.6529301951210506E-2</v>
      </c>
      <c r="BG844" s="41">
        <f t="shared" si="680"/>
        <v>-2.5617037364975406E-2</v>
      </c>
      <c r="BH844" s="41"/>
      <c r="BI844" s="41">
        <f t="shared" si="681"/>
        <v>-2.3649750883592988E-2</v>
      </c>
      <c r="BJ844" s="41"/>
      <c r="BK844" s="41">
        <f t="shared" si="682"/>
        <v>-5.0245091910323912E-3</v>
      </c>
      <c r="BL844" s="41">
        <f t="shared" si="683"/>
        <v>-1.8928042903478322E-2</v>
      </c>
      <c r="BM844" s="41">
        <f t="shared" si="684"/>
        <v>-5.5626440671555297E-3</v>
      </c>
      <c r="BN844" s="41">
        <f t="shared" si="685"/>
        <v>-3.7944950764007841E-2</v>
      </c>
      <c r="BO844" s="41"/>
      <c r="BP844" s="41">
        <f t="shared" si="686"/>
        <v>-1.6187887064072804E-2</v>
      </c>
      <c r="BQ844" s="41">
        <f t="shared" si="687"/>
        <v>-5.1843601656322374E-2</v>
      </c>
      <c r="BR844" s="41">
        <f t="shared" si="688"/>
        <v>-7.8104290985048213E-3</v>
      </c>
      <c r="BS844" s="41">
        <f t="shared" si="689"/>
        <v>-1.7825783952600687E-2</v>
      </c>
      <c r="BT844" s="41"/>
      <c r="BU844" s="41">
        <f t="shared" si="690"/>
        <v>-1.6260520871780405E-2</v>
      </c>
      <c r="BV844" s="41">
        <f t="shared" si="691"/>
        <v>-1.9134980186019723E-2</v>
      </c>
      <c r="BW844" s="41">
        <f t="shared" si="692"/>
        <v>-2.3704587848705098E-2</v>
      </c>
      <c r="BX844" s="41"/>
      <c r="BY844" s="41"/>
      <c r="BZ844" s="41">
        <f t="shared" si="693"/>
        <v>-1.4388124405227236E-2</v>
      </c>
      <c r="CA844" s="41">
        <f t="shared" si="694"/>
        <v>-4.7217289195287202E-3</v>
      </c>
      <c r="CB844" s="41">
        <f t="shared" si="695"/>
        <v>-3.9798614901222756E-3</v>
      </c>
      <c r="CC844" s="41">
        <f t="shared" si="696"/>
        <v>-2.4547148605894156E-2</v>
      </c>
      <c r="CD844" s="41">
        <f t="shared" si="697"/>
        <v>-3.4353465401372109E-2</v>
      </c>
      <c r="CE844" s="41">
        <f t="shared" si="698"/>
        <v>-2.7705511244503874E-2</v>
      </c>
      <c r="CF844" s="41">
        <f t="shared" si="699"/>
        <v>-6.2992827834559327E-3</v>
      </c>
      <c r="CG844" s="41">
        <f t="shared" si="679"/>
        <v>-2.427303635620642E-2</v>
      </c>
      <c r="CH844" s="41">
        <f t="shared" si="700"/>
        <v>-1.1712431767871354E-2</v>
      </c>
      <c r="CI844" s="41">
        <f t="shared" si="701"/>
        <v>-4.2539835103625832E-3</v>
      </c>
      <c r="CJ844" s="41">
        <f t="shared" si="702"/>
        <v>-6.34922767865878E-3</v>
      </c>
      <c r="CK844" s="41">
        <f t="shared" si="703"/>
        <v>-2.817092912083893E-2</v>
      </c>
      <c r="CL844" s="41">
        <f t="shared" si="704"/>
        <v>-1.9309501509373238E-2</v>
      </c>
      <c r="CM844" s="41">
        <f t="shared" si="705"/>
        <v>-6.3482079838075217E-2</v>
      </c>
      <c r="CO844" s="41">
        <f t="shared" si="706"/>
        <v>5.2185753170570247E-2</v>
      </c>
      <c r="CP844" s="41">
        <f t="shared" si="707"/>
        <v>0</v>
      </c>
      <c r="CQ844" s="41">
        <f t="shared" si="708"/>
        <v>-6.9979605377347648E-3</v>
      </c>
      <c r="CR844" s="41">
        <f t="shared" si="709"/>
        <v>3.125254350410453E-2</v>
      </c>
      <c r="CS844" s="41">
        <f t="shared" si="710"/>
        <v>-2.6048981353950385E-2</v>
      </c>
      <c r="CT844" s="41">
        <f t="shared" si="711"/>
        <v>2.1097828964635745E-2</v>
      </c>
      <c r="CU844" s="41">
        <f t="shared" si="712"/>
        <v>-5.1376259795917036E-3</v>
      </c>
      <c r="CV844" s="41">
        <f t="shared" si="713"/>
        <v>-6.559728248581323E-2</v>
      </c>
      <c r="CW844" s="41"/>
      <c r="CX844" s="41">
        <f t="shared" si="714"/>
        <v>-8.5368093624804513E-3</v>
      </c>
      <c r="CY844" s="41">
        <f t="shared" si="715"/>
        <v>-2.2439823724587103E-2</v>
      </c>
      <c r="CZ844" s="41">
        <f t="shared" si="716"/>
        <v>-2.9179704088072588E-2</v>
      </c>
      <c r="DA844" s="41">
        <f t="shared" si="717"/>
        <v>-1.0305420699092542E-2</v>
      </c>
      <c r="DB844" s="41">
        <f t="shared" si="718"/>
        <v>-5.6396288599081364E-2</v>
      </c>
      <c r="DC844" s="41">
        <f t="shared" si="719"/>
        <v>-9.9305682026006887E-3</v>
      </c>
      <c r="DD844" s="41">
        <f t="shared" si="720"/>
        <v>-2.2245844773958225E-2</v>
      </c>
      <c r="DE844" s="41"/>
      <c r="DF844" s="41"/>
      <c r="DG844" s="41">
        <f t="shared" si="722"/>
        <v>-2.6277128403682574E-2</v>
      </c>
      <c r="DH844" s="41"/>
    </row>
    <row r="845" spans="1:112">
      <c r="A845" s="43">
        <v>43073</v>
      </c>
      <c r="B845" s="34">
        <v>3</v>
      </c>
      <c r="C845" s="34">
        <v>4.4640610000000001</v>
      </c>
      <c r="D845" s="34"/>
      <c r="E845" s="34">
        <v>5.87</v>
      </c>
      <c r="F845" s="34"/>
      <c r="G845" s="34">
        <v>36.120541000000003</v>
      </c>
      <c r="H845" s="34">
        <v>18.371765</v>
      </c>
      <c r="I845" s="34">
        <v>19.649999999999999</v>
      </c>
      <c r="J845" s="34">
        <v>24.299987999999999</v>
      </c>
      <c r="K845" s="34"/>
      <c r="L845" s="34">
        <v>53.810001</v>
      </c>
      <c r="M845" s="34">
        <v>5.42</v>
      </c>
      <c r="N845" s="34">
        <v>34.440463999999999</v>
      </c>
      <c r="O845" s="34">
        <v>10.94</v>
      </c>
      <c r="P845" s="34"/>
      <c r="Q845" s="34">
        <v>3.09</v>
      </c>
      <c r="R845" s="34">
        <v>21.709999</v>
      </c>
      <c r="S845" s="34">
        <v>49.594245999999998</v>
      </c>
      <c r="T845" s="34"/>
      <c r="U845" s="34"/>
      <c r="V845" s="34">
        <v>3.3460800000000002</v>
      </c>
      <c r="W845" s="34">
        <v>29.059999000000001</v>
      </c>
      <c r="X845" s="34">
        <v>32.619999</v>
      </c>
      <c r="Y845" s="34">
        <v>9.2816270000000003</v>
      </c>
      <c r="Z845" s="34">
        <v>17.579552</v>
      </c>
      <c r="AA845" s="34">
        <v>46.104118</v>
      </c>
      <c r="AB845" s="34">
        <v>48.911754999999999</v>
      </c>
      <c r="AC845" s="34">
        <v>20.350000000000001</v>
      </c>
      <c r="AD845" s="34">
        <v>113.05999799999999</v>
      </c>
      <c r="AE845" s="34">
        <v>31.203754</v>
      </c>
      <c r="AF845" s="34">
        <v>1.54</v>
      </c>
      <c r="AG845" s="34">
        <v>11.900012</v>
      </c>
      <c r="AH845" s="34">
        <v>33.237526000000003</v>
      </c>
      <c r="AI845" s="34">
        <v>120.783424</v>
      </c>
      <c r="AJ845" s="34" t="s">
        <v>193</v>
      </c>
      <c r="AK845" s="34">
        <v>5.8</v>
      </c>
      <c r="AL845" s="34">
        <v>2.61</v>
      </c>
      <c r="AM845" s="34">
        <v>26.755106000000001</v>
      </c>
      <c r="AN845" s="34">
        <v>6.5</v>
      </c>
      <c r="AO845" s="34">
        <v>34.25</v>
      </c>
      <c r="AP845" s="34">
        <v>4.76</v>
      </c>
      <c r="AQ845" s="34">
        <v>13.57</v>
      </c>
      <c r="AR845" s="34">
        <v>3.39</v>
      </c>
      <c r="AS845" s="34"/>
      <c r="AT845" s="34">
        <v>15.737664000000001</v>
      </c>
      <c r="AU845" s="34">
        <v>26.52</v>
      </c>
      <c r="AV845" s="34">
        <v>7.3844279999999998</v>
      </c>
      <c r="AW845" s="34">
        <v>11.546481999999999</v>
      </c>
      <c r="AX845" s="34">
        <v>19.110001</v>
      </c>
      <c r="AY845" s="34">
        <v>5.24</v>
      </c>
      <c r="AZ845" s="34">
        <v>70.800003000000004</v>
      </c>
      <c r="BA845" s="34"/>
      <c r="BB845" s="34"/>
      <c r="BC845" s="34">
        <v>18.807452999999999</v>
      </c>
      <c r="BD845" s="34"/>
      <c r="BE845" s="38"/>
      <c r="BF845" s="41">
        <f t="shared" si="677"/>
        <v>3.2260862218221477E-2</v>
      </c>
      <c r="BG845" s="41">
        <f t="shared" si="680"/>
        <v>-1.9979753878466523E-3</v>
      </c>
      <c r="BH845" s="41"/>
      <c r="BI845" s="41">
        <f t="shared" si="681"/>
        <v>3.4129725962399426E-3</v>
      </c>
      <c r="BJ845" s="41"/>
      <c r="BK845" s="41">
        <f t="shared" si="682"/>
        <v>-1.7382500149018813E-2</v>
      </c>
      <c r="BL845" s="41">
        <f t="shared" si="683"/>
        <v>-1.9834682579363085E-2</v>
      </c>
      <c r="BM845" s="41">
        <f t="shared" si="684"/>
        <v>-3.5559601492788696E-3</v>
      </c>
      <c r="BN845" s="41">
        <f t="shared" si="685"/>
        <v>-0.11090067420681579</v>
      </c>
      <c r="BO845" s="41"/>
      <c r="BP845" s="41">
        <f t="shared" si="686"/>
        <v>9.3353924923582094E-3</v>
      </c>
      <c r="BQ845" s="41">
        <f t="shared" si="687"/>
        <v>-5.5197932235979217E-3</v>
      </c>
      <c r="BR845" s="41">
        <f t="shared" si="688"/>
        <v>-1.1831228881574065E-2</v>
      </c>
      <c r="BS845" s="41">
        <f t="shared" si="689"/>
        <v>-1.6319491828601183E-2</v>
      </c>
      <c r="BT845" s="41"/>
      <c r="BU845" s="41">
        <f t="shared" si="690"/>
        <v>1.3029500290333897E-2</v>
      </c>
      <c r="BV845" s="41">
        <f t="shared" si="691"/>
        <v>-1.3809438645865737E-3</v>
      </c>
      <c r="BW845" s="41">
        <f t="shared" si="692"/>
        <v>-2.3297513764408088E-2</v>
      </c>
      <c r="BX845" s="41"/>
      <c r="BY845" s="41"/>
      <c r="BZ845" s="41">
        <f t="shared" si="693"/>
        <v>-2.3462022023003057E-2</v>
      </c>
      <c r="CA845" s="41">
        <f t="shared" si="694"/>
        <v>-1.7735833552079697E-2</v>
      </c>
      <c r="CB845" s="41">
        <f t="shared" si="695"/>
        <v>6.1333951386124594E-4</v>
      </c>
      <c r="CC845" s="41">
        <f t="shared" si="696"/>
        <v>-7.3190817408402969E-2</v>
      </c>
      <c r="CD845" s="41">
        <f t="shared" si="697"/>
        <v>-8.9074804430400688E-3</v>
      </c>
      <c r="CE845" s="41">
        <f t="shared" si="698"/>
        <v>-1.7255818470654667E-2</v>
      </c>
      <c r="CF845" s="41">
        <f t="shared" si="699"/>
        <v>-1.3719134059443772E-2</v>
      </c>
      <c r="CG845" s="41">
        <f t="shared" si="679"/>
        <v>1.4634407518437559E-2</v>
      </c>
      <c r="CH845" s="41">
        <f t="shared" si="700"/>
        <v>-5.9964907372677947E-3</v>
      </c>
      <c r="CI845" s="41">
        <f t="shared" si="701"/>
        <v>-2.4974438584233722E-2</v>
      </c>
      <c r="CJ845" s="41">
        <f t="shared" si="702"/>
        <v>-1.9293202934678896E-2</v>
      </c>
      <c r="CK845" s="41">
        <f t="shared" si="703"/>
        <v>-2.8987508061756324E-2</v>
      </c>
      <c r="CL845" s="41">
        <f t="shared" si="704"/>
        <v>-1.767435586984735E-2</v>
      </c>
      <c r="CM845" s="41">
        <f t="shared" si="705"/>
        <v>-6.8796206985705924E-3</v>
      </c>
      <c r="CO845" s="41">
        <f t="shared" si="706"/>
        <v>-1.7094433359300183E-2</v>
      </c>
      <c r="CP845" s="41">
        <f t="shared" si="707"/>
        <v>-3.0190972279145682E-2</v>
      </c>
      <c r="CQ845" s="41">
        <f t="shared" si="708"/>
        <v>-2.5605970328114853E-2</v>
      </c>
      <c r="CR845" s="41">
        <f t="shared" si="709"/>
        <v>0</v>
      </c>
      <c r="CS845" s="41">
        <f t="shared" si="710"/>
        <v>-1.7653504069813385E-2</v>
      </c>
      <c r="CT845" s="41">
        <f t="shared" si="711"/>
        <v>-6.2827431794952922E-3</v>
      </c>
      <c r="CU845" s="41">
        <f t="shared" si="712"/>
        <v>-1.4727543162745406E-3</v>
      </c>
      <c r="CV845" s="41">
        <f t="shared" si="713"/>
        <v>-4.3296805753324188E-2</v>
      </c>
      <c r="CW845" s="41"/>
      <c r="CX845" s="41">
        <f t="shared" si="714"/>
        <v>-1.4184461370597876E-2</v>
      </c>
      <c r="CY845" s="41">
        <f t="shared" si="715"/>
        <v>-1.3483313134905426E-2</v>
      </c>
      <c r="CZ845" s="41">
        <f t="shared" si="716"/>
        <v>2.688178036070187E-3</v>
      </c>
      <c r="DA845" s="41">
        <f t="shared" si="717"/>
        <v>6.354195702669433E-3</v>
      </c>
      <c r="DB845" s="41">
        <f t="shared" si="718"/>
        <v>7.8803664965458025E-3</v>
      </c>
      <c r="DC845" s="41">
        <f t="shared" si="719"/>
        <v>4.4885583236177459E-2</v>
      </c>
      <c r="DD845" s="41">
        <f t="shared" si="720"/>
        <v>-2.3175628593658848E-2</v>
      </c>
      <c r="DE845" s="41"/>
      <c r="DF845" s="41"/>
      <c r="DG845" s="41">
        <f t="shared" si="722"/>
        <v>-2.0694238396238299E-2</v>
      </c>
      <c r="DH845" s="41"/>
    </row>
    <row r="846" spans="1:112">
      <c r="A846" s="43">
        <v>43074</v>
      </c>
      <c r="B846" s="34">
        <v>3.05</v>
      </c>
      <c r="C846" s="34">
        <v>4.4462039999999998</v>
      </c>
      <c r="D846" s="34"/>
      <c r="E846" s="34">
        <v>5.71</v>
      </c>
      <c r="F846" s="34"/>
      <c r="G846" s="34">
        <v>35.993870000000001</v>
      </c>
      <c r="H846" s="34">
        <v>18.501078</v>
      </c>
      <c r="I846" s="34">
        <v>19.629999000000002</v>
      </c>
      <c r="J846" s="34">
        <v>24.449987</v>
      </c>
      <c r="K846" s="34"/>
      <c r="L846" s="34">
        <v>54.48</v>
      </c>
      <c r="M846" s="34">
        <v>5.25</v>
      </c>
      <c r="N846" s="34">
        <v>34.294079000000004</v>
      </c>
      <c r="O846" s="34">
        <v>11.02</v>
      </c>
      <c r="P846" s="34"/>
      <c r="Q846" s="34">
        <v>3.02</v>
      </c>
      <c r="R846" s="34">
        <v>21.73</v>
      </c>
      <c r="S846" s="34">
        <v>49.214333000000003</v>
      </c>
      <c r="T846" s="34"/>
      <c r="U846" s="34"/>
      <c r="V846" s="34">
        <v>3.2865060000000001</v>
      </c>
      <c r="W846" s="34">
        <v>29.309999000000001</v>
      </c>
      <c r="X846" s="34">
        <v>32.909999999999997</v>
      </c>
      <c r="Y846" s="34">
        <v>9.3709690000000005</v>
      </c>
      <c r="Z846" s="34">
        <v>17.542538</v>
      </c>
      <c r="AA846" s="34">
        <v>45.225616000000002</v>
      </c>
      <c r="AB846" s="34">
        <v>49.293652000000002</v>
      </c>
      <c r="AC846" s="34">
        <v>20.25</v>
      </c>
      <c r="AD846" s="34">
        <v>115.650002</v>
      </c>
      <c r="AE846" s="34">
        <v>31.077107999999999</v>
      </c>
      <c r="AF846" s="34">
        <v>1.45</v>
      </c>
      <c r="AG846" s="34">
        <v>10.850011</v>
      </c>
      <c r="AH846" s="34">
        <v>33.333122000000003</v>
      </c>
      <c r="AI846" s="34">
        <v>120.972031</v>
      </c>
      <c r="AJ846" s="34" t="s">
        <v>193</v>
      </c>
      <c r="AK846" s="34">
        <v>5.7</v>
      </c>
      <c r="AL846" s="34">
        <v>3.08</v>
      </c>
      <c r="AM846" s="34">
        <v>26.726192000000001</v>
      </c>
      <c r="AN846" s="34">
        <v>5.6</v>
      </c>
      <c r="AO846" s="34">
        <v>33.790000999999997</v>
      </c>
      <c r="AP846" s="34">
        <v>5.2</v>
      </c>
      <c r="AQ846" s="34">
        <v>13.66</v>
      </c>
      <c r="AR846" s="34">
        <v>3.41</v>
      </c>
      <c r="AS846" s="34"/>
      <c r="AT846" s="34">
        <v>15.444414999999999</v>
      </c>
      <c r="AU846" s="34">
        <v>23.99</v>
      </c>
      <c r="AV846" s="34">
        <v>7.354692</v>
      </c>
      <c r="AW846" s="34">
        <v>11.409349000000001</v>
      </c>
      <c r="AX846" s="34">
        <v>19.59</v>
      </c>
      <c r="AY846" s="34">
        <v>6.2</v>
      </c>
      <c r="AZ846" s="34">
        <v>70.699996999999996</v>
      </c>
      <c r="BA846" s="34"/>
      <c r="BB846" s="34"/>
      <c r="BC846" s="34">
        <v>18.905767000000001</v>
      </c>
      <c r="BD846" s="34"/>
      <c r="BE846" s="38"/>
      <c r="BF846" s="41">
        <f t="shared" si="677"/>
        <v>3.125254350410453E-2</v>
      </c>
      <c r="BG846" s="41">
        <f t="shared" si="680"/>
        <v>-4.0081914302084578E-3</v>
      </c>
      <c r="BH846" s="41"/>
      <c r="BI846" s="41">
        <f t="shared" si="681"/>
        <v>-2.7635610172086253E-2</v>
      </c>
      <c r="BJ846" s="41"/>
      <c r="BK846" s="41">
        <f t="shared" si="682"/>
        <v>-3.5130601087981182E-3</v>
      </c>
      <c r="BL846" s="41">
        <f t="shared" si="683"/>
        <v>7.0140254791703164E-3</v>
      </c>
      <c r="BM846" s="41">
        <f t="shared" si="684"/>
        <v>-1.0183809693367378E-3</v>
      </c>
      <c r="BN846" s="41">
        <f t="shared" si="685"/>
        <v>6.1538277041778078E-3</v>
      </c>
      <c r="BO846" s="41"/>
      <c r="BP846" s="41">
        <f t="shared" si="686"/>
        <v>1.2374319756022503E-2</v>
      </c>
      <c r="BQ846" s="41">
        <f t="shared" si="687"/>
        <v>-3.1867738848022485E-2</v>
      </c>
      <c r="BR846" s="41">
        <f t="shared" si="688"/>
        <v>-4.2594368109622228E-3</v>
      </c>
      <c r="BS846" s="41">
        <f t="shared" si="689"/>
        <v>7.2860067309333133E-3</v>
      </c>
      <c r="BT846" s="41"/>
      <c r="BU846" s="41">
        <f t="shared" si="690"/>
        <v>-2.2914259522875777E-2</v>
      </c>
      <c r="BV846" s="41">
        <f t="shared" si="691"/>
        <v>9.2085643986168652E-4</v>
      </c>
      <c r="BW846" s="41">
        <f t="shared" si="692"/>
        <v>-7.689916726199098E-3</v>
      </c>
      <c r="BX846" s="41"/>
      <c r="BY846" s="41"/>
      <c r="BZ846" s="41">
        <f t="shared" si="693"/>
        <v>-1.796451705384592E-2</v>
      </c>
      <c r="CA846" s="41">
        <f t="shared" si="694"/>
        <v>8.5660968741780568E-3</v>
      </c>
      <c r="CB846" s="41">
        <f t="shared" si="695"/>
        <v>8.8509964184204665E-3</v>
      </c>
      <c r="CC846" s="41">
        <f t="shared" si="696"/>
        <v>9.5796513514596008E-3</v>
      </c>
      <c r="CD846" s="41">
        <f t="shared" si="697"/>
        <v>-2.1077341185005314E-3</v>
      </c>
      <c r="CE846" s="41">
        <f t="shared" si="698"/>
        <v>-1.9238621588380966E-2</v>
      </c>
      <c r="CF846" s="41">
        <f t="shared" si="699"/>
        <v>7.7775539403482511E-3</v>
      </c>
      <c r="CG846" s="41">
        <f t="shared" si="679"/>
        <v>-4.8544271265997278E-3</v>
      </c>
      <c r="CH846" s="41">
        <f t="shared" si="700"/>
        <v>2.2649772413583971E-2</v>
      </c>
      <c r="CI846" s="41">
        <f t="shared" si="701"/>
        <v>-4.066937113366159E-3</v>
      </c>
      <c r="CJ846" s="41">
        <f t="shared" si="702"/>
        <v>-6.0218859993054839E-2</v>
      </c>
      <c r="CK846" s="41">
        <f t="shared" si="703"/>
        <v>-9.2373314709497167E-2</v>
      </c>
      <c r="CL846" s="41">
        <f t="shared" si="704"/>
        <v>2.8720184820858752E-3</v>
      </c>
      <c r="CM846" s="41">
        <f t="shared" si="705"/>
        <v>1.5603125750757608E-3</v>
      </c>
      <c r="CO846" s="41">
        <f t="shared" si="706"/>
        <v>-1.7391742711869107E-2</v>
      </c>
      <c r="CP846" s="41">
        <f t="shared" si="707"/>
        <v>0.16557937565088121</v>
      </c>
      <c r="CQ846" s="41">
        <f t="shared" si="708"/>
        <v>-1.0812752830749192E-3</v>
      </c>
      <c r="CR846" s="41">
        <f t="shared" si="709"/>
        <v>-0.14903557916048796</v>
      </c>
      <c r="CS846" s="41">
        <f t="shared" si="710"/>
        <v>-1.3521634387481642E-2</v>
      </c>
      <c r="CT846" s="41">
        <f t="shared" si="711"/>
        <v>8.8410957344053145E-2</v>
      </c>
      <c r="CU846" s="41">
        <f t="shared" si="712"/>
        <v>6.6103802958662906E-3</v>
      </c>
      <c r="CV846" s="41">
        <f t="shared" si="713"/>
        <v>5.8823699030666129E-3</v>
      </c>
      <c r="CW846" s="41"/>
      <c r="CX846" s="41">
        <f t="shared" si="714"/>
        <v>-1.8809370967355788E-2</v>
      </c>
      <c r="CY846" s="41">
        <f t="shared" si="715"/>
        <v>-0.10026208846605855</v>
      </c>
      <c r="CZ846" s="41">
        <f t="shared" si="716"/>
        <v>-4.0349817824266764E-3</v>
      </c>
      <c r="DA846" s="41">
        <f t="shared" si="717"/>
        <v>-1.1947694795090854E-2</v>
      </c>
      <c r="DB846" s="41">
        <f t="shared" si="718"/>
        <v>2.4807421375645355E-2</v>
      </c>
      <c r="DC846" s="41">
        <f t="shared" si="719"/>
        <v>0.16822779371809515</v>
      </c>
      <c r="DD846" s="41">
        <f t="shared" si="720"/>
        <v>-1.4135126028432291E-3</v>
      </c>
      <c r="DE846" s="41"/>
      <c r="DF846" s="41"/>
      <c r="DG846" s="41">
        <f t="shared" si="722"/>
        <v>5.2137803512843396E-3</v>
      </c>
      <c r="DH846" s="41"/>
    </row>
    <row r="847" spans="1:112">
      <c r="A847" s="43">
        <v>43075</v>
      </c>
      <c r="B847" s="34">
        <v>3.15</v>
      </c>
      <c r="C847" s="34">
        <v>4.5087010000000003</v>
      </c>
      <c r="D847" s="34"/>
      <c r="E847" s="34">
        <v>5.81</v>
      </c>
      <c r="F847" s="34"/>
      <c r="G847" s="34">
        <v>36.559013</v>
      </c>
      <c r="H847" s="34">
        <v>18.501078</v>
      </c>
      <c r="I847" s="34">
        <v>19.690000999999999</v>
      </c>
      <c r="J847" s="34">
        <v>22.499988999999999</v>
      </c>
      <c r="K847" s="34"/>
      <c r="L847" s="34">
        <v>54.41</v>
      </c>
      <c r="M847" s="34">
        <v>5.25</v>
      </c>
      <c r="N847" s="34">
        <v>34.362392</v>
      </c>
      <c r="O847" s="34">
        <v>10.91</v>
      </c>
      <c r="P847" s="34"/>
      <c r="Q847" s="34">
        <v>3.03</v>
      </c>
      <c r="R847" s="34">
        <v>21</v>
      </c>
      <c r="S847" s="34">
        <v>49.350704</v>
      </c>
      <c r="T847" s="34"/>
      <c r="U847" s="34"/>
      <c r="V847" s="34">
        <v>3.485087</v>
      </c>
      <c r="W847" s="34">
        <v>29.49</v>
      </c>
      <c r="X847" s="34">
        <v>33.439999</v>
      </c>
      <c r="Y847" s="34">
        <v>9.4503830000000004</v>
      </c>
      <c r="Z847" s="34">
        <v>17.413005999999999</v>
      </c>
      <c r="AA847" s="34">
        <v>45.115810000000003</v>
      </c>
      <c r="AB847" s="34">
        <v>49.185927999999997</v>
      </c>
      <c r="AC847" s="34">
        <v>20.200001</v>
      </c>
      <c r="AD847" s="34">
        <v>114.949997</v>
      </c>
      <c r="AE847" s="34">
        <v>30.950462000000002</v>
      </c>
      <c r="AF847" s="34">
        <v>1.5</v>
      </c>
      <c r="AG847" s="34">
        <v>10.850011</v>
      </c>
      <c r="AH847" s="34">
        <v>33.486069000000001</v>
      </c>
      <c r="AI847" s="34">
        <v>122.302162</v>
      </c>
      <c r="AJ847" s="34" t="s">
        <v>193</v>
      </c>
      <c r="AK847" s="34">
        <v>6</v>
      </c>
      <c r="AL847" s="34">
        <v>2.96</v>
      </c>
      <c r="AM847" s="34">
        <v>26.755106000000001</v>
      </c>
      <c r="AN847" s="34">
        <v>6.1</v>
      </c>
      <c r="AO847" s="34">
        <v>33.369999</v>
      </c>
      <c r="AP847" s="34">
        <v>4.75</v>
      </c>
      <c r="AQ847" s="34">
        <v>13.23</v>
      </c>
      <c r="AR847" s="34">
        <v>3.34</v>
      </c>
      <c r="AS847" s="34"/>
      <c r="AT847" s="34">
        <v>15.415091</v>
      </c>
      <c r="AU847" s="34">
        <v>24.610001</v>
      </c>
      <c r="AV847" s="34">
        <v>7.3249560000000002</v>
      </c>
      <c r="AW847" s="34">
        <v>11.610476999999999</v>
      </c>
      <c r="AX847" s="34">
        <v>19.510000000000002</v>
      </c>
      <c r="AY847" s="34">
        <v>6.04</v>
      </c>
      <c r="AZ847" s="34">
        <v>70.190002000000007</v>
      </c>
      <c r="BA847" s="34"/>
      <c r="BB847" s="34"/>
      <c r="BC847" s="34">
        <v>19.407169</v>
      </c>
      <c r="BD847" s="34"/>
      <c r="BE847" s="38"/>
      <c r="BF847" s="41">
        <f t="shared" si="677"/>
        <v>5.9719234701622277E-2</v>
      </c>
      <c r="BG847" s="41">
        <f t="shared" si="680"/>
        <v>1.3958386989428483E-2</v>
      </c>
      <c r="BH847" s="41"/>
      <c r="BI847" s="41">
        <f t="shared" si="681"/>
        <v>1.7361547195901026E-2</v>
      </c>
      <c r="BJ847" s="41"/>
      <c r="BK847" s="41">
        <f t="shared" si="682"/>
        <v>1.5579103324381552E-2</v>
      </c>
      <c r="BL847" s="41">
        <f t="shared" si="683"/>
        <v>0</v>
      </c>
      <c r="BM847" s="41">
        <f t="shared" si="684"/>
        <v>3.0519860923010709E-3</v>
      </c>
      <c r="BN847" s="41">
        <f t="shared" si="685"/>
        <v>-8.3114863902032113E-2</v>
      </c>
      <c r="BO847" s="41"/>
      <c r="BP847" s="41">
        <f t="shared" si="686"/>
        <v>-1.2857013434229363E-3</v>
      </c>
      <c r="BQ847" s="41">
        <f t="shared" si="687"/>
        <v>0</v>
      </c>
      <c r="BR847" s="41">
        <f t="shared" si="688"/>
        <v>1.9899951613809529E-3</v>
      </c>
      <c r="BS847" s="41">
        <f t="shared" si="689"/>
        <v>-1.0032003879788975E-2</v>
      </c>
      <c r="BT847" s="41"/>
      <c r="BU847" s="41">
        <f t="shared" si="690"/>
        <v>3.3057881344994103E-3</v>
      </c>
      <c r="BV847" s="41">
        <f t="shared" si="691"/>
        <v>-3.41713565449153E-2</v>
      </c>
      <c r="BW847" s="41">
        <f t="shared" si="692"/>
        <v>2.7671290178907142E-3</v>
      </c>
      <c r="BX847" s="41"/>
      <c r="BY847" s="41"/>
      <c r="BZ847" s="41">
        <f t="shared" si="693"/>
        <v>5.8668013662667294E-2</v>
      </c>
      <c r="CA847" s="41">
        <f t="shared" si="694"/>
        <v>6.1225022224328214E-3</v>
      </c>
      <c r="CB847" s="41">
        <f t="shared" si="695"/>
        <v>1.5976195356945725E-2</v>
      </c>
      <c r="CC847" s="41">
        <f t="shared" si="696"/>
        <v>8.4387637267970515E-3</v>
      </c>
      <c r="CD847" s="41">
        <f t="shared" si="697"/>
        <v>-7.4112760425036426E-3</v>
      </c>
      <c r="CE847" s="41">
        <f t="shared" si="698"/>
        <v>-2.4309125710141725E-3</v>
      </c>
      <c r="CF847" s="41">
        <f t="shared" si="699"/>
        <v>-2.1877437528861053E-3</v>
      </c>
      <c r="CG847" s="41">
        <f t="shared" si="679"/>
        <v>9.6853543962653905E-3</v>
      </c>
      <c r="CH847" s="41">
        <f t="shared" si="700"/>
        <v>-6.0711808601196324E-3</v>
      </c>
      <c r="CI847" s="41">
        <f t="shared" si="701"/>
        <v>-4.0835446556643697E-3</v>
      </c>
      <c r="CJ847" s="41">
        <f t="shared" si="702"/>
        <v>3.3901551675681416E-2</v>
      </c>
      <c r="CK847" s="41">
        <f t="shared" si="703"/>
        <v>0</v>
      </c>
      <c r="CL847" s="41">
        <f t="shared" si="704"/>
        <v>4.5779442949679559E-3</v>
      </c>
      <c r="CM847" s="41">
        <f t="shared" si="705"/>
        <v>1.0935350260830765E-2</v>
      </c>
      <c r="CO847" s="41">
        <f t="shared" si="706"/>
        <v>5.1293294387550481E-2</v>
      </c>
      <c r="CP847" s="41">
        <f t="shared" si="707"/>
        <v>-3.9740328649514108E-2</v>
      </c>
      <c r="CQ847" s="41">
        <f t="shared" si="708"/>
        <v>1.0812752830748416E-3</v>
      </c>
      <c r="CR847" s="41">
        <f t="shared" si="709"/>
        <v>8.552217343816193E-2</v>
      </c>
      <c r="CS847" s="41">
        <f t="shared" si="710"/>
        <v>-1.2507667524506695E-2</v>
      </c>
      <c r="CT847" s="41">
        <f t="shared" si="711"/>
        <v>-9.0514007540831859E-2</v>
      </c>
      <c r="CU847" s="41">
        <f t="shared" si="712"/>
        <v>-3.1984876015779672E-2</v>
      </c>
      <c r="CV847" s="41">
        <f t="shared" si="713"/>
        <v>-2.0741484306816469E-2</v>
      </c>
      <c r="CW847" s="41"/>
      <c r="CX847" s="41">
        <f t="shared" si="714"/>
        <v>-1.9004846562440871E-3</v>
      </c>
      <c r="CY847" s="41">
        <f t="shared" si="715"/>
        <v>2.5515828185249174E-2</v>
      </c>
      <c r="CZ847" s="41">
        <f t="shared" si="716"/>
        <v>-4.0513288427706075E-3</v>
      </c>
      <c r="DA847" s="41">
        <f t="shared" si="717"/>
        <v>1.7474773105591538E-2</v>
      </c>
      <c r="DB847" s="41">
        <f t="shared" si="718"/>
        <v>-4.0920773214294876E-3</v>
      </c>
      <c r="DC847" s="41">
        <f t="shared" si="719"/>
        <v>-2.614528010432236E-2</v>
      </c>
      <c r="DD847" s="41">
        <f t="shared" si="720"/>
        <v>-7.2396512332940964E-3</v>
      </c>
      <c r="DE847" s="41"/>
      <c r="DF847" s="41"/>
      <c r="DG847" s="41">
        <f t="shared" si="722"/>
        <v>2.6175526092770785E-2</v>
      </c>
      <c r="DH847" s="41"/>
    </row>
    <row r="848" spans="1:112">
      <c r="A848" s="43">
        <v>43076</v>
      </c>
      <c r="B848" s="34">
        <v>3.25</v>
      </c>
      <c r="C848" s="34">
        <v>4.4551319999999999</v>
      </c>
      <c r="D848" s="34"/>
      <c r="E848" s="34">
        <v>5.93</v>
      </c>
      <c r="F848" s="34"/>
      <c r="G848" s="34">
        <v>35.993870000000001</v>
      </c>
      <c r="H848" s="34">
        <v>18.252407000000002</v>
      </c>
      <c r="I848" s="34">
        <v>19.48</v>
      </c>
      <c r="J848" s="34">
        <v>23.249988999999999</v>
      </c>
      <c r="K848" s="34"/>
      <c r="L848" s="34">
        <v>53.959999000000003</v>
      </c>
      <c r="M848" s="34">
        <v>5.19</v>
      </c>
      <c r="N848" s="34">
        <v>34.401428000000003</v>
      </c>
      <c r="O848" s="34">
        <v>10.88</v>
      </c>
      <c r="P848" s="34"/>
      <c r="Q848" s="34">
        <v>2.99</v>
      </c>
      <c r="R848" s="34">
        <v>22.49</v>
      </c>
      <c r="S848" s="34">
        <v>49.457863000000003</v>
      </c>
      <c r="T848" s="34"/>
      <c r="U848" s="34"/>
      <c r="V848" s="34">
        <v>3.4056549999999999</v>
      </c>
      <c r="W848" s="34">
        <v>29.469999000000001</v>
      </c>
      <c r="X848" s="34">
        <v>33.759998000000003</v>
      </c>
      <c r="Y848" s="34">
        <v>9.3709690000000005</v>
      </c>
      <c r="Z848" s="34">
        <v>17.524035000000001</v>
      </c>
      <c r="AA848" s="34">
        <v>44.651218</v>
      </c>
      <c r="AB848" s="34">
        <v>49.274062999999998</v>
      </c>
      <c r="AC848" s="34">
        <v>20.549999</v>
      </c>
      <c r="AD848" s="34">
        <v>115.75</v>
      </c>
      <c r="AE848" s="34">
        <v>31.135560999999999</v>
      </c>
      <c r="AF848" s="34">
        <v>1.46</v>
      </c>
      <c r="AG848" s="34">
        <v>11.200011</v>
      </c>
      <c r="AH848" s="34">
        <v>33.342682000000003</v>
      </c>
      <c r="AI848" s="34">
        <v>122.470894</v>
      </c>
      <c r="AJ848" s="34" t="s">
        <v>193</v>
      </c>
      <c r="AK848" s="34">
        <v>6</v>
      </c>
      <c r="AL848" s="34">
        <v>2.87</v>
      </c>
      <c r="AM848" s="34">
        <v>26.890039000000002</v>
      </c>
      <c r="AN848" s="34">
        <v>5.5</v>
      </c>
      <c r="AO848" s="34">
        <v>32.18</v>
      </c>
      <c r="AP848" s="34">
        <v>4.8600000000000003</v>
      </c>
      <c r="AQ848" s="34">
        <v>13.36</v>
      </c>
      <c r="AR848" s="34">
        <v>3.24</v>
      </c>
      <c r="AS848" s="34"/>
      <c r="AT848" s="34">
        <v>15.209816999999999</v>
      </c>
      <c r="AU848" s="34">
        <v>23.969999000000001</v>
      </c>
      <c r="AV848" s="34">
        <v>7.3348680000000002</v>
      </c>
      <c r="AW848" s="34">
        <v>11.720181</v>
      </c>
      <c r="AX848" s="34">
        <v>19.860001</v>
      </c>
      <c r="AY848" s="34">
        <v>6</v>
      </c>
      <c r="AZ848" s="34">
        <v>70.739998</v>
      </c>
      <c r="BA848" s="34"/>
      <c r="BB848" s="34"/>
      <c r="BC848" s="34">
        <v>19.171215</v>
      </c>
      <c r="BD848" s="34"/>
      <c r="BE848" s="38"/>
      <c r="BF848" s="41">
        <f t="shared" si="677"/>
        <v>-4.4451762570833921E-2</v>
      </c>
      <c r="BG848" s="41">
        <f t="shared" si="680"/>
        <v>-1.1952395305964907E-2</v>
      </c>
      <c r="BH848" s="41"/>
      <c r="BI848" s="41">
        <f t="shared" si="681"/>
        <v>2.0443642145814352E-2</v>
      </c>
      <c r="BJ848" s="41"/>
      <c r="BK848" s="41">
        <f t="shared" si="682"/>
        <v>-1.5579103324381555E-2</v>
      </c>
      <c r="BL848" s="41">
        <f t="shared" si="683"/>
        <v>-1.35320389142192E-2</v>
      </c>
      <c r="BM848" s="41">
        <f t="shared" si="684"/>
        <v>-1.0722645223845364E-2</v>
      </c>
      <c r="BN848" s="41">
        <f t="shared" si="685"/>
        <v>3.2789838593607699E-2</v>
      </c>
      <c r="BO848" s="41"/>
      <c r="BP848" s="41">
        <f t="shared" si="686"/>
        <v>-8.3049476905249584E-3</v>
      </c>
      <c r="BQ848" s="41">
        <f t="shared" si="687"/>
        <v>-1.1494379425735021E-2</v>
      </c>
      <c r="BR848" s="41">
        <f t="shared" si="688"/>
        <v>1.135364620327815E-3</v>
      </c>
      <c r="BS848" s="41">
        <f t="shared" si="689"/>
        <v>-2.7535584171828071E-3</v>
      </c>
      <c r="BT848" s="41"/>
      <c r="BU848" s="41">
        <f t="shared" si="690"/>
        <v>-1.3289232118682539E-2</v>
      </c>
      <c r="BV848" s="41">
        <f t="shared" si="691"/>
        <v>6.8548328247801243E-2</v>
      </c>
      <c r="BW848" s="41">
        <f t="shared" si="692"/>
        <v>2.1690232996141412E-3</v>
      </c>
      <c r="BX848" s="41"/>
      <c r="BY848" s="41"/>
      <c r="BZ848" s="41">
        <f t="shared" si="693"/>
        <v>-2.3055722760683919E-2</v>
      </c>
      <c r="CA848" s="41">
        <f t="shared" si="694"/>
        <v>-6.7846001039504819E-4</v>
      </c>
      <c r="CB848" s="41">
        <f t="shared" si="695"/>
        <v>9.5238521738542931E-3</v>
      </c>
      <c r="CC848" s="41">
        <f t="shared" si="696"/>
        <v>-8.4387637267970775E-3</v>
      </c>
      <c r="CD848" s="41">
        <f t="shared" si="697"/>
        <v>6.3559689432220118E-3</v>
      </c>
      <c r="CE848" s="41">
        <f t="shared" si="698"/>
        <v>-1.0351153616713012E-2</v>
      </c>
      <c r="CF848" s="41">
        <f t="shared" si="699"/>
        <v>1.7902708022774661E-3</v>
      </c>
      <c r="CG848" s="41">
        <f t="shared" si="679"/>
        <v>-1.212136053234485E-2</v>
      </c>
      <c r="CH848" s="41">
        <f t="shared" si="700"/>
        <v>6.935467855456956E-3</v>
      </c>
      <c r="CI848" s="41">
        <f t="shared" si="701"/>
        <v>5.9626801481644691E-3</v>
      </c>
      <c r="CJ848" s="41">
        <f t="shared" si="702"/>
        <v>-2.7028672387919374E-2</v>
      </c>
      <c r="CK848" s="41">
        <f t="shared" si="703"/>
        <v>3.1748666632584334E-2</v>
      </c>
      <c r="CL848" s="41">
        <f t="shared" si="704"/>
        <v>-4.2911835964238362E-3</v>
      </c>
      <c r="CM848" s="41">
        <f t="shared" si="705"/>
        <v>1.3786813751806674E-3</v>
      </c>
      <c r="CO848" s="41">
        <f t="shared" si="706"/>
        <v>0</v>
      </c>
      <c r="CP848" s="41">
        <f t="shared" si="707"/>
        <v>-3.0877238564439229E-2</v>
      </c>
      <c r="CQ848" s="41">
        <f t="shared" si="708"/>
        <v>5.0305870013081493E-3</v>
      </c>
      <c r="CR848" s="41">
        <f t="shared" si="709"/>
        <v>-0.10354067894084033</v>
      </c>
      <c r="CS848" s="41">
        <f t="shared" si="710"/>
        <v>-3.6312121232008783E-2</v>
      </c>
      <c r="CT848" s="41">
        <f t="shared" si="711"/>
        <v>2.2893819865852715E-2</v>
      </c>
      <c r="CU848" s="41">
        <f t="shared" si="712"/>
        <v>9.778189981635264E-3</v>
      </c>
      <c r="CV848" s="41">
        <f t="shared" si="713"/>
        <v>-3.0397477184370931E-2</v>
      </c>
      <c r="CW848" s="41"/>
      <c r="CX848" s="41">
        <f t="shared" si="714"/>
        <v>-1.3405890020954535E-2</v>
      </c>
      <c r="CY848" s="41">
        <f t="shared" si="715"/>
        <v>-2.6349898309375324E-2</v>
      </c>
      <c r="CZ848" s="41">
        <f t="shared" si="716"/>
        <v>1.3522674638447622E-3</v>
      </c>
      <c r="DA848" s="41">
        <f t="shared" si="717"/>
        <v>9.4043475784797177E-3</v>
      </c>
      <c r="DB848" s="41">
        <f t="shared" si="718"/>
        <v>1.7780554334472561E-2</v>
      </c>
      <c r="DC848" s="41">
        <f t="shared" si="719"/>
        <v>-6.6445427186686131E-3</v>
      </c>
      <c r="DD848" s="41">
        <f t="shared" si="720"/>
        <v>7.8052762683696007E-3</v>
      </c>
      <c r="DE848" s="41"/>
      <c r="DF848" s="41"/>
      <c r="DG848" s="41">
        <f t="shared" si="722"/>
        <v>-1.2232598559316637E-2</v>
      </c>
      <c r="DH848" s="41"/>
    </row>
    <row r="849" spans="1:112">
      <c r="A849" s="43">
        <v>43077</v>
      </c>
      <c r="B849" s="34">
        <v>3.45</v>
      </c>
      <c r="C849" s="34">
        <v>4.4640610000000001</v>
      </c>
      <c r="D849" s="34"/>
      <c r="E849" s="34">
        <v>5.74</v>
      </c>
      <c r="F849" s="34"/>
      <c r="G849" s="34">
        <v>35.876942</v>
      </c>
      <c r="H849" s="34">
        <v>18.590599000000001</v>
      </c>
      <c r="I849" s="34">
        <v>19.540001</v>
      </c>
      <c r="J849" s="34">
        <v>23.999988999999999</v>
      </c>
      <c r="K849" s="34"/>
      <c r="L849" s="34">
        <v>54.810001</v>
      </c>
      <c r="M849" s="34">
        <v>5.24</v>
      </c>
      <c r="N849" s="34">
        <v>34.616135</v>
      </c>
      <c r="O849" s="34">
        <v>10.84</v>
      </c>
      <c r="P849" s="34"/>
      <c r="Q849" s="34">
        <v>2.92</v>
      </c>
      <c r="R849" s="34">
        <v>22.299999</v>
      </c>
      <c r="S849" s="34">
        <v>49.584507000000002</v>
      </c>
      <c r="T849" s="34"/>
      <c r="U849" s="34"/>
      <c r="V849" s="34">
        <v>3.3162929999999999</v>
      </c>
      <c r="W849" s="34">
        <v>29.66</v>
      </c>
      <c r="X849" s="34">
        <v>33.959999000000003</v>
      </c>
      <c r="Y849" s="34">
        <v>8.9341860000000004</v>
      </c>
      <c r="Z849" s="34">
        <v>17.866375000000001</v>
      </c>
      <c r="AA849" s="34">
        <v>45.386116000000001</v>
      </c>
      <c r="AB849" s="34">
        <v>48.774666000000003</v>
      </c>
      <c r="AC849" s="34">
        <v>20.799999</v>
      </c>
      <c r="AD849" s="34">
        <v>112.389999</v>
      </c>
      <c r="AE849" s="34">
        <v>30.979686999999998</v>
      </c>
      <c r="AF849" s="34">
        <v>1.49</v>
      </c>
      <c r="AG849" s="34">
        <v>11.900012</v>
      </c>
      <c r="AH849" s="34">
        <v>32.922069999999998</v>
      </c>
      <c r="AI849" s="34">
        <v>121.379013</v>
      </c>
      <c r="AJ849" s="34" t="s">
        <v>193</v>
      </c>
      <c r="AK849" s="34">
        <v>5.9</v>
      </c>
      <c r="AL849" s="34">
        <v>2.89</v>
      </c>
      <c r="AM849" s="34">
        <v>26.697279000000002</v>
      </c>
      <c r="AN849" s="34">
        <v>5</v>
      </c>
      <c r="AO849" s="34">
        <v>32.860000999999997</v>
      </c>
      <c r="AP849" s="34">
        <v>4.5199999999999996</v>
      </c>
      <c r="AQ849" s="34">
        <v>13.08</v>
      </c>
      <c r="AR849" s="34">
        <v>3.26</v>
      </c>
      <c r="AS849" s="34"/>
      <c r="AT849" s="34">
        <v>15.141391</v>
      </c>
      <c r="AU849" s="34">
        <v>23.68</v>
      </c>
      <c r="AV849" s="34">
        <v>7.463724</v>
      </c>
      <c r="AW849" s="34">
        <v>11.555624999999999</v>
      </c>
      <c r="AX849" s="34">
        <v>19.77</v>
      </c>
      <c r="AY849" s="34">
        <v>5.77</v>
      </c>
      <c r="AZ849" s="34">
        <v>69.680000000000007</v>
      </c>
      <c r="BA849" s="34"/>
      <c r="BB849" s="34"/>
      <c r="BC849" s="34">
        <v>19.908569</v>
      </c>
      <c r="BD849" s="34"/>
      <c r="BE849" s="38"/>
      <c r="BF849" s="41">
        <f t="shared" si="677"/>
        <v>-4.6520015634892817E-2</v>
      </c>
      <c r="BG849" s="41">
        <f t="shared" si="680"/>
        <v>2.0021997467447854E-3</v>
      </c>
      <c r="BH849" s="41"/>
      <c r="BI849" s="41">
        <f t="shared" si="681"/>
        <v>-3.2565002678158914E-2</v>
      </c>
      <c r="BJ849" s="41"/>
      <c r="BK849" s="41">
        <f t="shared" si="682"/>
        <v>-3.2538411605648712E-3</v>
      </c>
      <c r="BL849" s="41">
        <f t="shared" si="683"/>
        <v>1.8359061096092748E-2</v>
      </c>
      <c r="BM849" s="41">
        <f t="shared" si="684"/>
        <v>3.0753995773190835E-3</v>
      </c>
      <c r="BN849" s="41">
        <f t="shared" si="685"/>
        <v>3.1748713099533497E-2</v>
      </c>
      <c r="BO849" s="41"/>
      <c r="BP849" s="41">
        <f t="shared" si="686"/>
        <v>1.5629664495561805E-2</v>
      </c>
      <c r="BQ849" s="41">
        <f t="shared" si="687"/>
        <v>9.5878011551533918E-3</v>
      </c>
      <c r="BR849" s="41">
        <f t="shared" si="688"/>
        <v>6.2218276999708617E-3</v>
      </c>
      <c r="BS849" s="41">
        <f t="shared" si="689"/>
        <v>-3.6832454162965163E-3</v>
      </c>
      <c r="BT849" s="41"/>
      <c r="BU849" s="41">
        <f t="shared" si="690"/>
        <v>-2.3689771122404776E-2</v>
      </c>
      <c r="BV849" s="41">
        <f t="shared" si="691"/>
        <v>-8.484132348201525E-3</v>
      </c>
      <c r="BW849" s="41">
        <f t="shared" si="692"/>
        <v>2.5573715375055038E-3</v>
      </c>
      <c r="BX849" s="41"/>
      <c r="BY849" s="41"/>
      <c r="BZ849" s="41">
        <f t="shared" si="693"/>
        <v>-2.6589692433378137E-2</v>
      </c>
      <c r="CA849" s="41">
        <f t="shared" si="694"/>
        <v>6.4265738929961793E-3</v>
      </c>
      <c r="CB849" s="41">
        <f t="shared" si="695"/>
        <v>5.9067215106901024E-3</v>
      </c>
      <c r="CC849" s="41">
        <f t="shared" si="696"/>
        <v>-4.7731464003053899E-2</v>
      </c>
      <c r="CD849" s="41">
        <f t="shared" si="697"/>
        <v>1.9347087437975963E-2</v>
      </c>
      <c r="CE849" s="41">
        <f t="shared" si="698"/>
        <v>1.6324657512558901E-2</v>
      </c>
      <c r="CF849" s="41">
        <f t="shared" si="699"/>
        <v>-1.0186798414571071E-2</v>
      </c>
      <c r="CG849" s="41">
        <f t="shared" si="679"/>
        <v>-1.2270092591814359E-2</v>
      </c>
      <c r="CH849" s="41">
        <f t="shared" si="700"/>
        <v>-2.9457736333756489E-2</v>
      </c>
      <c r="CI849" s="41">
        <f t="shared" si="701"/>
        <v>-5.0188748242214701E-3</v>
      </c>
      <c r="CJ849" s="41">
        <f t="shared" si="702"/>
        <v>2.0339684237122783E-2</v>
      </c>
      <c r="CK849" s="41">
        <f t="shared" si="703"/>
        <v>6.062464807691284E-2</v>
      </c>
      <c r="CL849" s="41">
        <f t="shared" si="704"/>
        <v>-1.2695064458020874E-2</v>
      </c>
      <c r="CM849" s="41">
        <f t="shared" si="705"/>
        <v>-8.955412866670653E-3</v>
      </c>
      <c r="CO849" s="41">
        <f t="shared" si="706"/>
        <v>-1.6807118316381174E-2</v>
      </c>
      <c r="CP849" s="41">
        <f t="shared" si="707"/>
        <v>6.944472352810995E-3</v>
      </c>
      <c r="CQ849" s="41">
        <f t="shared" si="708"/>
        <v>-7.1942705323567559E-3</v>
      </c>
      <c r="CR849" s="41">
        <f t="shared" si="709"/>
        <v>-9.5310179804324893E-2</v>
      </c>
      <c r="CS849" s="41">
        <f t="shared" si="710"/>
        <v>2.0911001477020734E-2</v>
      </c>
      <c r="CT849" s="41">
        <f t="shared" si="711"/>
        <v>-7.252644406826271E-2</v>
      </c>
      <c r="CU849" s="41">
        <f t="shared" si="712"/>
        <v>-2.1180822079447024E-2</v>
      </c>
      <c r="CV849" s="41">
        <f t="shared" si="713"/>
        <v>6.1538655743780656E-3</v>
      </c>
      <c r="CW849" s="41"/>
      <c r="CX849" s="41">
        <f t="shared" si="714"/>
        <v>-4.5089550260312234E-3</v>
      </c>
      <c r="CY849" s="41">
        <f t="shared" si="715"/>
        <v>-1.2172196711672028E-2</v>
      </c>
      <c r="CZ849" s="41">
        <f t="shared" si="716"/>
        <v>1.7415069846400687E-2</v>
      </c>
      <c r="DA849" s="41">
        <f t="shared" si="717"/>
        <v>-1.4139896313140729E-2</v>
      </c>
      <c r="DB849" s="41">
        <f t="shared" si="718"/>
        <v>-4.5420717869670436E-3</v>
      </c>
      <c r="DC849" s="41">
        <f t="shared" si="719"/>
        <v>-3.908738870804692E-2</v>
      </c>
      <c r="DD849" s="41">
        <f t="shared" si="720"/>
        <v>-1.5097822960539352E-2</v>
      </c>
      <c r="DE849" s="41"/>
      <c r="DF849" s="41"/>
      <c r="DG849" s="41">
        <f t="shared" si="722"/>
        <v>3.774030673185106E-2</v>
      </c>
      <c r="DH849" s="41"/>
    </row>
    <row r="850" spans="1:112">
      <c r="A850" s="43">
        <v>43080</v>
      </c>
      <c r="B850" s="34">
        <v>3.3</v>
      </c>
      <c r="C850" s="34">
        <v>4.481916</v>
      </c>
      <c r="D850" s="34"/>
      <c r="E850" s="34">
        <v>5.88</v>
      </c>
      <c r="F850" s="34"/>
      <c r="G850" s="34">
        <v>37.338520000000003</v>
      </c>
      <c r="H850" s="34">
        <v>18.749745999999998</v>
      </c>
      <c r="I850" s="34">
        <v>19.739999999999998</v>
      </c>
      <c r="J850" s="34">
        <v>24.149988</v>
      </c>
      <c r="K850" s="34"/>
      <c r="L850" s="34">
        <v>55.880001</v>
      </c>
      <c r="M850" s="34">
        <v>5.34</v>
      </c>
      <c r="N850" s="34">
        <v>35.143130999999997</v>
      </c>
      <c r="O850" s="34">
        <v>10.97</v>
      </c>
      <c r="P850" s="34"/>
      <c r="Q850" s="34">
        <v>2.98</v>
      </c>
      <c r="R850" s="34">
        <v>22.030000999999999</v>
      </c>
      <c r="S850" s="34">
        <v>50.237194000000002</v>
      </c>
      <c r="T850" s="34"/>
      <c r="U850" s="34"/>
      <c r="V850" s="34">
        <v>3.3262230000000002</v>
      </c>
      <c r="W850" s="34">
        <v>30</v>
      </c>
      <c r="X850" s="34">
        <v>34.43</v>
      </c>
      <c r="Y850" s="34">
        <v>9.0830889999999993</v>
      </c>
      <c r="Z850" s="34">
        <v>18.403013000000001</v>
      </c>
      <c r="AA850" s="34">
        <v>45.833809000000002</v>
      </c>
      <c r="AB850" s="34">
        <v>49.646163999999999</v>
      </c>
      <c r="AC850" s="34">
        <v>20.85</v>
      </c>
      <c r="AD850" s="34">
        <v>114.910004</v>
      </c>
      <c r="AE850" s="34">
        <v>31.427820000000001</v>
      </c>
      <c r="AF850" s="34">
        <v>1.5</v>
      </c>
      <c r="AG850" s="34">
        <v>11.200011</v>
      </c>
      <c r="AH850" s="34">
        <v>33.791961999999998</v>
      </c>
      <c r="AI850" s="34">
        <v>121.825699</v>
      </c>
      <c r="AJ850" s="34" t="s">
        <v>193</v>
      </c>
      <c r="AK850" s="34">
        <v>5.75</v>
      </c>
      <c r="AL850" s="34">
        <v>2.9</v>
      </c>
      <c r="AM850" s="34">
        <v>27.034607000000001</v>
      </c>
      <c r="AN850" s="34">
        <v>5.6</v>
      </c>
      <c r="AO850" s="34">
        <v>32.889999000000003</v>
      </c>
      <c r="AP850" s="34">
        <v>4.67</v>
      </c>
      <c r="AQ850" s="34">
        <v>13.12</v>
      </c>
      <c r="AR850" s="34">
        <v>3.31</v>
      </c>
      <c r="AS850" s="34"/>
      <c r="AT850" s="34">
        <v>15.571490000000001</v>
      </c>
      <c r="AU850" s="34">
        <v>23.01</v>
      </c>
      <c r="AV850" s="34">
        <v>7.3745159999999998</v>
      </c>
      <c r="AW850" s="34">
        <v>11.445919</v>
      </c>
      <c r="AX850" s="34">
        <v>20.440000999999999</v>
      </c>
      <c r="AY850" s="34">
        <v>4.2</v>
      </c>
      <c r="AZ850" s="34">
        <v>70.209998999999996</v>
      </c>
      <c r="BA850" s="34"/>
      <c r="BB850" s="34"/>
      <c r="BC850" s="34">
        <v>20.124863000000001</v>
      </c>
      <c r="BD850" s="34"/>
      <c r="BE850" s="38"/>
      <c r="BF850" s="41">
        <f t="shared" ref="BF850:BF881" si="723">LN(B852/B851)</f>
        <v>-1.6000341346441075E-2</v>
      </c>
      <c r="BG850" s="41">
        <f t="shared" si="680"/>
        <v>3.9917437097110346E-3</v>
      </c>
      <c r="BH850" s="41"/>
      <c r="BI850" s="41">
        <f t="shared" si="681"/>
        <v>2.4097551579060524E-2</v>
      </c>
      <c r="BJ850" s="41"/>
      <c r="BK850" s="41">
        <f t="shared" si="682"/>
        <v>3.9930696529872703E-2</v>
      </c>
      <c r="BL850" s="41">
        <f t="shared" si="683"/>
        <v>8.5241828192195133E-3</v>
      </c>
      <c r="BM850" s="41">
        <f t="shared" si="684"/>
        <v>1.0183336213627409E-2</v>
      </c>
      <c r="BN850" s="41">
        <f t="shared" si="685"/>
        <v>6.2305111895411703E-3</v>
      </c>
      <c r="BO850" s="41"/>
      <c r="BP850" s="41">
        <f t="shared" si="686"/>
        <v>1.9333874981380499E-2</v>
      </c>
      <c r="BQ850" s="41">
        <f t="shared" si="687"/>
        <v>1.8904154639152654E-2</v>
      </c>
      <c r="BR850" s="41">
        <f t="shared" si="688"/>
        <v>1.5109276683966557E-2</v>
      </c>
      <c r="BS850" s="41">
        <f t="shared" si="689"/>
        <v>1.1921278275638731E-2</v>
      </c>
      <c r="BT850" s="41"/>
      <c r="BU850" s="41">
        <f t="shared" si="690"/>
        <v>2.0339684237122783E-2</v>
      </c>
      <c r="BV850" s="41">
        <f t="shared" si="691"/>
        <v>-1.2181427416125688E-2</v>
      </c>
      <c r="BW850" s="41">
        <f t="shared" si="692"/>
        <v>1.3077242623618391E-2</v>
      </c>
      <c r="BX850" s="41"/>
      <c r="BY850" s="41"/>
      <c r="BZ850" s="41">
        <f t="shared" si="693"/>
        <v>2.9898331888417633E-3</v>
      </c>
      <c r="CA850" s="41">
        <f t="shared" si="694"/>
        <v>1.1398044952369318E-2</v>
      </c>
      <c r="CB850" s="41">
        <f t="shared" si="695"/>
        <v>1.3744945353693624E-2</v>
      </c>
      <c r="CC850" s="41">
        <f t="shared" si="696"/>
        <v>1.6529290941739952E-2</v>
      </c>
      <c r="CD850" s="41">
        <f t="shared" si="697"/>
        <v>2.9593946560839256E-2</v>
      </c>
      <c r="CE850" s="41">
        <f t="shared" si="698"/>
        <v>9.815763268088926E-3</v>
      </c>
      <c r="CF850" s="41">
        <f t="shared" si="699"/>
        <v>1.7710087965275078E-2</v>
      </c>
      <c r="CG850" s="41">
        <f t="shared" si="679"/>
        <v>2.4660432341084221E-3</v>
      </c>
      <c r="CH850" s="41">
        <f t="shared" si="700"/>
        <v>2.2174291446806035E-2</v>
      </c>
      <c r="CI850" s="41">
        <f t="shared" si="701"/>
        <v>1.4361756275075084E-2</v>
      </c>
      <c r="CJ850" s="41">
        <f t="shared" si="702"/>
        <v>6.6889881507967101E-3</v>
      </c>
      <c r="CK850" s="41">
        <f t="shared" si="703"/>
        <v>-6.0624648076912972E-2</v>
      </c>
      <c r="CL850" s="41">
        <f t="shared" si="704"/>
        <v>2.6079710016241896E-2</v>
      </c>
      <c r="CM850" s="41">
        <f t="shared" si="705"/>
        <v>3.673337564909496E-3</v>
      </c>
      <c r="CO850" s="41">
        <f t="shared" si="706"/>
        <v>-2.575249610241474E-2</v>
      </c>
      <c r="CP850" s="41">
        <f t="shared" si="707"/>
        <v>3.4542348680873824E-3</v>
      </c>
      <c r="CQ850" s="41">
        <f t="shared" si="708"/>
        <v>1.2556135915983004E-2</v>
      </c>
      <c r="CR850" s="41">
        <f t="shared" si="709"/>
        <v>0.11332868530700307</v>
      </c>
      <c r="CS850" s="41">
        <f t="shared" si="710"/>
        <v>9.1248675532921986E-4</v>
      </c>
      <c r="CT850" s="41">
        <f t="shared" si="711"/>
        <v>3.2647077836666122E-2</v>
      </c>
      <c r="CU850" s="41">
        <f t="shared" si="712"/>
        <v>3.0534374868902482E-3</v>
      </c>
      <c r="CV850" s="41">
        <f t="shared" si="713"/>
        <v>1.5220994010355388E-2</v>
      </c>
      <c r="CW850" s="41"/>
      <c r="CX850" s="41">
        <f t="shared" si="714"/>
        <v>2.8009558505572508E-2</v>
      </c>
      <c r="CY850" s="41">
        <f t="shared" si="715"/>
        <v>-2.870190596853036E-2</v>
      </c>
      <c r="CZ850" s="41">
        <f t="shared" si="716"/>
        <v>-1.2024212415711069E-2</v>
      </c>
      <c r="DA850" s="41">
        <f t="shared" si="717"/>
        <v>-9.5390841486298755E-3</v>
      </c>
      <c r="DB850" s="41">
        <f t="shared" si="718"/>
        <v>3.3328177076655974E-2</v>
      </c>
      <c r="DC850" s="41">
        <f t="shared" si="719"/>
        <v>-0.31758755523068549</v>
      </c>
      <c r="DD850" s="41">
        <f t="shared" si="720"/>
        <v>7.5774042419244599E-3</v>
      </c>
      <c r="DE850" s="41"/>
      <c r="DF850" s="41"/>
      <c r="DG850" s="41">
        <f t="shared" si="722"/>
        <v>1.0805773765391071E-2</v>
      </c>
      <c r="DH850" s="41"/>
    </row>
    <row r="851" spans="1:112">
      <c r="A851" s="43">
        <v>43081</v>
      </c>
      <c r="B851" s="34">
        <v>3.15</v>
      </c>
      <c r="C851" s="34">
        <v>4.481916</v>
      </c>
      <c r="D851" s="34"/>
      <c r="E851" s="34">
        <v>5.65</v>
      </c>
      <c r="F851" s="34"/>
      <c r="G851" s="34">
        <v>37.630836000000002</v>
      </c>
      <c r="H851" s="34">
        <v>19.077992999999999</v>
      </c>
      <c r="I851" s="34">
        <v>19.66</v>
      </c>
      <c r="J851" s="34">
        <v>22.349989000000001</v>
      </c>
      <c r="K851" s="34"/>
      <c r="L851" s="34">
        <v>54.740001999999997</v>
      </c>
      <c r="M851" s="34">
        <v>5.3</v>
      </c>
      <c r="N851" s="34">
        <v>34.801563000000002</v>
      </c>
      <c r="O851" s="34">
        <v>10.89</v>
      </c>
      <c r="P851" s="34"/>
      <c r="Q851" s="34">
        <v>2.97</v>
      </c>
      <c r="R851" s="34">
        <v>21.98</v>
      </c>
      <c r="S851" s="34">
        <v>50.003394999999998</v>
      </c>
      <c r="T851" s="34"/>
      <c r="U851" s="34"/>
      <c r="V851" s="34">
        <v>3.2964349999999998</v>
      </c>
      <c r="W851" s="34">
        <v>29.860001</v>
      </c>
      <c r="X851" s="34">
        <v>34.25</v>
      </c>
      <c r="Y851" s="34">
        <v>9.0036740000000002</v>
      </c>
      <c r="Z851" s="34">
        <v>18.069927</v>
      </c>
      <c r="AA851" s="34">
        <v>45.242511999999998</v>
      </c>
      <c r="AB851" s="34">
        <v>49.293652000000002</v>
      </c>
      <c r="AC851" s="34">
        <v>20.85</v>
      </c>
      <c r="AD851" s="34">
        <v>113.989998</v>
      </c>
      <c r="AE851" s="34">
        <v>31.749310000000001</v>
      </c>
      <c r="AF851" s="34">
        <v>1.47</v>
      </c>
      <c r="AG851" s="34">
        <v>10.850011</v>
      </c>
      <c r="AH851" s="34">
        <v>33.323563</v>
      </c>
      <c r="AI851" s="34">
        <v>121.210258</v>
      </c>
      <c r="AJ851" s="34" t="s">
        <v>193</v>
      </c>
      <c r="AK851" s="34">
        <v>5.9</v>
      </c>
      <c r="AL851" s="34">
        <v>2.96</v>
      </c>
      <c r="AM851" s="34">
        <v>26.957502000000002</v>
      </c>
      <c r="AN851" s="34">
        <v>5.5</v>
      </c>
      <c r="AO851" s="34">
        <v>32.82</v>
      </c>
      <c r="AP851" s="34">
        <v>4.66</v>
      </c>
      <c r="AQ851" s="34">
        <v>13.37</v>
      </c>
      <c r="AR851" s="34">
        <v>3.2</v>
      </c>
      <c r="AS851" s="34"/>
      <c r="AT851" s="34">
        <v>15.542165000000001</v>
      </c>
      <c r="AU851" s="34">
        <v>23</v>
      </c>
      <c r="AV851" s="34">
        <v>7.3447789999999999</v>
      </c>
      <c r="AW851" s="34">
        <v>11.263076999999999</v>
      </c>
      <c r="AX851" s="34">
        <v>20.07</v>
      </c>
      <c r="AY851" s="34">
        <v>4.1500000000000004</v>
      </c>
      <c r="AZ851" s="34">
        <v>70.040001000000004</v>
      </c>
      <c r="BA851" s="34"/>
      <c r="BB851" s="34"/>
      <c r="BC851" s="34">
        <v>20.154354000000001</v>
      </c>
      <c r="BD851" s="34"/>
      <c r="BE851" s="38"/>
      <c r="BF851" s="41">
        <f t="shared" si="723"/>
        <v>0</v>
      </c>
      <c r="BG851" s="41">
        <f t="shared" si="680"/>
        <v>0</v>
      </c>
      <c r="BH851" s="41"/>
      <c r="BI851" s="41">
        <f t="shared" si="681"/>
        <v>-3.9901216752185852E-2</v>
      </c>
      <c r="BJ851" s="41"/>
      <c r="BK851" s="41">
        <f t="shared" si="682"/>
        <v>7.7983191266025207E-3</v>
      </c>
      <c r="BL851" s="41">
        <f t="shared" si="683"/>
        <v>1.7355266150181799E-2</v>
      </c>
      <c r="BM851" s="41">
        <f t="shared" si="684"/>
        <v>-4.0609192863149575E-3</v>
      </c>
      <c r="BN851" s="41">
        <f t="shared" si="685"/>
        <v>-7.7458054314613903E-2</v>
      </c>
      <c r="BO851" s="41"/>
      <c r="BP851" s="41">
        <f t="shared" si="686"/>
        <v>-2.0611812135365233E-2</v>
      </c>
      <c r="BQ851" s="41">
        <f t="shared" si="687"/>
        <v>-7.5188324140273398E-3</v>
      </c>
      <c r="BR851" s="41">
        <f t="shared" si="688"/>
        <v>-9.7668799646754498E-3</v>
      </c>
      <c r="BS851" s="41">
        <f t="shared" si="689"/>
        <v>-7.3193373422698084E-3</v>
      </c>
      <c r="BT851" s="41"/>
      <c r="BU851" s="41">
        <f t="shared" si="690"/>
        <v>-3.3613477027047717E-3</v>
      </c>
      <c r="BV851" s="41">
        <f t="shared" si="691"/>
        <v>-2.2722572314217036E-3</v>
      </c>
      <c r="BW851" s="41">
        <f t="shared" si="692"/>
        <v>-4.6647655662939054E-3</v>
      </c>
      <c r="BX851" s="41"/>
      <c r="BY851" s="41"/>
      <c r="BZ851" s="41">
        <f t="shared" si="693"/>
        <v>-8.9958445334480178E-3</v>
      </c>
      <c r="CA851" s="41">
        <f t="shared" si="694"/>
        <v>-4.6775560614933384E-3</v>
      </c>
      <c r="CB851" s="41">
        <f t="shared" si="695"/>
        <v>-5.2417126421980629E-3</v>
      </c>
      <c r="CC851" s="41">
        <f t="shared" si="696"/>
        <v>-8.7816167383682579E-3</v>
      </c>
      <c r="CD851" s="41">
        <f t="shared" si="697"/>
        <v>-1.8265336458442298E-2</v>
      </c>
      <c r="CE851" s="41">
        <f t="shared" si="698"/>
        <v>-1.2984830776965486E-2</v>
      </c>
      <c r="CF851" s="41">
        <f t="shared" si="699"/>
        <v>-7.1258166000953919E-3</v>
      </c>
      <c r="CG851" s="41">
        <f t="shared" si="679"/>
        <v>7.3620946019083726E-3</v>
      </c>
      <c r="CH851" s="41">
        <f t="shared" si="700"/>
        <v>-8.0385403761045662E-3</v>
      </c>
      <c r="CI851" s="41">
        <f t="shared" si="701"/>
        <v>1.0177504898774337E-2</v>
      </c>
      <c r="CJ851" s="41">
        <f t="shared" si="702"/>
        <v>-2.0202707317519466E-2</v>
      </c>
      <c r="CK851" s="41">
        <f t="shared" si="703"/>
        <v>-3.1748666632584195E-2</v>
      </c>
      <c r="CL851" s="41">
        <f t="shared" si="704"/>
        <v>-1.3958219201799007E-2</v>
      </c>
      <c r="CM851" s="41">
        <f t="shared" si="705"/>
        <v>-5.064619434263876E-3</v>
      </c>
      <c r="CO851" s="41">
        <f t="shared" si="706"/>
        <v>2.5752496102414764E-2</v>
      </c>
      <c r="CP851" s="41">
        <f t="shared" si="707"/>
        <v>2.0478531343540701E-2</v>
      </c>
      <c r="CQ851" s="41">
        <f t="shared" si="708"/>
        <v>-2.8561600516954656E-3</v>
      </c>
      <c r="CR851" s="41">
        <f t="shared" si="709"/>
        <v>-1.801850550267825E-2</v>
      </c>
      <c r="CS851" s="41">
        <f t="shared" si="710"/>
        <v>-2.1305441346422074E-3</v>
      </c>
      <c r="CT851" s="41">
        <f t="shared" si="711"/>
        <v>-2.1436235432513418E-3</v>
      </c>
      <c r="CU851" s="41">
        <f t="shared" si="712"/>
        <v>1.8875607597908815E-2</v>
      </c>
      <c r="CV851" s="41">
        <f t="shared" si="713"/>
        <v>-3.3797379583290613E-2</v>
      </c>
      <c r="CW851" s="41"/>
      <c r="CX851" s="41">
        <f t="shared" si="714"/>
        <v>-1.8850249951941611E-3</v>
      </c>
      <c r="CY851" s="41">
        <f t="shared" si="715"/>
        <v>-4.3468811812488354E-4</v>
      </c>
      <c r="CZ851" s="41">
        <f t="shared" si="716"/>
        <v>-4.0405522760883477E-3</v>
      </c>
      <c r="DA851" s="41">
        <f t="shared" si="717"/>
        <v>-1.610339366722233E-2</v>
      </c>
      <c r="DB851" s="41">
        <f t="shared" si="718"/>
        <v>-1.8267651450934716E-2</v>
      </c>
      <c r="DC851" s="41">
        <f t="shared" si="719"/>
        <v>-1.1976191046715649E-2</v>
      </c>
      <c r="DD851" s="41">
        <f t="shared" si="720"/>
        <v>-2.4242150909652952E-3</v>
      </c>
      <c r="DE851" s="41"/>
      <c r="DF851" s="41"/>
      <c r="DG851" s="41">
        <f t="shared" si="722"/>
        <v>1.4643286273263222E-3</v>
      </c>
      <c r="DH851" s="41"/>
    </row>
    <row r="852" spans="1:112">
      <c r="A852" s="43">
        <v>43082</v>
      </c>
      <c r="B852" s="34">
        <v>3.1</v>
      </c>
      <c r="C852" s="34">
        <v>4.4908450000000002</v>
      </c>
      <c r="D852" s="34"/>
      <c r="E852" s="34">
        <v>5.68</v>
      </c>
      <c r="F852" s="34"/>
      <c r="G852" s="34">
        <v>37.835461000000002</v>
      </c>
      <c r="H852" s="34">
        <v>18.660225000000001</v>
      </c>
      <c r="I852" s="34">
        <v>19.610001</v>
      </c>
      <c r="J852" s="34">
        <v>21.749988999999999</v>
      </c>
      <c r="K852" s="34"/>
      <c r="L852" s="34">
        <v>55.27</v>
      </c>
      <c r="M852" s="34">
        <v>5.31</v>
      </c>
      <c r="N852" s="34">
        <v>34.733246000000001</v>
      </c>
      <c r="O852" s="34">
        <v>10.77</v>
      </c>
      <c r="P852" s="34"/>
      <c r="Q852" s="34">
        <v>2.91</v>
      </c>
      <c r="R852" s="34">
        <v>21.57</v>
      </c>
      <c r="S852" s="34">
        <v>50.169002999999996</v>
      </c>
      <c r="T852" s="34"/>
      <c r="U852" s="34"/>
      <c r="V852" s="34">
        <v>3.2765770000000001</v>
      </c>
      <c r="W852" s="34">
        <v>29.82</v>
      </c>
      <c r="X852" s="34">
        <v>33.939999</v>
      </c>
      <c r="Y852" s="34">
        <v>9.1724309999999996</v>
      </c>
      <c r="Z852" s="34">
        <v>18.051424000000001</v>
      </c>
      <c r="AA852" s="34">
        <v>45.141151000000001</v>
      </c>
      <c r="AB852" s="34">
        <v>49.381774999999998</v>
      </c>
      <c r="AC852" s="34">
        <v>20.350000000000001</v>
      </c>
      <c r="AD852" s="34">
        <v>113.83000199999999</v>
      </c>
      <c r="AE852" s="34">
        <v>31.622661999999998</v>
      </c>
      <c r="AF852" s="34">
        <v>1.45</v>
      </c>
      <c r="AG852" s="34">
        <v>10.850011</v>
      </c>
      <c r="AH852" s="34">
        <v>33.323563</v>
      </c>
      <c r="AI852" s="34">
        <v>120.56504099999999</v>
      </c>
      <c r="AJ852" s="34" t="s">
        <v>193</v>
      </c>
      <c r="AK852" s="34">
        <v>5.8</v>
      </c>
      <c r="AL852" s="34">
        <v>2.88</v>
      </c>
      <c r="AM852" s="34">
        <v>26.793657</v>
      </c>
      <c r="AN852" s="34">
        <v>5.0999999999999996</v>
      </c>
      <c r="AO852" s="34">
        <v>32.959999000000003</v>
      </c>
      <c r="AP852" s="34">
        <v>4.6500000000000004</v>
      </c>
      <c r="AQ852" s="34">
        <v>13.89</v>
      </c>
      <c r="AR852" s="34">
        <v>3.17</v>
      </c>
      <c r="AS852" s="34"/>
      <c r="AT852" s="34">
        <v>15.766988</v>
      </c>
      <c r="AU852" s="34">
        <v>22.93</v>
      </c>
      <c r="AV852" s="34">
        <v>7.3447789999999999</v>
      </c>
      <c r="AW852" s="34">
        <v>11.363640999999999</v>
      </c>
      <c r="AX852" s="34">
        <v>19.969999000000001</v>
      </c>
      <c r="AY852" s="34">
        <v>4.1500000000000004</v>
      </c>
      <c r="AZ852" s="34">
        <v>69.440002000000007</v>
      </c>
      <c r="BA852" s="34"/>
      <c r="BB852" s="34"/>
      <c r="BC852" s="34">
        <v>20.026547999999998</v>
      </c>
      <c r="BD852" s="34"/>
      <c r="BE852" s="38"/>
      <c r="BF852" s="41">
        <f t="shared" si="723"/>
        <v>-3.2789822822990956E-2</v>
      </c>
      <c r="BG852" s="41">
        <f t="shared" si="680"/>
        <v>1.9902464687010795E-3</v>
      </c>
      <c r="BH852" s="41"/>
      <c r="BI852" s="41">
        <f t="shared" si="681"/>
        <v>5.2956875747102823E-3</v>
      </c>
      <c r="BJ852" s="41"/>
      <c r="BK852" s="41">
        <f t="shared" si="682"/>
        <v>5.4229638821839486E-3</v>
      </c>
      <c r="BL852" s="41">
        <f t="shared" si="683"/>
        <v>-2.2141218583862352E-2</v>
      </c>
      <c r="BM852" s="41">
        <f t="shared" si="684"/>
        <v>-2.5464235163762282E-3</v>
      </c>
      <c r="BN852" s="41">
        <f t="shared" si="685"/>
        <v>-2.721257710199565E-2</v>
      </c>
      <c r="BO852" s="41"/>
      <c r="BP852" s="41">
        <f t="shared" si="686"/>
        <v>9.635525696285601E-3</v>
      </c>
      <c r="BQ852" s="41">
        <f t="shared" si="687"/>
        <v>1.8850146957712041E-3</v>
      </c>
      <c r="BR852" s="41">
        <f t="shared" si="688"/>
        <v>-1.9649733123355772E-3</v>
      </c>
      <c r="BS852" s="41">
        <f t="shared" si="689"/>
        <v>-1.108044577657202E-2</v>
      </c>
      <c r="BT852" s="41"/>
      <c r="BU852" s="41">
        <f t="shared" si="690"/>
        <v>-2.0408871631207123E-2</v>
      </c>
      <c r="BV852" s="41">
        <f t="shared" si="691"/>
        <v>-1.8829488574410254E-2</v>
      </c>
      <c r="BW852" s="41">
        <f t="shared" si="692"/>
        <v>3.3064627419314334E-3</v>
      </c>
      <c r="BX852" s="41"/>
      <c r="BY852" s="41"/>
      <c r="BZ852" s="41">
        <f t="shared" si="693"/>
        <v>-6.0423015862284104E-3</v>
      </c>
      <c r="CA852" s="41">
        <f t="shared" si="694"/>
        <v>-1.3405162640696591E-3</v>
      </c>
      <c r="CB852" s="41">
        <f t="shared" si="695"/>
        <v>-9.0923343659140426E-3</v>
      </c>
      <c r="CC852" s="41">
        <f t="shared" si="696"/>
        <v>1.8569638474895594E-2</v>
      </c>
      <c r="CD852" s="41">
        <f t="shared" si="697"/>
        <v>-1.0244911170884279E-3</v>
      </c>
      <c r="CE852" s="41">
        <f t="shared" si="698"/>
        <v>-2.242906275937445E-3</v>
      </c>
      <c r="CF852" s="41">
        <f t="shared" si="699"/>
        <v>1.7861189174817201E-3</v>
      </c>
      <c r="CG852" s="41">
        <f t="shared" si="679"/>
        <v>-5.5290511912774225E-2</v>
      </c>
      <c r="CH852" s="41">
        <f t="shared" si="700"/>
        <v>-1.4045827961026412E-3</v>
      </c>
      <c r="CI852" s="41">
        <f t="shared" si="701"/>
        <v>-3.9969773580297695E-3</v>
      </c>
      <c r="CJ852" s="41">
        <f t="shared" si="702"/>
        <v>-1.3698844358161915E-2</v>
      </c>
      <c r="CK852" s="41">
        <f t="shared" si="703"/>
        <v>0</v>
      </c>
      <c r="CL852" s="41">
        <f t="shared" si="704"/>
        <v>0</v>
      </c>
      <c r="CM852" s="41">
        <f t="shared" si="705"/>
        <v>-5.3373403682693147E-3</v>
      </c>
      <c r="CO852" s="41">
        <f t="shared" si="706"/>
        <v>-1.7094433359300183E-2</v>
      </c>
      <c r="CP852" s="41">
        <f t="shared" si="707"/>
        <v>-2.7398974188114503E-2</v>
      </c>
      <c r="CQ852" s="41">
        <f t="shared" si="708"/>
        <v>-6.0964455655296941E-3</v>
      </c>
      <c r="CR852" s="41">
        <f t="shared" si="709"/>
        <v>-7.550755250814517E-2</v>
      </c>
      <c r="CS852" s="41">
        <f t="shared" si="710"/>
        <v>4.2565890395199132E-3</v>
      </c>
      <c r="CT852" s="41">
        <f t="shared" si="711"/>
        <v>-2.1482285382894949E-3</v>
      </c>
      <c r="CU852" s="41">
        <f t="shared" si="712"/>
        <v>3.8155765652400718E-2</v>
      </c>
      <c r="CV852" s="41">
        <f t="shared" si="713"/>
        <v>-9.4192219164916397E-3</v>
      </c>
      <c r="CW852" s="41"/>
      <c r="CX852" s="41">
        <f t="shared" si="714"/>
        <v>1.436173404679647E-2</v>
      </c>
      <c r="CY852" s="41">
        <f t="shared" si="715"/>
        <v>-3.0481190593366451E-3</v>
      </c>
      <c r="CZ852" s="41">
        <f t="shared" si="716"/>
        <v>0</v>
      </c>
      <c r="DA852" s="41">
        <f t="shared" si="717"/>
        <v>8.8890189172194083E-3</v>
      </c>
      <c r="DB852" s="41">
        <f t="shared" si="718"/>
        <v>-4.9950654556368277E-3</v>
      </c>
      <c r="DC852" s="41">
        <f t="shared" si="719"/>
        <v>0</v>
      </c>
      <c r="DD852" s="41">
        <f t="shared" si="720"/>
        <v>-8.6034225412689666E-3</v>
      </c>
      <c r="DE852" s="41"/>
      <c r="DF852" s="41"/>
      <c r="DG852" s="41">
        <f t="shared" si="722"/>
        <v>-6.3615511179086343E-3</v>
      </c>
      <c r="DH852" s="41"/>
    </row>
    <row r="853" spans="1:112">
      <c r="A853" s="43">
        <v>43083</v>
      </c>
      <c r="B853" s="34">
        <v>3.1</v>
      </c>
      <c r="C853" s="34">
        <v>4.4372749999999996</v>
      </c>
      <c r="D853" s="34"/>
      <c r="E853" s="34">
        <v>5.88</v>
      </c>
      <c r="F853" s="34"/>
      <c r="G853" s="34">
        <v>41.099659000000003</v>
      </c>
      <c r="H853" s="34">
        <v>18.968575999999999</v>
      </c>
      <c r="I853" s="34">
        <v>19.950001</v>
      </c>
      <c r="J853" s="34">
        <v>21.299990000000001</v>
      </c>
      <c r="K853" s="34"/>
      <c r="L853" s="34">
        <v>56.02</v>
      </c>
      <c r="M853" s="34">
        <v>5.31</v>
      </c>
      <c r="N853" s="34">
        <v>35.230967999999997</v>
      </c>
      <c r="O853" s="34">
        <v>10.86</v>
      </c>
      <c r="P853" s="34"/>
      <c r="Q853" s="34">
        <v>2.93</v>
      </c>
      <c r="R853" s="34">
        <v>22</v>
      </c>
      <c r="S853" s="34">
        <v>51.610748000000001</v>
      </c>
      <c r="T853" s="34"/>
      <c r="U853" s="34"/>
      <c r="V853" s="34">
        <v>3.2368619999999999</v>
      </c>
      <c r="W853" s="34">
        <v>30.17</v>
      </c>
      <c r="X853" s="34">
        <v>33.520000000000003</v>
      </c>
      <c r="Y853" s="34">
        <v>9.5397239999999996</v>
      </c>
      <c r="Z853" s="34">
        <v>18.791615</v>
      </c>
      <c r="AA853" s="34">
        <v>46.340640999999998</v>
      </c>
      <c r="AB853" s="34">
        <v>50.537250999999998</v>
      </c>
      <c r="AC853" s="34">
        <v>20.65</v>
      </c>
      <c r="AD853" s="34">
        <v>115.110001</v>
      </c>
      <c r="AE853" s="34">
        <v>31.856472</v>
      </c>
      <c r="AF853" s="34">
        <v>1.48</v>
      </c>
      <c r="AG853" s="34">
        <v>10.850011</v>
      </c>
      <c r="AH853" s="34">
        <v>33.524303000000003</v>
      </c>
      <c r="AI853" s="34">
        <v>122.44111599999999</v>
      </c>
      <c r="AJ853" s="34" t="s">
        <v>193</v>
      </c>
      <c r="AK853" s="34">
        <v>5.45</v>
      </c>
      <c r="AL853" s="34">
        <v>2.63</v>
      </c>
      <c r="AM853" s="34">
        <v>27.246645000000001</v>
      </c>
      <c r="AN853" s="34">
        <v>5.4</v>
      </c>
      <c r="AO853" s="34">
        <v>34.060001</v>
      </c>
      <c r="AP853" s="34">
        <v>4.59</v>
      </c>
      <c r="AQ853" s="34">
        <v>13.91</v>
      </c>
      <c r="AR853" s="34">
        <v>3.19</v>
      </c>
      <c r="AS853" s="34"/>
      <c r="AT853" s="34">
        <v>16.304608999999999</v>
      </c>
      <c r="AU853" s="34">
        <v>23.440000999999999</v>
      </c>
      <c r="AV853" s="34">
        <v>7.3943399999999997</v>
      </c>
      <c r="AW853" s="34">
        <v>11.601336</v>
      </c>
      <c r="AX853" s="34">
        <v>20.530000999999999</v>
      </c>
      <c r="AY853" s="34">
        <v>4.26</v>
      </c>
      <c r="AZ853" s="34">
        <v>71.309997999999993</v>
      </c>
      <c r="BA853" s="34"/>
      <c r="BB853" s="34"/>
      <c r="BC853" s="34">
        <v>20.262498999999998</v>
      </c>
      <c r="BD853" s="34"/>
      <c r="BE853" s="38"/>
      <c r="BF853" s="41">
        <f t="shared" si="723"/>
        <v>6.4538521137571164E-2</v>
      </c>
      <c r="BG853" s="41">
        <f t="shared" si="680"/>
        <v>-1.2000430747930909E-2</v>
      </c>
      <c r="BH853" s="41"/>
      <c r="BI853" s="41">
        <f t="shared" si="681"/>
        <v>3.4605529177475523E-2</v>
      </c>
      <c r="BJ853" s="41"/>
      <c r="BK853" s="41">
        <f t="shared" si="682"/>
        <v>8.2753040073267295E-2</v>
      </c>
      <c r="BL853" s="41">
        <f t="shared" si="683"/>
        <v>1.6389462011505755E-2</v>
      </c>
      <c r="BM853" s="41">
        <f t="shared" si="684"/>
        <v>1.7189502258540167E-2</v>
      </c>
      <c r="BN853" s="41">
        <f t="shared" si="685"/>
        <v>-2.0906648555737501E-2</v>
      </c>
      <c r="BO853" s="41"/>
      <c r="BP853" s="41">
        <f t="shared" si="686"/>
        <v>1.3478503986790834E-2</v>
      </c>
      <c r="BQ853" s="41">
        <f t="shared" si="687"/>
        <v>0</v>
      </c>
      <c r="BR853" s="41">
        <f t="shared" si="688"/>
        <v>1.4228142305527726E-2</v>
      </c>
      <c r="BS853" s="41">
        <f t="shared" si="689"/>
        <v>8.3218233374922779E-3</v>
      </c>
      <c r="BT853" s="41"/>
      <c r="BU853" s="41">
        <f t="shared" si="690"/>
        <v>6.8493418455747683E-3</v>
      </c>
      <c r="BV853" s="41">
        <f t="shared" si="691"/>
        <v>1.9738992957250862E-2</v>
      </c>
      <c r="BW853" s="41">
        <f t="shared" si="692"/>
        <v>2.8332579505880969E-2</v>
      </c>
      <c r="BX853" s="41"/>
      <c r="BY853" s="41"/>
      <c r="BZ853" s="41">
        <f t="shared" si="693"/>
        <v>-1.2194937939379657E-2</v>
      </c>
      <c r="CA853" s="41">
        <f t="shared" si="694"/>
        <v>1.1668743834377424E-2</v>
      </c>
      <c r="CB853" s="41">
        <f t="shared" si="695"/>
        <v>-1.2451954728437889E-2</v>
      </c>
      <c r="CC853" s="41">
        <f t="shared" si="696"/>
        <v>3.9262199490765863E-2</v>
      </c>
      <c r="CD853" s="41">
        <f t="shared" si="697"/>
        <v>4.0186186071435287E-2</v>
      </c>
      <c r="CE853" s="41">
        <f t="shared" si="698"/>
        <v>2.6225081937063063E-2</v>
      </c>
      <c r="CF853" s="41">
        <f t="shared" si="699"/>
        <v>2.3129278922354737E-2</v>
      </c>
      <c r="CG853" s="41">
        <f t="shared" si="679"/>
        <v>3.0536773985393562E-2</v>
      </c>
      <c r="CH853" s="41">
        <f t="shared" si="700"/>
        <v>1.1182076707127574E-2</v>
      </c>
      <c r="CI853" s="41">
        <f t="shared" si="701"/>
        <v>7.3665484260553521E-3</v>
      </c>
      <c r="CJ853" s="41">
        <f t="shared" si="702"/>
        <v>2.0478531343540701E-2</v>
      </c>
      <c r="CK853" s="41">
        <f t="shared" si="703"/>
        <v>0</v>
      </c>
      <c r="CL853" s="41">
        <f t="shared" si="704"/>
        <v>6.0058941418837134E-3</v>
      </c>
      <c r="CM853" s="41">
        <f t="shared" si="705"/>
        <v>1.5440862054947064E-2</v>
      </c>
      <c r="CO853" s="41">
        <f t="shared" si="706"/>
        <v>-6.2242308877220896E-2</v>
      </c>
      <c r="CP853" s="41">
        <f t="shared" si="707"/>
        <v>-9.0806447958181408E-2</v>
      </c>
      <c r="CQ853" s="41">
        <f t="shared" si="708"/>
        <v>1.6765213863985193E-2</v>
      </c>
      <c r="CR853" s="41">
        <f t="shared" si="709"/>
        <v>5.7158413839948831E-2</v>
      </c>
      <c r="CS853" s="41">
        <f t="shared" si="710"/>
        <v>3.2829029893030041E-2</v>
      </c>
      <c r="CT853" s="41">
        <f t="shared" si="711"/>
        <v>-1.2987195526811303E-2</v>
      </c>
      <c r="CU853" s="41">
        <f t="shared" si="712"/>
        <v>1.4388491690990783E-3</v>
      </c>
      <c r="CV853" s="41">
        <f t="shared" si="713"/>
        <v>6.2893289075639184E-3</v>
      </c>
      <c r="CW853" s="41"/>
      <c r="CX853" s="41">
        <f t="shared" si="714"/>
        <v>3.3529441407850323E-2</v>
      </c>
      <c r="CY853" s="41">
        <f t="shared" si="715"/>
        <v>2.1997910501113951E-2</v>
      </c>
      <c r="CZ853" s="41">
        <f t="shared" si="716"/>
        <v>6.7251220092920628E-3</v>
      </c>
      <c r="DA853" s="41">
        <f t="shared" si="717"/>
        <v>2.0701391390431461E-2</v>
      </c>
      <c r="DB853" s="41">
        <f t="shared" si="718"/>
        <v>2.7656182387437101E-2</v>
      </c>
      <c r="DC853" s="41">
        <f t="shared" si="719"/>
        <v>2.6160826038672057E-2</v>
      </c>
      <c r="DD853" s="41">
        <f t="shared" si="720"/>
        <v>2.6573442839716754E-2</v>
      </c>
      <c r="DE853" s="41"/>
      <c r="DF853" s="41"/>
      <c r="DG853" s="41">
        <f t="shared" si="722"/>
        <v>1.1713044372083791E-2</v>
      </c>
      <c r="DH853" s="41"/>
    </row>
    <row r="854" spans="1:112">
      <c r="A854" s="43">
        <v>43084</v>
      </c>
      <c r="B854" s="34">
        <v>3</v>
      </c>
      <c r="C854" s="34">
        <v>4.2854979999999996</v>
      </c>
      <c r="D854" s="34"/>
      <c r="E854" s="34">
        <v>5.47</v>
      </c>
      <c r="F854" s="34"/>
      <c r="G854" s="34">
        <v>38.527279</v>
      </c>
      <c r="H854" s="34">
        <v>18.162886</v>
      </c>
      <c r="I854" s="34">
        <v>19.040001</v>
      </c>
      <c r="J854" s="34">
        <v>19.49999</v>
      </c>
      <c r="K854" s="34"/>
      <c r="L854" s="34">
        <v>55.709999000000003</v>
      </c>
      <c r="M854" s="34">
        <v>5.28</v>
      </c>
      <c r="N854" s="34">
        <v>33.728039000000003</v>
      </c>
      <c r="O854" s="34">
        <v>10.66</v>
      </c>
      <c r="P854" s="34"/>
      <c r="Q854" s="34">
        <v>3.04</v>
      </c>
      <c r="R854" s="34">
        <v>21.709999</v>
      </c>
      <c r="S854" s="34">
        <v>47.519298999999997</v>
      </c>
      <c r="T854" s="34"/>
      <c r="U854" s="34"/>
      <c r="V854" s="34">
        <v>3.4255140000000002</v>
      </c>
      <c r="W854" s="34">
        <v>28.76</v>
      </c>
      <c r="X854" s="34">
        <v>32.900002000000001</v>
      </c>
      <c r="Y854" s="34">
        <v>9.1227959999999992</v>
      </c>
      <c r="Z854" s="34">
        <v>17.662825000000002</v>
      </c>
      <c r="AA854" s="34">
        <v>44.896183000000001</v>
      </c>
      <c r="AB854" s="34">
        <v>49.205520999999997</v>
      </c>
      <c r="AC854" s="34">
        <v>20.549999</v>
      </c>
      <c r="AD854" s="34">
        <v>111.790001</v>
      </c>
      <c r="AE854" s="34">
        <v>30.969946</v>
      </c>
      <c r="AF854" s="34">
        <v>1.42</v>
      </c>
      <c r="AG854" s="34">
        <v>10.850011</v>
      </c>
      <c r="AH854" s="34">
        <v>31.449954999999999</v>
      </c>
      <c r="AI854" s="34">
        <v>119.453293</v>
      </c>
      <c r="AJ854" s="34" t="s">
        <v>193</v>
      </c>
      <c r="AK854" s="34">
        <v>5.4</v>
      </c>
      <c r="AL854" s="34">
        <v>2.61</v>
      </c>
      <c r="AM854" s="34">
        <v>26.321396</v>
      </c>
      <c r="AN854" s="34">
        <v>5.8</v>
      </c>
      <c r="AO854" s="34">
        <v>32.020000000000003</v>
      </c>
      <c r="AP854" s="34">
        <v>4.66</v>
      </c>
      <c r="AQ854" s="34">
        <v>14.2</v>
      </c>
      <c r="AR854" s="34">
        <v>3.09</v>
      </c>
      <c r="AS854" s="34"/>
      <c r="AT854" s="34">
        <v>15.053416</v>
      </c>
      <c r="AU854" s="34">
        <v>25.09</v>
      </c>
      <c r="AV854" s="34">
        <v>7.5331070000000002</v>
      </c>
      <c r="AW854" s="34">
        <v>11.720181</v>
      </c>
      <c r="AX854" s="34">
        <v>19.950001</v>
      </c>
      <c r="AY854" s="34">
        <v>4.28</v>
      </c>
      <c r="AZ854" s="34">
        <v>67.529999000000004</v>
      </c>
      <c r="BA854" s="34"/>
      <c r="BB854" s="34"/>
      <c r="BC854" s="34">
        <v>19.810255000000002</v>
      </c>
      <c r="BD854" s="34"/>
      <c r="BE854" s="38"/>
      <c r="BF854" s="41">
        <f t="shared" si="723"/>
        <v>4.5809536031294201E-2</v>
      </c>
      <c r="BG854" s="41">
        <f t="shared" si="680"/>
        <v>-3.4803684623989042E-2</v>
      </c>
      <c r="BH854" s="41"/>
      <c r="BI854" s="41">
        <f t="shared" si="681"/>
        <v>-7.2278145476645739E-2</v>
      </c>
      <c r="BJ854" s="41"/>
      <c r="BK854" s="41">
        <f t="shared" si="682"/>
        <v>-6.463328878232473E-2</v>
      </c>
      <c r="BL854" s="41">
        <f t="shared" si="683"/>
        <v>-4.3403433984385946E-2</v>
      </c>
      <c r="BM854" s="41">
        <f t="shared" si="684"/>
        <v>-4.6687111576958207E-2</v>
      </c>
      <c r="BN854" s="41">
        <f t="shared" si="685"/>
        <v>-8.8292650482644425E-2</v>
      </c>
      <c r="BO854" s="41"/>
      <c r="BP854" s="41">
        <f t="shared" si="686"/>
        <v>-5.5491237493372775E-3</v>
      </c>
      <c r="BQ854" s="41">
        <f t="shared" si="687"/>
        <v>-5.6657375356771959E-3</v>
      </c>
      <c r="BR854" s="41">
        <f t="shared" si="688"/>
        <v>-4.3595959330603291E-2</v>
      </c>
      <c r="BS854" s="41">
        <f t="shared" si="689"/>
        <v>-1.8587895768090851E-2</v>
      </c>
      <c r="BT854" s="41"/>
      <c r="BU854" s="41">
        <f t="shared" si="690"/>
        <v>3.6855092389154291E-2</v>
      </c>
      <c r="BV854" s="41">
        <f t="shared" si="691"/>
        <v>-1.3269515529839156E-2</v>
      </c>
      <c r="BW854" s="41">
        <f t="shared" si="692"/>
        <v>-8.2594022108777074E-2</v>
      </c>
      <c r="BX854" s="41"/>
      <c r="BY854" s="41"/>
      <c r="BZ854" s="41">
        <f t="shared" si="693"/>
        <v>5.6647191478457863E-2</v>
      </c>
      <c r="CA854" s="41">
        <f t="shared" si="694"/>
        <v>-4.7862520318123734E-2</v>
      </c>
      <c r="CB854" s="41">
        <f t="shared" si="695"/>
        <v>-1.8669557052284444E-2</v>
      </c>
      <c r="CC854" s="41">
        <f t="shared" si="696"/>
        <v>-4.4688218176195074E-2</v>
      </c>
      <c r="CD854" s="41">
        <f t="shared" si="697"/>
        <v>-6.1948611297747903E-2</v>
      </c>
      <c r="CE854" s="41">
        <f t="shared" si="698"/>
        <v>-3.1666571451941856E-2</v>
      </c>
      <c r="CF854" s="41">
        <f t="shared" si="699"/>
        <v>-2.6704875270636416E-2</v>
      </c>
      <c r="CG854" s="41">
        <f t="shared" si="679"/>
        <v>-7.5473062657467694E-3</v>
      </c>
      <c r="CH854" s="41">
        <f t="shared" si="700"/>
        <v>-2.926608138673488E-2</v>
      </c>
      <c r="CI854" s="41">
        <f t="shared" si="701"/>
        <v>-2.8223313526381834E-2</v>
      </c>
      <c r="CJ854" s="41">
        <f t="shared" si="702"/>
        <v>-4.1385216162854364E-2</v>
      </c>
      <c r="CK854" s="41">
        <f t="shared" si="703"/>
        <v>0</v>
      </c>
      <c r="CL854" s="41">
        <f t="shared" si="704"/>
        <v>-6.387308619391481E-2</v>
      </c>
      <c r="CM854" s="41">
        <f t="shared" si="705"/>
        <v>-2.4704787292162664E-2</v>
      </c>
      <c r="CO854" s="41">
        <f t="shared" si="706"/>
        <v>-9.2166551049239522E-3</v>
      </c>
      <c r="CP854" s="41">
        <f t="shared" si="707"/>
        <v>-7.633624855071095E-3</v>
      </c>
      <c r="CQ854" s="41">
        <f t="shared" si="708"/>
        <v>-3.4548249699150123E-2</v>
      </c>
      <c r="CR854" s="41">
        <f t="shared" si="709"/>
        <v>7.1458963982144852E-2</v>
      </c>
      <c r="CS854" s="41">
        <f t="shared" si="710"/>
        <v>-6.1762997025926053E-2</v>
      </c>
      <c r="CT854" s="41">
        <f t="shared" si="711"/>
        <v>1.5135424065100813E-2</v>
      </c>
      <c r="CU854" s="41">
        <f t="shared" si="712"/>
        <v>2.0633958671863448E-2</v>
      </c>
      <c r="CV854" s="41">
        <f t="shared" si="713"/>
        <v>-3.1849825887099163E-2</v>
      </c>
      <c r="CW854" s="41"/>
      <c r="CX854" s="41">
        <f t="shared" si="714"/>
        <v>-7.9842886395883494E-2</v>
      </c>
      <c r="CY854" s="41">
        <f t="shared" si="715"/>
        <v>6.8025353007404005E-2</v>
      </c>
      <c r="CZ854" s="41">
        <f t="shared" si="716"/>
        <v>1.8592730224116016E-2</v>
      </c>
      <c r="DA854" s="41">
        <f t="shared" si="717"/>
        <v>1.0191963821342008E-2</v>
      </c>
      <c r="DB854" s="41">
        <f t="shared" si="718"/>
        <v>-2.8658086278862533E-2</v>
      </c>
      <c r="DC854" s="41">
        <f t="shared" si="719"/>
        <v>4.6838493124264375E-3</v>
      </c>
      <c r="DD854" s="41">
        <f t="shared" si="720"/>
        <v>-5.4464613215137285E-2</v>
      </c>
      <c r="DE854" s="41"/>
      <c r="DF854" s="41"/>
      <c r="DG854" s="41">
        <f t="shared" si="722"/>
        <v>-2.2572104795205144E-2</v>
      </c>
      <c r="DH854" s="41"/>
    </row>
    <row r="855" spans="1:112">
      <c r="A855" s="43">
        <v>43087</v>
      </c>
      <c r="B855" s="34">
        <v>3.2</v>
      </c>
      <c r="C855" s="34">
        <v>4.3212109999999999</v>
      </c>
      <c r="D855" s="34"/>
      <c r="E855" s="34">
        <v>5.14</v>
      </c>
      <c r="F855" s="34"/>
      <c r="G855" s="34">
        <v>37.114421999999998</v>
      </c>
      <c r="H855" s="34">
        <v>17.357192999999999</v>
      </c>
      <c r="I855" s="34">
        <v>18.309999000000001</v>
      </c>
      <c r="J855" s="34">
        <v>18.149989999999999</v>
      </c>
      <c r="K855" s="34"/>
      <c r="L855" s="34">
        <v>53.779998999999997</v>
      </c>
      <c r="M855" s="34">
        <v>5.03</v>
      </c>
      <c r="N855" s="34">
        <v>32.713078000000003</v>
      </c>
      <c r="O855" s="34">
        <v>10.45</v>
      </c>
      <c r="P855" s="34"/>
      <c r="Q855" s="34">
        <v>3.03</v>
      </c>
      <c r="R855" s="34">
        <v>22.5</v>
      </c>
      <c r="S855" s="34">
        <v>44.947529000000003</v>
      </c>
      <c r="T855" s="34"/>
      <c r="U855" s="34"/>
      <c r="V855" s="34">
        <v>3.2467899999999998</v>
      </c>
      <c r="W855" s="34">
        <v>28.41</v>
      </c>
      <c r="X855" s="34">
        <v>33.020000000000003</v>
      </c>
      <c r="Y855" s="34">
        <v>9.4007489999999994</v>
      </c>
      <c r="Z855" s="34">
        <v>16.173185</v>
      </c>
      <c r="AA855" s="34">
        <v>43.291240999999999</v>
      </c>
      <c r="AB855" s="34">
        <v>48.529860999999997</v>
      </c>
      <c r="AC855" s="34">
        <v>20.75</v>
      </c>
      <c r="AD855" s="34">
        <v>113.120003</v>
      </c>
      <c r="AE855" s="34">
        <v>31.008914999999998</v>
      </c>
      <c r="AF855" s="34">
        <v>1.41</v>
      </c>
      <c r="AG855" s="34">
        <v>9.100009</v>
      </c>
      <c r="AH855" s="34">
        <v>30.522703</v>
      </c>
      <c r="AI855" s="34">
        <v>118.331619</v>
      </c>
      <c r="AJ855" s="34" t="s">
        <v>193</v>
      </c>
      <c r="AK855" s="34">
        <v>5.35</v>
      </c>
      <c r="AL855" s="34">
        <v>2.6</v>
      </c>
      <c r="AM855" s="34">
        <v>25.000990000000002</v>
      </c>
      <c r="AN855" s="34">
        <v>5.8</v>
      </c>
      <c r="AO855" s="34">
        <v>30.190000999999999</v>
      </c>
      <c r="AP855" s="34">
        <v>4.67</v>
      </c>
      <c r="AQ855" s="34">
        <v>14.05</v>
      </c>
      <c r="AR855" s="34">
        <v>3.15</v>
      </c>
      <c r="AS855" s="34"/>
      <c r="AT855" s="34">
        <v>14.290971000000001</v>
      </c>
      <c r="AU855" s="34">
        <v>27.110001</v>
      </c>
      <c r="AV855" s="34">
        <v>7.6421390000000002</v>
      </c>
      <c r="AW855" s="34">
        <v>11.665330000000001</v>
      </c>
      <c r="AX855" s="34">
        <v>18</v>
      </c>
      <c r="AY855" s="34">
        <v>3.99</v>
      </c>
      <c r="AZ855" s="34">
        <v>66.470000999999996</v>
      </c>
      <c r="BA855" s="34"/>
      <c r="BB855" s="34"/>
      <c r="BC855" s="34">
        <v>18.659983</v>
      </c>
      <c r="BD855" s="34"/>
      <c r="BE855" s="38"/>
      <c r="BF855" s="41">
        <f t="shared" si="723"/>
        <v>1.4815085785140682E-2</v>
      </c>
      <c r="BG855" s="41">
        <f t="shared" si="680"/>
        <v>8.2989223799507308E-3</v>
      </c>
      <c r="BH855" s="41"/>
      <c r="BI855" s="41">
        <f t="shared" si="681"/>
        <v>-6.2225536966816083E-2</v>
      </c>
      <c r="BJ855" s="41"/>
      <c r="BK855" s="41">
        <f t="shared" si="682"/>
        <v>-3.7360908618591308E-2</v>
      </c>
      <c r="BL855" s="41">
        <f t="shared" si="683"/>
        <v>-4.5373278641429697E-2</v>
      </c>
      <c r="BM855" s="41">
        <f t="shared" si="684"/>
        <v>-3.9094777812772812E-2</v>
      </c>
      <c r="BN855" s="41">
        <f t="shared" si="685"/>
        <v>-7.1743943002536212E-2</v>
      </c>
      <c r="BO855" s="41"/>
      <c r="BP855" s="41">
        <f t="shared" si="686"/>
        <v>-3.5258013836179936E-2</v>
      </c>
      <c r="BQ855" s="41">
        <f t="shared" si="687"/>
        <v>-4.850611360652228E-2</v>
      </c>
      <c r="BR855" s="41">
        <f t="shared" si="688"/>
        <v>-3.0554572440618159E-2</v>
      </c>
      <c r="BS855" s="41">
        <f t="shared" si="689"/>
        <v>-1.9896440326878585E-2</v>
      </c>
      <c r="BT855" s="41"/>
      <c r="BU855" s="41">
        <f t="shared" si="690"/>
        <v>-3.2948958968526494E-3</v>
      </c>
      <c r="BV855" s="41">
        <f t="shared" si="691"/>
        <v>3.5742371381897717E-2</v>
      </c>
      <c r="BW855" s="41">
        <f t="shared" si="692"/>
        <v>-5.5640136046801215E-2</v>
      </c>
      <c r="BX855" s="41"/>
      <c r="BY855" s="41"/>
      <c r="BZ855" s="41">
        <f t="shared" si="693"/>
        <v>-5.3584717502572543E-2</v>
      </c>
      <c r="CA855" s="41">
        <f t="shared" si="694"/>
        <v>-1.2244336986749461E-2</v>
      </c>
      <c r="CB855" s="41">
        <f t="shared" si="695"/>
        <v>3.6407199303841904E-3</v>
      </c>
      <c r="CC855" s="41">
        <f t="shared" si="696"/>
        <v>3.001303090478577E-2</v>
      </c>
      <c r="CD855" s="41">
        <f t="shared" si="697"/>
        <v>-8.8107524517527569E-2</v>
      </c>
      <c r="CE855" s="41">
        <f t="shared" si="698"/>
        <v>-3.6402451827037698E-2</v>
      </c>
      <c r="CF855" s="41">
        <f t="shared" si="699"/>
        <v>-1.382653344441823E-2</v>
      </c>
      <c r="CG855" s="41">
        <f t="shared" si="679"/>
        <v>-1.2706651914959417E-2</v>
      </c>
      <c r="CH855" s="41">
        <f t="shared" si="700"/>
        <v>1.1827108441193173E-2</v>
      </c>
      <c r="CI855" s="41">
        <f t="shared" si="701"/>
        <v>1.2574934261894658E-3</v>
      </c>
      <c r="CJ855" s="41">
        <f t="shared" si="702"/>
        <v>-7.067167223092443E-3</v>
      </c>
      <c r="CK855" s="41">
        <f t="shared" si="703"/>
        <v>-0.1758906912775352</v>
      </c>
      <c r="CL855" s="41">
        <f t="shared" si="704"/>
        <v>-2.9926784932707898E-2</v>
      </c>
      <c r="CM855" s="41">
        <f t="shared" si="705"/>
        <v>-9.4344280334996023E-3</v>
      </c>
      <c r="CO855" s="41">
        <f t="shared" si="706"/>
        <v>-9.302392662313674E-3</v>
      </c>
      <c r="CP855" s="41">
        <f t="shared" si="707"/>
        <v>-3.8387763071656015E-3</v>
      </c>
      <c r="CQ855" s="41">
        <f t="shared" si="708"/>
        <v>-5.1466720480107503E-2</v>
      </c>
      <c r="CR855" s="41">
        <f t="shared" si="709"/>
        <v>0</v>
      </c>
      <c r="CS855" s="41">
        <f t="shared" si="710"/>
        <v>-5.8849930726271045E-2</v>
      </c>
      <c r="CT855" s="41">
        <f t="shared" si="711"/>
        <v>2.1436235432513691E-3</v>
      </c>
      <c r="CU855" s="41">
        <f t="shared" si="712"/>
        <v>-1.0619568827460148E-2</v>
      </c>
      <c r="CV855" s="41">
        <f t="shared" si="713"/>
        <v>1.9231361927887592E-2</v>
      </c>
      <c r="CW855" s="41"/>
      <c r="CX855" s="41">
        <f t="shared" si="714"/>
        <v>-5.1977002935325693E-2</v>
      </c>
      <c r="CY855" s="41">
        <f t="shared" si="715"/>
        <v>7.743334001900018E-2</v>
      </c>
      <c r="CZ855" s="41">
        <f t="shared" si="716"/>
        <v>1.4369964904056537E-2</v>
      </c>
      <c r="DA855" s="41">
        <f t="shared" si="717"/>
        <v>-4.6910328866957389E-3</v>
      </c>
      <c r="DB855" s="41">
        <f t="shared" si="718"/>
        <v>-0.10285743556501983</v>
      </c>
      <c r="DC855" s="41">
        <f t="shared" si="719"/>
        <v>-7.016177869193338E-2</v>
      </c>
      <c r="DD855" s="41">
        <f t="shared" si="720"/>
        <v>-1.5821195680645939E-2</v>
      </c>
      <c r="DE855" s="41"/>
      <c r="DF855" s="41"/>
      <c r="DG855" s="41">
        <f t="shared" si="722"/>
        <v>-5.9818448535210532E-2</v>
      </c>
      <c r="DH855" s="41"/>
    </row>
    <row r="856" spans="1:112">
      <c r="A856" s="43">
        <v>43088</v>
      </c>
      <c r="B856" s="34">
        <v>3.35</v>
      </c>
      <c r="C856" s="34">
        <v>4.2854979999999996</v>
      </c>
      <c r="D856" s="34"/>
      <c r="E856" s="34">
        <v>5.31</v>
      </c>
      <c r="F856" s="34"/>
      <c r="G856" s="34">
        <v>37.377495000000003</v>
      </c>
      <c r="H856" s="34">
        <v>17.854531999999999</v>
      </c>
      <c r="I856" s="34">
        <v>18.719999000000001</v>
      </c>
      <c r="J856" s="34">
        <v>18.600000000000001</v>
      </c>
      <c r="K856" s="34"/>
      <c r="L856" s="34">
        <v>51.630001</v>
      </c>
      <c r="M856" s="34">
        <v>4.99</v>
      </c>
      <c r="N856" s="34">
        <v>33.103442999999999</v>
      </c>
      <c r="O856" s="34">
        <v>10.46</v>
      </c>
      <c r="P856" s="34"/>
      <c r="Q856" s="34">
        <v>3.1</v>
      </c>
      <c r="R856" s="34">
        <v>23.16</v>
      </c>
      <c r="S856" s="34">
        <v>45.717112999999998</v>
      </c>
      <c r="T856" s="34"/>
      <c r="U856" s="34"/>
      <c r="V856" s="34">
        <v>3.3857970000000002</v>
      </c>
      <c r="W856" s="34">
        <v>28.219999000000001</v>
      </c>
      <c r="X856" s="34">
        <v>32.979999999999997</v>
      </c>
      <c r="Y856" s="34">
        <v>9.6787010000000002</v>
      </c>
      <c r="Z856" s="34">
        <v>16.497021</v>
      </c>
      <c r="AA856" s="34">
        <v>43.544646999999998</v>
      </c>
      <c r="AB856" s="34">
        <v>48.999881999999999</v>
      </c>
      <c r="AC856" s="34">
        <v>20.5</v>
      </c>
      <c r="AD856" s="34">
        <v>117.639999</v>
      </c>
      <c r="AE856" s="34">
        <v>31.096594</v>
      </c>
      <c r="AF856" s="34">
        <v>1.47</v>
      </c>
      <c r="AG856" s="34">
        <v>9.8000000000000007</v>
      </c>
      <c r="AH856" s="34">
        <v>30.541820999999999</v>
      </c>
      <c r="AI856" s="34">
        <v>117.676491</v>
      </c>
      <c r="AJ856" s="34" t="s">
        <v>193</v>
      </c>
      <c r="AK856" s="34">
        <v>5.25</v>
      </c>
      <c r="AL856" s="34">
        <v>2.68</v>
      </c>
      <c r="AM856" s="34">
        <v>25.453976000000001</v>
      </c>
      <c r="AN856" s="34">
        <v>5.9</v>
      </c>
      <c r="AO856" s="34">
        <v>31.26</v>
      </c>
      <c r="AP856" s="34">
        <v>4.71</v>
      </c>
      <c r="AQ856" s="34">
        <v>14.1</v>
      </c>
      <c r="AR856" s="34">
        <v>3.25</v>
      </c>
      <c r="AS856" s="34"/>
      <c r="AT856" s="34">
        <v>14.672193999999999</v>
      </c>
      <c r="AU856" s="34">
        <v>26.75</v>
      </c>
      <c r="AV856" s="34">
        <v>7.8304669999999996</v>
      </c>
      <c r="AW856" s="34">
        <v>11.948734999999999</v>
      </c>
      <c r="AX856" s="34">
        <v>17.079999999999998</v>
      </c>
      <c r="AY856" s="34">
        <v>4.01</v>
      </c>
      <c r="AZ856" s="34">
        <v>67.459998999999996</v>
      </c>
      <c r="BA856" s="34"/>
      <c r="BB856" s="34"/>
      <c r="BC856" s="34">
        <v>18.758296999999999</v>
      </c>
      <c r="BD856" s="34"/>
      <c r="BE856" s="38"/>
      <c r="BF856" s="41">
        <f t="shared" si="723"/>
        <v>1.4598799421152851E-2</v>
      </c>
      <c r="BG856" s="41">
        <f t="shared" si="680"/>
        <v>-8.2989223799507881E-3</v>
      </c>
      <c r="BH856" s="41"/>
      <c r="BI856" s="41">
        <f t="shared" si="681"/>
        <v>3.2538755786773614E-2</v>
      </c>
      <c r="BJ856" s="41"/>
      <c r="BK856" s="41">
        <f t="shared" si="682"/>
        <v>7.0631581057494621E-3</v>
      </c>
      <c r="BL856" s="41">
        <f t="shared" si="683"/>
        <v>2.8250366947550402E-2</v>
      </c>
      <c r="BM856" s="41">
        <f t="shared" si="684"/>
        <v>2.2145113559187808E-2</v>
      </c>
      <c r="BN856" s="41">
        <f t="shared" si="685"/>
        <v>2.4491570972635105E-2</v>
      </c>
      <c r="BO856" s="41"/>
      <c r="BP856" s="41">
        <f t="shared" si="686"/>
        <v>-4.0798713986303713E-2</v>
      </c>
      <c r="BQ856" s="41">
        <f t="shared" si="687"/>
        <v>-7.9840743482205313E-3</v>
      </c>
      <c r="BR856" s="41">
        <f t="shared" si="688"/>
        <v>1.1862358313486769E-2</v>
      </c>
      <c r="BS856" s="41">
        <f t="shared" si="689"/>
        <v>9.5648022595703618E-4</v>
      </c>
      <c r="BT856" s="41"/>
      <c r="BU856" s="41">
        <f t="shared" si="690"/>
        <v>2.2839491969822951E-2</v>
      </c>
      <c r="BV856" s="41">
        <f t="shared" si="691"/>
        <v>2.8911343494420143E-2</v>
      </c>
      <c r="BW856" s="41">
        <f t="shared" si="692"/>
        <v>1.6976904485740286E-2</v>
      </c>
      <c r="BX856" s="41"/>
      <c r="BY856" s="41"/>
      <c r="BZ856" s="41">
        <f t="shared" si="693"/>
        <v>4.1922513222610376E-2</v>
      </c>
      <c r="CA856" s="41">
        <f t="shared" si="694"/>
        <v>-6.7102848772902998E-3</v>
      </c>
      <c r="CB856" s="41">
        <f t="shared" si="695"/>
        <v>-1.212121360529344E-3</v>
      </c>
      <c r="CC856" s="41">
        <f t="shared" si="696"/>
        <v>2.9138331116088857E-2</v>
      </c>
      <c r="CD856" s="41">
        <f t="shared" si="697"/>
        <v>1.9825195261695638E-2</v>
      </c>
      <c r="CE856" s="41">
        <f t="shared" si="698"/>
        <v>5.836451383746619E-3</v>
      </c>
      <c r="CF856" s="41">
        <f t="shared" si="699"/>
        <v>9.6385907391453446E-3</v>
      </c>
      <c r="CG856" s="41">
        <f t="shared" si="679"/>
        <v>-1.2870191183111302E-2</v>
      </c>
      <c r="CH856" s="41">
        <f t="shared" si="700"/>
        <v>3.9179876516512703E-2</v>
      </c>
      <c r="CI856" s="41">
        <f t="shared" si="701"/>
        <v>2.8235517158813994E-3</v>
      </c>
      <c r="CJ856" s="41">
        <f t="shared" si="702"/>
        <v>4.1672696400568081E-2</v>
      </c>
      <c r="CK856" s="41">
        <f t="shared" si="703"/>
        <v>7.4106983143222074E-2</v>
      </c>
      <c r="CL856" s="41">
        <f t="shared" si="704"/>
        <v>6.261573618304442E-4</v>
      </c>
      <c r="CM856" s="41">
        <f t="shared" si="705"/>
        <v>-5.5517556807257373E-3</v>
      </c>
      <c r="CO856" s="41">
        <f t="shared" si="706"/>
        <v>-1.8868484304382691E-2</v>
      </c>
      <c r="CP856" s="41">
        <f t="shared" si="707"/>
        <v>3.0305349495329058E-2</v>
      </c>
      <c r="CQ856" s="41">
        <f t="shared" si="708"/>
        <v>1.7956534607922025E-2</v>
      </c>
      <c r="CR856" s="41">
        <f t="shared" si="709"/>
        <v>1.7094433359300255E-2</v>
      </c>
      <c r="CS856" s="41">
        <f t="shared" si="710"/>
        <v>3.482854815103302E-2</v>
      </c>
      <c r="CT856" s="41">
        <f t="shared" si="711"/>
        <v>8.5288363475205017E-3</v>
      </c>
      <c r="CU856" s="41">
        <f t="shared" si="712"/>
        <v>3.5524016043677006E-3</v>
      </c>
      <c r="CV856" s="41">
        <f t="shared" si="713"/>
        <v>3.125254350410453E-2</v>
      </c>
      <c r="CW856" s="41"/>
      <c r="CX856" s="41">
        <f t="shared" si="714"/>
        <v>2.6326198642830315E-2</v>
      </c>
      <c r="CY856" s="41">
        <f t="shared" si="715"/>
        <v>-1.3368227055315632E-2</v>
      </c>
      <c r="CZ856" s="41">
        <f t="shared" si="716"/>
        <v>2.4344612810134208E-2</v>
      </c>
      <c r="DA856" s="41">
        <f t="shared" si="717"/>
        <v>2.4004220204682566E-2</v>
      </c>
      <c r="DB856" s="41">
        <f t="shared" si="718"/>
        <v>-5.2463569535741002E-2</v>
      </c>
      <c r="DC856" s="41">
        <f t="shared" si="719"/>
        <v>5.0000104167056188E-3</v>
      </c>
      <c r="DD856" s="41">
        <f t="shared" si="720"/>
        <v>1.4784081712033582E-2</v>
      </c>
      <c r="DE856" s="41"/>
      <c r="DF856" s="41"/>
      <c r="DG856" s="41">
        <f t="shared" si="722"/>
        <v>5.2548768267588015E-3</v>
      </c>
      <c r="DH856" s="41"/>
    </row>
    <row r="857" spans="1:112">
      <c r="A857" s="43">
        <v>43089</v>
      </c>
      <c r="B857" s="34">
        <v>3.4</v>
      </c>
      <c r="C857" s="34">
        <v>4.4015639999999996</v>
      </c>
      <c r="D857" s="34"/>
      <c r="E857" s="34">
        <v>5.41</v>
      </c>
      <c r="F857" s="34"/>
      <c r="G857" s="34">
        <v>38.157009000000002</v>
      </c>
      <c r="H857" s="34">
        <v>18.162886</v>
      </c>
      <c r="I857" s="34">
        <v>19.309999000000001</v>
      </c>
      <c r="J857" s="34">
        <v>18.75</v>
      </c>
      <c r="K857" s="34"/>
      <c r="L857" s="34">
        <v>50.41</v>
      </c>
      <c r="M857" s="34">
        <v>5.0599999999999996</v>
      </c>
      <c r="N857" s="34">
        <v>33.249836000000002</v>
      </c>
      <c r="O857" s="34">
        <v>10.7</v>
      </c>
      <c r="P857" s="34"/>
      <c r="Q857" s="34">
        <v>3.11</v>
      </c>
      <c r="R857" s="34">
        <v>23.4</v>
      </c>
      <c r="S857" s="34">
        <v>47.295242000000002</v>
      </c>
      <c r="T857" s="34"/>
      <c r="U857" s="34"/>
      <c r="V857" s="34">
        <v>3.5446610000000001</v>
      </c>
      <c r="W857" s="34">
        <v>28.799999</v>
      </c>
      <c r="X857" s="34">
        <v>32.009998000000003</v>
      </c>
      <c r="Y857" s="34">
        <v>9.9566549999999996</v>
      </c>
      <c r="Z857" s="34">
        <v>17.561046999999999</v>
      </c>
      <c r="AA857" s="34">
        <v>44.718795999999998</v>
      </c>
      <c r="AB857" s="34">
        <v>49.920344999999998</v>
      </c>
      <c r="AC857" s="34">
        <v>20.25</v>
      </c>
      <c r="AD857" s="34">
        <v>121.41999800000001</v>
      </c>
      <c r="AE857" s="34">
        <v>32.119511000000003</v>
      </c>
      <c r="AF857" s="34">
        <v>1.42</v>
      </c>
      <c r="AG857" s="34">
        <v>9.4499999999999993</v>
      </c>
      <c r="AH857" s="34">
        <v>31.784523</v>
      </c>
      <c r="AI857" s="34">
        <v>119.493004</v>
      </c>
      <c r="AJ857" s="34" t="s">
        <v>193</v>
      </c>
      <c r="AK857" s="34">
        <v>5.05</v>
      </c>
      <c r="AL857" s="34">
        <v>2.9510000000000001</v>
      </c>
      <c r="AM857" s="34">
        <v>25.752752000000001</v>
      </c>
      <c r="AN857" s="34">
        <v>5.3</v>
      </c>
      <c r="AO857" s="34">
        <v>31.83</v>
      </c>
      <c r="AP857" s="34">
        <v>4.71</v>
      </c>
      <c r="AQ857" s="34">
        <v>14.3</v>
      </c>
      <c r="AR857" s="34">
        <v>3.41</v>
      </c>
      <c r="AS857" s="34"/>
      <c r="AT857" s="34">
        <v>14.965443</v>
      </c>
      <c r="AU857" s="34">
        <v>25.889999</v>
      </c>
      <c r="AV857" s="34">
        <v>7.6421390000000002</v>
      </c>
      <c r="AW857" s="34">
        <v>12.250425</v>
      </c>
      <c r="AX857" s="34">
        <v>17.280000999999999</v>
      </c>
      <c r="AY857" s="34">
        <v>4.07</v>
      </c>
      <c r="AZ857" s="34">
        <v>69.389999000000003</v>
      </c>
      <c r="BA857" s="34"/>
      <c r="BB857" s="34"/>
      <c r="BC857" s="34">
        <v>19.793849999999999</v>
      </c>
      <c r="BD857" s="34"/>
      <c r="BE857" s="38"/>
      <c r="BF857" s="41">
        <f t="shared" si="723"/>
        <v>0</v>
      </c>
      <c r="BG857" s="41">
        <f t="shared" si="680"/>
        <v>2.6723167643979182E-2</v>
      </c>
      <c r="BH857" s="41"/>
      <c r="BI857" s="41">
        <f t="shared" si="681"/>
        <v>1.8657257604542881E-2</v>
      </c>
      <c r="BJ857" s="41"/>
      <c r="BK857" s="41">
        <f t="shared" si="682"/>
        <v>2.0640677669408521E-2</v>
      </c>
      <c r="BL857" s="41">
        <f t="shared" si="683"/>
        <v>1.7122911693879281E-2</v>
      </c>
      <c r="BM857" s="41">
        <f t="shared" si="684"/>
        <v>3.1030627023141587E-2</v>
      </c>
      <c r="BN857" s="41">
        <f t="shared" si="685"/>
        <v>8.0321716972642527E-3</v>
      </c>
      <c r="BO857" s="41"/>
      <c r="BP857" s="41">
        <f t="shared" si="686"/>
        <v>-2.3913350165602362E-2</v>
      </c>
      <c r="BQ857" s="41">
        <f t="shared" si="687"/>
        <v>1.3930573535946783E-2</v>
      </c>
      <c r="BR857" s="41">
        <f t="shared" si="688"/>
        <v>4.4125396584770308E-3</v>
      </c>
      <c r="BS857" s="41">
        <f t="shared" si="689"/>
        <v>2.2685282831083446E-2</v>
      </c>
      <c r="BT857" s="41"/>
      <c r="BU857" s="41">
        <f t="shared" si="690"/>
        <v>3.2206147000421572E-3</v>
      </c>
      <c r="BV857" s="41">
        <f t="shared" si="691"/>
        <v>1.0309369658861287E-2</v>
      </c>
      <c r="BW857" s="41">
        <f t="shared" si="692"/>
        <v>3.3937006770983033E-2</v>
      </c>
      <c r="BX857" s="41"/>
      <c r="BY857" s="41"/>
      <c r="BZ857" s="41">
        <f t="shared" si="693"/>
        <v>4.5853198599804107E-2</v>
      </c>
      <c r="CA857" s="41">
        <f t="shared" si="694"/>
        <v>2.0344441430871229E-2</v>
      </c>
      <c r="CB857" s="41">
        <f t="shared" si="695"/>
        <v>-2.9853025630157792E-2</v>
      </c>
      <c r="CC857" s="41">
        <f t="shared" si="696"/>
        <v>2.8313473746236811E-2</v>
      </c>
      <c r="CD857" s="41">
        <f t="shared" si="697"/>
        <v>6.2503391423610777E-2</v>
      </c>
      <c r="CE857" s="41">
        <f t="shared" si="698"/>
        <v>2.6607125852079326E-2</v>
      </c>
      <c r="CF857" s="41">
        <f t="shared" si="699"/>
        <v>1.8610745150521482E-2</v>
      </c>
      <c r="CG857" s="41">
        <f t="shared" si="679"/>
        <v>5.1680219719153113E-3</v>
      </c>
      <c r="CH857" s="41">
        <f t="shared" si="700"/>
        <v>3.1626488045252615E-2</v>
      </c>
      <c r="CI857" s="41">
        <f t="shared" si="701"/>
        <v>3.2365369300468697E-2</v>
      </c>
      <c r="CJ857" s="41">
        <f t="shared" si="702"/>
        <v>-3.4605529177475607E-2</v>
      </c>
      <c r="CK857" s="41">
        <f t="shared" si="703"/>
        <v>-3.6367644170874951E-2</v>
      </c>
      <c r="CL857" s="41">
        <f t="shared" si="704"/>
        <v>3.9882548465012789E-2</v>
      </c>
      <c r="CM857" s="41">
        <f t="shared" si="705"/>
        <v>1.5318568027053572E-2</v>
      </c>
      <c r="CO857" s="41">
        <f t="shared" si="706"/>
        <v>-3.8839833316264012E-2</v>
      </c>
      <c r="CP857" s="41">
        <f t="shared" si="707"/>
        <v>9.6327301438037027E-2</v>
      </c>
      <c r="CQ857" s="41">
        <f t="shared" si="708"/>
        <v>1.1669536493493109E-2</v>
      </c>
      <c r="CR857" s="41">
        <f t="shared" si="709"/>
        <v>-0.10724553035359768</v>
      </c>
      <c r="CS857" s="41">
        <f t="shared" si="710"/>
        <v>1.8069916300670858E-2</v>
      </c>
      <c r="CT857" s="41">
        <f t="shared" si="711"/>
        <v>0</v>
      </c>
      <c r="CU857" s="41">
        <f t="shared" si="712"/>
        <v>1.4084739881739023E-2</v>
      </c>
      <c r="CV857" s="41">
        <f t="shared" si="713"/>
        <v>4.8057294953779264E-2</v>
      </c>
      <c r="CW857" s="41"/>
      <c r="CX857" s="41">
        <f t="shared" si="714"/>
        <v>1.9789605380881512E-2</v>
      </c>
      <c r="CY857" s="41">
        <f t="shared" si="715"/>
        <v>-3.2677718203521784E-2</v>
      </c>
      <c r="CZ857" s="41">
        <f t="shared" si="716"/>
        <v>-2.4344612810134229E-2</v>
      </c>
      <c r="DA857" s="41">
        <f t="shared" si="717"/>
        <v>2.4935215232860661E-2</v>
      </c>
      <c r="DB857" s="41">
        <f t="shared" si="718"/>
        <v>1.1641632885854429E-2</v>
      </c>
      <c r="DC857" s="41">
        <f t="shared" si="719"/>
        <v>1.4851758136025978E-2</v>
      </c>
      <c r="DD857" s="41">
        <f t="shared" si="720"/>
        <v>2.8207935690254215E-2</v>
      </c>
      <c r="DE857" s="41"/>
      <c r="DF857" s="41"/>
      <c r="DG857" s="41">
        <f t="shared" si="722"/>
        <v>5.3735122185945387E-2</v>
      </c>
      <c r="DH857" s="41"/>
    </row>
    <row r="858" spans="1:112">
      <c r="A858" s="43">
        <v>43090</v>
      </c>
      <c r="B858" s="34">
        <v>3.45</v>
      </c>
      <c r="C858" s="34">
        <v>4.4640610000000001</v>
      </c>
      <c r="D858" s="34"/>
      <c r="E858" s="34">
        <v>5.32</v>
      </c>
      <c r="F858" s="34"/>
      <c r="G858" s="34">
        <v>40.261684000000002</v>
      </c>
      <c r="H858" s="34">
        <v>18.302139</v>
      </c>
      <c r="I858" s="34">
        <v>19.98</v>
      </c>
      <c r="J858" s="34">
        <v>22.799987999999999</v>
      </c>
      <c r="K858" s="34"/>
      <c r="L858" s="34">
        <v>50.830002</v>
      </c>
      <c r="M858" s="34">
        <v>5.03</v>
      </c>
      <c r="N858" s="34">
        <v>33.532851999999998</v>
      </c>
      <c r="O858" s="34">
        <v>10.73</v>
      </c>
      <c r="P858" s="34"/>
      <c r="Q858" s="34">
        <v>3.23</v>
      </c>
      <c r="R858" s="34">
        <v>23.41</v>
      </c>
      <c r="S858" s="34">
        <v>48.006374000000001</v>
      </c>
      <c r="T858" s="34"/>
      <c r="U858" s="34"/>
      <c r="V858" s="34">
        <v>3.5645199999999999</v>
      </c>
      <c r="W858" s="34">
        <v>28.99</v>
      </c>
      <c r="X858" s="34">
        <v>32.68</v>
      </c>
      <c r="Y858" s="34">
        <v>9.9864350000000002</v>
      </c>
      <c r="Z858" s="34">
        <v>17.607309000000001</v>
      </c>
      <c r="AA858" s="34">
        <v>45.614184999999999</v>
      </c>
      <c r="AB858" s="34">
        <v>50.439323000000002</v>
      </c>
      <c r="AC858" s="34">
        <v>20.299999</v>
      </c>
      <c r="AD858" s="34">
        <v>119.269997</v>
      </c>
      <c r="AE858" s="34">
        <v>33.015777999999997</v>
      </c>
      <c r="AF858" s="34">
        <v>1.58</v>
      </c>
      <c r="AG858" s="34">
        <v>9.100009</v>
      </c>
      <c r="AH858" s="34">
        <v>33.113261999999999</v>
      </c>
      <c r="AI858" s="34">
        <v>122.09369700000001</v>
      </c>
      <c r="AJ858" s="34" t="s">
        <v>193</v>
      </c>
      <c r="AK858" s="34">
        <v>5.15</v>
      </c>
      <c r="AL858" s="34">
        <v>2.87</v>
      </c>
      <c r="AM858" s="34">
        <v>26.408135999999999</v>
      </c>
      <c r="AN858" s="34">
        <v>5.0999999999999996</v>
      </c>
      <c r="AO858" s="34">
        <v>32.880001</v>
      </c>
      <c r="AP858" s="34">
        <v>4.71</v>
      </c>
      <c r="AQ858" s="34">
        <v>14.35</v>
      </c>
      <c r="AR858" s="34">
        <v>3.55</v>
      </c>
      <c r="AS858" s="34"/>
      <c r="AT858" s="34">
        <v>15.346665</v>
      </c>
      <c r="AU858" s="34">
        <v>26.969999000000001</v>
      </c>
      <c r="AV858" s="34">
        <v>7.5925789999999997</v>
      </c>
      <c r="AW858" s="34">
        <v>12.698388</v>
      </c>
      <c r="AX858" s="34">
        <v>17.510000000000002</v>
      </c>
      <c r="AY858" s="34">
        <v>4</v>
      </c>
      <c r="AZ858" s="34">
        <v>71.400002000000001</v>
      </c>
      <c r="BA858" s="34"/>
      <c r="BB858" s="34"/>
      <c r="BC858" s="34">
        <v>20.040409</v>
      </c>
      <c r="BD858" s="34"/>
      <c r="BE858" s="38"/>
      <c r="BF858" s="41">
        <f t="shared" si="723"/>
        <v>0</v>
      </c>
      <c r="BG858" s="41">
        <f t="shared" si="680"/>
        <v>1.4098957549528864E-2</v>
      </c>
      <c r="BH858" s="41"/>
      <c r="BI858" s="41">
        <f t="shared" si="681"/>
        <v>-1.6775789504837126E-2</v>
      </c>
      <c r="BJ858" s="41"/>
      <c r="BK858" s="41">
        <f t="shared" si="682"/>
        <v>5.3690784449083144E-2</v>
      </c>
      <c r="BL858" s="41">
        <f t="shared" si="683"/>
        <v>7.6376570112932068E-3</v>
      </c>
      <c r="BM858" s="41">
        <f t="shared" si="684"/>
        <v>3.4108728566624814E-2</v>
      </c>
      <c r="BN858" s="41">
        <f t="shared" si="685"/>
        <v>0.19556625722804719</v>
      </c>
      <c r="BO858" s="41"/>
      <c r="BP858" s="41">
        <f t="shared" si="686"/>
        <v>8.2972027111134425E-3</v>
      </c>
      <c r="BQ858" s="41">
        <f t="shared" si="687"/>
        <v>-5.9464991877261914E-3</v>
      </c>
      <c r="BR858" s="41">
        <f t="shared" si="688"/>
        <v>8.4757802588994371E-3</v>
      </c>
      <c r="BS858" s="41">
        <f t="shared" si="689"/>
        <v>2.7998151747466479E-3</v>
      </c>
      <c r="BT858" s="41"/>
      <c r="BU858" s="41">
        <f t="shared" si="690"/>
        <v>3.7859411043422463E-2</v>
      </c>
      <c r="BV858" s="41">
        <f t="shared" si="691"/>
        <v>4.2725913916365194E-4</v>
      </c>
      <c r="BW858" s="41">
        <f t="shared" si="692"/>
        <v>1.4924095286521858E-2</v>
      </c>
      <c r="BX858" s="41"/>
      <c r="BY858" s="41"/>
      <c r="BZ858" s="41">
        <f t="shared" si="693"/>
        <v>5.5868746780160291E-3</v>
      </c>
      <c r="CA858" s="41">
        <f t="shared" si="694"/>
        <v>6.575590513886613E-3</v>
      </c>
      <c r="CB858" s="41">
        <f t="shared" si="695"/>
        <v>2.0714978490507158E-2</v>
      </c>
      <c r="CC858" s="41">
        <f t="shared" si="696"/>
        <v>2.986500300047715E-3</v>
      </c>
      <c r="CD858" s="41">
        <f t="shared" si="697"/>
        <v>2.6308893531355555E-3</v>
      </c>
      <c r="CE858" s="41">
        <f t="shared" si="698"/>
        <v>1.9824837300596067E-2</v>
      </c>
      <c r="CF858" s="41">
        <f t="shared" si="699"/>
        <v>1.0342454024270364E-2</v>
      </c>
      <c r="CG858" s="41">
        <f t="shared" si="679"/>
        <v>-1.8206016990012067E-2</v>
      </c>
      <c r="CH858" s="41">
        <f t="shared" si="700"/>
        <v>-1.7865787792973781E-2</v>
      </c>
      <c r="CI858" s="41">
        <f t="shared" si="701"/>
        <v>2.7521903611804333E-2</v>
      </c>
      <c r="CJ858" s="41">
        <f t="shared" si="702"/>
        <v>0.10676797542570614</v>
      </c>
      <c r="CK858" s="41">
        <f t="shared" si="703"/>
        <v>-3.7739338972346971E-2</v>
      </c>
      <c r="CL858" s="41">
        <f t="shared" si="704"/>
        <v>4.0954393593982709E-2</v>
      </c>
      <c r="CM858" s="41">
        <f t="shared" si="705"/>
        <v>2.1530932437847587E-2</v>
      </c>
      <c r="CO858" s="41">
        <f t="shared" si="706"/>
        <v>1.9608471388376337E-2</v>
      </c>
      <c r="CP858" s="41">
        <f t="shared" si="707"/>
        <v>-2.7832066189272617E-2</v>
      </c>
      <c r="CQ858" s="41">
        <f t="shared" si="708"/>
        <v>2.5130649306633487E-2</v>
      </c>
      <c r="CR858" s="41">
        <f t="shared" si="709"/>
        <v>-3.8466280827796052E-2</v>
      </c>
      <c r="CS858" s="41">
        <f t="shared" si="710"/>
        <v>3.2455359307602613E-2</v>
      </c>
      <c r="CT858" s="41">
        <f t="shared" si="711"/>
        <v>0</v>
      </c>
      <c r="CU858" s="41">
        <f t="shared" si="712"/>
        <v>3.4904049397683459E-3</v>
      </c>
      <c r="CV858" s="41">
        <f t="shared" si="713"/>
        <v>4.0235312191898971E-2</v>
      </c>
      <c r="CW858" s="41"/>
      <c r="CX858" s="41">
        <f t="shared" si="714"/>
        <v>2.5154443312217185E-2</v>
      </c>
      <c r="CY858" s="41">
        <f t="shared" si="715"/>
        <v>4.0868344934908991E-2</v>
      </c>
      <c r="CZ858" s="41">
        <f t="shared" si="716"/>
        <v>-6.506214926487835E-3</v>
      </c>
      <c r="DA858" s="41">
        <f t="shared" si="717"/>
        <v>3.5914426008034649E-2</v>
      </c>
      <c r="DB858" s="41">
        <f t="shared" si="718"/>
        <v>1.3222325051482351E-2</v>
      </c>
      <c r="DC858" s="41">
        <f t="shared" si="719"/>
        <v>-1.734863833461309E-2</v>
      </c>
      <c r="DD858" s="41">
        <f t="shared" si="720"/>
        <v>2.8555146856583717E-2</v>
      </c>
      <c r="DE858" s="41"/>
      <c r="DF858" s="41"/>
      <c r="DG858" s="41">
        <f t="shared" si="722"/>
        <v>1.2379401798206301E-2</v>
      </c>
      <c r="DH858" s="41"/>
    </row>
    <row r="859" spans="1:112">
      <c r="A859" s="43">
        <v>43091</v>
      </c>
      <c r="B859" s="34">
        <v>3.45</v>
      </c>
      <c r="C859" s="34">
        <v>4.4015639999999996</v>
      </c>
      <c r="D859" s="34"/>
      <c r="E859" s="34">
        <v>5.5</v>
      </c>
      <c r="F859" s="34"/>
      <c r="G859" s="34">
        <v>38.780616999999999</v>
      </c>
      <c r="H859" s="34">
        <v>18.202670999999999</v>
      </c>
      <c r="I859" s="34">
        <v>20.02</v>
      </c>
      <c r="J859" s="34">
        <v>22.949988999999999</v>
      </c>
      <c r="K859" s="34"/>
      <c r="L859" s="34">
        <v>49.939999</v>
      </c>
      <c r="M859" s="34">
        <v>5.17</v>
      </c>
      <c r="N859" s="34">
        <v>33.630446999999997</v>
      </c>
      <c r="O859" s="34">
        <v>10.72</v>
      </c>
      <c r="P859" s="34"/>
      <c r="Q859" s="34">
        <v>3.302</v>
      </c>
      <c r="R859" s="34">
        <v>23.6</v>
      </c>
      <c r="S859" s="34">
        <v>47.967407000000001</v>
      </c>
      <c r="T859" s="34"/>
      <c r="U859" s="34"/>
      <c r="V859" s="34">
        <v>3.8723190000000001</v>
      </c>
      <c r="W859" s="34">
        <v>29.870000999999998</v>
      </c>
      <c r="X859" s="34">
        <v>31.690000999999999</v>
      </c>
      <c r="Y859" s="34">
        <v>10.006289000000001</v>
      </c>
      <c r="Z859" s="34">
        <v>17.690577999999999</v>
      </c>
      <c r="AA859" s="34">
        <v>45.555053999999998</v>
      </c>
      <c r="AB859" s="34">
        <v>51.633965000000003</v>
      </c>
      <c r="AC859" s="34">
        <v>20.450001</v>
      </c>
      <c r="AD859" s="34">
        <v>122.120003</v>
      </c>
      <c r="AE859" s="34">
        <v>32.616351999999999</v>
      </c>
      <c r="AF859" s="34">
        <v>1.6</v>
      </c>
      <c r="AG859" s="34">
        <v>10.15001</v>
      </c>
      <c r="AH859" s="34">
        <v>33.017665999999998</v>
      </c>
      <c r="AI859" s="34">
        <v>124.06903800000001</v>
      </c>
      <c r="AJ859" s="34" t="s">
        <v>193</v>
      </c>
      <c r="AK859" s="34">
        <v>5.0999999999999996</v>
      </c>
      <c r="AL859" s="34">
        <v>2.81</v>
      </c>
      <c r="AM859" s="34">
        <v>26.456330999999999</v>
      </c>
      <c r="AN859" s="34">
        <v>5.5</v>
      </c>
      <c r="AO859" s="34">
        <v>33.07</v>
      </c>
      <c r="AP859" s="34">
        <v>4.76</v>
      </c>
      <c r="AQ859" s="34">
        <v>14.4</v>
      </c>
      <c r="AR859" s="34">
        <v>3.56</v>
      </c>
      <c r="AS859" s="34"/>
      <c r="AT859" s="34">
        <v>15.141391</v>
      </c>
      <c r="AU859" s="34">
        <v>29.219999000000001</v>
      </c>
      <c r="AV859" s="34">
        <v>7.6024909999999997</v>
      </c>
      <c r="AW859" s="34">
        <v>12.945226</v>
      </c>
      <c r="AX859" s="34">
        <v>17.5</v>
      </c>
      <c r="AY859" s="34">
        <v>3.91</v>
      </c>
      <c r="AZ859" s="34">
        <v>70.879997000000003</v>
      </c>
      <c r="BA859" s="34"/>
      <c r="BB859" s="34"/>
      <c r="BC859" s="34">
        <v>20.336283000000002</v>
      </c>
      <c r="BD859" s="34"/>
      <c r="BE859" s="38"/>
      <c r="BF859" s="41">
        <f t="shared" si="723"/>
        <v>2.8573372444055948E-2</v>
      </c>
      <c r="BG859" s="41">
        <f t="shared" si="680"/>
        <v>-1.4098957549528987E-2</v>
      </c>
      <c r="BH859" s="41"/>
      <c r="BI859" s="41">
        <f t="shared" si="681"/>
        <v>3.3274788884872133E-2</v>
      </c>
      <c r="BJ859" s="41"/>
      <c r="BK859" s="41">
        <f t="shared" si="682"/>
        <v>-3.7479687503151088E-2</v>
      </c>
      <c r="BL859" s="41">
        <f t="shared" si="683"/>
        <v>-5.4495967061582665E-3</v>
      </c>
      <c r="BM859" s="41">
        <f t="shared" si="684"/>
        <v>2.0000006666670215E-3</v>
      </c>
      <c r="BN859" s="41">
        <f t="shared" si="685"/>
        <v>6.5574475591398751E-3</v>
      </c>
      <c r="BO859" s="41"/>
      <c r="BP859" s="41">
        <f t="shared" si="686"/>
        <v>-1.7664505978054697E-2</v>
      </c>
      <c r="BQ859" s="41">
        <f t="shared" si="687"/>
        <v>2.7452704408689837E-2</v>
      </c>
      <c r="BR859" s="41">
        <f t="shared" si="688"/>
        <v>2.9062023499084634E-3</v>
      </c>
      <c r="BS859" s="41">
        <f t="shared" si="689"/>
        <v>-9.3240099995113405E-4</v>
      </c>
      <c r="BT859" s="41"/>
      <c r="BU859" s="41">
        <f t="shared" si="690"/>
        <v>2.2046208263371087E-2</v>
      </c>
      <c r="BV859" s="41">
        <f t="shared" si="691"/>
        <v>8.0834305287450746E-3</v>
      </c>
      <c r="BW859" s="41">
        <f t="shared" si="692"/>
        <v>-8.1203432302480926E-4</v>
      </c>
      <c r="BX859" s="41"/>
      <c r="BY859" s="41"/>
      <c r="BZ859" s="41">
        <f t="shared" si="693"/>
        <v>8.2824149939474706E-2</v>
      </c>
      <c r="CA859" s="41">
        <f t="shared" si="694"/>
        <v>2.9903722772860249E-2</v>
      </c>
      <c r="CB859" s="41">
        <f t="shared" si="695"/>
        <v>-3.0762064733277483E-2</v>
      </c>
      <c r="CC859" s="41">
        <f t="shared" si="696"/>
        <v>1.9861232042698929E-3</v>
      </c>
      <c r="CD859" s="41">
        <f t="shared" si="697"/>
        <v>4.7180815364936462E-3</v>
      </c>
      <c r="CE859" s="41">
        <f t="shared" si="698"/>
        <v>-1.297170162655402E-3</v>
      </c>
      <c r="CF859" s="41">
        <f t="shared" si="699"/>
        <v>2.3408603259789409E-2</v>
      </c>
      <c r="CG859" s="41">
        <f t="shared" si="679"/>
        <v>-1.3210232434857517E-2</v>
      </c>
      <c r="CH859" s="41">
        <f t="shared" si="700"/>
        <v>2.36143869951142E-2</v>
      </c>
      <c r="CI859" s="41">
        <f t="shared" si="701"/>
        <v>-1.2171810707155223E-2</v>
      </c>
      <c r="CJ859" s="41">
        <f t="shared" si="702"/>
        <v>1.2578782206860185E-2</v>
      </c>
      <c r="CK859" s="41">
        <f t="shared" si="703"/>
        <v>0.10919928817568167</v>
      </c>
      <c r="CL859" s="41">
        <f t="shared" si="704"/>
        <v>-2.8911152308936467E-3</v>
      </c>
      <c r="CM859" s="41">
        <f t="shared" si="705"/>
        <v>1.6049410574690084E-2</v>
      </c>
      <c r="CO859" s="41">
        <f t="shared" si="706"/>
        <v>-9.756174945364798E-3</v>
      </c>
      <c r="CP859" s="41">
        <f t="shared" si="707"/>
        <v>-2.1127546425875394E-2</v>
      </c>
      <c r="CQ859" s="41">
        <f t="shared" si="708"/>
        <v>1.8233424486180875E-3</v>
      </c>
      <c r="CR859" s="41">
        <f t="shared" si="709"/>
        <v>7.5507552508145295E-2</v>
      </c>
      <c r="CS859" s="41">
        <f t="shared" si="710"/>
        <v>5.7619263920975026E-3</v>
      </c>
      <c r="CT859" s="41">
        <f t="shared" si="711"/>
        <v>1.0559760215002253E-2</v>
      </c>
      <c r="CU859" s="41">
        <f t="shared" si="712"/>
        <v>3.4782643763247925E-3</v>
      </c>
      <c r="CV859" s="41">
        <f t="shared" si="713"/>
        <v>2.8129413766146577E-3</v>
      </c>
      <c r="CW859" s="41"/>
      <c r="CX859" s="41">
        <f t="shared" si="714"/>
        <v>-1.3466066969744879E-2</v>
      </c>
      <c r="CY859" s="41">
        <f t="shared" si="715"/>
        <v>8.0128272026015204E-2</v>
      </c>
      <c r="CZ859" s="41">
        <f t="shared" si="716"/>
        <v>1.3046338589962204E-3</v>
      </c>
      <c r="DA859" s="41">
        <f t="shared" si="717"/>
        <v>1.9252015254777266E-2</v>
      </c>
      <c r="DB859" s="41">
        <f t="shared" si="718"/>
        <v>-5.712653682921516E-4</v>
      </c>
      <c r="DC859" s="41">
        <f t="shared" si="719"/>
        <v>-2.275698712261618E-2</v>
      </c>
      <c r="DD859" s="41">
        <f t="shared" si="720"/>
        <v>-7.3096333849745291E-3</v>
      </c>
      <c r="DE859" s="41"/>
      <c r="DF859" s="41"/>
      <c r="DG859" s="41">
        <f t="shared" si="722"/>
        <v>1.465594536794307E-2</v>
      </c>
      <c r="DH859" s="41"/>
    </row>
    <row r="860" spans="1:112">
      <c r="A860" s="43">
        <v>43095</v>
      </c>
      <c r="B860" s="34">
        <v>3.45</v>
      </c>
      <c r="C860" s="34">
        <v>4.4729890000000001</v>
      </c>
      <c r="D860" s="34"/>
      <c r="E860" s="34">
        <v>5.37</v>
      </c>
      <c r="F860" s="34"/>
      <c r="G860" s="34">
        <v>38.244705000000003</v>
      </c>
      <c r="H860" s="34">
        <v>18.033574999999999</v>
      </c>
      <c r="I860" s="34">
        <v>19.959999</v>
      </c>
      <c r="J860" s="34">
        <v>22.949988999999999</v>
      </c>
      <c r="K860" s="34"/>
      <c r="L860" s="34">
        <v>49.349997999999999</v>
      </c>
      <c r="M860" s="34">
        <v>5.22</v>
      </c>
      <c r="N860" s="34">
        <v>33.064411</v>
      </c>
      <c r="O860" s="34">
        <v>10.71</v>
      </c>
      <c r="P860" s="34"/>
      <c r="Q860" s="34">
        <v>3.37</v>
      </c>
      <c r="R860" s="34">
        <v>23.15</v>
      </c>
      <c r="S860" s="34">
        <v>47.509551999999999</v>
      </c>
      <c r="T860" s="34"/>
      <c r="U860" s="34"/>
      <c r="V860" s="34">
        <v>4.1503310000000004</v>
      </c>
      <c r="W860" s="34">
        <v>29.58</v>
      </c>
      <c r="X860" s="34">
        <v>31.450001</v>
      </c>
      <c r="Y860" s="34">
        <v>9.7184100000000004</v>
      </c>
      <c r="Z860" s="34">
        <v>16.709826</v>
      </c>
      <c r="AA860" s="34">
        <v>44.811714000000002</v>
      </c>
      <c r="AB860" s="34">
        <v>50.968097999999998</v>
      </c>
      <c r="AC860" s="34">
        <v>19.350000000000001</v>
      </c>
      <c r="AD860" s="34">
        <v>122.769997</v>
      </c>
      <c r="AE860" s="34">
        <v>32.255893999999998</v>
      </c>
      <c r="AF860" s="34">
        <v>1.49</v>
      </c>
      <c r="AG860" s="34">
        <v>9.4500089999999997</v>
      </c>
      <c r="AH860" s="34">
        <v>32.587497999999997</v>
      </c>
      <c r="AI860" s="34">
        <v>121.895172</v>
      </c>
      <c r="AJ860" s="34" t="s">
        <v>193</v>
      </c>
      <c r="AK860" s="34">
        <v>5.35</v>
      </c>
      <c r="AL860" s="34">
        <v>2.8</v>
      </c>
      <c r="AM860" s="34">
        <v>26.21538</v>
      </c>
      <c r="AN860" s="34">
        <v>5.9</v>
      </c>
      <c r="AO860" s="34">
        <v>31.209999</v>
      </c>
      <c r="AP860" s="34">
        <v>4.6500000000000004</v>
      </c>
      <c r="AQ860" s="34">
        <v>14.1</v>
      </c>
      <c r="AR860" s="34">
        <v>3.4</v>
      </c>
      <c r="AS860" s="34"/>
      <c r="AT860" s="34">
        <v>14.955667</v>
      </c>
      <c r="AU860" s="34">
        <v>29.120000999999998</v>
      </c>
      <c r="AV860" s="34">
        <v>7.6917</v>
      </c>
      <c r="AW860" s="34">
        <v>12.936083</v>
      </c>
      <c r="AX860" s="34">
        <v>17.440000999999999</v>
      </c>
      <c r="AY860" s="34">
        <v>3.78</v>
      </c>
      <c r="AZ860" s="34">
        <v>69.569999999999993</v>
      </c>
      <c r="BA860" s="34"/>
      <c r="BB860" s="34"/>
      <c r="BC860" s="34">
        <v>19.66564</v>
      </c>
      <c r="BD860" s="34"/>
      <c r="BE860" s="38"/>
      <c r="BF860" s="41">
        <f t="shared" si="723"/>
        <v>1.398624197473987E-2</v>
      </c>
      <c r="BG860" s="41">
        <f t="shared" si="680"/>
        <v>1.6096932937375654E-2</v>
      </c>
      <c r="BH860" s="41"/>
      <c r="BI860" s="41">
        <f t="shared" si="681"/>
        <v>-2.3920183717651842E-2</v>
      </c>
      <c r="BJ860" s="41"/>
      <c r="BK860" s="41">
        <f t="shared" si="682"/>
        <v>-1.3915440633471944E-2</v>
      </c>
      <c r="BL860" s="41">
        <f t="shared" si="683"/>
        <v>-9.3330433529812355E-3</v>
      </c>
      <c r="BM860" s="41">
        <f t="shared" si="684"/>
        <v>-3.0015531039581998E-3</v>
      </c>
      <c r="BN860" s="41">
        <f t="shared" si="685"/>
        <v>0</v>
      </c>
      <c r="BO860" s="41"/>
      <c r="BP860" s="41">
        <f t="shared" si="686"/>
        <v>-1.1884539474957418E-2</v>
      </c>
      <c r="BQ860" s="41">
        <f t="shared" si="687"/>
        <v>9.6247133742094725E-3</v>
      </c>
      <c r="BR860" s="41">
        <f t="shared" si="688"/>
        <v>-1.697430979756762E-2</v>
      </c>
      <c r="BS860" s="41">
        <f t="shared" si="689"/>
        <v>-9.3327118299854574E-4</v>
      </c>
      <c r="BT860" s="41"/>
      <c r="BU860" s="41">
        <f t="shared" si="690"/>
        <v>2.0384398866334121E-2</v>
      </c>
      <c r="BV860" s="41">
        <f t="shared" si="691"/>
        <v>-1.925193149932148E-2</v>
      </c>
      <c r="BW860" s="41">
        <f t="shared" si="692"/>
        <v>-9.5909738748985677E-3</v>
      </c>
      <c r="BX860" s="41"/>
      <c r="BY860" s="41"/>
      <c r="BZ860" s="41">
        <f t="shared" si="693"/>
        <v>6.933453771377196E-2</v>
      </c>
      <c r="CA860" s="41">
        <f t="shared" si="694"/>
        <v>-9.7562084237705765E-3</v>
      </c>
      <c r="CB860" s="41">
        <f t="shared" si="695"/>
        <v>-7.6021903155732429E-3</v>
      </c>
      <c r="CC860" s="41">
        <f t="shared" si="696"/>
        <v>-2.9191770474588534E-2</v>
      </c>
      <c r="CD860" s="41">
        <f t="shared" si="697"/>
        <v>-5.7035251838240798E-2</v>
      </c>
      <c r="CE860" s="41">
        <f t="shared" si="698"/>
        <v>-1.6451994088366697E-2</v>
      </c>
      <c r="CF860" s="41">
        <f t="shared" si="699"/>
        <v>-1.2979784791629959E-2</v>
      </c>
      <c r="CG860" s="41">
        <f t="shared" ref="CG860:CG886" si="724">LN(AC868/AC867)</f>
        <v>-2.6630642279928582E-3</v>
      </c>
      <c r="CH860" s="41">
        <f t="shared" si="700"/>
        <v>5.3084693241337881E-3</v>
      </c>
      <c r="CI860" s="41">
        <f t="shared" si="701"/>
        <v>-1.1112971474732922E-2</v>
      </c>
      <c r="CJ860" s="41">
        <f t="shared" si="702"/>
        <v>-7.122750928836788E-2</v>
      </c>
      <c r="CK860" s="41">
        <f t="shared" si="703"/>
        <v>-7.1458996822835699E-2</v>
      </c>
      <c r="CL860" s="41">
        <f t="shared" si="704"/>
        <v>-1.3114033673650802E-2</v>
      </c>
      <c r="CM860" s="41">
        <f t="shared" si="705"/>
        <v>-1.7676739269026034E-2</v>
      </c>
      <c r="CO860" s="41">
        <f t="shared" si="706"/>
        <v>4.7856021177635141E-2</v>
      </c>
      <c r="CP860" s="41">
        <f t="shared" si="707"/>
        <v>-3.5650661644962569E-3</v>
      </c>
      <c r="CQ860" s="41">
        <f t="shared" si="708"/>
        <v>-9.1492255035377258E-3</v>
      </c>
      <c r="CR860" s="41">
        <f t="shared" si="709"/>
        <v>7.020425867324856E-2</v>
      </c>
      <c r="CS860" s="41">
        <f t="shared" si="710"/>
        <v>-5.7888002752026393E-2</v>
      </c>
      <c r="CT860" s="41">
        <f t="shared" si="711"/>
        <v>-2.338044864406361E-2</v>
      </c>
      <c r="CU860" s="41">
        <f t="shared" si="712"/>
        <v>-2.1053409197832381E-2</v>
      </c>
      <c r="CV860" s="41">
        <f t="shared" si="713"/>
        <v>-4.5985113241823382E-2</v>
      </c>
      <c r="CW860" s="41"/>
      <c r="CX860" s="41">
        <f t="shared" si="714"/>
        <v>-1.2341828059194086E-2</v>
      </c>
      <c r="CY860" s="41">
        <f t="shared" si="715"/>
        <v>-3.4281144302741465E-3</v>
      </c>
      <c r="CZ860" s="41">
        <f t="shared" si="716"/>
        <v>1.1665868658319924E-2</v>
      </c>
      <c r="DA860" s="41">
        <f t="shared" si="717"/>
        <v>-7.0653307221368281E-4</v>
      </c>
      <c r="DB860" s="41">
        <f t="shared" si="718"/>
        <v>-3.4344051091869522E-3</v>
      </c>
      <c r="DC860" s="41">
        <f t="shared" si="719"/>
        <v>-3.3813364365778212E-2</v>
      </c>
      <c r="DD860" s="41">
        <f t="shared" si="720"/>
        <v>-1.8654824036218317E-2</v>
      </c>
      <c r="DE860" s="41"/>
      <c r="DF860" s="41"/>
      <c r="DG860" s="41">
        <f t="shared" si="722"/>
        <v>-3.3533680072844345E-2</v>
      </c>
      <c r="DH860" s="41"/>
    </row>
    <row r="861" spans="1:112">
      <c r="A861" s="43">
        <v>43096</v>
      </c>
      <c r="B861" s="34">
        <v>3.55</v>
      </c>
      <c r="C861" s="34">
        <v>4.4551319999999999</v>
      </c>
      <c r="D861" s="34"/>
      <c r="E861" s="34">
        <v>5.48</v>
      </c>
      <c r="F861" s="34"/>
      <c r="G861" s="34">
        <v>38.917026999999997</v>
      </c>
      <c r="H861" s="34">
        <v>18.142990000000001</v>
      </c>
      <c r="I861" s="34">
        <v>19.91</v>
      </c>
      <c r="J861" s="34">
        <v>22.349989000000001</v>
      </c>
      <c r="K861" s="34"/>
      <c r="L861" s="34">
        <v>48.93</v>
      </c>
      <c r="M861" s="34">
        <v>5.23</v>
      </c>
      <c r="N861" s="34">
        <v>32.761875000000003</v>
      </c>
      <c r="O861" s="34">
        <v>10.76</v>
      </c>
      <c r="P861" s="34"/>
      <c r="Q861" s="34">
        <v>3.23</v>
      </c>
      <c r="R861" s="34">
        <v>23.200001</v>
      </c>
      <c r="S861" s="34">
        <v>48.220688000000003</v>
      </c>
      <c r="T861" s="34"/>
      <c r="U861" s="34"/>
      <c r="V861" s="34">
        <v>4.5673510000000004</v>
      </c>
      <c r="W861" s="34">
        <v>29.219999000000001</v>
      </c>
      <c r="X861" s="34">
        <v>30.690000999999999</v>
      </c>
      <c r="Y861" s="34">
        <v>9.7878959999999999</v>
      </c>
      <c r="Z861" s="34">
        <v>16.783843999999998</v>
      </c>
      <c r="AA861" s="34">
        <v>44.178184999999999</v>
      </c>
      <c r="AB861" s="34">
        <v>51.242279000000003</v>
      </c>
      <c r="AC861" s="34">
        <v>19.950001</v>
      </c>
      <c r="AD861" s="34">
        <v>123.75</v>
      </c>
      <c r="AE861" s="34">
        <v>32.333832000000001</v>
      </c>
      <c r="AF861" s="34">
        <v>1.44</v>
      </c>
      <c r="AG861" s="34">
        <v>9.8000100000000003</v>
      </c>
      <c r="AH861" s="34">
        <v>32.893394000000001</v>
      </c>
      <c r="AI861" s="34">
        <v>120.67424</v>
      </c>
      <c r="AJ861" s="34" t="s">
        <v>193</v>
      </c>
      <c r="AK861" s="34">
        <v>5.6</v>
      </c>
      <c r="AL861" s="34">
        <v>2.75</v>
      </c>
      <c r="AM861" s="34">
        <v>26.398499999999999</v>
      </c>
      <c r="AN861" s="34">
        <v>6.2</v>
      </c>
      <c r="AO861" s="34">
        <v>31.219999000000001</v>
      </c>
      <c r="AP861" s="34">
        <v>4.72</v>
      </c>
      <c r="AQ861" s="34">
        <v>14.4</v>
      </c>
      <c r="AR861" s="34">
        <v>3.34</v>
      </c>
      <c r="AS861" s="34"/>
      <c r="AT861" s="34">
        <v>15.092516</v>
      </c>
      <c r="AU861" s="34">
        <v>33.990001999999997</v>
      </c>
      <c r="AV861" s="34">
        <v>7.7313479999999997</v>
      </c>
      <c r="AW861" s="34">
        <v>12.945226</v>
      </c>
      <c r="AX861" s="34">
        <v>17.5</v>
      </c>
      <c r="AY861" s="34">
        <v>3.86</v>
      </c>
      <c r="AZ861" s="34">
        <v>70.400002000000001</v>
      </c>
      <c r="BA861" s="34"/>
      <c r="BB861" s="34"/>
      <c r="BC861" s="34">
        <v>19.961507999999998</v>
      </c>
      <c r="BD861" s="34"/>
      <c r="BE861" s="38"/>
      <c r="BF861" s="41">
        <f t="shared" si="723"/>
        <v>-2.8170876966696335E-2</v>
      </c>
      <c r="BG861" s="41">
        <f t="shared" si="680"/>
        <v>-4.0001751345915132E-3</v>
      </c>
      <c r="BH861" s="41"/>
      <c r="BI861" s="41">
        <f t="shared" si="681"/>
        <v>2.0277192439150878E-2</v>
      </c>
      <c r="BJ861" s="41"/>
      <c r="BK861" s="41">
        <f t="shared" si="682"/>
        <v>1.7426747621184919E-2</v>
      </c>
      <c r="BL861" s="41">
        <f t="shared" si="683"/>
        <v>6.0489620075224538E-3</v>
      </c>
      <c r="BM861" s="41">
        <f t="shared" si="684"/>
        <v>-2.5081027070112797E-3</v>
      </c>
      <c r="BN861" s="41">
        <f t="shared" si="685"/>
        <v>-2.6491628314172552E-2</v>
      </c>
      <c r="BO861" s="41"/>
      <c r="BP861" s="41">
        <f t="shared" si="686"/>
        <v>-8.5470200516085323E-3</v>
      </c>
      <c r="BQ861" s="41">
        <f t="shared" si="687"/>
        <v>1.9138761822844192E-3</v>
      </c>
      <c r="BR861" s="41">
        <f t="shared" si="688"/>
        <v>-9.1920157908368851E-3</v>
      </c>
      <c r="BS861" s="41">
        <f t="shared" si="689"/>
        <v>4.6576702739809404E-3</v>
      </c>
      <c r="BT861" s="41"/>
      <c r="BU861" s="41">
        <f t="shared" si="690"/>
        <v>-4.2430607129705172E-2</v>
      </c>
      <c r="BV861" s="41">
        <f t="shared" si="691"/>
        <v>2.1575412434685043E-3</v>
      </c>
      <c r="BW861" s="41">
        <f t="shared" si="692"/>
        <v>1.4857355029252332E-2</v>
      </c>
      <c r="BX861" s="41"/>
      <c r="BY861" s="41"/>
      <c r="BZ861" s="41">
        <f t="shared" si="693"/>
        <v>9.5745296855408113E-2</v>
      </c>
      <c r="CA861" s="41">
        <f t="shared" si="694"/>
        <v>-1.2245085183235667E-2</v>
      </c>
      <c r="CB861" s="41">
        <f t="shared" si="695"/>
        <v>-2.4462113727403617E-2</v>
      </c>
      <c r="CC861" s="41">
        <f t="shared" si="696"/>
        <v>7.1244954238355584E-3</v>
      </c>
      <c r="CD861" s="41">
        <f t="shared" si="697"/>
        <v>4.4198274177968486E-3</v>
      </c>
      <c r="CE861" s="41">
        <f t="shared" si="698"/>
        <v>-1.4238463246505068E-2</v>
      </c>
      <c r="CF861" s="41">
        <f t="shared" si="699"/>
        <v>5.3650454231656134E-3</v>
      </c>
      <c r="CG861" s="41">
        <f t="shared" si="724"/>
        <v>-2.6701750799444385E-3</v>
      </c>
      <c r="CH861" s="41">
        <f t="shared" si="700"/>
        <v>7.9507396919884944E-3</v>
      </c>
      <c r="CI861" s="41">
        <f t="shared" si="701"/>
        <v>2.4133261635708955E-3</v>
      </c>
      <c r="CJ861" s="41">
        <f t="shared" si="702"/>
        <v>-3.4133006369458582E-2</v>
      </c>
      <c r="CK861" s="41">
        <f t="shared" si="703"/>
        <v>3.6367712198018612E-2</v>
      </c>
      <c r="CL861" s="41">
        <f t="shared" si="704"/>
        <v>9.3431294503119825E-3</v>
      </c>
      <c r="CM861" s="41">
        <f t="shared" si="705"/>
        <v>-1.0066745849138086E-2</v>
      </c>
      <c r="CO861" s="41">
        <f t="shared" si="706"/>
        <v>4.5670036833188266E-2</v>
      </c>
      <c r="CP861" s="41">
        <f t="shared" si="707"/>
        <v>-1.801850550267825E-2</v>
      </c>
      <c r="CQ861" s="41">
        <f t="shared" si="708"/>
        <v>6.9609289189678765E-3</v>
      </c>
      <c r="CR861" s="41">
        <f t="shared" si="709"/>
        <v>4.9596941139371978E-2</v>
      </c>
      <c r="CS861" s="41">
        <f t="shared" si="710"/>
        <v>3.2035881486102959E-4</v>
      </c>
      <c r="CT861" s="41">
        <f t="shared" si="711"/>
        <v>1.4941579998198923E-2</v>
      </c>
      <c r="CU861" s="41">
        <f t="shared" si="712"/>
        <v>2.1053409197832482E-2</v>
      </c>
      <c r="CV861" s="41">
        <f t="shared" si="713"/>
        <v>-1.7804624633506707E-2</v>
      </c>
      <c r="CW861" s="41"/>
      <c r="CX861" s="41">
        <f t="shared" si="714"/>
        <v>9.1087002616746481E-3</v>
      </c>
      <c r="CY861" s="41">
        <f t="shared" si="715"/>
        <v>0.15464116487971452</v>
      </c>
      <c r="CZ861" s="41">
        <f t="shared" si="716"/>
        <v>5.1414075010507501E-3</v>
      </c>
      <c r="DA861" s="41">
        <f t="shared" si="717"/>
        <v>7.065330722136969E-4</v>
      </c>
      <c r="DB861" s="41">
        <f t="shared" si="718"/>
        <v>3.4344051091870632E-3</v>
      </c>
      <c r="DC861" s="41">
        <f t="shared" si="719"/>
        <v>2.0943173845243173E-2</v>
      </c>
      <c r="DD861" s="41">
        <f t="shared" si="720"/>
        <v>1.1859851637537323E-2</v>
      </c>
      <c r="DE861" s="41"/>
      <c r="DF861" s="41"/>
      <c r="DG861" s="41">
        <f t="shared" si="722"/>
        <v>1.4932868646546679E-2</v>
      </c>
      <c r="DH861" s="41"/>
    </row>
    <row r="862" spans="1:112">
      <c r="A862" s="43">
        <v>43097</v>
      </c>
      <c r="B862" s="34">
        <v>3.6</v>
      </c>
      <c r="C862" s="34">
        <v>4.4462039999999998</v>
      </c>
      <c r="D862" s="34"/>
      <c r="E862" s="34">
        <v>5.56</v>
      </c>
      <c r="F862" s="34"/>
      <c r="G862" s="34">
        <v>39.647823000000002</v>
      </c>
      <c r="H862" s="34">
        <v>18.192726</v>
      </c>
      <c r="I862" s="34">
        <v>19.950001</v>
      </c>
      <c r="J862" s="34">
        <v>21.899988</v>
      </c>
      <c r="K862" s="34"/>
      <c r="L862" s="34">
        <v>48.029998999999997</v>
      </c>
      <c r="M862" s="34">
        <v>5.17</v>
      </c>
      <c r="N862" s="34">
        <v>33.386467000000003</v>
      </c>
      <c r="O862" s="34">
        <v>10.8</v>
      </c>
      <c r="P862" s="34"/>
      <c r="Q862" s="34">
        <v>3.25</v>
      </c>
      <c r="R862" s="34">
        <v>23.41</v>
      </c>
      <c r="S862" s="34">
        <v>48.756473999999997</v>
      </c>
      <c r="T862" s="34"/>
      <c r="U862" s="34"/>
      <c r="V862" s="34">
        <v>4.4398819999999999</v>
      </c>
      <c r="W862" s="34">
        <v>29.530000999999999</v>
      </c>
      <c r="X862" s="34">
        <v>30.33</v>
      </c>
      <c r="Y862" s="34">
        <v>9.6787010000000002</v>
      </c>
      <c r="Z862" s="34">
        <v>16.709826</v>
      </c>
      <c r="AA862" s="34">
        <v>44.490723000000003</v>
      </c>
      <c r="AB862" s="34">
        <v>50.772258999999998</v>
      </c>
      <c r="AC862" s="34">
        <v>19.799999</v>
      </c>
      <c r="AD862" s="34">
        <v>123.730003</v>
      </c>
      <c r="AE862" s="34">
        <v>33.493133999999998</v>
      </c>
      <c r="AF862" s="34">
        <v>1.42</v>
      </c>
      <c r="AG862" s="34">
        <v>9.8000100000000003</v>
      </c>
      <c r="AH862" s="34">
        <v>32.673527</v>
      </c>
      <c r="AI862" s="34">
        <v>122.21281399999999</v>
      </c>
      <c r="AJ862" s="34" t="s">
        <v>193</v>
      </c>
      <c r="AK862" s="34">
        <v>5.9</v>
      </c>
      <c r="AL862" s="34">
        <v>2.7549999999999999</v>
      </c>
      <c r="AM862" s="34">
        <v>26.456330999999999</v>
      </c>
      <c r="AN862" s="34">
        <v>7.2</v>
      </c>
      <c r="AO862" s="34">
        <v>31.309999000000001</v>
      </c>
      <c r="AP862" s="34">
        <v>4.68</v>
      </c>
      <c r="AQ862" s="34">
        <v>14.45</v>
      </c>
      <c r="AR862" s="34">
        <v>3.26</v>
      </c>
      <c r="AS862" s="34"/>
      <c r="AT862" s="34">
        <v>15.180490000000001</v>
      </c>
      <c r="AU862" s="34">
        <v>34.979999999999997</v>
      </c>
      <c r="AV862" s="34">
        <v>7.6520510000000002</v>
      </c>
      <c r="AW862" s="34">
        <v>12.936083</v>
      </c>
      <c r="AX862" s="34">
        <v>17.48</v>
      </c>
      <c r="AY862" s="34">
        <v>3.82</v>
      </c>
      <c r="AZ862" s="34">
        <v>71.019997000000004</v>
      </c>
      <c r="BA862" s="34"/>
      <c r="BB862" s="34"/>
      <c r="BC862" s="34">
        <v>21.085826999999998</v>
      </c>
      <c r="BD862" s="34"/>
      <c r="BE862" s="38"/>
      <c r="BF862" s="41">
        <f t="shared" si="723"/>
        <v>4.1964199099032207E-2</v>
      </c>
      <c r="BG862" s="41">
        <f t="shared" si="680"/>
        <v>-2.0059916834635999E-3</v>
      </c>
      <c r="BH862" s="41"/>
      <c r="BI862" s="41">
        <f t="shared" si="681"/>
        <v>1.4493007302566606E-2</v>
      </c>
      <c r="BJ862" s="41"/>
      <c r="BK862" s="41">
        <f t="shared" si="682"/>
        <v>1.860417421237855E-2</v>
      </c>
      <c r="BL862" s="41">
        <f t="shared" si="683"/>
        <v>2.7375836524942397E-3</v>
      </c>
      <c r="BM862" s="41">
        <f t="shared" si="684"/>
        <v>2.0070753850795074E-3</v>
      </c>
      <c r="BN862" s="41">
        <f t="shared" si="685"/>
        <v>-2.0339740012334795E-2</v>
      </c>
      <c r="BO862" s="41"/>
      <c r="BP862" s="41">
        <f t="shared" si="686"/>
        <v>-1.8564910444620098E-2</v>
      </c>
      <c r="BQ862" s="41">
        <f t="shared" si="687"/>
        <v>-1.1538589556493891E-2</v>
      </c>
      <c r="BR862" s="41">
        <f t="shared" si="688"/>
        <v>1.8885146455210413E-2</v>
      </c>
      <c r="BS862" s="41">
        <f t="shared" si="689"/>
        <v>3.7105793965357746E-3</v>
      </c>
      <c r="BT862" s="41"/>
      <c r="BU862" s="41">
        <f t="shared" si="690"/>
        <v>6.1728591070810161E-3</v>
      </c>
      <c r="BV862" s="41">
        <f t="shared" si="691"/>
        <v>9.0109597271078243E-3</v>
      </c>
      <c r="BW862" s="41">
        <f t="shared" si="692"/>
        <v>1.1049848036862986E-2</v>
      </c>
      <c r="BX862" s="41"/>
      <c r="BY862" s="41"/>
      <c r="BZ862" s="41">
        <f t="shared" si="693"/>
        <v>-2.8305587439183568E-2</v>
      </c>
      <c r="CA862" s="41">
        <f t="shared" si="694"/>
        <v>1.0553357520279921E-2</v>
      </c>
      <c r="CB862" s="41">
        <f t="shared" si="695"/>
        <v>-1.1799579515058101E-2</v>
      </c>
      <c r="CC862" s="41">
        <f t="shared" si="696"/>
        <v>-1.121882219980159E-2</v>
      </c>
      <c r="CD862" s="41">
        <f t="shared" si="697"/>
        <v>-4.4198274177969336E-3</v>
      </c>
      <c r="CE862" s="41">
        <f t="shared" si="698"/>
        <v>7.0495803182361542E-3</v>
      </c>
      <c r="CF862" s="41">
        <f t="shared" si="699"/>
        <v>-9.2148302607570134E-3</v>
      </c>
      <c r="CG862" s="41">
        <f t="shared" si="724"/>
        <v>-2.4358497307974795E-2</v>
      </c>
      <c r="CH862" s="41">
        <f t="shared" si="700"/>
        <v>-1.6160497657279909E-4</v>
      </c>
      <c r="CI862" s="41">
        <f t="shared" si="701"/>
        <v>3.5226350204190793E-2</v>
      </c>
      <c r="CJ862" s="41">
        <f t="shared" si="702"/>
        <v>-1.3986241974739952E-2</v>
      </c>
      <c r="CK862" s="41">
        <f t="shared" si="703"/>
        <v>0</v>
      </c>
      <c r="CL862" s="41">
        <f t="shared" si="704"/>
        <v>-6.7066691792162601E-3</v>
      </c>
      <c r="CM862" s="41">
        <f t="shared" si="705"/>
        <v>1.2669218504652113E-2</v>
      </c>
      <c r="CO862" s="41">
        <f t="shared" si="706"/>
        <v>5.2185753170570247E-2</v>
      </c>
      <c r="CP862" s="41">
        <f t="shared" si="707"/>
        <v>1.8165309263977853E-3</v>
      </c>
      <c r="CQ862" s="41">
        <f t="shared" si="708"/>
        <v>2.1882965845698423E-3</v>
      </c>
      <c r="CR862" s="41">
        <f t="shared" si="709"/>
        <v>0.14953173397096384</v>
      </c>
      <c r="CS862" s="41">
        <f t="shared" si="710"/>
        <v>2.8786203431000802E-3</v>
      </c>
      <c r="CT862" s="41">
        <f t="shared" si="711"/>
        <v>-8.5106896679086191E-3</v>
      </c>
      <c r="CU862" s="41">
        <f t="shared" si="712"/>
        <v>3.4662079764861075E-3</v>
      </c>
      <c r="CV862" s="41">
        <f t="shared" si="713"/>
        <v>-2.4243611609992739E-2</v>
      </c>
      <c r="CW862" s="41"/>
      <c r="CX862" s="41">
        <f t="shared" si="714"/>
        <v>5.8120589443206106E-3</v>
      </c>
      <c r="CY862" s="41">
        <f t="shared" si="715"/>
        <v>2.8710047041597637E-2</v>
      </c>
      <c r="CZ862" s="41">
        <f t="shared" si="716"/>
        <v>-1.0309516426942125E-2</v>
      </c>
      <c r="DA862" s="41">
        <f t="shared" si="717"/>
        <v>-7.0653307221368281E-4</v>
      </c>
      <c r="DB862" s="41">
        <f t="shared" si="718"/>
        <v>-1.1435107020789379E-3</v>
      </c>
      <c r="DC862" s="41">
        <f t="shared" si="719"/>
        <v>-1.0416760858255715E-2</v>
      </c>
      <c r="DD862" s="41">
        <f t="shared" si="720"/>
        <v>8.7681937002316718E-3</v>
      </c>
      <c r="DE862" s="41"/>
      <c r="DF862" s="41"/>
      <c r="DG862" s="41">
        <f t="shared" si="722"/>
        <v>5.4795289493545236E-2</v>
      </c>
      <c r="DH862" s="41"/>
    </row>
    <row r="863" spans="1:112">
      <c r="A863" s="43">
        <v>43098</v>
      </c>
      <c r="B863" s="34">
        <v>3.5</v>
      </c>
      <c r="C863" s="34">
        <v>4.4283469999999996</v>
      </c>
      <c r="D863" s="34"/>
      <c r="E863" s="34">
        <v>5.73</v>
      </c>
      <c r="F863" s="34"/>
      <c r="G863" s="34">
        <v>40.515025999999999</v>
      </c>
      <c r="H863" s="34">
        <v>18.640331</v>
      </c>
      <c r="I863" s="34">
        <v>20.34</v>
      </c>
      <c r="J863" s="34">
        <v>22.35</v>
      </c>
      <c r="K863" s="34"/>
      <c r="L863" s="34">
        <v>47.200001</v>
      </c>
      <c r="M863" s="34">
        <v>5.16</v>
      </c>
      <c r="N863" s="34">
        <v>33.923225000000002</v>
      </c>
      <c r="O863" s="34">
        <v>11.01</v>
      </c>
      <c r="P863" s="34"/>
      <c r="Q863" s="34">
        <v>3.17</v>
      </c>
      <c r="R863" s="34">
        <v>23.43</v>
      </c>
      <c r="S863" s="34">
        <v>50.237194000000002</v>
      </c>
      <c r="T863" s="34"/>
      <c r="U863" s="34"/>
      <c r="V863" s="34">
        <v>4.8272550000000001</v>
      </c>
      <c r="W863" s="34">
        <v>30.219999000000001</v>
      </c>
      <c r="X863" s="34">
        <v>29.040001</v>
      </c>
      <c r="Y863" s="34">
        <v>9.9566549999999996</v>
      </c>
      <c r="Z863" s="34">
        <v>17.792355000000001</v>
      </c>
      <c r="AA863" s="34">
        <v>45.605739999999997</v>
      </c>
      <c r="AB863" s="34">
        <v>51.917946000000001</v>
      </c>
      <c r="AC863" s="34">
        <v>19.549999</v>
      </c>
      <c r="AD863" s="34">
        <v>125.860001</v>
      </c>
      <c r="AE863" s="34">
        <v>34.282241999999997</v>
      </c>
      <c r="AF863" s="34">
        <v>1.45</v>
      </c>
      <c r="AG863" s="34">
        <v>9.8000000000000007</v>
      </c>
      <c r="AH863" s="34">
        <v>34.050063999999999</v>
      </c>
      <c r="AI863" s="34">
        <v>124.87307</v>
      </c>
      <c r="AJ863" s="34" t="s">
        <v>193</v>
      </c>
      <c r="AK863" s="34">
        <v>5.7</v>
      </c>
      <c r="AL863" s="34">
        <v>2.82</v>
      </c>
      <c r="AM863" s="34">
        <v>26.841851999999999</v>
      </c>
      <c r="AN863" s="34">
        <v>7.4</v>
      </c>
      <c r="AO863" s="34">
        <v>31.67</v>
      </c>
      <c r="AP863" s="34">
        <v>4.59</v>
      </c>
      <c r="AQ863" s="34">
        <v>14.4</v>
      </c>
      <c r="AR863" s="34">
        <v>3.4</v>
      </c>
      <c r="AS863" s="34"/>
      <c r="AT863" s="34">
        <v>15.532389999999999</v>
      </c>
      <c r="AU863" s="34">
        <v>35.080002</v>
      </c>
      <c r="AV863" s="34">
        <v>7.6619630000000001</v>
      </c>
      <c r="AW863" s="34">
        <v>12.945226</v>
      </c>
      <c r="AX863" s="34">
        <v>19.16</v>
      </c>
      <c r="AY863" s="34">
        <v>3.96</v>
      </c>
      <c r="AZ863" s="34">
        <v>73.639999000000003</v>
      </c>
      <c r="BA863" s="34"/>
      <c r="BB863" s="34"/>
      <c r="BC863" s="34">
        <v>21.963581000000001</v>
      </c>
      <c r="BD863" s="34"/>
      <c r="BE863" s="38"/>
      <c r="BF863" s="41">
        <f t="shared" si="723"/>
        <v>0.16388785510511664</v>
      </c>
      <c r="BG863" s="41">
        <f t="shared" si="680"/>
        <v>-4.0243217036555739E-3</v>
      </c>
      <c r="BH863" s="41"/>
      <c r="BI863" s="41">
        <f t="shared" si="681"/>
        <v>3.0117422464157436E-2</v>
      </c>
      <c r="BJ863" s="41"/>
      <c r="BK863" s="41">
        <f t="shared" si="682"/>
        <v>2.1636876499057885E-2</v>
      </c>
      <c r="BL863" s="41">
        <f t="shared" si="683"/>
        <v>2.4305722746905942E-2</v>
      </c>
      <c r="BM863" s="41">
        <f t="shared" si="684"/>
        <v>1.9360197159229365E-2</v>
      </c>
      <c r="BN863" s="41">
        <f t="shared" si="685"/>
        <v>2.0340232182478345E-2</v>
      </c>
      <c r="BO863" s="41"/>
      <c r="BP863" s="41">
        <f t="shared" si="686"/>
        <v>-1.7431881078461973E-2</v>
      </c>
      <c r="BQ863" s="41">
        <f t="shared" si="687"/>
        <v>-1.9361090268663291E-3</v>
      </c>
      <c r="BR863" s="41">
        <f t="shared" si="688"/>
        <v>1.5949244820661512E-2</v>
      </c>
      <c r="BS863" s="41">
        <f t="shared" si="689"/>
        <v>1.9257816604414519E-2</v>
      </c>
      <c r="BT863" s="41"/>
      <c r="BU863" s="41">
        <f t="shared" si="690"/>
        <v>-2.4923408452456851E-2</v>
      </c>
      <c r="BV863" s="41">
        <f t="shared" si="691"/>
        <v>8.5397101688480684E-4</v>
      </c>
      <c r="BW863" s="41">
        <f t="shared" si="692"/>
        <v>2.991768006262243E-2</v>
      </c>
      <c r="BX863" s="41"/>
      <c r="BY863" s="41"/>
      <c r="BZ863" s="41">
        <f t="shared" si="693"/>
        <v>8.3650183612002063E-2</v>
      </c>
      <c r="CA863" s="41">
        <f t="shared" si="694"/>
        <v>2.309719413422661E-2</v>
      </c>
      <c r="CB863" s="41">
        <f t="shared" si="695"/>
        <v>-4.3463097308633181E-2</v>
      </c>
      <c r="CC863" s="41">
        <f t="shared" si="696"/>
        <v>2.8313473746236811E-2</v>
      </c>
      <c r="CD863" s="41">
        <f t="shared" si="697"/>
        <v>6.27719410301915E-2</v>
      </c>
      <c r="CE863" s="41">
        <f t="shared" si="698"/>
        <v>2.4752890262660622E-2</v>
      </c>
      <c r="CF863" s="41">
        <f t="shared" si="699"/>
        <v>2.2314388000595309E-2</v>
      </c>
      <c r="CG863" s="41">
        <f t="shared" si="724"/>
        <v>1.6304655116586391E-2</v>
      </c>
      <c r="CH863" s="41">
        <f t="shared" si="700"/>
        <v>1.7068389571896731E-2</v>
      </c>
      <c r="CI863" s="41">
        <f t="shared" si="701"/>
        <v>2.3287031557070844E-2</v>
      </c>
      <c r="CJ863" s="41">
        <f t="shared" si="702"/>
        <v>2.0906684819313643E-2</v>
      </c>
      <c r="CK863" s="41">
        <f t="shared" si="703"/>
        <v>-1.0204076426367068E-6</v>
      </c>
      <c r="CL863" s="41">
        <f t="shared" si="704"/>
        <v>4.126673402510693E-2</v>
      </c>
      <c r="CM863" s="41">
        <f t="shared" si="705"/>
        <v>2.1533879270051445E-2</v>
      </c>
      <c r="CO863" s="41">
        <f t="shared" si="706"/>
        <v>-3.4486176071169321E-2</v>
      </c>
      <c r="CP863" s="41">
        <f t="shared" si="707"/>
        <v>2.3319442345144423E-2</v>
      </c>
      <c r="CQ863" s="41">
        <f t="shared" si="708"/>
        <v>1.4466824272492403E-2</v>
      </c>
      <c r="CR863" s="41">
        <f t="shared" si="709"/>
        <v>2.7398974188114562E-2</v>
      </c>
      <c r="CS863" s="41">
        <f t="shared" si="710"/>
        <v>1.1432357150912346E-2</v>
      </c>
      <c r="CT863" s="41">
        <f t="shared" si="711"/>
        <v>-1.9418085857101513E-2</v>
      </c>
      <c r="CU863" s="41">
        <f t="shared" si="712"/>
        <v>-3.4662079764861725E-3</v>
      </c>
      <c r="CV863" s="41">
        <f t="shared" si="713"/>
        <v>4.2048236243499404E-2</v>
      </c>
      <c r="CW863" s="41"/>
      <c r="CX863" s="41">
        <f t="shared" si="714"/>
        <v>2.2916470244232937E-2</v>
      </c>
      <c r="CY863" s="41">
        <f t="shared" si="715"/>
        <v>2.8547549260674572E-3</v>
      </c>
      <c r="CZ863" s="41">
        <f t="shared" si="716"/>
        <v>1.2945007604348118E-3</v>
      </c>
      <c r="DA863" s="41">
        <f t="shared" si="717"/>
        <v>7.065330722136969E-4</v>
      </c>
      <c r="DB863" s="41">
        <f t="shared" si="718"/>
        <v>9.1767402315325E-2</v>
      </c>
      <c r="DC863" s="41">
        <f t="shared" si="719"/>
        <v>3.5993602647905451E-2</v>
      </c>
      <c r="DD863" s="41">
        <f t="shared" si="720"/>
        <v>3.6226857511981743E-2</v>
      </c>
      <c r="DE863" s="41"/>
      <c r="DF863" s="41"/>
      <c r="DG863" s="41">
        <f t="shared" si="722"/>
        <v>4.0784563938521569E-2</v>
      </c>
      <c r="DH863" s="41"/>
    </row>
    <row r="864" spans="1:112">
      <c r="A864" s="43">
        <v>43102</v>
      </c>
      <c r="B864" s="34">
        <v>3.65</v>
      </c>
      <c r="C864" s="34">
        <v>4.4283469999999996</v>
      </c>
      <c r="D864" s="34"/>
      <c r="E864" s="34">
        <v>5.77</v>
      </c>
      <c r="F864" s="34"/>
      <c r="G864" s="34">
        <v>40.583236999999997</v>
      </c>
      <c r="H864" s="34">
        <v>18.620438</v>
      </c>
      <c r="I864" s="34">
        <v>20.6</v>
      </c>
      <c r="J864" s="34">
        <v>22.049990000000001</v>
      </c>
      <c r="K864" s="34"/>
      <c r="L864" s="34">
        <v>47.23</v>
      </c>
      <c r="M864" s="34">
        <v>5.2</v>
      </c>
      <c r="N864" s="34">
        <v>34.176963999999998</v>
      </c>
      <c r="O864" s="34">
        <v>11.2</v>
      </c>
      <c r="P864" s="34"/>
      <c r="Q864" s="34">
        <v>3.24</v>
      </c>
      <c r="R864" s="34">
        <v>23.709999</v>
      </c>
      <c r="S864" s="34">
        <v>50.695045</v>
      </c>
      <c r="T864" s="34"/>
      <c r="U864" s="34"/>
      <c r="V864" s="34">
        <v>5.3040209999999997</v>
      </c>
      <c r="W864" s="34">
        <v>30.42</v>
      </c>
      <c r="X864" s="34">
        <v>30.42</v>
      </c>
      <c r="Y864" s="34">
        <v>9.9268719999999995</v>
      </c>
      <c r="Z864" s="34">
        <v>17.690577999999999</v>
      </c>
      <c r="AA864" s="34">
        <v>45.352322000000001</v>
      </c>
      <c r="AB864" s="34">
        <v>52.446719999999999</v>
      </c>
      <c r="AC864" s="34">
        <v>19.299999</v>
      </c>
      <c r="AD864" s="34">
        <v>126.760002</v>
      </c>
      <c r="AE864" s="34">
        <v>34.214042999999997</v>
      </c>
      <c r="AF864" s="34">
        <v>1.71</v>
      </c>
      <c r="AG864" s="34">
        <v>9.4500089999999997</v>
      </c>
      <c r="AH864" s="34">
        <v>34.853043</v>
      </c>
      <c r="AI864" s="34">
        <v>124.90284699999999</v>
      </c>
      <c r="AJ864" s="34" t="s">
        <v>193</v>
      </c>
      <c r="AK864" s="34">
        <v>5.55</v>
      </c>
      <c r="AL864" s="34">
        <v>2.81</v>
      </c>
      <c r="AM864" s="34">
        <v>27.005697000000001</v>
      </c>
      <c r="AN864" s="34">
        <v>7.5</v>
      </c>
      <c r="AO864" s="34">
        <v>31.459999</v>
      </c>
      <c r="AP864" s="34">
        <v>4.5199999999999996</v>
      </c>
      <c r="AQ864" s="34">
        <v>14.6</v>
      </c>
      <c r="AR864" s="34">
        <v>3.56</v>
      </c>
      <c r="AS864" s="34"/>
      <c r="AT864" s="34">
        <v>15.806087</v>
      </c>
      <c r="AU864" s="34">
        <v>35.049999</v>
      </c>
      <c r="AV864" s="34">
        <v>7.6917</v>
      </c>
      <c r="AW864" s="34">
        <v>13.246914</v>
      </c>
      <c r="AX864" s="34">
        <v>19.209999</v>
      </c>
      <c r="AY864" s="34">
        <v>3.98</v>
      </c>
      <c r="AZ864" s="34">
        <v>74.089995999999999</v>
      </c>
      <c r="BA864" s="34"/>
      <c r="BB864" s="34"/>
      <c r="BC864" s="34">
        <v>22.091792999999999</v>
      </c>
      <c r="BD864" s="34"/>
      <c r="BE864" s="38"/>
      <c r="BF864" s="41">
        <f t="shared" si="723"/>
        <v>2.2989518224698781E-2</v>
      </c>
      <c r="BG864" s="41">
        <f t="shared" si="680"/>
        <v>0</v>
      </c>
      <c r="BH864" s="41"/>
      <c r="BI864" s="41">
        <f t="shared" si="681"/>
        <v>6.9565497933599309E-3</v>
      </c>
      <c r="BJ864" s="41"/>
      <c r="BK864" s="41">
        <f t="shared" si="682"/>
        <v>1.6821819250290866E-3</v>
      </c>
      <c r="BL864" s="41">
        <f t="shared" si="683"/>
        <v>-1.0677719448067048E-3</v>
      </c>
      <c r="BM864" s="41">
        <f t="shared" si="684"/>
        <v>1.2701685175121645E-2</v>
      </c>
      <c r="BN864" s="41">
        <f t="shared" si="685"/>
        <v>-1.3514172681564927E-2</v>
      </c>
      <c r="BO864" s="41"/>
      <c r="BP864" s="41">
        <f t="shared" si="686"/>
        <v>6.3537013007554019E-4</v>
      </c>
      <c r="BQ864" s="41">
        <f t="shared" si="687"/>
        <v>7.7220460939103185E-3</v>
      </c>
      <c r="BR864" s="41">
        <f t="shared" si="688"/>
        <v>7.4519668136131837E-3</v>
      </c>
      <c r="BS864" s="41">
        <f t="shared" si="689"/>
        <v>1.7109827566460185E-2</v>
      </c>
      <c r="BT864" s="41"/>
      <c r="BU864" s="41">
        <f t="shared" si="690"/>
        <v>2.1841741915048854E-2</v>
      </c>
      <c r="BV864" s="41">
        <f t="shared" si="691"/>
        <v>1.1879605381311968E-2</v>
      </c>
      <c r="BW864" s="41">
        <f t="shared" si="692"/>
        <v>9.0725053763149183E-3</v>
      </c>
      <c r="BX864" s="41"/>
      <c r="BY864" s="41"/>
      <c r="BZ864" s="41">
        <f t="shared" si="693"/>
        <v>9.4187229025345973E-2</v>
      </c>
      <c r="CA864" s="41">
        <f t="shared" si="694"/>
        <v>6.5963630772222E-3</v>
      </c>
      <c r="CB864" s="41">
        <f t="shared" si="695"/>
        <v>4.642606243929033E-2</v>
      </c>
      <c r="CC864" s="41">
        <f t="shared" si="696"/>
        <v>-2.9957484176704654E-3</v>
      </c>
      <c r="CD864" s="41">
        <f t="shared" si="697"/>
        <v>-5.7366891919505584E-3</v>
      </c>
      <c r="CE864" s="41">
        <f t="shared" si="698"/>
        <v>-5.5722087770162868E-3</v>
      </c>
      <c r="CF864" s="41">
        <f t="shared" si="699"/>
        <v>1.0133286388116048E-2</v>
      </c>
      <c r="CG864" s="41">
        <f t="shared" si="724"/>
        <v>1.6043178748932876E-2</v>
      </c>
      <c r="CH864" s="41">
        <f t="shared" si="700"/>
        <v>7.1253645564441862E-3</v>
      </c>
      <c r="CI864" s="41">
        <f t="shared" si="701"/>
        <v>-1.9913203332446549E-3</v>
      </c>
      <c r="CJ864" s="41">
        <f t="shared" si="702"/>
        <v>0.16492981408208537</v>
      </c>
      <c r="CK864" s="41">
        <f t="shared" si="703"/>
        <v>-3.6366691790376077E-2</v>
      </c>
      <c r="CL864" s="41">
        <f t="shared" si="704"/>
        <v>2.3308538285195118E-2</v>
      </c>
      <c r="CM864" s="41">
        <f t="shared" si="705"/>
        <v>2.3842971331020592E-4</v>
      </c>
      <c r="CO864" s="41">
        <f t="shared" si="706"/>
        <v>-2.6668247082161409E-2</v>
      </c>
      <c r="CP864" s="41">
        <f t="shared" si="707"/>
        <v>-3.5524016043677721E-3</v>
      </c>
      <c r="CQ864" s="41">
        <f t="shared" si="708"/>
        <v>6.0855325336593227E-3</v>
      </c>
      <c r="CR864" s="41">
        <f t="shared" si="709"/>
        <v>1.342302033214055E-2</v>
      </c>
      <c r="CS864" s="41">
        <f t="shared" si="710"/>
        <v>-6.652994706812629E-3</v>
      </c>
      <c r="CT864" s="41">
        <f t="shared" si="711"/>
        <v>-1.5368030228314062E-2</v>
      </c>
      <c r="CU864" s="41">
        <f t="shared" si="712"/>
        <v>1.3793322132335769E-2</v>
      </c>
      <c r="CV864" s="41">
        <f t="shared" si="713"/>
        <v>4.5985113241823437E-2</v>
      </c>
      <c r="CW864" s="41"/>
      <c r="CX864" s="41">
        <f t="shared" si="714"/>
        <v>1.7467598000893009E-2</v>
      </c>
      <c r="CY864" s="41">
        <f t="shared" si="715"/>
        <v>-8.556395665952804E-4</v>
      </c>
      <c r="CZ864" s="41">
        <f t="shared" si="716"/>
        <v>3.8736081654567448E-3</v>
      </c>
      <c r="DA864" s="41">
        <f t="shared" si="717"/>
        <v>2.3037548115838209E-2</v>
      </c>
      <c r="DB864" s="41">
        <f t="shared" si="718"/>
        <v>2.6061521815286164E-3</v>
      </c>
      <c r="DC864" s="41">
        <f t="shared" si="719"/>
        <v>5.037794029957081E-3</v>
      </c>
      <c r="DD864" s="41">
        <f t="shared" si="720"/>
        <v>6.092173654870912E-3</v>
      </c>
      <c r="DE864" s="41"/>
      <c r="DF864" s="41"/>
      <c r="DG864" s="41">
        <f t="shared" si="722"/>
        <v>5.8205095236361845E-3</v>
      </c>
      <c r="DH864" s="41"/>
    </row>
    <row r="865" spans="1:112">
      <c r="A865" s="43">
        <v>43103</v>
      </c>
      <c r="B865" s="34">
        <v>4.3</v>
      </c>
      <c r="C865" s="34">
        <v>4.4283469999999996</v>
      </c>
      <c r="D865" s="34"/>
      <c r="E865" s="34">
        <v>5.85</v>
      </c>
      <c r="F865" s="34"/>
      <c r="G865" s="34">
        <v>40.817089000000003</v>
      </c>
      <c r="H865" s="34">
        <v>18.829322999999999</v>
      </c>
      <c r="I865" s="34">
        <v>20.75</v>
      </c>
      <c r="J865" s="34">
        <v>21.599989000000001</v>
      </c>
      <c r="K865" s="34"/>
      <c r="L865" s="34">
        <v>48.91</v>
      </c>
      <c r="M865" s="34">
        <v>5.12</v>
      </c>
      <c r="N865" s="34">
        <v>34.674686000000001</v>
      </c>
      <c r="O865" s="34">
        <v>11.2</v>
      </c>
      <c r="P865" s="34"/>
      <c r="Q865" s="34">
        <v>3.27</v>
      </c>
      <c r="R865" s="34">
        <v>23.82</v>
      </c>
      <c r="S865" s="34">
        <v>51.815322999999999</v>
      </c>
      <c r="T865" s="34"/>
      <c r="U865" s="34"/>
      <c r="V865" s="34">
        <v>4.8669849999999997</v>
      </c>
      <c r="W865" s="34">
        <v>30.549999</v>
      </c>
      <c r="X865" s="34">
        <v>30.870000999999998</v>
      </c>
      <c r="Y865" s="34">
        <v>9.9963619999999995</v>
      </c>
      <c r="Z865" s="34">
        <v>17.884875999999998</v>
      </c>
      <c r="AA865" s="34">
        <v>46.154797000000002</v>
      </c>
      <c r="AB865" s="34">
        <v>53.193573000000001</v>
      </c>
      <c r="AC865" s="34">
        <v>19.399999999999999</v>
      </c>
      <c r="AD865" s="34">
        <v>128.33000200000001</v>
      </c>
      <c r="AE865" s="34">
        <v>33.999721999999998</v>
      </c>
      <c r="AF865" s="34">
        <v>1.73</v>
      </c>
      <c r="AG865" s="34">
        <v>9.4500089999999997</v>
      </c>
      <c r="AH865" s="34">
        <v>35.407477999999998</v>
      </c>
      <c r="AI865" s="34">
        <v>126.04438</v>
      </c>
      <c r="AJ865" s="34" t="s">
        <v>193</v>
      </c>
      <c r="AK865" s="34">
        <v>5.4</v>
      </c>
      <c r="AL865" s="34">
        <v>2.75</v>
      </c>
      <c r="AM865" s="34">
        <v>27.362303000000001</v>
      </c>
      <c r="AN865" s="34">
        <v>7.6</v>
      </c>
      <c r="AO865" s="34">
        <v>32.659999999999997</v>
      </c>
      <c r="AP865" s="34">
        <v>4.5599999999999996</v>
      </c>
      <c r="AQ865" s="34">
        <v>14.25</v>
      </c>
      <c r="AR865" s="34">
        <v>3.6</v>
      </c>
      <c r="AS865" s="34"/>
      <c r="AT865" s="34">
        <v>16.236187000000001</v>
      </c>
      <c r="AU865" s="34">
        <v>36.290000999999997</v>
      </c>
      <c r="AV865" s="34">
        <v>7.5628440000000001</v>
      </c>
      <c r="AW865" s="34">
        <v>13.320050999999999</v>
      </c>
      <c r="AX865" s="34">
        <v>19.920000000000002</v>
      </c>
      <c r="AY865" s="34">
        <v>4.0199999999999996</v>
      </c>
      <c r="AZ865" s="34">
        <v>74.519997000000004</v>
      </c>
      <c r="BA865" s="34"/>
      <c r="BB865" s="34"/>
      <c r="BC865" s="34">
        <v>22.732847</v>
      </c>
      <c r="BD865" s="34"/>
      <c r="BE865" s="38"/>
      <c r="BF865" s="41">
        <f t="shared" si="723"/>
        <v>1.1299555253933247E-2</v>
      </c>
      <c r="BG865" s="41">
        <f t="shared" si="680"/>
        <v>0</v>
      </c>
      <c r="BH865" s="41"/>
      <c r="BI865" s="41">
        <f t="shared" si="681"/>
        <v>1.3769580723757035E-2</v>
      </c>
      <c r="BJ865" s="41"/>
      <c r="BK865" s="41">
        <f t="shared" si="682"/>
        <v>5.7457421818376958E-3</v>
      </c>
      <c r="BL865" s="41">
        <f t="shared" si="683"/>
        <v>1.1155594090956802E-2</v>
      </c>
      <c r="BM865" s="41">
        <f t="shared" si="684"/>
        <v>7.2551708811717953E-3</v>
      </c>
      <c r="BN865" s="41">
        <f t="shared" si="685"/>
        <v>-2.0619342947282595E-2</v>
      </c>
      <c r="BO865" s="41"/>
      <c r="BP865" s="41">
        <f t="shared" si="686"/>
        <v>3.4952590643239988E-2</v>
      </c>
      <c r="BQ865" s="41">
        <f t="shared" si="687"/>
        <v>-1.5504186535965312E-2</v>
      </c>
      <c r="BR865" s="41">
        <f t="shared" si="688"/>
        <v>1.4458060775632159E-2</v>
      </c>
      <c r="BS865" s="41">
        <f t="shared" si="689"/>
        <v>0</v>
      </c>
      <c r="BT865" s="41"/>
      <c r="BU865" s="41">
        <f t="shared" si="690"/>
        <v>9.2166551049240476E-3</v>
      </c>
      <c r="BV865" s="41">
        <f t="shared" si="691"/>
        <v>4.6287060261377454E-3</v>
      </c>
      <c r="BW865" s="41">
        <f t="shared" si="692"/>
        <v>2.1857742267202326E-2</v>
      </c>
      <c r="BX865" s="41"/>
      <c r="BY865" s="41"/>
      <c r="BZ865" s="41">
        <f t="shared" si="693"/>
        <v>-8.5990563285859856E-2</v>
      </c>
      <c r="CA865" s="41">
        <f t="shared" si="694"/>
        <v>4.2643660532327658E-3</v>
      </c>
      <c r="CB865" s="41">
        <f t="shared" si="695"/>
        <v>1.4684584076830513E-2</v>
      </c>
      <c r="CC865" s="41">
        <f t="shared" si="696"/>
        <v>6.9758034054447707E-3</v>
      </c>
      <c r="CD865" s="41">
        <f t="shared" si="697"/>
        <v>1.0923258037776964E-2</v>
      </c>
      <c r="CE865" s="41">
        <f t="shared" si="698"/>
        <v>1.7539522194627587E-2</v>
      </c>
      <c r="CF865" s="41">
        <f t="shared" si="699"/>
        <v>1.4139783640482108E-2</v>
      </c>
      <c r="CG865" s="41">
        <f t="shared" si="724"/>
        <v>2.6490081715768625E-3</v>
      </c>
      <c r="CH865" s="41">
        <f t="shared" si="700"/>
        <v>1.2309536240622096E-2</v>
      </c>
      <c r="CI865" s="41">
        <f t="shared" si="701"/>
        <v>-6.2838257126285584E-3</v>
      </c>
      <c r="CJ865" s="41">
        <f t="shared" si="702"/>
        <v>1.1628037995119214E-2</v>
      </c>
      <c r="CK865" s="41">
        <f t="shared" si="703"/>
        <v>0</v>
      </c>
      <c r="CL865" s="41">
        <f t="shared" si="704"/>
        <v>1.5782590301144154E-2</v>
      </c>
      <c r="CM865" s="41">
        <f t="shared" si="705"/>
        <v>9.0978560508794774E-3</v>
      </c>
      <c r="CO865" s="41">
        <f t="shared" si="706"/>
        <v>-2.7398974188114388E-2</v>
      </c>
      <c r="CP865" s="41">
        <f t="shared" si="707"/>
        <v>-2.1583571667174516E-2</v>
      </c>
      <c r="CQ865" s="41">
        <f t="shared" si="708"/>
        <v>1.3118419441567601E-2</v>
      </c>
      <c r="CR865" s="41">
        <f t="shared" si="709"/>
        <v>1.3245226750020505E-2</v>
      </c>
      <c r="CS865" s="41">
        <f t="shared" si="710"/>
        <v>3.7434221698583209E-2</v>
      </c>
      <c r="CT865" s="41">
        <f t="shared" si="711"/>
        <v>8.8106296821549059E-3</v>
      </c>
      <c r="CU865" s="41">
        <f t="shared" si="712"/>
        <v>-2.4264621999631208E-2</v>
      </c>
      <c r="CV865" s="41">
        <f t="shared" si="713"/>
        <v>1.1173300598125255E-2</v>
      </c>
      <c r="CW865" s="41"/>
      <c r="CX865" s="41">
        <f t="shared" si="714"/>
        <v>2.6847397518968471E-2</v>
      </c>
      <c r="CY865" s="41">
        <f t="shared" si="715"/>
        <v>3.4766663830850676E-2</v>
      </c>
      <c r="CZ865" s="41">
        <f t="shared" si="716"/>
        <v>-1.6894515480154273E-2</v>
      </c>
      <c r="DA865" s="41">
        <f t="shared" si="717"/>
        <v>5.5058742886234099E-3</v>
      </c>
      <c r="DB865" s="41">
        <f t="shared" si="718"/>
        <v>3.629332743220913E-2</v>
      </c>
      <c r="DC865" s="41">
        <f t="shared" si="719"/>
        <v>1.0000083334583179E-2</v>
      </c>
      <c r="DD865" s="41">
        <f t="shared" si="720"/>
        <v>5.7869890355664701E-3</v>
      </c>
      <c r="DE865" s="41"/>
      <c r="DF865" s="41"/>
      <c r="DG865" s="41">
        <f t="shared" si="722"/>
        <v>2.8604700903212803E-2</v>
      </c>
      <c r="DH865" s="41"/>
    </row>
    <row r="866" spans="1:112">
      <c r="A866" s="43">
        <v>43104</v>
      </c>
      <c r="B866" s="34">
        <v>4.4000000000000004</v>
      </c>
      <c r="C866" s="34">
        <v>4.4372749999999996</v>
      </c>
      <c r="D866" s="34"/>
      <c r="E866" s="34">
        <v>5.6</v>
      </c>
      <c r="F866" s="34"/>
      <c r="G866" s="34">
        <v>42.142249999999997</v>
      </c>
      <c r="H866" s="34">
        <v>18.98847</v>
      </c>
      <c r="I866" s="34">
        <v>20.329999999999998</v>
      </c>
      <c r="J866" s="34">
        <v>20.24999</v>
      </c>
      <c r="K866" s="34"/>
      <c r="L866" s="34">
        <v>49.02</v>
      </c>
      <c r="M866" s="34">
        <v>5.0999999999999996</v>
      </c>
      <c r="N866" s="34">
        <v>34.508780999999999</v>
      </c>
      <c r="O866" s="34">
        <v>11.13</v>
      </c>
      <c r="P866" s="34"/>
      <c r="Q866" s="34">
        <v>3.25</v>
      </c>
      <c r="R866" s="34">
        <v>22.75</v>
      </c>
      <c r="S866" s="34">
        <v>51.513336000000002</v>
      </c>
      <c r="T866" s="34"/>
      <c r="U866" s="34"/>
      <c r="V866" s="34">
        <v>5.4629430000000001</v>
      </c>
      <c r="W866" s="34">
        <v>30.42</v>
      </c>
      <c r="X866" s="34">
        <v>31.049999</v>
      </c>
      <c r="Y866" s="34">
        <v>9.9566549999999996</v>
      </c>
      <c r="Z866" s="34">
        <v>17.644317999999998</v>
      </c>
      <c r="AA866" s="34">
        <v>46.273055999999997</v>
      </c>
      <c r="AB866" s="34">
        <v>53.114947999999998</v>
      </c>
      <c r="AC866" s="34">
        <v>19.049999</v>
      </c>
      <c r="AD866" s="34">
        <v>124.91999800000001</v>
      </c>
      <c r="AE866" s="34">
        <v>34.009464000000001</v>
      </c>
      <c r="AF866" s="34">
        <v>1.72</v>
      </c>
      <c r="AG866" s="34">
        <v>9.4500089999999997</v>
      </c>
      <c r="AH866" s="34">
        <v>35.608223000000002</v>
      </c>
      <c r="AI866" s="34">
        <v>125.63739</v>
      </c>
      <c r="AJ866" s="34" t="s">
        <v>193</v>
      </c>
      <c r="AK866" s="34">
        <v>5.35</v>
      </c>
      <c r="AL866" s="34">
        <v>2.77</v>
      </c>
      <c r="AM866" s="34">
        <v>27.786373000000001</v>
      </c>
      <c r="AN866" s="34">
        <v>6.9</v>
      </c>
      <c r="AO866" s="34">
        <v>31.59</v>
      </c>
      <c r="AP866" s="34">
        <v>4.51</v>
      </c>
      <c r="AQ866" s="34">
        <v>13.8</v>
      </c>
      <c r="AR866" s="34">
        <v>3.66</v>
      </c>
      <c r="AS866" s="34"/>
      <c r="AT866" s="34">
        <v>16.24596</v>
      </c>
      <c r="AU866" s="34">
        <v>34.729999999999997</v>
      </c>
      <c r="AV866" s="34">
        <v>7.8106429999999998</v>
      </c>
      <c r="AW866" s="34">
        <v>13.292624999999999</v>
      </c>
      <c r="AX866" s="34">
        <v>19.73</v>
      </c>
      <c r="AY866" s="34">
        <v>3.96</v>
      </c>
      <c r="AZ866" s="34">
        <v>74.260002</v>
      </c>
      <c r="BA866" s="34"/>
      <c r="BB866" s="34"/>
      <c r="BC866" s="34">
        <v>22.604637</v>
      </c>
      <c r="BD866" s="34"/>
      <c r="BE866" s="38"/>
      <c r="BF866" s="41">
        <f t="shared" si="723"/>
        <v>-4.5985113241823382E-2</v>
      </c>
      <c r="BG866" s="41">
        <f t="shared" si="680"/>
        <v>2.0140725643450347E-3</v>
      </c>
      <c r="BH866" s="41"/>
      <c r="BI866" s="41">
        <f t="shared" si="681"/>
        <v>-4.3675063502661531E-2</v>
      </c>
      <c r="BJ866" s="41"/>
      <c r="BK866" s="41">
        <f t="shared" si="682"/>
        <v>3.1949958644089366E-2</v>
      </c>
      <c r="BL866" s="41">
        <f t="shared" si="683"/>
        <v>8.416564101319645E-3</v>
      </c>
      <c r="BM866" s="41">
        <f t="shared" si="684"/>
        <v>-2.0448619036452089E-2</v>
      </c>
      <c r="BN866" s="41">
        <f t="shared" si="685"/>
        <v>-6.4538505705464738E-2</v>
      </c>
      <c r="BO866" s="41"/>
      <c r="BP866" s="41">
        <f t="shared" si="686"/>
        <v>2.2465035487009327E-3</v>
      </c>
      <c r="BQ866" s="41">
        <f t="shared" si="687"/>
        <v>-3.9138993211364406E-3</v>
      </c>
      <c r="BR866" s="41">
        <f t="shared" si="688"/>
        <v>-4.7960972531111779E-3</v>
      </c>
      <c r="BS866" s="41">
        <f t="shared" si="689"/>
        <v>-6.2696130135952623E-3</v>
      </c>
      <c r="BT866" s="41"/>
      <c r="BU866" s="41">
        <f t="shared" si="690"/>
        <v>-6.134988567515944E-3</v>
      </c>
      <c r="BV866" s="41">
        <f t="shared" si="691"/>
        <v>-4.596041853019462E-2</v>
      </c>
      <c r="BW866" s="41">
        <f t="shared" si="692"/>
        <v>-5.8451907289967823E-3</v>
      </c>
      <c r="BX866" s="41"/>
      <c r="BY866" s="41"/>
      <c r="BZ866" s="41">
        <f t="shared" si="693"/>
        <v>0.115513006665699</v>
      </c>
      <c r="CA866" s="41">
        <f t="shared" si="694"/>
        <v>-4.2643660532327588E-3</v>
      </c>
      <c r="CB866" s="41">
        <f t="shared" si="695"/>
        <v>5.8139052653906993E-3</v>
      </c>
      <c r="CC866" s="41">
        <f t="shared" si="696"/>
        <v>-3.9800549877742984E-3</v>
      </c>
      <c r="CD866" s="41">
        <f t="shared" si="697"/>
        <v>-1.354163429842695E-2</v>
      </c>
      <c r="CE866" s="41">
        <f t="shared" si="698"/>
        <v>2.5589486435898261E-3</v>
      </c>
      <c r="CF866" s="41">
        <f t="shared" si="699"/>
        <v>-1.4791855553308328E-3</v>
      </c>
      <c r="CG866" s="41">
        <f t="shared" si="724"/>
        <v>5.2770571008438193E-3</v>
      </c>
      <c r="CH866" s="41">
        <f t="shared" si="700"/>
        <v>-2.6931570436558791E-2</v>
      </c>
      <c r="CI866" s="41">
        <f t="shared" si="701"/>
        <v>2.8649071219984817E-4</v>
      </c>
      <c r="CJ866" s="41">
        <f t="shared" si="702"/>
        <v>-5.7971176843259579E-3</v>
      </c>
      <c r="CK866" s="41">
        <f t="shared" si="703"/>
        <v>0</v>
      </c>
      <c r="CL866" s="41">
        <f t="shared" si="704"/>
        <v>5.6535535626184895E-3</v>
      </c>
      <c r="CM866" s="41">
        <f t="shared" si="705"/>
        <v>-3.2341663423128297E-3</v>
      </c>
      <c r="CO866" s="41">
        <f t="shared" si="706"/>
        <v>-9.302392662313674E-3</v>
      </c>
      <c r="CP866" s="41">
        <f t="shared" si="707"/>
        <v>7.2464085207672533E-3</v>
      </c>
      <c r="CQ866" s="41">
        <f t="shared" si="708"/>
        <v>1.5379457474529174E-2</v>
      </c>
      <c r="CR866" s="41">
        <f t="shared" si="709"/>
        <v>-9.6626835689071641E-2</v>
      </c>
      <c r="CS866" s="41">
        <f t="shared" si="710"/>
        <v>-3.3310472728325123E-2</v>
      </c>
      <c r="CT866" s="41">
        <f t="shared" si="711"/>
        <v>-1.102547001170771E-2</v>
      </c>
      <c r="CU866" s="41">
        <f t="shared" si="712"/>
        <v>-3.2088314551500512E-2</v>
      </c>
      <c r="CV866" s="41">
        <f t="shared" si="713"/>
        <v>1.6529301951210506E-2</v>
      </c>
      <c r="CW866" s="41"/>
      <c r="CX866" s="41">
        <f t="shared" si="714"/>
        <v>6.0174595570279955E-4</v>
      </c>
      <c r="CY866" s="41">
        <f t="shared" si="715"/>
        <v>-4.3938382024796413E-2</v>
      </c>
      <c r="CZ866" s="41">
        <f t="shared" si="716"/>
        <v>3.2239980882612276E-2</v>
      </c>
      <c r="DA866" s="41">
        <f t="shared" si="717"/>
        <v>-2.0611237824660184E-3</v>
      </c>
      <c r="DB866" s="41">
        <f t="shared" si="718"/>
        <v>-9.5839321219283163E-3</v>
      </c>
      <c r="DC866" s="41">
        <f t="shared" si="719"/>
        <v>-1.5037877364540446E-2</v>
      </c>
      <c r="DD866" s="41">
        <f t="shared" si="720"/>
        <v>-3.4950297944046325E-3</v>
      </c>
      <c r="DE866" s="41"/>
      <c r="DF866" s="41"/>
      <c r="DG866" s="41">
        <f t="shared" si="722"/>
        <v>-5.6558207671267161E-3</v>
      </c>
      <c r="DH866" s="41"/>
    </row>
    <row r="867" spans="1:112">
      <c r="A867" s="43">
        <v>43105</v>
      </c>
      <c r="B867" s="34">
        <v>4.45</v>
      </c>
      <c r="C867" s="34">
        <v>4.4551319999999999</v>
      </c>
      <c r="D867" s="34"/>
      <c r="E867" s="34">
        <v>5.54</v>
      </c>
      <c r="F867" s="34"/>
      <c r="G867" s="34">
        <v>41.781734</v>
      </c>
      <c r="H867" s="34">
        <v>19.068045000000001</v>
      </c>
      <c r="I867" s="34">
        <v>20.290001</v>
      </c>
      <c r="J867" s="34">
        <v>20.24999</v>
      </c>
      <c r="K867" s="34"/>
      <c r="L867" s="34">
        <v>48.25</v>
      </c>
      <c r="M867" s="34">
        <v>5.12</v>
      </c>
      <c r="N867" s="34">
        <v>34.782043000000002</v>
      </c>
      <c r="O867" s="34">
        <v>11.16</v>
      </c>
      <c r="P867" s="34"/>
      <c r="Q867" s="34">
        <v>3.33</v>
      </c>
      <c r="R867" s="34">
        <v>22.370000999999998</v>
      </c>
      <c r="S867" s="34">
        <v>51.825062000000003</v>
      </c>
      <c r="T867" s="34"/>
      <c r="U867" s="34"/>
      <c r="V867" s="34">
        <v>5.2940880000000003</v>
      </c>
      <c r="W867" s="34">
        <v>30.459999</v>
      </c>
      <c r="X867" s="34">
        <v>31.040001</v>
      </c>
      <c r="Y867" s="34">
        <v>10.006289000000001</v>
      </c>
      <c r="Z867" s="34">
        <v>17.561046999999999</v>
      </c>
      <c r="AA867" s="34">
        <v>46.002749999999999</v>
      </c>
      <c r="AB867" s="34">
        <v>53.193573000000001</v>
      </c>
      <c r="AC867" s="34">
        <v>18.799999</v>
      </c>
      <c r="AD867" s="34">
        <v>128.720001</v>
      </c>
      <c r="AE867" s="34">
        <v>33.853591999999999</v>
      </c>
      <c r="AF867" s="34">
        <v>1.7</v>
      </c>
      <c r="AG867" s="34">
        <v>9.4500089999999997</v>
      </c>
      <c r="AH867" s="34">
        <v>35.684699999999999</v>
      </c>
      <c r="AI867" s="34">
        <v>125.94510699999999</v>
      </c>
      <c r="AJ867" s="34" t="s">
        <v>193</v>
      </c>
      <c r="AK867" s="34">
        <v>5.5</v>
      </c>
      <c r="AL867" s="34">
        <v>2.7</v>
      </c>
      <c r="AM867" s="34">
        <v>27.612888000000002</v>
      </c>
      <c r="AN867" s="34">
        <v>6.5</v>
      </c>
      <c r="AO867" s="34">
        <v>32.220001000000003</v>
      </c>
      <c r="AP867" s="34">
        <v>4.42</v>
      </c>
      <c r="AQ867" s="34">
        <v>13.6</v>
      </c>
      <c r="AR867" s="34">
        <v>3.72</v>
      </c>
      <c r="AS867" s="34"/>
      <c r="AT867" s="34">
        <v>16.431683</v>
      </c>
      <c r="AU867" s="34">
        <v>34.659999999999997</v>
      </c>
      <c r="AV867" s="34">
        <v>7.7610830000000002</v>
      </c>
      <c r="AW867" s="34">
        <v>13.301767999999999</v>
      </c>
      <c r="AX867" s="34">
        <v>19.329999999999998</v>
      </c>
      <c r="AY867" s="34">
        <v>3.93</v>
      </c>
      <c r="AZ867" s="34">
        <v>73.940002000000007</v>
      </c>
      <c r="BA867" s="34"/>
      <c r="BB867" s="34"/>
      <c r="BC867" s="34">
        <v>22.496148999999999</v>
      </c>
      <c r="BD867" s="34"/>
      <c r="BE867" s="38"/>
      <c r="BF867" s="41">
        <f t="shared" si="723"/>
        <v>-3.593200922606344E-2</v>
      </c>
      <c r="BG867" s="41">
        <f t="shared" si="680"/>
        <v>4.0162408227742063E-3</v>
      </c>
      <c r="BH867" s="41"/>
      <c r="BI867" s="41">
        <f t="shared" si="681"/>
        <v>-1.077209698191107E-2</v>
      </c>
      <c r="BJ867" s="41"/>
      <c r="BK867" s="41">
        <f t="shared" si="682"/>
        <v>-8.5915420223406889E-3</v>
      </c>
      <c r="BL867" s="41">
        <f t="shared" si="683"/>
        <v>4.1819444566398543E-3</v>
      </c>
      <c r="BM867" s="41">
        <f t="shared" si="684"/>
        <v>-1.9694245171707567E-3</v>
      </c>
      <c r="BN867" s="41">
        <f t="shared" si="685"/>
        <v>0</v>
      </c>
      <c r="BO867" s="41"/>
      <c r="BP867" s="41">
        <f t="shared" si="686"/>
        <v>-1.5832550314971661E-2</v>
      </c>
      <c r="BQ867" s="41">
        <f t="shared" si="687"/>
        <v>3.9138993211363148E-3</v>
      </c>
      <c r="BR867" s="41">
        <f t="shared" si="688"/>
        <v>7.8874344652396892E-3</v>
      </c>
      <c r="BS867" s="41">
        <f t="shared" si="689"/>
        <v>2.691791665711353E-3</v>
      </c>
      <c r="BT867" s="41"/>
      <c r="BU867" s="41">
        <f t="shared" si="690"/>
        <v>2.431730765070643E-2</v>
      </c>
      <c r="BV867" s="41">
        <f t="shared" si="691"/>
        <v>-1.6844325192195385E-2</v>
      </c>
      <c r="BW867" s="41">
        <f t="shared" si="692"/>
        <v>6.0331290510835739E-3</v>
      </c>
      <c r="BX867" s="41"/>
      <c r="BY867" s="41"/>
      <c r="BZ867" s="41">
        <f t="shared" si="693"/>
        <v>-3.1396929273211589E-2</v>
      </c>
      <c r="CA867" s="41">
        <f t="shared" si="694"/>
        <v>1.314027805927376E-3</v>
      </c>
      <c r="CB867" s="41">
        <f t="shared" si="695"/>
        <v>-3.2204864185571736E-4</v>
      </c>
      <c r="CC867" s="41">
        <f t="shared" si="696"/>
        <v>4.9726235043175433E-3</v>
      </c>
      <c r="CD867" s="41">
        <f t="shared" si="697"/>
        <v>-4.7305946289791043E-3</v>
      </c>
      <c r="CE867" s="41">
        <f t="shared" si="698"/>
        <v>-5.8586705417729718E-3</v>
      </c>
      <c r="CF867" s="41">
        <f t="shared" si="699"/>
        <v>1.4791855553309488E-3</v>
      </c>
      <c r="CG867" s="41">
        <f t="shared" si="724"/>
        <v>2.6280699128297847E-3</v>
      </c>
      <c r="CH867" s="41">
        <f t="shared" si="700"/>
        <v>2.9965994048297091E-2</v>
      </c>
      <c r="CI867" s="41">
        <f t="shared" si="701"/>
        <v>-4.5937298817022871E-3</v>
      </c>
      <c r="CJ867" s="41">
        <f t="shared" si="702"/>
        <v>-1.1696039763191298E-2</v>
      </c>
      <c r="CK867" s="41">
        <f t="shared" si="703"/>
        <v>0</v>
      </c>
      <c r="CL867" s="41">
        <f t="shared" si="704"/>
        <v>2.1454311624872018E-3</v>
      </c>
      <c r="CM867" s="41">
        <f t="shared" si="705"/>
        <v>2.4462524787808369E-3</v>
      </c>
      <c r="CO867" s="41">
        <f t="shared" si="706"/>
        <v>2.7651531330510164E-2</v>
      </c>
      <c r="CP867" s="41">
        <f t="shared" si="707"/>
        <v>-2.5595547188963653E-2</v>
      </c>
      <c r="CQ867" s="41">
        <f t="shared" si="708"/>
        <v>-6.2631004084819364E-3</v>
      </c>
      <c r="CR867" s="41">
        <f t="shared" si="709"/>
        <v>-5.9719234701622312E-2</v>
      </c>
      <c r="CS867" s="41">
        <f t="shared" si="710"/>
        <v>1.9746793971457281E-2</v>
      </c>
      <c r="CT867" s="41">
        <f t="shared" si="711"/>
        <v>-2.0157457424980169E-2</v>
      </c>
      <c r="CU867" s="41">
        <f t="shared" si="712"/>
        <v>-1.4598799421152749E-2</v>
      </c>
      <c r="CV867" s="41">
        <f t="shared" si="713"/>
        <v>1.6260520871780326E-2</v>
      </c>
      <c r="CW867" s="41"/>
      <c r="CX867" s="41">
        <f t="shared" si="714"/>
        <v>1.1367098892818032E-2</v>
      </c>
      <c r="CY867" s="41">
        <f t="shared" si="715"/>
        <v>-2.0175824685226165E-3</v>
      </c>
      <c r="CZ867" s="41">
        <f t="shared" si="716"/>
        <v>-6.3654044954005668E-3</v>
      </c>
      <c r="DA867" s="41">
        <f t="shared" si="717"/>
        <v>6.8758857253983167E-4</v>
      </c>
      <c r="DB867" s="41">
        <f t="shared" si="718"/>
        <v>-2.0482026814284553E-2</v>
      </c>
      <c r="DC867" s="41">
        <f t="shared" si="719"/>
        <v>-7.6045993852193036E-3</v>
      </c>
      <c r="DD867" s="41">
        <f t="shared" si="720"/>
        <v>-4.318495123889099E-3</v>
      </c>
      <c r="DE867" s="41"/>
      <c r="DF867" s="41"/>
      <c r="DG867" s="41">
        <f t="shared" si="722"/>
        <v>-4.8109232174352468E-3</v>
      </c>
      <c r="DH867" s="41"/>
    </row>
    <row r="868" spans="1:112">
      <c r="A868" s="43">
        <v>43108</v>
      </c>
      <c r="B868" s="34">
        <v>4.25</v>
      </c>
      <c r="C868" s="34">
        <v>4.6158390000000002</v>
      </c>
      <c r="D868" s="34"/>
      <c r="E868" s="34">
        <v>5.81</v>
      </c>
      <c r="F868" s="34"/>
      <c r="G868" s="34">
        <v>40.953502999999998</v>
      </c>
      <c r="H868" s="34">
        <v>19.077992999999999</v>
      </c>
      <c r="I868" s="34">
        <v>20.18</v>
      </c>
      <c r="J868" s="34">
        <v>20.549990000000001</v>
      </c>
      <c r="K868" s="34"/>
      <c r="L868" s="34">
        <v>48.900002000000001</v>
      </c>
      <c r="M868" s="34">
        <v>5.03</v>
      </c>
      <c r="N868" s="34">
        <v>34.850357000000002</v>
      </c>
      <c r="O868" s="34">
        <v>11.13</v>
      </c>
      <c r="P868" s="34"/>
      <c r="Q868" s="34">
        <v>3.33</v>
      </c>
      <c r="R868" s="34">
        <v>22.379999000000002</v>
      </c>
      <c r="S868" s="34">
        <v>51.669196999999997</v>
      </c>
      <c r="T868" s="34"/>
      <c r="U868" s="34"/>
      <c r="V868" s="34">
        <v>5.383483</v>
      </c>
      <c r="W868" s="34">
        <v>29.969999000000001</v>
      </c>
      <c r="X868" s="34">
        <v>30.65</v>
      </c>
      <c r="Y868" s="34">
        <v>10.135337</v>
      </c>
      <c r="Z868" s="34">
        <v>17.746093999999999</v>
      </c>
      <c r="AA868" s="34">
        <v>46.281509</v>
      </c>
      <c r="AB868" s="34">
        <v>53.694744</v>
      </c>
      <c r="AC868" s="34">
        <v>18.75</v>
      </c>
      <c r="AD868" s="34">
        <v>126.029999</v>
      </c>
      <c r="AE868" s="34">
        <v>33.960754000000001</v>
      </c>
      <c r="AF868" s="34">
        <v>1.82</v>
      </c>
      <c r="AG868" s="34">
        <v>9.4500089999999997</v>
      </c>
      <c r="AH868" s="34">
        <v>35.579543999999999</v>
      </c>
      <c r="AI868" s="34">
        <v>123.65213</v>
      </c>
      <c r="AJ868" s="34" t="s">
        <v>193</v>
      </c>
      <c r="AK868" s="34">
        <v>5.6</v>
      </c>
      <c r="AL868" s="34">
        <v>2.66</v>
      </c>
      <c r="AM868" s="34">
        <v>27.622526000000001</v>
      </c>
      <c r="AN868" s="34">
        <v>6.7</v>
      </c>
      <c r="AO868" s="34">
        <v>32.299999</v>
      </c>
      <c r="AP868" s="34">
        <v>4.4000000000000004</v>
      </c>
      <c r="AQ868" s="34">
        <v>13.6</v>
      </c>
      <c r="AR868" s="34">
        <v>3.99</v>
      </c>
      <c r="AS868" s="34"/>
      <c r="AT868" s="34">
        <v>16.627184</v>
      </c>
      <c r="AU868" s="34">
        <v>34.369999</v>
      </c>
      <c r="AV868" s="34">
        <v>7.8007309999999999</v>
      </c>
      <c r="AW868" s="34">
        <v>13.320050999999999</v>
      </c>
      <c r="AX868" s="34">
        <v>19.280000999999999</v>
      </c>
      <c r="AY868" s="34">
        <v>3.97</v>
      </c>
      <c r="AZ868" s="34">
        <v>74.300003000000004</v>
      </c>
      <c r="BA868" s="34"/>
      <c r="BB868" s="34"/>
      <c r="BC868" s="34">
        <v>22.801886</v>
      </c>
      <c r="BD868" s="34"/>
      <c r="BE868" s="38"/>
      <c r="BF868" s="41">
        <f t="shared" si="723"/>
        <v>3.593200922606337E-2</v>
      </c>
      <c r="BG868" s="41">
        <f t="shared" si="680"/>
        <v>3.5436959801227449E-2</v>
      </c>
      <c r="BH868" s="41"/>
      <c r="BI868" s="41">
        <f t="shared" si="681"/>
        <v>4.7586070104627447E-2</v>
      </c>
      <c r="BJ868" s="41"/>
      <c r="BK868" s="41">
        <f t="shared" si="682"/>
        <v>-2.0021908392727654E-2</v>
      </c>
      <c r="BL868" s="41">
        <f t="shared" si="683"/>
        <v>5.2157449355654082E-4</v>
      </c>
      <c r="BM868" s="41">
        <f t="shared" si="684"/>
        <v>-5.4361881976215101E-3</v>
      </c>
      <c r="BN868" s="41">
        <f t="shared" si="685"/>
        <v>1.4706154598854717E-2</v>
      </c>
      <c r="BO868" s="41"/>
      <c r="BP868" s="41">
        <f t="shared" si="686"/>
        <v>1.3381609595626084E-2</v>
      </c>
      <c r="BQ868" s="41">
        <f t="shared" si="687"/>
        <v>-1.7734454939768579E-2</v>
      </c>
      <c r="BR868" s="41">
        <f t="shared" si="688"/>
        <v>1.9621331999820826E-3</v>
      </c>
      <c r="BS868" s="41">
        <f t="shared" si="689"/>
        <v>-2.6917916657114146E-3</v>
      </c>
      <c r="BT868" s="41"/>
      <c r="BU868" s="41">
        <f t="shared" si="690"/>
        <v>0</v>
      </c>
      <c r="BV868" s="41">
        <f t="shared" si="691"/>
        <v>4.4683799626165076E-4</v>
      </c>
      <c r="BW868" s="41">
        <f t="shared" si="692"/>
        <v>-3.0120534094548491E-3</v>
      </c>
      <c r="BX868" s="41"/>
      <c r="BY868" s="41"/>
      <c r="BZ868" s="41">
        <f t="shared" si="693"/>
        <v>1.6744836213307485E-2</v>
      </c>
      <c r="CA868" s="41">
        <f t="shared" si="694"/>
        <v>-1.6217466675202973E-2</v>
      </c>
      <c r="CB868" s="41">
        <f t="shared" si="695"/>
        <v>-1.2644065149291979E-2</v>
      </c>
      <c r="CC868" s="41">
        <f t="shared" si="696"/>
        <v>1.2814235141857457E-2</v>
      </c>
      <c r="CD868" s="41">
        <f t="shared" si="697"/>
        <v>1.0482224792140293E-2</v>
      </c>
      <c r="CE868" s="41">
        <f t="shared" si="698"/>
        <v>6.04133036030293E-3</v>
      </c>
      <c r="CF868" s="41">
        <f t="shared" si="699"/>
        <v>9.3775388505564685E-3</v>
      </c>
      <c r="CG868" s="41">
        <f t="shared" si="724"/>
        <v>-1.0554135185250398E-2</v>
      </c>
      <c r="CH868" s="41">
        <f t="shared" si="700"/>
        <v>-2.1119544538146601E-2</v>
      </c>
      <c r="CI868" s="41">
        <f t="shared" si="701"/>
        <v>3.1604548453135059E-3</v>
      </c>
      <c r="CJ868" s="41">
        <f t="shared" si="702"/>
        <v>6.8208250026533565E-2</v>
      </c>
      <c r="CK868" s="41">
        <f t="shared" si="703"/>
        <v>0</v>
      </c>
      <c r="CL868" s="41">
        <f t="shared" si="704"/>
        <v>-2.9511595273489272E-3</v>
      </c>
      <c r="CM868" s="41">
        <f t="shared" si="705"/>
        <v>-1.8373933434179018E-2</v>
      </c>
      <c r="CO868" s="41">
        <f t="shared" si="706"/>
        <v>1.8018505502678212E-2</v>
      </c>
      <c r="CP868" s="41">
        <f t="shared" si="707"/>
        <v>-1.4925650216675706E-2</v>
      </c>
      <c r="CQ868" s="41">
        <f t="shared" si="708"/>
        <v>3.4897901182789925E-4</v>
      </c>
      <c r="CR868" s="41">
        <f t="shared" si="709"/>
        <v>3.0305349495329058E-2</v>
      </c>
      <c r="CS868" s="41">
        <f t="shared" si="710"/>
        <v>2.4797904834068024E-3</v>
      </c>
      <c r="CT868" s="41">
        <f t="shared" si="711"/>
        <v>-4.5351551653911512E-3</v>
      </c>
      <c r="CU868" s="41">
        <f t="shared" si="712"/>
        <v>0</v>
      </c>
      <c r="CV868" s="41">
        <f t="shared" si="713"/>
        <v>7.0067562616716844E-2</v>
      </c>
      <c r="CW868" s="41"/>
      <c r="CX868" s="41">
        <f t="shared" si="714"/>
        <v>1.1827584960873974E-2</v>
      </c>
      <c r="CY868" s="41">
        <f t="shared" si="715"/>
        <v>-8.4022225208589211E-3</v>
      </c>
      <c r="CZ868" s="41">
        <f t="shared" si="716"/>
        <v>5.0955609400636908E-3</v>
      </c>
      <c r="DA868" s="41">
        <f t="shared" si="717"/>
        <v>1.3735352099262285E-3</v>
      </c>
      <c r="DB868" s="41">
        <f t="shared" si="718"/>
        <v>-2.589952170621392E-3</v>
      </c>
      <c r="DC868" s="41">
        <f t="shared" si="719"/>
        <v>1.0126668817929268E-2</v>
      </c>
      <c r="DD868" s="41">
        <f t="shared" si="720"/>
        <v>4.8570115431191994E-3</v>
      </c>
      <c r="DE868" s="41"/>
      <c r="DF868" s="41"/>
      <c r="DG868" s="41">
        <f t="shared" si="722"/>
        <v>1.3499112831552985E-2</v>
      </c>
      <c r="DH868" s="41"/>
    </row>
    <row r="869" spans="1:112">
      <c r="A869" s="43">
        <v>43109</v>
      </c>
      <c r="B869" s="34">
        <v>4.0999999999999996</v>
      </c>
      <c r="C869" s="34">
        <v>4.6158390000000002</v>
      </c>
      <c r="D869" s="34"/>
      <c r="E869" s="34">
        <v>5.89</v>
      </c>
      <c r="F869" s="34"/>
      <c r="G869" s="34">
        <v>41.128886999999999</v>
      </c>
      <c r="H869" s="34">
        <v>19.147621000000001</v>
      </c>
      <c r="I869" s="34">
        <v>20.07</v>
      </c>
      <c r="J869" s="34">
        <v>20.549990000000001</v>
      </c>
      <c r="K869" s="34"/>
      <c r="L869" s="34">
        <v>47.869999</v>
      </c>
      <c r="M869" s="34">
        <v>5.05</v>
      </c>
      <c r="N869" s="34">
        <v>34.606377000000002</v>
      </c>
      <c r="O869" s="34">
        <v>11.1</v>
      </c>
      <c r="P869" s="34"/>
      <c r="Q869" s="34">
        <v>3.26</v>
      </c>
      <c r="R869" s="34">
        <v>22.440000999999999</v>
      </c>
      <c r="S869" s="34">
        <v>51.620491000000001</v>
      </c>
      <c r="T869" s="34"/>
      <c r="U869" s="34"/>
      <c r="V869" s="34">
        <v>5.3636160000000004</v>
      </c>
      <c r="W869" s="34">
        <v>29.889999</v>
      </c>
      <c r="X869" s="34">
        <v>30.75</v>
      </c>
      <c r="Y869" s="34">
        <v>9.8474579999999996</v>
      </c>
      <c r="Z869" s="34">
        <v>17.357491</v>
      </c>
      <c r="AA869" s="34">
        <v>46.044986999999999</v>
      </c>
      <c r="AB869" s="34">
        <v>53.085467999999999</v>
      </c>
      <c r="AC869" s="34">
        <v>18.700001</v>
      </c>
      <c r="AD869" s="34">
        <v>126</v>
      </c>
      <c r="AE869" s="34">
        <v>33.970492999999998</v>
      </c>
      <c r="AF869" s="34">
        <v>1.78</v>
      </c>
      <c r="AG869" s="34">
        <v>9.4500089999999997</v>
      </c>
      <c r="AH869" s="34">
        <v>35.522190000000002</v>
      </c>
      <c r="AI869" s="34">
        <v>121.964653</v>
      </c>
      <c r="AJ869" s="34" t="s">
        <v>193</v>
      </c>
      <c r="AK869" s="34">
        <v>5.6</v>
      </c>
      <c r="AL869" s="34">
        <v>2.61</v>
      </c>
      <c r="AM869" s="34">
        <v>27.622526000000001</v>
      </c>
      <c r="AN869" s="34">
        <v>6.5</v>
      </c>
      <c r="AO869" s="34">
        <v>31.76</v>
      </c>
      <c r="AP869" s="34">
        <v>4.46</v>
      </c>
      <c r="AQ869" s="34">
        <v>13.7</v>
      </c>
      <c r="AR869" s="34">
        <v>4.0199999999999996</v>
      </c>
      <c r="AS869" s="34"/>
      <c r="AT869" s="34">
        <v>16.441459999999999</v>
      </c>
      <c r="AU869" s="34">
        <v>33.909999999999997</v>
      </c>
      <c r="AV869" s="34">
        <v>8.028708</v>
      </c>
      <c r="AW869" s="34">
        <v>13.283484</v>
      </c>
      <c r="AX869" s="34">
        <v>19.440000999999999</v>
      </c>
      <c r="AY869" s="34">
        <v>3.98</v>
      </c>
      <c r="AZ869" s="34">
        <v>74.419998000000007</v>
      </c>
      <c r="BA869" s="34"/>
      <c r="BB869" s="34"/>
      <c r="BC869" s="34">
        <v>22.782160000000001</v>
      </c>
      <c r="BD869" s="34"/>
      <c r="BE869" s="38"/>
      <c r="BF869" s="41">
        <f t="shared" si="723"/>
        <v>-6.6894234830030236E-2</v>
      </c>
      <c r="BG869" s="41">
        <f t="shared" si="680"/>
        <v>0</v>
      </c>
      <c r="BH869" s="41"/>
      <c r="BI869" s="41">
        <f t="shared" si="681"/>
        <v>1.367542679967549E-2</v>
      </c>
      <c r="BJ869" s="41"/>
      <c r="BK869" s="41">
        <f t="shared" si="682"/>
        <v>4.2733713504392755E-3</v>
      </c>
      <c r="BL869" s="41">
        <f t="shared" si="683"/>
        <v>3.6430063363075494E-3</v>
      </c>
      <c r="BM869" s="41">
        <f t="shared" si="684"/>
        <v>-5.4658521172160721E-3</v>
      </c>
      <c r="BN869" s="41">
        <f t="shared" si="685"/>
        <v>0</v>
      </c>
      <c r="BO869" s="41"/>
      <c r="BP869" s="41">
        <f t="shared" si="686"/>
        <v>-2.1288454866113783E-2</v>
      </c>
      <c r="BQ869" s="41">
        <f t="shared" si="687"/>
        <v>3.9682591756204488E-3</v>
      </c>
      <c r="BR869" s="41">
        <f t="shared" si="688"/>
        <v>-7.0254096167737439E-3</v>
      </c>
      <c r="BS869" s="41">
        <f t="shared" si="689"/>
        <v>-2.6990569691650581E-3</v>
      </c>
      <c r="BT869" s="41"/>
      <c r="BU869" s="41">
        <f t="shared" si="690"/>
        <v>-2.1245108613736265E-2</v>
      </c>
      <c r="BV869" s="41">
        <f t="shared" si="691"/>
        <v>2.6774670167485125E-3</v>
      </c>
      <c r="BW869" s="41">
        <f t="shared" si="692"/>
        <v>-9.4309518313262551E-4</v>
      </c>
      <c r="BX869" s="41"/>
      <c r="BY869" s="41"/>
      <c r="BZ869" s="41">
        <f t="shared" si="693"/>
        <v>-3.6971879817041292E-3</v>
      </c>
      <c r="CA869" s="41">
        <f t="shared" si="694"/>
        <v>-2.6729051220307641E-3</v>
      </c>
      <c r="CB869" s="41">
        <f t="shared" si="695"/>
        <v>3.2573318703065048E-3</v>
      </c>
      <c r="CC869" s="41">
        <f t="shared" si="696"/>
        <v>-2.8814679649232473E-2</v>
      </c>
      <c r="CD869" s="41">
        <f t="shared" si="697"/>
        <v>-2.2141264230140706E-2</v>
      </c>
      <c r="CE869" s="41">
        <f t="shared" si="698"/>
        <v>-5.1236108303949575E-3</v>
      </c>
      <c r="CF869" s="41">
        <f t="shared" si="699"/>
        <v>-1.1411901153164733E-2</v>
      </c>
      <c r="CG869" s="41">
        <f t="shared" si="724"/>
        <v>-5.3191614776000448E-3</v>
      </c>
      <c r="CH869" s="41">
        <f t="shared" si="700"/>
        <v>-2.3805896330369468E-4</v>
      </c>
      <c r="CI869" s="41">
        <f t="shared" si="701"/>
        <v>2.8673108464277909E-4</v>
      </c>
      <c r="CJ869" s="41">
        <f t="shared" si="702"/>
        <v>-2.2223136784710235E-2</v>
      </c>
      <c r="CK869" s="41">
        <f t="shared" si="703"/>
        <v>0</v>
      </c>
      <c r="CL869" s="41">
        <f t="shared" si="704"/>
        <v>-1.6132943379324786E-3</v>
      </c>
      <c r="CM869" s="41">
        <f t="shared" si="705"/>
        <v>-1.3740946614946898E-2</v>
      </c>
      <c r="CO869" s="41">
        <f t="shared" si="706"/>
        <v>0</v>
      </c>
      <c r="CP869" s="41">
        <f t="shared" si="707"/>
        <v>-1.8975901459005805E-2</v>
      </c>
      <c r="CQ869" s="41">
        <f t="shared" si="708"/>
        <v>0</v>
      </c>
      <c r="CR869" s="41">
        <f t="shared" si="709"/>
        <v>-3.0305349495328922E-2</v>
      </c>
      <c r="CS869" s="41">
        <f t="shared" si="710"/>
        <v>-1.6859562889923053E-2</v>
      </c>
      <c r="CT869" s="41">
        <f t="shared" si="711"/>
        <v>1.3544225107757034E-2</v>
      </c>
      <c r="CU869" s="41">
        <f t="shared" si="712"/>
        <v>7.3260400920728812E-3</v>
      </c>
      <c r="CV869" s="41">
        <f t="shared" si="713"/>
        <v>7.4906717291574384E-3</v>
      </c>
      <c r="CW869" s="41"/>
      <c r="CX869" s="41">
        <f t="shared" si="714"/>
        <v>-1.1232752864151128E-2</v>
      </c>
      <c r="CY869" s="41">
        <f t="shared" si="715"/>
        <v>-1.3474105629053804E-2</v>
      </c>
      <c r="CZ869" s="41">
        <f t="shared" si="716"/>
        <v>2.8806171122797423E-2</v>
      </c>
      <c r="DA869" s="41">
        <f t="shared" si="717"/>
        <v>-2.7490348954492387E-3</v>
      </c>
      <c r="DB869" s="41">
        <f t="shared" si="718"/>
        <v>8.2645094230028478E-3</v>
      </c>
      <c r="DC869" s="41">
        <f t="shared" si="719"/>
        <v>2.5157245972471489E-3</v>
      </c>
      <c r="DD869" s="41">
        <f t="shared" si="720"/>
        <v>1.6137039434166573E-3</v>
      </c>
      <c r="DE869" s="41"/>
      <c r="DF869" s="41"/>
      <c r="DG869" s="41">
        <f t="shared" si="722"/>
        <v>-8.6547829612656992E-4</v>
      </c>
      <c r="DH869" s="41"/>
    </row>
    <row r="870" spans="1:112">
      <c r="A870" s="43">
        <v>43110</v>
      </c>
      <c r="B870" s="34">
        <v>4.25</v>
      </c>
      <c r="C870" s="34">
        <v>4.70512</v>
      </c>
      <c r="D870" s="34"/>
      <c r="E870" s="34">
        <v>5.6</v>
      </c>
      <c r="F870" s="34"/>
      <c r="G870" s="34">
        <v>40.680675999999998</v>
      </c>
      <c r="H870" s="34">
        <v>18.769642000000001</v>
      </c>
      <c r="I870" s="34">
        <v>19.889999</v>
      </c>
      <c r="J870" s="34">
        <v>20.399989999999999</v>
      </c>
      <c r="K870" s="34"/>
      <c r="L870" s="34">
        <v>48.110000999999997</v>
      </c>
      <c r="M870" s="34">
        <v>5</v>
      </c>
      <c r="N870" s="34">
        <v>34.450221999999997</v>
      </c>
      <c r="O870" s="34">
        <v>11.1</v>
      </c>
      <c r="P870" s="34"/>
      <c r="Q870" s="34">
        <v>3.2749999999999999</v>
      </c>
      <c r="R870" s="34">
        <v>22.190000999999999</v>
      </c>
      <c r="S870" s="34">
        <v>51.532817999999999</v>
      </c>
      <c r="T870" s="34"/>
      <c r="U870" s="34"/>
      <c r="V870" s="34">
        <v>5.2642889999999998</v>
      </c>
      <c r="W870" s="34">
        <v>29.549999</v>
      </c>
      <c r="X870" s="34">
        <v>30.389999</v>
      </c>
      <c r="Y870" s="34">
        <v>9.698556</v>
      </c>
      <c r="Z870" s="34">
        <v>16.589544</v>
      </c>
      <c r="AA870" s="34">
        <v>45.876044999999998</v>
      </c>
      <c r="AB870" s="34">
        <v>52.987202000000003</v>
      </c>
      <c r="AC870" s="34">
        <v>18.25</v>
      </c>
      <c r="AD870" s="34">
        <v>128.050003</v>
      </c>
      <c r="AE870" s="34">
        <v>33.951011999999999</v>
      </c>
      <c r="AF870" s="34">
        <v>1.82</v>
      </c>
      <c r="AG870" s="34">
        <v>9.100009</v>
      </c>
      <c r="AH870" s="34">
        <v>35.244976000000001</v>
      </c>
      <c r="AI870" s="34">
        <v>120.45586400000001</v>
      </c>
      <c r="AJ870" s="34" t="s">
        <v>193</v>
      </c>
      <c r="AK870" s="34">
        <v>5.45</v>
      </c>
      <c r="AL870" s="34">
        <v>2.65</v>
      </c>
      <c r="AM870" s="34">
        <v>27.632168</v>
      </c>
      <c r="AN870" s="34">
        <v>6.6</v>
      </c>
      <c r="AO870" s="34">
        <v>30.969999000000001</v>
      </c>
      <c r="AP870" s="34">
        <v>4.47</v>
      </c>
      <c r="AQ870" s="34">
        <v>13.6</v>
      </c>
      <c r="AR870" s="34">
        <v>3.97</v>
      </c>
      <c r="AS870" s="34"/>
      <c r="AT870" s="34">
        <v>16.412132</v>
      </c>
      <c r="AU870" s="34">
        <v>36.290000999999997</v>
      </c>
      <c r="AV870" s="34">
        <v>7.7115239999999998</v>
      </c>
      <c r="AW870" s="34">
        <v>13.14635</v>
      </c>
      <c r="AX870" s="34">
        <v>19.010000000000002</v>
      </c>
      <c r="AY870" s="34">
        <v>3.96</v>
      </c>
      <c r="AZ870" s="34">
        <v>73.489998</v>
      </c>
      <c r="BA870" s="34"/>
      <c r="BB870" s="34"/>
      <c r="BC870" s="34">
        <v>22.624362999999999</v>
      </c>
      <c r="BD870" s="34"/>
      <c r="BE870" s="38"/>
      <c r="BF870" s="41">
        <f t="shared" si="723"/>
        <v>-6.309169193264721E-3</v>
      </c>
      <c r="BG870" s="41">
        <f t="shared" si="680"/>
        <v>1.915762757956738E-2</v>
      </c>
      <c r="BH870" s="41"/>
      <c r="BI870" s="41">
        <f t="shared" si="681"/>
        <v>-5.0489399922391813E-2</v>
      </c>
      <c r="BJ870" s="41"/>
      <c r="BK870" s="41">
        <f t="shared" si="682"/>
        <v>-1.0957532791689466E-2</v>
      </c>
      <c r="BL870" s="41">
        <f t="shared" si="683"/>
        <v>-1.9937700716771825E-2</v>
      </c>
      <c r="BM870" s="41">
        <f t="shared" si="684"/>
        <v>-9.0091202188881496E-3</v>
      </c>
      <c r="BN870" s="41">
        <f t="shared" si="685"/>
        <v>-7.326043670148304E-3</v>
      </c>
      <c r="BO870" s="41"/>
      <c r="BP870" s="41">
        <f t="shared" si="686"/>
        <v>5.0010939825541993E-3</v>
      </c>
      <c r="BQ870" s="41">
        <f t="shared" si="687"/>
        <v>-9.950330853168092E-3</v>
      </c>
      <c r="BR870" s="41">
        <f t="shared" si="688"/>
        <v>-4.5225298789098537E-3</v>
      </c>
      <c r="BS870" s="41">
        <f t="shared" si="689"/>
        <v>0</v>
      </c>
      <c r="BT870" s="41"/>
      <c r="BU870" s="41">
        <f t="shared" si="690"/>
        <v>4.5906737085990501E-3</v>
      </c>
      <c r="BV870" s="41">
        <f t="shared" si="691"/>
        <v>-1.1203343207928151E-2</v>
      </c>
      <c r="BW870" s="41">
        <f t="shared" si="692"/>
        <v>-1.6998586271443363E-3</v>
      </c>
      <c r="BX870" s="41"/>
      <c r="BY870" s="41"/>
      <c r="BZ870" s="41">
        <f t="shared" si="693"/>
        <v>-1.8692280758167468E-2</v>
      </c>
      <c r="CA870" s="41">
        <f t="shared" si="694"/>
        <v>-1.1440232828681502E-2</v>
      </c>
      <c r="CB870" s="41">
        <f t="shared" si="695"/>
        <v>-1.1776420229386771E-2</v>
      </c>
      <c r="CC870" s="41">
        <f t="shared" si="696"/>
        <v>-1.5236342363623801E-2</v>
      </c>
      <c r="CD870" s="41">
        <f t="shared" si="697"/>
        <v>-4.5251553750326308E-2</v>
      </c>
      <c r="CE870" s="41">
        <f t="shared" si="698"/>
        <v>-3.6758114339463968E-3</v>
      </c>
      <c r="CF870" s="41">
        <f t="shared" si="699"/>
        <v>-1.8528057813827817E-3</v>
      </c>
      <c r="CG870" s="41">
        <f t="shared" si="724"/>
        <v>1.849458263616453E-2</v>
      </c>
      <c r="CH870" s="41">
        <f t="shared" si="700"/>
        <v>1.6138929122404319E-2</v>
      </c>
      <c r="CI870" s="41">
        <f t="shared" si="701"/>
        <v>-5.7363277018650065E-4</v>
      </c>
      <c r="CJ870" s="41">
        <f t="shared" si="702"/>
        <v>2.2223136784710256E-2</v>
      </c>
      <c r="CK870" s="41">
        <f t="shared" si="703"/>
        <v>-3.774029135284588E-2</v>
      </c>
      <c r="CL870" s="41">
        <f t="shared" si="704"/>
        <v>-7.834577350803399E-3</v>
      </c>
      <c r="CM870" s="41">
        <f t="shared" si="705"/>
        <v>-1.2447861268222305E-2</v>
      </c>
      <c r="CO870" s="41">
        <f t="shared" si="706"/>
        <v>-2.7150989065950745E-2</v>
      </c>
      <c r="CP870" s="41">
        <f t="shared" si="707"/>
        <v>1.5209418663528708E-2</v>
      </c>
      <c r="CQ870" s="41">
        <f t="shared" si="708"/>
        <v>3.4900202679133581E-4</v>
      </c>
      <c r="CR870" s="41">
        <f t="shared" si="709"/>
        <v>1.5267472130788381E-2</v>
      </c>
      <c r="CS870" s="41">
        <f t="shared" si="710"/>
        <v>-2.5188674683136264E-2</v>
      </c>
      <c r="CT870" s="41">
        <f t="shared" si="711"/>
        <v>2.2396425935046599E-3</v>
      </c>
      <c r="CU870" s="41">
        <f t="shared" si="712"/>
        <v>-7.3260400920728977E-3</v>
      </c>
      <c r="CV870" s="41">
        <f t="shared" si="713"/>
        <v>-1.2515807931830533E-2</v>
      </c>
      <c r="CW870" s="41"/>
      <c r="CX870" s="41">
        <f t="shared" si="714"/>
        <v>-1.7853760277058046E-3</v>
      </c>
      <c r="CY870" s="41">
        <f t="shared" si="715"/>
        <v>6.7832292643231831E-2</v>
      </c>
      <c r="CZ870" s="41">
        <f t="shared" si="716"/>
        <v>-4.030778496414604E-2</v>
      </c>
      <c r="DA870" s="41">
        <f t="shared" si="717"/>
        <v>-1.0377305483164838E-2</v>
      </c>
      <c r="DB870" s="41">
        <f t="shared" si="718"/>
        <v>-2.2367693972282998E-2</v>
      </c>
      <c r="DC870" s="41">
        <f t="shared" si="719"/>
        <v>-5.0377940299571808E-3</v>
      </c>
      <c r="DD870" s="41">
        <f t="shared" si="720"/>
        <v>-1.2575380717787549E-2</v>
      </c>
      <c r="DE870" s="41"/>
      <c r="DF870" s="41"/>
      <c r="DG870" s="41">
        <f t="shared" si="722"/>
        <v>-6.9504390479554279E-3</v>
      </c>
      <c r="DH870" s="41"/>
    </row>
    <row r="871" spans="1:112">
      <c r="A871" s="43">
        <v>43111</v>
      </c>
      <c r="B871" s="34">
        <v>3.9750000000000001</v>
      </c>
      <c r="C871" s="34">
        <v>4.8122569999999998</v>
      </c>
      <c r="D871" s="34"/>
      <c r="E871" s="34">
        <v>5.73</v>
      </c>
      <c r="F871" s="34"/>
      <c r="G871" s="34">
        <v>41.684291999999999</v>
      </c>
      <c r="H871" s="34">
        <v>19.068045000000001</v>
      </c>
      <c r="I871" s="34">
        <v>20.559999000000001</v>
      </c>
      <c r="J871" s="34">
        <v>19.799990000000001</v>
      </c>
      <c r="K871" s="34"/>
      <c r="L871" s="34">
        <v>47.639999000000003</v>
      </c>
      <c r="M871" s="34">
        <v>5.0199999999999996</v>
      </c>
      <c r="N871" s="34">
        <v>34.538058999999997</v>
      </c>
      <c r="O871" s="34">
        <v>11.13</v>
      </c>
      <c r="P871" s="34"/>
      <c r="Q871" s="34">
        <v>3.32</v>
      </c>
      <c r="R871" s="34">
        <v>21.99</v>
      </c>
      <c r="S871" s="34">
        <v>52.058857000000003</v>
      </c>
      <c r="T871" s="34"/>
      <c r="U871" s="34"/>
      <c r="V871" s="34">
        <v>4.7875249999999996</v>
      </c>
      <c r="W871" s="34">
        <v>29.75</v>
      </c>
      <c r="X871" s="34">
        <v>29.950001</v>
      </c>
      <c r="Y871" s="34">
        <v>9.6886290000000006</v>
      </c>
      <c r="Z871" s="34">
        <v>16.996649000000001</v>
      </c>
      <c r="AA871" s="34">
        <v>45.614184999999999</v>
      </c>
      <c r="AB871" s="34">
        <v>53.32132</v>
      </c>
      <c r="AC871" s="34">
        <v>18.549999</v>
      </c>
      <c r="AD871" s="34">
        <v>135.11999499999999</v>
      </c>
      <c r="AE871" s="34">
        <v>34.194561</v>
      </c>
      <c r="AF871" s="34">
        <v>1.78</v>
      </c>
      <c r="AG871" s="34">
        <v>9.4500089999999997</v>
      </c>
      <c r="AH871" s="34">
        <v>35.923679</v>
      </c>
      <c r="AI871" s="34">
        <v>121.99443100000001</v>
      </c>
      <c r="AJ871" s="34" t="s">
        <v>193</v>
      </c>
      <c r="AK871" s="34">
        <v>5.35</v>
      </c>
      <c r="AL871" s="34">
        <v>2.71</v>
      </c>
      <c r="AM871" s="34">
        <v>27.767097</v>
      </c>
      <c r="AN871" s="34">
        <v>6.4</v>
      </c>
      <c r="AO871" s="34">
        <v>31.01</v>
      </c>
      <c r="AP871" s="34">
        <v>4.55</v>
      </c>
      <c r="AQ871" s="34">
        <v>13.4</v>
      </c>
      <c r="AR871" s="34">
        <v>3.93</v>
      </c>
      <c r="AS871" s="34"/>
      <c r="AT871" s="34">
        <v>16.304608999999999</v>
      </c>
      <c r="AU871" s="34">
        <v>37.479999999999997</v>
      </c>
      <c r="AV871" s="34">
        <v>7.7709950000000001</v>
      </c>
      <c r="AW871" s="34">
        <v>13.018362</v>
      </c>
      <c r="AX871" s="34">
        <v>19.02</v>
      </c>
      <c r="AY871" s="34">
        <v>4.04</v>
      </c>
      <c r="AZ871" s="34">
        <v>73.720000999999996</v>
      </c>
      <c r="BA871" s="34"/>
      <c r="BB871" s="34"/>
      <c r="BC871" s="34">
        <v>22.683534999999999</v>
      </c>
      <c r="BD871" s="34"/>
      <c r="BE871" s="38"/>
      <c r="BF871" s="41">
        <f t="shared" si="723"/>
        <v>9.6460266187562108E-2</v>
      </c>
      <c r="BG871" s="41">
        <f t="shared" si="680"/>
        <v>2.2514927338320868E-2</v>
      </c>
      <c r="BH871" s="41"/>
      <c r="BI871" s="41">
        <f t="shared" si="681"/>
        <v>2.2948932985544783E-2</v>
      </c>
      <c r="BJ871" s="41"/>
      <c r="BK871" s="41">
        <f t="shared" si="682"/>
        <v>2.4371178646781497E-2</v>
      </c>
      <c r="BL871" s="41">
        <f t="shared" si="683"/>
        <v>1.5773119886907706E-2</v>
      </c>
      <c r="BM871" s="41">
        <f t="shared" si="684"/>
        <v>3.3130349359472233E-2</v>
      </c>
      <c r="BN871" s="41">
        <f t="shared" si="685"/>
        <v>-2.9852978004115103E-2</v>
      </c>
      <c r="BO871" s="41"/>
      <c r="BP871" s="41">
        <f t="shared" si="686"/>
        <v>-9.8173530007263903E-3</v>
      </c>
      <c r="BQ871" s="41">
        <f t="shared" si="687"/>
        <v>3.9920212695374567E-3</v>
      </c>
      <c r="BR871" s="41">
        <f t="shared" si="688"/>
        <v>2.5464338635611209E-3</v>
      </c>
      <c r="BS871" s="41">
        <f t="shared" si="689"/>
        <v>2.6990569691652047E-3</v>
      </c>
      <c r="BT871" s="41"/>
      <c r="BU871" s="41">
        <f t="shared" si="690"/>
        <v>1.364691384118189E-2</v>
      </c>
      <c r="BV871" s="41">
        <f t="shared" si="691"/>
        <v>-9.0539774431764673E-3</v>
      </c>
      <c r="BW871" s="41">
        <f t="shared" si="692"/>
        <v>1.0156096454148432E-2</v>
      </c>
      <c r="BX871" s="41"/>
      <c r="BY871" s="41"/>
      <c r="BZ871" s="41">
        <f t="shared" si="693"/>
        <v>-9.4932517306560021E-2</v>
      </c>
      <c r="CA871" s="41">
        <f t="shared" si="694"/>
        <v>6.7454219804797353E-3</v>
      </c>
      <c r="CB871" s="41">
        <f t="shared" si="695"/>
        <v>-1.458421607270069E-2</v>
      </c>
      <c r="CC871" s="41">
        <f t="shared" si="696"/>
        <v>-1.0240786238504562E-3</v>
      </c>
      <c r="CD871" s="41">
        <f t="shared" si="697"/>
        <v>2.4243589591939538E-2</v>
      </c>
      <c r="CE871" s="41">
        <f t="shared" si="698"/>
        <v>-5.7243426987591949E-3</v>
      </c>
      <c r="CF871" s="41">
        <f t="shared" si="699"/>
        <v>6.2858384981018386E-3</v>
      </c>
      <c r="CG871" s="41">
        <f t="shared" si="724"/>
        <v>1.0416709044782825E-2</v>
      </c>
      <c r="CH871" s="41">
        <f t="shared" si="700"/>
        <v>5.3742399421517012E-2</v>
      </c>
      <c r="CI871" s="41">
        <f t="shared" si="701"/>
        <v>7.1479342310068446E-3</v>
      </c>
      <c r="CJ871" s="41">
        <f t="shared" si="702"/>
        <v>-2.2223136784710235E-2</v>
      </c>
      <c r="CK871" s="41">
        <f t="shared" si="703"/>
        <v>3.774029135284588E-2</v>
      </c>
      <c r="CL871" s="41">
        <f t="shared" si="704"/>
        <v>1.9073665960261759E-2</v>
      </c>
      <c r="CM871" s="41">
        <f t="shared" si="705"/>
        <v>1.2691984173257372E-2</v>
      </c>
      <c r="CO871" s="41">
        <f t="shared" si="706"/>
        <v>-1.8519047767237642E-2</v>
      </c>
      <c r="CP871" s="41">
        <f t="shared" si="707"/>
        <v>2.2388994893478686E-2</v>
      </c>
      <c r="CQ871" s="41">
        <f t="shared" si="708"/>
        <v>4.871157290677189E-3</v>
      </c>
      <c r="CR871" s="41">
        <f t="shared" si="709"/>
        <v>-3.0771658666753545E-2</v>
      </c>
      <c r="CS871" s="41">
        <f t="shared" si="710"/>
        <v>1.2907714165588168E-3</v>
      </c>
      <c r="CT871" s="41">
        <f t="shared" si="711"/>
        <v>1.773882433738163E-2</v>
      </c>
      <c r="CU871" s="41">
        <f t="shared" si="712"/>
        <v>-1.4815085785140587E-2</v>
      </c>
      <c r="CV871" s="41">
        <f t="shared" si="713"/>
        <v>-1.012666881792916E-2</v>
      </c>
      <c r="CW871" s="41"/>
      <c r="CX871" s="41">
        <f t="shared" si="714"/>
        <v>-6.5729888634078288E-3</v>
      </c>
      <c r="CY871" s="41">
        <f t="shared" si="715"/>
        <v>3.2265208589442262E-2</v>
      </c>
      <c r="CZ871" s="41">
        <f t="shared" si="716"/>
        <v>7.6823793973998583E-3</v>
      </c>
      <c r="DA871" s="41">
        <f t="shared" si="717"/>
        <v>-9.7833311406130101E-3</v>
      </c>
      <c r="DB871" s="41">
        <f t="shared" si="718"/>
        <v>5.2590061690627676E-4</v>
      </c>
      <c r="DC871" s="41">
        <f t="shared" si="719"/>
        <v>2.0000666706669435E-2</v>
      </c>
      <c r="DD871" s="41">
        <f t="shared" si="720"/>
        <v>3.1248310402698389E-3</v>
      </c>
      <c r="DE871" s="41"/>
      <c r="DF871" s="41"/>
      <c r="DG871" s="41">
        <f t="shared" si="722"/>
        <v>2.6119964180138676E-3</v>
      </c>
      <c r="DH871" s="41"/>
    </row>
    <row r="872" spans="1:112">
      <c r="A872" s="43">
        <v>43112</v>
      </c>
      <c r="B872" s="34">
        <v>3.95</v>
      </c>
      <c r="C872" s="34">
        <v>4.8211849999999998</v>
      </c>
      <c r="D872" s="34"/>
      <c r="E872" s="34">
        <v>5.58</v>
      </c>
      <c r="F872" s="34"/>
      <c r="G872" s="34">
        <v>42.132514999999998</v>
      </c>
      <c r="H872" s="34">
        <v>18.759695000000001</v>
      </c>
      <c r="I872" s="34">
        <v>19.799999</v>
      </c>
      <c r="J872" s="34">
        <v>20.24999</v>
      </c>
      <c r="K872" s="34"/>
      <c r="L872" s="34">
        <v>47.82</v>
      </c>
      <c r="M872" s="34">
        <v>5</v>
      </c>
      <c r="N872" s="34">
        <v>34.342872999999997</v>
      </c>
      <c r="O872" s="34">
        <v>11.35</v>
      </c>
      <c r="P872" s="34"/>
      <c r="Q872" s="34">
        <v>3.26</v>
      </c>
      <c r="R872" s="34">
        <v>22.02</v>
      </c>
      <c r="S872" s="34">
        <v>51.873772000000002</v>
      </c>
      <c r="T872" s="34"/>
      <c r="U872" s="34"/>
      <c r="V872" s="34">
        <v>5.2046939999999999</v>
      </c>
      <c r="W872" s="34">
        <v>29.76</v>
      </c>
      <c r="X872" s="34">
        <v>30.17</v>
      </c>
      <c r="Y872" s="34">
        <v>9.8276029999999999</v>
      </c>
      <c r="Z872" s="34">
        <v>17.588802000000001</v>
      </c>
      <c r="AA872" s="34">
        <v>45.664867000000001</v>
      </c>
      <c r="AB872" s="34">
        <v>52.731701000000001</v>
      </c>
      <c r="AC872" s="34">
        <v>18.850000000000001</v>
      </c>
      <c r="AD872" s="34">
        <v>131.96000699999999</v>
      </c>
      <c r="AE872" s="34">
        <v>34.291984999999997</v>
      </c>
      <c r="AF872" s="34">
        <v>1.75</v>
      </c>
      <c r="AG872" s="34">
        <v>9.4500089999999997</v>
      </c>
      <c r="AH872" s="34">
        <v>35.359684000000001</v>
      </c>
      <c r="AI872" s="34">
        <v>122.22274</v>
      </c>
      <c r="AJ872" s="34" t="s">
        <v>193</v>
      </c>
      <c r="AK872" s="34">
        <v>5.35</v>
      </c>
      <c r="AL872" s="34">
        <v>2.75</v>
      </c>
      <c r="AM872" s="34">
        <v>27.583974999999999</v>
      </c>
      <c r="AN872" s="34">
        <v>6.7</v>
      </c>
      <c r="AO872" s="34">
        <v>30.629999000000002</v>
      </c>
      <c r="AP872" s="34">
        <v>4.5</v>
      </c>
      <c r="AQ872" s="34">
        <v>13.3</v>
      </c>
      <c r="AR872" s="34">
        <v>3.81</v>
      </c>
      <c r="AS872" s="34"/>
      <c r="AT872" s="34">
        <v>16.118887000000001</v>
      </c>
      <c r="AU872" s="34">
        <v>36.159999999999997</v>
      </c>
      <c r="AV872" s="34">
        <v>7.6421390000000002</v>
      </c>
      <c r="AW872" s="34">
        <v>13.073214999999999</v>
      </c>
      <c r="AX872" s="34">
        <v>19.280000999999999</v>
      </c>
      <c r="AY872" s="34">
        <v>4.09</v>
      </c>
      <c r="AZ872" s="34">
        <v>73.25</v>
      </c>
      <c r="BA872" s="34"/>
      <c r="BB872" s="34"/>
      <c r="BC872" s="34">
        <v>22.535599000000001</v>
      </c>
      <c r="BD872" s="34"/>
      <c r="BE872" s="38"/>
      <c r="BF872" s="41">
        <f t="shared" si="723"/>
        <v>6.6691374498672351E-2</v>
      </c>
      <c r="BG872" s="41">
        <f t="shared" si="680"/>
        <v>1.8535436360346005E-3</v>
      </c>
      <c r="BH872" s="41"/>
      <c r="BI872" s="41">
        <f t="shared" si="681"/>
        <v>-2.6526754333428711E-2</v>
      </c>
      <c r="BJ872" s="41"/>
      <c r="BK872" s="41">
        <f t="shared" si="682"/>
        <v>1.0695403196144558E-2</v>
      </c>
      <c r="BL872" s="41">
        <f t="shared" si="683"/>
        <v>-1.6303211864441156E-2</v>
      </c>
      <c r="BM872" s="41">
        <f t="shared" si="684"/>
        <v>-3.7665504753393211E-2</v>
      </c>
      <c r="BN872" s="41">
        <f t="shared" si="685"/>
        <v>2.2472867075408801E-2</v>
      </c>
      <c r="BO872" s="41"/>
      <c r="BP872" s="41">
        <f t="shared" si="686"/>
        <v>3.7712385338434847E-3</v>
      </c>
      <c r="BQ872" s="41">
        <f t="shared" si="687"/>
        <v>-3.9920212695373379E-3</v>
      </c>
      <c r="BR872" s="41">
        <f t="shared" si="688"/>
        <v>-5.6673600882994057E-3</v>
      </c>
      <c r="BS872" s="41">
        <f t="shared" si="689"/>
        <v>1.9573578639958122E-2</v>
      </c>
      <c r="BT872" s="41"/>
      <c r="BU872" s="41">
        <f t="shared" si="690"/>
        <v>-1.8237587549780901E-2</v>
      </c>
      <c r="BV872" s="41">
        <f t="shared" si="691"/>
        <v>1.3633267278641253E-3</v>
      </c>
      <c r="BW872" s="41">
        <f t="shared" si="692"/>
        <v>-3.5616379078471949E-3</v>
      </c>
      <c r="BX872" s="41"/>
      <c r="BY872" s="41"/>
      <c r="BZ872" s="41">
        <f t="shared" si="693"/>
        <v>8.3547334288149325E-2</v>
      </c>
      <c r="CA872" s="41">
        <f t="shared" si="694"/>
        <v>3.3607797325239307E-4</v>
      </c>
      <c r="CB872" s="41">
        <f t="shared" si="695"/>
        <v>7.3186952205302833E-3</v>
      </c>
      <c r="CC872" s="41">
        <f t="shared" si="696"/>
        <v>1.424212922818081E-2</v>
      </c>
      <c r="CD872" s="41">
        <f t="shared" si="697"/>
        <v>3.4246242572258979E-2</v>
      </c>
      <c r="CE872" s="41">
        <f t="shared" si="698"/>
        <v>1.1104849162614627E-3</v>
      </c>
      <c r="CF872" s="41">
        <f t="shared" si="699"/>
        <v>-1.1119439494771935E-2</v>
      </c>
      <c r="CG872" s="41">
        <f t="shared" si="724"/>
        <v>-2.0943122031770362E-2</v>
      </c>
      <c r="CH872" s="41">
        <f t="shared" si="700"/>
        <v>-2.3664336088642469E-2</v>
      </c>
      <c r="CI872" s="41">
        <f t="shared" si="701"/>
        <v>2.8450570631877929E-3</v>
      </c>
      <c r="CJ872" s="41">
        <f t="shared" si="702"/>
        <v>-1.6997576368571136E-2</v>
      </c>
      <c r="CK872" s="41">
        <f t="shared" si="703"/>
        <v>0</v>
      </c>
      <c r="CL872" s="41">
        <f t="shared" si="704"/>
        <v>-1.5824359160289798E-2</v>
      </c>
      <c r="CM872" s="41">
        <f t="shared" si="705"/>
        <v>1.8697216545133601E-3</v>
      </c>
      <c r="CO872" s="41">
        <f t="shared" si="706"/>
        <v>0</v>
      </c>
      <c r="CP872" s="41">
        <f t="shared" si="707"/>
        <v>1.4652276786870415E-2</v>
      </c>
      <c r="CQ872" s="41">
        <f t="shared" si="708"/>
        <v>-6.6167704255050966E-3</v>
      </c>
      <c r="CR872" s="41">
        <f t="shared" si="709"/>
        <v>4.5809536031294201E-2</v>
      </c>
      <c r="CS872" s="41">
        <f t="shared" si="710"/>
        <v>-1.2329844915405177E-2</v>
      </c>
      <c r="CT872" s="41">
        <f t="shared" si="711"/>
        <v>-1.1049836186584935E-2</v>
      </c>
      <c r="CU872" s="41">
        <f t="shared" si="712"/>
        <v>-7.4906717291576257E-3</v>
      </c>
      <c r="CV872" s="41">
        <f t="shared" si="713"/>
        <v>-3.1010236742560322E-2</v>
      </c>
      <c r="CW872" s="41"/>
      <c r="CX872" s="41">
        <f t="shared" si="714"/>
        <v>-1.1456138549852961E-2</v>
      </c>
      <c r="CY872" s="41">
        <f t="shared" si="715"/>
        <v>-3.5853921846245702E-2</v>
      </c>
      <c r="CZ872" s="41">
        <f t="shared" si="716"/>
        <v>-1.6720674994000734E-2</v>
      </c>
      <c r="DA872" s="41">
        <f t="shared" si="717"/>
        <v>4.2046581402760755E-3</v>
      </c>
      <c r="DB872" s="41">
        <f t="shared" si="718"/>
        <v>1.3577283932373842E-2</v>
      </c>
      <c r="DC872" s="41">
        <f t="shared" si="719"/>
        <v>1.2300278081651687E-2</v>
      </c>
      <c r="DD872" s="41">
        <f t="shared" si="720"/>
        <v>-6.3958984692856448E-3</v>
      </c>
      <c r="DE872" s="41"/>
      <c r="DF872" s="41"/>
      <c r="DG872" s="41">
        <f t="shared" si="722"/>
        <v>-6.5430942479780107E-3</v>
      </c>
      <c r="DH872" s="41"/>
    </row>
    <row r="873" spans="1:112">
      <c r="A873" s="43">
        <v>43116</v>
      </c>
      <c r="B873" s="34">
        <v>4.3499999999999996</v>
      </c>
      <c r="C873" s="34">
        <v>4.8658260000000002</v>
      </c>
      <c r="D873" s="34"/>
      <c r="E873" s="34">
        <v>5.65</v>
      </c>
      <c r="F873" s="34"/>
      <c r="G873" s="34">
        <v>42.385852999999997</v>
      </c>
      <c r="H873" s="34">
        <v>18.819374</v>
      </c>
      <c r="I873" s="34">
        <v>20.190000999999999</v>
      </c>
      <c r="J873" s="34">
        <v>20.24999</v>
      </c>
      <c r="K873" s="34"/>
      <c r="L873" s="34">
        <v>48.049999</v>
      </c>
      <c r="M873" s="34">
        <v>5.23</v>
      </c>
      <c r="N873" s="34">
        <v>34.577095</v>
      </c>
      <c r="O873" s="34">
        <v>11.79</v>
      </c>
      <c r="P873" s="34"/>
      <c r="Q873" s="34">
        <v>3.41</v>
      </c>
      <c r="R873" s="34">
        <v>22.040001</v>
      </c>
      <c r="S873" s="34">
        <v>51.182121000000002</v>
      </c>
      <c r="T873" s="34"/>
      <c r="U873" s="34"/>
      <c r="V873" s="34">
        <v>5.0060419999999999</v>
      </c>
      <c r="W873" s="34">
        <v>29.57</v>
      </c>
      <c r="X873" s="34">
        <v>29.99</v>
      </c>
      <c r="Y873" s="34">
        <v>9.9963619999999995</v>
      </c>
      <c r="Z873" s="34">
        <v>17.857123999999999</v>
      </c>
      <c r="AA873" s="34">
        <v>45.056683</v>
      </c>
      <c r="AB873" s="34">
        <v>53.065815000000001</v>
      </c>
      <c r="AC873" s="34">
        <v>18.899999999999999</v>
      </c>
      <c r="AD873" s="34">
        <v>132.550003</v>
      </c>
      <c r="AE873" s="34">
        <v>34.525790999999998</v>
      </c>
      <c r="AF873" s="34">
        <v>1.74</v>
      </c>
      <c r="AG873" s="34">
        <v>11.900012</v>
      </c>
      <c r="AH873" s="34">
        <v>35.273654999999998</v>
      </c>
      <c r="AI873" s="34">
        <v>122.143333</v>
      </c>
      <c r="AJ873" s="34" t="s">
        <v>193</v>
      </c>
      <c r="AK873" s="34">
        <v>5.25</v>
      </c>
      <c r="AL873" s="34">
        <v>2.87</v>
      </c>
      <c r="AM873" s="34">
        <v>27.834561999999998</v>
      </c>
      <c r="AN873" s="34">
        <v>6.8</v>
      </c>
      <c r="AO873" s="34">
        <v>30.629999000000002</v>
      </c>
      <c r="AP873" s="34">
        <v>4.5199999999999996</v>
      </c>
      <c r="AQ873" s="34">
        <v>13.6</v>
      </c>
      <c r="AR873" s="34">
        <v>3.86</v>
      </c>
      <c r="AS873" s="34"/>
      <c r="AT873" s="34">
        <v>16.36326</v>
      </c>
      <c r="AU873" s="34">
        <v>34.900002000000001</v>
      </c>
      <c r="AV873" s="34">
        <v>7.3447789999999999</v>
      </c>
      <c r="AW873" s="34">
        <v>12.140719000000001</v>
      </c>
      <c r="AX873" s="34">
        <v>19.27</v>
      </c>
      <c r="AY873" s="34">
        <v>4.3600000000000003</v>
      </c>
      <c r="AZ873" s="34">
        <v>73.699996999999996</v>
      </c>
      <c r="BA873" s="34"/>
      <c r="BB873" s="34"/>
      <c r="BC873" s="34">
        <v>21.904404</v>
      </c>
      <c r="BD873" s="34"/>
      <c r="BE873" s="38"/>
      <c r="BF873" s="41">
        <f t="shared" si="723"/>
        <v>0</v>
      </c>
      <c r="BG873" s="41">
        <f t="shared" si="680"/>
        <v>9.2167369303253546E-3</v>
      </c>
      <c r="BH873" s="41"/>
      <c r="BI873" s="41">
        <f t="shared" si="681"/>
        <v>1.2466768765130067E-2</v>
      </c>
      <c r="BJ873" s="41"/>
      <c r="BK873" s="41">
        <f t="shared" si="682"/>
        <v>5.9948805144258051E-3</v>
      </c>
      <c r="BL873" s="41">
        <f t="shared" si="683"/>
        <v>3.1761856671282326E-3</v>
      </c>
      <c r="BM873" s="41">
        <f t="shared" si="684"/>
        <v>1.9505594658777149E-2</v>
      </c>
      <c r="BN873" s="41">
        <f t="shared" si="685"/>
        <v>0</v>
      </c>
      <c r="BO873" s="41"/>
      <c r="BP873" s="41">
        <f t="shared" si="686"/>
        <v>4.7981525744680955E-3</v>
      </c>
      <c r="BQ873" s="41">
        <f t="shared" si="687"/>
        <v>4.4973365642731196E-2</v>
      </c>
      <c r="BR873" s="41">
        <f t="shared" si="688"/>
        <v>6.7969532930188866E-3</v>
      </c>
      <c r="BS873" s="41">
        <f t="shared" si="689"/>
        <v>3.803397062186787E-2</v>
      </c>
      <c r="BT873" s="41"/>
      <c r="BU873" s="41">
        <f t="shared" si="690"/>
        <v>4.4985095916809319E-2</v>
      </c>
      <c r="BV873" s="41">
        <f t="shared" si="691"/>
        <v>9.0789836222955882E-4</v>
      </c>
      <c r="BW873" s="41">
        <f t="shared" si="692"/>
        <v>-1.342303413904525E-2</v>
      </c>
      <c r="BX873" s="41"/>
      <c r="BY873" s="41"/>
      <c r="BZ873" s="41">
        <f t="shared" si="693"/>
        <v>-3.8915327806925581E-2</v>
      </c>
      <c r="CA873" s="41">
        <f t="shared" si="694"/>
        <v>-6.4048761005053448E-3</v>
      </c>
      <c r="CB873" s="41">
        <f t="shared" si="695"/>
        <v>-5.9840604100520724E-3</v>
      </c>
      <c r="CC873" s="41">
        <f t="shared" si="696"/>
        <v>1.7026167750125165E-2</v>
      </c>
      <c r="CD873" s="41">
        <f t="shared" si="697"/>
        <v>1.5140082695250566E-2</v>
      </c>
      <c r="CE873" s="41">
        <f t="shared" si="698"/>
        <v>-1.3407908290311254E-2</v>
      </c>
      <c r="CF873" s="41">
        <f t="shared" si="699"/>
        <v>6.3161239200577278E-3</v>
      </c>
      <c r="CG873" s="41">
        <f t="shared" si="724"/>
        <v>1.3140793561058328E-2</v>
      </c>
      <c r="CH873" s="41">
        <f t="shared" si="700"/>
        <v>4.4610559612461029E-3</v>
      </c>
      <c r="CI873" s="41">
        <f t="shared" si="701"/>
        <v>6.7949565704027194E-3</v>
      </c>
      <c r="CJ873" s="41">
        <f t="shared" si="702"/>
        <v>-5.7306747089849834E-3</v>
      </c>
      <c r="CK873" s="41">
        <f t="shared" si="703"/>
        <v>0.23052371463418642</v>
      </c>
      <c r="CL873" s="41">
        <f t="shared" si="704"/>
        <v>-2.4359330525118915E-3</v>
      </c>
      <c r="CM873" s="41">
        <f t="shared" si="705"/>
        <v>-6.4990202461497233E-4</v>
      </c>
      <c r="CO873" s="41">
        <f t="shared" si="706"/>
        <v>-1.8868484304382691E-2</v>
      </c>
      <c r="CP873" s="41">
        <f t="shared" si="707"/>
        <v>4.2711118093049873E-2</v>
      </c>
      <c r="CQ873" s="41">
        <f t="shared" si="708"/>
        <v>9.0434977686039211E-3</v>
      </c>
      <c r="CR873" s="41">
        <f t="shared" si="709"/>
        <v>1.4815085785140682E-2</v>
      </c>
      <c r="CS873" s="41">
        <f t="shared" si="710"/>
        <v>0</v>
      </c>
      <c r="CT873" s="41">
        <f t="shared" si="711"/>
        <v>4.4345970678655536E-3</v>
      </c>
      <c r="CU873" s="41">
        <f t="shared" si="712"/>
        <v>2.2305757514298186E-2</v>
      </c>
      <c r="CV873" s="41">
        <f t="shared" si="713"/>
        <v>1.3037994338129801E-2</v>
      </c>
      <c r="CW873" s="41"/>
      <c r="CX873" s="41">
        <f t="shared" si="714"/>
        <v>1.504688779755854E-2</v>
      </c>
      <c r="CY873" s="41">
        <f t="shared" si="715"/>
        <v>-3.5466649009005521E-2</v>
      </c>
      <c r="CZ873" s="41">
        <f t="shared" si="716"/>
        <v>-3.9687817137464367E-2</v>
      </c>
      <c r="DA873" s="41">
        <f t="shared" si="717"/>
        <v>-7.4000470977046331E-2</v>
      </c>
      <c r="DB873" s="41">
        <f t="shared" si="718"/>
        <v>-5.1885862334300056E-4</v>
      </c>
      <c r="DC873" s="41">
        <f t="shared" si="719"/>
        <v>6.3927087306232602E-2</v>
      </c>
      <c r="DD873" s="41">
        <f t="shared" si="720"/>
        <v>6.1245105925502932E-3</v>
      </c>
      <c r="DE873" s="41"/>
      <c r="DF873" s="41"/>
      <c r="DG873" s="41">
        <f t="shared" si="722"/>
        <v>-2.8408524167744365E-2</v>
      </c>
      <c r="DH873" s="41"/>
    </row>
    <row r="874" spans="1:112">
      <c r="A874" s="43">
        <v>43117</v>
      </c>
      <c r="B874" s="34">
        <v>4.6500000000000004</v>
      </c>
      <c r="C874" s="34">
        <v>4.8211849999999998</v>
      </c>
      <c r="D874" s="34"/>
      <c r="E874" s="34">
        <v>5.65</v>
      </c>
      <c r="F874" s="34"/>
      <c r="G874" s="34">
        <v>41.791469999999997</v>
      </c>
      <c r="H874" s="34">
        <v>18.620438</v>
      </c>
      <c r="I874" s="34">
        <v>20.149999999999999</v>
      </c>
      <c r="J874" s="34">
        <v>20.549990000000001</v>
      </c>
      <c r="K874" s="34"/>
      <c r="L874" s="34">
        <v>49.509998000000003</v>
      </c>
      <c r="M874" s="34">
        <v>5.41</v>
      </c>
      <c r="N874" s="34">
        <v>34.684452</v>
      </c>
      <c r="O874" s="34">
        <v>11.67</v>
      </c>
      <c r="P874" s="34"/>
      <c r="Q874" s="34">
        <v>3.42</v>
      </c>
      <c r="R874" s="34">
        <v>22.52</v>
      </c>
      <c r="S874" s="34">
        <v>51.36721</v>
      </c>
      <c r="T874" s="34"/>
      <c r="U874" s="34"/>
      <c r="V874" s="34">
        <v>4.837186</v>
      </c>
      <c r="W874" s="34">
        <v>29.4</v>
      </c>
      <c r="X874" s="34">
        <v>29.92</v>
      </c>
      <c r="Y874" s="34">
        <v>9.9169459999999994</v>
      </c>
      <c r="Z874" s="34">
        <v>17.681328000000001</v>
      </c>
      <c r="AA874" s="34">
        <v>44.465384999999998</v>
      </c>
      <c r="AB874" s="34">
        <v>52.977370999999998</v>
      </c>
      <c r="AC874" s="34">
        <v>19</v>
      </c>
      <c r="AD874" s="34">
        <v>133.60000600000001</v>
      </c>
      <c r="AE874" s="34">
        <v>34.535533999999998</v>
      </c>
      <c r="AF874" s="34">
        <v>1.82</v>
      </c>
      <c r="AG874" s="34">
        <v>10.15</v>
      </c>
      <c r="AH874" s="34">
        <v>33.734611999999998</v>
      </c>
      <c r="AI874" s="34">
        <v>117.53752900000001</v>
      </c>
      <c r="AJ874" s="34" t="s">
        <v>193</v>
      </c>
      <c r="AK874" s="34">
        <v>5.05</v>
      </c>
      <c r="AL874" s="34">
        <v>2.95</v>
      </c>
      <c r="AM874" s="34">
        <v>27.477958999999998</v>
      </c>
      <c r="AN874" s="34">
        <v>7.3</v>
      </c>
      <c r="AO874" s="34">
        <v>28.860001</v>
      </c>
      <c r="AP874" s="34">
        <v>4.45</v>
      </c>
      <c r="AQ874" s="34">
        <v>13.35</v>
      </c>
      <c r="AR874" s="34">
        <v>3.78</v>
      </c>
      <c r="AS874" s="34"/>
      <c r="AT874" s="34">
        <v>16.343707999999999</v>
      </c>
      <c r="AU874" s="34">
        <v>33.520000000000003</v>
      </c>
      <c r="AV874" s="34">
        <v>7.3646039999999999</v>
      </c>
      <c r="AW874" s="34">
        <v>11.747608</v>
      </c>
      <c r="AX874" s="34">
        <v>19.030000999999999</v>
      </c>
      <c r="AY874" s="34">
        <v>4.2300000000000004</v>
      </c>
      <c r="AZ874" s="34">
        <v>74</v>
      </c>
      <c r="BA874" s="34"/>
      <c r="BB874" s="34"/>
      <c r="BC874" s="34">
        <v>21.983308999999998</v>
      </c>
      <c r="BD874" s="34"/>
      <c r="BE874" s="38"/>
      <c r="BF874" s="41">
        <f t="shared" si="723"/>
        <v>5.2367985517315939E-2</v>
      </c>
      <c r="BG874" s="41">
        <f t="shared" si="680"/>
        <v>-9.2167369303251933E-3</v>
      </c>
      <c r="BH874" s="41"/>
      <c r="BI874" s="41">
        <f t="shared" si="681"/>
        <v>0</v>
      </c>
      <c r="BJ874" s="41"/>
      <c r="BK874" s="41">
        <f t="shared" si="682"/>
        <v>-1.412239918153594E-2</v>
      </c>
      <c r="BL874" s="41">
        <f t="shared" si="683"/>
        <v>-1.062707645160324E-2</v>
      </c>
      <c r="BM874" s="41">
        <f t="shared" si="684"/>
        <v>-1.9831934615229998E-3</v>
      </c>
      <c r="BN874" s="41">
        <f t="shared" si="685"/>
        <v>1.4706154598854717E-2</v>
      </c>
      <c r="BO874" s="41"/>
      <c r="BP874" s="41">
        <f t="shared" si="686"/>
        <v>2.9932514372804489E-2</v>
      </c>
      <c r="BQ874" s="41">
        <f t="shared" si="687"/>
        <v>3.3837814781558541E-2</v>
      </c>
      <c r="BR874" s="41">
        <f t="shared" si="688"/>
        <v>3.100048746464005E-3</v>
      </c>
      <c r="BS874" s="41">
        <f t="shared" si="689"/>
        <v>-1.0230268250814922E-2</v>
      </c>
      <c r="BT874" s="41"/>
      <c r="BU874" s="41">
        <f t="shared" si="690"/>
        <v>2.9282597790883597E-3</v>
      </c>
      <c r="BV874" s="41">
        <f t="shared" si="691"/>
        <v>2.1544773614726061E-2</v>
      </c>
      <c r="BW874" s="41">
        <f t="shared" si="692"/>
        <v>3.6097593065984516E-3</v>
      </c>
      <c r="BX874" s="41"/>
      <c r="BY874" s="41"/>
      <c r="BZ874" s="41">
        <f t="shared" si="693"/>
        <v>-3.4312436218008682E-2</v>
      </c>
      <c r="CA874" s="41">
        <f t="shared" si="694"/>
        <v>-5.7656595197499898E-3</v>
      </c>
      <c r="CB874" s="41">
        <f t="shared" si="695"/>
        <v>-2.3368396546410999E-3</v>
      </c>
      <c r="CC874" s="41">
        <f t="shared" si="696"/>
        <v>-7.9762158087282025E-3</v>
      </c>
      <c r="CD874" s="41">
        <f t="shared" si="697"/>
        <v>-9.8933647356101474E-3</v>
      </c>
      <c r="CE874" s="41">
        <f t="shared" si="698"/>
        <v>-1.3210298024469694E-2</v>
      </c>
      <c r="CF874" s="41">
        <f t="shared" si="699"/>
        <v>-1.6680755047811609E-3</v>
      </c>
      <c r="CG874" s="41">
        <f t="shared" si="724"/>
        <v>-1.3140793561058255E-2</v>
      </c>
      <c r="CH874" s="41">
        <f t="shared" si="700"/>
        <v>7.8903506447210048E-3</v>
      </c>
      <c r="CI874" s="41">
        <f t="shared" si="701"/>
        <v>2.8215502858189008E-4</v>
      </c>
      <c r="CJ874" s="41">
        <f t="shared" si="702"/>
        <v>4.4951387862266268E-2</v>
      </c>
      <c r="CK874" s="41">
        <f t="shared" si="703"/>
        <v>-0.15906570303254028</v>
      </c>
      <c r="CL874" s="41">
        <f t="shared" si="704"/>
        <v>-4.4611995420201271E-2</v>
      </c>
      <c r="CM874" s="41">
        <f t="shared" si="705"/>
        <v>-3.8437537447358672E-2</v>
      </c>
      <c r="CO874" s="41">
        <f t="shared" si="706"/>
        <v>-3.8839833316264012E-2</v>
      </c>
      <c r="CP874" s="41">
        <f t="shared" si="707"/>
        <v>2.7493140580198708E-2</v>
      </c>
      <c r="CQ874" s="41">
        <f t="shared" si="708"/>
        <v>-1.2894293529099812E-2</v>
      </c>
      <c r="CR874" s="41">
        <f t="shared" si="709"/>
        <v>7.0951735972284394E-2</v>
      </c>
      <c r="CS874" s="41">
        <f t="shared" si="710"/>
        <v>-5.9523300201193542E-2</v>
      </c>
      <c r="CT874" s="41">
        <f t="shared" si="711"/>
        <v>-1.5607897665990829E-2</v>
      </c>
      <c r="CU874" s="41">
        <f t="shared" si="712"/>
        <v>-1.8553407895747834E-2</v>
      </c>
      <c r="CV874" s="41">
        <f t="shared" si="713"/>
        <v>-2.0943173845243249E-2</v>
      </c>
      <c r="CW874" s="41"/>
      <c r="CX874" s="41">
        <f t="shared" si="714"/>
        <v>-1.1955863551163445E-3</v>
      </c>
      <c r="CY874" s="41">
        <f t="shared" si="715"/>
        <v>-4.0344610901087749E-2</v>
      </c>
      <c r="CZ874" s="41">
        <f t="shared" si="716"/>
        <v>2.6955599706809347E-3</v>
      </c>
      <c r="DA874" s="41">
        <f t="shared" si="717"/>
        <v>-3.2915364179756261E-2</v>
      </c>
      <c r="DB874" s="41">
        <f t="shared" si="718"/>
        <v>-1.2532748569610869E-2</v>
      </c>
      <c r="DC874" s="41">
        <f t="shared" si="719"/>
        <v>-3.0270064302756337E-2</v>
      </c>
      <c r="DD874" s="41">
        <f t="shared" si="720"/>
        <v>4.0623347144428485E-3</v>
      </c>
      <c r="DE874" s="41"/>
      <c r="DF874" s="41"/>
      <c r="DG874" s="41">
        <f t="shared" si="722"/>
        <v>3.5957710996372982E-3</v>
      </c>
      <c r="DH874" s="41"/>
    </row>
    <row r="875" spans="1:112">
      <c r="A875" s="43">
        <v>43118</v>
      </c>
      <c r="B875" s="34">
        <v>4.6500000000000004</v>
      </c>
      <c r="C875" s="34">
        <v>4.9193949999999997</v>
      </c>
      <c r="D875" s="34"/>
      <c r="E875" s="34">
        <v>5.75</v>
      </c>
      <c r="F875" s="34"/>
      <c r="G875" s="34">
        <v>42.376109999999997</v>
      </c>
      <c r="H875" s="34">
        <v>18.998417</v>
      </c>
      <c r="I875" s="34">
        <v>20.260000000000002</v>
      </c>
      <c r="J875" s="34">
        <v>23.399988</v>
      </c>
      <c r="K875" s="34"/>
      <c r="L875" s="34">
        <v>43.509998000000003</v>
      </c>
      <c r="M875" s="34">
        <v>5.97</v>
      </c>
      <c r="N875" s="34">
        <v>35.123618999999998</v>
      </c>
      <c r="O875" s="34">
        <v>11.27</v>
      </c>
      <c r="P875" s="34"/>
      <c r="Q875" s="34">
        <v>3.37</v>
      </c>
      <c r="R875" s="34">
        <v>22.940000999999999</v>
      </c>
      <c r="S875" s="34">
        <v>52.146534000000003</v>
      </c>
      <c r="T875" s="34"/>
      <c r="U875" s="34"/>
      <c r="V875" s="34">
        <v>5.0457729999999996</v>
      </c>
      <c r="W875" s="34">
        <v>29.610001</v>
      </c>
      <c r="X875" s="34">
        <v>30.4</v>
      </c>
      <c r="Y875" s="34">
        <v>10.105556999999999</v>
      </c>
      <c r="Z875" s="34">
        <v>18.227217</v>
      </c>
      <c r="AA875" s="34">
        <v>45.022888000000002</v>
      </c>
      <c r="AB875" s="34">
        <v>53.606296999999998</v>
      </c>
      <c r="AC875" s="34">
        <v>19.049999</v>
      </c>
      <c r="AD875" s="34">
        <v>134.25</v>
      </c>
      <c r="AE875" s="34">
        <v>34.457596000000002</v>
      </c>
      <c r="AF875" s="34">
        <v>1.79</v>
      </c>
      <c r="AG875" s="34">
        <v>8.86</v>
      </c>
      <c r="AH875" s="34">
        <v>33.648578999999998</v>
      </c>
      <c r="AI875" s="34">
        <v>119.086029</v>
      </c>
      <c r="AJ875" s="34" t="s">
        <v>193</v>
      </c>
      <c r="AK875" s="34">
        <v>4.95</v>
      </c>
      <c r="AL875" s="34">
        <v>3.16</v>
      </c>
      <c r="AM875" s="34">
        <v>27.188815999999999</v>
      </c>
      <c r="AN875" s="34">
        <v>7.2</v>
      </c>
      <c r="AO875" s="34">
        <v>29.049999</v>
      </c>
      <c r="AP875" s="34">
        <v>4.46</v>
      </c>
      <c r="AQ875" s="34">
        <v>13.45</v>
      </c>
      <c r="AR875" s="34">
        <v>3.6</v>
      </c>
      <c r="AS875" s="34"/>
      <c r="AT875" s="34">
        <v>16.382811</v>
      </c>
      <c r="AU875" s="34">
        <v>33.290000999999997</v>
      </c>
      <c r="AV875" s="34">
        <v>7.2753959999999998</v>
      </c>
      <c r="AW875" s="34">
        <v>11.784177</v>
      </c>
      <c r="AX875" s="34">
        <v>19.27</v>
      </c>
      <c r="AY875" s="34">
        <v>4.22</v>
      </c>
      <c r="AZ875" s="34">
        <v>74.239998</v>
      </c>
      <c r="BA875" s="34"/>
      <c r="BB875" s="34"/>
      <c r="BC875" s="34">
        <v>23.995235000000001</v>
      </c>
      <c r="BD875" s="34"/>
      <c r="BE875" s="38"/>
      <c r="BF875" s="41">
        <f t="shared" si="723"/>
        <v>4.9761509559063798E-2</v>
      </c>
      <c r="BG875" s="41">
        <f t="shared" si="680"/>
        <v>2.0165806994817879E-2</v>
      </c>
      <c r="BH875" s="41"/>
      <c r="BI875" s="41">
        <f t="shared" si="681"/>
        <v>1.7544309650909525E-2</v>
      </c>
      <c r="BJ875" s="41"/>
      <c r="BK875" s="41">
        <f t="shared" si="682"/>
        <v>1.3892508327240637E-2</v>
      </c>
      <c r="BL875" s="41">
        <f t="shared" si="683"/>
        <v>2.0095865240308243E-2</v>
      </c>
      <c r="BM875" s="41">
        <f t="shared" si="684"/>
        <v>5.4442104278454063E-3</v>
      </c>
      <c r="BN875" s="41">
        <f t="shared" si="685"/>
        <v>0.12987505521889109</v>
      </c>
      <c r="BO875" s="41"/>
      <c r="BP875" s="41">
        <f t="shared" si="686"/>
        <v>-0.12918387821130803</v>
      </c>
      <c r="BQ875" s="41">
        <f t="shared" si="687"/>
        <v>9.8497834546120544E-2</v>
      </c>
      <c r="BR875" s="41">
        <f t="shared" si="688"/>
        <v>1.2582292779443695E-2</v>
      </c>
      <c r="BS875" s="41">
        <f t="shared" si="689"/>
        <v>-3.4877118246779727E-2</v>
      </c>
      <c r="BT875" s="41"/>
      <c r="BU875" s="41">
        <f t="shared" si="690"/>
        <v>-1.4727806710243398E-2</v>
      </c>
      <c r="BV875" s="41">
        <f t="shared" si="691"/>
        <v>1.8478352021713093E-2</v>
      </c>
      <c r="BW875" s="41">
        <f t="shared" si="692"/>
        <v>1.5057685960534861E-2</v>
      </c>
      <c r="BX875" s="41"/>
      <c r="BY875" s="41"/>
      <c r="BZ875" s="41">
        <f t="shared" si="693"/>
        <v>4.221771639087385E-2</v>
      </c>
      <c r="CA875" s="41">
        <f t="shared" si="694"/>
        <v>7.1175015412376277E-3</v>
      </c>
      <c r="CB875" s="41">
        <f t="shared" si="695"/>
        <v>1.5915455305899363E-2</v>
      </c>
      <c r="CC875" s="41">
        <f t="shared" si="696"/>
        <v>1.8840459569537272E-2</v>
      </c>
      <c r="CD875" s="41">
        <f t="shared" si="697"/>
        <v>3.0406749076151107E-2</v>
      </c>
      <c r="CE875" s="41">
        <f t="shared" si="698"/>
        <v>1.2459961378537859E-2</v>
      </c>
      <c r="CF875" s="41">
        <f t="shared" si="699"/>
        <v>1.1801682406016895E-2</v>
      </c>
      <c r="CG875" s="41">
        <f t="shared" si="724"/>
        <v>1.5748409051471183E-2</v>
      </c>
      <c r="CH875" s="41">
        <f t="shared" si="700"/>
        <v>4.8534273762500888E-3</v>
      </c>
      <c r="CI875" s="41">
        <f t="shared" si="701"/>
        <v>-2.259298372241085E-3</v>
      </c>
      <c r="CJ875" s="41">
        <f t="shared" si="702"/>
        <v>-1.6620881236040407E-2</v>
      </c>
      <c r="CK875" s="41">
        <f t="shared" si="703"/>
        <v>-0.13592694087080689</v>
      </c>
      <c r="CL875" s="41">
        <f t="shared" si="704"/>
        <v>-2.5535462322905929E-3</v>
      </c>
      <c r="CM875" s="41">
        <f t="shared" si="705"/>
        <v>1.3088486361683778E-2</v>
      </c>
      <c r="CO875" s="41">
        <f t="shared" si="706"/>
        <v>-2.0000666706669428E-2</v>
      </c>
      <c r="CP875" s="41">
        <f t="shared" si="707"/>
        <v>6.8766857247092278E-2</v>
      </c>
      <c r="CQ875" s="41">
        <f t="shared" si="708"/>
        <v>-1.0578480122730815E-2</v>
      </c>
      <c r="CR875" s="41">
        <f t="shared" si="709"/>
        <v>-1.3793322132335761E-2</v>
      </c>
      <c r="CS875" s="41">
        <f t="shared" si="710"/>
        <v>6.5618608787527304E-3</v>
      </c>
      <c r="CT875" s="41">
        <f t="shared" si="711"/>
        <v>2.2446698538237278E-3</v>
      </c>
      <c r="CU875" s="41">
        <f t="shared" si="712"/>
        <v>7.4627212015895943E-3</v>
      </c>
      <c r="CV875" s="41">
        <f t="shared" si="713"/>
        <v>-4.8790164169431945E-2</v>
      </c>
      <c r="CW875" s="41"/>
      <c r="CX875" s="41">
        <f t="shared" si="714"/>
        <v>2.3896839507085333E-3</v>
      </c>
      <c r="CY875" s="41">
        <f t="shared" si="715"/>
        <v>-6.8851939878985533E-3</v>
      </c>
      <c r="CZ875" s="41">
        <f t="shared" si="716"/>
        <v>-1.2187036082453126E-2</v>
      </c>
      <c r="DA875" s="41">
        <f t="shared" si="717"/>
        <v>3.1080540161350554E-3</v>
      </c>
      <c r="DB875" s="41">
        <f t="shared" si="718"/>
        <v>1.2532748569610784E-2</v>
      </c>
      <c r="DC875" s="41">
        <f t="shared" si="719"/>
        <v>-2.3668650102662793E-3</v>
      </c>
      <c r="DD875" s="41">
        <f t="shared" si="720"/>
        <v>3.2379683341197786E-3</v>
      </c>
      <c r="DE875" s="41"/>
      <c r="DF875" s="41"/>
      <c r="DG875" s="41">
        <f t="shared" si="722"/>
        <v>8.7571785373838001E-2</v>
      </c>
      <c r="DH875" s="41"/>
    </row>
    <row r="876" spans="1:112">
      <c r="A876" s="43">
        <v>43119</v>
      </c>
      <c r="B876" s="34">
        <v>4.9000000000000004</v>
      </c>
      <c r="C876" s="34">
        <v>4.9193949999999997</v>
      </c>
      <c r="D876" s="34"/>
      <c r="E876" s="34">
        <v>6.01</v>
      </c>
      <c r="F876" s="34"/>
      <c r="G876" s="34">
        <v>41.674548999999999</v>
      </c>
      <c r="H876" s="34">
        <v>19.077992999999999</v>
      </c>
      <c r="I876" s="34">
        <v>20.870000999999998</v>
      </c>
      <c r="J876" s="34">
        <v>22.349989000000001</v>
      </c>
      <c r="K876" s="34"/>
      <c r="L876" s="34">
        <v>43.59</v>
      </c>
      <c r="M876" s="34">
        <v>5.9</v>
      </c>
      <c r="N876" s="34">
        <v>35.074818</v>
      </c>
      <c r="O876" s="34">
        <v>11.27</v>
      </c>
      <c r="P876" s="34"/>
      <c r="Q876" s="34">
        <v>3.56</v>
      </c>
      <c r="R876" s="34">
        <v>23.33</v>
      </c>
      <c r="S876" s="34">
        <v>52.575164999999998</v>
      </c>
      <c r="T876" s="34"/>
      <c r="U876" s="34"/>
      <c r="V876" s="34">
        <v>5.3338179999999999</v>
      </c>
      <c r="W876" s="34">
        <v>30.049999</v>
      </c>
      <c r="X876" s="34">
        <v>31.15</v>
      </c>
      <c r="Y876" s="34">
        <v>10.145265</v>
      </c>
      <c r="Z876" s="34">
        <v>18.273478000000001</v>
      </c>
      <c r="AA876" s="34">
        <v>44.558304</v>
      </c>
      <c r="AB876" s="34">
        <v>53.783192</v>
      </c>
      <c r="AC876" s="34">
        <v>18.850000000000001</v>
      </c>
      <c r="AD876" s="34">
        <v>136.070007</v>
      </c>
      <c r="AE876" s="34">
        <v>33.756171999999999</v>
      </c>
      <c r="AF876" s="34">
        <v>1.78</v>
      </c>
      <c r="AG876" s="34">
        <v>7.5</v>
      </c>
      <c r="AH876" s="34">
        <v>33.275767999999999</v>
      </c>
      <c r="AI876" s="34">
        <v>119.959534</v>
      </c>
      <c r="AJ876" s="34" t="s">
        <v>193</v>
      </c>
      <c r="AK876" s="34">
        <v>4.75</v>
      </c>
      <c r="AL876" s="34">
        <v>3.06</v>
      </c>
      <c r="AM876" s="34">
        <v>28.393567999999998</v>
      </c>
      <c r="AN876" s="34">
        <v>7</v>
      </c>
      <c r="AO876" s="34">
        <v>30.110001</v>
      </c>
      <c r="AP876" s="34">
        <v>4.47</v>
      </c>
      <c r="AQ876" s="34">
        <v>13.95</v>
      </c>
      <c r="AR876" s="34">
        <v>3.7</v>
      </c>
      <c r="AS876" s="34"/>
      <c r="AT876" s="34">
        <v>16.500108999999998</v>
      </c>
      <c r="AU876" s="34">
        <v>31.41</v>
      </c>
      <c r="AV876" s="34">
        <v>7.3150440000000003</v>
      </c>
      <c r="AW876" s="34">
        <v>11.839029999999999</v>
      </c>
      <c r="AX876" s="34">
        <v>19.600000000000001</v>
      </c>
      <c r="AY876" s="34">
        <v>4.21</v>
      </c>
      <c r="AZ876" s="34">
        <v>73.949996999999996</v>
      </c>
      <c r="BA876" s="34"/>
      <c r="BB876" s="34"/>
      <c r="BC876" s="34">
        <v>24.448906000000001</v>
      </c>
      <c r="BD876" s="34"/>
      <c r="BE876" s="38"/>
      <c r="BF876" s="41">
        <f t="shared" si="723"/>
        <v>4.7402238894583899E-2</v>
      </c>
      <c r="BG876" s="41">
        <f t="shared" si="680"/>
        <v>0</v>
      </c>
      <c r="BH876" s="41"/>
      <c r="BI876" s="41">
        <f t="shared" si="681"/>
        <v>4.4224893737857186E-2</v>
      </c>
      <c r="BJ876" s="41"/>
      <c r="BK876" s="41">
        <f t="shared" si="682"/>
        <v>-1.6694153305136555E-2</v>
      </c>
      <c r="BL876" s="41">
        <f t="shared" si="683"/>
        <v>4.1798119021645231E-3</v>
      </c>
      <c r="BM876" s="41">
        <f t="shared" si="684"/>
        <v>2.9664270184239179E-2</v>
      </c>
      <c r="BN876" s="41">
        <f t="shared" si="685"/>
        <v>-4.5909680653577048E-2</v>
      </c>
      <c r="BO876" s="41"/>
      <c r="BP876" s="41">
        <f t="shared" si="686"/>
        <v>1.8370154841580179E-3</v>
      </c>
      <c r="BQ876" s="41">
        <f t="shared" si="687"/>
        <v>-1.1794576492836816E-2</v>
      </c>
      <c r="BR876" s="41">
        <f t="shared" si="688"/>
        <v>-1.3903730609154136E-3</v>
      </c>
      <c r="BS876" s="41">
        <f t="shared" si="689"/>
        <v>0</v>
      </c>
      <c r="BT876" s="41"/>
      <c r="BU876" s="41">
        <f t="shared" si="690"/>
        <v>5.4847800499668788E-2</v>
      </c>
      <c r="BV876" s="41">
        <f t="shared" si="691"/>
        <v>1.6857930740135897E-2</v>
      </c>
      <c r="BW876" s="41">
        <f t="shared" si="692"/>
        <v>8.186142847989776E-3</v>
      </c>
      <c r="BX876" s="41"/>
      <c r="BY876" s="41"/>
      <c r="BZ876" s="41">
        <f t="shared" si="693"/>
        <v>5.5516441363454988E-2</v>
      </c>
      <c r="CA876" s="41">
        <f t="shared" si="694"/>
        <v>1.4750451817472247E-2</v>
      </c>
      <c r="CB876" s="41">
        <f t="shared" si="695"/>
        <v>2.437163682128617E-2</v>
      </c>
      <c r="CC876" s="41">
        <f t="shared" si="696"/>
        <v>3.921623615034911E-3</v>
      </c>
      <c r="CD876" s="41">
        <f t="shared" si="697"/>
        <v>2.5348024069003923E-3</v>
      </c>
      <c r="CE876" s="41">
        <f t="shared" si="698"/>
        <v>-1.0372448834706342E-2</v>
      </c>
      <c r="CF876" s="41">
        <f t="shared" si="699"/>
        <v>3.2944594790574118E-3</v>
      </c>
      <c r="CG876" s="41">
        <f t="shared" si="724"/>
        <v>-1.8397417223048024E-2</v>
      </c>
      <c r="CH876" s="41">
        <f t="shared" si="700"/>
        <v>1.3465777257901433E-2</v>
      </c>
      <c r="CI876" s="41">
        <f t="shared" si="701"/>
        <v>-2.0566191950163095E-2</v>
      </c>
      <c r="CJ876" s="41">
        <f t="shared" si="702"/>
        <v>-5.6022555486698981E-3</v>
      </c>
      <c r="CK876" s="41">
        <f t="shared" si="703"/>
        <v>-0.16664374407472474</v>
      </c>
      <c r="CL876" s="41">
        <f t="shared" si="704"/>
        <v>-1.114138196741234E-2</v>
      </c>
      <c r="CM876" s="41">
        <f t="shared" si="705"/>
        <v>7.3083045504380266E-3</v>
      </c>
      <c r="CO876" s="41">
        <f t="shared" si="706"/>
        <v>-4.1242958534049134E-2</v>
      </c>
      <c r="CP876" s="41">
        <f t="shared" si="707"/>
        <v>-3.2157111634531402E-2</v>
      </c>
      <c r="CQ876" s="41">
        <f t="shared" si="708"/>
        <v>4.3356928368568699E-2</v>
      </c>
      <c r="CR876" s="41">
        <f t="shared" si="709"/>
        <v>-2.8170876966696335E-2</v>
      </c>
      <c r="CS876" s="41">
        <f t="shared" si="710"/>
        <v>3.5838926830687887E-2</v>
      </c>
      <c r="CT876" s="41">
        <f t="shared" si="711"/>
        <v>2.2396425935046599E-3</v>
      </c>
      <c r="CU876" s="41">
        <f t="shared" si="712"/>
        <v>3.6500402219526426E-2</v>
      </c>
      <c r="CV876" s="41">
        <f t="shared" si="713"/>
        <v>2.7398974188114562E-2</v>
      </c>
      <c r="CW876" s="41"/>
      <c r="CX876" s="41">
        <f t="shared" si="714"/>
        <v>7.1343115223929466E-3</v>
      </c>
      <c r="CY876" s="41">
        <f t="shared" si="715"/>
        <v>-5.8130768075428621E-2</v>
      </c>
      <c r="CZ876" s="41">
        <f t="shared" si="716"/>
        <v>5.4348049257659063E-3</v>
      </c>
      <c r="DA876" s="41">
        <f t="shared" si="717"/>
        <v>4.6440010099689961E-3</v>
      </c>
      <c r="DB876" s="41">
        <f t="shared" si="718"/>
        <v>1.6980083810196528E-2</v>
      </c>
      <c r="DC876" s="41">
        <f t="shared" si="719"/>
        <v>-2.3724803536303565E-3</v>
      </c>
      <c r="DD876" s="41">
        <f t="shared" si="720"/>
        <v>-3.9139129494330308E-3</v>
      </c>
      <c r="DE876" s="41"/>
      <c r="DF876" s="41"/>
      <c r="DG876" s="41">
        <f t="shared" si="722"/>
        <v>1.8730201574270414E-2</v>
      </c>
      <c r="DH876" s="41"/>
    </row>
    <row r="877" spans="1:112">
      <c r="A877" s="43">
        <v>43122</v>
      </c>
      <c r="B877" s="34">
        <v>5.15</v>
      </c>
      <c r="C877" s="34">
        <v>4.7586880000000003</v>
      </c>
      <c r="D877" s="34"/>
      <c r="E877" s="34">
        <v>5.98</v>
      </c>
      <c r="F877" s="34"/>
      <c r="G877" s="34">
        <v>41.460186</v>
      </c>
      <c r="H877" s="34">
        <v>19.595227999999999</v>
      </c>
      <c r="I877" s="34">
        <v>20.940000999999999</v>
      </c>
      <c r="J877" s="34">
        <v>22.35</v>
      </c>
      <c r="K877" s="34"/>
      <c r="L877" s="34">
        <v>44.700001</v>
      </c>
      <c r="M877" s="34">
        <v>5.85</v>
      </c>
      <c r="N877" s="34">
        <v>35.152892999999999</v>
      </c>
      <c r="O877" s="34">
        <v>11.29</v>
      </c>
      <c r="P877" s="34"/>
      <c r="Q877" s="34">
        <v>4.13</v>
      </c>
      <c r="R877" s="34">
        <v>22.110001</v>
      </c>
      <c r="S877" s="34">
        <v>52.312145000000001</v>
      </c>
      <c r="T877" s="34"/>
      <c r="U877" s="34"/>
      <c r="V877" s="34">
        <v>5.2841560000000003</v>
      </c>
      <c r="W877" s="34">
        <v>29.84</v>
      </c>
      <c r="X877" s="34">
        <v>31.83</v>
      </c>
      <c r="Y877" s="34">
        <v>10.264386999999999</v>
      </c>
      <c r="Z877" s="34">
        <v>17.375997999999999</v>
      </c>
      <c r="AA877" s="34">
        <v>45.326981000000004</v>
      </c>
      <c r="AB877" s="34">
        <v>53.272179000000001</v>
      </c>
      <c r="AC877" s="34">
        <v>18.75</v>
      </c>
      <c r="AD877" s="34">
        <v>134.88999899999999</v>
      </c>
      <c r="AE877" s="34">
        <v>33.444431000000002</v>
      </c>
      <c r="AF877" s="34">
        <v>1.75</v>
      </c>
      <c r="AG877" s="34">
        <v>7.85</v>
      </c>
      <c r="AH877" s="34">
        <v>30.952869</v>
      </c>
      <c r="AI877" s="34">
        <v>118.669121</v>
      </c>
      <c r="AJ877" s="34" t="s">
        <v>193</v>
      </c>
      <c r="AK877" s="34">
        <v>5.2</v>
      </c>
      <c r="AL877" s="34">
        <v>2.95</v>
      </c>
      <c r="AM877" s="34">
        <v>27.516508000000002</v>
      </c>
      <c r="AN877" s="34">
        <v>7.2</v>
      </c>
      <c r="AO877" s="34">
        <v>30.18</v>
      </c>
      <c r="AP877" s="34">
        <v>4.53</v>
      </c>
      <c r="AQ877" s="34">
        <v>14.45</v>
      </c>
      <c r="AR877" s="34">
        <v>3.69</v>
      </c>
      <c r="AS877" s="34"/>
      <c r="AT877" s="34">
        <v>16.597857999999999</v>
      </c>
      <c r="AU877" s="34">
        <v>41.130001</v>
      </c>
      <c r="AV877" s="34">
        <v>7.2952199999999996</v>
      </c>
      <c r="AW877" s="34">
        <v>11.839029999999999</v>
      </c>
      <c r="AX877" s="34">
        <v>19.98</v>
      </c>
      <c r="AY877" s="34">
        <v>4.2300000000000004</v>
      </c>
      <c r="AZ877" s="34">
        <v>73.410004000000001</v>
      </c>
      <c r="BA877" s="34"/>
      <c r="BB877" s="34"/>
      <c r="BC877" s="34">
        <v>24.143170999999999</v>
      </c>
      <c r="BD877" s="34"/>
      <c r="BE877" s="38"/>
      <c r="BF877" s="41">
        <f t="shared" si="723"/>
        <v>6.2800901239030232E-2</v>
      </c>
      <c r="BG877" s="41">
        <f t="shared" si="680"/>
        <v>-3.321355546519307E-2</v>
      </c>
      <c r="BH877" s="41"/>
      <c r="BI877" s="41">
        <f t="shared" si="681"/>
        <v>-5.0041805845757268E-3</v>
      </c>
      <c r="BJ877" s="41"/>
      <c r="BK877" s="41">
        <f t="shared" si="682"/>
        <v>-5.1570134932890262E-3</v>
      </c>
      <c r="BL877" s="41">
        <f t="shared" si="683"/>
        <v>2.6750595397055255E-2</v>
      </c>
      <c r="BM877" s="41">
        <f t="shared" si="684"/>
        <v>3.348484193104934E-3</v>
      </c>
      <c r="BN877" s="41">
        <f t="shared" si="685"/>
        <v>4.9217014342754521E-7</v>
      </c>
      <c r="BO877" s="41"/>
      <c r="BP877" s="41">
        <f t="shared" si="686"/>
        <v>2.5145757740586205E-2</v>
      </c>
      <c r="BQ877" s="41">
        <f t="shared" si="687"/>
        <v>-8.5106896679087302E-3</v>
      </c>
      <c r="BR877" s="41">
        <f t="shared" si="688"/>
        <v>2.2234821854316507E-3</v>
      </c>
      <c r="BS877" s="41">
        <f t="shared" si="689"/>
        <v>1.773050109885593E-3</v>
      </c>
      <c r="BT877" s="41"/>
      <c r="BU877" s="41">
        <f t="shared" si="690"/>
        <v>0.14851686210900231</v>
      </c>
      <c r="BV877" s="41">
        <f t="shared" si="691"/>
        <v>-5.3710045935581159E-2</v>
      </c>
      <c r="BW877" s="41">
        <f t="shared" si="692"/>
        <v>-5.015297871902147E-3</v>
      </c>
      <c r="BX877" s="41"/>
      <c r="BY877" s="41"/>
      <c r="BZ877" s="41">
        <f t="shared" si="693"/>
        <v>-9.3543951299384521E-3</v>
      </c>
      <c r="CA877" s="41">
        <f t="shared" si="694"/>
        <v>-7.0128523677857324E-3</v>
      </c>
      <c r="CB877" s="41">
        <f t="shared" si="695"/>
        <v>2.1594996060539367E-2</v>
      </c>
      <c r="CC877" s="41">
        <f t="shared" si="696"/>
        <v>1.167323702251632E-2</v>
      </c>
      <c r="CD877" s="41">
        <f t="shared" si="697"/>
        <v>-5.036089034364237E-2</v>
      </c>
      <c r="CE877" s="41">
        <f t="shared" si="698"/>
        <v>1.7103928396121293E-2</v>
      </c>
      <c r="CF877" s="41">
        <f t="shared" si="699"/>
        <v>-9.5467770818972991E-3</v>
      </c>
      <c r="CG877" s="41">
        <f t="shared" si="724"/>
        <v>-2.6560972496071584E-3</v>
      </c>
      <c r="CH877" s="41">
        <f t="shared" si="700"/>
        <v>-8.7098865787352125E-3</v>
      </c>
      <c r="CI877" s="41">
        <f t="shared" si="701"/>
        <v>-9.2779892539676667E-3</v>
      </c>
      <c r="CJ877" s="41">
        <f t="shared" si="702"/>
        <v>-1.6997576368571136E-2</v>
      </c>
      <c r="CK877" s="41">
        <f t="shared" si="703"/>
        <v>4.5610511252052274E-2</v>
      </c>
      <c r="CL877" s="41">
        <f t="shared" si="704"/>
        <v>-7.2363751671252197E-2</v>
      </c>
      <c r="CM877" s="41">
        <f t="shared" si="705"/>
        <v>-1.0815344690745021E-2</v>
      </c>
      <c r="CO877" s="41">
        <f t="shared" si="706"/>
        <v>9.0514007540831901E-2</v>
      </c>
      <c r="CP877" s="41">
        <f t="shared" si="707"/>
        <v>-3.6609745612560932E-2</v>
      </c>
      <c r="CQ877" s="41">
        <f t="shared" si="708"/>
        <v>-3.1376525164606796E-2</v>
      </c>
      <c r="CR877" s="41">
        <f t="shared" si="709"/>
        <v>2.8170876966696439E-2</v>
      </c>
      <c r="CS877" s="41">
        <f t="shared" si="710"/>
        <v>2.3220776345033094E-3</v>
      </c>
      <c r="CT877" s="41">
        <f t="shared" si="711"/>
        <v>1.3333530869465388E-2</v>
      </c>
      <c r="CU877" s="41">
        <f t="shared" si="712"/>
        <v>3.5214906291066432E-2</v>
      </c>
      <c r="CV877" s="41">
        <f t="shared" si="713"/>
        <v>-2.7063615977430252E-3</v>
      </c>
      <c r="CW877" s="41"/>
      <c r="CX877" s="41">
        <f t="shared" si="714"/>
        <v>5.906663946718591E-3</v>
      </c>
      <c r="CY877" s="41">
        <f t="shared" si="715"/>
        <v>0.2696114930049307</v>
      </c>
      <c r="CZ877" s="41">
        <f t="shared" si="716"/>
        <v>-2.7137103293543097E-3</v>
      </c>
      <c r="DA877" s="41">
        <f t="shared" si="717"/>
        <v>0</v>
      </c>
      <c r="DB877" s="41">
        <f t="shared" si="718"/>
        <v>1.9202206983935818E-2</v>
      </c>
      <c r="DC877" s="41">
        <f t="shared" si="719"/>
        <v>4.7393453638965681E-3</v>
      </c>
      <c r="DD877" s="41">
        <f t="shared" si="720"/>
        <v>-7.3289279776788249E-3</v>
      </c>
      <c r="DE877" s="41"/>
      <c r="DF877" s="41"/>
      <c r="DG877" s="41">
        <f t="shared" si="722"/>
        <v>-1.2583904760282589E-2</v>
      </c>
      <c r="DH877" s="41"/>
    </row>
    <row r="878" spans="1:112">
      <c r="A878" s="43">
        <v>43123</v>
      </c>
      <c r="B878" s="34">
        <v>5.4</v>
      </c>
      <c r="C878" s="34">
        <v>4.6158390000000002</v>
      </c>
      <c r="D878" s="34"/>
      <c r="E878" s="34">
        <v>5.96</v>
      </c>
      <c r="F878" s="34"/>
      <c r="G878" s="34">
        <v>41.879168999999997</v>
      </c>
      <c r="H878" s="34">
        <v>19.505704999999999</v>
      </c>
      <c r="I878" s="34">
        <v>20.530000999999999</v>
      </c>
      <c r="J878" s="34">
        <v>22.349989000000001</v>
      </c>
      <c r="K878" s="34"/>
      <c r="L878" s="34">
        <v>45.650002000000001</v>
      </c>
      <c r="M878" s="34">
        <v>5.81</v>
      </c>
      <c r="N878" s="34">
        <v>35.260241999999998</v>
      </c>
      <c r="O878" s="34">
        <v>11.16</v>
      </c>
      <c r="P878" s="34"/>
      <c r="Q878" s="34">
        <v>4.1500000000000004</v>
      </c>
      <c r="R878" s="34">
        <v>22.709999</v>
      </c>
      <c r="S878" s="34">
        <v>52.136791000000002</v>
      </c>
      <c r="T878" s="34"/>
      <c r="U878" s="34"/>
      <c r="V878" s="34">
        <v>5.5821339999999999</v>
      </c>
      <c r="W878" s="34">
        <v>30.32</v>
      </c>
      <c r="X878" s="34">
        <v>32.200001</v>
      </c>
      <c r="Y878" s="34">
        <v>10.026142</v>
      </c>
      <c r="Z878" s="34">
        <v>17.227958999999998</v>
      </c>
      <c r="AA878" s="34">
        <v>45.183388000000001</v>
      </c>
      <c r="AB878" s="34">
        <v>53.989552000000003</v>
      </c>
      <c r="AC878" s="34">
        <v>19.100000000000001</v>
      </c>
      <c r="AD878" s="34">
        <v>134.88000500000001</v>
      </c>
      <c r="AE878" s="34">
        <v>33.376227999999998</v>
      </c>
      <c r="AF878" s="34">
        <v>1.78</v>
      </c>
      <c r="AG878" s="34">
        <v>7.5</v>
      </c>
      <c r="AH878" s="34">
        <v>31.077133</v>
      </c>
      <c r="AI878" s="34">
        <v>114.77800000000001</v>
      </c>
      <c r="AJ878" s="34" t="s">
        <v>193</v>
      </c>
      <c r="AK878" s="34">
        <v>5.5</v>
      </c>
      <c r="AL878" s="34">
        <v>3.03</v>
      </c>
      <c r="AM878" s="34">
        <v>27.641804</v>
      </c>
      <c r="AN878" s="34">
        <v>7.2</v>
      </c>
      <c r="AO878" s="34">
        <v>30.92</v>
      </c>
      <c r="AP878" s="34">
        <v>4.5999999999999996</v>
      </c>
      <c r="AQ878" s="34">
        <v>14.75</v>
      </c>
      <c r="AR878" s="34">
        <v>3.63</v>
      </c>
      <c r="AS878" s="34"/>
      <c r="AT878" s="34">
        <v>16.509882000000001</v>
      </c>
      <c r="AU878" s="34">
        <v>42</v>
      </c>
      <c r="AV878" s="34">
        <v>7.5628440000000001</v>
      </c>
      <c r="AW878" s="34">
        <v>12.286994</v>
      </c>
      <c r="AX878" s="34">
        <v>19.280000999999999</v>
      </c>
      <c r="AY878" s="34">
        <v>4.33</v>
      </c>
      <c r="AZ878" s="34">
        <v>73.830001999999993</v>
      </c>
      <c r="BA878" s="34"/>
      <c r="BB878" s="34"/>
      <c r="BC878" s="34">
        <v>24.153032</v>
      </c>
      <c r="BD878" s="34"/>
      <c r="BE878" s="38"/>
      <c r="BF878" s="41">
        <f t="shared" si="723"/>
        <v>0.11488027599842202</v>
      </c>
      <c r="BG878" s="41">
        <f t="shared" si="680"/>
        <v>-3.0478350083547611E-2</v>
      </c>
      <c r="BH878" s="41"/>
      <c r="BI878" s="41">
        <f t="shared" si="681"/>
        <v>-3.3500868852820854E-3</v>
      </c>
      <c r="BJ878" s="41"/>
      <c r="BK878" s="41">
        <f t="shared" si="682"/>
        <v>1.0054950149216892E-2</v>
      </c>
      <c r="BL878" s="41">
        <f t="shared" si="683"/>
        <v>-4.5790803214999275E-3</v>
      </c>
      <c r="BM878" s="41">
        <f t="shared" si="684"/>
        <v>-1.9773973457834507E-2</v>
      </c>
      <c r="BN878" s="41">
        <f t="shared" si="685"/>
        <v>-4.9217014351935373E-7</v>
      </c>
      <c r="BO878" s="41"/>
      <c r="BP878" s="41">
        <f t="shared" si="686"/>
        <v>2.1030126861699007E-2</v>
      </c>
      <c r="BQ878" s="41">
        <f t="shared" si="687"/>
        <v>-6.8610903799452404E-3</v>
      </c>
      <c r="BR878" s="41">
        <f t="shared" si="688"/>
        <v>3.0491209678383167E-3</v>
      </c>
      <c r="BS878" s="41">
        <f t="shared" si="689"/>
        <v>-1.1581421208405725E-2</v>
      </c>
      <c r="BT878" s="41"/>
      <c r="BU878" s="41">
        <f t="shared" si="690"/>
        <v>4.8309272696655924E-3</v>
      </c>
      <c r="BV878" s="41">
        <f t="shared" si="691"/>
        <v>2.6775271986243236E-2</v>
      </c>
      <c r="BW878" s="41">
        <f t="shared" si="692"/>
        <v>-3.3577013124836672E-3</v>
      </c>
      <c r="BX878" s="41"/>
      <c r="BY878" s="41"/>
      <c r="BZ878" s="41">
        <f t="shared" si="693"/>
        <v>5.4858231245859236E-2</v>
      </c>
      <c r="CA878" s="41">
        <f t="shared" si="694"/>
        <v>1.5957785438610816E-2</v>
      </c>
      <c r="CB878" s="41">
        <f t="shared" si="695"/>
        <v>1.1557242312261354E-2</v>
      </c>
      <c r="CC878" s="41">
        <f t="shared" si="696"/>
        <v>-2.3484449284373824E-2</v>
      </c>
      <c r="CD878" s="41">
        <f t="shared" si="697"/>
        <v>-8.5562413079580471E-3</v>
      </c>
      <c r="CE878" s="41">
        <f t="shared" si="698"/>
        <v>-3.1729650880334146E-3</v>
      </c>
      <c r="CF878" s="41">
        <f t="shared" si="699"/>
        <v>1.3376321446029191E-2</v>
      </c>
      <c r="CG878" s="41">
        <f t="shared" si="724"/>
        <v>-8.0106705545882652E-3</v>
      </c>
      <c r="CH878" s="41">
        <f t="shared" si="700"/>
        <v>-7.4092744607347401E-5</v>
      </c>
      <c r="CI878" s="41">
        <f t="shared" si="701"/>
        <v>-2.0413753681988436E-3</v>
      </c>
      <c r="CJ878" s="41">
        <f t="shared" si="702"/>
        <v>1.6997576368571077E-2</v>
      </c>
      <c r="CK878" s="41">
        <f t="shared" si="703"/>
        <v>-4.5610511252052295E-2</v>
      </c>
      <c r="CL878" s="41">
        <f t="shared" si="704"/>
        <v>4.0065826930350146E-3</v>
      </c>
      <c r="CM878" s="41">
        <f t="shared" si="705"/>
        <v>-3.3339296664341725E-2</v>
      </c>
      <c r="CO878" s="41">
        <f t="shared" si="706"/>
        <v>5.6089466651043578E-2</v>
      </c>
      <c r="CP878" s="41">
        <f t="shared" si="707"/>
        <v>2.6757449169549117E-2</v>
      </c>
      <c r="CQ878" s="41">
        <f t="shared" si="708"/>
        <v>4.5431490184530739E-3</v>
      </c>
      <c r="CR878" s="41">
        <f t="shared" si="709"/>
        <v>0</v>
      </c>
      <c r="CS878" s="41">
        <f t="shared" si="710"/>
        <v>2.4223770379518353E-2</v>
      </c>
      <c r="CT878" s="41">
        <f t="shared" si="711"/>
        <v>1.5334364000106524E-2</v>
      </c>
      <c r="CU878" s="41">
        <f t="shared" si="712"/>
        <v>2.054866822738776E-2</v>
      </c>
      <c r="CV878" s="41">
        <f t="shared" si="713"/>
        <v>-1.6393809775676383E-2</v>
      </c>
      <c r="CW878" s="41"/>
      <c r="CX878" s="41">
        <f t="shared" si="714"/>
        <v>-5.3145401690692824E-3</v>
      </c>
      <c r="CY878" s="41">
        <f t="shared" si="715"/>
        <v>2.0931811727882495E-2</v>
      </c>
      <c r="CZ878" s="41">
        <f t="shared" si="716"/>
        <v>3.602797076349893E-2</v>
      </c>
      <c r="DA878" s="41">
        <f t="shared" si="717"/>
        <v>3.7139604140232887E-2</v>
      </c>
      <c r="DB878" s="41">
        <f t="shared" si="718"/>
        <v>-3.5663432170789378E-2</v>
      </c>
      <c r="DC878" s="41">
        <f t="shared" si="719"/>
        <v>2.3365548956211693E-2</v>
      </c>
      <c r="DD878" s="41">
        <f t="shared" si="720"/>
        <v>5.7049595491549749E-3</v>
      </c>
      <c r="DE878" s="41"/>
      <c r="DF878" s="41"/>
      <c r="DG878" s="41">
        <f t="shared" si="722"/>
        <v>4.0835508899235846E-4</v>
      </c>
      <c r="DH878" s="41"/>
    </row>
    <row r="879" spans="1:112">
      <c r="A879" s="43">
        <v>43124</v>
      </c>
      <c r="B879" s="34">
        <v>5.75</v>
      </c>
      <c r="C879" s="34">
        <v>4.6604780000000003</v>
      </c>
      <c r="D879" s="34"/>
      <c r="E879" s="34">
        <v>5.86</v>
      </c>
      <c r="F879" s="34"/>
      <c r="G879" s="34">
        <v>41.440688999999999</v>
      </c>
      <c r="H879" s="34">
        <v>19.336608999999999</v>
      </c>
      <c r="I879" s="34">
        <v>21.09</v>
      </c>
      <c r="J879" s="34">
        <v>21.599989000000001</v>
      </c>
      <c r="K879" s="34"/>
      <c r="L879" s="34">
        <v>46.200001</v>
      </c>
      <c r="M879" s="34">
        <v>5.83</v>
      </c>
      <c r="N879" s="34">
        <v>35.104098999999998</v>
      </c>
      <c r="O879" s="34">
        <v>11.2</v>
      </c>
      <c r="P879" s="34"/>
      <c r="Q879" s="34">
        <v>4.3099999999999996</v>
      </c>
      <c r="R879" s="34">
        <v>23.17</v>
      </c>
      <c r="S879" s="34">
        <v>51.669196999999997</v>
      </c>
      <c r="T879" s="34"/>
      <c r="U879" s="34"/>
      <c r="V879" s="34">
        <v>5.7013249999999998</v>
      </c>
      <c r="W879" s="34">
        <v>33.520000000000003</v>
      </c>
      <c r="X879" s="34">
        <v>31.93</v>
      </c>
      <c r="Y879" s="34">
        <v>10.065849</v>
      </c>
      <c r="Z879" s="34">
        <v>16.913378000000002</v>
      </c>
      <c r="AA879" s="34">
        <v>47.835762000000003</v>
      </c>
      <c r="AB879" s="34">
        <v>53.488379999999999</v>
      </c>
      <c r="AC879" s="34">
        <v>19.299999</v>
      </c>
      <c r="AD879" s="34">
        <v>138.529999</v>
      </c>
      <c r="AE879" s="34">
        <v>33.649009999999997</v>
      </c>
      <c r="AF879" s="34">
        <v>1.78</v>
      </c>
      <c r="AG879" s="34">
        <v>6.89</v>
      </c>
      <c r="AH879" s="34">
        <v>31.172729</v>
      </c>
      <c r="AI879" s="34">
        <v>113.25928500000001</v>
      </c>
      <c r="AJ879" s="34" t="s">
        <v>193</v>
      </c>
      <c r="AK879" s="34">
        <v>5.9</v>
      </c>
      <c r="AL879" s="34">
        <v>3</v>
      </c>
      <c r="AM879" s="34">
        <v>27.555063000000001</v>
      </c>
      <c r="AN879" s="34">
        <v>10</v>
      </c>
      <c r="AO879" s="34">
        <v>29.51</v>
      </c>
      <c r="AP879" s="34">
        <v>4.63</v>
      </c>
      <c r="AQ879" s="34">
        <v>14.6</v>
      </c>
      <c r="AR879" s="34">
        <v>3.65</v>
      </c>
      <c r="AS879" s="34"/>
      <c r="AT879" s="34">
        <v>16.470780999999999</v>
      </c>
      <c r="AU879" s="34">
        <v>40.479999999999997</v>
      </c>
      <c r="AV879" s="34">
        <v>7.2952199999999996</v>
      </c>
      <c r="AW879" s="34">
        <v>12.370514999999999</v>
      </c>
      <c r="AX879" s="34">
        <v>19.360001</v>
      </c>
      <c r="AY879" s="34">
        <v>2.4300000000000002</v>
      </c>
      <c r="AZ879" s="34">
        <v>73.839995999999999</v>
      </c>
      <c r="BA879" s="34"/>
      <c r="BB879" s="34"/>
      <c r="BC879" s="34">
        <v>24.054409</v>
      </c>
      <c r="BD879" s="34"/>
      <c r="BE879" s="38"/>
      <c r="BF879" s="41">
        <f t="shared" si="723"/>
        <v>8.1830018247632114E-2</v>
      </c>
      <c r="BG879" s="41">
        <f t="shared" si="680"/>
        <v>9.6243680697033381E-3</v>
      </c>
      <c r="BH879" s="41"/>
      <c r="BI879" s="41">
        <f t="shared" si="681"/>
        <v>-1.6920877488337063E-2</v>
      </c>
      <c r="BJ879" s="41"/>
      <c r="BK879" s="41">
        <f t="shared" si="682"/>
        <v>-1.0525319137709932E-2</v>
      </c>
      <c r="BL879" s="41">
        <f t="shared" si="683"/>
        <v>-8.7068483227578184E-3</v>
      </c>
      <c r="BM879" s="41">
        <f t="shared" si="684"/>
        <v>2.6911714750636195E-2</v>
      </c>
      <c r="BN879" s="41">
        <f t="shared" si="685"/>
        <v>-3.4133023458703969E-2</v>
      </c>
      <c r="BO879" s="41"/>
      <c r="BP879" s="41">
        <f t="shared" si="686"/>
        <v>1.1976168880127981E-2</v>
      </c>
      <c r="BQ879" s="41">
        <f t="shared" si="687"/>
        <v>3.4364294985813186E-3</v>
      </c>
      <c r="BR879" s="41">
        <f t="shared" si="688"/>
        <v>-4.4381359670888276E-3</v>
      </c>
      <c r="BS879" s="41">
        <f t="shared" si="689"/>
        <v>3.5778213478839024E-3</v>
      </c>
      <c r="BT879" s="41"/>
      <c r="BU879" s="41">
        <f t="shared" si="690"/>
        <v>3.7829569873049355E-2</v>
      </c>
      <c r="BV879" s="41">
        <f t="shared" si="691"/>
        <v>2.0053026360284248E-2</v>
      </c>
      <c r="BW879" s="41">
        <f t="shared" si="692"/>
        <v>-9.0090595277162334E-3</v>
      </c>
      <c r="BX879" s="41"/>
      <c r="BY879" s="41"/>
      <c r="BZ879" s="41">
        <f t="shared" si="693"/>
        <v>2.1127463408403199E-2</v>
      </c>
      <c r="CA879" s="41">
        <f t="shared" si="694"/>
        <v>0.10033471483971153</v>
      </c>
      <c r="CB879" s="41">
        <f t="shared" si="695"/>
        <v>-8.420476879572111E-3</v>
      </c>
      <c r="CC879" s="41">
        <f t="shared" si="696"/>
        <v>3.9525253314509406E-3</v>
      </c>
      <c r="CD879" s="41">
        <f t="shared" si="697"/>
        <v>-1.8428680928266231E-2</v>
      </c>
      <c r="CE879" s="41">
        <f t="shared" si="698"/>
        <v>5.7044021600314396E-2</v>
      </c>
      <c r="CF879" s="41">
        <f t="shared" si="699"/>
        <v>-9.3261123130818323E-3</v>
      </c>
      <c r="CG879" s="41">
        <f t="shared" si="724"/>
        <v>-5.376410944737591E-3</v>
      </c>
      <c r="CH879" s="41">
        <f t="shared" si="700"/>
        <v>2.6701370127601768E-2</v>
      </c>
      <c r="CI879" s="41">
        <f t="shared" si="701"/>
        <v>8.1397251017231963E-3</v>
      </c>
      <c r="CJ879" s="41">
        <f t="shared" si="702"/>
        <v>0</v>
      </c>
      <c r="CK879" s="41">
        <f t="shared" si="703"/>
        <v>-8.4831935516697599E-2</v>
      </c>
      <c r="CL879" s="41">
        <f t="shared" si="704"/>
        <v>3.0713666529491317E-3</v>
      </c>
      <c r="CM879" s="41">
        <f t="shared" si="705"/>
        <v>-1.3320080132587023E-2</v>
      </c>
      <c r="CO879" s="41">
        <f t="shared" si="706"/>
        <v>7.020425867324856E-2</v>
      </c>
      <c r="CP879" s="41">
        <f t="shared" si="707"/>
        <v>-9.9503308531679793E-3</v>
      </c>
      <c r="CQ879" s="41">
        <f t="shared" si="708"/>
        <v>-3.1429708285511363E-3</v>
      </c>
      <c r="CR879" s="41">
        <f t="shared" si="709"/>
        <v>0.32850406697203605</v>
      </c>
      <c r="CS879" s="41">
        <f t="shared" si="710"/>
        <v>-4.6674034764373228E-2</v>
      </c>
      <c r="CT879" s="41">
        <f t="shared" si="711"/>
        <v>6.5005646030934627E-3</v>
      </c>
      <c r="CU879" s="41">
        <f t="shared" si="712"/>
        <v>-1.0221554071538139E-2</v>
      </c>
      <c r="CV879" s="41">
        <f t="shared" si="713"/>
        <v>5.4945193176407798E-3</v>
      </c>
      <c r="CW879" s="41"/>
      <c r="CX879" s="41">
        <f t="shared" si="714"/>
        <v>-2.3711481069945187E-3</v>
      </c>
      <c r="CY879" s="41">
        <f t="shared" si="715"/>
        <v>-3.6861593304158231E-2</v>
      </c>
      <c r="CZ879" s="41">
        <f t="shared" si="716"/>
        <v>-3.6027970763498909E-2</v>
      </c>
      <c r="DA879" s="41">
        <f t="shared" si="717"/>
        <v>6.7745139564659293E-3</v>
      </c>
      <c r="DB879" s="41">
        <f t="shared" si="718"/>
        <v>4.1407924517042009E-3</v>
      </c>
      <c r="DC879" s="41">
        <f t="shared" si="719"/>
        <v>-0.57767628466194121</v>
      </c>
      <c r="DD879" s="41">
        <f t="shared" si="720"/>
        <v>1.3535586308144649E-4</v>
      </c>
      <c r="DE879" s="41"/>
      <c r="DF879" s="41"/>
      <c r="DG879" s="41">
        <f t="shared" si="722"/>
        <v>-4.091614719388314E-3</v>
      </c>
      <c r="DH879" s="41"/>
    </row>
    <row r="880" spans="1:112">
      <c r="A880" s="43">
        <v>43125</v>
      </c>
      <c r="B880" s="34">
        <v>6.45</v>
      </c>
      <c r="C880" s="34">
        <v>5.0086760000000004</v>
      </c>
      <c r="D880" s="34"/>
      <c r="E880" s="34">
        <v>5.74</v>
      </c>
      <c r="F880" s="34"/>
      <c r="G880" s="34">
        <v>42.054558</v>
      </c>
      <c r="H880" s="34">
        <v>18.958628000000001</v>
      </c>
      <c r="I880" s="34">
        <v>19.98</v>
      </c>
      <c r="J880" s="34">
        <v>22.349989000000001</v>
      </c>
      <c r="K880" s="34"/>
      <c r="L880" s="34">
        <v>46.98</v>
      </c>
      <c r="M880" s="34">
        <v>5.91</v>
      </c>
      <c r="N880" s="34">
        <v>34.782043000000002</v>
      </c>
      <c r="O880" s="34">
        <v>10.94</v>
      </c>
      <c r="P880" s="34"/>
      <c r="Q880" s="34">
        <v>3.98</v>
      </c>
      <c r="R880" s="34">
        <v>24.24</v>
      </c>
      <c r="S880" s="34">
        <v>51.474364999999999</v>
      </c>
      <c r="T880" s="34"/>
      <c r="U880" s="34"/>
      <c r="V880" s="34">
        <v>5.8602480000000003</v>
      </c>
      <c r="W880" s="34">
        <v>34.5</v>
      </c>
      <c r="X880" s="34">
        <v>34.090000000000003</v>
      </c>
      <c r="Y880" s="34">
        <v>10.036068999999999</v>
      </c>
      <c r="Z880" s="34">
        <v>16.173185</v>
      </c>
      <c r="AA880" s="34">
        <v>49.280211999999999</v>
      </c>
      <c r="AB880" s="34">
        <v>52.829971</v>
      </c>
      <c r="AC880" s="34">
        <v>18.899999999999999</v>
      </c>
      <c r="AD880" s="34">
        <v>132.679993</v>
      </c>
      <c r="AE880" s="34">
        <v>33.161906999999999</v>
      </c>
      <c r="AF880" s="34">
        <v>1.78</v>
      </c>
      <c r="AG880" s="34">
        <v>7.03</v>
      </c>
      <c r="AH880" s="34">
        <v>29.452065000000001</v>
      </c>
      <c r="AI880" s="34">
        <v>107.472221</v>
      </c>
      <c r="AJ880" s="34" t="s">
        <v>193</v>
      </c>
      <c r="AK880" s="34">
        <v>5.7</v>
      </c>
      <c r="AL880" s="34">
        <v>3.15</v>
      </c>
      <c r="AM880" s="34">
        <v>27.362303000000001</v>
      </c>
      <c r="AN880" s="34">
        <v>7.9</v>
      </c>
      <c r="AO880" s="34">
        <v>30.1</v>
      </c>
      <c r="AP880" s="34">
        <v>4.51</v>
      </c>
      <c r="AQ880" s="34">
        <v>14.25</v>
      </c>
      <c r="AR880" s="34">
        <v>3.52</v>
      </c>
      <c r="AS880" s="34"/>
      <c r="AT880" s="34">
        <v>16.324162000000001</v>
      </c>
      <c r="AU880" s="34">
        <v>40.700001</v>
      </c>
      <c r="AV880" s="34">
        <v>7.2853079999999997</v>
      </c>
      <c r="AW880" s="34">
        <v>12.259152</v>
      </c>
      <c r="AX880" s="34">
        <v>19.23</v>
      </c>
      <c r="AY880" s="34">
        <v>2.4300000000000002</v>
      </c>
      <c r="AZ880" s="34">
        <v>72.669998000000007</v>
      </c>
      <c r="BA880" s="34"/>
      <c r="BB880" s="34"/>
      <c r="BC880" s="34">
        <v>23.285143000000001</v>
      </c>
      <c r="BD880" s="34"/>
      <c r="BE880" s="38"/>
      <c r="BF880" s="41">
        <f t="shared" si="723"/>
        <v>7.5637414205619979E-2</v>
      </c>
      <c r="BG880" s="41">
        <f t="shared" si="680"/>
        <v>7.2053590729448627E-2</v>
      </c>
      <c r="BH880" s="41"/>
      <c r="BI880" s="41">
        <f t="shared" si="681"/>
        <v>-2.0690393257446166E-2</v>
      </c>
      <c r="BJ880" s="41"/>
      <c r="BK880" s="41">
        <f t="shared" si="682"/>
        <v>1.4704551051915657E-2</v>
      </c>
      <c r="BL880" s="41">
        <f t="shared" si="683"/>
        <v>-1.9741007221616931E-2</v>
      </c>
      <c r="BM880" s="41">
        <f t="shared" si="684"/>
        <v>-5.4067221270275703E-2</v>
      </c>
      <c r="BN880" s="41">
        <f t="shared" si="685"/>
        <v>3.4133023458703927E-2</v>
      </c>
      <c r="BO880" s="41"/>
      <c r="BP880" s="41">
        <f t="shared" si="686"/>
        <v>1.674215949805203E-2</v>
      </c>
      <c r="BQ880" s="41">
        <f t="shared" si="687"/>
        <v>1.3628831055605837E-2</v>
      </c>
      <c r="BR880" s="41">
        <f t="shared" si="688"/>
        <v>-9.2166564237526911E-3</v>
      </c>
      <c r="BS880" s="41">
        <f t="shared" si="689"/>
        <v>-2.3487981307213742E-2</v>
      </c>
      <c r="BT880" s="41"/>
      <c r="BU880" s="41">
        <f t="shared" si="690"/>
        <v>-7.9656084819310038E-2</v>
      </c>
      <c r="BV880" s="41">
        <f t="shared" si="691"/>
        <v>4.5145822756828727E-2</v>
      </c>
      <c r="BW880" s="41">
        <f t="shared" si="692"/>
        <v>-3.7778844932039569E-3</v>
      </c>
      <c r="BX880" s="41"/>
      <c r="BY880" s="41"/>
      <c r="BZ880" s="41">
        <f t="shared" si="693"/>
        <v>2.7493319545420378E-2</v>
      </c>
      <c r="CA880" s="41">
        <f t="shared" si="694"/>
        <v>2.8817048423431697E-2</v>
      </c>
      <c r="CB880" s="41">
        <f t="shared" si="695"/>
        <v>6.5458079423121221E-2</v>
      </c>
      <c r="CC880" s="41">
        <f t="shared" si="696"/>
        <v>-2.9629035185643167E-3</v>
      </c>
      <c r="CD880" s="41">
        <f t="shared" si="697"/>
        <v>-4.4750282524003551E-2</v>
      </c>
      <c r="CE880" s="41">
        <f t="shared" si="698"/>
        <v>2.9749102402264426E-2</v>
      </c>
      <c r="CF880" s="41">
        <f t="shared" si="699"/>
        <v>-1.238577180421278E-2</v>
      </c>
      <c r="CG880" s="41">
        <f t="shared" si="724"/>
        <v>1.6043178748932876E-2</v>
      </c>
      <c r="CH880" s="41">
        <f t="shared" si="700"/>
        <v>-4.3146740130801192E-2</v>
      </c>
      <c r="CI880" s="41">
        <f t="shared" si="701"/>
        <v>-1.4581797492187557E-2</v>
      </c>
      <c r="CJ880" s="41">
        <f t="shared" si="702"/>
        <v>0</v>
      </c>
      <c r="CK880" s="41">
        <f t="shared" si="703"/>
        <v>2.0115620797006514E-2</v>
      </c>
      <c r="CL880" s="41">
        <f t="shared" si="704"/>
        <v>-5.677961559535781E-2</v>
      </c>
      <c r="CM880" s="41">
        <f t="shared" si="705"/>
        <v>-5.2447342885424755E-2</v>
      </c>
      <c r="CO880" s="41">
        <f t="shared" si="706"/>
        <v>-3.4486176071169321E-2</v>
      </c>
      <c r="CP880" s="41">
        <f t="shared" si="707"/>
        <v>4.8790164169432049E-2</v>
      </c>
      <c r="CQ880" s="41">
        <f t="shared" si="708"/>
        <v>-7.0200304804755136E-3</v>
      </c>
      <c r="CR880" s="41">
        <f t="shared" si="709"/>
        <v>-0.23572233352106983</v>
      </c>
      <c r="CS880" s="41">
        <f t="shared" si="710"/>
        <v>1.9795982799981921E-2</v>
      </c>
      <c r="CT880" s="41">
        <f t="shared" si="711"/>
        <v>-2.625971458355577E-2</v>
      </c>
      <c r="CU880" s="41">
        <f t="shared" si="712"/>
        <v>-2.4264621999631208E-2</v>
      </c>
      <c r="CV880" s="41">
        <f t="shared" si="713"/>
        <v>-3.6266177984394375E-2</v>
      </c>
      <c r="CW880" s="41"/>
      <c r="CX880" s="41">
        <f t="shared" si="714"/>
        <v>-8.9416210834334913E-3</v>
      </c>
      <c r="CY880" s="41">
        <f t="shared" si="715"/>
        <v>5.4200920393634904E-3</v>
      </c>
      <c r="CZ880" s="41">
        <f t="shared" si="716"/>
        <v>-1.3596217540160077E-3</v>
      </c>
      <c r="DA880" s="41">
        <f t="shared" si="717"/>
        <v>-9.0430584310453588E-3</v>
      </c>
      <c r="DB880" s="41">
        <f t="shared" si="718"/>
        <v>-6.7375739006337778E-3</v>
      </c>
      <c r="DC880" s="41">
        <f t="shared" si="719"/>
        <v>0</v>
      </c>
      <c r="DD880" s="41">
        <f t="shared" si="720"/>
        <v>-1.5971918916543412E-2</v>
      </c>
      <c r="DE880" s="41"/>
      <c r="DF880" s="41"/>
      <c r="DG880" s="41">
        <f t="shared" si="722"/>
        <v>-3.2502788444704368E-2</v>
      </c>
      <c r="DH880" s="41"/>
    </row>
    <row r="881" spans="1:112">
      <c r="A881" s="43">
        <v>43126</v>
      </c>
      <c r="B881" s="34">
        <v>7</v>
      </c>
      <c r="C881" s="34">
        <v>4.972963</v>
      </c>
      <c r="D881" s="34"/>
      <c r="E881" s="34">
        <v>5.89</v>
      </c>
      <c r="F881" s="34"/>
      <c r="G881" s="34">
        <v>42.473545000000001</v>
      </c>
      <c r="H881" s="34">
        <v>18.889002000000001</v>
      </c>
      <c r="I881" s="34">
        <v>18.610001</v>
      </c>
      <c r="J881" s="34">
        <v>22.199988999999999</v>
      </c>
      <c r="K881" s="34"/>
      <c r="L881" s="34">
        <v>47.32</v>
      </c>
      <c r="M881" s="34">
        <v>5.94</v>
      </c>
      <c r="N881" s="34">
        <v>35.123618999999998</v>
      </c>
      <c r="O881" s="34">
        <v>10.89</v>
      </c>
      <c r="P881" s="34"/>
      <c r="Q881" s="34">
        <v>3.83</v>
      </c>
      <c r="R881" s="34">
        <v>24.440000999999999</v>
      </c>
      <c r="S881" s="34">
        <v>51.523074999999999</v>
      </c>
      <c r="T881" s="34"/>
      <c r="U881" s="34"/>
      <c r="V881" s="34">
        <v>6.4065409999999998</v>
      </c>
      <c r="W881" s="34">
        <v>34.259998000000003</v>
      </c>
      <c r="X881" s="34">
        <v>33.68</v>
      </c>
      <c r="Y881" s="34">
        <v>10.085702</v>
      </c>
      <c r="Z881" s="34">
        <v>16.580292</v>
      </c>
      <c r="AA881" s="34">
        <v>47.489432999999998</v>
      </c>
      <c r="AB881" s="34">
        <v>52.987202000000003</v>
      </c>
      <c r="AC881" s="34">
        <v>19.149999999999999</v>
      </c>
      <c r="AD881" s="34">
        <v>133.13999899999999</v>
      </c>
      <c r="AE881" s="34">
        <v>33.483390999999997</v>
      </c>
      <c r="AF881" s="34">
        <v>1.71</v>
      </c>
      <c r="AG881" s="34">
        <v>7.85</v>
      </c>
      <c r="AH881" s="34">
        <v>29.509419999999999</v>
      </c>
      <c r="AI881" s="34">
        <v>104.355362</v>
      </c>
      <c r="AJ881" s="34" t="s">
        <v>193</v>
      </c>
      <c r="AK881" s="34">
        <v>5.55</v>
      </c>
      <c r="AL881" s="34">
        <v>3.2</v>
      </c>
      <c r="AM881" s="34">
        <v>27.082799999999999</v>
      </c>
      <c r="AN881" s="34">
        <v>8.4</v>
      </c>
      <c r="AO881" s="34">
        <v>30.790001</v>
      </c>
      <c r="AP881" s="34">
        <v>4.66</v>
      </c>
      <c r="AQ881" s="34">
        <v>14.2</v>
      </c>
      <c r="AR881" s="34">
        <v>3.59</v>
      </c>
      <c r="AS881" s="34"/>
      <c r="AT881" s="34">
        <v>16.529433999999998</v>
      </c>
      <c r="AU881" s="34">
        <v>38.270000000000003</v>
      </c>
      <c r="AV881" s="34">
        <v>7.2555719999999999</v>
      </c>
      <c r="AW881" s="34">
        <v>12.333394999999999</v>
      </c>
      <c r="AX881" s="34">
        <v>14.69</v>
      </c>
      <c r="AY881" s="34">
        <v>2.34</v>
      </c>
      <c r="AZ881" s="34">
        <v>72.709998999999996</v>
      </c>
      <c r="BA881" s="34"/>
      <c r="BB881" s="34"/>
      <c r="BC881" s="34">
        <v>23.265419000000001</v>
      </c>
      <c r="BD881" s="34"/>
      <c r="BE881" s="38"/>
      <c r="BF881" s="41">
        <f t="shared" si="723"/>
        <v>5.1624365405307245E-2</v>
      </c>
      <c r="BG881" s="41">
        <f t="shared" si="680"/>
        <v>-7.1557691858650336E-3</v>
      </c>
      <c r="BH881" s="41"/>
      <c r="BI881" s="41">
        <f t="shared" si="681"/>
        <v>2.5796787332020187E-2</v>
      </c>
      <c r="BJ881" s="41"/>
      <c r="BK881" s="41">
        <f t="shared" si="682"/>
        <v>9.9136362140837941E-3</v>
      </c>
      <c r="BL881" s="41">
        <f t="shared" si="683"/>
        <v>-3.6792834079515889E-3</v>
      </c>
      <c r="BM881" s="41">
        <f t="shared" si="684"/>
        <v>-7.1032648831698214E-2</v>
      </c>
      <c r="BN881" s="41">
        <f t="shared" si="685"/>
        <v>-6.7340355068188891E-3</v>
      </c>
      <c r="BO881" s="41"/>
      <c r="BP881" s="41">
        <f t="shared" si="686"/>
        <v>7.211059879419379E-3</v>
      </c>
      <c r="BQ881" s="41">
        <f t="shared" si="687"/>
        <v>5.0633019565468548E-3</v>
      </c>
      <c r="BR881" s="41">
        <f t="shared" si="688"/>
        <v>9.7725622984869594E-3</v>
      </c>
      <c r="BS881" s="41">
        <f t="shared" si="689"/>
        <v>-4.580860048965925E-3</v>
      </c>
      <c r="BT881" s="41"/>
      <c r="BU881" s="41">
        <f t="shared" si="690"/>
        <v>-3.841701610379171E-2</v>
      </c>
      <c r="BV881" s="41">
        <f t="shared" si="691"/>
        <v>8.2170140188102831E-3</v>
      </c>
      <c r="BW881" s="41">
        <f t="shared" si="692"/>
        <v>9.4584882170774926E-4</v>
      </c>
      <c r="BX881" s="41"/>
      <c r="BY881" s="41"/>
      <c r="BZ881" s="41">
        <f t="shared" si="693"/>
        <v>8.9127576184735893E-2</v>
      </c>
      <c r="CA881" s="41">
        <f t="shared" si="694"/>
        <v>-6.9808895184580201E-3</v>
      </c>
      <c r="CB881" s="41">
        <f t="shared" si="695"/>
        <v>-1.2099896775685907E-2</v>
      </c>
      <c r="CC881" s="41">
        <f t="shared" si="696"/>
        <v>4.933273583184971E-3</v>
      </c>
      <c r="CD881" s="41">
        <f t="shared" si="697"/>
        <v>2.4860137242282705E-2</v>
      </c>
      <c r="CE881" s="41">
        <f t="shared" si="698"/>
        <v>-3.7015398029960969E-2</v>
      </c>
      <c r="CF881" s="41">
        <f t="shared" si="699"/>
        <v>2.9717504494822227E-3</v>
      </c>
      <c r="CG881" s="41">
        <f t="shared" si="724"/>
        <v>-2.6560972496071584E-3</v>
      </c>
      <c r="CH881" s="41">
        <f t="shared" si="700"/>
        <v>3.461037341333103E-3</v>
      </c>
      <c r="CI881" s="41">
        <f t="shared" si="701"/>
        <v>9.6476871806691986E-3</v>
      </c>
      <c r="CJ881" s="41">
        <f t="shared" si="702"/>
        <v>-4.0119993789425289E-2</v>
      </c>
      <c r="CK881" s="41">
        <f t="shared" si="703"/>
        <v>0.11032682597174347</v>
      </c>
      <c r="CL881" s="41">
        <f t="shared" si="704"/>
        <v>1.9455079223573756E-3</v>
      </c>
      <c r="CM881" s="41">
        <f t="shared" si="705"/>
        <v>-2.9430387906079734E-2</v>
      </c>
      <c r="CO881" s="41">
        <f t="shared" si="706"/>
        <v>-2.6668247082161409E-2</v>
      </c>
      <c r="CP881" s="41">
        <f t="shared" si="707"/>
        <v>1.5748356968139331E-2</v>
      </c>
      <c r="CQ881" s="41">
        <f t="shared" si="708"/>
        <v>-1.0267423148378724E-2</v>
      </c>
      <c r="CR881" s="41">
        <f t="shared" si="709"/>
        <v>6.1368946376292019E-2</v>
      </c>
      <c r="CS881" s="41">
        <f t="shared" si="710"/>
        <v>2.2664822659655654E-2</v>
      </c>
      <c r="CT881" s="41">
        <f t="shared" si="711"/>
        <v>3.2718294622967693E-2</v>
      </c>
      <c r="CU881" s="41">
        <f t="shared" si="712"/>
        <v>-3.5149421074444969E-3</v>
      </c>
      <c r="CV881" s="41">
        <f t="shared" si="713"/>
        <v>1.9691212890181681E-2</v>
      </c>
      <c r="CW881" s="41"/>
      <c r="CX881" s="41">
        <f t="shared" si="714"/>
        <v>1.2496328939811955E-2</v>
      </c>
      <c r="CY881" s="41">
        <f t="shared" si="715"/>
        <v>-6.1561817580962547E-2</v>
      </c>
      <c r="CZ881" s="41">
        <f t="shared" si="716"/>
        <v>-4.0899920021426131E-3</v>
      </c>
      <c r="DA881" s="41">
        <f t="shared" si="717"/>
        <v>6.0378638738686936E-3</v>
      </c>
      <c r="DB881" s="41">
        <f t="shared" si="718"/>
        <v>-0.26930456941490255</v>
      </c>
      <c r="DC881" s="41">
        <f t="shared" si="719"/>
        <v>-3.7740327982847197E-2</v>
      </c>
      <c r="DD881" s="41">
        <f t="shared" si="720"/>
        <v>5.5029580182803909E-4</v>
      </c>
      <c r="DE881" s="41"/>
      <c r="DF881" s="41"/>
      <c r="DG881" s="41">
        <f t="shared" si="722"/>
        <v>-8.4742268762981574E-4</v>
      </c>
      <c r="DH881" s="41"/>
    </row>
    <row r="882" spans="1:112">
      <c r="A882" s="43">
        <v>43129</v>
      </c>
      <c r="B882" s="34">
        <v>7.55</v>
      </c>
      <c r="C882" s="34">
        <v>4.9997480000000003</v>
      </c>
      <c r="D882" s="34"/>
      <c r="E882" s="34">
        <v>5.9</v>
      </c>
      <c r="F882" s="34"/>
      <c r="G882" s="34">
        <v>41.996098000000003</v>
      </c>
      <c r="H882" s="34">
        <v>18.302139</v>
      </c>
      <c r="I882" s="34">
        <v>18.829999999999998</v>
      </c>
      <c r="J882" s="34">
        <v>21.599989000000001</v>
      </c>
      <c r="K882" s="34"/>
      <c r="L882" s="34">
        <v>47.41</v>
      </c>
      <c r="M882" s="34">
        <v>6.03</v>
      </c>
      <c r="N882" s="34">
        <v>35.348083000000003</v>
      </c>
      <c r="O882" s="34">
        <v>10.72</v>
      </c>
      <c r="P882" s="34"/>
      <c r="Q882" s="34">
        <v>3.8</v>
      </c>
      <c r="R882" s="34">
        <v>24.83</v>
      </c>
      <c r="S882" s="34">
        <v>51.571776999999997</v>
      </c>
      <c r="T882" s="34"/>
      <c r="U882" s="34"/>
      <c r="V882" s="34">
        <v>6.6548569999999998</v>
      </c>
      <c r="W882" s="34">
        <v>34.82</v>
      </c>
      <c r="X882" s="34">
        <v>34.299999</v>
      </c>
      <c r="Y882" s="34">
        <v>10.175045000000001</v>
      </c>
      <c r="Z882" s="34">
        <v>16.256457999999999</v>
      </c>
      <c r="AA882" s="34">
        <v>45.031342000000002</v>
      </c>
      <c r="AB882" s="34">
        <v>54.913296000000003</v>
      </c>
      <c r="AC882" s="34">
        <v>18.899999999999999</v>
      </c>
      <c r="AD882" s="34">
        <v>132.41000399999999</v>
      </c>
      <c r="AE882" s="34">
        <v>33.288550999999998</v>
      </c>
      <c r="AF882" s="34">
        <v>1.75</v>
      </c>
      <c r="AG882" s="34">
        <v>7.3</v>
      </c>
      <c r="AH882" s="34">
        <v>29.098369999999999</v>
      </c>
      <c r="AI882" s="34">
        <v>102.608345</v>
      </c>
      <c r="AJ882" s="34" t="s">
        <v>193</v>
      </c>
      <c r="AK882" s="34">
        <v>5.45</v>
      </c>
      <c r="AL882" s="34">
        <v>3.21</v>
      </c>
      <c r="AM882" s="34">
        <v>26.832208999999999</v>
      </c>
      <c r="AN882" s="34">
        <v>7.8</v>
      </c>
      <c r="AO882" s="34">
        <v>30.65</v>
      </c>
      <c r="AP882" s="34">
        <v>4.5999999999999996</v>
      </c>
      <c r="AQ882" s="34">
        <v>14.7</v>
      </c>
      <c r="AR882" s="34">
        <v>3.46</v>
      </c>
      <c r="AS882" s="34"/>
      <c r="AT882" s="34">
        <v>16.558882000000001</v>
      </c>
      <c r="AU882" s="34">
        <v>37.779998999999997</v>
      </c>
      <c r="AV882" s="34">
        <v>7.0474209999999999</v>
      </c>
      <c r="AW882" s="34">
        <v>12.324114</v>
      </c>
      <c r="AX882" s="34">
        <v>11.9</v>
      </c>
      <c r="AY882" s="34">
        <v>2.29</v>
      </c>
      <c r="AZ882" s="34">
        <v>73.230002999999996</v>
      </c>
      <c r="BA882" s="34"/>
      <c r="BB882" s="34"/>
      <c r="BC882" s="34">
        <v>23.097754999999999</v>
      </c>
      <c r="BD882" s="34"/>
      <c r="BE882" s="38"/>
      <c r="BF882" s="41">
        <f t="shared" ref="BF882:BF884" si="725">LN(B884/B883)</f>
        <v>-8.5297580511895191E-2</v>
      </c>
      <c r="BG882" s="41">
        <f t="shared" si="680"/>
        <v>5.371671636010069E-3</v>
      </c>
      <c r="BH882" s="41"/>
      <c r="BI882" s="41">
        <f t="shared" si="681"/>
        <v>1.6963532481785555E-3</v>
      </c>
      <c r="BJ882" s="41"/>
      <c r="BK882" s="41">
        <f t="shared" si="682"/>
        <v>-1.1304702321336678E-2</v>
      </c>
      <c r="BL882" s="41">
        <f t="shared" si="683"/>
        <v>-3.1561909668678292E-2</v>
      </c>
      <c r="BM882" s="41">
        <f t="shared" si="684"/>
        <v>1.1752218280351763E-2</v>
      </c>
      <c r="BN882" s="41">
        <f t="shared" si="685"/>
        <v>-2.7398987951885081E-2</v>
      </c>
      <c r="BO882" s="41"/>
      <c r="BP882" s="41">
        <f t="shared" si="686"/>
        <v>1.9001378038408267E-3</v>
      </c>
      <c r="BQ882" s="41">
        <f t="shared" si="687"/>
        <v>1.5037877364540502E-2</v>
      </c>
      <c r="BR882" s="41">
        <f t="shared" si="688"/>
        <v>6.3703515799211352E-3</v>
      </c>
      <c r="BS882" s="41">
        <f t="shared" si="689"/>
        <v>-1.5733781302213184E-2</v>
      </c>
      <c r="BT882" s="41"/>
      <c r="BU882" s="41">
        <f t="shared" si="690"/>
        <v>-7.8637364602145762E-3</v>
      </c>
      <c r="BV882" s="41">
        <f t="shared" si="691"/>
        <v>1.5831424300151272E-2</v>
      </c>
      <c r="BW882" s="41">
        <f t="shared" si="692"/>
        <v>9.4479991343907987E-4</v>
      </c>
      <c r="BX882" s="41"/>
      <c r="BY882" s="41"/>
      <c r="BZ882" s="41">
        <f t="shared" si="693"/>
        <v>3.8027464315638249E-2</v>
      </c>
      <c r="CA882" s="41">
        <f t="shared" si="694"/>
        <v>1.6213499821186923E-2</v>
      </c>
      <c r="CB882" s="41">
        <f t="shared" si="695"/>
        <v>1.8241135643248797E-2</v>
      </c>
      <c r="CC882" s="41">
        <f t="shared" si="696"/>
        <v>8.8193766104721835E-3</v>
      </c>
      <c r="CD882" s="41">
        <f t="shared" si="697"/>
        <v>-1.972451592049999E-2</v>
      </c>
      <c r="CE882" s="41">
        <f t="shared" si="698"/>
        <v>-5.3148486910716691E-2</v>
      </c>
      <c r="CF882" s="41">
        <f t="shared" si="699"/>
        <v>3.5705092290565933E-2</v>
      </c>
      <c r="CG882" s="41">
        <f t="shared" si="724"/>
        <v>2.6560972496072208E-3</v>
      </c>
      <c r="CH882" s="41">
        <f t="shared" si="700"/>
        <v>-5.4979991008029978E-3</v>
      </c>
      <c r="CI882" s="41">
        <f t="shared" si="701"/>
        <v>-5.8360007861618223E-3</v>
      </c>
      <c r="CJ882" s="41">
        <f t="shared" si="702"/>
        <v>2.3122417420854212E-2</v>
      </c>
      <c r="CK882" s="41">
        <f t="shared" si="703"/>
        <v>-7.26391836399716E-2</v>
      </c>
      <c r="CL882" s="41">
        <f t="shared" si="704"/>
        <v>-1.4027375544328625E-2</v>
      </c>
      <c r="CM882" s="41">
        <f t="shared" si="705"/>
        <v>-1.6882752254090062E-2</v>
      </c>
      <c r="CO882" s="41">
        <f t="shared" si="706"/>
        <v>-1.818231908319036E-2</v>
      </c>
      <c r="CP882" s="41">
        <f t="shared" si="707"/>
        <v>3.1201273362434566E-3</v>
      </c>
      <c r="CQ882" s="41">
        <f t="shared" si="708"/>
        <v>-9.2958457827143747E-3</v>
      </c>
      <c r="CR882" s="41">
        <f t="shared" si="709"/>
        <v>-7.410797215372196E-2</v>
      </c>
      <c r="CS882" s="41">
        <f t="shared" si="710"/>
        <v>-4.5573320322654662E-3</v>
      </c>
      <c r="CT882" s="41">
        <f t="shared" si="711"/>
        <v>-1.2959144642505341E-2</v>
      </c>
      <c r="CU882" s="41">
        <f t="shared" si="712"/>
        <v>3.4605529177475523E-2</v>
      </c>
      <c r="CV882" s="41">
        <f t="shared" si="713"/>
        <v>-3.6883613430554622E-2</v>
      </c>
      <c r="CW882" s="41"/>
      <c r="CX882" s="41">
        <f t="shared" si="714"/>
        <v>1.7799641284216821E-3</v>
      </c>
      <c r="CY882" s="41">
        <f t="shared" si="715"/>
        <v>-1.288646383327912E-2</v>
      </c>
      <c r="CZ882" s="41">
        <f t="shared" si="716"/>
        <v>-2.9107991111588107E-2</v>
      </c>
      <c r="DA882" s="41">
        <f t="shared" si="717"/>
        <v>-7.5279302854907399E-4</v>
      </c>
      <c r="DB882" s="41">
        <f t="shared" si="718"/>
        <v>-0.21062859006830223</v>
      </c>
      <c r="DC882" s="41">
        <f t="shared" si="719"/>
        <v>-2.1599111803461701E-2</v>
      </c>
      <c r="DD882" s="41">
        <f t="shared" si="720"/>
        <v>7.1263011310954026E-3</v>
      </c>
      <c r="DE882" s="41"/>
      <c r="DF882" s="41"/>
      <c r="DG882" s="41">
        <f t="shared" si="722"/>
        <v>-7.2326683628487539E-3</v>
      </c>
      <c r="DH882" s="41"/>
    </row>
    <row r="883" spans="1:112">
      <c r="A883" s="43">
        <v>43130</v>
      </c>
      <c r="B883" s="34">
        <v>7.95</v>
      </c>
      <c r="C883" s="34">
        <v>5.0443879999999996</v>
      </c>
      <c r="D883" s="34"/>
      <c r="E883" s="34">
        <v>5.99</v>
      </c>
      <c r="F883" s="34"/>
      <c r="G883" s="34">
        <v>43.321258999999998</v>
      </c>
      <c r="H883" s="34">
        <v>18.650279999999999</v>
      </c>
      <c r="I883" s="34">
        <v>19.129999000000002</v>
      </c>
      <c r="J883" s="34">
        <v>22.200001</v>
      </c>
      <c r="K883" s="34"/>
      <c r="L883" s="34">
        <v>46</v>
      </c>
      <c r="M883" s="34">
        <v>6.04</v>
      </c>
      <c r="N883" s="34">
        <v>35.748215000000002</v>
      </c>
      <c r="O883" s="34">
        <v>10.88</v>
      </c>
      <c r="P883" s="34"/>
      <c r="Q883" s="34">
        <v>3.76</v>
      </c>
      <c r="R883" s="34">
        <v>25.65</v>
      </c>
      <c r="S883" s="34">
        <v>50.597625999999998</v>
      </c>
      <c r="T883" s="34"/>
      <c r="U883" s="34"/>
      <c r="V883" s="34">
        <v>6.4065409999999998</v>
      </c>
      <c r="W883" s="34">
        <v>35.409999999999997</v>
      </c>
      <c r="X883" s="34">
        <v>34.5</v>
      </c>
      <c r="Y883" s="34">
        <v>10.28424</v>
      </c>
      <c r="Z883" s="34">
        <v>16.580292</v>
      </c>
      <c r="AA883" s="34">
        <v>47.303600000000003</v>
      </c>
      <c r="AB883" s="34">
        <v>53.046157999999998</v>
      </c>
      <c r="AC883" s="34">
        <v>19.200001</v>
      </c>
      <c r="AD883" s="34">
        <v>123.300003</v>
      </c>
      <c r="AE883" s="34">
        <v>33.444431000000002</v>
      </c>
      <c r="AF883" s="34">
        <v>1.75</v>
      </c>
      <c r="AG883" s="34">
        <v>7.59</v>
      </c>
      <c r="AH883" s="34">
        <v>29.566777999999999</v>
      </c>
      <c r="AI883" s="34">
        <v>106.489532</v>
      </c>
      <c r="AJ883" s="34" t="s">
        <v>193</v>
      </c>
      <c r="AK883" s="34">
        <v>5.4</v>
      </c>
      <c r="AL883" s="34">
        <v>3.17</v>
      </c>
      <c r="AM883" s="34">
        <v>26.947868</v>
      </c>
      <c r="AN883" s="34">
        <v>7.8</v>
      </c>
      <c r="AO883" s="34">
        <v>31.959999</v>
      </c>
      <c r="AP883" s="34">
        <v>4.5999999999999996</v>
      </c>
      <c r="AQ883" s="34">
        <v>15.1</v>
      </c>
      <c r="AR883" s="34">
        <v>3.46</v>
      </c>
      <c r="AS883" s="34"/>
      <c r="AT883" s="34">
        <v>16.980948999999999</v>
      </c>
      <c r="AU883" s="34">
        <v>38.590000000000003</v>
      </c>
      <c r="AV883" s="34">
        <v>6.9185650000000001</v>
      </c>
      <c r="AW883" s="34">
        <v>12.416916000000001</v>
      </c>
      <c r="AX883" s="34">
        <v>12.65</v>
      </c>
      <c r="AY883" s="34">
        <v>2.39</v>
      </c>
      <c r="AZ883" s="34">
        <v>73.489998</v>
      </c>
      <c r="BA883" s="34"/>
      <c r="BB883" s="34"/>
      <c r="BC883" s="34">
        <v>23.472528000000001</v>
      </c>
      <c r="BD883" s="34"/>
      <c r="BE883" s="38"/>
      <c r="BF883" s="41">
        <f t="shared" si="725"/>
        <v>5.3345980705292714E-2</v>
      </c>
      <c r="BG883" s="41">
        <f t="shared" si="680"/>
        <v>8.8888270571901851E-3</v>
      </c>
      <c r="BH883" s="41"/>
      <c r="BI883" s="41">
        <f t="shared" si="681"/>
        <v>1.5139061215684087E-2</v>
      </c>
      <c r="BJ883" s="41"/>
      <c r="BK883" s="41">
        <f t="shared" si="682"/>
        <v>3.1066775293476571E-2</v>
      </c>
      <c r="BL883" s="41">
        <f t="shared" si="683"/>
        <v>1.8843221119221414E-2</v>
      </c>
      <c r="BM883" s="41">
        <f t="shared" si="684"/>
        <v>1.5806388509183925E-2</v>
      </c>
      <c r="BN883" s="41">
        <f t="shared" si="685"/>
        <v>2.7399528492547384E-2</v>
      </c>
      <c r="BO883" s="41"/>
      <c r="BP883" s="41">
        <f t="shared" si="686"/>
        <v>-3.0191780424931869E-2</v>
      </c>
      <c r="BQ883" s="41">
        <f t="shared" si="687"/>
        <v>1.6570012076293867E-3</v>
      </c>
      <c r="BR883" s="41">
        <f t="shared" si="688"/>
        <v>1.1256176088609538E-2</v>
      </c>
      <c r="BS883" s="41">
        <f t="shared" si="689"/>
        <v>1.4815085785140682E-2</v>
      </c>
      <c r="BT883" s="41"/>
      <c r="BU883" s="41">
        <f t="shared" si="690"/>
        <v>-1.0582109330536972E-2</v>
      </c>
      <c r="BV883" s="41">
        <f t="shared" si="691"/>
        <v>3.2490972096703409E-2</v>
      </c>
      <c r="BW883" s="41">
        <f t="shared" si="692"/>
        <v>-1.906990729069561E-2</v>
      </c>
      <c r="BX883" s="41"/>
      <c r="BY883" s="41"/>
      <c r="BZ883" s="41">
        <f t="shared" si="693"/>
        <v>-3.8027464315638179E-2</v>
      </c>
      <c r="CA883" s="41">
        <f t="shared" si="694"/>
        <v>1.6802331783769268E-2</v>
      </c>
      <c r="CB883" s="41">
        <f t="shared" si="695"/>
        <v>5.8139990199392276E-3</v>
      </c>
      <c r="CC883" s="41">
        <f t="shared" si="696"/>
        <v>1.0674472430903199E-2</v>
      </c>
      <c r="CD883" s="41">
        <f t="shared" si="697"/>
        <v>1.9724515920499876E-2</v>
      </c>
      <c r="CE883" s="41">
        <f t="shared" si="698"/>
        <v>4.9227666314862917E-2</v>
      </c>
      <c r="CF883" s="41">
        <f t="shared" si="699"/>
        <v>-3.459306479138187E-2</v>
      </c>
      <c r="CG883" s="41">
        <f t="shared" si="724"/>
        <v>-1.874218180974075E-2</v>
      </c>
      <c r="CH883" s="41">
        <f t="shared" si="700"/>
        <v>-7.1282765059665062E-2</v>
      </c>
      <c r="CI883" s="41">
        <f t="shared" si="701"/>
        <v>4.6717613641558738E-3</v>
      </c>
      <c r="CJ883" s="41">
        <f t="shared" si="702"/>
        <v>0</v>
      </c>
      <c r="CK883" s="41">
        <f t="shared" si="703"/>
        <v>3.8957243253193226E-2</v>
      </c>
      <c r="CL883" s="41">
        <f t="shared" si="704"/>
        <v>1.5969207279111726E-2</v>
      </c>
      <c r="CM883" s="41">
        <f t="shared" si="705"/>
        <v>3.7127424526997292E-2</v>
      </c>
      <c r="CO883" s="41">
        <f t="shared" si="706"/>
        <v>-9.2166551049239522E-3</v>
      </c>
      <c r="CP883" s="41">
        <f t="shared" si="707"/>
        <v>-1.2539349252735251E-2</v>
      </c>
      <c r="CQ883" s="41">
        <f t="shared" si="708"/>
        <v>4.3011905062866106E-3</v>
      </c>
      <c r="CR883" s="41">
        <f t="shared" si="709"/>
        <v>0</v>
      </c>
      <c r="CS883" s="41">
        <f t="shared" si="710"/>
        <v>4.1852427226741727E-2</v>
      </c>
      <c r="CT883" s="41">
        <f t="shared" si="711"/>
        <v>0</v>
      </c>
      <c r="CU883" s="41">
        <f t="shared" si="712"/>
        <v>2.6847250036188056E-2</v>
      </c>
      <c r="CV883" s="41">
        <f t="shared" si="713"/>
        <v>0</v>
      </c>
      <c r="CW883" s="41"/>
      <c r="CX883" s="41">
        <f t="shared" si="714"/>
        <v>2.5169434002185097E-2</v>
      </c>
      <c r="CY883" s="41">
        <f t="shared" si="715"/>
        <v>2.1213339945195645E-2</v>
      </c>
      <c r="CZ883" s="41">
        <f t="shared" si="716"/>
        <v>-1.8453356111228086E-2</v>
      </c>
      <c r="DA883" s="41">
        <f t="shared" si="717"/>
        <v>7.5019055576947399E-3</v>
      </c>
      <c r="DB883" s="41">
        <f t="shared" si="718"/>
        <v>6.1118815056045536E-2</v>
      </c>
      <c r="DC883" s="41">
        <f t="shared" si="719"/>
        <v>4.2741548377271114E-2</v>
      </c>
      <c r="DD883" s="41">
        <f t="shared" si="720"/>
        <v>3.5441012863981006E-3</v>
      </c>
      <c r="DE883" s="41"/>
      <c r="DF883" s="41"/>
      <c r="DG883" s="41">
        <f t="shared" si="722"/>
        <v>1.6095289377463157E-2</v>
      </c>
      <c r="DH883" s="41"/>
    </row>
    <row r="884" spans="1:112">
      <c r="A884" s="43">
        <v>43131</v>
      </c>
      <c r="B884" s="34">
        <v>7.3</v>
      </c>
      <c r="C884" s="34">
        <v>5.1247410000000002</v>
      </c>
      <c r="D884" s="34"/>
      <c r="E884" s="34">
        <v>5.9</v>
      </c>
      <c r="F884" s="34"/>
      <c r="G884" s="34">
        <v>42.853558</v>
      </c>
      <c r="H884" s="34">
        <v>18.739801</v>
      </c>
      <c r="I884" s="34">
        <v>19.049999</v>
      </c>
      <c r="J884" s="34">
        <v>22.199988999999999</v>
      </c>
      <c r="K884" s="34"/>
      <c r="L884" s="34">
        <v>46.549999</v>
      </c>
      <c r="M884" s="34">
        <v>6.04</v>
      </c>
      <c r="N884" s="34">
        <v>35.904358000000002</v>
      </c>
      <c r="O884" s="34">
        <v>10.87</v>
      </c>
      <c r="P884" s="34"/>
      <c r="Q884" s="34">
        <v>3.65</v>
      </c>
      <c r="R884" s="34">
        <v>26.75</v>
      </c>
      <c r="S884" s="34">
        <v>50.207970000000003</v>
      </c>
      <c r="T884" s="34"/>
      <c r="U884" s="34"/>
      <c r="V884" s="34">
        <v>6.4065409999999998</v>
      </c>
      <c r="W884" s="34">
        <v>35.349997999999999</v>
      </c>
      <c r="X884" s="34">
        <v>36</v>
      </c>
      <c r="Y884" s="34">
        <v>11.296782</v>
      </c>
      <c r="Z884" s="34">
        <v>16.700571</v>
      </c>
      <c r="AA884" s="34">
        <v>47.624592</v>
      </c>
      <c r="AB884" s="34">
        <v>52.279654999999998</v>
      </c>
      <c r="AC884" s="34">
        <v>18.850000000000001</v>
      </c>
      <c r="AD884" s="34">
        <v>117.459999</v>
      </c>
      <c r="AE884" s="34">
        <v>33.395713999999998</v>
      </c>
      <c r="AF884" s="34">
        <v>1.72</v>
      </c>
      <c r="AG884" s="34">
        <v>7.75</v>
      </c>
      <c r="AH884" s="34">
        <v>29.528535999999999</v>
      </c>
      <c r="AI884" s="34">
        <v>102.95575700000001</v>
      </c>
      <c r="AJ884" s="34" t="s">
        <v>193</v>
      </c>
      <c r="AK884" s="34">
        <v>5.45</v>
      </c>
      <c r="AL884" s="34">
        <v>3.23</v>
      </c>
      <c r="AM884" s="34">
        <v>26.803297000000001</v>
      </c>
      <c r="AN884" s="34">
        <v>7.5</v>
      </c>
      <c r="AO884" s="34">
        <v>32.659999999999997</v>
      </c>
      <c r="AP884" s="34">
        <v>4.5</v>
      </c>
      <c r="AQ884" s="34">
        <v>15.4</v>
      </c>
      <c r="AR884" s="34">
        <v>3.47</v>
      </c>
      <c r="AS884" s="34"/>
      <c r="AT884" s="34">
        <v>16.794454999999999</v>
      </c>
      <c r="AU884" s="34">
        <v>36.459999000000003</v>
      </c>
      <c r="AV884" s="34">
        <v>6.7897090000000002</v>
      </c>
      <c r="AW884" s="34">
        <v>12.398356</v>
      </c>
      <c r="AX884" s="34">
        <v>13.21</v>
      </c>
      <c r="AY884" s="34">
        <v>2.5</v>
      </c>
      <c r="AZ884" s="34">
        <v>75.019997000000004</v>
      </c>
      <c r="BA884" s="34"/>
      <c r="BB884" s="34"/>
      <c r="BC884" s="34">
        <v>23.285143000000001</v>
      </c>
      <c r="BD884" s="34"/>
      <c r="BE884" s="38"/>
      <c r="BF884" s="41">
        <f t="shared" si="725"/>
        <v>-5.3345980705292735E-2</v>
      </c>
      <c r="BG884" s="41">
        <f t="shared" si="680"/>
        <v>1.5803648940921847E-2</v>
      </c>
      <c r="BH884" s="41"/>
      <c r="BI884" s="41">
        <f t="shared" si="681"/>
        <v>-1.5139061215684153E-2</v>
      </c>
      <c r="BJ884" s="41"/>
      <c r="BK884" s="41">
        <f t="shared" si="682"/>
        <v>-1.0854809063381874E-2</v>
      </c>
      <c r="BL884" s="41">
        <f t="shared" si="683"/>
        <v>4.7884983751458002E-3</v>
      </c>
      <c r="BM884" s="41">
        <f t="shared" si="684"/>
        <v>-4.1906820989746039E-3</v>
      </c>
      <c r="BN884" s="41">
        <f t="shared" si="685"/>
        <v>-5.4054066232827616E-7</v>
      </c>
      <c r="BO884" s="41"/>
      <c r="BP884" s="41">
        <f t="shared" si="686"/>
        <v>1.1885585751703651E-2</v>
      </c>
      <c r="BQ884" s="41">
        <f t="shared" si="687"/>
        <v>0</v>
      </c>
      <c r="BR884" s="41">
        <f t="shared" si="688"/>
        <v>4.3583430608495639E-3</v>
      </c>
      <c r="BS884" s="41">
        <f t="shared" si="689"/>
        <v>-9.1954029467865707E-4</v>
      </c>
      <c r="BT884" s="41"/>
      <c r="BU884" s="41">
        <f t="shared" si="690"/>
        <v>-2.9691789807402925E-2</v>
      </c>
      <c r="BV884" s="41">
        <f t="shared" si="691"/>
        <v>4.1990901725237118E-2</v>
      </c>
      <c r="BW884" s="41">
        <f t="shared" si="692"/>
        <v>-7.730879160632434E-3</v>
      </c>
      <c r="BX884" s="41"/>
      <c r="BY884" s="41"/>
      <c r="BZ884" s="41">
        <f t="shared" si="693"/>
        <v>0</v>
      </c>
      <c r="CA884" s="41">
        <f t="shared" si="694"/>
        <v>-1.6959303583184511E-3</v>
      </c>
      <c r="CB884" s="41">
        <f t="shared" si="695"/>
        <v>4.2559614418795903E-2</v>
      </c>
      <c r="CC884" s="41">
        <f t="shared" si="696"/>
        <v>9.3905280045856743E-2</v>
      </c>
      <c r="CD884" s="41">
        <f t="shared" si="697"/>
        <v>7.2281493226719114E-3</v>
      </c>
      <c r="CE884" s="41">
        <f t="shared" si="698"/>
        <v>6.7628639427866023E-3</v>
      </c>
      <c r="CF884" s="41">
        <f t="shared" si="699"/>
        <v>-1.455515054182778E-2</v>
      </c>
      <c r="CG884" s="41">
        <f t="shared" si="724"/>
        <v>1.8742181809740664E-2</v>
      </c>
      <c r="CH884" s="41">
        <f t="shared" si="700"/>
        <v>-4.8522592920361762E-2</v>
      </c>
      <c r="CI884" s="41">
        <f t="shared" si="701"/>
        <v>-1.4577170240047241E-3</v>
      </c>
      <c r="CJ884" s="41">
        <f t="shared" si="702"/>
        <v>-1.7291497110060994E-2</v>
      </c>
      <c r="CK884" s="41">
        <f t="shared" si="703"/>
        <v>2.0861251957717021E-2</v>
      </c>
      <c r="CL884" s="41">
        <f t="shared" si="704"/>
        <v>-1.2942483168190244E-3</v>
      </c>
      <c r="CM884" s="41">
        <f t="shared" si="705"/>
        <v>-3.374733697878441E-2</v>
      </c>
      <c r="CO884" s="41">
        <f t="shared" si="706"/>
        <v>9.2166551049240476E-3</v>
      </c>
      <c r="CP884" s="41">
        <f t="shared" si="707"/>
        <v>1.8750549345376028E-2</v>
      </c>
      <c r="CQ884" s="41">
        <f t="shared" si="708"/>
        <v>-5.3792824254837385E-3</v>
      </c>
      <c r="CR884" s="41">
        <f t="shared" si="709"/>
        <v>-3.9220713153281267E-2</v>
      </c>
      <c r="CS884" s="41">
        <f t="shared" si="710"/>
        <v>2.1665997933356961E-2</v>
      </c>
      <c r="CT884" s="41">
        <f t="shared" si="711"/>
        <v>-2.1978906718775115E-2</v>
      </c>
      <c r="CU884" s="41">
        <f t="shared" si="712"/>
        <v>1.9672765598704928E-2</v>
      </c>
      <c r="CV884" s="41">
        <f t="shared" si="713"/>
        <v>2.886004889135073E-3</v>
      </c>
      <c r="CW884" s="41"/>
      <c r="CX884" s="41">
        <f t="shared" si="714"/>
        <v>-1.1043296199190516E-2</v>
      </c>
      <c r="CY884" s="41">
        <f t="shared" si="715"/>
        <v>-5.6777433726328347E-2</v>
      </c>
      <c r="CZ884" s="41">
        <f t="shared" si="716"/>
        <v>-1.880029467390822E-2</v>
      </c>
      <c r="DA884" s="41">
        <f t="shared" si="717"/>
        <v>-1.495853316521133E-3</v>
      </c>
      <c r="DB884" s="41">
        <f t="shared" si="718"/>
        <v>4.3316903360704678E-2</v>
      </c>
      <c r="DC884" s="41">
        <f t="shared" si="719"/>
        <v>4.4997365930735722E-2</v>
      </c>
      <c r="DD884" s="41">
        <f t="shared" si="720"/>
        <v>2.0605389338211808E-2</v>
      </c>
      <c r="DE884" s="41"/>
      <c r="DF884" s="41"/>
      <c r="DG884" s="41">
        <f t="shared" si="722"/>
        <v>-8.0151983269846922E-3</v>
      </c>
      <c r="DH884" s="41"/>
    </row>
    <row r="885" spans="1:112">
      <c r="A885" s="43">
        <v>43132</v>
      </c>
      <c r="B885" s="34">
        <v>7.7</v>
      </c>
      <c r="C885" s="34">
        <v>5.2050939999999999</v>
      </c>
      <c r="D885" s="34"/>
      <c r="E885" s="34">
        <v>6.39</v>
      </c>
      <c r="F885" s="34"/>
      <c r="G885" s="34">
        <v>43.058174000000001</v>
      </c>
      <c r="H885" s="34">
        <v>19.276928000000002</v>
      </c>
      <c r="I885" s="34">
        <v>19.32</v>
      </c>
      <c r="J885" s="34">
        <v>21.149989999999999</v>
      </c>
      <c r="K885" s="34"/>
      <c r="L885" s="34">
        <v>45.950001</v>
      </c>
      <c r="M885" s="34">
        <v>6.18</v>
      </c>
      <c r="N885" s="34">
        <v>35.875076</v>
      </c>
      <c r="O885" s="34">
        <v>11.13</v>
      </c>
      <c r="P885" s="34"/>
      <c r="Q885" s="34">
        <v>3.54</v>
      </c>
      <c r="R885" s="34">
        <v>26.809999000000001</v>
      </c>
      <c r="S885" s="34">
        <v>50.646335999999998</v>
      </c>
      <c r="T885" s="34"/>
      <c r="U885" s="34"/>
      <c r="V885" s="34">
        <v>6.5572249999999999</v>
      </c>
      <c r="W885" s="34">
        <v>35.729999999999997</v>
      </c>
      <c r="X885" s="34">
        <v>36.200001</v>
      </c>
      <c r="Y885" s="34">
        <v>11.564807</v>
      </c>
      <c r="Z885" s="34">
        <v>15.867858</v>
      </c>
      <c r="AA885" s="34">
        <v>48.646687</v>
      </c>
      <c r="AB885" s="34">
        <v>52.063465000000001</v>
      </c>
      <c r="AC885" s="34">
        <v>18.799999</v>
      </c>
      <c r="AD885" s="34">
        <v>115.589996</v>
      </c>
      <c r="AE885" s="34">
        <v>35.412312</v>
      </c>
      <c r="AF885" s="34">
        <v>1.74</v>
      </c>
      <c r="AG885" s="34">
        <v>7.67</v>
      </c>
      <c r="AH885" s="34">
        <v>28.821152000000001</v>
      </c>
      <c r="AI885" s="34">
        <v>103.005379</v>
      </c>
      <c r="AJ885" s="34" t="s">
        <v>193</v>
      </c>
      <c r="AK885" s="34">
        <v>5.4</v>
      </c>
      <c r="AL885" s="34">
        <v>3.37</v>
      </c>
      <c r="AM885" s="34">
        <v>26.812937000000002</v>
      </c>
      <c r="AN885" s="34">
        <v>7.6</v>
      </c>
      <c r="AO885" s="34">
        <v>32.020000000000003</v>
      </c>
      <c r="AP885" s="34">
        <v>4.5599999999999996</v>
      </c>
      <c r="AQ885" s="34">
        <v>16.049999</v>
      </c>
      <c r="AR885" s="34">
        <v>3.37</v>
      </c>
      <c r="AS885" s="34"/>
      <c r="AT885" s="34">
        <v>16.833714000000001</v>
      </c>
      <c r="AU885" s="34">
        <v>37.659999999999997</v>
      </c>
      <c r="AV885" s="34">
        <v>6.9780360000000003</v>
      </c>
      <c r="AW885" s="34">
        <v>12.212751000000001</v>
      </c>
      <c r="AX885" s="34">
        <v>12.95</v>
      </c>
      <c r="AY885" s="34">
        <v>2.64</v>
      </c>
      <c r="AZ885" s="34">
        <v>74.980002999999996</v>
      </c>
      <c r="BA885" s="34"/>
      <c r="BB885" s="34"/>
      <c r="BC885" s="34">
        <v>22.792024999999999</v>
      </c>
      <c r="BD885" s="34"/>
      <c r="BE885" s="38"/>
      <c r="BF885" s="41"/>
      <c r="BG885" s="41">
        <f t="shared" si="680"/>
        <v>1.5557774299887668E-2</v>
      </c>
      <c r="BH885" s="41"/>
      <c r="BI885" s="41">
        <f t="shared" si="681"/>
        <v>7.9781917477769582E-2</v>
      </c>
      <c r="BJ885" s="41"/>
      <c r="BK885" s="41">
        <f t="shared" si="682"/>
        <v>4.7634096562231805E-3</v>
      </c>
      <c r="BL885" s="41">
        <f t="shared" si="683"/>
        <v>2.8259282630373736E-2</v>
      </c>
      <c r="BM885" s="41">
        <f t="shared" si="684"/>
        <v>1.407377970510167E-2</v>
      </c>
      <c r="BN885" s="41">
        <f t="shared" si="685"/>
        <v>-4.8452360703679032E-2</v>
      </c>
      <c r="BO885" s="41"/>
      <c r="BP885" s="41">
        <f t="shared" si="686"/>
        <v>-1.2973111676317275E-2</v>
      </c>
      <c r="BQ885" s="41">
        <f t="shared" si="687"/>
        <v>2.2914259522875832E-2</v>
      </c>
      <c r="BR885" s="41">
        <f t="shared" si="688"/>
        <v>-8.1588833994868353E-4</v>
      </c>
      <c r="BS885" s="41">
        <f t="shared" si="689"/>
        <v>2.3637464154335458E-2</v>
      </c>
      <c r="BT885" s="41"/>
      <c r="BU885" s="41">
        <f t="shared" si="690"/>
        <v>-3.0600440448717039E-2</v>
      </c>
      <c r="BV885" s="41">
        <f t="shared" si="691"/>
        <v>2.2404416063367249E-3</v>
      </c>
      <c r="BW885" s="41">
        <f t="shared" si="692"/>
        <v>8.6931094565651703E-3</v>
      </c>
      <c r="BX885" s="41"/>
      <c r="BY885" s="41"/>
      <c r="BZ885" s="41">
        <f t="shared" si="693"/>
        <v>2.3247995468567401E-2</v>
      </c>
      <c r="CA885" s="41">
        <f t="shared" si="694"/>
        <v>1.0692336269824427E-2</v>
      </c>
      <c r="CB885" s="41">
        <f t="shared" si="695"/>
        <v>5.5402079999244394E-3</v>
      </c>
      <c r="CC885" s="41">
        <f t="shared" si="696"/>
        <v>2.344870086047568E-2</v>
      </c>
      <c r="CD885" s="41">
        <f t="shared" si="697"/>
        <v>-5.1147356670742737E-2</v>
      </c>
      <c r="CE885" s="41">
        <f t="shared" si="698"/>
        <v>2.1234441168233916E-2</v>
      </c>
      <c r="CF885" s="41">
        <f t="shared" si="699"/>
        <v>-4.143834482931737E-3</v>
      </c>
      <c r="CG885" s="41">
        <f t="shared" si="724"/>
        <v>-1.874218180974075E-2</v>
      </c>
      <c r="CH885" s="41">
        <f t="shared" si="700"/>
        <v>-1.6048428879731205E-2</v>
      </c>
      <c r="CI885" s="41">
        <f t="shared" si="701"/>
        <v>5.8631987887461726E-2</v>
      </c>
      <c r="CJ885" s="41">
        <f t="shared" si="702"/>
        <v>1.1560822401076006E-2</v>
      </c>
      <c r="CK885" s="41">
        <f t="shared" si="703"/>
        <v>-1.0376227986090858E-2</v>
      </c>
      <c r="CL885" s="41">
        <f t="shared" si="704"/>
        <v>-2.4247555811200396E-2</v>
      </c>
      <c r="CM885" s="41">
        <f t="shared" si="705"/>
        <v>4.8185790701931608E-4</v>
      </c>
      <c r="CO885" s="41">
        <f t="shared" si="706"/>
        <v>-9.2166551049239522E-3</v>
      </c>
      <c r="CP885" s="41">
        <f t="shared" si="707"/>
        <v>4.2430607129705242E-2</v>
      </c>
      <c r="CQ885" s="41">
        <f t="shared" si="708"/>
        <v>3.5959258547990403E-4</v>
      </c>
      <c r="CR885" s="41">
        <f t="shared" si="709"/>
        <v>1.3245226750020505E-2</v>
      </c>
      <c r="CS885" s="41">
        <f t="shared" si="710"/>
        <v>-1.9790379973750192E-2</v>
      </c>
      <c r="CT885" s="41">
        <f t="shared" si="711"/>
        <v>1.3245226750020505E-2</v>
      </c>
      <c r="CU885" s="41">
        <f t="shared" si="712"/>
        <v>4.1341277851143492E-2</v>
      </c>
      <c r="CV885" s="41">
        <f t="shared" si="713"/>
        <v>-2.9241849594497531E-2</v>
      </c>
      <c r="CW885" s="41"/>
      <c r="CX885" s="41">
        <f t="shared" si="714"/>
        <v>2.33488881513043E-3</v>
      </c>
      <c r="CY885" s="41">
        <f t="shared" si="715"/>
        <v>3.2382781405807241E-2</v>
      </c>
      <c r="CZ885" s="41">
        <f t="shared" si="716"/>
        <v>2.7359418313287573E-2</v>
      </c>
      <c r="DA885" s="41">
        <f t="shared" si="717"/>
        <v>-1.5083313306157293E-2</v>
      </c>
      <c r="DB885" s="41">
        <f t="shared" si="718"/>
        <v>-1.9878330388687318E-2</v>
      </c>
      <c r="DC885" s="41">
        <f t="shared" si="719"/>
        <v>5.4488185284069776E-2</v>
      </c>
      <c r="DD885" s="41">
        <f t="shared" si="720"/>
        <v>-5.3325334596971633E-4</v>
      </c>
      <c r="DE885" s="41"/>
      <c r="DF885" s="41"/>
      <c r="DG885" s="41">
        <f t="shared" si="722"/>
        <v>-2.1404823637058187E-2</v>
      </c>
      <c r="DH885" s="41"/>
    </row>
    <row r="886" spans="1:112">
      <c r="A886" s="43">
        <v>43133</v>
      </c>
      <c r="B886" s="34">
        <v>7.3</v>
      </c>
      <c r="C886" s="34">
        <v>5.3137220000000003</v>
      </c>
      <c r="D886" s="34"/>
      <c r="E886" s="34">
        <v>5.83</v>
      </c>
      <c r="F886" s="34"/>
      <c r="G886" s="34">
        <v>43.194595</v>
      </c>
      <c r="H886" s="34">
        <v>19.286874999999998</v>
      </c>
      <c r="I886" s="34">
        <v>19.850000000000001</v>
      </c>
      <c r="J886" s="34">
        <v>20.849989000000001</v>
      </c>
      <c r="K886" s="34"/>
      <c r="L886" s="34">
        <v>47.200001</v>
      </c>
      <c r="M886" s="34">
        <v>6.05</v>
      </c>
      <c r="N886" s="34">
        <v>35.806767000000001</v>
      </c>
      <c r="O886" s="34">
        <v>11.03</v>
      </c>
      <c r="P886" s="34"/>
      <c r="Q886" s="34">
        <v>3.38</v>
      </c>
      <c r="R886" s="34">
        <v>26.6</v>
      </c>
      <c r="S886" s="34">
        <v>50.519699000000003</v>
      </c>
      <c r="T886" s="34"/>
      <c r="U886" s="34"/>
      <c r="V886" s="34">
        <v>6.7062530000000002</v>
      </c>
      <c r="W886" s="34">
        <v>36</v>
      </c>
      <c r="X886" s="34">
        <v>36.349997999999999</v>
      </c>
      <c r="Y886" s="34">
        <v>11.564807</v>
      </c>
      <c r="Z886" s="34">
        <v>15.747574999999999</v>
      </c>
      <c r="AA886" s="34">
        <v>49.119717000000001</v>
      </c>
      <c r="AB886" s="34">
        <v>51.198689000000002</v>
      </c>
      <c r="AC886" s="34">
        <v>18.649999999999999</v>
      </c>
      <c r="AD886" s="34">
        <v>113.349998</v>
      </c>
      <c r="AE886" s="34">
        <v>35.227210999999997</v>
      </c>
      <c r="AF886" s="34">
        <v>1.69</v>
      </c>
      <c r="AG886" s="34">
        <v>7.44</v>
      </c>
      <c r="AH886" s="34">
        <v>28.534376000000002</v>
      </c>
      <c r="AI886" s="34">
        <v>103.11457799999999</v>
      </c>
      <c r="AJ886" s="34" t="s">
        <v>193</v>
      </c>
      <c r="AK886" s="34">
        <v>5.45</v>
      </c>
      <c r="AL886" s="34">
        <v>3.59</v>
      </c>
      <c r="AM886" s="34">
        <v>26.803297000000001</v>
      </c>
      <c r="AN886" s="34">
        <v>7.5</v>
      </c>
      <c r="AO886" s="34">
        <v>31.200001</v>
      </c>
      <c r="AP886" s="34">
        <v>4.62</v>
      </c>
      <c r="AQ886" s="34">
        <v>16.100000000000001</v>
      </c>
      <c r="AR886" s="34">
        <v>3.19</v>
      </c>
      <c r="AS886" s="34"/>
      <c r="AT886" s="34">
        <v>16.765004999999999</v>
      </c>
      <c r="AU886" s="34">
        <v>37.139999000000003</v>
      </c>
      <c r="AV886" s="34">
        <v>6.5022609999999998</v>
      </c>
      <c r="AW886" s="34">
        <v>12.259152</v>
      </c>
      <c r="AX886" s="34">
        <v>12.55</v>
      </c>
      <c r="AY886" s="34">
        <v>2.81</v>
      </c>
      <c r="AZ886" s="34">
        <v>74.75</v>
      </c>
      <c r="BA886" s="34"/>
      <c r="BB886" s="34"/>
      <c r="BC886" s="34">
        <v>22.939959000000002</v>
      </c>
      <c r="BD886" s="34"/>
      <c r="BE886" s="38"/>
      <c r="BF886" s="41"/>
      <c r="BG886" s="41">
        <f t="shared" si="680"/>
        <v>2.065476986661368E-2</v>
      </c>
      <c r="BH886" s="41"/>
      <c r="BI886" s="41">
        <f t="shared" si="681"/>
        <v>-9.1717268027042345E-2</v>
      </c>
      <c r="BJ886" s="41"/>
      <c r="BK886" s="41">
        <f t="shared" si="682"/>
        <v>3.1632865898299327E-3</v>
      </c>
      <c r="BL886" s="41">
        <f t="shared" si="683"/>
        <v>5.1587236977585686E-4</v>
      </c>
      <c r="BM886" s="41">
        <f t="shared" si="684"/>
        <v>2.706317834882763E-2</v>
      </c>
      <c r="BN886" s="41">
        <f t="shared" si="685"/>
        <v>-1.428601201220267E-2</v>
      </c>
      <c r="BO886" s="41"/>
      <c r="BP886" s="41">
        <f t="shared" si="686"/>
        <v>2.6840043213468723E-2</v>
      </c>
      <c r="BQ886" s="41">
        <f t="shared" si="687"/>
        <v>-2.1259999426849339E-2</v>
      </c>
      <c r="BR886" s="41">
        <f t="shared" si="688"/>
        <v>-1.9058946538896139E-3</v>
      </c>
      <c r="BS886" s="41">
        <f t="shared" si="689"/>
        <v>-9.0253320220425176E-3</v>
      </c>
      <c r="BT886" s="41"/>
      <c r="BU886" s="41">
        <f t="shared" si="690"/>
        <v>-4.6251017650755698E-2</v>
      </c>
      <c r="BV886" s="41">
        <f t="shared" si="691"/>
        <v>-7.8636991606987755E-3</v>
      </c>
      <c r="BW886" s="41">
        <f t="shared" si="692"/>
        <v>-2.5035490645483752E-3</v>
      </c>
      <c r="BX886" s="41"/>
      <c r="BY886" s="41"/>
      <c r="BZ886" s="41">
        <f t="shared" si="693"/>
        <v>2.2472879574830622E-2</v>
      </c>
      <c r="CA886" s="41">
        <f t="shared" si="694"/>
        <v>7.5282664207915878E-3</v>
      </c>
      <c r="CB886" s="41">
        <f t="shared" si="695"/>
        <v>4.1350025028596077E-3</v>
      </c>
      <c r="CC886" s="41">
        <f t="shared" si="696"/>
        <v>0</v>
      </c>
      <c r="CD886" s="41">
        <f t="shared" si="697"/>
        <v>-7.6091686208677872E-3</v>
      </c>
      <c r="CE886" s="41">
        <f t="shared" si="698"/>
        <v>9.6768147723699099E-3</v>
      </c>
      <c r="CF886" s="41">
        <f t="shared" si="699"/>
        <v>-1.6749528920561953E-2</v>
      </c>
      <c r="CG886" s="41">
        <f t="shared" si="724"/>
        <v>-4.1385216162854364E-2</v>
      </c>
      <c r="CH886" s="41">
        <f t="shared" si="700"/>
        <v>-1.9569053392031872E-2</v>
      </c>
      <c r="CI886" s="41">
        <f t="shared" si="701"/>
        <v>-5.2407325472457016E-3</v>
      </c>
      <c r="CJ886" s="41">
        <f t="shared" si="702"/>
        <v>-2.9156584291455578E-2</v>
      </c>
      <c r="CK886" s="41">
        <f t="shared" si="703"/>
        <v>-3.0445766534164205E-2</v>
      </c>
      <c r="CL886" s="41">
        <f t="shared" si="704"/>
        <v>-1.000002614598937E-2</v>
      </c>
      <c r="CM886" s="41">
        <f t="shared" si="705"/>
        <v>1.0595675625558612E-3</v>
      </c>
      <c r="CO886" s="41">
        <f t="shared" si="706"/>
        <v>9.2166551049240476E-3</v>
      </c>
      <c r="CP886" s="41">
        <f t="shared" si="707"/>
        <v>6.3239458135917179E-2</v>
      </c>
      <c r="CQ886" s="41">
        <f t="shared" si="708"/>
        <v>-3.595925854799185E-4</v>
      </c>
      <c r="CR886" s="41">
        <f t="shared" si="709"/>
        <v>-1.3245226750020567E-2</v>
      </c>
      <c r="CS886" s="41">
        <f t="shared" si="710"/>
        <v>-2.5942580701850456E-2</v>
      </c>
      <c r="CT886" s="41">
        <f t="shared" si="711"/>
        <v>1.3072081567352921E-2</v>
      </c>
      <c r="CU886" s="41">
        <f t="shared" si="712"/>
        <v>3.1104847196905382E-3</v>
      </c>
      <c r="CV886" s="41">
        <f t="shared" si="713"/>
        <v>-5.4891827567517225E-2</v>
      </c>
      <c r="CW886" s="41"/>
      <c r="CX886" s="41">
        <f t="shared" si="714"/>
        <v>-4.0899830603720513E-3</v>
      </c>
      <c r="CY886" s="41">
        <f t="shared" si="715"/>
        <v>-1.3903994229594905E-2</v>
      </c>
      <c r="CZ886" s="41">
        <f t="shared" si="716"/>
        <v>-7.0617539251651679E-2</v>
      </c>
      <c r="DA886" s="41">
        <f t="shared" si="717"/>
        <v>3.792190219663955E-3</v>
      </c>
      <c r="DB886" s="41">
        <f t="shared" si="718"/>
        <v>-3.1375122567753801E-2</v>
      </c>
      <c r="DC886" s="41">
        <f t="shared" si="719"/>
        <v>6.2405566187429651E-2</v>
      </c>
      <c r="DD886" s="41">
        <f t="shared" si="720"/>
        <v>-3.0722390476387832E-3</v>
      </c>
      <c r="DE886" s="41"/>
      <c r="DF886" s="41"/>
      <c r="DG886" s="41">
        <f t="shared" si="722"/>
        <v>6.4696303573829883E-3</v>
      </c>
      <c r="DH886" s="41"/>
    </row>
    <row r="887" spans="1:112">
      <c r="A887" s="44"/>
      <c r="B887" s="34"/>
      <c r="C887" s="34">
        <v>5.2865650000000004</v>
      </c>
      <c r="D887" s="34"/>
      <c r="E887" s="34">
        <v>5.74</v>
      </c>
      <c r="F887" s="34"/>
      <c r="G887" s="34">
        <v>43.428443999999999</v>
      </c>
      <c r="H887" s="34">
        <v>19.893630999999999</v>
      </c>
      <c r="I887" s="34">
        <v>19.850000000000001</v>
      </c>
      <c r="J887" s="34">
        <v>19.949988999999999</v>
      </c>
      <c r="K887" s="34"/>
      <c r="L887" s="34">
        <v>46.470001000000003</v>
      </c>
      <c r="M887" s="34">
        <v>5.91</v>
      </c>
      <c r="N887" s="34">
        <v>36.027397000000001</v>
      </c>
      <c r="O887" s="34">
        <v>11.04</v>
      </c>
      <c r="P887" s="34"/>
      <c r="Q887" s="34">
        <v>3.6</v>
      </c>
      <c r="R887" s="34">
        <v>26.389999</v>
      </c>
      <c r="S887" s="34">
        <v>50.675559999999997</v>
      </c>
      <c r="T887" s="34"/>
      <c r="U887" s="34"/>
      <c r="V887" s="34">
        <v>6.5174839999999996</v>
      </c>
      <c r="W887" s="34">
        <v>35.990001999999997</v>
      </c>
      <c r="X887" s="34">
        <v>36.25</v>
      </c>
      <c r="Y887" s="34">
        <v>11.872540000000001</v>
      </c>
      <c r="Z887" s="34">
        <v>15.719818999999999</v>
      </c>
      <c r="AA887" s="34">
        <v>48.408726000000001</v>
      </c>
      <c r="AB887" s="34">
        <v>51.011977999999999</v>
      </c>
      <c r="AC887" s="34">
        <v>18.549999</v>
      </c>
      <c r="AD887" s="34">
        <v>114.709999</v>
      </c>
      <c r="AE887" s="34">
        <v>34.740112000000003</v>
      </c>
      <c r="AF887" s="34">
        <v>1.62</v>
      </c>
      <c r="AG887" s="34">
        <v>7.36</v>
      </c>
      <c r="AH887" s="34">
        <v>28.266714</v>
      </c>
      <c r="AI887" s="34">
        <v>103.948395</v>
      </c>
      <c r="AJ887" s="34" t="s">
        <v>193</v>
      </c>
      <c r="AK887" s="34">
        <v>5.5</v>
      </c>
      <c r="AL887" s="34">
        <v>3.9</v>
      </c>
      <c r="AM887" s="34">
        <v>26.939209000000002</v>
      </c>
      <c r="AN887" s="34">
        <v>7.5</v>
      </c>
      <c r="AO887" s="34">
        <v>31.690000999999999</v>
      </c>
      <c r="AP887" s="34">
        <v>4.6500000000000004</v>
      </c>
      <c r="AQ887" s="34">
        <v>15.85</v>
      </c>
      <c r="AR887" s="34">
        <v>3.22</v>
      </c>
      <c r="AS887" s="34"/>
      <c r="AT887" s="34">
        <v>16.823902</v>
      </c>
      <c r="AU887" s="34">
        <v>35.560001</v>
      </c>
      <c r="AV887" s="34">
        <v>6.5815570000000001</v>
      </c>
      <c r="AW887" s="34">
        <v>12.212751000000001</v>
      </c>
      <c r="AX887" s="34">
        <v>12.56</v>
      </c>
      <c r="AY887" s="34">
        <v>2.82</v>
      </c>
      <c r="AZ887" s="34">
        <v>74.470000999999996</v>
      </c>
      <c r="BA887" s="34"/>
      <c r="BB887" s="34"/>
      <c r="BC887" s="34">
        <v>23.630327000000001</v>
      </c>
      <c r="BD887" s="34"/>
      <c r="BE887" s="38"/>
      <c r="BF887" s="41"/>
      <c r="BG887" s="41">
        <f t="shared" si="680"/>
        <v>-5.1238347441432677E-3</v>
      </c>
      <c r="BH887" s="41"/>
      <c r="BI887" s="41">
        <f t="shared" si="681"/>
        <v>-1.5557790030925896E-2</v>
      </c>
      <c r="BJ887" s="41"/>
      <c r="BK887" s="41">
        <f t="shared" si="682"/>
        <v>5.399246454380671E-3</v>
      </c>
      <c r="BL887" s="41">
        <f t="shared" si="683"/>
        <v>3.0974817494932708E-2</v>
      </c>
      <c r="BM887" s="41">
        <f t="shared" si="684"/>
        <v>0</v>
      </c>
      <c r="BN887" s="41">
        <f t="shared" si="685"/>
        <v>-4.4124828709459434E-2</v>
      </c>
      <c r="BO887" s="41"/>
      <c r="BP887" s="41">
        <f t="shared" si="686"/>
        <v>-1.5586949161803651E-2</v>
      </c>
      <c r="BQ887" s="41">
        <f t="shared" si="687"/>
        <v>-2.3412440624743232E-2</v>
      </c>
      <c r="BR887" s="41">
        <f t="shared" si="688"/>
        <v>6.1427789085338937E-3</v>
      </c>
      <c r="BS887" s="41">
        <f t="shared" si="689"/>
        <v>9.0620758353809037E-4</v>
      </c>
      <c r="BT887" s="41"/>
      <c r="BU887" s="41">
        <f t="shared" si="690"/>
        <v>6.3058135967137011E-2</v>
      </c>
      <c r="BV887" s="41">
        <f t="shared" si="691"/>
        <v>-7.9261031655628485E-3</v>
      </c>
      <c r="BW887" s="41">
        <f t="shared" si="692"/>
        <v>3.0804036628946873E-3</v>
      </c>
      <c r="BX887" s="41"/>
      <c r="BY887" s="41"/>
      <c r="BZ887" s="41">
        <f t="shared" si="693"/>
        <v>-2.8551962847198041E-2</v>
      </c>
      <c r="CA887" s="41">
        <f t="shared" si="694"/>
        <v>-2.7776079418038188E-4</v>
      </c>
      <c r="CB887" s="41">
        <f t="shared" si="695"/>
        <v>-2.7547676582102758E-3</v>
      </c>
      <c r="CC887" s="41">
        <f t="shared" si="696"/>
        <v>2.6261563305270384E-2</v>
      </c>
      <c r="CD887" s="41">
        <f t="shared" si="697"/>
        <v>-1.7641122234823819E-3</v>
      </c>
      <c r="CE887" s="41">
        <f t="shared" si="698"/>
        <v>-1.4580435693009031E-2</v>
      </c>
      <c r="CF887" s="41">
        <f t="shared" si="699"/>
        <v>-3.6534583553996633E-3</v>
      </c>
      <c r="CG887" s="41"/>
      <c r="CH887" s="41">
        <f t="shared" si="700"/>
        <v>1.1926836266466756E-2</v>
      </c>
      <c r="CI887" s="41">
        <f t="shared" si="701"/>
        <v>-1.3923838978331384E-2</v>
      </c>
      <c r="CJ887" s="41">
        <f t="shared" si="702"/>
        <v>-4.2302379690689271E-2</v>
      </c>
      <c r="CK887" s="41">
        <f t="shared" si="703"/>
        <v>-1.0810916104215617E-2</v>
      </c>
      <c r="CL887" s="41">
        <f t="shared" si="704"/>
        <v>-9.4246072113693506E-3</v>
      </c>
      <c r="CM887" s="41">
        <f t="shared" si="705"/>
        <v>8.0537963398085062E-3</v>
      </c>
      <c r="CO887" s="41">
        <f t="shared" si="706"/>
        <v>9.1324835632724723E-3</v>
      </c>
      <c r="CP887" s="41">
        <f t="shared" si="707"/>
        <v>8.2824350635413269E-2</v>
      </c>
      <c r="CQ887" s="41">
        <f t="shared" si="708"/>
        <v>5.057906668749881E-3</v>
      </c>
      <c r="CR887" s="41">
        <f t="shared" si="709"/>
        <v>0</v>
      </c>
      <c r="CS887" s="41">
        <f t="shared" si="710"/>
        <v>1.5583078391806329E-2</v>
      </c>
      <c r="CT887" s="41">
        <f t="shared" si="711"/>
        <v>6.4725145056175196E-3</v>
      </c>
      <c r="CU887" s="41">
        <f t="shared" si="712"/>
        <v>-1.5649771667127776E-2</v>
      </c>
      <c r="CV887" s="41">
        <f t="shared" si="713"/>
        <v>9.3604427595638928E-3</v>
      </c>
      <c r="CW887" s="41"/>
      <c r="CX887" s="41">
        <f t="shared" si="714"/>
        <v>3.5069352130163976E-3</v>
      </c>
      <c r="CY887" s="41">
        <f t="shared" si="715"/>
        <v>-4.3473090232223087E-2</v>
      </c>
      <c r="CZ887" s="41">
        <f t="shared" si="716"/>
        <v>1.2121380914504156E-2</v>
      </c>
      <c r="DA887" s="41">
        <f t="shared" si="717"/>
        <v>-3.7921902196639927E-3</v>
      </c>
      <c r="DB887" s="41">
        <f t="shared" si="718"/>
        <v>7.9649546225963545E-4</v>
      </c>
      <c r="DC887" s="41">
        <f t="shared" si="719"/>
        <v>3.5524016043677006E-3</v>
      </c>
      <c r="DD887" s="41">
        <f t="shared" si="720"/>
        <v>-3.752839120015619E-3</v>
      </c>
      <c r="DE887" s="41"/>
      <c r="DF887" s="41"/>
      <c r="DG887" s="41">
        <f t="shared" si="722"/>
        <v>2.965060501567399E-2</v>
      </c>
      <c r="DH887" s="41"/>
    </row>
    <row r="888" spans="1:112">
      <c r="A888" s="44"/>
      <c r="B888" s="34"/>
      <c r="C888" s="34">
        <v>5.2956180000000002</v>
      </c>
      <c r="D888" s="34"/>
      <c r="E888" s="34">
        <v>5.96</v>
      </c>
      <c r="F888" s="34"/>
      <c r="G888" s="34">
        <v>44.022823000000002</v>
      </c>
      <c r="H888" s="34">
        <v>19.714587999999999</v>
      </c>
      <c r="I888" s="34">
        <v>19.649999999999999</v>
      </c>
      <c r="J888" s="34">
        <v>20.25</v>
      </c>
      <c r="K888" s="34"/>
      <c r="L888" s="34">
        <v>47.25</v>
      </c>
      <c r="M888" s="34">
        <v>5.81</v>
      </c>
      <c r="N888" s="34">
        <v>35.958754999999996</v>
      </c>
      <c r="O888" s="34">
        <v>11.02</v>
      </c>
      <c r="P888" s="34"/>
      <c r="Q888" s="34">
        <v>3.35</v>
      </c>
      <c r="R888" s="34">
        <v>26.15</v>
      </c>
      <c r="S888" s="34">
        <v>50.081325999999997</v>
      </c>
      <c r="T888" s="34"/>
      <c r="U888" s="34"/>
      <c r="V888" s="34">
        <v>6.4876800000000001</v>
      </c>
      <c r="W888" s="34">
        <v>36.25</v>
      </c>
      <c r="X888" s="34">
        <v>36.299999</v>
      </c>
      <c r="Y888" s="34">
        <v>11.912248</v>
      </c>
      <c r="Z888" s="34">
        <v>15.432995</v>
      </c>
      <c r="AA888" s="34">
        <v>49.579268999999996</v>
      </c>
      <c r="AB888" s="34">
        <v>50.304423999999997</v>
      </c>
      <c r="AC888" s="34">
        <v>18.850000000000001</v>
      </c>
      <c r="AD888" s="34">
        <v>113.94000200000001</v>
      </c>
      <c r="AE888" s="34">
        <v>34.379657999999999</v>
      </c>
      <c r="AF888" s="34">
        <v>1.52</v>
      </c>
      <c r="AG888" s="34">
        <v>7.53</v>
      </c>
      <c r="AH888" s="34">
        <v>28.018174999999999</v>
      </c>
      <c r="AI888" s="34">
        <v>102.6679</v>
      </c>
      <c r="AJ888" s="34" t="s">
        <v>193</v>
      </c>
      <c r="AK888" s="34">
        <v>5.45</v>
      </c>
      <c r="AL888" s="34">
        <v>3.6</v>
      </c>
      <c r="AM888" s="34">
        <v>27.055700000000002</v>
      </c>
      <c r="AN888" s="34">
        <v>7.1</v>
      </c>
      <c r="AO888" s="34">
        <v>31.26</v>
      </c>
      <c r="AP888" s="34">
        <v>4.5999999999999996</v>
      </c>
      <c r="AQ888" s="34">
        <v>15.45</v>
      </c>
      <c r="AR888" s="34">
        <v>3.22</v>
      </c>
      <c r="AS888" s="34"/>
      <c r="AT888" s="34">
        <v>16.725743999999999</v>
      </c>
      <c r="AU888" s="34">
        <v>33.200001</v>
      </c>
      <c r="AV888" s="34">
        <v>6.8095330000000001</v>
      </c>
      <c r="AW888" s="34">
        <v>12.101388999999999</v>
      </c>
      <c r="AX888" s="34">
        <v>12.47</v>
      </c>
      <c r="AY888" s="34">
        <v>2.72</v>
      </c>
      <c r="AZ888" s="34">
        <v>74.330001999999993</v>
      </c>
      <c r="BA888" s="34"/>
      <c r="BB888" s="34"/>
      <c r="BC888" s="34">
        <v>23.571152000000001</v>
      </c>
      <c r="BD888" s="34"/>
      <c r="BE888" s="38"/>
      <c r="BF888" s="41"/>
      <c r="BG888" s="41">
        <f t="shared" si="680"/>
        <v>1.7109895394065088E-3</v>
      </c>
      <c r="BH888" s="41"/>
      <c r="BI888" s="41">
        <f t="shared" si="681"/>
        <v>3.761127074578325E-2</v>
      </c>
      <c r="BJ888" s="41"/>
      <c r="BK888" s="41">
        <f t="shared" si="682"/>
        <v>1.3593585846937642E-2</v>
      </c>
      <c r="BL888" s="41">
        <f t="shared" si="683"/>
        <v>-9.0407609345080023E-3</v>
      </c>
      <c r="BM888" s="41">
        <f t="shared" si="684"/>
        <v>-1.0126668817929271E-2</v>
      </c>
      <c r="BN888" s="41">
        <f t="shared" si="685"/>
        <v>1.492620159527378E-2</v>
      </c>
      <c r="BO888" s="41"/>
      <c r="BP888" s="41">
        <f t="shared" si="686"/>
        <v>1.6645689323605183E-2</v>
      </c>
      <c r="BQ888" s="41">
        <f t="shared" si="687"/>
        <v>-1.7065260554187098E-2</v>
      </c>
      <c r="BR888" s="41">
        <f t="shared" si="688"/>
        <v>-1.9070895970157264E-3</v>
      </c>
      <c r="BS888" s="41">
        <f t="shared" si="689"/>
        <v>-1.8132371241808313E-3</v>
      </c>
      <c r="BT888" s="41"/>
      <c r="BU888" s="41">
        <f t="shared" si="690"/>
        <v>-7.1973499625089227E-2</v>
      </c>
      <c r="BV888" s="41">
        <f t="shared" si="691"/>
        <v>-9.1359221111588021E-3</v>
      </c>
      <c r="BW888" s="41">
        <f t="shared" si="692"/>
        <v>-1.1795539013915345E-2</v>
      </c>
      <c r="BX888" s="41"/>
      <c r="BY888" s="41"/>
      <c r="BZ888" s="41">
        <f t="shared" si="693"/>
        <v>-4.5834181216260692E-3</v>
      </c>
      <c r="CA888" s="41">
        <f t="shared" si="694"/>
        <v>7.1982036387540629E-3</v>
      </c>
      <c r="CB888" s="41">
        <f t="shared" si="695"/>
        <v>1.378332421911636E-3</v>
      </c>
      <c r="CC888" s="41">
        <f t="shared" si="696"/>
        <v>3.3389439410207848E-3</v>
      </c>
      <c r="CD888" s="41">
        <f t="shared" si="697"/>
        <v>-1.8414523002300474E-2</v>
      </c>
      <c r="CE888" s="41">
        <f t="shared" si="698"/>
        <v>2.3892695921397283E-2</v>
      </c>
      <c r="CF888" s="41">
        <f t="shared" si="699"/>
        <v>-1.3967442369086626E-2</v>
      </c>
      <c r="CG888" s="41"/>
      <c r="CH888" s="41">
        <f t="shared" si="700"/>
        <v>-6.7351839701929343E-3</v>
      </c>
      <c r="CI888" s="41">
        <f t="shared" si="701"/>
        <v>-1.0429932495853991E-2</v>
      </c>
      <c r="CJ888" s="41">
        <f t="shared" si="702"/>
        <v>-6.3715814386107739E-2</v>
      </c>
      <c r="CK888" s="41">
        <f t="shared" si="703"/>
        <v>2.2835109071017358E-2</v>
      </c>
      <c r="CL888" s="41">
        <f t="shared" si="704"/>
        <v>-8.8315219175073637E-3</v>
      </c>
      <c r="CM888" s="41">
        <f t="shared" si="705"/>
        <v>-1.239506684905963E-2</v>
      </c>
      <c r="CO888" s="41">
        <f t="shared" si="706"/>
        <v>-9.1324835632724741E-3</v>
      </c>
      <c r="CP888" s="41">
        <f t="shared" si="707"/>
        <v>-8.004270767353637E-2</v>
      </c>
      <c r="CQ888" s="41">
        <f t="shared" si="708"/>
        <v>4.314894974221605E-3</v>
      </c>
      <c r="CR888" s="41">
        <f t="shared" si="709"/>
        <v>-5.4808236494995027E-2</v>
      </c>
      <c r="CS888" s="41">
        <f t="shared" si="710"/>
        <v>-1.3661880265193998E-2</v>
      </c>
      <c r="CT888" s="41">
        <f t="shared" si="711"/>
        <v>-1.081091610421573E-2</v>
      </c>
      <c r="CU888" s="41">
        <f t="shared" si="712"/>
        <v>-2.5560496979535219E-2</v>
      </c>
      <c r="CV888" s="41">
        <f t="shared" si="713"/>
        <v>0</v>
      </c>
      <c r="CW888" s="41"/>
      <c r="CX888" s="41">
        <f t="shared" si="714"/>
        <v>-5.8515240417179835E-3</v>
      </c>
      <c r="CY888" s="41">
        <f t="shared" si="715"/>
        <v>-6.8671532724263934E-2</v>
      </c>
      <c r="CZ888" s="41">
        <f t="shared" si="716"/>
        <v>3.405219870042904E-2</v>
      </c>
      <c r="DA888" s="41">
        <f t="shared" si="717"/>
        <v>-9.1603304672136336E-3</v>
      </c>
      <c r="DB888" s="41">
        <f t="shared" si="718"/>
        <v>-7.191401348107561E-3</v>
      </c>
      <c r="DC888" s="41">
        <f t="shared" si="719"/>
        <v>-3.6105004642116093E-2</v>
      </c>
      <c r="DD888" s="41">
        <f t="shared" si="720"/>
        <v>-1.8817075065423146E-3</v>
      </c>
      <c r="DE888" s="41"/>
      <c r="DF888" s="41"/>
      <c r="DG888" s="41">
        <f t="shared" si="722"/>
        <v>-2.5073380010614673E-3</v>
      </c>
      <c r="DH888" s="41"/>
    </row>
    <row r="889" spans="1:112">
      <c r="A889" s="44"/>
      <c r="B889" s="34"/>
      <c r="C889" s="34">
        <v>5.2050939999999999</v>
      </c>
      <c r="D889" s="34"/>
      <c r="E889" s="34">
        <v>6.12</v>
      </c>
      <c r="F889" s="34"/>
      <c r="G889" s="34">
        <v>45.270035</v>
      </c>
      <c r="H889" s="34">
        <v>19.635014000000002</v>
      </c>
      <c r="I889" s="34">
        <v>19.690000999999999</v>
      </c>
      <c r="J889" s="34">
        <v>20.099990999999999</v>
      </c>
      <c r="K889" s="34"/>
      <c r="L889" s="34">
        <v>47.43</v>
      </c>
      <c r="M889" s="34">
        <v>6.55</v>
      </c>
      <c r="N889" s="34">
        <v>36.370612999999999</v>
      </c>
      <c r="O889" s="34">
        <v>11.09</v>
      </c>
      <c r="P889" s="34"/>
      <c r="Q889" s="34">
        <v>3.49</v>
      </c>
      <c r="R889" s="34">
        <v>26.440000999999999</v>
      </c>
      <c r="S889" s="34">
        <v>50.675559999999997</v>
      </c>
      <c r="T889" s="34"/>
      <c r="U889" s="34"/>
      <c r="V889" s="34">
        <v>6.5572249999999999</v>
      </c>
      <c r="W889" s="34">
        <v>35.75</v>
      </c>
      <c r="X889" s="34">
        <v>35.849997999999999</v>
      </c>
      <c r="Y889" s="34">
        <v>12.537641000000001</v>
      </c>
      <c r="Z889" s="34">
        <v>15.608793</v>
      </c>
      <c r="AA889" s="34">
        <v>51.304741</v>
      </c>
      <c r="AB889" s="34">
        <v>50.972667999999999</v>
      </c>
      <c r="AC889" s="34">
        <v>18.799999</v>
      </c>
      <c r="AD889" s="34">
        <v>113.470001</v>
      </c>
      <c r="AE889" s="34">
        <v>34.165337000000001</v>
      </c>
      <c r="AF889" s="34">
        <v>1.48</v>
      </c>
      <c r="AG889" s="34">
        <v>8.14</v>
      </c>
      <c r="AH889" s="34">
        <v>28.466791000000001</v>
      </c>
      <c r="AI889" s="34">
        <v>104.196556</v>
      </c>
      <c r="AJ889" s="34" t="s">
        <v>193</v>
      </c>
      <c r="AK889" s="34">
        <v>5.25</v>
      </c>
      <c r="AL889" s="34">
        <v>3.67</v>
      </c>
      <c r="AM889" s="34">
        <v>27.230440000000002</v>
      </c>
      <c r="AN889" s="34">
        <v>6.8</v>
      </c>
      <c r="AO889" s="34">
        <v>32.25</v>
      </c>
      <c r="AP889" s="34">
        <v>4.5999999999999996</v>
      </c>
      <c r="AQ889" s="34">
        <v>15.65</v>
      </c>
      <c r="AR889" s="34">
        <v>3.32</v>
      </c>
      <c r="AS889" s="34"/>
      <c r="AT889" s="34">
        <v>16.892609</v>
      </c>
      <c r="AU889" s="34">
        <v>35.040000999999997</v>
      </c>
      <c r="AV889" s="34">
        <v>6.9483009999999998</v>
      </c>
      <c r="AW889" s="34">
        <v>12.147790000000001</v>
      </c>
      <c r="AX889" s="34">
        <v>12.31</v>
      </c>
      <c r="AY889" s="34">
        <v>2.69</v>
      </c>
      <c r="AZ889" s="34">
        <v>75.449996999999996</v>
      </c>
      <c r="BA889" s="34"/>
      <c r="BB889" s="34"/>
      <c r="BC889" s="34">
        <v>23.837439</v>
      </c>
      <c r="BD889" s="34"/>
      <c r="BE889" s="38"/>
      <c r="BF889" s="41"/>
      <c r="BG889" s="41">
        <f t="shared" si="680"/>
        <v>-1.724192466187708E-2</v>
      </c>
      <c r="BH889" s="41"/>
      <c r="BI889" s="41">
        <f t="shared" si="681"/>
        <v>2.6491615446976285E-2</v>
      </c>
      <c r="BJ889" s="41"/>
      <c r="BK889" s="41">
        <f t="shared" si="682"/>
        <v>2.7937130603497711E-2</v>
      </c>
      <c r="BL889" s="41">
        <f t="shared" si="683"/>
        <v>-4.0444682754738016E-3</v>
      </c>
      <c r="BM889" s="41">
        <f t="shared" si="684"/>
        <v>2.0336051229643431E-3</v>
      </c>
      <c r="BN889" s="41">
        <f t="shared" si="685"/>
        <v>-7.435426248812391E-3</v>
      </c>
      <c r="BO889" s="41"/>
      <c r="BP889" s="41">
        <f t="shared" si="686"/>
        <v>3.8022859497384787E-3</v>
      </c>
      <c r="BQ889" s="41">
        <f t="shared" si="687"/>
        <v>0.11988447878334074</v>
      </c>
      <c r="BR889" s="41">
        <f t="shared" si="688"/>
        <v>1.1388526205246182E-2</v>
      </c>
      <c r="BS889" s="41">
        <f t="shared" si="689"/>
        <v>6.3319976375073262E-3</v>
      </c>
      <c r="BT889" s="41"/>
      <c r="BU889" s="41">
        <f t="shared" si="690"/>
        <v>4.094139037736072E-2</v>
      </c>
      <c r="BV889" s="41">
        <f t="shared" si="691"/>
        <v>1.1028862294035491E-2</v>
      </c>
      <c r="BW889" s="41">
        <f t="shared" si="692"/>
        <v>1.1795539013915278E-2</v>
      </c>
      <c r="BX889" s="41"/>
      <c r="BY889" s="41"/>
      <c r="BZ889" s="41">
        <f t="shared" si="693"/>
        <v>1.0662501393993487E-2</v>
      </c>
      <c r="CA889" s="41">
        <f t="shared" si="694"/>
        <v>-1.388911216066715E-2</v>
      </c>
      <c r="CB889" s="41">
        <f t="shared" si="695"/>
        <v>-1.2474202464973085E-2</v>
      </c>
      <c r="CC889" s="41">
        <f t="shared" si="696"/>
        <v>5.116828497920313E-2</v>
      </c>
      <c r="CD889" s="41">
        <f t="shared" si="697"/>
        <v>1.1326659370920389E-2</v>
      </c>
      <c r="CE889" s="41">
        <f t="shared" si="698"/>
        <v>3.4210382410491111E-2</v>
      </c>
      <c r="CF889" s="41">
        <f t="shared" si="699"/>
        <v>1.319654197400596E-2</v>
      </c>
      <c r="CG889" s="41"/>
      <c r="CH889" s="41">
        <f t="shared" si="700"/>
        <v>-4.1335179895474559E-3</v>
      </c>
      <c r="CI889" s="41">
        <f t="shared" si="701"/>
        <v>-6.2534601813524389E-3</v>
      </c>
      <c r="CJ889" s="41">
        <f t="shared" si="702"/>
        <v>-2.6668247082161294E-2</v>
      </c>
      <c r="CK889" s="41">
        <f t="shared" si="703"/>
        <v>7.789513820264686E-2</v>
      </c>
      <c r="CL889" s="41">
        <f t="shared" si="704"/>
        <v>1.5884773059234848E-2</v>
      </c>
      <c r="CM889" s="41">
        <f t="shared" si="705"/>
        <v>1.477956972930395E-2</v>
      </c>
      <c r="CO889" s="41">
        <f t="shared" si="706"/>
        <v>-3.7387532071620329E-2</v>
      </c>
      <c r="CP889" s="41">
        <f t="shared" si="707"/>
        <v>1.9257816604414519E-2</v>
      </c>
      <c r="CQ889" s="41">
        <f t="shared" si="708"/>
        <v>6.4377612224593862E-3</v>
      </c>
      <c r="CR889" s="41">
        <f t="shared" si="709"/>
        <v>-4.3172171865208664E-2</v>
      </c>
      <c r="CS889" s="41">
        <f t="shared" si="710"/>
        <v>3.1178718248450827E-2</v>
      </c>
      <c r="CT889" s="41">
        <f t="shared" si="711"/>
        <v>0</v>
      </c>
      <c r="CU889" s="41">
        <f t="shared" si="712"/>
        <v>1.2861913642407822E-2</v>
      </c>
      <c r="CV889" s="41">
        <f t="shared" si="713"/>
        <v>3.0583423372080185E-2</v>
      </c>
      <c r="CW889" s="41"/>
      <c r="CX889" s="41">
        <f t="shared" si="714"/>
        <v>9.9270996612550975E-3</v>
      </c>
      <c r="CY889" s="41">
        <f t="shared" si="715"/>
        <v>5.3940388564078533E-2</v>
      </c>
      <c r="CZ889" s="41">
        <f t="shared" si="716"/>
        <v>2.0173627073801045E-2</v>
      </c>
      <c r="DA889" s="41">
        <f t="shared" si="717"/>
        <v>3.8270208350353685E-3</v>
      </c>
      <c r="DB889" s="41">
        <f t="shared" si="718"/>
        <v>-1.2913819495582939E-2</v>
      </c>
      <c r="DC889" s="41">
        <f t="shared" si="719"/>
        <v>-1.1090686694158284E-2</v>
      </c>
      <c r="DD889" s="41">
        <f t="shared" si="720"/>
        <v>1.4955479808187877E-2</v>
      </c>
      <c r="DE889" s="41"/>
      <c r="DF889" s="41"/>
      <c r="DG889" s="41">
        <f t="shared" si="722"/>
        <v>1.1233820486982205E-2</v>
      </c>
      <c r="DH889" s="41"/>
    </row>
    <row r="890" spans="1:112">
      <c r="A890" s="44"/>
      <c r="B890" s="34"/>
      <c r="C890" s="34">
        <v>5.3137220000000003</v>
      </c>
      <c r="D890" s="34"/>
      <c r="E890" s="34">
        <v>6.17</v>
      </c>
      <c r="F890" s="34"/>
      <c r="G890" s="34">
        <v>44.977722</v>
      </c>
      <c r="H890" s="34">
        <v>19.465916</v>
      </c>
      <c r="I890" s="34">
        <v>19.399999999999999</v>
      </c>
      <c r="J890" s="34">
        <v>19.49999</v>
      </c>
      <c r="K890" s="34"/>
      <c r="L890" s="34">
        <v>46.860000999999997</v>
      </c>
      <c r="M890" s="34">
        <v>6.22</v>
      </c>
      <c r="N890" s="34">
        <v>36.135264999999997</v>
      </c>
      <c r="O890" s="34">
        <v>10.98</v>
      </c>
      <c r="P890" s="34"/>
      <c r="Q890" s="34">
        <v>3.38</v>
      </c>
      <c r="R890" s="34">
        <v>26.459999</v>
      </c>
      <c r="S890" s="34">
        <v>50.324860000000001</v>
      </c>
      <c r="T890" s="34"/>
      <c r="U890" s="34"/>
      <c r="V890" s="34">
        <v>6.398263</v>
      </c>
      <c r="W890" s="34">
        <v>35.590000000000003</v>
      </c>
      <c r="X890" s="34">
        <v>35.5</v>
      </c>
      <c r="Y890" s="34">
        <v>12.051225000000001</v>
      </c>
      <c r="Z890" s="34">
        <v>15.479255999999999</v>
      </c>
      <c r="AA890" s="34">
        <v>51.937705999999999</v>
      </c>
      <c r="AB890" s="34">
        <v>50.569758999999998</v>
      </c>
      <c r="AC890" s="34">
        <v>18.850000000000001</v>
      </c>
      <c r="AD890" s="34">
        <v>110.91999800000001</v>
      </c>
      <c r="AE890" s="34">
        <v>33.717201000000003</v>
      </c>
      <c r="AF890" s="34">
        <v>1.46</v>
      </c>
      <c r="AG890" s="34">
        <v>8.65</v>
      </c>
      <c r="AH890" s="34">
        <v>28.938510999999998</v>
      </c>
      <c r="AI890" s="34">
        <v>103.77964799999999</v>
      </c>
      <c r="AJ890" s="34" t="s">
        <v>193</v>
      </c>
      <c r="AK890" s="34">
        <v>5.3</v>
      </c>
      <c r="AL890" s="34">
        <v>3.25</v>
      </c>
      <c r="AM890" s="34">
        <v>27.201319000000002</v>
      </c>
      <c r="AN890" s="34">
        <v>6.5</v>
      </c>
      <c r="AO890" s="34">
        <v>32.650002000000001</v>
      </c>
      <c r="AP890" s="34">
        <v>4.59</v>
      </c>
      <c r="AQ890" s="34">
        <v>15.25</v>
      </c>
      <c r="AR890" s="34">
        <v>3.37</v>
      </c>
      <c r="AS890" s="34"/>
      <c r="AT890" s="34">
        <v>16.843530999999999</v>
      </c>
      <c r="AU890" s="34">
        <v>35.099997999999999</v>
      </c>
      <c r="AV890" s="34">
        <v>6.9383879999999998</v>
      </c>
      <c r="AW890" s="34">
        <v>11.971465999999999</v>
      </c>
      <c r="AX890" s="34">
        <v>12.49</v>
      </c>
      <c r="AY890" s="34">
        <v>2.74</v>
      </c>
      <c r="AZ890" s="34">
        <v>75.529999000000004</v>
      </c>
      <c r="BA890" s="34"/>
      <c r="BB890" s="34"/>
      <c r="BC890" s="34">
        <v>24.113585</v>
      </c>
      <c r="BD890" s="34"/>
      <c r="BE890" s="38"/>
      <c r="BF890" s="41"/>
      <c r="BG890" s="41">
        <f t="shared" si="680"/>
        <v>2.065476986661368E-2</v>
      </c>
      <c r="BH890" s="41"/>
      <c r="BI890" s="41">
        <f t="shared" si="681"/>
        <v>8.1367413930617041E-3</v>
      </c>
      <c r="BJ890" s="41"/>
      <c r="BK890" s="41">
        <f t="shared" si="682"/>
        <v>-6.4780340688220953E-3</v>
      </c>
      <c r="BL890" s="41">
        <f t="shared" si="683"/>
        <v>-8.6493622634798133E-3</v>
      </c>
      <c r="BM890" s="41">
        <f t="shared" si="684"/>
        <v>-1.4837877368952122E-2</v>
      </c>
      <c r="BN890" s="41">
        <f t="shared" si="685"/>
        <v>-3.0305414554678976E-2</v>
      </c>
      <c r="BO890" s="41"/>
      <c r="BP890" s="41">
        <f t="shared" si="686"/>
        <v>-1.2090485469678806E-2</v>
      </c>
      <c r="BQ890" s="41">
        <f t="shared" si="687"/>
        <v>-5.1695142896072542E-2</v>
      </c>
      <c r="BR890" s="41">
        <f t="shared" si="688"/>
        <v>-6.4918550891881503E-3</v>
      </c>
      <c r="BS890" s="41">
        <f t="shared" si="689"/>
        <v>-9.9683652808910134E-3</v>
      </c>
      <c r="BT890" s="41"/>
      <c r="BU890" s="41">
        <f t="shared" si="690"/>
        <v>-3.2026026719408435E-2</v>
      </c>
      <c r="BV890" s="41">
        <f t="shared" si="691"/>
        <v>7.5606808894651751E-4</v>
      </c>
      <c r="BW890" s="41">
        <f t="shared" si="692"/>
        <v>-6.9445534865651033E-3</v>
      </c>
      <c r="BX890" s="41"/>
      <c r="BY890" s="41"/>
      <c r="BZ890" s="41">
        <f t="shared" si="693"/>
        <v>-2.4540947887551935E-2</v>
      </c>
      <c r="CA890" s="41">
        <f t="shared" si="694"/>
        <v>-4.4855696179152285E-3</v>
      </c>
      <c r="CB890" s="41">
        <f t="shared" si="695"/>
        <v>-9.8108147762520845E-3</v>
      </c>
      <c r="CC890" s="41">
        <f t="shared" si="696"/>
        <v>-3.9569084965332527E-2</v>
      </c>
      <c r="CD890" s="41">
        <f t="shared" si="697"/>
        <v>-8.3336043174214516E-3</v>
      </c>
      <c r="CE890" s="41">
        <f t="shared" si="698"/>
        <v>1.2261873852939033E-2</v>
      </c>
      <c r="CF890" s="41">
        <f t="shared" si="699"/>
        <v>-7.9358180892170459E-3</v>
      </c>
      <c r="CG890" s="41"/>
      <c r="CH890" s="41">
        <f t="shared" si="700"/>
        <v>-2.2729290899236195E-2</v>
      </c>
      <c r="CI890" s="41">
        <f t="shared" si="701"/>
        <v>-1.3203469508957909E-2</v>
      </c>
      <c r="CJ890" s="41">
        <f t="shared" si="702"/>
        <v>-1.3605652055778598E-2</v>
      </c>
      <c r="CK890" s="41">
        <f t="shared" si="703"/>
        <v>6.076914092933907E-2</v>
      </c>
      <c r="CL890" s="41">
        <f t="shared" si="704"/>
        <v>1.6435088802792937E-2</v>
      </c>
      <c r="CM890" s="41">
        <f t="shared" si="705"/>
        <v>-4.0091948061108419E-3</v>
      </c>
      <c r="CO890" s="41">
        <f t="shared" si="706"/>
        <v>9.4787439545437387E-3</v>
      </c>
      <c r="CP890" s="41">
        <f t="shared" si="707"/>
        <v>-0.12153666572483282</v>
      </c>
      <c r="CQ890" s="41">
        <f t="shared" si="708"/>
        <v>-1.0700004303880238E-3</v>
      </c>
      <c r="CR890" s="41">
        <f t="shared" si="709"/>
        <v>-4.5120435280469544E-2</v>
      </c>
      <c r="CS890" s="41">
        <f t="shared" si="710"/>
        <v>1.2326873736399499E-2</v>
      </c>
      <c r="CT890" s="41">
        <f t="shared" si="711"/>
        <v>-2.1762794225955173E-3</v>
      </c>
      <c r="CU890" s="41">
        <f t="shared" si="712"/>
        <v>-2.5891413932741591E-2</v>
      </c>
      <c r="CV890" s="41">
        <f t="shared" si="713"/>
        <v>1.4947961435873366E-2</v>
      </c>
      <c r="CW890" s="41"/>
      <c r="CX890" s="41">
        <f t="shared" si="714"/>
        <v>-2.9095228216243349E-3</v>
      </c>
      <c r="CY890" s="41">
        <f t="shared" si="715"/>
        <v>1.7107788847586295E-3</v>
      </c>
      <c r="CZ890" s="41">
        <f t="shared" si="716"/>
        <v>-1.4276983784723067E-3</v>
      </c>
      <c r="DA890" s="41">
        <f t="shared" si="717"/>
        <v>-1.4621275318420281E-2</v>
      </c>
      <c r="DB890" s="41">
        <f t="shared" si="718"/>
        <v>1.4516383941124226E-2</v>
      </c>
      <c r="DC890" s="41">
        <f t="shared" si="719"/>
        <v>1.8416726786231286E-2</v>
      </c>
      <c r="DD890" s="41">
        <f t="shared" si="720"/>
        <v>1.0597696331587048E-3</v>
      </c>
      <c r="DE890" s="41"/>
      <c r="DF890" s="41"/>
      <c r="DG890" s="41">
        <f t="shared" si="722"/>
        <v>1.1517962697397703E-2</v>
      </c>
      <c r="DH890" s="41"/>
    </row>
    <row r="891" spans="1:112">
      <c r="A891" s="44"/>
      <c r="B891" s="34"/>
      <c r="C891" s="34">
        <v>5.3137220000000003</v>
      </c>
      <c r="D891" s="34"/>
      <c r="E891" s="34">
        <v>6.34</v>
      </c>
      <c r="F891" s="34"/>
      <c r="G891" s="34">
        <v>45.250546</v>
      </c>
      <c r="H891" s="34">
        <v>19.465916</v>
      </c>
      <c r="I891" s="34">
        <v>19.66</v>
      </c>
      <c r="J891" s="34">
        <v>19.349990999999999</v>
      </c>
      <c r="K891" s="34"/>
      <c r="L891" s="34">
        <v>47.02</v>
      </c>
      <c r="M891" s="34">
        <v>6.02</v>
      </c>
      <c r="N891" s="34">
        <v>36.517704000000002</v>
      </c>
      <c r="O891" s="34">
        <v>10.94</v>
      </c>
      <c r="P891" s="34"/>
      <c r="Q891" s="34">
        <v>3.16</v>
      </c>
      <c r="R891" s="34">
        <v>25.700001</v>
      </c>
      <c r="S891" s="34">
        <v>50.548920000000003</v>
      </c>
      <c r="T891" s="34"/>
      <c r="U891" s="34"/>
      <c r="V891" s="34">
        <v>6.1896240000000002</v>
      </c>
      <c r="W891" s="34">
        <v>35.299999</v>
      </c>
      <c r="X891" s="34">
        <v>35.349997999999999</v>
      </c>
      <c r="Y891" s="34">
        <v>11.713711999999999</v>
      </c>
      <c r="Z891" s="34">
        <v>15.062900000000001</v>
      </c>
      <c r="AA891" s="34">
        <v>50.602412999999999</v>
      </c>
      <c r="AB891" s="34">
        <v>50.500968999999998</v>
      </c>
      <c r="AC891" s="34">
        <v>18.5</v>
      </c>
      <c r="AD891" s="34">
        <v>108.589996</v>
      </c>
      <c r="AE891" s="34">
        <v>33.892558999999999</v>
      </c>
      <c r="AF891" s="34">
        <v>1.47</v>
      </c>
      <c r="AG891" s="34">
        <v>8.9</v>
      </c>
      <c r="AH891" s="34">
        <v>27.696636000000002</v>
      </c>
      <c r="AI891" s="34">
        <v>102.19143699999999</v>
      </c>
      <c r="AJ891" s="34" t="s">
        <v>193</v>
      </c>
      <c r="AK891" s="34">
        <v>5.3</v>
      </c>
      <c r="AL891" s="34">
        <v>3.19</v>
      </c>
      <c r="AM891" s="34">
        <v>27.104240000000001</v>
      </c>
      <c r="AN891" s="34">
        <v>7</v>
      </c>
      <c r="AO891" s="34">
        <v>32.75</v>
      </c>
      <c r="AP891" s="34">
        <v>4.5599999999999996</v>
      </c>
      <c r="AQ891" s="34">
        <v>15.2</v>
      </c>
      <c r="AR891" s="34">
        <v>3.31</v>
      </c>
      <c r="AS891" s="34"/>
      <c r="AT891" s="34">
        <v>16.863164999999999</v>
      </c>
      <c r="AU891" s="34">
        <v>33.729999999999997</v>
      </c>
      <c r="AV891" s="34">
        <v>6.9879480000000003</v>
      </c>
      <c r="AW891" s="34">
        <v>11.822983000000001</v>
      </c>
      <c r="AX891" s="34">
        <v>12.51</v>
      </c>
      <c r="AY891" s="34">
        <v>2.66</v>
      </c>
      <c r="AZ891" s="34">
        <v>74.720000999999996</v>
      </c>
      <c r="BA891" s="34"/>
      <c r="BB891" s="34"/>
      <c r="BC891" s="34">
        <v>23.837439</v>
      </c>
      <c r="BD891" s="34"/>
      <c r="BE891" s="38"/>
      <c r="BF891" s="41"/>
      <c r="BG891" s="41">
        <f t="shared" si="680"/>
        <v>0</v>
      </c>
      <c r="BH891" s="41"/>
      <c r="BI891" s="41">
        <f t="shared" si="681"/>
        <v>2.7179930531838196E-2</v>
      </c>
      <c r="BJ891" s="41"/>
      <c r="BK891" s="41">
        <f t="shared" si="682"/>
        <v>6.0474358537900199E-3</v>
      </c>
      <c r="BL891" s="41">
        <f t="shared" si="683"/>
        <v>0</v>
      </c>
      <c r="BM891" s="41">
        <f t="shared" si="684"/>
        <v>1.3313048649738217E-2</v>
      </c>
      <c r="BN891" s="41">
        <f t="shared" si="685"/>
        <v>-7.7219983896532835E-3</v>
      </c>
      <c r="BO891" s="41"/>
      <c r="BP891" s="41">
        <f t="shared" si="686"/>
        <v>3.4085886921119369E-3</v>
      </c>
      <c r="BQ891" s="41">
        <f t="shared" si="687"/>
        <v>-3.2682647430358418E-2</v>
      </c>
      <c r="BR891" s="41">
        <f t="shared" si="688"/>
        <v>1.0527925771801061E-2</v>
      </c>
      <c r="BS891" s="41">
        <f t="shared" si="689"/>
        <v>-3.6496390875495042E-3</v>
      </c>
      <c r="BT891" s="41"/>
      <c r="BU891" s="41">
        <f t="shared" si="690"/>
        <v>-6.7303681896106554E-2</v>
      </c>
      <c r="BV891" s="41">
        <f t="shared" si="691"/>
        <v>-2.9143090082234743E-2</v>
      </c>
      <c r="BW891" s="41">
        <f t="shared" si="692"/>
        <v>4.4423906486331707E-3</v>
      </c>
      <c r="BX891" s="41"/>
      <c r="BY891" s="41"/>
      <c r="BZ891" s="41">
        <f t="shared" si="693"/>
        <v>-3.3152205560805809E-2</v>
      </c>
      <c r="CA891" s="41">
        <f t="shared" si="694"/>
        <v>-8.1817639114626795E-3</v>
      </c>
      <c r="CB891" s="41">
        <f t="shared" si="695"/>
        <v>-4.2343607158762979E-3</v>
      </c>
      <c r="CC891" s="41">
        <f t="shared" si="696"/>
        <v>-2.8406193120859811E-2</v>
      </c>
      <c r="CD891" s="41">
        <f t="shared" si="697"/>
        <v>-2.7266038076194953E-2</v>
      </c>
      <c r="CE891" s="41">
        <f t="shared" si="698"/>
        <v>-2.6045776010026098E-2</v>
      </c>
      <c r="CF891" s="41">
        <f t="shared" si="699"/>
        <v>-1.3612251931527646E-3</v>
      </c>
      <c r="CG891" s="41"/>
      <c r="CH891" s="41">
        <f t="shared" si="700"/>
        <v>-2.1229917323559871E-2</v>
      </c>
      <c r="CI891" s="41">
        <f t="shared" si="701"/>
        <v>5.1873691970682348E-3</v>
      </c>
      <c r="CJ891" s="41">
        <f t="shared" si="702"/>
        <v>6.8259650703998906E-3</v>
      </c>
      <c r="CK891" s="41">
        <f t="shared" si="703"/>
        <v>2.8491955794306242E-2</v>
      </c>
      <c r="CL891" s="41">
        <f t="shared" si="704"/>
        <v>-4.3862306826121363E-2</v>
      </c>
      <c r="CM891" s="41">
        <f t="shared" si="705"/>
        <v>-1.5421994576971998E-2</v>
      </c>
      <c r="CO891" s="41">
        <f t="shared" si="706"/>
        <v>0</v>
      </c>
      <c r="CP891" s="41">
        <f t="shared" si="707"/>
        <v>-1.8634079544892983E-2</v>
      </c>
      <c r="CQ891" s="41">
        <f t="shared" si="708"/>
        <v>-3.5752915612574801E-3</v>
      </c>
      <c r="CR891" s="41">
        <f t="shared" si="709"/>
        <v>7.4107972153721835E-2</v>
      </c>
      <c r="CS891" s="41">
        <f t="shared" si="710"/>
        <v>3.0580451030798803E-3</v>
      </c>
      <c r="CT891" s="41">
        <f t="shared" si="711"/>
        <v>-6.5574005461591636E-3</v>
      </c>
      <c r="CU891" s="41">
        <f t="shared" si="712"/>
        <v>-3.2840752011899961E-3</v>
      </c>
      <c r="CV891" s="41">
        <f t="shared" si="713"/>
        <v>-1.7964554975298884E-2</v>
      </c>
      <c r="CW891" s="41"/>
      <c r="CX891" s="41">
        <f t="shared" si="714"/>
        <v>1.164991206531358E-3</v>
      </c>
      <c r="CY891" s="41">
        <f t="shared" si="715"/>
        <v>-3.9813424418202702E-2</v>
      </c>
      <c r="CZ891" s="41">
        <f t="shared" si="716"/>
        <v>7.1174800348807023E-3</v>
      </c>
      <c r="DA891" s="41">
        <f t="shared" si="717"/>
        <v>-1.2480635914868395E-2</v>
      </c>
      <c r="DB891" s="41">
        <f t="shared" si="718"/>
        <v>1.6000003413334314E-3</v>
      </c>
      <c r="DC891" s="41">
        <f t="shared" si="719"/>
        <v>-2.9631797606371229E-2</v>
      </c>
      <c r="DD891" s="41">
        <f t="shared" si="720"/>
        <v>-1.0782107781699562E-2</v>
      </c>
      <c r="DE891" s="41"/>
      <c r="DF891" s="41"/>
      <c r="DG891" s="41">
        <f t="shared" si="722"/>
        <v>-1.1517962697397729E-2</v>
      </c>
      <c r="DH891" s="41"/>
    </row>
    <row r="892" spans="1:112">
      <c r="A892" s="44"/>
      <c r="B892" s="34"/>
      <c r="C892" s="34">
        <v>5.2956180000000002</v>
      </c>
      <c r="D892" s="34"/>
      <c r="E892" s="34">
        <v>7.06</v>
      </c>
      <c r="F892" s="34"/>
      <c r="G892" s="34">
        <v>46.288319000000001</v>
      </c>
      <c r="H892" s="34">
        <v>19.585279</v>
      </c>
      <c r="I892" s="34">
        <v>19.790001</v>
      </c>
      <c r="J892" s="34">
        <v>19.49999</v>
      </c>
      <c r="K892" s="34"/>
      <c r="L892" s="34">
        <v>45.720001000000003</v>
      </c>
      <c r="M892" s="34">
        <v>6.01</v>
      </c>
      <c r="N892" s="34">
        <v>36.507896000000002</v>
      </c>
      <c r="O892" s="34">
        <v>10.98</v>
      </c>
      <c r="P892" s="34"/>
      <c r="Q892" s="34">
        <v>3.26</v>
      </c>
      <c r="R892" s="34">
        <v>26.610001</v>
      </c>
      <c r="S892" s="34">
        <v>51.201602999999999</v>
      </c>
      <c r="T892" s="34"/>
      <c r="U892" s="34"/>
      <c r="V892" s="34">
        <v>6.3585209999999996</v>
      </c>
      <c r="W892" s="34">
        <v>35.709999000000003</v>
      </c>
      <c r="X892" s="34">
        <v>34.799999</v>
      </c>
      <c r="Y892" s="34">
        <v>11.783198000000001</v>
      </c>
      <c r="Z892" s="34">
        <v>15.387592</v>
      </c>
      <c r="AA892" s="34">
        <v>47.385570999999999</v>
      </c>
      <c r="AB892" s="34">
        <v>52.446716000000002</v>
      </c>
      <c r="AC892" s="34">
        <v>18.850000000000001</v>
      </c>
      <c r="AD892" s="34">
        <v>107.589996</v>
      </c>
      <c r="AE892" s="34">
        <v>34.136108</v>
      </c>
      <c r="AF892" s="34">
        <v>1.45</v>
      </c>
      <c r="AG892" s="34">
        <v>9.16</v>
      </c>
      <c r="AH892" s="34">
        <v>27.927682999999998</v>
      </c>
      <c r="AI892" s="34">
        <v>102.380028</v>
      </c>
      <c r="AJ892" s="34" t="s">
        <v>193</v>
      </c>
      <c r="AK892" s="34">
        <v>5.45</v>
      </c>
      <c r="AL892" s="34">
        <v>3.09</v>
      </c>
      <c r="AM892" s="34">
        <v>27.162485</v>
      </c>
      <c r="AN892" s="34">
        <v>7.2</v>
      </c>
      <c r="AO892" s="34">
        <v>33.150002000000001</v>
      </c>
      <c r="AP892" s="34">
        <v>4.6100000000000003</v>
      </c>
      <c r="AQ892" s="34">
        <v>15.15</v>
      </c>
      <c r="AR892" s="34">
        <v>3.3</v>
      </c>
      <c r="AS892" s="34"/>
      <c r="AT892" s="34">
        <v>16.902424</v>
      </c>
      <c r="AU892" s="34">
        <v>33.490001999999997</v>
      </c>
      <c r="AV892" s="34">
        <v>7.0771559999999996</v>
      </c>
      <c r="AW892" s="34">
        <v>11.767302000000001</v>
      </c>
      <c r="AX892" s="34">
        <v>12.75</v>
      </c>
      <c r="AY892" s="34">
        <v>2.6</v>
      </c>
      <c r="AZ892" s="34">
        <v>75</v>
      </c>
      <c r="BA892" s="34"/>
      <c r="BB892" s="34"/>
      <c r="BC892" s="34">
        <v>24.182623</v>
      </c>
      <c r="BD892" s="34"/>
      <c r="BE892" s="38"/>
      <c r="BF892" s="41"/>
      <c r="BG892" s="41">
        <f t="shared" si="680"/>
        <v>-3.4128452047366836E-3</v>
      </c>
      <c r="BH892" s="41"/>
      <c r="BI892" s="41">
        <f t="shared" si="681"/>
        <v>0.10756628305601612</v>
      </c>
      <c r="BJ892" s="41"/>
      <c r="BK892" s="41">
        <f t="shared" si="682"/>
        <v>2.2674903473532612E-2</v>
      </c>
      <c r="BL892" s="41">
        <f t="shared" si="683"/>
        <v>6.1131738337297809E-3</v>
      </c>
      <c r="BM892" s="41">
        <f t="shared" si="684"/>
        <v>6.5906954260236345E-3</v>
      </c>
      <c r="BN892" s="41">
        <f t="shared" si="685"/>
        <v>7.7219983896533225E-3</v>
      </c>
      <c r="BO892" s="41"/>
      <c r="BP892" s="41">
        <f t="shared" si="686"/>
        <v>-2.8037182313047845E-2</v>
      </c>
      <c r="BQ892" s="41">
        <f t="shared" si="687"/>
        <v>-1.6625107736134141E-3</v>
      </c>
      <c r="BR892" s="41">
        <f t="shared" si="688"/>
        <v>-2.6861813005228977E-4</v>
      </c>
      <c r="BS892" s="41">
        <f t="shared" si="689"/>
        <v>3.6496390875495523E-3</v>
      </c>
      <c r="BT892" s="41"/>
      <c r="BU892" s="41">
        <f t="shared" si="690"/>
        <v>3.1155167779795479E-2</v>
      </c>
      <c r="BV892" s="41">
        <f t="shared" si="691"/>
        <v>3.4796091757775129E-2</v>
      </c>
      <c r="BW892" s="41">
        <f t="shared" si="692"/>
        <v>1.2829259896025657E-2</v>
      </c>
      <c r="BX892" s="41"/>
      <c r="BY892" s="41"/>
      <c r="BZ892" s="41">
        <f t="shared" si="693"/>
        <v>2.6921461421454906E-2</v>
      </c>
      <c r="CA892" s="41">
        <f t="shared" si="694"/>
        <v>1.1547797992357658E-2</v>
      </c>
      <c r="CB892" s="41">
        <f t="shared" si="695"/>
        <v>-1.5680977720697788E-2</v>
      </c>
      <c r="CC892" s="41">
        <f t="shared" si="696"/>
        <v>5.9144970601632384E-3</v>
      </c>
      <c r="CD892" s="41">
        <f t="shared" si="697"/>
        <v>2.132670345679219E-2</v>
      </c>
      <c r="CE892" s="41">
        <f t="shared" si="698"/>
        <v>-6.5681489827011164E-2</v>
      </c>
      <c r="CF892" s="41">
        <f t="shared" si="699"/>
        <v>3.780519665461652E-2</v>
      </c>
      <c r="CG892" s="41"/>
      <c r="CH892" s="41">
        <f t="shared" si="700"/>
        <v>-9.2516159653633218E-3</v>
      </c>
      <c r="CI892" s="41">
        <f t="shared" si="701"/>
        <v>7.1602179280169887E-3</v>
      </c>
      <c r="CJ892" s="41">
        <f t="shared" si="702"/>
        <v>-1.3698844358161915E-2</v>
      </c>
      <c r="CK892" s="41">
        <f t="shared" si="703"/>
        <v>2.8794901947944641E-2</v>
      </c>
      <c r="CL892" s="41">
        <f t="shared" si="704"/>
        <v>8.3074573474001146E-3</v>
      </c>
      <c r="CM892" s="41">
        <f t="shared" si="705"/>
        <v>1.843766953772377E-3</v>
      </c>
      <c r="CO892" s="41">
        <f t="shared" si="706"/>
        <v>2.7908788117076658E-2</v>
      </c>
      <c r="CP892" s="41">
        <f t="shared" si="707"/>
        <v>-3.1849825887099163E-2</v>
      </c>
      <c r="CQ892" s="41">
        <f t="shared" si="708"/>
        <v>2.1466201384356129E-3</v>
      </c>
      <c r="CR892" s="41">
        <f t="shared" si="709"/>
        <v>2.8170876966696439E-2</v>
      </c>
      <c r="CS892" s="41">
        <f t="shared" si="710"/>
        <v>1.2139814882433722E-2</v>
      </c>
      <c r="CT892" s="41">
        <f t="shared" si="711"/>
        <v>1.0905233482262527E-2</v>
      </c>
      <c r="CU892" s="41">
        <f t="shared" si="712"/>
        <v>-3.2948958968525379E-3</v>
      </c>
      <c r="CV892" s="41">
        <f t="shared" si="713"/>
        <v>-3.0257209165370676E-3</v>
      </c>
      <c r="CW892" s="41"/>
      <c r="CX892" s="41">
        <f t="shared" si="714"/>
        <v>2.3253862203220046E-3</v>
      </c>
      <c r="CY892" s="41">
        <f t="shared" si="715"/>
        <v>-7.1407025481281935E-3</v>
      </c>
      <c r="CZ892" s="41">
        <f t="shared" si="716"/>
        <v>1.2685181173226867E-2</v>
      </c>
      <c r="DA892" s="41">
        <f t="shared" si="717"/>
        <v>-4.7206808568373655E-3</v>
      </c>
      <c r="DB892" s="41">
        <f t="shared" si="718"/>
        <v>1.9002947125615482E-2</v>
      </c>
      <c r="DC892" s="41">
        <f t="shared" si="719"/>
        <v>-2.2814677766171399E-2</v>
      </c>
      <c r="DD892" s="41">
        <f t="shared" si="720"/>
        <v>3.7403062324258317E-3</v>
      </c>
      <c r="DE892" s="41"/>
      <c r="DF892" s="41"/>
      <c r="DG892" s="41">
        <f t="shared" si="722"/>
        <v>1.4376905454303491E-2</v>
      </c>
      <c r="DH892" s="41"/>
    </row>
    <row r="893" spans="1:112">
      <c r="A893" s="44"/>
      <c r="B893" s="34"/>
      <c r="C893" s="34">
        <v>5.368036</v>
      </c>
      <c r="D893" s="34"/>
      <c r="E893" s="34">
        <v>7.5</v>
      </c>
      <c r="F893" s="34"/>
      <c r="G893" s="34">
        <v>46.053351999999997</v>
      </c>
      <c r="H893" s="34">
        <v>19.694694999999999</v>
      </c>
      <c r="I893" s="34">
        <v>20.170000000000002</v>
      </c>
      <c r="J893" s="34">
        <v>20.24999</v>
      </c>
      <c r="K893" s="34"/>
      <c r="L893" s="34">
        <v>45.369999</v>
      </c>
      <c r="M893" s="34">
        <v>6.06</v>
      </c>
      <c r="N893" s="34">
        <v>36.625565000000002</v>
      </c>
      <c r="O893" s="34">
        <v>10.82</v>
      </c>
      <c r="P893" s="34"/>
      <c r="Q893" s="34">
        <v>3.33</v>
      </c>
      <c r="R893" s="34">
        <v>26.57</v>
      </c>
      <c r="S893" s="34">
        <v>51.191864000000002</v>
      </c>
      <c r="T893" s="34"/>
      <c r="U893" s="34"/>
      <c r="V893" s="34">
        <v>6.0704019999999996</v>
      </c>
      <c r="W893" s="34">
        <v>36.090000000000003</v>
      </c>
      <c r="X893" s="34">
        <v>34.450001</v>
      </c>
      <c r="Y893" s="34">
        <v>11.475466000000001</v>
      </c>
      <c r="Z893" s="34">
        <v>15.472294</v>
      </c>
      <c r="AA893" s="34">
        <v>45.677436999999998</v>
      </c>
      <c r="AB893" s="34">
        <v>52.977370999999998</v>
      </c>
      <c r="AC893" s="34">
        <v>18.5</v>
      </c>
      <c r="AD893" s="34">
        <v>106.480003</v>
      </c>
      <c r="AE893" s="34">
        <v>34.370987</v>
      </c>
      <c r="AF893" s="34">
        <v>1.47</v>
      </c>
      <c r="AG893" s="34">
        <v>9.27</v>
      </c>
      <c r="AH893" s="34">
        <v>28.197239</v>
      </c>
      <c r="AI893" s="34">
        <v>103.680374</v>
      </c>
      <c r="AJ893" s="34" t="s">
        <v>193</v>
      </c>
      <c r="AK893" s="34">
        <v>5.4</v>
      </c>
      <c r="AL893" s="34">
        <v>3.03</v>
      </c>
      <c r="AM893" s="34">
        <v>27.366351999999999</v>
      </c>
      <c r="AN893" s="34">
        <v>8.1999999999999993</v>
      </c>
      <c r="AO893" s="34">
        <v>33.040000999999997</v>
      </c>
      <c r="AP893" s="34">
        <v>4.6500000000000004</v>
      </c>
      <c r="AQ893" s="34">
        <v>15.45</v>
      </c>
      <c r="AR893" s="34">
        <v>3.17</v>
      </c>
      <c r="AS893" s="34"/>
      <c r="AT893" s="34">
        <v>16.892609</v>
      </c>
      <c r="AU893" s="34">
        <v>32.82</v>
      </c>
      <c r="AV893" s="34">
        <v>7.136628</v>
      </c>
      <c r="AW893" s="34">
        <v>11.739461</v>
      </c>
      <c r="AX893" s="34">
        <v>12.9</v>
      </c>
      <c r="AY893" s="34">
        <v>2.62</v>
      </c>
      <c r="AZ893" s="34">
        <v>75.180000000000007</v>
      </c>
      <c r="BA893" s="34"/>
      <c r="BB893" s="34"/>
      <c r="BC893" s="34">
        <v>24.863126999999999</v>
      </c>
      <c r="BD893" s="34"/>
      <c r="BE893" s="38"/>
      <c r="BF893" s="41"/>
      <c r="BG893" s="41">
        <f t="shared" si="680"/>
        <v>1.3582419931384102E-2</v>
      </c>
      <c r="BH893" s="41"/>
      <c r="BI893" s="41">
        <f t="shared" si="681"/>
        <v>6.0457969037114041E-2</v>
      </c>
      <c r="BJ893" s="41"/>
      <c r="BK893" s="41">
        <f t="shared" si="682"/>
        <v>-5.0890893476248983E-3</v>
      </c>
      <c r="BL893" s="41">
        <f t="shared" si="683"/>
        <v>5.571097526509668E-3</v>
      </c>
      <c r="BM893" s="41">
        <f t="shared" si="684"/>
        <v>1.9019541821076433E-2</v>
      </c>
      <c r="BN893" s="41">
        <f t="shared" si="685"/>
        <v>3.7740346976208879E-2</v>
      </c>
      <c r="BO893" s="41"/>
      <c r="BP893" s="41">
        <f t="shared" si="686"/>
        <v>-7.6847891639996403E-3</v>
      </c>
      <c r="BQ893" s="41">
        <f t="shared" si="687"/>
        <v>8.2850515341068645E-3</v>
      </c>
      <c r="BR893" s="41">
        <f t="shared" si="688"/>
        <v>3.2179278795273405E-3</v>
      </c>
      <c r="BS893" s="41">
        <f t="shared" si="689"/>
        <v>-1.4679162663049089E-2</v>
      </c>
      <c r="BT893" s="41"/>
      <c r="BU893" s="41">
        <f t="shared" si="690"/>
        <v>2.1245108613736279E-2</v>
      </c>
      <c r="BV893" s="41">
        <f t="shared" si="691"/>
        <v>-1.5043627977321915E-3</v>
      </c>
      <c r="BW893" s="41">
        <f t="shared" si="692"/>
        <v>-1.9022698058198247E-4</v>
      </c>
      <c r="BX893" s="41"/>
      <c r="BY893" s="41"/>
      <c r="BZ893" s="41">
        <f t="shared" si="693"/>
        <v>-4.6370972912849633E-2</v>
      </c>
      <c r="CA893" s="41">
        <f t="shared" si="694"/>
        <v>1.0585085051700886E-2</v>
      </c>
      <c r="CB893" s="41">
        <f t="shared" si="695"/>
        <v>-1.0108331557552688E-2</v>
      </c>
      <c r="CC893" s="41">
        <f t="shared" si="696"/>
        <v>-2.6463253316171647E-2</v>
      </c>
      <c r="CD893" s="41">
        <f t="shared" si="697"/>
        <v>5.4894702269950761E-3</v>
      </c>
      <c r="CE893" s="41">
        <f t="shared" si="698"/>
        <v>-3.6713317008540615E-2</v>
      </c>
      <c r="CF893" s="41">
        <f t="shared" si="699"/>
        <v>1.0067139242977545E-2</v>
      </c>
      <c r="CG893" s="41"/>
      <c r="CH893" s="41">
        <f t="shared" si="700"/>
        <v>-1.0370467166479935E-2</v>
      </c>
      <c r="CI893" s="41">
        <f t="shared" si="701"/>
        <v>6.8570976576762437E-3</v>
      </c>
      <c r="CJ893" s="41">
        <f t="shared" si="702"/>
        <v>1.3698844358161927E-2</v>
      </c>
      <c r="CK893" s="41">
        <f t="shared" si="703"/>
        <v>1.1937200891724831E-2</v>
      </c>
      <c r="CL893" s="41">
        <f t="shared" si="704"/>
        <v>9.6056462269210781E-3</v>
      </c>
      <c r="CM893" s="41">
        <f t="shared" si="705"/>
        <v>1.2621185330228836E-2</v>
      </c>
      <c r="CO893" s="41">
        <f t="shared" si="706"/>
        <v>-9.2166551049239522E-3</v>
      </c>
      <c r="CP893" s="41">
        <f t="shared" si="707"/>
        <v>-1.9608471388376313E-2</v>
      </c>
      <c r="CQ893" s="41">
        <f t="shared" si="708"/>
        <v>7.4774362007502745E-3</v>
      </c>
      <c r="CR893" s="41">
        <f t="shared" si="709"/>
        <v>0.13005312824819776</v>
      </c>
      <c r="CS893" s="41">
        <f t="shared" si="710"/>
        <v>-3.3237980445741146E-3</v>
      </c>
      <c r="CT893" s="41">
        <f t="shared" si="711"/>
        <v>8.6393625907078605E-3</v>
      </c>
      <c r="CU893" s="41">
        <f t="shared" si="712"/>
        <v>1.9608471388376337E-2</v>
      </c>
      <c r="CV893" s="41">
        <f t="shared" si="713"/>
        <v>-4.0190880583245221E-2</v>
      </c>
      <c r="CW893" s="41"/>
      <c r="CX893" s="41">
        <f t="shared" si="714"/>
        <v>-5.8085460522900548E-4</v>
      </c>
      <c r="CY893" s="41">
        <f t="shared" si="715"/>
        <v>-2.0208860863485657E-2</v>
      </c>
      <c r="CZ893" s="41">
        <f t="shared" si="716"/>
        <v>8.3682638004863377E-3</v>
      </c>
      <c r="DA893" s="41">
        <f t="shared" si="717"/>
        <v>-2.368766215757585E-3</v>
      </c>
      <c r="DB893" s="41">
        <f t="shared" si="718"/>
        <v>1.1696039763191236E-2</v>
      </c>
      <c r="DC893" s="41">
        <f t="shared" si="719"/>
        <v>7.6628727455690972E-3</v>
      </c>
      <c r="DD893" s="41">
        <f t="shared" si="720"/>
        <v>2.397124599721673E-3</v>
      </c>
      <c r="DE893" s="41"/>
      <c r="DF893" s="41"/>
      <c r="DG893" s="41">
        <f t="shared" si="722"/>
        <v>2.7751545180586323E-2</v>
      </c>
      <c r="DH893" s="41"/>
    </row>
    <row r="894" spans="1:112">
      <c r="A894" s="44"/>
      <c r="B894" s="34"/>
      <c r="C894" s="34">
        <v>5.3046699999999998</v>
      </c>
      <c r="D894" s="34"/>
      <c r="E894" s="34">
        <v>7.75</v>
      </c>
      <c r="F894" s="34"/>
      <c r="G894" s="34">
        <v>45.485515999999997</v>
      </c>
      <c r="H894" s="34">
        <v>19.654907000000001</v>
      </c>
      <c r="I894" s="34">
        <v>19.66</v>
      </c>
      <c r="J894" s="34">
        <v>19.649989999999999</v>
      </c>
      <c r="K894" s="34"/>
      <c r="L894" s="34">
        <v>44.880001</v>
      </c>
      <c r="M894" s="34">
        <v>6.08</v>
      </c>
      <c r="N894" s="34">
        <v>36.507896000000002</v>
      </c>
      <c r="O894" s="34">
        <v>10.85</v>
      </c>
      <c r="P894" s="34"/>
      <c r="Q894" s="34">
        <v>3.2</v>
      </c>
      <c r="R894" s="34">
        <v>26.469999000000001</v>
      </c>
      <c r="S894" s="34">
        <v>51.016514000000001</v>
      </c>
      <c r="T894" s="34"/>
      <c r="U894" s="34"/>
      <c r="V894" s="34">
        <v>5.7723459999999998</v>
      </c>
      <c r="W894" s="34">
        <v>36.130001</v>
      </c>
      <c r="X894" s="34">
        <v>33.900002000000001</v>
      </c>
      <c r="Y894" s="34">
        <v>11.187586</v>
      </c>
      <c r="Z894" s="34">
        <v>15.180540000000001</v>
      </c>
      <c r="AA894" s="34">
        <v>43.240955</v>
      </c>
      <c r="AB894" s="34">
        <v>52.771003999999998</v>
      </c>
      <c r="AC894" s="34">
        <v>17.75</v>
      </c>
      <c r="AD894" s="34">
        <v>106.82</v>
      </c>
      <c r="AE894" s="34">
        <v>34.468860999999997</v>
      </c>
      <c r="AF894" s="34">
        <v>1.43</v>
      </c>
      <c r="AG894" s="34">
        <v>9.32</v>
      </c>
      <c r="AH894" s="34">
        <v>28.428281999999999</v>
      </c>
      <c r="AI894" s="34">
        <v>102.985535</v>
      </c>
      <c r="AJ894" s="34" t="s">
        <v>193</v>
      </c>
      <c r="AK894" s="34">
        <v>5.45</v>
      </c>
      <c r="AL894" s="34"/>
      <c r="AM894" s="34">
        <v>27.482845000000001</v>
      </c>
      <c r="AN894" s="34">
        <v>8.6999999999999993</v>
      </c>
      <c r="AO894" s="34">
        <v>32.139999000000003</v>
      </c>
      <c r="AP894" s="34">
        <v>4.68</v>
      </c>
      <c r="AQ894" s="34">
        <v>16</v>
      </c>
      <c r="AR894" s="34">
        <v>3.15</v>
      </c>
      <c r="AS894" s="34"/>
      <c r="AT894" s="34">
        <v>16.872976000000001</v>
      </c>
      <c r="AU894" s="34">
        <v>33.740001999999997</v>
      </c>
      <c r="AV894" s="34">
        <v>7.2654839999999998</v>
      </c>
      <c r="AW894" s="34">
        <v>11.739461</v>
      </c>
      <c r="AX894" s="34">
        <v>12.56</v>
      </c>
      <c r="AY894" s="34">
        <v>2.61</v>
      </c>
      <c r="AZ894" s="34">
        <v>74.940002000000007</v>
      </c>
      <c r="BA894" s="34"/>
      <c r="BB894" s="34"/>
      <c r="BC894" s="34">
        <v>24.567254999999999</v>
      </c>
      <c r="BD894" s="34"/>
      <c r="BE894" s="38"/>
      <c r="BF894" s="41"/>
      <c r="BG894" s="41">
        <f t="shared" si="680"/>
        <v>-1.1874541390673421E-2</v>
      </c>
      <c r="BH894" s="41"/>
      <c r="BI894" s="41">
        <f t="shared" si="681"/>
        <v>3.278982282299097E-2</v>
      </c>
      <c r="BJ894" s="41"/>
      <c r="BK894" s="41">
        <f t="shared" si="682"/>
        <v>-1.2406604888457793E-2</v>
      </c>
      <c r="BL894" s="41">
        <f t="shared" si="683"/>
        <v>-2.0222828967794686E-3</v>
      </c>
      <c r="BM894" s="41">
        <f t="shared" si="684"/>
        <v>-2.5610237247099987E-2</v>
      </c>
      <c r="BN894" s="41">
        <f t="shared" si="685"/>
        <v>-3.0077470315977458E-2</v>
      </c>
      <c r="BO894" s="41"/>
      <c r="BP894" s="41">
        <f t="shared" si="686"/>
        <v>-1.0858788138795464E-2</v>
      </c>
      <c r="BQ894" s="41">
        <f t="shared" si="687"/>
        <v>3.2948958968527058E-3</v>
      </c>
      <c r="BR894" s="41">
        <f t="shared" si="688"/>
        <v>-3.2179278795272282E-3</v>
      </c>
      <c r="BS894" s="41">
        <f t="shared" si="689"/>
        <v>2.7688065681330189E-3</v>
      </c>
      <c r="BT894" s="41"/>
      <c r="BU894" s="41">
        <f t="shared" si="690"/>
        <v>-3.9821494186671608E-2</v>
      </c>
      <c r="BV894" s="41">
        <f t="shared" si="691"/>
        <v>-3.770781311330179E-3</v>
      </c>
      <c r="BW894" s="41">
        <f t="shared" si="692"/>
        <v>-3.431228935807649E-3</v>
      </c>
      <c r="BX894" s="41"/>
      <c r="BY894" s="41"/>
      <c r="BZ894" s="41">
        <f t="shared" si="693"/>
        <v>-5.034624655111844E-2</v>
      </c>
      <c r="CA894" s="41">
        <f t="shared" si="694"/>
        <v>1.1077541826811533E-3</v>
      </c>
      <c r="CB894" s="41">
        <f t="shared" si="695"/>
        <v>-1.6093953103790349E-2</v>
      </c>
      <c r="CC894" s="41">
        <f t="shared" si="696"/>
        <v>-2.5406594421565069E-2</v>
      </c>
      <c r="CD894" s="41">
        <f t="shared" si="697"/>
        <v>-1.9036596141348748E-2</v>
      </c>
      <c r="CE894" s="41">
        <f t="shared" si="698"/>
        <v>-5.4816377509312085E-2</v>
      </c>
      <c r="CF894" s="41">
        <f t="shared" si="699"/>
        <v>-3.902986915324575E-3</v>
      </c>
      <c r="CG894" s="41"/>
      <c r="CH894" s="41">
        <f t="shared" si="700"/>
        <v>3.187972650463387E-3</v>
      </c>
      <c r="CI894" s="41">
        <f t="shared" si="701"/>
        <v>2.8435294031437163E-3</v>
      </c>
      <c r="CJ894" s="41">
        <f t="shared" si="702"/>
        <v>-2.7587956518829053E-2</v>
      </c>
      <c r="CK894" s="41">
        <f t="shared" si="703"/>
        <v>5.3792491197361507E-3</v>
      </c>
      <c r="CL894" s="41">
        <f t="shared" si="704"/>
        <v>8.1604293634628036E-3</v>
      </c>
      <c r="CM894" s="41">
        <f t="shared" si="705"/>
        <v>-6.7242983762967968E-3</v>
      </c>
      <c r="CO894" s="41">
        <f t="shared" si="706"/>
        <v>9.2166551049240476E-3</v>
      </c>
      <c r="CP894" s="41"/>
      <c r="CQ894" s="41">
        <f t="shared" si="708"/>
        <v>4.2477622839796328E-3</v>
      </c>
      <c r="CR894" s="41">
        <f t="shared" si="709"/>
        <v>5.9188871390330654E-2</v>
      </c>
      <c r="CS894" s="41">
        <f t="shared" si="710"/>
        <v>-2.7617649723631239E-2</v>
      </c>
      <c r="CT894" s="41">
        <f t="shared" si="711"/>
        <v>6.4308903302903314E-3</v>
      </c>
      <c r="CU894" s="41">
        <f t="shared" si="712"/>
        <v>3.4979718896026898E-2</v>
      </c>
      <c r="CV894" s="41">
        <f t="shared" si="713"/>
        <v>-6.3291350516475123E-3</v>
      </c>
      <c r="CW894" s="41"/>
      <c r="CX894" s="41">
        <f t="shared" si="714"/>
        <v>-1.1629001666954466E-3</v>
      </c>
      <c r="CY894" s="41">
        <f t="shared" si="715"/>
        <v>2.7646050732698393E-2</v>
      </c>
      <c r="CZ894" s="41">
        <f t="shared" si="716"/>
        <v>1.7894519697918176E-2</v>
      </c>
      <c r="DA894" s="41">
        <f t="shared" si="717"/>
        <v>0</v>
      </c>
      <c r="DB894" s="41">
        <f t="shared" si="718"/>
        <v>-2.6710150327573769E-2</v>
      </c>
      <c r="DC894" s="41">
        <f t="shared" si="719"/>
        <v>-3.8240964384035057E-3</v>
      </c>
      <c r="DD894" s="41">
        <f t="shared" si="720"/>
        <v>-3.1974180824738819E-3</v>
      </c>
      <c r="DE894" s="41"/>
      <c r="DF894" s="41"/>
      <c r="DG894" s="41">
        <f t="shared" si="722"/>
        <v>-1.1971403884928218E-2</v>
      </c>
      <c r="DH894" s="41"/>
    </row>
    <row r="895" spans="1:112">
      <c r="A895" s="44"/>
      <c r="B895" s="34"/>
      <c r="C895" s="34">
        <v>5.4042459999999997</v>
      </c>
      <c r="D895" s="34"/>
      <c r="E895" s="34">
        <v>8.08</v>
      </c>
      <c r="F895" s="34"/>
      <c r="G895" s="34">
        <v>45.808593999999999</v>
      </c>
      <c r="H895" s="34">
        <v>20.152249999999999</v>
      </c>
      <c r="I895" s="34">
        <v>19.850000000000001</v>
      </c>
      <c r="J895" s="34">
        <v>19.49999</v>
      </c>
      <c r="K895" s="34"/>
      <c r="L895" s="34">
        <v>44.18</v>
      </c>
      <c r="M895" s="34">
        <v>6.14</v>
      </c>
      <c r="N895" s="34">
        <v>36.841301000000001</v>
      </c>
      <c r="O895" s="34">
        <v>10.88</v>
      </c>
      <c r="P895" s="34"/>
      <c r="Q895" s="34">
        <v>3.26</v>
      </c>
      <c r="R895" s="34">
        <v>26.33</v>
      </c>
      <c r="S895" s="34">
        <v>51.922474000000001</v>
      </c>
      <c r="T895" s="34"/>
      <c r="U895" s="34"/>
      <c r="V895" s="34">
        <v>5.7822800000000001</v>
      </c>
      <c r="W895" s="34">
        <v>36.150002000000001</v>
      </c>
      <c r="X895" s="34">
        <v>33.599997999999999</v>
      </c>
      <c r="Y895" s="34">
        <v>10.850073</v>
      </c>
      <c r="Z895" s="34">
        <v>15.613464</v>
      </c>
      <c r="AA895" s="34">
        <v>43.830570000000002</v>
      </c>
      <c r="AB895" s="34">
        <v>53.242702000000001</v>
      </c>
      <c r="AC895" s="34"/>
      <c r="AD895" s="34">
        <v>108.07</v>
      </c>
      <c r="AE895" s="34">
        <v>34.782032000000001</v>
      </c>
      <c r="AF895" s="34">
        <v>1.44</v>
      </c>
      <c r="AG895" s="34">
        <v>9.35</v>
      </c>
      <c r="AH895" s="34">
        <v>29.005901000000001</v>
      </c>
      <c r="AI895" s="34">
        <v>103.263474</v>
      </c>
      <c r="AJ895" s="34" t="s">
        <v>193</v>
      </c>
      <c r="AK895" s="34">
        <v>5.05</v>
      </c>
      <c r="AL895" s="34"/>
      <c r="AM895" s="34">
        <v>27.541094000000001</v>
      </c>
      <c r="AN895" s="34">
        <v>8.1</v>
      </c>
      <c r="AO895" s="34">
        <v>32.610000999999997</v>
      </c>
      <c r="AP895" s="34">
        <v>4.68</v>
      </c>
      <c r="AQ895" s="34">
        <v>16.200001</v>
      </c>
      <c r="AR895" s="34">
        <v>3.19</v>
      </c>
      <c r="AS895" s="34"/>
      <c r="AT895" s="34">
        <v>16.853348</v>
      </c>
      <c r="AU895" s="34">
        <v>33.5</v>
      </c>
      <c r="AV895" s="34">
        <v>7.1961000000000004</v>
      </c>
      <c r="AW895" s="34">
        <v>11.70234</v>
      </c>
      <c r="AX895" s="34">
        <v>12.33</v>
      </c>
      <c r="AY895" s="34">
        <v>2.72</v>
      </c>
      <c r="AZ895" s="34">
        <v>75.5</v>
      </c>
      <c r="BA895" s="34"/>
      <c r="BB895" s="34"/>
      <c r="BC895" s="34">
        <v>24.764505</v>
      </c>
      <c r="BD895" s="34"/>
      <c r="BE895" s="38"/>
      <c r="BF895" s="41"/>
      <c r="BG895" s="41">
        <f t="shared" si="680"/>
        <v>1.8597376232977234E-2</v>
      </c>
      <c r="BH895" s="41"/>
      <c r="BI895" s="41">
        <f t="shared" si="681"/>
        <v>4.16990291677483E-2</v>
      </c>
      <c r="BJ895" s="41"/>
      <c r="BK895" s="41">
        <f t="shared" si="682"/>
        <v>7.0777698300629067E-3</v>
      </c>
      <c r="BL895" s="41">
        <f t="shared" si="683"/>
        <v>2.4988917447736268E-2</v>
      </c>
      <c r="BM895" s="41">
        <f t="shared" si="684"/>
        <v>9.6178924141789093E-3</v>
      </c>
      <c r="BN895" s="41">
        <f t="shared" si="685"/>
        <v>-7.6628766602314501E-3</v>
      </c>
      <c r="BO895" s="41"/>
      <c r="BP895" s="41">
        <f t="shared" si="686"/>
        <v>-1.5720085504109478E-2</v>
      </c>
      <c r="BQ895" s="41">
        <f t="shared" si="687"/>
        <v>9.8200461809752945E-3</v>
      </c>
      <c r="BR895" s="41">
        <f t="shared" si="688"/>
        <v>9.0909596788108001E-3</v>
      </c>
      <c r="BS895" s="41">
        <f t="shared" si="689"/>
        <v>2.7611614413280655E-3</v>
      </c>
      <c r="BT895" s="41"/>
      <c r="BU895" s="41">
        <f t="shared" si="690"/>
        <v>1.8576385572935238E-2</v>
      </c>
      <c r="BV895" s="41">
        <f t="shared" si="691"/>
        <v>-5.3030049521739552E-3</v>
      </c>
      <c r="BW895" s="41">
        <f t="shared" si="692"/>
        <v>1.7602337259004463E-2</v>
      </c>
      <c r="BX895" s="41"/>
      <c r="BY895" s="41"/>
      <c r="BZ895" s="41">
        <f t="shared" si="693"/>
        <v>1.7194848968017206E-3</v>
      </c>
      <c r="CA895" s="41">
        <f t="shared" si="694"/>
        <v>5.5343109242827527E-4</v>
      </c>
      <c r="CB895" s="41">
        <f t="shared" si="695"/>
        <v>-8.8890659381057422E-3</v>
      </c>
      <c r="CC895" s="41">
        <f t="shared" si="696"/>
        <v>-3.0632962647831739E-2</v>
      </c>
      <c r="CD895" s="41">
        <f t="shared" si="697"/>
        <v>2.8119274484539672E-2</v>
      </c>
      <c r="CE895" s="41">
        <f t="shared" si="698"/>
        <v>1.3543440578828171E-2</v>
      </c>
      <c r="CF895" s="41">
        <f t="shared" si="699"/>
        <v>8.8988703556015965E-3</v>
      </c>
      <c r="CG895" s="41"/>
      <c r="CH895" s="41">
        <f t="shared" si="700"/>
        <v>1.1633990403449901E-2</v>
      </c>
      <c r="CI895" s="41">
        <f t="shared" si="701"/>
        <v>9.044594844487084E-3</v>
      </c>
      <c r="CJ895" s="41">
        <f t="shared" si="702"/>
        <v>6.9686693160934355E-3</v>
      </c>
      <c r="CK895" s="41">
        <f t="shared" si="703"/>
        <v>3.2137146030958245E-3</v>
      </c>
      <c r="CL895" s="41">
        <f t="shared" si="704"/>
        <v>2.0114797332455484E-2</v>
      </c>
      <c r="CM895" s="41">
        <f t="shared" si="705"/>
        <v>2.6951806420140224E-3</v>
      </c>
      <c r="CO895" s="41">
        <f t="shared" si="706"/>
        <v>-7.6227365387884369E-2</v>
      </c>
      <c r="CP895" s="41"/>
      <c r="CQ895" s="41">
        <f t="shared" si="708"/>
        <v>2.1172247141051869E-3</v>
      </c>
      <c r="CR895" s="41">
        <f t="shared" si="709"/>
        <v>-7.1458963982144866E-2</v>
      </c>
      <c r="CS895" s="41">
        <f t="shared" si="710"/>
        <v>1.4517691271177842E-2</v>
      </c>
      <c r="CT895" s="41">
        <f t="shared" si="711"/>
        <v>0</v>
      </c>
      <c r="CU895" s="41">
        <f t="shared" si="712"/>
        <v>1.242258172695033E-2</v>
      </c>
      <c r="CV895" s="41">
        <f t="shared" si="713"/>
        <v>1.2618463959211464E-2</v>
      </c>
      <c r="CW895" s="41"/>
      <c r="CX895" s="41">
        <f t="shared" si="714"/>
        <v>-1.1639574011088414E-3</v>
      </c>
      <c r="CY895" s="41">
        <f t="shared" si="715"/>
        <v>-7.1386975636223851E-3</v>
      </c>
      <c r="CZ895" s="41">
        <f t="shared" si="716"/>
        <v>-9.5957029868068214E-3</v>
      </c>
      <c r="DA895" s="41">
        <f t="shared" si="717"/>
        <v>-3.1670801256432402E-3</v>
      </c>
      <c r="DB895" s="41">
        <f t="shared" si="718"/>
        <v>-1.8481843863799769E-2</v>
      </c>
      <c r="DC895" s="41">
        <f t="shared" si="719"/>
        <v>4.1281658973304033E-2</v>
      </c>
      <c r="DD895" s="41">
        <f t="shared" si="720"/>
        <v>7.444836201420924E-3</v>
      </c>
      <c r="DE895" s="41"/>
      <c r="DF895" s="41"/>
      <c r="DG895" s="41">
        <f t="shared" si="722"/>
        <v>7.9969192742689807E-3</v>
      </c>
      <c r="DH895" s="41"/>
    </row>
    <row r="896" spans="1:112">
      <c r="A896" s="44"/>
      <c r="B896" s="34"/>
      <c r="C896" s="34">
        <v>5.5219259999999997</v>
      </c>
      <c r="D896" s="34"/>
      <c r="E896" s="34">
        <v>6.89</v>
      </c>
      <c r="F896" s="34"/>
      <c r="G896" s="34">
        <v>45.877124999999999</v>
      </c>
      <c r="H896" s="34">
        <v>19.933418</v>
      </c>
      <c r="I896" s="34">
        <v>19.850000000000001</v>
      </c>
      <c r="J896" s="34">
        <v>19.349990999999999</v>
      </c>
      <c r="K896" s="34"/>
      <c r="L896" s="34">
        <v>44.34</v>
      </c>
      <c r="M896" s="34">
        <v>6.01</v>
      </c>
      <c r="N896" s="34">
        <v>36.635371999999997</v>
      </c>
      <c r="O896" s="34">
        <v>10.67</v>
      </c>
      <c r="P896" s="34"/>
      <c r="Q896" s="34">
        <v>3.1</v>
      </c>
      <c r="R896" s="34">
        <v>25.959999</v>
      </c>
      <c r="S896" s="34">
        <v>51.610748000000001</v>
      </c>
      <c r="T896" s="34"/>
      <c r="U896" s="34"/>
      <c r="V896" s="34">
        <v>5.2259099999999998</v>
      </c>
      <c r="W896" s="34">
        <v>36.110000999999997</v>
      </c>
      <c r="X896" s="34">
        <v>33.25</v>
      </c>
      <c r="Y896" s="34">
        <v>10.532413</v>
      </c>
      <c r="Z896" s="34">
        <v>15.274654</v>
      </c>
      <c r="AA896" s="34">
        <v>42.876784999999998</v>
      </c>
      <c r="AB896" s="34">
        <v>53.871631999999998</v>
      </c>
      <c r="AC896" s="34"/>
      <c r="AD896" s="34">
        <v>102.400002</v>
      </c>
      <c r="AE896" s="34">
        <v>34.507998999999998</v>
      </c>
      <c r="AF896" s="34">
        <v>1.44</v>
      </c>
      <c r="AG896" s="34">
        <v>9.33</v>
      </c>
      <c r="AH896" s="34">
        <v>28.591942</v>
      </c>
      <c r="AI896" s="34">
        <v>104.66308600000001</v>
      </c>
      <c r="AJ896" s="34" t="s">
        <v>193</v>
      </c>
      <c r="AK896" s="34">
        <v>5.0999999999999996</v>
      </c>
      <c r="AL896" s="34"/>
      <c r="AM896" s="34">
        <v>27.356646000000001</v>
      </c>
      <c r="AN896" s="34">
        <v>7.8</v>
      </c>
      <c r="AO896" s="34">
        <v>32.099997999999999</v>
      </c>
      <c r="AP896" s="34">
        <v>4.62</v>
      </c>
      <c r="AQ896" s="34">
        <v>16.600000000000001</v>
      </c>
      <c r="AR896" s="34">
        <v>3.14</v>
      </c>
      <c r="AS896" s="34"/>
      <c r="AT896" s="34">
        <v>16.863164999999999</v>
      </c>
      <c r="AU896" s="34">
        <v>32.18</v>
      </c>
      <c r="AV896" s="34">
        <v>7.136628</v>
      </c>
      <c r="AW896" s="34">
        <v>11.850823</v>
      </c>
      <c r="AX896" s="34">
        <v>11.88</v>
      </c>
      <c r="AY896" s="34">
        <v>2.75</v>
      </c>
      <c r="AZ896" s="34">
        <v>74.870002999999997</v>
      </c>
      <c r="BA896" s="34"/>
      <c r="BB896" s="34"/>
      <c r="BC896" s="34">
        <v>24.794091999999999</v>
      </c>
      <c r="BD896" s="34"/>
      <c r="BE896" s="38"/>
      <c r="BF896" s="41"/>
      <c r="BG896" s="41">
        <f t="shared" si="680"/>
        <v>2.1541771578939065E-2</v>
      </c>
      <c r="BH896" s="41"/>
      <c r="BI896" s="41">
        <f t="shared" si="681"/>
        <v>-0.15932078750743683</v>
      </c>
      <c r="BJ896" s="41"/>
      <c r="BK896" s="41">
        <f t="shared" si="682"/>
        <v>1.494911388817951E-3</v>
      </c>
      <c r="BL896" s="41">
        <f t="shared" si="683"/>
        <v>-1.0918324918818305E-2</v>
      </c>
      <c r="BM896" s="41">
        <f t="shared" si="684"/>
        <v>0</v>
      </c>
      <c r="BN896" s="41">
        <f t="shared" si="685"/>
        <v>-7.7219983896532835E-3</v>
      </c>
      <c r="BO896" s="41"/>
      <c r="BP896" s="41">
        <f t="shared" si="686"/>
        <v>3.6150061961943915E-3</v>
      </c>
      <c r="BQ896" s="41">
        <f t="shared" si="687"/>
        <v>-2.1399993611934894E-2</v>
      </c>
      <c r="BR896" s="41">
        <f t="shared" si="688"/>
        <v>-5.6053038542103412E-3</v>
      </c>
      <c r="BS896" s="41">
        <f t="shared" si="689"/>
        <v>-1.9490176114134672E-2</v>
      </c>
      <c r="BT896" s="41"/>
      <c r="BU896" s="41">
        <f t="shared" si="690"/>
        <v>-5.0325083887515651E-2</v>
      </c>
      <c r="BV896" s="41">
        <f t="shared" si="691"/>
        <v>-1.4152120193130663E-2</v>
      </c>
      <c r="BW896" s="41">
        <f t="shared" si="692"/>
        <v>-6.0217761208654552E-3</v>
      </c>
      <c r="BX896" s="41"/>
      <c r="BY896" s="41"/>
      <c r="BZ896" s="41">
        <f t="shared" si="693"/>
        <v>-0.1011691232060255</v>
      </c>
      <c r="CA896" s="41">
        <f t="shared" si="694"/>
        <v>-1.1071409472810691E-3</v>
      </c>
      <c r="CB896" s="41">
        <f t="shared" si="695"/>
        <v>-1.0471240343484116E-2</v>
      </c>
      <c r="CC896" s="41">
        <f t="shared" si="696"/>
        <v>-2.9714353384678177E-2</v>
      </c>
      <c r="CD896" s="41">
        <f t="shared" si="697"/>
        <v>-2.1938765531894295E-2</v>
      </c>
      <c r="CE896" s="41">
        <f t="shared" si="698"/>
        <v>-2.2000981864844817E-2</v>
      </c>
      <c r="CF896" s="41">
        <f t="shared" si="699"/>
        <v>1.1743287834648782E-2</v>
      </c>
      <c r="CG896" s="41"/>
      <c r="CH896" s="41">
        <f t="shared" si="700"/>
        <v>-5.3892433178416944E-2</v>
      </c>
      <c r="CI896" s="41">
        <f t="shared" si="701"/>
        <v>-7.9097793657835255E-3</v>
      </c>
      <c r="CJ896" s="41">
        <f t="shared" si="702"/>
        <v>0</v>
      </c>
      <c r="CK896" s="41">
        <f t="shared" si="703"/>
        <v>-2.1413284413431153E-3</v>
      </c>
      <c r="CL896" s="41">
        <f t="shared" si="704"/>
        <v>-1.4374362169723058E-2</v>
      </c>
      <c r="CM896" s="41">
        <f t="shared" si="705"/>
        <v>1.3462764347616826E-2</v>
      </c>
      <c r="CO896" s="41">
        <f t="shared" si="706"/>
        <v>9.8522964430116395E-3</v>
      </c>
      <c r="CP896" s="41"/>
      <c r="CQ896" s="41">
        <f t="shared" si="708"/>
        <v>-6.7197190287304953E-3</v>
      </c>
      <c r="CR896" s="41">
        <f t="shared" si="709"/>
        <v>-3.7740327982846968E-2</v>
      </c>
      <c r="CS896" s="41">
        <f t="shared" si="710"/>
        <v>-1.576305263599493E-2</v>
      </c>
      <c r="CT896" s="41">
        <f t="shared" si="711"/>
        <v>-1.2903404835907841E-2</v>
      </c>
      <c r="CU896" s="41">
        <f t="shared" si="712"/>
        <v>2.4391391395765974E-2</v>
      </c>
      <c r="CV896" s="41">
        <f t="shared" si="713"/>
        <v>-1.5798116876591176E-2</v>
      </c>
      <c r="CW896" s="41"/>
      <c r="CX896" s="41">
        <f t="shared" si="714"/>
        <v>5.823259527113527E-4</v>
      </c>
      <c r="CY896" s="41">
        <f t="shared" si="715"/>
        <v>-4.0200297266783654E-2</v>
      </c>
      <c r="CZ896" s="41">
        <f t="shared" si="716"/>
        <v>-8.2988167111113509E-3</v>
      </c>
      <c r="DA896" s="41">
        <f t="shared" si="717"/>
        <v>1.2608494839914591E-2</v>
      </c>
      <c r="DB896" s="41">
        <f t="shared" si="718"/>
        <v>-3.7179003241754015E-2</v>
      </c>
      <c r="DC896" s="41">
        <f t="shared" si="719"/>
        <v>1.0969031370573937E-2</v>
      </c>
      <c r="DD896" s="41">
        <f t="shared" si="720"/>
        <v>-8.379339942932329E-3</v>
      </c>
      <c r="DE896" s="41"/>
      <c r="DF896" s="41"/>
      <c r="DG896" s="41">
        <f t="shared" si="722"/>
        <v>1.1940210298991864E-3</v>
      </c>
      <c r="DH896" s="41"/>
    </row>
    <row r="897" spans="1:112">
      <c r="A897" s="44"/>
      <c r="B897" s="34"/>
      <c r="C897" s="34">
        <v>5.4585600000000003</v>
      </c>
      <c r="D897" s="34"/>
      <c r="E897" s="34">
        <v>6.88</v>
      </c>
      <c r="F897" s="34"/>
      <c r="G897" s="34">
        <v>47.198813999999999</v>
      </c>
      <c r="H897" s="34">
        <v>19.843896999999998</v>
      </c>
      <c r="I897" s="34">
        <v>19.82</v>
      </c>
      <c r="J897" s="34">
        <v>18.449991000000001</v>
      </c>
      <c r="K897" s="34"/>
      <c r="L897" s="34">
        <v>45.419998</v>
      </c>
      <c r="M897" s="34">
        <v>6.03</v>
      </c>
      <c r="N897" s="34">
        <v>36.860911999999999</v>
      </c>
      <c r="O897" s="34">
        <v>10.66</v>
      </c>
      <c r="P897" s="34"/>
      <c r="Q897" s="34">
        <v>3</v>
      </c>
      <c r="R897" s="34">
        <v>25.799999</v>
      </c>
      <c r="S897" s="34">
        <v>51.513336000000002</v>
      </c>
      <c r="T897" s="34"/>
      <c r="U897" s="34"/>
      <c r="V897" s="34">
        <v>5.3252629999999996</v>
      </c>
      <c r="W897" s="34">
        <v>36.040000999999997</v>
      </c>
      <c r="X897" s="34">
        <v>33.099997999999999</v>
      </c>
      <c r="Y897" s="34">
        <v>10.452996000000001</v>
      </c>
      <c r="Z897" s="34">
        <v>15.218185999999999</v>
      </c>
      <c r="AA897" s="34">
        <v>42.486609999999999</v>
      </c>
      <c r="AB897" s="34">
        <v>53.940418000000001</v>
      </c>
      <c r="AC897" s="34"/>
      <c r="AD897" s="34">
        <v>103.650002</v>
      </c>
      <c r="AE897" s="34">
        <v>35.046275999999999</v>
      </c>
      <c r="AF897" s="34">
        <v>1.45</v>
      </c>
      <c r="AG897" s="34">
        <v>9.5</v>
      </c>
      <c r="AH897" s="34">
        <v>28.813359999999999</v>
      </c>
      <c r="AI897" s="34">
        <v>105.010498</v>
      </c>
      <c r="AJ897" s="34" t="s">
        <v>193</v>
      </c>
      <c r="AK897" s="34">
        <v>5.0999999999999996</v>
      </c>
      <c r="AL897" s="34"/>
      <c r="AM897" s="34">
        <v>27.550798</v>
      </c>
      <c r="AN897" s="34">
        <v>7.8</v>
      </c>
      <c r="AO897" s="34">
        <v>32.229999999999997</v>
      </c>
      <c r="AP897" s="34">
        <v>4.5999999999999996</v>
      </c>
      <c r="AQ897" s="34">
        <v>16.25</v>
      </c>
      <c r="AR897" s="34">
        <v>3.15</v>
      </c>
      <c r="AS897" s="34"/>
      <c r="AT897" s="34">
        <v>16.872976000000001</v>
      </c>
      <c r="AU897" s="34">
        <v>32.639999000000003</v>
      </c>
      <c r="AV897" s="34">
        <v>6.9780360000000003</v>
      </c>
      <c r="AW897" s="34">
        <v>11.720901</v>
      </c>
      <c r="AX897" s="34">
        <v>11.25</v>
      </c>
      <c r="AY897" s="34">
        <v>2.72</v>
      </c>
      <c r="AZ897" s="34">
        <v>74.930000000000007</v>
      </c>
      <c r="BA897" s="34"/>
      <c r="BB897" s="34"/>
      <c r="BC897" s="34">
        <v>24.370007999999999</v>
      </c>
      <c r="BD897" s="34"/>
      <c r="BE897" s="38"/>
      <c r="BF897" s="41"/>
      <c r="BG897" s="41">
        <f t="shared" si="680"/>
        <v>-1.1541693767928497E-2</v>
      </c>
      <c r="BH897" s="41"/>
      <c r="BI897" s="41">
        <f t="shared" si="681"/>
        <v>-1.4524330803148745E-3</v>
      </c>
      <c r="BJ897" s="41"/>
      <c r="BK897" s="41">
        <f t="shared" si="682"/>
        <v>2.8402138329363086E-2</v>
      </c>
      <c r="BL897" s="41">
        <f t="shared" si="683"/>
        <v>-4.5011158315519731E-3</v>
      </c>
      <c r="BM897" s="41">
        <f t="shared" si="684"/>
        <v>-1.5124782313575135E-3</v>
      </c>
      <c r="BN897" s="41">
        <f t="shared" si="685"/>
        <v>-4.7628071677864363E-2</v>
      </c>
      <c r="BO897" s="41"/>
      <c r="BP897" s="41">
        <f t="shared" si="686"/>
        <v>2.4065288455780619E-2</v>
      </c>
      <c r="BQ897" s="41">
        <f t="shared" si="687"/>
        <v>3.3222621919778601E-3</v>
      </c>
      <c r="BR897" s="41">
        <f t="shared" si="688"/>
        <v>6.1374724191576016E-3</v>
      </c>
      <c r="BS897" s="41">
        <f t="shared" si="689"/>
        <v>-9.3764657596350344E-4</v>
      </c>
      <c r="BT897" s="41"/>
      <c r="BU897" s="41">
        <f t="shared" si="690"/>
        <v>-3.2789822822990956E-2</v>
      </c>
      <c r="BV897" s="41">
        <f t="shared" si="691"/>
        <v>-6.1824001472061971E-3</v>
      </c>
      <c r="BW897" s="41">
        <f t="shared" si="692"/>
        <v>-1.8892197669979011E-3</v>
      </c>
      <c r="BX897" s="41"/>
      <c r="BY897" s="41"/>
      <c r="BZ897" s="41">
        <f t="shared" si="693"/>
        <v>1.8833154681478771E-2</v>
      </c>
      <c r="CA897" s="41">
        <f t="shared" si="694"/>
        <v>-1.940402495441144E-3</v>
      </c>
      <c r="CB897" s="41">
        <f t="shared" si="695"/>
        <v>-4.5215451418085199E-3</v>
      </c>
      <c r="CC897" s="41">
        <f t="shared" si="696"/>
        <v>-7.5688188045224536E-3</v>
      </c>
      <c r="CD897" s="41">
        <f t="shared" si="697"/>
        <v>-3.7036933620638477E-3</v>
      </c>
      <c r="CE897" s="41">
        <f t="shared" si="698"/>
        <v>-9.1415698071667072E-3</v>
      </c>
      <c r="CF897" s="41">
        <f t="shared" si="699"/>
        <v>1.2760356441326357E-3</v>
      </c>
      <c r="CG897" s="41"/>
      <c r="CH897" s="41">
        <f t="shared" si="700"/>
        <v>1.2133126040837851E-2</v>
      </c>
      <c r="CI897" s="41">
        <f t="shared" si="701"/>
        <v>1.5478207383480108E-2</v>
      </c>
      <c r="CJ897" s="41">
        <f t="shared" si="702"/>
        <v>6.920442844573757E-3</v>
      </c>
      <c r="CK897" s="41">
        <f t="shared" si="703"/>
        <v>1.805678374724266E-2</v>
      </c>
      <c r="CL897" s="41">
        <f t="shared" si="704"/>
        <v>7.7142385920390393E-3</v>
      </c>
      <c r="CM897" s="41">
        <f t="shared" si="705"/>
        <v>3.31383964826301E-3</v>
      </c>
      <c r="CO897" s="41">
        <f t="shared" si="706"/>
        <v>0</v>
      </c>
      <c r="CP897" s="41"/>
      <c r="CQ897" s="41">
        <f t="shared" si="708"/>
        <v>7.072003176109367E-3</v>
      </c>
      <c r="CR897" s="41">
        <f t="shared" si="709"/>
        <v>0</v>
      </c>
      <c r="CS897" s="41">
        <f t="shared" si="710"/>
        <v>4.0417279966741358E-3</v>
      </c>
      <c r="CT897" s="41">
        <f t="shared" si="711"/>
        <v>-4.3384015985982417E-3</v>
      </c>
      <c r="CU897" s="41">
        <f t="shared" si="712"/>
        <v>-2.1309786586751096E-2</v>
      </c>
      <c r="CV897" s="41">
        <f t="shared" si="713"/>
        <v>3.1796529173795844E-3</v>
      </c>
      <c r="CW897" s="41"/>
      <c r="CX897" s="41">
        <f t="shared" si="714"/>
        <v>5.8163144839750369E-4</v>
      </c>
      <c r="CY897" s="41">
        <f t="shared" si="715"/>
        <v>1.4193357894413942E-2</v>
      </c>
      <c r="CZ897" s="41">
        <f t="shared" si="716"/>
        <v>-2.2472894067204156E-2</v>
      </c>
      <c r="DA897" s="41">
        <f t="shared" si="717"/>
        <v>-1.1023658319214329E-2</v>
      </c>
      <c r="DB897" s="41">
        <f t="shared" si="718"/>
        <v>-5.4488185284069797E-2</v>
      </c>
      <c r="DC897" s="41">
        <f t="shared" si="719"/>
        <v>-1.0969031370573933E-2</v>
      </c>
      <c r="DD897" s="41">
        <f t="shared" si="720"/>
        <v>8.0102806417277047E-4</v>
      </c>
      <c r="DE897" s="41"/>
      <c r="DF897" s="41"/>
      <c r="DG897" s="41">
        <f t="shared" si="722"/>
        <v>-1.7252203074682972E-2</v>
      </c>
      <c r="DH897" s="41"/>
    </row>
    <row r="898" spans="1:112">
      <c r="A898" s="44"/>
      <c r="B898" s="34"/>
      <c r="C898" s="34">
        <v>5.4042459999999997</v>
      </c>
      <c r="D898" s="34"/>
      <c r="E898" s="34">
        <v>6.95</v>
      </c>
      <c r="F898" s="34"/>
      <c r="G898" s="34">
        <v>46.621184999999997</v>
      </c>
      <c r="H898" s="34">
        <v>19.814053999999999</v>
      </c>
      <c r="I898" s="34">
        <v>19.66</v>
      </c>
      <c r="J898" s="34">
        <v>17.699991000000001</v>
      </c>
      <c r="K898" s="34"/>
      <c r="L898" s="34">
        <v>45.360000999999997</v>
      </c>
      <c r="M898" s="34">
        <v>6.02</v>
      </c>
      <c r="N898" s="34">
        <v>36.841301000000001</v>
      </c>
      <c r="O898" s="34">
        <v>10.45</v>
      </c>
      <c r="P898" s="34"/>
      <c r="Q898" s="34">
        <v>2.83</v>
      </c>
      <c r="R898" s="34">
        <v>25.950001</v>
      </c>
      <c r="S898" s="34">
        <v>51.571776999999997</v>
      </c>
      <c r="T898" s="34"/>
      <c r="U898" s="34"/>
      <c r="V898" s="34">
        <v>5.4047429999999999</v>
      </c>
      <c r="W898" s="34">
        <v>36.299999</v>
      </c>
      <c r="X898" s="34">
        <v>33.450001</v>
      </c>
      <c r="Y898" s="34">
        <v>10.304095</v>
      </c>
      <c r="Z898" s="34">
        <v>15.227596999999999</v>
      </c>
      <c r="AA898" s="34">
        <v>41.619534000000002</v>
      </c>
      <c r="AB898" s="34">
        <v>53.370460999999999</v>
      </c>
      <c r="AC898" s="34"/>
      <c r="AD898" s="34">
        <v>103.550003</v>
      </c>
      <c r="AE898" s="34">
        <v>34.997340999999999</v>
      </c>
      <c r="AF898" s="34">
        <v>1.56</v>
      </c>
      <c r="AG898" s="34">
        <v>9.41</v>
      </c>
      <c r="AH898" s="34">
        <v>28.534178000000001</v>
      </c>
      <c r="AI898" s="34">
        <v>107.382896</v>
      </c>
      <c r="AJ898" s="34" t="s">
        <v>193</v>
      </c>
      <c r="AK898" s="34">
        <v>5.3</v>
      </c>
      <c r="AL898" s="34"/>
      <c r="AM898" s="34">
        <v>27.278981999999999</v>
      </c>
      <c r="AN898" s="34">
        <v>7.2</v>
      </c>
      <c r="AO898" s="34">
        <v>32.029998999999997</v>
      </c>
      <c r="AP898" s="34">
        <v>4.6399999999999997</v>
      </c>
      <c r="AQ898" s="34">
        <v>15.9</v>
      </c>
      <c r="AR898" s="34">
        <v>3.09</v>
      </c>
      <c r="AS898" s="34"/>
      <c r="AT898" s="34">
        <v>16.971132000000001</v>
      </c>
      <c r="AU898" s="34">
        <v>32.729999999999997</v>
      </c>
      <c r="AV898" s="34">
        <v>7.1168040000000001</v>
      </c>
      <c r="AW898" s="34">
        <v>11.785861000000001</v>
      </c>
      <c r="AX898" s="34">
        <v>10.98</v>
      </c>
      <c r="AY898" s="34">
        <v>2.71</v>
      </c>
      <c r="AZ898" s="34">
        <v>74.489998</v>
      </c>
      <c r="BA898" s="34"/>
      <c r="BB898" s="34"/>
      <c r="BC898" s="34">
        <v>24.320694</v>
      </c>
      <c r="BD898" s="34"/>
      <c r="BE898" s="38"/>
      <c r="BF898" s="41"/>
      <c r="BG898" s="41">
        <f t="shared" si="680"/>
        <v>-1.0000077811010618E-2</v>
      </c>
      <c r="BH898" s="41"/>
      <c r="BI898" s="41">
        <f t="shared" si="681"/>
        <v>1.0123007631448598E-2</v>
      </c>
      <c r="BJ898" s="41"/>
      <c r="BK898" s="41">
        <f t="shared" si="682"/>
        <v>-1.2313713597183874E-2</v>
      </c>
      <c r="BL898" s="41">
        <f t="shared" si="683"/>
        <v>-1.5050200467027076E-3</v>
      </c>
      <c r="BM898" s="41">
        <f t="shared" si="684"/>
        <v>-8.1054141828214542E-3</v>
      </c>
      <c r="BN898" s="41">
        <f t="shared" si="685"/>
        <v>-4.1499751576461276E-2</v>
      </c>
      <c r="BO898" s="41"/>
      <c r="BP898" s="41">
        <f t="shared" si="686"/>
        <v>-1.3218111785943429E-3</v>
      </c>
      <c r="BQ898" s="41">
        <f t="shared" si="687"/>
        <v>-1.6597514183645081E-3</v>
      </c>
      <c r="BR898" s="41">
        <f t="shared" si="688"/>
        <v>-5.321685649471808E-4</v>
      </c>
      <c r="BS898" s="41">
        <f t="shared" si="689"/>
        <v>-1.9896440326878585E-2</v>
      </c>
      <c r="BT898" s="41"/>
      <c r="BU898" s="41">
        <f t="shared" si="690"/>
        <v>-5.8335577012963408E-2</v>
      </c>
      <c r="BV898" s="41">
        <f t="shared" si="691"/>
        <v>5.7971949796614122E-3</v>
      </c>
      <c r="BW898" s="41">
        <f t="shared" si="692"/>
        <v>1.1338398835715666E-3</v>
      </c>
      <c r="BX898" s="41"/>
      <c r="BY898" s="41"/>
      <c r="BZ898" s="41">
        <f t="shared" si="693"/>
        <v>1.4814801347339627E-2</v>
      </c>
      <c r="CA898" s="41">
        <f t="shared" si="694"/>
        <v>7.1882532355109037E-3</v>
      </c>
      <c r="CB898" s="41">
        <f t="shared" si="695"/>
        <v>1.0518594509548536E-2</v>
      </c>
      <c r="CC898" s="41">
        <f t="shared" si="696"/>
        <v>-1.4347246845240032E-2</v>
      </c>
      <c r="CD898" s="41">
        <f t="shared" si="697"/>
        <v>6.1821371450565435E-4</v>
      </c>
      <c r="CE898" s="41">
        <f t="shared" si="698"/>
        <v>-2.0619343102701863E-2</v>
      </c>
      <c r="CF898" s="41">
        <f t="shared" si="699"/>
        <v>-1.062263891263635E-2</v>
      </c>
      <c r="CG898" s="41"/>
      <c r="CH898" s="41">
        <f t="shared" si="700"/>
        <v>-9.6524136439098997E-4</v>
      </c>
      <c r="CI898" s="41">
        <f t="shared" si="701"/>
        <v>-1.3972724441573287E-3</v>
      </c>
      <c r="CJ898" s="41">
        <f t="shared" si="702"/>
        <v>7.312226482896278E-2</v>
      </c>
      <c r="CK898" s="41">
        <f t="shared" si="703"/>
        <v>-9.5188450092068694E-3</v>
      </c>
      <c r="CL898" s="41">
        <f t="shared" si="704"/>
        <v>-9.7365716224313888E-3</v>
      </c>
      <c r="CM898" s="41">
        <f t="shared" si="705"/>
        <v>2.2340588159136122E-2</v>
      </c>
      <c r="CO898" s="41">
        <f t="shared" si="706"/>
        <v>3.8466280827796143E-2</v>
      </c>
      <c r="CP898" s="41"/>
      <c r="CQ898" s="41">
        <f t="shared" si="708"/>
        <v>-9.9149851332395646E-3</v>
      </c>
      <c r="CR898" s="41">
        <f t="shared" si="709"/>
        <v>-8.004270767353637E-2</v>
      </c>
      <c r="CS898" s="41">
        <f t="shared" si="710"/>
        <v>-6.2247634270107353E-3</v>
      </c>
      <c r="CT898" s="41">
        <f t="shared" si="711"/>
        <v>8.6580627431145311E-3</v>
      </c>
      <c r="CU898" s="41">
        <f t="shared" si="712"/>
        <v>-2.1773799549560619E-2</v>
      </c>
      <c r="CV898" s="41">
        <f t="shared" si="713"/>
        <v>-1.9231361927887644E-2</v>
      </c>
      <c r="CW898" s="41"/>
      <c r="CX898" s="41">
        <f t="shared" si="714"/>
        <v>5.8004941486844369E-3</v>
      </c>
      <c r="CY898" s="41">
        <f t="shared" si="715"/>
        <v>2.753589054438E-3</v>
      </c>
      <c r="CZ898" s="41">
        <f t="shared" si="716"/>
        <v>1.9691246421576963E-2</v>
      </c>
      <c r="DA898" s="41">
        <f t="shared" si="717"/>
        <v>5.5269343656118549E-3</v>
      </c>
      <c r="DB898" s="41">
        <f t="shared" si="718"/>
        <v>-2.4292692569044472E-2</v>
      </c>
      <c r="DC898" s="41">
        <f t="shared" si="719"/>
        <v>-3.6832454162965163E-3</v>
      </c>
      <c r="DD898" s="41">
        <f t="shared" si="720"/>
        <v>-5.8894830372763739E-3</v>
      </c>
      <c r="DE898" s="41"/>
      <c r="DF898" s="41"/>
      <c r="DG898" s="41">
        <f t="shared" si="722"/>
        <v>-2.0256030344994636E-3</v>
      </c>
      <c r="DH898" s="41"/>
    </row>
    <row r="899" spans="1:112">
      <c r="A899" s="44"/>
      <c r="B899" s="34"/>
      <c r="C899" s="34">
        <v>5.5219259999999997</v>
      </c>
      <c r="D899" s="34"/>
      <c r="E899" s="34">
        <v>6.89</v>
      </c>
      <c r="F899" s="34"/>
      <c r="G899" s="34">
        <v>46.572234999999999</v>
      </c>
      <c r="H899" s="34">
        <v>19.605173000000001</v>
      </c>
      <c r="I899" s="34">
        <v>19.68</v>
      </c>
      <c r="J899" s="34">
        <v>19.049990000000001</v>
      </c>
      <c r="K899" s="34"/>
      <c r="L899" s="34">
        <v>45.57</v>
      </c>
      <c r="M899" s="34">
        <v>5.82</v>
      </c>
      <c r="N899" s="34">
        <v>37.057037000000001</v>
      </c>
      <c r="O899" s="34">
        <v>10.48</v>
      </c>
      <c r="P899" s="34"/>
      <c r="Q899" s="34">
        <v>2.75</v>
      </c>
      <c r="R899" s="34">
        <v>25.74</v>
      </c>
      <c r="S899" s="34">
        <v>51.708168000000001</v>
      </c>
      <c r="T899" s="34"/>
      <c r="U899" s="34"/>
      <c r="V899" s="34">
        <v>5.4941599999999999</v>
      </c>
      <c r="W899" s="34">
        <v>36.840000000000003</v>
      </c>
      <c r="X899" s="34">
        <v>33.299999</v>
      </c>
      <c r="Y899" s="34">
        <v>10.5428</v>
      </c>
      <c r="Z899" s="34">
        <v>15.180540000000001</v>
      </c>
      <c r="AA899" s="34">
        <v>43.969298999999999</v>
      </c>
      <c r="AB899" s="34">
        <v>53.517856999999999</v>
      </c>
      <c r="AC899" s="34"/>
      <c r="AD899" s="34">
        <v>103.410004</v>
      </c>
      <c r="AE899" s="34">
        <v>35.026699000000001</v>
      </c>
      <c r="AF899" s="34">
        <v>1.62</v>
      </c>
      <c r="AG899" s="34">
        <v>10.16</v>
      </c>
      <c r="AH899" s="34">
        <v>28.505299000000001</v>
      </c>
      <c r="AI899" s="34">
        <v>109.748863</v>
      </c>
      <c r="AJ899" s="34" t="s">
        <v>193</v>
      </c>
      <c r="AK899" s="34">
        <v>5.25</v>
      </c>
      <c r="AL899" s="34"/>
      <c r="AM899" s="34">
        <v>27.414888000000001</v>
      </c>
      <c r="AN899" s="34">
        <v>7.3</v>
      </c>
      <c r="AO899" s="34">
        <v>31.639999</v>
      </c>
      <c r="AP899" s="34">
        <v>4.6900000000000004</v>
      </c>
      <c r="AQ899" s="34">
        <v>15.95</v>
      </c>
      <c r="AR899" s="34">
        <v>3.07</v>
      </c>
      <c r="AS899" s="34"/>
      <c r="AT899" s="34">
        <v>17.108554999999999</v>
      </c>
      <c r="AU899" s="34">
        <v>35.110000999999997</v>
      </c>
      <c r="AV899" s="34">
        <v>7.2258360000000001</v>
      </c>
      <c r="AW899" s="34">
        <v>11.869384</v>
      </c>
      <c r="AX899" s="34">
        <v>10.99</v>
      </c>
      <c r="AY899" s="34">
        <v>2.79</v>
      </c>
      <c r="AZ899" s="34">
        <v>74.940002000000007</v>
      </c>
      <c r="BA899" s="34"/>
      <c r="BB899" s="34"/>
      <c r="BC899" s="34">
        <v>24.222071</v>
      </c>
      <c r="BD899" s="34"/>
      <c r="BE899" s="38"/>
      <c r="BF899" s="41"/>
      <c r="BG899" s="41">
        <f t="shared" si="680"/>
        <v>2.1541771578939065E-2</v>
      </c>
      <c r="BH899" s="41"/>
      <c r="BI899" s="41">
        <f t="shared" si="681"/>
        <v>-8.6705745511336425E-3</v>
      </c>
      <c r="BJ899" s="41"/>
      <c r="BK899" s="41">
        <f t="shared" si="682"/>
        <v>-1.0505034475951221E-3</v>
      </c>
      <c r="BL899" s="41">
        <f t="shared" si="683"/>
        <v>-1.059802390795807E-2</v>
      </c>
      <c r="BM899" s="41">
        <f t="shared" si="684"/>
        <v>1.0167769050868111E-3</v>
      </c>
      <c r="BN899" s="41">
        <f t="shared" si="685"/>
        <v>7.3502445533111194E-2</v>
      </c>
      <c r="BO899" s="41"/>
      <c r="BP899" s="41">
        <f t="shared" si="686"/>
        <v>4.618923810439525E-3</v>
      </c>
      <c r="BQ899" s="41">
        <f t="shared" si="687"/>
        <v>-3.3786997577383099E-2</v>
      </c>
      <c r="BR899" s="41">
        <f t="shared" si="688"/>
        <v>5.8387405921280326E-3</v>
      </c>
      <c r="BS899" s="41">
        <f t="shared" si="689"/>
        <v>2.8667004820762637E-3</v>
      </c>
      <c r="BT899" s="41"/>
      <c r="BU899" s="41">
        <f t="shared" si="690"/>
        <v>-2.8675799976666309E-2</v>
      </c>
      <c r="BV899" s="41">
        <f t="shared" si="691"/>
        <v>-8.125445979561885E-3</v>
      </c>
      <c r="BW899" s="41">
        <f t="shared" si="692"/>
        <v>2.6411919426841024E-3</v>
      </c>
      <c r="BX899" s="41"/>
      <c r="BY899" s="41"/>
      <c r="BZ899" s="41">
        <f t="shared" si="693"/>
        <v>1.6408808533751405E-2</v>
      </c>
      <c r="CA899" s="41">
        <f t="shared" si="694"/>
        <v>1.4766497664510873E-2</v>
      </c>
      <c r="CB899" s="41">
        <f t="shared" si="695"/>
        <v>-4.4944495132355784E-3</v>
      </c>
      <c r="CC899" s="41">
        <f t="shared" si="696"/>
        <v>2.2901773442230985E-2</v>
      </c>
      <c r="CD899" s="41">
        <f t="shared" si="697"/>
        <v>-3.0950293050871673E-3</v>
      </c>
      <c r="CE899" s="41">
        <f t="shared" si="698"/>
        <v>5.4922016014754473E-2</v>
      </c>
      <c r="CF899" s="41">
        <f t="shared" si="699"/>
        <v>2.7579457921255747E-3</v>
      </c>
      <c r="CG899" s="41"/>
      <c r="CH899" s="41">
        <f t="shared" si="700"/>
        <v>-1.3529089352425265E-3</v>
      </c>
      <c r="CI899" s="41">
        <f t="shared" si="701"/>
        <v>8.3851208014103435E-4</v>
      </c>
      <c r="CJ899" s="41">
        <f t="shared" si="702"/>
        <v>3.7740327982847113E-2</v>
      </c>
      <c r="CK899" s="41">
        <f t="shared" si="703"/>
        <v>7.6685488553047493E-2</v>
      </c>
      <c r="CL899" s="41">
        <f t="shared" si="704"/>
        <v>-1.0125970288120899E-3</v>
      </c>
      <c r="CM899" s="41">
        <f t="shared" si="705"/>
        <v>2.1793777721454379E-2</v>
      </c>
      <c r="CO899" s="41">
        <f t="shared" si="706"/>
        <v>-9.47874395454377E-3</v>
      </c>
      <c r="CP899" s="41"/>
      <c r="CQ899" s="41">
        <f t="shared" si="708"/>
        <v>4.9697079295011317E-3</v>
      </c>
      <c r="CR899" s="41">
        <f t="shared" si="709"/>
        <v>1.3793322132335769E-2</v>
      </c>
      <c r="CS899" s="41">
        <f t="shared" si="710"/>
        <v>-1.2250821106445641E-2</v>
      </c>
      <c r="CT899" s="41">
        <f t="shared" si="711"/>
        <v>1.0718216220024328E-2</v>
      </c>
      <c r="CU899" s="41">
        <f t="shared" si="712"/>
        <v>3.1397200046676247E-3</v>
      </c>
      <c r="CV899" s="41">
        <f t="shared" si="713"/>
        <v>-6.4935293105483427E-3</v>
      </c>
      <c r="CW899" s="41"/>
      <c r="CX899" s="41">
        <f t="shared" si="714"/>
        <v>8.0648478286860399E-3</v>
      </c>
      <c r="CY899" s="41">
        <f t="shared" si="715"/>
        <v>7.0193930149165418E-2</v>
      </c>
      <c r="CZ899" s="41">
        <f t="shared" si="716"/>
        <v>1.5204188403028146E-2</v>
      </c>
      <c r="DA899" s="41">
        <f t="shared" si="717"/>
        <v>7.0617190473059172E-3</v>
      </c>
      <c r="DB899" s="41">
        <f t="shared" si="718"/>
        <v>9.1033233414538565E-4</v>
      </c>
      <c r="DC899" s="41">
        <f t="shared" si="719"/>
        <v>2.9092960941664772E-2</v>
      </c>
      <c r="DD899" s="41">
        <f t="shared" si="720"/>
        <v>6.022958714614955E-3</v>
      </c>
      <c r="DE899" s="41"/>
      <c r="DF899" s="41"/>
      <c r="DG899" s="41">
        <f t="shared" si="722"/>
        <v>-4.0633505609124548E-3</v>
      </c>
      <c r="DH899" s="41"/>
    </row>
    <row r="900" spans="1:112">
      <c r="A900" s="44"/>
      <c r="B900" s="34"/>
      <c r="C900" s="34">
        <v>5.4223499999999998</v>
      </c>
      <c r="D900" s="34"/>
      <c r="E900" s="34">
        <v>7.08</v>
      </c>
      <c r="F900" s="34"/>
      <c r="G900" s="34">
        <v>46.396014999999998</v>
      </c>
      <c r="H900" s="34">
        <v>19.416183</v>
      </c>
      <c r="I900" s="34">
        <v>19.549999</v>
      </c>
      <c r="J900" s="34">
        <v>18.899999999999999</v>
      </c>
      <c r="K900" s="34"/>
      <c r="L900" s="34">
        <v>45.650002000000001</v>
      </c>
      <c r="M900" s="34">
        <v>5.86</v>
      </c>
      <c r="N900" s="34">
        <v>37.027611</v>
      </c>
      <c r="O900" s="34">
        <v>10.44</v>
      </c>
      <c r="P900" s="34"/>
      <c r="Q900" s="34">
        <v>2.93</v>
      </c>
      <c r="R900" s="34">
        <v>24.860001</v>
      </c>
      <c r="S900" s="34">
        <v>51.230831000000002</v>
      </c>
      <c r="T900" s="34"/>
      <c r="U900" s="34"/>
      <c r="V900" s="34">
        <v>5.2457799999999999</v>
      </c>
      <c r="W900" s="34">
        <v>37.130001</v>
      </c>
      <c r="X900" s="34">
        <v>34.549999</v>
      </c>
      <c r="Y900" s="34">
        <v>10.662151</v>
      </c>
      <c r="Z900" s="34">
        <v>15.142897</v>
      </c>
      <c r="AA900" s="34">
        <v>45.018456</v>
      </c>
      <c r="AB900" s="34">
        <v>53.360621999999999</v>
      </c>
      <c r="AC900" s="34"/>
      <c r="AD900" s="34">
        <v>104.30999799999999</v>
      </c>
      <c r="AE900" s="34">
        <v>34.664588999999999</v>
      </c>
      <c r="AF900" s="34">
        <v>1.68</v>
      </c>
      <c r="AG900" s="34">
        <v>10.9</v>
      </c>
      <c r="AH900" s="34">
        <v>28.842238999999999</v>
      </c>
      <c r="AI900" s="34">
        <v>110.047096</v>
      </c>
      <c r="AJ900" s="34" t="s">
        <v>193</v>
      </c>
      <c r="AK900" s="34">
        <v>5.25</v>
      </c>
      <c r="AL900" s="34"/>
      <c r="AM900" s="34">
        <v>27.240148999999999</v>
      </c>
      <c r="AN900" s="34">
        <v>7.4</v>
      </c>
      <c r="AO900" s="34">
        <v>31.280000999999999</v>
      </c>
      <c r="AP900" s="34">
        <v>4.57</v>
      </c>
      <c r="AQ900" s="34">
        <v>15.9</v>
      </c>
      <c r="AR900" s="34">
        <v>3.1</v>
      </c>
      <c r="AS900" s="34"/>
      <c r="AT900" s="34">
        <v>17.275418999999999</v>
      </c>
      <c r="AU900" s="34">
        <v>34.970001000000003</v>
      </c>
      <c r="AV900" s="34">
        <v>6.9185650000000001</v>
      </c>
      <c r="AW900" s="34">
        <v>11.739461</v>
      </c>
      <c r="AX900" s="34">
        <v>11.17</v>
      </c>
      <c r="AY900" s="34">
        <v>2.75</v>
      </c>
      <c r="AZ900" s="34">
        <v>74.940002000000007</v>
      </c>
      <c r="BA900" s="34"/>
      <c r="BB900" s="34"/>
      <c r="BC900" s="34">
        <v>23.502115</v>
      </c>
      <c r="BD900" s="34"/>
      <c r="BE900" s="38"/>
      <c r="BF900" s="41"/>
      <c r="BG900" s="41">
        <f t="shared" ref="BG900:BG963" si="726">LN(C900/C899)</f>
        <v>-1.8197411657492623E-2</v>
      </c>
      <c r="BH900" s="41"/>
      <c r="BI900" s="41">
        <f t="shared" ref="BI900:BI963" si="727">LN(E900/E899)</f>
        <v>2.72028226800612E-2</v>
      </c>
      <c r="BJ900" s="41"/>
      <c r="BK900" s="41">
        <f t="shared" ref="BK900:BK963" si="728">LN(G900/G899)</f>
        <v>-3.790976189084676E-3</v>
      </c>
      <c r="BL900" s="41">
        <f t="shared" ref="BL900:BL963" si="729">LN(H900/H899)</f>
        <v>-9.6865663886821114E-3</v>
      </c>
      <c r="BM900" s="41">
        <f t="shared" ref="BM900:BM963" si="730">LN(I900/I899)</f>
        <v>-6.627656343629028E-3</v>
      </c>
      <c r="BN900" s="41">
        <f t="shared" ref="BN900:BN963" si="731">LN(J900/J899)</f>
        <v>-7.9046545725924202E-3</v>
      </c>
      <c r="BO900" s="41"/>
      <c r="BP900" s="41">
        <f t="shared" ref="BP900:BP963" si="732">LN(L900/L899)</f>
        <v>1.7540455767953648E-3</v>
      </c>
      <c r="BQ900" s="41">
        <f t="shared" ref="BQ900:BQ963" si="733">LN(M900/M899)</f>
        <v>6.8493418455747683E-3</v>
      </c>
      <c r="BR900" s="41">
        <f t="shared" ref="BR900:BR963" si="734">LN(N900/N899)</f>
        <v>-7.9438864439094884E-4</v>
      </c>
      <c r="BS900" s="41">
        <f t="shared" ref="BS900:BS963" si="735">LN(O900/O899)</f>
        <v>-3.8240964384035057E-3</v>
      </c>
      <c r="BT900" s="41"/>
      <c r="BU900" s="41">
        <f t="shared" ref="BU900:BU963" si="736">LN(Q900/Q899)</f>
        <v>6.3401511350495987E-2</v>
      </c>
      <c r="BV900" s="41">
        <f t="shared" ref="BV900:BV963" si="737">LN(R900/R899)</f>
        <v>-3.4786075860154766E-2</v>
      </c>
      <c r="BW900" s="41">
        <f t="shared" ref="BW900:BW963" si="738">LN(S900/S899)</f>
        <v>-9.2742386462841813E-3</v>
      </c>
      <c r="BX900" s="41"/>
      <c r="BY900" s="41"/>
      <c r="BZ900" s="41">
        <f t="shared" ref="BZ900:BZ963" si="739">LN(V900/V899)</f>
        <v>-4.6261766076684842E-2</v>
      </c>
      <c r="CA900" s="41">
        <f t="shared" ref="CA900:CA963" si="740">LN(W900/W899)</f>
        <v>7.8410837342818493E-3</v>
      </c>
      <c r="CB900" s="41">
        <f t="shared" ref="CB900:CB963" si="741">LN(X900/X899)</f>
        <v>3.6850154313750737E-2</v>
      </c>
      <c r="CC900" s="41">
        <f t="shared" ref="CC900:CC963" si="742">LN(Y900/Y899)</f>
        <v>1.1257018264128555E-2</v>
      </c>
      <c r="CD900" s="41">
        <f t="shared" ref="CD900:CD963" si="743">LN(Z900/Z899)</f>
        <v>-2.4827673285433916E-3</v>
      </c>
      <c r="CE900" s="41">
        <f t="shared" ref="CE900:CE963" si="744">LN(AA900/AA899)</f>
        <v>2.3580898644530373E-2</v>
      </c>
      <c r="CF900" s="41">
        <f t="shared" ref="CF900:CF963" si="745">LN(AB900/AB899)</f>
        <v>-2.9423157010840164E-3</v>
      </c>
      <c r="CG900" s="41"/>
      <c r="CH900" s="41">
        <f t="shared" ref="CH900:CH963" si="746">LN(AD900/AD899)</f>
        <v>8.6655076364007318E-3</v>
      </c>
      <c r="CI900" s="41">
        <f t="shared" ref="CI900:CI963" si="747">LN(AE900/AE899)</f>
        <v>-1.0391923270088463E-2</v>
      </c>
      <c r="CJ900" s="41">
        <f t="shared" ref="CJ900:CJ963" si="748">LN(AF900/AF899)</f>
        <v>3.6367644170874791E-2</v>
      </c>
      <c r="CK900" s="41">
        <f t="shared" ref="CK900:CK963" si="749">LN(AG900/AG899)</f>
        <v>7.030434708476227E-2</v>
      </c>
      <c r="CL900" s="41">
        <f t="shared" ref="CL900:CL963" si="750">LN(AH900/AH899)</f>
        <v>1.1750944815780045E-2</v>
      </c>
      <c r="CM900" s="41">
        <f t="shared" ref="CM900:CM963" si="751">LN(AI900/AI899)</f>
        <v>2.7137276261163315E-3</v>
      </c>
      <c r="CO900" s="41">
        <f t="shared" ref="CO900:CO963" si="752">LN(AK900/AK899)</f>
        <v>0</v>
      </c>
      <c r="CP900" s="41"/>
      <c r="CQ900" s="41">
        <f t="shared" ref="CQ900:CQ963" si="753">LN(AM900/AM899)</f>
        <v>-6.394272329372154E-3</v>
      </c>
      <c r="CR900" s="41">
        <f t="shared" ref="CR900:CR963" si="754">LN(AN900/AN899)</f>
        <v>1.3605652055778678E-2</v>
      </c>
      <c r="CS900" s="41">
        <f t="shared" ref="CS900:CS963" si="755">LN(AO900/AO899)</f>
        <v>-1.1443163647470748E-2</v>
      </c>
      <c r="CT900" s="41">
        <f t="shared" ref="CT900:CT963" si="756">LN(AP900/AP899)</f>
        <v>-2.5919377552074643E-2</v>
      </c>
      <c r="CU900" s="41">
        <f t="shared" ref="CU900:CU963" si="757">LN(AQ900/AQ899)</f>
        <v>-3.1397200046676412E-3</v>
      </c>
      <c r="CV900" s="41">
        <f t="shared" ref="CV900:CV963" si="758">LN(AR900/AR899)</f>
        <v>9.7245498919947809E-3</v>
      </c>
      <c r="CW900" s="41"/>
      <c r="CX900" s="41">
        <f t="shared" ref="CX900:CX963" si="759">LN(AT900/AT899)</f>
        <v>9.705993261164109E-3</v>
      </c>
      <c r="CY900" s="41">
        <f t="shared" ref="CY900:CY963" si="760">LN(AU900/AU899)</f>
        <v>-3.9954389910307978E-3</v>
      </c>
      <c r="CZ900" s="41">
        <f t="shared" ref="CZ900:CZ963" si="761">LN(AV900/AV899)</f>
        <v>-4.3454558463984487E-2</v>
      </c>
      <c r="DA900" s="41">
        <f t="shared" ref="DA900:DA963" si="762">LN(AW900/AW899)</f>
        <v>-1.1006409807974855E-2</v>
      </c>
      <c r="DB900" s="41">
        <f t="shared" ref="DB900:DB963" si="763">LN(AX900/AX899)</f>
        <v>1.6245844665579375E-2</v>
      </c>
      <c r="DC900" s="41">
        <f t="shared" ref="DC900:DC963" si="764">LN(AY900/AY899)</f>
        <v>-1.444068415479436E-2</v>
      </c>
      <c r="DD900" s="41">
        <f t="shared" ref="DD900:DD963" si="765">LN(AZ900/AZ899)</f>
        <v>0</v>
      </c>
      <c r="DE900" s="41"/>
      <c r="DF900" s="41"/>
      <c r="DG900" s="41">
        <f t="shared" ref="DG900:DG963" si="766">LN(BC900/BC899)</f>
        <v>-3.0173825213758977E-2</v>
      </c>
      <c r="DH900" s="41"/>
    </row>
    <row r="901" spans="1:112">
      <c r="A901" s="44"/>
      <c r="B901" s="34"/>
      <c r="C901" s="34">
        <v>5.6577109999999999</v>
      </c>
      <c r="D901" s="34"/>
      <c r="E901" s="34">
        <v>6.93</v>
      </c>
      <c r="F901" s="34"/>
      <c r="G901" s="34">
        <v>45.681323999999996</v>
      </c>
      <c r="H901" s="34">
        <v>19.39629</v>
      </c>
      <c r="I901" s="34">
        <v>19.32</v>
      </c>
      <c r="J901" s="34">
        <v>17.99999</v>
      </c>
      <c r="K901" s="34"/>
      <c r="L901" s="34">
        <v>45.950001</v>
      </c>
      <c r="M901" s="34">
        <v>6.04</v>
      </c>
      <c r="N901" s="34">
        <v>36.821686</v>
      </c>
      <c r="O901" s="34">
        <v>10.45</v>
      </c>
      <c r="P901" s="34"/>
      <c r="Q901" s="34">
        <v>3.18</v>
      </c>
      <c r="R901" s="34">
        <v>24.639999</v>
      </c>
      <c r="S901" s="34">
        <v>50.761355999999999</v>
      </c>
      <c r="T901" s="34"/>
      <c r="U901" s="34"/>
      <c r="V901" s="34">
        <v>5.1861680000000003</v>
      </c>
      <c r="W901" s="34">
        <v>37.159999999999997</v>
      </c>
      <c r="X901" s="34">
        <v>34.900002000000001</v>
      </c>
      <c r="Y901" s="34">
        <v>10.51296</v>
      </c>
      <c r="Z901" s="34">
        <v>14.992314</v>
      </c>
      <c r="AA901" s="34">
        <v>45.157195999999999</v>
      </c>
      <c r="AB901" s="34">
        <v>52.712043999999999</v>
      </c>
      <c r="AC901" s="34"/>
      <c r="AD901" s="34">
        <v>103.30999799999999</v>
      </c>
      <c r="AE901" s="34">
        <v>34.586295999999997</v>
      </c>
      <c r="AF901" s="34">
        <v>1.94</v>
      </c>
      <c r="AG901" s="34">
        <v>11.54</v>
      </c>
      <c r="AH901" s="34">
        <v>28.784479000000001</v>
      </c>
      <c r="AI901" s="34">
        <v>111.697304</v>
      </c>
      <c r="AJ901" s="34" t="s">
        <v>193</v>
      </c>
      <c r="AK901" s="34">
        <v>5.4</v>
      </c>
      <c r="AL901" s="34"/>
      <c r="AM901" s="34">
        <v>27.123657000000001</v>
      </c>
      <c r="AN901" s="34">
        <v>6.9</v>
      </c>
      <c r="AO901" s="34">
        <v>31.02</v>
      </c>
      <c r="AP901" s="34">
        <v>4.84</v>
      </c>
      <c r="AQ901" s="34">
        <v>15.65</v>
      </c>
      <c r="AR901" s="34">
        <v>3.06</v>
      </c>
      <c r="AS901" s="34"/>
      <c r="AT901" s="34">
        <v>17.520807000000001</v>
      </c>
      <c r="AU901" s="34">
        <v>34.790000999999997</v>
      </c>
      <c r="AV901" s="34">
        <v>7.017684</v>
      </c>
      <c r="AW901" s="34">
        <v>11.683781</v>
      </c>
      <c r="AX901" s="34">
        <v>11.1</v>
      </c>
      <c r="AY901" s="34">
        <v>2.65</v>
      </c>
      <c r="AZ901" s="34">
        <v>75.040001000000004</v>
      </c>
      <c r="BA901" s="34"/>
      <c r="BB901" s="34"/>
      <c r="BC901" s="34">
        <v>23.581016999999999</v>
      </c>
      <c r="BD901" s="34"/>
      <c r="BE901" s="38"/>
      <c r="BF901" s="41"/>
      <c r="BG901" s="41">
        <f t="shared" si="726"/>
        <v>4.24900926363782E-2</v>
      </c>
      <c r="BH901" s="41"/>
      <c r="BI901" s="41">
        <f t="shared" si="727"/>
        <v>-2.1414094503816584E-2</v>
      </c>
      <c r="BJ901" s="41"/>
      <c r="BK901" s="41">
        <f t="shared" si="728"/>
        <v>-1.5524022757412206E-2</v>
      </c>
      <c r="BL901" s="41">
        <f t="shared" si="729"/>
        <v>-1.0250829284676314E-3</v>
      </c>
      <c r="BM901" s="41">
        <f t="shared" si="730"/>
        <v>-1.1834406496106394E-2</v>
      </c>
      <c r="BN901" s="41">
        <f t="shared" si="731"/>
        <v>-4.8790719725141769E-2</v>
      </c>
      <c r="BO901" s="41"/>
      <c r="BP901" s="41">
        <f t="shared" si="732"/>
        <v>6.5502197118948507E-3</v>
      </c>
      <c r="BQ901" s="41">
        <f t="shared" si="733"/>
        <v>3.0254408357802343E-2</v>
      </c>
      <c r="BR901" s="41">
        <f t="shared" si="734"/>
        <v>-5.5769124984953516E-3</v>
      </c>
      <c r="BS901" s="41">
        <f t="shared" si="735"/>
        <v>9.5739595632724698E-4</v>
      </c>
      <c r="BT901" s="41"/>
      <c r="BU901" s="41">
        <f t="shared" si="736"/>
        <v>8.1878773763109466E-2</v>
      </c>
      <c r="BV901" s="41">
        <f t="shared" si="737"/>
        <v>-8.8890282269231593E-3</v>
      </c>
      <c r="BW901" s="41">
        <f t="shared" si="738"/>
        <v>-9.2061623464650081E-3</v>
      </c>
      <c r="BX901" s="41"/>
      <c r="BY901" s="41"/>
      <c r="BZ901" s="41">
        <f t="shared" si="739"/>
        <v>-1.1428862350486431E-2</v>
      </c>
      <c r="CA901" s="41">
        <f t="shared" si="740"/>
        <v>8.0761882424965536E-4</v>
      </c>
      <c r="CB901" s="41">
        <f t="shared" si="741"/>
        <v>1.0079365244851781E-2</v>
      </c>
      <c r="CC901" s="41">
        <f t="shared" si="742"/>
        <v>-1.4091398972985955E-2</v>
      </c>
      <c r="CD901" s="41">
        <f t="shared" si="743"/>
        <v>-9.9939073482929255E-3</v>
      </c>
      <c r="CE901" s="41">
        <f t="shared" si="744"/>
        <v>3.0771079863709215E-3</v>
      </c>
      <c r="CF901" s="41">
        <f t="shared" si="745"/>
        <v>-1.2229089875382718E-2</v>
      </c>
      <c r="CG901" s="41"/>
      <c r="CH901" s="41">
        <f t="shared" si="746"/>
        <v>-9.633058012118674E-3</v>
      </c>
      <c r="CI901" s="41">
        <f t="shared" si="747"/>
        <v>-2.2611417415904617E-3</v>
      </c>
      <c r="CJ901" s="41">
        <f t="shared" si="748"/>
        <v>0.14389417966006932</v>
      </c>
      <c r="CK901" s="41">
        <f t="shared" si="749"/>
        <v>5.705647184485528E-2</v>
      </c>
      <c r="CL901" s="41">
        <f t="shared" si="750"/>
        <v>-2.0046263728746819E-3</v>
      </c>
      <c r="CM901" s="41">
        <f t="shared" si="751"/>
        <v>1.4884150086243707E-2</v>
      </c>
      <c r="CO901" s="41">
        <f t="shared" si="752"/>
        <v>2.8170876966696439E-2</v>
      </c>
      <c r="CP901" s="41"/>
      <c r="CQ901" s="41">
        <f t="shared" si="753"/>
        <v>-4.2856520494112243E-3</v>
      </c>
      <c r="CR901" s="41">
        <f t="shared" si="754"/>
        <v>-6.9958588606910344E-2</v>
      </c>
      <c r="CS901" s="41">
        <f t="shared" si="755"/>
        <v>-8.3467898980265024E-3</v>
      </c>
      <c r="CT901" s="41">
        <f t="shared" si="756"/>
        <v>5.7401515822427002E-2</v>
      </c>
      <c r="CU901" s="41">
        <f t="shared" si="757"/>
        <v>-1.5848192240023616E-2</v>
      </c>
      <c r="CV901" s="41">
        <f t="shared" si="758"/>
        <v>-1.298719552681119E-2</v>
      </c>
      <c r="CW901" s="41"/>
      <c r="CX901" s="41">
        <f t="shared" si="759"/>
        <v>1.4104522028354563E-2</v>
      </c>
      <c r="CY901" s="41">
        <f t="shared" si="760"/>
        <v>-5.1605617634814189E-3</v>
      </c>
      <c r="CZ901" s="41">
        <f t="shared" si="761"/>
        <v>1.4224870890771832E-2</v>
      </c>
      <c r="DA901" s="41">
        <f t="shared" si="762"/>
        <v>-4.7542611631539028E-3</v>
      </c>
      <c r="DB901" s="41">
        <f t="shared" si="763"/>
        <v>-6.2865047628209488E-3</v>
      </c>
      <c r="DC901" s="41">
        <f t="shared" si="764"/>
        <v>-3.7041271680349097E-2</v>
      </c>
      <c r="DD901" s="41">
        <f t="shared" si="765"/>
        <v>1.3334979706371235E-3</v>
      </c>
      <c r="DE901" s="41"/>
      <c r="DF901" s="41"/>
      <c r="DG901" s="41">
        <f t="shared" si="766"/>
        <v>3.3516068497991252E-3</v>
      </c>
      <c r="DH901" s="41"/>
    </row>
    <row r="902" spans="1:112">
      <c r="A902" s="44"/>
      <c r="B902" s="34"/>
      <c r="C902" s="34">
        <v>5.5943449999999997</v>
      </c>
      <c r="D902" s="34"/>
      <c r="E902" s="34">
        <v>7.06</v>
      </c>
      <c r="F902" s="34"/>
      <c r="G902" s="34">
        <v>46.493912000000002</v>
      </c>
      <c r="H902" s="34">
        <v>19.625067000000001</v>
      </c>
      <c r="I902" s="34">
        <v>19.209999</v>
      </c>
      <c r="J902" s="34">
        <v>17.99999</v>
      </c>
      <c r="K902" s="34"/>
      <c r="L902" s="34">
        <v>44.84</v>
      </c>
      <c r="M902" s="34">
        <v>5.92</v>
      </c>
      <c r="N902" s="34">
        <v>37.174709</v>
      </c>
      <c r="O902" s="34">
        <v>10.53</v>
      </c>
      <c r="P902" s="34"/>
      <c r="Q902" s="34">
        <v>3.19</v>
      </c>
      <c r="R902" s="34">
        <v>24.110001</v>
      </c>
      <c r="S902" s="34">
        <v>50.399475000000002</v>
      </c>
      <c r="T902" s="34"/>
      <c r="U902" s="34"/>
      <c r="V902" s="34">
        <v>5.3948080000000003</v>
      </c>
      <c r="W902" s="34">
        <v>37.32</v>
      </c>
      <c r="X902" s="34">
        <v>35.549999</v>
      </c>
      <c r="Y902" s="34">
        <v>10.642258999999999</v>
      </c>
      <c r="Z902" s="34">
        <v>14.860555</v>
      </c>
      <c r="AA902" s="34">
        <v>43.960631999999997</v>
      </c>
      <c r="AB902" s="34">
        <v>53.055992000000003</v>
      </c>
      <c r="AC902" s="34"/>
      <c r="AD902" s="34">
        <v>107.040001</v>
      </c>
      <c r="AE902" s="34">
        <v>34.204616999999999</v>
      </c>
      <c r="AF902" s="34">
        <v>1.88</v>
      </c>
      <c r="AG902" s="34">
        <v>11.88</v>
      </c>
      <c r="AH902" s="34">
        <v>28.707464000000002</v>
      </c>
      <c r="AI902" s="34">
        <v>112.711288</v>
      </c>
      <c r="AJ902" s="34" t="s">
        <v>193</v>
      </c>
      <c r="AK902" s="34">
        <v>5.55</v>
      </c>
      <c r="AL902" s="34"/>
      <c r="AM902" s="34">
        <v>27.026577</v>
      </c>
      <c r="AN902" s="34">
        <v>6.5</v>
      </c>
      <c r="AO902" s="34">
        <v>30.610001</v>
      </c>
      <c r="AP902" s="34">
        <v>4.7699999999999996</v>
      </c>
      <c r="AQ902" s="34">
        <v>15.95</v>
      </c>
      <c r="AR902" s="34">
        <v>3.19</v>
      </c>
      <c r="AS902" s="34"/>
      <c r="AT902" s="34">
        <v>17.334311</v>
      </c>
      <c r="AU902" s="34">
        <v>34.900002000000001</v>
      </c>
      <c r="AV902" s="34">
        <v>7.0375079999999999</v>
      </c>
      <c r="AW902" s="34">
        <v>11.665219</v>
      </c>
      <c r="AX902" s="34">
        <v>11.22</v>
      </c>
      <c r="AY902" s="34">
        <v>2.59</v>
      </c>
      <c r="AZ902" s="34">
        <v>75.580001999999993</v>
      </c>
      <c r="BA902" s="34"/>
      <c r="BB902" s="34"/>
      <c r="BC902" s="34">
        <v>22.989267000000002</v>
      </c>
      <c r="BD902" s="34"/>
      <c r="BE902" s="38"/>
      <c r="BF902" s="41"/>
      <c r="BG902" s="41">
        <f t="shared" si="726"/>
        <v>-1.1263127356005419E-2</v>
      </c>
      <c r="BH902" s="41"/>
      <c r="BI902" s="41">
        <f t="shared" si="727"/>
        <v>1.8585238303338841E-2</v>
      </c>
      <c r="BJ902" s="41"/>
      <c r="BK902" s="41">
        <f t="shared" si="728"/>
        <v>1.7631830124838713E-2</v>
      </c>
      <c r="BL902" s="41">
        <f t="shared" si="729"/>
        <v>1.1725867007651408E-2</v>
      </c>
      <c r="BM902" s="41">
        <f t="shared" si="730"/>
        <v>-5.7099040601287267E-3</v>
      </c>
      <c r="BN902" s="41">
        <f t="shared" si="731"/>
        <v>0</v>
      </c>
      <c r="BO902" s="41"/>
      <c r="BP902" s="41">
        <f t="shared" si="732"/>
        <v>-2.4453272360522218E-2</v>
      </c>
      <c r="BQ902" s="41">
        <f t="shared" si="733"/>
        <v>-2.0067563050809256E-2</v>
      </c>
      <c r="BR902" s="41">
        <f t="shared" si="734"/>
        <v>9.5416993863616188E-3</v>
      </c>
      <c r="BS902" s="41">
        <f t="shared" si="735"/>
        <v>7.6263477350642069E-3</v>
      </c>
      <c r="BT902" s="41"/>
      <c r="BU902" s="41">
        <f t="shared" si="736"/>
        <v>3.1397200046676247E-3</v>
      </c>
      <c r="BV902" s="41">
        <f t="shared" si="737"/>
        <v>-2.1744364411257988E-2</v>
      </c>
      <c r="BW902" s="41">
        <f t="shared" si="738"/>
        <v>-7.1545980809637954E-3</v>
      </c>
      <c r="BX902" s="41"/>
      <c r="BY902" s="41"/>
      <c r="BZ902" s="41">
        <f t="shared" si="739"/>
        <v>3.9441928067794119E-2</v>
      </c>
      <c r="CA902" s="41">
        <f t="shared" si="740"/>
        <v>4.2964620335053322E-3</v>
      </c>
      <c r="CB902" s="41">
        <f t="shared" si="741"/>
        <v>1.8453241604884138E-2</v>
      </c>
      <c r="CC902" s="41">
        <f t="shared" si="742"/>
        <v>1.2223991635197103E-2</v>
      </c>
      <c r="CD902" s="41">
        <f t="shared" si="743"/>
        <v>-8.8272826014863977E-3</v>
      </c>
      <c r="CE902" s="41">
        <f t="shared" si="744"/>
        <v>-2.6855140870164419E-2</v>
      </c>
      <c r="CF902" s="41">
        <f t="shared" si="745"/>
        <v>6.5038403930299986E-3</v>
      </c>
      <c r="CG902" s="41"/>
      <c r="CH902" s="41">
        <f t="shared" si="746"/>
        <v>3.5468448220076533E-2</v>
      </c>
      <c r="CI902" s="41">
        <f t="shared" si="747"/>
        <v>-1.1096899286449807E-2</v>
      </c>
      <c r="CJ902" s="41">
        <f t="shared" si="748"/>
        <v>-3.1416196233378928E-2</v>
      </c>
      <c r="CK902" s="41">
        <f t="shared" si="749"/>
        <v>2.9037052854545557E-2</v>
      </c>
      <c r="CL902" s="41">
        <f t="shared" si="750"/>
        <v>-2.6791596195360019E-3</v>
      </c>
      <c r="CM902" s="41">
        <f t="shared" si="751"/>
        <v>9.0370060410487566E-3</v>
      </c>
      <c r="CO902" s="41">
        <f t="shared" si="752"/>
        <v>2.7398974188114347E-2</v>
      </c>
      <c r="CP902" s="41"/>
      <c r="CQ902" s="41">
        <f t="shared" si="753"/>
        <v>-3.5855839148674299E-3</v>
      </c>
      <c r="CR902" s="41">
        <f t="shared" si="754"/>
        <v>-5.9719234701622312E-2</v>
      </c>
      <c r="CS902" s="41">
        <f t="shared" si="755"/>
        <v>-1.3305372122009683E-2</v>
      </c>
      <c r="CT902" s="41">
        <f t="shared" si="756"/>
        <v>-1.4568415828290498E-2</v>
      </c>
      <c r="CU902" s="41">
        <f t="shared" si="757"/>
        <v>1.8987912244691381E-2</v>
      </c>
      <c r="CV902" s="41">
        <f t="shared" si="758"/>
        <v>4.1606000832463866E-2</v>
      </c>
      <c r="CW902" s="41"/>
      <c r="CX902" s="41">
        <f t="shared" si="759"/>
        <v>-1.0701313922441768E-2</v>
      </c>
      <c r="CY902" s="41">
        <f t="shared" si="760"/>
        <v>3.1568686072279439E-3</v>
      </c>
      <c r="CZ902" s="41">
        <f t="shared" si="761"/>
        <v>2.8208811584465275E-3</v>
      </c>
      <c r="DA902" s="41">
        <f t="shared" si="762"/>
        <v>-1.5899613611168788E-3</v>
      </c>
      <c r="DB902" s="41">
        <f t="shared" si="763"/>
        <v>1.0752791776261915E-2</v>
      </c>
      <c r="DC902" s="41">
        <f t="shared" si="764"/>
        <v>-2.2901764286684455E-2</v>
      </c>
      <c r="DD902" s="41">
        <f t="shared" si="765"/>
        <v>7.1704063591741833E-3</v>
      </c>
      <c r="DE902" s="41"/>
      <c r="DF902" s="41"/>
      <c r="DG902" s="41">
        <f t="shared" si="766"/>
        <v>-2.5414569110929656E-2</v>
      </c>
      <c r="DH902" s="41"/>
    </row>
    <row r="903" spans="1:112">
      <c r="A903" s="44"/>
      <c r="B903" s="34"/>
      <c r="C903" s="34">
        <v>5.5671879999999998</v>
      </c>
      <c r="D903" s="34"/>
      <c r="E903" s="34">
        <v>7.15</v>
      </c>
      <c r="F903" s="34"/>
      <c r="G903" s="34">
        <v>47.306502999999999</v>
      </c>
      <c r="H903" s="34">
        <v>19.555439</v>
      </c>
      <c r="I903" s="34">
        <v>19.93</v>
      </c>
      <c r="J903" s="34">
        <v>18.74999</v>
      </c>
      <c r="K903" s="34"/>
      <c r="L903" s="34">
        <v>45</v>
      </c>
      <c r="M903" s="34">
        <v>5.96</v>
      </c>
      <c r="N903" s="34">
        <v>37.517918000000002</v>
      </c>
      <c r="O903" s="34">
        <v>10.77</v>
      </c>
      <c r="P903" s="34"/>
      <c r="Q903" s="34">
        <v>3.3</v>
      </c>
      <c r="R903" s="34">
        <v>24.09</v>
      </c>
      <c r="S903" s="34">
        <v>50.996093999999999</v>
      </c>
      <c r="T903" s="34"/>
      <c r="U903" s="34"/>
      <c r="V903" s="34">
        <v>5.9015029999999999</v>
      </c>
      <c r="W903" s="34">
        <v>37.799999</v>
      </c>
      <c r="X903" s="34">
        <v>35.5</v>
      </c>
      <c r="Y903" s="34">
        <v>10.781504</v>
      </c>
      <c r="Z903" s="34">
        <v>14.992314</v>
      </c>
      <c r="AA903" s="34">
        <v>44.108027999999997</v>
      </c>
      <c r="AB903" s="34">
        <v>53.734054999999998</v>
      </c>
      <c r="AC903" s="34"/>
      <c r="AD903" s="34">
        <v>106.19000200000001</v>
      </c>
      <c r="AE903" s="34">
        <v>34.645023000000002</v>
      </c>
      <c r="AF903" s="34">
        <v>1.97</v>
      </c>
      <c r="AG903" s="34">
        <v>11.87</v>
      </c>
      <c r="AH903" s="34">
        <v>29.294703999999999</v>
      </c>
      <c r="AI903" s="34">
        <v>111.508415</v>
      </c>
      <c r="AJ903" s="34" t="s">
        <v>193</v>
      </c>
      <c r="AK903" s="34">
        <v>5.8</v>
      </c>
      <c r="AL903" s="34"/>
      <c r="AM903" s="34">
        <v>27.211027000000001</v>
      </c>
      <c r="AN903" s="34">
        <v>6.8</v>
      </c>
      <c r="AO903" s="34">
        <v>30.870000999999998</v>
      </c>
      <c r="AP903" s="34">
        <v>4.87</v>
      </c>
      <c r="AQ903" s="34">
        <v>16</v>
      </c>
      <c r="AR903" s="34">
        <v>3.36</v>
      </c>
      <c r="AS903" s="34"/>
      <c r="AT903" s="34">
        <v>17.520807000000001</v>
      </c>
      <c r="AU903" s="34">
        <v>34.849997999999999</v>
      </c>
      <c r="AV903" s="34">
        <v>7.0969800000000003</v>
      </c>
      <c r="AW903" s="34">
        <v>11.665219</v>
      </c>
      <c r="AX903" s="34">
        <v>11.62</v>
      </c>
      <c r="AY903" s="34">
        <v>2.75</v>
      </c>
      <c r="AZ903" s="34">
        <v>75.819999999999993</v>
      </c>
      <c r="BA903" s="34"/>
      <c r="BB903" s="34"/>
      <c r="BC903" s="34">
        <v>22.989267000000002</v>
      </c>
      <c r="BD903" s="34"/>
      <c r="BE903" s="38"/>
      <c r="BF903" s="41"/>
      <c r="BG903" s="41">
        <f t="shared" si="726"/>
        <v>-4.8661870352908893E-3</v>
      </c>
      <c r="BH903" s="41"/>
      <c r="BI903" s="41">
        <f t="shared" si="727"/>
        <v>1.2667305200765635E-2</v>
      </c>
      <c r="BJ903" s="41"/>
      <c r="BK903" s="41">
        <f t="shared" si="728"/>
        <v>1.7326390900834536E-2</v>
      </c>
      <c r="BL903" s="41">
        <f t="shared" si="729"/>
        <v>-3.5542202184858694E-3</v>
      </c>
      <c r="BM903" s="41">
        <f t="shared" si="730"/>
        <v>3.6795209500460148E-2</v>
      </c>
      <c r="BN903" s="41">
        <f t="shared" si="731"/>
        <v>4.0822016742489461E-2</v>
      </c>
      <c r="BO903" s="41"/>
      <c r="BP903" s="41">
        <f t="shared" si="732"/>
        <v>3.5618915663605281E-3</v>
      </c>
      <c r="BQ903" s="41">
        <f t="shared" si="733"/>
        <v>6.7340321813441194E-3</v>
      </c>
      <c r="BR903" s="41">
        <f t="shared" si="734"/>
        <v>9.1899677189673373E-3</v>
      </c>
      <c r="BS903" s="41">
        <f t="shared" si="735"/>
        <v>2.2536165022413127E-2</v>
      </c>
      <c r="BT903" s="41"/>
      <c r="BU903" s="41">
        <f t="shared" si="736"/>
        <v>3.3901551675681416E-2</v>
      </c>
      <c r="BV903" s="41">
        <f t="shared" si="737"/>
        <v>-8.2991704286456693E-4</v>
      </c>
      <c r="BW903" s="41">
        <f t="shared" si="738"/>
        <v>1.1768283199600531E-2</v>
      </c>
      <c r="BX903" s="41"/>
      <c r="BY903" s="41"/>
      <c r="BZ903" s="41">
        <f t="shared" si="739"/>
        <v>8.9770054663259019E-2</v>
      </c>
      <c r="CA903" s="41">
        <f t="shared" si="740"/>
        <v>1.2779700191372034E-2</v>
      </c>
      <c r="CB903" s="41">
        <f t="shared" si="741"/>
        <v>-1.407431638484175E-3</v>
      </c>
      <c r="CC903" s="41">
        <f t="shared" si="742"/>
        <v>1.2999299965840209E-2</v>
      </c>
      <c r="CD903" s="41">
        <f t="shared" si="743"/>
        <v>8.8272826014864688E-3</v>
      </c>
      <c r="CE903" s="41">
        <f t="shared" si="744"/>
        <v>3.3473005635348057E-3</v>
      </c>
      <c r="CF903" s="41">
        <f t="shared" si="745"/>
        <v>1.2699163106580189E-2</v>
      </c>
      <c r="CG903" s="41"/>
      <c r="CH903" s="41">
        <f t="shared" si="746"/>
        <v>-7.9726444723010326E-3</v>
      </c>
      <c r="CI903" s="41">
        <f t="shared" si="747"/>
        <v>1.2793443998706086E-2</v>
      </c>
      <c r="CJ903" s="41">
        <f t="shared" si="748"/>
        <v>4.6761765908039286E-2</v>
      </c>
      <c r="CK903" s="41">
        <f t="shared" si="749"/>
        <v>-8.4210531292233507E-4</v>
      </c>
      <c r="CL903" s="41">
        <f t="shared" si="750"/>
        <v>2.0249590192647188E-2</v>
      </c>
      <c r="CM903" s="41">
        <f t="shared" si="751"/>
        <v>-1.0729516841731566E-2</v>
      </c>
      <c r="CO903" s="41">
        <f t="shared" si="752"/>
        <v>4.4059989794030495E-2</v>
      </c>
      <c r="CP903" s="41"/>
      <c r="CQ903" s="41">
        <f t="shared" si="753"/>
        <v>6.8015803602677199E-3</v>
      </c>
      <c r="CR903" s="41">
        <f t="shared" si="754"/>
        <v>4.5120435280469641E-2</v>
      </c>
      <c r="CS903" s="41">
        <f t="shared" si="755"/>
        <v>8.4580852815942312E-3</v>
      </c>
      <c r="CT903" s="41">
        <f t="shared" si="756"/>
        <v>2.0747632194248713E-2</v>
      </c>
      <c r="CU903" s="41">
        <f t="shared" si="757"/>
        <v>3.1298930089277868E-3</v>
      </c>
      <c r="CV903" s="41">
        <f t="shared" si="758"/>
        <v>5.192005717835961E-2</v>
      </c>
      <c r="CW903" s="41"/>
      <c r="CX903" s="41">
        <f t="shared" si="759"/>
        <v>1.0701313922441663E-2</v>
      </c>
      <c r="CY903" s="41">
        <f t="shared" si="760"/>
        <v>-1.433806697248058E-3</v>
      </c>
      <c r="CZ903" s="41">
        <f t="shared" si="761"/>
        <v>8.4152112142429486E-3</v>
      </c>
      <c r="DA903" s="41">
        <f t="shared" si="762"/>
        <v>0</v>
      </c>
      <c r="DB903" s="41">
        <f t="shared" si="763"/>
        <v>3.5029851329214691E-2</v>
      </c>
      <c r="DC903" s="41">
        <f t="shared" si="764"/>
        <v>5.9943035967033639E-2</v>
      </c>
      <c r="DD903" s="41">
        <f t="shared" si="765"/>
        <v>3.1703857048193062E-3</v>
      </c>
      <c r="DE903" s="41"/>
      <c r="DF903" s="41"/>
      <c r="DG903" s="41">
        <f t="shared" si="766"/>
        <v>0</v>
      </c>
      <c r="DH903" s="41"/>
    </row>
    <row r="904" spans="1:112">
      <c r="A904" s="44"/>
      <c r="B904" s="34"/>
      <c r="C904" s="34">
        <v>5.6124489999999998</v>
      </c>
      <c r="D904" s="34"/>
      <c r="E904" s="34">
        <v>7.16</v>
      </c>
      <c r="F904" s="34"/>
      <c r="G904" s="34">
        <v>46.758246999999997</v>
      </c>
      <c r="H904" s="34">
        <v>19.525597000000001</v>
      </c>
      <c r="I904" s="34">
        <v>20.079999999999998</v>
      </c>
      <c r="J904" s="34">
        <v>18.149989999999999</v>
      </c>
      <c r="K904" s="34"/>
      <c r="L904" s="34">
        <v>43.990001999999997</v>
      </c>
      <c r="M904" s="34">
        <v>5.95</v>
      </c>
      <c r="N904" s="34">
        <v>36.625565000000002</v>
      </c>
      <c r="O904" s="34">
        <v>10.71</v>
      </c>
      <c r="P904" s="34"/>
      <c r="Q904" s="34">
        <v>3.52</v>
      </c>
      <c r="R904" s="34">
        <v>24.41</v>
      </c>
      <c r="S904" s="34">
        <v>50.106056000000002</v>
      </c>
      <c r="T904" s="34"/>
      <c r="U904" s="34"/>
      <c r="V904" s="34">
        <v>6.4578720000000001</v>
      </c>
      <c r="W904" s="34">
        <v>37.75</v>
      </c>
      <c r="X904" s="34">
        <v>35.349997999999999</v>
      </c>
      <c r="Y904" s="34">
        <v>10.503016000000001</v>
      </c>
      <c r="Z904" s="34">
        <v>14.917021999999999</v>
      </c>
      <c r="AA904" s="34">
        <v>44.134045</v>
      </c>
      <c r="AB904" s="34">
        <v>53.812668000000002</v>
      </c>
      <c r="AC904" s="34"/>
      <c r="AD904" s="34">
        <v>108.040001</v>
      </c>
      <c r="AE904" s="34">
        <v>35.036487999999999</v>
      </c>
      <c r="AF904" s="34">
        <v>1.86</v>
      </c>
      <c r="AG904" s="34">
        <v>11.13</v>
      </c>
      <c r="AH904" s="34">
        <v>29.169556</v>
      </c>
      <c r="AI904" s="34">
        <v>113.765038</v>
      </c>
      <c r="AJ904" s="34" t="s">
        <v>193</v>
      </c>
      <c r="AK904" s="34">
        <v>6</v>
      </c>
      <c r="AL904" s="34"/>
      <c r="AM904" s="34">
        <v>27.220735999999999</v>
      </c>
      <c r="AN904" s="34">
        <v>6.3</v>
      </c>
      <c r="AO904" s="34">
        <v>30.889999</v>
      </c>
      <c r="AP904" s="34">
        <v>4.95</v>
      </c>
      <c r="AQ904" s="34">
        <v>16.399999999999999</v>
      </c>
      <c r="AR904" s="34">
        <v>3.44</v>
      </c>
      <c r="AS904" s="34"/>
      <c r="AT904" s="34">
        <v>17.196891999999998</v>
      </c>
      <c r="AU904" s="34">
        <v>34.580002</v>
      </c>
      <c r="AV904" s="34">
        <v>7.0870689999999996</v>
      </c>
      <c r="AW904" s="34">
        <v>11.600258</v>
      </c>
      <c r="AX904" s="34">
        <v>11.86</v>
      </c>
      <c r="AY904" s="34">
        <v>2.63</v>
      </c>
      <c r="AZ904" s="34">
        <v>75.25</v>
      </c>
      <c r="BA904" s="34"/>
      <c r="BB904" s="34"/>
      <c r="BC904" s="34">
        <v>22.653948</v>
      </c>
      <c r="BD904" s="34"/>
      <c r="BE904" s="38"/>
      <c r="BF904" s="41"/>
      <c r="BG904" s="41">
        <f t="shared" si="726"/>
        <v>8.0970871033281318E-3</v>
      </c>
      <c r="BH904" s="41"/>
      <c r="BI904" s="41">
        <f t="shared" si="727"/>
        <v>1.3976242666379351E-3</v>
      </c>
      <c r="BJ904" s="41"/>
      <c r="BK904" s="41">
        <f t="shared" si="728"/>
        <v>-1.1657123597545905E-2</v>
      </c>
      <c r="BL904" s="41">
        <f t="shared" si="729"/>
        <v>-1.5271860142106824E-3</v>
      </c>
      <c r="BM904" s="41">
        <f t="shared" si="730"/>
        <v>7.4981605988250566E-3</v>
      </c>
      <c r="BN904" s="41">
        <f t="shared" si="731"/>
        <v>-3.2523209336423699E-2</v>
      </c>
      <c r="BO904" s="41"/>
      <c r="BP904" s="41">
        <f t="shared" si="732"/>
        <v>-2.270010894481405E-2</v>
      </c>
      <c r="BQ904" s="41">
        <f t="shared" si="733"/>
        <v>-1.6792615197199141E-3</v>
      </c>
      <c r="BR904" s="41">
        <f t="shared" si="734"/>
        <v>-2.4072138353854501E-2</v>
      </c>
      <c r="BS904" s="41">
        <f t="shared" si="735"/>
        <v>-5.5866067086397121E-3</v>
      </c>
      <c r="BT904" s="41"/>
      <c r="BU904" s="41">
        <f t="shared" si="736"/>
        <v>6.4538521137571164E-2</v>
      </c>
      <c r="BV904" s="41">
        <f t="shared" si="737"/>
        <v>1.3196067778088684E-2</v>
      </c>
      <c r="BW904" s="41">
        <f t="shared" si="738"/>
        <v>-1.7607162526857005E-2</v>
      </c>
      <c r="BX904" s="41"/>
      <c r="BY904" s="41"/>
      <c r="BZ904" s="41">
        <f t="shared" si="739"/>
        <v>9.0092787529637938E-2</v>
      </c>
      <c r="CA904" s="41">
        <f t="shared" si="740"/>
        <v>-1.3236004754814644E-3</v>
      </c>
      <c r="CB904" s="41">
        <f t="shared" si="741"/>
        <v>-4.2343607158762979E-3</v>
      </c>
      <c r="CC904" s="41">
        <f t="shared" si="742"/>
        <v>-2.6169619360652246E-2</v>
      </c>
      <c r="CD904" s="41">
        <f t="shared" si="743"/>
        <v>-5.0346927823847233E-3</v>
      </c>
      <c r="CE904" s="41">
        <f t="shared" si="744"/>
        <v>5.896733807211809E-4</v>
      </c>
      <c r="CF904" s="41">
        <f t="shared" si="745"/>
        <v>1.4619322989744814E-3</v>
      </c>
      <c r="CG904" s="41"/>
      <c r="CH904" s="41">
        <f t="shared" si="746"/>
        <v>1.7271576930326844E-2</v>
      </c>
      <c r="CI904" s="41">
        <f t="shared" si="747"/>
        <v>1.1235953778910119E-2</v>
      </c>
      <c r="CJ904" s="41">
        <f t="shared" si="748"/>
        <v>-5.74570550247872E-2</v>
      </c>
      <c r="CK904" s="41">
        <f t="shared" si="749"/>
        <v>-6.4370043334123106E-2</v>
      </c>
      <c r="CL904" s="41">
        <f t="shared" si="750"/>
        <v>-4.2811861861740391E-3</v>
      </c>
      <c r="CM904" s="41">
        <f t="shared" si="751"/>
        <v>2.0035192386511625E-2</v>
      </c>
      <c r="CO904" s="41">
        <f t="shared" si="752"/>
        <v>3.3901551675681416E-2</v>
      </c>
      <c r="CP904" s="41"/>
      <c r="CQ904" s="41">
        <f t="shared" si="753"/>
        <v>3.5674024017790104E-4</v>
      </c>
      <c r="CR904" s="41">
        <f t="shared" si="754"/>
        <v>-7.6372978784573969E-2</v>
      </c>
      <c r="CS904" s="41">
        <f t="shared" si="755"/>
        <v>6.4760364957629538E-4</v>
      </c>
      <c r="CT904" s="41">
        <f t="shared" si="756"/>
        <v>1.6293639486100533E-2</v>
      </c>
      <c r="CU904" s="41">
        <f t="shared" si="757"/>
        <v>2.4692612590371414E-2</v>
      </c>
      <c r="CV904" s="41">
        <f t="shared" si="758"/>
        <v>2.3530497410194036E-2</v>
      </c>
      <c r="CW904" s="41"/>
      <c r="CX904" s="41">
        <f t="shared" si="759"/>
        <v>-1.8660476274079255E-2</v>
      </c>
      <c r="CY904" s="41">
        <f t="shared" si="760"/>
        <v>-7.7775417256793124E-3</v>
      </c>
      <c r="CZ904" s="41">
        <f t="shared" si="761"/>
        <v>-1.3974855294123661E-3</v>
      </c>
      <c r="DA904" s="41">
        <f t="shared" si="762"/>
        <v>-5.5843401634556389E-3</v>
      </c>
      <c r="DB904" s="41">
        <f t="shared" si="763"/>
        <v>2.0443642145814352E-2</v>
      </c>
      <c r="DC904" s="41">
        <f t="shared" si="764"/>
        <v>-4.4617065488806805E-2</v>
      </c>
      <c r="DD904" s="41">
        <f t="shared" si="765"/>
        <v>-7.5462064592035673E-3</v>
      </c>
      <c r="DE904" s="41"/>
      <c r="DF904" s="41"/>
      <c r="DG904" s="41">
        <f t="shared" si="766"/>
        <v>-1.4693313463709175E-2</v>
      </c>
      <c r="DH904" s="41"/>
    </row>
    <row r="905" spans="1:112">
      <c r="A905" s="44"/>
      <c r="B905" s="34"/>
      <c r="C905" s="34">
        <v>5.6577109999999999</v>
      </c>
      <c r="D905" s="34"/>
      <c r="E905" s="34">
        <v>7.34</v>
      </c>
      <c r="F905" s="34"/>
      <c r="G905" s="34">
        <v>46.376427</v>
      </c>
      <c r="H905" s="34">
        <v>19.664856</v>
      </c>
      <c r="I905" s="34">
        <v>20.09</v>
      </c>
      <c r="J905" s="34">
        <v>17.24999</v>
      </c>
      <c r="K905" s="34"/>
      <c r="L905" s="34">
        <v>44.220001000000003</v>
      </c>
      <c r="M905" s="34">
        <v>5.82</v>
      </c>
      <c r="N905" s="34">
        <v>36.596148999999997</v>
      </c>
      <c r="O905" s="34">
        <v>10.91</v>
      </c>
      <c r="P905" s="34"/>
      <c r="Q905" s="34">
        <v>3.45</v>
      </c>
      <c r="R905" s="34">
        <v>24.360001</v>
      </c>
      <c r="S905" s="34">
        <v>50.448386999999997</v>
      </c>
      <c r="T905" s="34"/>
      <c r="U905" s="34"/>
      <c r="V905" s="34">
        <v>6.4380030000000001</v>
      </c>
      <c r="W905" s="34">
        <v>37.75</v>
      </c>
      <c r="X905" s="34">
        <v>36</v>
      </c>
      <c r="Y905" s="34">
        <v>10.662151</v>
      </c>
      <c r="Z905" s="34">
        <v>15.491116999999999</v>
      </c>
      <c r="AA905" s="34">
        <v>43.570450000000001</v>
      </c>
      <c r="AB905" s="34">
        <v>54.195919000000004</v>
      </c>
      <c r="AC905" s="34"/>
      <c r="AD905" s="34">
        <v>114.260002</v>
      </c>
      <c r="AE905" s="34">
        <v>34.625445999999997</v>
      </c>
      <c r="AF905" s="34">
        <v>1.81</v>
      </c>
      <c r="AG905" s="34">
        <v>10.79</v>
      </c>
      <c r="AH905" s="34">
        <v>29.496870000000001</v>
      </c>
      <c r="AI905" s="34">
        <v>114.401253</v>
      </c>
      <c r="AJ905" s="34" t="s">
        <v>193</v>
      </c>
      <c r="AK905" s="34">
        <v>6.1</v>
      </c>
      <c r="AL905" s="34"/>
      <c r="AM905" s="34">
        <v>27.240148999999999</v>
      </c>
      <c r="AN905" s="34">
        <v>5.9</v>
      </c>
      <c r="AO905" s="34">
        <v>30.74</v>
      </c>
      <c r="AP905" s="34">
        <v>4.9400000000000004</v>
      </c>
      <c r="AQ905" s="34">
        <v>16.700001</v>
      </c>
      <c r="AR905" s="34">
        <v>3.48</v>
      </c>
      <c r="AS905" s="34"/>
      <c r="AT905" s="34">
        <v>17.353945</v>
      </c>
      <c r="AU905" s="34">
        <v>33.770000000000003</v>
      </c>
      <c r="AV905" s="34">
        <v>7.7016109999999998</v>
      </c>
      <c r="AW905" s="34">
        <v>11.758020999999999</v>
      </c>
      <c r="AX905" s="34">
        <v>12.2</v>
      </c>
      <c r="AY905" s="34">
        <v>2.64</v>
      </c>
      <c r="AZ905" s="34">
        <v>75.199996999999996</v>
      </c>
      <c r="BA905" s="34"/>
      <c r="BB905" s="34"/>
      <c r="BC905" s="34">
        <v>22.880783000000001</v>
      </c>
      <c r="BD905" s="34"/>
      <c r="BE905" s="38"/>
      <c r="BF905" s="41"/>
      <c r="BG905" s="41">
        <f t="shared" si="726"/>
        <v>8.032227287968435E-3</v>
      </c>
      <c r="BH905" s="41"/>
      <c r="BI905" s="41">
        <f t="shared" si="727"/>
        <v>2.4828861653869966E-2</v>
      </c>
      <c r="BJ905" s="41"/>
      <c r="BK905" s="41">
        <f t="shared" si="728"/>
        <v>-8.1993552503529573E-3</v>
      </c>
      <c r="BL905" s="41">
        <f t="shared" si="729"/>
        <v>7.1068117598131206E-3</v>
      </c>
      <c r="BM905" s="41">
        <f t="shared" si="730"/>
        <v>4.9788400331471014E-4</v>
      </c>
      <c r="BN905" s="41">
        <f t="shared" si="731"/>
        <v>-5.085844597946481E-2</v>
      </c>
      <c r="BO905" s="41"/>
      <c r="BP905" s="41">
        <f t="shared" si="732"/>
        <v>5.2148172179961949E-3</v>
      </c>
      <c r="BQ905" s="41">
        <f t="shared" si="733"/>
        <v>-2.2090957814191972E-2</v>
      </c>
      <c r="BR905" s="41">
        <f t="shared" si="734"/>
        <v>-8.0347754718028907E-4</v>
      </c>
      <c r="BS905" s="41">
        <f t="shared" si="735"/>
        <v>1.8501915385321987E-2</v>
      </c>
      <c r="BT905" s="41"/>
      <c r="BU905" s="41">
        <f t="shared" si="736"/>
        <v>-2.008675856673723E-2</v>
      </c>
      <c r="BV905" s="41">
        <f t="shared" si="737"/>
        <v>-2.0504005122701351E-3</v>
      </c>
      <c r="BW905" s="41">
        <f t="shared" si="738"/>
        <v>6.808895009596483E-3</v>
      </c>
      <c r="BX905" s="41"/>
      <c r="BY905" s="41"/>
      <c r="BZ905" s="41">
        <f t="shared" si="739"/>
        <v>-3.0814529020987622E-3</v>
      </c>
      <c r="CA905" s="41">
        <f t="shared" si="740"/>
        <v>0</v>
      </c>
      <c r="CB905" s="41">
        <f t="shared" si="741"/>
        <v>1.8220602690616219E-2</v>
      </c>
      <c r="CC905" s="41">
        <f t="shared" si="742"/>
        <v>1.5037726732600933E-2</v>
      </c>
      <c r="CD905" s="41">
        <f t="shared" si="743"/>
        <v>3.7763785870197512E-2</v>
      </c>
      <c r="CE905" s="41">
        <f t="shared" si="744"/>
        <v>-1.2852311798931782E-2</v>
      </c>
      <c r="CF905" s="41">
        <f t="shared" si="745"/>
        <v>7.0967062735266305E-3</v>
      </c>
      <c r="CG905" s="41"/>
      <c r="CH905" s="41">
        <f t="shared" si="746"/>
        <v>5.5975032620008643E-2</v>
      </c>
      <c r="CI905" s="41">
        <f t="shared" si="747"/>
        <v>-1.1801187443524805E-2</v>
      </c>
      <c r="CJ905" s="41">
        <f t="shared" si="748"/>
        <v>-2.7249642447375474E-2</v>
      </c>
      <c r="CK905" s="41">
        <f t="shared" si="749"/>
        <v>-3.1024386017410376E-2</v>
      </c>
      <c r="CL905" s="41">
        <f t="shared" si="750"/>
        <v>1.1158593375474743E-2</v>
      </c>
      <c r="CM905" s="41">
        <f t="shared" si="751"/>
        <v>5.5767803919972601E-3</v>
      </c>
      <c r="CO905" s="41">
        <f t="shared" si="752"/>
        <v>1.6529301951210506E-2</v>
      </c>
      <c r="CP905" s="41"/>
      <c r="CQ905" s="41">
        <f t="shared" si="753"/>
        <v>7.1291536383285897E-4</v>
      </c>
      <c r="CR905" s="41">
        <f t="shared" si="754"/>
        <v>-6.5597282485813119E-2</v>
      </c>
      <c r="CS905" s="41">
        <f t="shared" si="755"/>
        <v>-4.8677364471038037E-3</v>
      </c>
      <c r="CT905" s="41">
        <f t="shared" si="756"/>
        <v>-2.022245380767698E-3</v>
      </c>
      <c r="CU905" s="41">
        <f t="shared" si="757"/>
        <v>1.8127444472794563E-2</v>
      </c>
      <c r="CV905" s="41">
        <f t="shared" si="758"/>
        <v>1.1560822401076006E-2</v>
      </c>
      <c r="CW905" s="41"/>
      <c r="CX905" s="41">
        <f t="shared" si="759"/>
        <v>9.0911882509342318E-3</v>
      </c>
      <c r="CY905" s="41">
        <f t="shared" si="760"/>
        <v>-2.3702703694566323E-2</v>
      </c>
      <c r="CZ905" s="41">
        <f t="shared" si="761"/>
        <v>8.3157671837932809E-2</v>
      </c>
      <c r="DA905" s="41">
        <f t="shared" si="762"/>
        <v>1.3508306752204893E-2</v>
      </c>
      <c r="DB905" s="41">
        <f t="shared" si="763"/>
        <v>2.8264558169631422E-2</v>
      </c>
      <c r="DC905" s="41">
        <f t="shared" si="764"/>
        <v>3.7950709685517555E-3</v>
      </c>
      <c r="DD905" s="41">
        <f t="shared" si="765"/>
        <v>-6.6471256680885856E-4</v>
      </c>
      <c r="DE905" s="41"/>
      <c r="DF905" s="41"/>
      <c r="DG905" s="41">
        <f t="shared" si="766"/>
        <v>9.9632465784922908E-3</v>
      </c>
      <c r="DH905" s="41"/>
    </row>
    <row r="906" spans="1:112">
      <c r="A906" s="44"/>
      <c r="B906" s="34"/>
      <c r="C906" s="34">
        <v>5.7029730000000001</v>
      </c>
      <c r="D906" s="34"/>
      <c r="E906" s="34">
        <v>7.65</v>
      </c>
      <c r="F906" s="34"/>
      <c r="G906" s="34">
        <v>45.994605999999997</v>
      </c>
      <c r="H906" s="34">
        <v>19.694694999999999</v>
      </c>
      <c r="I906" s="34">
        <v>19.850000000000001</v>
      </c>
      <c r="J906" s="34">
        <v>17.399992000000001</v>
      </c>
      <c r="K906" s="34"/>
      <c r="L906" s="34">
        <v>44.02</v>
      </c>
      <c r="M906" s="34">
        <v>5.89</v>
      </c>
      <c r="N906" s="34">
        <v>35.899925000000003</v>
      </c>
      <c r="O906" s="34">
        <v>10.68</v>
      </c>
      <c r="P906" s="34"/>
      <c r="Q906" s="34">
        <v>3.49</v>
      </c>
      <c r="R906" s="34">
        <v>24.700001</v>
      </c>
      <c r="S906" s="34">
        <v>49.959347000000001</v>
      </c>
      <c r="T906" s="34"/>
      <c r="U906" s="34"/>
      <c r="V906" s="34">
        <v>6.2806559999999996</v>
      </c>
      <c r="W906" s="34">
        <v>37.43</v>
      </c>
      <c r="X906" s="34">
        <v>36.5</v>
      </c>
      <c r="Y906" s="34">
        <v>10.503016000000001</v>
      </c>
      <c r="Z906" s="34">
        <v>15.472294</v>
      </c>
      <c r="AA906" s="34">
        <v>44.212082000000002</v>
      </c>
      <c r="AB906" s="34">
        <v>53.734054999999998</v>
      </c>
      <c r="AC906" s="34"/>
      <c r="AD906" s="34">
        <v>114.25</v>
      </c>
      <c r="AE906" s="34">
        <v>34.175255</v>
      </c>
      <c r="AF906" s="34">
        <v>1.8</v>
      </c>
      <c r="AG906" s="34">
        <v>11.01</v>
      </c>
      <c r="AH906" s="34">
        <v>29.506495999999999</v>
      </c>
      <c r="AI906" s="34">
        <v>114.610023</v>
      </c>
      <c r="AJ906" s="34" t="s">
        <v>193</v>
      </c>
      <c r="AK906" s="34">
        <v>6.05</v>
      </c>
      <c r="AL906" s="34"/>
      <c r="AM906" s="34">
        <v>26.968330000000002</v>
      </c>
      <c r="AN906" s="34">
        <v>5.7</v>
      </c>
      <c r="AO906" s="34">
        <v>31.120000999999998</v>
      </c>
      <c r="AP906" s="34">
        <v>4.83</v>
      </c>
      <c r="AQ906" s="34">
        <v>16.350000000000001</v>
      </c>
      <c r="AR906" s="34">
        <v>3.47</v>
      </c>
      <c r="AS906" s="34"/>
      <c r="AT906" s="34">
        <v>17.295045999999999</v>
      </c>
      <c r="AU906" s="34">
        <v>33.659999999999997</v>
      </c>
      <c r="AV906" s="34">
        <v>8.4648339999999997</v>
      </c>
      <c r="AW906" s="34">
        <v>11.655939</v>
      </c>
      <c r="AX906" s="34">
        <v>12.2</v>
      </c>
      <c r="AY906" s="34">
        <v>2.74</v>
      </c>
      <c r="AZ906" s="34">
        <v>75.099997999999999</v>
      </c>
      <c r="BA906" s="34"/>
      <c r="BB906" s="34"/>
      <c r="BC906" s="34">
        <v>22.644085</v>
      </c>
      <c r="BD906" s="34"/>
      <c r="BE906" s="38"/>
      <c r="BF906" s="41"/>
      <c r="BG906" s="41">
        <f t="shared" si="726"/>
        <v>7.9682243574857974E-3</v>
      </c>
      <c r="BH906" s="41"/>
      <c r="BI906" s="41">
        <f t="shared" si="727"/>
        <v>4.1366805212020373E-2</v>
      </c>
      <c r="BJ906" s="41"/>
      <c r="BK906" s="41">
        <f t="shared" si="728"/>
        <v>-8.2671625997364842E-3</v>
      </c>
      <c r="BL906" s="41">
        <f t="shared" si="729"/>
        <v>1.5162269364564767E-3</v>
      </c>
      <c r="BM906" s="41">
        <f t="shared" si="730"/>
        <v>-1.2018171693643512E-2</v>
      </c>
      <c r="BN906" s="41">
        <f t="shared" si="731"/>
        <v>8.6581826832068561E-3</v>
      </c>
      <c r="BO906" s="41"/>
      <c r="BP906" s="41">
        <f t="shared" si="732"/>
        <v>-4.5331219451860564E-3</v>
      </c>
      <c r="BQ906" s="41">
        <f t="shared" si="733"/>
        <v>1.1955735920148841E-2</v>
      </c>
      <c r="BR906" s="41">
        <f t="shared" si="734"/>
        <v>-1.9207809936661657E-2</v>
      </c>
      <c r="BS906" s="41">
        <f t="shared" si="735"/>
        <v>-2.1306966312930692E-2</v>
      </c>
      <c r="BT906" s="41"/>
      <c r="BU906" s="41">
        <f t="shared" si="736"/>
        <v>1.1527505171067414E-2</v>
      </c>
      <c r="BV906" s="41">
        <f t="shared" si="737"/>
        <v>1.3860800227162162E-2</v>
      </c>
      <c r="BW906" s="41">
        <f t="shared" si="738"/>
        <v>-9.7411593231496903E-3</v>
      </c>
      <c r="BX906" s="41"/>
      <c r="BY906" s="41"/>
      <c r="BZ906" s="41">
        <f t="shared" si="739"/>
        <v>-2.4743965236318655E-2</v>
      </c>
      <c r="CA906" s="41">
        <f t="shared" si="740"/>
        <v>-8.5129537786960835E-3</v>
      </c>
      <c r="CB906" s="41">
        <f t="shared" si="741"/>
        <v>1.3793322132335769E-2</v>
      </c>
      <c r="CC906" s="41">
        <f t="shared" si="742"/>
        <v>-1.5037726732600844E-2</v>
      </c>
      <c r="CD906" s="41">
        <f t="shared" si="743"/>
        <v>-1.2158222696275825E-3</v>
      </c>
      <c r="CE906" s="41">
        <f t="shared" si="744"/>
        <v>1.4618931863573026E-2</v>
      </c>
      <c r="CF906" s="41">
        <f t="shared" si="745"/>
        <v>-8.5586385725011614E-3</v>
      </c>
      <c r="CG906" s="41"/>
      <c r="CH906" s="41">
        <f t="shared" si="746"/>
        <v>-8.7541025940653862E-5</v>
      </c>
      <c r="CI906" s="41">
        <f t="shared" si="747"/>
        <v>-1.3087001114062082E-2</v>
      </c>
      <c r="CJ906" s="41">
        <f t="shared" si="748"/>
        <v>-5.5401803756153561E-3</v>
      </c>
      <c r="CK906" s="41">
        <f t="shared" si="749"/>
        <v>2.0184171464545386E-2</v>
      </c>
      <c r="CL906" s="41">
        <f t="shared" si="750"/>
        <v>3.2628647272082501E-4</v>
      </c>
      <c r="CM906" s="41">
        <f t="shared" si="751"/>
        <v>1.8232295062376178E-3</v>
      </c>
      <c r="CO906" s="41">
        <f t="shared" si="752"/>
        <v>-8.23049913651548E-3</v>
      </c>
      <c r="CP906" s="41"/>
      <c r="CQ906" s="41">
        <f t="shared" si="753"/>
        <v>-1.0028736581662702E-2</v>
      </c>
      <c r="CR906" s="41">
        <f t="shared" si="754"/>
        <v>-3.4486176071169321E-2</v>
      </c>
      <c r="CS906" s="41">
        <f t="shared" si="755"/>
        <v>1.2285993333416611E-2</v>
      </c>
      <c r="CT906" s="41">
        <f t="shared" si="756"/>
        <v>-2.2518863535349862E-2</v>
      </c>
      <c r="CU906" s="41">
        <f t="shared" si="757"/>
        <v>-2.1180881959684688E-2</v>
      </c>
      <c r="CV906" s="41">
        <f t="shared" si="758"/>
        <v>-2.8776998276150581E-3</v>
      </c>
      <c r="CW906" s="41"/>
      <c r="CX906" s="41">
        <f t="shared" si="759"/>
        <v>-3.3997559542911079E-3</v>
      </c>
      <c r="CY906" s="41">
        <f t="shared" si="760"/>
        <v>-3.2626456348166053E-3</v>
      </c>
      <c r="CZ906" s="41">
        <f t="shared" si="761"/>
        <v>9.4490877478092761E-2</v>
      </c>
      <c r="DA906" s="41">
        <f t="shared" si="762"/>
        <v>-8.7198104735002752E-3</v>
      </c>
      <c r="DB906" s="41">
        <f t="shared" si="763"/>
        <v>0</v>
      </c>
      <c r="DC906" s="41">
        <f t="shared" si="764"/>
        <v>3.7179003241754029E-2</v>
      </c>
      <c r="DD906" s="41">
        <f t="shared" si="765"/>
        <v>-1.3306589232459953E-3</v>
      </c>
      <c r="DE906" s="41"/>
      <c r="DF906" s="41"/>
      <c r="DG906" s="41">
        <f t="shared" si="766"/>
        <v>-1.0398718032887055E-2</v>
      </c>
      <c r="DH906" s="41"/>
    </row>
    <row r="907" spans="1:112">
      <c r="A907" s="44"/>
      <c r="B907" s="34"/>
      <c r="C907" s="34">
        <v>5.7753920000000001</v>
      </c>
      <c r="D907" s="34"/>
      <c r="E907" s="34">
        <v>7.16</v>
      </c>
      <c r="F907" s="34"/>
      <c r="G907" s="34">
        <v>45.221176</v>
      </c>
      <c r="H907" s="34">
        <v>18.928788999999998</v>
      </c>
      <c r="I907" s="34">
        <v>19.209999</v>
      </c>
      <c r="J907" s="34">
        <v>18</v>
      </c>
      <c r="K907" s="34"/>
      <c r="L907" s="34">
        <v>43.09</v>
      </c>
      <c r="M907" s="34">
        <v>5.8</v>
      </c>
      <c r="N907" s="34">
        <v>35.909725000000002</v>
      </c>
      <c r="O907" s="34">
        <v>10.38</v>
      </c>
      <c r="P907" s="34"/>
      <c r="Q907" s="34">
        <v>3.5</v>
      </c>
      <c r="R907" s="34">
        <v>24.6</v>
      </c>
      <c r="S907" s="34">
        <v>48.316208000000003</v>
      </c>
      <c r="T907" s="34"/>
      <c r="U907" s="34"/>
      <c r="V907" s="34">
        <v>5.7638920000000002</v>
      </c>
      <c r="W907" s="34">
        <v>36.18</v>
      </c>
      <c r="X907" s="34">
        <v>36.299999</v>
      </c>
      <c r="Y907" s="34">
        <v>10.115119</v>
      </c>
      <c r="Z907" s="34">
        <v>14.568802</v>
      </c>
      <c r="AA907" s="34">
        <v>43.509754000000001</v>
      </c>
      <c r="AB907" s="34">
        <v>52.161735999999998</v>
      </c>
      <c r="AC907" s="34"/>
      <c r="AD907" s="34">
        <v>110.82</v>
      </c>
      <c r="AE907" s="34">
        <v>32.902980999999997</v>
      </c>
      <c r="AF907" s="34">
        <v>1.74</v>
      </c>
      <c r="AG907" s="34">
        <v>11.07</v>
      </c>
      <c r="AH907" s="34">
        <v>28.861494</v>
      </c>
      <c r="AI907" s="34">
        <v>114.70942700000001</v>
      </c>
      <c r="AJ907" s="34" t="s">
        <v>193</v>
      </c>
      <c r="AK907" s="34">
        <v>6</v>
      </c>
      <c r="AL907" s="34"/>
      <c r="AM907" s="34">
        <v>26.152874000000001</v>
      </c>
      <c r="AN907" s="34">
        <v>5.6</v>
      </c>
      <c r="AO907" s="34">
        <v>29.77</v>
      </c>
      <c r="AP907" s="34">
        <v>4.66</v>
      </c>
      <c r="AQ907" s="34">
        <v>16.399999999999999</v>
      </c>
      <c r="AR907" s="34">
        <v>3.22</v>
      </c>
      <c r="AS907" s="34"/>
      <c r="AT907" s="34">
        <v>17.196891999999998</v>
      </c>
      <c r="AU907" s="34">
        <v>34.240001999999997</v>
      </c>
      <c r="AV907" s="34">
        <v>8.5540420000000008</v>
      </c>
      <c r="AW907" s="34">
        <v>11.498175</v>
      </c>
      <c r="AX907" s="34">
        <v>11.45</v>
      </c>
      <c r="AY907" s="34">
        <v>2.37</v>
      </c>
      <c r="AZ907" s="34">
        <v>72.099997999999999</v>
      </c>
      <c r="BA907" s="34"/>
      <c r="BB907" s="34"/>
      <c r="BC907" s="34">
        <v>22.229866000000001</v>
      </c>
      <c r="BD907" s="34"/>
      <c r="BE907" s="38"/>
      <c r="BF907" s="41"/>
      <c r="BG907" s="41">
        <f t="shared" si="726"/>
        <v>1.2618515079222551E-2</v>
      </c>
      <c r="BH907" s="41"/>
      <c r="BI907" s="41">
        <f t="shared" si="727"/>
        <v>-6.6195666865890221E-2</v>
      </c>
      <c r="BJ907" s="41"/>
      <c r="BK907" s="41">
        <f t="shared" si="728"/>
        <v>-1.6958656040317367E-2</v>
      </c>
      <c r="BL907" s="41">
        <f t="shared" si="729"/>
        <v>-3.9665319494429509E-2</v>
      </c>
      <c r="BM907" s="41">
        <f t="shared" si="730"/>
        <v>-3.2773082408956308E-2</v>
      </c>
      <c r="BN907" s="41">
        <f t="shared" si="731"/>
        <v>3.3902011445901901E-2</v>
      </c>
      <c r="BO907" s="41"/>
      <c r="BP907" s="41">
        <f t="shared" si="732"/>
        <v>-2.1353124470568946E-2</v>
      </c>
      <c r="BQ907" s="41">
        <f t="shared" si="733"/>
        <v>-1.5398080111121606E-2</v>
      </c>
      <c r="BR907" s="41">
        <f t="shared" si="734"/>
        <v>2.7294381913408537E-4</v>
      </c>
      <c r="BS907" s="41">
        <f t="shared" si="735"/>
        <v>-2.8491955794306044E-2</v>
      </c>
      <c r="BT907" s="41"/>
      <c r="BU907" s="41">
        <f t="shared" si="736"/>
        <v>2.8612322810321949E-3</v>
      </c>
      <c r="BV907" s="41">
        <f t="shared" si="737"/>
        <v>-4.0568411814435115E-3</v>
      </c>
      <c r="BW907" s="41">
        <f t="shared" si="738"/>
        <v>-3.344254098969205E-2</v>
      </c>
      <c r="BX907" s="41"/>
      <c r="BY907" s="41"/>
      <c r="BZ907" s="41">
        <f t="shared" si="739"/>
        <v>-8.5861492649880397E-2</v>
      </c>
      <c r="CA907" s="41">
        <f t="shared" si="740"/>
        <v>-3.3966041949188557E-2</v>
      </c>
      <c r="CB907" s="41">
        <f t="shared" si="741"/>
        <v>-5.4945468658505227E-3</v>
      </c>
      <c r="CC907" s="41">
        <f t="shared" si="742"/>
        <v>-3.7631218757364505E-2</v>
      </c>
      <c r="CD907" s="41">
        <f t="shared" si="743"/>
        <v>-6.0168547519524156E-2</v>
      </c>
      <c r="CE907" s="41">
        <f t="shared" si="744"/>
        <v>-1.6012957303137874E-2</v>
      </c>
      <c r="CF907" s="41">
        <f t="shared" si="745"/>
        <v>-2.9697772562175394E-2</v>
      </c>
      <c r="CG907" s="41"/>
      <c r="CH907" s="41">
        <f t="shared" si="746"/>
        <v>-3.0481766335110506E-2</v>
      </c>
      <c r="CI907" s="41">
        <f t="shared" si="747"/>
        <v>-3.7938582607495143E-2</v>
      </c>
      <c r="CJ907" s="41">
        <f t="shared" si="748"/>
        <v>-3.3901551675681339E-2</v>
      </c>
      <c r="CK907" s="41">
        <f t="shared" si="749"/>
        <v>5.4347959859569949E-3</v>
      </c>
      <c r="CL907" s="41">
        <f t="shared" si="750"/>
        <v>-2.2102123336777503E-2</v>
      </c>
      <c r="CM907" s="41">
        <f t="shared" si="751"/>
        <v>8.6694788624344546E-4</v>
      </c>
      <c r="CO907" s="41">
        <f t="shared" si="752"/>
        <v>-8.2988028146950658E-3</v>
      </c>
      <c r="CP907" s="41"/>
      <c r="CQ907" s="41">
        <f t="shared" si="753"/>
        <v>-3.0704125712307354E-2</v>
      </c>
      <c r="CR907" s="41">
        <f t="shared" si="754"/>
        <v>-1.7699577099400975E-2</v>
      </c>
      <c r="CS907" s="41">
        <f t="shared" si="755"/>
        <v>-4.4349556416181324E-2</v>
      </c>
      <c r="CT907" s="41">
        <f t="shared" si="756"/>
        <v>-3.5831019526926841E-2</v>
      </c>
      <c r="CU907" s="41">
        <f t="shared" si="757"/>
        <v>3.0534374868902482E-3</v>
      </c>
      <c r="CV907" s="41">
        <f t="shared" si="758"/>
        <v>-7.4773234402450928E-2</v>
      </c>
      <c r="CW907" s="41"/>
      <c r="CX907" s="41">
        <f t="shared" si="759"/>
        <v>-5.6914322966432011E-3</v>
      </c>
      <c r="CY907" s="41">
        <f t="shared" si="760"/>
        <v>1.7084420922094726E-2</v>
      </c>
      <c r="CZ907" s="41">
        <f t="shared" si="761"/>
        <v>1.0483514542959814E-2</v>
      </c>
      <c r="DA907" s="41">
        <f t="shared" si="762"/>
        <v>-1.3627508399455189E-2</v>
      </c>
      <c r="DB907" s="41">
        <f t="shared" si="763"/>
        <v>-6.3446221738962236E-2</v>
      </c>
      <c r="DC907" s="41">
        <f t="shared" si="764"/>
        <v>-0.14506796525293905</v>
      </c>
      <c r="DD907" s="41">
        <f t="shared" si="765"/>
        <v>-4.0766515587278257E-2</v>
      </c>
      <c r="DE907" s="41"/>
      <c r="DF907" s="41"/>
      <c r="DG907" s="41">
        <f t="shared" si="766"/>
        <v>-1.8461969853422942E-2</v>
      </c>
      <c r="DH907" s="41"/>
    </row>
    <row r="908" spans="1:112">
      <c r="A908" s="44"/>
      <c r="B908" s="34"/>
      <c r="C908" s="34">
        <v>5.7753920000000001</v>
      </c>
      <c r="D908" s="34"/>
      <c r="E908" s="34">
        <v>7.22</v>
      </c>
      <c r="F908" s="34"/>
      <c r="G908" s="34">
        <v>45.544257999999999</v>
      </c>
      <c r="H908" s="34">
        <v>19.028258999999998</v>
      </c>
      <c r="I908" s="34">
        <v>19.280000999999999</v>
      </c>
      <c r="J908" s="34">
        <v>18.449991000000001</v>
      </c>
      <c r="K908" s="34"/>
      <c r="L908" s="34">
        <v>42.66</v>
      </c>
      <c r="M908" s="34">
        <v>5.58</v>
      </c>
      <c r="N908" s="34">
        <v>36.292160000000003</v>
      </c>
      <c r="O908" s="34">
        <v>10.48</v>
      </c>
      <c r="P908" s="34"/>
      <c r="Q908" s="34">
        <v>3.28</v>
      </c>
      <c r="R908" s="34">
        <v>24.860001</v>
      </c>
      <c r="S908" s="34">
        <v>49.147559999999999</v>
      </c>
      <c r="T908" s="34"/>
      <c r="U908" s="34"/>
      <c r="V908" s="34">
        <v>6.3999079999999999</v>
      </c>
      <c r="W908" s="34">
        <v>37.049999</v>
      </c>
      <c r="X908" s="34">
        <v>36.400002000000001</v>
      </c>
      <c r="Y908" s="34">
        <v>10.393608</v>
      </c>
      <c r="Z908" s="34">
        <v>14.841732</v>
      </c>
      <c r="AA908" s="34">
        <v>43.449055000000001</v>
      </c>
      <c r="AB908" s="34">
        <v>52.358275999999996</v>
      </c>
      <c r="AC908" s="34"/>
      <c r="AD908" s="34">
        <v>113.730003</v>
      </c>
      <c r="AE908" s="34">
        <v>33.245517999999997</v>
      </c>
      <c r="AF908" s="34">
        <v>1.67</v>
      </c>
      <c r="AG908" s="34">
        <v>10.87</v>
      </c>
      <c r="AH908" s="34">
        <v>29.140675000000002</v>
      </c>
      <c r="AI908" s="34">
        <v>114.788963</v>
      </c>
      <c r="AJ908" s="34" t="s">
        <v>193</v>
      </c>
      <c r="AK908" s="34">
        <v>6</v>
      </c>
      <c r="AL908" s="34"/>
      <c r="AM908" s="34">
        <v>26.492647000000002</v>
      </c>
      <c r="AN908" s="34">
        <v>5.3</v>
      </c>
      <c r="AO908" s="34">
        <v>30.15</v>
      </c>
      <c r="AP908" s="34">
        <v>4.8099999999999996</v>
      </c>
      <c r="AQ908" s="34">
        <v>16.200001</v>
      </c>
      <c r="AR908" s="34">
        <v>3.26</v>
      </c>
      <c r="AS908" s="34"/>
      <c r="AT908" s="34">
        <v>17.167444</v>
      </c>
      <c r="AU908" s="34">
        <v>34.080002</v>
      </c>
      <c r="AV908" s="34">
        <v>9.0298169999999995</v>
      </c>
      <c r="AW908" s="34">
        <v>11.535296000000001</v>
      </c>
      <c r="AX908" s="34">
        <v>11.67</v>
      </c>
      <c r="AY908" s="34">
        <v>2.59</v>
      </c>
      <c r="AZ908" s="34">
        <v>73.230002999999996</v>
      </c>
      <c r="BA908" s="34"/>
      <c r="BB908" s="34"/>
      <c r="BC908" s="34">
        <v>22.358077999999999</v>
      </c>
      <c r="BD908" s="34"/>
      <c r="BE908" s="38"/>
      <c r="BF908" s="41"/>
      <c r="BG908" s="41">
        <f t="shared" si="726"/>
        <v>0</v>
      </c>
      <c r="BH908" s="41"/>
      <c r="BI908" s="41">
        <f t="shared" si="727"/>
        <v>8.3449719321804679E-3</v>
      </c>
      <c r="BJ908" s="41"/>
      <c r="BK908" s="41">
        <f t="shared" si="728"/>
        <v>7.1190837806885164E-3</v>
      </c>
      <c r="BL908" s="41">
        <f t="shared" si="729"/>
        <v>5.2411993527377359E-3</v>
      </c>
      <c r="BM908" s="41">
        <f t="shared" si="730"/>
        <v>3.6374163253749042E-3</v>
      </c>
      <c r="BN908" s="41">
        <f t="shared" si="731"/>
        <v>2.4692124785374536E-2</v>
      </c>
      <c r="BO908" s="41"/>
      <c r="BP908" s="41">
        <f t="shared" si="732"/>
        <v>-1.0029238584542268E-2</v>
      </c>
      <c r="BQ908" s="41">
        <f t="shared" si="733"/>
        <v>-3.8669141159154048E-2</v>
      </c>
      <c r="BR908" s="41">
        <f t="shared" si="734"/>
        <v>1.0593589808079128E-2</v>
      </c>
      <c r="BS908" s="41">
        <f t="shared" si="735"/>
        <v>9.5878011551533918E-3</v>
      </c>
      <c r="BT908" s="41"/>
      <c r="BU908" s="41">
        <f t="shared" si="736"/>
        <v>-6.4919546099315731E-2</v>
      </c>
      <c r="BV908" s="41">
        <f t="shared" si="737"/>
        <v>1.0513683369508616E-2</v>
      </c>
      <c r="BW908" s="41">
        <f t="shared" si="738"/>
        <v>1.7060127687872587E-2</v>
      </c>
      <c r="BX908" s="41"/>
      <c r="BY908" s="41"/>
      <c r="BZ908" s="41">
        <f t="shared" si="739"/>
        <v>0.1046706742887713</v>
      </c>
      <c r="CA908" s="41">
        <f t="shared" si="740"/>
        <v>2.3761844784393128E-2</v>
      </c>
      <c r="CB908" s="41">
        <f t="shared" si="741"/>
        <v>2.7511158651530943E-3</v>
      </c>
      <c r="CC908" s="41">
        <f t="shared" si="742"/>
        <v>2.7159766552862157E-2</v>
      </c>
      <c r="CD908" s="41">
        <f t="shared" si="743"/>
        <v>1.8560549440133432E-2</v>
      </c>
      <c r="CE908" s="41">
        <f t="shared" si="744"/>
        <v>-1.3960405059864822E-3</v>
      </c>
      <c r="CF908" s="41">
        <f t="shared" si="745"/>
        <v>3.7608153288520413E-3</v>
      </c>
      <c r="CG908" s="41"/>
      <c r="CH908" s="41">
        <f t="shared" si="746"/>
        <v>2.5919981135413571E-2</v>
      </c>
      <c r="CI908" s="41">
        <f t="shared" si="747"/>
        <v>1.0356699454037149E-2</v>
      </c>
      <c r="CJ908" s="41">
        <f t="shared" si="748"/>
        <v>-4.1061486797773925E-2</v>
      </c>
      <c r="CK908" s="41">
        <f t="shared" si="749"/>
        <v>-1.8232045587427498E-2</v>
      </c>
      <c r="CL908" s="41">
        <f t="shared" si="750"/>
        <v>9.6266453768472857E-3</v>
      </c>
      <c r="CM908" s="41">
        <f t="shared" si="751"/>
        <v>6.9312907323013757E-4</v>
      </c>
      <c r="CO908" s="41">
        <f t="shared" si="752"/>
        <v>0</v>
      </c>
      <c r="CP908" s="41"/>
      <c r="CQ908" s="41">
        <f t="shared" si="753"/>
        <v>1.2908133922077788E-2</v>
      </c>
      <c r="CR908" s="41">
        <f t="shared" si="754"/>
        <v>-5.5059777183027313E-2</v>
      </c>
      <c r="CS908" s="41">
        <f t="shared" si="755"/>
        <v>1.2683748145509394E-2</v>
      </c>
      <c r="CT908" s="41">
        <f t="shared" si="756"/>
        <v>3.1681635980115183E-2</v>
      </c>
      <c r="CU908" s="41">
        <f t="shared" si="757"/>
        <v>-1.2270030863421062E-2</v>
      </c>
      <c r="CV908" s="41">
        <f t="shared" si="758"/>
        <v>1.2345835822299141E-2</v>
      </c>
      <c r="CW908" s="41"/>
      <c r="CX908" s="41">
        <f t="shared" si="759"/>
        <v>-1.7138702873966849E-3</v>
      </c>
      <c r="CY908" s="41">
        <f t="shared" si="760"/>
        <v>-4.6838490381951982E-3</v>
      </c>
      <c r="CZ908" s="41">
        <f t="shared" si="761"/>
        <v>5.4128181666513037E-2</v>
      </c>
      <c r="DA908" s="41">
        <f t="shared" si="762"/>
        <v>3.2232252045782473E-3</v>
      </c>
      <c r="DB908" s="41">
        <f t="shared" si="763"/>
        <v>1.9031716298215918E-2</v>
      </c>
      <c r="DC908" s="41">
        <f t="shared" si="764"/>
        <v>8.8767920564406536E-2</v>
      </c>
      <c r="DD908" s="41">
        <f t="shared" si="765"/>
        <v>1.5551197488142481E-2</v>
      </c>
      <c r="DE908" s="41"/>
      <c r="DF908" s="41"/>
      <c r="DG908" s="41">
        <f t="shared" si="766"/>
        <v>5.7509874584892708E-3</v>
      </c>
      <c r="DH908" s="41"/>
    </row>
    <row r="909" spans="1:112">
      <c r="A909" s="44"/>
      <c r="B909" s="34"/>
      <c r="C909" s="34">
        <v>5.6215010000000003</v>
      </c>
      <c r="D909" s="34"/>
      <c r="E909" s="34">
        <v>6.94</v>
      </c>
      <c r="F909" s="34"/>
      <c r="G909" s="34">
        <v>44.594600999999997</v>
      </c>
      <c r="H909" s="34">
        <v>18.441395</v>
      </c>
      <c r="I909" s="34">
        <v>18.899999999999999</v>
      </c>
      <c r="J909" s="34">
        <v>19.49999</v>
      </c>
      <c r="K909" s="34"/>
      <c r="L909" s="34">
        <v>42.349997999999999</v>
      </c>
      <c r="M909" s="34">
        <v>5.56</v>
      </c>
      <c r="N909" s="34">
        <v>35.576324</v>
      </c>
      <c r="O909" s="34">
        <v>10.43</v>
      </c>
      <c r="P909" s="34"/>
      <c r="Q909" s="34">
        <v>3.34</v>
      </c>
      <c r="R909" s="34">
        <v>24.65</v>
      </c>
      <c r="S909" s="34">
        <v>48.492260000000002</v>
      </c>
      <c r="T909" s="34"/>
      <c r="U909" s="34"/>
      <c r="V909" s="34">
        <v>6.1017770000000002</v>
      </c>
      <c r="W909" s="34">
        <v>36.169998</v>
      </c>
      <c r="X909" s="34">
        <v>36.599997999999999</v>
      </c>
      <c r="Y909" s="34">
        <v>9.8764149999999997</v>
      </c>
      <c r="Z909" s="34">
        <v>14.079411</v>
      </c>
      <c r="AA909" s="34">
        <v>43.535763000000003</v>
      </c>
      <c r="AB909" s="34">
        <v>50.835087000000001</v>
      </c>
      <c r="AC909" s="34"/>
      <c r="AD909" s="34">
        <v>111.540001</v>
      </c>
      <c r="AE909" s="34">
        <v>32.717033000000001</v>
      </c>
      <c r="AF909" s="34">
        <v>1.57</v>
      </c>
      <c r="AG909" s="34">
        <v>10.5</v>
      </c>
      <c r="AH909" s="34">
        <v>28.659327999999999</v>
      </c>
      <c r="AI909" s="34">
        <v>114.47084</v>
      </c>
      <c r="AJ909" s="34" t="s">
        <v>193</v>
      </c>
      <c r="AK909" s="34">
        <v>6.2</v>
      </c>
      <c r="AL909" s="34"/>
      <c r="AM909" s="34">
        <v>26.376154</v>
      </c>
      <c r="AN909" s="34">
        <v>5.0999999999999996</v>
      </c>
      <c r="AO909" s="34">
        <v>28.73</v>
      </c>
      <c r="AP909" s="34">
        <v>4.67</v>
      </c>
      <c r="AQ909" s="34">
        <v>16.299999</v>
      </c>
      <c r="AR909" s="34">
        <v>3.06</v>
      </c>
      <c r="AS909" s="34"/>
      <c r="AT909" s="34">
        <v>16.980948999999999</v>
      </c>
      <c r="AU909" s="34">
        <v>33.840000000000003</v>
      </c>
      <c r="AV909" s="34">
        <v>8.4251860000000001</v>
      </c>
      <c r="AW909" s="34">
        <v>11.507455</v>
      </c>
      <c r="AX909" s="34">
        <v>11.25</v>
      </c>
      <c r="AY909" s="34">
        <v>2.72</v>
      </c>
      <c r="AZ909" s="34">
        <v>72.239998</v>
      </c>
      <c r="BA909" s="34"/>
      <c r="BB909" s="34"/>
      <c r="BC909" s="34">
        <v>21.894542999999999</v>
      </c>
      <c r="BD909" s="34"/>
      <c r="BE909" s="38"/>
      <c r="BF909" s="41"/>
      <c r="BG909" s="41">
        <f t="shared" si="726"/>
        <v>-2.7007422795949997E-2</v>
      </c>
      <c r="BH909" s="41"/>
      <c r="BI909" s="41">
        <f t="shared" si="727"/>
        <v>-3.9553178386021688E-2</v>
      </c>
      <c r="BJ909" s="41"/>
      <c r="BK909" s="41">
        <f t="shared" si="728"/>
        <v>-2.1071758597552576E-2</v>
      </c>
      <c r="BL909" s="41">
        <f t="shared" si="729"/>
        <v>-3.1327323970972015E-2</v>
      </c>
      <c r="BM909" s="41">
        <f t="shared" si="730"/>
        <v>-1.9906418984021464E-2</v>
      </c>
      <c r="BN909" s="41">
        <f t="shared" si="731"/>
        <v>5.5350070067517659E-2</v>
      </c>
      <c r="BO909" s="41"/>
      <c r="BP909" s="41">
        <f t="shared" si="732"/>
        <v>-7.293339170643948E-3</v>
      </c>
      <c r="BQ909" s="41">
        <f t="shared" si="733"/>
        <v>-3.5906681307285959E-3</v>
      </c>
      <c r="BR909" s="41">
        <f t="shared" si="734"/>
        <v>-1.9921379552525927E-2</v>
      </c>
      <c r="BS909" s="41">
        <f t="shared" si="735"/>
        <v>-4.7824098802151322E-3</v>
      </c>
      <c r="BT909" s="41"/>
      <c r="BU909" s="41">
        <f t="shared" si="736"/>
        <v>1.8127384592556701E-2</v>
      </c>
      <c r="BV909" s="41">
        <f t="shared" si="737"/>
        <v>-8.4832258191266177E-3</v>
      </c>
      <c r="BW909" s="41">
        <f t="shared" si="738"/>
        <v>-1.3423003834662302E-2</v>
      </c>
      <c r="BX909" s="41"/>
      <c r="BY909" s="41"/>
      <c r="BZ909" s="41">
        <f t="shared" si="739"/>
        <v>-4.7703575030578649E-2</v>
      </c>
      <c r="CA909" s="41">
        <f t="shared" si="740"/>
        <v>-2.4038334081980046E-2</v>
      </c>
      <c r="CB909" s="41">
        <f t="shared" si="741"/>
        <v>5.4793561747618937E-3</v>
      </c>
      <c r="CC909" s="41">
        <f t="shared" si="742"/>
        <v>-5.1041410148018343E-2</v>
      </c>
      <c r="CD909" s="41">
        <f t="shared" si="743"/>
        <v>-5.2729425050729133E-2</v>
      </c>
      <c r="CE909" s="41">
        <f t="shared" si="744"/>
        <v>1.9936359174545486E-3</v>
      </c>
      <c r="CF909" s="41">
        <f t="shared" si="745"/>
        <v>-2.9523209457040449E-2</v>
      </c>
      <c r="CG909" s="41"/>
      <c r="CH909" s="41">
        <f t="shared" si="746"/>
        <v>-1.9443964647815899E-2</v>
      </c>
      <c r="CI909" s="41">
        <f t="shared" si="747"/>
        <v>-1.6024131884554271E-2</v>
      </c>
      <c r="CJ909" s="41">
        <f t="shared" si="748"/>
        <v>-6.1748007068446964E-2</v>
      </c>
      <c r="CK909" s="41">
        <f t="shared" si="749"/>
        <v>-3.4631443969640317E-2</v>
      </c>
      <c r="CL909" s="41">
        <f t="shared" si="750"/>
        <v>-1.6655989722662017E-2</v>
      </c>
      <c r="CM909" s="41">
        <f t="shared" si="751"/>
        <v>-2.7752200779640854E-3</v>
      </c>
      <c r="CO909" s="41">
        <f t="shared" si="752"/>
        <v>3.278982282299097E-2</v>
      </c>
      <c r="CP909" s="41"/>
      <c r="CQ909" s="41">
        <f t="shared" si="753"/>
        <v>-4.4068783980952698E-3</v>
      </c>
      <c r="CR909" s="41">
        <f t="shared" si="754"/>
        <v>-3.8466280827796052E-2</v>
      </c>
      <c r="CS909" s="41">
        <f t="shared" si="755"/>
        <v>-4.8243050181996178E-2</v>
      </c>
      <c r="CT909" s="41">
        <f t="shared" si="756"/>
        <v>-2.9538012436863756E-2</v>
      </c>
      <c r="CU909" s="41">
        <f t="shared" si="757"/>
        <v>6.1537424962899547E-3</v>
      </c>
      <c r="CV909" s="41">
        <f t="shared" si="758"/>
        <v>-6.3312279414326725E-2</v>
      </c>
      <c r="CW909" s="41"/>
      <c r="CX909" s="41">
        <f t="shared" si="759"/>
        <v>-1.0922730926839113E-2</v>
      </c>
      <c r="CY909" s="41">
        <f t="shared" si="760"/>
        <v>-7.0672259085366894E-3</v>
      </c>
      <c r="CZ909" s="41">
        <f t="shared" si="761"/>
        <v>-6.9306548296745318E-2</v>
      </c>
      <c r="DA909" s="41">
        <f t="shared" si="762"/>
        <v>-2.4164661196644445E-3</v>
      </c>
      <c r="DB909" s="41">
        <f t="shared" si="763"/>
        <v>-3.6653317648035498E-2</v>
      </c>
      <c r="DC909" s="41">
        <f t="shared" si="764"/>
        <v>4.8974004596459682E-2</v>
      </c>
      <c r="DD909" s="41">
        <f t="shared" si="765"/>
        <v>-1.3611332616557602E-2</v>
      </c>
      <c r="DE909" s="41"/>
      <c r="DF909" s="41"/>
      <c r="DG909" s="41">
        <f t="shared" si="766"/>
        <v>-2.0950259835941541E-2</v>
      </c>
      <c r="DH909" s="41"/>
    </row>
    <row r="910" spans="1:112">
      <c r="A910" s="44"/>
      <c r="B910" s="34"/>
      <c r="C910" s="34">
        <v>5.6667639999999997</v>
      </c>
      <c r="D910" s="34"/>
      <c r="E910" s="34">
        <v>7.06</v>
      </c>
      <c r="F910" s="34"/>
      <c r="G910" s="34">
        <v>44.398792</v>
      </c>
      <c r="H910" s="34">
        <v>18.590599000000001</v>
      </c>
      <c r="I910" s="34">
        <v>18.32</v>
      </c>
      <c r="J910" s="34">
        <v>19.649989999999999</v>
      </c>
      <c r="K910" s="34"/>
      <c r="L910" s="34">
        <v>41.669998</v>
      </c>
      <c r="M910" s="34">
        <v>5.5</v>
      </c>
      <c r="N910" s="34">
        <v>35.537098</v>
      </c>
      <c r="O910" s="34">
        <v>10.48</v>
      </c>
      <c r="P910" s="34"/>
      <c r="Q910" s="34">
        <v>3.42</v>
      </c>
      <c r="R910" s="34">
        <v>24.219999000000001</v>
      </c>
      <c r="S910" s="34">
        <v>47.924979999999998</v>
      </c>
      <c r="T910" s="34"/>
      <c r="U910" s="34"/>
      <c r="V910" s="34">
        <v>6.2707189999999997</v>
      </c>
      <c r="W910" s="34">
        <v>36.189999</v>
      </c>
      <c r="X910" s="34">
        <v>36.75</v>
      </c>
      <c r="Y910" s="34">
        <v>9.6675470000000008</v>
      </c>
      <c r="Z910" s="34">
        <v>14.342929</v>
      </c>
      <c r="AA910" s="34">
        <v>42.52129</v>
      </c>
      <c r="AB910" s="34">
        <v>51.198689000000002</v>
      </c>
      <c r="AC910" s="34"/>
      <c r="AD910" s="34">
        <v>115.400002</v>
      </c>
      <c r="AE910" s="34">
        <v>32.765968000000001</v>
      </c>
      <c r="AF910" s="34">
        <v>1.55</v>
      </c>
      <c r="AG910" s="34">
        <v>10.34</v>
      </c>
      <c r="AH910" s="34">
        <v>28.091341</v>
      </c>
      <c r="AI910" s="34">
        <v>114.868492</v>
      </c>
      <c r="AJ910" s="34" t="s">
        <v>193</v>
      </c>
      <c r="AK910" s="34">
        <v>6.15</v>
      </c>
      <c r="AL910" s="34"/>
      <c r="AM910" s="34">
        <v>26.133457</v>
      </c>
      <c r="AN910" s="34">
        <v>5</v>
      </c>
      <c r="AO910" s="34">
        <v>28.549999</v>
      </c>
      <c r="AP910" s="34">
        <v>5.13</v>
      </c>
      <c r="AQ910" s="34">
        <v>16.25</v>
      </c>
      <c r="AR910" s="34">
        <v>3.03</v>
      </c>
      <c r="AS910" s="34"/>
      <c r="AT910" s="34">
        <v>16.814084999999999</v>
      </c>
      <c r="AU910" s="34">
        <v>32.889999000000003</v>
      </c>
      <c r="AV910" s="34">
        <v>8.6234249999999992</v>
      </c>
      <c r="AW910" s="34">
        <v>11.498175</v>
      </c>
      <c r="AX910" s="34">
        <v>11.1</v>
      </c>
      <c r="AY910" s="34">
        <v>2.62</v>
      </c>
      <c r="AZ910" s="34">
        <v>72.099997999999999</v>
      </c>
      <c r="BA910" s="34"/>
      <c r="BB910" s="34"/>
      <c r="BC910" s="34">
        <v>21.559222999999999</v>
      </c>
      <c r="BD910" s="34"/>
      <c r="BE910" s="38"/>
      <c r="BF910" s="41"/>
      <c r="BG910" s="41">
        <f t="shared" si="726"/>
        <v>8.0195216150553295E-3</v>
      </c>
      <c r="BH910" s="41"/>
      <c r="BI910" s="41">
        <f t="shared" si="727"/>
        <v>1.7143276986437438E-2</v>
      </c>
      <c r="BJ910" s="41"/>
      <c r="BK910" s="41">
        <f t="shared" si="728"/>
        <v>-4.4005360259059857E-3</v>
      </c>
      <c r="BL910" s="41">
        <f t="shared" si="729"/>
        <v>8.0581568124841393E-3</v>
      </c>
      <c r="BM910" s="41">
        <f t="shared" si="730"/>
        <v>-3.1168562819612451E-2</v>
      </c>
      <c r="BN910" s="41">
        <f t="shared" si="731"/>
        <v>7.6628766602314753E-3</v>
      </c>
      <c r="BO910" s="41"/>
      <c r="BP910" s="41">
        <f t="shared" si="732"/>
        <v>-1.6186976434359932E-2</v>
      </c>
      <c r="BQ910" s="41">
        <f t="shared" si="733"/>
        <v>-1.0850016024065705E-2</v>
      </c>
      <c r="BR910" s="41">
        <f t="shared" si="734"/>
        <v>-1.1031955114830603E-3</v>
      </c>
      <c r="BS910" s="41">
        <f t="shared" si="735"/>
        <v>4.7824098802150983E-3</v>
      </c>
      <c r="BT910" s="41"/>
      <c r="BU910" s="41">
        <f t="shared" si="736"/>
        <v>2.3669744085904703E-2</v>
      </c>
      <c r="BV910" s="41">
        <f t="shared" si="737"/>
        <v>-1.7598203651945178E-2</v>
      </c>
      <c r="BW910" s="41">
        <f t="shared" si="738"/>
        <v>-1.1767325966217112E-2</v>
      </c>
      <c r="BX910" s="41"/>
      <c r="BY910" s="41"/>
      <c r="BZ910" s="41">
        <f t="shared" si="739"/>
        <v>2.7310980884903864E-2</v>
      </c>
      <c r="CA910" s="41">
        <f t="shared" si="740"/>
        <v>5.5281927414605728E-4</v>
      </c>
      <c r="CB910" s="41">
        <f t="shared" si="741"/>
        <v>4.0900398963354019E-3</v>
      </c>
      <c r="CC910" s="41">
        <f t="shared" si="742"/>
        <v>-2.137498552387614E-2</v>
      </c>
      <c r="CD910" s="41">
        <f t="shared" si="743"/>
        <v>1.8543550681391022E-2</v>
      </c>
      <c r="CE910" s="41">
        <f t="shared" si="744"/>
        <v>-2.357784657770335E-2</v>
      </c>
      <c r="CF910" s="41">
        <f t="shared" si="745"/>
        <v>7.1271211039289099E-3</v>
      </c>
      <c r="CG910" s="41"/>
      <c r="CH910" s="41">
        <f t="shared" si="746"/>
        <v>3.4021091478220335E-2</v>
      </c>
      <c r="CI910" s="41">
        <f t="shared" si="747"/>
        <v>1.4945866365901424E-3</v>
      </c>
      <c r="CJ910" s="41">
        <f t="shared" si="748"/>
        <v>-1.2820688429061434E-2</v>
      </c>
      <c r="CK910" s="41">
        <f t="shared" si="749"/>
        <v>-1.535538808319465E-2</v>
      </c>
      <c r="CL910" s="41">
        <f t="shared" si="750"/>
        <v>-2.0017595426099148E-2</v>
      </c>
      <c r="CM910" s="41">
        <f t="shared" si="751"/>
        <v>3.4678081167807233E-3</v>
      </c>
      <c r="CO910" s="41">
        <f t="shared" si="752"/>
        <v>-8.0972102326193618E-3</v>
      </c>
      <c r="CP910" s="41"/>
      <c r="CQ910" s="41">
        <f t="shared" si="753"/>
        <v>-9.2439735736610119E-3</v>
      </c>
      <c r="CR910" s="41">
        <f t="shared" si="754"/>
        <v>-1.9802627296179643E-2</v>
      </c>
      <c r="CS910" s="41">
        <f t="shared" si="755"/>
        <v>-6.2849719154493286E-3</v>
      </c>
      <c r="CT910" s="41">
        <f t="shared" si="756"/>
        <v>9.3946587501872292E-2</v>
      </c>
      <c r="CU910" s="41">
        <f t="shared" si="757"/>
        <v>-3.0721376872750203E-3</v>
      </c>
      <c r="CV910" s="41">
        <f t="shared" si="758"/>
        <v>-9.8522964430117071E-3</v>
      </c>
      <c r="CW910" s="41"/>
      <c r="CX910" s="41">
        <f t="shared" si="759"/>
        <v>-9.8751405915837986E-3</v>
      </c>
      <c r="CY910" s="41">
        <f t="shared" si="760"/>
        <v>-2.8474904941435619E-2</v>
      </c>
      <c r="CZ910" s="41">
        <f t="shared" si="761"/>
        <v>2.3256784400709343E-2</v>
      </c>
      <c r="DA910" s="41">
        <f t="shared" si="762"/>
        <v>-8.0675908491378845E-4</v>
      </c>
      <c r="DB910" s="41">
        <f t="shared" si="763"/>
        <v>-1.3423020332140774E-2</v>
      </c>
      <c r="DC910" s="41">
        <f t="shared" si="764"/>
        <v>-3.7457562534900443E-2</v>
      </c>
      <c r="DD910" s="41">
        <f t="shared" si="765"/>
        <v>-1.9398648715848556E-3</v>
      </c>
      <c r="DE910" s="41"/>
      <c r="DF910" s="41"/>
      <c r="DG910" s="41">
        <f t="shared" si="766"/>
        <v>-1.543372125990838E-2</v>
      </c>
      <c r="DH910" s="41"/>
    </row>
    <row r="911" spans="1:112">
      <c r="A911" s="44"/>
      <c r="B911" s="34"/>
      <c r="C911" s="34">
        <v>5.6939209999999996</v>
      </c>
      <c r="D911" s="34"/>
      <c r="E911" s="34">
        <v>7.14</v>
      </c>
      <c r="F911" s="34"/>
      <c r="G911" s="34">
        <v>46.415588</v>
      </c>
      <c r="H911" s="34">
        <v>18.630383999999999</v>
      </c>
      <c r="I911" s="34">
        <v>18.860001</v>
      </c>
      <c r="J911" s="34">
        <v>19.649989999999999</v>
      </c>
      <c r="K911" s="34"/>
      <c r="L911" s="34">
        <v>42.119999</v>
      </c>
      <c r="M911" s="34">
        <v>5.37</v>
      </c>
      <c r="N911" s="34">
        <v>35.517487000000003</v>
      </c>
      <c r="O911" s="34">
        <v>10.48</v>
      </c>
      <c r="P911" s="34"/>
      <c r="Q911" s="34">
        <v>3.54</v>
      </c>
      <c r="R911" s="34">
        <v>24.379999000000002</v>
      </c>
      <c r="S911" s="34">
        <v>48.247745999999999</v>
      </c>
      <c r="T911" s="34"/>
      <c r="U911" s="34"/>
      <c r="V911" s="34">
        <v>6.3005329999999997</v>
      </c>
      <c r="W911" s="34">
        <v>37.169998</v>
      </c>
      <c r="X911" s="34">
        <v>36.900002000000001</v>
      </c>
      <c r="Y911" s="34">
        <v>9.8465760000000007</v>
      </c>
      <c r="Z911" s="34">
        <v>14.653504</v>
      </c>
      <c r="AA911" s="34">
        <v>42.443252999999999</v>
      </c>
      <c r="AB911" s="34">
        <v>52.407406000000002</v>
      </c>
      <c r="AC911" s="34"/>
      <c r="AD911" s="34">
        <v>115.08000199999999</v>
      </c>
      <c r="AE911" s="34">
        <v>32.854045999999997</v>
      </c>
      <c r="AF911" s="34">
        <v>1.57</v>
      </c>
      <c r="AG911" s="34">
        <v>10.08</v>
      </c>
      <c r="AH911" s="34">
        <v>27.841042000000002</v>
      </c>
      <c r="AI911" s="34">
        <v>114.828728</v>
      </c>
      <c r="AJ911" s="34" t="s">
        <v>193</v>
      </c>
      <c r="AK911" s="34">
        <v>5.75</v>
      </c>
      <c r="AL911" s="34"/>
      <c r="AM911" s="34">
        <v>26.589725000000001</v>
      </c>
      <c r="AN911" s="34">
        <v>4.7</v>
      </c>
      <c r="AO911" s="34">
        <v>29.120000999999998</v>
      </c>
      <c r="AP911" s="34">
        <v>5.0599999999999996</v>
      </c>
      <c r="AQ911" s="34">
        <v>16.25</v>
      </c>
      <c r="AR911" s="34">
        <v>3.02</v>
      </c>
      <c r="AS911" s="34"/>
      <c r="AT911" s="34">
        <v>16.882797</v>
      </c>
      <c r="AU911" s="34">
        <v>32.630001</v>
      </c>
      <c r="AV911" s="34">
        <v>8.6531610000000008</v>
      </c>
      <c r="AW911" s="34">
        <v>11.507455</v>
      </c>
      <c r="AX911" s="34">
        <v>11.29</v>
      </c>
      <c r="AY911" s="34">
        <v>2.63</v>
      </c>
      <c r="AZ911" s="34">
        <v>73.580001999999993</v>
      </c>
      <c r="BA911" s="34"/>
      <c r="BB911" s="34"/>
      <c r="BC911" s="34">
        <v>21.983308999999998</v>
      </c>
      <c r="BD911" s="34"/>
      <c r="BE911" s="38"/>
      <c r="BF911" s="41"/>
      <c r="BG911" s="41">
        <f t="shared" si="726"/>
        <v>4.7808827948165105E-3</v>
      </c>
      <c r="BH911" s="41"/>
      <c r="BI911" s="41">
        <f t="shared" si="727"/>
        <v>1.1267724846342288E-2</v>
      </c>
      <c r="BJ911" s="41"/>
      <c r="BK911" s="41">
        <f t="shared" si="728"/>
        <v>4.4423089229235831E-2</v>
      </c>
      <c r="BL911" s="41">
        <f t="shared" si="729"/>
        <v>2.137773478561986E-3</v>
      </c>
      <c r="BM911" s="41">
        <f t="shared" si="730"/>
        <v>2.9049970981595164E-2</v>
      </c>
      <c r="BN911" s="41">
        <f t="shared" si="731"/>
        <v>0</v>
      </c>
      <c r="BO911" s="41"/>
      <c r="BP911" s="41">
        <f t="shared" si="732"/>
        <v>1.0741266085883456E-2</v>
      </c>
      <c r="BQ911" s="41">
        <f t="shared" si="733"/>
        <v>-2.3920183717651842E-2</v>
      </c>
      <c r="BR911" s="41">
        <f t="shared" si="734"/>
        <v>-5.5199817148900837E-4</v>
      </c>
      <c r="BS911" s="41">
        <f t="shared" si="735"/>
        <v>0</v>
      </c>
      <c r="BT911" s="41"/>
      <c r="BU911" s="41">
        <f t="shared" si="736"/>
        <v>3.4486176071169404E-2</v>
      </c>
      <c r="BV911" s="41">
        <f t="shared" si="737"/>
        <v>6.5843861991437026E-3</v>
      </c>
      <c r="BW911" s="41">
        <f t="shared" si="738"/>
        <v>6.7122400550134274E-3</v>
      </c>
      <c r="BX911" s="41"/>
      <c r="BY911" s="41"/>
      <c r="BZ911" s="41">
        <f t="shared" si="739"/>
        <v>4.7432118768133578E-3</v>
      </c>
      <c r="CA911" s="41">
        <f t="shared" si="740"/>
        <v>2.6719120558617644E-2</v>
      </c>
      <c r="CB911" s="41">
        <f t="shared" si="741"/>
        <v>4.0733795881763447E-3</v>
      </c>
      <c r="CC911" s="41">
        <f t="shared" si="742"/>
        <v>1.8349174401618817E-2</v>
      </c>
      <c r="CD911" s="41">
        <f t="shared" si="743"/>
        <v>2.1422419601334994E-2</v>
      </c>
      <c r="CE911" s="41">
        <f t="shared" si="744"/>
        <v>-1.8369314819587392E-3</v>
      </c>
      <c r="CF911" s="41">
        <f t="shared" si="745"/>
        <v>2.3333990968998311E-2</v>
      </c>
      <c r="CG911" s="41"/>
      <c r="CH911" s="41">
        <f t="shared" si="746"/>
        <v>-2.7768153424601646E-3</v>
      </c>
      <c r="CI911" s="41">
        <f t="shared" si="747"/>
        <v>2.6844874764671402E-3</v>
      </c>
      <c r="CJ911" s="41">
        <f t="shared" si="748"/>
        <v>1.2820688429061469E-2</v>
      </c>
      <c r="CK911" s="41">
        <f t="shared" si="749"/>
        <v>-2.5466606437060522E-2</v>
      </c>
      <c r="CL911" s="41">
        <f t="shared" si="750"/>
        <v>-8.9501164589829985E-3</v>
      </c>
      <c r="CM911" s="41">
        <f t="shared" si="751"/>
        <v>-3.4622970532453482E-4</v>
      </c>
      <c r="CO911" s="41">
        <f t="shared" si="752"/>
        <v>-6.7252227009167456E-2</v>
      </c>
      <c r="CP911" s="41"/>
      <c r="CQ911" s="41">
        <f t="shared" si="753"/>
        <v>1.7308492147611668E-2</v>
      </c>
      <c r="CR911" s="41">
        <f t="shared" si="754"/>
        <v>-6.1875403718087411E-2</v>
      </c>
      <c r="CS911" s="41">
        <f t="shared" si="755"/>
        <v>1.9768356593395108E-2</v>
      </c>
      <c r="CT911" s="41">
        <f t="shared" si="756"/>
        <v>-1.3739175883304046E-2</v>
      </c>
      <c r="CU911" s="41">
        <f t="shared" si="757"/>
        <v>0</v>
      </c>
      <c r="CV911" s="41">
        <f t="shared" si="758"/>
        <v>-3.3057881344994329E-3</v>
      </c>
      <c r="CW911" s="41"/>
      <c r="CX911" s="41">
        <f t="shared" si="759"/>
        <v>4.0782464819948197E-3</v>
      </c>
      <c r="CY911" s="41">
        <f t="shared" si="760"/>
        <v>-7.9364885447139738E-3</v>
      </c>
      <c r="CZ911" s="41">
        <f t="shared" si="761"/>
        <v>3.4423501684577931E-3</v>
      </c>
      <c r="DA911" s="41">
        <f t="shared" si="762"/>
        <v>8.06759084913753E-4</v>
      </c>
      <c r="DB911" s="41">
        <f t="shared" si="763"/>
        <v>1.6972269843282244E-2</v>
      </c>
      <c r="DC911" s="41">
        <f t="shared" si="764"/>
        <v>3.8095284166676487E-3</v>
      </c>
      <c r="DD911" s="41">
        <f t="shared" si="765"/>
        <v>2.0319260306275205E-2</v>
      </c>
      <c r="DE911" s="41"/>
      <c r="DF911" s="41"/>
      <c r="DG911" s="41">
        <f t="shared" si="766"/>
        <v>1.9479777165096655E-2</v>
      </c>
      <c r="DH911" s="41"/>
    </row>
    <row r="912" spans="1:112">
      <c r="A912" s="44"/>
      <c r="B912" s="34"/>
      <c r="C912" s="34">
        <v>5.9745439999999999</v>
      </c>
      <c r="D912" s="34"/>
      <c r="E912" s="34">
        <v>7.08</v>
      </c>
      <c r="F912" s="34"/>
      <c r="G912" s="34">
        <v>45.779221</v>
      </c>
      <c r="H912" s="34">
        <v>18.381713999999999</v>
      </c>
      <c r="I912" s="34">
        <v>18.879999000000002</v>
      </c>
      <c r="J912" s="34">
        <v>18.75</v>
      </c>
      <c r="K912" s="34"/>
      <c r="L912" s="34">
        <v>42.709999000000003</v>
      </c>
      <c r="M912" s="34">
        <v>5.24</v>
      </c>
      <c r="N912" s="34">
        <v>35.83128</v>
      </c>
      <c r="O912" s="34">
        <v>10.67</v>
      </c>
      <c r="P912" s="34"/>
      <c r="Q912" s="34">
        <v>3.54</v>
      </c>
      <c r="R912" s="34">
        <v>23.93</v>
      </c>
      <c r="S912" s="34">
        <v>47.553317999999997</v>
      </c>
      <c r="T912" s="34"/>
      <c r="U912" s="34"/>
      <c r="V912" s="34">
        <v>6.3204070000000003</v>
      </c>
      <c r="W912" s="34">
        <v>37.389999000000003</v>
      </c>
      <c r="X912" s="34">
        <v>36.849997999999999</v>
      </c>
      <c r="Y912" s="34">
        <v>9.9360900000000001</v>
      </c>
      <c r="Z912" s="34">
        <v>14.55939</v>
      </c>
      <c r="AA912" s="34">
        <v>43.240955</v>
      </c>
      <c r="AB912" s="34">
        <v>50.107891000000002</v>
      </c>
      <c r="AC912" s="34"/>
      <c r="AD912" s="34">
        <v>115.540001</v>
      </c>
      <c r="AE912" s="34">
        <v>32.951915999999997</v>
      </c>
      <c r="AF912" s="34">
        <v>1.59</v>
      </c>
      <c r="AG912" s="34">
        <v>9.85</v>
      </c>
      <c r="AH912" s="34">
        <v>27.47522</v>
      </c>
      <c r="AI912" s="34">
        <v>112.731171</v>
      </c>
      <c r="AJ912" s="34" t="s">
        <v>193</v>
      </c>
      <c r="AK912" s="34">
        <v>5.7</v>
      </c>
      <c r="AL912" s="34"/>
      <c r="AM912" s="34">
        <v>26.347028999999999</v>
      </c>
      <c r="AN912" s="34">
        <v>5</v>
      </c>
      <c r="AO912" s="34">
        <v>28.49</v>
      </c>
      <c r="AP912" s="34">
        <v>5.05</v>
      </c>
      <c r="AQ912" s="34">
        <v>16.399999999999999</v>
      </c>
      <c r="AR912" s="34">
        <v>3.23</v>
      </c>
      <c r="AS912" s="34"/>
      <c r="AT912" s="34">
        <v>16.872976000000001</v>
      </c>
      <c r="AU912" s="34">
        <v>32.330002</v>
      </c>
      <c r="AV912" s="34">
        <v>8.8514009999999992</v>
      </c>
      <c r="AW912" s="34">
        <v>11.507455</v>
      </c>
      <c r="AX912" s="34">
        <v>11.45</v>
      </c>
      <c r="AY912" s="34">
        <v>2.58</v>
      </c>
      <c r="AZ912" s="34">
        <v>72.129997000000003</v>
      </c>
      <c r="BA912" s="34"/>
      <c r="BB912" s="34"/>
      <c r="BC912" s="34">
        <v>22.003029000000002</v>
      </c>
      <c r="BD912" s="34"/>
      <c r="BE912" s="38"/>
      <c r="BF912" s="41"/>
      <c r="BG912" s="41">
        <f t="shared" si="726"/>
        <v>4.8108662407579252E-2</v>
      </c>
      <c r="BH912" s="41"/>
      <c r="BI912" s="41">
        <f t="shared" si="727"/>
        <v>-8.4388686458645949E-3</v>
      </c>
      <c r="BJ912" s="41"/>
      <c r="BK912" s="41">
        <f t="shared" si="728"/>
        <v>-1.3805052874704718E-2</v>
      </c>
      <c r="BL912" s="41">
        <f t="shared" si="729"/>
        <v>-1.3437430201185712E-2</v>
      </c>
      <c r="BM912" s="41">
        <f t="shared" si="730"/>
        <v>1.0597775236721092E-3</v>
      </c>
      <c r="BN912" s="41">
        <f t="shared" si="731"/>
        <v>-4.6883076992868422E-2</v>
      </c>
      <c r="BO912" s="41"/>
      <c r="BP912" s="41">
        <f t="shared" si="732"/>
        <v>1.3910397915570428E-2</v>
      </c>
      <c r="BQ912" s="41">
        <f t="shared" si="733"/>
        <v>-2.4506410187822555E-2</v>
      </c>
      <c r="BR912" s="41">
        <f t="shared" si="734"/>
        <v>8.7960881849095483E-3</v>
      </c>
      <c r="BS912" s="41">
        <f t="shared" si="735"/>
        <v>1.7967386420765938E-2</v>
      </c>
      <c r="BT912" s="41"/>
      <c r="BU912" s="41">
        <f t="shared" si="736"/>
        <v>0</v>
      </c>
      <c r="BV912" s="41">
        <f t="shared" si="737"/>
        <v>-1.8630181115615489E-2</v>
      </c>
      <c r="BW912" s="41">
        <f t="shared" si="738"/>
        <v>-1.449754593115107E-2</v>
      </c>
      <c r="BX912" s="41"/>
      <c r="BY912" s="41"/>
      <c r="BZ912" s="41">
        <f t="shared" si="739"/>
        <v>3.1493718259905713E-3</v>
      </c>
      <c r="CA912" s="41">
        <f t="shared" si="740"/>
        <v>5.9013317415771097E-3</v>
      </c>
      <c r="CB912" s="41">
        <f t="shared" si="741"/>
        <v>-1.3560408857620585E-3</v>
      </c>
      <c r="CC912" s="41">
        <f t="shared" si="742"/>
        <v>9.0498025821402223E-3</v>
      </c>
      <c r="CD912" s="41">
        <f t="shared" si="743"/>
        <v>-6.4433414647609936E-3</v>
      </c>
      <c r="CE912" s="41">
        <f t="shared" si="744"/>
        <v>1.8620118362828505E-2</v>
      </c>
      <c r="CF912" s="41">
        <f t="shared" si="745"/>
        <v>-4.4869416539654414E-2</v>
      </c>
      <c r="CG912" s="41"/>
      <c r="CH912" s="41">
        <f t="shared" si="746"/>
        <v>3.9892429455694132E-3</v>
      </c>
      <c r="CI912" s="41">
        <f t="shared" si="747"/>
        <v>2.9745047161587345E-3</v>
      </c>
      <c r="CJ912" s="41">
        <f t="shared" si="748"/>
        <v>1.2658396871923465E-2</v>
      </c>
      <c r="CK912" s="41">
        <f t="shared" si="749"/>
        <v>-2.3081807459225074E-2</v>
      </c>
      <c r="CL912" s="41">
        <f t="shared" si="750"/>
        <v>-1.3226755389750509E-2</v>
      </c>
      <c r="CM912" s="41">
        <f t="shared" si="751"/>
        <v>-1.8435729827722003E-2</v>
      </c>
      <c r="CO912" s="41">
        <f t="shared" si="752"/>
        <v>-8.7336799687545534E-3</v>
      </c>
      <c r="CP912" s="41"/>
      <c r="CQ912" s="41">
        <f t="shared" si="753"/>
        <v>-9.1693457602229095E-3</v>
      </c>
      <c r="CR912" s="41">
        <f t="shared" si="754"/>
        <v>6.1875403718087453E-2</v>
      </c>
      <c r="CS912" s="41">
        <f t="shared" si="755"/>
        <v>-2.1872109159327018E-2</v>
      </c>
      <c r="CT912" s="41">
        <f t="shared" si="756"/>
        <v>-1.9782400121057075E-3</v>
      </c>
      <c r="CU912" s="41">
        <f t="shared" si="757"/>
        <v>9.1884260544061701E-3</v>
      </c>
      <c r="CV912" s="41">
        <f t="shared" si="758"/>
        <v>6.7225305847786923E-2</v>
      </c>
      <c r="CW912" s="41"/>
      <c r="CX912" s="41">
        <f t="shared" si="759"/>
        <v>-5.8188566898508876E-4</v>
      </c>
      <c r="CY912" s="41">
        <f t="shared" si="760"/>
        <v>-9.2364876524855567E-3</v>
      </c>
      <c r="CZ912" s="41">
        <f t="shared" si="761"/>
        <v>2.2651063860425005E-2</v>
      </c>
      <c r="DA912" s="41">
        <f t="shared" si="762"/>
        <v>0</v>
      </c>
      <c r="DB912" s="41">
        <f t="shared" si="763"/>
        <v>1.4072351838678037E-2</v>
      </c>
      <c r="DC912" s="41">
        <f t="shared" si="764"/>
        <v>-1.9194447256147065E-2</v>
      </c>
      <c r="DD912" s="41">
        <f t="shared" si="765"/>
        <v>-1.9903271933917409E-2</v>
      </c>
      <c r="DE912" s="41"/>
      <c r="DF912" s="41"/>
      <c r="DG912" s="41">
        <f t="shared" si="766"/>
        <v>8.966421037908339E-4</v>
      </c>
      <c r="DH912" s="41"/>
    </row>
    <row r="913" spans="1:112">
      <c r="A913" s="44"/>
      <c r="B913" s="34"/>
      <c r="C913" s="34">
        <v>6.1012750000000002</v>
      </c>
      <c r="D913" s="34"/>
      <c r="E913" s="34">
        <v>7.08</v>
      </c>
      <c r="F913" s="34"/>
      <c r="G913" s="34">
        <v>46.229579999999999</v>
      </c>
      <c r="H913" s="34">
        <v>18.511023999999999</v>
      </c>
      <c r="I913" s="34">
        <v>18.25</v>
      </c>
      <c r="J913" s="34">
        <v>19.799990000000001</v>
      </c>
      <c r="K913" s="34"/>
      <c r="L913" s="34">
        <v>41.84</v>
      </c>
      <c r="M913" s="34">
        <v>5.3</v>
      </c>
      <c r="N913" s="34">
        <v>36.096046000000001</v>
      </c>
      <c r="O913" s="34">
        <v>10.48</v>
      </c>
      <c r="P913" s="34"/>
      <c r="Q913" s="34">
        <v>3.63</v>
      </c>
      <c r="R913" s="34">
        <v>23.52</v>
      </c>
      <c r="S913" s="34">
        <v>48.384673999999997</v>
      </c>
      <c r="T913" s="34"/>
      <c r="U913" s="34"/>
      <c r="V913" s="34">
        <v>6.3204070000000003</v>
      </c>
      <c r="W913" s="34">
        <v>37.229999999999997</v>
      </c>
      <c r="X913" s="34">
        <v>36.5</v>
      </c>
      <c r="Y913" s="34">
        <v>9.7272239999999996</v>
      </c>
      <c r="Z913" s="34">
        <v>14.804085000000001</v>
      </c>
      <c r="AA913" s="34">
        <v>43.379691999999999</v>
      </c>
      <c r="AB913" s="34">
        <v>50.933357000000001</v>
      </c>
      <c r="AC913" s="34"/>
      <c r="AD913" s="34">
        <v>115.599998</v>
      </c>
      <c r="AE913" s="34">
        <v>33.049782</v>
      </c>
      <c r="AF913" s="34">
        <v>1.62</v>
      </c>
      <c r="AG913" s="34">
        <v>9.8699999999999992</v>
      </c>
      <c r="AH913" s="34">
        <v>27.436710000000001</v>
      </c>
      <c r="AI913" s="34">
        <v>112.313652</v>
      </c>
      <c r="AJ913" s="34" t="s">
        <v>193</v>
      </c>
      <c r="AK913" s="34">
        <v>5.6</v>
      </c>
      <c r="AL913" s="34"/>
      <c r="AM913" s="34">
        <v>26.609141999999999</v>
      </c>
      <c r="AN913" s="34">
        <v>5.2</v>
      </c>
      <c r="AO913" s="34">
        <v>27.99</v>
      </c>
      <c r="AP913" s="34">
        <v>5.05</v>
      </c>
      <c r="AQ913" s="34">
        <v>16.600000000000001</v>
      </c>
      <c r="AR913" s="34">
        <v>3.19</v>
      </c>
      <c r="AS913" s="34"/>
      <c r="AT913" s="34">
        <v>16.833714000000001</v>
      </c>
      <c r="AU913" s="34">
        <v>32.07</v>
      </c>
      <c r="AV913" s="34">
        <v>9.1190239999999996</v>
      </c>
      <c r="AW913" s="34">
        <v>11.70234</v>
      </c>
      <c r="AX913" s="34">
        <v>10.9</v>
      </c>
      <c r="AY913" s="34">
        <v>2.64</v>
      </c>
      <c r="AZ913" s="34">
        <v>73.889999000000003</v>
      </c>
      <c r="BA913" s="34"/>
      <c r="BB913" s="34"/>
      <c r="BC913" s="34">
        <v>22.338349999999998</v>
      </c>
      <c r="BD913" s="34"/>
      <c r="BE913" s="38"/>
      <c r="BF913" s="41"/>
      <c r="BG913" s="41">
        <f t="shared" si="726"/>
        <v>2.0989988818248699E-2</v>
      </c>
      <c r="BH913" s="41"/>
      <c r="BI913" s="41">
        <f t="shared" si="727"/>
        <v>0</v>
      </c>
      <c r="BJ913" s="41"/>
      <c r="BK913" s="41">
        <f t="shared" si="728"/>
        <v>9.7895547337509756E-3</v>
      </c>
      <c r="BL913" s="41">
        <f t="shared" si="729"/>
        <v>7.0100803869443968E-3</v>
      </c>
      <c r="BM913" s="41">
        <f t="shared" si="730"/>
        <v>-3.3938027722751153E-2</v>
      </c>
      <c r="BN913" s="41">
        <f t="shared" si="731"/>
        <v>5.4487680233437245E-2</v>
      </c>
      <c r="BO913" s="41"/>
      <c r="BP913" s="41">
        <f t="shared" si="732"/>
        <v>-2.058024168298693E-2</v>
      </c>
      <c r="BQ913" s="41">
        <f t="shared" si="733"/>
        <v>1.138532222512521E-2</v>
      </c>
      <c r="BR913" s="41">
        <f t="shared" si="734"/>
        <v>7.362075322028966E-3</v>
      </c>
      <c r="BS913" s="41">
        <f t="shared" si="735"/>
        <v>-1.7967386420765862E-2</v>
      </c>
      <c r="BT913" s="41"/>
      <c r="BU913" s="41">
        <f t="shared" si="736"/>
        <v>2.5105921131076261E-2</v>
      </c>
      <c r="BV913" s="41">
        <f t="shared" si="737"/>
        <v>-1.7281778889855774E-2</v>
      </c>
      <c r="BW913" s="41">
        <f t="shared" si="738"/>
        <v>1.7331544948154528E-2</v>
      </c>
      <c r="BX913" s="41"/>
      <c r="BY913" s="41"/>
      <c r="BZ913" s="41">
        <f t="shared" si="739"/>
        <v>0</v>
      </c>
      <c r="CA913" s="41">
        <f t="shared" si="740"/>
        <v>-4.2883743592775836E-3</v>
      </c>
      <c r="CB913" s="41">
        <f t="shared" si="741"/>
        <v>-9.5433037728141681E-3</v>
      </c>
      <c r="CC913" s="41">
        <f t="shared" si="742"/>
        <v>-2.1245030815919889E-2</v>
      </c>
      <c r="CD913" s="41">
        <f t="shared" si="743"/>
        <v>1.6667009912361905E-2</v>
      </c>
      <c r="CE913" s="41">
        <f t="shared" si="744"/>
        <v>3.2033267688515309E-3</v>
      </c>
      <c r="CF913" s="41">
        <f t="shared" si="745"/>
        <v>1.6339552045657915E-2</v>
      </c>
      <c r="CG913" s="41"/>
      <c r="CH913" s="41">
        <f t="shared" si="746"/>
        <v>5.1913992910807667E-4</v>
      </c>
      <c r="CI913" s="41">
        <f t="shared" si="747"/>
        <v>2.9655622412630314E-3</v>
      </c>
      <c r="CJ913" s="41">
        <f t="shared" si="748"/>
        <v>1.8692133012152546E-2</v>
      </c>
      <c r="CK913" s="41">
        <f t="shared" si="749"/>
        <v>2.0283982613926192E-3</v>
      </c>
      <c r="CL913" s="41">
        <f t="shared" si="750"/>
        <v>-1.4026098268058718E-3</v>
      </c>
      <c r="CM913" s="41">
        <f t="shared" si="751"/>
        <v>-3.7105450680674987E-3</v>
      </c>
      <c r="CO913" s="41">
        <f t="shared" si="752"/>
        <v>-1.7699577099400975E-2</v>
      </c>
      <c r="CP913" s="41"/>
      <c r="CQ913" s="41">
        <f t="shared" si="753"/>
        <v>9.8993237449879878E-3</v>
      </c>
      <c r="CR913" s="41">
        <f t="shared" si="754"/>
        <v>3.9220713153281329E-2</v>
      </c>
      <c r="CS913" s="41">
        <f t="shared" si="755"/>
        <v>-1.7705844982454731E-2</v>
      </c>
      <c r="CT913" s="41">
        <f t="shared" si="756"/>
        <v>0</v>
      </c>
      <c r="CU913" s="41">
        <f t="shared" si="757"/>
        <v>1.2121360532345041E-2</v>
      </c>
      <c r="CV913" s="41">
        <f t="shared" si="758"/>
        <v>-1.2461220437812002E-2</v>
      </c>
      <c r="CW913" s="41"/>
      <c r="CX913" s="41">
        <f t="shared" si="759"/>
        <v>-2.329627605485858E-3</v>
      </c>
      <c r="CY913" s="41">
        <f t="shared" si="760"/>
        <v>-8.0746398943238804E-3</v>
      </c>
      <c r="CZ913" s="41">
        <f t="shared" si="761"/>
        <v>2.978702923993819E-2</v>
      </c>
      <c r="DA913" s="41">
        <f t="shared" si="762"/>
        <v>1.6793735597919877E-2</v>
      </c>
      <c r="DB913" s="41">
        <f t="shared" si="763"/>
        <v>-4.9226940765150523E-2</v>
      </c>
      <c r="DC913" s="41">
        <f t="shared" si="764"/>
        <v>2.2989518224698781E-2</v>
      </c>
      <c r="DD913" s="41">
        <f t="shared" si="765"/>
        <v>2.4107482342915421E-2</v>
      </c>
      <c r="DE913" s="41"/>
      <c r="DF913" s="41"/>
      <c r="DG913" s="41">
        <f t="shared" si="766"/>
        <v>1.5124806664464916E-2</v>
      </c>
      <c r="DH913" s="41"/>
    </row>
    <row r="914" spans="1:112">
      <c r="A914" s="44"/>
      <c r="B914" s="34"/>
      <c r="C914" s="34">
        <v>6.3275839999999999</v>
      </c>
      <c r="D914" s="34"/>
      <c r="E914" s="34">
        <v>7.36</v>
      </c>
      <c r="F914" s="34"/>
      <c r="G914" s="34">
        <v>46.601604000000002</v>
      </c>
      <c r="H914" s="34">
        <v>18.411553999999999</v>
      </c>
      <c r="I914" s="34">
        <v>18.040001</v>
      </c>
      <c r="J914" s="34">
        <v>20.549999</v>
      </c>
      <c r="K914" s="34"/>
      <c r="L914" s="34">
        <v>41.68</v>
      </c>
      <c r="M914" s="34">
        <v>5.29</v>
      </c>
      <c r="N914" s="34">
        <v>35.772441999999998</v>
      </c>
      <c r="O914" s="34">
        <v>10.45</v>
      </c>
      <c r="P914" s="34"/>
      <c r="Q914" s="34">
        <v>3.72</v>
      </c>
      <c r="R914" s="34">
        <v>23.83</v>
      </c>
      <c r="S914" s="34">
        <v>47.475074999999997</v>
      </c>
      <c r="T914" s="34"/>
      <c r="U914" s="34"/>
      <c r="V914" s="34">
        <v>6.4098459999999999</v>
      </c>
      <c r="W914" s="34">
        <v>36.880001</v>
      </c>
      <c r="X914" s="34">
        <v>36</v>
      </c>
      <c r="Y914" s="34">
        <v>9.8664690000000004</v>
      </c>
      <c r="Z914" s="34">
        <v>14.484099000000001</v>
      </c>
      <c r="AA914" s="34">
        <v>43.067543000000001</v>
      </c>
      <c r="AB914" s="34">
        <v>50.795780000000001</v>
      </c>
      <c r="AC914" s="34"/>
      <c r="AD914" s="34">
        <v>117.139999</v>
      </c>
      <c r="AE914" s="34">
        <v>32.599594000000003</v>
      </c>
      <c r="AF914" s="34">
        <v>1.55</v>
      </c>
      <c r="AG914" s="34">
        <v>10.18</v>
      </c>
      <c r="AH914" s="34">
        <v>27.244171000000001</v>
      </c>
      <c r="AI914" s="34">
        <v>113.019463</v>
      </c>
      <c r="AJ914" s="34" t="s">
        <v>193</v>
      </c>
      <c r="AK914" s="34">
        <v>5.95</v>
      </c>
      <c r="AL914" s="34"/>
      <c r="AM914" s="34">
        <v>26.599432</v>
      </c>
      <c r="AN914" s="34">
        <v>5.4</v>
      </c>
      <c r="AO914" s="34">
        <v>27.379999000000002</v>
      </c>
      <c r="AP914" s="34">
        <v>5.05</v>
      </c>
      <c r="AQ914" s="34">
        <v>16.600000000000001</v>
      </c>
      <c r="AR914" s="34">
        <v>3.09</v>
      </c>
      <c r="AS914" s="34"/>
      <c r="AT914" s="34">
        <v>16.794454999999999</v>
      </c>
      <c r="AU914" s="34">
        <v>32.459999000000003</v>
      </c>
      <c r="AV914" s="34">
        <v>9.0694649999999992</v>
      </c>
      <c r="AW914" s="34">
        <v>11.433213</v>
      </c>
      <c r="AX914" s="34">
        <v>10.53</v>
      </c>
      <c r="AY914" s="34">
        <v>2.82</v>
      </c>
      <c r="AZ914" s="34">
        <v>72.919998000000007</v>
      </c>
      <c r="BA914" s="34"/>
      <c r="BB914" s="34"/>
      <c r="BC914" s="34">
        <v>22.506014</v>
      </c>
      <c r="BD914" s="34"/>
      <c r="BE914" s="38"/>
      <c r="BF914" s="41"/>
      <c r="BG914" s="41">
        <f t="shared" si="726"/>
        <v>3.6420723002423022E-2</v>
      </c>
      <c r="BH914" s="41"/>
      <c r="BI914" s="41">
        <f t="shared" si="727"/>
        <v>3.8786025035156449E-2</v>
      </c>
      <c r="BJ914" s="41"/>
      <c r="BK914" s="41">
        <f t="shared" si="728"/>
        <v>8.0151081909521638E-3</v>
      </c>
      <c r="BL914" s="41">
        <f t="shared" si="729"/>
        <v>-5.3880441741011422E-3</v>
      </c>
      <c r="BM914" s="41">
        <f t="shared" si="730"/>
        <v>-1.1573509961651922E-2</v>
      </c>
      <c r="BN914" s="41">
        <f t="shared" si="731"/>
        <v>3.7179459630584992E-2</v>
      </c>
      <c r="BO914" s="41"/>
      <c r="BP914" s="41">
        <f t="shared" si="732"/>
        <v>-3.8314223115560602E-3</v>
      </c>
      <c r="BQ914" s="41">
        <f t="shared" si="733"/>
        <v>-1.8885746878681362E-3</v>
      </c>
      <c r="BR914" s="41">
        <f t="shared" si="734"/>
        <v>-9.0055098139636396E-3</v>
      </c>
      <c r="BS914" s="41">
        <f t="shared" si="735"/>
        <v>-2.8667004820762238E-3</v>
      </c>
      <c r="BT914" s="41"/>
      <c r="BU914" s="41">
        <f t="shared" si="736"/>
        <v>2.4491020008295911E-2</v>
      </c>
      <c r="BV914" s="41">
        <f t="shared" si="737"/>
        <v>1.3094168080224474E-2</v>
      </c>
      <c r="BW914" s="41">
        <f t="shared" si="738"/>
        <v>-1.8978274208978164E-2</v>
      </c>
      <c r="BX914" s="41"/>
      <c r="BY914" s="41"/>
      <c r="BZ914" s="41">
        <f t="shared" si="739"/>
        <v>1.405164086354237E-2</v>
      </c>
      <c r="CA914" s="41">
        <f t="shared" si="740"/>
        <v>-9.4454620812652375E-3</v>
      </c>
      <c r="CB914" s="41">
        <f t="shared" si="741"/>
        <v>-1.3793322132335873E-2</v>
      </c>
      <c r="CC914" s="41">
        <f t="shared" si="742"/>
        <v>1.4213486372248047E-2</v>
      </c>
      <c r="CD914" s="41">
        <f t="shared" si="743"/>
        <v>-2.1851729190407915E-2</v>
      </c>
      <c r="CE914" s="41">
        <f t="shared" si="744"/>
        <v>-7.2217545568370621E-3</v>
      </c>
      <c r="CF914" s="41">
        <f t="shared" si="745"/>
        <v>-2.7047724561693439E-3</v>
      </c>
      <c r="CG914" s="41"/>
      <c r="CH914" s="41">
        <f t="shared" si="746"/>
        <v>1.323385318760366E-2</v>
      </c>
      <c r="CI914" s="41">
        <f t="shared" si="747"/>
        <v>-1.371513590199494E-2</v>
      </c>
      <c r="CJ914" s="41">
        <f t="shared" si="748"/>
        <v>-4.4171218313137542E-2</v>
      </c>
      <c r="CK914" s="41">
        <f t="shared" si="749"/>
        <v>3.092515767698659E-2</v>
      </c>
      <c r="CL914" s="41">
        <f t="shared" si="750"/>
        <v>-7.0423077394278933E-3</v>
      </c>
      <c r="CM914" s="41">
        <f t="shared" si="751"/>
        <v>6.2646212326380162E-3</v>
      </c>
      <c r="CO914" s="41">
        <f t="shared" si="752"/>
        <v>6.062462181643484E-2</v>
      </c>
      <c r="CP914" s="41"/>
      <c r="CQ914" s="41">
        <f t="shared" si="753"/>
        <v>-3.6497877608170374E-4</v>
      </c>
      <c r="CR914" s="41">
        <f t="shared" si="754"/>
        <v>3.7740327982847113E-2</v>
      </c>
      <c r="CS914" s="41">
        <f t="shared" si="755"/>
        <v>-2.2034520190069344E-2</v>
      </c>
      <c r="CT914" s="41">
        <f t="shared" si="756"/>
        <v>0</v>
      </c>
      <c r="CU914" s="41">
        <f t="shared" si="757"/>
        <v>0</v>
      </c>
      <c r="CV914" s="41">
        <f t="shared" si="758"/>
        <v>-3.1849825887099163E-2</v>
      </c>
      <c r="CW914" s="41"/>
      <c r="CX914" s="41">
        <f t="shared" si="759"/>
        <v>-2.3348888151304885E-3</v>
      </c>
      <c r="CY914" s="41">
        <f t="shared" si="760"/>
        <v>1.2087517574234078E-2</v>
      </c>
      <c r="CZ914" s="41">
        <f t="shared" si="761"/>
        <v>-5.4495040953062733E-3</v>
      </c>
      <c r="DA914" s="41">
        <f t="shared" si="762"/>
        <v>-2.3266281139319087E-2</v>
      </c>
      <c r="DB914" s="41">
        <f t="shared" si="763"/>
        <v>-3.4534463089213971E-2</v>
      </c>
      <c r="DC914" s="41">
        <f t="shared" si="764"/>
        <v>6.595796779179737E-2</v>
      </c>
      <c r="DD914" s="41">
        <f t="shared" si="765"/>
        <v>-1.3214564883780699E-2</v>
      </c>
      <c r="DE914" s="41"/>
      <c r="DF914" s="41"/>
      <c r="DG914" s="41">
        <f t="shared" si="766"/>
        <v>7.4776300202613723E-3</v>
      </c>
      <c r="DH914" s="41"/>
    </row>
    <row r="915" spans="1:112">
      <c r="A915" s="44"/>
      <c r="B915" s="34"/>
      <c r="C915" s="34">
        <v>6.3185320000000003</v>
      </c>
      <c r="D915" s="34"/>
      <c r="E915" s="34">
        <v>7.21</v>
      </c>
      <c r="F915" s="34"/>
      <c r="G915" s="34">
        <v>46.865940000000002</v>
      </c>
      <c r="H915" s="34">
        <v>18.640331</v>
      </c>
      <c r="I915" s="34">
        <v>17.93</v>
      </c>
      <c r="J915" s="34">
        <v>20.399989999999999</v>
      </c>
      <c r="K915" s="34"/>
      <c r="L915" s="34">
        <v>42.150002000000001</v>
      </c>
      <c r="M915" s="34">
        <v>5.37</v>
      </c>
      <c r="N915" s="34">
        <v>36.233330000000002</v>
      </c>
      <c r="O915" s="34">
        <v>10.46</v>
      </c>
      <c r="P915" s="34"/>
      <c r="Q915" s="34">
        <v>3.67</v>
      </c>
      <c r="R915" s="34">
        <v>22.959999</v>
      </c>
      <c r="S915" s="34">
        <v>48.277081000000003</v>
      </c>
      <c r="T915" s="34"/>
      <c r="U915" s="34"/>
      <c r="V915" s="34">
        <v>7.0955510000000004</v>
      </c>
      <c r="W915" s="34">
        <v>37.159999999999997</v>
      </c>
      <c r="X915" s="34">
        <v>35.150002000000001</v>
      </c>
      <c r="Y915" s="34">
        <v>9.8565229999999993</v>
      </c>
      <c r="Z915" s="34">
        <v>14.822908</v>
      </c>
      <c r="AA915" s="34">
        <v>43.249634</v>
      </c>
      <c r="AB915" s="34">
        <v>51.473846000000002</v>
      </c>
      <c r="AC915" s="34"/>
      <c r="AD915" s="34">
        <v>116.959999</v>
      </c>
      <c r="AE915" s="34">
        <v>33.225945000000003</v>
      </c>
      <c r="AF915" s="34">
        <v>1.67</v>
      </c>
      <c r="AG915" s="34">
        <v>11.14</v>
      </c>
      <c r="AH915" s="34">
        <v>27.215294</v>
      </c>
      <c r="AI915" s="34">
        <v>114.5802</v>
      </c>
      <c r="AJ915" s="34" t="s">
        <v>193</v>
      </c>
      <c r="AK915" s="34">
        <v>5.55</v>
      </c>
      <c r="AL915" s="34"/>
      <c r="AM915" s="34">
        <v>26.987745</v>
      </c>
      <c r="AN915" s="34">
        <v>5.7</v>
      </c>
      <c r="AO915" s="34">
        <v>28.17</v>
      </c>
      <c r="AP915" s="34">
        <v>5.05</v>
      </c>
      <c r="AQ915" s="34">
        <v>16.200001</v>
      </c>
      <c r="AR915" s="34">
        <v>3.11</v>
      </c>
      <c r="AS915" s="34"/>
      <c r="AT915" s="34">
        <v>16.823902</v>
      </c>
      <c r="AU915" s="34">
        <v>32.93</v>
      </c>
      <c r="AV915" s="34">
        <v>9.1784970000000001</v>
      </c>
      <c r="AW915" s="34">
        <v>11.442493000000001</v>
      </c>
      <c r="AX915" s="34">
        <v>10.82</v>
      </c>
      <c r="AY915" s="34">
        <v>3.23</v>
      </c>
      <c r="AZ915" s="34">
        <v>73.900002000000001</v>
      </c>
      <c r="BA915" s="34"/>
      <c r="BB915" s="34"/>
      <c r="BC915" s="34">
        <v>22.801886</v>
      </c>
      <c r="BD915" s="34"/>
      <c r="BE915" s="38"/>
      <c r="BF915" s="41"/>
      <c r="BG915" s="41">
        <f t="shared" si="726"/>
        <v>-1.4315860373192268E-3</v>
      </c>
      <c r="BH915" s="41"/>
      <c r="BI915" s="41">
        <f t="shared" si="727"/>
        <v>-2.0590981443927226E-2</v>
      </c>
      <c r="BJ915" s="41"/>
      <c r="BK915" s="41">
        <f t="shared" si="728"/>
        <v>5.6562244695052225E-3</v>
      </c>
      <c r="BL915" s="41">
        <f t="shared" si="729"/>
        <v>1.2349164281515978E-2</v>
      </c>
      <c r="BM915" s="41">
        <f t="shared" si="730"/>
        <v>-6.1162824498070629E-3</v>
      </c>
      <c r="BN915" s="41">
        <f t="shared" si="731"/>
        <v>-7.3264816264698527E-3</v>
      </c>
      <c r="BO915" s="41"/>
      <c r="BP915" s="41">
        <f t="shared" si="732"/>
        <v>1.1213334452336693E-2</v>
      </c>
      <c r="BQ915" s="41">
        <f t="shared" si="733"/>
        <v>1.500966265056523E-2</v>
      </c>
      <c r="BR915" s="41">
        <f t="shared" si="734"/>
        <v>1.2801593022479013E-2</v>
      </c>
      <c r="BS915" s="41">
        <f t="shared" si="735"/>
        <v>9.5648022595703618E-4</v>
      </c>
      <c r="BT915" s="41"/>
      <c r="BU915" s="41">
        <f t="shared" si="736"/>
        <v>-1.3532006218576385E-2</v>
      </c>
      <c r="BV915" s="41">
        <f t="shared" si="737"/>
        <v>-3.7191763213292969E-2</v>
      </c>
      <c r="BW915" s="41">
        <f t="shared" si="738"/>
        <v>1.675209810789988E-2</v>
      </c>
      <c r="BX915" s="41"/>
      <c r="BY915" s="41"/>
      <c r="BZ915" s="41">
        <f t="shared" si="739"/>
        <v>0.10163272223779497</v>
      </c>
      <c r="CA915" s="41">
        <f t="shared" si="740"/>
        <v>7.5634881422774808E-3</v>
      </c>
      <c r="CB915" s="41">
        <f t="shared" si="741"/>
        <v>-2.3894263300433424E-2</v>
      </c>
      <c r="CC915" s="41">
        <f t="shared" si="742"/>
        <v>-1.0085691707526288E-3</v>
      </c>
      <c r="CD915" s="41">
        <f t="shared" si="743"/>
        <v>2.3122394933139237E-2</v>
      </c>
      <c r="CE915" s="41">
        <f t="shared" si="744"/>
        <v>4.219120143754476E-3</v>
      </c>
      <c r="CF915" s="41">
        <f t="shared" si="745"/>
        <v>1.326055374500259E-2</v>
      </c>
      <c r="CG915" s="41"/>
      <c r="CH915" s="41">
        <f t="shared" si="746"/>
        <v>-1.5378046733059082E-3</v>
      </c>
      <c r="CI915" s="41">
        <f t="shared" si="747"/>
        <v>1.9031212325373543E-2</v>
      </c>
      <c r="CJ915" s="41">
        <f t="shared" si="748"/>
        <v>7.4568695497508469E-2</v>
      </c>
      <c r="CK915" s="41">
        <f t="shared" si="749"/>
        <v>9.0117223376761438E-2</v>
      </c>
      <c r="CL915" s="41">
        <f t="shared" si="750"/>
        <v>-1.0604952768588046E-3</v>
      </c>
      <c r="CM915" s="41">
        <f t="shared" si="751"/>
        <v>1.3714971665261325E-2</v>
      </c>
      <c r="CO915" s="41">
        <f t="shared" si="752"/>
        <v>-6.959329179919535E-2</v>
      </c>
      <c r="CP915" s="41"/>
      <c r="CQ915" s="41">
        <f t="shared" si="753"/>
        <v>1.4493011900490413E-2</v>
      </c>
      <c r="CR915" s="41">
        <f t="shared" si="754"/>
        <v>5.4067221270275793E-2</v>
      </c>
      <c r="CS915" s="41">
        <f t="shared" si="755"/>
        <v>2.8444798550988474E-2</v>
      </c>
      <c r="CT915" s="41">
        <f t="shared" si="756"/>
        <v>0</v>
      </c>
      <c r="CU915" s="41">
        <f t="shared" si="757"/>
        <v>-2.439139139576605E-2</v>
      </c>
      <c r="CV915" s="41">
        <f t="shared" si="758"/>
        <v>6.4516352814885953E-3</v>
      </c>
      <c r="CW915" s="41"/>
      <c r="CX915" s="41">
        <f t="shared" si="759"/>
        <v>1.7518409677748745E-3</v>
      </c>
      <c r="CY915" s="41">
        <f t="shared" si="760"/>
        <v>1.4375565108975315E-2</v>
      </c>
      <c r="CZ915" s="41">
        <f t="shared" si="761"/>
        <v>1.195018901743366E-2</v>
      </c>
      <c r="DA915" s="41">
        <f t="shared" si="762"/>
        <v>8.113411239912355E-4</v>
      </c>
      <c r="DB915" s="41">
        <f t="shared" si="763"/>
        <v>2.7167947272451497E-2</v>
      </c>
      <c r="DC915" s="41">
        <f t="shared" si="764"/>
        <v>0.13574525228454309</v>
      </c>
      <c r="DD915" s="41">
        <f t="shared" si="765"/>
        <v>1.3349932634610808E-2</v>
      </c>
      <c r="DE915" s="41"/>
      <c r="DF915" s="41"/>
      <c r="DG915" s="41">
        <f t="shared" si="766"/>
        <v>1.306068945363574E-2</v>
      </c>
      <c r="DH915" s="41"/>
    </row>
    <row r="916" spans="1:112">
      <c r="A916" s="44"/>
      <c r="B916" s="34"/>
      <c r="C916" s="34">
        <v>6.2370609999999997</v>
      </c>
      <c r="D916" s="34"/>
      <c r="E916" s="34">
        <v>7.27</v>
      </c>
      <c r="F916" s="34"/>
      <c r="G916" s="34">
        <v>46.993217000000001</v>
      </c>
      <c r="H916" s="34">
        <v>19.137671999999998</v>
      </c>
      <c r="I916" s="34">
        <v>18.170000000000002</v>
      </c>
      <c r="J916" s="34">
        <v>19.649989999999999</v>
      </c>
      <c r="K916" s="34"/>
      <c r="L916" s="34">
        <v>43.32</v>
      </c>
      <c r="M916" s="34">
        <v>5.31</v>
      </c>
      <c r="N916" s="34">
        <v>36.664799000000002</v>
      </c>
      <c r="O916" s="34">
        <v>10.75</v>
      </c>
      <c r="P916" s="34"/>
      <c r="Q916" s="34">
        <v>3.91</v>
      </c>
      <c r="R916" s="34">
        <v>22.32</v>
      </c>
      <c r="S916" s="34">
        <v>49.098655999999998</v>
      </c>
      <c r="T916" s="34"/>
      <c r="U916" s="34"/>
      <c r="V916" s="34">
        <v>7.0061109999999998</v>
      </c>
      <c r="W916" s="34">
        <v>37.68</v>
      </c>
      <c r="X916" s="34">
        <v>35.5</v>
      </c>
      <c r="Y916" s="34">
        <v>10.26431</v>
      </c>
      <c r="Z916" s="34">
        <v>15.189952</v>
      </c>
      <c r="AA916" s="34">
        <v>43.232292000000001</v>
      </c>
      <c r="AB916" s="34">
        <v>52.201042000000001</v>
      </c>
      <c r="AC916" s="34"/>
      <c r="AD916" s="34">
        <v>118.160004</v>
      </c>
      <c r="AE916" s="34">
        <v>33.999099999999999</v>
      </c>
      <c r="AF916" s="34">
        <v>1.68</v>
      </c>
      <c r="AG916" s="34">
        <v>11.56</v>
      </c>
      <c r="AH916" s="34">
        <v>28.100968999999999</v>
      </c>
      <c r="AI916" s="34">
        <v>115.295952</v>
      </c>
      <c r="AJ916" s="34" t="s">
        <v>193</v>
      </c>
      <c r="AK916" s="34">
        <v>5.75</v>
      </c>
      <c r="AL916" s="34"/>
      <c r="AM916" s="34">
        <v>27.570212999999999</v>
      </c>
      <c r="AN916" s="34">
        <v>5.5</v>
      </c>
      <c r="AO916" s="34">
        <v>28.459999</v>
      </c>
      <c r="AP916" s="34">
        <v>4.99</v>
      </c>
      <c r="AQ916" s="34">
        <v>16.049999</v>
      </c>
      <c r="AR916" s="34">
        <v>3.12</v>
      </c>
      <c r="AS916" s="34"/>
      <c r="AT916" s="34">
        <v>17.137999000000001</v>
      </c>
      <c r="AU916" s="34">
        <v>31.1</v>
      </c>
      <c r="AV916" s="34">
        <v>8.8910490000000006</v>
      </c>
      <c r="AW916" s="34">
        <v>11.433213</v>
      </c>
      <c r="AX916" s="34">
        <v>10.68</v>
      </c>
      <c r="AY916" s="34">
        <v>3.27</v>
      </c>
      <c r="AZ916" s="34">
        <v>75.309997999999993</v>
      </c>
      <c r="BA916" s="34"/>
      <c r="BB916" s="34"/>
      <c r="BC916" s="34">
        <v>23.186522</v>
      </c>
      <c r="BD916" s="34"/>
      <c r="BE916" s="38"/>
      <c r="BF916" s="41"/>
      <c r="BG916" s="41">
        <f t="shared" si="726"/>
        <v>-1.2977824857657042E-2</v>
      </c>
      <c r="BH916" s="41"/>
      <c r="BI916" s="41">
        <f t="shared" si="727"/>
        <v>8.2873402485702866E-3</v>
      </c>
      <c r="BJ916" s="41"/>
      <c r="BK916" s="41">
        <f t="shared" si="728"/>
        <v>2.7120865365233087E-3</v>
      </c>
      <c r="BL916" s="41">
        <f t="shared" si="729"/>
        <v>2.6331181922712499E-2</v>
      </c>
      <c r="BM916" s="41">
        <f t="shared" si="730"/>
        <v>1.329659479103845E-2</v>
      </c>
      <c r="BN916" s="41">
        <f t="shared" si="731"/>
        <v>-3.7457581244683805E-2</v>
      </c>
      <c r="BO916" s="41"/>
      <c r="BP916" s="41">
        <f t="shared" si="732"/>
        <v>2.7379690235341637E-2</v>
      </c>
      <c r="BQ916" s="41">
        <f t="shared" si="733"/>
        <v>-1.1236073266925954E-2</v>
      </c>
      <c r="BR916" s="41">
        <f t="shared" si="734"/>
        <v>1.1837726000639944E-2</v>
      </c>
      <c r="BS916" s="41">
        <f t="shared" si="735"/>
        <v>2.7347295936894937E-2</v>
      </c>
      <c r="BT916" s="41"/>
      <c r="BU916" s="41">
        <f t="shared" si="736"/>
        <v>6.3345711930795578E-2</v>
      </c>
      <c r="BV916" s="41">
        <f t="shared" si="737"/>
        <v>-2.8270390384247522E-2</v>
      </c>
      <c r="BW916" s="41">
        <f t="shared" si="738"/>
        <v>1.6874727133245428E-2</v>
      </c>
      <c r="BX916" s="41"/>
      <c r="BY916" s="41"/>
      <c r="BZ916" s="41">
        <f t="shared" si="739"/>
        <v>-1.2685199708323443E-2</v>
      </c>
      <c r="CA916" s="41">
        <f t="shared" si="740"/>
        <v>1.3896535762524618E-2</v>
      </c>
      <c r="CB916" s="41">
        <f t="shared" si="741"/>
        <v>9.9080213256935914E-3</v>
      </c>
      <c r="CC916" s="41">
        <f t="shared" si="742"/>
        <v>4.0539360000593758E-2</v>
      </c>
      <c r="CD916" s="41">
        <f t="shared" si="743"/>
        <v>2.4460334687429742E-2</v>
      </c>
      <c r="CE916" s="41">
        <f t="shared" si="744"/>
        <v>-4.0105490325108149E-4</v>
      </c>
      <c r="CF916" s="41">
        <f t="shared" si="745"/>
        <v>1.4028622362463534E-2</v>
      </c>
      <c r="CG916" s="41"/>
      <c r="CH916" s="41">
        <f t="shared" si="746"/>
        <v>1.0207684623990673E-2</v>
      </c>
      <c r="CI916" s="41">
        <f t="shared" si="747"/>
        <v>2.3003007044820053E-2</v>
      </c>
      <c r="CJ916" s="41">
        <f t="shared" si="748"/>
        <v>5.9701669865037544E-3</v>
      </c>
      <c r="CK916" s="41">
        <f t="shared" si="749"/>
        <v>3.700862874509335E-2</v>
      </c>
      <c r="CL916" s="41">
        <f t="shared" si="750"/>
        <v>3.2024965037026974E-2</v>
      </c>
      <c r="CM916" s="41">
        <f t="shared" si="751"/>
        <v>6.2273037616303022E-3</v>
      </c>
      <c r="CO916" s="41">
        <f t="shared" si="752"/>
        <v>3.5401927050916E-2</v>
      </c>
      <c r="CP916" s="41"/>
      <c r="CQ916" s="41">
        <f t="shared" si="753"/>
        <v>2.1353076718063968E-2</v>
      </c>
      <c r="CR916" s="41">
        <f t="shared" si="754"/>
        <v>-3.5718082602079232E-2</v>
      </c>
      <c r="CS916" s="41">
        <f t="shared" si="755"/>
        <v>1.0241975636390056E-2</v>
      </c>
      <c r="CT916" s="41">
        <f t="shared" si="756"/>
        <v>-1.1952333523841058E-2</v>
      </c>
      <c r="CU916" s="41">
        <f t="shared" si="757"/>
        <v>-9.3025166960046153E-3</v>
      </c>
      <c r="CV916" s="41">
        <f t="shared" si="758"/>
        <v>3.2102756302481894E-3</v>
      </c>
      <c r="CW916" s="41"/>
      <c r="CX916" s="41">
        <f t="shared" si="759"/>
        <v>1.8497548525514149E-2</v>
      </c>
      <c r="CY916" s="41">
        <f t="shared" si="760"/>
        <v>-5.717627720308447E-2</v>
      </c>
      <c r="CZ916" s="41">
        <f t="shared" si="761"/>
        <v>-3.181842542281426E-2</v>
      </c>
      <c r="DA916" s="41">
        <f t="shared" si="762"/>
        <v>-8.113411239912136E-4</v>
      </c>
      <c r="DB916" s="41">
        <f t="shared" si="763"/>
        <v>-1.3023439886286736E-2</v>
      </c>
      <c r="DC916" s="41">
        <f t="shared" si="764"/>
        <v>1.2307847674596773E-2</v>
      </c>
      <c r="DD916" s="41">
        <f t="shared" si="765"/>
        <v>1.8900046538606528E-2</v>
      </c>
      <c r="DE916" s="41"/>
      <c r="DF916" s="41"/>
      <c r="DG916" s="41">
        <f t="shared" si="766"/>
        <v>1.6727909742979018E-2</v>
      </c>
      <c r="DH916" s="41"/>
    </row>
    <row r="917" spans="1:112">
      <c r="A917" s="44"/>
      <c r="B917" s="34"/>
      <c r="C917" s="34">
        <v>7.0517709999999996</v>
      </c>
      <c r="D917" s="34"/>
      <c r="E917" s="34">
        <v>7.22</v>
      </c>
      <c r="F917" s="34"/>
      <c r="G917" s="34">
        <v>46.679924</v>
      </c>
      <c r="H917" s="34">
        <v>18.98847</v>
      </c>
      <c r="I917" s="34">
        <v>18.100000000000001</v>
      </c>
      <c r="J917" s="34">
        <v>19.649989999999999</v>
      </c>
      <c r="K917" s="34"/>
      <c r="L917" s="34">
        <v>45.060001</v>
      </c>
      <c r="M917" s="34">
        <v>5.34</v>
      </c>
      <c r="N917" s="34">
        <v>35.948956000000003</v>
      </c>
      <c r="O917" s="34">
        <v>10.74</v>
      </c>
      <c r="P917" s="34"/>
      <c r="Q917" s="34">
        <v>3.99</v>
      </c>
      <c r="R917" s="34">
        <v>22.51</v>
      </c>
      <c r="S917" s="34">
        <v>48.101031999999996</v>
      </c>
      <c r="T917" s="34"/>
      <c r="U917" s="34"/>
      <c r="V917" s="34">
        <v>6.956423</v>
      </c>
      <c r="W917" s="34">
        <v>37.479999999999997</v>
      </c>
      <c r="X917" s="34">
        <v>36.549999</v>
      </c>
      <c r="Y917" s="34">
        <v>10.254364000000001</v>
      </c>
      <c r="Z917" s="34">
        <v>15.011137</v>
      </c>
      <c r="AA917" s="34">
        <v>43.648482999999999</v>
      </c>
      <c r="AB917" s="34">
        <v>51.355919</v>
      </c>
      <c r="AC917" s="34"/>
      <c r="AD917" s="34">
        <v>115.779999</v>
      </c>
      <c r="AE917" s="34">
        <v>33.372737999999998</v>
      </c>
      <c r="AF917" s="34">
        <v>1.69</v>
      </c>
      <c r="AG917" s="34">
        <v>11.65</v>
      </c>
      <c r="AH917" s="34">
        <v>28.360893000000001</v>
      </c>
      <c r="AI917" s="34">
        <v>114.818787</v>
      </c>
      <c r="AJ917" s="34" t="s">
        <v>193</v>
      </c>
      <c r="AK917" s="34">
        <v>5.8</v>
      </c>
      <c r="AL917" s="34"/>
      <c r="AM917" s="34">
        <v>27.696417</v>
      </c>
      <c r="AN917" s="34">
        <v>5.3</v>
      </c>
      <c r="AO917" s="34">
        <v>27.620000999999998</v>
      </c>
      <c r="AP917" s="34">
        <v>5.39</v>
      </c>
      <c r="AQ917" s="34">
        <v>16.200001</v>
      </c>
      <c r="AR917" s="34">
        <v>3.11</v>
      </c>
      <c r="AS917" s="34"/>
      <c r="AT917" s="34">
        <v>17.049659999999999</v>
      </c>
      <c r="AU917" s="34">
        <v>33</v>
      </c>
      <c r="AV917" s="34">
        <v>8.8018420000000006</v>
      </c>
      <c r="AW917" s="34">
        <v>11.414654000000001</v>
      </c>
      <c r="AX917" s="34">
        <v>10.33</v>
      </c>
      <c r="AY917" s="34">
        <v>3.15</v>
      </c>
      <c r="AZ917" s="34">
        <v>75.019997000000004</v>
      </c>
      <c r="BA917" s="34"/>
      <c r="BB917" s="34"/>
      <c r="BC917" s="34">
        <v>23.068169000000001</v>
      </c>
      <c r="BD917" s="34"/>
      <c r="BE917" s="38"/>
      <c r="BF917" s="41"/>
      <c r="BG917" s="41">
        <f t="shared" si="726"/>
        <v>0.12276971311180188</v>
      </c>
      <c r="BH917" s="41"/>
      <c r="BI917" s="41">
        <f t="shared" si="727"/>
        <v>-6.9013386406931573E-3</v>
      </c>
      <c r="BJ917" s="41"/>
      <c r="BK917" s="41">
        <f t="shared" si="728"/>
        <v>-6.6890928353374448E-3</v>
      </c>
      <c r="BL917" s="41">
        <f t="shared" si="729"/>
        <v>-7.8267956752428348E-3</v>
      </c>
      <c r="BM917" s="41">
        <f t="shared" si="730"/>
        <v>-3.8599441362997698E-3</v>
      </c>
      <c r="BN917" s="41">
        <f t="shared" si="731"/>
        <v>0</v>
      </c>
      <c r="BO917" s="41"/>
      <c r="BP917" s="41">
        <f t="shared" si="732"/>
        <v>3.9380535063940215E-2</v>
      </c>
      <c r="BQ917" s="41">
        <f t="shared" si="733"/>
        <v>5.6338177182560642E-3</v>
      </c>
      <c r="BR917" s="41">
        <f t="shared" si="734"/>
        <v>-1.9717096051789382E-2</v>
      </c>
      <c r="BS917" s="41">
        <f t="shared" si="735"/>
        <v>-9.3066549295315064E-4</v>
      </c>
      <c r="BT917" s="41"/>
      <c r="BU917" s="41">
        <f t="shared" si="736"/>
        <v>2.0253856904497596E-2</v>
      </c>
      <c r="BV917" s="41">
        <f t="shared" si="737"/>
        <v>8.4765174055306414E-3</v>
      </c>
      <c r="BW917" s="41">
        <f t="shared" si="738"/>
        <v>-2.0528029534068744E-2</v>
      </c>
      <c r="BX917" s="41"/>
      <c r="BY917" s="41"/>
      <c r="BZ917" s="41">
        <f t="shared" si="739"/>
        <v>-7.1173627585026517E-3</v>
      </c>
      <c r="CA917" s="41">
        <f t="shared" si="740"/>
        <v>-5.321992337940981E-3</v>
      </c>
      <c r="CB917" s="41">
        <f t="shared" si="741"/>
        <v>2.9148462354635935E-2</v>
      </c>
      <c r="CC917" s="41">
        <f t="shared" si="742"/>
        <v>-9.6945843371533359E-4</v>
      </c>
      <c r="CD917" s="41">
        <f t="shared" si="743"/>
        <v>-1.1841764352166766E-2</v>
      </c>
      <c r="CE917" s="41">
        <f t="shared" si="744"/>
        <v>9.5808119478065171E-3</v>
      </c>
      <c r="CF917" s="41">
        <f t="shared" si="745"/>
        <v>-1.6322258873232229E-2</v>
      </c>
      <c r="CG917" s="41"/>
      <c r="CH917" s="41">
        <f t="shared" si="746"/>
        <v>-2.0347842061739077E-2</v>
      </c>
      <c r="CI917" s="41">
        <f t="shared" si="747"/>
        <v>-1.8594714534907287E-2</v>
      </c>
      <c r="CJ917" s="41">
        <f t="shared" si="748"/>
        <v>5.9347355198145265E-3</v>
      </c>
      <c r="CK917" s="41">
        <f t="shared" si="749"/>
        <v>7.7553167674782241E-3</v>
      </c>
      <c r="CL917" s="41">
        <f t="shared" si="750"/>
        <v>9.2071294485669888E-3</v>
      </c>
      <c r="CM917" s="41">
        <f t="shared" si="751"/>
        <v>-4.1471979237844578E-3</v>
      </c>
      <c r="CO917" s="41">
        <f t="shared" si="752"/>
        <v>8.6580627431145311E-3</v>
      </c>
      <c r="CP917" s="41"/>
      <c r="CQ917" s="41">
        <f t="shared" si="753"/>
        <v>4.5671038515688392E-3</v>
      </c>
      <c r="CR917" s="41">
        <f t="shared" si="754"/>
        <v>-3.7041271680349097E-2</v>
      </c>
      <c r="CS917" s="41">
        <f t="shared" si="755"/>
        <v>-2.9959373337877817E-2</v>
      </c>
      <c r="CT917" s="41">
        <f t="shared" si="756"/>
        <v>7.710947515747836E-2</v>
      </c>
      <c r="CU917" s="41">
        <f t="shared" si="757"/>
        <v>9.3025166960045459E-3</v>
      </c>
      <c r="CV917" s="41">
        <f t="shared" si="758"/>
        <v>-3.2102756302483213E-3</v>
      </c>
      <c r="CW917" s="41"/>
      <c r="CX917" s="41">
        <f t="shared" si="759"/>
        <v>-5.1678997153387753E-3</v>
      </c>
      <c r="CY917" s="41">
        <f t="shared" si="760"/>
        <v>5.929974228129184E-2</v>
      </c>
      <c r="CZ917" s="41">
        <f t="shared" si="761"/>
        <v>-1.0084022552922548E-2</v>
      </c>
      <c r="DA917" s="41">
        <f t="shared" si="762"/>
        <v>-1.6245721389919086E-3</v>
      </c>
      <c r="DB917" s="41">
        <f t="shared" si="763"/>
        <v>-3.3320550400501511E-2</v>
      </c>
      <c r="DC917" s="41">
        <f t="shared" si="764"/>
        <v>-3.7387532071620329E-2</v>
      </c>
      <c r="DD917" s="41">
        <f t="shared" si="765"/>
        <v>-3.8581968919573877E-3</v>
      </c>
      <c r="DE917" s="41"/>
      <c r="DF917" s="41"/>
      <c r="DG917" s="41">
        <f t="shared" si="766"/>
        <v>-5.1174596881196858E-3</v>
      </c>
      <c r="DH917" s="41"/>
    </row>
    <row r="918" spans="1:112">
      <c r="A918" s="44"/>
      <c r="B918" s="34"/>
      <c r="C918" s="34">
        <v>6.7077819999999999</v>
      </c>
      <c r="D918" s="34"/>
      <c r="E918" s="34">
        <v>7.04</v>
      </c>
      <c r="F918" s="34"/>
      <c r="G918" s="34">
        <v>46.826785999999998</v>
      </c>
      <c r="H918" s="34">
        <v>18.908895000000001</v>
      </c>
      <c r="I918" s="34">
        <v>18.139999</v>
      </c>
      <c r="J918" s="34">
        <v>18.74999</v>
      </c>
      <c r="K918" s="34"/>
      <c r="L918" s="34">
        <v>44.810001</v>
      </c>
      <c r="M918" s="34">
        <v>5.22</v>
      </c>
      <c r="N918" s="34">
        <v>36.203907000000001</v>
      </c>
      <c r="O918" s="34">
        <v>10.48</v>
      </c>
      <c r="P918" s="34"/>
      <c r="Q918" s="34">
        <v>3.79</v>
      </c>
      <c r="R918" s="34">
        <v>23.34</v>
      </c>
      <c r="S918" s="34">
        <v>48.061912999999997</v>
      </c>
      <c r="T918" s="34"/>
      <c r="U918" s="34"/>
      <c r="V918" s="34">
        <v>6.9365490000000003</v>
      </c>
      <c r="W918" s="34">
        <v>37.020000000000003</v>
      </c>
      <c r="X918" s="34">
        <v>36.799999</v>
      </c>
      <c r="Y918" s="34">
        <v>10.21458</v>
      </c>
      <c r="Z918" s="34">
        <v>14.804085000000001</v>
      </c>
      <c r="AA918" s="34">
        <v>43.240955</v>
      </c>
      <c r="AB918" s="34">
        <v>51.306789000000002</v>
      </c>
      <c r="AC918" s="34"/>
      <c r="AD918" s="34">
        <v>113.089996</v>
      </c>
      <c r="AE918" s="34">
        <v>32.775753000000002</v>
      </c>
      <c r="AF918" s="34">
        <v>1.69</v>
      </c>
      <c r="AG918" s="34">
        <v>11.8</v>
      </c>
      <c r="AH918" s="34">
        <v>28.139475000000001</v>
      </c>
      <c r="AI918" s="34">
        <v>111.03125</v>
      </c>
      <c r="AJ918" s="34" t="s">
        <v>193</v>
      </c>
      <c r="AK918" s="34">
        <v>5.6</v>
      </c>
      <c r="AL918" s="34"/>
      <c r="AM918" s="34">
        <v>27.521677</v>
      </c>
      <c r="AN918" s="34">
        <v>5.3</v>
      </c>
      <c r="AO918" s="34">
        <v>27.98</v>
      </c>
      <c r="AP918" s="34">
        <v>5.47</v>
      </c>
      <c r="AQ918" s="34">
        <v>16.5</v>
      </c>
      <c r="AR918" s="34">
        <v>3.06</v>
      </c>
      <c r="AS918" s="34"/>
      <c r="AT918" s="34">
        <v>16.725743999999999</v>
      </c>
      <c r="AU918" s="34">
        <v>32.860000999999997</v>
      </c>
      <c r="AV918" s="34">
        <v>9.0892890000000008</v>
      </c>
      <c r="AW918" s="34">
        <v>11.498175</v>
      </c>
      <c r="AX918" s="34">
        <v>10.11</v>
      </c>
      <c r="AY918" s="34">
        <v>2.99</v>
      </c>
      <c r="AZ918" s="34">
        <v>74.559997999999993</v>
      </c>
      <c r="BA918" s="34"/>
      <c r="BB918" s="34"/>
      <c r="BC918" s="34">
        <v>22.436973999999999</v>
      </c>
      <c r="BD918" s="34"/>
      <c r="BE918" s="38"/>
      <c r="BF918" s="41"/>
      <c r="BG918" s="41">
        <f t="shared" si="726"/>
        <v>-5.0010446027442187E-2</v>
      </c>
      <c r="BH918" s="41"/>
      <c r="BI918" s="41">
        <f t="shared" si="727"/>
        <v>-2.5246782734783813E-2</v>
      </c>
      <c r="BJ918" s="41"/>
      <c r="BK918" s="41">
        <f t="shared" si="728"/>
        <v>3.1412103101421964E-3</v>
      </c>
      <c r="BL918" s="41">
        <f t="shared" si="729"/>
        <v>-4.1995065856283275E-3</v>
      </c>
      <c r="BM918" s="41">
        <f t="shared" si="730"/>
        <v>2.2074512884171517E-3</v>
      </c>
      <c r="BN918" s="41">
        <f t="shared" si="731"/>
        <v>-4.6883610326344048E-2</v>
      </c>
      <c r="BO918" s="41"/>
      <c r="BP918" s="41">
        <f t="shared" si="732"/>
        <v>-5.5636060822315016E-3</v>
      </c>
      <c r="BQ918" s="41">
        <f t="shared" si="733"/>
        <v>-2.2728251077556175E-2</v>
      </c>
      <c r="BR918" s="41">
        <f t="shared" si="734"/>
        <v>7.0669977731142681E-3</v>
      </c>
      <c r="BS918" s="41">
        <f t="shared" si="735"/>
        <v>-2.4506410187822555E-2</v>
      </c>
      <c r="BT918" s="41"/>
      <c r="BU918" s="41">
        <f t="shared" si="736"/>
        <v>-5.1425211807437109E-2</v>
      </c>
      <c r="BV918" s="41">
        <f t="shared" si="737"/>
        <v>3.6208971939769012E-2</v>
      </c>
      <c r="BW918" s="41">
        <f t="shared" si="738"/>
        <v>-8.1359825570807831E-4</v>
      </c>
      <c r="BX918" s="41"/>
      <c r="BY918" s="41"/>
      <c r="BZ918" s="41">
        <f t="shared" si="739"/>
        <v>-2.8610168589433094E-3</v>
      </c>
      <c r="CA918" s="41">
        <f t="shared" si="740"/>
        <v>-1.2349150224869862E-2</v>
      </c>
      <c r="CB918" s="41">
        <f t="shared" si="741"/>
        <v>6.8166591649658076E-3</v>
      </c>
      <c r="CC918" s="41">
        <f t="shared" si="742"/>
        <v>-3.887259655142587E-3</v>
      </c>
      <c r="CD918" s="41">
        <f t="shared" si="743"/>
        <v>-1.3889236077994306E-2</v>
      </c>
      <c r="CE918" s="41">
        <f t="shared" si="744"/>
        <v>-9.3804494003245087E-3</v>
      </c>
      <c r="CF918" s="41">
        <f t="shared" si="745"/>
        <v>-9.5711489999926967E-4</v>
      </c>
      <c r="CG918" s="41"/>
      <c r="CH918" s="41">
        <f t="shared" si="746"/>
        <v>-2.3507903500612479E-2</v>
      </c>
      <c r="CI918" s="41">
        <f t="shared" si="747"/>
        <v>-1.8050334928444971E-2</v>
      </c>
      <c r="CJ918" s="41">
        <f t="shared" si="748"/>
        <v>0</v>
      </c>
      <c r="CK918" s="41">
        <f t="shared" si="749"/>
        <v>1.2793351459909542E-2</v>
      </c>
      <c r="CL918" s="41">
        <f t="shared" si="750"/>
        <v>-7.8377943836868622E-3</v>
      </c>
      <c r="CM918" s="41">
        <f t="shared" si="751"/>
        <v>-3.3543427100777477E-2</v>
      </c>
      <c r="CO918" s="41">
        <f t="shared" si="752"/>
        <v>-3.5091319811270172E-2</v>
      </c>
      <c r="CP918" s="41"/>
      <c r="CQ918" s="41">
        <f t="shared" si="753"/>
        <v>-6.3291059378024353E-3</v>
      </c>
      <c r="CR918" s="41">
        <f t="shared" si="754"/>
        <v>0</v>
      </c>
      <c r="CS918" s="41">
        <f t="shared" si="755"/>
        <v>1.2949785050541724E-2</v>
      </c>
      <c r="CT918" s="41">
        <f t="shared" si="756"/>
        <v>1.4733231512984087E-2</v>
      </c>
      <c r="CU918" s="41">
        <f t="shared" si="757"/>
        <v>1.8349076939803293E-2</v>
      </c>
      <c r="CV918" s="41">
        <f t="shared" si="758"/>
        <v>-1.620781022685331E-2</v>
      </c>
      <c r="CW918" s="41"/>
      <c r="CX918" s="41">
        <f t="shared" si="759"/>
        <v>-1.9181172851893403E-2</v>
      </c>
      <c r="CY918" s="41">
        <f t="shared" si="760"/>
        <v>-4.251418425222476E-3</v>
      </c>
      <c r="CZ918" s="41">
        <f t="shared" si="761"/>
        <v>3.213566954644706E-2</v>
      </c>
      <c r="DA918" s="41">
        <f t="shared" si="762"/>
        <v>7.2903585954773422E-3</v>
      </c>
      <c r="DB918" s="41">
        <f t="shared" si="763"/>
        <v>-2.15272500991672E-2</v>
      </c>
      <c r="DC918" s="41">
        <f t="shared" si="764"/>
        <v>-5.212906543494656E-2</v>
      </c>
      <c r="DD918" s="41">
        <f t="shared" si="765"/>
        <v>-6.1505611111034291E-3</v>
      </c>
      <c r="DE918" s="41"/>
      <c r="DF918" s="41"/>
      <c r="DG918" s="41">
        <f t="shared" si="766"/>
        <v>-2.7743478815674946E-2</v>
      </c>
      <c r="DH918" s="41"/>
    </row>
    <row r="919" spans="1:112">
      <c r="A919" s="44"/>
      <c r="B919" s="34"/>
      <c r="C919" s="34">
        <v>6.8888290000000003</v>
      </c>
      <c r="D919" s="34"/>
      <c r="E919" s="34">
        <v>7.13</v>
      </c>
      <c r="F919" s="34"/>
      <c r="G919" s="34">
        <v>47.443568999999997</v>
      </c>
      <c r="H919" s="34">
        <v>19.157565999999999</v>
      </c>
      <c r="I919" s="34">
        <v>18.190000999999999</v>
      </c>
      <c r="J919" s="34">
        <v>17.849990999999999</v>
      </c>
      <c r="K919" s="34"/>
      <c r="L919" s="34">
        <v>44.98</v>
      </c>
      <c r="M919" s="34">
        <v>5.34</v>
      </c>
      <c r="N919" s="34">
        <v>36.233330000000002</v>
      </c>
      <c r="O919" s="34">
        <v>10.49</v>
      </c>
      <c r="P919" s="34"/>
      <c r="Q919" s="34">
        <v>4.4800000000000004</v>
      </c>
      <c r="R919" s="34">
        <v>24.01</v>
      </c>
      <c r="S919" s="34">
        <v>48.169497999999997</v>
      </c>
      <c r="T919" s="34"/>
      <c r="U919" s="34"/>
      <c r="V919" s="34">
        <v>7.0955510000000004</v>
      </c>
      <c r="W919" s="34">
        <v>36.740001999999997</v>
      </c>
      <c r="X919" s="34">
        <v>37.900002000000001</v>
      </c>
      <c r="Y919" s="34">
        <v>10.552744000000001</v>
      </c>
      <c r="Z919" s="34">
        <v>14.869966</v>
      </c>
      <c r="AA919" s="34">
        <v>42.677363999999997</v>
      </c>
      <c r="AB919" s="34">
        <v>51.346091999999999</v>
      </c>
      <c r="AC919" s="34"/>
      <c r="AD919" s="34">
        <v>99.639999000000003</v>
      </c>
      <c r="AE919" s="34">
        <v>32.795321999999999</v>
      </c>
      <c r="AF919" s="34">
        <v>1.66</v>
      </c>
      <c r="AG919" s="34">
        <v>11.72</v>
      </c>
      <c r="AH919" s="34">
        <v>28.293505</v>
      </c>
      <c r="AI919" s="34">
        <v>111.93589</v>
      </c>
      <c r="AJ919" s="34" t="s">
        <v>193</v>
      </c>
      <c r="AK919" s="34">
        <v>5.4</v>
      </c>
      <c r="AL919" s="34"/>
      <c r="AM919" s="34">
        <v>27.570212999999999</v>
      </c>
      <c r="AN919" s="34">
        <v>5.0999999999999996</v>
      </c>
      <c r="AO919" s="34">
        <v>27.23</v>
      </c>
      <c r="AP919" s="34">
        <v>5.5609999999999999</v>
      </c>
      <c r="AQ919" s="34">
        <v>16.299999</v>
      </c>
      <c r="AR919" s="34">
        <v>3.06</v>
      </c>
      <c r="AS919" s="34"/>
      <c r="AT919" s="34">
        <v>16.912241000000002</v>
      </c>
      <c r="AU919" s="34">
        <v>32.979999999999997</v>
      </c>
      <c r="AV919" s="34">
        <v>9.1190239999999996</v>
      </c>
      <c r="AW919" s="34">
        <v>11.461055</v>
      </c>
      <c r="AX919" s="34">
        <v>10.06</v>
      </c>
      <c r="AY919" s="34">
        <v>3.13</v>
      </c>
      <c r="AZ919" s="34">
        <v>75.400002000000001</v>
      </c>
      <c r="BA919" s="34"/>
      <c r="BB919" s="34"/>
      <c r="BC919" s="34">
        <v>22.851198</v>
      </c>
      <c r="BD919" s="34"/>
      <c r="BE919" s="38"/>
      <c r="BF919" s="41"/>
      <c r="BG919" s="41">
        <f t="shared" si="726"/>
        <v>2.6632769199064349E-2</v>
      </c>
      <c r="BH919" s="41"/>
      <c r="BI919" s="41">
        <f t="shared" si="727"/>
        <v>1.2703064256253456E-2</v>
      </c>
      <c r="BJ919" s="41"/>
      <c r="BK919" s="41">
        <f t="shared" si="728"/>
        <v>1.3085594110616052E-2</v>
      </c>
      <c r="BL919" s="41">
        <f t="shared" si="729"/>
        <v>1.3065282710064345E-2</v>
      </c>
      <c r="BM919" s="41">
        <f t="shared" si="730"/>
        <v>2.7526579450929951E-3</v>
      </c>
      <c r="BN919" s="41">
        <f t="shared" si="731"/>
        <v>-4.9190215059104071E-2</v>
      </c>
      <c r="BO919" s="41"/>
      <c r="BP919" s="41">
        <f t="shared" si="732"/>
        <v>3.7865954166710057E-3</v>
      </c>
      <c r="BQ919" s="41">
        <f t="shared" si="733"/>
        <v>2.2728251077556091E-2</v>
      </c>
      <c r="BR919" s="41">
        <f t="shared" si="734"/>
        <v>8.1237227803534042E-4</v>
      </c>
      <c r="BS919" s="41">
        <f t="shared" si="735"/>
        <v>9.5374351530963498E-4</v>
      </c>
      <c r="BT919" s="41"/>
      <c r="BU919" s="41">
        <f t="shared" si="736"/>
        <v>0.16725702733255882</v>
      </c>
      <c r="BV919" s="41">
        <f t="shared" si="737"/>
        <v>2.8301783374752004E-2</v>
      </c>
      <c r="BW919" s="41">
        <f t="shared" si="738"/>
        <v>2.2359652364021087E-3</v>
      </c>
      <c r="BX919" s="41"/>
      <c r="BY919" s="41"/>
      <c r="BZ919" s="41">
        <f t="shared" si="739"/>
        <v>2.2663579325769311E-2</v>
      </c>
      <c r="CA919" s="41">
        <f t="shared" si="740"/>
        <v>-7.5921729217921386E-3</v>
      </c>
      <c r="CB919" s="41">
        <f t="shared" si="741"/>
        <v>2.9453346857855941E-2</v>
      </c>
      <c r="CC919" s="41">
        <f t="shared" si="742"/>
        <v>3.2569809471594907E-2</v>
      </c>
      <c r="CD919" s="41">
        <f t="shared" si="743"/>
        <v>4.4403177877373728E-3</v>
      </c>
      <c r="CE919" s="41">
        <f t="shared" si="744"/>
        <v>-1.3119415981753039E-2</v>
      </c>
      <c r="CF919" s="41">
        <f t="shared" si="745"/>
        <v>7.6574571580701823E-4</v>
      </c>
      <c r="CG919" s="41"/>
      <c r="CH919" s="41">
        <f t="shared" si="746"/>
        <v>-0.12662024615532613</v>
      </c>
      <c r="CI919" s="41">
        <f t="shared" si="747"/>
        <v>5.968790531792347E-4</v>
      </c>
      <c r="CJ919" s="41">
        <f t="shared" si="748"/>
        <v>-1.7910926566530219E-2</v>
      </c>
      <c r="CK919" s="41">
        <f t="shared" si="749"/>
        <v>-6.8027473227525231E-3</v>
      </c>
      <c r="CL919" s="41">
        <f t="shared" si="750"/>
        <v>5.4588782126803823E-3</v>
      </c>
      <c r="CM919" s="41">
        <f t="shared" si="751"/>
        <v>8.1146034699509789E-3</v>
      </c>
      <c r="CO919" s="41">
        <f t="shared" si="752"/>
        <v>-3.6367644170874715E-2</v>
      </c>
      <c r="CP919" s="41"/>
      <c r="CQ919" s="41">
        <f t="shared" si="753"/>
        <v>1.7620020862337518E-3</v>
      </c>
      <c r="CR919" s="41">
        <f t="shared" si="754"/>
        <v>-3.8466280827796052E-2</v>
      </c>
      <c r="CS919" s="41">
        <f t="shared" si="755"/>
        <v>-2.7170662551666839E-2</v>
      </c>
      <c r="CT919" s="41">
        <f t="shared" si="756"/>
        <v>1.649933177153717E-2</v>
      </c>
      <c r="CU919" s="41">
        <f t="shared" si="757"/>
        <v>-1.2195334443513384E-2</v>
      </c>
      <c r="CV919" s="41">
        <f t="shared" si="758"/>
        <v>0</v>
      </c>
      <c r="CW919" s="41"/>
      <c r="CX919" s="41">
        <f t="shared" si="759"/>
        <v>1.1088589933039138E-2</v>
      </c>
      <c r="CY919" s="41">
        <f t="shared" si="760"/>
        <v>3.6451740901949129E-3</v>
      </c>
      <c r="CZ919" s="41">
        <f t="shared" si="761"/>
        <v>3.2660935071623098E-3</v>
      </c>
      <c r="DA919" s="41">
        <f t="shared" si="762"/>
        <v>-3.2335607373265383E-3</v>
      </c>
      <c r="DB919" s="41">
        <f t="shared" si="763"/>
        <v>-4.9578683607867744E-3</v>
      </c>
      <c r="DC919" s="41">
        <f t="shared" si="764"/>
        <v>4.5759617149466761E-2</v>
      </c>
      <c r="DD919" s="41">
        <f t="shared" si="765"/>
        <v>1.1203157985807987E-2</v>
      </c>
      <c r="DE919" s="41"/>
      <c r="DF919" s="41"/>
      <c r="DG919" s="41">
        <f t="shared" si="766"/>
        <v>1.8293321773121398E-2</v>
      </c>
      <c r="DH919" s="41"/>
    </row>
    <row r="920" spans="1:112">
      <c r="A920" s="44"/>
      <c r="B920" s="34"/>
      <c r="C920" s="34">
        <v>6.8345159999999998</v>
      </c>
      <c r="D920" s="34"/>
      <c r="E920" s="34">
        <v>7.04</v>
      </c>
      <c r="F920" s="34"/>
      <c r="G920" s="34">
        <v>48.256160999999999</v>
      </c>
      <c r="H920" s="34">
        <v>19.644960000000001</v>
      </c>
      <c r="I920" s="34">
        <v>18.200001</v>
      </c>
      <c r="J920" s="34">
        <v>18.449991000000001</v>
      </c>
      <c r="K920" s="34"/>
      <c r="L920" s="34">
        <v>45.240001999999997</v>
      </c>
      <c r="M920" s="34">
        <v>5.36</v>
      </c>
      <c r="N920" s="34">
        <v>36.713821000000003</v>
      </c>
      <c r="O920" s="34">
        <v>10.34</v>
      </c>
      <c r="P920" s="34"/>
      <c r="Q920" s="34">
        <v>4.5199999999999996</v>
      </c>
      <c r="R920" s="34">
        <v>25.26</v>
      </c>
      <c r="S920" s="34">
        <v>49.440970999999998</v>
      </c>
      <c r="T920" s="34"/>
      <c r="U920" s="34"/>
      <c r="V920" s="34">
        <v>7.3837460000000004</v>
      </c>
      <c r="W920" s="34">
        <v>36.580002</v>
      </c>
      <c r="X920" s="34">
        <v>38.5</v>
      </c>
      <c r="Y920" s="34">
        <v>10.900857</v>
      </c>
      <c r="Z920" s="34">
        <v>15.500526000000001</v>
      </c>
      <c r="AA920" s="34">
        <v>43.145583999999999</v>
      </c>
      <c r="AB920" s="34">
        <v>52.073295999999999</v>
      </c>
      <c r="AC920" s="34"/>
      <c r="AD920" s="34">
        <v>102.44000200000001</v>
      </c>
      <c r="AE920" s="34">
        <v>33.030205000000002</v>
      </c>
      <c r="AF920" s="34">
        <v>1.63</v>
      </c>
      <c r="AG920" s="34">
        <v>12.31</v>
      </c>
      <c r="AH920" s="34">
        <v>28.851868</v>
      </c>
      <c r="AI920" s="34">
        <v>112.731171</v>
      </c>
      <c r="AJ920" s="34" t="s">
        <v>193</v>
      </c>
      <c r="AK920" s="34">
        <v>5.45</v>
      </c>
      <c r="AL920" s="34"/>
      <c r="AM920" s="34">
        <v>27.657585000000001</v>
      </c>
      <c r="AN920" s="34">
        <v>5.5</v>
      </c>
      <c r="AO920" s="34">
        <v>28.5</v>
      </c>
      <c r="AP920" s="34">
        <v>5.66</v>
      </c>
      <c r="AQ920" s="34">
        <v>15.85</v>
      </c>
      <c r="AR920" s="34">
        <v>3.04</v>
      </c>
      <c r="AS920" s="34"/>
      <c r="AT920" s="34">
        <v>17.128184999999998</v>
      </c>
      <c r="AU920" s="34">
        <v>32.799999</v>
      </c>
      <c r="AV920" s="34">
        <v>9.1784970000000001</v>
      </c>
      <c r="AW920" s="34">
        <v>11.423935</v>
      </c>
      <c r="AX920" s="34">
        <v>10.29</v>
      </c>
      <c r="AY920" s="34">
        <v>3.26</v>
      </c>
      <c r="AZ920" s="34">
        <v>75.790001000000004</v>
      </c>
      <c r="BA920" s="34"/>
      <c r="BB920" s="34"/>
      <c r="BC920" s="34">
        <v>22.683534999999999</v>
      </c>
      <c r="BD920" s="34"/>
      <c r="BE920" s="38"/>
      <c r="BF920" s="41"/>
      <c r="BG920" s="41">
        <f t="shared" si="726"/>
        <v>-7.9154584511448266E-3</v>
      </c>
      <c r="BH920" s="41"/>
      <c r="BI920" s="41">
        <f t="shared" si="727"/>
        <v>-1.2703064256253564E-2</v>
      </c>
      <c r="BJ920" s="41"/>
      <c r="BK920" s="41">
        <f t="shared" si="728"/>
        <v>1.6982525021071587E-2</v>
      </c>
      <c r="BL920" s="41">
        <f t="shared" si="729"/>
        <v>2.5123087884420709E-2</v>
      </c>
      <c r="BM920" s="41">
        <f t="shared" si="730"/>
        <v>5.4960152251271944E-4</v>
      </c>
      <c r="BN920" s="41">
        <f t="shared" si="731"/>
        <v>3.3060878657698911E-2</v>
      </c>
      <c r="BO920" s="41"/>
      <c r="BP920" s="41">
        <f t="shared" si="732"/>
        <v>5.7637489254140578E-3</v>
      </c>
      <c r="BQ920" s="41">
        <f t="shared" si="733"/>
        <v>3.7383221106071581E-3</v>
      </c>
      <c r="BR920" s="41">
        <f t="shared" si="734"/>
        <v>1.3173864709520304E-2</v>
      </c>
      <c r="BS920" s="41">
        <f t="shared" si="735"/>
        <v>-1.4402553327922776E-2</v>
      </c>
      <c r="BT920" s="41"/>
      <c r="BU920" s="41">
        <f t="shared" si="736"/>
        <v>8.8889474172457739E-3</v>
      </c>
      <c r="BV920" s="41">
        <f t="shared" si="737"/>
        <v>5.0751706689183176E-2</v>
      </c>
      <c r="BW920" s="41">
        <f t="shared" si="738"/>
        <v>2.6053453760508057E-2</v>
      </c>
      <c r="BX920" s="41"/>
      <c r="BY920" s="41"/>
      <c r="BZ920" s="41">
        <f t="shared" si="739"/>
        <v>3.98131299882395E-2</v>
      </c>
      <c r="CA920" s="41">
        <f t="shared" si="740"/>
        <v>-4.3644365861556155E-3</v>
      </c>
      <c r="CB920" s="41">
        <f t="shared" si="741"/>
        <v>1.5707076434910764E-2</v>
      </c>
      <c r="CC920" s="41">
        <f t="shared" si="742"/>
        <v>3.2455489107595652E-2</v>
      </c>
      <c r="CD920" s="41">
        <f t="shared" si="743"/>
        <v>4.1530484846678185E-2</v>
      </c>
      <c r="CE920" s="41">
        <f t="shared" si="744"/>
        <v>1.091140904338482E-2</v>
      </c>
      <c r="CF920" s="41">
        <f t="shared" si="745"/>
        <v>1.4063436258372197E-2</v>
      </c>
      <c r="CG920" s="41"/>
      <c r="CH920" s="41">
        <f t="shared" si="746"/>
        <v>2.7713600497098471E-2</v>
      </c>
      <c r="CI920" s="41">
        <f t="shared" si="747"/>
        <v>7.1365625949959119E-3</v>
      </c>
      <c r="CJ920" s="41">
        <f t="shared" si="748"/>
        <v>-1.8237587549780901E-2</v>
      </c>
      <c r="CK920" s="41">
        <f t="shared" si="749"/>
        <v>4.9115156047495612E-2</v>
      </c>
      <c r="CL920" s="41">
        <f t="shared" si="750"/>
        <v>1.9542466549708423E-2</v>
      </c>
      <c r="CM920" s="41">
        <f t="shared" si="751"/>
        <v>7.0796699631488196E-3</v>
      </c>
      <c r="CO920" s="41">
        <f t="shared" si="752"/>
        <v>9.2166551049240476E-3</v>
      </c>
      <c r="CP920" s="41"/>
      <c r="CQ920" s="41">
        <f t="shared" si="753"/>
        <v>3.1640614348647949E-3</v>
      </c>
      <c r="CR920" s="41">
        <f t="shared" si="754"/>
        <v>7.5507552508145295E-2</v>
      </c>
      <c r="CS920" s="41">
        <f t="shared" si="755"/>
        <v>4.5584780588936676E-2</v>
      </c>
      <c r="CT920" s="41">
        <f t="shared" si="756"/>
        <v>1.7645944009664571E-2</v>
      </c>
      <c r="CU920" s="41">
        <f t="shared" si="757"/>
        <v>-2.7995546139731868E-2</v>
      </c>
      <c r="CV920" s="41">
        <f t="shared" si="758"/>
        <v>-6.5574005461590517E-3</v>
      </c>
      <c r="CW920" s="41"/>
      <c r="CX920" s="41">
        <f t="shared" si="759"/>
        <v>1.2687672993741433E-2</v>
      </c>
      <c r="CY920" s="41">
        <f t="shared" si="760"/>
        <v>-5.4728322291600351E-3</v>
      </c>
      <c r="CZ920" s="41">
        <f t="shared" si="761"/>
        <v>6.5006849221274244E-3</v>
      </c>
      <c r="DA920" s="41">
        <f t="shared" si="762"/>
        <v>-3.2440505810851596E-3</v>
      </c>
      <c r="DB920" s="41">
        <f t="shared" si="763"/>
        <v>2.2605385174364997E-2</v>
      </c>
      <c r="DC920" s="41">
        <f t="shared" si="764"/>
        <v>4.0694190826554413E-2</v>
      </c>
      <c r="DD920" s="41">
        <f t="shared" si="765"/>
        <v>5.1590694791816029E-3</v>
      </c>
      <c r="DE920" s="41"/>
      <c r="DF920" s="41"/>
      <c r="DG920" s="41">
        <f t="shared" si="766"/>
        <v>-7.3642139383739138E-3</v>
      </c>
      <c r="DH920" s="41"/>
    </row>
    <row r="921" spans="1:112">
      <c r="A921" s="44"/>
      <c r="B921" s="34"/>
      <c r="C921" s="34">
        <v>6.6172589999999998</v>
      </c>
      <c r="D921" s="34"/>
      <c r="E921" s="34">
        <v>7.3</v>
      </c>
      <c r="F921" s="34"/>
      <c r="G921" s="34">
        <v>47.277133999999997</v>
      </c>
      <c r="H921" s="34">
        <v>19.237141000000001</v>
      </c>
      <c r="I921" s="34">
        <v>17.969999000000001</v>
      </c>
      <c r="J921" s="34">
        <v>18.149989999999999</v>
      </c>
      <c r="K921" s="34"/>
      <c r="L921" s="34">
        <v>45.189999</v>
      </c>
      <c r="M921" s="34">
        <v>5.39</v>
      </c>
      <c r="N921" s="34">
        <v>36.145072999999996</v>
      </c>
      <c r="O921" s="34">
        <v>10.34</v>
      </c>
      <c r="P921" s="34"/>
      <c r="Q921" s="34">
        <v>4.58</v>
      </c>
      <c r="R921" s="34">
        <v>26.18</v>
      </c>
      <c r="S921" s="34">
        <v>49.577903999999997</v>
      </c>
      <c r="T921" s="34"/>
      <c r="U921" s="34"/>
      <c r="V921" s="34">
        <v>7.7315670000000001</v>
      </c>
      <c r="W921" s="34">
        <v>35.709999000000003</v>
      </c>
      <c r="X921" s="34">
        <v>38.349997999999999</v>
      </c>
      <c r="Y921" s="34">
        <v>10.771559</v>
      </c>
      <c r="Z921" s="34">
        <v>15.7264</v>
      </c>
      <c r="AA921" s="34">
        <v>43.232292000000001</v>
      </c>
      <c r="AB921" s="34">
        <v>51.021796999999999</v>
      </c>
      <c r="AC921" s="34"/>
      <c r="AD921" s="34">
        <v>102.010002</v>
      </c>
      <c r="AE921" s="34">
        <v>32.775753000000002</v>
      </c>
      <c r="AF921" s="34">
        <v>1.57</v>
      </c>
      <c r="AG921" s="34">
        <v>12.27</v>
      </c>
      <c r="AH921" s="34">
        <v>28.880749000000002</v>
      </c>
      <c r="AI921" s="34">
        <v>110.84236900000001</v>
      </c>
      <c r="AJ921" s="34">
        <v>10.767580000000001</v>
      </c>
      <c r="AK921" s="34">
        <v>5.35</v>
      </c>
      <c r="AL921" s="34"/>
      <c r="AM921" s="34">
        <v>27.376059999999999</v>
      </c>
      <c r="AN921" s="34">
        <v>5</v>
      </c>
      <c r="AO921" s="34">
        <v>30.02</v>
      </c>
      <c r="AP921" s="34">
        <v>5.69</v>
      </c>
      <c r="AQ921" s="34">
        <v>15.65</v>
      </c>
      <c r="AR921" s="34">
        <v>3.01</v>
      </c>
      <c r="AS921" s="34"/>
      <c r="AT921" s="34">
        <v>16.941687000000002</v>
      </c>
      <c r="AU921" s="34">
        <v>32.959999000000003</v>
      </c>
      <c r="AV921" s="34">
        <v>9.0397289999999995</v>
      </c>
      <c r="AW921" s="34">
        <v>11.470333999999999</v>
      </c>
      <c r="AX921" s="34">
        <v>10.3</v>
      </c>
      <c r="AY921" s="34">
        <v>3.17</v>
      </c>
      <c r="AZ921" s="34">
        <v>74.099997999999999</v>
      </c>
      <c r="BA921" s="34"/>
      <c r="BB921" s="34"/>
      <c r="BC921" s="34">
        <v>22.268234</v>
      </c>
      <c r="BD921" s="34"/>
      <c r="BE921" s="38"/>
      <c r="BF921" s="41"/>
      <c r="BG921" s="41">
        <f t="shared" si="726"/>
        <v>-3.2304419802684413E-2</v>
      </c>
      <c r="BH921" s="41"/>
      <c r="BI921" s="41">
        <f t="shared" si="727"/>
        <v>3.6266177984394354E-2</v>
      </c>
      <c r="BJ921" s="41"/>
      <c r="BK921" s="41">
        <f t="shared" si="728"/>
        <v>-2.0496755089375075E-2</v>
      </c>
      <c r="BL921" s="41">
        <f t="shared" si="729"/>
        <v>-2.0977979344454129E-2</v>
      </c>
      <c r="BM921" s="41">
        <f t="shared" si="730"/>
        <v>-1.271800388063969E-2</v>
      </c>
      <c r="BN921" s="41">
        <f t="shared" si="731"/>
        <v>-1.6393872935018556E-2</v>
      </c>
      <c r="BO921" s="41"/>
      <c r="BP921" s="41">
        <f t="shared" si="732"/>
        <v>-1.1058941621850166E-3</v>
      </c>
      <c r="BQ921" s="41">
        <f t="shared" si="733"/>
        <v>5.5814098381950445E-3</v>
      </c>
      <c r="BR921" s="41">
        <f t="shared" si="734"/>
        <v>-1.5612632078924984E-2</v>
      </c>
      <c r="BS921" s="41">
        <f t="shared" si="735"/>
        <v>0</v>
      </c>
      <c r="BT921" s="41"/>
      <c r="BU921" s="41">
        <f t="shared" si="736"/>
        <v>1.31870042819539E-2</v>
      </c>
      <c r="BV921" s="41">
        <f t="shared" si="737"/>
        <v>3.5773643559408652E-2</v>
      </c>
      <c r="BW921" s="41">
        <f t="shared" si="738"/>
        <v>2.7657976782837017E-3</v>
      </c>
      <c r="BX921" s="41"/>
      <c r="BY921" s="41"/>
      <c r="BZ921" s="41">
        <f t="shared" si="739"/>
        <v>4.6030460834296356E-2</v>
      </c>
      <c r="CA921" s="41">
        <f t="shared" si="740"/>
        <v>-2.4070964034407439E-2</v>
      </c>
      <c r="CB921" s="41">
        <f t="shared" si="741"/>
        <v>-3.9037656317132672E-3</v>
      </c>
      <c r="CC921" s="41">
        <f t="shared" si="742"/>
        <v>-1.1932175359013497E-2</v>
      </c>
      <c r="CD921" s="41">
        <f t="shared" si="743"/>
        <v>1.4466869996951341E-2</v>
      </c>
      <c r="CE921" s="41">
        <f t="shared" si="744"/>
        <v>2.007644390886128E-3</v>
      </c>
      <c r="CF921" s="41">
        <f t="shared" si="745"/>
        <v>-2.0399331000957175E-2</v>
      </c>
      <c r="CG921" s="41"/>
      <c r="CH921" s="41">
        <f t="shared" si="746"/>
        <v>-4.206413554599631E-3</v>
      </c>
      <c r="CI921" s="41">
        <f t="shared" si="747"/>
        <v>-7.733441648175173E-3</v>
      </c>
      <c r="CJ921" s="41">
        <f t="shared" si="748"/>
        <v>-3.7504395458454173E-2</v>
      </c>
      <c r="CK921" s="41">
        <f t="shared" si="749"/>
        <v>-3.2546814735421488E-3</v>
      </c>
      <c r="CL921" s="41">
        <f t="shared" si="750"/>
        <v>1.0005090331935544E-3</v>
      </c>
      <c r="CM921" s="41">
        <f t="shared" si="751"/>
        <v>-1.6896873737537909E-2</v>
      </c>
      <c r="CO921" s="41">
        <f t="shared" si="752"/>
        <v>-1.8519047767237642E-2</v>
      </c>
      <c r="CP921" s="41"/>
      <c r="CQ921" s="41">
        <f t="shared" si="753"/>
        <v>-1.0231103381431765E-2</v>
      </c>
      <c r="CR921" s="41">
        <f t="shared" si="754"/>
        <v>-9.5310179804324893E-2</v>
      </c>
      <c r="CS921" s="41">
        <f t="shared" si="755"/>
        <v>5.1959738930710958E-2</v>
      </c>
      <c r="CT921" s="41">
        <f t="shared" si="756"/>
        <v>5.2863559231480246E-3</v>
      </c>
      <c r="CU921" s="41">
        <f t="shared" si="757"/>
        <v>-1.2698583337127319E-2</v>
      </c>
      <c r="CV921" s="41">
        <f t="shared" si="758"/>
        <v>-9.9174366573460283E-3</v>
      </c>
      <c r="CW921" s="41"/>
      <c r="CX921" s="41">
        <f t="shared" si="759"/>
        <v>-1.0948081214274015E-2</v>
      </c>
      <c r="CY921" s="41">
        <f t="shared" si="760"/>
        <v>4.866189799171995E-3</v>
      </c>
      <c r="CZ921" s="41">
        <f t="shared" si="761"/>
        <v>-1.5234269659088478E-2</v>
      </c>
      <c r="DA921" s="41">
        <f t="shared" si="762"/>
        <v>4.0533343542077712E-3</v>
      </c>
      <c r="DB921" s="41">
        <f t="shared" si="763"/>
        <v>9.7134538963210271E-4</v>
      </c>
      <c r="DC921" s="41">
        <f t="shared" si="764"/>
        <v>-2.799560748942698E-2</v>
      </c>
      <c r="DD921" s="41">
        <f t="shared" si="765"/>
        <v>-2.2550865706803057E-2</v>
      </c>
      <c r="DE921" s="41"/>
      <c r="DF921" s="41"/>
      <c r="DG921" s="41">
        <f t="shared" si="766"/>
        <v>-1.8478152292677963E-2</v>
      </c>
      <c r="DH921" s="41"/>
    </row>
    <row r="922" spans="1:112">
      <c r="A922" s="44"/>
      <c r="B922" s="34"/>
      <c r="C922" s="34">
        <v>6.6534680000000002</v>
      </c>
      <c r="D922" s="34"/>
      <c r="E922" s="34">
        <v>7.35</v>
      </c>
      <c r="F922" s="34"/>
      <c r="G922" s="34">
        <v>48.569443</v>
      </c>
      <c r="H922" s="34">
        <v>19.674800999999999</v>
      </c>
      <c r="I922" s="34">
        <v>18.350000000000001</v>
      </c>
      <c r="J922" s="34">
        <v>18.149989999999999</v>
      </c>
      <c r="K922" s="34"/>
      <c r="L922" s="34">
        <v>45.200001</v>
      </c>
      <c r="M922" s="34">
        <v>5.48</v>
      </c>
      <c r="N922" s="34">
        <v>36.605956999999997</v>
      </c>
      <c r="O922" s="34">
        <v>10.69</v>
      </c>
      <c r="P922" s="34"/>
      <c r="Q922" s="34">
        <v>5.05</v>
      </c>
      <c r="R922" s="34">
        <v>28.139999</v>
      </c>
      <c r="S922" s="34">
        <v>50.194088000000001</v>
      </c>
      <c r="T922" s="34"/>
      <c r="U922" s="34"/>
      <c r="V922" s="34">
        <v>7.3738089999999996</v>
      </c>
      <c r="W922" s="34">
        <v>36.209999000000003</v>
      </c>
      <c r="X922" s="34">
        <v>38.349997999999999</v>
      </c>
      <c r="Y922" s="34">
        <v>11.069939</v>
      </c>
      <c r="Z922" s="34">
        <v>15.773458</v>
      </c>
      <c r="AA922" s="34">
        <v>43.830570000000002</v>
      </c>
      <c r="AB922" s="34">
        <v>51.208514999999998</v>
      </c>
      <c r="AC922" s="34"/>
      <c r="AD922" s="34">
        <v>102.05999799999999</v>
      </c>
      <c r="AE922" s="34">
        <v>32.863838000000001</v>
      </c>
      <c r="AF922" s="34">
        <v>1.58</v>
      </c>
      <c r="AG922" s="34">
        <v>12.68</v>
      </c>
      <c r="AH922" s="34">
        <v>29.073286</v>
      </c>
      <c r="AI922" s="34">
        <v>113.685501</v>
      </c>
      <c r="AJ922" s="34">
        <v>10.916226</v>
      </c>
      <c r="AK922" s="34">
        <v>5.3</v>
      </c>
      <c r="AL922" s="34"/>
      <c r="AM922" s="34">
        <v>27.570212999999999</v>
      </c>
      <c r="AN922" s="34">
        <v>4.5999999999999996</v>
      </c>
      <c r="AO922" s="34">
        <v>31.57</v>
      </c>
      <c r="AP922" s="34">
        <v>5.74</v>
      </c>
      <c r="AQ922" s="34">
        <v>15.9</v>
      </c>
      <c r="AR922" s="34">
        <v>3.02</v>
      </c>
      <c r="AS922" s="34"/>
      <c r="AT922" s="34">
        <v>17.177261000000001</v>
      </c>
      <c r="AU922" s="34">
        <v>33.729999999999997</v>
      </c>
      <c r="AV922" s="34">
        <v>9.4262960000000007</v>
      </c>
      <c r="AW922" s="34">
        <v>11.516736</v>
      </c>
      <c r="AX922" s="34">
        <v>10.24</v>
      </c>
      <c r="AY922" s="34">
        <v>3.06</v>
      </c>
      <c r="AZ922" s="34">
        <v>74.650002000000001</v>
      </c>
      <c r="BA922" s="34"/>
      <c r="BB922" s="34"/>
      <c r="BC922" s="34">
        <v>22.77253</v>
      </c>
      <c r="BD922" s="34"/>
      <c r="BE922" s="38"/>
      <c r="BF922" s="41"/>
      <c r="BG922" s="41">
        <f t="shared" si="726"/>
        <v>5.4569866224677185E-3</v>
      </c>
      <c r="BH922" s="41"/>
      <c r="BI922" s="41">
        <f t="shared" si="727"/>
        <v>6.8259650703998906E-3</v>
      </c>
      <c r="BJ922" s="41"/>
      <c r="BK922" s="41">
        <f t="shared" si="728"/>
        <v>2.6967834644314036E-2</v>
      </c>
      <c r="BL922" s="41">
        <f t="shared" si="729"/>
        <v>2.249584237160946E-2</v>
      </c>
      <c r="BM922" s="41">
        <f t="shared" si="730"/>
        <v>2.0925929353415942E-2</v>
      </c>
      <c r="BN922" s="41">
        <f t="shared" si="731"/>
        <v>0</v>
      </c>
      <c r="BO922" s="41"/>
      <c r="BP922" s="41">
        <f t="shared" si="732"/>
        <v>2.2130766768062055E-4</v>
      </c>
      <c r="BQ922" s="41">
        <f t="shared" si="733"/>
        <v>1.6559716039018558E-2</v>
      </c>
      <c r="BR922" s="41">
        <f t="shared" si="734"/>
        <v>1.2670340632936306E-2</v>
      </c>
      <c r="BS922" s="41">
        <f t="shared" si="735"/>
        <v>3.3288855956670707E-2</v>
      </c>
      <c r="BT922" s="41"/>
      <c r="BU922" s="41">
        <f t="shared" si="736"/>
        <v>9.7689245161174734E-2</v>
      </c>
      <c r="BV922" s="41">
        <f t="shared" si="737"/>
        <v>7.2196255667885845E-2</v>
      </c>
      <c r="BW922" s="41">
        <f t="shared" si="738"/>
        <v>1.2352000235581653E-2</v>
      </c>
      <c r="BX922" s="41"/>
      <c r="BY922" s="41"/>
      <c r="BZ922" s="41">
        <f t="shared" si="739"/>
        <v>-4.7377161084007531E-2</v>
      </c>
      <c r="CA922" s="41">
        <f t="shared" si="740"/>
        <v>1.3904562557872589E-2</v>
      </c>
      <c r="CB922" s="41">
        <f t="shared" si="741"/>
        <v>0</v>
      </c>
      <c r="CC922" s="41">
        <f t="shared" si="742"/>
        <v>2.7324001678323686E-2</v>
      </c>
      <c r="CD922" s="41">
        <f t="shared" si="743"/>
        <v>2.9878252154417217E-3</v>
      </c>
      <c r="CE922" s="41">
        <f t="shared" si="744"/>
        <v>1.3743803126310163E-2</v>
      </c>
      <c r="CF922" s="41">
        <f t="shared" si="745"/>
        <v>3.6528932362957407E-3</v>
      </c>
      <c r="CG922" s="41"/>
      <c r="CH922" s="41">
        <f t="shared" si="746"/>
        <v>4.8998873916081807E-4</v>
      </c>
      <c r="CI922" s="41">
        <f t="shared" si="747"/>
        <v>2.6839001137396405E-3</v>
      </c>
      <c r="CJ922" s="41">
        <f t="shared" si="748"/>
        <v>6.3492276786587445E-3</v>
      </c>
      <c r="CK922" s="41">
        <f t="shared" si="749"/>
        <v>3.286869028625989E-2</v>
      </c>
      <c r="CL922" s="41">
        <f t="shared" si="750"/>
        <v>6.6444970868594251E-3</v>
      </c>
      <c r="CM922" s="41">
        <f t="shared" si="751"/>
        <v>2.5326779919370282E-2</v>
      </c>
      <c r="CO922" s="41">
        <f t="shared" si="752"/>
        <v>-9.3897403498390316E-3</v>
      </c>
      <c r="CP922" s="41"/>
      <c r="CQ922" s="41">
        <f t="shared" si="753"/>
        <v>7.0670419465668904E-3</v>
      </c>
      <c r="CR922" s="41">
        <f t="shared" si="754"/>
        <v>-8.3381608939051138E-2</v>
      </c>
      <c r="CS922" s="41">
        <f t="shared" si="755"/>
        <v>5.0343476364584382E-2</v>
      </c>
      <c r="CT922" s="41">
        <f t="shared" si="756"/>
        <v>8.7489621932355446E-3</v>
      </c>
      <c r="CU922" s="41">
        <f t="shared" si="757"/>
        <v>1.5848192240023713E-2</v>
      </c>
      <c r="CV922" s="41">
        <f t="shared" si="758"/>
        <v>3.3167526259940418E-3</v>
      </c>
      <c r="CW922" s="41"/>
      <c r="CX922" s="41">
        <f t="shared" si="759"/>
        <v>1.3809203234264086E-2</v>
      </c>
      <c r="CY922" s="41">
        <f t="shared" si="760"/>
        <v>2.3092974372094014E-2</v>
      </c>
      <c r="CZ922" s="41">
        <f t="shared" si="761"/>
        <v>4.1874034433570705E-2</v>
      </c>
      <c r="DA922" s="41">
        <f t="shared" si="762"/>
        <v>4.0372316286003398E-3</v>
      </c>
      <c r="DB922" s="41">
        <f t="shared" si="763"/>
        <v>-5.8422756242284025E-3</v>
      </c>
      <c r="DC922" s="41">
        <f t="shared" si="764"/>
        <v>-3.5316671924899845E-2</v>
      </c>
      <c r="DD922" s="41">
        <f t="shared" si="765"/>
        <v>7.3950454654060499E-3</v>
      </c>
      <c r="DE922" s="41"/>
      <c r="DF922" s="41"/>
      <c r="DG922" s="41">
        <f t="shared" si="766"/>
        <v>2.239380639553493E-2</v>
      </c>
      <c r="DH922" s="41"/>
    </row>
    <row r="923" spans="1:112">
      <c r="A923" s="44"/>
      <c r="B923" s="34"/>
      <c r="C923" s="34">
        <v>6.6715730000000004</v>
      </c>
      <c r="D923" s="34"/>
      <c r="E923" s="34">
        <v>7.18</v>
      </c>
      <c r="F923" s="34"/>
      <c r="G923" s="34">
        <v>48.726092999999999</v>
      </c>
      <c r="H923" s="34">
        <v>19.525597000000001</v>
      </c>
      <c r="I923" s="34">
        <v>18.190000999999999</v>
      </c>
      <c r="J923" s="34">
        <v>17.699991000000001</v>
      </c>
      <c r="K923" s="34"/>
      <c r="L923" s="34">
        <v>44.77</v>
      </c>
      <c r="M923" s="34">
        <v>5.31</v>
      </c>
      <c r="N923" s="34">
        <v>36.00779</v>
      </c>
      <c r="O923" s="34">
        <v>10.66</v>
      </c>
      <c r="P923" s="34"/>
      <c r="Q923" s="34">
        <v>4.8499999999999996</v>
      </c>
      <c r="R923" s="34">
        <v>31.48</v>
      </c>
      <c r="S923" s="34">
        <v>49.372512999999998</v>
      </c>
      <c r="T923" s="34"/>
      <c r="U923" s="34"/>
      <c r="V923" s="34">
        <v>7.214804</v>
      </c>
      <c r="W923" s="34">
        <v>36.529998999999997</v>
      </c>
      <c r="X923" s="34">
        <v>38.299999</v>
      </c>
      <c r="Y923" s="34">
        <v>10.980425</v>
      </c>
      <c r="Z923" s="34">
        <v>15.811102</v>
      </c>
      <c r="AA923" s="34">
        <v>43.223613999999998</v>
      </c>
      <c r="AB923" s="34">
        <v>51.542633000000002</v>
      </c>
      <c r="AC923" s="34"/>
      <c r="AD923" s="34">
        <v>101.80999799999999</v>
      </c>
      <c r="AE923" s="34">
        <v>32.648529000000003</v>
      </c>
      <c r="AF923" s="34">
        <v>1.67</v>
      </c>
      <c r="AG923" s="34">
        <v>12.81</v>
      </c>
      <c r="AH923" s="34">
        <v>29.689411</v>
      </c>
      <c r="AI923" s="34">
        <v>114.62990600000001</v>
      </c>
      <c r="AJ923" s="34">
        <v>10.888356</v>
      </c>
      <c r="AK923" s="34">
        <v>5.25</v>
      </c>
      <c r="AL923" s="34"/>
      <c r="AM923" s="34">
        <v>27.473134999999999</v>
      </c>
      <c r="AN923" s="34">
        <v>4.8</v>
      </c>
      <c r="AO923" s="34">
        <v>31.799999</v>
      </c>
      <c r="AP923" s="34">
        <v>5.82</v>
      </c>
      <c r="AQ923" s="34">
        <v>15.9</v>
      </c>
      <c r="AR923" s="34">
        <v>3.08</v>
      </c>
      <c r="AS923" s="34"/>
      <c r="AT923" s="34">
        <v>17.010394999999999</v>
      </c>
      <c r="AU923" s="34">
        <v>33.669998</v>
      </c>
      <c r="AV923" s="34">
        <v>8.8712250000000008</v>
      </c>
      <c r="AW923" s="34">
        <v>11.433213</v>
      </c>
      <c r="AX923" s="34">
        <v>10.39</v>
      </c>
      <c r="AY923" s="34">
        <v>4.0999999999999996</v>
      </c>
      <c r="AZ923" s="34">
        <v>73.800003000000004</v>
      </c>
      <c r="BA923" s="34"/>
      <c r="BB923" s="34"/>
      <c r="BC923" s="34">
        <v>22.663761000000001</v>
      </c>
      <c r="BD923" s="34"/>
      <c r="BE923" s="38"/>
      <c r="BF923" s="41"/>
      <c r="BG923" s="41">
        <f t="shared" si="726"/>
        <v>2.7174417161413868E-3</v>
      </c>
      <c r="BH923" s="41"/>
      <c r="BI923" s="41">
        <f t="shared" si="727"/>
        <v>-2.3400930164612473E-2</v>
      </c>
      <c r="BJ923" s="41"/>
      <c r="BK923" s="41">
        <f t="shared" si="728"/>
        <v>3.2200888509061982E-3</v>
      </c>
      <c r="BL923" s="41">
        <f t="shared" si="729"/>
        <v>-7.6124084513068705E-3</v>
      </c>
      <c r="BM923" s="41">
        <f t="shared" si="730"/>
        <v>-8.7575269952889258E-3</v>
      </c>
      <c r="BN923" s="41">
        <f t="shared" si="731"/>
        <v>-2.510587864144264E-2</v>
      </c>
      <c r="BO923" s="41"/>
      <c r="BP923" s="41">
        <f t="shared" si="732"/>
        <v>-9.5588367092048244E-3</v>
      </c>
      <c r="BQ923" s="41">
        <f t="shared" si="733"/>
        <v>-3.1513265706076862E-2</v>
      </c>
      <c r="BR923" s="41">
        <f t="shared" si="734"/>
        <v>-1.6475682789961223E-2</v>
      </c>
      <c r="BS923" s="41">
        <f t="shared" si="735"/>
        <v>-2.8103062992553087E-3</v>
      </c>
      <c r="BT923" s="41"/>
      <c r="BU923" s="41">
        <f t="shared" si="736"/>
        <v>-4.0409538337876666E-2</v>
      </c>
      <c r="BV923" s="41">
        <f t="shared" si="737"/>
        <v>0.11216040739956284</v>
      </c>
      <c r="BW923" s="41">
        <f t="shared" si="738"/>
        <v>-1.6503398505635637E-2</v>
      </c>
      <c r="BX923" s="41"/>
      <c r="BY923" s="41"/>
      <c r="BZ923" s="41">
        <f t="shared" si="739"/>
        <v>-2.1799371429623089E-2</v>
      </c>
      <c r="CA923" s="41">
        <f t="shared" si="740"/>
        <v>8.7985172715611838E-3</v>
      </c>
      <c r="CB923" s="41">
        <f t="shared" si="741"/>
        <v>-1.3046055850858519E-3</v>
      </c>
      <c r="CC923" s="41">
        <f t="shared" si="742"/>
        <v>-8.1190942451015539E-3</v>
      </c>
      <c r="CD923" s="41">
        <f t="shared" si="743"/>
        <v>2.3836974663870737E-3</v>
      </c>
      <c r="CE923" s="41">
        <f t="shared" si="744"/>
        <v>-1.3944552859454873E-2</v>
      </c>
      <c r="CF923" s="41">
        <f t="shared" si="745"/>
        <v>6.5034636426058402E-3</v>
      </c>
      <c r="CG923" s="41"/>
      <c r="CH923" s="41">
        <f t="shared" si="746"/>
        <v>-2.4525445648408729E-3</v>
      </c>
      <c r="CI923" s="41">
        <f t="shared" si="747"/>
        <v>-6.5731032192397829E-3</v>
      </c>
      <c r="CJ923" s="41">
        <f t="shared" si="748"/>
        <v>5.5398779389788169E-2</v>
      </c>
      <c r="CK923" s="41">
        <f t="shared" si="749"/>
        <v>1.0200166899563169E-2</v>
      </c>
      <c r="CL923" s="41">
        <f t="shared" si="750"/>
        <v>2.097070457125404E-2</v>
      </c>
      <c r="CM923" s="41">
        <f t="shared" si="751"/>
        <v>8.2728572606887776E-3</v>
      </c>
      <c r="CO923" s="41">
        <f t="shared" si="752"/>
        <v>-9.47874395454377E-3</v>
      </c>
      <c r="CP923" s="41"/>
      <c r="CQ923" s="41">
        <f t="shared" si="753"/>
        <v>-3.5273326998314092E-3</v>
      </c>
      <c r="CR923" s="41">
        <f t="shared" si="754"/>
        <v>4.2559614418795903E-2</v>
      </c>
      <c r="CS923" s="41">
        <f t="shared" si="755"/>
        <v>7.2589557696894199E-3</v>
      </c>
      <c r="CT923" s="41">
        <f t="shared" si="756"/>
        <v>1.3841051411871511E-2</v>
      </c>
      <c r="CU923" s="41">
        <f t="shared" si="757"/>
        <v>0</v>
      </c>
      <c r="CV923" s="41">
        <f t="shared" si="758"/>
        <v>1.9672765598704928E-2</v>
      </c>
      <c r="CW923" s="41"/>
      <c r="CX923" s="41">
        <f t="shared" si="759"/>
        <v>-9.7618465041129521E-3</v>
      </c>
      <c r="CY923" s="41">
        <f t="shared" si="760"/>
        <v>-1.780475300636858E-3</v>
      </c>
      <c r="CZ923" s="41">
        <f t="shared" si="761"/>
        <v>-6.0690337751270786E-2</v>
      </c>
      <c r="DA923" s="41">
        <f t="shared" si="762"/>
        <v>-7.2787411208820145E-3</v>
      </c>
      <c r="DB923" s="41">
        <f t="shared" si="763"/>
        <v>1.4542185499774299E-2</v>
      </c>
      <c r="DC923" s="41">
        <f t="shared" si="764"/>
        <v>0.29257205774597267</v>
      </c>
      <c r="DD923" s="41">
        <f t="shared" si="765"/>
        <v>-1.1451778520061117E-2</v>
      </c>
      <c r="DE923" s="41"/>
      <c r="DF923" s="41"/>
      <c r="DG923" s="41">
        <f t="shared" si="766"/>
        <v>-4.7877679000417556E-3</v>
      </c>
      <c r="DH923" s="41"/>
    </row>
    <row r="924" spans="1:112">
      <c r="A924" s="44"/>
      <c r="B924" s="34"/>
      <c r="C924" s="34">
        <v>6.635364</v>
      </c>
      <c r="D924" s="34"/>
      <c r="E924" s="34">
        <v>7.29</v>
      </c>
      <c r="F924" s="34"/>
      <c r="G924" s="34">
        <v>48.814200999999997</v>
      </c>
      <c r="H924" s="34">
        <v>19.485811000000002</v>
      </c>
      <c r="I924" s="34">
        <v>18.049999</v>
      </c>
      <c r="J924" s="34">
        <v>17.549992</v>
      </c>
      <c r="K924" s="34"/>
      <c r="L924" s="34">
        <v>45.060001</v>
      </c>
      <c r="M924" s="34">
        <v>5.32</v>
      </c>
      <c r="N924" s="34">
        <v>35.635154999999997</v>
      </c>
      <c r="O924" s="34">
        <v>10.63</v>
      </c>
      <c r="P924" s="34"/>
      <c r="Q924" s="34">
        <v>5</v>
      </c>
      <c r="R924" s="34">
        <v>30.76</v>
      </c>
      <c r="S924" s="34">
        <v>49.245365</v>
      </c>
      <c r="T924" s="34"/>
      <c r="U924" s="34"/>
      <c r="V924" s="34">
        <v>5.8732090000000001</v>
      </c>
      <c r="W924" s="34">
        <v>36.380001</v>
      </c>
      <c r="X924" s="34">
        <v>38.5</v>
      </c>
      <c r="Y924" s="34">
        <v>10.761612</v>
      </c>
      <c r="Z924" s="34">
        <v>15.669931</v>
      </c>
      <c r="AA924" s="34">
        <v>43.501080000000002</v>
      </c>
      <c r="AB924" s="34">
        <v>50.736812999999998</v>
      </c>
      <c r="AC924" s="34"/>
      <c r="AD924" s="34">
        <v>100.57</v>
      </c>
      <c r="AE924" s="34">
        <v>32.785544999999999</v>
      </c>
      <c r="AF924" s="34">
        <v>1.6</v>
      </c>
      <c r="AG924" s="34">
        <v>14.11</v>
      </c>
      <c r="AH924" s="34">
        <v>29.179179999999999</v>
      </c>
      <c r="AI924" s="34">
        <v>115.872528</v>
      </c>
      <c r="AJ924" s="34">
        <v>10.656096</v>
      </c>
      <c r="AK924" s="34">
        <v>5.3</v>
      </c>
      <c r="AL924" s="34"/>
      <c r="AM924" s="34">
        <v>27.609048999999999</v>
      </c>
      <c r="AN924" s="34">
        <v>4.5</v>
      </c>
      <c r="AO924" s="34">
        <v>31.950001</v>
      </c>
      <c r="AP924" s="34">
        <v>5.73</v>
      </c>
      <c r="AQ924" s="34">
        <v>16.100000000000001</v>
      </c>
      <c r="AR924" s="34">
        <v>3.02</v>
      </c>
      <c r="AS924" s="34"/>
      <c r="AT924" s="34">
        <v>17.079103</v>
      </c>
      <c r="AU924" s="34">
        <v>33.689999</v>
      </c>
      <c r="AV924" s="34">
        <v>8.7225459999999995</v>
      </c>
      <c r="AW924" s="34">
        <v>11.423935</v>
      </c>
      <c r="AX924" s="34">
        <v>9.98</v>
      </c>
      <c r="AY924" s="34">
        <v>3.83</v>
      </c>
      <c r="AZ924" s="34">
        <v>72.730002999999996</v>
      </c>
      <c r="BA924" s="34"/>
      <c r="BB924" s="34"/>
      <c r="BC924" s="34">
        <v>22.792307000000001</v>
      </c>
      <c r="BD924" s="34"/>
      <c r="BE924" s="38"/>
      <c r="BF924" s="41"/>
      <c r="BG924" s="41">
        <f t="shared" si="726"/>
        <v>-5.4421373403000205E-3</v>
      </c>
      <c r="BH924" s="41"/>
      <c r="BI924" s="41">
        <f t="shared" si="727"/>
        <v>1.5204162960433957E-2</v>
      </c>
      <c r="BJ924" s="41"/>
      <c r="BK924" s="41">
        <f t="shared" si="728"/>
        <v>1.8065974655329113E-3</v>
      </c>
      <c r="BL924" s="41">
        <f t="shared" si="729"/>
        <v>-2.0397117578470842E-3</v>
      </c>
      <c r="BM924" s="41">
        <f t="shared" si="730"/>
        <v>-7.7264181280641544E-3</v>
      </c>
      <c r="BN924" s="41">
        <f t="shared" si="731"/>
        <v>-8.5106370337628412E-3</v>
      </c>
      <c r="BO924" s="41"/>
      <c r="BP924" s="41">
        <f t="shared" si="732"/>
        <v>6.4566849438559308E-3</v>
      </c>
      <c r="BQ924" s="41">
        <f t="shared" si="733"/>
        <v>1.8814680997055703E-3</v>
      </c>
      <c r="BR924" s="41">
        <f t="shared" si="734"/>
        <v>-1.0402653335689006E-2</v>
      </c>
      <c r="BS924" s="41">
        <f t="shared" si="735"/>
        <v>-2.8182263838418893E-3</v>
      </c>
      <c r="BT924" s="41"/>
      <c r="BU924" s="41">
        <f t="shared" si="736"/>
        <v>3.0459207484708654E-2</v>
      </c>
      <c r="BV924" s="41">
        <f t="shared" si="737"/>
        <v>-2.3137278911759169E-2</v>
      </c>
      <c r="BW924" s="41">
        <f t="shared" si="738"/>
        <v>-2.578600818251368E-3</v>
      </c>
      <c r="BX924" s="41"/>
      <c r="BY924" s="41"/>
      <c r="BZ924" s="41">
        <f t="shared" si="739"/>
        <v>-0.20573386373981475</v>
      </c>
      <c r="CA924" s="41">
        <f t="shared" si="740"/>
        <v>-4.114612854823836E-3</v>
      </c>
      <c r="CB924" s="41">
        <f t="shared" si="741"/>
        <v>5.2083712167990777E-3</v>
      </c>
      <c r="CC924" s="41">
        <f t="shared" si="742"/>
        <v>-2.0128784432807637E-2</v>
      </c>
      <c r="CD924" s="41">
        <f t="shared" si="743"/>
        <v>-8.9686984722645822E-3</v>
      </c>
      <c r="CE924" s="41">
        <f t="shared" si="744"/>
        <v>6.3987990947057018E-3</v>
      </c>
      <c r="CF924" s="41">
        <f t="shared" si="745"/>
        <v>-1.5757548661588433E-2</v>
      </c>
      <c r="CG924" s="41"/>
      <c r="CH924" s="41">
        <f t="shared" si="746"/>
        <v>-1.2254309018279388E-2</v>
      </c>
      <c r="CI924" s="41">
        <f t="shared" si="747"/>
        <v>4.1879159245418662E-3</v>
      </c>
      <c r="CJ924" s="41">
        <f t="shared" si="748"/>
        <v>-4.2819997182928067E-2</v>
      </c>
      <c r="CK924" s="41">
        <f t="shared" si="749"/>
        <v>9.6657649956079658E-2</v>
      </c>
      <c r="CL924" s="41">
        <f t="shared" si="750"/>
        <v>-1.7335008989037625E-2</v>
      </c>
      <c r="CM924" s="41">
        <f t="shared" si="751"/>
        <v>1.0781960228205713E-2</v>
      </c>
      <c r="CO924" s="41">
        <f t="shared" si="752"/>
        <v>9.4787439545437387E-3</v>
      </c>
      <c r="CP924" s="41"/>
      <c r="CQ924" s="41">
        <f t="shared" si="753"/>
        <v>4.9349632119084982E-3</v>
      </c>
      <c r="CR924" s="41">
        <f t="shared" si="754"/>
        <v>-6.4538521137571178E-2</v>
      </c>
      <c r="CS924" s="41">
        <f t="shared" si="755"/>
        <v>4.7059537828581851E-3</v>
      </c>
      <c r="CT924" s="41">
        <f t="shared" si="756"/>
        <v>-1.5584731016698203E-2</v>
      </c>
      <c r="CU924" s="41">
        <f t="shared" si="757"/>
        <v>1.2500162764231468E-2</v>
      </c>
      <c r="CV924" s="41">
        <f t="shared" si="758"/>
        <v>-1.9672765598704893E-2</v>
      </c>
      <c r="CW924" s="41"/>
      <c r="CX924" s="41">
        <f t="shared" si="759"/>
        <v>4.0310416444403127E-3</v>
      </c>
      <c r="CY924" s="41">
        <f t="shared" si="760"/>
        <v>5.938539631407504E-4</v>
      </c>
      <c r="CZ924" s="41">
        <f t="shared" si="761"/>
        <v>-1.6901724978649613E-2</v>
      </c>
      <c r="DA924" s="41">
        <f t="shared" si="762"/>
        <v>-8.1182486192616136E-4</v>
      </c>
      <c r="DB924" s="41">
        <f t="shared" si="763"/>
        <v>-4.0260714787763385E-2</v>
      </c>
      <c r="DC924" s="41">
        <f t="shared" si="764"/>
        <v>-6.8122170517707442E-2</v>
      </c>
      <c r="DD924" s="41">
        <f t="shared" si="765"/>
        <v>-1.4604776841930909E-2</v>
      </c>
      <c r="DE924" s="41"/>
      <c r="DF924" s="41"/>
      <c r="DG924" s="41">
        <f t="shared" si="766"/>
        <v>5.655849629026842E-3</v>
      </c>
      <c r="DH924" s="41"/>
    </row>
    <row r="925" spans="1:112">
      <c r="A925" s="44"/>
      <c r="B925" s="34"/>
      <c r="C925" s="34">
        <v>6.6082070000000002</v>
      </c>
      <c r="D925" s="34"/>
      <c r="E925" s="34">
        <v>7.52</v>
      </c>
      <c r="F925" s="34"/>
      <c r="G925" s="34">
        <v>48.637981000000003</v>
      </c>
      <c r="H925" s="34">
        <v>19.664856</v>
      </c>
      <c r="I925" s="34">
        <v>18</v>
      </c>
      <c r="J925" s="34">
        <v>18.299992</v>
      </c>
      <c r="K925" s="34"/>
      <c r="L925" s="34">
        <v>44.25</v>
      </c>
      <c r="M925" s="34">
        <v>5.45</v>
      </c>
      <c r="N925" s="34">
        <v>36.213715000000001</v>
      </c>
      <c r="O925" s="34">
        <v>10.46</v>
      </c>
      <c r="P925" s="34"/>
      <c r="Q925" s="34">
        <v>5.09</v>
      </c>
      <c r="R925" s="34">
        <v>30.75</v>
      </c>
      <c r="S925" s="34">
        <v>50.203868999999997</v>
      </c>
      <c r="T925" s="34"/>
      <c r="U925" s="34"/>
      <c r="V925" s="34">
        <v>5.7638920000000002</v>
      </c>
      <c r="W925" s="34">
        <v>36.290000999999997</v>
      </c>
      <c r="X925" s="34">
        <v>38.700001</v>
      </c>
      <c r="Y925" s="34">
        <v>11.239020999999999</v>
      </c>
      <c r="Z925" s="34">
        <v>16.187557000000002</v>
      </c>
      <c r="AA925" s="34">
        <v>43.015521999999997</v>
      </c>
      <c r="AB925" s="34">
        <v>51.405051999999998</v>
      </c>
      <c r="AC925" s="34"/>
      <c r="AD925" s="34">
        <v>101.279999</v>
      </c>
      <c r="AE925" s="34">
        <v>33.206367</v>
      </c>
      <c r="AF925" s="34">
        <v>1.58</v>
      </c>
      <c r="AG925" s="34">
        <v>15.35</v>
      </c>
      <c r="AH925" s="34">
        <v>29.699038000000002</v>
      </c>
      <c r="AI925" s="34">
        <v>117.66192599999999</v>
      </c>
      <c r="AJ925" s="34">
        <v>10.618933999999999</v>
      </c>
      <c r="AK925" s="34">
        <v>5.25</v>
      </c>
      <c r="AL925" s="34"/>
      <c r="AM925" s="34">
        <v>27.783788999999999</v>
      </c>
      <c r="AN925" s="34">
        <v>4.2</v>
      </c>
      <c r="AO925" s="34">
        <v>32.639999000000003</v>
      </c>
      <c r="AP925" s="34">
        <v>5.79</v>
      </c>
      <c r="AQ925" s="34">
        <v>16.200001</v>
      </c>
      <c r="AR925" s="34">
        <v>3.02</v>
      </c>
      <c r="AS925" s="34"/>
      <c r="AT925" s="34">
        <v>17.314678000000001</v>
      </c>
      <c r="AU925" s="34">
        <v>33.459999000000003</v>
      </c>
      <c r="AV925" s="34">
        <v>8.9009610000000006</v>
      </c>
      <c r="AW925" s="34">
        <v>11.535296000000001</v>
      </c>
      <c r="AX925" s="34">
        <v>10.19</v>
      </c>
      <c r="AY925" s="34">
        <v>3.72</v>
      </c>
      <c r="AZ925" s="34">
        <v>73.089995999999999</v>
      </c>
      <c r="BA925" s="34"/>
      <c r="BB925" s="34"/>
      <c r="BC925" s="34">
        <v>22.475885000000002</v>
      </c>
      <c r="BD925" s="34"/>
      <c r="BE925" s="38"/>
      <c r="BF925" s="41"/>
      <c r="BG925" s="41">
        <f t="shared" si="726"/>
        <v>-4.1011654732777195E-3</v>
      </c>
      <c r="BH925" s="41"/>
      <c r="BI925" s="41">
        <f t="shared" si="727"/>
        <v>3.1062591941181574E-2</v>
      </c>
      <c r="BJ925" s="41"/>
      <c r="BK925" s="41">
        <f t="shared" si="728"/>
        <v>-3.6165468736473519E-3</v>
      </c>
      <c r="BL925" s="41">
        <f t="shared" si="729"/>
        <v>9.1465235176601822E-3</v>
      </c>
      <c r="BM925" s="41">
        <f t="shared" si="730"/>
        <v>-2.7738714810616205E-3</v>
      </c>
      <c r="BN925" s="41">
        <f t="shared" si="731"/>
        <v>4.1847128617494712E-2</v>
      </c>
      <c r="BO925" s="41"/>
      <c r="BP925" s="41">
        <f t="shared" si="732"/>
        <v>-1.8139585742791647E-2</v>
      </c>
      <c r="BQ925" s="41">
        <f t="shared" si="733"/>
        <v>2.4142305321599593E-2</v>
      </c>
      <c r="BR925" s="41">
        <f t="shared" si="734"/>
        <v>1.6105263882297004E-2</v>
      </c>
      <c r="BS925" s="41">
        <f t="shared" si="735"/>
        <v>-1.6121733717079756E-2</v>
      </c>
      <c r="BT925" s="41"/>
      <c r="BU925" s="41">
        <f t="shared" si="736"/>
        <v>1.7839918128331016E-2</v>
      </c>
      <c r="BV925" s="41">
        <f t="shared" si="737"/>
        <v>-3.2515038491637114E-4</v>
      </c>
      <c r="BW925" s="41">
        <f t="shared" si="738"/>
        <v>1.92768439267695E-2</v>
      </c>
      <c r="BX925" s="41"/>
      <c r="BY925" s="41"/>
      <c r="BZ925" s="41">
        <f t="shared" si="739"/>
        <v>-1.8788221516327964E-2</v>
      </c>
      <c r="CA925" s="41">
        <f t="shared" si="740"/>
        <v>-2.4769517968274094E-3</v>
      </c>
      <c r="CB925" s="41">
        <f t="shared" si="741"/>
        <v>5.181384581790599E-3</v>
      </c>
      <c r="CC925" s="41">
        <f t="shared" si="742"/>
        <v>4.3406383389005793E-2</v>
      </c>
      <c r="CD925" s="41">
        <f t="shared" si="743"/>
        <v>3.2499207649286412E-2</v>
      </c>
      <c r="CE925" s="41">
        <f t="shared" si="744"/>
        <v>-1.1224738071327765E-2</v>
      </c>
      <c r="CF925" s="41">
        <f t="shared" si="745"/>
        <v>1.3084713776431415E-2</v>
      </c>
      <c r="CG925" s="41"/>
      <c r="CH925" s="41">
        <f t="shared" si="746"/>
        <v>7.0349460658592836E-3</v>
      </c>
      <c r="CI925" s="41">
        <f t="shared" si="747"/>
        <v>1.2753917610734362E-2</v>
      </c>
      <c r="CJ925" s="41">
        <f t="shared" si="748"/>
        <v>-1.2578782206860073E-2</v>
      </c>
      <c r="CK925" s="41">
        <f t="shared" si="749"/>
        <v>8.4231708168483632E-2</v>
      </c>
      <c r="CL925" s="41">
        <f t="shared" si="750"/>
        <v>1.7659213451232777E-2</v>
      </c>
      <c r="CM925" s="41">
        <f t="shared" si="751"/>
        <v>1.5324788176596823E-2</v>
      </c>
      <c r="CO925" s="41">
        <f t="shared" si="752"/>
        <v>-9.47874395454377E-3</v>
      </c>
      <c r="CP925" s="41"/>
      <c r="CQ925" s="41">
        <f t="shared" si="753"/>
        <v>6.3091398072193496E-3</v>
      </c>
      <c r="CR925" s="41">
        <f t="shared" si="754"/>
        <v>-6.8992871486951435E-2</v>
      </c>
      <c r="CS925" s="41">
        <f t="shared" si="755"/>
        <v>2.1366287336203153E-2</v>
      </c>
      <c r="CT925" s="41">
        <f t="shared" si="756"/>
        <v>1.041676085825558E-2</v>
      </c>
      <c r="CU925" s="41">
        <f t="shared" si="757"/>
        <v>6.1920319763141525E-3</v>
      </c>
      <c r="CV925" s="41">
        <f t="shared" si="758"/>
        <v>0</v>
      </c>
      <c r="CW925" s="41"/>
      <c r="CX925" s="41">
        <f t="shared" si="759"/>
        <v>1.3698911671991275E-2</v>
      </c>
      <c r="CY925" s="41">
        <f t="shared" si="760"/>
        <v>-6.8503620638166894E-3</v>
      </c>
      <c r="CZ925" s="41">
        <f t="shared" si="761"/>
        <v>2.0248080654746842E-2</v>
      </c>
      <c r="DA925" s="41">
        <f t="shared" si="762"/>
        <v>9.7008365229898693E-3</v>
      </c>
      <c r="DB925" s="41">
        <f t="shared" si="763"/>
        <v>2.0823756911260698E-2</v>
      </c>
      <c r="DC925" s="41">
        <f t="shared" si="764"/>
        <v>-2.9141134907499353E-2</v>
      </c>
      <c r="DD925" s="41">
        <f t="shared" si="765"/>
        <v>4.9375083503483824E-3</v>
      </c>
      <c r="DE925" s="41"/>
      <c r="DF925" s="41"/>
      <c r="DG925" s="41">
        <f t="shared" si="766"/>
        <v>-1.3980110075284449E-2</v>
      </c>
      <c r="DH925" s="41"/>
    </row>
    <row r="926" spans="1:112">
      <c r="A926" s="44"/>
      <c r="B926" s="34"/>
      <c r="C926" s="34">
        <v>6.635364</v>
      </c>
      <c r="D926" s="34"/>
      <c r="E926" s="34">
        <v>7.03</v>
      </c>
      <c r="F926" s="34"/>
      <c r="G926" s="34">
        <v>47.913502000000001</v>
      </c>
      <c r="H926" s="34">
        <v>19.674800999999999</v>
      </c>
      <c r="I926" s="34">
        <v>18.239999999999998</v>
      </c>
      <c r="J926" s="34">
        <v>17.699991000000001</v>
      </c>
      <c r="K926" s="34"/>
      <c r="L926" s="34">
        <v>44.5</v>
      </c>
      <c r="M926" s="34">
        <v>5.32</v>
      </c>
      <c r="N926" s="34">
        <v>36.409840000000003</v>
      </c>
      <c r="O926" s="34">
        <v>10.33</v>
      </c>
      <c r="P926" s="34"/>
      <c r="Q926" s="34">
        <v>5.75</v>
      </c>
      <c r="R926" s="34">
        <v>31.01</v>
      </c>
      <c r="S926" s="34">
        <v>50.223422999999997</v>
      </c>
      <c r="T926" s="34"/>
      <c r="U926" s="34"/>
      <c r="V926" s="34">
        <v>5.4573910000000003</v>
      </c>
      <c r="W926" s="34">
        <v>36.450001</v>
      </c>
      <c r="X926" s="34">
        <v>38.299999</v>
      </c>
      <c r="Y926" s="34">
        <v>11.109723000000001</v>
      </c>
      <c r="Z926" s="34">
        <v>16.394608000000002</v>
      </c>
      <c r="AA926" s="34">
        <v>42.503943999999997</v>
      </c>
      <c r="AB926" s="34">
        <v>51.680210000000002</v>
      </c>
      <c r="AC926" s="34"/>
      <c r="AD926" s="34">
        <v>98.540001000000004</v>
      </c>
      <c r="AE926" s="34">
        <v>33.314022000000001</v>
      </c>
      <c r="AF926" s="34">
        <v>1.6</v>
      </c>
      <c r="AG926" s="34">
        <v>16.290001</v>
      </c>
      <c r="AH926" s="34">
        <v>29.477619000000001</v>
      </c>
      <c r="AI926" s="34">
        <v>119.182884</v>
      </c>
      <c r="AJ926" s="34">
        <v>10.591062000000001</v>
      </c>
      <c r="AK926" s="34">
        <v>5.6</v>
      </c>
      <c r="AL926" s="34"/>
      <c r="AM926" s="34">
        <v>27.405182</v>
      </c>
      <c r="AN926" s="34">
        <v>4.5</v>
      </c>
      <c r="AO926" s="34">
        <v>32.57</v>
      </c>
      <c r="AP926" s="34">
        <v>5.82</v>
      </c>
      <c r="AQ926" s="34">
        <v>16.899999999999999</v>
      </c>
      <c r="AR926" s="34">
        <v>3</v>
      </c>
      <c r="AS926" s="34"/>
      <c r="AT926" s="34">
        <v>17.236156000000001</v>
      </c>
      <c r="AU926" s="34">
        <v>33.959999000000003</v>
      </c>
      <c r="AV926" s="34">
        <v>9.2875289999999993</v>
      </c>
      <c r="AW926" s="34">
        <v>11.461055</v>
      </c>
      <c r="AX926" s="34">
        <v>10.130000000000001</v>
      </c>
      <c r="AY926" s="34">
        <v>3.78</v>
      </c>
      <c r="AZ926" s="34">
        <v>74.199996999999996</v>
      </c>
      <c r="BA926" s="34"/>
      <c r="BB926" s="34"/>
      <c r="BC926" s="34">
        <v>22.495659</v>
      </c>
      <c r="BD926" s="34"/>
      <c r="BE926" s="38"/>
      <c r="BF926" s="41"/>
      <c r="BG926" s="41">
        <f t="shared" si="726"/>
        <v>4.1011654732776934E-3</v>
      </c>
      <c r="BH926" s="41"/>
      <c r="BI926" s="41">
        <f t="shared" si="727"/>
        <v>-6.7379432139174883E-2</v>
      </c>
      <c r="BJ926" s="41"/>
      <c r="BK926" s="41">
        <f t="shared" si="728"/>
        <v>-1.5007384139457271E-2</v>
      </c>
      <c r="BL926" s="41">
        <f t="shared" si="729"/>
        <v>5.0559669149383233E-4</v>
      </c>
      <c r="BM926" s="41">
        <f t="shared" si="730"/>
        <v>1.3245226750020505E-2</v>
      </c>
      <c r="BN926" s="41">
        <f t="shared" si="731"/>
        <v>-3.3336491583731781E-2</v>
      </c>
      <c r="BO926" s="41"/>
      <c r="BP926" s="41">
        <f t="shared" si="732"/>
        <v>5.6338177182560642E-3</v>
      </c>
      <c r="BQ926" s="41">
        <f t="shared" si="733"/>
        <v>-2.4142305321599635E-2</v>
      </c>
      <c r="BR926" s="41">
        <f t="shared" si="734"/>
        <v>5.4011532976349051E-3</v>
      </c>
      <c r="BS926" s="41">
        <f t="shared" si="735"/>
        <v>-1.2506175505229776E-2</v>
      </c>
      <c r="BT926" s="41"/>
      <c r="BU926" s="41">
        <f t="shared" si="736"/>
        <v>0.12192202424682767</v>
      </c>
      <c r="BV926" s="41">
        <f t="shared" si="737"/>
        <v>8.419738859830779E-3</v>
      </c>
      <c r="BW926" s="41">
        <f t="shared" si="738"/>
        <v>3.8941606126570146E-4</v>
      </c>
      <c r="BX926" s="41"/>
      <c r="BY926" s="41"/>
      <c r="BZ926" s="41">
        <f t="shared" si="739"/>
        <v>-5.4642104245912614E-2</v>
      </c>
      <c r="CA926" s="41">
        <f t="shared" si="740"/>
        <v>4.3992371087299602E-3</v>
      </c>
      <c r="CB926" s="41">
        <f t="shared" si="741"/>
        <v>-1.0389755798589645E-2</v>
      </c>
      <c r="CC926" s="41">
        <f t="shared" si="742"/>
        <v>-1.1571070180552997E-2</v>
      </c>
      <c r="CD926" s="41">
        <f t="shared" si="743"/>
        <v>1.2709639593115548E-2</v>
      </c>
      <c r="CE926" s="41">
        <f t="shared" si="744"/>
        <v>-1.1964155676600722E-2</v>
      </c>
      <c r="CF926" s="41">
        <f t="shared" si="745"/>
        <v>5.3384673646631447E-3</v>
      </c>
      <c r="CG926" s="41"/>
      <c r="CH926" s="41">
        <f t="shared" si="746"/>
        <v>-2.7426381258268118E-2</v>
      </c>
      <c r="CI926" s="41">
        <f t="shared" si="747"/>
        <v>3.2367547937224772E-3</v>
      </c>
      <c r="CJ926" s="41">
        <f t="shared" si="748"/>
        <v>1.2578782206860185E-2</v>
      </c>
      <c r="CK926" s="41">
        <f t="shared" si="749"/>
        <v>5.9436009968100001E-2</v>
      </c>
      <c r="CL926" s="41">
        <f t="shared" si="750"/>
        <v>-7.4833572737791083E-3</v>
      </c>
      <c r="CM926" s="41">
        <f t="shared" si="751"/>
        <v>1.2843675215380655E-2</v>
      </c>
      <c r="CO926" s="41">
        <f t="shared" si="752"/>
        <v>6.4538521137571164E-2</v>
      </c>
      <c r="CP926" s="41"/>
      <c r="CQ926" s="41">
        <f t="shared" si="753"/>
        <v>-1.3720601514148847E-2</v>
      </c>
      <c r="CR926" s="41">
        <f t="shared" si="754"/>
        <v>6.8992871486951421E-2</v>
      </c>
      <c r="CS926" s="41">
        <f t="shared" si="755"/>
        <v>-2.1468801705087979E-3</v>
      </c>
      <c r="CT926" s="41">
        <f t="shared" si="756"/>
        <v>5.1679701584425976E-3</v>
      </c>
      <c r="CU926" s="41">
        <f t="shared" si="757"/>
        <v>4.2302317962296165E-2</v>
      </c>
      <c r="CV926" s="41">
        <f t="shared" si="758"/>
        <v>-6.6445427186686131E-3</v>
      </c>
      <c r="CW926" s="41"/>
      <c r="CX926" s="41">
        <f t="shared" si="759"/>
        <v>-4.5453105524264912E-3</v>
      </c>
      <c r="CY926" s="41">
        <f t="shared" si="760"/>
        <v>1.4832666324492609E-2</v>
      </c>
      <c r="CZ926" s="41">
        <f t="shared" si="761"/>
        <v>4.2513284078418992E-2</v>
      </c>
      <c r="DA926" s="41">
        <f t="shared" si="762"/>
        <v>-6.4567859419047031E-3</v>
      </c>
      <c r="DB926" s="41">
        <f t="shared" si="763"/>
        <v>-5.9055289740412983E-3</v>
      </c>
      <c r="DC926" s="41">
        <f t="shared" si="764"/>
        <v>1.600034134644112E-2</v>
      </c>
      <c r="DD926" s="41">
        <f t="shared" si="765"/>
        <v>1.5072605976817163E-2</v>
      </c>
      <c r="DE926" s="41"/>
      <c r="DF926" s="41"/>
      <c r="DG926" s="41">
        <f t="shared" si="766"/>
        <v>8.7940059493362419E-4</v>
      </c>
      <c r="DH926" s="41"/>
    </row>
    <row r="927" spans="1:112">
      <c r="A927" s="44"/>
      <c r="B927" s="34"/>
      <c r="C927" s="34">
        <v>6.5991540000000004</v>
      </c>
      <c r="D927" s="34"/>
      <c r="E927" s="34">
        <v>7.04</v>
      </c>
      <c r="F927" s="34"/>
      <c r="G927" s="34">
        <v>46.885520999999997</v>
      </c>
      <c r="H927" s="34">
        <v>19.336608999999999</v>
      </c>
      <c r="I927" s="34">
        <v>18.399999999999999</v>
      </c>
      <c r="J927" s="34">
        <v>17.849990999999999</v>
      </c>
      <c r="K927" s="34"/>
      <c r="L927" s="34">
        <v>44.830002</v>
      </c>
      <c r="M927" s="34">
        <v>5.3</v>
      </c>
      <c r="N927" s="34">
        <v>35.811664999999998</v>
      </c>
      <c r="O927" s="34">
        <v>10.25</v>
      </c>
      <c r="P927" s="34"/>
      <c r="Q927" s="34">
        <v>6.27</v>
      </c>
      <c r="R927" s="34">
        <v>30</v>
      </c>
      <c r="S927" s="34">
        <v>49.558346</v>
      </c>
      <c r="T927" s="34"/>
      <c r="U927" s="34"/>
      <c r="V927" s="34">
        <v>5.2188169999999996</v>
      </c>
      <c r="W927" s="34">
        <v>36.549999</v>
      </c>
      <c r="X927" s="34">
        <v>37.75</v>
      </c>
      <c r="Y927" s="34">
        <v>11.209185</v>
      </c>
      <c r="Z927" s="34">
        <v>14.804085000000001</v>
      </c>
      <c r="AA927" s="34">
        <v>41.784278999999998</v>
      </c>
      <c r="AB927" s="34">
        <v>49.999789999999997</v>
      </c>
      <c r="AC927" s="34"/>
      <c r="AD927" s="34">
        <v>97.32</v>
      </c>
      <c r="AE927" s="34">
        <v>33.519542999999999</v>
      </c>
      <c r="AF927" s="34">
        <v>1.57</v>
      </c>
      <c r="AG927" s="34">
        <v>16.920000000000002</v>
      </c>
      <c r="AH927" s="34">
        <v>28.678585000000002</v>
      </c>
      <c r="AI927" s="34">
        <v>119.888695</v>
      </c>
      <c r="AJ927" s="34">
        <v>10.628223999999999</v>
      </c>
      <c r="AK927" s="34">
        <v>5.45</v>
      </c>
      <c r="AL927" s="34"/>
      <c r="AM927" s="34">
        <v>27.143068</v>
      </c>
      <c r="AN927" s="34">
        <v>4.7</v>
      </c>
      <c r="AO927" s="34">
        <v>32.5</v>
      </c>
      <c r="AP927" s="34">
        <v>5.78</v>
      </c>
      <c r="AQ927" s="34">
        <v>16.600000000000001</v>
      </c>
      <c r="AR927" s="34">
        <v>2.99</v>
      </c>
      <c r="AS927" s="34"/>
      <c r="AT927" s="34">
        <v>17.236156000000001</v>
      </c>
      <c r="AU927" s="34">
        <v>33.909999999999997</v>
      </c>
      <c r="AV927" s="34">
        <v>9.9714559999999999</v>
      </c>
      <c r="AW927" s="34">
        <v>11.488894</v>
      </c>
      <c r="AX927" s="34">
        <v>9.9600000000000009</v>
      </c>
      <c r="AY927" s="34">
        <v>3.97</v>
      </c>
      <c r="AZ927" s="34">
        <v>73.480002999999996</v>
      </c>
      <c r="BA927" s="34"/>
      <c r="BB927" s="34"/>
      <c r="BC927" s="34">
        <v>22.456105999999998</v>
      </c>
      <c r="BD927" s="34"/>
      <c r="BE927" s="38"/>
      <c r="BF927" s="41"/>
      <c r="BG927" s="41">
        <f t="shared" si="726"/>
        <v>-5.4720678689690891E-3</v>
      </c>
      <c r="BH927" s="41"/>
      <c r="BI927" s="41">
        <f t="shared" si="727"/>
        <v>1.4214643473774466E-3</v>
      </c>
      <c r="BJ927" s="41"/>
      <c r="BK927" s="41">
        <f t="shared" si="728"/>
        <v>-2.1688436504986624E-2</v>
      </c>
      <c r="BL927" s="41">
        <f t="shared" si="729"/>
        <v>-1.7338541333017887E-2</v>
      </c>
      <c r="BM927" s="41">
        <f t="shared" si="730"/>
        <v>8.7336799687546315E-3</v>
      </c>
      <c r="BN927" s="41">
        <f t="shared" si="731"/>
        <v>8.4388729187622226E-3</v>
      </c>
      <c r="BO927" s="41"/>
      <c r="BP927" s="41">
        <f t="shared" si="732"/>
        <v>7.3884136081350882E-3</v>
      </c>
      <c r="BQ927" s="41">
        <f t="shared" si="733"/>
        <v>-3.7664827954770048E-3</v>
      </c>
      <c r="BR927" s="41">
        <f t="shared" si="734"/>
        <v>-1.6565389458730533E-2</v>
      </c>
      <c r="BS927" s="41">
        <f t="shared" si="735"/>
        <v>-7.7745775471300396E-3</v>
      </c>
      <c r="BT927" s="41"/>
      <c r="BU927" s="41">
        <f t="shared" si="736"/>
        <v>8.6576499835570142E-2</v>
      </c>
      <c r="BV927" s="41">
        <f t="shared" si="737"/>
        <v>-3.3112351450202256E-2</v>
      </c>
      <c r="BW927" s="41">
        <f t="shared" si="738"/>
        <v>-1.3330828986655184E-2</v>
      </c>
      <c r="BX927" s="41"/>
      <c r="BY927" s="41"/>
      <c r="BZ927" s="41">
        <f t="shared" si="739"/>
        <v>-4.4700088869649671E-2</v>
      </c>
      <c r="CA927" s="41">
        <f t="shared" si="740"/>
        <v>2.7396729464970251E-3</v>
      </c>
      <c r="CB927" s="41">
        <f t="shared" si="741"/>
        <v>-1.4464394381905681E-2</v>
      </c>
      <c r="CC927" s="41">
        <f t="shared" si="742"/>
        <v>8.9128606498115586E-3</v>
      </c>
      <c r="CD927" s="41">
        <f t="shared" si="743"/>
        <v>-0.10204934408333287</v>
      </c>
      <c r="CE927" s="41">
        <f t="shared" si="744"/>
        <v>-1.7076703315999059E-2</v>
      </c>
      <c r="CF927" s="41">
        <f t="shared" si="745"/>
        <v>-3.3056117514256883E-2</v>
      </c>
      <c r="CG927" s="41"/>
      <c r="CH927" s="41">
        <f t="shared" si="746"/>
        <v>-1.2458049348658438E-2</v>
      </c>
      <c r="CI927" s="41">
        <f t="shared" si="747"/>
        <v>6.1502524316716396E-3</v>
      </c>
      <c r="CJ927" s="41">
        <f t="shared" si="748"/>
        <v>-1.8928009885518911E-2</v>
      </c>
      <c r="CK927" s="41">
        <f t="shared" si="749"/>
        <v>3.7944870176771221E-2</v>
      </c>
      <c r="CL927" s="41">
        <f t="shared" si="750"/>
        <v>-2.7480620441047862E-2</v>
      </c>
      <c r="CM927" s="41">
        <f t="shared" si="751"/>
        <v>5.9046169653192079E-3</v>
      </c>
      <c r="CO927" s="41">
        <f t="shared" si="752"/>
        <v>-2.7150989065950745E-2</v>
      </c>
      <c r="CP927" s="41"/>
      <c r="CQ927" s="41">
        <f t="shared" si="753"/>
        <v>-9.610428103858662E-3</v>
      </c>
      <c r="CR927" s="41">
        <f t="shared" si="754"/>
        <v>4.3485111939738891E-2</v>
      </c>
      <c r="CS927" s="41">
        <f t="shared" si="755"/>
        <v>-2.1515299524503505E-3</v>
      </c>
      <c r="CT927" s="41">
        <f t="shared" si="756"/>
        <v>-6.8965790590603286E-3</v>
      </c>
      <c r="CU927" s="41">
        <f t="shared" si="757"/>
        <v>-1.7910926566530105E-2</v>
      </c>
      <c r="CV927" s="41">
        <f t="shared" si="758"/>
        <v>-3.3389012655145986E-3</v>
      </c>
      <c r="CW927" s="41"/>
      <c r="CX927" s="41">
        <f t="shared" si="759"/>
        <v>0</v>
      </c>
      <c r="CY927" s="41">
        <f t="shared" si="760"/>
        <v>-1.4733758591915604E-3</v>
      </c>
      <c r="CZ927" s="41">
        <f t="shared" si="761"/>
        <v>7.1054078910113186E-2</v>
      </c>
      <c r="DA927" s="41">
        <f t="shared" si="762"/>
        <v>2.4260632260684803E-3</v>
      </c>
      <c r="DB927" s="41">
        <f t="shared" si="763"/>
        <v>-1.6924246664085162E-2</v>
      </c>
      <c r="DC927" s="41">
        <f t="shared" si="764"/>
        <v>4.9042085067602909E-2</v>
      </c>
      <c r="DD927" s="41">
        <f t="shared" si="765"/>
        <v>-9.7508085677069437E-3</v>
      </c>
      <c r="DE927" s="41"/>
      <c r="DF927" s="41"/>
      <c r="DG927" s="41">
        <f t="shared" si="766"/>
        <v>-1.7597978725686619E-3</v>
      </c>
      <c r="DH927" s="41"/>
    </row>
    <row r="928" spans="1:112">
      <c r="A928" s="44"/>
      <c r="B928" s="34"/>
      <c r="C928" s="34">
        <v>6.4905270000000002</v>
      </c>
      <c r="D928" s="34"/>
      <c r="E928" s="34">
        <v>7.24</v>
      </c>
      <c r="F928" s="34"/>
      <c r="G928" s="34">
        <v>48.197411000000002</v>
      </c>
      <c r="H928" s="34">
        <v>19.585279</v>
      </c>
      <c r="I928" s="34">
        <v>18.870000999999998</v>
      </c>
      <c r="J928" s="34">
        <v>17.24999</v>
      </c>
      <c r="K928" s="34"/>
      <c r="L928" s="34">
        <v>44.900002000000001</v>
      </c>
      <c r="M928" s="34">
        <v>5.28</v>
      </c>
      <c r="N928" s="34">
        <v>36.037205</v>
      </c>
      <c r="O928" s="34">
        <v>10.37</v>
      </c>
      <c r="P928" s="34"/>
      <c r="Q928" s="34">
        <v>6.4</v>
      </c>
      <c r="R928" s="34">
        <v>30.07</v>
      </c>
      <c r="S928" s="34">
        <v>50.047370999999998</v>
      </c>
      <c r="T928" s="34"/>
      <c r="U928" s="34"/>
      <c r="V928" s="34">
        <v>5.2188169999999996</v>
      </c>
      <c r="W928" s="34">
        <v>36.709999000000003</v>
      </c>
      <c r="X928" s="34">
        <v>38.150002000000001</v>
      </c>
      <c r="Y928" s="34">
        <v>11.149508000000001</v>
      </c>
      <c r="Z928" s="34">
        <v>15.001723999999999</v>
      </c>
      <c r="AA928" s="34">
        <v>41.212009000000002</v>
      </c>
      <c r="AB928" s="34">
        <v>50.559928999999997</v>
      </c>
      <c r="AC928" s="34"/>
      <c r="AD928" s="34">
        <v>101.58000199999999</v>
      </c>
      <c r="AE928" s="34">
        <v>34.233978</v>
      </c>
      <c r="AF928" s="34">
        <v>1.57</v>
      </c>
      <c r="AG928" s="34">
        <v>17.469999000000001</v>
      </c>
      <c r="AH928" s="34">
        <v>28.880749000000002</v>
      </c>
      <c r="AI928" s="34">
        <v>121.2705</v>
      </c>
      <c r="AJ928" s="34">
        <v>10.637513999999999</v>
      </c>
      <c r="AK928" s="34">
        <v>5.45</v>
      </c>
      <c r="AL928" s="34"/>
      <c r="AM928" s="34">
        <v>27.240148999999999</v>
      </c>
      <c r="AN928" s="34">
        <v>4.5</v>
      </c>
      <c r="AO928" s="34">
        <v>33.099997999999999</v>
      </c>
      <c r="AP928" s="34">
        <v>5.76</v>
      </c>
      <c r="AQ928" s="34">
        <v>16.600000000000001</v>
      </c>
      <c r="AR928" s="34">
        <v>3.16</v>
      </c>
      <c r="AS928" s="34"/>
      <c r="AT928" s="34">
        <v>17.422649</v>
      </c>
      <c r="AU928" s="34">
        <v>34.810001</v>
      </c>
      <c r="AV928" s="34">
        <v>9.9119829999999993</v>
      </c>
      <c r="AW928" s="34">
        <v>11.386813</v>
      </c>
      <c r="AX928" s="34">
        <v>9.65</v>
      </c>
      <c r="AY928" s="34">
        <v>3.99</v>
      </c>
      <c r="AZ928" s="34">
        <v>74.220000999999996</v>
      </c>
      <c r="BA928" s="34"/>
      <c r="BB928" s="34"/>
      <c r="BC928" s="34">
        <v>22.930741999999999</v>
      </c>
      <c r="BD928" s="34"/>
      <c r="BE928" s="38"/>
      <c r="BF928" s="41"/>
      <c r="BG928" s="41">
        <f t="shared" si="726"/>
        <v>-1.6597729729901319E-2</v>
      </c>
      <c r="BH928" s="41"/>
      <c r="BI928" s="41">
        <f t="shared" si="727"/>
        <v>2.8013036227673888E-2</v>
      </c>
      <c r="BJ928" s="41"/>
      <c r="BK928" s="41">
        <f t="shared" si="728"/>
        <v>2.7596398815085736E-2</v>
      </c>
      <c r="BL928" s="41">
        <f t="shared" si="729"/>
        <v>1.2778074051470802E-2</v>
      </c>
      <c r="BM928" s="41">
        <f t="shared" si="730"/>
        <v>2.5222747759688181E-2</v>
      </c>
      <c r="BN928" s="41">
        <f t="shared" si="731"/>
        <v>-3.4191440256784465E-2</v>
      </c>
      <c r="BO928" s="41"/>
      <c r="BP928" s="41">
        <f t="shared" si="732"/>
        <v>1.5602365113080361E-3</v>
      </c>
      <c r="BQ928" s="41">
        <f t="shared" si="733"/>
        <v>-3.7807228399059328E-3</v>
      </c>
      <c r="BR928" s="41">
        <f t="shared" si="734"/>
        <v>6.2781986917562066E-3</v>
      </c>
      <c r="BS928" s="41">
        <f t="shared" si="735"/>
        <v>1.1639316657018787E-2</v>
      </c>
      <c r="BT928" s="41"/>
      <c r="BU928" s="41">
        <f t="shared" si="736"/>
        <v>2.0521635720796988E-2</v>
      </c>
      <c r="BV928" s="41">
        <f t="shared" si="737"/>
        <v>2.3306153382822896E-3</v>
      </c>
      <c r="BW928" s="41">
        <f t="shared" si="738"/>
        <v>9.8192943935166872E-3</v>
      </c>
      <c r="BX928" s="41"/>
      <c r="BY928" s="41"/>
      <c r="BZ928" s="41">
        <f t="shared" si="739"/>
        <v>0</v>
      </c>
      <c r="CA928" s="41">
        <f t="shared" si="740"/>
        <v>4.3680114322027074E-3</v>
      </c>
      <c r="CB928" s="41">
        <f t="shared" si="741"/>
        <v>1.0540334460070527E-2</v>
      </c>
      <c r="CC928" s="41">
        <f t="shared" si="742"/>
        <v>-5.3381601252527099E-3</v>
      </c>
      <c r="CD928" s="41">
        <f t="shared" si="743"/>
        <v>1.3261971632353061E-2</v>
      </c>
      <c r="CE928" s="41">
        <f t="shared" si="744"/>
        <v>-1.379047384292539E-2</v>
      </c>
      <c r="CF928" s="41">
        <f t="shared" si="745"/>
        <v>1.1140540146138028E-2</v>
      </c>
      <c r="CG928" s="41"/>
      <c r="CH928" s="41">
        <f t="shared" si="746"/>
        <v>4.2842167146692083E-2</v>
      </c>
      <c r="CI928" s="41">
        <f t="shared" si="747"/>
        <v>2.1090017767898216E-2</v>
      </c>
      <c r="CJ928" s="41">
        <f t="shared" si="748"/>
        <v>0</v>
      </c>
      <c r="CK928" s="41">
        <f t="shared" si="749"/>
        <v>3.1988712726901861E-2</v>
      </c>
      <c r="CL928" s="41">
        <f t="shared" si="750"/>
        <v>7.0245715945183584E-3</v>
      </c>
      <c r="CM928" s="41">
        <f t="shared" si="751"/>
        <v>1.1459817009029323E-2</v>
      </c>
      <c r="CO928" s="41">
        <f t="shared" si="752"/>
        <v>0</v>
      </c>
      <c r="CP928" s="41"/>
      <c r="CQ928" s="41">
        <f t="shared" si="753"/>
        <v>3.5702596675102208E-3</v>
      </c>
      <c r="CR928" s="41">
        <f t="shared" si="754"/>
        <v>-4.3485111939738891E-2</v>
      </c>
      <c r="CS928" s="41">
        <f t="shared" si="755"/>
        <v>1.8293132624362812E-2</v>
      </c>
      <c r="CT928" s="41">
        <f t="shared" si="756"/>
        <v>-3.466207976486284E-3</v>
      </c>
      <c r="CU928" s="41">
        <f t="shared" si="757"/>
        <v>0</v>
      </c>
      <c r="CV928" s="41">
        <f t="shared" si="758"/>
        <v>5.529864019622565E-2</v>
      </c>
      <c r="CW928" s="41"/>
      <c r="CX928" s="41">
        <f t="shared" si="759"/>
        <v>1.0761755917040984E-2</v>
      </c>
      <c r="CY928" s="41">
        <f t="shared" si="760"/>
        <v>2.6194774413177264E-2</v>
      </c>
      <c r="CZ928" s="41">
        <f t="shared" si="761"/>
        <v>-5.9821821930089274E-3</v>
      </c>
      <c r="DA928" s="41">
        <f t="shared" si="762"/>
        <v>-8.9248981545464959E-3</v>
      </c>
      <c r="DB928" s="41">
        <f t="shared" si="763"/>
        <v>-3.1619156245612366E-2</v>
      </c>
      <c r="DC928" s="41">
        <f t="shared" si="764"/>
        <v>5.0251362026729795E-3</v>
      </c>
      <c r="DD928" s="41">
        <f t="shared" si="765"/>
        <v>1.002036793154853E-2</v>
      </c>
      <c r="DE928" s="41"/>
      <c r="DF928" s="41"/>
      <c r="DG928" s="41">
        <f t="shared" si="766"/>
        <v>2.0915896310375087E-2</v>
      </c>
      <c r="DH928" s="41"/>
    </row>
    <row r="929" spans="1:112">
      <c r="A929" s="44"/>
      <c r="B929" s="34"/>
      <c r="C929" s="34">
        <v>6.5810500000000003</v>
      </c>
      <c r="D929" s="34"/>
      <c r="E929" s="34">
        <v>6.95</v>
      </c>
      <c r="F929" s="34"/>
      <c r="G929" s="34">
        <v>46.611401000000001</v>
      </c>
      <c r="H929" s="34">
        <v>19.237141000000001</v>
      </c>
      <c r="I929" s="34">
        <v>18.459999</v>
      </c>
      <c r="J929" s="34">
        <v>16.649999999999999</v>
      </c>
      <c r="K929" s="34"/>
      <c r="L929" s="34">
        <v>44.709999000000003</v>
      </c>
      <c r="M929" s="34">
        <v>5.25</v>
      </c>
      <c r="N929" s="34">
        <v>35.429234000000001</v>
      </c>
      <c r="O929" s="34">
        <v>10.23</v>
      </c>
      <c r="P929" s="34"/>
      <c r="Q929" s="34">
        <v>6.51</v>
      </c>
      <c r="R929" s="34">
        <v>32.209999000000003</v>
      </c>
      <c r="S929" s="34">
        <v>48.903041999999999</v>
      </c>
      <c r="T929" s="34"/>
      <c r="U929" s="34"/>
      <c r="V929" s="34">
        <v>5.1293519999999999</v>
      </c>
      <c r="W929" s="34">
        <v>36.650002000000001</v>
      </c>
      <c r="X929" s="34">
        <v>37.75</v>
      </c>
      <c r="Y929" s="34">
        <v>10.871017999999999</v>
      </c>
      <c r="Z929" s="34">
        <v>14.822908</v>
      </c>
      <c r="AA929" s="34">
        <v>41.385421999999998</v>
      </c>
      <c r="AB929" s="34">
        <v>48.745060000000002</v>
      </c>
      <c r="AC929" s="34"/>
      <c r="AD929" s="34">
        <v>98.32</v>
      </c>
      <c r="AE929" s="34">
        <v>33.891444999999997</v>
      </c>
      <c r="AF929" s="34">
        <v>1.6</v>
      </c>
      <c r="AG929" s="34">
        <v>17.66</v>
      </c>
      <c r="AH929" s="34">
        <v>28.274253999999999</v>
      </c>
      <c r="AI929" s="34">
        <v>121.847084</v>
      </c>
      <c r="AJ929" s="34">
        <v>10.656096</v>
      </c>
      <c r="AK929" s="34">
        <v>5.45</v>
      </c>
      <c r="AL929" s="34"/>
      <c r="AM929" s="34">
        <v>27.045994</v>
      </c>
      <c r="AN929" s="34">
        <v>4.5999999999999996</v>
      </c>
      <c r="AO929" s="34">
        <v>32.75</v>
      </c>
      <c r="AP929" s="34">
        <v>5.6</v>
      </c>
      <c r="AQ929" s="34">
        <v>16.200001</v>
      </c>
      <c r="AR929" s="34">
        <v>3.08</v>
      </c>
      <c r="AS929" s="34"/>
      <c r="AT929" s="34">
        <v>17.275418999999999</v>
      </c>
      <c r="AU929" s="34">
        <v>34.610000999999997</v>
      </c>
      <c r="AV929" s="34">
        <v>9.5947999999999993</v>
      </c>
      <c r="AW929" s="34">
        <v>11.461055</v>
      </c>
      <c r="AX929" s="34">
        <v>9.5</v>
      </c>
      <c r="AY929" s="34">
        <v>3.9</v>
      </c>
      <c r="AZ929" s="34">
        <v>72.860000999999997</v>
      </c>
      <c r="BA929" s="34"/>
      <c r="BB929" s="34"/>
      <c r="BC929" s="34">
        <v>22.456105999999998</v>
      </c>
      <c r="BD929" s="34"/>
      <c r="BE929" s="38"/>
      <c r="BF929" s="41"/>
      <c r="BG929" s="41">
        <f t="shared" si="726"/>
        <v>1.3850577806354344E-2</v>
      </c>
      <c r="BH929" s="41"/>
      <c r="BI929" s="41">
        <f t="shared" si="727"/>
        <v>-4.0879546820924213E-2</v>
      </c>
      <c r="BJ929" s="41"/>
      <c r="BK929" s="41">
        <f t="shared" si="728"/>
        <v>-3.3460138060573984E-2</v>
      </c>
      <c r="BL929" s="41">
        <f t="shared" si="729"/>
        <v>-1.7935375090062239E-2</v>
      </c>
      <c r="BM929" s="41">
        <f t="shared" si="730"/>
        <v>-2.1967237471104312E-2</v>
      </c>
      <c r="BN929" s="41">
        <f t="shared" si="731"/>
        <v>-3.5401347340603032E-2</v>
      </c>
      <c r="BO929" s="41"/>
      <c r="BP929" s="41">
        <f t="shared" si="732"/>
        <v>-4.2406714121094261E-3</v>
      </c>
      <c r="BQ929" s="41">
        <f t="shared" si="733"/>
        <v>-5.6980211146377786E-3</v>
      </c>
      <c r="BR929" s="41">
        <f t="shared" si="734"/>
        <v>-1.7014578465869509E-2</v>
      </c>
      <c r="BS929" s="41">
        <f t="shared" si="735"/>
        <v>-1.3592442277900744E-2</v>
      </c>
      <c r="BT929" s="41"/>
      <c r="BU929" s="41">
        <f t="shared" si="736"/>
        <v>1.7041465854851615E-2</v>
      </c>
      <c r="BV929" s="41">
        <f t="shared" si="737"/>
        <v>6.8748935296410477E-2</v>
      </c>
      <c r="BW929" s="41">
        <f t="shared" si="738"/>
        <v>-2.3130373774176691E-2</v>
      </c>
      <c r="BX929" s="41"/>
      <c r="BY929" s="41"/>
      <c r="BZ929" s="41">
        <f t="shared" si="739"/>
        <v>-1.7291412443278014E-2</v>
      </c>
      <c r="CA929" s="41">
        <f t="shared" si="740"/>
        <v>-1.6356873652905114E-3</v>
      </c>
      <c r="CB929" s="41">
        <f t="shared" si="741"/>
        <v>-1.0540334460070504E-2</v>
      </c>
      <c r="CC929" s="41">
        <f t="shared" si="742"/>
        <v>-2.5295022370099261E-2</v>
      </c>
      <c r="CD929" s="41">
        <f t="shared" si="743"/>
        <v>-1.1991305889621579E-2</v>
      </c>
      <c r="CE929" s="41">
        <f t="shared" si="744"/>
        <v>4.1989987508328714E-3</v>
      </c>
      <c r="CF929" s="41">
        <f t="shared" si="745"/>
        <v>-3.6555486589510258E-2</v>
      </c>
      <c r="CG929" s="41"/>
      <c r="CH929" s="41">
        <f t="shared" si="746"/>
        <v>-3.2619219804234496E-2</v>
      </c>
      <c r="CI929" s="41">
        <f t="shared" si="747"/>
        <v>-1.0056036981004733E-2</v>
      </c>
      <c r="CJ929" s="41">
        <f t="shared" si="748"/>
        <v>1.8928009885518859E-2</v>
      </c>
      <c r="CK929" s="41">
        <f t="shared" si="749"/>
        <v>1.0817128270834891E-2</v>
      </c>
      <c r="CL929" s="41">
        <f t="shared" si="750"/>
        <v>-2.1223610668452766E-2</v>
      </c>
      <c r="CM929" s="41">
        <f t="shared" si="751"/>
        <v>4.7432610306272372E-3</v>
      </c>
      <c r="CO929" s="41">
        <f t="shared" si="752"/>
        <v>0</v>
      </c>
      <c r="CP929" s="41"/>
      <c r="CQ929" s="41">
        <f t="shared" si="753"/>
        <v>-7.1530529566835302E-3</v>
      </c>
      <c r="CR929" s="41">
        <f t="shared" si="754"/>
        <v>2.1978906718775167E-2</v>
      </c>
      <c r="CS929" s="41">
        <f t="shared" si="755"/>
        <v>-1.0630259878793742E-2</v>
      </c>
      <c r="CT929" s="41">
        <f t="shared" si="756"/>
        <v>-2.8170876966696335E-2</v>
      </c>
      <c r="CU929" s="41">
        <f t="shared" si="757"/>
        <v>-2.439139139576605E-2</v>
      </c>
      <c r="CV929" s="41">
        <f t="shared" si="758"/>
        <v>-2.564243061333767E-2</v>
      </c>
      <c r="CW929" s="41"/>
      <c r="CX929" s="41">
        <f t="shared" si="759"/>
        <v>-8.4864023906096042E-3</v>
      </c>
      <c r="CY929" s="41">
        <f t="shared" si="760"/>
        <v>-5.7620440100885082E-3</v>
      </c>
      <c r="CZ929" s="41">
        <f t="shared" si="761"/>
        <v>-3.2523144179815805E-2</v>
      </c>
      <c r="DA929" s="41">
        <f t="shared" si="762"/>
        <v>6.4988349284780464E-3</v>
      </c>
      <c r="DB929" s="41">
        <f t="shared" si="763"/>
        <v>-1.5666116744399463E-2</v>
      </c>
      <c r="DC929" s="41">
        <f t="shared" si="764"/>
        <v>-2.2814677766171399E-2</v>
      </c>
      <c r="DD929" s="41">
        <f t="shared" si="765"/>
        <v>-1.8493863800539061E-2</v>
      </c>
      <c r="DE929" s="41"/>
      <c r="DF929" s="41"/>
      <c r="DG929" s="41">
        <f t="shared" si="766"/>
        <v>-2.0915896310375045E-2</v>
      </c>
      <c r="DH929" s="41"/>
    </row>
    <row r="930" spans="1:112">
      <c r="A930" s="44"/>
      <c r="B930" s="34"/>
      <c r="C930" s="34">
        <v>6.5719969999999996</v>
      </c>
      <c r="D930" s="34"/>
      <c r="E930" s="34">
        <v>6.82</v>
      </c>
      <c r="F930" s="34"/>
      <c r="G930" s="34">
        <v>46.679924</v>
      </c>
      <c r="H930" s="34">
        <v>19.207298000000002</v>
      </c>
      <c r="I930" s="34">
        <v>18.48</v>
      </c>
      <c r="J930" s="34">
        <v>16.349993000000001</v>
      </c>
      <c r="K930" s="34"/>
      <c r="L930" s="34">
        <v>46.450001</v>
      </c>
      <c r="M930" s="34">
        <v>5.28</v>
      </c>
      <c r="N930" s="34">
        <v>35.850898999999998</v>
      </c>
      <c r="O930" s="34">
        <v>10.29</v>
      </c>
      <c r="P930" s="34"/>
      <c r="Q930" s="34">
        <v>6.28</v>
      </c>
      <c r="R930" s="34">
        <v>33.139999000000003</v>
      </c>
      <c r="S930" s="34">
        <v>49.411639999999998</v>
      </c>
      <c r="T930" s="34"/>
      <c r="U930" s="34"/>
      <c r="V930" s="34">
        <v>5.3778670000000002</v>
      </c>
      <c r="W930" s="34">
        <v>36.439999</v>
      </c>
      <c r="X930" s="34">
        <v>37</v>
      </c>
      <c r="Y930" s="34">
        <v>10.831234</v>
      </c>
      <c r="Z930" s="34">
        <v>14.766439999999999</v>
      </c>
      <c r="AA930" s="34">
        <v>40.761124000000002</v>
      </c>
      <c r="AB930" s="34">
        <v>50.540210999999999</v>
      </c>
      <c r="AC930" s="34"/>
      <c r="AD930" s="34">
        <v>95.669998000000007</v>
      </c>
      <c r="AE930" s="34">
        <v>34.204616999999999</v>
      </c>
      <c r="AF930" s="34">
        <v>1.57</v>
      </c>
      <c r="AG930" s="34">
        <v>17.139999</v>
      </c>
      <c r="AH930" s="34">
        <v>28.428281999999999</v>
      </c>
      <c r="AI930" s="34">
        <v>120.76351200000001</v>
      </c>
      <c r="AJ930" s="34">
        <v>10.581772000000001</v>
      </c>
      <c r="AK930" s="34">
        <v>5.2</v>
      </c>
      <c r="AL930" s="34"/>
      <c r="AM930" s="34">
        <v>26.958621999999998</v>
      </c>
      <c r="AN930" s="34">
        <v>4.4000000000000004</v>
      </c>
      <c r="AO930" s="34">
        <v>32.639999000000003</v>
      </c>
      <c r="AP930" s="34">
        <v>5.61</v>
      </c>
      <c r="AQ930" s="34">
        <v>16.149999999999999</v>
      </c>
      <c r="AR930" s="34">
        <v>3.11</v>
      </c>
      <c r="AS930" s="34"/>
      <c r="AT930" s="34">
        <v>17.324497000000001</v>
      </c>
      <c r="AU930" s="34">
        <v>35.009998000000003</v>
      </c>
      <c r="AV930" s="34">
        <v>10.120134999999999</v>
      </c>
      <c r="AW930" s="34">
        <v>11.423935</v>
      </c>
      <c r="AX930" s="34">
        <v>9.43</v>
      </c>
      <c r="AY930" s="34">
        <v>3.82</v>
      </c>
      <c r="AZ930" s="34">
        <v>72.629997000000003</v>
      </c>
      <c r="BA930" s="34"/>
      <c r="BB930" s="34"/>
      <c r="BC930" s="34">
        <v>22.545099</v>
      </c>
      <c r="BD930" s="34"/>
      <c r="BE930" s="38"/>
      <c r="BF930" s="41"/>
      <c r="BG930" s="41">
        <f t="shared" si="726"/>
        <v>-1.3765633817874601E-3</v>
      </c>
      <c r="BH930" s="41"/>
      <c r="BI930" s="41">
        <f t="shared" si="727"/>
        <v>-1.888218772132998E-2</v>
      </c>
      <c r="BJ930" s="41"/>
      <c r="BK930" s="41">
        <f t="shared" si="728"/>
        <v>1.4690114503720592E-3</v>
      </c>
      <c r="BL930" s="41">
        <f t="shared" si="729"/>
        <v>-1.5525265432699334E-3</v>
      </c>
      <c r="BM930" s="41">
        <f t="shared" si="730"/>
        <v>1.0828913100144595E-3</v>
      </c>
      <c r="BN930" s="41">
        <f t="shared" si="731"/>
        <v>-1.8182747217838531E-2</v>
      </c>
      <c r="BO930" s="41"/>
      <c r="BP930" s="41">
        <f t="shared" si="732"/>
        <v>3.8179318908844476E-2</v>
      </c>
      <c r="BQ930" s="41">
        <f t="shared" si="733"/>
        <v>5.6980211146377959E-3</v>
      </c>
      <c r="BR930" s="41">
        <f t="shared" si="734"/>
        <v>1.1831344892022384E-2</v>
      </c>
      <c r="BS930" s="41">
        <f t="shared" si="735"/>
        <v>5.8479698824228992E-3</v>
      </c>
      <c r="BT930" s="41"/>
      <c r="BU930" s="41">
        <f t="shared" si="736"/>
        <v>-3.5969475740370481E-2</v>
      </c>
      <c r="BV930" s="41">
        <f t="shared" si="737"/>
        <v>2.8464049526553174E-2</v>
      </c>
      <c r="BW930" s="41">
        <f t="shared" si="738"/>
        <v>1.0346420833525256E-2</v>
      </c>
      <c r="BX930" s="41"/>
      <c r="BY930" s="41"/>
      <c r="BZ930" s="41">
        <f t="shared" si="739"/>
        <v>4.7312491743136745E-2</v>
      </c>
      <c r="CA930" s="41">
        <f t="shared" si="740"/>
        <v>-5.7464379535320208E-3</v>
      </c>
      <c r="CB930" s="41">
        <f t="shared" si="741"/>
        <v>-2.0067563050809256E-2</v>
      </c>
      <c r="CC930" s="41">
        <f t="shared" si="742"/>
        <v>-3.6663517283964209E-3</v>
      </c>
      <c r="CD930" s="41">
        <f t="shared" si="743"/>
        <v>-3.8167835635558546E-3</v>
      </c>
      <c r="CE930" s="41">
        <f t="shared" si="744"/>
        <v>-1.5199909187358486E-2</v>
      </c>
      <c r="CF930" s="41">
        <f t="shared" si="745"/>
        <v>3.6165417886341075E-2</v>
      </c>
      <c r="CG930" s="41"/>
      <c r="CH930" s="41">
        <f t="shared" si="746"/>
        <v>-2.7322716472898401E-2</v>
      </c>
      <c r="CI930" s="41">
        <f t="shared" si="747"/>
        <v>9.1980123005940464E-3</v>
      </c>
      <c r="CJ930" s="41">
        <f t="shared" si="748"/>
        <v>-1.8928009885518911E-2</v>
      </c>
      <c r="CK930" s="41">
        <f t="shared" si="749"/>
        <v>-2.9887340349239087E-2</v>
      </c>
      <c r="CL930" s="41">
        <f t="shared" si="750"/>
        <v>5.4328567899147038E-3</v>
      </c>
      <c r="CM930" s="41">
        <f t="shared" si="751"/>
        <v>-8.9326618286879322E-3</v>
      </c>
      <c r="CO930" s="41">
        <f t="shared" si="752"/>
        <v>-4.6956983087770979E-2</v>
      </c>
      <c r="CP930" s="41"/>
      <c r="CQ930" s="41">
        <f t="shared" si="753"/>
        <v>-3.2357262287174794E-3</v>
      </c>
      <c r="CR930" s="41">
        <f t="shared" si="754"/>
        <v>-4.4451762570833692E-2</v>
      </c>
      <c r="CS930" s="41">
        <f t="shared" si="755"/>
        <v>-3.36446262260998E-3</v>
      </c>
      <c r="CT930" s="41">
        <f t="shared" si="756"/>
        <v>1.7841217935016136E-3</v>
      </c>
      <c r="CU930" s="41">
        <f t="shared" si="757"/>
        <v>-3.0912542980660656E-3</v>
      </c>
      <c r="CV930" s="41">
        <f t="shared" si="758"/>
        <v>9.6931292056595328E-3</v>
      </c>
      <c r="CW930" s="41"/>
      <c r="CX930" s="41">
        <f t="shared" si="759"/>
        <v>2.8368874025411477E-3</v>
      </c>
      <c r="CY930" s="41">
        <f t="shared" si="760"/>
        <v>1.1490991299401617E-2</v>
      </c>
      <c r="CZ930" s="41">
        <f t="shared" si="761"/>
        <v>5.3305718638554121E-2</v>
      </c>
      <c r="DA930" s="41">
        <f t="shared" si="762"/>
        <v>-3.2440505810851596E-3</v>
      </c>
      <c r="DB930" s="41">
        <f t="shared" si="763"/>
        <v>-7.3957019611290246E-3</v>
      </c>
      <c r="DC930" s="41">
        <f t="shared" si="764"/>
        <v>-2.072613051711697E-2</v>
      </c>
      <c r="DD930" s="41">
        <f t="shared" si="765"/>
        <v>-3.1617869925393109E-3</v>
      </c>
      <c r="DE930" s="41"/>
      <c r="DF930" s="41"/>
      <c r="DG930" s="41">
        <f t="shared" si="766"/>
        <v>3.9551436905283901E-3</v>
      </c>
      <c r="DH930" s="41"/>
    </row>
    <row r="931" spans="1:112">
      <c r="A931" s="44"/>
      <c r="B931" s="34"/>
      <c r="C931" s="34">
        <v>6.562945</v>
      </c>
      <c r="D931" s="34"/>
      <c r="E931" s="34">
        <v>6.95</v>
      </c>
      <c r="F931" s="34"/>
      <c r="G931" s="34">
        <v>46.405799999999999</v>
      </c>
      <c r="H931" s="34">
        <v>18.98847</v>
      </c>
      <c r="I931" s="34">
        <v>18.280000999999999</v>
      </c>
      <c r="J931" s="34">
        <v>16.349993000000001</v>
      </c>
      <c r="K931" s="34"/>
      <c r="L931" s="34">
        <v>47.84</v>
      </c>
      <c r="M931" s="34">
        <v>5.16</v>
      </c>
      <c r="N931" s="34">
        <v>35.566521000000002</v>
      </c>
      <c r="O931" s="34">
        <v>10.23</v>
      </c>
      <c r="P931" s="34"/>
      <c r="Q931" s="34">
        <v>6.24</v>
      </c>
      <c r="R931" s="34">
        <v>32.689999</v>
      </c>
      <c r="S931" s="34">
        <v>49.216022000000002</v>
      </c>
      <c r="T931" s="34"/>
      <c r="U931" s="34"/>
      <c r="V931" s="34">
        <v>5.4474520000000002</v>
      </c>
      <c r="W931" s="34">
        <v>36.119999</v>
      </c>
      <c r="X931" s="34">
        <v>37.599997999999999</v>
      </c>
      <c r="Y931" s="34">
        <v>10.672097000000001</v>
      </c>
      <c r="Z931" s="34">
        <v>13.919416</v>
      </c>
      <c r="AA931" s="34">
        <v>40.353603</v>
      </c>
      <c r="AB931" s="34">
        <v>50.244297000000003</v>
      </c>
      <c r="AC931" s="34"/>
      <c r="AD931" s="34">
        <v>95.940002000000007</v>
      </c>
      <c r="AE931" s="34">
        <v>34.22419</v>
      </c>
      <c r="AF931" s="34">
        <v>1.55</v>
      </c>
      <c r="AG931" s="34">
        <v>16.75</v>
      </c>
      <c r="AH931" s="34">
        <v>27.398202999999999</v>
      </c>
      <c r="AI931" s="34">
        <v>116.30993700000001</v>
      </c>
      <c r="AJ931" s="34">
        <v>10.739709</v>
      </c>
      <c r="AK931" s="34">
        <v>5.15</v>
      </c>
      <c r="AL931" s="34"/>
      <c r="AM931" s="34">
        <v>26.793589000000001</v>
      </c>
      <c r="AN931" s="34">
        <v>4.2</v>
      </c>
      <c r="AO931" s="34">
        <v>32.599997999999999</v>
      </c>
      <c r="AP931" s="34">
        <v>5.75</v>
      </c>
      <c r="AQ931" s="34">
        <v>16.149999999999999</v>
      </c>
      <c r="AR931" s="34">
        <v>3.05</v>
      </c>
      <c r="AS931" s="34"/>
      <c r="AT931" s="34">
        <v>16.833714000000001</v>
      </c>
      <c r="AU931" s="34">
        <v>35.970001000000003</v>
      </c>
      <c r="AV931" s="34">
        <v>9.8227759999999993</v>
      </c>
      <c r="AW931" s="34">
        <v>11.433213</v>
      </c>
      <c r="AX931" s="34">
        <v>8.99</v>
      </c>
      <c r="AY931" s="34">
        <v>3.89</v>
      </c>
      <c r="AZ931" s="34">
        <v>71.860000999999997</v>
      </c>
      <c r="BA931" s="34"/>
      <c r="BB931" s="34"/>
      <c r="BC931" s="34">
        <v>22.179238999999999</v>
      </c>
      <c r="BD931" s="34"/>
      <c r="BE931" s="38"/>
      <c r="BF931" s="41"/>
      <c r="BG931" s="41">
        <f t="shared" si="726"/>
        <v>-1.3783085502825482E-3</v>
      </c>
      <c r="BH931" s="41"/>
      <c r="BI931" s="41">
        <f t="shared" si="727"/>
        <v>1.8882187721330015E-2</v>
      </c>
      <c r="BJ931" s="41"/>
      <c r="BK931" s="41">
        <f t="shared" si="728"/>
        <v>-5.8897278904140029E-3</v>
      </c>
      <c r="BL931" s="41">
        <f t="shared" si="729"/>
        <v>-1.1458358121132755E-2</v>
      </c>
      <c r="BM931" s="41">
        <f t="shared" si="730"/>
        <v>-1.0881445482940604E-2</v>
      </c>
      <c r="BN931" s="41">
        <f t="shared" si="731"/>
        <v>0</v>
      </c>
      <c r="BO931" s="41"/>
      <c r="BP931" s="41">
        <f t="shared" si="732"/>
        <v>2.9485622854003718E-2</v>
      </c>
      <c r="BQ931" s="41">
        <f t="shared" si="733"/>
        <v>-2.2989518224698718E-2</v>
      </c>
      <c r="BR931" s="41">
        <f t="shared" si="734"/>
        <v>-7.9638694036370371E-3</v>
      </c>
      <c r="BS931" s="41">
        <f t="shared" si="735"/>
        <v>-5.8479698824229886E-3</v>
      </c>
      <c r="BT931" s="41"/>
      <c r="BU931" s="41">
        <f t="shared" si="736"/>
        <v>-6.38979809877101E-3</v>
      </c>
      <c r="BV931" s="41">
        <f t="shared" si="737"/>
        <v>-1.3671791677677269E-2</v>
      </c>
      <c r="BW931" s="41">
        <f t="shared" si="738"/>
        <v>-3.9668030762528925E-3</v>
      </c>
      <c r="BX931" s="41"/>
      <c r="BY931" s="41"/>
      <c r="BZ931" s="41">
        <f t="shared" si="739"/>
        <v>1.2856149258619973E-2</v>
      </c>
      <c r="CA931" s="41">
        <f t="shared" si="740"/>
        <v>-8.8203440860946565E-3</v>
      </c>
      <c r="CB931" s="41">
        <f t="shared" si="741"/>
        <v>1.60860845601336E-2</v>
      </c>
      <c r="CC931" s="41">
        <f t="shared" si="742"/>
        <v>-1.4801418936174208E-2</v>
      </c>
      <c r="CD931" s="41">
        <f t="shared" si="743"/>
        <v>-5.9072338374845823E-2</v>
      </c>
      <c r="CE931" s="41">
        <f t="shared" si="744"/>
        <v>-1.0048099619455717E-2</v>
      </c>
      <c r="CF931" s="41">
        <f t="shared" si="745"/>
        <v>-5.8722289011884678E-3</v>
      </c>
      <c r="CG931" s="41"/>
      <c r="CH931" s="41">
        <f t="shared" si="746"/>
        <v>2.8182681353991277E-3</v>
      </c>
      <c r="CI931" s="41">
        <f t="shared" si="747"/>
        <v>5.720690274140602E-4</v>
      </c>
      <c r="CJ931" s="41">
        <f t="shared" si="748"/>
        <v>-1.2820688429061434E-2</v>
      </c>
      <c r="CK931" s="41">
        <f t="shared" si="749"/>
        <v>-2.3016596555499352E-2</v>
      </c>
      <c r="CL931" s="41">
        <f t="shared" si="750"/>
        <v>-3.6907067411132748E-2</v>
      </c>
      <c r="CM931" s="41">
        <f t="shared" si="751"/>
        <v>-3.7575688198511432E-2</v>
      </c>
      <c r="CO931" s="41">
        <f t="shared" si="752"/>
        <v>-9.6619109117368589E-3</v>
      </c>
      <c r="CP931" s="41"/>
      <c r="CQ931" s="41">
        <f t="shared" si="753"/>
        <v>-6.1405294960712132E-3</v>
      </c>
      <c r="CR931" s="41">
        <f t="shared" si="754"/>
        <v>-4.6520015634892928E-2</v>
      </c>
      <c r="CS931" s="41">
        <f t="shared" si="755"/>
        <v>-1.226272435684149E-3</v>
      </c>
      <c r="CT931" s="41">
        <f t="shared" si="756"/>
        <v>2.4649135274654076E-2</v>
      </c>
      <c r="CU931" s="41">
        <f t="shared" si="757"/>
        <v>0</v>
      </c>
      <c r="CV931" s="41">
        <f t="shared" si="758"/>
        <v>-1.9481135571822541E-2</v>
      </c>
      <c r="CW931" s="41"/>
      <c r="CX931" s="41">
        <f t="shared" si="759"/>
        <v>-2.8737850246561468E-2</v>
      </c>
      <c r="CY931" s="41">
        <f t="shared" si="760"/>
        <v>2.705160766844009E-2</v>
      </c>
      <c r="CZ931" s="41">
        <f t="shared" si="761"/>
        <v>-2.9823232882713626E-2</v>
      </c>
      <c r="DA931" s="41">
        <f t="shared" si="762"/>
        <v>8.1182486192616146E-4</v>
      </c>
      <c r="DB931" s="41">
        <f t="shared" si="763"/>
        <v>-4.7783248161837141E-2</v>
      </c>
      <c r="DC931" s="41">
        <f t="shared" si="764"/>
        <v>1.8158735011871267E-2</v>
      </c>
      <c r="DD931" s="41">
        <f t="shared" si="765"/>
        <v>-1.0658222711509976E-2</v>
      </c>
      <c r="DE931" s="41"/>
      <c r="DF931" s="41"/>
      <c r="DG931" s="41">
        <f t="shared" si="766"/>
        <v>-1.6361031936717889E-2</v>
      </c>
      <c r="DH931" s="41"/>
    </row>
    <row r="932" spans="1:112">
      <c r="A932" s="44"/>
      <c r="B932" s="34"/>
      <c r="C932" s="34">
        <v>6.4362130000000004</v>
      </c>
      <c r="D932" s="34"/>
      <c r="E932" s="34">
        <v>6.64</v>
      </c>
      <c r="F932" s="34"/>
      <c r="G932" s="34">
        <v>46.014194000000003</v>
      </c>
      <c r="H932" s="34">
        <v>18.898949000000002</v>
      </c>
      <c r="I932" s="34">
        <v>18.329999999999998</v>
      </c>
      <c r="J932" s="34">
        <v>15.749992000000001</v>
      </c>
      <c r="K932" s="34"/>
      <c r="L932" s="34">
        <v>48.209999000000003</v>
      </c>
      <c r="M932" s="34">
        <v>5.0999999999999996</v>
      </c>
      <c r="N932" s="34">
        <v>35.841084000000002</v>
      </c>
      <c r="O932" s="34">
        <v>10.52</v>
      </c>
      <c r="P932" s="34"/>
      <c r="Q932" s="34">
        <v>5.88</v>
      </c>
      <c r="R932" s="34">
        <v>31.290001</v>
      </c>
      <c r="S932" s="34">
        <v>48.316208000000003</v>
      </c>
      <c r="T932" s="34"/>
      <c r="U932" s="34"/>
      <c r="V932" s="34">
        <v>5.1989349999999996</v>
      </c>
      <c r="W932" s="34">
        <v>34.150002000000001</v>
      </c>
      <c r="X932" s="34">
        <v>37.599997999999999</v>
      </c>
      <c r="Y932" s="34">
        <v>10.642258999999999</v>
      </c>
      <c r="Z932" s="34">
        <v>13.862947</v>
      </c>
      <c r="AA932" s="34">
        <v>39.876713000000002</v>
      </c>
      <c r="AB932" s="34">
        <v>49.968128</v>
      </c>
      <c r="AC932" s="34"/>
      <c r="AD932" s="34">
        <v>93.139999000000003</v>
      </c>
      <c r="AE932" s="34">
        <v>34.175255</v>
      </c>
      <c r="AF932" s="34">
        <v>1.52</v>
      </c>
      <c r="AG932" s="34">
        <v>16.32</v>
      </c>
      <c r="AH932" s="34">
        <v>27.176784999999999</v>
      </c>
      <c r="AI932" s="34">
        <v>116.51870700000001</v>
      </c>
      <c r="AJ932" s="34">
        <v>10.730418999999999</v>
      </c>
      <c r="AK932" s="34">
        <v>5.0999999999999996</v>
      </c>
      <c r="AL932" s="34"/>
      <c r="AM932" s="34">
        <v>26.813006999999999</v>
      </c>
      <c r="AN932" s="34">
        <v>4.2</v>
      </c>
      <c r="AO932" s="34">
        <v>32.270000000000003</v>
      </c>
      <c r="AP932" s="34">
        <v>5.8</v>
      </c>
      <c r="AQ932" s="34">
        <v>17.25</v>
      </c>
      <c r="AR932" s="34">
        <v>3.12</v>
      </c>
      <c r="AS932" s="34"/>
      <c r="AT932" s="34">
        <v>16.980948999999999</v>
      </c>
      <c r="AU932" s="34">
        <v>35.970001000000003</v>
      </c>
      <c r="AV932" s="34">
        <v>9.8624240000000007</v>
      </c>
      <c r="AW932" s="34">
        <v>11.535296000000001</v>
      </c>
      <c r="AX932" s="34">
        <v>8.83</v>
      </c>
      <c r="AY932" s="34">
        <v>3.71</v>
      </c>
      <c r="AZ932" s="34">
        <v>72.260002</v>
      </c>
      <c r="BA932" s="34"/>
      <c r="BB932" s="34"/>
      <c r="BC932" s="34">
        <v>22.307787000000001</v>
      </c>
      <c r="BD932" s="34"/>
      <c r="BE932" s="38"/>
      <c r="BF932" s="41"/>
      <c r="BG932" s="41">
        <f t="shared" si="726"/>
        <v>-1.9499111469965323E-2</v>
      </c>
      <c r="BH932" s="41"/>
      <c r="BI932" s="41">
        <f t="shared" si="727"/>
        <v>-4.562969608835836E-2</v>
      </c>
      <c r="BJ932" s="41"/>
      <c r="BK932" s="41">
        <f t="shared" si="728"/>
        <v>-8.4745373103300436E-3</v>
      </c>
      <c r="BL932" s="41">
        <f t="shared" si="729"/>
        <v>-4.7256408042013831E-3</v>
      </c>
      <c r="BM932" s="41">
        <f t="shared" si="730"/>
        <v>2.7314411210159558E-3</v>
      </c>
      <c r="BN932" s="41">
        <f t="shared" si="731"/>
        <v>-3.7387611873609117E-2</v>
      </c>
      <c r="BO932" s="41"/>
      <c r="BP932" s="41">
        <f t="shared" si="732"/>
        <v>7.7043380325698694E-3</v>
      </c>
      <c r="BQ932" s="41">
        <f t="shared" si="733"/>
        <v>-1.1696039763191411E-2</v>
      </c>
      <c r="BR932" s="41">
        <f t="shared" si="734"/>
        <v>7.6900591489726016E-3</v>
      </c>
      <c r="BS932" s="41">
        <f t="shared" si="735"/>
        <v>2.7953627346028666E-2</v>
      </c>
      <c r="BT932" s="41"/>
      <c r="BU932" s="41">
        <f t="shared" si="736"/>
        <v>-5.9423420470800764E-2</v>
      </c>
      <c r="BV932" s="41">
        <f t="shared" si="737"/>
        <v>-4.3770600505841514E-2</v>
      </c>
      <c r="BW932" s="41">
        <f t="shared" si="738"/>
        <v>-1.8452147166281001E-2</v>
      </c>
      <c r="BX932" s="41"/>
      <c r="BY932" s="41"/>
      <c r="BZ932" s="41">
        <f t="shared" si="739"/>
        <v>-4.6694179497335467E-2</v>
      </c>
      <c r="CA932" s="41">
        <f t="shared" si="740"/>
        <v>-5.6084056281340333E-2</v>
      </c>
      <c r="CB932" s="41">
        <f t="shared" si="741"/>
        <v>0</v>
      </c>
      <c r="CC932" s="41">
        <f t="shared" si="742"/>
        <v>-2.7998049287947832E-3</v>
      </c>
      <c r="CD932" s="41">
        <f t="shared" si="743"/>
        <v>-4.0651025805670182E-3</v>
      </c>
      <c r="CE932" s="41">
        <f t="shared" si="744"/>
        <v>-1.1888164979876331E-2</v>
      </c>
      <c r="CF932" s="41">
        <f t="shared" si="745"/>
        <v>-5.5116857842154284E-3</v>
      </c>
      <c r="CG932" s="41"/>
      <c r="CH932" s="41">
        <f t="shared" si="746"/>
        <v>-2.961929010257458E-2</v>
      </c>
      <c r="CI932" s="41">
        <f t="shared" si="747"/>
        <v>-1.4308598073847216E-3</v>
      </c>
      <c r="CJ932" s="41">
        <f t="shared" si="748"/>
        <v>-1.9544596072970283E-2</v>
      </c>
      <c r="CK932" s="41">
        <f t="shared" si="749"/>
        <v>-2.6006908735114465E-2</v>
      </c>
      <c r="CL932" s="41">
        <f t="shared" si="750"/>
        <v>-8.1143110790293117E-3</v>
      </c>
      <c r="CM932" s="41">
        <f t="shared" si="751"/>
        <v>1.7933365273674888E-3</v>
      </c>
      <c r="CO932" s="41">
        <f t="shared" si="752"/>
        <v>-9.756174945364798E-3</v>
      </c>
      <c r="CP932" s="41"/>
      <c r="CQ932" s="41">
        <f t="shared" si="753"/>
        <v>7.2446311828070766E-4</v>
      </c>
      <c r="CR932" s="41">
        <f t="shared" si="754"/>
        <v>0</v>
      </c>
      <c r="CS932" s="41">
        <f t="shared" si="755"/>
        <v>-1.0174220959096252E-2</v>
      </c>
      <c r="CT932" s="41">
        <f t="shared" si="756"/>
        <v>8.6580627431145311E-3</v>
      </c>
      <c r="CU932" s="41">
        <f t="shared" si="757"/>
        <v>6.5892093808703325E-2</v>
      </c>
      <c r="CV932" s="41">
        <f t="shared" si="758"/>
        <v>2.2691411202070886E-2</v>
      </c>
      <c r="CW932" s="41"/>
      <c r="CX932" s="41">
        <f t="shared" si="759"/>
        <v>8.7084073840601114E-3</v>
      </c>
      <c r="CY932" s="41">
        <f t="shared" si="760"/>
        <v>0</v>
      </c>
      <c r="CZ932" s="41">
        <f t="shared" si="761"/>
        <v>4.0282093768157657E-3</v>
      </c>
      <c r="DA932" s="41">
        <f t="shared" si="762"/>
        <v>8.8890116610636036E-3</v>
      </c>
      <c r="DB932" s="41">
        <f t="shared" si="763"/>
        <v>-1.7957833867660263E-2</v>
      </c>
      <c r="DC932" s="41">
        <f t="shared" si="764"/>
        <v>-4.7377281011011164E-2</v>
      </c>
      <c r="DD932" s="41">
        <f t="shared" si="765"/>
        <v>5.5509577960035595E-3</v>
      </c>
      <c r="DE932" s="41"/>
      <c r="DF932" s="41"/>
      <c r="DG932" s="41">
        <f t="shared" si="766"/>
        <v>5.7791391933068453E-3</v>
      </c>
      <c r="DH932" s="41"/>
    </row>
    <row r="933" spans="1:112">
      <c r="A933" s="44"/>
      <c r="B933" s="34"/>
      <c r="C933" s="34">
        <v>6.3366369999999996</v>
      </c>
      <c r="D933" s="34"/>
      <c r="E933" s="34">
        <v>6.59</v>
      </c>
      <c r="F933" s="34"/>
      <c r="G933" s="34">
        <v>46.200203000000002</v>
      </c>
      <c r="H933" s="34">
        <v>18.898949000000002</v>
      </c>
      <c r="I933" s="34">
        <v>18.299999</v>
      </c>
      <c r="J933" s="34">
        <v>14.849993</v>
      </c>
      <c r="K933" s="34"/>
      <c r="L933" s="34">
        <v>48.139999000000003</v>
      </c>
      <c r="M933" s="34">
        <v>5.0999999999999996</v>
      </c>
      <c r="N933" s="34">
        <v>35.919528999999997</v>
      </c>
      <c r="O933" s="34">
        <v>10.41</v>
      </c>
      <c r="P933" s="34"/>
      <c r="Q933" s="34">
        <v>5.78</v>
      </c>
      <c r="R933" s="34">
        <v>31.290001</v>
      </c>
      <c r="S933" s="34">
        <v>48.668308000000003</v>
      </c>
      <c r="T933" s="34"/>
      <c r="U933" s="34"/>
      <c r="V933" s="34">
        <v>5.4076890000000004</v>
      </c>
      <c r="W933" s="34">
        <v>34.470001000000003</v>
      </c>
      <c r="X933" s="34">
        <v>37.400002000000001</v>
      </c>
      <c r="Y933" s="34">
        <v>10.522906000000001</v>
      </c>
      <c r="Z933" s="34">
        <v>13.674721999999999</v>
      </c>
      <c r="AA933" s="34">
        <v>39.954754000000001</v>
      </c>
      <c r="AB933" s="34">
        <v>49.968128</v>
      </c>
      <c r="AC933" s="34"/>
      <c r="AD933" s="34">
        <v>93.410004000000001</v>
      </c>
      <c r="AE933" s="34">
        <v>34.322051999999999</v>
      </c>
      <c r="AF933" s="34">
        <v>1.55</v>
      </c>
      <c r="AG933" s="34">
        <v>15.65</v>
      </c>
      <c r="AH933" s="34">
        <v>27.147902999999999</v>
      </c>
      <c r="AI933" s="34">
        <v>116.677757</v>
      </c>
      <c r="AJ933" s="34">
        <v>10.758289</v>
      </c>
      <c r="AK933" s="34">
        <v>5.15</v>
      </c>
      <c r="AL933" s="34"/>
      <c r="AM933" s="34">
        <v>26.861543999999999</v>
      </c>
      <c r="AN933" s="34">
        <v>4.0999999999999996</v>
      </c>
      <c r="AO933" s="34">
        <v>32.139999000000003</v>
      </c>
      <c r="AP933" s="34">
        <v>5.8</v>
      </c>
      <c r="AQ933" s="34">
        <v>17.75</v>
      </c>
      <c r="AR933" s="34">
        <v>3.05</v>
      </c>
      <c r="AS933" s="34"/>
      <c r="AT933" s="34">
        <v>16.833714000000001</v>
      </c>
      <c r="AU933" s="34">
        <v>35.400002000000001</v>
      </c>
      <c r="AV933" s="34">
        <v>9.7137440000000002</v>
      </c>
      <c r="AW933" s="34">
        <v>11.461055</v>
      </c>
      <c r="AX933" s="34">
        <v>8.5299999999999994</v>
      </c>
      <c r="AY933" s="34">
        <v>3.35</v>
      </c>
      <c r="AZ933" s="34">
        <v>72.589995999999999</v>
      </c>
      <c r="BA933" s="34"/>
      <c r="BB933" s="34"/>
      <c r="BC933" s="34">
        <v>21.793597999999999</v>
      </c>
      <c r="BD933" s="34"/>
      <c r="BE933" s="38"/>
      <c r="BF933" s="41"/>
      <c r="BG933" s="41">
        <f t="shared" si="726"/>
        <v>-1.5592137597805106E-2</v>
      </c>
      <c r="BH933" s="41"/>
      <c r="BI933" s="41">
        <f t="shared" si="727"/>
        <v>-7.5586149739266147E-3</v>
      </c>
      <c r="BJ933" s="41"/>
      <c r="BK933" s="41">
        <f t="shared" si="728"/>
        <v>4.0342779074033896E-3</v>
      </c>
      <c r="BL933" s="41">
        <f t="shared" si="729"/>
        <v>0</v>
      </c>
      <c r="BM933" s="41">
        <f t="shared" si="730"/>
        <v>-1.6380566490485531E-3</v>
      </c>
      <c r="BN933" s="41">
        <f t="shared" si="731"/>
        <v>-5.8840463466879114E-2</v>
      </c>
      <c r="BO933" s="41"/>
      <c r="BP933" s="41">
        <f t="shared" si="732"/>
        <v>-1.4530360927666772E-3</v>
      </c>
      <c r="BQ933" s="41">
        <f t="shared" si="733"/>
        <v>0</v>
      </c>
      <c r="BR933" s="41">
        <f t="shared" si="734"/>
        <v>2.1862976908122375E-3</v>
      </c>
      <c r="BS933" s="41">
        <f t="shared" si="735"/>
        <v>-1.0511324682686236E-2</v>
      </c>
      <c r="BT933" s="41"/>
      <c r="BU933" s="41">
        <f t="shared" si="736"/>
        <v>-1.7153079226249358E-2</v>
      </c>
      <c r="BV933" s="41">
        <f t="shared" si="737"/>
        <v>0</v>
      </c>
      <c r="BW933" s="41">
        <f t="shared" si="738"/>
        <v>7.2609847730137544E-3</v>
      </c>
      <c r="BX933" s="41"/>
      <c r="BY933" s="41"/>
      <c r="BZ933" s="41">
        <f t="shared" si="739"/>
        <v>3.9368032771485262E-2</v>
      </c>
      <c r="CA933" s="41">
        <f t="shared" si="740"/>
        <v>9.3267649575564694E-3</v>
      </c>
      <c r="CB933" s="41">
        <f t="shared" si="741"/>
        <v>-5.3332393079373874E-3</v>
      </c>
      <c r="CC933" s="41">
        <f t="shared" si="742"/>
        <v>-1.1278368503622913E-2</v>
      </c>
      <c r="CD933" s="41">
        <f t="shared" si="743"/>
        <v>-1.3670578388858597E-2</v>
      </c>
      <c r="CE933" s="41">
        <f t="shared" si="744"/>
        <v>1.9551444509943554E-3</v>
      </c>
      <c r="CF933" s="41">
        <f t="shared" si="745"/>
        <v>0</v>
      </c>
      <c r="CG933" s="41"/>
      <c r="CH933" s="41">
        <f t="shared" si="746"/>
        <v>2.8947218890185535E-3</v>
      </c>
      <c r="CI933" s="41">
        <f t="shared" si="747"/>
        <v>4.2862188652796861E-3</v>
      </c>
      <c r="CJ933" s="41">
        <f t="shared" si="748"/>
        <v>1.9544596072970346E-2</v>
      </c>
      <c r="CK933" s="41">
        <f t="shared" si="749"/>
        <v>-4.1920432549798693E-2</v>
      </c>
      <c r="CL933" s="41">
        <f t="shared" si="750"/>
        <v>-1.0633103947596089E-3</v>
      </c>
      <c r="CM933" s="41">
        <f t="shared" si="751"/>
        <v>1.3640860751852678E-3</v>
      </c>
      <c r="CO933" s="41">
        <f t="shared" si="752"/>
        <v>9.7561749453648743E-3</v>
      </c>
      <c r="CP933" s="41"/>
      <c r="CQ933" s="41">
        <f t="shared" si="753"/>
        <v>1.8085670890859403E-3</v>
      </c>
      <c r="CR933" s="41">
        <f t="shared" si="754"/>
        <v>-2.4097551579060641E-2</v>
      </c>
      <c r="CS933" s="41">
        <f t="shared" si="755"/>
        <v>-4.0366768683812128E-3</v>
      </c>
      <c r="CT933" s="41">
        <f t="shared" si="756"/>
        <v>0</v>
      </c>
      <c r="CU933" s="41">
        <f t="shared" si="757"/>
        <v>2.8573372444055948E-2</v>
      </c>
      <c r="CV933" s="41">
        <f t="shared" si="758"/>
        <v>-2.2691411202070879E-2</v>
      </c>
      <c r="CW933" s="41"/>
      <c r="CX933" s="41">
        <f t="shared" si="759"/>
        <v>-8.7084073840600351E-3</v>
      </c>
      <c r="CY933" s="41">
        <f t="shared" si="760"/>
        <v>-1.5973408871575126E-2</v>
      </c>
      <c r="CZ933" s="41">
        <f t="shared" si="761"/>
        <v>-1.5190190325392205E-2</v>
      </c>
      <c r="DA933" s="41">
        <f t="shared" si="762"/>
        <v>-6.4567859419047031E-3</v>
      </c>
      <c r="DB933" s="41">
        <f t="shared" si="763"/>
        <v>-3.456565311228095E-2</v>
      </c>
      <c r="DC933" s="41">
        <f t="shared" si="764"/>
        <v>-0.10207153078236861</v>
      </c>
      <c r="DD933" s="41">
        <f t="shared" si="765"/>
        <v>4.556362795415124E-3</v>
      </c>
      <c r="DE933" s="41"/>
      <c r="DF933" s="41"/>
      <c r="DG933" s="41">
        <f t="shared" si="766"/>
        <v>-2.3319553396685032E-2</v>
      </c>
      <c r="DH933" s="41"/>
    </row>
    <row r="934" spans="1:112">
      <c r="A934" s="44"/>
      <c r="B934" s="34"/>
      <c r="C934" s="34">
        <v>6.4724219999999999</v>
      </c>
      <c r="D934" s="34"/>
      <c r="E934" s="34">
        <v>6.65</v>
      </c>
      <c r="F934" s="34"/>
      <c r="G934" s="34">
        <v>45.779221</v>
      </c>
      <c r="H934" s="34">
        <v>18.938738000000001</v>
      </c>
      <c r="I934" s="34">
        <v>18.209999</v>
      </c>
      <c r="J934" s="34">
        <v>14.999992000000001</v>
      </c>
      <c r="K934" s="34"/>
      <c r="L934" s="34">
        <v>47.73</v>
      </c>
      <c r="M934" s="34">
        <v>5.2</v>
      </c>
      <c r="N934" s="34">
        <v>35.703800000000001</v>
      </c>
      <c r="O934" s="34">
        <v>10.35</v>
      </c>
      <c r="P934" s="34"/>
      <c r="Q934" s="34">
        <v>5.83</v>
      </c>
      <c r="R934" s="34">
        <v>31.440000999999999</v>
      </c>
      <c r="S934" s="34">
        <v>49.421416999999998</v>
      </c>
      <c r="T934" s="34"/>
      <c r="U934" s="34"/>
      <c r="V934" s="34">
        <v>5.755611</v>
      </c>
      <c r="W934" s="34">
        <v>34.470001000000003</v>
      </c>
      <c r="X934" s="34">
        <v>37.849997999999999</v>
      </c>
      <c r="Y934" s="34">
        <v>10.672097000000001</v>
      </c>
      <c r="Z934" s="34">
        <v>13.872358999999999</v>
      </c>
      <c r="AA934" s="34">
        <v>40.613728000000002</v>
      </c>
      <c r="AB934" s="34">
        <v>50.609256999999999</v>
      </c>
      <c r="AC934" s="34"/>
      <c r="AD934" s="34">
        <v>94.540001000000004</v>
      </c>
      <c r="AE934" s="34">
        <v>34.811390000000003</v>
      </c>
      <c r="AF934" s="34">
        <v>1.56</v>
      </c>
      <c r="AG934" s="34">
        <v>15.6</v>
      </c>
      <c r="AH934" s="34">
        <v>27.725517</v>
      </c>
      <c r="AI934" s="34">
        <v>117.42334</v>
      </c>
      <c r="AJ934" s="34">
        <v>10.674676</v>
      </c>
      <c r="AK934" s="34">
        <v>5.2</v>
      </c>
      <c r="AL934" s="34"/>
      <c r="AM934" s="34">
        <v>26.958621999999998</v>
      </c>
      <c r="AN934" s="34">
        <v>4.3</v>
      </c>
      <c r="AO934" s="34">
        <v>32.119999</v>
      </c>
      <c r="AP934" s="34">
        <v>5.68</v>
      </c>
      <c r="AQ934" s="34">
        <v>18.049999</v>
      </c>
      <c r="AR934" s="34">
        <v>3.14</v>
      </c>
      <c r="AS934" s="34"/>
      <c r="AT934" s="34">
        <v>16.980948999999999</v>
      </c>
      <c r="AU934" s="34">
        <v>34.919998</v>
      </c>
      <c r="AV934" s="34">
        <v>9.7633039999999998</v>
      </c>
      <c r="AW934" s="34">
        <v>11.414654000000001</v>
      </c>
      <c r="AX934" s="34">
        <v>8.58</v>
      </c>
      <c r="AY934" s="34">
        <v>3.6</v>
      </c>
      <c r="AZ934" s="34">
        <v>73.050003000000004</v>
      </c>
      <c r="BA934" s="34"/>
      <c r="BB934" s="34"/>
      <c r="BC934" s="34">
        <v>21.022320000000001</v>
      </c>
      <c r="BD934" s="34"/>
      <c r="BE934" s="38"/>
      <c r="BF934" s="41"/>
      <c r="BG934" s="41">
        <f t="shared" si="726"/>
        <v>2.1202195511186243E-2</v>
      </c>
      <c r="BH934" s="41"/>
      <c r="BI934" s="41">
        <f t="shared" si="727"/>
        <v>9.0635061533469105E-3</v>
      </c>
      <c r="BJ934" s="41"/>
      <c r="BK934" s="41">
        <f t="shared" si="728"/>
        <v>-9.153893802053583E-3</v>
      </c>
      <c r="BL934" s="41">
        <f t="shared" si="729"/>
        <v>2.1031420163839668E-3</v>
      </c>
      <c r="BM934" s="41">
        <f t="shared" si="730"/>
        <v>-4.9301663779318643E-3</v>
      </c>
      <c r="BN934" s="41">
        <f t="shared" si="731"/>
        <v>1.005027390060835E-2</v>
      </c>
      <c r="BO934" s="41"/>
      <c r="BP934" s="41">
        <f t="shared" si="732"/>
        <v>-8.5532805643744325E-3</v>
      </c>
      <c r="BQ934" s="41">
        <f t="shared" si="733"/>
        <v>1.9418085857101731E-2</v>
      </c>
      <c r="BR934" s="41">
        <f t="shared" si="734"/>
        <v>-6.0240051778541331E-3</v>
      </c>
      <c r="BS934" s="41">
        <f t="shared" si="735"/>
        <v>-5.7803629154995371E-3</v>
      </c>
      <c r="BT934" s="41"/>
      <c r="BU934" s="41">
        <f t="shared" si="736"/>
        <v>8.6133176781149293E-3</v>
      </c>
      <c r="BV934" s="41">
        <f t="shared" si="737"/>
        <v>4.7824097277383822E-3</v>
      </c>
      <c r="BW934" s="41">
        <f t="shared" si="738"/>
        <v>1.5355814252683784E-2</v>
      </c>
      <c r="BX934" s="41"/>
      <c r="BY934" s="41"/>
      <c r="BZ934" s="41">
        <f t="shared" si="739"/>
        <v>6.2353375396852498E-2</v>
      </c>
      <c r="CA934" s="41">
        <f t="shared" si="740"/>
        <v>0</v>
      </c>
      <c r="CB934" s="41">
        <f t="shared" si="741"/>
        <v>1.1960169146877198E-2</v>
      </c>
      <c r="CC934" s="41">
        <f t="shared" si="742"/>
        <v>1.4078173432417783E-2</v>
      </c>
      <c r="CD934" s="41">
        <f t="shared" si="743"/>
        <v>1.4349280138988301E-2</v>
      </c>
      <c r="CE934" s="41">
        <f t="shared" si="744"/>
        <v>1.6358473653158928E-2</v>
      </c>
      <c r="CF934" s="41">
        <f t="shared" si="745"/>
        <v>1.2749142048226105E-2</v>
      </c>
      <c r="CG934" s="41"/>
      <c r="CH934" s="41">
        <f t="shared" si="746"/>
        <v>1.2024587235899539E-2</v>
      </c>
      <c r="CI934" s="41">
        <f t="shared" si="747"/>
        <v>1.4156569038230635E-2</v>
      </c>
      <c r="CJ934" s="41">
        <f t="shared" si="748"/>
        <v>6.4308903302903314E-3</v>
      </c>
      <c r="CK934" s="41">
        <f t="shared" si="749"/>
        <v>-3.2000027306709027E-3</v>
      </c>
      <c r="CL934" s="41">
        <f t="shared" si="750"/>
        <v>2.1053374664777705E-2</v>
      </c>
      <c r="CM934" s="41">
        <f t="shared" si="751"/>
        <v>6.3697738327115356E-3</v>
      </c>
      <c r="CO934" s="41">
        <f t="shared" si="752"/>
        <v>9.6619109117368901E-3</v>
      </c>
      <c r="CP934" s="41"/>
      <c r="CQ934" s="41">
        <f t="shared" si="753"/>
        <v>3.6074992887046736E-3</v>
      </c>
      <c r="CR934" s="41">
        <f t="shared" si="754"/>
        <v>4.7628048989254664E-2</v>
      </c>
      <c r="CS934" s="41">
        <f t="shared" si="755"/>
        <v>-6.2247125017924872E-4</v>
      </c>
      <c r="CT934" s="41">
        <f t="shared" si="756"/>
        <v>-2.0906684819313712E-2</v>
      </c>
      <c r="CU934" s="41">
        <f t="shared" si="757"/>
        <v>1.6760113455801445E-2</v>
      </c>
      <c r="CV934" s="41">
        <f t="shared" si="758"/>
        <v>2.9081209300841817E-2</v>
      </c>
      <c r="CW934" s="41"/>
      <c r="CX934" s="41">
        <f t="shared" si="759"/>
        <v>8.7084073840601114E-3</v>
      </c>
      <c r="CY934" s="41">
        <f t="shared" si="760"/>
        <v>-1.3652202939271127E-2</v>
      </c>
      <c r="CZ934" s="41">
        <f t="shared" si="761"/>
        <v>5.0890778686422337E-3</v>
      </c>
      <c r="DA934" s="41">
        <f t="shared" si="762"/>
        <v>-4.0567978581508291E-3</v>
      </c>
      <c r="DB934" s="41">
        <f t="shared" si="763"/>
        <v>5.8445519962832251E-3</v>
      </c>
      <c r="DC934" s="41">
        <f t="shared" si="764"/>
        <v>7.1973499625089241E-2</v>
      </c>
      <c r="DD934" s="41">
        <f t="shared" si="765"/>
        <v>6.3170630717305403E-3</v>
      </c>
      <c r="DE934" s="41"/>
      <c r="DF934" s="41"/>
      <c r="DG934" s="41">
        <f t="shared" si="766"/>
        <v>-3.6031526507342322E-2</v>
      </c>
      <c r="DH934" s="41"/>
    </row>
    <row r="935" spans="1:112">
      <c r="A935" s="44"/>
      <c r="B935" s="34"/>
      <c r="C935" s="34">
        <v>6.4271599999999998</v>
      </c>
      <c r="D935" s="34"/>
      <c r="E935" s="34">
        <v>6.65</v>
      </c>
      <c r="F935" s="34"/>
      <c r="G935" s="34">
        <v>45.642158999999999</v>
      </c>
      <c r="H935" s="34">
        <v>18.938738000000001</v>
      </c>
      <c r="I935" s="34">
        <v>18.129999000000002</v>
      </c>
      <c r="J935" s="34">
        <v>14.1</v>
      </c>
      <c r="K935" s="34"/>
      <c r="L935" s="34">
        <v>47.84</v>
      </c>
      <c r="M935" s="34">
        <v>5.35</v>
      </c>
      <c r="N935" s="34">
        <v>35.948956000000003</v>
      </c>
      <c r="O935" s="34">
        <v>10.46</v>
      </c>
      <c r="P935" s="34"/>
      <c r="Q935" s="34">
        <v>5.66</v>
      </c>
      <c r="R935" s="34">
        <v>31.24</v>
      </c>
      <c r="S935" s="34">
        <v>48.971508</v>
      </c>
      <c r="T935" s="34"/>
      <c r="U935" s="34"/>
      <c r="V935" s="34">
        <v>6.0041229999999999</v>
      </c>
      <c r="W935" s="34">
        <v>34.599997999999999</v>
      </c>
      <c r="X935" s="34">
        <v>37.669998</v>
      </c>
      <c r="Y935" s="34">
        <v>10.403555000000001</v>
      </c>
      <c r="Z935" s="34">
        <v>14.229991999999999</v>
      </c>
      <c r="AA935" s="34">
        <v>40.813152000000002</v>
      </c>
      <c r="AB935" s="34">
        <v>52.108490000000003</v>
      </c>
      <c r="AC935" s="34"/>
      <c r="AD935" s="34">
        <v>94.290001000000004</v>
      </c>
      <c r="AE935" s="34">
        <v>34.762459</v>
      </c>
      <c r="AF935" s="34">
        <v>1.53</v>
      </c>
      <c r="AG935" s="34">
        <v>15.3</v>
      </c>
      <c r="AH935" s="34">
        <v>27.773651000000001</v>
      </c>
      <c r="AI935" s="34">
        <v>118.944298</v>
      </c>
      <c r="AJ935" s="34">
        <v>10.646805000000001</v>
      </c>
      <c r="AK935" s="34">
        <v>5.15</v>
      </c>
      <c r="AL935" s="34"/>
      <c r="AM935" s="34">
        <v>26.890668999999999</v>
      </c>
      <c r="AN935" s="34">
        <v>4.4000000000000004</v>
      </c>
      <c r="AO935" s="34">
        <v>32.080002</v>
      </c>
      <c r="AP935" s="34">
        <v>5.76</v>
      </c>
      <c r="AQ935" s="34">
        <v>17.799999</v>
      </c>
      <c r="AR935" s="34">
        <v>3.17</v>
      </c>
      <c r="AS935" s="34"/>
      <c r="AT935" s="34">
        <v>17.177261000000001</v>
      </c>
      <c r="AU935" s="34">
        <v>35.240001999999997</v>
      </c>
      <c r="AV935" s="34">
        <v>9.7633039999999998</v>
      </c>
      <c r="AW935" s="34">
        <v>11.368254</v>
      </c>
      <c r="AX935" s="34">
        <v>8.34</v>
      </c>
      <c r="AY935" s="34">
        <v>3.45</v>
      </c>
      <c r="AZ935" s="34">
        <v>73.529999000000004</v>
      </c>
      <c r="BA935" s="34"/>
      <c r="BB935" s="34"/>
      <c r="BC935" s="34">
        <v>21.239858999999999</v>
      </c>
      <c r="BD935" s="34"/>
      <c r="BE935" s="38"/>
      <c r="BF935" s="41"/>
      <c r="BG935" s="41">
        <f t="shared" si="726"/>
        <v>-7.0176205324042852E-3</v>
      </c>
      <c r="BH935" s="41"/>
      <c r="BI935" s="41">
        <f t="shared" si="727"/>
        <v>0</v>
      </c>
      <c r="BJ935" s="41"/>
      <c r="BK935" s="41">
        <f t="shared" si="728"/>
        <v>-2.9984693447334529E-3</v>
      </c>
      <c r="BL935" s="41">
        <f t="shared" si="729"/>
        <v>0</v>
      </c>
      <c r="BM935" s="41">
        <f t="shared" si="730"/>
        <v>-4.4028692150728643E-3</v>
      </c>
      <c r="BN935" s="41">
        <f t="shared" si="731"/>
        <v>-6.1874870384611938E-2</v>
      </c>
      <c r="BO935" s="41"/>
      <c r="BP935" s="41">
        <f t="shared" si="732"/>
        <v>2.3019786245711332E-3</v>
      </c>
      <c r="BQ935" s="41">
        <f t="shared" si="733"/>
        <v>2.843793532053341E-2</v>
      </c>
      <c r="BR935" s="41">
        <f t="shared" si="734"/>
        <v>6.8429177135651267E-3</v>
      </c>
      <c r="BS935" s="41">
        <f t="shared" si="735"/>
        <v>1.0571938925398896E-2</v>
      </c>
      <c r="BT935" s="41"/>
      <c r="BU935" s="41">
        <f t="shared" si="736"/>
        <v>-2.9593108147309397E-2</v>
      </c>
      <c r="BV935" s="41">
        <f t="shared" si="737"/>
        <v>-6.3816743961359048E-3</v>
      </c>
      <c r="BW935" s="41">
        <f t="shared" si="738"/>
        <v>-9.145213147612569E-3</v>
      </c>
      <c r="BX935" s="41"/>
      <c r="BY935" s="41"/>
      <c r="BZ935" s="41">
        <f t="shared" si="739"/>
        <v>4.2271194816359443E-2</v>
      </c>
      <c r="CA935" s="41">
        <f t="shared" si="740"/>
        <v>3.7642147207009608E-3</v>
      </c>
      <c r="CB935" s="41">
        <f t="shared" si="741"/>
        <v>-4.7669584319962426E-3</v>
      </c>
      <c r="CC935" s="41">
        <f t="shared" si="742"/>
        <v>-2.548500367646719E-2</v>
      </c>
      <c r="CD935" s="41">
        <f t="shared" si="743"/>
        <v>2.5453550736298885E-2</v>
      </c>
      <c r="CE935" s="41">
        <f t="shared" si="744"/>
        <v>4.8982448726570234E-3</v>
      </c>
      <c r="CF935" s="41">
        <f t="shared" si="745"/>
        <v>2.9193387112467866E-2</v>
      </c>
      <c r="CG935" s="41"/>
      <c r="CH935" s="41">
        <f t="shared" si="746"/>
        <v>-2.6478858594592026E-3</v>
      </c>
      <c r="CI935" s="41">
        <f t="shared" si="747"/>
        <v>-1.4065919528903979E-3</v>
      </c>
      <c r="CJ935" s="41">
        <f t="shared" si="748"/>
        <v>-1.9418085857101627E-2</v>
      </c>
      <c r="CK935" s="41">
        <f t="shared" si="749"/>
        <v>-1.9418085857101513E-2</v>
      </c>
      <c r="CL935" s="41">
        <f t="shared" si="750"/>
        <v>1.7345849966162149E-3</v>
      </c>
      <c r="CM935" s="41">
        <f t="shared" si="751"/>
        <v>1.2869604362240689E-2</v>
      </c>
      <c r="CO935" s="41">
        <f t="shared" si="752"/>
        <v>-9.6619109117368589E-3</v>
      </c>
      <c r="CP935" s="41"/>
      <c r="CQ935" s="41">
        <f t="shared" si="753"/>
        <v>-2.5238228696422759E-3</v>
      </c>
      <c r="CR935" s="41">
        <f t="shared" si="754"/>
        <v>2.2989518224698781E-2</v>
      </c>
      <c r="CS935" s="41">
        <f t="shared" si="755"/>
        <v>-1.2460126028586264E-3</v>
      </c>
      <c r="CT935" s="41">
        <f t="shared" si="756"/>
        <v>1.398624197473987E-2</v>
      </c>
      <c r="CU935" s="41">
        <f t="shared" si="757"/>
        <v>-1.3947228258963718E-2</v>
      </c>
      <c r="CV935" s="41">
        <f t="shared" si="758"/>
        <v>9.5087879690271358E-3</v>
      </c>
      <c r="CW935" s="41"/>
      <c r="CX935" s="41">
        <f t="shared" si="759"/>
        <v>1.1494405673636923E-2</v>
      </c>
      <c r="CY935" s="41">
        <f t="shared" si="760"/>
        <v>9.1221841240349492E-3</v>
      </c>
      <c r="CZ935" s="41">
        <f t="shared" si="761"/>
        <v>0</v>
      </c>
      <c r="DA935" s="41">
        <f t="shared" si="762"/>
        <v>-4.0732345627499866E-3</v>
      </c>
      <c r="DB935" s="41">
        <f t="shared" si="763"/>
        <v>-2.8370697129215576E-2</v>
      </c>
      <c r="DC935" s="41">
        <f t="shared" si="764"/>
        <v>-4.2559614418795889E-2</v>
      </c>
      <c r="DD935" s="41">
        <f t="shared" si="765"/>
        <v>6.5492933437701255E-3</v>
      </c>
      <c r="DE935" s="41"/>
      <c r="DF935" s="41"/>
      <c r="DG935" s="41">
        <f t="shared" si="766"/>
        <v>1.0294827500091894E-2</v>
      </c>
      <c r="DH935" s="41"/>
    </row>
    <row r="936" spans="1:112">
      <c r="A936" s="44"/>
      <c r="B936" s="34"/>
      <c r="C936" s="34">
        <v>6.3366369999999996</v>
      </c>
      <c r="D936" s="34"/>
      <c r="E936" s="34">
        <v>6.83</v>
      </c>
      <c r="F936" s="34"/>
      <c r="G936" s="34">
        <v>44.016978999999999</v>
      </c>
      <c r="H936" s="34">
        <v>18.879055000000001</v>
      </c>
      <c r="I936" s="34">
        <v>18.170000000000002</v>
      </c>
      <c r="J936" s="34">
        <v>13.799994</v>
      </c>
      <c r="K936" s="34"/>
      <c r="L936" s="34">
        <v>48.459999000000003</v>
      </c>
      <c r="M936" s="34">
        <v>5.2</v>
      </c>
      <c r="N936" s="34">
        <v>35.595931999999998</v>
      </c>
      <c r="O936" s="34">
        <v>10.37</v>
      </c>
      <c r="P936" s="34"/>
      <c r="Q936" s="34">
        <v>5.58</v>
      </c>
      <c r="R936" s="34">
        <v>31.549999</v>
      </c>
      <c r="S936" s="34">
        <v>48.267302999999998</v>
      </c>
      <c r="T936" s="34"/>
      <c r="U936" s="34"/>
      <c r="V936" s="34">
        <v>5.855016</v>
      </c>
      <c r="W936" s="34">
        <v>34.659999999999997</v>
      </c>
      <c r="X936" s="34">
        <v>38</v>
      </c>
      <c r="Y936" s="34">
        <v>10.21458</v>
      </c>
      <c r="Z936" s="34">
        <v>14.549979</v>
      </c>
      <c r="AA936" s="34">
        <v>41.628200999999997</v>
      </c>
      <c r="AB936" s="34">
        <v>52.039448</v>
      </c>
      <c r="AC936" s="34"/>
      <c r="AD936" s="34">
        <v>95.639999000000003</v>
      </c>
      <c r="AE936" s="34">
        <v>34.811390000000003</v>
      </c>
      <c r="AF936" s="34">
        <v>1.49</v>
      </c>
      <c r="AG936" s="34">
        <v>15.39</v>
      </c>
      <c r="AH936" s="34">
        <v>28.158729999999998</v>
      </c>
      <c r="AI936" s="34">
        <v>120.216759</v>
      </c>
      <c r="AJ936" s="34">
        <v>10.767580000000001</v>
      </c>
      <c r="AK936" s="34">
        <v>5.15</v>
      </c>
      <c r="AL936" s="34"/>
      <c r="AM936" s="34">
        <v>26.910080000000001</v>
      </c>
      <c r="AN936" s="34">
        <v>4.4000000000000004</v>
      </c>
      <c r="AO936" s="34">
        <v>31.65</v>
      </c>
      <c r="AP936" s="34">
        <v>5.63</v>
      </c>
      <c r="AQ936" s="34">
        <v>17.299999</v>
      </c>
      <c r="AR936" s="34">
        <v>3.02</v>
      </c>
      <c r="AS936" s="34"/>
      <c r="AT936" s="34">
        <v>16.735558999999999</v>
      </c>
      <c r="AU936" s="34">
        <v>36.479999999999997</v>
      </c>
      <c r="AV936" s="34">
        <v>9.9119829999999993</v>
      </c>
      <c r="AW936" s="34">
        <v>11.210489000000001</v>
      </c>
      <c r="AX936" s="34">
        <v>8.3699999999999992</v>
      </c>
      <c r="AY936" s="34">
        <v>3.35</v>
      </c>
      <c r="AZ936" s="34">
        <v>72.980002999999996</v>
      </c>
      <c r="BA936" s="34"/>
      <c r="BB936" s="34"/>
      <c r="BC936" s="34">
        <v>20.933325</v>
      </c>
      <c r="BD936" s="34"/>
      <c r="BE936" s="38"/>
      <c r="BF936" s="41"/>
      <c r="BG936" s="41">
        <f t="shared" si="726"/>
        <v>-1.4184574978781981E-2</v>
      </c>
      <c r="BH936" s="41"/>
      <c r="BI936" s="41">
        <f t="shared" si="727"/>
        <v>2.6707818914935944E-2</v>
      </c>
      <c r="BJ936" s="41"/>
      <c r="BK936" s="41">
        <f t="shared" si="728"/>
        <v>-3.6256383023743656E-2</v>
      </c>
      <c r="BL936" s="41">
        <f t="shared" si="729"/>
        <v>-3.1563475716028223E-3</v>
      </c>
      <c r="BM936" s="41">
        <f t="shared" si="730"/>
        <v>2.20391279851975E-3</v>
      </c>
      <c r="BN936" s="41">
        <f t="shared" si="731"/>
        <v>-2.1506640003666751E-2</v>
      </c>
      <c r="BO936" s="41"/>
      <c r="BP936" s="41">
        <f t="shared" si="732"/>
        <v>1.2876585110427439E-2</v>
      </c>
      <c r="BQ936" s="41">
        <f t="shared" si="733"/>
        <v>-2.8437935320533399E-2</v>
      </c>
      <c r="BR936" s="41">
        <f t="shared" si="734"/>
        <v>-9.8686817457921128E-3</v>
      </c>
      <c r="BS936" s="41">
        <f t="shared" si="735"/>
        <v>-8.6414363953410279E-3</v>
      </c>
      <c r="BT936" s="41"/>
      <c r="BU936" s="41">
        <f t="shared" si="736"/>
        <v>-1.4235115821871985E-2</v>
      </c>
      <c r="BV936" s="41">
        <f t="shared" si="737"/>
        <v>9.8742323200154379E-3</v>
      </c>
      <c r="BW936" s="41">
        <f t="shared" si="738"/>
        <v>-1.4484284705726073E-2</v>
      </c>
      <c r="BX936" s="41"/>
      <c r="BY936" s="41"/>
      <c r="BZ936" s="41">
        <f t="shared" si="739"/>
        <v>-2.5147670150776825E-2</v>
      </c>
      <c r="CA936" s="41">
        <f t="shared" si="740"/>
        <v>1.7326600272513436E-3</v>
      </c>
      <c r="CB936" s="41">
        <f t="shared" si="741"/>
        <v>8.7221911150841009E-3</v>
      </c>
      <c r="CC936" s="41">
        <f t="shared" si="742"/>
        <v>-1.8331463242466036E-2</v>
      </c>
      <c r="CD936" s="41">
        <f t="shared" si="743"/>
        <v>2.2237700408438851E-2</v>
      </c>
      <c r="CE936" s="41">
        <f t="shared" si="744"/>
        <v>1.9773463838040115E-2</v>
      </c>
      <c r="CF936" s="41">
        <f t="shared" si="745"/>
        <v>-1.3258449747488347E-3</v>
      </c>
      <c r="CG936" s="41"/>
      <c r="CH936" s="41">
        <f t="shared" si="746"/>
        <v>1.421598205108323E-2</v>
      </c>
      <c r="CI936" s="41">
        <f t="shared" si="747"/>
        <v>1.4065919528904241E-3</v>
      </c>
      <c r="CJ936" s="41">
        <f t="shared" si="748"/>
        <v>-2.6491615446976341E-2</v>
      </c>
      <c r="CK936" s="41">
        <f t="shared" si="749"/>
        <v>5.8651194523980576E-3</v>
      </c>
      <c r="CL936" s="41">
        <f t="shared" si="750"/>
        <v>1.376966535171051E-2</v>
      </c>
      <c r="CM936" s="41">
        <f t="shared" si="751"/>
        <v>1.0641138846563973E-2</v>
      </c>
      <c r="CO936" s="41">
        <f t="shared" si="752"/>
        <v>0</v>
      </c>
      <c r="CP936" s="41"/>
      <c r="CQ936" s="41">
        <f t="shared" si="753"/>
        <v>7.2158849841519811E-4</v>
      </c>
      <c r="CR936" s="41">
        <f t="shared" si="754"/>
        <v>0</v>
      </c>
      <c r="CS936" s="41">
        <f t="shared" si="755"/>
        <v>-1.34946967522663E-2</v>
      </c>
      <c r="CT936" s="41">
        <f t="shared" si="756"/>
        <v>-2.2828032556200833E-2</v>
      </c>
      <c r="CU936" s="41">
        <f t="shared" si="757"/>
        <v>-2.8491957417999175E-2</v>
      </c>
      <c r="CV936" s="41">
        <f t="shared" si="758"/>
        <v>-4.8474756502410898E-2</v>
      </c>
      <c r="CW936" s="41"/>
      <c r="CX936" s="41">
        <f t="shared" si="759"/>
        <v>-2.605073712367233E-2</v>
      </c>
      <c r="CY936" s="41">
        <f t="shared" si="760"/>
        <v>3.4582307384464397E-2</v>
      </c>
      <c r="CZ936" s="41">
        <f t="shared" si="761"/>
        <v>1.5113561503909457E-2</v>
      </c>
      <c r="DA936" s="41">
        <f t="shared" si="762"/>
        <v>-1.3974876066368538E-2</v>
      </c>
      <c r="DB936" s="41">
        <f t="shared" si="763"/>
        <v>3.59066813072854E-3</v>
      </c>
      <c r="DC936" s="41">
        <f t="shared" si="764"/>
        <v>-2.9413885206293341E-2</v>
      </c>
      <c r="DD936" s="41">
        <f t="shared" si="765"/>
        <v>-7.5080004927862657E-3</v>
      </c>
      <c r="DE936" s="41"/>
      <c r="DF936" s="41"/>
      <c r="DG936" s="41">
        <f t="shared" si="766"/>
        <v>-1.4537171216832448E-2</v>
      </c>
      <c r="DH936" s="41"/>
    </row>
    <row r="937" spans="1:112">
      <c r="A937" s="44"/>
      <c r="B937" s="34"/>
      <c r="C937" s="34">
        <v>6.2913740000000002</v>
      </c>
      <c r="D937" s="34"/>
      <c r="E937" s="34">
        <v>6.7</v>
      </c>
      <c r="F937" s="34"/>
      <c r="G937" s="34">
        <v>44.065925999999997</v>
      </c>
      <c r="H937" s="34">
        <v>18.550809999999998</v>
      </c>
      <c r="I937" s="34">
        <v>18.170000000000002</v>
      </c>
      <c r="J937" s="34">
        <v>12.149994</v>
      </c>
      <c r="K937" s="34"/>
      <c r="L937" s="34">
        <v>48.209999000000003</v>
      </c>
      <c r="M937" s="34">
        <v>5.15</v>
      </c>
      <c r="N937" s="34">
        <v>35.586128000000002</v>
      </c>
      <c r="O937" s="34">
        <v>10.44</v>
      </c>
      <c r="P937" s="34"/>
      <c r="Q937" s="34">
        <v>5.3</v>
      </c>
      <c r="R937" s="34">
        <v>31.84</v>
      </c>
      <c r="S937" s="34">
        <v>48.433577999999997</v>
      </c>
      <c r="T937" s="34"/>
      <c r="U937" s="34"/>
      <c r="V937" s="34">
        <v>5.755611</v>
      </c>
      <c r="W937" s="34">
        <v>34.220001000000003</v>
      </c>
      <c r="X937" s="34">
        <v>38.75</v>
      </c>
      <c r="Y937" s="34">
        <v>10.274257</v>
      </c>
      <c r="Z937" s="34">
        <v>14.531155999999999</v>
      </c>
      <c r="AA937" s="34">
        <v>41.784278999999998</v>
      </c>
      <c r="AB937" s="34">
        <v>51.930945999999999</v>
      </c>
      <c r="AC937" s="34"/>
      <c r="AD937" s="34">
        <v>93.510002</v>
      </c>
      <c r="AE937" s="34">
        <v>34.948405999999999</v>
      </c>
      <c r="AF937" s="34">
        <v>1.49</v>
      </c>
      <c r="AG937" s="34">
        <v>17</v>
      </c>
      <c r="AH937" s="34">
        <v>28.158729999999998</v>
      </c>
      <c r="AI937" s="34">
        <v>120.783394</v>
      </c>
      <c r="AJ937" s="34">
        <v>10.888356</v>
      </c>
      <c r="AK937" s="34">
        <v>5.15</v>
      </c>
      <c r="AL937" s="34"/>
      <c r="AM937" s="34">
        <v>26.521768999999999</v>
      </c>
      <c r="AN937" s="34">
        <v>4.4000000000000004</v>
      </c>
      <c r="AO937" s="34">
        <v>31.620000999999998</v>
      </c>
      <c r="AP937" s="34">
        <v>5.4</v>
      </c>
      <c r="AQ937" s="34">
        <v>17.200001</v>
      </c>
      <c r="AR937" s="34">
        <v>3.06</v>
      </c>
      <c r="AS937" s="34"/>
      <c r="AT937" s="34">
        <v>16.539249000000002</v>
      </c>
      <c r="AU937" s="34">
        <v>91.639999000000003</v>
      </c>
      <c r="AV937" s="34">
        <v>10.457143</v>
      </c>
      <c r="AW937" s="34">
        <v>11.136246999999999</v>
      </c>
      <c r="AX937" s="34">
        <v>8.3699999999999992</v>
      </c>
      <c r="AY937" s="34">
        <v>3.15</v>
      </c>
      <c r="AZ937" s="34">
        <v>72.349997999999999</v>
      </c>
      <c r="BA937" s="34"/>
      <c r="BB937" s="34"/>
      <c r="BC937" s="34">
        <v>20.735558999999999</v>
      </c>
      <c r="BD937" s="34"/>
      <c r="BE937" s="38"/>
      <c r="BF937" s="41"/>
      <c r="BG937" s="41">
        <f t="shared" si="726"/>
        <v>-7.1686972460606405E-3</v>
      </c>
      <c r="BH937" s="41"/>
      <c r="BI937" s="41">
        <f t="shared" si="727"/>
        <v>-1.9217147185778348E-2</v>
      </c>
      <c r="BJ937" s="41"/>
      <c r="BK937" s="41">
        <f t="shared" si="728"/>
        <v>1.1113848944509079E-3</v>
      </c>
      <c r="BL937" s="41">
        <f t="shared" si="729"/>
        <v>-1.7539652630245262E-2</v>
      </c>
      <c r="BM937" s="41">
        <f t="shared" si="730"/>
        <v>0</v>
      </c>
      <c r="BN937" s="41">
        <f t="shared" si="731"/>
        <v>-0.12733948142118084</v>
      </c>
      <c r="BO937" s="41"/>
      <c r="BP937" s="41">
        <f t="shared" si="732"/>
        <v>-5.1722470778575377E-3</v>
      </c>
      <c r="BQ937" s="41">
        <f t="shared" si="733"/>
        <v>-9.6619109117368589E-3</v>
      </c>
      <c r="BR937" s="41">
        <f t="shared" si="734"/>
        <v>-2.7546266747523537E-4</v>
      </c>
      <c r="BS937" s="41">
        <f t="shared" si="735"/>
        <v>6.7275602130567594E-3</v>
      </c>
      <c r="BT937" s="41"/>
      <c r="BU937" s="41">
        <f t="shared" si="736"/>
        <v>-5.148195583514345E-2</v>
      </c>
      <c r="BV937" s="41">
        <f t="shared" si="737"/>
        <v>9.1498036846816948E-3</v>
      </c>
      <c r="BW937" s="41">
        <f t="shared" si="738"/>
        <v>3.4389586144520524E-3</v>
      </c>
      <c r="BX937" s="41"/>
      <c r="BY937" s="41"/>
      <c r="BZ937" s="41">
        <f t="shared" si="739"/>
        <v>-1.7123524665582642E-2</v>
      </c>
      <c r="CA937" s="41">
        <f t="shared" si="740"/>
        <v>-1.2775986600735994E-2</v>
      </c>
      <c r="CB937" s="41">
        <f t="shared" si="741"/>
        <v>1.9544596072970131E-2</v>
      </c>
      <c r="CC937" s="41">
        <f t="shared" si="742"/>
        <v>5.8253349137519332E-3</v>
      </c>
      <c r="CD937" s="41">
        <f t="shared" si="743"/>
        <v>-1.2945163679884484E-3</v>
      </c>
      <c r="CE937" s="41">
        <f t="shared" si="744"/>
        <v>3.7423220639323873E-3</v>
      </c>
      <c r="CF937" s="41">
        <f t="shared" si="745"/>
        <v>-2.0871718421844776E-3</v>
      </c>
      <c r="CG937" s="41"/>
      <c r="CH937" s="41">
        <f t="shared" si="746"/>
        <v>-2.2522728298805691E-2</v>
      </c>
      <c r="CI937" s="41">
        <f t="shared" si="747"/>
        <v>3.9282275478782014E-3</v>
      </c>
      <c r="CJ937" s="41">
        <f t="shared" si="748"/>
        <v>0</v>
      </c>
      <c r="CK937" s="41">
        <f t="shared" si="749"/>
        <v>9.949539620542816E-2</v>
      </c>
      <c r="CL937" s="41">
        <f t="shared" si="750"/>
        <v>0</v>
      </c>
      <c r="CM937" s="41">
        <f t="shared" si="751"/>
        <v>4.7023708249081522E-3</v>
      </c>
      <c r="CO937" s="41">
        <f t="shared" si="752"/>
        <v>0</v>
      </c>
      <c r="CP937" s="41"/>
      <c r="CQ937" s="41">
        <f t="shared" si="753"/>
        <v>-1.4535070139852401E-2</v>
      </c>
      <c r="CR937" s="41">
        <f t="shared" si="754"/>
        <v>0</v>
      </c>
      <c r="CS937" s="41">
        <f t="shared" si="755"/>
        <v>-9.4828518330631727E-4</v>
      </c>
      <c r="CT937" s="41">
        <f t="shared" si="756"/>
        <v>-4.1710488581370275E-2</v>
      </c>
      <c r="CU937" s="41">
        <f t="shared" si="757"/>
        <v>-5.7970017413228022E-3</v>
      </c>
      <c r="CV937" s="41">
        <f t="shared" si="758"/>
        <v>1.3158084577511201E-2</v>
      </c>
      <c r="CW937" s="41"/>
      <c r="CX937" s="41">
        <f t="shared" si="759"/>
        <v>-1.1799453666819518E-2</v>
      </c>
      <c r="CY937" s="41">
        <f t="shared" si="760"/>
        <v>0.92110368146689869</v>
      </c>
      <c r="CZ937" s="41">
        <f t="shared" si="761"/>
        <v>5.3540856340601052E-2</v>
      </c>
      <c r="DA937" s="41">
        <f t="shared" si="762"/>
        <v>-6.6445742367710224E-3</v>
      </c>
      <c r="DB937" s="41">
        <f t="shared" si="763"/>
        <v>0</v>
      </c>
      <c r="DC937" s="41">
        <f t="shared" si="764"/>
        <v>-6.1557892999433435E-2</v>
      </c>
      <c r="DD937" s="41">
        <f t="shared" si="765"/>
        <v>-8.6700466813609666E-3</v>
      </c>
      <c r="DE937" s="41"/>
      <c r="DF937" s="41"/>
      <c r="DG937" s="41">
        <f t="shared" si="766"/>
        <v>-9.4923341341926551E-3</v>
      </c>
      <c r="DH937" s="41"/>
    </row>
    <row r="938" spans="1:112">
      <c r="A938" s="44"/>
      <c r="B938" s="34"/>
      <c r="C938" s="34">
        <v>6.2461130000000002</v>
      </c>
      <c r="D938" s="34"/>
      <c r="E938" s="34">
        <v>6.56</v>
      </c>
      <c r="F938" s="34"/>
      <c r="G938" s="34">
        <v>44.379218999999999</v>
      </c>
      <c r="H938" s="34">
        <v>18.729852999999999</v>
      </c>
      <c r="I938" s="34">
        <v>19.149999999999999</v>
      </c>
      <c r="J938" s="34">
        <v>12.899994</v>
      </c>
      <c r="K938" s="34"/>
      <c r="L938" s="34">
        <v>55.279998999999997</v>
      </c>
      <c r="M938" s="34">
        <v>5.2</v>
      </c>
      <c r="N938" s="34">
        <v>35.615543000000002</v>
      </c>
      <c r="O938" s="34">
        <v>10.52</v>
      </c>
      <c r="P938" s="34"/>
      <c r="Q938" s="34">
        <v>5.35</v>
      </c>
      <c r="R938" s="34">
        <v>32.939999</v>
      </c>
      <c r="S938" s="34">
        <v>48.766117000000001</v>
      </c>
      <c r="T938" s="34"/>
      <c r="U938" s="34"/>
      <c r="V938" s="34">
        <v>5.5965600000000002</v>
      </c>
      <c r="W938" s="34">
        <v>34.369999</v>
      </c>
      <c r="X938" s="34">
        <v>38.150002000000001</v>
      </c>
      <c r="Y938" s="34">
        <v>10.483123000000001</v>
      </c>
      <c r="Z938" s="34">
        <v>14.738206999999999</v>
      </c>
      <c r="AA938" s="34">
        <v>41.836303999999998</v>
      </c>
      <c r="AB938" s="34">
        <v>52.325485</v>
      </c>
      <c r="AC938" s="34"/>
      <c r="AD938" s="34">
        <v>93.989998</v>
      </c>
      <c r="AE938" s="34">
        <v>35.574756999999998</v>
      </c>
      <c r="AF938" s="34">
        <v>1.52</v>
      </c>
      <c r="AG938" s="34">
        <v>17</v>
      </c>
      <c r="AH938" s="34">
        <v>27.773651000000001</v>
      </c>
      <c r="AI938" s="34">
        <v>123.497299</v>
      </c>
      <c r="AJ938" s="34">
        <v>11.148486999999999</v>
      </c>
      <c r="AK938" s="34">
        <v>5.2</v>
      </c>
      <c r="AL938" s="34"/>
      <c r="AM938" s="34">
        <v>26.803298999999999</v>
      </c>
      <c r="AN938" s="34">
        <v>4.2</v>
      </c>
      <c r="AO938" s="34">
        <v>31</v>
      </c>
      <c r="AP938" s="34">
        <v>5.5</v>
      </c>
      <c r="AQ938" s="34">
        <v>17.450001</v>
      </c>
      <c r="AR938" s="34">
        <v>3.15</v>
      </c>
      <c r="AS938" s="34"/>
      <c r="AT938" s="34">
        <v>17.177261000000001</v>
      </c>
      <c r="AU938" s="34">
        <v>91.18</v>
      </c>
      <c r="AV938" s="34">
        <v>10.258903999999999</v>
      </c>
      <c r="AW938" s="34">
        <v>11.136246999999999</v>
      </c>
      <c r="AX938" s="34">
        <v>8.35</v>
      </c>
      <c r="AY938" s="34">
        <v>3.2</v>
      </c>
      <c r="AZ938" s="34">
        <v>72.779999000000004</v>
      </c>
      <c r="BA938" s="34"/>
      <c r="BB938" s="34"/>
      <c r="BC938" s="34">
        <v>20.705895999999999</v>
      </c>
      <c r="BD938" s="34"/>
      <c r="BE938" s="38"/>
      <c r="BF938" s="41"/>
      <c r="BG938" s="41">
        <f t="shared" si="726"/>
        <v>-7.220138552912295E-3</v>
      </c>
      <c r="BH938" s="41"/>
      <c r="BI938" s="41">
        <f t="shared" si="727"/>
        <v>-2.1116923440922808E-2</v>
      </c>
      <c r="BJ938" s="41"/>
      <c r="BK938" s="41">
        <f t="shared" si="728"/>
        <v>7.0844885911221659E-3</v>
      </c>
      <c r="BL938" s="41">
        <f t="shared" si="729"/>
        <v>9.6052141852858569E-3</v>
      </c>
      <c r="BM938" s="41">
        <f t="shared" si="730"/>
        <v>5.253083321857497E-2</v>
      </c>
      <c r="BN938" s="41">
        <f t="shared" si="731"/>
        <v>5.9898170291964196E-2</v>
      </c>
      <c r="BO938" s="41"/>
      <c r="BP938" s="41">
        <f t="shared" si="732"/>
        <v>0.13684471369474291</v>
      </c>
      <c r="BQ938" s="41">
        <f t="shared" si="733"/>
        <v>9.6619109117368901E-3</v>
      </c>
      <c r="BR938" s="41">
        <f t="shared" si="734"/>
        <v>8.2624470072960494E-4</v>
      </c>
      <c r="BS938" s="41">
        <f t="shared" si="735"/>
        <v>7.6336248550712051E-3</v>
      </c>
      <c r="BT938" s="41"/>
      <c r="BU938" s="41">
        <f t="shared" si="736"/>
        <v>9.3897403498389171E-3</v>
      </c>
      <c r="BV938" s="41">
        <f t="shared" si="737"/>
        <v>3.3964333415084494E-2</v>
      </c>
      <c r="BW938" s="41">
        <f t="shared" si="738"/>
        <v>6.8424144215164951E-3</v>
      </c>
      <c r="BX938" s="41"/>
      <c r="BY938" s="41"/>
      <c r="BZ938" s="41">
        <f t="shared" si="739"/>
        <v>-2.8023081811405549E-2</v>
      </c>
      <c r="CA938" s="41">
        <f t="shared" si="740"/>
        <v>4.3737640798770143E-3</v>
      </c>
      <c r="CB938" s="41">
        <f t="shared" si="741"/>
        <v>-1.5604945644251741E-2</v>
      </c>
      <c r="CC938" s="41">
        <f t="shared" si="742"/>
        <v>2.0125184351881282E-2</v>
      </c>
      <c r="CD938" s="41">
        <f t="shared" si="743"/>
        <v>1.4148203621680464E-2</v>
      </c>
      <c r="CE938" s="41">
        <f t="shared" si="744"/>
        <v>1.2443110259724274E-3</v>
      </c>
      <c r="CF938" s="41">
        <f t="shared" si="745"/>
        <v>7.5686627603327346E-3</v>
      </c>
      <c r="CG938" s="41"/>
      <c r="CH938" s="41">
        <f t="shared" si="746"/>
        <v>5.1199685179083021E-3</v>
      </c>
      <c r="CI938" s="41">
        <f t="shared" si="747"/>
        <v>1.7763453684795767E-2</v>
      </c>
      <c r="CJ938" s="41">
        <f t="shared" si="748"/>
        <v>1.9934214900817329E-2</v>
      </c>
      <c r="CK938" s="41">
        <f t="shared" si="749"/>
        <v>0</v>
      </c>
      <c r="CL938" s="41">
        <f t="shared" si="750"/>
        <v>-1.3769665351710493E-2</v>
      </c>
      <c r="CM938" s="41">
        <f t="shared" si="751"/>
        <v>2.2220476219667287E-2</v>
      </c>
      <c r="CO938" s="41">
        <f t="shared" si="752"/>
        <v>9.6619109117368901E-3</v>
      </c>
      <c r="CP938" s="41"/>
      <c r="CQ938" s="41">
        <f t="shared" si="753"/>
        <v>1.0559109488839306E-2</v>
      </c>
      <c r="CR938" s="41">
        <f t="shared" si="754"/>
        <v>-4.6520015634892928E-2</v>
      </c>
      <c r="CS938" s="41">
        <f t="shared" si="755"/>
        <v>-1.9802658921732559E-2</v>
      </c>
      <c r="CT938" s="41">
        <f t="shared" si="756"/>
        <v>1.8349138668196398E-2</v>
      </c>
      <c r="CU938" s="41">
        <f t="shared" si="757"/>
        <v>1.4430263996084228E-2</v>
      </c>
      <c r="CV938" s="41">
        <f t="shared" si="758"/>
        <v>2.8987536873252187E-2</v>
      </c>
      <c r="CW938" s="41"/>
      <c r="CX938" s="41">
        <f t="shared" si="759"/>
        <v>3.7850190790491831E-2</v>
      </c>
      <c r="CY938" s="41">
        <f t="shared" si="760"/>
        <v>-5.0322718877339181E-3</v>
      </c>
      <c r="CZ938" s="41">
        <f t="shared" si="761"/>
        <v>-1.9139274148558615E-2</v>
      </c>
      <c r="DA938" s="41">
        <f t="shared" si="762"/>
        <v>0</v>
      </c>
      <c r="DB938" s="41">
        <f t="shared" si="763"/>
        <v>-2.3923456386198238E-3</v>
      </c>
      <c r="DC938" s="41">
        <f t="shared" si="764"/>
        <v>1.5748356968139331E-2</v>
      </c>
      <c r="DD938" s="41">
        <f t="shared" si="765"/>
        <v>5.925753009883003E-3</v>
      </c>
      <c r="DE938" s="41"/>
      <c r="DF938" s="41"/>
      <c r="DG938" s="41">
        <f t="shared" si="766"/>
        <v>-1.4315619500266539E-3</v>
      </c>
      <c r="DH938" s="41"/>
    </row>
    <row r="939" spans="1:112">
      <c r="A939" s="44"/>
      <c r="B939" s="34"/>
      <c r="C939" s="34">
        <v>6.1555910000000003</v>
      </c>
      <c r="D939" s="34"/>
      <c r="E939" s="34">
        <v>6.33</v>
      </c>
      <c r="F939" s="34"/>
      <c r="G939" s="34">
        <v>43.889705999999997</v>
      </c>
      <c r="H939" s="34">
        <v>18.600546000000001</v>
      </c>
      <c r="I939" s="34">
        <v>19.049999</v>
      </c>
      <c r="J939" s="34">
        <v>12.149994</v>
      </c>
      <c r="K939" s="34"/>
      <c r="L939" s="34">
        <v>54.119999</v>
      </c>
      <c r="M939" s="34">
        <v>5.0999999999999996</v>
      </c>
      <c r="N939" s="34">
        <v>35.340972999999998</v>
      </c>
      <c r="O939" s="34">
        <v>10.3</v>
      </c>
      <c r="P939" s="34"/>
      <c r="Q939" s="34">
        <v>5.27</v>
      </c>
      <c r="R939" s="34">
        <v>32.209999000000003</v>
      </c>
      <c r="S939" s="34">
        <v>48.678089</v>
      </c>
      <c r="T939" s="34"/>
      <c r="U939" s="34"/>
      <c r="V939" s="34">
        <v>5.8053129999999999</v>
      </c>
      <c r="W939" s="34">
        <v>33.720001000000003</v>
      </c>
      <c r="X939" s="34">
        <v>37.950001</v>
      </c>
      <c r="Y939" s="34">
        <v>10.075335000000001</v>
      </c>
      <c r="Z939" s="34">
        <v>14.75703</v>
      </c>
      <c r="AA939" s="34">
        <v>42.486609999999999</v>
      </c>
      <c r="AB939" s="34">
        <v>51.487090999999999</v>
      </c>
      <c r="AC939" s="34"/>
      <c r="AD939" s="34">
        <v>93.290001000000004</v>
      </c>
      <c r="AE939" s="34">
        <v>35.868358999999998</v>
      </c>
      <c r="AF939" s="34">
        <v>1.55</v>
      </c>
      <c r="AG939" s="34">
        <v>16.920000000000002</v>
      </c>
      <c r="AH939" s="34">
        <v>23.393408000000001</v>
      </c>
      <c r="AI939" s="34">
        <v>125.058037</v>
      </c>
      <c r="AJ939" s="34">
        <v>11.148486999999999</v>
      </c>
      <c r="AK939" s="34">
        <v>5.0999999999999996</v>
      </c>
      <c r="AL939" s="34"/>
      <c r="AM939" s="34">
        <v>26.686803999999999</v>
      </c>
      <c r="AN939" s="34">
        <v>4.3</v>
      </c>
      <c r="AO939" s="34">
        <v>30.950001</v>
      </c>
      <c r="AP939" s="34">
        <v>5.52</v>
      </c>
      <c r="AQ939" s="34">
        <v>17.600000000000001</v>
      </c>
      <c r="AR939" s="34">
        <v>3.14</v>
      </c>
      <c r="AS939" s="34"/>
      <c r="AT939" s="34">
        <v>17.079103</v>
      </c>
      <c r="AU939" s="34">
        <v>92</v>
      </c>
      <c r="AV939" s="34">
        <v>10.110223</v>
      </c>
      <c r="AW939" s="34">
        <v>11.043445</v>
      </c>
      <c r="AX939" s="34">
        <v>8.39</v>
      </c>
      <c r="AY939" s="34">
        <v>3.15</v>
      </c>
      <c r="AZ939" s="34">
        <v>71.889999000000003</v>
      </c>
      <c r="BA939" s="34"/>
      <c r="BB939" s="34"/>
      <c r="BC939" s="34">
        <v>20.705895999999999</v>
      </c>
      <c r="BD939" s="34"/>
      <c r="BE939" s="38"/>
      <c r="BF939" s="41"/>
      <c r="BG939" s="41">
        <f t="shared" si="726"/>
        <v>-1.4598575752662039E-2</v>
      </c>
      <c r="BH939" s="41"/>
      <c r="BI939" s="41">
        <f t="shared" si="727"/>
        <v>-3.5690366799912832E-2</v>
      </c>
      <c r="BJ939" s="41"/>
      <c r="BK939" s="41">
        <f t="shared" si="728"/>
        <v>-1.1091514219362364E-2</v>
      </c>
      <c r="BL939" s="41">
        <f t="shared" si="729"/>
        <v>-6.9277329265815743E-3</v>
      </c>
      <c r="BM939" s="41">
        <f t="shared" si="730"/>
        <v>-5.2356665473846905E-3</v>
      </c>
      <c r="BN939" s="41">
        <f t="shared" si="731"/>
        <v>-5.9898170291964127E-2</v>
      </c>
      <c r="BO939" s="41"/>
      <c r="BP939" s="41">
        <f t="shared" si="732"/>
        <v>-2.1207376544559595E-2</v>
      </c>
      <c r="BQ939" s="41">
        <f t="shared" si="733"/>
        <v>-1.9418085857101738E-2</v>
      </c>
      <c r="BR939" s="41">
        <f t="shared" si="734"/>
        <v>-7.7391446454755696E-3</v>
      </c>
      <c r="BS939" s="41">
        <f t="shared" si="735"/>
        <v>-2.1134312073973614E-2</v>
      </c>
      <c r="BT939" s="41"/>
      <c r="BU939" s="41">
        <f t="shared" si="736"/>
        <v>-1.5066198354644291E-2</v>
      </c>
      <c r="BV939" s="41">
        <f t="shared" si="737"/>
        <v>-2.2410762094418616E-2</v>
      </c>
      <c r="BW939" s="41">
        <f t="shared" si="738"/>
        <v>-1.8067369535713018E-3</v>
      </c>
      <c r="BX939" s="41"/>
      <c r="BY939" s="41"/>
      <c r="BZ939" s="41">
        <f t="shared" si="739"/>
        <v>3.662140945554368E-2</v>
      </c>
      <c r="CA939" s="41">
        <f t="shared" si="740"/>
        <v>-1.9092898976956069E-2</v>
      </c>
      <c r="CB939" s="41">
        <f t="shared" si="741"/>
        <v>-5.2562799630044973E-3</v>
      </c>
      <c r="CC939" s="41">
        <f t="shared" si="742"/>
        <v>-3.9676272783754012E-2</v>
      </c>
      <c r="CD939" s="41">
        <f t="shared" si="743"/>
        <v>1.2763418415860537E-3</v>
      </c>
      <c r="CE939" s="41">
        <f t="shared" si="744"/>
        <v>1.542448813069278E-2</v>
      </c>
      <c r="CF939" s="41">
        <f t="shared" si="745"/>
        <v>-1.6152421225985782E-2</v>
      </c>
      <c r="CG939" s="41"/>
      <c r="CH939" s="41">
        <f t="shared" si="746"/>
        <v>-7.475440661218179E-3</v>
      </c>
      <c r="CI939" s="41">
        <f t="shared" si="747"/>
        <v>8.2192286482204776E-3</v>
      </c>
      <c r="CJ939" s="41">
        <f t="shared" si="748"/>
        <v>1.9544596072970346E-2</v>
      </c>
      <c r="CK939" s="41">
        <f t="shared" si="749"/>
        <v>-4.7169898781387982E-3</v>
      </c>
      <c r="CL939" s="41">
        <f t="shared" si="750"/>
        <v>-0.17163349221490384</v>
      </c>
      <c r="CM939" s="41">
        <f t="shared" si="751"/>
        <v>1.2558640166738484E-2</v>
      </c>
      <c r="CO939" s="41">
        <f t="shared" si="752"/>
        <v>-1.9418085857101738E-2</v>
      </c>
      <c r="CP939" s="41"/>
      <c r="CQ939" s="41">
        <f t="shared" si="753"/>
        <v>-4.3557659324492794E-3</v>
      </c>
      <c r="CR939" s="41">
        <f t="shared" si="754"/>
        <v>2.3530497410194036E-2</v>
      </c>
      <c r="CS939" s="41">
        <f t="shared" si="755"/>
        <v>-1.6141730443638928E-3</v>
      </c>
      <c r="CT939" s="41">
        <f t="shared" si="756"/>
        <v>3.6297680505787311E-3</v>
      </c>
      <c r="CU939" s="41">
        <f t="shared" si="757"/>
        <v>8.5591960890813792E-3</v>
      </c>
      <c r="CV939" s="41">
        <f t="shared" si="758"/>
        <v>-3.1796529173795732E-3</v>
      </c>
      <c r="CW939" s="41"/>
      <c r="CX939" s="41">
        <f t="shared" si="759"/>
        <v>-5.7308048596726559E-3</v>
      </c>
      <c r="CY939" s="41">
        <f t="shared" si="760"/>
        <v>8.9530022637449372E-3</v>
      </c>
      <c r="CZ939" s="41">
        <f t="shared" si="761"/>
        <v>-1.4598921266534618E-2</v>
      </c>
      <c r="DA939" s="41">
        <f t="shared" si="762"/>
        <v>-8.3682443883483885E-3</v>
      </c>
      <c r="DB939" s="41">
        <f t="shared" si="763"/>
        <v>4.7789816163508209E-3</v>
      </c>
      <c r="DC939" s="41">
        <f t="shared" si="764"/>
        <v>-1.5748356968139282E-2</v>
      </c>
      <c r="DD939" s="41">
        <f t="shared" si="765"/>
        <v>-1.2304019358335609E-2</v>
      </c>
      <c r="DE939" s="41"/>
      <c r="DF939" s="41"/>
      <c r="DG939" s="41">
        <f t="shared" si="766"/>
        <v>0</v>
      </c>
      <c r="DH939" s="41"/>
    </row>
    <row r="940" spans="1:112">
      <c r="A940" s="44"/>
      <c r="B940" s="34"/>
      <c r="C940" s="34">
        <v>6.0650659999999998</v>
      </c>
      <c r="D940" s="34"/>
      <c r="E940" s="34">
        <v>6.15</v>
      </c>
      <c r="F940" s="34"/>
      <c r="G940" s="34">
        <v>43.116275999999999</v>
      </c>
      <c r="H940" s="34">
        <v>18.411553999999999</v>
      </c>
      <c r="I940" s="34">
        <v>18.649999999999999</v>
      </c>
      <c r="J940" s="34">
        <v>11.549994</v>
      </c>
      <c r="K940" s="34"/>
      <c r="L940" s="34">
        <v>53.580002</v>
      </c>
      <c r="M940" s="34">
        <v>5.05</v>
      </c>
      <c r="N940" s="34">
        <v>35.654774000000003</v>
      </c>
      <c r="O940" s="34">
        <v>10.11</v>
      </c>
      <c r="P940" s="34"/>
      <c r="Q940" s="34">
        <v>5.25</v>
      </c>
      <c r="R940" s="34">
        <v>32.840000000000003</v>
      </c>
      <c r="S940" s="34">
        <v>49.538787999999997</v>
      </c>
      <c r="T940" s="34"/>
      <c r="U940" s="34"/>
      <c r="V940" s="34">
        <v>5.5965600000000002</v>
      </c>
      <c r="W940" s="34">
        <v>33.299999</v>
      </c>
      <c r="X940" s="34">
        <v>37.700001</v>
      </c>
      <c r="Y940" s="34">
        <v>9.7073330000000002</v>
      </c>
      <c r="Z940" s="34">
        <v>14.822908</v>
      </c>
      <c r="AA940" s="34">
        <v>42.469268999999997</v>
      </c>
      <c r="AB940" s="34">
        <v>51.141876000000003</v>
      </c>
      <c r="AC940" s="34"/>
      <c r="AD940" s="34">
        <v>95.150002000000001</v>
      </c>
      <c r="AE940" s="34">
        <v>35.085419000000002</v>
      </c>
      <c r="AF940" s="34">
        <v>1.52</v>
      </c>
      <c r="AG940" s="34">
        <v>17.010000000000002</v>
      </c>
      <c r="AH940" s="34">
        <v>24.356096000000001</v>
      </c>
      <c r="AI940" s="34">
        <v>123.040009</v>
      </c>
      <c r="AJ940" s="34">
        <v>11.064873</v>
      </c>
      <c r="AK940" s="34">
        <v>5.15</v>
      </c>
      <c r="AL940" s="34"/>
      <c r="AM940" s="34">
        <v>26.958621999999998</v>
      </c>
      <c r="AN940" s="34">
        <v>4.5999999999999996</v>
      </c>
      <c r="AO940" s="34">
        <v>31.15</v>
      </c>
      <c r="AP940" s="34">
        <v>5.46</v>
      </c>
      <c r="AQ940" s="34">
        <v>17.549999</v>
      </c>
      <c r="AR940" s="34">
        <v>3.06</v>
      </c>
      <c r="AS940" s="34"/>
      <c r="AT940" s="34">
        <v>17.177261000000001</v>
      </c>
      <c r="AU940" s="34">
        <v>91.699996999999996</v>
      </c>
      <c r="AV940" s="34">
        <v>9.9119829999999993</v>
      </c>
      <c r="AW940" s="34">
        <v>11.182649</v>
      </c>
      <c r="AX940" s="34">
        <v>8.49</v>
      </c>
      <c r="AY940" s="34">
        <v>3.15</v>
      </c>
      <c r="AZ940" s="34">
        <v>71.489998</v>
      </c>
      <c r="BA940" s="34"/>
      <c r="BB940" s="34"/>
      <c r="BC940" s="34">
        <v>20.735558999999999</v>
      </c>
      <c r="BD940" s="34"/>
      <c r="BE940" s="38"/>
      <c r="BF940" s="41"/>
      <c r="BG940" s="41">
        <f t="shared" si="726"/>
        <v>-1.4815350075910918E-2</v>
      </c>
      <c r="BH940" s="41"/>
      <c r="BI940" s="41">
        <f t="shared" si="727"/>
        <v>-2.8848154337658277E-2</v>
      </c>
      <c r="BJ940" s="41"/>
      <c r="BK940" s="41">
        <f t="shared" si="728"/>
        <v>-1.7779245878289329E-2</v>
      </c>
      <c r="BL940" s="41">
        <f t="shared" si="729"/>
        <v>-1.0212532798024337E-2</v>
      </c>
      <c r="BM940" s="41">
        <f t="shared" si="730"/>
        <v>-2.1220902989445813E-2</v>
      </c>
      <c r="BN940" s="41">
        <f t="shared" si="731"/>
        <v>-5.0643758472126862E-2</v>
      </c>
      <c r="BO940" s="41"/>
      <c r="BP940" s="41">
        <f t="shared" si="732"/>
        <v>-1.0027883381306635E-2</v>
      </c>
      <c r="BQ940" s="41">
        <f t="shared" si="733"/>
        <v>-9.8522964430115944E-3</v>
      </c>
      <c r="BR940" s="41">
        <f t="shared" si="734"/>
        <v>8.8400518846653044E-3</v>
      </c>
      <c r="BS940" s="41">
        <f t="shared" si="735"/>
        <v>-1.8618862203210212E-2</v>
      </c>
      <c r="BT940" s="41"/>
      <c r="BU940" s="41">
        <f t="shared" si="736"/>
        <v>-3.8022859497384592E-3</v>
      </c>
      <c r="BV940" s="41">
        <f t="shared" si="737"/>
        <v>1.9370352287379485E-2</v>
      </c>
      <c r="BW940" s="41">
        <f t="shared" si="738"/>
        <v>1.7526947702557451E-2</v>
      </c>
      <c r="BX940" s="41"/>
      <c r="BY940" s="41"/>
      <c r="BZ940" s="41">
        <f t="shared" si="739"/>
        <v>-3.6621409455543687E-2</v>
      </c>
      <c r="CA940" s="41">
        <f t="shared" si="740"/>
        <v>-1.2533795833277215E-2</v>
      </c>
      <c r="CB940" s="41">
        <f t="shared" si="741"/>
        <v>-6.6094092129360465E-3</v>
      </c>
      <c r="CC940" s="41">
        <f t="shared" si="742"/>
        <v>-3.720877861800298E-2</v>
      </c>
      <c r="CD940" s="41">
        <f t="shared" si="743"/>
        <v>4.454242528823078E-3</v>
      </c>
      <c r="CE940" s="41">
        <f t="shared" si="744"/>
        <v>-4.0823543808738696E-4</v>
      </c>
      <c r="CF940" s="41">
        <f t="shared" si="745"/>
        <v>-6.7274632511755235E-3</v>
      </c>
      <c r="CG940" s="41"/>
      <c r="CH940" s="41">
        <f t="shared" si="746"/>
        <v>1.9741683069469107E-2</v>
      </c>
      <c r="CI940" s="41">
        <f t="shared" si="747"/>
        <v>-2.2069910902833712E-2</v>
      </c>
      <c r="CJ940" s="41">
        <f t="shared" si="748"/>
        <v>-1.9544596072970283E-2</v>
      </c>
      <c r="CK940" s="41">
        <f t="shared" si="749"/>
        <v>5.3050522296930981E-3</v>
      </c>
      <c r="CL940" s="41">
        <f t="shared" si="750"/>
        <v>4.0327893998074377E-2</v>
      </c>
      <c r="CM940" s="41">
        <f t="shared" si="751"/>
        <v>-1.626834664598939E-2</v>
      </c>
      <c r="CO940" s="41">
        <f t="shared" si="752"/>
        <v>9.7561749453648743E-3</v>
      </c>
      <c r="CP940" s="41"/>
      <c r="CQ940" s="41">
        <f t="shared" si="753"/>
        <v>1.0133960954689507E-2</v>
      </c>
      <c r="CR940" s="41">
        <f t="shared" si="754"/>
        <v>6.7441280795532479E-2</v>
      </c>
      <c r="CS940" s="41">
        <f t="shared" si="755"/>
        <v>6.4412137926798761E-3</v>
      </c>
      <c r="CT940" s="41">
        <f t="shared" si="756"/>
        <v>-1.0929070532190206E-2</v>
      </c>
      <c r="CU940" s="41">
        <f t="shared" si="757"/>
        <v>-2.8450091122899732E-3</v>
      </c>
      <c r="CV940" s="41">
        <f t="shared" si="758"/>
        <v>-2.580788395587259E-2</v>
      </c>
      <c r="CW940" s="41"/>
      <c r="CX940" s="41">
        <f t="shared" si="759"/>
        <v>5.7308048596726542E-3</v>
      </c>
      <c r="CY940" s="41">
        <f t="shared" si="760"/>
        <v>-3.2662305019979234E-3</v>
      </c>
      <c r="CZ940" s="41">
        <f t="shared" si="761"/>
        <v>-1.9802660925507795E-2</v>
      </c>
      <c r="DA940" s="41">
        <f t="shared" si="762"/>
        <v>1.252634135305869E-2</v>
      </c>
      <c r="DB940" s="41">
        <f t="shared" si="763"/>
        <v>1.1848479844141129E-2</v>
      </c>
      <c r="DC940" s="41">
        <f t="shared" si="764"/>
        <v>0</v>
      </c>
      <c r="DD940" s="41">
        <f t="shared" si="765"/>
        <v>-5.579607282820245E-3</v>
      </c>
      <c r="DE940" s="41"/>
      <c r="DF940" s="41"/>
      <c r="DG940" s="41">
        <f t="shared" si="766"/>
        <v>1.4315619500266247E-3</v>
      </c>
      <c r="DH940" s="41"/>
    </row>
    <row r="941" spans="1:112">
      <c r="A941" s="44"/>
      <c r="B941" s="34"/>
      <c r="C941" s="34">
        <v>5.7934960000000002</v>
      </c>
      <c r="D941" s="34"/>
      <c r="E941" s="34">
        <v>6.04</v>
      </c>
      <c r="F941" s="34"/>
      <c r="G941" s="34">
        <v>42.920467000000002</v>
      </c>
      <c r="H941" s="34">
        <v>17.864478999999999</v>
      </c>
      <c r="I941" s="34">
        <v>17.75</v>
      </c>
      <c r="J941" s="34">
        <v>11.399994</v>
      </c>
      <c r="K941" s="34"/>
      <c r="L941" s="34">
        <v>53.939999</v>
      </c>
      <c r="M941" s="34">
        <v>5.15</v>
      </c>
      <c r="N941" s="34">
        <v>35.409618000000002</v>
      </c>
      <c r="O941" s="34">
        <v>10.18</v>
      </c>
      <c r="P941" s="34"/>
      <c r="Q941" s="34">
        <v>5.51</v>
      </c>
      <c r="R941" s="34">
        <v>33.029998999999997</v>
      </c>
      <c r="S941" s="34">
        <v>49.558346</v>
      </c>
      <c r="T941" s="34"/>
      <c r="U941" s="34"/>
      <c r="V941" s="34">
        <v>5.3579850000000002</v>
      </c>
      <c r="W941" s="34">
        <v>33.040000999999997</v>
      </c>
      <c r="X941" s="34">
        <v>37.049999</v>
      </c>
      <c r="Y941" s="34">
        <v>9.6476550000000003</v>
      </c>
      <c r="Z941" s="34">
        <v>14.022942</v>
      </c>
      <c r="AA941" s="34">
        <v>41.888328999999999</v>
      </c>
      <c r="AB941" s="34">
        <v>50.944606999999998</v>
      </c>
      <c r="AC941" s="34"/>
      <c r="AD941" s="34">
        <v>93.339995999999999</v>
      </c>
      <c r="AE941" s="34">
        <v>34.576515000000001</v>
      </c>
      <c r="AF941" s="34">
        <v>1.49</v>
      </c>
      <c r="AG941" s="34">
        <v>16.989999999999998</v>
      </c>
      <c r="AH941" s="34">
        <v>24.067292999999999</v>
      </c>
      <c r="AI941" s="34">
        <v>124.789619</v>
      </c>
      <c r="AJ941" s="34">
        <v>10.879066</v>
      </c>
      <c r="AK941" s="34">
        <v>5.15</v>
      </c>
      <c r="AL941" s="34"/>
      <c r="AM941" s="34">
        <v>26.822711999999999</v>
      </c>
      <c r="AN941" s="34">
        <v>4.5</v>
      </c>
      <c r="AO941" s="34">
        <v>31.25</v>
      </c>
      <c r="AP941" s="34">
        <v>5.3</v>
      </c>
      <c r="AQ941" s="34">
        <v>17.5</v>
      </c>
      <c r="AR941" s="34">
        <v>2.96</v>
      </c>
      <c r="AS941" s="34"/>
      <c r="AT941" s="34">
        <v>17.471724999999999</v>
      </c>
      <c r="AU941" s="34">
        <v>112.489998</v>
      </c>
      <c r="AV941" s="34">
        <v>9.8128630000000001</v>
      </c>
      <c r="AW941" s="34">
        <v>11.229049</v>
      </c>
      <c r="AX941" s="34">
        <v>8.35</v>
      </c>
      <c r="AY941" s="34">
        <v>3</v>
      </c>
      <c r="AZ941" s="34">
        <v>70.75</v>
      </c>
      <c r="BA941" s="34"/>
      <c r="BB941" s="34"/>
      <c r="BC941" s="34">
        <v>20.537800000000001</v>
      </c>
      <c r="BD941" s="34"/>
      <c r="BE941" s="38"/>
      <c r="BF941" s="41"/>
      <c r="BG941" s="41">
        <f t="shared" si="726"/>
        <v>-4.5809515421460931E-2</v>
      </c>
      <c r="BH941" s="41"/>
      <c r="BI941" s="41">
        <f t="shared" si="727"/>
        <v>-1.8048069871702977E-2</v>
      </c>
      <c r="BJ941" s="41"/>
      <c r="BK941" s="41">
        <f t="shared" si="728"/>
        <v>-4.5517608232267014E-3</v>
      </c>
      <c r="BL941" s="41">
        <f t="shared" si="729"/>
        <v>-3.0164074447082453E-2</v>
      </c>
      <c r="BM941" s="41">
        <f t="shared" si="730"/>
        <v>-4.9460630168399661E-2</v>
      </c>
      <c r="BN941" s="41">
        <f t="shared" si="731"/>
        <v>-1.3072088402626384E-2</v>
      </c>
      <c r="BO941" s="41"/>
      <c r="BP941" s="41">
        <f t="shared" si="732"/>
        <v>6.6963977286432115E-3</v>
      </c>
      <c r="BQ941" s="41">
        <f t="shared" si="733"/>
        <v>1.9608471388376337E-2</v>
      </c>
      <c r="BR941" s="41">
        <f t="shared" si="734"/>
        <v>-6.8995727856285775E-3</v>
      </c>
      <c r="BS941" s="41">
        <f t="shared" si="735"/>
        <v>6.8999780899966162E-3</v>
      </c>
      <c r="BT941" s="41"/>
      <c r="BU941" s="41">
        <f t="shared" si="736"/>
        <v>4.8336546561290744E-2</v>
      </c>
      <c r="BV941" s="41">
        <f t="shared" si="737"/>
        <v>5.7689245429630928E-3</v>
      </c>
      <c r="BW941" s="41">
        <f t="shared" si="738"/>
        <v>3.9472383235517289E-4</v>
      </c>
      <c r="BX941" s="41"/>
      <c r="BY941" s="41"/>
      <c r="BZ941" s="41">
        <f t="shared" si="739"/>
        <v>-4.3564151709619983E-2</v>
      </c>
      <c r="CA941" s="41">
        <f t="shared" si="740"/>
        <v>-7.8383880372470544E-3</v>
      </c>
      <c r="CB941" s="41">
        <f t="shared" si="741"/>
        <v>-1.7391796227621468E-2</v>
      </c>
      <c r="CC941" s="41">
        <f t="shared" si="742"/>
        <v>-6.1666986432973286E-3</v>
      </c>
      <c r="CD941" s="41">
        <f t="shared" si="743"/>
        <v>-5.5479119267815569E-2</v>
      </c>
      <c r="CE941" s="41">
        <f t="shared" si="744"/>
        <v>-1.3773488052576652E-2</v>
      </c>
      <c r="CF941" s="41">
        <f t="shared" si="745"/>
        <v>-3.8647476089189382E-3</v>
      </c>
      <c r="CG941" s="41"/>
      <c r="CH941" s="41">
        <f t="shared" si="746"/>
        <v>-1.9205917094014469E-2</v>
      </c>
      <c r="CI941" s="41">
        <f t="shared" si="747"/>
        <v>-1.461093668021049E-2</v>
      </c>
      <c r="CJ941" s="41">
        <f t="shared" si="748"/>
        <v>-1.9934214900817253E-2</v>
      </c>
      <c r="CK941" s="41">
        <f t="shared" si="749"/>
        <v>-1.1764707239299236E-3</v>
      </c>
      <c r="CL941" s="41">
        <f t="shared" si="750"/>
        <v>-1.1928385449697355E-2</v>
      </c>
      <c r="CM941" s="41">
        <f t="shared" si="751"/>
        <v>1.4119692481569841E-2</v>
      </c>
      <c r="CO941" s="41">
        <f t="shared" si="752"/>
        <v>0</v>
      </c>
      <c r="CP941" s="41"/>
      <c r="CQ941" s="41">
        <f t="shared" si="753"/>
        <v>-5.0541806685333469E-3</v>
      </c>
      <c r="CR941" s="41">
        <f t="shared" si="754"/>
        <v>-2.1978906718775115E-2</v>
      </c>
      <c r="CS941" s="41">
        <f t="shared" si="755"/>
        <v>3.205130948948331E-3</v>
      </c>
      <c r="CT941" s="41">
        <f t="shared" si="756"/>
        <v>-2.974196919873753E-2</v>
      </c>
      <c r="CU941" s="41">
        <f t="shared" si="757"/>
        <v>-2.8530120023478097E-3</v>
      </c>
      <c r="CV941" s="41">
        <f t="shared" si="758"/>
        <v>-3.3225647628320393E-2</v>
      </c>
      <c r="CW941" s="41"/>
      <c r="CX941" s="41">
        <f t="shared" si="759"/>
        <v>1.6997385693165279E-2</v>
      </c>
      <c r="CY941" s="41">
        <f t="shared" si="760"/>
        <v>0.2043419644783338</v>
      </c>
      <c r="CZ941" s="41">
        <f t="shared" si="761"/>
        <v>-1.0050353177701138E-2</v>
      </c>
      <c r="DA941" s="41">
        <f t="shared" si="762"/>
        <v>4.1407006551254077E-3</v>
      </c>
      <c r="DB941" s="41">
        <f t="shared" si="763"/>
        <v>-1.6627461460491953E-2</v>
      </c>
      <c r="DC941" s="41">
        <f t="shared" si="764"/>
        <v>-4.8790164169431945E-2</v>
      </c>
      <c r="DD941" s="41">
        <f t="shared" si="765"/>
        <v>-1.0405015279472372E-2</v>
      </c>
      <c r="DE941" s="41"/>
      <c r="DF941" s="41"/>
      <c r="DG941" s="41">
        <f t="shared" si="766"/>
        <v>-9.5829619004590642E-3</v>
      </c>
      <c r="DH941" s="41"/>
    </row>
    <row r="942" spans="1:112">
      <c r="A942" s="44"/>
      <c r="B942" s="34"/>
      <c r="C942" s="34">
        <v>5.9745439999999999</v>
      </c>
      <c r="D942" s="34"/>
      <c r="E942" s="34">
        <v>5.8650000000000002</v>
      </c>
      <c r="F942" s="34"/>
      <c r="G942" s="34">
        <v>44.163834000000001</v>
      </c>
      <c r="H942" s="34">
        <v>17.89432</v>
      </c>
      <c r="I942" s="34">
        <v>17.75</v>
      </c>
      <c r="J942" s="34">
        <v>10.949994</v>
      </c>
      <c r="K942" s="34"/>
      <c r="L942" s="34">
        <v>54</v>
      </c>
      <c r="M942" s="34">
        <v>5.0999999999999996</v>
      </c>
      <c r="N942" s="34">
        <v>35.674385000000001</v>
      </c>
      <c r="O942" s="34">
        <v>10.29</v>
      </c>
      <c r="P942" s="34"/>
      <c r="Q942" s="34">
        <v>5.47</v>
      </c>
      <c r="R942" s="34">
        <v>32.880001</v>
      </c>
      <c r="S942" s="34">
        <v>50.966754999999999</v>
      </c>
      <c r="T942" s="34"/>
      <c r="U942" s="34"/>
      <c r="V942" s="34">
        <v>5.4076890000000004</v>
      </c>
      <c r="W942" s="34">
        <v>33.139999000000003</v>
      </c>
      <c r="X942" s="34">
        <v>37</v>
      </c>
      <c r="Y942" s="34">
        <v>9.7471169999999994</v>
      </c>
      <c r="Z942" s="34">
        <v>13.430027000000001</v>
      </c>
      <c r="AA942" s="34">
        <v>41.411434</v>
      </c>
      <c r="AB942" s="34">
        <v>51.092556000000002</v>
      </c>
      <c r="AC942" s="34"/>
      <c r="AD942" s="34">
        <v>95.080001999999993</v>
      </c>
      <c r="AE942" s="34">
        <v>34.958190999999999</v>
      </c>
      <c r="AF942" s="34">
        <v>1.49</v>
      </c>
      <c r="AG942" s="34">
        <v>16.84</v>
      </c>
      <c r="AH942" s="34">
        <v>23.855497</v>
      </c>
      <c r="AI942" s="34">
        <v>127.135704</v>
      </c>
      <c r="AJ942" s="34">
        <v>10.851194</v>
      </c>
      <c r="AK942" s="34">
        <v>5</v>
      </c>
      <c r="AL942" s="34"/>
      <c r="AM942" s="34">
        <v>26.842130999999998</v>
      </c>
      <c r="AN942" s="34">
        <v>4.4000000000000004</v>
      </c>
      <c r="AO942" s="34">
        <v>29.75</v>
      </c>
      <c r="AP942" s="34">
        <v>5.12</v>
      </c>
      <c r="AQ942" s="34">
        <v>17.700001</v>
      </c>
      <c r="AR942" s="34">
        <v>2.96</v>
      </c>
      <c r="AS942" s="34"/>
      <c r="AT942" s="34">
        <v>17.373574999999999</v>
      </c>
      <c r="AU942" s="34">
        <v>113.599998</v>
      </c>
      <c r="AV942" s="34">
        <v>10.159782999999999</v>
      </c>
      <c r="AW942" s="34">
        <v>11.229049</v>
      </c>
      <c r="AX942" s="34">
        <v>8.58</v>
      </c>
      <c r="AY942" s="34">
        <v>3.05</v>
      </c>
      <c r="AZ942" s="34">
        <v>70.459998999999996</v>
      </c>
      <c r="BA942" s="34"/>
      <c r="BB942" s="34"/>
      <c r="BC942" s="34">
        <v>21.150866000000001</v>
      </c>
      <c r="BD942" s="34"/>
      <c r="BE942" s="38"/>
      <c r="BF942" s="41"/>
      <c r="BG942" s="41">
        <f t="shared" si="726"/>
        <v>3.0771867887763735E-2</v>
      </c>
      <c r="BH942" s="41"/>
      <c r="BI942" s="41">
        <f t="shared" si="727"/>
        <v>-2.9401529841284746E-2</v>
      </c>
      <c r="BJ942" s="41"/>
      <c r="BK942" s="41">
        <f t="shared" si="728"/>
        <v>2.8557420440721352E-2</v>
      </c>
      <c r="BL942" s="41">
        <f t="shared" si="729"/>
        <v>1.669016172893775E-3</v>
      </c>
      <c r="BM942" s="41">
        <f t="shared" si="730"/>
        <v>0</v>
      </c>
      <c r="BN942" s="41">
        <f t="shared" si="731"/>
        <v>-4.027392076736748E-2</v>
      </c>
      <c r="BO942" s="41"/>
      <c r="BP942" s="41">
        <f t="shared" si="732"/>
        <v>1.1117473918082776E-3</v>
      </c>
      <c r="BQ942" s="41">
        <f t="shared" si="733"/>
        <v>-9.756174945364798E-3</v>
      </c>
      <c r="BR942" s="41">
        <f t="shared" si="734"/>
        <v>7.4494460988447355E-3</v>
      </c>
      <c r="BS942" s="41">
        <f t="shared" si="735"/>
        <v>1.0747538723581534E-2</v>
      </c>
      <c r="BT942" s="41"/>
      <c r="BU942" s="41">
        <f t="shared" si="736"/>
        <v>-7.2860067309333193E-3</v>
      </c>
      <c r="BV942" s="41">
        <f t="shared" si="737"/>
        <v>-4.5516085255865868E-3</v>
      </c>
      <c r="BW942" s="41">
        <f t="shared" si="738"/>
        <v>2.8022874908763082E-2</v>
      </c>
      <c r="BX942" s="41"/>
      <c r="BY942" s="41"/>
      <c r="BZ942" s="41">
        <f t="shared" si="739"/>
        <v>9.2338581241729577E-3</v>
      </c>
      <c r="CA942" s="41">
        <f t="shared" si="740"/>
        <v>3.0220029042807663E-3</v>
      </c>
      <c r="CB942" s="41">
        <f t="shared" si="741"/>
        <v>-1.3504121073177322E-3</v>
      </c>
      <c r="CC942" s="41">
        <f t="shared" si="742"/>
        <v>1.0256668337468968E-2</v>
      </c>
      <c r="CD942" s="41">
        <f t="shared" si="743"/>
        <v>-4.3201681716228423E-2</v>
      </c>
      <c r="CE942" s="41">
        <f t="shared" si="744"/>
        <v>-1.1450217700234451E-2</v>
      </c>
      <c r="CF942" s="41">
        <f t="shared" si="745"/>
        <v>2.8999062563288191E-3</v>
      </c>
      <c r="CG942" s="41"/>
      <c r="CH942" s="41">
        <f t="shared" si="746"/>
        <v>1.8469965859324002E-2</v>
      </c>
      <c r="CI942" s="41">
        <f t="shared" si="747"/>
        <v>1.097811021899567E-2</v>
      </c>
      <c r="CJ942" s="41">
        <f t="shared" si="748"/>
        <v>0</v>
      </c>
      <c r="CK942" s="41">
        <f t="shared" si="749"/>
        <v>-8.8679268696598666E-3</v>
      </c>
      <c r="CL942" s="41">
        <f t="shared" si="750"/>
        <v>-8.8391088650696496E-3</v>
      </c>
      <c r="CM942" s="41">
        <f t="shared" si="751"/>
        <v>1.8625780028178884E-2</v>
      </c>
      <c r="CO942" s="41">
        <f t="shared" si="752"/>
        <v>-2.9558802241544505E-2</v>
      </c>
      <c r="CP942" s="41"/>
      <c r="CQ942" s="41">
        <f t="shared" si="753"/>
        <v>7.2371406537343516E-4</v>
      </c>
      <c r="CR942" s="41">
        <f t="shared" si="754"/>
        <v>-2.2472855852058514E-2</v>
      </c>
      <c r="CS942" s="41">
        <f t="shared" si="755"/>
        <v>-4.9190244190771781E-2</v>
      </c>
      <c r="CT942" s="41">
        <f t="shared" si="756"/>
        <v>-3.4552381506659728E-2</v>
      </c>
      <c r="CU942" s="41">
        <f t="shared" si="757"/>
        <v>1.1363815147488739E-2</v>
      </c>
      <c r="CV942" s="41">
        <f t="shared" si="758"/>
        <v>0</v>
      </c>
      <c r="CW942" s="41"/>
      <c r="CX942" s="41">
        <f t="shared" si="759"/>
        <v>-5.6334862707605998E-3</v>
      </c>
      <c r="CY942" s="41">
        <f t="shared" si="760"/>
        <v>9.8191776560408311E-3</v>
      </c>
      <c r="CZ942" s="41">
        <f t="shared" si="761"/>
        <v>3.47430075996756E-2</v>
      </c>
      <c r="DA942" s="41">
        <f t="shared" si="762"/>
        <v>0</v>
      </c>
      <c r="DB942" s="41">
        <f t="shared" si="763"/>
        <v>2.7172374637106859E-2</v>
      </c>
      <c r="DC942" s="41">
        <f t="shared" si="764"/>
        <v>1.6529301951210506E-2</v>
      </c>
      <c r="DD942" s="41">
        <f t="shared" si="765"/>
        <v>-4.1073778027051824E-3</v>
      </c>
      <c r="DE942" s="41"/>
      <c r="DF942" s="41"/>
      <c r="DG942" s="41">
        <f t="shared" si="766"/>
        <v>2.941375959837482E-2</v>
      </c>
      <c r="DH942" s="41"/>
    </row>
    <row r="943" spans="1:112">
      <c r="A943" s="44"/>
      <c r="B943" s="34"/>
      <c r="C943" s="34">
        <v>5.7482340000000001</v>
      </c>
      <c r="D943" s="34"/>
      <c r="E943" s="34">
        <v>5.8</v>
      </c>
      <c r="F943" s="34"/>
      <c r="G943" s="34">
        <v>43.889705999999997</v>
      </c>
      <c r="H943" s="34">
        <v>17.765013</v>
      </c>
      <c r="I943" s="34">
        <v>18.25</v>
      </c>
      <c r="J943" s="34">
        <v>10.799994</v>
      </c>
      <c r="K943" s="34"/>
      <c r="L943" s="34">
        <v>53.759998000000003</v>
      </c>
      <c r="M943" s="34">
        <v>5</v>
      </c>
      <c r="N943" s="34">
        <v>35.811664999999998</v>
      </c>
      <c r="O943" s="34">
        <v>10.37</v>
      </c>
      <c r="P943" s="34"/>
      <c r="Q943" s="34">
        <v>5.34</v>
      </c>
      <c r="R943" s="34">
        <v>32.340000000000003</v>
      </c>
      <c r="S943" s="34">
        <v>50.849384000000001</v>
      </c>
      <c r="T943" s="34"/>
      <c r="U943" s="34"/>
      <c r="V943" s="34">
        <v>5.6462630000000003</v>
      </c>
      <c r="W943" s="34">
        <v>33.409999999999997</v>
      </c>
      <c r="X943" s="34">
        <v>37.099997999999999</v>
      </c>
      <c r="Y943" s="34">
        <v>9.6476550000000003</v>
      </c>
      <c r="Z943" s="34">
        <v>13.128863000000001</v>
      </c>
      <c r="AA943" s="34">
        <v>41.515490999999997</v>
      </c>
      <c r="AB943" s="34">
        <v>50.944606999999998</v>
      </c>
      <c r="AC943" s="34"/>
      <c r="AD943" s="34">
        <v>95.730002999999996</v>
      </c>
      <c r="AE943" s="34">
        <v>34.811390000000003</v>
      </c>
      <c r="AF943" s="34">
        <v>1.49</v>
      </c>
      <c r="AG943" s="34">
        <v>16.5</v>
      </c>
      <c r="AH943" s="34">
        <v>24.404232</v>
      </c>
      <c r="AI943" s="34">
        <v>125.49543799999999</v>
      </c>
      <c r="AJ943" s="34">
        <v>10.767580000000001</v>
      </c>
      <c r="AK943" s="34">
        <v>4.8499999999999996</v>
      </c>
      <c r="AL943" s="34"/>
      <c r="AM943" s="34">
        <v>27.269273999999999</v>
      </c>
      <c r="AN943" s="34">
        <v>4.2</v>
      </c>
      <c r="AO943" s="34">
        <v>29.25</v>
      </c>
      <c r="AP943" s="34">
        <v>5.15</v>
      </c>
      <c r="AQ943" s="34">
        <v>17.399999999999999</v>
      </c>
      <c r="AR943" s="34">
        <v>2.9</v>
      </c>
      <c r="AS943" s="34"/>
      <c r="AT943" s="34">
        <v>17.668040999999999</v>
      </c>
      <c r="AU943" s="34">
        <v>114.139999</v>
      </c>
      <c r="AV943" s="34">
        <v>10.209343000000001</v>
      </c>
      <c r="AW943" s="34">
        <v>10.811439999999999</v>
      </c>
      <c r="AX943" s="34">
        <v>8.23</v>
      </c>
      <c r="AY943" s="34">
        <v>3.05</v>
      </c>
      <c r="AZ943" s="34">
        <v>70.660004000000001</v>
      </c>
      <c r="BA943" s="34"/>
      <c r="BB943" s="34"/>
      <c r="BC943" s="34">
        <v>21.111312999999999</v>
      </c>
      <c r="BD943" s="34"/>
      <c r="BE943" s="38"/>
      <c r="BF943" s="41"/>
      <c r="BG943" s="41">
        <f t="shared" si="726"/>
        <v>-3.8615099713311229E-2</v>
      </c>
      <c r="BH943" s="41"/>
      <c r="BI943" s="41">
        <f t="shared" si="727"/>
        <v>-1.1144564553065176E-2</v>
      </c>
      <c r="BJ943" s="41"/>
      <c r="BK943" s="41">
        <f t="shared" si="728"/>
        <v>-6.2264137392053585E-3</v>
      </c>
      <c r="BL943" s="41">
        <f t="shared" si="729"/>
        <v>-7.2523828061207656E-3</v>
      </c>
      <c r="BM943" s="41">
        <f t="shared" si="730"/>
        <v>2.7779564107075671E-2</v>
      </c>
      <c r="BN943" s="41">
        <f t="shared" si="731"/>
        <v>-1.3793329742690182E-2</v>
      </c>
      <c r="BO943" s="41"/>
      <c r="BP943" s="41">
        <f t="shared" si="732"/>
        <v>-4.4543875517619085E-3</v>
      </c>
      <c r="BQ943" s="41">
        <f t="shared" si="733"/>
        <v>-1.9802627296179643E-2</v>
      </c>
      <c r="BR943" s="41">
        <f t="shared" si="734"/>
        <v>3.8407540703641286E-3</v>
      </c>
      <c r="BS943" s="41">
        <f t="shared" si="735"/>
        <v>7.7444723954777622E-3</v>
      </c>
      <c r="BT943" s="41"/>
      <c r="BU943" s="41">
        <f t="shared" si="736"/>
        <v>-2.4052963461786304E-2</v>
      </c>
      <c r="BV943" s="41">
        <f t="shared" si="737"/>
        <v>-1.6559746452643131E-2</v>
      </c>
      <c r="BW943" s="41">
        <f t="shared" si="738"/>
        <v>-2.3055490641028615E-3</v>
      </c>
      <c r="BX943" s="41"/>
      <c r="BY943" s="41"/>
      <c r="BZ943" s="41">
        <f t="shared" si="739"/>
        <v>4.3172080706532723E-2</v>
      </c>
      <c r="CA943" s="41">
        <f t="shared" si="740"/>
        <v>8.1142745452636184E-3</v>
      </c>
      <c r="CB943" s="41">
        <f t="shared" si="741"/>
        <v>2.6990030608076677E-3</v>
      </c>
      <c r="CC943" s="41">
        <f t="shared" si="742"/>
        <v>-1.0256668337469093E-2</v>
      </c>
      <c r="CD943" s="41">
        <f t="shared" si="743"/>
        <v>-2.267993197509257E-2</v>
      </c>
      <c r="CE943" s="41">
        <f t="shared" si="744"/>
        <v>2.5096084200333666E-3</v>
      </c>
      <c r="CF943" s="41">
        <f t="shared" si="745"/>
        <v>-2.8999062563289549E-3</v>
      </c>
      <c r="CG943" s="41"/>
      <c r="CH943" s="41">
        <f t="shared" si="746"/>
        <v>6.8130967694889702E-3</v>
      </c>
      <c r="CI943" s="41">
        <f t="shared" si="747"/>
        <v>-4.2081725168460395E-3</v>
      </c>
      <c r="CJ943" s="41">
        <f t="shared" si="748"/>
        <v>0</v>
      </c>
      <c r="CK943" s="41">
        <f t="shared" si="749"/>
        <v>-2.0396627907645699E-2</v>
      </c>
      <c r="CL943" s="41">
        <f t="shared" si="750"/>
        <v>2.2741886924967699E-2</v>
      </c>
      <c r="CM943" s="41">
        <f t="shared" si="751"/>
        <v>-1.2985644100493833E-2</v>
      </c>
      <c r="CO943" s="41">
        <f t="shared" si="752"/>
        <v>-3.0459207484708574E-2</v>
      </c>
      <c r="CP943" s="41"/>
      <c r="CQ943" s="41">
        <f t="shared" si="753"/>
        <v>1.5787868465840849E-2</v>
      </c>
      <c r="CR943" s="41">
        <f t="shared" si="754"/>
        <v>-4.6520015634892928E-2</v>
      </c>
      <c r="CS943" s="41">
        <f t="shared" si="755"/>
        <v>-1.694955831377332E-2</v>
      </c>
      <c r="CT943" s="41">
        <f t="shared" si="756"/>
        <v>5.8422756242283609E-3</v>
      </c>
      <c r="CU943" s="41">
        <f t="shared" si="757"/>
        <v>-1.7094489856473778E-2</v>
      </c>
      <c r="CV943" s="41">
        <f t="shared" si="758"/>
        <v>-2.0478531343540676E-2</v>
      </c>
      <c r="CW943" s="41"/>
      <c r="CX943" s="41">
        <f t="shared" si="759"/>
        <v>1.6807040612163645E-2</v>
      </c>
      <c r="CY943" s="41">
        <f t="shared" si="760"/>
        <v>4.7422676659745E-3</v>
      </c>
      <c r="CZ943" s="41">
        <f t="shared" si="761"/>
        <v>4.8661977738142081E-3</v>
      </c>
      <c r="DA943" s="41">
        <f t="shared" si="762"/>
        <v>-3.7899248511808523E-2</v>
      </c>
      <c r="DB943" s="41">
        <f t="shared" si="763"/>
        <v>-4.1647898810892474E-2</v>
      </c>
      <c r="DC943" s="41">
        <f t="shared" si="764"/>
        <v>0</v>
      </c>
      <c r="DD943" s="41">
        <f t="shared" si="765"/>
        <v>2.8345398194697369E-3</v>
      </c>
      <c r="DE943" s="41"/>
      <c r="DF943" s="41"/>
      <c r="DG943" s="41">
        <f t="shared" si="766"/>
        <v>-1.8717923440804871E-3</v>
      </c>
      <c r="DH943" s="41"/>
    </row>
    <row r="944" spans="1:112">
      <c r="A944" s="44"/>
      <c r="B944" s="34"/>
      <c r="C944" s="34">
        <v>5.4314030000000004</v>
      </c>
      <c r="D944" s="34"/>
      <c r="E944" s="34">
        <v>6.02</v>
      </c>
      <c r="F944" s="34"/>
      <c r="G944" s="34">
        <v>42.871521000000001</v>
      </c>
      <c r="H944" s="34">
        <v>17.506395000000001</v>
      </c>
      <c r="I944" s="34">
        <v>17.950001</v>
      </c>
      <c r="J944" s="34">
        <v>10.649995000000001</v>
      </c>
      <c r="K944" s="34"/>
      <c r="L944" s="34">
        <v>53.810001</v>
      </c>
      <c r="M944" s="34">
        <v>5</v>
      </c>
      <c r="N944" s="34">
        <v>35.331173</v>
      </c>
      <c r="O944" s="34">
        <v>10.09</v>
      </c>
      <c r="P944" s="34"/>
      <c r="Q944" s="34">
        <v>5.23</v>
      </c>
      <c r="R944" s="34">
        <v>31.84</v>
      </c>
      <c r="S944" s="34">
        <v>50.751575000000003</v>
      </c>
      <c r="T944" s="34"/>
      <c r="U944" s="34"/>
      <c r="V944" s="34">
        <v>5.8450759999999997</v>
      </c>
      <c r="W944" s="34">
        <v>33.150002000000001</v>
      </c>
      <c r="X944" s="34">
        <v>37.450001</v>
      </c>
      <c r="Y944" s="34">
        <v>9.3990039999999997</v>
      </c>
      <c r="Z944" s="34">
        <v>12.074788</v>
      </c>
      <c r="AA944" s="34">
        <v>41.619534000000002</v>
      </c>
      <c r="AB944" s="34">
        <v>51.635044000000001</v>
      </c>
      <c r="AC944" s="34"/>
      <c r="AD944" s="34">
        <v>95.970000999999996</v>
      </c>
      <c r="AE944" s="34">
        <v>34.322051999999999</v>
      </c>
      <c r="AF944" s="34">
        <v>1.44</v>
      </c>
      <c r="AG944" s="34">
        <v>16.32</v>
      </c>
      <c r="AH944" s="34">
        <v>23.585943</v>
      </c>
      <c r="AI944" s="34">
        <v>120.683983</v>
      </c>
      <c r="AJ944" s="34">
        <v>10.591062000000001</v>
      </c>
      <c r="AK944" s="34">
        <v>4.8499999999999996</v>
      </c>
      <c r="AL944" s="34"/>
      <c r="AM944" s="34">
        <v>27.045994</v>
      </c>
      <c r="AN944" s="34">
        <v>4.2</v>
      </c>
      <c r="AO944" s="34">
        <v>29</v>
      </c>
      <c r="AP944" s="34">
        <v>5</v>
      </c>
      <c r="AQ944" s="34">
        <v>17.5</v>
      </c>
      <c r="AR944" s="34">
        <v>3</v>
      </c>
      <c r="AS944" s="34"/>
      <c r="AT944" s="34">
        <v>17.618960999999999</v>
      </c>
      <c r="AU944" s="34">
        <v>109.160004</v>
      </c>
      <c r="AV944" s="34">
        <v>9.6146239999999992</v>
      </c>
      <c r="AW944" s="34">
        <v>10.347431</v>
      </c>
      <c r="AX944" s="34">
        <v>7.93</v>
      </c>
      <c r="AY944" s="34">
        <v>3.05</v>
      </c>
      <c r="AZ944" s="34">
        <v>69.279999000000004</v>
      </c>
      <c r="BA944" s="34"/>
      <c r="BB944" s="34"/>
      <c r="BC944" s="34">
        <v>20.873999000000001</v>
      </c>
      <c r="BD944" s="34"/>
      <c r="BE944" s="38"/>
      <c r="BF944" s="41"/>
      <c r="BG944" s="41">
        <f t="shared" si="726"/>
        <v>-5.6695197254773767E-2</v>
      </c>
      <c r="BH944" s="41"/>
      <c r="BI944" s="41">
        <f t="shared" si="727"/>
        <v>3.7229341768355982E-2</v>
      </c>
      <c r="BJ944" s="41"/>
      <c r="BK944" s="41">
        <f t="shared" si="728"/>
        <v>-2.3472045776412306E-2</v>
      </c>
      <c r="BL944" s="41">
        <f t="shared" si="729"/>
        <v>-1.4664718500548245E-2</v>
      </c>
      <c r="BM944" s="41">
        <f t="shared" si="730"/>
        <v>-1.6574909383907779E-2</v>
      </c>
      <c r="BN944" s="41">
        <f t="shared" si="731"/>
        <v>-1.3986155902708186E-2</v>
      </c>
      <c r="BO944" s="41"/>
      <c r="BP944" s="41">
        <f t="shared" si="732"/>
        <v>9.2968307272192033E-4</v>
      </c>
      <c r="BQ944" s="41">
        <f t="shared" si="733"/>
        <v>0</v>
      </c>
      <c r="BR944" s="41">
        <f t="shared" si="734"/>
        <v>-1.3508016256507337E-2</v>
      </c>
      <c r="BS944" s="41">
        <f t="shared" si="735"/>
        <v>-2.7372187875918275E-2</v>
      </c>
      <c r="BT944" s="41"/>
      <c r="BU944" s="41">
        <f t="shared" si="736"/>
        <v>-2.0814374895271878E-2</v>
      </c>
      <c r="BV944" s="41">
        <f t="shared" si="737"/>
        <v>-1.5581493172778684E-2</v>
      </c>
      <c r="BW944" s="41">
        <f t="shared" si="738"/>
        <v>-1.9253564371337481E-3</v>
      </c>
      <c r="BX944" s="41"/>
      <c r="BY944" s="41"/>
      <c r="BZ944" s="41">
        <f t="shared" si="739"/>
        <v>3.4605687008662643E-2</v>
      </c>
      <c r="CA944" s="41">
        <f t="shared" si="740"/>
        <v>-7.8124794049703071E-3</v>
      </c>
      <c r="CB944" s="41">
        <f t="shared" si="741"/>
        <v>9.3898209604656568E-3</v>
      </c>
      <c r="CC944" s="41">
        <f t="shared" si="742"/>
        <v>-2.611115442374138E-2</v>
      </c>
      <c r="CD944" s="41">
        <f t="shared" si="743"/>
        <v>-8.3693446533761942E-2</v>
      </c>
      <c r="CE944" s="41">
        <f t="shared" si="744"/>
        <v>2.5029896681633039E-3</v>
      </c>
      <c r="CF944" s="41">
        <f t="shared" si="745"/>
        <v>1.3461684063279748E-2</v>
      </c>
      <c r="CG944" s="41"/>
      <c r="CH944" s="41">
        <f t="shared" si="746"/>
        <v>2.5038927530592111E-3</v>
      </c>
      <c r="CI944" s="41">
        <f t="shared" si="747"/>
        <v>-1.4156569038230709E-2</v>
      </c>
      <c r="CJ944" s="41">
        <f t="shared" si="748"/>
        <v>-3.4133006369458582E-2</v>
      </c>
      <c r="CK944" s="41">
        <f t="shared" si="749"/>
        <v>-1.0969031370573933E-2</v>
      </c>
      <c r="CL944" s="41">
        <f t="shared" si="750"/>
        <v>-3.4105660905681803E-2</v>
      </c>
      <c r="CM944" s="41">
        <f t="shared" si="751"/>
        <v>-3.9093988926939521E-2</v>
      </c>
      <c r="CO944" s="41">
        <f t="shared" si="752"/>
        <v>0</v>
      </c>
      <c r="CP944" s="41"/>
      <c r="CQ944" s="41">
        <f t="shared" si="753"/>
        <v>-8.2216756339634437E-3</v>
      </c>
      <c r="CR944" s="41">
        <f t="shared" si="754"/>
        <v>0</v>
      </c>
      <c r="CS944" s="41">
        <f t="shared" si="755"/>
        <v>-8.5837436913914419E-3</v>
      </c>
      <c r="CT944" s="41">
        <f t="shared" si="756"/>
        <v>-2.9558802241544505E-2</v>
      </c>
      <c r="CU944" s="41">
        <f t="shared" si="757"/>
        <v>5.7306747089850745E-3</v>
      </c>
      <c r="CV944" s="41">
        <f t="shared" si="758"/>
        <v>3.3901551675681416E-2</v>
      </c>
      <c r="CW944" s="41"/>
      <c r="CX944" s="41">
        <f t="shared" si="759"/>
        <v>-2.7817626246200611E-3</v>
      </c>
      <c r="CY944" s="41">
        <f t="shared" si="760"/>
        <v>-4.461102386379532E-2</v>
      </c>
      <c r="CZ944" s="41">
        <f t="shared" si="761"/>
        <v>-6.0018008716464427E-2</v>
      </c>
      <c r="DA944" s="41">
        <f t="shared" si="762"/>
        <v>-4.3866556429047535E-2</v>
      </c>
      <c r="DB944" s="41">
        <f t="shared" si="763"/>
        <v>-3.7132979042221965E-2</v>
      </c>
      <c r="DC944" s="41">
        <f t="shared" si="764"/>
        <v>0</v>
      </c>
      <c r="DD944" s="41">
        <f t="shared" si="765"/>
        <v>-1.9723448720112117E-2</v>
      </c>
      <c r="DE944" s="41"/>
      <c r="DF944" s="41"/>
      <c r="DG944" s="41">
        <f t="shared" si="766"/>
        <v>-1.1304740445062422E-2</v>
      </c>
      <c r="DH944" s="41"/>
    </row>
    <row r="945" spans="1:112">
      <c r="A945" s="44"/>
      <c r="B945" s="34"/>
      <c r="C945" s="34">
        <v>5.7482340000000001</v>
      </c>
      <c r="D945" s="34"/>
      <c r="E945" s="34">
        <v>5.84</v>
      </c>
      <c r="F945" s="34"/>
      <c r="G945" s="34">
        <v>43.135852999999997</v>
      </c>
      <c r="H945" s="34">
        <v>16.909586000000001</v>
      </c>
      <c r="I945" s="34">
        <v>16.299999</v>
      </c>
      <c r="J945" s="34">
        <v>10.949994</v>
      </c>
      <c r="K945" s="34"/>
      <c r="L945" s="34">
        <v>54.080002</v>
      </c>
      <c r="M945" s="34">
        <v>4.95</v>
      </c>
      <c r="N945" s="34">
        <v>35.321368999999997</v>
      </c>
      <c r="O945" s="34">
        <v>11</v>
      </c>
      <c r="P945" s="34"/>
      <c r="Q945" s="34">
        <v>5.0599999999999996</v>
      </c>
      <c r="R945" s="34">
        <v>31.879999000000002</v>
      </c>
      <c r="S945" s="34">
        <v>50.360354999999998</v>
      </c>
      <c r="T945" s="34"/>
      <c r="U945" s="34"/>
      <c r="V945" s="34">
        <v>5.7357290000000001</v>
      </c>
      <c r="W945" s="34">
        <v>33.110000999999997</v>
      </c>
      <c r="X945" s="34">
        <v>36.299999</v>
      </c>
      <c r="Y945" s="34">
        <v>8.9414870000000004</v>
      </c>
      <c r="Z945" s="34">
        <v>12.686527999999999</v>
      </c>
      <c r="AA945" s="34">
        <v>41.628200999999997</v>
      </c>
      <c r="AB945" s="34">
        <v>52.522754999999997</v>
      </c>
      <c r="AC945" s="34"/>
      <c r="AD945" s="34">
        <v>93.949996999999996</v>
      </c>
      <c r="AE945" s="34">
        <v>34.185043</v>
      </c>
      <c r="AF945" s="34">
        <v>1.41</v>
      </c>
      <c r="AG945" s="34">
        <v>15.82</v>
      </c>
      <c r="AH945" s="34">
        <v>23.393408000000001</v>
      </c>
      <c r="AI945" s="34">
        <v>120.90269499999999</v>
      </c>
      <c r="AJ945" s="34">
        <v>10.600353</v>
      </c>
      <c r="AK945" s="34">
        <v>4.6500000000000004</v>
      </c>
      <c r="AL945" s="34"/>
      <c r="AM945" s="34">
        <v>26.512062</v>
      </c>
      <c r="AN945" s="34">
        <v>4.2</v>
      </c>
      <c r="AO945" s="34">
        <v>28.950001</v>
      </c>
      <c r="AP945" s="34">
        <v>4.9000000000000004</v>
      </c>
      <c r="AQ945" s="34">
        <v>17.75</v>
      </c>
      <c r="AR945" s="34">
        <v>2.96</v>
      </c>
      <c r="AS945" s="34"/>
      <c r="AT945" s="34">
        <v>17.226337000000001</v>
      </c>
      <c r="AU945" s="34">
        <v>109.589996</v>
      </c>
      <c r="AV945" s="34">
        <v>9.5650630000000003</v>
      </c>
      <c r="AW945" s="34">
        <v>10.208226</v>
      </c>
      <c r="AX945" s="34">
        <v>7.78</v>
      </c>
      <c r="AY945" s="34">
        <v>2.95</v>
      </c>
      <c r="AZ945" s="34">
        <v>68.610000999999997</v>
      </c>
      <c r="BA945" s="34"/>
      <c r="BB945" s="34"/>
      <c r="BC945" s="34">
        <v>21.032205999999999</v>
      </c>
      <c r="BD945" s="34"/>
      <c r="BE945" s="38"/>
      <c r="BF945" s="41"/>
      <c r="BG945" s="41">
        <f t="shared" si="726"/>
        <v>5.6695197254773767E-2</v>
      </c>
      <c r="BH945" s="41"/>
      <c r="BI945" s="41">
        <f t="shared" si="727"/>
        <v>-3.0356462480593954E-2</v>
      </c>
      <c r="BJ945" s="41"/>
      <c r="BK945" s="41">
        <f t="shared" si="728"/>
        <v>6.1467481209242945E-3</v>
      </c>
      <c r="BL945" s="41">
        <f t="shared" si="729"/>
        <v>-3.4685562692053321E-2</v>
      </c>
      <c r="BM945" s="41">
        <f t="shared" si="730"/>
        <v>-9.6425124181571273E-2</v>
      </c>
      <c r="BN945" s="41">
        <f t="shared" si="731"/>
        <v>2.77794856453983E-2</v>
      </c>
      <c r="BO945" s="41"/>
      <c r="BP945" s="41">
        <f t="shared" si="732"/>
        <v>5.005126631722096E-3</v>
      </c>
      <c r="BQ945" s="41">
        <f t="shared" si="733"/>
        <v>-1.0050335853501451E-2</v>
      </c>
      <c r="BR945" s="41">
        <f t="shared" si="734"/>
        <v>-2.7752717129214953E-4</v>
      </c>
      <c r="BS945" s="41">
        <f t="shared" si="735"/>
        <v>8.6350438432852963E-2</v>
      </c>
      <c r="BT945" s="41"/>
      <c r="BU945" s="41">
        <f t="shared" si="736"/>
        <v>-3.3044794777457517E-2</v>
      </c>
      <c r="BV945" s="41">
        <f t="shared" si="737"/>
        <v>1.2554615782028847E-3</v>
      </c>
      <c r="BW945" s="41">
        <f t="shared" si="738"/>
        <v>-7.7383935263623345E-3</v>
      </c>
      <c r="BX945" s="41"/>
      <c r="BY945" s="41"/>
      <c r="BZ945" s="41">
        <f t="shared" si="739"/>
        <v>-1.8884740691802616E-2</v>
      </c>
      <c r="CA945" s="41">
        <f t="shared" si="740"/>
        <v>-1.2073952021845989E-3</v>
      </c>
      <c r="CB945" s="41">
        <f t="shared" si="741"/>
        <v>-3.118902294290244E-2</v>
      </c>
      <c r="CC945" s="41">
        <f t="shared" si="742"/>
        <v>-4.9901819765126275E-2</v>
      </c>
      <c r="CD945" s="41">
        <f t="shared" si="743"/>
        <v>4.9421000581113796E-2</v>
      </c>
      <c r="CE945" s="41">
        <f t="shared" si="744"/>
        <v>2.0822188210437538E-4</v>
      </c>
      <c r="CF945" s="41">
        <f t="shared" si="745"/>
        <v>1.7045915007791894E-2</v>
      </c>
      <c r="CG945" s="41"/>
      <c r="CH945" s="41">
        <f t="shared" si="746"/>
        <v>-2.1272959121864058E-2</v>
      </c>
      <c r="CI945" s="41">
        <f t="shared" si="747"/>
        <v>-3.9998538155869663E-3</v>
      </c>
      <c r="CJ945" s="41">
        <f t="shared" si="748"/>
        <v>-2.1053409197832381E-2</v>
      </c>
      <c r="CK945" s="41">
        <f t="shared" si="749"/>
        <v>-3.1116387196453137E-2</v>
      </c>
      <c r="CL945" s="41">
        <f t="shared" si="750"/>
        <v>-8.1966257025932465E-3</v>
      </c>
      <c r="CM945" s="41">
        <f t="shared" si="751"/>
        <v>1.8106301354229796E-3</v>
      </c>
      <c r="CO945" s="41">
        <f t="shared" si="752"/>
        <v>-4.211148535012673E-2</v>
      </c>
      <c r="CP945" s="41"/>
      <c r="CQ945" s="41">
        <f t="shared" si="753"/>
        <v>-1.99390989617362E-2</v>
      </c>
      <c r="CR945" s="41">
        <f t="shared" si="754"/>
        <v>0</v>
      </c>
      <c r="CS945" s="41">
        <f t="shared" si="755"/>
        <v>-1.7255914251560701E-3</v>
      </c>
      <c r="CT945" s="41">
        <f t="shared" si="756"/>
        <v>-2.0202707317519355E-2</v>
      </c>
      <c r="CU945" s="41">
        <f t="shared" si="757"/>
        <v>1.4184634991956381E-2</v>
      </c>
      <c r="CV945" s="41">
        <f t="shared" si="758"/>
        <v>-1.3423020332140661E-2</v>
      </c>
      <c r="CW945" s="41"/>
      <c r="CX945" s="41">
        <f t="shared" si="759"/>
        <v>-2.2536218060328097E-2</v>
      </c>
      <c r="CY945" s="41">
        <f t="shared" si="760"/>
        <v>3.9313604920232512E-3</v>
      </c>
      <c r="CZ945" s="41">
        <f t="shared" si="761"/>
        <v>-5.168083328022737E-3</v>
      </c>
      <c r="DA945" s="41">
        <f t="shared" si="762"/>
        <v>-1.3544410485364086E-2</v>
      </c>
      <c r="DB945" s="41">
        <f t="shared" si="763"/>
        <v>-1.9096697456456362E-2</v>
      </c>
      <c r="DC945" s="41">
        <f t="shared" si="764"/>
        <v>-3.3336420267591718E-2</v>
      </c>
      <c r="DD945" s="41">
        <f t="shared" si="765"/>
        <v>-9.7179385420653897E-3</v>
      </c>
      <c r="DE945" s="41"/>
      <c r="DF945" s="41"/>
      <c r="DG945" s="41">
        <f t="shared" si="766"/>
        <v>7.5505644869475795E-3</v>
      </c>
      <c r="DH945" s="41"/>
    </row>
    <row r="946" spans="1:112">
      <c r="A946" s="44"/>
      <c r="B946" s="34"/>
      <c r="C946" s="34">
        <v>5.7029730000000001</v>
      </c>
      <c r="D946" s="34"/>
      <c r="E946" s="34">
        <v>5.585</v>
      </c>
      <c r="F946" s="34"/>
      <c r="G946" s="34">
        <v>42.773617000000002</v>
      </c>
      <c r="H946" s="34">
        <v>17.019000999999999</v>
      </c>
      <c r="I946" s="34">
        <v>16.200001</v>
      </c>
      <c r="J946" s="34">
        <v>10.499993999999999</v>
      </c>
      <c r="K946" s="34"/>
      <c r="L946" s="34">
        <v>55.009998000000003</v>
      </c>
      <c r="M946" s="34">
        <v>4.8499999999999996</v>
      </c>
      <c r="N946" s="34">
        <v>35.350783999999997</v>
      </c>
      <c r="O946" s="34">
        <v>11.23</v>
      </c>
      <c r="P946" s="34"/>
      <c r="Q946" s="34">
        <v>5.15</v>
      </c>
      <c r="R946" s="34">
        <v>31.889999</v>
      </c>
      <c r="S946" s="34">
        <v>50.653778000000003</v>
      </c>
      <c r="T946" s="34"/>
      <c r="U946" s="34"/>
      <c r="V946" s="34">
        <v>5.855016</v>
      </c>
      <c r="W946" s="34">
        <v>33.209999000000003</v>
      </c>
      <c r="X946" s="34">
        <v>36.400002000000001</v>
      </c>
      <c r="Y946" s="34">
        <v>8.7425669999999993</v>
      </c>
      <c r="Z946" s="34">
        <v>12.441833000000001</v>
      </c>
      <c r="AA946" s="34">
        <v>40.665756000000002</v>
      </c>
      <c r="AB946" s="34">
        <v>51.240509000000003</v>
      </c>
      <c r="AC946" s="34"/>
      <c r="AD946" s="34">
        <v>91.160004000000001</v>
      </c>
      <c r="AE946" s="34">
        <v>33.940376000000001</v>
      </c>
      <c r="AF946" s="34">
        <v>1.25</v>
      </c>
      <c r="AG946" s="34">
        <v>15.55</v>
      </c>
      <c r="AH946" s="34">
        <v>23.393408000000001</v>
      </c>
      <c r="AI946" s="34">
        <v>119.06358299999999</v>
      </c>
      <c r="AJ946" s="34">
        <v>10.553901</v>
      </c>
      <c r="AK946" s="34">
        <v>4.45</v>
      </c>
      <c r="AL946" s="34"/>
      <c r="AM946" s="34">
        <v>26.453814999999999</v>
      </c>
      <c r="AN946" s="34">
        <v>3.7</v>
      </c>
      <c r="AO946" s="34">
        <v>29.1</v>
      </c>
      <c r="AP946" s="34">
        <v>4.5999999999999996</v>
      </c>
      <c r="AQ946" s="34">
        <v>17.399999999999999</v>
      </c>
      <c r="AR946" s="34">
        <v>3.01</v>
      </c>
      <c r="AS946" s="34"/>
      <c r="AT946" s="34">
        <v>17.492419999999999</v>
      </c>
      <c r="AU946" s="34">
        <v>110.889999</v>
      </c>
      <c r="AV946" s="34">
        <v>9.8624240000000007</v>
      </c>
      <c r="AW946" s="34">
        <v>10.301028000000001</v>
      </c>
      <c r="AX946" s="34">
        <v>8.6999999999999993</v>
      </c>
      <c r="AY946" s="34">
        <v>2.95</v>
      </c>
      <c r="AZ946" s="34">
        <v>68.639999000000003</v>
      </c>
      <c r="BA946" s="34"/>
      <c r="BB946" s="34"/>
      <c r="BC946" s="34">
        <v>20.953102000000001</v>
      </c>
      <c r="BD946" s="34"/>
      <c r="BE946" s="38"/>
      <c r="BF946" s="41"/>
      <c r="BG946" s="41">
        <f t="shared" si="726"/>
        <v>-7.9050593874123529E-3</v>
      </c>
      <c r="BH946" s="41"/>
      <c r="BI946" s="41">
        <f t="shared" si="727"/>
        <v>-4.4646364318971635E-2</v>
      </c>
      <c r="BJ946" s="41"/>
      <c r="BK946" s="41">
        <f t="shared" si="728"/>
        <v>-8.4330201716662397E-3</v>
      </c>
      <c r="BL946" s="41">
        <f t="shared" si="729"/>
        <v>6.4497457143119514E-3</v>
      </c>
      <c r="BM946" s="41">
        <f t="shared" si="730"/>
        <v>-6.1537424962899608E-3</v>
      </c>
      <c r="BN946" s="41">
        <f t="shared" si="731"/>
        <v>-4.1964222582411385E-2</v>
      </c>
      <c r="BO946" s="41"/>
      <c r="BP946" s="41">
        <f t="shared" si="732"/>
        <v>1.7050481813383547E-2</v>
      </c>
      <c r="BQ946" s="41">
        <f t="shared" si="733"/>
        <v>-2.0408871631207238E-2</v>
      </c>
      <c r="BR946" s="41">
        <f t="shared" si="734"/>
        <v>8.3243542045744151E-4</v>
      </c>
      <c r="BS946" s="41">
        <f t="shared" si="735"/>
        <v>2.0693495951981347E-2</v>
      </c>
      <c r="BT946" s="41"/>
      <c r="BU946" s="41">
        <f t="shared" si="736"/>
        <v>1.7630231376270719E-2</v>
      </c>
      <c r="BV946" s="41">
        <f t="shared" si="737"/>
        <v>3.1362710978804999E-4</v>
      </c>
      <c r="BW946" s="41">
        <f t="shared" si="738"/>
        <v>5.8095598420039212E-3</v>
      </c>
      <c r="BX946" s="41"/>
      <c r="BY946" s="41"/>
      <c r="BZ946" s="41">
        <f t="shared" si="739"/>
        <v>2.0583873039042421E-2</v>
      </c>
      <c r="CA946" s="41">
        <f t="shared" si="740"/>
        <v>3.0156235157323763E-3</v>
      </c>
      <c r="CB946" s="41">
        <f t="shared" si="741"/>
        <v>2.7511158651530943E-3</v>
      </c>
      <c r="CC946" s="41">
        <f t="shared" si="742"/>
        <v>-2.2498052812355958E-2</v>
      </c>
      <c r="CD946" s="41">
        <f t="shared" si="743"/>
        <v>-1.9476219306435331E-2</v>
      </c>
      <c r="CE946" s="41">
        <f t="shared" si="744"/>
        <v>-2.3391483872998914E-2</v>
      </c>
      <c r="CF946" s="41">
        <f t="shared" si="745"/>
        <v>-2.4716093641191261E-2</v>
      </c>
      <c r="CG946" s="41"/>
      <c r="CH946" s="41">
        <f t="shared" si="746"/>
        <v>-3.0146445671218273E-2</v>
      </c>
      <c r="CI946" s="41">
        <f t="shared" si="747"/>
        <v>-7.1828711082854001E-3</v>
      </c>
      <c r="CJ946" s="41">
        <f t="shared" si="748"/>
        <v>-0.12044615307586709</v>
      </c>
      <c r="CK946" s="41">
        <f t="shared" si="749"/>
        <v>-1.721432371426462E-2</v>
      </c>
      <c r="CL946" s="41">
        <f t="shared" si="750"/>
        <v>0</v>
      </c>
      <c r="CM946" s="41">
        <f t="shared" si="751"/>
        <v>-1.5328387179370186E-2</v>
      </c>
      <c r="CO946" s="41">
        <f t="shared" si="752"/>
        <v>-4.3963123421116176E-2</v>
      </c>
      <c r="CP946" s="41"/>
      <c r="CQ946" s="41">
        <f t="shared" si="753"/>
        <v>-2.1994169370783681E-3</v>
      </c>
      <c r="CR946" s="41">
        <f t="shared" si="754"/>
        <v>-0.1267517056391439</v>
      </c>
      <c r="CS946" s="41">
        <f t="shared" si="755"/>
        <v>5.1679356161289831E-3</v>
      </c>
      <c r="CT946" s="41">
        <f t="shared" si="756"/>
        <v>-6.3178901621531794E-2</v>
      </c>
      <c r="CU946" s="41">
        <f t="shared" si="757"/>
        <v>-1.9915309700941543E-2</v>
      </c>
      <c r="CV946" s="41">
        <f t="shared" si="758"/>
        <v>1.6750810424815351E-2</v>
      </c>
      <c r="CW946" s="41"/>
      <c r="CX946" s="41">
        <f t="shared" si="759"/>
        <v>1.532821061264362E-2</v>
      </c>
      <c r="CY946" s="41">
        <f t="shared" si="760"/>
        <v>1.1792616971559231E-2</v>
      </c>
      <c r="CZ946" s="41">
        <f t="shared" si="761"/>
        <v>3.0614790801539064E-2</v>
      </c>
      <c r="DA946" s="41">
        <f t="shared" si="762"/>
        <v>9.049830224771278E-3</v>
      </c>
      <c r="DB946" s="41">
        <f t="shared" si="763"/>
        <v>0.11176668747023766</v>
      </c>
      <c r="DC946" s="41">
        <f t="shared" si="764"/>
        <v>0</v>
      </c>
      <c r="DD946" s="41">
        <f t="shared" si="765"/>
        <v>4.3712933300816084E-4</v>
      </c>
      <c r="DE946" s="41"/>
      <c r="DF946" s="41"/>
      <c r="DG946" s="41">
        <f t="shared" si="766"/>
        <v>-3.7681797452080831E-3</v>
      </c>
      <c r="DH946" s="41"/>
    </row>
    <row r="947" spans="1:112">
      <c r="A947" s="44"/>
      <c r="B947" s="34"/>
      <c r="C947" s="34">
        <v>5.7934960000000002</v>
      </c>
      <c r="D947" s="34"/>
      <c r="E947" s="34">
        <v>5.68</v>
      </c>
      <c r="F947" s="34"/>
      <c r="G947" s="34">
        <v>43.126067999999997</v>
      </c>
      <c r="H947" s="34">
        <v>17.207991</v>
      </c>
      <c r="I947" s="34">
        <v>15.35</v>
      </c>
      <c r="J947" s="34">
        <v>10.199994999999999</v>
      </c>
      <c r="K947" s="34"/>
      <c r="L947" s="34">
        <v>54.060001</v>
      </c>
      <c r="M947" s="34">
        <v>4.8</v>
      </c>
      <c r="N947" s="34">
        <v>35.429234000000001</v>
      </c>
      <c r="O947" s="34">
        <v>10.99</v>
      </c>
      <c r="P947" s="34"/>
      <c r="Q947" s="34">
        <v>5.26</v>
      </c>
      <c r="R947" s="34">
        <v>32.43</v>
      </c>
      <c r="S947" s="34">
        <v>43.817126999999999</v>
      </c>
      <c r="T947" s="34"/>
      <c r="U947" s="34"/>
      <c r="V947" s="34">
        <v>5.4573910000000003</v>
      </c>
      <c r="W947" s="34">
        <v>34.25</v>
      </c>
      <c r="X947" s="34">
        <v>36.200001</v>
      </c>
      <c r="Y947" s="34">
        <v>8.3248329999999999</v>
      </c>
      <c r="Z947" s="34">
        <v>12.451243</v>
      </c>
      <c r="AA947" s="34">
        <v>41.359408999999999</v>
      </c>
      <c r="AB947" s="34">
        <v>51.782997000000002</v>
      </c>
      <c r="AC947" s="34"/>
      <c r="AD947" s="34">
        <v>91.389999000000003</v>
      </c>
      <c r="AE947" s="34">
        <v>33.901226000000001</v>
      </c>
      <c r="AF947" s="34">
        <v>1.21</v>
      </c>
      <c r="AG947" s="34">
        <v>15.49</v>
      </c>
      <c r="AH947" s="34">
        <v>23.297139999999999</v>
      </c>
      <c r="AI947" s="34">
        <v>120.664101</v>
      </c>
      <c r="AJ947" s="34">
        <v>10.535318999999999</v>
      </c>
      <c r="AK947" s="34">
        <v>4.25</v>
      </c>
      <c r="AL947" s="34"/>
      <c r="AM947" s="34">
        <v>26.405275</v>
      </c>
      <c r="AN947" s="34">
        <v>3.7</v>
      </c>
      <c r="AO947" s="34">
        <v>28.700001</v>
      </c>
      <c r="AP947" s="34">
        <v>4.7</v>
      </c>
      <c r="AQ947" s="34">
        <v>17.350000000000001</v>
      </c>
      <c r="AR947" s="34">
        <v>3</v>
      </c>
      <c r="AS947" s="34"/>
      <c r="AT947" s="34">
        <v>17.590971</v>
      </c>
      <c r="AU947" s="34">
        <v>128.96000699999999</v>
      </c>
      <c r="AV947" s="34">
        <v>9.961544</v>
      </c>
      <c r="AW947" s="34">
        <v>10.022622999999999</v>
      </c>
      <c r="AX947" s="34">
        <v>7.67</v>
      </c>
      <c r="AY947" s="34">
        <v>2.95</v>
      </c>
      <c r="AZ947" s="34">
        <v>68.940002000000007</v>
      </c>
      <c r="BA947" s="34"/>
      <c r="BB947" s="34"/>
      <c r="BC947" s="34">
        <v>21.131087999999998</v>
      </c>
      <c r="BD947" s="34"/>
      <c r="BE947" s="38"/>
      <c r="BF947" s="41"/>
      <c r="BG947" s="41">
        <f t="shared" si="726"/>
        <v>1.574829121295996E-2</v>
      </c>
      <c r="BH947" s="41"/>
      <c r="BI947" s="41">
        <f t="shared" si="727"/>
        <v>1.6866800211895797E-2</v>
      </c>
      <c r="BJ947" s="41"/>
      <c r="BK947" s="41">
        <f t="shared" si="728"/>
        <v>8.2061529763027951E-3</v>
      </c>
      <c r="BL947" s="41">
        <f t="shared" si="729"/>
        <v>1.1043443182342997E-2</v>
      </c>
      <c r="BM947" s="41">
        <f t="shared" si="730"/>
        <v>-5.3895829933525471E-2</v>
      </c>
      <c r="BN947" s="41">
        <f t="shared" si="731"/>
        <v>-2.8987455640716097E-2</v>
      </c>
      <c r="BO947" s="41"/>
      <c r="BP947" s="41">
        <f t="shared" si="732"/>
        <v>-1.7420391184073482E-2</v>
      </c>
      <c r="BQ947" s="41">
        <f t="shared" si="733"/>
        <v>-1.0362787035546547E-2</v>
      </c>
      <c r="BR947" s="41">
        <f t="shared" si="734"/>
        <v>2.2167282332286186E-3</v>
      </c>
      <c r="BS947" s="41">
        <f t="shared" si="735"/>
        <v>-2.1603000334821869E-2</v>
      </c>
      <c r="BT947" s="41"/>
      <c r="BU947" s="41">
        <f t="shared" si="736"/>
        <v>2.1134312073973576E-2</v>
      </c>
      <c r="BV947" s="41">
        <f t="shared" si="737"/>
        <v>1.679147065505332E-2</v>
      </c>
      <c r="BW947" s="41">
        <f t="shared" si="738"/>
        <v>-0.1449890498903656</v>
      </c>
      <c r="BX947" s="41"/>
      <c r="BY947" s="41"/>
      <c r="BZ947" s="41">
        <f t="shared" si="739"/>
        <v>-7.0327893025413923E-2</v>
      </c>
      <c r="CA947" s="41">
        <f t="shared" si="740"/>
        <v>3.0835559430991592E-2</v>
      </c>
      <c r="CB947" s="41">
        <f t="shared" si="741"/>
        <v>-5.5096831317140152E-3</v>
      </c>
      <c r="CC947" s="41">
        <f t="shared" si="742"/>
        <v>-4.896087803253886E-2</v>
      </c>
      <c r="CD947" s="41">
        <f t="shared" si="743"/>
        <v>7.5603356115719149E-4</v>
      </c>
      <c r="CE947" s="41">
        <f t="shared" si="744"/>
        <v>1.6913578558016826E-2</v>
      </c>
      <c r="CF947" s="41">
        <f t="shared" si="745"/>
        <v>1.0531441513804573E-2</v>
      </c>
      <c r="CG947" s="41"/>
      <c r="CH947" s="41">
        <f t="shared" si="746"/>
        <v>2.5198040856172672E-3</v>
      </c>
      <c r="CI947" s="41">
        <f t="shared" si="747"/>
        <v>-1.1541591941157323E-3</v>
      </c>
      <c r="CJ947" s="41">
        <f t="shared" si="748"/>
        <v>-3.2523191705560062E-2</v>
      </c>
      <c r="CK947" s="41">
        <f t="shared" si="749"/>
        <v>-3.8659841964659059E-3</v>
      </c>
      <c r="CL947" s="41">
        <f t="shared" si="750"/>
        <v>-4.1236670178628051E-3</v>
      </c>
      <c r="CM947" s="41">
        <f t="shared" si="751"/>
        <v>1.335299915803018E-2</v>
      </c>
      <c r="CO947" s="41">
        <f t="shared" si="752"/>
        <v>-4.5985113241823382E-2</v>
      </c>
      <c r="CP947" s="41"/>
      <c r="CQ947" s="41">
        <f t="shared" si="753"/>
        <v>-1.8365815092129451E-3</v>
      </c>
      <c r="CR947" s="41">
        <f t="shared" si="754"/>
        <v>0</v>
      </c>
      <c r="CS947" s="41">
        <f t="shared" si="755"/>
        <v>-1.3841016568666454E-2</v>
      </c>
      <c r="CT947" s="41">
        <f t="shared" si="756"/>
        <v>2.1506205220963682E-2</v>
      </c>
      <c r="CU947" s="41">
        <f t="shared" si="757"/>
        <v>-2.8776998276149467E-3</v>
      </c>
      <c r="CV947" s="41">
        <f t="shared" si="758"/>
        <v>-3.3277900926745796E-3</v>
      </c>
      <c r="CW947" s="41"/>
      <c r="CX947" s="41">
        <f t="shared" si="759"/>
        <v>5.61811480625632E-3</v>
      </c>
      <c r="CY947" s="41">
        <f t="shared" si="760"/>
        <v>0.15096362309153494</v>
      </c>
      <c r="CZ947" s="41">
        <f t="shared" si="761"/>
        <v>1.000009947706287E-2</v>
      </c>
      <c r="DA947" s="41">
        <f t="shared" si="762"/>
        <v>-2.739885823421407E-2</v>
      </c>
      <c r="DB947" s="41">
        <f t="shared" si="763"/>
        <v>-0.12600641028137319</v>
      </c>
      <c r="DC947" s="41">
        <f t="shared" si="764"/>
        <v>0</v>
      </c>
      <c r="DD947" s="41">
        <f t="shared" si="765"/>
        <v>4.3611494885106719E-3</v>
      </c>
      <c r="DE947" s="41"/>
      <c r="DF947" s="41"/>
      <c r="DG947" s="41">
        <f t="shared" si="766"/>
        <v>8.458618840664121E-3</v>
      </c>
      <c r="DH947" s="41"/>
    </row>
    <row r="948" spans="1:112">
      <c r="A948" s="44"/>
      <c r="B948" s="34"/>
      <c r="C948" s="34">
        <v>5.6124489999999998</v>
      </c>
      <c r="D948" s="34"/>
      <c r="E948" s="34">
        <v>5.87</v>
      </c>
      <c r="F948" s="34"/>
      <c r="G948" s="34">
        <v>44.467331000000001</v>
      </c>
      <c r="H948" s="34">
        <v>17.496448999999998</v>
      </c>
      <c r="I948" s="34">
        <v>15.45</v>
      </c>
      <c r="J948" s="34">
        <v>10.799994</v>
      </c>
      <c r="K948" s="34"/>
      <c r="L948" s="34">
        <v>54.619999</v>
      </c>
      <c r="M948" s="34">
        <v>5.05</v>
      </c>
      <c r="N948" s="34">
        <v>36.390224000000003</v>
      </c>
      <c r="O948" s="34">
        <v>11.07</v>
      </c>
      <c r="P948" s="34"/>
      <c r="Q948" s="34">
        <v>5.39</v>
      </c>
      <c r="R948" s="34">
        <v>33.470001000000003</v>
      </c>
      <c r="S948" s="34">
        <v>43.875813000000001</v>
      </c>
      <c r="T948" s="34"/>
      <c r="U948" s="34"/>
      <c r="V948" s="34">
        <v>5.2188169999999996</v>
      </c>
      <c r="W948" s="34">
        <v>36.840000000000003</v>
      </c>
      <c r="X948" s="34">
        <v>36.650002000000001</v>
      </c>
      <c r="Y948" s="34">
        <v>8.8619190000000003</v>
      </c>
      <c r="Z948" s="34">
        <v>12.771229999999999</v>
      </c>
      <c r="AA948" s="34">
        <v>41.524155</v>
      </c>
      <c r="AB948" s="34">
        <v>53.459778</v>
      </c>
      <c r="AC948" s="34"/>
      <c r="AD948" s="34">
        <v>93.910004000000001</v>
      </c>
      <c r="AE948" s="34">
        <v>34.997340999999999</v>
      </c>
      <c r="AF948" s="34">
        <v>1.24</v>
      </c>
      <c r="AG948" s="34">
        <v>15.41</v>
      </c>
      <c r="AH948" s="34">
        <v>24.079725</v>
      </c>
      <c r="AI948" s="34">
        <v>119.739586</v>
      </c>
      <c r="AJ948" s="34">
        <v>10.674676</v>
      </c>
      <c r="AK948" s="34">
        <v>4.1500000000000004</v>
      </c>
      <c r="AL948" s="34"/>
      <c r="AM948" s="34">
        <v>27.647877000000001</v>
      </c>
      <c r="AN948" s="34">
        <v>3.9</v>
      </c>
      <c r="AO948" s="34">
        <v>28.799999</v>
      </c>
      <c r="AP948" s="34">
        <v>4.7</v>
      </c>
      <c r="AQ948" s="34">
        <v>17.399999999999999</v>
      </c>
      <c r="AR948" s="34">
        <v>3.08</v>
      </c>
      <c r="AS948" s="34"/>
      <c r="AT948" s="34">
        <v>18.182264</v>
      </c>
      <c r="AU948" s="34">
        <v>130.270004</v>
      </c>
      <c r="AV948" s="34">
        <v>9.0199049999999996</v>
      </c>
      <c r="AW948" s="34">
        <v>10.022622999999999</v>
      </c>
      <c r="AX948" s="34">
        <v>8.11</v>
      </c>
      <c r="AY948" s="34">
        <v>3.05</v>
      </c>
      <c r="AZ948" s="34">
        <v>70.050003000000004</v>
      </c>
      <c r="BA948" s="34"/>
      <c r="BB948" s="34"/>
      <c r="BC948" s="34">
        <v>21.496952</v>
      </c>
      <c r="BD948" s="34"/>
      <c r="BE948" s="38"/>
      <c r="BF948" s="41"/>
      <c r="BG948" s="41">
        <f t="shared" si="726"/>
        <v>-3.1748742858413947E-2</v>
      </c>
      <c r="BH948" s="41"/>
      <c r="BI948" s="41">
        <f t="shared" si="727"/>
        <v>3.2903401106945215E-2</v>
      </c>
      <c r="BJ948" s="41"/>
      <c r="BK948" s="41">
        <f t="shared" si="728"/>
        <v>3.0627144469535392E-2</v>
      </c>
      <c r="BL948" s="41">
        <f t="shared" si="729"/>
        <v>1.6624077101125179E-2</v>
      </c>
      <c r="BM948" s="41">
        <f t="shared" si="730"/>
        <v>6.4935293105483115E-3</v>
      </c>
      <c r="BN948" s="41">
        <f t="shared" si="731"/>
        <v>5.715834848043734E-2</v>
      </c>
      <c r="BO948" s="41"/>
      <c r="BP948" s="41">
        <f t="shared" si="732"/>
        <v>1.0305538390980295E-2</v>
      </c>
      <c r="BQ948" s="41">
        <f t="shared" si="733"/>
        <v>5.077232537342314E-2</v>
      </c>
      <c r="BR948" s="41">
        <f t="shared" si="734"/>
        <v>2.676286859465973E-2</v>
      </c>
      <c r="BS948" s="41">
        <f t="shared" si="735"/>
        <v>7.2529783050155772E-3</v>
      </c>
      <c r="BT948" s="41"/>
      <c r="BU948" s="41">
        <f t="shared" si="736"/>
        <v>2.4414358171287339E-2</v>
      </c>
      <c r="BV948" s="41">
        <f t="shared" si="737"/>
        <v>3.1565624781510586E-2</v>
      </c>
      <c r="BW948" s="41">
        <f t="shared" si="738"/>
        <v>1.3384431805112992E-3</v>
      </c>
      <c r="BX948" s="41"/>
      <c r="BY948" s="41"/>
      <c r="BZ948" s="41">
        <f t="shared" si="739"/>
        <v>-4.4700088869649671E-2</v>
      </c>
      <c r="CA948" s="41">
        <f t="shared" si="740"/>
        <v>7.2897646678871844E-2</v>
      </c>
      <c r="CB948" s="41">
        <f t="shared" si="741"/>
        <v>1.2354336446883779E-2</v>
      </c>
      <c r="CC948" s="41">
        <f t="shared" si="742"/>
        <v>6.252035698133393E-2</v>
      </c>
      <c r="CD948" s="41">
        <f t="shared" si="743"/>
        <v>2.5374527620318766E-2</v>
      </c>
      <c r="CE948" s="41">
        <f t="shared" si="744"/>
        <v>3.9753651752704715E-3</v>
      </c>
      <c r="CF948" s="41">
        <f t="shared" si="745"/>
        <v>3.1867705926075497E-2</v>
      </c>
      <c r="CG948" s="41"/>
      <c r="CH948" s="41">
        <f t="shared" si="746"/>
        <v>2.7200867068500178E-2</v>
      </c>
      <c r="CI948" s="41">
        <f t="shared" si="747"/>
        <v>3.1820908250666746E-2</v>
      </c>
      <c r="CJ948" s="41">
        <f t="shared" si="748"/>
        <v>2.4491020008295696E-2</v>
      </c>
      <c r="CK948" s="41">
        <f t="shared" si="749"/>
        <v>-5.1780050967529375E-3</v>
      </c>
      <c r="CL948" s="41">
        <f t="shared" si="750"/>
        <v>3.3039593853091485E-2</v>
      </c>
      <c r="CM948" s="41">
        <f t="shared" si="751"/>
        <v>-7.691392500675613E-3</v>
      </c>
      <c r="CO948" s="41">
        <f t="shared" si="752"/>
        <v>-2.3810648693718447E-2</v>
      </c>
      <c r="CP948" s="41"/>
      <c r="CQ948" s="41">
        <f t="shared" si="753"/>
        <v>4.5985143028176377E-2</v>
      </c>
      <c r="CR948" s="41">
        <f t="shared" si="754"/>
        <v>5.2643733485421881E-2</v>
      </c>
      <c r="CS948" s="41">
        <f t="shared" si="755"/>
        <v>3.4781948108970843E-3</v>
      </c>
      <c r="CT948" s="41">
        <f t="shared" si="756"/>
        <v>0</v>
      </c>
      <c r="CU948" s="41">
        <f t="shared" si="757"/>
        <v>2.877699827614974E-3</v>
      </c>
      <c r="CV948" s="41">
        <f t="shared" si="758"/>
        <v>2.6317308317373358E-2</v>
      </c>
      <c r="CW948" s="41"/>
      <c r="CX948" s="41">
        <f t="shared" si="759"/>
        <v>3.306085440393796E-2</v>
      </c>
      <c r="CY948" s="41">
        <f t="shared" si="760"/>
        <v>1.0106917376216449E-2</v>
      </c>
      <c r="CZ948" s="41">
        <f t="shared" si="761"/>
        <v>-9.9298277794164447E-2</v>
      </c>
      <c r="DA948" s="41">
        <f t="shared" si="762"/>
        <v>0</v>
      </c>
      <c r="DB948" s="41">
        <f t="shared" si="763"/>
        <v>5.5781252748156575E-2</v>
      </c>
      <c r="DC948" s="41">
        <f t="shared" si="764"/>
        <v>3.3336420267591711E-2</v>
      </c>
      <c r="DD948" s="41">
        <f t="shared" si="765"/>
        <v>1.5972725510114538E-2</v>
      </c>
      <c r="DE948" s="41"/>
      <c r="DF948" s="41"/>
      <c r="DG948" s="41">
        <f t="shared" si="766"/>
        <v>1.7165836568027094E-2</v>
      </c>
      <c r="DH948" s="41"/>
    </row>
    <row r="949" spans="1:112">
      <c r="A949" s="44"/>
      <c r="B949" s="34"/>
      <c r="C949" s="34">
        <v>5.4106949999999996</v>
      </c>
      <c r="D949" s="34"/>
      <c r="E949" s="34">
        <v>6.11</v>
      </c>
      <c r="F949" s="34"/>
      <c r="G949" s="34">
        <v>45.103695000000002</v>
      </c>
      <c r="H949" s="34">
        <v>17.655595999999999</v>
      </c>
      <c r="I949" s="34">
        <v>15.7</v>
      </c>
      <c r="J949" s="34">
        <v>9.7499950000000002</v>
      </c>
      <c r="K949" s="34"/>
      <c r="L949" s="34">
        <v>55.119999</v>
      </c>
      <c r="M949" s="34">
        <v>5.0999999999999996</v>
      </c>
      <c r="N949" s="34">
        <v>36.635371999999997</v>
      </c>
      <c r="O949" s="34">
        <v>11.06</v>
      </c>
      <c r="P949" s="34"/>
      <c r="Q949" s="34">
        <v>5.64</v>
      </c>
      <c r="R949" s="34">
        <v>32.990001999999997</v>
      </c>
      <c r="S949" s="34">
        <v>43.601951999999997</v>
      </c>
      <c r="T949" s="34"/>
      <c r="U949" s="34"/>
      <c r="V949" s="34">
        <v>5.1110930000000003</v>
      </c>
      <c r="W949" s="34">
        <v>37.840000000000003</v>
      </c>
      <c r="X949" s="34">
        <v>36.25</v>
      </c>
      <c r="Y949" s="34">
        <v>8.7226750000000006</v>
      </c>
      <c r="Z949" s="34">
        <v>12.573591</v>
      </c>
      <c r="AA949" s="34">
        <v>41.662883999999998</v>
      </c>
      <c r="AB949" s="34">
        <v>53.854317000000002</v>
      </c>
      <c r="AC949" s="34"/>
      <c r="AD949" s="34">
        <v>96.860000999999997</v>
      </c>
      <c r="AE949" s="34">
        <v>35.535614000000002</v>
      </c>
      <c r="AF949" s="34">
        <v>1.27</v>
      </c>
      <c r="AG949" s="34">
        <v>15.26</v>
      </c>
      <c r="AH949" s="34">
        <v>24.225370000000002</v>
      </c>
      <c r="AI949" s="34">
        <v>118.28819300000001</v>
      </c>
      <c r="AJ949" s="34">
        <v>10.572481</v>
      </c>
      <c r="AK949" s="34">
        <v>4.3499999999999996</v>
      </c>
      <c r="AL949" s="34"/>
      <c r="AM949" s="34">
        <v>27.667292</v>
      </c>
      <c r="AN949" s="34">
        <v>3.9</v>
      </c>
      <c r="AO949" s="34">
        <v>29.049999</v>
      </c>
      <c r="AP949" s="34">
        <v>4.8</v>
      </c>
      <c r="AQ949" s="34">
        <v>17.700001</v>
      </c>
      <c r="AR949" s="34">
        <v>3.04</v>
      </c>
      <c r="AS949" s="34"/>
      <c r="AT949" s="34">
        <v>18.280809000000001</v>
      </c>
      <c r="AU949" s="34">
        <v>131.509995</v>
      </c>
      <c r="AV949" s="34">
        <v>9.3172650000000008</v>
      </c>
      <c r="AW949" s="34">
        <v>9.5025820000000003</v>
      </c>
      <c r="AX949" s="34">
        <v>8.0299999999999994</v>
      </c>
      <c r="AY949" s="34">
        <v>3.05</v>
      </c>
      <c r="AZ949" s="34">
        <v>70.489998</v>
      </c>
      <c r="BA949" s="34"/>
      <c r="BB949" s="34"/>
      <c r="BC949" s="34">
        <v>21.487062000000002</v>
      </c>
      <c r="BD949" s="34"/>
      <c r="BE949" s="38"/>
      <c r="BF949" s="41"/>
      <c r="BG949" s="41">
        <f t="shared" si="726"/>
        <v>-3.6609615755966815E-2</v>
      </c>
      <c r="BH949" s="41"/>
      <c r="BI949" s="41">
        <f t="shared" si="727"/>
        <v>4.0072139343498903E-2</v>
      </c>
      <c r="BJ949" s="41"/>
      <c r="BK949" s="41">
        <f t="shared" si="728"/>
        <v>1.420938746739735E-2</v>
      </c>
      <c r="BL949" s="41">
        <f t="shared" si="729"/>
        <v>9.0548408988607772E-3</v>
      </c>
      <c r="BM949" s="41">
        <f t="shared" si="730"/>
        <v>1.6051709010507825E-2</v>
      </c>
      <c r="BN949" s="41">
        <f t="shared" si="731"/>
        <v>-0.10227880638535267</v>
      </c>
      <c r="BO949" s="41"/>
      <c r="BP949" s="41">
        <f t="shared" si="732"/>
        <v>9.1125108259209331E-3</v>
      </c>
      <c r="BQ949" s="41">
        <f t="shared" si="733"/>
        <v>9.8522964430116395E-3</v>
      </c>
      <c r="BR949" s="41">
        <f t="shared" si="734"/>
        <v>6.7140546421171872E-3</v>
      </c>
      <c r="BS949" s="41">
        <f t="shared" si="735"/>
        <v>-9.0375062635670016E-4</v>
      </c>
      <c r="BT949" s="41"/>
      <c r="BU949" s="41">
        <f t="shared" si="736"/>
        <v>4.5338680589061771E-2</v>
      </c>
      <c r="BV949" s="41">
        <f t="shared" si="737"/>
        <v>-1.4444999235817421E-2</v>
      </c>
      <c r="BW949" s="41">
        <f t="shared" si="738"/>
        <v>-6.2612915338679841E-3</v>
      </c>
      <c r="BX949" s="41"/>
      <c r="BY949" s="41"/>
      <c r="BZ949" s="41">
        <f t="shared" si="739"/>
        <v>-2.0857472189634494E-2</v>
      </c>
      <c r="CA949" s="41">
        <f t="shared" si="740"/>
        <v>2.6782532796571442E-2</v>
      </c>
      <c r="CB949" s="41">
        <f t="shared" si="741"/>
        <v>-1.0974101602234502E-2</v>
      </c>
      <c r="CC949" s="41">
        <f t="shared" si="742"/>
        <v>-1.5837375653727299E-2</v>
      </c>
      <c r="CD949" s="41">
        <f t="shared" si="743"/>
        <v>-1.5596322910576955E-2</v>
      </c>
      <c r="CE949" s="41">
        <f t="shared" si="744"/>
        <v>3.3353544080000803E-3</v>
      </c>
      <c r="CF949" s="41">
        <f t="shared" si="745"/>
        <v>7.353009455439331E-3</v>
      </c>
      <c r="CG949" s="41"/>
      <c r="CH949" s="41">
        <f t="shared" si="746"/>
        <v>3.0929727888767848E-2</v>
      </c>
      <c r="CI949" s="41">
        <f t="shared" si="747"/>
        <v>1.5263317693986941E-2</v>
      </c>
      <c r="CJ949" s="41">
        <f t="shared" si="748"/>
        <v>2.3905520853554386E-2</v>
      </c>
      <c r="CK949" s="41">
        <f t="shared" si="749"/>
        <v>-9.7816234757135134E-3</v>
      </c>
      <c r="CL949" s="41">
        <f t="shared" si="750"/>
        <v>6.0302310283760078E-3</v>
      </c>
      <c r="CM949" s="41">
        <f t="shared" si="751"/>
        <v>-1.2195307575601267E-2</v>
      </c>
      <c r="CO949" s="41">
        <f t="shared" si="752"/>
        <v>4.7067510857985731E-2</v>
      </c>
      <c r="CP949" s="41"/>
      <c r="CQ949" s="41">
        <f t="shared" si="753"/>
        <v>7.0197745566903886E-4</v>
      </c>
      <c r="CR949" s="41">
        <f t="shared" si="754"/>
        <v>0</v>
      </c>
      <c r="CS949" s="41">
        <f t="shared" si="755"/>
        <v>8.643096454834371E-3</v>
      </c>
      <c r="CT949" s="41">
        <f t="shared" si="756"/>
        <v>2.1053409197832263E-2</v>
      </c>
      <c r="CU949" s="41">
        <f t="shared" si="757"/>
        <v>1.7094489856473848E-2</v>
      </c>
      <c r="CV949" s="41">
        <f t="shared" si="758"/>
        <v>-1.3072081567352775E-2</v>
      </c>
      <c r="CW949" s="41"/>
      <c r="CX949" s="41">
        <f t="shared" si="759"/>
        <v>5.4052076151849876E-3</v>
      </c>
      <c r="CY949" s="41">
        <f t="shared" si="760"/>
        <v>9.47360591902029E-3</v>
      </c>
      <c r="CZ949" s="41">
        <f t="shared" si="761"/>
        <v>3.243532882725976E-2</v>
      </c>
      <c r="DA949" s="41">
        <f t="shared" si="762"/>
        <v>-5.3281286694237456E-2</v>
      </c>
      <c r="DB949" s="41">
        <f t="shared" si="763"/>
        <v>-9.9133401686512697E-3</v>
      </c>
      <c r="DC949" s="41">
        <f t="shared" si="764"/>
        <v>0</v>
      </c>
      <c r="DD949" s="41">
        <f t="shared" si="765"/>
        <v>6.2615118033973313E-3</v>
      </c>
      <c r="DE949" s="41"/>
      <c r="DF949" s="41"/>
      <c r="DG949" s="41">
        <f t="shared" si="766"/>
        <v>-4.6017108474431253E-4</v>
      </c>
      <c r="DH949" s="41"/>
    </row>
    <row r="950" spans="1:112">
      <c r="A950" s="44"/>
      <c r="B950" s="34"/>
      <c r="C950" s="34">
        <v>5.5941080000000003</v>
      </c>
      <c r="D950" s="34"/>
      <c r="E950" s="34">
        <v>4.2</v>
      </c>
      <c r="F950" s="34"/>
      <c r="G950" s="34">
        <v>47.864547999999999</v>
      </c>
      <c r="H950" s="34">
        <v>18.252407000000002</v>
      </c>
      <c r="I950" s="34">
        <v>16.299999</v>
      </c>
      <c r="J950" s="34">
        <v>10.35</v>
      </c>
      <c r="K950" s="34"/>
      <c r="L950" s="34">
        <v>54.029998999999997</v>
      </c>
      <c r="M950" s="34">
        <v>5.0999999999999996</v>
      </c>
      <c r="N950" s="34">
        <v>38.008217000000002</v>
      </c>
      <c r="O950" s="34">
        <v>11.47</v>
      </c>
      <c r="P950" s="34"/>
      <c r="Q950" s="34">
        <v>7.23</v>
      </c>
      <c r="R950" s="34">
        <v>33.020000000000003</v>
      </c>
      <c r="S950" s="34">
        <v>48.032566000000003</v>
      </c>
      <c r="T950" s="34"/>
      <c r="U950" s="34"/>
      <c r="V950" s="34">
        <v>5.479012</v>
      </c>
      <c r="W950" s="34">
        <v>37.810001</v>
      </c>
      <c r="X950" s="34">
        <v>36.700001</v>
      </c>
      <c r="Y950" s="34">
        <v>9.070786</v>
      </c>
      <c r="Z950" s="34">
        <v>14.785264</v>
      </c>
      <c r="AA950" s="34">
        <v>43.784064999999998</v>
      </c>
      <c r="AB950" s="34">
        <v>56.665393999999999</v>
      </c>
      <c r="AC950" s="34"/>
      <c r="AD950" s="34">
        <v>104.769997</v>
      </c>
      <c r="AE950" s="34">
        <v>36.514290000000003</v>
      </c>
      <c r="AF950" s="34">
        <v>1.27</v>
      </c>
      <c r="AG950" s="34">
        <v>15.5</v>
      </c>
      <c r="AH950" s="34">
        <v>25.973095000000001</v>
      </c>
      <c r="AI950" s="34">
        <v>119.461243</v>
      </c>
      <c r="AJ950" s="34">
        <v>10.395963999999999</v>
      </c>
      <c r="AK950" s="34">
        <v>4.45</v>
      </c>
      <c r="AL950" s="34"/>
      <c r="AM950" s="34">
        <v>27.999690999999999</v>
      </c>
      <c r="AN950" s="34">
        <v>4.0999999999999996</v>
      </c>
      <c r="AO950" s="34">
        <v>31.1</v>
      </c>
      <c r="AP950" s="34">
        <v>4.75</v>
      </c>
      <c r="AQ950" s="34">
        <v>17.399999999999999</v>
      </c>
      <c r="AR950" s="34">
        <v>3.37</v>
      </c>
      <c r="AS950" s="34"/>
      <c r="AT950" s="34">
        <v>19.069203999999999</v>
      </c>
      <c r="AU950" s="34">
        <v>128.86000100000001</v>
      </c>
      <c r="AV950" s="34">
        <v>10.209343000000001</v>
      </c>
      <c r="AW950" s="34">
        <v>9.6444100000000006</v>
      </c>
      <c r="AX950" s="34">
        <v>8.82</v>
      </c>
      <c r="AY950" s="34">
        <v>3.1</v>
      </c>
      <c r="AZ950" s="34">
        <v>78.449996999999996</v>
      </c>
      <c r="BA950" s="34"/>
      <c r="BB950" s="34"/>
      <c r="BC950" s="34">
        <v>21.536507</v>
      </c>
      <c r="BD950" s="34"/>
      <c r="BE950" s="38"/>
      <c r="BF950" s="41"/>
      <c r="BG950" s="41">
        <f t="shared" si="726"/>
        <v>3.3336350581684125E-2</v>
      </c>
      <c r="BH950" s="41"/>
      <c r="BI950" s="41">
        <f t="shared" si="727"/>
        <v>-0.37484224789418136</v>
      </c>
      <c r="BJ950" s="41"/>
      <c r="BK950" s="41">
        <f t="shared" si="728"/>
        <v>5.9410932928795041E-2</v>
      </c>
      <c r="BL950" s="41">
        <f t="shared" si="729"/>
        <v>3.3244174789958079E-2</v>
      </c>
      <c r="BM950" s="41">
        <f t="shared" si="730"/>
        <v>3.7504334108759231E-2</v>
      </c>
      <c r="BN950" s="41">
        <f t="shared" si="731"/>
        <v>5.9719747522266435E-2</v>
      </c>
      <c r="BO950" s="41"/>
      <c r="BP950" s="41">
        <f t="shared" si="732"/>
        <v>-1.9973179215429824E-2</v>
      </c>
      <c r="BQ950" s="41">
        <f t="shared" si="733"/>
        <v>0</v>
      </c>
      <c r="BR950" s="41">
        <f t="shared" si="734"/>
        <v>3.6788151408198862E-2</v>
      </c>
      <c r="BS950" s="41">
        <f t="shared" si="735"/>
        <v>3.6399935047090652E-2</v>
      </c>
      <c r="BT950" s="41"/>
      <c r="BU950" s="41">
        <f t="shared" si="736"/>
        <v>0.24835497066070594</v>
      </c>
      <c r="BV950" s="41">
        <f t="shared" si="737"/>
        <v>9.0889262706228969E-4</v>
      </c>
      <c r="BW950" s="41">
        <f t="shared" si="738"/>
        <v>9.6777319197400555E-2</v>
      </c>
      <c r="BX950" s="41"/>
      <c r="BY950" s="41"/>
      <c r="BZ950" s="41">
        <f t="shared" si="739"/>
        <v>6.9511517066233444E-2</v>
      </c>
      <c r="CA950" s="41">
        <f t="shared" si="740"/>
        <v>-7.9309983280685431E-4</v>
      </c>
      <c r="CB950" s="41">
        <f t="shared" si="741"/>
        <v>1.2337401007796796E-2</v>
      </c>
      <c r="CC950" s="41">
        <f t="shared" si="742"/>
        <v>3.9132962755922839E-2</v>
      </c>
      <c r="CD950" s="41">
        <f t="shared" si="743"/>
        <v>0.16203234708582331</v>
      </c>
      <c r="CE950" s="41">
        <f t="shared" si="744"/>
        <v>4.9659277888010396E-2</v>
      </c>
      <c r="CF950" s="41">
        <f t="shared" si="745"/>
        <v>5.0881121786315396E-2</v>
      </c>
      <c r="CG950" s="41"/>
      <c r="CH950" s="41">
        <f t="shared" si="746"/>
        <v>7.8500795431459963E-2</v>
      </c>
      <c r="CI950" s="41">
        <f t="shared" si="747"/>
        <v>2.7168285950097671E-2</v>
      </c>
      <c r="CJ950" s="41">
        <f t="shared" si="748"/>
        <v>0</v>
      </c>
      <c r="CK950" s="41">
        <f t="shared" si="749"/>
        <v>1.5604998068890054E-2</v>
      </c>
      <c r="CL950" s="41">
        <f t="shared" si="750"/>
        <v>6.9660763408037091E-2</v>
      </c>
      <c r="CM950" s="41">
        <f t="shared" si="751"/>
        <v>9.868031982167744E-3</v>
      </c>
      <c r="CO950" s="41">
        <f t="shared" si="752"/>
        <v>2.272825107755631E-2</v>
      </c>
      <c r="CP950" s="41"/>
      <c r="CQ950" s="41">
        <f t="shared" si="753"/>
        <v>1.1942553117327982E-2</v>
      </c>
      <c r="CR950" s="41">
        <f t="shared" si="754"/>
        <v>5.0010420574661416E-2</v>
      </c>
      <c r="CS950" s="41">
        <f t="shared" si="755"/>
        <v>6.8189370310676747E-2</v>
      </c>
      <c r="CT950" s="41">
        <f t="shared" si="756"/>
        <v>-1.0471299867295366E-2</v>
      </c>
      <c r="CU950" s="41">
        <f t="shared" si="757"/>
        <v>-1.7094489856473778E-2</v>
      </c>
      <c r="CV950" s="41">
        <f t="shared" si="758"/>
        <v>0.10305522894614001</v>
      </c>
      <c r="CW950" s="41"/>
      <c r="CX950" s="41">
        <f t="shared" si="759"/>
        <v>4.2222856722530219E-2</v>
      </c>
      <c r="CY950" s="41">
        <f t="shared" si="760"/>
        <v>-2.0356304863093873E-2</v>
      </c>
      <c r="CZ950" s="41">
        <f t="shared" si="761"/>
        <v>9.1434150732790015E-2</v>
      </c>
      <c r="DA950" s="41">
        <f t="shared" si="762"/>
        <v>1.4814921743024756E-2</v>
      </c>
      <c r="DB950" s="41">
        <f t="shared" si="763"/>
        <v>9.3837342060029791E-2</v>
      </c>
      <c r="DC950" s="41">
        <f t="shared" si="764"/>
        <v>1.6260520871780326E-2</v>
      </c>
      <c r="DD950" s="41">
        <f t="shared" si="765"/>
        <v>0.10699061352515814</v>
      </c>
      <c r="DE950" s="41"/>
      <c r="DF950" s="41"/>
      <c r="DG950" s="41">
        <f t="shared" si="766"/>
        <v>2.2985086043764706E-3</v>
      </c>
      <c r="DH950" s="41"/>
    </row>
    <row r="951" spans="1:112">
      <c r="A951" s="44"/>
      <c r="B951" s="34"/>
      <c r="C951" s="34">
        <v>5.5482550000000002</v>
      </c>
      <c r="D951" s="34"/>
      <c r="E951" s="34">
        <v>4.3</v>
      </c>
      <c r="F951" s="34"/>
      <c r="G951" s="34">
        <v>49.088332999999999</v>
      </c>
      <c r="H951" s="34">
        <v>18.123096</v>
      </c>
      <c r="I951" s="34">
        <v>16.149999999999999</v>
      </c>
      <c r="J951" s="34">
        <v>10.049994999999999</v>
      </c>
      <c r="K951" s="34"/>
      <c r="L951" s="34">
        <v>53.369999</v>
      </c>
      <c r="M951" s="34">
        <v>5.0999999999999996</v>
      </c>
      <c r="N951" s="34">
        <v>39.175139999999999</v>
      </c>
      <c r="O951" s="34">
        <v>11.81</v>
      </c>
      <c r="P951" s="34"/>
      <c r="Q951" s="34">
        <v>7.78</v>
      </c>
      <c r="R951" s="34">
        <v>34.529998999999997</v>
      </c>
      <c r="S951" s="34">
        <v>49.294272999999997</v>
      </c>
      <c r="T951" s="34"/>
      <c r="U951" s="34"/>
      <c r="V951" s="34">
        <v>4.9619359999999997</v>
      </c>
      <c r="W951" s="34">
        <v>38.540000999999997</v>
      </c>
      <c r="X951" s="34">
        <v>37</v>
      </c>
      <c r="Y951" s="34">
        <v>9.6377089999999992</v>
      </c>
      <c r="Z951" s="34">
        <v>14.286460999999999</v>
      </c>
      <c r="AA951" s="34">
        <v>45.341392999999997</v>
      </c>
      <c r="AB951" s="34">
        <v>58.687393</v>
      </c>
      <c r="AC951" s="34"/>
      <c r="AD951" s="34">
        <v>105.599998</v>
      </c>
      <c r="AE951" s="34">
        <v>35.966225000000001</v>
      </c>
      <c r="AF951" s="34">
        <v>1.33</v>
      </c>
      <c r="AG951" s="34">
        <v>15.79</v>
      </c>
      <c r="AH951" s="34">
        <v>27.283884</v>
      </c>
      <c r="AI951" s="34">
        <v>118.8946</v>
      </c>
      <c r="AJ951" s="34">
        <v>9.7642170000000004</v>
      </c>
      <c r="AK951" s="34">
        <v>4.5999999999999996</v>
      </c>
      <c r="AL951" s="34"/>
      <c r="AM951" s="34">
        <v>27.882376000000001</v>
      </c>
      <c r="AN951" s="34">
        <v>4.5999999999999996</v>
      </c>
      <c r="AO951" s="34">
        <v>31.4</v>
      </c>
      <c r="AP951" s="34">
        <v>4.75</v>
      </c>
      <c r="AQ951" s="34">
        <v>17.649999999999999</v>
      </c>
      <c r="AR951" s="34">
        <v>2.78</v>
      </c>
      <c r="AS951" s="34"/>
      <c r="AT951" s="34">
        <v>19.709772000000001</v>
      </c>
      <c r="AU951" s="34">
        <v>128.570007</v>
      </c>
      <c r="AV951" s="34">
        <v>10.407583000000001</v>
      </c>
      <c r="AW951" s="34">
        <v>10.306281999999999</v>
      </c>
      <c r="AX951" s="34">
        <v>9.9</v>
      </c>
      <c r="AY951" s="34">
        <v>3.1</v>
      </c>
      <c r="AZ951" s="34">
        <v>79.669998000000007</v>
      </c>
      <c r="BA951" s="34"/>
      <c r="BB951" s="34"/>
      <c r="BC951" s="34">
        <v>22.446221999999999</v>
      </c>
      <c r="BD951" s="34"/>
      <c r="BE951" s="38"/>
      <c r="BF951" s="41"/>
      <c r="BG951" s="41">
        <f t="shared" si="726"/>
        <v>-8.2304370877621918E-3</v>
      </c>
      <c r="BH951" s="41"/>
      <c r="BI951" s="41">
        <f t="shared" si="727"/>
        <v>2.3530497410194036E-2</v>
      </c>
      <c r="BJ951" s="41"/>
      <c r="BK951" s="41">
        <f t="shared" si="728"/>
        <v>2.524628432912402E-2</v>
      </c>
      <c r="BL951" s="41">
        <f t="shared" si="729"/>
        <v>-7.1098147957640257E-3</v>
      </c>
      <c r="BM951" s="41">
        <f t="shared" si="730"/>
        <v>-9.2449967943560168E-3</v>
      </c>
      <c r="BN951" s="41">
        <f t="shared" si="731"/>
        <v>-2.9414382718854933E-2</v>
      </c>
      <c r="BO951" s="41"/>
      <c r="BP951" s="41">
        <f t="shared" si="732"/>
        <v>-1.2290657739002966E-2</v>
      </c>
      <c r="BQ951" s="41">
        <f t="shared" si="733"/>
        <v>0</v>
      </c>
      <c r="BR951" s="41">
        <f t="shared" si="734"/>
        <v>3.0239988750745607E-2</v>
      </c>
      <c r="BS951" s="41">
        <f t="shared" si="735"/>
        <v>2.9211699067991682E-2</v>
      </c>
      <c r="BT951" s="41"/>
      <c r="BU951" s="41">
        <f t="shared" si="736"/>
        <v>7.331730201962687E-2</v>
      </c>
      <c r="BV951" s="41">
        <f t="shared" si="737"/>
        <v>4.4715043949594059E-2</v>
      </c>
      <c r="BW951" s="41">
        <f t="shared" si="738"/>
        <v>2.5928668779797593E-2</v>
      </c>
      <c r="BX951" s="41"/>
      <c r="BY951" s="41"/>
      <c r="BZ951" s="41">
        <f t="shared" si="739"/>
        <v>-9.9128805573131099E-2</v>
      </c>
      <c r="CA951" s="41">
        <f t="shared" si="740"/>
        <v>1.9123044582417214E-2</v>
      </c>
      <c r="CB951" s="41">
        <f t="shared" si="741"/>
        <v>8.141130335743773E-3</v>
      </c>
      <c r="CC951" s="41">
        <f t="shared" si="742"/>
        <v>6.0624505087455503E-2</v>
      </c>
      <c r="CD951" s="41">
        <f t="shared" si="743"/>
        <v>-3.4318703513345365E-2</v>
      </c>
      <c r="CE951" s="41">
        <f t="shared" si="744"/>
        <v>3.4950429629369041E-2</v>
      </c>
      <c r="CF951" s="41">
        <f t="shared" si="745"/>
        <v>3.5061244444212589E-2</v>
      </c>
      <c r="CG951" s="41"/>
      <c r="CH951" s="41">
        <f t="shared" si="746"/>
        <v>7.890909602044709E-3</v>
      </c>
      <c r="CI951" s="41">
        <f t="shared" si="747"/>
        <v>-1.5123387187156667E-2</v>
      </c>
      <c r="CJ951" s="41">
        <f t="shared" si="748"/>
        <v>4.6162041763162624E-2</v>
      </c>
      <c r="CK951" s="41">
        <f t="shared" si="749"/>
        <v>1.8536804342349649E-2</v>
      </c>
      <c r="CL951" s="41">
        <f t="shared" si="750"/>
        <v>4.9235003661378833E-2</v>
      </c>
      <c r="CM951" s="41">
        <f t="shared" si="751"/>
        <v>-4.7546060574125484E-3</v>
      </c>
      <c r="CO951" s="41">
        <f t="shared" si="752"/>
        <v>3.3152207316900335E-2</v>
      </c>
      <c r="CP951" s="41"/>
      <c r="CQ951" s="41">
        <f t="shared" si="753"/>
        <v>-4.1986697572862931E-3</v>
      </c>
      <c r="CR951" s="41">
        <f t="shared" si="754"/>
        <v>0.11506932978478729</v>
      </c>
      <c r="CS951" s="41">
        <f t="shared" si="755"/>
        <v>9.6000737290191374E-3</v>
      </c>
      <c r="CT951" s="41">
        <f t="shared" si="756"/>
        <v>0</v>
      </c>
      <c r="CU951" s="41">
        <f t="shared" si="757"/>
        <v>1.4265577158822439E-2</v>
      </c>
      <c r="CV951" s="41">
        <f t="shared" si="758"/>
        <v>-0.19246181666172471</v>
      </c>
      <c r="CW951" s="41"/>
      <c r="CX951" s="41">
        <f t="shared" si="759"/>
        <v>3.3039875578835386E-2</v>
      </c>
      <c r="CY951" s="41">
        <f t="shared" si="760"/>
        <v>-2.2529939296510497E-3</v>
      </c>
      <c r="CZ951" s="41">
        <f t="shared" si="761"/>
        <v>1.9231393644866698E-2</v>
      </c>
      <c r="DA951" s="41">
        <f t="shared" si="762"/>
        <v>6.6375139337883485E-2</v>
      </c>
      <c r="DB951" s="41">
        <f t="shared" si="763"/>
        <v>0.11551288712184424</v>
      </c>
      <c r="DC951" s="41">
        <f t="shared" si="764"/>
        <v>0</v>
      </c>
      <c r="DD951" s="41">
        <f t="shared" si="765"/>
        <v>1.5431637350599279E-2</v>
      </c>
      <c r="DE951" s="41"/>
      <c r="DF951" s="41"/>
      <c r="DG951" s="41">
        <f t="shared" si="766"/>
        <v>4.137281978735461E-2</v>
      </c>
      <c r="DH951" s="41"/>
    </row>
    <row r="952" spans="1:112">
      <c r="A952" s="44"/>
      <c r="B952" s="34"/>
      <c r="C952" s="34">
        <v>5.5024009999999999</v>
      </c>
      <c r="D952" s="34"/>
      <c r="E952" s="34">
        <v>4.18</v>
      </c>
      <c r="F952" s="34"/>
      <c r="G952" s="34">
        <v>51.477153999999999</v>
      </c>
      <c r="H952" s="34">
        <v>18.590599000000001</v>
      </c>
      <c r="I952" s="34">
        <v>16.75</v>
      </c>
      <c r="J952" s="34">
        <v>10.949994</v>
      </c>
      <c r="K952" s="34"/>
      <c r="L952" s="34">
        <v>53.259998000000003</v>
      </c>
      <c r="M952" s="34">
        <v>5.15</v>
      </c>
      <c r="N952" s="34">
        <v>39.273204999999997</v>
      </c>
      <c r="O952" s="34">
        <v>12.42</v>
      </c>
      <c r="P952" s="34"/>
      <c r="Q952" s="34">
        <v>7.97</v>
      </c>
      <c r="R952" s="34">
        <v>33.349997999999999</v>
      </c>
      <c r="S952" s="34">
        <v>48.052132</v>
      </c>
      <c r="T952" s="34"/>
      <c r="U952" s="34"/>
      <c r="V952" s="34">
        <v>4.2559290000000001</v>
      </c>
      <c r="W952" s="34">
        <v>38.959999000000003</v>
      </c>
      <c r="X952" s="34">
        <v>36.349997999999999</v>
      </c>
      <c r="Y952" s="34">
        <v>9.6277640000000009</v>
      </c>
      <c r="Z952" s="34">
        <v>16.225200999999998</v>
      </c>
      <c r="AA952" s="34">
        <v>48.697693000000001</v>
      </c>
      <c r="AB952" s="34">
        <v>59.180573000000003</v>
      </c>
      <c r="AC952" s="34"/>
      <c r="AD952" s="34">
        <v>106.849998</v>
      </c>
      <c r="AE952" s="34">
        <v>36.318545999999998</v>
      </c>
      <c r="AF952" s="34">
        <v>1.25</v>
      </c>
      <c r="AG952" s="34">
        <v>16.139999</v>
      </c>
      <c r="AH952" s="34">
        <v>28.157744999999998</v>
      </c>
      <c r="AI952" s="34">
        <v>123.755753</v>
      </c>
      <c r="AJ952" s="34">
        <v>9.8199590000000008</v>
      </c>
      <c r="AK952" s="34">
        <v>4.25</v>
      </c>
      <c r="AL952" s="34"/>
      <c r="AM952" s="34">
        <v>28.644933999999999</v>
      </c>
      <c r="AN952" s="34">
        <v>4.5</v>
      </c>
      <c r="AO952" s="34">
        <v>31.299999</v>
      </c>
      <c r="AP952" s="34">
        <v>4.8</v>
      </c>
      <c r="AQ952" s="34">
        <v>17.75</v>
      </c>
      <c r="AR952" s="34">
        <v>2.82</v>
      </c>
      <c r="AS952" s="34"/>
      <c r="AT952" s="34">
        <v>21.237278</v>
      </c>
      <c r="AU952" s="34">
        <v>125.82</v>
      </c>
      <c r="AV952" s="34">
        <v>10.358022999999999</v>
      </c>
      <c r="AW952" s="34">
        <v>10.589941</v>
      </c>
      <c r="AX952" s="34">
        <v>9.35</v>
      </c>
      <c r="AY952" s="34">
        <v>3.3</v>
      </c>
      <c r="AZ952" s="34">
        <v>81.150002000000001</v>
      </c>
      <c r="BA952" s="34"/>
      <c r="BB952" s="34"/>
      <c r="BC952" s="34">
        <v>22.990069999999999</v>
      </c>
      <c r="BD952" s="34"/>
      <c r="BE952" s="38"/>
      <c r="BF952" s="41"/>
      <c r="BG952" s="41">
        <f t="shared" si="726"/>
        <v>-8.298921470627987E-3</v>
      </c>
      <c r="BH952" s="41"/>
      <c r="BI952" s="41">
        <f t="shared" si="727"/>
        <v>-2.8303776162851822E-2</v>
      </c>
      <c r="BJ952" s="41"/>
      <c r="BK952" s="41">
        <f t="shared" si="728"/>
        <v>4.7516708137333448E-2</v>
      </c>
      <c r="BL952" s="41">
        <f t="shared" si="729"/>
        <v>2.5468875891856858E-2</v>
      </c>
      <c r="BM952" s="41">
        <f t="shared" si="730"/>
        <v>3.6478208602409877E-2</v>
      </c>
      <c r="BN952" s="41">
        <f t="shared" si="731"/>
        <v>8.5766771324631216E-2</v>
      </c>
      <c r="BO952" s="41"/>
      <c r="BP952" s="41">
        <f t="shared" si="732"/>
        <v>-2.0632287745830126E-3</v>
      </c>
      <c r="BQ952" s="41">
        <f t="shared" si="733"/>
        <v>9.7561749453648743E-3</v>
      </c>
      <c r="BR952" s="41">
        <f t="shared" si="734"/>
        <v>2.5001177801858587E-3</v>
      </c>
      <c r="BS952" s="41">
        <f t="shared" si="735"/>
        <v>5.0361446296061672E-2</v>
      </c>
      <c r="BT952" s="41"/>
      <c r="BU952" s="41">
        <f t="shared" si="736"/>
        <v>2.4128154611823292E-2</v>
      </c>
      <c r="BV952" s="41">
        <f t="shared" si="737"/>
        <v>-3.4770770049960133E-2</v>
      </c>
      <c r="BW952" s="41">
        <f t="shared" si="738"/>
        <v>-2.5521403092800477E-2</v>
      </c>
      <c r="BX952" s="41"/>
      <c r="BY952" s="41"/>
      <c r="BZ952" s="41">
        <f t="shared" si="739"/>
        <v>-0.15348291759207447</v>
      </c>
      <c r="CA952" s="41">
        <f t="shared" si="740"/>
        <v>1.0838764173694998E-2</v>
      </c>
      <c r="CB952" s="41">
        <f t="shared" si="741"/>
        <v>-1.772376368533032E-2</v>
      </c>
      <c r="CC952" s="41">
        <f t="shared" si="742"/>
        <v>-1.0324169962866157E-3</v>
      </c>
      <c r="CD952" s="41">
        <f t="shared" si="743"/>
        <v>0.1272533452363466</v>
      </c>
      <c r="CE952" s="41">
        <f t="shared" si="744"/>
        <v>7.1411289272772974E-2</v>
      </c>
      <c r="CF952" s="41">
        <f t="shared" si="745"/>
        <v>8.3683954996679535E-3</v>
      </c>
      <c r="CG952" s="41"/>
      <c r="CH952" s="41">
        <f t="shared" si="746"/>
        <v>1.1767610714560728E-2</v>
      </c>
      <c r="CI952" s="41">
        <f t="shared" si="747"/>
        <v>9.7482162603064887E-3</v>
      </c>
      <c r="CJ952" s="41">
        <f t="shared" si="748"/>
        <v>-6.2035390919452635E-2</v>
      </c>
      <c r="CK952" s="41">
        <f t="shared" si="749"/>
        <v>2.1923772616381555E-2</v>
      </c>
      <c r="CL952" s="41">
        <f t="shared" si="750"/>
        <v>3.1526251750997582E-2</v>
      </c>
      <c r="CM952" s="41">
        <f t="shared" si="751"/>
        <v>4.007250290796182E-2</v>
      </c>
      <c r="CO952" s="41">
        <f t="shared" si="752"/>
        <v>-7.9137320558723745E-2</v>
      </c>
      <c r="CP952" s="41"/>
      <c r="CQ952" s="41">
        <f t="shared" si="753"/>
        <v>2.6981799148121401E-2</v>
      </c>
      <c r="CR952" s="41">
        <f t="shared" si="754"/>
        <v>-2.1978906718775115E-2</v>
      </c>
      <c r="CS952" s="41">
        <f t="shared" si="755"/>
        <v>-3.1898273169823988E-3</v>
      </c>
      <c r="CT952" s="41">
        <f t="shared" si="756"/>
        <v>1.0471299867295437E-2</v>
      </c>
      <c r="CU952" s="41">
        <f t="shared" si="757"/>
        <v>5.6497325421191276E-3</v>
      </c>
      <c r="CV952" s="41">
        <f t="shared" si="758"/>
        <v>1.4285957247476434E-2</v>
      </c>
      <c r="CW952" s="41"/>
      <c r="CX952" s="41">
        <f t="shared" si="759"/>
        <v>7.46434803700394E-2</v>
      </c>
      <c r="CY952" s="41">
        <f t="shared" si="760"/>
        <v>-2.1621243399321876E-2</v>
      </c>
      <c r="CZ952" s="41">
        <f t="shared" si="761"/>
        <v>-4.7732865680855325E-3</v>
      </c>
      <c r="DA952" s="41">
        <f t="shared" si="762"/>
        <v>2.715097607110253E-2</v>
      </c>
      <c r="DB952" s="41">
        <f t="shared" si="763"/>
        <v>-5.7158413839948637E-2</v>
      </c>
      <c r="DC952" s="41">
        <f t="shared" si="764"/>
        <v>6.252035698133393E-2</v>
      </c>
      <c r="DD952" s="41">
        <f t="shared" si="765"/>
        <v>1.840624031759551E-2</v>
      </c>
      <c r="DE952" s="41"/>
      <c r="DF952" s="41"/>
      <c r="DG952" s="41">
        <f t="shared" si="766"/>
        <v>2.3940068623752812E-2</v>
      </c>
      <c r="DH952" s="41"/>
    </row>
    <row r="953" spans="1:112">
      <c r="A953" s="44"/>
      <c r="B953" s="34"/>
      <c r="C953" s="34">
        <v>5.6858149999999998</v>
      </c>
      <c r="D953" s="34"/>
      <c r="E953" s="34">
        <v>4.42</v>
      </c>
      <c r="F953" s="34"/>
      <c r="G953" s="34">
        <v>51.624003999999999</v>
      </c>
      <c r="H953" s="34">
        <v>18.680119999999999</v>
      </c>
      <c r="I953" s="34">
        <v>16.799999</v>
      </c>
      <c r="J953" s="34">
        <v>10.499993999999999</v>
      </c>
      <c r="K953" s="34"/>
      <c r="L953" s="34">
        <v>53.580002</v>
      </c>
      <c r="M953" s="34">
        <v>5.2</v>
      </c>
      <c r="N953" s="34">
        <v>40.136135000000003</v>
      </c>
      <c r="O953" s="34">
        <v>12.24</v>
      </c>
      <c r="P953" s="34"/>
      <c r="Q953" s="34">
        <v>8.06</v>
      </c>
      <c r="R953" s="34">
        <v>33.669998</v>
      </c>
      <c r="S953" s="34">
        <v>50.379916999999999</v>
      </c>
      <c r="T953" s="34"/>
      <c r="U953" s="34"/>
      <c r="V953" s="34">
        <v>4.49458</v>
      </c>
      <c r="W953" s="34">
        <v>38.520000000000003</v>
      </c>
      <c r="X953" s="34">
        <v>36.099997999999999</v>
      </c>
      <c r="Y953" s="34">
        <v>9.4984649999999995</v>
      </c>
      <c r="Z953" s="34">
        <v>16.959289999999999</v>
      </c>
      <c r="AA953" s="34">
        <v>51.015774</v>
      </c>
      <c r="AB953" s="34">
        <v>58.194220999999999</v>
      </c>
      <c r="AC953" s="34"/>
      <c r="AD953" s="34">
        <v>109.449997</v>
      </c>
      <c r="AE953" s="34">
        <v>36.788311</v>
      </c>
      <c r="AF953" s="34">
        <v>1.1399999999999999</v>
      </c>
      <c r="AG953" s="34">
        <v>17</v>
      </c>
      <c r="AH953" s="34">
        <v>29.808371999999999</v>
      </c>
      <c r="AI953" s="34">
        <v>123.686172</v>
      </c>
      <c r="AJ953" s="34">
        <v>10.033639000000001</v>
      </c>
      <c r="AK953" s="34">
        <v>4.4000000000000004</v>
      </c>
      <c r="AL953" s="34"/>
      <c r="AM953" s="34">
        <v>28.948005999999999</v>
      </c>
      <c r="AN953" s="34">
        <v>4.5</v>
      </c>
      <c r="AO953" s="34">
        <v>32</v>
      </c>
      <c r="AP953" s="34">
        <v>5</v>
      </c>
      <c r="AQ953" s="34">
        <v>17.700001</v>
      </c>
      <c r="AR953" s="34">
        <v>2.7</v>
      </c>
      <c r="AS953" s="34"/>
      <c r="AT953" s="34">
        <v>22.173492</v>
      </c>
      <c r="AU953" s="34">
        <v>155.199997</v>
      </c>
      <c r="AV953" s="34">
        <v>10.506703</v>
      </c>
      <c r="AW953" s="34">
        <v>10.589941</v>
      </c>
      <c r="AX953" s="34">
        <v>9.6199999999999992</v>
      </c>
      <c r="AY953" s="34">
        <v>3.25</v>
      </c>
      <c r="AZ953" s="34">
        <v>80.589995999999999</v>
      </c>
      <c r="BA953" s="34"/>
      <c r="BB953" s="34"/>
      <c r="BC953" s="34">
        <v>23.929449000000002</v>
      </c>
      <c r="BD953" s="34"/>
      <c r="BE953" s="38"/>
      <c r="BF953" s="41"/>
      <c r="BG953" s="41">
        <f t="shared" si="726"/>
        <v>3.2789934211308706E-2</v>
      </c>
      <c r="BH953" s="41"/>
      <c r="BI953" s="41">
        <f t="shared" si="727"/>
        <v>5.5828449552941889E-2</v>
      </c>
      <c r="BJ953" s="41"/>
      <c r="BK953" s="41">
        <f t="shared" si="728"/>
        <v>2.848660522429314E-3</v>
      </c>
      <c r="BL953" s="41">
        <f t="shared" si="729"/>
        <v>4.8038339241554939E-3</v>
      </c>
      <c r="BM953" s="41">
        <f t="shared" si="730"/>
        <v>2.9805686143265452E-3</v>
      </c>
      <c r="BN953" s="41">
        <f t="shared" si="731"/>
        <v>-4.1964222582411385E-2</v>
      </c>
      <c r="BO953" s="41"/>
      <c r="BP953" s="41">
        <f t="shared" si="732"/>
        <v>5.990358609670828E-3</v>
      </c>
      <c r="BQ953" s="41">
        <f t="shared" si="733"/>
        <v>9.6619109117368901E-3</v>
      </c>
      <c r="BR953" s="41">
        <f t="shared" si="734"/>
        <v>2.1734571016571641E-2</v>
      </c>
      <c r="BS953" s="41">
        <f t="shared" si="735"/>
        <v>-1.4598799421152636E-2</v>
      </c>
      <c r="BT953" s="41"/>
      <c r="BU953" s="41">
        <f t="shared" si="736"/>
        <v>1.1229063716413287E-2</v>
      </c>
      <c r="BV953" s="41">
        <f t="shared" si="737"/>
        <v>9.5494613813059577E-3</v>
      </c>
      <c r="BW953" s="41">
        <f t="shared" si="738"/>
        <v>4.7306118564535732E-2</v>
      </c>
      <c r="BX953" s="41"/>
      <c r="BY953" s="41"/>
      <c r="BZ953" s="41">
        <f t="shared" si="739"/>
        <v>5.4559156836304752E-2</v>
      </c>
      <c r="CA953" s="41">
        <f t="shared" si="740"/>
        <v>-1.1357866177058147E-2</v>
      </c>
      <c r="CB953" s="41">
        <f t="shared" si="741"/>
        <v>-6.9013390217224652E-3</v>
      </c>
      <c r="CC953" s="41">
        <f t="shared" si="742"/>
        <v>-1.3520801176097939E-2</v>
      </c>
      <c r="CD953" s="41">
        <f t="shared" si="743"/>
        <v>4.4250115476825565E-2</v>
      </c>
      <c r="CE953" s="41">
        <f t="shared" si="744"/>
        <v>4.6503221717180555E-2</v>
      </c>
      <c r="CF953" s="41">
        <f t="shared" si="745"/>
        <v>-1.6807274975681699E-2</v>
      </c>
      <c r="CG953" s="41"/>
      <c r="CH953" s="41">
        <f t="shared" si="746"/>
        <v>2.4041833511767592E-2</v>
      </c>
      <c r="CI953" s="41">
        <f t="shared" si="747"/>
        <v>1.2851638956260876E-2</v>
      </c>
      <c r="CJ953" s="41">
        <f t="shared" si="748"/>
        <v>-9.2115288907805751E-2</v>
      </c>
      <c r="CK953" s="41">
        <f t="shared" si="749"/>
        <v>5.1912743172283921E-2</v>
      </c>
      <c r="CL953" s="41">
        <f t="shared" si="750"/>
        <v>5.6966843694117815E-2</v>
      </c>
      <c r="CM953" s="41">
        <f t="shared" si="751"/>
        <v>-5.6240268769341723E-4</v>
      </c>
      <c r="CO953" s="41">
        <f t="shared" si="752"/>
        <v>3.4685557987890109E-2</v>
      </c>
      <c r="CP953" s="41"/>
      <c r="CQ953" s="41">
        <f t="shared" si="753"/>
        <v>1.0524720481205514E-2</v>
      </c>
      <c r="CR953" s="41">
        <f t="shared" si="754"/>
        <v>0</v>
      </c>
      <c r="CS953" s="41">
        <f t="shared" si="755"/>
        <v>2.2117837202501361E-2</v>
      </c>
      <c r="CT953" s="41">
        <f t="shared" si="756"/>
        <v>4.08219945202552E-2</v>
      </c>
      <c r="CU953" s="41">
        <f t="shared" si="757"/>
        <v>-2.8208198444678329E-3</v>
      </c>
      <c r="CV953" s="41">
        <f t="shared" si="758"/>
        <v>-4.3485111939738662E-2</v>
      </c>
      <c r="CW953" s="41"/>
      <c r="CX953" s="41">
        <f t="shared" si="759"/>
        <v>4.3139487638002877E-2</v>
      </c>
      <c r="CY953" s="41">
        <f t="shared" si="760"/>
        <v>0.20986227427733775</v>
      </c>
      <c r="CZ953" s="41">
        <f t="shared" si="761"/>
        <v>1.4252045932293348E-2</v>
      </c>
      <c r="DA953" s="41">
        <f t="shared" si="762"/>
        <v>0</v>
      </c>
      <c r="DB953" s="41">
        <f t="shared" si="763"/>
        <v>2.846792137701943E-2</v>
      </c>
      <c r="DC953" s="41">
        <f t="shared" si="764"/>
        <v>-1.5267472130788421E-2</v>
      </c>
      <c r="DD953" s="41">
        <f t="shared" si="765"/>
        <v>-6.9247959038486332E-3</v>
      </c>
      <c r="DE953" s="41"/>
      <c r="DF953" s="41"/>
      <c r="DG953" s="41">
        <f t="shared" si="766"/>
        <v>4.0047492591633184E-2</v>
      </c>
      <c r="DH953" s="41"/>
    </row>
    <row r="954" spans="1:112">
      <c r="A954" s="44"/>
      <c r="B954" s="34"/>
      <c r="C954" s="34">
        <v>5.6858149999999998</v>
      </c>
      <c r="D954" s="34"/>
      <c r="E954" s="34">
        <v>4.7300000000000004</v>
      </c>
      <c r="F954" s="34"/>
      <c r="G954" s="34">
        <v>52.906528000000002</v>
      </c>
      <c r="H954" s="34">
        <v>18.511023999999999</v>
      </c>
      <c r="I954" s="34">
        <v>16.799999</v>
      </c>
      <c r="J954" s="34">
        <v>10.65</v>
      </c>
      <c r="K954" s="34"/>
      <c r="L954" s="34">
        <v>52.740001999999997</v>
      </c>
      <c r="M954" s="34">
        <v>4.95</v>
      </c>
      <c r="N954" s="34">
        <v>39.959617999999999</v>
      </c>
      <c r="O954" s="34">
        <v>12.06</v>
      </c>
      <c r="P954" s="34"/>
      <c r="Q954" s="34">
        <v>8.01</v>
      </c>
      <c r="R954" s="34">
        <v>33.610000999999997</v>
      </c>
      <c r="S954" s="34">
        <v>50.780918</v>
      </c>
      <c r="T954" s="34"/>
      <c r="U954" s="34"/>
      <c r="V954" s="34">
        <v>4.6139060000000001</v>
      </c>
      <c r="W954" s="34">
        <v>38.869999</v>
      </c>
      <c r="X954" s="34">
        <v>35.799999</v>
      </c>
      <c r="Y954" s="34">
        <v>9.3890589999999996</v>
      </c>
      <c r="Z954" s="34">
        <v>17.448682999999999</v>
      </c>
      <c r="AA954" s="34">
        <v>50.192368000000002</v>
      </c>
      <c r="AB954" s="34">
        <v>58.786034000000001</v>
      </c>
      <c r="AC954" s="34"/>
      <c r="AD954" s="34">
        <v>106.18</v>
      </c>
      <c r="AE954" s="34">
        <v>36.700232999999997</v>
      </c>
      <c r="AF954" s="34">
        <v>1.18</v>
      </c>
      <c r="AG954" s="34">
        <v>17</v>
      </c>
      <c r="AH954" s="34">
        <v>30.390944999999999</v>
      </c>
      <c r="AI954" s="34">
        <v>125.256851</v>
      </c>
      <c r="AJ954" s="34">
        <v>10.089380999999999</v>
      </c>
      <c r="AK954" s="34">
        <v>4.5999999999999996</v>
      </c>
      <c r="AL954" s="34"/>
      <c r="AM954" s="34">
        <v>29.270627999999999</v>
      </c>
      <c r="AN954" s="34">
        <v>4.5999999999999996</v>
      </c>
      <c r="AO954" s="34">
        <v>33.25</v>
      </c>
      <c r="AP954" s="34">
        <v>4.9000000000000004</v>
      </c>
      <c r="AQ954" s="34">
        <v>17.299999</v>
      </c>
      <c r="AR954" s="34">
        <v>2.63</v>
      </c>
      <c r="AS954" s="34"/>
      <c r="AT954" s="34">
        <v>22.074943999999999</v>
      </c>
      <c r="AU954" s="34">
        <v>162.61000100000001</v>
      </c>
      <c r="AV954" s="34">
        <v>10.209343000000001</v>
      </c>
      <c r="AW954" s="34">
        <v>10.684494000000001</v>
      </c>
      <c r="AX954" s="34">
        <v>9.26</v>
      </c>
      <c r="AY954" s="34">
        <v>3.25</v>
      </c>
      <c r="AZ954" s="34">
        <v>80.790001000000004</v>
      </c>
      <c r="BA954" s="34"/>
      <c r="BB954" s="34"/>
      <c r="BC954" s="34">
        <v>23.336158999999999</v>
      </c>
      <c r="BD954" s="34"/>
      <c r="BE954" s="38"/>
      <c r="BF954" s="41"/>
      <c r="BG954" s="41">
        <f t="shared" si="726"/>
        <v>0</v>
      </c>
      <c r="BH954" s="41"/>
      <c r="BI954" s="41">
        <f t="shared" si="727"/>
        <v>6.7785506414235031E-2</v>
      </c>
      <c r="BJ954" s="41"/>
      <c r="BK954" s="41">
        <f t="shared" si="728"/>
        <v>2.4539975780399747E-2</v>
      </c>
      <c r="BL954" s="41">
        <f t="shared" si="729"/>
        <v>-9.0934102598348946E-3</v>
      </c>
      <c r="BM954" s="41">
        <f t="shared" si="730"/>
        <v>0</v>
      </c>
      <c r="BN954" s="41">
        <f t="shared" si="731"/>
        <v>1.4185206420691182E-2</v>
      </c>
      <c r="BO954" s="41"/>
      <c r="BP954" s="41">
        <f t="shared" si="732"/>
        <v>-1.5801682596802147E-2</v>
      </c>
      <c r="BQ954" s="41">
        <f t="shared" si="733"/>
        <v>-4.9271049006782794E-2</v>
      </c>
      <c r="BR954" s="41">
        <f t="shared" si="734"/>
        <v>-4.4076565650777062E-3</v>
      </c>
      <c r="BS954" s="41">
        <f t="shared" si="735"/>
        <v>-1.4815085785140587E-2</v>
      </c>
      <c r="BT954" s="41"/>
      <c r="BU954" s="41">
        <f t="shared" si="736"/>
        <v>-6.2227954382691854E-3</v>
      </c>
      <c r="BV954" s="41">
        <f t="shared" si="737"/>
        <v>-1.7835022828585284E-3</v>
      </c>
      <c r="BW954" s="41">
        <f t="shared" si="738"/>
        <v>7.9280306526371188E-3</v>
      </c>
      <c r="BX954" s="41"/>
      <c r="BY954" s="41"/>
      <c r="BZ954" s="41">
        <f t="shared" si="739"/>
        <v>2.6202560359864419E-2</v>
      </c>
      <c r="CA954" s="41">
        <f t="shared" si="740"/>
        <v>9.0451322074250173E-3</v>
      </c>
      <c r="CB954" s="41">
        <f t="shared" si="741"/>
        <v>-8.344944463478346E-3</v>
      </c>
      <c r="CC954" s="41">
        <f t="shared" si="742"/>
        <v>-1.1585131397873429E-2</v>
      </c>
      <c r="CD954" s="41">
        <f t="shared" si="743"/>
        <v>2.844840674093177E-2</v>
      </c>
      <c r="CE954" s="41">
        <f t="shared" si="744"/>
        <v>-1.6271895753250634E-2</v>
      </c>
      <c r="CF954" s="41">
        <f t="shared" si="745"/>
        <v>1.011825541152863E-2</v>
      </c>
      <c r="CG954" s="41"/>
      <c r="CH954" s="41">
        <f t="shared" si="746"/>
        <v>-3.03320294035699E-2</v>
      </c>
      <c r="CI954" s="41">
        <f t="shared" si="747"/>
        <v>-2.3970550341492047E-3</v>
      </c>
      <c r="CJ954" s="41">
        <f t="shared" si="748"/>
        <v>3.4486176071169404E-2</v>
      </c>
      <c r="CK954" s="41">
        <f t="shared" si="749"/>
        <v>0</v>
      </c>
      <c r="CL954" s="41">
        <f t="shared" si="750"/>
        <v>1.9355408547886116E-2</v>
      </c>
      <c r="CM954" s="41">
        <f t="shared" si="751"/>
        <v>1.2618950502434422E-2</v>
      </c>
      <c r="CO954" s="41">
        <f t="shared" si="752"/>
        <v>4.4451762570833588E-2</v>
      </c>
      <c r="CP954" s="41"/>
      <c r="CQ954" s="41">
        <f t="shared" si="753"/>
        <v>1.1083231616666368E-2</v>
      </c>
      <c r="CR954" s="41">
        <f t="shared" si="754"/>
        <v>2.1978906718775167E-2</v>
      </c>
      <c r="CS954" s="41">
        <f t="shared" si="755"/>
        <v>3.8318864302136602E-2</v>
      </c>
      <c r="CT954" s="41">
        <f t="shared" si="756"/>
        <v>-2.0202707317519355E-2</v>
      </c>
      <c r="CU954" s="41">
        <f t="shared" si="757"/>
        <v>-2.285825237669362E-2</v>
      </c>
      <c r="CV954" s="41">
        <f t="shared" si="758"/>
        <v>-2.6267926820610302E-2</v>
      </c>
      <c r="CW954" s="41"/>
      <c r="CX954" s="41">
        <f t="shared" si="759"/>
        <v>-4.4543116931848427E-3</v>
      </c>
      <c r="CY954" s="41">
        <f t="shared" si="760"/>
        <v>4.6640113568093222E-2</v>
      </c>
      <c r="CZ954" s="41">
        <f t="shared" si="761"/>
        <v>-2.8710153009074414E-2</v>
      </c>
      <c r="DA954" s="41">
        <f t="shared" si="762"/>
        <v>8.8889432389615535E-3</v>
      </c>
      <c r="DB954" s="41">
        <f t="shared" si="763"/>
        <v>-3.8140216019526996E-2</v>
      </c>
      <c r="DC954" s="41">
        <f t="shared" si="764"/>
        <v>0</v>
      </c>
      <c r="DD954" s="41">
        <f t="shared" si="765"/>
        <v>2.4786851669176928E-3</v>
      </c>
      <c r="DE954" s="41"/>
      <c r="DF954" s="41"/>
      <c r="DG954" s="41">
        <f t="shared" si="766"/>
        <v>-2.5105830114939696E-2</v>
      </c>
      <c r="DH954" s="41"/>
    </row>
    <row r="955" spans="1:112">
      <c r="A955" s="44"/>
      <c r="B955" s="34"/>
      <c r="C955" s="34">
        <v>5.6399619999999997</v>
      </c>
      <c r="D955" s="34"/>
      <c r="E955" s="34">
        <v>4.4400000000000004</v>
      </c>
      <c r="F955" s="34"/>
      <c r="G955" s="34">
        <v>53.601635000000002</v>
      </c>
      <c r="H955" s="34">
        <v>18.570705</v>
      </c>
      <c r="I955" s="34">
        <v>16.5</v>
      </c>
      <c r="J955" s="34">
        <v>10.349995</v>
      </c>
      <c r="K955" s="34"/>
      <c r="L955" s="34">
        <v>53.279998999999997</v>
      </c>
      <c r="M955" s="34">
        <v>4.9000000000000004</v>
      </c>
      <c r="N955" s="34">
        <v>39.577187000000002</v>
      </c>
      <c r="O955" s="34">
        <v>12.26</v>
      </c>
      <c r="P955" s="34"/>
      <c r="Q955" s="34">
        <v>8.02</v>
      </c>
      <c r="R955" s="34">
        <v>33.5</v>
      </c>
      <c r="S955" s="34">
        <v>49.685493000000001</v>
      </c>
      <c r="T955" s="34"/>
      <c r="U955" s="34"/>
      <c r="V955" s="34">
        <v>4.4647490000000003</v>
      </c>
      <c r="W955" s="34">
        <v>39.259998000000003</v>
      </c>
      <c r="X955" s="34">
        <v>35.700001</v>
      </c>
      <c r="Y955" s="34">
        <v>9.5382490000000004</v>
      </c>
      <c r="Z955" s="34">
        <v>16.714596</v>
      </c>
      <c r="AA955" s="34">
        <v>48.876694000000001</v>
      </c>
      <c r="AB955" s="34">
        <v>59.180573000000003</v>
      </c>
      <c r="AC955" s="34"/>
      <c r="AD955" s="34">
        <v>103.849998</v>
      </c>
      <c r="AE955" s="34">
        <v>36.435988999999999</v>
      </c>
      <c r="AF955" s="34">
        <v>1.1499999999999999</v>
      </c>
      <c r="AG955" s="34">
        <v>16.760000000000002</v>
      </c>
      <c r="AH955" s="34">
        <v>30.002562999999999</v>
      </c>
      <c r="AI955" s="34">
        <v>126.917</v>
      </c>
      <c r="AJ955" s="34">
        <v>9.8664100000000001</v>
      </c>
      <c r="AK955" s="34">
        <v>4.72</v>
      </c>
      <c r="AL955" s="34"/>
      <c r="AM955" s="34">
        <v>29.280404999999998</v>
      </c>
      <c r="AN955" s="34">
        <v>4.5</v>
      </c>
      <c r="AO955" s="34">
        <v>32.75</v>
      </c>
      <c r="AP955" s="34">
        <v>5</v>
      </c>
      <c r="AQ955" s="34">
        <v>17.350000000000001</v>
      </c>
      <c r="AR955" s="34">
        <v>2.72</v>
      </c>
      <c r="AS955" s="34"/>
      <c r="AT955" s="34">
        <v>21.532924999999999</v>
      </c>
      <c r="AU955" s="34">
        <v>161.490005</v>
      </c>
      <c r="AV955" s="34">
        <v>9.8624240000000007</v>
      </c>
      <c r="AW955" s="34">
        <v>10.968152999999999</v>
      </c>
      <c r="AX955" s="34">
        <v>8.85</v>
      </c>
      <c r="AY955" s="34">
        <v>3.3</v>
      </c>
      <c r="AZ955" s="34">
        <v>73.550003000000004</v>
      </c>
      <c r="BA955" s="34"/>
      <c r="BB955" s="34"/>
      <c r="BC955" s="34">
        <v>23.385598999999999</v>
      </c>
      <c r="BD955" s="34"/>
      <c r="BE955" s="38"/>
      <c r="BF955" s="41"/>
      <c r="BG955" s="41">
        <f t="shared" si="726"/>
        <v>-8.0971487474171561E-3</v>
      </c>
      <c r="BH955" s="41"/>
      <c r="BI955" s="41">
        <f t="shared" si="727"/>
        <v>-6.3270826059708241E-2</v>
      </c>
      <c r="BJ955" s="41"/>
      <c r="BK955" s="41">
        <f t="shared" si="728"/>
        <v>1.3052837445593869E-2</v>
      </c>
      <c r="BL955" s="41">
        <f t="shared" si="729"/>
        <v>3.218892599689814E-3</v>
      </c>
      <c r="BM955" s="41">
        <f t="shared" si="730"/>
        <v>-1.8018445978866992E-2</v>
      </c>
      <c r="BN955" s="41">
        <f t="shared" si="731"/>
        <v>-2.8573855535960188E-2</v>
      </c>
      <c r="BO955" s="41"/>
      <c r="BP955" s="41">
        <f t="shared" si="732"/>
        <v>1.0186788616343843E-2</v>
      </c>
      <c r="BQ955" s="41">
        <f t="shared" si="733"/>
        <v>-1.0152371464017962E-2</v>
      </c>
      <c r="BR955" s="41">
        <f t="shared" si="734"/>
        <v>-9.6165277744665132E-3</v>
      </c>
      <c r="BS955" s="41">
        <f t="shared" si="735"/>
        <v>1.6447739209025883E-2</v>
      </c>
      <c r="BT955" s="41"/>
      <c r="BU955" s="41">
        <f t="shared" si="736"/>
        <v>1.2476607981552772E-3</v>
      </c>
      <c r="BV955" s="41">
        <f t="shared" si="737"/>
        <v>-3.2782326590426814E-3</v>
      </c>
      <c r="BW955" s="41">
        <f t="shared" si="738"/>
        <v>-2.1807654950662204E-2</v>
      </c>
      <c r="BX955" s="41"/>
      <c r="BY955" s="41"/>
      <c r="BZ955" s="41">
        <f t="shared" si="739"/>
        <v>-3.2861789022793152E-2</v>
      </c>
      <c r="CA955" s="41">
        <f t="shared" si="740"/>
        <v>9.9834187685289063E-3</v>
      </c>
      <c r="CB955" s="41">
        <f t="shared" si="741"/>
        <v>-2.7971486768957835E-3</v>
      </c>
      <c r="CC955" s="41">
        <f t="shared" si="742"/>
        <v>1.5764850431213551E-2</v>
      </c>
      <c r="CD955" s="41">
        <f t="shared" si="743"/>
        <v>-4.2981823348156874E-2</v>
      </c>
      <c r="CE955" s="41">
        <f t="shared" si="744"/>
        <v>-2.6562305715718389E-2</v>
      </c>
      <c r="CF955" s="41">
        <f t="shared" si="745"/>
        <v>6.6890195641531435E-3</v>
      </c>
      <c r="CG955" s="41"/>
      <c r="CH955" s="41">
        <f t="shared" si="746"/>
        <v>-2.2188236091950309E-2</v>
      </c>
      <c r="CI955" s="41">
        <f t="shared" si="747"/>
        <v>-7.2261088309158172E-3</v>
      </c>
      <c r="CJ955" s="41">
        <f t="shared" si="748"/>
        <v>-2.575249610241474E-2</v>
      </c>
      <c r="CK955" s="41">
        <f t="shared" si="749"/>
        <v>-1.4218249002279025E-2</v>
      </c>
      <c r="CL955" s="41">
        <f t="shared" si="750"/>
        <v>-1.2861890854152002E-2</v>
      </c>
      <c r="CM955" s="41">
        <f t="shared" si="751"/>
        <v>1.3166892427130468E-2</v>
      </c>
      <c r="CO955" s="41">
        <f t="shared" si="752"/>
        <v>2.5752496102414764E-2</v>
      </c>
      <c r="CP955" s="41"/>
      <c r="CQ955" s="41">
        <f t="shared" si="753"/>
        <v>3.3396507593206487E-4</v>
      </c>
      <c r="CR955" s="41">
        <f t="shared" si="754"/>
        <v>-2.1978906718775115E-2</v>
      </c>
      <c r="CS955" s="41">
        <f t="shared" si="755"/>
        <v>-1.515180502060222E-2</v>
      </c>
      <c r="CT955" s="41">
        <f t="shared" si="756"/>
        <v>2.0202707317519469E-2</v>
      </c>
      <c r="CU955" s="41">
        <f t="shared" si="757"/>
        <v>2.8860626926048307E-3</v>
      </c>
      <c r="CV955" s="41">
        <f t="shared" si="758"/>
        <v>3.3648034118232945E-2</v>
      </c>
      <c r="CW955" s="41"/>
      <c r="CX955" s="41">
        <f t="shared" si="759"/>
        <v>-2.4860050588111852E-2</v>
      </c>
      <c r="CY955" s="41">
        <f t="shared" si="760"/>
        <v>-6.9114497846698743E-3</v>
      </c>
      <c r="CZ955" s="41">
        <f t="shared" si="761"/>
        <v>-3.4571301242948133E-2</v>
      </c>
      <c r="DA955" s="41">
        <f t="shared" si="762"/>
        <v>2.6202360291406369E-2</v>
      </c>
      <c r="DB955" s="41">
        <f t="shared" si="763"/>
        <v>-4.5286589638249851E-2</v>
      </c>
      <c r="DC955" s="41">
        <f t="shared" si="764"/>
        <v>1.5267472130788381E-2</v>
      </c>
      <c r="DD955" s="41">
        <f t="shared" si="765"/>
        <v>-9.3887720033361724E-2</v>
      </c>
      <c r="DE955" s="41"/>
      <c r="DF955" s="41"/>
      <c r="DG955" s="41">
        <f t="shared" si="766"/>
        <v>2.1163595108465872E-3</v>
      </c>
      <c r="DH955" s="41"/>
    </row>
    <row r="956" spans="1:112">
      <c r="A956" s="44"/>
      <c r="B956" s="34"/>
      <c r="C956" s="34">
        <v>5.6399619999999997</v>
      </c>
      <c r="D956" s="34"/>
      <c r="E956" s="34">
        <v>4.51</v>
      </c>
      <c r="F956" s="34"/>
      <c r="G956" s="34">
        <v>53.542895999999999</v>
      </c>
      <c r="H956" s="34">
        <v>18.719906000000002</v>
      </c>
      <c r="I956" s="34">
        <v>16.600000000000001</v>
      </c>
      <c r="J956" s="34">
        <v>10.8</v>
      </c>
      <c r="K956" s="34"/>
      <c r="L956" s="34">
        <v>51.990001999999997</v>
      </c>
      <c r="M956" s="34">
        <v>4.8499999999999996</v>
      </c>
      <c r="N956" s="34">
        <v>39.322231000000002</v>
      </c>
      <c r="O956" s="34">
        <v>12.15</v>
      </c>
      <c r="P956" s="34"/>
      <c r="Q956" s="34">
        <v>8.0399999999999991</v>
      </c>
      <c r="R956" s="34">
        <v>34.349997999999999</v>
      </c>
      <c r="S956" s="34">
        <v>50.154964</v>
      </c>
      <c r="T956" s="34"/>
      <c r="U956" s="34"/>
      <c r="V956" s="34">
        <v>4.3155929999999998</v>
      </c>
      <c r="W956" s="34">
        <v>39.279998999999997</v>
      </c>
      <c r="X956" s="34">
        <v>35.950001</v>
      </c>
      <c r="Y956" s="34">
        <v>9.3691659999999999</v>
      </c>
      <c r="Z956" s="34">
        <v>16.929680000000001</v>
      </c>
      <c r="AA956" s="34">
        <v>49.565857000000001</v>
      </c>
      <c r="AB956" s="34">
        <v>59.081940000000003</v>
      </c>
      <c r="AC956" s="34"/>
      <c r="AD956" s="34">
        <v>105.540001</v>
      </c>
      <c r="AE956" s="34">
        <v>36.347529999999999</v>
      </c>
      <c r="AF956" s="34">
        <v>1.1399999999999999</v>
      </c>
      <c r="AG956" s="34">
        <v>16.649999999999999</v>
      </c>
      <c r="AH956" s="34">
        <v>29.614182</v>
      </c>
      <c r="AI956" s="34">
        <v>131.320877</v>
      </c>
      <c r="AJ956" s="34">
        <v>9.9314440000000008</v>
      </c>
      <c r="AK956" s="34">
        <v>4.78</v>
      </c>
      <c r="AL956" s="34"/>
      <c r="AM956" s="34">
        <v>29.339061999999998</v>
      </c>
      <c r="AN956" s="34">
        <v>4.3</v>
      </c>
      <c r="AO956" s="34">
        <v>32.650002000000001</v>
      </c>
      <c r="AP956" s="34">
        <v>5.05</v>
      </c>
      <c r="AQ956" s="34">
        <v>17.600000000000001</v>
      </c>
      <c r="AR956" s="34">
        <v>2.67</v>
      </c>
      <c r="AS956" s="34"/>
      <c r="AT956" s="34">
        <v>21.286552</v>
      </c>
      <c r="AU956" s="34">
        <v>214.740005</v>
      </c>
      <c r="AV956" s="34">
        <v>9.5650630000000003</v>
      </c>
      <c r="AW956" s="34">
        <v>11.157260000000001</v>
      </c>
      <c r="AX956" s="34">
        <v>9.51</v>
      </c>
      <c r="AY956" s="34">
        <v>3.4</v>
      </c>
      <c r="AZ956" s="34">
        <v>69.739998</v>
      </c>
      <c r="BA956" s="34"/>
      <c r="BB956" s="34"/>
      <c r="BC956" s="34">
        <v>23.593252</v>
      </c>
      <c r="BD956" s="34"/>
      <c r="BE956" s="38"/>
      <c r="BF956" s="41"/>
      <c r="BG956" s="41">
        <f t="shared" si="726"/>
        <v>0</v>
      </c>
      <c r="BH956" s="41"/>
      <c r="BI956" s="41">
        <f t="shared" si="727"/>
        <v>1.5642777070453542E-2</v>
      </c>
      <c r="BJ956" s="41"/>
      <c r="BK956" s="41">
        <f t="shared" si="728"/>
        <v>-1.0964443137956349E-3</v>
      </c>
      <c r="BL956" s="41">
        <f t="shared" si="729"/>
        <v>8.0021105665305375E-3</v>
      </c>
      <c r="BM956" s="41">
        <f t="shared" si="730"/>
        <v>6.0423144559626617E-3</v>
      </c>
      <c r="BN956" s="41">
        <f t="shared" si="731"/>
        <v>4.2560097510700119E-2</v>
      </c>
      <c r="BO956" s="41"/>
      <c r="BP956" s="41">
        <f t="shared" si="732"/>
        <v>-2.4509576598804695E-2</v>
      </c>
      <c r="BQ956" s="41">
        <f t="shared" si="733"/>
        <v>-1.0256500167189221E-2</v>
      </c>
      <c r="BR956" s="41">
        <f t="shared" si="734"/>
        <v>-6.4628331585600647E-3</v>
      </c>
      <c r="BS956" s="41">
        <f t="shared" si="735"/>
        <v>-9.0127607215078048E-3</v>
      </c>
      <c r="BT956" s="41"/>
      <c r="BU956" s="41">
        <f t="shared" si="736"/>
        <v>2.4906613124518304E-3</v>
      </c>
      <c r="BV956" s="41">
        <f t="shared" si="737"/>
        <v>2.5056521613172868E-2</v>
      </c>
      <c r="BW956" s="41">
        <f t="shared" si="738"/>
        <v>9.4044934143696531E-3</v>
      </c>
      <c r="BX956" s="41"/>
      <c r="BY956" s="41"/>
      <c r="BZ956" s="41">
        <f t="shared" si="739"/>
        <v>-3.3978255071438437E-2</v>
      </c>
      <c r="CA956" s="41">
        <f t="shared" si="740"/>
        <v>5.0932012213747576E-4</v>
      </c>
      <c r="CB956" s="41">
        <f t="shared" si="741"/>
        <v>6.9783951866695046E-3</v>
      </c>
      <c r="CC956" s="41">
        <f t="shared" si="742"/>
        <v>-1.7885840818902644E-2</v>
      </c>
      <c r="CD956" s="41">
        <f t="shared" si="743"/>
        <v>1.2785944935179799E-2</v>
      </c>
      <c r="CE956" s="41">
        <f t="shared" si="744"/>
        <v>1.4001552210656975E-2</v>
      </c>
      <c r="CF956" s="41">
        <f t="shared" si="745"/>
        <v>-1.6680352948228836E-3</v>
      </c>
      <c r="CG956" s="41"/>
      <c r="CH956" s="41">
        <f t="shared" si="746"/>
        <v>1.6142506389027263E-2</v>
      </c>
      <c r="CI956" s="41">
        <f t="shared" si="747"/>
        <v>-2.4307437939380221E-3</v>
      </c>
      <c r="CJ956" s="41">
        <f t="shared" si="748"/>
        <v>-8.7336799687546662E-3</v>
      </c>
      <c r="CK956" s="41">
        <f t="shared" si="749"/>
        <v>-6.5848786274843134E-3</v>
      </c>
      <c r="CL956" s="41">
        <f t="shared" si="750"/>
        <v>-1.3029443136748262E-2</v>
      </c>
      <c r="CM956" s="41">
        <f t="shared" si="751"/>
        <v>3.4110441455085787E-2</v>
      </c>
      <c r="CO956" s="41">
        <f t="shared" si="752"/>
        <v>1.2631746905900782E-2</v>
      </c>
      <c r="CP956" s="41"/>
      <c r="CQ956" s="41">
        <f t="shared" si="753"/>
        <v>2.001281232304392E-3</v>
      </c>
      <c r="CR956" s="41">
        <f t="shared" si="754"/>
        <v>-4.5462374076757399E-2</v>
      </c>
      <c r="CS956" s="41">
        <f t="shared" si="755"/>
        <v>-3.0580451030800078E-3</v>
      </c>
      <c r="CT956" s="41">
        <f t="shared" si="756"/>
        <v>9.950330853168092E-3</v>
      </c>
      <c r="CU956" s="41">
        <f t="shared" si="757"/>
        <v>1.4306395651237929E-2</v>
      </c>
      <c r="CV956" s="41">
        <f t="shared" si="758"/>
        <v>-1.8553407895747834E-2</v>
      </c>
      <c r="CW956" s="41"/>
      <c r="CX956" s="41">
        <f t="shared" si="759"/>
        <v>-1.1507647271923686E-2</v>
      </c>
      <c r="CY956" s="41">
        <f t="shared" si="760"/>
        <v>0.28498476508731591</v>
      </c>
      <c r="CZ956" s="41">
        <f t="shared" si="761"/>
        <v>-3.0614790801539088E-2</v>
      </c>
      <c r="DA956" s="41">
        <f t="shared" si="762"/>
        <v>1.7094515260514531E-2</v>
      </c>
      <c r="DB956" s="41">
        <f t="shared" si="763"/>
        <v>7.1926417537460721E-2</v>
      </c>
      <c r="DC956" s="41">
        <f t="shared" si="764"/>
        <v>2.9852963149681128E-2</v>
      </c>
      <c r="DD956" s="41">
        <f t="shared" si="765"/>
        <v>-5.3191475266466857E-2</v>
      </c>
      <c r="DE956" s="41"/>
      <c r="DF956" s="41"/>
      <c r="DG956" s="41">
        <f t="shared" si="766"/>
        <v>8.8403333816852014E-3</v>
      </c>
      <c r="DH956" s="41"/>
    </row>
    <row r="957" spans="1:112">
      <c r="A957" s="44"/>
      <c r="B957" s="34"/>
      <c r="C957" s="34">
        <v>5.5482550000000002</v>
      </c>
      <c r="D957" s="34"/>
      <c r="E957" s="34">
        <v>4.42</v>
      </c>
      <c r="F957" s="34"/>
      <c r="G957" s="34">
        <v>54.761786999999998</v>
      </c>
      <c r="H957" s="34">
        <v>18.461286999999999</v>
      </c>
      <c r="I957" s="34">
        <v>16.700001</v>
      </c>
      <c r="J957" s="34">
        <v>11.549994</v>
      </c>
      <c r="K957" s="34"/>
      <c r="L957" s="34">
        <v>52.139999000000003</v>
      </c>
      <c r="M957" s="34">
        <v>4.55</v>
      </c>
      <c r="N957" s="34">
        <v>39.322231000000002</v>
      </c>
      <c r="O957" s="34">
        <v>12.24</v>
      </c>
      <c r="P957" s="34"/>
      <c r="Q957" s="34">
        <v>7.95</v>
      </c>
      <c r="R957" s="34">
        <v>35.889999000000003</v>
      </c>
      <c r="S957" s="34">
        <v>50.213650000000001</v>
      </c>
      <c r="T957" s="34"/>
      <c r="U957" s="34"/>
      <c r="V957" s="34">
        <v>4.3553680000000004</v>
      </c>
      <c r="W957" s="34">
        <v>38.950001</v>
      </c>
      <c r="X957" s="34">
        <v>36.299999</v>
      </c>
      <c r="Y957" s="34">
        <v>9.5382490000000004</v>
      </c>
      <c r="Z957" s="34">
        <v>16.61422</v>
      </c>
      <c r="AA957" s="34">
        <v>49.834358000000002</v>
      </c>
      <c r="AB957" s="34">
        <v>59.624428000000002</v>
      </c>
      <c r="AC957" s="34"/>
      <c r="AD957" s="34">
        <v>105.75</v>
      </c>
      <c r="AE957" s="34">
        <v>36.809494000000001</v>
      </c>
      <c r="AF957" s="34">
        <v>1.1399999999999999</v>
      </c>
      <c r="AG957" s="34">
        <v>16.52</v>
      </c>
      <c r="AH957" s="34">
        <v>29.954015999999999</v>
      </c>
      <c r="AI957" s="34">
        <v>130.51563999999999</v>
      </c>
      <c r="AJ957" s="34">
        <v>9.9871859999999995</v>
      </c>
      <c r="AK957" s="34">
        <v>4.55</v>
      </c>
      <c r="AL957" s="34"/>
      <c r="AM957" s="34">
        <v>29.299956999999999</v>
      </c>
      <c r="AN957" s="34">
        <v>4.3</v>
      </c>
      <c r="AO957" s="34">
        <v>32.650002000000001</v>
      </c>
      <c r="AP957" s="34">
        <v>5.15</v>
      </c>
      <c r="AQ957" s="34">
        <v>17.350000000000001</v>
      </c>
      <c r="AR957" s="34">
        <v>2.76</v>
      </c>
      <c r="AS957" s="34"/>
      <c r="AT957" s="34">
        <v>22.222763</v>
      </c>
      <c r="AU957" s="34">
        <v>230.679993</v>
      </c>
      <c r="AV957" s="34">
        <v>10.159782999999999</v>
      </c>
      <c r="AW957" s="34">
        <v>11.109982</v>
      </c>
      <c r="AX957" s="34">
        <v>9.24</v>
      </c>
      <c r="AY957" s="34">
        <v>3.35</v>
      </c>
      <c r="AZ957" s="34">
        <v>72.970000999999996</v>
      </c>
      <c r="BA957" s="34"/>
      <c r="BB957" s="34"/>
      <c r="BC957" s="34">
        <v>23.613029000000001</v>
      </c>
      <c r="BD957" s="34"/>
      <c r="BE957" s="38"/>
      <c r="BF957" s="41"/>
      <c r="BG957" s="41">
        <f t="shared" si="726"/>
        <v>-1.6393863993263678E-2</v>
      </c>
      <c r="BH957" s="41"/>
      <c r="BI957" s="41">
        <f t="shared" si="727"/>
        <v>-2.0157457424980169E-2</v>
      </c>
      <c r="BJ957" s="41"/>
      <c r="BK957" s="41">
        <f t="shared" si="728"/>
        <v>2.250950616770319E-2</v>
      </c>
      <c r="BL957" s="41">
        <f t="shared" si="729"/>
        <v>-1.3911504714960889E-2</v>
      </c>
      <c r="BM957" s="41">
        <f t="shared" si="730"/>
        <v>6.0060839404495947E-3</v>
      </c>
      <c r="BN957" s="41">
        <f t="shared" si="731"/>
        <v>6.7138783356974097E-2</v>
      </c>
      <c r="BO957" s="41"/>
      <c r="BP957" s="41">
        <f t="shared" si="732"/>
        <v>2.8809584616625175E-3</v>
      </c>
      <c r="BQ957" s="41">
        <f t="shared" si="733"/>
        <v>-6.3851471986532779E-2</v>
      </c>
      <c r="BR957" s="41">
        <f t="shared" si="734"/>
        <v>0</v>
      </c>
      <c r="BS957" s="41">
        <f t="shared" si="735"/>
        <v>7.38010729762246E-3</v>
      </c>
      <c r="BT957" s="41"/>
      <c r="BU957" s="41">
        <f t="shared" si="736"/>
        <v>-1.1257154524634334E-2</v>
      </c>
      <c r="BV957" s="41">
        <f t="shared" si="737"/>
        <v>4.3856716852407635E-2</v>
      </c>
      <c r="BW957" s="41">
        <f t="shared" si="738"/>
        <v>1.1694095265249299E-3</v>
      </c>
      <c r="BX957" s="41"/>
      <c r="BY957" s="41"/>
      <c r="BZ957" s="41">
        <f t="shared" si="739"/>
        <v>9.1743646372443918E-3</v>
      </c>
      <c r="CA957" s="41">
        <f t="shared" si="740"/>
        <v>-8.4366600373183605E-3</v>
      </c>
      <c r="CB957" s="41">
        <f t="shared" si="741"/>
        <v>9.6886017391282966E-3</v>
      </c>
      <c r="CC957" s="41">
        <f t="shared" si="742"/>
        <v>1.788584081890256E-2</v>
      </c>
      <c r="CD957" s="41">
        <f t="shared" si="743"/>
        <v>-1.8809339434440825E-2</v>
      </c>
      <c r="CE957" s="41">
        <f t="shared" si="744"/>
        <v>5.4024360620533339E-3</v>
      </c>
      <c r="CF957" s="41">
        <f t="shared" si="745"/>
        <v>9.1400619156076727E-3</v>
      </c>
      <c r="CG957" s="41"/>
      <c r="CH957" s="41">
        <f t="shared" si="746"/>
        <v>1.9877804737849698E-3</v>
      </c>
      <c r="CI957" s="41">
        <f t="shared" si="747"/>
        <v>1.2629549842487644E-2</v>
      </c>
      <c r="CJ957" s="41">
        <f t="shared" si="748"/>
        <v>0</v>
      </c>
      <c r="CK957" s="41">
        <f t="shared" si="749"/>
        <v>-7.8384483336207834E-3</v>
      </c>
      <c r="CL957" s="41">
        <f t="shared" si="750"/>
        <v>1.1410037512907192E-2</v>
      </c>
      <c r="CM957" s="41">
        <f t="shared" si="751"/>
        <v>-6.1507046290750133E-3</v>
      </c>
      <c r="CO957" s="41">
        <f t="shared" si="752"/>
        <v>-4.9313313540505603E-2</v>
      </c>
      <c r="CP957" s="41"/>
      <c r="CQ957" s="41">
        <f t="shared" si="753"/>
        <v>-1.3337537518144868E-3</v>
      </c>
      <c r="CR957" s="41">
        <f t="shared" si="754"/>
        <v>0</v>
      </c>
      <c r="CS957" s="41">
        <f t="shared" si="755"/>
        <v>0</v>
      </c>
      <c r="CT957" s="41">
        <f t="shared" si="756"/>
        <v>1.9608471388376337E-2</v>
      </c>
      <c r="CU957" s="41">
        <f t="shared" si="757"/>
        <v>-1.4306395651237858E-2</v>
      </c>
      <c r="CV957" s="41">
        <f t="shared" si="758"/>
        <v>3.3152207316900335E-2</v>
      </c>
      <c r="CW957" s="41"/>
      <c r="CX957" s="41">
        <f t="shared" si="759"/>
        <v>4.3041612095297492E-2</v>
      </c>
      <c r="CY957" s="41">
        <f t="shared" si="760"/>
        <v>7.1603421112184137E-2</v>
      </c>
      <c r="CZ957" s="41">
        <f t="shared" si="761"/>
        <v>6.0319894270673163E-2</v>
      </c>
      <c r="DA957" s="41">
        <f t="shared" si="762"/>
        <v>-4.2464236067943154E-3</v>
      </c>
      <c r="DB957" s="41">
        <f t="shared" si="763"/>
        <v>-2.8801990903706078E-2</v>
      </c>
      <c r="DC957" s="41">
        <f t="shared" si="764"/>
        <v>-1.4815085785140587E-2</v>
      </c>
      <c r="DD957" s="41">
        <f t="shared" si="765"/>
        <v>4.5274398912232623E-2</v>
      </c>
      <c r="DE957" s="41"/>
      <c r="DF957" s="41"/>
      <c r="DG957" s="41">
        <f t="shared" si="766"/>
        <v>8.3789702294385015E-4</v>
      </c>
      <c r="DH957" s="41"/>
    </row>
    <row r="958" spans="1:112">
      <c r="A958" s="44"/>
      <c r="B958" s="34"/>
      <c r="C958" s="34">
        <v>5.5482550000000002</v>
      </c>
      <c r="D958" s="34"/>
      <c r="E958" s="34">
        <v>4.3499999999999996</v>
      </c>
      <c r="F958" s="34"/>
      <c r="G958" s="34">
        <v>55.440047999999997</v>
      </c>
      <c r="H958" s="34">
        <v>18.550809999999998</v>
      </c>
      <c r="I958" s="34">
        <v>16.700001</v>
      </c>
      <c r="J958" s="34">
        <v>12.449994</v>
      </c>
      <c r="K958" s="34"/>
      <c r="L958" s="34">
        <v>51.02</v>
      </c>
      <c r="M958" s="34">
        <v>4.45</v>
      </c>
      <c r="N958" s="34">
        <v>39.057468</v>
      </c>
      <c r="O958" s="34">
        <v>12.24</v>
      </c>
      <c r="P958" s="34"/>
      <c r="Q958" s="34">
        <v>8.26</v>
      </c>
      <c r="R958" s="34">
        <v>35.389999000000003</v>
      </c>
      <c r="S958" s="34">
        <v>51.103682999999997</v>
      </c>
      <c r="T958" s="34"/>
      <c r="U958" s="34"/>
      <c r="V958" s="34">
        <v>4.4448610000000004</v>
      </c>
      <c r="W958" s="34">
        <v>38.830002</v>
      </c>
      <c r="X958" s="34">
        <v>37.049999</v>
      </c>
      <c r="Y958" s="34">
        <v>9.8664690000000004</v>
      </c>
      <c r="Z958" s="34">
        <v>16.824528000000001</v>
      </c>
      <c r="AA958" s="34">
        <v>50.362414999999999</v>
      </c>
      <c r="AB958" s="34">
        <v>59.081940000000003</v>
      </c>
      <c r="AC958" s="34"/>
      <c r="AD958" s="34">
        <v>107.30999799999999</v>
      </c>
      <c r="AE958" s="34">
        <v>36.475304000000001</v>
      </c>
      <c r="AF958" s="34">
        <v>1.1100000000000001</v>
      </c>
      <c r="AG958" s="34">
        <v>16.5</v>
      </c>
      <c r="AH958" s="34">
        <v>30.002562999999999</v>
      </c>
      <c r="AI958" s="34">
        <v>134.05465699999999</v>
      </c>
      <c r="AJ958" s="34">
        <v>10.061508</v>
      </c>
      <c r="AK958" s="34">
        <v>4.3499999999999996</v>
      </c>
      <c r="AL958" s="34"/>
      <c r="AM958" s="34">
        <v>29.348839000000002</v>
      </c>
      <c r="AN958" s="34">
        <v>7.8</v>
      </c>
      <c r="AO958" s="34">
        <v>33.5</v>
      </c>
      <c r="AP958" s="34">
        <v>4.95</v>
      </c>
      <c r="AQ958" s="34">
        <v>18.200001</v>
      </c>
      <c r="AR958" s="34">
        <v>2.86</v>
      </c>
      <c r="AS958" s="34"/>
      <c r="AT958" s="34">
        <v>22.272041000000002</v>
      </c>
      <c r="AU958" s="34">
        <v>223.78999300000001</v>
      </c>
      <c r="AV958" s="34">
        <v>9.961544</v>
      </c>
      <c r="AW958" s="34">
        <v>11.062704999999999</v>
      </c>
      <c r="AX958" s="34">
        <v>9.08</v>
      </c>
      <c r="AY958" s="34">
        <v>3.35</v>
      </c>
      <c r="AZ958" s="34">
        <v>72.510002</v>
      </c>
      <c r="BA958" s="34"/>
      <c r="BB958" s="34"/>
      <c r="BC958" s="34">
        <v>23.959114</v>
      </c>
      <c r="BD958" s="34"/>
      <c r="BE958" s="38"/>
      <c r="BF958" s="41"/>
      <c r="BG958" s="41">
        <f t="shared" si="726"/>
        <v>0</v>
      </c>
      <c r="BH958" s="41"/>
      <c r="BI958" s="41">
        <f t="shared" si="727"/>
        <v>-1.5963850989014088E-2</v>
      </c>
      <c r="BJ958" s="41"/>
      <c r="BK958" s="41">
        <f t="shared" si="728"/>
        <v>1.2309587485360811E-2</v>
      </c>
      <c r="BL958" s="41">
        <f t="shared" si="729"/>
        <v>4.8375089139595226E-3</v>
      </c>
      <c r="BM958" s="41">
        <f t="shared" si="730"/>
        <v>0</v>
      </c>
      <c r="BN958" s="41">
        <f t="shared" si="731"/>
        <v>7.5035223495741571E-2</v>
      </c>
      <c r="BO958" s="41"/>
      <c r="BP958" s="41">
        <f t="shared" si="732"/>
        <v>-2.171467661255708E-2</v>
      </c>
      <c r="BQ958" s="41">
        <f t="shared" si="733"/>
        <v>-2.2223136784710124E-2</v>
      </c>
      <c r="BR958" s="41">
        <f t="shared" si="734"/>
        <v>-6.7559332433591978E-3</v>
      </c>
      <c r="BS958" s="41">
        <f t="shared" si="735"/>
        <v>0</v>
      </c>
      <c r="BT958" s="41"/>
      <c r="BU958" s="41">
        <f t="shared" si="736"/>
        <v>3.8252658866646159E-2</v>
      </c>
      <c r="BV958" s="41">
        <f t="shared" si="737"/>
        <v>-1.4029411195799039E-2</v>
      </c>
      <c r="BW958" s="41">
        <f t="shared" si="738"/>
        <v>1.7569666889600693E-2</v>
      </c>
      <c r="BX958" s="41"/>
      <c r="BY958" s="41"/>
      <c r="BZ958" s="41">
        <f t="shared" si="739"/>
        <v>2.033949007725697E-2</v>
      </c>
      <c r="CA958" s="41">
        <f t="shared" si="740"/>
        <v>-3.0856027405561301E-3</v>
      </c>
      <c r="CB958" s="41">
        <f t="shared" si="741"/>
        <v>2.0450611028946838E-2</v>
      </c>
      <c r="CC958" s="41">
        <f t="shared" si="742"/>
        <v>3.383211304025982E-2</v>
      </c>
      <c r="CD958" s="41">
        <f t="shared" si="743"/>
        <v>1.257886647202236E-2</v>
      </c>
      <c r="CE958" s="41">
        <f t="shared" si="744"/>
        <v>1.0540496928179627E-2</v>
      </c>
      <c r="CF958" s="41">
        <f t="shared" si="745"/>
        <v>-9.1400619156076605E-3</v>
      </c>
      <c r="CG958" s="41"/>
      <c r="CH958" s="41">
        <f t="shared" si="746"/>
        <v>1.4644005375056501E-2</v>
      </c>
      <c r="CI958" s="41">
        <f t="shared" si="747"/>
        <v>-9.1203721820608923E-3</v>
      </c>
      <c r="CJ958" s="41">
        <f t="shared" si="748"/>
        <v>-2.666824708216118E-2</v>
      </c>
      <c r="CK958" s="41">
        <f t="shared" si="749"/>
        <v>-1.2113871862970932E-3</v>
      </c>
      <c r="CL958" s="41">
        <f t="shared" si="750"/>
        <v>1.6194056238410691E-3</v>
      </c>
      <c r="CM958" s="41">
        <f t="shared" si="751"/>
        <v>2.6754538521895813E-2</v>
      </c>
      <c r="CO958" s="41">
        <f t="shared" si="752"/>
        <v>-4.4951387862266393E-2</v>
      </c>
      <c r="CP958" s="41"/>
      <c r="CQ958" s="41">
        <f t="shared" si="753"/>
        <v>1.666939976704521E-3</v>
      </c>
      <c r="CR958" s="41">
        <f t="shared" si="754"/>
        <v>0.59550871099602942</v>
      </c>
      <c r="CS958" s="41">
        <f t="shared" si="755"/>
        <v>2.570052185283983E-2</v>
      </c>
      <c r="CT958" s="41">
        <f t="shared" si="756"/>
        <v>-3.9609138095045827E-2</v>
      </c>
      <c r="CU958" s="41">
        <f t="shared" si="757"/>
        <v>4.7829142634934756E-2</v>
      </c>
      <c r="CV958" s="41">
        <f t="shared" si="758"/>
        <v>3.5590945102702533E-2</v>
      </c>
      <c r="CW958" s="41"/>
      <c r="CX958" s="41">
        <f t="shared" si="759"/>
        <v>2.2150011110255493E-3</v>
      </c>
      <c r="CY958" s="41">
        <f t="shared" si="760"/>
        <v>-3.0323357554406113E-2</v>
      </c>
      <c r="CZ958" s="41">
        <f t="shared" si="761"/>
        <v>-1.9705003992071066E-2</v>
      </c>
      <c r="DA958" s="41">
        <f t="shared" si="762"/>
        <v>-4.2644422524140075E-3</v>
      </c>
      <c r="DB958" s="41">
        <f t="shared" si="763"/>
        <v>-1.7467693040390832E-2</v>
      </c>
      <c r="DC958" s="41">
        <f t="shared" si="764"/>
        <v>0</v>
      </c>
      <c r="DD958" s="41">
        <f t="shared" si="765"/>
        <v>-6.3239005158872586E-3</v>
      </c>
      <c r="DE958" s="41"/>
      <c r="DF958" s="41"/>
      <c r="DG958" s="41">
        <f t="shared" si="766"/>
        <v>1.4550158301660798E-2</v>
      </c>
      <c r="DH958" s="41"/>
    </row>
    <row r="959" spans="1:112">
      <c r="A959" s="44"/>
      <c r="B959" s="34"/>
      <c r="C959" s="34">
        <v>5.6399619999999997</v>
      </c>
      <c r="D959" s="34"/>
      <c r="E959" s="34">
        <v>4.4400000000000004</v>
      </c>
      <c r="F959" s="34"/>
      <c r="G959" s="34">
        <v>55.902045999999999</v>
      </c>
      <c r="H959" s="34">
        <v>18.570705</v>
      </c>
      <c r="I959" s="34">
        <v>16.799999</v>
      </c>
      <c r="J959" s="34">
        <v>11.549994</v>
      </c>
      <c r="K959" s="34"/>
      <c r="L959" s="34">
        <v>50.16</v>
      </c>
      <c r="M959" s="34">
        <v>4.7</v>
      </c>
      <c r="N959" s="34">
        <v>39.802731000000001</v>
      </c>
      <c r="O959" s="34">
        <v>12.44</v>
      </c>
      <c r="P959" s="34"/>
      <c r="Q959" s="34">
        <v>9.4</v>
      </c>
      <c r="R959" s="34">
        <v>36.049999</v>
      </c>
      <c r="S959" s="34">
        <v>51.641616999999997</v>
      </c>
      <c r="T959" s="34"/>
      <c r="U959" s="34"/>
      <c r="V959" s="34">
        <v>4.4846360000000001</v>
      </c>
      <c r="W959" s="34">
        <v>38.909999999999997</v>
      </c>
      <c r="X959" s="34">
        <v>36.650002000000001</v>
      </c>
      <c r="Y959" s="34">
        <v>10.025605000000001</v>
      </c>
      <c r="Z959" s="34">
        <v>16.901002999999999</v>
      </c>
      <c r="AA959" s="34">
        <v>51.069476999999999</v>
      </c>
      <c r="AB959" s="34">
        <v>59.131252000000003</v>
      </c>
      <c r="AC959" s="34"/>
      <c r="AD959" s="34">
        <v>106.790001</v>
      </c>
      <c r="AE959" s="34">
        <v>36.917605999999999</v>
      </c>
      <c r="AF959" s="34">
        <v>1.0900000000000001</v>
      </c>
      <c r="AG959" s="34">
        <v>16.16</v>
      </c>
      <c r="AH959" s="34">
        <v>30.051113000000001</v>
      </c>
      <c r="AI959" s="34">
        <v>134.78035</v>
      </c>
      <c r="AJ959" s="34">
        <v>10.052218</v>
      </c>
      <c r="AK959" s="34">
        <v>4.1500000000000004</v>
      </c>
      <c r="AL959" s="34"/>
      <c r="AM959" s="34">
        <v>29.534592</v>
      </c>
      <c r="AN959" s="34">
        <v>8</v>
      </c>
      <c r="AO959" s="34">
        <v>33.5</v>
      </c>
      <c r="AP959" s="34">
        <v>5.0999999999999996</v>
      </c>
      <c r="AQ959" s="34">
        <v>19.299999</v>
      </c>
      <c r="AR959" s="34">
        <v>2.98</v>
      </c>
      <c r="AS959" s="34"/>
      <c r="AT959" s="34">
        <v>22.715510999999999</v>
      </c>
      <c r="AU959" s="34">
        <v>178.11000100000001</v>
      </c>
      <c r="AV959" s="34">
        <v>10.011104</v>
      </c>
      <c r="AW959" s="34">
        <v>11.015428999999999</v>
      </c>
      <c r="AX959" s="34">
        <v>8.98</v>
      </c>
      <c r="AY959" s="34">
        <v>3.35</v>
      </c>
      <c r="AZ959" s="34">
        <v>72.290001000000004</v>
      </c>
      <c r="BA959" s="34"/>
      <c r="BB959" s="34"/>
      <c r="BC959" s="34">
        <v>24.463415000000001</v>
      </c>
      <c r="BD959" s="34"/>
      <c r="BE959" s="38"/>
      <c r="BF959" s="41"/>
      <c r="BG959" s="41">
        <f t="shared" si="726"/>
        <v>1.6393863993263733E-2</v>
      </c>
      <c r="BH959" s="41"/>
      <c r="BI959" s="41">
        <f t="shared" si="727"/>
        <v>2.0478531343540919E-2</v>
      </c>
      <c r="BJ959" s="41"/>
      <c r="BK959" s="41">
        <f t="shared" si="728"/>
        <v>8.2987598824569835E-3</v>
      </c>
      <c r="BL959" s="41">
        <f t="shared" si="729"/>
        <v>1.0718852344709249E-3</v>
      </c>
      <c r="BM959" s="41">
        <f t="shared" si="730"/>
        <v>5.9700475824548361E-3</v>
      </c>
      <c r="BN959" s="41">
        <f t="shared" si="731"/>
        <v>-7.5035223495741543E-2</v>
      </c>
      <c r="BO959" s="41"/>
      <c r="BP959" s="41">
        <f t="shared" si="732"/>
        <v>-1.6999816389000173E-2</v>
      </c>
      <c r="BQ959" s="41">
        <f t="shared" si="733"/>
        <v>5.4658412537863979E-2</v>
      </c>
      <c r="BR959" s="41">
        <f t="shared" si="734"/>
        <v>1.8901428028016292E-2</v>
      </c>
      <c r="BS959" s="41">
        <f t="shared" si="735"/>
        <v>1.6207810226853303E-2</v>
      </c>
      <c r="BT959" s="41"/>
      <c r="BU959" s="41">
        <f t="shared" si="736"/>
        <v>0.12928510174307162</v>
      </c>
      <c r="BV959" s="41">
        <f t="shared" si="737"/>
        <v>1.847756989090453E-2</v>
      </c>
      <c r="BW959" s="41">
        <f t="shared" si="738"/>
        <v>1.0471309447492073E-2</v>
      </c>
      <c r="BX959" s="41"/>
      <c r="BY959" s="41"/>
      <c r="BZ959" s="41">
        <f t="shared" si="739"/>
        <v>8.9087354110620673E-3</v>
      </c>
      <c r="CA959" s="41">
        <f t="shared" si="740"/>
        <v>2.0580917463204011E-3</v>
      </c>
      <c r="CB959" s="41">
        <f t="shared" si="741"/>
        <v>-1.085484184862397E-2</v>
      </c>
      <c r="CC959" s="41">
        <f t="shared" si="742"/>
        <v>1.6000281821437305E-2</v>
      </c>
      <c r="CD959" s="41">
        <f t="shared" si="743"/>
        <v>4.5351476349075066E-3</v>
      </c>
      <c r="CE959" s="41">
        <f t="shared" si="744"/>
        <v>1.3941837008888715E-2</v>
      </c>
      <c r="CF959" s="41">
        <f t="shared" si="745"/>
        <v>8.3428933820269328E-4</v>
      </c>
      <c r="CG959" s="41"/>
      <c r="CH959" s="41">
        <f t="shared" si="746"/>
        <v>-4.8575247538173508E-3</v>
      </c>
      <c r="CI959" s="41">
        <f t="shared" si="747"/>
        <v>1.2053135778898128E-2</v>
      </c>
      <c r="CJ959" s="41">
        <f t="shared" si="748"/>
        <v>-1.8182319083190474E-2</v>
      </c>
      <c r="CK959" s="41">
        <f t="shared" si="749"/>
        <v>-2.0821327813585627E-2</v>
      </c>
      <c r="CL959" s="41">
        <f t="shared" si="750"/>
        <v>1.6168872185982248E-3</v>
      </c>
      <c r="CM959" s="41">
        <f t="shared" si="751"/>
        <v>5.3988114922621259E-3</v>
      </c>
      <c r="CO959" s="41">
        <f t="shared" si="752"/>
        <v>-4.706751085798562E-2</v>
      </c>
      <c r="CP959" s="41"/>
      <c r="CQ959" s="41">
        <f t="shared" si="753"/>
        <v>6.3091981230834031E-3</v>
      </c>
      <c r="CR959" s="41">
        <f t="shared" si="754"/>
        <v>2.5317807984290001E-2</v>
      </c>
      <c r="CS959" s="41">
        <f t="shared" si="755"/>
        <v>0</v>
      </c>
      <c r="CT959" s="41">
        <f t="shared" si="756"/>
        <v>2.9852963149681128E-2</v>
      </c>
      <c r="CU959" s="41">
        <f t="shared" si="757"/>
        <v>5.8683395069563958E-2</v>
      </c>
      <c r="CV959" s="41">
        <f t="shared" si="758"/>
        <v>4.1101675685551987E-2</v>
      </c>
      <c r="CW959" s="41"/>
      <c r="CX959" s="41">
        <f t="shared" si="759"/>
        <v>1.9715870079500278E-2</v>
      </c>
      <c r="CY959" s="41">
        <f t="shared" si="760"/>
        <v>-0.22830673828253684</v>
      </c>
      <c r="CZ959" s="41">
        <f t="shared" si="761"/>
        <v>4.9627972934988196E-3</v>
      </c>
      <c r="DA959" s="41">
        <f t="shared" si="762"/>
        <v>-4.2826148492963474E-3</v>
      </c>
      <c r="DB959" s="41">
        <f t="shared" si="763"/>
        <v>-1.1074310299093665E-2</v>
      </c>
      <c r="DC959" s="41">
        <f t="shared" si="764"/>
        <v>0</v>
      </c>
      <c r="DD959" s="41">
        <f t="shared" si="765"/>
        <v>-3.0386901205256582E-3</v>
      </c>
      <c r="DE959" s="41"/>
      <c r="DF959" s="41"/>
      <c r="DG959" s="41">
        <f t="shared" si="766"/>
        <v>2.082994194638969E-2</v>
      </c>
      <c r="DH959" s="41"/>
    </row>
    <row r="960" spans="1:112">
      <c r="A960" s="44"/>
      <c r="B960" s="34"/>
      <c r="C960" s="34">
        <v>5.6858149999999998</v>
      </c>
      <c r="D960" s="34"/>
      <c r="E960" s="34">
        <v>4.49</v>
      </c>
      <c r="F960" s="34"/>
      <c r="G960" s="34">
        <v>56.953834999999998</v>
      </c>
      <c r="H960" s="34">
        <v>18.849215999999998</v>
      </c>
      <c r="I960" s="34">
        <v>16.649999999999999</v>
      </c>
      <c r="J960" s="34">
        <v>11.249993999999999</v>
      </c>
      <c r="K960" s="34"/>
      <c r="L960" s="34">
        <v>49.84</v>
      </c>
      <c r="M960" s="34">
        <v>4.8</v>
      </c>
      <c r="N960" s="34">
        <v>39.783115000000002</v>
      </c>
      <c r="O960" s="34">
        <v>12.49</v>
      </c>
      <c r="P960" s="34"/>
      <c r="Q960" s="34">
        <v>9.48</v>
      </c>
      <c r="R960" s="34">
        <v>35.740001999999997</v>
      </c>
      <c r="S960" s="34">
        <v>53.030464000000002</v>
      </c>
      <c r="T960" s="34"/>
      <c r="U960" s="34"/>
      <c r="V960" s="34">
        <v>4.2062109999999997</v>
      </c>
      <c r="W960" s="34">
        <v>39.459999000000003</v>
      </c>
      <c r="X960" s="34">
        <v>36.549999</v>
      </c>
      <c r="Y960" s="34">
        <v>10.503016000000001</v>
      </c>
      <c r="Z960" s="34">
        <v>17.885618000000001</v>
      </c>
      <c r="AA960" s="34">
        <v>51.588585000000002</v>
      </c>
      <c r="AB960" s="34">
        <v>60.068278999999997</v>
      </c>
      <c r="AC960" s="34"/>
      <c r="AD960" s="34">
        <v>106.83000199999999</v>
      </c>
      <c r="AE960" s="34">
        <v>36.770175999999999</v>
      </c>
      <c r="AF960" s="34">
        <v>1.06</v>
      </c>
      <c r="AG960" s="34">
        <v>16.200001</v>
      </c>
      <c r="AH960" s="34">
        <v>30.439495000000001</v>
      </c>
      <c r="AI960" s="34">
        <v>134.00495900000001</v>
      </c>
      <c r="AJ960" s="34">
        <v>9.9221529999999998</v>
      </c>
      <c r="AK960" s="34">
        <v>4.0999999999999996</v>
      </c>
      <c r="AL960" s="34"/>
      <c r="AM960" s="34">
        <v>29.83766</v>
      </c>
      <c r="AN960" s="34">
        <v>7.1</v>
      </c>
      <c r="AO960" s="34">
        <v>33.549999</v>
      </c>
      <c r="AP960" s="34">
        <v>4.9000000000000004</v>
      </c>
      <c r="AQ960" s="34">
        <v>19</v>
      </c>
      <c r="AR960" s="34">
        <v>3.11</v>
      </c>
      <c r="AS960" s="34"/>
      <c r="AT960" s="34">
        <v>23.158982999999999</v>
      </c>
      <c r="AU960" s="34">
        <v>179.679993</v>
      </c>
      <c r="AV960" s="34">
        <v>10.209343000000001</v>
      </c>
      <c r="AW960" s="34">
        <v>11.204535999999999</v>
      </c>
      <c r="AX960" s="34">
        <v>8.98</v>
      </c>
      <c r="AY960" s="34">
        <v>3.25</v>
      </c>
      <c r="AZ960" s="34">
        <v>73.910004000000001</v>
      </c>
      <c r="BA960" s="34"/>
      <c r="BB960" s="34"/>
      <c r="BC960" s="34">
        <v>24.671066</v>
      </c>
      <c r="BD960" s="34"/>
      <c r="BE960" s="38"/>
      <c r="BF960" s="41"/>
      <c r="BG960" s="41">
        <f t="shared" si="726"/>
        <v>8.0971487474171319E-3</v>
      </c>
      <c r="BH960" s="41"/>
      <c r="BI960" s="41">
        <f t="shared" si="727"/>
        <v>1.1198325310029535E-2</v>
      </c>
      <c r="BJ960" s="41"/>
      <c r="BK960" s="41">
        <f t="shared" si="728"/>
        <v>1.8640046833104218E-2</v>
      </c>
      <c r="BL960" s="41">
        <f t="shared" si="729"/>
        <v>1.4885982414345272E-2</v>
      </c>
      <c r="BM960" s="41">
        <f t="shared" si="730"/>
        <v>-8.968610458949193E-3</v>
      </c>
      <c r="BN960" s="41">
        <f t="shared" si="731"/>
        <v>-2.6317322170194651E-2</v>
      </c>
      <c r="BO960" s="41"/>
      <c r="BP960" s="41">
        <f t="shared" si="732"/>
        <v>-6.4000218454673997E-3</v>
      </c>
      <c r="BQ960" s="41">
        <f t="shared" si="733"/>
        <v>2.1053409197832263E-2</v>
      </c>
      <c r="BR960" s="41">
        <f t="shared" si="734"/>
        <v>-4.9295198538758711E-4</v>
      </c>
      <c r="BS960" s="41">
        <f t="shared" si="735"/>
        <v>4.011236826453048E-3</v>
      </c>
      <c r="BT960" s="41"/>
      <c r="BU960" s="41">
        <f t="shared" si="736"/>
        <v>8.4746269909722356E-3</v>
      </c>
      <c r="BV960" s="41">
        <f t="shared" si="737"/>
        <v>-8.6362703007172806E-3</v>
      </c>
      <c r="BW960" s="41">
        <f t="shared" si="738"/>
        <v>2.6538662451133354E-2</v>
      </c>
      <c r="BX960" s="41"/>
      <c r="BY960" s="41"/>
      <c r="BZ960" s="41">
        <f t="shared" si="739"/>
        <v>-6.409509034573975E-2</v>
      </c>
      <c r="CA960" s="41">
        <f t="shared" si="740"/>
        <v>1.4036188255888423E-2</v>
      </c>
      <c r="CB960" s="41">
        <f t="shared" si="741"/>
        <v>-2.7323240669122691E-3</v>
      </c>
      <c r="CC960" s="41">
        <f t="shared" si="742"/>
        <v>4.65201335148724E-2</v>
      </c>
      <c r="CD960" s="41">
        <f t="shared" si="743"/>
        <v>5.6623956929247966E-2</v>
      </c>
      <c r="CE960" s="41">
        <f t="shared" si="744"/>
        <v>1.011342732310822E-2</v>
      </c>
      <c r="CF960" s="41">
        <f t="shared" si="745"/>
        <v>1.5722315249533537E-2</v>
      </c>
      <c r="CG960" s="41"/>
      <c r="CH960" s="41">
        <f t="shared" si="746"/>
        <v>3.7450613150231417E-4</v>
      </c>
      <c r="CI960" s="41">
        <f t="shared" si="747"/>
        <v>-4.0014828162163972E-3</v>
      </c>
      <c r="CJ960" s="41">
        <f t="shared" si="748"/>
        <v>-2.7908788117076616E-2</v>
      </c>
      <c r="CK960" s="41">
        <f t="shared" si="749"/>
        <v>2.472250873782284E-3</v>
      </c>
      <c r="CL960" s="41">
        <f t="shared" si="750"/>
        <v>1.2841244277861137E-2</v>
      </c>
      <c r="CM960" s="41">
        <f t="shared" si="751"/>
        <v>-5.7696096103150235E-3</v>
      </c>
      <c r="CO960" s="41">
        <f t="shared" si="752"/>
        <v>-1.2121360532344963E-2</v>
      </c>
      <c r="CP960" s="41"/>
      <c r="CQ960" s="41">
        <f t="shared" si="753"/>
        <v>1.0209167485186315E-2</v>
      </c>
      <c r="CR960" s="41">
        <f t="shared" si="754"/>
        <v>-0.11934675763256625</v>
      </c>
      <c r="CS960" s="41">
        <f t="shared" si="755"/>
        <v>1.4913947804103109E-3</v>
      </c>
      <c r="CT960" s="41">
        <f t="shared" si="756"/>
        <v>-4.0005334613699019E-2</v>
      </c>
      <c r="CU960" s="41">
        <f t="shared" si="757"/>
        <v>-1.5666064930926593E-2</v>
      </c>
      <c r="CV960" s="41">
        <f t="shared" si="758"/>
        <v>4.2699425673829679E-2</v>
      </c>
      <c r="CW960" s="41"/>
      <c r="CX960" s="41">
        <f t="shared" si="759"/>
        <v>1.9334744717287716E-2</v>
      </c>
      <c r="CY960" s="41">
        <f t="shared" si="760"/>
        <v>8.7761094667828405E-3</v>
      </c>
      <c r="CZ960" s="41">
        <f t="shared" si="761"/>
        <v>1.9608404472386359E-2</v>
      </c>
      <c r="DA960" s="41">
        <f t="shared" si="762"/>
        <v>1.7021769924185835E-2</v>
      </c>
      <c r="DB960" s="41">
        <f t="shared" si="763"/>
        <v>0</v>
      </c>
      <c r="DC960" s="41">
        <f t="shared" si="764"/>
        <v>-3.0305349495328922E-2</v>
      </c>
      <c r="DD960" s="41">
        <f t="shared" si="765"/>
        <v>2.2162370071291855E-2</v>
      </c>
      <c r="DE960" s="41"/>
      <c r="DF960" s="41"/>
      <c r="DG960" s="41">
        <f t="shared" si="766"/>
        <v>8.4524037719376065E-3</v>
      </c>
      <c r="DH960" s="41"/>
    </row>
    <row r="961" spans="1:112">
      <c r="A961" s="44"/>
      <c r="B961" s="34"/>
      <c r="C961" s="34">
        <v>5.6858149999999998</v>
      </c>
      <c r="D961" s="34"/>
      <c r="E961" s="34">
        <v>4.67</v>
      </c>
      <c r="F961" s="34"/>
      <c r="G961" s="34">
        <v>57.848343</v>
      </c>
      <c r="H961" s="34">
        <v>19.177461999999998</v>
      </c>
      <c r="I961" s="34">
        <v>16.649999999999999</v>
      </c>
      <c r="J961" s="34">
        <v>11.849994000000001</v>
      </c>
      <c r="K961" s="34"/>
      <c r="L961" s="34">
        <v>49.450001</v>
      </c>
      <c r="M961" s="34">
        <v>4.8</v>
      </c>
      <c r="N961" s="34">
        <v>40.008651999999998</v>
      </c>
      <c r="O961" s="34">
        <v>12.67</v>
      </c>
      <c r="P961" s="34"/>
      <c r="Q961" s="34">
        <v>9.5399999999999991</v>
      </c>
      <c r="R961" s="34">
        <v>35.459999000000003</v>
      </c>
      <c r="S961" s="34">
        <v>53.617294000000001</v>
      </c>
      <c r="T961" s="34"/>
      <c r="U961" s="34"/>
      <c r="V961" s="34">
        <v>4.265873</v>
      </c>
      <c r="W961" s="34">
        <v>39.889999000000003</v>
      </c>
      <c r="X961" s="34">
        <v>36.900002000000001</v>
      </c>
      <c r="Y961" s="34">
        <v>10.811342</v>
      </c>
      <c r="Z961" s="34">
        <v>17.675312000000002</v>
      </c>
      <c r="AA961" s="34">
        <v>52.358299000000002</v>
      </c>
      <c r="AB961" s="34">
        <v>60.166912000000004</v>
      </c>
      <c r="AC961" s="34"/>
      <c r="AD961" s="34">
        <v>106.769997</v>
      </c>
      <c r="AE961" s="34">
        <v>37.222309000000003</v>
      </c>
      <c r="AF961" s="34">
        <v>1.08</v>
      </c>
      <c r="AG961" s="34">
        <v>15.71</v>
      </c>
      <c r="AH961" s="34">
        <v>30.633686000000001</v>
      </c>
      <c r="AI961" s="34">
        <v>131.04252600000001</v>
      </c>
      <c r="AJ961" s="34">
        <v>10.005767000000001</v>
      </c>
      <c r="AK961" s="34">
        <v>4.0999999999999996</v>
      </c>
      <c r="AL961" s="34"/>
      <c r="AM961" s="34">
        <v>29.691015</v>
      </c>
      <c r="AN961" s="34">
        <v>7.5</v>
      </c>
      <c r="AO961" s="34">
        <v>32.900002000000001</v>
      </c>
      <c r="AP961" s="34">
        <v>4.95</v>
      </c>
      <c r="AQ961" s="34">
        <v>19.25</v>
      </c>
      <c r="AR961" s="34">
        <v>3.22</v>
      </c>
      <c r="AS961" s="34"/>
      <c r="AT961" s="34">
        <v>22.961881999999999</v>
      </c>
      <c r="AU961" s="34">
        <v>180.21000699999999</v>
      </c>
      <c r="AV961" s="34">
        <v>10.159782999999999</v>
      </c>
      <c r="AW961" s="34">
        <v>11.109982</v>
      </c>
      <c r="AX961" s="34">
        <v>8.6</v>
      </c>
      <c r="AY961" s="34">
        <v>3.2</v>
      </c>
      <c r="AZ961" s="34">
        <v>74.809997999999993</v>
      </c>
      <c r="BA961" s="34"/>
      <c r="BB961" s="34"/>
      <c r="BC961" s="34">
        <v>24.769949</v>
      </c>
      <c r="BD961" s="34"/>
      <c r="BE961" s="38"/>
      <c r="BF961" s="41"/>
      <c r="BG961" s="41">
        <f t="shared" si="726"/>
        <v>0</v>
      </c>
      <c r="BH961" s="41"/>
      <c r="BI961" s="41">
        <f t="shared" si="727"/>
        <v>3.9306369926642971E-2</v>
      </c>
      <c r="BJ961" s="41"/>
      <c r="BK961" s="41">
        <f t="shared" si="728"/>
        <v>1.5583782789414784E-2</v>
      </c>
      <c r="BL961" s="41">
        <f t="shared" si="729"/>
        <v>1.7264413843494881E-2</v>
      </c>
      <c r="BM961" s="41">
        <f t="shared" si="730"/>
        <v>0</v>
      </c>
      <c r="BN961" s="41">
        <f t="shared" si="731"/>
        <v>5.1959765934944675E-2</v>
      </c>
      <c r="BO961" s="41"/>
      <c r="BP961" s="41">
        <f t="shared" si="732"/>
        <v>-7.8557961880299041E-3</v>
      </c>
      <c r="BQ961" s="41">
        <f t="shared" si="733"/>
        <v>0</v>
      </c>
      <c r="BR961" s="41">
        <f t="shared" si="734"/>
        <v>5.6531546831207992E-3</v>
      </c>
      <c r="BS961" s="41">
        <f t="shared" si="735"/>
        <v>1.4308670195561302E-2</v>
      </c>
      <c r="BT961" s="41"/>
      <c r="BU961" s="41">
        <f t="shared" si="736"/>
        <v>6.3091691932645345E-3</v>
      </c>
      <c r="BV961" s="41">
        <f t="shared" si="737"/>
        <v>-7.8652932457174141E-3</v>
      </c>
      <c r="BW961" s="41">
        <f t="shared" si="738"/>
        <v>1.1005124415366651E-2</v>
      </c>
      <c r="BX961" s="41"/>
      <c r="BY961" s="41"/>
      <c r="BZ961" s="41">
        <f t="shared" si="739"/>
        <v>1.4084606878283841E-2</v>
      </c>
      <c r="CA961" s="41">
        <f t="shared" si="740"/>
        <v>1.0838165596025073E-2</v>
      </c>
      <c r="CB961" s="41">
        <f t="shared" si="741"/>
        <v>9.5304464110159432E-3</v>
      </c>
      <c r="CC961" s="41">
        <f t="shared" si="742"/>
        <v>2.8933314242920973E-2</v>
      </c>
      <c r="CD961" s="41">
        <f t="shared" si="743"/>
        <v>-1.1828062531852606E-2</v>
      </c>
      <c r="CE961" s="41">
        <f t="shared" si="744"/>
        <v>1.4810026798655887E-2</v>
      </c>
      <c r="CF961" s="41">
        <f t="shared" si="745"/>
        <v>1.6406681156262504E-3</v>
      </c>
      <c r="CG961" s="41"/>
      <c r="CH961" s="41">
        <f t="shared" si="746"/>
        <v>-5.6184458669840431E-4</v>
      </c>
      <c r="CI961" s="41">
        <f t="shared" si="747"/>
        <v>1.222120401694547E-2</v>
      </c>
      <c r="CJ961" s="41">
        <f t="shared" si="748"/>
        <v>1.8692133012152546E-2</v>
      </c>
      <c r="CK961" s="41">
        <f t="shared" si="749"/>
        <v>-3.0713851699201718E-2</v>
      </c>
      <c r="CL961" s="41">
        <f t="shared" si="750"/>
        <v>6.3593102981363021E-3</v>
      </c>
      <c r="CM961" s="41">
        <f t="shared" si="751"/>
        <v>-2.235491025309325E-2</v>
      </c>
      <c r="CO961" s="41">
        <f t="shared" si="752"/>
        <v>0</v>
      </c>
      <c r="CP961" s="41"/>
      <c r="CQ961" s="41">
        <f t="shared" si="753"/>
        <v>-4.9268792439937214E-3</v>
      </c>
      <c r="CR961" s="41">
        <f t="shared" si="754"/>
        <v>5.4808236494995159E-2</v>
      </c>
      <c r="CS961" s="41">
        <f t="shared" si="755"/>
        <v>-1.9564115049833079E-2</v>
      </c>
      <c r="CT961" s="41">
        <f t="shared" si="756"/>
        <v>1.0152371464017908E-2</v>
      </c>
      <c r="CU961" s="41">
        <f t="shared" si="757"/>
        <v>1.3072081567352701E-2</v>
      </c>
      <c r="CV961" s="41">
        <f t="shared" si="758"/>
        <v>3.4758633365174256E-2</v>
      </c>
      <c r="CW961" s="41"/>
      <c r="CX961" s="41">
        <f t="shared" si="759"/>
        <v>-8.5472030903044442E-3</v>
      </c>
      <c r="CY961" s="41">
        <f t="shared" si="760"/>
        <v>2.9454243417658924E-3</v>
      </c>
      <c r="CZ961" s="41">
        <f t="shared" si="761"/>
        <v>-4.8661977738142194E-3</v>
      </c>
      <c r="DA961" s="41">
        <f t="shared" si="762"/>
        <v>-8.474712822475446E-3</v>
      </c>
      <c r="DB961" s="41">
        <f t="shared" si="763"/>
        <v>-4.323767905464633E-2</v>
      </c>
      <c r="DC961" s="41">
        <f t="shared" si="764"/>
        <v>-1.5504186535965199E-2</v>
      </c>
      <c r="DD961" s="41">
        <f t="shared" si="765"/>
        <v>1.2103348233249852E-2</v>
      </c>
      <c r="DE961" s="41"/>
      <c r="DF961" s="41"/>
      <c r="DG961" s="41">
        <f t="shared" si="766"/>
        <v>4.0000445721796478E-3</v>
      </c>
      <c r="DH961" s="41"/>
    </row>
    <row r="962" spans="1:112">
      <c r="A962" s="44"/>
      <c r="B962" s="34"/>
      <c r="C962" s="34">
        <v>5.6858149999999998</v>
      </c>
      <c r="D962" s="34"/>
      <c r="E962" s="34">
        <v>4.46</v>
      </c>
      <c r="F962" s="34"/>
      <c r="G962" s="34">
        <v>56.786727999999997</v>
      </c>
      <c r="H962" s="34">
        <v>19.117778999999999</v>
      </c>
      <c r="I962" s="34">
        <v>16.25</v>
      </c>
      <c r="J962" s="34">
        <v>11.699994</v>
      </c>
      <c r="K962" s="34"/>
      <c r="L962" s="34">
        <v>48.830002</v>
      </c>
      <c r="M962" s="34">
        <v>4.8</v>
      </c>
      <c r="N962" s="34">
        <v>39.214367000000003</v>
      </c>
      <c r="O962" s="34">
        <v>12.33</v>
      </c>
      <c r="P962" s="34"/>
      <c r="Q962" s="34">
        <v>9.7100000000000009</v>
      </c>
      <c r="R962" s="34">
        <v>33.619999</v>
      </c>
      <c r="S962" s="34">
        <v>52.873966000000003</v>
      </c>
      <c r="T962" s="34"/>
      <c r="U962" s="34"/>
      <c r="V962" s="34">
        <v>4.405087</v>
      </c>
      <c r="W962" s="34">
        <v>39.590000000000003</v>
      </c>
      <c r="X962" s="34">
        <v>38.150002000000001</v>
      </c>
      <c r="Y962" s="34">
        <v>10.393608</v>
      </c>
      <c r="Z962" s="34">
        <v>17.139986</v>
      </c>
      <c r="AA962" s="34">
        <v>50.586170000000003</v>
      </c>
      <c r="AB962" s="34">
        <v>61.005302</v>
      </c>
      <c r="AC962" s="34"/>
      <c r="AD962" s="34">
        <v>104.910004</v>
      </c>
      <c r="AE962" s="34">
        <v>37.291111000000001</v>
      </c>
      <c r="AF962" s="34">
        <v>1.06</v>
      </c>
      <c r="AG962" s="34">
        <v>16</v>
      </c>
      <c r="AH962" s="34">
        <v>29.614182</v>
      </c>
      <c r="AI962" s="34">
        <v>128.395004</v>
      </c>
      <c r="AJ962" s="34">
        <v>10.061508</v>
      </c>
      <c r="AK962" s="34">
        <v>4.05</v>
      </c>
      <c r="AL962" s="34"/>
      <c r="AM962" s="34">
        <v>29.475930999999999</v>
      </c>
      <c r="AN962" s="34">
        <v>7.2</v>
      </c>
      <c r="AO962" s="34">
        <v>32.349997999999999</v>
      </c>
      <c r="AP962" s="34">
        <v>4.9000000000000004</v>
      </c>
      <c r="AQ962" s="34">
        <v>19.450001</v>
      </c>
      <c r="AR962" s="34">
        <v>3.25</v>
      </c>
      <c r="AS962" s="34"/>
      <c r="AT962" s="34">
        <v>22.173492</v>
      </c>
      <c r="AU962" s="34">
        <v>180.13999899999999</v>
      </c>
      <c r="AV962" s="34">
        <v>10.308462</v>
      </c>
      <c r="AW962" s="34">
        <v>11.488194999999999</v>
      </c>
      <c r="AX962" s="34">
        <v>8.24</v>
      </c>
      <c r="AY962" s="34">
        <v>3.2</v>
      </c>
      <c r="AZ962" s="34">
        <v>72.849997999999999</v>
      </c>
      <c r="BA962" s="34"/>
      <c r="BB962" s="34"/>
      <c r="BC962" s="34">
        <v>24.364532000000001</v>
      </c>
      <c r="BD962" s="34"/>
      <c r="BE962" s="38"/>
      <c r="BF962" s="41"/>
      <c r="BG962" s="41">
        <f t="shared" si="726"/>
        <v>0</v>
      </c>
      <c r="BH962" s="41"/>
      <c r="BI962" s="41">
        <f t="shared" si="727"/>
        <v>-4.6010305648833252E-2</v>
      </c>
      <c r="BJ962" s="41"/>
      <c r="BK962" s="41">
        <f t="shared" si="728"/>
        <v>-1.8522173735052105E-2</v>
      </c>
      <c r="BL962" s="41">
        <f t="shared" si="729"/>
        <v>-3.1169955724599271E-3</v>
      </c>
      <c r="BM962" s="41">
        <f t="shared" si="730"/>
        <v>-2.4317307650706242E-2</v>
      </c>
      <c r="BN962" s="41">
        <f t="shared" si="731"/>
        <v>-1.2739032268831971E-2</v>
      </c>
      <c r="BO962" s="41"/>
      <c r="BP962" s="41">
        <f t="shared" si="732"/>
        <v>-1.2617159259172603E-2</v>
      </c>
      <c r="BQ962" s="41">
        <f t="shared" si="733"/>
        <v>0</v>
      </c>
      <c r="BR962" s="41">
        <f t="shared" si="734"/>
        <v>-2.0052545972595214E-2</v>
      </c>
      <c r="BS962" s="41">
        <f t="shared" si="735"/>
        <v>-2.7201677156794765E-2</v>
      </c>
      <c r="BT962" s="41"/>
      <c r="BU962" s="41">
        <f t="shared" si="736"/>
        <v>1.7662796843038637E-2</v>
      </c>
      <c r="BV962" s="41">
        <f t="shared" si="737"/>
        <v>-5.3284174209002631E-2</v>
      </c>
      <c r="BW962" s="41">
        <f t="shared" si="738"/>
        <v>-1.3960583670736526E-2</v>
      </c>
      <c r="BX962" s="41"/>
      <c r="BY962" s="41"/>
      <c r="BZ962" s="41">
        <f t="shared" si="739"/>
        <v>3.2113160147467283E-2</v>
      </c>
      <c r="CA962" s="41">
        <f t="shared" si="740"/>
        <v>-7.5490797303361338E-3</v>
      </c>
      <c r="CB962" s="41">
        <f t="shared" si="741"/>
        <v>3.3314204908082179E-2</v>
      </c>
      <c r="CC962" s="41">
        <f t="shared" si="742"/>
        <v>-3.9404766447423245E-2</v>
      </c>
      <c r="CD962" s="41">
        <f t="shared" si="743"/>
        <v>-3.0754767311260558E-2</v>
      </c>
      <c r="CE962" s="41">
        <f t="shared" si="744"/>
        <v>-3.4432235106425846E-2</v>
      </c>
      <c r="CF962" s="41">
        <f t="shared" si="745"/>
        <v>1.3838211770105281E-2</v>
      </c>
      <c r="CG962" s="41"/>
      <c r="CH962" s="41">
        <f t="shared" si="746"/>
        <v>-1.7574082221117726E-2</v>
      </c>
      <c r="CI962" s="41">
        <f t="shared" si="747"/>
        <v>1.8467014278229304E-3</v>
      </c>
      <c r="CJ962" s="41">
        <f t="shared" si="748"/>
        <v>-1.8692133012152522E-2</v>
      </c>
      <c r="CK962" s="41">
        <f t="shared" si="749"/>
        <v>1.8291269972251389E-2</v>
      </c>
      <c r="CL962" s="41">
        <f t="shared" si="750"/>
        <v>-3.3846884931343961E-2</v>
      </c>
      <c r="CM962" s="41">
        <f t="shared" si="751"/>
        <v>-2.0410415634205956E-2</v>
      </c>
      <c r="CO962" s="41">
        <f t="shared" si="752"/>
        <v>-1.2270092591814359E-2</v>
      </c>
      <c r="CP962" s="41"/>
      <c r="CQ962" s="41">
        <f t="shared" si="753"/>
        <v>-7.2704427716219055E-3</v>
      </c>
      <c r="CR962" s="41">
        <f t="shared" si="754"/>
        <v>-4.0821994520255048E-2</v>
      </c>
      <c r="CS962" s="41">
        <f t="shared" si="755"/>
        <v>-1.6858759438492424E-2</v>
      </c>
      <c r="CT962" s="41">
        <f t="shared" si="756"/>
        <v>-1.0152371464017962E-2</v>
      </c>
      <c r="CU962" s="41">
        <f t="shared" si="757"/>
        <v>1.0336060744542411E-2</v>
      </c>
      <c r="CV962" s="41">
        <f t="shared" si="758"/>
        <v>9.2736367853290327E-3</v>
      </c>
      <c r="CW962" s="41"/>
      <c r="CX962" s="41">
        <f t="shared" si="759"/>
        <v>-3.4938015359586343E-2</v>
      </c>
      <c r="CY962" s="41">
        <f t="shared" si="760"/>
        <v>-3.8855556939157041E-4</v>
      </c>
      <c r="CZ962" s="41">
        <f t="shared" si="761"/>
        <v>1.4528027688849286E-2</v>
      </c>
      <c r="DA962" s="41">
        <f t="shared" si="762"/>
        <v>3.3476002907580821E-2</v>
      </c>
      <c r="DB962" s="41">
        <f t="shared" si="763"/>
        <v>-4.2761859338081701E-2</v>
      </c>
      <c r="DC962" s="41">
        <f t="shared" si="764"/>
        <v>0</v>
      </c>
      <c r="DD962" s="41">
        <f t="shared" si="765"/>
        <v>-2.654903396237783E-2</v>
      </c>
      <c r="DE962" s="41"/>
      <c r="DF962" s="41"/>
      <c r="DG962" s="41">
        <f t="shared" si="766"/>
        <v>-1.6502716326039817E-2</v>
      </c>
      <c r="DH962" s="41"/>
    </row>
    <row r="963" spans="1:112">
      <c r="A963" s="44"/>
      <c r="B963" s="34"/>
      <c r="C963" s="34">
        <v>5.6399619999999997</v>
      </c>
      <c r="D963" s="34"/>
      <c r="E963" s="34">
        <v>4.3899999999999997</v>
      </c>
      <c r="F963" s="34"/>
      <c r="G963" s="34">
        <v>57.602595999999998</v>
      </c>
      <c r="H963" s="34">
        <v>19.167515000000002</v>
      </c>
      <c r="I963" s="34">
        <v>15.9</v>
      </c>
      <c r="J963" s="34">
        <v>11.249993999999999</v>
      </c>
      <c r="K963" s="34"/>
      <c r="L963" s="34">
        <v>48.939999</v>
      </c>
      <c r="M963" s="34">
        <v>4.75</v>
      </c>
      <c r="N963" s="34">
        <v>39.253590000000003</v>
      </c>
      <c r="O963" s="34">
        <v>12.26</v>
      </c>
      <c r="P963" s="34"/>
      <c r="Q963" s="34">
        <v>9.84</v>
      </c>
      <c r="R963" s="34">
        <v>33.900002000000001</v>
      </c>
      <c r="S963" s="34">
        <v>51.612273999999999</v>
      </c>
      <c r="T963" s="34"/>
      <c r="U963" s="34"/>
      <c r="V963" s="34">
        <v>4.3851990000000001</v>
      </c>
      <c r="W963" s="34">
        <v>39.610000999999997</v>
      </c>
      <c r="X963" s="34">
        <v>37.950001</v>
      </c>
      <c r="Y963" s="34">
        <v>10.503223999999999</v>
      </c>
      <c r="Z963" s="34">
        <v>17.101749000000002</v>
      </c>
      <c r="AA963" s="34">
        <v>50.120761999999999</v>
      </c>
      <c r="AB963" s="34">
        <v>61.547794000000003</v>
      </c>
      <c r="AC963" s="34"/>
      <c r="AD963" s="34">
        <v>105.360001</v>
      </c>
      <c r="AE963" s="34">
        <v>37.556488000000002</v>
      </c>
      <c r="AF963" s="34">
        <v>1.03</v>
      </c>
      <c r="AG963" s="34">
        <v>16</v>
      </c>
      <c r="AH963" s="34">
        <v>29.856918</v>
      </c>
      <c r="AI963" s="34">
        <v>127.469368</v>
      </c>
      <c r="AJ963" s="34">
        <v>10.052218</v>
      </c>
      <c r="AK963" s="34">
        <v>3.6</v>
      </c>
      <c r="AL963" s="34"/>
      <c r="AM963" s="34">
        <v>29.329287000000001</v>
      </c>
      <c r="AN963" s="34">
        <v>6.8</v>
      </c>
      <c r="AO963" s="34">
        <v>32.450001</v>
      </c>
      <c r="AP963" s="34">
        <v>4.95</v>
      </c>
      <c r="AQ963" s="34">
        <v>19.600000000000001</v>
      </c>
      <c r="AR963" s="34">
        <v>3.22</v>
      </c>
      <c r="AS963" s="34"/>
      <c r="AT963" s="34">
        <v>22.321315999999999</v>
      </c>
      <c r="AU963" s="34">
        <v>178.029999</v>
      </c>
      <c r="AV963" s="34">
        <v>9.961544</v>
      </c>
      <c r="AW963" s="34">
        <v>11.346366</v>
      </c>
      <c r="AX963" s="34">
        <v>8.83</v>
      </c>
      <c r="AY963" s="34">
        <v>3.15</v>
      </c>
      <c r="AZ963" s="34">
        <v>72.410004000000001</v>
      </c>
      <c r="BA963" s="34"/>
      <c r="BB963" s="34"/>
      <c r="BC963" s="34">
        <v>22.970295</v>
      </c>
      <c r="BD963" s="34"/>
      <c r="BE963" s="38"/>
      <c r="BF963" s="41"/>
      <c r="BG963" s="41">
        <f t="shared" si="726"/>
        <v>-8.0971487474171561E-3</v>
      </c>
      <c r="BH963" s="41"/>
      <c r="BI963" s="41">
        <f t="shared" si="727"/>
        <v>-1.5819538944892766E-2</v>
      </c>
      <c r="BJ963" s="41"/>
      <c r="BK963" s="41">
        <f t="shared" si="728"/>
        <v>1.4264999678630163E-2</v>
      </c>
      <c r="BL963" s="41">
        <f t="shared" si="729"/>
        <v>2.5981792371095225E-3</v>
      </c>
      <c r="BM963" s="41">
        <f t="shared" si="730"/>
        <v>-2.1773799549560619E-2</v>
      </c>
      <c r="BN963" s="41">
        <f t="shared" si="731"/>
        <v>-3.922073366611261E-2</v>
      </c>
      <c r="BO963" s="41"/>
      <c r="BP963" s="41">
        <f t="shared" si="732"/>
        <v>2.25011854934663E-3</v>
      </c>
      <c r="BQ963" s="41">
        <f t="shared" si="733"/>
        <v>-1.0471299867295366E-2</v>
      </c>
      <c r="BR963" s="41">
        <f t="shared" si="734"/>
        <v>9.9972026203647753E-4</v>
      </c>
      <c r="BS963" s="41">
        <f t="shared" si="735"/>
        <v>-5.6933866681876198E-3</v>
      </c>
      <c r="BT963" s="41"/>
      <c r="BU963" s="41">
        <f t="shared" si="736"/>
        <v>1.3299428760928475E-2</v>
      </c>
      <c r="BV963" s="41">
        <f t="shared" si="737"/>
        <v>8.2939751471837915E-3</v>
      </c>
      <c r="BW963" s="41">
        <f t="shared" si="738"/>
        <v>-2.4151569201261699E-2</v>
      </c>
      <c r="BX963" s="41"/>
      <c r="BY963" s="41"/>
      <c r="BZ963" s="41">
        <f t="shared" si="739"/>
        <v>-4.5250026984252492E-3</v>
      </c>
      <c r="CA963" s="41">
        <f t="shared" si="740"/>
        <v>5.050757619354053E-4</v>
      </c>
      <c r="CB963" s="41">
        <f t="shared" si="741"/>
        <v>-5.2562799630044973E-3</v>
      </c>
      <c r="CC963" s="41">
        <f t="shared" si="742"/>
        <v>1.0491255843802382E-2</v>
      </c>
      <c r="CD963" s="41">
        <f t="shared" si="743"/>
        <v>-2.2333573864454217E-3</v>
      </c>
      <c r="CE963" s="41">
        <f t="shared" si="744"/>
        <v>-9.2428853526877585E-3</v>
      </c>
      <c r="CF963" s="41">
        <f t="shared" si="745"/>
        <v>8.8532327793679633E-3</v>
      </c>
      <c r="CG963" s="41"/>
      <c r="CH963" s="41">
        <f t="shared" si="746"/>
        <v>4.2801890549810147E-3</v>
      </c>
      <c r="CI963" s="41">
        <f t="shared" si="747"/>
        <v>7.0911589837104787E-3</v>
      </c>
      <c r="CJ963" s="41">
        <f t="shared" si="748"/>
        <v>-2.8710105882431367E-2</v>
      </c>
      <c r="CK963" s="41">
        <f t="shared" si="749"/>
        <v>0</v>
      </c>
      <c r="CL963" s="41">
        <f t="shared" si="750"/>
        <v>8.1632035711393502E-3</v>
      </c>
      <c r="CM963" s="41">
        <f t="shared" si="751"/>
        <v>-7.2353960883410201E-3</v>
      </c>
      <c r="CO963" s="41">
        <f t="shared" si="752"/>
        <v>-0.11778303565638339</v>
      </c>
      <c r="CP963" s="41"/>
      <c r="CQ963" s="41">
        <f t="shared" si="753"/>
        <v>-4.9874589012683353E-3</v>
      </c>
      <c r="CR963" s="41">
        <f t="shared" si="754"/>
        <v>-5.7158413839948637E-2</v>
      </c>
      <c r="CS963" s="41">
        <f t="shared" si="755"/>
        <v>3.0865148436340743E-3</v>
      </c>
      <c r="CT963" s="41">
        <f t="shared" si="756"/>
        <v>1.0152371464017908E-2</v>
      </c>
      <c r="CU963" s="41">
        <f t="shared" si="757"/>
        <v>7.6824447581358623E-3</v>
      </c>
      <c r="CV963" s="41">
        <f t="shared" si="758"/>
        <v>-9.2736367853291021E-3</v>
      </c>
      <c r="CW963" s="41"/>
      <c r="CX963" s="41">
        <f t="shared" si="759"/>
        <v>6.6445749748317356E-3</v>
      </c>
      <c r="CY963" s="41">
        <f t="shared" si="760"/>
        <v>-1.1782251004618277E-2</v>
      </c>
      <c r="CZ963" s="41">
        <f t="shared" si="761"/>
        <v>-3.4233031680920338E-2</v>
      </c>
      <c r="DA963" s="41">
        <f t="shared" si="762"/>
        <v>-1.2422469947179545E-2</v>
      </c>
      <c r="DB963" s="41">
        <f t="shared" si="763"/>
        <v>6.9154670694488343E-2</v>
      </c>
      <c r="DC963" s="41">
        <f t="shared" si="764"/>
        <v>-1.5748356968139282E-2</v>
      </c>
      <c r="DD963" s="41">
        <f t="shared" si="765"/>
        <v>-6.0580385458248809E-3</v>
      </c>
      <c r="DE963" s="41"/>
      <c r="DF963" s="41"/>
      <c r="DG963" s="41">
        <f t="shared" si="766"/>
        <v>-5.8926608773816544E-2</v>
      </c>
      <c r="DH963" s="41"/>
    </row>
    <row r="964" spans="1:112">
      <c r="A964" s="44"/>
      <c r="B964" s="34"/>
      <c r="C964" s="34">
        <v>5.6399619999999997</v>
      </c>
      <c r="D964" s="34"/>
      <c r="E964" s="34">
        <v>1.44</v>
      </c>
      <c r="F964" s="34"/>
      <c r="G964" s="34">
        <v>57.297877999999997</v>
      </c>
      <c r="H964" s="34">
        <v>18.739801</v>
      </c>
      <c r="I964" s="34">
        <v>15.7</v>
      </c>
      <c r="J964" s="34">
        <v>10.649995000000001</v>
      </c>
      <c r="K964" s="34"/>
      <c r="L964" s="34">
        <v>49.09</v>
      </c>
      <c r="M964" s="34">
        <v>4.6500000000000004</v>
      </c>
      <c r="N964" s="34">
        <v>39.773308</v>
      </c>
      <c r="O964" s="34">
        <v>12.09</v>
      </c>
      <c r="P964" s="34"/>
      <c r="Q964" s="34">
        <v>9.44</v>
      </c>
      <c r="R964" s="34">
        <v>33.990001999999997</v>
      </c>
      <c r="S964" s="34">
        <v>52.545138999999999</v>
      </c>
      <c r="T964" s="34"/>
      <c r="U964" s="34"/>
      <c r="V964" s="34">
        <v>4.2857609999999999</v>
      </c>
      <c r="W964" s="34">
        <v>39.630001</v>
      </c>
      <c r="X964" s="34">
        <v>38</v>
      </c>
      <c r="Y964" s="34">
        <v>10.991515</v>
      </c>
      <c r="Z964" s="34">
        <v>17.598839000000002</v>
      </c>
      <c r="AA964" s="34">
        <v>51.740738</v>
      </c>
      <c r="AB964" s="34">
        <v>61.745055999999998</v>
      </c>
      <c r="AC964" s="34"/>
      <c r="AD964" s="34">
        <v>104.400002</v>
      </c>
      <c r="AE964" s="34">
        <v>36.622737999999998</v>
      </c>
      <c r="AF964" s="34">
        <v>0.98</v>
      </c>
      <c r="AG964" s="34">
        <v>16.010000000000002</v>
      </c>
      <c r="AH964" s="34">
        <v>29.808371999999999</v>
      </c>
      <c r="AI964" s="34">
        <v>123.478165</v>
      </c>
      <c r="AJ964" s="34">
        <v>10.117251</v>
      </c>
      <c r="AK964" s="34">
        <v>3.68</v>
      </c>
      <c r="AL964" s="34"/>
      <c r="AM964" s="34">
        <v>28.811136000000001</v>
      </c>
      <c r="AN964" s="34">
        <v>6.4</v>
      </c>
      <c r="AO964" s="34">
        <v>35.849997999999999</v>
      </c>
      <c r="AP964" s="34">
        <v>4.95</v>
      </c>
      <c r="AQ964" s="34">
        <v>19.649999999999999</v>
      </c>
      <c r="AR964" s="34">
        <v>3.19</v>
      </c>
      <c r="AS964" s="34"/>
      <c r="AT964" s="34">
        <v>22.419867</v>
      </c>
      <c r="AU964" s="34">
        <v>178.30999800000001</v>
      </c>
      <c r="AV964" s="34">
        <v>10.060663</v>
      </c>
      <c r="AW964" s="34">
        <v>11.582746999999999</v>
      </c>
      <c r="AX964" s="34">
        <v>9.01</v>
      </c>
      <c r="AY964" s="34">
        <v>3.15</v>
      </c>
      <c r="AZ964" s="34">
        <v>71.279999000000004</v>
      </c>
      <c r="BA964" s="34"/>
      <c r="BB964" s="34"/>
      <c r="BC964" s="34">
        <v>22.278117999999999</v>
      </c>
      <c r="BD964" s="34"/>
      <c r="BE964" s="38"/>
      <c r="BF964" s="41"/>
      <c r="BG964" s="41">
        <f t="shared" ref="BG964:BG1027" si="767">LN(C964/C963)</f>
        <v>0</v>
      </c>
      <c r="BH964" s="41"/>
      <c r="BI964" s="41">
        <f t="shared" ref="BI964:BI1027" si="768">LN(E964/E963)</f>
        <v>-1.1146861134991708</v>
      </c>
      <c r="BJ964" s="41"/>
      <c r="BK964" s="41">
        <f t="shared" ref="BK964:BK1027" si="769">LN(G964/G963)</f>
        <v>-5.3040462545568866E-3</v>
      </c>
      <c r="BL964" s="41">
        <f t="shared" ref="BL964:BL1027" si="770">LN(H964/H963)</f>
        <v>-2.2567261268181045E-2</v>
      </c>
      <c r="BM964" s="41">
        <f t="shared" ref="BM964:BM1027" si="771">LN(I964/I963)</f>
        <v>-1.2658396871923577E-2</v>
      </c>
      <c r="BN964" s="41">
        <f t="shared" ref="BN964:BN1027" si="772">LN(J964/J963)</f>
        <v>-5.4808172645197675E-2</v>
      </c>
      <c r="BO964" s="41"/>
      <c r="BP964" s="41">
        <f t="shared" ref="BP964:BP1027" si="773">LN(L964/L963)</f>
        <v>3.0603104886192736E-3</v>
      </c>
      <c r="BQ964" s="41">
        <f t="shared" ref="BQ964:BQ1027" si="774">LN(M964/M963)</f>
        <v>-2.1277398447284851E-2</v>
      </c>
      <c r="BR964" s="41">
        <f t="shared" ref="BR964:BR1027" si="775">LN(N964/N963)</f>
        <v>1.3153129021654931E-2</v>
      </c>
      <c r="BS964" s="41">
        <f t="shared" ref="BS964:BS1027" si="776">LN(O964/O963)</f>
        <v>-1.3963265881364016E-2</v>
      </c>
      <c r="BT964" s="41"/>
      <c r="BU964" s="41">
        <f t="shared" ref="BU964:BU1013" si="777">LN(Q964/Q963)</f>
        <v>-4.1499730906752734E-2</v>
      </c>
      <c r="BV964" s="41">
        <f t="shared" ref="BV964:BV1027" si="778">LN(R964/R963)</f>
        <v>2.6513491654053529E-3</v>
      </c>
      <c r="BW964" s="41">
        <f t="shared" ref="BW964:BW1027" si="779">LN(S964/S963)</f>
        <v>1.7913078247251881E-2</v>
      </c>
      <c r="BX964" s="41"/>
      <c r="BY964" s="41"/>
      <c r="BZ964" s="41">
        <f t="shared" ref="BZ964:BZ1027" si="780">LN(V964/V963)</f>
        <v>-2.2936874231014252E-2</v>
      </c>
      <c r="CA964" s="41">
        <f t="shared" ref="CA964:CA1027" si="781">LN(W964/W963)</f>
        <v>5.0479555577747541E-4</v>
      </c>
      <c r="CB964" s="41">
        <f t="shared" ref="CB964:CB1027" si="782">LN(X964/X963)</f>
        <v>1.3166295342860745E-3</v>
      </c>
      <c r="CC964" s="41">
        <f t="shared" ref="CC964:CC1027" si="783">LN(Y964/Y963)</f>
        <v>4.5441353854948824E-2</v>
      </c>
      <c r="CD964" s="41">
        <f t="shared" ref="CD964:CD1027" si="784">LN(Z964/Z963)</f>
        <v>2.8652194979114767E-2</v>
      </c>
      <c r="CE964" s="41">
        <f t="shared" ref="CE964:CE1027" si="785">LN(AA964/AA963)</f>
        <v>3.1810106858112468E-2</v>
      </c>
      <c r="CF964" s="41">
        <f t="shared" ref="CF964:CF1027" si="786">LN(AB964/AB963)</f>
        <v>3.1998963170905455E-3</v>
      </c>
      <c r="CG964" s="41"/>
      <c r="CH964" s="41">
        <f t="shared" ref="CH964:CH1027" si="787">LN(AD964/AD963)</f>
        <v>-9.1533723206672253E-3</v>
      </c>
      <c r="CI964" s="41">
        <f t="shared" ref="CI964:CI1027" si="788">LN(AE964/AE963)</f>
        <v>-2.5176841903160208E-2</v>
      </c>
      <c r="CJ964" s="41">
        <f t="shared" ref="CJ964:CJ1027" si="789">LN(AF964/AF963)</f>
        <v>-4.9761509559063943E-2</v>
      </c>
      <c r="CK964" s="41">
        <f t="shared" ref="CK964:CK1027" si="790">LN(AG964/AG963)</f>
        <v>6.2480476884217804E-4</v>
      </c>
      <c r="CL964" s="41">
        <f t="shared" ref="CL964:CL1027" si="791">LN(AH964/AH963)</f>
        <v>-1.627278128125211E-3</v>
      </c>
      <c r="CM964" s="41">
        <f t="shared" ref="CM964:CM1027" si="792">LN(AI964/AI963)</f>
        <v>-3.1811745935848693E-2</v>
      </c>
      <c r="CO964" s="41">
        <f t="shared" ref="CO964:CO1027" si="793">LN(AK964/AK963)</f>
        <v>2.1978906718775167E-2</v>
      </c>
      <c r="CP964" s="41"/>
      <c r="CQ964" s="41">
        <f t="shared" ref="CQ964:CQ1027" si="794">LN(AM964/AM963)</f>
        <v>-1.7824594040966802E-2</v>
      </c>
      <c r="CR964" s="41">
        <f t="shared" ref="CR964:CR1027" si="795">LN(AN964/AN963)</f>
        <v>-6.0624621816434736E-2</v>
      </c>
      <c r="CS964" s="41">
        <f t="shared" ref="CS964:CS1027" si="796">LN(AO964/AO963)</f>
        <v>9.9643037290882752E-2</v>
      </c>
      <c r="CT964" s="41">
        <f t="shared" ref="CT964:CT1027" si="797">LN(AP964/AP963)</f>
        <v>0</v>
      </c>
      <c r="CU964" s="41">
        <f t="shared" ref="CU964:CU1027" si="798">LN(AQ964/AQ963)</f>
        <v>2.5477720787985617E-3</v>
      </c>
      <c r="CV964" s="41">
        <f t="shared" ref="CV964:CV1027" si="799">LN(AR964/AR963)</f>
        <v>-9.3604427595638078E-3</v>
      </c>
      <c r="CW964" s="41"/>
      <c r="CX964" s="41">
        <f t="shared" ref="CX964:CX1027" si="800">LN(AT964/AT963)</f>
        <v>4.4053890745477881E-3</v>
      </c>
      <c r="CY964" s="41">
        <f t="shared" ref="CY964:CY1027" si="801">LN(AU964/AU963)</f>
        <v>1.5715275297938838E-3</v>
      </c>
      <c r="CZ964" s="41">
        <f t="shared" ref="CZ964:CZ1027" si="802">LN(AV964/AV963)</f>
        <v>9.9009874100896358E-3</v>
      </c>
      <c r="DA964" s="41">
        <f t="shared" ref="DA964:DA1027" si="803">LN(AW964/AW963)</f>
        <v>2.0619146907874114E-2</v>
      </c>
      <c r="DB964" s="41">
        <f t="shared" ref="DB964:DB1027" si="804">LN(AX964/AX963)</f>
        <v>2.0180057004377822E-2</v>
      </c>
      <c r="DC964" s="41">
        <f t="shared" ref="DC964:DC1027" si="805">LN(AY964/AY963)</f>
        <v>0</v>
      </c>
      <c r="DD964" s="41">
        <f t="shared" ref="DD964:DD1027" si="806">LN(AZ964/AZ963)</f>
        <v>-1.5728697508343506E-2</v>
      </c>
      <c r="DE964" s="41"/>
      <c r="DF964" s="41"/>
      <c r="DG964" s="41">
        <f t="shared" ref="DG964:DG1027" si="807">LN(BC964/BC963)</f>
        <v>-3.0596918342783063E-2</v>
      </c>
      <c r="DH964" s="41"/>
    </row>
    <row r="965" spans="1:112">
      <c r="B965" s="34"/>
      <c r="C965" s="34">
        <v>5.6399619999999997</v>
      </c>
      <c r="D965" s="34"/>
      <c r="E965" s="34">
        <v>1.32</v>
      </c>
      <c r="F965" s="34"/>
      <c r="G965" s="34">
        <v>56.285404</v>
      </c>
      <c r="H965" s="34">
        <v>18.600546000000001</v>
      </c>
      <c r="I965" s="34">
        <v>15.75</v>
      </c>
      <c r="J965" s="34">
        <v>10.349995</v>
      </c>
      <c r="K965" s="34"/>
      <c r="L965" s="34">
        <v>49.419998</v>
      </c>
      <c r="M965" s="34">
        <v>4.55</v>
      </c>
      <c r="N965" s="34">
        <v>44.078163000000004</v>
      </c>
      <c r="O965" s="34">
        <v>12.27</v>
      </c>
      <c r="P965" s="34"/>
      <c r="Q965" s="34">
        <v>9.58</v>
      </c>
      <c r="R965" s="34">
        <v>33.470001000000003</v>
      </c>
      <c r="S965" s="34">
        <v>52.427303000000002</v>
      </c>
      <c r="T965" s="34"/>
      <c r="U965" s="34"/>
      <c r="V965" s="34">
        <v>4.4150299999999998</v>
      </c>
      <c r="W965" s="34">
        <v>39.07</v>
      </c>
      <c r="X965" s="34">
        <v>37.5</v>
      </c>
      <c r="Y965" s="34">
        <v>10.971584999999999</v>
      </c>
      <c r="Z965" s="34">
        <v>19.682783000000001</v>
      </c>
      <c r="AA965" s="34">
        <v>51.427483000000002</v>
      </c>
      <c r="AB965" s="34">
        <v>62.139598999999997</v>
      </c>
      <c r="AC965" s="34"/>
      <c r="AD965" s="34">
        <v>103.489998</v>
      </c>
      <c r="AE965" s="34">
        <v>35.954371999999999</v>
      </c>
      <c r="AF965" s="34">
        <v>0.96</v>
      </c>
      <c r="AG965" s="34">
        <v>16.100000000000001</v>
      </c>
      <c r="AH965" s="34">
        <v>30.002562999999999</v>
      </c>
      <c r="AI965" s="34">
        <v>121.636841</v>
      </c>
      <c r="AJ965" s="34">
        <v>10.061508</v>
      </c>
      <c r="AK965" s="34">
        <v>3.6</v>
      </c>
      <c r="AL965" s="34"/>
      <c r="AM965" s="34">
        <v>29.084875</v>
      </c>
      <c r="AN965" s="34">
        <v>5.0999999999999996</v>
      </c>
      <c r="AO965" s="34">
        <v>35.900002000000001</v>
      </c>
      <c r="AP965" s="34">
        <v>4.95</v>
      </c>
      <c r="AQ965" s="34">
        <v>19</v>
      </c>
      <c r="AR965" s="34">
        <v>3.14</v>
      </c>
      <c r="AS965" s="34"/>
      <c r="AT965" s="34">
        <v>22.961881999999999</v>
      </c>
      <c r="AU965" s="34">
        <v>179.570007</v>
      </c>
      <c r="AV965" s="34">
        <v>10.159782999999999</v>
      </c>
      <c r="AW965" s="34">
        <v>11.157260000000001</v>
      </c>
      <c r="AX965" s="34">
        <v>9.0399999999999991</v>
      </c>
      <c r="AY965" s="34">
        <v>3.1</v>
      </c>
      <c r="AZ965" s="34">
        <v>70.510002</v>
      </c>
      <c r="BA965" s="34"/>
      <c r="BB965" s="34"/>
      <c r="BC965" s="34">
        <v>22.377001</v>
      </c>
      <c r="BD965" s="34"/>
      <c r="BE965" s="38"/>
      <c r="BF965" s="41"/>
      <c r="BG965" s="41">
        <f t="shared" si="767"/>
        <v>0</v>
      </c>
      <c r="BH965" s="41"/>
      <c r="BI965" s="41">
        <f t="shared" si="768"/>
        <v>-8.7011376989629685E-2</v>
      </c>
      <c r="BJ965" s="41"/>
      <c r="BK965" s="41">
        <f t="shared" si="769"/>
        <v>-1.7828342339065946E-2</v>
      </c>
      <c r="BL965" s="41">
        <f t="shared" si="770"/>
        <v>-7.4587226300754763E-3</v>
      </c>
      <c r="BM965" s="41">
        <f t="shared" si="771"/>
        <v>3.1796529173798056E-3</v>
      </c>
      <c r="BN965" s="41">
        <f t="shared" si="772"/>
        <v>-2.8573386052281911E-2</v>
      </c>
      <c r="BO965" s="41"/>
      <c r="BP965" s="41">
        <f t="shared" si="773"/>
        <v>6.6998120210564486E-3</v>
      </c>
      <c r="BQ965" s="41">
        <f t="shared" si="774"/>
        <v>-2.173998663640599E-2</v>
      </c>
      <c r="BR965" s="41">
        <f t="shared" si="775"/>
        <v>0.10276845571202919</v>
      </c>
      <c r="BS965" s="41">
        <f t="shared" si="776"/>
        <v>1.4778594096118683E-2</v>
      </c>
      <c r="BT965" s="41"/>
      <c r="BU965" s="41">
        <f t="shared" si="777"/>
        <v>1.4721611825359927E-2</v>
      </c>
      <c r="BV965" s="41">
        <f t="shared" si="778"/>
        <v>-1.5416877448121175E-2</v>
      </c>
      <c r="BW965" s="41">
        <f t="shared" si="779"/>
        <v>-2.245085419564208E-3</v>
      </c>
      <c r="BX965" s="41"/>
      <c r="BY965" s="41"/>
      <c r="BZ965" s="41">
        <f t="shared" si="780"/>
        <v>2.9716496502387384E-2</v>
      </c>
      <c r="CA965" s="41">
        <f t="shared" si="781"/>
        <v>-1.4231523368773095E-2</v>
      </c>
      <c r="CB965" s="41">
        <f t="shared" si="782"/>
        <v>-1.324522675002068E-2</v>
      </c>
      <c r="CC965" s="41">
        <f t="shared" si="783"/>
        <v>-1.8148626988294546E-3</v>
      </c>
      <c r="CD965" s="41">
        <f t="shared" si="784"/>
        <v>0.11191136026874499</v>
      </c>
      <c r="CE965" s="41">
        <f t="shared" si="785"/>
        <v>-6.0727219999846304E-3</v>
      </c>
      <c r="CF965" s="41">
        <f t="shared" si="786"/>
        <v>6.3695432484155972E-3</v>
      </c>
      <c r="CG965" s="41"/>
      <c r="CH965" s="41">
        <f t="shared" si="787"/>
        <v>-8.7547242510835569E-3</v>
      </c>
      <c r="CI965" s="41">
        <f t="shared" si="788"/>
        <v>-1.8418614213157228E-2</v>
      </c>
      <c r="CJ965" s="41">
        <f t="shared" si="789"/>
        <v>-2.0619287202735703E-2</v>
      </c>
      <c r="CK965" s="41">
        <f t="shared" si="790"/>
        <v>5.6057449817940325E-3</v>
      </c>
      <c r="CL965" s="41">
        <f t="shared" si="791"/>
        <v>6.4935176937341741E-3</v>
      </c>
      <c r="CM965" s="41">
        <f t="shared" si="792"/>
        <v>-1.5024446421047298E-2</v>
      </c>
      <c r="CO965" s="41">
        <f t="shared" si="793"/>
        <v>-2.197890671877523E-2</v>
      </c>
      <c r="CP965" s="41"/>
      <c r="CQ965" s="41">
        <f t="shared" si="794"/>
        <v>9.4563005332331945E-3</v>
      </c>
      <c r="CR965" s="41">
        <f t="shared" si="795"/>
        <v>-0.22705745063534621</v>
      </c>
      <c r="CS965" s="41">
        <f t="shared" si="796"/>
        <v>1.3938399469157999E-3</v>
      </c>
      <c r="CT965" s="41">
        <f t="shared" si="797"/>
        <v>0</v>
      </c>
      <c r="CU965" s="41">
        <f t="shared" si="798"/>
        <v>-3.3638359148829684E-2</v>
      </c>
      <c r="CV965" s="41">
        <f t="shared" si="799"/>
        <v>-1.5798116876591176E-2</v>
      </c>
      <c r="CW965" s="41"/>
      <c r="CX965" s="41">
        <f t="shared" si="800"/>
        <v>2.3888051310206732E-2</v>
      </c>
      <c r="CY965" s="41">
        <f t="shared" si="801"/>
        <v>7.0415457062838393E-3</v>
      </c>
      <c r="CZ965" s="41">
        <f t="shared" si="802"/>
        <v>9.8040165819813958E-3</v>
      </c>
      <c r="DA965" s="41">
        <f t="shared" si="803"/>
        <v>-3.7426256261481286E-2</v>
      </c>
      <c r="DB965" s="41">
        <f t="shared" si="804"/>
        <v>3.324102783838621E-3</v>
      </c>
      <c r="DC965" s="41">
        <f t="shared" si="805"/>
        <v>-1.6000341346441075E-2</v>
      </c>
      <c r="DD965" s="41">
        <f t="shared" si="806"/>
        <v>-1.086119703765334E-2</v>
      </c>
      <c r="DE965" s="41"/>
      <c r="DF965" s="41"/>
      <c r="DG965" s="41">
        <f t="shared" si="807"/>
        <v>4.4287492156374888E-3</v>
      </c>
      <c r="DH965" s="41"/>
    </row>
    <row r="966" spans="1:112">
      <c r="B966" s="34"/>
      <c r="C966" s="34">
        <v>5.6399619999999997</v>
      </c>
      <c r="D966" s="34"/>
      <c r="E966" s="34">
        <v>1.44</v>
      </c>
      <c r="F966" s="34"/>
      <c r="G966" s="34">
        <v>56.629447999999996</v>
      </c>
      <c r="H966" s="34">
        <v>18.799479999999999</v>
      </c>
      <c r="I966" s="34">
        <v>15.55</v>
      </c>
      <c r="J966" s="34">
        <v>10.199994999999999</v>
      </c>
      <c r="K966" s="34"/>
      <c r="L966" s="34">
        <v>49.459999000000003</v>
      </c>
      <c r="M966" s="34">
        <v>4.45</v>
      </c>
      <c r="N966" s="34">
        <v>42.635962999999997</v>
      </c>
      <c r="O966" s="34">
        <v>12.13</v>
      </c>
      <c r="P966" s="34"/>
      <c r="Q966" s="34">
        <v>8.8949999999999996</v>
      </c>
      <c r="R966" s="34">
        <v>33.630001</v>
      </c>
      <c r="S966" s="34">
        <v>52.476398000000003</v>
      </c>
      <c r="T966" s="34"/>
      <c r="U966" s="34"/>
      <c r="V966" s="34">
        <v>4.5741300000000003</v>
      </c>
      <c r="W966" s="34">
        <v>39.68</v>
      </c>
      <c r="X966" s="34">
        <v>37.349997999999999</v>
      </c>
      <c r="Y966" s="34">
        <v>10.762319</v>
      </c>
      <c r="Z966" s="34">
        <v>20.533570999999998</v>
      </c>
      <c r="AA966" s="34">
        <v>50.523521000000002</v>
      </c>
      <c r="AB966" s="34">
        <v>62.287551999999998</v>
      </c>
      <c r="AC966" s="34"/>
      <c r="AD966" s="34">
        <v>104.120003</v>
      </c>
      <c r="AE966" s="34">
        <v>35.600529000000002</v>
      </c>
      <c r="AF966" s="34">
        <v>1</v>
      </c>
      <c r="AG966" s="34">
        <v>15.91</v>
      </c>
      <c r="AH966" s="34">
        <v>29.565633999999999</v>
      </c>
      <c r="AI966" s="34">
        <v>119.447166</v>
      </c>
      <c r="AJ966" s="34">
        <v>10.247317000000001</v>
      </c>
      <c r="AK966" s="34">
        <v>3.25</v>
      </c>
      <c r="AL966" s="34"/>
      <c r="AM966" s="34">
        <v>28.996888999999999</v>
      </c>
      <c r="AN966" s="34">
        <v>5.7</v>
      </c>
      <c r="AO966" s="34">
        <v>35.549999</v>
      </c>
      <c r="AP966" s="34">
        <v>4.95</v>
      </c>
      <c r="AQ966" s="34">
        <v>19.350000000000001</v>
      </c>
      <c r="AR966" s="34">
        <v>3.11</v>
      </c>
      <c r="AS966" s="34"/>
      <c r="AT966" s="34">
        <v>22.567688</v>
      </c>
      <c r="AU966" s="34">
        <v>179.55999800000001</v>
      </c>
      <c r="AV966" s="34">
        <v>10.457143</v>
      </c>
      <c r="AW966" s="34">
        <v>11.440918999999999</v>
      </c>
      <c r="AX966" s="34">
        <v>8.9499999999999993</v>
      </c>
      <c r="AY966" s="34">
        <v>3.15</v>
      </c>
      <c r="AZ966" s="34">
        <v>70.699996999999996</v>
      </c>
      <c r="BA966" s="34"/>
      <c r="BB966" s="34"/>
      <c r="BC966" s="34">
        <v>22.189126999999999</v>
      </c>
      <c r="BD966" s="34"/>
      <c r="BE966" s="38"/>
      <c r="BF966" s="41"/>
      <c r="BG966" s="41">
        <f t="shared" si="767"/>
        <v>0</v>
      </c>
      <c r="BH966" s="41"/>
      <c r="BI966" s="41">
        <f t="shared" si="768"/>
        <v>8.7011376989629699E-2</v>
      </c>
      <c r="BJ966" s="41"/>
      <c r="BK966" s="41">
        <f t="shared" si="769"/>
        <v>6.0938850574703655E-3</v>
      </c>
      <c r="BL966" s="41">
        <f t="shared" si="770"/>
        <v>1.0638274751881827E-2</v>
      </c>
      <c r="BM966" s="41">
        <f t="shared" si="771"/>
        <v>-1.2779726646398882E-2</v>
      </c>
      <c r="BN966" s="41">
        <f t="shared" si="772"/>
        <v>-1.4598806525447186E-2</v>
      </c>
      <c r="BO966" s="41"/>
      <c r="BP966" s="41">
        <f t="shared" si="773"/>
        <v>8.0908178389409082E-4</v>
      </c>
      <c r="BQ966" s="41">
        <f t="shared" si="774"/>
        <v>-2.2223136784710124E-2</v>
      </c>
      <c r="BR966" s="41">
        <f t="shared" si="775"/>
        <v>-3.3266390732314848E-2</v>
      </c>
      <c r="BS966" s="41">
        <f t="shared" si="776"/>
        <v>-1.1475535766861247E-2</v>
      </c>
      <c r="BT966" s="41"/>
      <c r="BU966" s="41">
        <f t="shared" si="777"/>
        <v>-7.4188270864970818E-2</v>
      </c>
      <c r="BV966" s="41">
        <f t="shared" si="778"/>
        <v>4.7690103867959579E-3</v>
      </c>
      <c r="BW966" s="41">
        <f t="shared" si="779"/>
        <v>9.3600136346645593E-4</v>
      </c>
      <c r="BX966" s="41"/>
      <c r="BY966" s="41"/>
      <c r="BZ966" s="41">
        <f t="shared" si="780"/>
        <v>3.5401887659780057E-2</v>
      </c>
      <c r="CA966" s="41">
        <f t="shared" si="781"/>
        <v>1.5492373349692777E-2</v>
      </c>
      <c r="CB966" s="41">
        <f t="shared" si="782"/>
        <v>-4.0080749450636544E-3</v>
      </c>
      <c r="CC966" s="41">
        <f t="shared" si="783"/>
        <v>-1.9257696850631466E-2</v>
      </c>
      <c r="CD966" s="41">
        <f t="shared" si="784"/>
        <v>4.2316862251789045E-2</v>
      </c>
      <c r="CE966" s="41">
        <f t="shared" si="785"/>
        <v>-1.7733728058070761E-2</v>
      </c>
      <c r="CF966" s="41">
        <f t="shared" si="786"/>
        <v>2.378147671806457E-3</v>
      </c>
      <c r="CG966" s="41"/>
      <c r="CH966" s="41">
        <f t="shared" si="787"/>
        <v>6.0691385847295633E-3</v>
      </c>
      <c r="CI966" s="41">
        <f t="shared" si="788"/>
        <v>-9.8901928264844598E-3</v>
      </c>
      <c r="CJ966" s="41">
        <f t="shared" si="789"/>
        <v>4.08219945202552E-2</v>
      </c>
      <c r="CK966" s="41">
        <f t="shared" si="790"/>
        <v>-1.1871429640721935E-2</v>
      </c>
      <c r="CL966" s="41">
        <f t="shared" si="791"/>
        <v>-1.4670138028075722E-2</v>
      </c>
      <c r="CM966" s="41">
        <f t="shared" si="792"/>
        <v>-1.8165744314056671E-2</v>
      </c>
      <c r="CO966" s="41">
        <f t="shared" si="793"/>
        <v>-0.10227884912041818</v>
      </c>
      <c r="CP966" s="41"/>
      <c r="CQ966" s="41">
        <f t="shared" si="794"/>
        <v>-3.0297312355712217E-3</v>
      </c>
      <c r="CR966" s="41">
        <f t="shared" si="795"/>
        <v>0.1112256351102244</v>
      </c>
      <c r="CS966" s="41">
        <f t="shared" si="796"/>
        <v>-9.7972230846837989E-3</v>
      </c>
      <c r="CT966" s="41">
        <f t="shared" si="797"/>
        <v>0</v>
      </c>
      <c r="CU966" s="41">
        <f t="shared" si="798"/>
        <v>1.8253440309350517E-2</v>
      </c>
      <c r="CV966" s="41">
        <f t="shared" si="799"/>
        <v>-9.6000737290193421E-3</v>
      </c>
      <c r="CW966" s="41"/>
      <c r="CX966" s="41">
        <f t="shared" si="800"/>
        <v>-1.7316388013897167E-2</v>
      </c>
      <c r="CY966" s="41">
        <f t="shared" si="801"/>
        <v>-5.5740260425077131E-5</v>
      </c>
      <c r="CZ966" s="41">
        <f t="shared" si="802"/>
        <v>2.8848201918626443E-2</v>
      </c>
      <c r="DA966" s="41">
        <f t="shared" si="803"/>
        <v>2.5105907798023901E-2</v>
      </c>
      <c r="DB966" s="41">
        <f t="shared" si="804"/>
        <v>-1.0005642117321058E-2</v>
      </c>
      <c r="DC966" s="41">
        <f t="shared" si="805"/>
        <v>1.600034134644112E-2</v>
      </c>
      <c r="DD966" s="41">
        <f t="shared" si="806"/>
        <v>2.6909583739915424E-3</v>
      </c>
      <c r="DE966" s="41"/>
      <c r="DF966" s="41"/>
      <c r="DG966" s="41">
        <f t="shared" si="807"/>
        <v>-8.4312962052605113E-3</v>
      </c>
      <c r="DH966" s="41"/>
    </row>
    <row r="967" spans="1:112">
      <c r="B967" s="34"/>
      <c r="C967" s="34">
        <v>5.731668</v>
      </c>
      <c r="D967" s="34"/>
      <c r="E967" s="34">
        <v>1.42</v>
      </c>
      <c r="F967" s="34"/>
      <c r="G967" s="34">
        <v>57.386344999999999</v>
      </c>
      <c r="H967" s="34">
        <v>19.137671999999998</v>
      </c>
      <c r="I967" s="34">
        <v>15.85</v>
      </c>
      <c r="J967" s="34">
        <v>9.4499949999999995</v>
      </c>
      <c r="K967" s="34"/>
      <c r="L967" s="34">
        <v>49.099997999999999</v>
      </c>
      <c r="M967" s="34">
        <v>4.55</v>
      </c>
      <c r="N967" s="34">
        <v>42.665492999999998</v>
      </c>
      <c r="O967" s="34">
        <v>12.36</v>
      </c>
      <c r="P967" s="34"/>
      <c r="Q967" s="34">
        <v>8.4</v>
      </c>
      <c r="R967" s="34">
        <v>32.840000000000003</v>
      </c>
      <c r="S967" s="34">
        <v>52.613880000000002</v>
      </c>
      <c r="T967" s="34"/>
      <c r="U967" s="34"/>
      <c r="V967" s="34">
        <v>4.6835120000000003</v>
      </c>
      <c r="W967" s="34">
        <v>39.759998000000003</v>
      </c>
      <c r="X967" s="34">
        <v>34</v>
      </c>
      <c r="Y967" s="34">
        <v>10.961619000000001</v>
      </c>
      <c r="Z967" s="34">
        <v>21.116693000000001</v>
      </c>
      <c r="AA967" s="34">
        <v>51.141078999999998</v>
      </c>
      <c r="AB967" s="34">
        <v>62.534142000000003</v>
      </c>
      <c r="AC967" s="34"/>
      <c r="AD967" s="34">
        <v>106.510002</v>
      </c>
      <c r="AE967" s="34">
        <v>35.954371999999999</v>
      </c>
      <c r="AF967" s="34">
        <v>0.98</v>
      </c>
      <c r="AG967" s="34">
        <v>16</v>
      </c>
      <c r="AH967" s="34">
        <v>30.196756000000001</v>
      </c>
      <c r="AI967" s="34">
        <v>122.492813</v>
      </c>
      <c r="AJ967" s="34">
        <v>10.451707000000001</v>
      </c>
      <c r="AK967" s="34">
        <v>3.4</v>
      </c>
      <c r="AL967" s="34"/>
      <c r="AM967" s="34">
        <v>29.163086</v>
      </c>
      <c r="AN967" s="34">
        <v>5.7</v>
      </c>
      <c r="AO967" s="34">
        <v>37.799999</v>
      </c>
      <c r="AP967" s="34">
        <v>4.9000000000000004</v>
      </c>
      <c r="AQ967" s="34">
        <v>19.299999</v>
      </c>
      <c r="AR967" s="34">
        <v>3.24</v>
      </c>
      <c r="AS967" s="34"/>
      <c r="AT967" s="34">
        <v>23.109707</v>
      </c>
      <c r="AU967" s="34">
        <v>180</v>
      </c>
      <c r="AV967" s="34">
        <v>10.804062</v>
      </c>
      <c r="AW967" s="34">
        <v>11.913684</v>
      </c>
      <c r="AX967" s="34">
        <v>8.9499999999999993</v>
      </c>
      <c r="AY967" s="34">
        <v>3.5</v>
      </c>
      <c r="AZ967" s="34">
        <v>71.139999000000003</v>
      </c>
      <c r="BA967" s="34"/>
      <c r="BB967" s="34"/>
      <c r="BC967" s="34">
        <v>22.910966999999999</v>
      </c>
      <c r="BD967" s="34"/>
      <c r="BE967" s="38"/>
      <c r="BF967" s="41"/>
      <c r="BG967" s="41">
        <f t="shared" si="767"/>
        <v>1.6129259943238699E-2</v>
      </c>
      <c r="BH967" s="41"/>
      <c r="BI967" s="41">
        <f t="shared" si="768"/>
        <v>-1.3986241974739952E-2</v>
      </c>
      <c r="BJ967" s="41"/>
      <c r="BK967" s="41">
        <f t="shared" si="769"/>
        <v>1.3277250444130353E-2</v>
      </c>
      <c r="BL967" s="41">
        <f t="shared" si="770"/>
        <v>1.7829538654322276E-2</v>
      </c>
      <c r="BM967" s="41">
        <f t="shared" si="771"/>
        <v>1.9108861698046507E-2</v>
      </c>
      <c r="BN967" s="41">
        <f t="shared" si="772"/>
        <v>-7.6373017689044517E-2</v>
      </c>
      <c r="BO967" s="41"/>
      <c r="BP967" s="41">
        <f t="shared" si="773"/>
        <v>-7.3052478076352529E-3</v>
      </c>
      <c r="BQ967" s="41">
        <f t="shared" si="774"/>
        <v>2.2223136784710041E-2</v>
      </c>
      <c r="BR967" s="41">
        <f t="shared" si="775"/>
        <v>6.9236804538618467E-4</v>
      </c>
      <c r="BS967" s="41">
        <f t="shared" si="776"/>
        <v>1.8783729073585938E-2</v>
      </c>
      <c r="BT967" s="41"/>
      <c r="BU967" s="41">
        <f t="shared" si="777"/>
        <v>-5.7257615268530439E-2</v>
      </c>
      <c r="BV967" s="41">
        <f t="shared" si="778"/>
        <v>-2.3771270903305556E-2</v>
      </c>
      <c r="BW967" s="41">
        <f t="shared" si="779"/>
        <v>2.6164566513317724E-3</v>
      </c>
      <c r="BX967" s="41"/>
      <c r="BY967" s="41"/>
      <c r="BZ967" s="41">
        <f t="shared" si="780"/>
        <v>2.363173914055999E-2</v>
      </c>
      <c r="CA967" s="41">
        <f t="shared" si="781"/>
        <v>2.0140490698892679E-3</v>
      </c>
      <c r="CB967" s="41">
        <f t="shared" si="782"/>
        <v>-9.3972333415140052E-2</v>
      </c>
      <c r="CC967" s="41">
        <f t="shared" si="783"/>
        <v>1.8348937630057745E-2</v>
      </c>
      <c r="CD967" s="41">
        <f t="shared" si="784"/>
        <v>2.8002708658810504E-2</v>
      </c>
      <c r="CE967" s="41">
        <f t="shared" si="785"/>
        <v>1.2149078360611619E-2</v>
      </c>
      <c r="CF967" s="41">
        <f t="shared" si="786"/>
        <v>3.9510811444977111E-3</v>
      </c>
      <c r="CG967" s="41"/>
      <c r="CH967" s="41">
        <f t="shared" si="787"/>
        <v>2.2694787293381462E-2</v>
      </c>
      <c r="CI967" s="41">
        <f t="shared" si="788"/>
        <v>9.8901928264845205E-3</v>
      </c>
      <c r="CJ967" s="41">
        <f t="shared" si="789"/>
        <v>-2.0202707317519466E-2</v>
      </c>
      <c r="CK967" s="41">
        <f t="shared" si="790"/>
        <v>5.6408798900857062E-3</v>
      </c>
      <c r="CL967" s="41">
        <f t="shared" si="791"/>
        <v>2.1121828074444716E-2</v>
      </c>
      <c r="CM967" s="41">
        <f t="shared" si="792"/>
        <v>2.5178210793664758E-2</v>
      </c>
      <c r="CO967" s="41">
        <f t="shared" si="793"/>
        <v>4.5120435280469641E-2</v>
      </c>
      <c r="CP967" s="41"/>
      <c r="CQ967" s="41">
        <f t="shared" si="794"/>
        <v>5.7151830749080168E-3</v>
      </c>
      <c r="CR967" s="41">
        <f t="shared" si="795"/>
        <v>0</v>
      </c>
      <c r="CS967" s="41">
        <f t="shared" si="796"/>
        <v>6.1368948050660954E-2</v>
      </c>
      <c r="CT967" s="41">
        <f t="shared" si="797"/>
        <v>-1.0152371464017962E-2</v>
      </c>
      <c r="CU967" s="41">
        <f t="shared" si="798"/>
        <v>-2.5873753784239157E-3</v>
      </c>
      <c r="CV967" s="41">
        <f t="shared" si="799"/>
        <v>4.0950603613095278E-2</v>
      </c>
      <c r="CW967" s="41"/>
      <c r="CX967" s="41">
        <f t="shared" si="800"/>
        <v>2.3733596992420145E-2</v>
      </c>
      <c r="CY967" s="41">
        <f t="shared" si="801"/>
        <v>2.4474481148172413E-3</v>
      </c>
      <c r="CZ967" s="41">
        <f t="shared" si="802"/>
        <v>3.2636888956076242E-2</v>
      </c>
      <c r="DA967" s="41">
        <f t="shared" si="803"/>
        <v>4.0491340543887831E-2</v>
      </c>
      <c r="DB967" s="41">
        <f t="shared" si="804"/>
        <v>0</v>
      </c>
      <c r="DC967" s="41">
        <f t="shared" si="805"/>
        <v>0.10536051565782635</v>
      </c>
      <c r="DD967" s="41">
        <f t="shared" si="806"/>
        <v>6.2042219938083475E-3</v>
      </c>
      <c r="DE967" s="41"/>
      <c r="DF967" s="41"/>
      <c r="DG967" s="41">
        <f t="shared" si="807"/>
        <v>3.2013310092541457E-2</v>
      </c>
      <c r="DH967" s="41"/>
    </row>
    <row r="968" spans="1:112">
      <c r="B968" s="34"/>
      <c r="C968" s="34">
        <v>5.5941080000000003</v>
      </c>
      <c r="D968" s="34"/>
      <c r="E968" s="34">
        <v>1.38</v>
      </c>
      <c r="F968" s="34"/>
      <c r="G968" s="34">
        <v>58.153064999999998</v>
      </c>
      <c r="H968" s="34">
        <v>19.525597000000001</v>
      </c>
      <c r="I968" s="34">
        <v>15.9</v>
      </c>
      <c r="J968" s="34">
        <v>9.5999960000000009</v>
      </c>
      <c r="K968" s="34"/>
      <c r="L968" s="34">
        <v>49.02</v>
      </c>
      <c r="M968" s="34">
        <v>5</v>
      </c>
      <c r="N968" s="34">
        <v>43.364440999999999</v>
      </c>
      <c r="O968" s="34">
        <v>12.55</v>
      </c>
      <c r="P968" s="34"/>
      <c r="Q968" s="34">
        <v>8.07</v>
      </c>
      <c r="R968" s="34">
        <v>32.220001000000003</v>
      </c>
      <c r="S968" s="34">
        <v>52.918284999999997</v>
      </c>
      <c r="T968" s="34"/>
      <c r="U968" s="34"/>
      <c r="V968" s="34">
        <v>4.6337929999999998</v>
      </c>
      <c r="W968" s="34">
        <v>39.979999999999997</v>
      </c>
      <c r="X968" s="34">
        <v>36</v>
      </c>
      <c r="Y968" s="34">
        <v>11.589422000000001</v>
      </c>
      <c r="Z968" s="34">
        <v>21.508628999999999</v>
      </c>
      <c r="AA968" s="34">
        <v>51.767589999999998</v>
      </c>
      <c r="AB968" s="34">
        <v>62.534142000000003</v>
      </c>
      <c r="AC968" s="34"/>
      <c r="AD968" s="34">
        <v>105.870003</v>
      </c>
      <c r="AE968" s="34">
        <v>36.180439</v>
      </c>
      <c r="AF968" s="34">
        <v>0.99</v>
      </c>
      <c r="AG968" s="34">
        <v>16.16</v>
      </c>
      <c r="AH968" s="34">
        <v>31.410447999999999</v>
      </c>
      <c r="AI968" s="34">
        <v>124.234604</v>
      </c>
      <c r="AJ968" s="34">
        <v>10.460997000000001</v>
      </c>
      <c r="AK968" s="34">
        <v>3.45</v>
      </c>
      <c r="AL968" s="34"/>
      <c r="AM968" s="34">
        <v>29.368393000000001</v>
      </c>
      <c r="AN968" s="34">
        <v>6.2</v>
      </c>
      <c r="AO968" s="34">
        <v>36.950001</v>
      </c>
      <c r="AP968" s="34">
        <v>5</v>
      </c>
      <c r="AQ968" s="34">
        <v>19.399999999999999</v>
      </c>
      <c r="AR968" s="34">
        <v>3.43</v>
      </c>
      <c r="AS968" s="34"/>
      <c r="AT968" s="34">
        <v>23.454626000000001</v>
      </c>
      <c r="AU968" s="34">
        <v>180.679993</v>
      </c>
      <c r="AV968" s="34">
        <v>11.200540999999999</v>
      </c>
      <c r="AW968" s="34">
        <v>12.386449000000001</v>
      </c>
      <c r="AX968" s="34">
        <v>8.98</v>
      </c>
      <c r="AY968" s="34">
        <v>3.4</v>
      </c>
      <c r="AZ968" s="34">
        <v>70.959998999999996</v>
      </c>
      <c r="BA968" s="34"/>
      <c r="BB968" s="34"/>
      <c r="BC968" s="34">
        <v>23.128504</v>
      </c>
      <c r="BD968" s="34"/>
      <c r="BE968" s="38"/>
      <c r="BF968" s="41"/>
      <c r="BG968" s="41">
        <f t="shared" si="767"/>
        <v>-2.4292686848740249E-2</v>
      </c>
      <c r="BH968" s="41"/>
      <c r="BI968" s="41">
        <f t="shared" si="768"/>
        <v>-2.8573372444056114E-2</v>
      </c>
      <c r="BJ968" s="41"/>
      <c r="BK968" s="41">
        <f t="shared" si="769"/>
        <v>1.3272203049425229E-2</v>
      </c>
      <c r="BL968" s="41">
        <f t="shared" si="770"/>
        <v>2.006752290946226E-2</v>
      </c>
      <c r="BM968" s="41">
        <f t="shared" si="771"/>
        <v>3.1496089028962013E-3</v>
      </c>
      <c r="BN968" s="41">
        <f t="shared" si="772"/>
        <v>1.5748469402054838E-2</v>
      </c>
      <c r="BO968" s="41"/>
      <c r="BP968" s="41">
        <f t="shared" si="773"/>
        <v>-1.6306159673099268E-3</v>
      </c>
      <c r="BQ968" s="41">
        <f t="shared" si="774"/>
        <v>9.4310679471241415E-2</v>
      </c>
      <c r="BR968" s="41">
        <f t="shared" si="775"/>
        <v>1.6249306412713407E-2</v>
      </c>
      <c r="BS968" s="41">
        <f t="shared" si="776"/>
        <v>1.5255213548248355E-2</v>
      </c>
      <c r="BT968" s="41"/>
      <c r="BU968" s="41">
        <f t="shared" si="777"/>
        <v>-4.0078223567410469E-2</v>
      </c>
      <c r="BV968" s="41">
        <f t="shared" si="778"/>
        <v>-1.9059875798776372E-2</v>
      </c>
      <c r="BW968" s="41">
        <f t="shared" si="779"/>
        <v>5.7689680533178338E-3</v>
      </c>
      <c r="BX968" s="41"/>
      <c r="BY968" s="41"/>
      <c r="BZ968" s="41">
        <f t="shared" si="780"/>
        <v>-1.0672500669386008E-2</v>
      </c>
      <c r="CA968" s="41">
        <f t="shared" si="781"/>
        <v>5.5179975856926942E-3</v>
      </c>
      <c r="CB968" s="41">
        <f t="shared" si="782"/>
        <v>5.7158413839948623E-2</v>
      </c>
      <c r="CC968" s="41">
        <f t="shared" si="783"/>
        <v>5.5692795941399496E-2</v>
      </c>
      <c r="CD968" s="41">
        <f t="shared" si="784"/>
        <v>1.839033831341174E-2</v>
      </c>
      <c r="CE968" s="41">
        <f t="shared" si="785"/>
        <v>1.2176209188517435E-2</v>
      </c>
      <c r="CF968" s="41">
        <f t="shared" si="786"/>
        <v>0</v>
      </c>
      <c r="CG968" s="41"/>
      <c r="CH968" s="41">
        <f t="shared" si="787"/>
        <v>-6.0269415407264507E-3</v>
      </c>
      <c r="CI968" s="41">
        <f t="shared" si="788"/>
        <v>6.2679235444728539E-3</v>
      </c>
      <c r="CJ968" s="41">
        <f t="shared" si="789"/>
        <v>1.0152371464017908E-2</v>
      </c>
      <c r="CK968" s="41">
        <f t="shared" si="790"/>
        <v>9.950330853168092E-3</v>
      </c>
      <c r="CL968" s="41">
        <f t="shared" si="791"/>
        <v>3.9406075029776867E-2</v>
      </c>
      <c r="CM968" s="41">
        <f t="shared" si="792"/>
        <v>1.4119386954354224E-2</v>
      </c>
      <c r="CO968" s="41">
        <f t="shared" si="793"/>
        <v>1.4598799421152851E-2</v>
      </c>
      <c r="CP968" s="41"/>
      <c r="CQ968" s="41">
        <f t="shared" si="794"/>
        <v>7.0152965724353637E-3</v>
      </c>
      <c r="CR968" s="41">
        <f t="shared" si="795"/>
        <v>8.4083117210541444E-2</v>
      </c>
      <c r="CS968" s="41">
        <f t="shared" si="796"/>
        <v>-2.2743401712705329E-2</v>
      </c>
      <c r="CT968" s="41">
        <f t="shared" si="797"/>
        <v>2.0202707317519469E-2</v>
      </c>
      <c r="CU968" s="41">
        <f t="shared" si="798"/>
        <v>5.1680219719153113E-3</v>
      </c>
      <c r="CV968" s="41">
        <f t="shared" si="799"/>
        <v>5.6986931373610564E-2</v>
      </c>
      <c r="CW968" s="41"/>
      <c r="CX968" s="41">
        <f t="shared" si="800"/>
        <v>1.481500051411928E-2</v>
      </c>
      <c r="CY968" s="41">
        <f t="shared" si="801"/>
        <v>3.7706211536640516E-3</v>
      </c>
      <c r="CZ968" s="41">
        <f t="shared" si="802"/>
        <v>3.6039906176666338E-2</v>
      </c>
      <c r="DA968" s="41">
        <f t="shared" si="803"/>
        <v>3.8915397027438459E-2</v>
      </c>
      <c r="DB968" s="41">
        <f t="shared" si="804"/>
        <v>3.3463500273443942E-3</v>
      </c>
      <c r="DC968" s="41">
        <f t="shared" si="805"/>
        <v>-2.8987536873252298E-2</v>
      </c>
      <c r="DD968" s="41">
        <f t="shared" si="806"/>
        <v>-2.5334285546422595E-3</v>
      </c>
      <c r="DE968" s="41"/>
      <c r="DF968" s="41"/>
      <c r="DG968" s="41">
        <f t="shared" si="807"/>
        <v>9.4500920270037588E-3</v>
      </c>
      <c r="DH968" s="41"/>
    </row>
    <row r="969" spans="1:112">
      <c r="B969" s="34"/>
      <c r="C969" s="34">
        <v>5.6399619999999997</v>
      </c>
      <c r="D969" s="34"/>
      <c r="E969" s="34">
        <v>1.37</v>
      </c>
      <c r="F969" s="34"/>
      <c r="G969" s="34">
        <v>58.752685999999997</v>
      </c>
      <c r="H969" s="34">
        <v>20.172142000000001</v>
      </c>
      <c r="I969" s="34">
        <v>16.149999999999999</v>
      </c>
      <c r="J969" s="34">
        <v>9.5999960000000009</v>
      </c>
      <c r="K969" s="34"/>
      <c r="L969" s="34">
        <v>47.599997999999999</v>
      </c>
      <c r="M969" s="34">
        <v>4.8600000000000003</v>
      </c>
      <c r="N969" s="34">
        <v>43.640087000000001</v>
      </c>
      <c r="O969" s="34">
        <v>12.59</v>
      </c>
      <c r="P969" s="34"/>
      <c r="Q969" s="34">
        <v>8.48</v>
      </c>
      <c r="R969" s="34">
        <v>33.229999999999997</v>
      </c>
      <c r="S969" s="34">
        <v>53.684223000000003</v>
      </c>
      <c r="T969" s="34"/>
      <c r="U969" s="34"/>
      <c r="V969" s="34">
        <v>4.6139060000000001</v>
      </c>
      <c r="W969" s="34">
        <v>39.909999999999997</v>
      </c>
      <c r="X969" s="34">
        <v>37.049999</v>
      </c>
      <c r="Y969" s="34">
        <v>11.310399</v>
      </c>
      <c r="Z969" s="34">
        <v>22.168223999999999</v>
      </c>
      <c r="AA969" s="34">
        <v>53.486015000000002</v>
      </c>
      <c r="AB969" s="34">
        <v>62.435501000000002</v>
      </c>
      <c r="AC969" s="34"/>
      <c r="AD969" s="34">
        <v>102.589996</v>
      </c>
      <c r="AE969" s="34">
        <v>37.015900000000002</v>
      </c>
      <c r="AF969" s="34">
        <v>1.1399999999999999</v>
      </c>
      <c r="AG969" s="34">
        <v>16</v>
      </c>
      <c r="AH969" s="34">
        <v>31.459</v>
      </c>
      <c r="AI969" s="34">
        <v>131.390884</v>
      </c>
      <c r="AJ969" s="34">
        <v>10.470287000000001</v>
      </c>
      <c r="AK969" s="34">
        <v>3.35</v>
      </c>
      <c r="AL969" s="34"/>
      <c r="AM969" s="34">
        <v>29.505264</v>
      </c>
      <c r="AN969" s="34">
        <v>5.7</v>
      </c>
      <c r="AO969" s="34">
        <v>37.900002000000001</v>
      </c>
      <c r="AP969" s="34">
        <v>5.15</v>
      </c>
      <c r="AQ969" s="34">
        <v>19.350000000000001</v>
      </c>
      <c r="AR969" s="34">
        <v>3.49</v>
      </c>
      <c r="AS969" s="34"/>
      <c r="AT969" s="34">
        <v>23.848821999999998</v>
      </c>
      <c r="AU969" s="34">
        <v>180.03999300000001</v>
      </c>
      <c r="AV969" s="34">
        <v>11.022125000000001</v>
      </c>
      <c r="AW969" s="34">
        <v>12.291895999999999</v>
      </c>
      <c r="AX969" s="34">
        <v>9.19</v>
      </c>
      <c r="AY969" s="34">
        <v>3.25</v>
      </c>
      <c r="AZ969" s="34">
        <v>70.910004000000001</v>
      </c>
      <c r="BA969" s="34"/>
      <c r="BB969" s="34"/>
      <c r="BC969" s="34">
        <v>24.146992000000001</v>
      </c>
      <c r="BD969" s="34"/>
      <c r="BE969" s="38"/>
      <c r="BF969" s="41"/>
      <c r="BG969" s="41">
        <f t="shared" si="767"/>
        <v>8.1634269055014565E-3</v>
      </c>
      <c r="BH969" s="41"/>
      <c r="BI969" s="41">
        <f t="shared" si="768"/>
        <v>-7.2727593290795849E-3</v>
      </c>
      <c r="BJ969" s="41"/>
      <c r="BK969" s="41">
        <f t="shared" si="769"/>
        <v>1.0258285040019648E-2</v>
      </c>
      <c r="BL969" s="41">
        <f t="shared" si="770"/>
        <v>3.2576272207653807E-2</v>
      </c>
      <c r="BM969" s="41">
        <f t="shared" si="771"/>
        <v>1.5600940442479592E-2</v>
      </c>
      <c r="BN969" s="41">
        <f t="shared" si="772"/>
        <v>0</v>
      </c>
      <c r="BO969" s="41"/>
      <c r="BP969" s="41">
        <f t="shared" si="773"/>
        <v>-2.9395658879399867E-2</v>
      </c>
      <c r="BQ969" s="41">
        <f t="shared" si="774"/>
        <v>-2.8399474521697887E-2</v>
      </c>
      <c r="BR969" s="41">
        <f t="shared" si="775"/>
        <v>6.3363810733768743E-3</v>
      </c>
      <c r="BS969" s="41">
        <f t="shared" si="776"/>
        <v>3.1821824784627698E-3</v>
      </c>
      <c r="BT969" s="41"/>
      <c r="BU969" s="41">
        <f t="shared" si="777"/>
        <v>4.9556967521954397E-2</v>
      </c>
      <c r="BV969" s="41">
        <f t="shared" si="778"/>
        <v>3.0865673581051641E-2</v>
      </c>
      <c r="BW969" s="41">
        <f t="shared" si="779"/>
        <v>1.4370228150574369E-2</v>
      </c>
      <c r="BX969" s="41"/>
      <c r="BY969" s="41"/>
      <c r="BZ969" s="41">
        <f t="shared" si="780"/>
        <v>-4.300968415245009E-3</v>
      </c>
      <c r="CA969" s="41">
        <f t="shared" si="781"/>
        <v>-1.7524100116115258E-3</v>
      </c>
      <c r="CB969" s="41">
        <f t="shared" si="782"/>
        <v>2.874938629543226E-2</v>
      </c>
      <c r="CC969" s="41">
        <f t="shared" si="783"/>
        <v>-2.4370217509651428E-2</v>
      </c>
      <c r="CD969" s="41">
        <f t="shared" si="784"/>
        <v>3.0205708713059349E-2</v>
      </c>
      <c r="CE969" s="41">
        <f t="shared" si="785"/>
        <v>3.2655940088325036E-2</v>
      </c>
      <c r="CF969" s="41">
        <f t="shared" si="786"/>
        <v>-1.5786397098901902E-3</v>
      </c>
      <c r="CG969" s="41"/>
      <c r="CH969" s="41">
        <f t="shared" si="787"/>
        <v>-3.1471531582461597E-2</v>
      </c>
      <c r="CI969" s="41">
        <f t="shared" si="788"/>
        <v>2.2828936397475828E-2</v>
      </c>
      <c r="CJ969" s="41">
        <f t="shared" si="789"/>
        <v>0.14107859825990543</v>
      </c>
      <c r="CK969" s="41">
        <f t="shared" si="790"/>
        <v>-9.950330853168092E-3</v>
      </c>
      <c r="CL969" s="41">
        <f t="shared" si="791"/>
        <v>1.5445343070955807E-3</v>
      </c>
      <c r="CM969" s="41">
        <f t="shared" si="792"/>
        <v>5.6004981862328725E-2</v>
      </c>
      <c r="CO969" s="41">
        <f t="shared" si="793"/>
        <v>-2.9413885206293341E-2</v>
      </c>
      <c r="CP969" s="41"/>
      <c r="CQ969" s="41">
        <f t="shared" si="794"/>
        <v>4.6496600878144613E-3</v>
      </c>
      <c r="CR969" s="41">
        <f t="shared" si="795"/>
        <v>-8.4083117210541444E-2</v>
      </c>
      <c r="CS969" s="41">
        <f t="shared" si="796"/>
        <v>2.5385490401018045E-2</v>
      </c>
      <c r="CT969" s="41">
        <f t="shared" si="797"/>
        <v>2.9558802241544429E-2</v>
      </c>
      <c r="CU969" s="41">
        <f t="shared" si="798"/>
        <v>-2.580646593491514E-3</v>
      </c>
      <c r="CV969" s="41">
        <f t="shared" si="799"/>
        <v>1.7341475036487173E-2</v>
      </c>
      <c r="CW969" s="41"/>
      <c r="CX969" s="41">
        <f t="shared" si="800"/>
        <v>1.6667077855103036E-2</v>
      </c>
      <c r="CY969" s="41">
        <f t="shared" si="801"/>
        <v>-3.5484624993919996E-3</v>
      </c>
      <c r="CZ969" s="41">
        <f t="shared" si="802"/>
        <v>-1.6057464354707115E-2</v>
      </c>
      <c r="DA969" s="41">
        <f t="shared" si="803"/>
        <v>-7.6628690194128438E-3</v>
      </c>
      <c r="DB969" s="41">
        <f t="shared" si="804"/>
        <v>2.3116054053487257E-2</v>
      </c>
      <c r="DC969" s="41">
        <f t="shared" si="805"/>
        <v>-4.5120435280469544E-2</v>
      </c>
      <c r="DD969" s="41">
        <f t="shared" si="806"/>
        <v>-7.0480018344051636E-4</v>
      </c>
      <c r="DE969" s="41"/>
      <c r="DF969" s="41"/>
      <c r="DG969" s="41">
        <f t="shared" si="807"/>
        <v>4.3094021231393553E-2</v>
      </c>
      <c r="DH969" s="41"/>
    </row>
    <row r="970" spans="1:112">
      <c r="B970" s="34"/>
      <c r="C970" s="34">
        <v>5.6399619999999997</v>
      </c>
      <c r="D970" s="34"/>
      <c r="E970" s="34">
        <v>1.37</v>
      </c>
      <c r="F970" s="34"/>
      <c r="G970" s="34">
        <v>59.421112000000001</v>
      </c>
      <c r="H970" s="34">
        <v>20.888311000000002</v>
      </c>
      <c r="I970" s="34">
        <v>16.850000000000001</v>
      </c>
      <c r="J970" s="34">
        <v>9.8999950000000005</v>
      </c>
      <c r="K970" s="34"/>
      <c r="L970" s="34">
        <v>48.110000999999997</v>
      </c>
      <c r="M970" s="34">
        <v>4.8499999999999996</v>
      </c>
      <c r="N970" s="34">
        <v>43.797595999999999</v>
      </c>
      <c r="O970" s="34">
        <v>12.92</v>
      </c>
      <c r="P970" s="34"/>
      <c r="Q970" s="34">
        <v>8.5399999999999991</v>
      </c>
      <c r="R970" s="34">
        <v>33.040000999999997</v>
      </c>
      <c r="S970" s="34">
        <v>54.990242000000002</v>
      </c>
      <c r="T970" s="34"/>
      <c r="U970" s="34"/>
      <c r="V970" s="34">
        <v>4.7249850000000002</v>
      </c>
      <c r="W970" s="34">
        <v>40.009998000000003</v>
      </c>
      <c r="X970" s="34">
        <v>37.450001</v>
      </c>
      <c r="Y970" s="34">
        <v>11.340294999999999</v>
      </c>
      <c r="Z970" s="34">
        <v>22.359411000000001</v>
      </c>
      <c r="AA970" s="34">
        <v>55.562449999999998</v>
      </c>
      <c r="AB970" s="34">
        <v>63.125942000000002</v>
      </c>
      <c r="AC970" s="34"/>
      <c r="AD970" s="34">
        <v>103.629997</v>
      </c>
      <c r="AE970" s="34">
        <v>37.792385000000003</v>
      </c>
      <c r="AF970" s="34">
        <v>1.1299999999999999</v>
      </c>
      <c r="AG970" s="34">
        <v>16.100000000000001</v>
      </c>
      <c r="AH970" s="34">
        <v>31.313354</v>
      </c>
      <c r="AI970" s="34">
        <v>130.97283899999999</v>
      </c>
      <c r="AJ970" s="34">
        <v>10.154413</v>
      </c>
      <c r="AK970" s="34">
        <v>3.65</v>
      </c>
      <c r="AL970" s="34"/>
      <c r="AM970" s="34">
        <v>29.798552999999998</v>
      </c>
      <c r="AN970" s="34">
        <v>6.2</v>
      </c>
      <c r="AO970" s="34">
        <v>39.299999</v>
      </c>
      <c r="AP970" s="34">
        <v>5.0999999999999996</v>
      </c>
      <c r="AQ970" s="34">
        <v>19.149999999999999</v>
      </c>
      <c r="AR970" s="34">
        <v>3.55</v>
      </c>
      <c r="AS970" s="34"/>
      <c r="AT970" s="34">
        <v>24.045919000000001</v>
      </c>
      <c r="AU970" s="34">
        <v>180.21000699999999</v>
      </c>
      <c r="AV970" s="34">
        <v>10.734678000000001</v>
      </c>
      <c r="AW970" s="34">
        <v>11.960959000000001</v>
      </c>
      <c r="AX970" s="34">
        <v>10.38</v>
      </c>
      <c r="AY970" s="34">
        <v>3.3</v>
      </c>
      <c r="AZ970" s="34">
        <v>70.690002000000007</v>
      </c>
      <c r="BA970" s="34"/>
      <c r="BB970" s="34"/>
      <c r="BC970" s="34">
        <v>24.819389000000001</v>
      </c>
      <c r="BD970" s="34"/>
      <c r="BE970" s="38"/>
      <c r="BF970" s="41"/>
      <c r="BG970" s="41">
        <f t="shared" si="767"/>
        <v>0</v>
      </c>
      <c r="BH970" s="41"/>
      <c r="BI970" s="41">
        <f t="shared" si="768"/>
        <v>0</v>
      </c>
      <c r="BJ970" s="41"/>
      <c r="BK970" s="41">
        <f t="shared" si="769"/>
        <v>1.1312712968866939E-2</v>
      </c>
      <c r="BL970" s="41">
        <f t="shared" si="770"/>
        <v>3.4887176567092136E-2</v>
      </c>
      <c r="BM970" s="41">
        <f t="shared" si="771"/>
        <v>4.243060712970545E-2</v>
      </c>
      <c r="BN970" s="41">
        <f t="shared" si="772"/>
        <v>3.0771570282874586E-2</v>
      </c>
      <c r="BO970" s="41"/>
      <c r="BP970" s="41">
        <f t="shared" si="773"/>
        <v>1.0657357276494705E-2</v>
      </c>
      <c r="BQ970" s="41">
        <f t="shared" si="774"/>
        <v>-2.059732963010727E-3</v>
      </c>
      <c r="BR970" s="41">
        <f t="shared" si="775"/>
        <v>3.6027754846174763E-3</v>
      </c>
      <c r="BS970" s="41">
        <f t="shared" si="776"/>
        <v>2.587365029820007E-2</v>
      </c>
      <c r="BT970" s="41"/>
      <c r="BU970" s="41">
        <f t="shared" si="777"/>
        <v>7.0505579966665417E-3</v>
      </c>
      <c r="BV970" s="41">
        <f t="shared" si="778"/>
        <v>-5.7341034473822865E-3</v>
      </c>
      <c r="BW970" s="41">
        <f t="shared" si="779"/>
        <v>2.4036591845394917E-2</v>
      </c>
      <c r="BX970" s="41"/>
      <c r="BY970" s="41"/>
      <c r="BZ970" s="41">
        <f t="shared" si="780"/>
        <v>2.3789599571958569E-2</v>
      </c>
      <c r="CA970" s="41">
        <f t="shared" si="781"/>
        <v>2.5024538209969076E-3</v>
      </c>
      <c r="CB970" s="41">
        <f t="shared" si="782"/>
        <v>1.073841191395568E-2</v>
      </c>
      <c r="CC970" s="41">
        <f t="shared" si="783"/>
        <v>2.6397440502465334E-3</v>
      </c>
      <c r="CD970" s="41">
        <f t="shared" si="784"/>
        <v>8.587394093391456E-3</v>
      </c>
      <c r="CE970" s="41">
        <f t="shared" si="785"/>
        <v>3.8087395524826137E-2</v>
      </c>
      <c r="CF970" s="41">
        <f t="shared" si="786"/>
        <v>1.0997770376224975E-2</v>
      </c>
      <c r="CG970" s="41"/>
      <c r="CH970" s="41">
        <f t="shared" si="787"/>
        <v>1.008641113751404E-2</v>
      </c>
      <c r="CI970" s="41">
        <f t="shared" si="788"/>
        <v>2.0760077237719617E-2</v>
      </c>
      <c r="CJ970" s="41">
        <f t="shared" si="789"/>
        <v>-8.8106296821549197E-3</v>
      </c>
      <c r="CK970" s="41">
        <f t="shared" si="790"/>
        <v>6.2305497506361628E-3</v>
      </c>
      <c r="CL970" s="41">
        <f t="shared" si="791"/>
        <v>-4.640458803247296E-3</v>
      </c>
      <c r="CM970" s="41">
        <f t="shared" si="792"/>
        <v>-3.1867618663594431E-3</v>
      </c>
      <c r="CO970" s="41">
        <f t="shared" si="793"/>
        <v>8.5766821757425102E-2</v>
      </c>
      <c r="CP970" s="41"/>
      <c r="CQ970" s="41">
        <f t="shared" si="794"/>
        <v>9.8911471803511918E-3</v>
      </c>
      <c r="CR970" s="41">
        <f t="shared" si="795"/>
        <v>8.4083117210541444E-2</v>
      </c>
      <c r="CS970" s="41">
        <f t="shared" si="796"/>
        <v>3.6273328571094832E-2</v>
      </c>
      <c r="CT970" s="41">
        <f t="shared" si="797"/>
        <v>-9.756174945364798E-3</v>
      </c>
      <c r="CU970" s="41">
        <f t="shared" si="798"/>
        <v>-1.0389703849135909E-2</v>
      </c>
      <c r="CV970" s="41">
        <f t="shared" si="799"/>
        <v>1.70458672729886E-2</v>
      </c>
      <c r="CW970" s="41"/>
      <c r="CX970" s="41">
        <f t="shared" si="800"/>
        <v>8.2304699224385273E-3</v>
      </c>
      <c r="CY970" s="41">
        <f t="shared" si="801"/>
        <v>9.4386682926791239E-4</v>
      </c>
      <c r="CZ970" s="41">
        <f t="shared" si="802"/>
        <v>-2.642518081265326E-2</v>
      </c>
      <c r="DA970" s="41">
        <f t="shared" si="803"/>
        <v>-2.729225419052821E-2</v>
      </c>
      <c r="DB970" s="41">
        <f t="shared" si="804"/>
        <v>0.121764941370147</v>
      </c>
      <c r="DC970" s="41">
        <f t="shared" si="805"/>
        <v>1.5267472130788381E-2</v>
      </c>
      <c r="DD970" s="41">
        <f t="shared" si="806"/>
        <v>-3.1073752500296098E-3</v>
      </c>
      <c r="DE970" s="41"/>
      <c r="DF970" s="41"/>
      <c r="DG970" s="41">
        <f t="shared" si="807"/>
        <v>2.7465344753738141E-2</v>
      </c>
      <c r="DH970" s="41"/>
    </row>
    <row r="971" spans="1:112">
      <c r="B971" s="34"/>
      <c r="C971" s="34">
        <v>5.5941080000000003</v>
      </c>
      <c r="D971" s="34"/>
      <c r="E971" s="34">
        <v>1.35</v>
      </c>
      <c r="F971" s="34"/>
      <c r="G971" s="34">
        <v>61.239623999999999</v>
      </c>
      <c r="H971" s="34">
        <v>21.345865</v>
      </c>
      <c r="I971" s="34">
        <v>16.5</v>
      </c>
      <c r="J971" s="34">
        <v>10.199994999999999</v>
      </c>
      <c r="K971" s="34"/>
      <c r="L971" s="34">
        <v>47.82</v>
      </c>
      <c r="M971" s="34">
        <v>5</v>
      </c>
      <c r="N971" s="34">
        <v>43.866504999999997</v>
      </c>
      <c r="O971" s="34">
        <v>12.84</v>
      </c>
      <c r="P971" s="34"/>
      <c r="Q971" s="34">
        <v>8.0500000000000007</v>
      </c>
      <c r="R971" s="34">
        <v>33.68</v>
      </c>
      <c r="S971" s="34">
        <v>56.109687999999998</v>
      </c>
      <c r="T971" s="34"/>
      <c r="U971" s="34"/>
      <c r="V971" s="34">
        <v>4.4763010000000003</v>
      </c>
      <c r="W971" s="34">
        <v>40.040000999999997</v>
      </c>
      <c r="X971" s="34">
        <v>37.900002000000001</v>
      </c>
      <c r="Y971" s="34">
        <v>11.659177</v>
      </c>
      <c r="Z971" s="34">
        <v>22.760905999999999</v>
      </c>
      <c r="AA971" s="34">
        <v>56.851269000000002</v>
      </c>
      <c r="AB971" s="34">
        <v>63.471156999999998</v>
      </c>
      <c r="AC971" s="34"/>
      <c r="AD971" s="34">
        <v>104.480003</v>
      </c>
      <c r="AE971" s="34">
        <v>37.841529999999999</v>
      </c>
      <c r="AF971" s="34">
        <v>1.1299999999999999</v>
      </c>
      <c r="AG971" s="34">
        <v>16.170000000000002</v>
      </c>
      <c r="AH971" s="34">
        <v>31.507545</v>
      </c>
      <c r="AI971" s="34">
        <v>132.744507</v>
      </c>
      <c r="AJ971" s="34">
        <v>10.135833</v>
      </c>
      <c r="AK971" s="34">
        <v>3.6</v>
      </c>
      <c r="AL971" s="34"/>
      <c r="AM971" s="34">
        <v>29.651909</v>
      </c>
      <c r="AN971" s="34">
        <v>6.2</v>
      </c>
      <c r="AO971" s="34">
        <v>39.700001</v>
      </c>
      <c r="AP971" s="34">
        <v>5.2</v>
      </c>
      <c r="AQ971" s="34">
        <v>18.700001</v>
      </c>
      <c r="AR971" s="34">
        <v>3.53</v>
      </c>
      <c r="AS971" s="34"/>
      <c r="AT971" s="34">
        <v>23.947371</v>
      </c>
      <c r="AU971" s="34">
        <v>179.800003</v>
      </c>
      <c r="AV971" s="34">
        <v>10.457143</v>
      </c>
      <c r="AW971" s="34">
        <v>12.150066000000001</v>
      </c>
      <c r="AX971" s="34">
        <v>10.3</v>
      </c>
      <c r="AY971" s="34">
        <v>2.75</v>
      </c>
      <c r="AZ971" s="34">
        <v>69.080001999999993</v>
      </c>
      <c r="BA971" s="34"/>
      <c r="BB971" s="34"/>
      <c r="BC971" s="34">
        <v>24.621624000000001</v>
      </c>
      <c r="BD971" s="34"/>
      <c r="BE971" s="38"/>
      <c r="BF971" s="41"/>
      <c r="BG971" s="41">
        <f t="shared" si="767"/>
        <v>-8.1634269055015068E-3</v>
      </c>
      <c r="BH971" s="41"/>
      <c r="BI971" s="41">
        <f t="shared" si="768"/>
        <v>-1.4706147389695449E-2</v>
      </c>
      <c r="BJ971" s="41"/>
      <c r="BK971" s="41">
        <f t="shared" si="769"/>
        <v>3.0144846895728591E-2</v>
      </c>
      <c r="BL971" s="41">
        <f t="shared" si="770"/>
        <v>2.1668323884436343E-2</v>
      </c>
      <c r="BM971" s="41">
        <f t="shared" si="771"/>
        <v>-2.0990275891835858E-2</v>
      </c>
      <c r="BN971" s="41">
        <f t="shared" si="772"/>
        <v>2.9852978004115151E-2</v>
      </c>
      <c r="BO971" s="41"/>
      <c r="BP971" s="41">
        <f t="shared" si="773"/>
        <v>-6.0461144668828102E-3</v>
      </c>
      <c r="BQ971" s="41">
        <f t="shared" si="774"/>
        <v>3.0459207484708654E-2</v>
      </c>
      <c r="BR971" s="41">
        <f t="shared" si="775"/>
        <v>1.5721147746131892E-3</v>
      </c>
      <c r="BS971" s="41">
        <f t="shared" si="776"/>
        <v>-6.2112000926406357E-3</v>
      </c>
      <c r="BT971" s="41"/>
      <c r="BU971" s="41">
        <f t="shared" si="777"/>
        <v>-5.9088916370006322E-2</v>
      </c>
      <c r="BV971" s="41">
        <f t="shared" si="778"/>
        <v>1.9185210455005371E-2</v>
      </c>
      <c r="BW971" s="41">
        <f t="shared" si="779"/>
        <v>2.0152737931086875E-2</v>
      </c>
      <c r="BX971" s="41"/>
      <c r="BY971" s="41"/>
      <c r="BZ971" s="41">
        <f t="shared" si="780"/>
        <v>-5.4067350606379544E-2</v>
      </c>
      <c r="CA971" s="41">
        <f t="shared" si="781"/>
        <v>7.4960654040513795E-4</v>
      </c>
      <c r="CB971" s="41">
        <f t="shared" si="782"/>
        <v>1.1944428193329918E-2</v>
      </c>
      <c r="CC971" s="41">
        <f t="shared" si="783"/>
        <v>2.7731283170248856E-2</v>
      </c>
      <c r="CD971" s="41">
        <f t="shared" si="784"/>
        <v>1.7797108885872374E-2</v>
      </c>
      <c r="CE971" s="41">
        <f t="shared" si="785"/>
        <v>2.2930928460946919E-2</v>
      </c>
      <c r="CF971" s="41">
        <f t="shared" si="786"/>
        <v>5.4537719803800641E-3</v>
      </c>
      <c r="CG971" s="41"/>
      <c r="CH971" s="41">
        <f t="shared" si="787"/>
        <v>8.1688599947702563E-3</v>
      </c>
      <c r="CI971" s="41">
        <f t="shared" si="788"/>
        <v>1.2995494657774406E-3</v>
      </c>
      <c r="CJ971" s="41">
        <f t="shared" si="789"/>
        <v>0</v>
      </c>
      <c r="CK971" s="41">
        <f t="shared" si="790"/>
        <v>4.3384015985981411E-3</v>
      </c>
      <c r="CL971" s="41">
        <f t="shared" si="791"/>
        <v>6.1823890335997644E-3</v>
      </c>
      <c r="CM971" s="41">
        <f t="shared" si="792"/>
        <v>1.3436314908625385E-2</v>
      </c>
      <c r="CO971" s="41">
        <f t="shared" si="793"/>
        <v>-1.3793322132335761E-2</v>
      </c>
      <c r="CP971" s="41"/>
      <c r="CQ971" s="41">
        <f t="shared" si="794"/>
        <v>-4.9333274286387438E-3</v>
      </c>
      <c r="CR971" s="41">
        <f t="shared" si="795"/>
        <v>0</v>
      </c>
      <c r="CS971" s="41">
        <f t="shared" si="796"/>
        <v>1.0126719452138751E-2</v>
      </c>
      <c r="CT971" s="41">
        <f t="shared" si="797"/>
        <v>1.9418085857101731E-2</v>
      </c>
      <c r="CU971" s="41">
        <f t="shared" si="798"/>
        <v>-2.3779138290179611E-2</v>
      </c>
      <c r="CV971" s="41">
        <f t="shared" si="799"/>
        <v>-5.6497325421190209E-3</v>
      </c>
      <c r="CW971" s="41"/>
      <c r="CX971" s="41">
        <f t="shared" si="800"/>
        <v>-4.1067465266072583E-3</v>
      </c>
      <c r="CY971" s="41">
        <f t="shared" si="801"/>
        <v>-2.2777376510247581E-3</v>
      </c>
      <c r="CZ971" s="41">
        <f t="shared" si="802"/>
        <v>-2.6194149965382264E-2</v>
      </c>
      <c r="DA971" s="41">
        <f t="shared" si="803"/>
        <v>1.5686672616155983E-2</v>
      </c>
      <c r="DB971" s="41">
        <f t="shared" si="804"/>
        <v>-7.7369825021524515E-3</v>
      </c>
      <c r="DC971" s="41">
        <f t="shared" si="805"/>
        <v>-0.18232155679395459</v>
      </c>
      <c r="DD971" s="41">
        <f t="shared" si="806"/>
        <v>-2.3038866244990186E-2</v>
      </c>
      <c r="DE971" s="41"/>
      <c r="DF971" s="41"/>
      <c r="DG971" s="41">
        <f t="shared" si="807"/>
        <v>-8.0000810164186885E-3</v>
      </c>
      <c r="DH971" s="41"/>
    </row>
    <row r="972" spans="1:112">
      <c r="B972" s="34"/>
      <c r="C972" s="34">
        <v>5.7133269999999996</v>
      </c>
      <c r="D972" s="34"/>
      <c r="E972" s="34">
        <v>1.28</v>
      </c>
      <c r="F972" s="34"/>
      <c r="G972" s="34">
        <v>61.269112</v>
      </c>
      <c r="H972" s="34">
        <v>20.699324000000001</v>
      </c>
      <c r="I972" s="34">
        <v>16.549999</v>
      </c>
      <c r="J972" s="34">
        <v>8.9999950000000002</v>
      </c>
      <c r="K972" s="34"/>
      <c r="L972" s="34">
        <v>48.41</v>
      </c>
      <c r="M972" s="34">
        <v>4.8499999999999996</v>
      </c>
      <c r="N972" s="34">
        <v>43.482574</v>
      </c>
      <c r="O972" s="34">
        <v>12.79</v>
      </c>
      <c r="P972" s="34"/>
      <c r="Q972" s="34">
        <v>8.0299999999999994</v>
      </c>
      <c r="R972" s="34">
        <v>33.409999999999997</v>
      </c>
      <c r="S972" s="34">
        <v>55.932929999999999</v>
      </c>
      <c r="T972" s="34"/>
      <c r="U972" s="34"/>
      <c r="V972" s="34">
        <v>4.3569339999999999</v>
      </c>
      <c r="W972" s="34">
        <v>40.369999</v>
      </c>
      <c r="X972" s="34">
        <v>36.599997999999999</v>
      </c>
      <c r="Y972" s="34">
        <v>11.270538</v>
      </c>
      <c r="Z972" s="34">
        <v>22.636634999999998</v>
      </c>
      <c r="AA972" s="34">
        <v>55.302894999999999</v>
      </c>
      <c r="AB972" s="34">
        <v>63.076622</v>
      </c>
      <c r="AC972" s="34"/>
      <c r="AD972" s="34">
        <v>106.75</v>
      </c>
      <c r="AE972" s="34">
        <v>37.929993000000003</v>
      </c>
      <c r="AF972" s="34">
        <v>1.1200000000000001</v>
      </c>
      <c r="AG972" s="34">
        <v>15.9</v>
      </c>
      <c r="AH972" s="34">
        <v>30.633686000000001</v>
      </c>
      <c r="AI972" s="34">
        <v>129.88797</v>
      </c>
      <c r="AJ972" s="34">
        <v>10.117251</v>
      </c>
      <c r="AK972" s="34">
        <v>3.65</v>
      </c>
      <c r="AL972" s="34"/>
      <c r="AM972" s="34">
        <v>29.378167999999999</v>
      </c>
      <c r="AN972" s="34">
        <v>6.3</v>
      </c>
      <c r="AO972" s="34">
        <v>40.099997999999999</v>
      </c>
      <c r="AP972" s="34">
        <v>5.0999999999999996</v>
      </c>
      <c r="AQ972" s="34">
        <v>19.399999999999999</v>
      </c>
      <c r="AR972" s="34">
        <v>3.9</v>
      </c>
      <c r="AS972" s="34"/>
      <c r="AT972" s="34">
        <v>23.257528000000001</v>
      </c>
      <c r="AU972" s="34">
        <v>178.89999399999999</v>
      </c>
      <c r="AV972" s="34">
        <v>10.407583000000001</v>
      </c>
      <c r="AW972" s="34">
        <v>11.913684</v>
      </c>
      <c r="AX972" s="34">
        <v>9.7899999999999991</v>
      </c>
      <c r="AY972" s="34">
        <v>2.5499999999999998</v>
      </c>
      <c r="AZ972" s="34">
        <v>69.019997000000004</v>
      </c>
      <c r="BA972" s="34"/>
      <c r="BB972" s="34"/>
      <c r="BC972" s="34">
        <v>24.245871999999999</v>
      </c>
      <c r="BD972" s="34"/>
      <c r="BE972" s="38"/>
      <c r="BF972" s="41"/>
      <c r="BG972" s="41">
        <f t="shared" si="767"/>
        <v>2.1087614989707362E-2</v>
      </c>
      <c r="BH972" s="41"/>
      <c r="BI972" s="41">
        <f t="shared" si="768"/>
        <v>-5.3244514518812361E-2</v>
      </c>
      <c r="BJ972" s="41"/>
      <c r="BK972" s="41">
        <f t="shared" si="769"/>
        <v>4.8140241312223615E-4</v>
      </c>
      <c r="BL972" s="41">
        <f t="shared" si="770"/>
        <v>-3.0757001368628002E-2</v>
      </c>
      <c r="BM972" s="41">
        <f t="shared" si="771"/>
        <v>3.025660493574331E-3</v>
      </c>
      <c r="BN972" s="41">
        <f t="shared" si="772"/>
        <v>-0.12516320831351729</v>
      </c>
      <c r="BO972" s="41"/>
      <c r="BP972" s="41">
        <f t="shared" si="773"/>
        <v>1.2262441921424205E-2</v>
      </c>
      <c r="BQ972" s="41">
        <f t="shared" si="774"/>
        <v>-3.0459207484708574E-2</v>
      </c>
      <c r="BR972" s="41">
        <f t="shared" si="775"/>
        <v>-8.7907846731872744E-3</v>
      </c>
      <c r="BS972" s="41">
        <f t="shared" si="776"/>
        <v>-3.9016826710638777E-3</v>
      </c>
      <c r="BT972" s="41"/>
      <c r="BU972" s="41">
        <f t="shared" si="777"/>
        <v>-2.4875634718018579E-3</v>
      </c>
      <c r="BV972" s="41">
        <f t="shared" si="778"/>
        <v>-8.0489330054609228E-3</v>
      </c>
      <c r="BW972" s="41">
        <f t="shared" si="779"/>
        <v>-3.1551948677103728E-3</v>
      </c>
      <c r="BX972" s="41"/>
      <c r="BY972" s="41"/>
      <c r="BZ972" s="41">
        <f t="shared" si="780"/>
        <v>-2.7028436748181103E-2</v>
      </c>
      <c r="CA972" s="41">
        <f t="shared" si="781"/>
        <v>8.2079306719351937E-3</v>
      </c>
      <c r="CB972" s="41">
        <f t="shared" si="782"/>
        <v>-3.4902979096317552E-2</v>
      </c>
      <c r="CC972" s="41">
        <f t="shared" si="783"/>
        <v>-3.3901530972735648E-2</v>
      </c>
      <c r="CD972" s="41">
        <f t="shared" si="784"/>
        <v>-5.4748035979591833E-3</v>
      </c>
      <c r="CE972" s="41">
        <f t="shared" si="785"/>
        <v>-2.7613283875375014E-2</v>
      </c>
      <c r="CF972" s="41">
        <f t="shared" si="786"/>
        <v>-6.2353726221991068E-3</v>
      </c>
      <c r="CG972" s="41"/>
      <c r="CH972" s="41">
        <f t="shared" si="787"/>
        <v>2.1493957866983975E-2</v>
      </c>
      <c r="CI972" s="41">
        <f t="shared" si="788"/>
        <v>2.33499438022803E-3</v>
      </c>
      <c r="CJ972" s="41">
        <f t="shared" si="789"/>
        <v>-8.8889474172458155E-3</v>
      </c>
      <c r="CK972" s="41">
        <f t="shared" si="790"/>
        <v>-1.6838564362829708E-2</v>
      </c>
      <c r="CL972" s="41">
        <f t="shared" si="791"/>
        <v>-2.8126787818998421E-2</v>
      </c>
      <c r="CM972" s="41">
        <f t="shared" si="792"/>
        <v>-2.1753971046617932E-2</v>
      </c>
      <c r="CO972" s="41">
        <f t="shared" si="793"/>
        <v>1.3793322132335769E-2</v>
      </c>
      <c r="CP972" s="41"/>
      <c r="CQ972" s="41">
        <f t="shared" si="794"/>
        <v>-9.2746943990238244E-3</v>
      </c>
      <c r="CR972" s="41">
        <f t="shared" si="795"/>
        <v>1.600034134644112E-2</v>
      </c>
      <c r="CS972" s="41">
        <f t="shared" si="796"/>
        <v>1.0025071555149274E-2</v>
      </c>
      <c r="CT972" s="41">
        <f t="shared" si="797"/>
        <v>-1.9418085857101738E-2</v>
      </c>
      <c r="CU972" s="41">
        <f t="shared" si="798"/>
        <v>3.6749488732806916E-2</v>
      </c>
      <c r="CV972" s="41">
        <f t="shared" si="799"/>
        <v>9.9678682190395315E-2</v>
      </c>
      <c r="CW972" s="41"/>
      <c r="CX972" s="41">
        <f t="shared" si="800"/>
        <v>-2.9229682904243517E-2</v>
      </c>
      <c r="CY972" s="41">
        <f t="shared" si="801"/>
        <v>-5.0181817463422216E-3</v>
      </c>
      <c r="CZ972" s="41">
        <f t="shared" si="802"/>
        <v>-4.7506104999456575E-3</v>
      </c>
      <c r="DA972" s="41">
        <f t="shared" si="803"/>
        <v>-1.964694643365331E-2</v>
      </c>
      <c r="DB972" s="41">
        <f t="shared" si="804"/>
        <v>-5.0782438693171214E-2</v>
      </c>
      <c r="DC972" s="41">
        <f t="shared" si="805"/>
        <v>-7.550755250814517E-2</v>
      </c>
      <c r="DD972" s="41">
        <f t="shared" si="806"/>
        <v>-8.690080262227759E-4</v>
      </c>
      <c r="DE972" s="41"/>
      <c r="DF972" s="41"/>
      <c r="DG972" s="41">
        <f t="shared" si="807"/>
        <v>-1.5378705123733608E-2</v>
      </c>
      <c r="DH972" s="41"/>
    </row>
    <row r="973" spans="1:112">
      <c r="B973" s="34"/>
      <c r="C973" s="34">
        <v>6.0984949999999998</v>
      </c>
      <c r="D973" s="34"/>
      <c r="E973" s="34">
        <v>1.27</v>
      </c>
      <c r="F973" s="34"/>
      <c r="G973" s="34">
        <v>61.799923</v>
      </c>
      <c r="H973" s="34">
        <v>20.928101000000002</v>
      </c>
      <c r="I973" s="34">
        <v>16.899999999999999</v>
      </c>
      <c r="J973" s="34">
        <v>8.6999960000000005</v>
      </c>
      <c r="K973" s="34"/>
      <c r="L973" s="34">
        <v>48.189999</v>
      </c>
      <c r="M973" s="34">
        <v>5</v>
      </c>
      <c r="N973" s="34">
        <v>43.433352999999997</v>
      </c>
      <c r="O973" s="34">
        <v>12.81</v>
      </c>
      <c r="P973" s="34"/>
      <c r="Q973" s="34">
        <v>7.94</v>
      </c>
      <c r="R973" s="34">
        <v>33.18</v>
      </c>
      <c r="S973" s="34">
        <v>55.648159</v>
      </c>
      <c r="T973" s="34"/>
      <c r="U973" s="34"/>
      <c r="V973" s="34">
        <v>4.5160900000000002</v>
      </c>
      <c r="W973" s="34">
        <v>40.360000999999997</v>
      </c>
      <c r="X973" s="34">
        <v>37.849997999999999</v>
      </c>
      <c r="Y973" s="34">
        <v>11.160921999999999</v>
      </c>
      <c r="Z973" s="34">
        <v>22.110868</v>
      </c>
      <c r="AA973" s="34">
        <v>55.499794000000001</v>
      </c>
      <c r="AB973" s="34">
        <v>61.893008999999999</v>
      </c>
      <c r="AC973" s="34"/>
      <c r="AD973" s="34">
        <v>107.68</v>
      </c>
      <c r="AE973" s="34">
        <v>37.969307000000001</v>
      </c>
      <c r="AF973" s="34">
        <v>1.1000000000000001</v>
      </c>
      <c r="AG973" s="34">
        <v>15.98</v>
      </c>
      <c r="AH973" s="34">
        <v>30.148206999999999</v>
      </c>
      <c r="AI973" s="34">
        <v>133.93888899999999</v>
      </c>
      <c r="AJ973" s="34">
        <v>10.052218</v>
      </c>
      <c r="AK973" s="34">
        <v>3.65</v>
      </c>
      <c r="AL973" s="34"/>
      <c r="AM973" s="34">
        <v>29.769224000000001</v>
      </c>
      <c r="AN973" s="34">
        <v>6.2</v>
      </c>
      <c r="AO973" s="34">
        <v>39.650002000000001</v>
      </c>
      <c r="AP973" s="34">
        <v>5.05</v>
      </c>
      <c r="AQ973" s="34">
        <v>19.700001</v>
      </c>
      <c r="AR973" s="34">
        <v>3.84</v>
      </c>
      <c r="AS973" s="34"/>
      <c r="AT973" s="34">
        <v>23.306801</v>
      </c>
      <c r="AU973" s="34">
        <v>179.38000500000001</v>
      </c>
      <c r="AV973" s="34">
        <v>11.200540999999999</v>
      </c>
      <c r="AW973" s="34">
        <v>11.630025</v>
      </c>
      <c r="AX973" s="34">
        <v>9.39</v>
      </c>
      <c r="AY973" s="34">
        <v>2.4</v>
      </c>
      <c r="AZ973" s="34">
        <v>69.739998</v>
      </c>
      <c r="BA973" s="34"/>
      <c r="BB973" s="34"/>
      <c r="BC973" s="34">
        <v>23.573474999999998</v>
      </c>
      <c r="BD973" s="34"/>
      <c r="BE973" s="38"/>
      <c r="BF973" s="41"/>
      <c r="BG973" s="41">
        <f t="shared" si="767"/>
        <v>6.524050344425722E-2</v>
      </c>
      <c r="BH973" s="41"/>
      <c r="BI973" s="41">
        <f t="shared" si="768"/>
        <v>-7.8431774610258926E-3</v>
      </c>
      <c r="BJ973" s="41"/>
      <c r="BK973" s="41">
        <f t="shared" si="769"/>
        <v>8.6262851023424843E-3</v>
      </c>
      <c r="BL973" s="41">
        <f t="shared" si="770"/>
        <v>1.0991758600238368E-2</v>
      </c>
      <c r="BM973" s="41">
        <f t="shared" si="771"/>
        <v>2.0927580528918317E-2</v>
      </c>
      <c r="BN973" s="41">
        <f t="shared" si="772"/>
        <v>-3.3901455890192021E-2</v>
      </c>
      <c r="BO973" s="41"/>
      <c r="BP973" s="41">
        <f t="shared" si="773"/>
        <v>-4.5548940505549373E-3</v>
      </c>
      <c r="BQ973" s="41">
        <f t="shared" si="774"/>
        <v>3.0459207484708654E-2</v>
      </c>
      <c r="BR973" s="41">
        <f t="shared" si="775"/>
        <v>-1.1326118689792362E-3</v>
      </c>
      <c r="BS973" s="41">
        <f t="shared" si="776"/>
        <v>1.5625003178916343E-3</v>
      </c>
      <c r="BT973" s="41"/>
      <c r="BU973" s="41">
        <f t="shared" si="777"/>
        <v>-1.1271252699625771E-2</v>
      </c>
      <c r="BV973" s="41">
        <f t="shared" si="778"/>
        <v>-6.9079716063665982E-3</v>
      </c>
      <c r="BW973" s="41">
        <f t="shared" si="779"/>
        <v>-5.1042989602278826E-3</v>
      </c>
      <c r="BX973" s="41"/>
      <c r="BY973" s="41"/>
      <c r="BZ973" s="41">
        <f t="shared" si="780"/>
        <v>3.5877976246733854E-2</v>
      </c>
      <c r="CA973" s="41">
        <f t="shared" si="781"/>
        <v>-2.4768983156491788E-4</v>
      </c>
      <c r="CB973" s="41">
        <f t="shared" si="782"/>
        <v>3.3582741280787538E-2</v>
      </c>
      <c r="CC973" s="41">
        <f t="shared" si="783"/>
        <v>-9.7734942400395583E-3</v>
      </c>
      <c r="CD973" s="41">
        <f t="shared" si="784"/>
        <v>-2.3500359193335804E-2</v>
      </c>
      <c r="CE973" s="41">
        <f t="shared" si="785"/>
        <v>3.5540510620123717E-3</v>
      </c>
      <c r="CF973" s="41">
        <f t="shared" si="786"/>
        <v>-1.8942976528487161E-2</v>
      </c>
      <c r="CG973" s="41"/>
      <c r="CH973" s="41">
        <f t="shared" si="787"/>
        <v>8.6742137876838904E-3</v>
      </c>
      <c r="CI973" s="41">
        <f t="shared" si="788"/>
        <v>1.0359516758644053E-3</v>
      </c>
      <c r="CJ973" s="41">
        <f t="shared" si="789"/>
        <v>-1.8018505502678365E-2</v>
      </c>
      <c r="CK973" s="41">
        <f t="shared" si="790"/>
        <v>5.0188311119427655E-3</v>
      </c>
      <c r="CL973" s="41">
        <f t="shared" si="791"/>
        <v>-1.5974801056106991E-2</v>
      </c>
      <c r="CM973" s="41">
        <f t="shared" si="792"/>
        <v>3.0711334000413339E-2</v>
      </c>
      <c r="CO973" s="41">
        <f t="shared" si="793"/>
        <v>0</v>
      </c>
      <c r="CP973" s="41"/>
      <c r="CQ973" s="41">
        <f t="shared" si="794"/>
        <v>1.3223294720253636E-2</v>
      </c>
      <c r="CR973" s="41">
        <f t="shared" si="795"/>
        <v>-1.6000341346441075E-2</v>
      </c>
      <c r="CS973" s="41">
        <f t="shared" si="796"/>
        <v>-1.1285285914992831E-2</v>
      </c>
      <c r="CT973" s="41">
        <f t="shared" si="797"/>
        <v>-9.8522964430115944E-3</v>
      </c>
      <c r="CU973" s="41">
        <f t="shared" si="798"/>
        <v>1.5345620436080421E-2</v>
      </c>
      <c r="CV973" s="41">
        <f t="shared" si="799"/>
        <v>-1.5504186535965312E-2</v>
      </c>
      <c r="CW973" s="41"/>
      <c r="CX973" s="41">
        <f t="shared" si="800"/>
        <v>2.1163418199688856E-3</v>
      </c>
      <c r="CY973" s="41">
        <f t="shared" si="801"/>
        <v>2.6795315872607975E-3</v>
      </c>
      <c r="CZ973" s="41">
        <f t="shared" si="802"/>
        <v>7.3427405632688431E-2</v>
      </c>
      <c r="DA973" s="41">
        <f t="shared" si="803"/>
        <v>-2.4097539295583573E-2</v>
      </c>
      <c r="DB973" s="41">
        <f t="shared" si="804"/>
        <v>-4.1716163322247334E-2</v>
      </c>
      <c r="DC973" s="41">
        <f t="shared" si="805"/>
        <v>-6.0624621816434854E-2</v>
      </c>
      <c r="DD973" s="41">
        <f t="shared" si="806"/>
        <v>1.0377738365363664E-2</v>
      </c>
      <c r="DE973" s="41"/>
      <c r="DF973" s="41"/>
      <c r="DG973" s="41">
        <f t="shared" si="807"/>
        <v>-2.8124236830536345E-2</v>
      </c>
      <c r="DH973" s="41"/>
    </row>
    <row r="974" spans="1:112">
      <c r="B974" s="34"/>
      <c r="C974" s="34">
        <v>6.0984949999999998</v>
      </c>
      <c r="D974" s="34"/>
      <c r="E974" s="34">
        <v>1.27</v>
      </c>
      <c r="F974" s="34"/>
      <c r="G974" s="34">
        <v>61.701625999999997</v>
      </c>
      <c r="H974" s="34">
        <v>20.64959</v>
      </c>
      <c r="I974" s="34">
        <v>17</v>
      </c>
      <c r="J974" s="34">
        <v>8.0999960000000009</v>
      </c>
      <c r="K974" s="34"/>
      <c r="L974" s="34">
        <v>48.25</v>
      </c>
      <c r="M974" s="34">
        <v>4.75</v>
      </c>
      <c r="N974" s="34">
        <v>42.655647000000002</v>
      </c>
      <c r="O974" s="34">
        <v>12.77</v>
      </c>
      <c r="P974" s="34"/>
      <c r="Q974" s="34">
        <v>7.64</v>
      </c>
      <c r="R974" s="34">
        <v>32.490001999999997</v>
      </c>
      <c r="S974" s="34">
        <v>54.764389000000001</v>
      </c>
      <c r="T974" s="34"/>
      <c r="U974" s="34"/>
      <c r="V974" s="34">
        <v>4.1977760000000002</v>
      </c>
      <c r="W974" s="34">
        <v>40.220001000000003</v>
      </c>
      <c r="X974" s="34">
        <v>36.450001</v>
      </c>
      <c r="Y974" s="34">
        <v>10.861969</v>
      </c>
      <c r="Z974" s="34">
        <v>21.690259999999999</v>
      </c>
      <c r="AA974" s="34">
        <v>55.195487999999997</v>
      </c>
      <c r="AB974" s="34">
        <v>61.251883999999997</v>
      </c>
      <c r="AC974" s="34"/>
      <c r="AD974" s="34">
        <v>107.389999</v>
      </c>
      <c r="AE974" s="34">
        <v>37.507347000000003</v>
      </c>
      <c r="AF974" s="34">
        <v>1.07</v>
      </c>
      <c r="AG974" s="34">
        <v>15.91</v>
      </c>
      <c r="AH974" s="34">
        <v>29.468540000000001</v>
      </c>
      <c r="AI974" s="34">
        <v>131.53022799999999</v>
      </c>
      <c r="AJ974" s="34">
        <v>9.7363440000000008</v>
      </c>
      <c r="AK974" s="34">
        <v>3.4</v>
      </c>
      <c r="AL974" s="34"/>
      <c r="AM974" s="34">
        <v>29.358616000000001</v>
      </c>
      <c r="AN974" s="34">
        <v>5.8</v>
      </c>
      <c r="AO974" s="34">
        <v>37.849997999999999</v>
      </c>
      <c r="AP974" s="34">
        <v>5.05</v>
      </c>
      <c r="AQ974" s="34">
        <v>18.899999999999999</v>
      </c>
      <c r="AR974" s="34">
        <v>3.74</v>
      </c>
      <c r="AS974" s="34"/>
      <c r="AT974" s="34">
        <v>23.158982999999999</v>
      </c>
      <c r="AU974" s="34">
        <v>180.199997</v>
      </c>
      <c r="AV974" s="34">
        <v>11.051862</v>
      </c>
      <c r="AW974" s="34">
        <v>11.866406</v>
      </c>
      <c r="AX974" s="34">
        <v>9.1199999999999992</v>
      </c>
      <c r="AY974" s="34">
        <v>2.25</v>
      </c>
      <c r="AZ974" s="34">
        <v>69.239998</v>
      </c>
      <c r="BA974" s="34"/>
      <c r="BB974" s="34"/>
      <c r="BC974" s="34">
        <v>22.999960000000002</v>
      </c>
      <c r="BD974" s="34"/>
      <c r="BE974" s="38"/>
      <c r="BF974" s="41"/>
      <c r="BG974" s="41">
        <f t="shared" si="767"/>
        <v>0</v>
      </c>
      <c r="BH974" s="41"/>
      <c r="BI974" s="41">
        <f t="shared" si="768"/>
        <v>0</v>
      </c>
      <c r="BJ974" s="41"/>
      <c r="BK974" s="41">
        <f t="shared" si="769"/>
        <v>-1.5918346215485868E-3</v>
      </c>
      <c r="BL974" s="41">
        <f t="shared" si="770"/>
        <v>-1.3397336845094662E-2</v>
      </c>
      <c r="BM974" s="41">
        <f t="shared" si="771"/>
        <v>5.899722127188322E-3</v>
      </c>
      <c r="BN974" s="41">
        <f t="shared" si="772"/>
        <v>-7.1458998039206717E-2</v>
      </c>
      <c r="BO974" s="41"/>
      <c r="BP974" s="41">
        <f t="shared" si="773"/>
        <v>1.2443178839469972E-3</v>
      </c>
      <c r="BQ974" s="41">
        <f t="shared" si="774"/>
        <v>-5.1293294387550578E-2</v>
      </c>
      <c r="BR974" s="41">
        <f t="shared" si="775"/>
        <v>-1.8067979808135657E-2</v>
      </c>
      <c r="BS974" s="41">
        <f t="shared" si="776"/>
        <v>-3.1274458641950692E-3</v>
      </c>
      <c r="BT974" s="41"/>
      <c r="BU974" s="41">
        <f t="shared" si="777"/>
        <v>-3.8515672080615307E-2</v>
      </c>
      <c r="BV974" s="41">
        <f t="shared" si="778"/>
        <v>-2.1014873523889224E-2</v>
      </c>
      <c r="BW974" s="41">
        <f t="shared" si="779"/>
        <v>-1.6008848460566043E-2</v>
      </c>
      <c r="BX974" s="41"/>
      <c r="BY974" s="41"/>
      <c r="BZ974" s="41">
        <f t="shared" si="780"/>
        <v>-7.3091713997110799E-2</v>
      </c>
      <c r="CA974" s="41">
        <f t="shared" si="781"/>
        <v>-3.4748110546569313E-3</v>
      </c>
      <c r="CB974" s="41">
        <f t="shared" si="782"/>
        <v>-3.7689441153788798E-2</v>
      </c>
      <c r="CC974" s="41">
        <f t="shared" si="783"/>
        <v>-2.715096440585954E-2</v>
      </c>
      <c r="CD974" s="41">
        <f t="shared" si="784"/>
        <v>-1.9205940495189835E-2</v>
      </c>
      <c r="CE974" s="41">
        <f t="shared" si="785"/>
        <v>-5.4980982219987413E-3</v>
      </c>
      <c r="CF974" s="41">
        <f t="shared" si="786"/>
        <v>-1.0412624950695835E-2</v>
      </c>
      <c r="CG974" s="41"/>
      <c r="CH974" s="41">
        <f t="shared" si="787"/>
        <v>-2.6968073381466199E-3</v>
      </c>
      <c r="CI974" s="41">
        <f t="shared" si="788"/>
        <v>-1.2241289039618821E-2</v>
      </c>
      <c r="CJ974" s="41">
        <f t="shared" si="789"/>
        <v>-2.7651531330510123E-2</v>
      </c>
      <c r="CK974" s="41">
        <f t="shared" si="790"/>
        <v>-4.3900979884331642E-3</v>
      </c>
      <c r="CL974" s="41">
        <f t="shared" si="791"/>
        <v>-2.2802198469419447E-2</v>
      </c>
      <c r="CM974" s="41">
        <f t="shared" si="792"/>
        <v>-1.8146947764628836E-2</v>
      </c>
      <c r="CO974" s="41">
        <f t="shared" si="793"/>
        <v>-7.0951735972284491E-2</v>
      </c>
      <c r="CP974" s="41"/>
      <c r="CQ974" s="41">
        <f t="shared" si="794"/>
        <v>-1.3889044507377057E-2</v>
      </c>
      <c r="CR974" s="41">
        <f t="shared" si="795"/>
        <v>-6.6691374498672282E-2</v>
      </c>
      <c r="CS974" s="41">
        <f t="shared" si="796"/>
        <v>-4.6460071478919771E-2</v>
      </c>
      <c r="CT974" s="41">
        <f t="shared" si="797"/>
        <v>0</v>
      </c>
      <c r="CU974" s="41">
        <f t="shared" si="798"/>
        <v>-4.1456764439766286E-2</v>
      </c>
      <c r="CV974" s="41">
        <f t="shared" si="799"/>
        <v>-2.6386755173194887E-2</v>
      </c>
      <c r="CW974" s="41"/>
      <c r="CX974" s="41">
        <f t="shared" si="800"/>
        <v>-6.3624665689976665E-3</v>
      </c>
      <c r="CY974" s="41">
        <f t="shared" si="801"/>
        <v>4.5608399624244012E-3</v>
      </c>
      <c r="CZ974" s="41">
        <f t="shared" si="802"/>
        <v>-1.3363160150479361E-2</v>
      </c>
      <c r="DA974" s="41">
        <f t="shared" si="803"/>
        <v>2.0121266515145331E-2</v>
      </c>
      <c r="DB974" s="41">
        <f t="shared" si="804"/>
        <v>-2.9175489133931674E-2</v>
      </c>
      <c r="DC974" s="41">
        <f t="shared" si="805"/>
        <v>-6.4538521137571178E-2</v>
      </c>
      <c r="DD974" s="41">
        <f t="shared" si="806"/>
        <v>-7.1953111465875366E-3</v>
      </c>
      <c r="DE974" s="41"/>
      <c r="DF974" s="41"/>
      <c r="DG974" s="41">
        <f t="shared" si="807"/>
        <v>-2.4629662461402548E-2</v>
      </c>
      <c r="DH974" s="41"/>
    </row>
    <row r="975" spans="1:112">
      <c r="B975" s="34"/>
      <c r="C975" s="34">
        <v>6.0984949999999998</v>
      </c>
      <c r="D975" s="34"/>
      <c r="E975" s="34">
        <v>1.27</v>
      </c>
      <c r="F975" s="34"/>
      <c r="G975" s="34">
        <v>62.517493999999999</v>
      </c>
      <c r="H975" s="34">
        <v>20.599851999999998</v>
      </c>
      <c r="I975" s="34">
        <v>16.600000000000001</v>
      </c>
      <c r="J975" s="34">
        <v>16.049992</v>
      </c>
      <c r="K975" s="34"/>
      <c r="L975" s="34">
        <v>48.830002</v>
      </c>
      <c r="M975" s="34">
        <v>4.7</v>
      </c>
      <c r="N975" s="34">
        <v>42.842692999999997</v>
      </c>
      <c r="O975" s="34">
        <v>12.81</v>
      </c>
      <c r="P975" s="34"/>
      <c r="Q975" s="34">
        <v>7.56</v>
      </c>
      <c r="R975" s="34">
        <v>33.125</v>
      </c>
      <c r="S975" s="34">
        <v>54.018093</v>
      </c>
      <c r="T975" s="34"/>
      <c r="U975" s="34"/>
      <c r="V975" s="34">
        <v>3.7998820000000002</v>
      </c>
      <c r="W975" s="34">
        <v>41.040000999999997</v>
      </c>
      <c r="X975" s="34">
        <v>37.049999</v>
      </c>
      <c r="Y975" s="34">
        <v>11.001480000000001</v>
      </c>
      <c r="Z975" s="34">
        <v>22.368973</v>
      </c>
      <c r="AA975" s="34">
        <v>54.730086999999997</v>
      </c>
      <c r="AB975" s="34">
        <v>61.794379999999997</v>
      </c>
      <c r="AC975" s="34"/>
      <c r="AD975" s="34">
        <v>108.089996</v>
      </c>
      <c r="AE975" s="34">
        <v>37.615467000000002</v>
      </c>
      <c r="AF975" s="34">
        <v>1.02</v>
      </c>
      <c r="AG975" s="34">
        <v>15.97</v>
      </c>
      <c r="AH975" s="34">
        <v>29.856918</v>
      </c>
      <c r="AI975" s="34">
        <v>131.51033000000001</v>
      </c>
      <c r="AJ975" s="34">
        <v>9.7735070000000004</v>
      </c>
      <c r="AK975" s="34">
        <v>3.4</v>
      </c>
      <c r="AL975" s="34"/>
      <c r="AM975" s="34">
        <v>29.544367000000001</v>
      </c>
      <c r="AN975" s="34">
        <v>6</v>
      </c>
      <c r="AO975" s="34">
        <v>38.099997999999999</v>
      </c>
      <c r="AP975" s="34">
        <v>5.15</v>
      </c>
      <c r="AQ975" s="34">
        <v>19</v>
      </c>
      <c r="AR975" s="34">
        <v>3.83</v>
      </c>
      <c r="AS975" s="34"/>
      <c r="AT975" s="34">
        <v>23.503903999999999</v>
      </c>
      <c r="AU975" s="34">
        <v>180.929993</v>
      </c>
      <c r="AV975" s="34">
        <v>10.605823000000001</v>
      </c>
      <c r="AW975" s="34">
        <v>12.055512999999999</v>
      </c>
      <c r="AX975" s="34">
        <v>9.2899999999999991</v>
      </c>
      <c r="AY975" s="34">
        <v>2.4</v>
      </c>
      <c r="AZ975" s="34">
        <v>69.370002999999997</v>
      </c>
      <c r="BA975" s="34"/>
      <c r="BB975" s="34"/>
      <c r="BC975" s="34">
        <v>22.634096</v>
      </c>
      <c r="BD975" s="34"/>
      <c r="BE975" s="38"/>
      <c r="BF975" s="41"/>
      <c r="BG975" s="41">
        <f t="shared" si="767"/>
        <v>0</v>
      </c>
      <c r="BH975" s="41"/>
      <c r="BI975" s="41">
        <f t="shared" si="768"/>
        <v>0</v>
      </c>
      <c r="BJ975" s="41"/>
      <c r="BK975" s="41">
        <f t="shared" si="769"/>
        <v>1.3136137689911783E-2</v>
      </c>
      <c r="BL975" s="41">
        <f t="shared" si="770"/>
        <v>-2.4115731846769731E-3</v>
      </c>
      <c r="BM975" s="41">
        <f t="shared" si="771"/>
        <v>-2.3810648693718447E-2</v>
      </c>
      <c r="BN975" s="41">
        <f t="shared" si="772"/>
        <v>0.68384478328242226</v>
      </c>
      <c r="BO975" s="41"/>
      <c r="BP975" s="41">
        <f t="shared" si="773"/>
        <v>1.1949091247000216E-2</v>
      </c>
      <c r="BQ975" s="41">
        <f t="shared" si="774"/>
        <v>-1.0582109330536859E-2</v>
      </c>
      <c r="BR975" s="41">
        <f t="shared" si="775"/>
        <v>4.3754369595388311E-3</v>
      </c>
      <c r="BS975" s="41">
        <f t="shared" si="776"/>
        <v>3.1274458641949517E-3</v>
      </c>
      <c r="BT975" s="41"/>
      <c r="BU975" s="41">
        <f t="shared" si="777"/>
        <v>-1.0526412986987504E-2</v>
      </c>
      <c r="BV975" s="41">
        <f t="shared" si="778"/>
        <v>1.9355873067976967E-2</v>
      </c>
      <c r="BW975" s="41">
        <f t="shared" si="779"/>
        <v>-1.3721100951515755E-2</v>
      </c>
      <c r="BX975" s="41"/>
      <c r="BY975" s="41"/>
      <c r="BZ975" s="41">
        <f t="shared" si="780"/>
        <v>-9.9584847613936475E-2</v>
      </c>
      <c r="CA975" s="41">
        <f t="shared" si="781"/>
        <v>2.0182816021227654E-2</v>
      </c>
      <c r="CB975" s="41">
        <f t="shared" si="782"/>
        <v>1.6326838862033115E-2</v>
      </c>
      <c r="CC975" s="41">
        <f t="shared" si="783"/>
        <v>1.2762203580281878E-2</v>
      </c>
      <c r="CD975" s="41">
        <f t="shared" si="784"/>
        <v>3.0811552889900271E-2</v>
      </c>
      <c r="CE975" s="41">
        <f t="shared" si="785"/>
        <v>-8.4676160354471286E-3</v>
      </c>
      <c r="CF975" s="41">
        <f t="shared" si="786"/>
        <v>8.8178136817053596E-3</v>
      </c>
      <c r="CG975" s="41"/>
      <c r="CH975" s="41">
        <f t="shared" si="787"/>
        <v>6.4971178636412203E-3</v>
      </c>
      <c r="CI975" s="41">
        <f t="shared" si="788"/>
        <v>2.8784884084375735E-3</v>
      </c>
      <c r="CJ975" s="41">
        <f t="shared" si="789"/>
        <v>-4.78560211776351E-2</v>
      </c>
      <c r="CK975" s="41">
        <f t="shared" si="790"/>
        <v>3.7641198772256921E-3</v>
      </c>
      <c r="CL975" s="41">
        <f t="shared" si="791"/>
        <v>1.3093318165321791E-2</v>
      </c>
      <c r="CM975" s="41">
        <f t="shared" si="792"/>
        <v>-1.5129225841994961E-4</v>
      </c>
      <c r="CO975" s="41">
        <f t="shared" si="793"/>
        <v>0</v>
      </c>
      <c r="CP975" s="41"/>
      <c r="CQ975" s="41">
        <f t="shared" si="794"/>
        <v>6.3070359524600127E-3</v>
      </c>
      <c r="CR975" s="41">
        <f t="shared" si="795"/>
        <v>3.3901551675681416E-2</v>
      </c>
      <c r="CS975" s="41">
        <f t="shared" si="796"/>
        <v>6.5833025959176781E-3</v>
      </c>
      <c r="CT975" s="41">
        <f t="shared" si="797"/>
        <v>1.9608471388376337E-2</v>
      </c>
      <c r="CU975" s="41">
        <f t="shared" si="798"/>
        <v>5.2770571008438193E-3</v>
      </c>
      <c r="CV975" s="41">
        <f t="shared" si="799"/>
        <v>2.3779191766113934E-2</v>
      </c>
      <c r="CW975" s="41"/>
      <c r="CX975" s="41">
        <f t="shared" si="800"/>
        <v>1.4783795188476662E-2</v>
      </c>
      <c r="CY975" s="41">
        <f t="shared" si="801"/>
        <v>4.0428489159399497E-3</v>
      </c>
      <c r="CZ975" s="41">
        <f t="shared" si="802"/>
        <v>-4.1195730646529496E-2</v>
      </c>
      <c r="DA975" s="41">
        <f t="shared" si="803"/>
        <v>1.5810683027669858E-2</v>
      </c>
      <c r="DB975" s="41">
        <f t="shared" si="804"/>
        <v>1.8468748739507213E-2</v>
      </c>
      <c r="DC975" s="41">
        <f t="shared" si="805"/>
        <v>6.4538521137571164E-2</v>
      </c>
      <c r="DD975" s="41">
        <f t="shared" si="806"/>
        <v>1.8758392205986078E-3</v>
      </c>
      <c r="DE975" s="41"/>
      <c r="DF975" s="41"/>
      <c r="DG975" s="41">
        <f t="shared" si="807"/>
        <v>-1.6035034855714354E-2</v>
      </c>
      <c r="DH975" s="41"/>
    </row>
    <row r="976" spans="1:112">
      <c r="B976" s="34"/>
      <c r="C976" s="34">
        <v>5.9609350000000001</v>
      </c>
      <c r="D976" s="34"/>
      <c r="E976" s="34">
        <v>1.24</v>
      </c>
      <c r="F976" s="34"/>
      <c r="G976" s="34">
        <v>62.330730000000003</v>
      </c>
      <c r="H976" s="34">
        <v>20.729164000000001</v>
      </c>
      <c r="I976" s="34">
        <v>16.75</v>
      </c>
      <c r="J976" s="34">
        <v>13.049994</v>
      </c>
      <c r="K976" s="34"/>
      <c r="L976" s="34">
        <v>48.959999000000003</v>
      </c>
      <c r="M976" s="34">
        <v>4.9000000000000004</v>
      </c>
      <c r="N976" s="34">
        <v>42.055145000000003</v>
      </c>
      <c r="O976" s="34">
        <v>12.9</v>
      </c>
      <c r="P976" s="34"/>
      <c r="Q976" s="34">
        <v>7.7</v>
      </c>
      <c r="R976" s="34">
        <v>32.799999</v>
      </c>
      <c r="S976" s="34">
        <v>53.978816999999999</v>
      </c>
      <c r="T976" s="34"/>
      <c r="U976" s="34"/>
      <c r="V976" s="34">
        <v>3.7799870000000002</v>
      </c>
      <c r="W976" s="34">
        <v>40.919998</v>
      </c>
      <c r="X976" s="34">
        <v>36.400002000000001</v>
      </c>
      <c r="Y976" s="34">
        <v>10.722458</v>
      </c>
      <c r="Z976" s="34">
        <v>22.139547</v>
      </c>
      <c r="AA976" s="34">
        <v>54.774833999999998</v>
      </c>
      <c r="AB976" s="34">
        <v>60.561450999999998</v>
      </c>
      <c r="AC976" s="34"/>
      <c r="AD976" s="34">
        <v>105.910004</v>
      </c>
      <c r="AE976" s="34">
        <v>37.261623</v>
      </c>
      <c r="AF976" s="34">
        <v>0.96</v>
      </c>
      <c r="AG976" s="34">
        <v>15.91</v>
      </c>
      <c r="AH976" s="34">
        <v>28.885961999999999</v>
      </c>
      <c r="AI976" s="34">
        <v>127.091148</v>
      </c>
      <c r="AJ976" s="34">
        <v>9.8571200000000001</v>
      </c>
      <c r="AK976" s="34">
        <v>3.3</v>
      </c>
      <c r="AL976" s="34"/>
      <c r="AM976" s="34">
        <v>29.466154</v>
      </c>
      <c r="AN976" s="34">
        <v>5.9</v>
      </c>
      <c r="AO976" s="34">
        <v>37.5</v>
      </c>
      <c r="AP976" s="34">
        <v>5.1749999999999998</v>
      </c>
      <c r="AQ976" s="34">
        <v>18.25</v>
      </c>
      <c r="AR976" s="34">
        <v>4.08</v>
      </c>
      <c r="AS976" s="34"/>
      <c r="AT976" s="34">
        <v>23.208258000000001</v>
      </c>
      <c r="AU976" s="34">
        <v>179.41000399999999</v>
      </c>
      <c r="AV976" s="34">
        <v>10.804062</v>
      </c>
      <c r="AW976" s="34">
        <v>12.244619</v>
      </c>
      <c r="AX976" s="34">
        <v>8.99</v>
      </c>
      <c r="AY976" s="34">
        <v>2.4500000000000002</v>
      </c>
      <c r="AZ976" s="34">
        <v>68.480002999999996</v>
      </c>
      <c r="BA976" s="34"/>
      <c r="BB976" s="34"/>
      <c r="BC976" s="34">
        <v>22.090243999999998</v>
      </c>
      <c r="BD976" s="34"/>
      <c r="BE976" s="38"/>
      <c r="BF976" s="41"/>
      <c r="BG976" s="41">
        <f t="shared" si="767"/>
        <v>-2.2814671459445057E-2</v>
      </c>
      <c r="BH976" s="41"/>
      <c r="BI976" s="41">
        <f t="shared" si="768"/>
        <v>-2.390552085355448E-2</v>
      </c>
      <c r="BJ976" s="41"/>
      <c r="BK976" s="41">
        <f t="shared" si="769"/>
        <v>-2.991858968114451E-3</v>
      </c>
      <c r="BL976" s="41">
        <f t="shared" si="770"/>
        <v>6.2577063037699571E-3</v>
      </c>
      <c r="BM976" s="41">
        <f t="shared" si="771"/>
        <v>8.9955629085777828E-3</v>
      </c>
      <c r="BN976" s="41">
        <f t="shared" si="772"/>
        <v>-0.2069206771350513</v>
      </c>
      <c r="BO976" s="41"/>
      <c r="BP976" s="41">
        <f t="shared" si="773"/>
        <v>2.6586987472386383E-3</v>
      </c>
      <c r="BQ976" s="41">
        <f t="shared" si="774"/>
        <v>4.1672696400568081E-2</v>
      </c>
      <c r="BR976" s="41">
        <f t="shared" si="775"/>
        <v>-1.8553372140871563E-2</v>
      </c>
      <c r="BS976" s="41">
        <f t="shared" si="776"/>
        <v>7.0011954589835612E-3</v>
      </c>
      <c r="BT976" s="41"/>
      <c r="BU976" s="41">
        <f t="shared" si="777"/>
        <v>1.8349138668196617E-2</v>
      </c>
      <c r="BV976" s="41">
        <f t="shared" si="778"/>
        <v>-9.8597994040935961E-3</v>
      </c>
      <c r="BW976" s="41">
        <f t="shared" si="779"/>
        <v>-7.2735417581038886E-4</v>
      </c>
      <c r="BX976" s="41"/>
      <c r="BY976" s="41"/>
      <c r="BZ976" s="41">
        <f t="shared" si="780"/>
        <v>-5.2494431464749193E-3</v>
      </c>
      <c r="CA976" s="41">
        <f t="shared" si="781"/>
        <v>-2.928333021416265E-3</v>
      </c>
      <c r="CB976" s="41">
        <f t="shared" si="782"/>
        <v>-1.7699495163793773E-2</v>
      </c>
      <c r="CC976" s="41">
        <f t="shared" si="783"/>
        <v>-2.568938879823017E-2</v>
      </c>
      <c r="CD976" s="41">
        <f t="shared" si="784"/>
        <v>-1.0309398381103283E-2</v>
      </c>
      <c r="CE976" s="41">
        <f t="shared" si="785"/>
        <v>8.172601209511253E-4</v>
      </c>
      <c r="CF976" s="41">
        <f t="shared" si="786"/>
        <v>-2.0153853265617833E-2</v>
      </c>
      <c r="CG976" s="41"/>
      <c r="CH976" s="41">
        <f t="shared" si="787"/>
        <v>-2.0374461798419015E-2</v>
      </c>
      <c r="CI976" s="41">
        <f t="shared" si="788"/>
        <v>-9.4513991940320691E-3</v>
      </c>
      <c r="CJ976" s="41">
        <f t="shared" si="789"/>
        <v>-6.0624621816434854E-2</v>
      </c>
      <c r="CK976" s="41">
        <f t="shared" si="790"/>
        <v>-3.764119877225591E-3</v>
      </c>
      <c r="CL976" s="41">
        <f t="shared" si="791"/>
        <v>-3.306083861871769E-2</v>
      </c>
      <c r="CM976" s="41">
        <f t="shared" si="792"/>
        <v>-3.4180873843661891E-2</v>
      </c>
      <c r="CO976" s="41">
        <f t="shared" si="793"/>
        <v>-2.985296314968116E-2</v>
      </c>
      <c r="CP976" s="41"/>
      <c r="CQ976" s="41">
        <f t="shared" si="794"/>
        <v>-2.6508169890289146E-3</v>
      </c>
      <c r="CR976" s="41">
        <f t="shared" si="795"/>
        <v>-1.6807118316381174E-2</v>
      </c>
      <c r="CS976" s="41">
        <f t="shared" si="796"/>
        <v>-1.5873296662850384E-2</v>
      </c>
      <c r="CT976" s="41">
        <f t="shared" si="797"/>
        <v>4.8426244757879908E-3</v>
      </c>
      <c r="CU976" s="41">
        <f t="shared" si="798"/>
        <v>-4.027389913793996E-2</v>
      </c>
      <c r="CV976" s="41">
        <f t="shared" si="799"/>
        <v>6.3232185223515702E-2</v>
      </c>
      <c r="CW976" s="41"/>
      <c r="CX976" s="41">
        <f t="shared" si="800"/>
        <v>-1.2658371398448522E-2</v>
      </c>
      <c r="CY976" s="41">
        <f t="shared" si="801"/>
        <v>-8.4364657154145945E-3</v>
      </c>
      <c r="CZ976" s="41">
        <f t="shared" si="802"/>
        <v>1.8518984620342401E-2</v>
      </c>
      <c r="DA976" s="41">
        <f t="shared" si="803"/>
        <v>1.5564509495199523E-2</v>
      </c>
      <c r="DB976" s="41">
        <f t="shared" si="804"/>
        <v>-3.2825704342218084E-2</v>
      </c>
      <c r="DC976" s="41">
        <f t="shared" si="805"/>
        <v>2.0619287202735825E-2</v>
      </c>
      <c r="DD976" s="41">
        <f t="shared" si="806"/>
        <v>-1.2912765001672228E-2</v>
      </c>
      <c r="DE976" s="41"/>
      <c r="DF976" s="41"/>
      <c r="DG976" s="41">
        <f t="shared" si="807"/>
        <v>-2.4321378848419926E-2</v>
      </c>
      <c r="DH976" s="41"/>
    </row>
    <row r="977" spans="2:112">
      <c r="B977" s="34"/>
      <c r="C977" s="34">
        <v>5.8233750000000004</v>
      </c>
      <c r="D977" s="34"/>
      <c r="E977" s="34">
        <v>1.25</v>
      </c>
      <c r="F977" s="34"/>
      <c r="G977" s="34">
        <v>62.242263999999999</v>
      </c>
      <c r="H977" s="34">
        <v>20.669485000000002</v>
      </c>
      <c r="I977" s="34">
        <v>16.75</v>
      </c>
      <c r="J977" s="34">
        <v>10.949994</v>
      </c>
      <c r="K977" s="34"/>
      <c r="L977" s="34">
        <v>49.549999</v>
      </c>
      <c r="M977" s="34">
        <v>4.75</v>
      </c>
      <c r="N977" s="34">
        <v>42.517825999999999</v>
      </c>
      <c r="O977" s="34">
        <v>12.87</v>
      </c>
      <c r="P977" s="34"/>
      <c r="Q977" s="34">
        <v>7.5</v>
      </c>
      <c r="R977" s="34">
        <v>33.310001</v>
      </c>
      <c r="S977" s="34">
        <v>53.193241</v>
      </c>
      <c r="T977" s="34"/>
      <c r="U977" s="34"/>
      <c r="V977" s="34">
        <v>3.9789340000000002</v>
      </c>
      <c r="W977" s="34">
        <v>40.200001</v>
      </c>
      <c r="X977" s="34">
        <v>36.099997999999999</v>
      </c>
      <c r="Y977" s="34">
        <v>10.752352999999999</v>
      </c>
      <c r="Z977" s="34">
        <v>21.977039000000001</v>
      </c>
      <c r="AA977" s="34">
        <v>52.966907999999997</v>
      </c>
      <c r="AB977" s="34">
        <v>61.695746999999997</v>
      </c>
      <c r="AC977" s="34"/>
      <c r="AD977" s="34">
        <v>106.220001</v>
      </c>
      <c r="AE977" s="34">
        <v>37.536835000000004</v>
      </c>
      <c r="AF977" s="34">
        <v>1.02</v>
      </c>
      <c r="AG977" s="34">
        <v>15.9</v>
      </c>
      <c r="AH977" s="34">
        <v>29.711276999999999</v>
      </c>
      <c r="AI977" s="34">
        <v>125.21996300000001</v>
      </c>
      <c r="AJ977" s="34">
        <v>10.219445</v>
      </c>
      <c r="AK977" s="34">
        <v>3.25</v>
      </c>
      <c r="AL977" s="34"/>
      <c r="AM977" s="34">
        <v>29.554144000000001</v>
      </c>
      <c r="AN977" s="34">
        <v>6</v>
      </c>
      <c r="AO977" s="34">
        <v>37.450001</v>
      </c>
      <c r="AP977" s="34">
        <v>5.45</v>
      </c>
      <c r="AQ977" s="34">
        <v>18.75</v>
      </c>
      <c r="AR977" s="34">
        <v>4.3</v>
      </c>
      <c r="AS977" s="34"/>
      <c r="AT977" s="34">
        <v>23.553175</v>
      </c>
      <c r="AU977" s="34">
        <v>179.229996</v>
      </c>
      <c r="AV977" s="34">
        <v>10.556262</v>
      </c>
      <c r="AW977" s="34">
        <v>12.291895999999999</v>
      </c>
      <c r="AX977" s="34">
        <v>8.9700000000000006</v>
      </c>
      <c r="AY977" s="34">
        <v>2.4</v>
      </c>
      <c r="AZ977" s="34">
        <v>68.599997999999999</v>
      </c>
      <c r="BA977" s="34"/>
      <c r="BB977" s="34"/>
      <c r="BC977" s="34">
        <v>22.110022000000001</v>
      </c>
      <c r="BD977" s="34"/>
      <c r="BE977" s="38"/>
      <c r="BF977" s="41"/>
      <c r="BG977" s="41">
        <f t="shared" si="767"/>
        <v>-2.3347357392309295E-2</v>
      </c>
      <c r="BH977" s="41"/>
      <c r="BI977" s="41">
        <f t="shared" si="768"/>
        <v>8.0321716972642527E-3</v>
      </c>
      <c r="BJ977" s="41"/>
      <c r="BK977" s="41">
        <f t="shared" si="769"/>
        <v>-1.4203080785181114E-3</v>
      </c>
      <c r="BL977" s="41">
        <f t="shared" si="770"/>
        <v>-2.8831395604288282E-3</v>
      </c>
      <c r="BM977" s="41">
        <f t="shared" si="771"/>
        <v>0</v>
      </c>
      <c r="BN977" s="41">
        <f t="shared" si="772"/>
        <v>-0.17544876568132758</v>
      </c>
      <c r="BO977" s="41"/>
      <c r="BP977" s="41">
        <f t="shared" si="773"/>
        <v>1.1978622815128129E-2</v>
      </c>
      <c r="BQ977" s="41">
        <f t="shared" si="774"/>
        <v>-3.1090587070031119E-2</v>
      </c>
      <c r="BR977" s="41">
        <f t="shared" si="775"/>
        <v>1.0941690011747879E-2</v>
      </c>
      <c r="BS977" s="41">
        <f t="shared" si="776"/>
        <v>-2.3282897595911845E-3</v>
      </c>
      <c r="BT977" s="41"/>
      <c r="BU977" s="41">
        <f t="shared" si="777"/>
        <v>-2.6317308317373417E-2</v>
      </c>
      <c r="BV977" s="41">
        <f t="shared" si="778"/>
        <v>1.5429197324309897E-2</v>
      </c>
      <c r="BW977" s="41">
        <f t="shared" si="779"/>
        <v>-1.466035242141509E-2</v>
      </c>
      <c r="BX977" s="41"/>
      <c r="BY977" s="41"/>
      <c r="BZ977" s="41">
        <f t="shared" si="780"/>
        <v>5.1293373752899787E-2</v>
      </c>
      <c r="CA977" s="41">
        <f t="shared" si="781"/>
        <v>-1.7751871706972195E-2</v>
      </c>
      <c r="CB977" s="41">
        <f t="shared" si="782"/>
        <v>-8.2760196505767443E-3</v>
      </c>
      <c r="CC977" s="41">
        <f t="shared" si="783"/>
        <v>2.7841939387972759E-3</v>
      </c>
      <c r="CD977" s="41">
        <f t="shared" si="784"/>
        <v>-7.3672398415433561E-3</v>
      </c>
      <c r="CE977" s="41">
        <f t="shared" si="785"/>
        <v>-3.3563513708380961E-2</v>
      </c>
      <c r="CF977" s="41">
        <f t="shared" si="786"/>
        <v>1.8556429676054496E-2</v>
      </c>
      <c r="CG977" s="41"/>
      <c r="CH977" s="41">
        <f t="shared" si="787"/>
        <v>2.9227097851825408E-3</v>
      </c>
      <c r="CI977" s="41">
        <f t="shared" si="788"/>
        <v>7.3587945338558182E-3</v>
      </c>
      <c r="CJ977" s="41">
        <f t="shared" si="789"/>
        <v>6.062462181643484E-2</v>
      </c>
      <c r="CK977" s="41">
        <f t="shared" si="790"/>
        <v>-6.2873312350960535E-4</v>
      </c>
      <c r="CL977" s="41">
        <f t="shared" si="791"/>
        <v>2.8170937549755519E-2</v>
      </c>
      <c r="CM977" s="41">
        <f t="shared" si="792"/>
        <v>-1.4832634984778855E-2</v>
      </c>
      <c r="CO977" s="41">
        <f t="shared" si="793"/>
        <v>-1.5267472130788421E-2</v>
      </c>
      <c r="CP977" s="41"/>
      <c r="CQ977" s="41">
        <f t="shared" si="794"/>
        <v>2.98168827237461E-3</v>
      </c>
      <c r="CR977" s="41">
        <f t="shared" si="795"/>
        <v>1.6807118316381191E-2</v>
      </c>
      <c r="CS977" s="41">
        <f t="shared" si="796"/>
        <v>-1.334196310867288E-3</v>
      </c>
      <c r="CT977" s="41">
        <f t="shared" si="797"/>
        <v>5.1776269523719949E-2</v>
      </c>
      <c r="CU977" s="41">
        <f t="shared" si="798"/>
        <v>2.7028672387919419E-2</v>
      </c>
      <c r="CV977" s="41">
        <f t="shared" si="799"/>
        <v>5.2518034283446438E-2</v>
      </c>
      <c r="CW977" s="41"/>
      <c r="CX977" s="41">
        <f t="shared" si="800"/>
        <v>1.4752467294431276E-2</v>
      </c>
      <c r="CY977" s="41">
        <f t="shared" si="801"/>
        <v>-1.0038368007805906E-3</v>
      </c>
      <c r="CZ977" s="41">
        <f t="shared" si="802"/>
        <v>-2.3202936188585977E-2</v>
      </c>
      <c r="DA977" s="41">
        <f t="shared" si="803"/>
        <v>3.8536082655945495E-3</v>
      </c>
      <c r="DB977" s="41">
        <f t="shared" si="804"/>
        <v>-2.2271724128241415E-3</v>
      </c>
      <c r="DC977" s="41">
        <f t="shared" si="805"/>
        <v>-2.0619287202735818E-2</v>
      </c>
      <c r="DD977" s="41">
        <f t="shared" si="806"/>
        <v>1.7507299354232138E-3</v>
      </c>
      <c r="DE977" s="41"/>
      <c r="DF977" s="41"/>
      <c r="DG977" s="41">
        <f t="shared" si="807"/>
        <v>8.9492680066723129E-4</v>
      </c>
      <c r="DH977" s="41"/>
    </row>
    <row r="978" spans="2:112">
      <c r="B978" s="34"/>
      <c r="C978" s="34">
        <v>5.915082</v>
      </c>
      <c r="D978" s="34"/>
      <c r="E978" s="34">
        <v>1.24</v>
      </c>
      <c r="F978" s="34"/>
      <c r="G978" s="34">
        <v>63.235073</v>
      </c>
      <c r="H978" s="34">
        <v>20.579961999999998</v>
      </c>
      <c r="I978" s="34">
        <v>16.700001</v>
      </c>
      <c r="J978" s="34">
        <v>10.499993999999999</v>
      </c>
      <c r="K978" s="34"/>
      <c r="L978" s="34">
        <v>49.709999000000003</v>
      </c>
      <c r="M978" s="34">
        <v>4.8</v>
      </c>
      <c r="N978" s="34">
        <v>42.478451</v>
      </c>
      <c r="O978" s="34">
        <v>13</v>
      </c>
      <c r="P978" s="34"/>
      <c r="Q978" s="34">
        <v>7.84</v>
      </c>
      <c r="R978" s="34">
        <v>33.439999</v>
      </c>
      <c r="S978" s="34">
        <v>52.888835999999998</v>
      </c>
      <c r="T978" s="34"/>
      <c r="U978" s="34"/>
      <c r="V978" s="34">
        <v>3.9789340000000002</v>
      </c>
      <c r="W978" s="34">
        <v>40.990001999999997</v>
      </c>
      <c r="X978" s="34">
        <v>35.900002000000001</v>
      </c>
      <c r="Y978" s="34">
        <v>11.140992000000001</v>
      </c>
      <c r="Z978" s="34">
        <v>22.808703999999999</v>
      </c>
      <c r="AA978" s="34">
        <v>53.315959999999997</v>
      </c>
      <c r="AB978" s="34">
        <v>62.336868000000003</v>
      </c>
      <c r="AC978" s="34"/>
      <c r="AD978" s="34">
        <v>108.099998</v>
      </c>
      <c r="AE978" s="34">
        <v>37.998795000000001</v>
      </c>
      <c r="AF978" s="34">
        <v>0.98</v>
      </c>
      <c r="AG978" s="34">
        <v>15.89</v>
      </c>
      <c r="AH978" s="34">
        <v>30.585139999999999</v>
      </c>
      <c r="AI978" s="34">
        <v>127.758003</v>
      </c>
      <c r="AJ978" s="34">
        <v>10.349512000000001</v>
      </c>
      <c r="AK978" s="34">
        <v>3.1</v>
      </c>
      <c r="AL978" s="34"/>
      <c r="AM978" s="34">
        <v>29.524818</v>
      </c>
      <c r="AN978" s="34">
        <v>6</v>
      </c>
      <c r="AO978" s="34">
        <v>38</v>
      </c>
      <c r="AP978" s="34">
        <v>5.2249999999999996</v>
      </c>
      <c r="AQ978" s="34">
        <v>18.5</v>
      </c>
      <c r="AR978" s="34">
        <v>4.05</v>
      </c>
      <c r="AS978" s="34"/>
      <c r="AT978" s="34">
        <v>23.405352000000001</v>
      </c>
      <c r="AU978" s="34">
        <v>181.199997</v>
      </c>
      <c r="AV978" s="34">
        <v>10.754502</v>
      </c>
      <c r="AW978" s="34">
        <v>12.291895999999999</v>
      </c>
      <c r="AX978" s="34">
        <v>9.14</v>
      </c>
      <c r="AY978" s="34">
        <v>2.5</v>
      </c>
      <c r="AZ978" s="34">
        <v>68.669998000000007</v>
      </c>
      <c r="BA978" s="34"/>
      <c r="BB978" s="34"/>
      <c r="BC978" s="34">
        <v>22.39678</v>
      </c>
      <c r="BD978" s="34"/>
      <c r="BE978" s="38"/>
      <c r="BF978" s="41"/>
      <c r="BG978" s="41">
        <f t="shared" si="767"/>
        <v>1.5625369818949655E-2</v>
      </c>
      <c r="BH978" s="41"/>
      <c r="BI978" s="41">
        <f t="shared" si="768"/>
        <v>-8.0321716972642666E-3</v>
      </c>
      <c r="BJ978" s="41"/>
      <c r="BK978" s="41">
        <f t="shared" si="769"/>
        <v>1.5824845225340566E-2</v>
      </c>
      <c r="BL978" s="41">
        <f t="shared" si="770"/>
        <v>-4.3405740957168744E-3</v>
      </c>
      <c r="BM978" s="41">
        <f t="shared" si="771"/>
        <v>-2.9894789681282189E-3</v>
      </c>
      <c r="BN978" s="41">
        <f t="shared" si="772"/>
        <v>-4.1964222582411385E-2</v>
      </c>
      <c r="BO978" s="41"/>
      <c r="BP978" s="41">
        <f t="shared" si="773"/>
        <v>3.223859395542318E-3</v>
      </c>
      <c r="BQ978" s="41">
        <f t="shared" si="774"/>
        <v>1.0471299867295437E-2</v>
      </c>
      <c r="BR978" s="41">
        <f t="shared" si="775"/>
        <v>-9.2651123570274506E-4</v>
      </c>
      <c r="BS978" s="41">
        <f t="shared" si="776"/>
        <v>1.0050335853501506E-2</v>
      </c>
      <c r="BT978" s="41"/>
      <c r="BU978" s="41">
        <f t="shared" si="777"/>
        <v>4.4335813820051619E-2</v>
      </c>
      <c r="BV978" s="41">
        <f t="shared" si="778"/>
        <v>3.8950760855915702E-3</v>
      </c>
      <c r="BW978" s="41">
        <f t="shared" si="779"/>
        <v>-5.7390625093261078E-3</v>
      </c>
      <c r="BX978" s="41"/>
      <c r="BY978" s="41"/>
      <c r="BZ978" s="41">
        <f t="shared" si="780"/>
        <v>0</v>
      </c>
      <c r="CA978" s="41">
        <f t="shared" si="781"/>
        <v>1.9461162808036451E-2</v>
      </c>
      <c r="CB978" s="41">
        <f t="shared" si="782"/>
        <v>-5.5554587326335494E-3</v>
      </c>
      <c r="CC978" s="41">
        <f t="shared" si="783"/>
        <v>3.5506664665470346E-2</v>
      </c>
      <c r="CD978" s="41">
        <f t="shared" si="784"/>
        <v>3.7143990971676769E-2</v>
      </c>
      <c r="CE978" s="41">
        <f t="shared" si="785"/>
        <v>6.5683823087479961E-3</v>
      </c>
      <c r="CF978" s="41">
        <f t="shared" si="786"/>
        <v>1.0338034233514504E-2</v>
      </c>
      <c r="CG978" s="41"/>
      <c r="CH978" s="41">
        <f t="shared" si="787"/>
        <v>1.7544281735098945E-2</v>
      </c>
      <c r="CI978" s="41">
        <f t="shared" si="788"/>
        <v>1.2231731162470968E-2</v>
      </c>
      <c r="CJ978" s="41">
        <f t="shared" si="789"/>
        <v>-4.0005334613699248E-2</v>
      </c>
      <c r="CK978" s="41">
        <f t="shared" si="790"/>
        <v>-6.291286775612293E-4</v>
      </c>
      <c r="CL978" s="41">
        <f t="shared" si="791"/>
        <v>2.8987599379579426E-2</v>
      </c>
      <c r="CM978" s="41">
        <f t="shared" si="792"/>
        <v>2.0065978077046319E-2</v>
      </c>
      <c r="CO978" s="41">
        <f t="shared" si="793"/>
        <v>-4.7252884850545497E-2</v>
      </c>
      <c r="CP978" s="41"/>
      <c r="CQ978" s="41">
        <f t="shared" si="794"/>
        <v>-9.9277310961014362E-4</v>
      </c>
      <c r="CR978" s="41">
        <f t="shared" si="795"/>
        <v>0</v>
      </c>
      <c r="CS978" s="41">
        <f t="shared" si="796"/>
        <v>1.4579423060887888E-2</v>
      </c>
      <c r="CT978" s="41">
        <f t="shared" si="797"/>
        <v>-4.2160810824278097E-2</v>
      </c>
      <c r="CU978" s="41">
        <f t="shared" si="798"/>
        <v>-1.3423020332140661E-2</v>
      </c>
      <c r="CV978" s="41">
        <f t="shared" si="799"/>
        <v>-5.9898141581068959E-2</v>
      </c>
      <c r="CW978" s="41"/>
      <c r="CX978" s="41">
        <f t="shared" si="800"/>
        <v>-6.2959167475877447E-3</v>
      </c>
      <c r="CY978" s="41">
        <f t="shared" si="801"/>
        <v>1.0931502126773997E-2</v>
      </c>
      <c r="CZ978" s="41">
        <f t="shared" si="802"/>
        <v>1.8605219262352545E-2</v>
      </c>
      <c r="DA978" s="41">
        <f t="shared" si="803"/>
        <v>0</v>
      </c>
      <c r="DB978" s="41">
        <f t="shared" si="804"/>
        <v>1.8774709395353806E-2</v>
      </c>
      <c r="DC978" s="41">
        <f t="shared" si="805"/>
        <v>4.08219945202552E-2</v>
      </c>
      <c r="DD978" s="41">
        <f t="shared" si="806"/>
        <v>1.0198879304648132E-3</v>
      </c>
      <c r="DE978" s="41"/>
      <c r="DF978" s="41"/>
      <c r="DG978" s="41">
        <f t="shared" si="807"/>
        <v>1.2886208634237112E-2</v>
      </c>
      <c r="DH978" s="41"/>
    </row>
    <row r="979" spans="2:112">
      <c r="B979" s="34"/>
      <c r="C979" s="34">
        <v>5.9609350000000001</v>
      </c>
      <c r="D979" s="34"/>
      <c r="E979" s="34">
        <v>1.27</v>
      </c>
      <c r="F979" s="34"/>
      <c r="G979" s="34">
        <v>63.402180000000001</v>
      </c>
      <c r="H979" s="34">
        <v>20.619747</v>
      </c>
      <c r="I979" s="34">
        <v>16.75</v>
      </c>
      <c r="J979" s="34">
        <v>10.349995</v>
      </c>
      <c r="K979" s="34"/>
      <c r="L979" s="34">
        <v>49.990001999999997</v>
      </c>
      <c r="M979" s="34">
        <v>4.6500000000000004</v>
      </c>
      <c r="N979" s="34">
        <v>42.281562999999998</v>
      </c>
      <c r="O979" s="34">
        <v>12.96</v>
      </c>
      <c r="P979" s="34"/>
      <c r="Q979" s="34">
        <v>7.31</v>
      </c>
      <c r="R979" s="34">
        <v>32.939999</v>
      </c>
      <c r="S979" s="34">
        <v>53.183422</v>
      </c>
      <c r="T979" s="34"/>
      <c r="U979" s="34"/>
      <c r="V979" s="34">
        <v>4.0087760000000001</v>
      </c>
      <c r="W979" s="34">
        <v>40.93</v>
      </c>
      <c r="X979" s="34">
        <v>35.650002000000001</v>
      </c>
      <c r="Y979" s="34">
        <v>11.021411000000001</v>
      </c>
      <c r="Z979" s="34">
        <v>22.71311</v>
      </c>
      <c r="AA979" s="34">
        <v>51.839188</v>
      </c>
      <c r="AB979" s="34">
        <v>61.054619000000002</v>
      </c>
      <c r="AC979" s="34"/>
      <c r="AD979" s="34">
        <v>104.089996</v>
      </c>
      <c r="AE979" s="34">
        <v>37.615467000000002</v>
      </c>
      <c r="AF979" s="34">
        <v>0.97</v>
      </c>
      <c r="AG979" s="34">
        <v>15.97</v>
      </c>
      <c r="AH979" s="34">
        <v>30.390944999999999</v>
      </c>
      <c r="AI979" s="34">
        <v>126.404381</v>
      </c>
      <c r="AJ979" s="34">
        <v>10.284478999999999</v>
      </c>
      <c r="AK979" s="34">
        <v>2.8</v>
      </c>
      <c r="AL979" s="34"/>
      <c r="AM979" s="34">
        <v>29.387943</v>
      </c>
      <c r="AN979" s="34">
        <v>6</v>
      </c>
      <c r="AO979" s="34">
        <v>39.299999</v>
      </c>
      <c r="AP979" s="34">
        <v>5.5</v>
      </c>
      <c r="AQ979" s="34">
        <v>18.450001</v>
      </c>
      <c r="AR979" s="34">
        <v>3.95</v>
      </c>
      <c r="AS979" s="34"/>
      <c r="AT979" s="34">
        <v>23.405352000000001</v>
      </c>
      <c r="AU979" s="34">
        <v>180.990005</v>
      </c>
      <c r="AV979" s="34">
        <v>10.853621</v>
      </c>
      <c r="AW979" s="34">
        <v>12.528278</v>
      </c>
      <c r="AX979" s="34">
        <v>9.14</v>
      </c>
      <c r="AY979" s="34">
        <v>2.4500000000000002</v>
      </c>
      <c r="AZ979" s="34">
        <v>68.230002999999996</v>
      </c>
      <c r="BA979" s="34"/>
      <c r="BB979" s="34"/>
      <c r="BC979" s="34">
        <v>22.416553</v>
      </c>
      <c r="BD979" s="34"/>
      <c r="BE979" s="38"/>
      <c r="BF979" s="41"/>
      <c r="BG979" s="41">
        <f t="shared" si="767"/>
        <v>7.7219875733596354E-3</v>
      </c>
      <c r="BH979" s="41"/>
      <c r="BI979" s="41">
        <f t="shared" si="768"/>
        <v>2.3905520853554386E-2</v>
      </c>
      <c r="BJ979" s="41"/>
      <c r="BK979" s="41">
        <f t="shared" si="769"/>
        <v>2.6391459548313883E-3</v>
      </c>
      <c r="BL979" s="41">
        <f t="shared" si="770"/>
        <v>1.931324921084101E-3</v>
      </c>
      <c r="BM979" s="41">
        <f t="shared" si="771"/>
        <v>2.9894789681283109E-3</v>
      </c>
      <c r="BN979" s="41">
        <f t="shared" si="772"/>
        <v>-1.4388649115268928E-2</v>
      </c>
      <c r="BO979" s="41"/>
      <c r="BP979" s="41">
        <f t="shared" si="773"/>
        <v>5.6169254435753232E-3</v>
      </c>
      <c r="BQ979" s="41">
        <f t="shared" si="774"/>
        <v>-3.1748698314580187E-2</v>
      </c>
      <c r="BR979" s="41">
        <f t="shared" si="775"/>
        <v>-4.6457838981575714E-3</v>
      </c>
      <c r="BS979" s="41">
        <f t="shared" si="776"/>
        <v>-3.0816665374080007E-3</v>
      </c>
      <c r="BT979" s="41"/>
      <c r="BU979" s="41">
        <f t="shared" si="777"/>
        <v>-6.9995560600629406E-2</v>
      </c>
      <c r="BV979" s="41">
        <f t="shared" si="778"/>
        <v>-1.5065063920927459E-2</v>
      </c>
      <c r="BW979" s="41">
        <f t="shared" si="779"/>
        <v>5.5544543490214822E-3</v>
      </c>
      <c r="BX979" s="41"/>
      <c r="BY979" s="41"/>
      <c r="BZ979" s="41">
        <f t="shared" si="780"/>
        <v>7.4720135914373908E-3</v>
      </c>
      <c r="CA979" s="41">
        <f t="shared" si="781"/>
        <v>-1.4648928043217231E-3</v>
      </c>
      <c r="CB979" s="41">
        <f t="shared" si="782"/>
        <v>-6.9881482432528922E-3</v>
      </c>
      <c r="CC979" s="41">
        <f t="shared" si="783"/>
        <v>-1.0791443552764389E-2</v>
      </c>
      <c r="CD979" s="41">
        <f t="shared" si="784"/>
        <v>-4.1999266777123807E-3</v>
      </c>
      <c r="CE979" s="41">
        <f t="shared" si="785"/>
        <v>-2.8089335156563776E-2</v>
      </c>
      <c r="CF979" s="41">
        <f t="shared" si="786"/>
        <v>-2.078417547075926E-2</v>
      </c>
      <c r="CG979" s="41"/>
      <c r="CH979" s="41">
        <f t="shared" si="787"/>
        <v>-3.7800835044681722E-2</v>
      </c>
      <c r="CI979" s="41">
        <f t="shared" si="788"/>
        <v>-1.0139126502294617E-2</v>
      </c>
      <c r="CJ979" s="41">
        <f t="shared" si="789"/>
        <v>-1.025650016718911E-2</v>
      </c>
      <c r="CK979" s="41">
        <f t="shared" si="790"/>
        <v>5.0219816782963982E-3</v>
      </c>
      <c r="CL979" s="41">
        <f t="shared" si="791"/>
        <v>-6.3695678908563223E-3</v>
      </c>
      <c r="CM979" s="41">
        <f t="shared" si="792"/>
        <v>-1.0651731991965455E-2</v>
      </c>
      <c r="CO979" s="41">
        <f t="shared" si="793"/>
        <v>-0.10178269430994247</v>
      </c>
      <c r="CP979" s="41"/>
      <c r="CQ979" s="41">
        <f t="shared" si="794"/>
        <v>-4.6467096078771702E-3</v>
      </c>
      <c r="CR979" s="41">
        <f t="shared" si="795"/>
        <v>0</v>
      </c>
      <c r="CS979" s="41">
        <f t="shared" si="796"/>
        <v>3.3638333703536763E-2</v>
      </c>
      <c r="CT979" s="41">
        <f t="shared" si="797"/>
        <v>5.1293294387550689E-2</v>
      </c>
      <c r="CU979" s="41">
        <f t="shared" si="798"/>
        <v>-2.7063073972024209E-3</v>
      </c>
      <c r="CV979" s="41">
        <f t="shared" si="799"/>
        <v>-2.5001302205417155E-2</v>
      </c>
      <c r="CW979" s="41"/>
      <c r="CX979" s="41">
        <f t="shared" si="800"/>
        <v>0</v>
      </c>
      <c r="CY979" s="41">
        <f t="shared" si="801"/>
        <v>-1.159568305972046E-3</v>
      </c>
      <c r="CZ979" s="41">
        <f t="shared" si="802"/>
        <v>9.1742994259881461E-3</v>
      </c>
      <c r="DA979" s="41">
        <f t="shared" si="803"/>
        <v>1.9048145851047044E-2</v>
      </c>
      <c r="DB979" s="41">
        <f t="shared" si="804"/>
        <v>0</v>
      </c>
      <c r="DC979" s="41">
        <f t="shared" si="805"/>
        <v>-2.0202707317519355E-2</v>
      </c>
      <c r="DD979" s="41">
        <f t="shared" si="806"/>
        <v>-6.4279987115251104E-3</v>
      </c>
      <c r="DE979" s="41"/>
      <c r="DF979" s="41"/>
      <c r="DG979" s="41">
        <f t="shared" si="807"/>
        <v>8.8246064104017185E-4</v>
      </c>
      <c r="DH979" s="41"/>
    </row>
    <row r="980" spans="2:112">
      <c r="B980" s="34"/>
      <c r="C980" s="34">
        <v>5.9609350000000001</v>
      </c>
      <c r="D980" s="34"/>
      <c r="E980" s="34">
        <v>1.37</v>
      </c>
      <c r="F980" s="34"/>
      <c r="G980" s="34">
        <v>64.188568000000004</v>
      </c>
      <c r="H980" s="34">
        <v>20.530225999999999</v>
      </c>
      <c r="I980" s="34">
        <v>16.200001</v>
      </c>
      <c r="J980" s="34">
        <v>9.8999950000000005</v>
      </c>
      <c r="K980" s="34"/>
      <c r="L980" s="34">
        <v>49.860000999999997</v>
      </c>
      <c r="M980" s="34">
        <v>4.8</v>
      </c>
      <c r="N980" s="34">
        <v>42.153587000000002</v>
      </c>
      <c r="O980" s="34">
        <v>12.87</v>
      </c>
      <c r="P980" s="34"/>
      <c r="Q980" s="34">
        <v>7.5949999999999998</v>
      </c>
      <c r="R980" s="34">
        <v>32.200001</v>
      </c>
      <c r="S980" s="34">
        <v>52.653156000000003</v>
      </c>
      <c r="T980" s="34"/>
      <c r="U980" s="34"/>
      <c r="V980" s="34">
        <v>3.9490919999999998</v>
      </c>
      <c r="W980" s="34">
        <v>40.380001</v>
      </c>
      <c r="X980" s="34">
        <v>35.299999</v>
      </c>
      <c r="Y980" s="34">
        <v>11.728934000000001</v>
      </c>
      <c r="Z980" s="34">
        <v>22.483685000000001</v>
      </c>
      <c r="AA980" s="34">
        <v>55.759349999999998</v>
      </c>
      <c r="AB980" s="34">
        <v>61.498474000000002</v>
      </c>
      <c r="AC980" s="34"/>
      <c r="AD980" s="34">
        <v>100.510002</v>
      </c>
      <c r="AE980" s="34">
        <v>37.320599000000001</v>
      </c>
      <c r="AF980" s="34">
        <v>0.96</v>
      </c>
      <c r="AG980" s="34">
        <v>15.9</v>
      </c>
      <c r="AH980" s="34">
        <v>29.565633999999999</v>
      </c>
      <c r="AI980" s="34">
        <v>126.95180499999999</v>
      </c>
      <c r="AJ980" s="34">
        <v>10.31235</v>
      </c>
      <c r="AK980" s="34">
        <v>2.85</v>
      </c>
      <c r="AL980" s="34"/>
      <c r="AM980" s="34">
        <v>29.866989</v>
      </c>
      <c r="AN980" s="34">
        <v>6.2</v>
      </c>
      <c r="AO980" s="34">
        <v>39.150002000000001</v>
      </c>
      <c r="AP980" s="34">
        <v>5.55</v>
      </c>
      <c r="AQ980" s="34">
        <v>18.950001</v>
      </c>
      <c r="AR980" s="34">
        <v>3.75</v>
      </c>
      <c r="AS980" s="34"/>
      <c r="AT980" s="34">
        <v>23.651726</v>
      </c>
      <c r="AU980" s="34">
        <v>180.08000200000001</v>
      </c>
      <c r="AV980" s="34">
        <v>10.804062</v>
      </c>
      <c r="AW980" s="34">
        <v>12.528278</v>
      </c>
      <c r="AX980" s="34">
        <v>8.9700000000000006</v>
      </c>
      <c r="AY980" s="34">
        <v>2.2999999999999998</v>
      </c>
      <c r="AZ980" s="34">
        <v>67.760002</v>
      </c>
      <c r="BA980" s="34"/>
      <c r="BB980" s="34"/>
      <c r="BC980" s="34">
        <v>21.635387000000001</v>
      </c>
      <c r="BD980" s="34"/>
      <c r="BE980" s="38"/>
      <c r="BF980" s="41"/>
      <c r="BG980" s="41">
        <f t="shared" si="767"/>
        <v>0</v>
      </c>
      <c r="BH980" s="41"/>
      <c r="BI980" s="41">
        <f t="shared" si="768"/>
        <v>7.5793839369533725E-2</v>
      </c>
      <c r="BJ980" s="41"/>
      <c r="BK980" s="41">
        <f t="shared" si="769"/>
        <v>1.2326880593927173E-2</v>
      </c>
      <c r="BL980" s="41">
        <f t="shared" si="770"/>
        <v>-4.3509696215995961E-3</v>
      </c>
      <c r="BM980" s="41">
        <f t="shared" si="771"/>
        <v>-3.3386954304343908E-2</v>
      </c>
      <c r="BN980" s="41">
        <f t="shared" si="772"/>
        <v>-4.4451784529562235E-2</v>
      </c>
      <c r="BO980" s="41"/>
      <c r="BP980" s="41">
        <f t="shared" si="773"/>
        <v>-2.6039272819109792E-3</v>
      </c>
      <c r="BQ980" s="41">
        <f t="shared" si="774"/>
        <v>3.174869831458027E-2</v>
      </c>
      <c r="BR980" s="41">
        <f t="shared" si="775"/>
        <v>-3.0313464948723478E-3</v>
      </c>
      <c r="BS980" s="41">
        <f t="shared" si="776"/>
        <v>-6.9686693160934277E-3</v>
      </c>
      <c r="BT980" s="41"/>
      <c r="BU980" s="41">
        <f t="shared" si="777"/>
        <v>3.824686228604901E-2</v>
      </c>
      <c r="BV980" s="41">
        <f t="shared" si="778"/>
        <v>-2.2721210785003925E-2</v>
      </c>
      <c r="BW980" s="41">
        <f t="shared" si="779"/>
        <v>-1.0020551440305539E-2</v>
      </c>
      <c r="BX980" s="41"/>
      <c r="BY980" s="41"/>
      <c r="BZ980" s="41">
        <f t="shared" si="780"/>
        <v>-1.5000278746115264E-2</v>
      </c>
      <c r="CA980" s="41">
        <f t="shared" si="781"/>
        <v>-1.3528652854885491E-2</v>
      </c>
      <c r="CB980" s="41">
        <f t="shared" si="782"/>
        <v>-9.8662673506464318E-3</v>
      </c>
      <c r="CC980" s="41">
        <f t="shared" si="783"/>
        <v>6.2218944989592365E-2</v>
      </c>
      <c r="CD980" s="41">
        <f t="shared" si="784"/>
        <v>-1.0152355739933753E-2</v>
      </c>
      <c r="CE980" s="41">
        <f t="shared" si="785"/>
        <v>7.2898720941361489E-2</v>
      </c>
      <c r="CF980" s="41">
        <f t="shared" si="786"/>
        <v>7.2435045061415874E-3</v>
      </c>
      <c r="CG980" s="41"/>
      <c r="CH980" s="41">
        <f t="shared" si="787"/>
        <v>-3.4998626163927252E-2</v>
      </c>
      <c r="CI980" s="41">
        <f t="shared" si="788"/>
        <v>-7.8698959695147584E-3</v>
      </c>
      <c r="CJ980" s="41">
        <f t="shared" si="789"/>
        <v>-1.0362787035546547E-2</v>
      </c>
      <c r="CK980" s="41">
        <f t="shared" si="790"/>
        <v>-4.3928530007352161E-3</v>
      </c>
      <c r="CL980" s="41">
        <f t="shared" si="791"/>
        <v>-2.7532028882227694E-2</v>
      </c>
      <c r="CM980" s="41">
        <f t="shared" si="792"/>
        <v>4.3213853235037382E-3</v>
      </c>
      <c r="CO980" s="41">
        <f t="shared" si="793"/>
        <v>1.7699577099401075E-2</v>
      </c>
      <c r="CP980" s="41"/>
      <c r="CQ980" s="41">
        <f t="shared" si="794"/>
        <v>1.6169335476271928E-2</v>
      </c>
      <c r="CR980" s="41">
        <f t="shared" si="795"/>
        <v>3.278982282299097E-2</v>
      </c>
      <c r="CS980" s="41">
        <f t="shared" si="796"/>
        <v>-3.824019907543488E-3</v>
      </c>
      <c r="CT980" s="41">
        <f t="shared" si="797"/>
        <v>9.0498355199178562E-3</v>
      </c>
      <c r="CU980" s="41">
        <f t="shared" si="798"/>
        <v>2.6739559611805741E-2</v>
      </c>
      <c r="CV980" s="41">
        <f t="shared" si="799"/>
        <v>-5.1959738930711104E-2</v>
      </c>
      <c r="CW980" s="41"/>
      <c r="CX980" s="41">
        <f t="shared" si="800"/>
        <v>1.0471379087064985E-2</v>
      </c>
      <c r="CY980" s="41">
        <f t="shared" si="801"/>
        <v>-5.0406010419635034E-3</v>
      </c>
      <c r="CZ980" s="41">
        <f t="shared" si="802"/>
        <v>-4.5765824997547697E-3</v>
      </c>
      <c r="DA980" s="41">
        <f t="shared" si="803"/>
        <v>0</v>
      </c>
      <c r="DB980" s="41">
        <f t="shared" si="804"/>
        <v>-1.877470939535383E-2</v>
      </c>
      <c r="DC980" s="41">
        <f t="shared" si="805"/>
        <v>-6.3178901621531794E-2</v>
      </c>
      <c r="DD980" s="41">
        <f t="shared" si="806"/>
        <v>-6.9123149365227796E-3</v>
      </c>
      <c r="DE980" s="41"/>
      <c r="DF980" s="41"/>
      <c r="DG980" s="41">
        <f t="shared" si="807"/>
        <v>-3.5469397970150571E-2</v>
      </c>
      <c r="DH980" s="41"/>
    </row>
    <row r="981" spans="2:112">
      <c r="B981" s="34"/>
      <c r="C981" s="34">
        <v>5.9609350000000001</v>
      </c>
      <c r="D981" s="34"/>
      <c r="E981" s="34">
        <v>1.59</v>
      </c>
      <c r="F981" s="34"/>
      <c r="G981" s="34">
        <v>63.893669000000003</v>
      </c>
      <c r="H981" s="34">
        <v>20.381025000000001</v>
      </c>
      <c r="I981" s="34">
        <v>16.600000000000001</v>
      </c>
      <c r="J981" s="34">
        <v>10.499993999999999</v>
      </c>
      <c r="K981" s="34"/>
      <c r="L981" s="34">
        <v>50.830002</v>
      </c>
      <c r="M981" s="34">
        <v>4.75</v>
      </c>
      <c r="N981" s="34">
        <v>42.114204000000001</v>
      </c>
      <c r="O981" s="34">
        <v>12.94</v>
      </c>
      <c r="P981" s="34"/>
      <c r="Q981" s="34">
        <v>7.18</v>
      </c>
      <c r="R981" s="34">
        <v>31.17</v>
      </c>
      <c r="S981" s="34">
        <v>52.545138999999999</v>
      </c>
      <c r="T981" s="34"/>
      <c r="U981" s="34"/>
      <c r="V981" s="34">
        <v>4.0585120000000003</v>
      </c>
      <c r="W981" s="34">
        <v>40.619999</v>
      </c>
      <c r="X981" s="34">
        <v>35.700001</v>
      </c>
      <c r="Y981" s="34">
        <v>11.768795000000001</v>
      </c>
      <c r="Z981" s="34">
        <v>22.455007999999999</v>
      </c>
      <c r="AA981" s="34">
        <v>56.752811000000001</v>
      </c>
      <c r="AB981" s="34">
        <v>61.597110999999998</v>
      </c>
      <c r="AC981" s="34"/>
      <c r="AD981" s="34">
        <v>103.650002</v>
      </c>
      <c r="AE981" s="34">
        <v>37.635123999999998</v>
      </c>
      <c r="AF981" s="34">
        <v>0.93</v>
      </c>
      <c r="AG981" s="34">
        <v>15.95</v>
      </c>
      <c r="AH981" s="34">
        <v>29.614182</v>
      </c>
      <c r="AI981" s="34">
        <v>127.300163</v>
      </c>
      <c r="AJ981" s="34">
        <v>10.395963999999999</v>
      </c>
      <c r="AK981" s="34">
        <v>2.95</v>
      </c>
      <c r="AL981" s="34"/>
      <c r="AM981" s="34">
        <v>30.170058999999998</v>
      </c>
      <c r="AN981" s="34">
        <v>6</v>
      </c>
      <c r="AO981" s="34">
        <v>39.549999</v>
      </c>
      <c r="AP981" s="34">
        <v>5.6</v>
      </c>
      <c r="AQ981" s="34">
        <v>18.649999999999999</v>
      </c>
      <c r="AR981" s="34">
        <v>3.79</v>
      </c>
      <c r="AS981" s="34"/>
      <c r="AT981" s="34">
        <v>23.503903999999999</v>
      </c>
      <c r="AU981" s="34">
        <v>179.550003</v>
      </c>
      <c r="AV981" s="34">
        <v>10.903181999999999</v>
      </c>
      <c r="AW981" s="34">
        <v>12.764661</v>
      </c>
      <c r="AX981" s="34">
        <v>8.9700000000000006</v>
      </c>
      <c r="AY981" s="34">
        <v>2.2999999999999998</v>
      </c>
      <c r="AZ981" s="34">
        <v>67.699996999999996</v>
      </c>
      <c r="BA981" s="34"/>
      <c r="BB981" s="34"/>
      <c r="BC981" s="34">
        <v>21.665051999999999</v>
      </c>
      <c r="BD981" s="34"/>
      <c r="BE981" s="38"/>
      <c r="BF981" s="41"/>
      <c r="BG981" s="41">
        <f t="shared" si="767"/>
        <v>0</v>
      </c>
      <c r="BH981" s="41"/>
      <c r="BI981" s="41">
        <f t="shared" si="768"/>
        <v>0.14892327639210665</v>
      </c>
      <c r="BJ981" s="41"/>
      <c r="BK981" s="41">
        <f t="shared" si="769"/>
        <v>-4.6048465112516436E-3</v>
      </c>
      <c r="BL981" s="41">
        <f t="shared" si="770"/>
        <v>-7.2939183146783189E-3</v>
      </c>
      <c r="BM981" s="41">
        <f t="shared" si="771"/>
        <v>2.4391391395765974E-2</v>
      </c>
      <c r="BN981" s="41">
        <f t="shared" si="772"/>
        <v>5.884043364483111E-2</v>
      </c>
      <c r="BO981" s="41"/>
      <c r="BP981" s="41">
        <f t="shared" si="773"/>
        <v>1.9267672654084054E-2</v>
      </c>
      <c r="BQ981" s="41">
        <f t="shared" si="774"/>
        <v>-1.0471299867295366E-2</v>
      </c>
      <c r="BR981" s="41">
        <f t="shared" si="775"/>
        <v>-9.3471069788356024E-4</v>
      </c>
      <c r="BS981" s="41">
        <f t="shared" si="776"/>
        <v>5.4242674647192119E-3</v>
      </c>
      <c r="BT981" s="41"/>
      <c r="BU981" s="41">
        <f t="shared" si="777"/>
        <v>-5.619075298760335E-2</v>
      </c>
      <c r="BV981" s="41">
        <f t="shared" si="778"/>
        <v>-3.2510389827017011E-2</v>
      </c>
      <c r="BW981" s="41">
        <f t="shared" si="779"/>
        <v>-2.0535891377523015E-3</v>
      </c>
      <c r="BX981" s="41"/>
      <c r="BY981" s="41"/>
      <c r="BZ981" s="41">
        <f t="shared" si="780"/>
        <v>2.7330724901779631E-2</v>
      </c>
      <c r="CA981" s="41">
        <f t="shared" si="781"/>
        <v>5.9258938843977016E-3</v>
      </c>
      <c r="CB981" s="41">
        <f t="shared" si="782"/>
        <v>1.1267781186158633E-2</v>
      </c>
      <c r="CC981" s="41">
        <f t="shared" si="783"/>
        <v>3.3927566562696417E-3</v>
      </c>
      <c r="CD981" s="41">
        <f t="shared" si="784"/>
        <v>-1.276272271318397E-3</v>
      </c>
      <c r="CE981" s="41">
        <f t="shared" si="785"/>
        <v>1.7660078891980343E-2</v>
      </c>
      <c r="CF981" s="41">
        <f t="shared" si="786"/>
        <v>1.6026085925214418E-3</v>
      </c>
      <c r="CG981" s="41"/>
      <c r="CH981" s="41">
        <f t="shared" si="787"/>
        <v>3.0762613242329324E-2</v>
      </c>
      <c r="CI981" s="41">
        <f t="shared" si="788"/>
        <v>8.3923370609635065E-3</v>
      </c>
      <c r="CJ981" s="41">
        <f t="shared" si="789"/>
        <v>-3.1748698314580187E-2</v>
      </c>
      <c r="CK981" s="41">
        <f t="shared" si="790"/>
        <v>3.1397200046676247E-3</v>
      </c>
      <c r="CL981" s="41">
        <f t="shared" si="791"/>
        <v>1.640694891327393E-3</v>
      </c>
      <c r="CM981" s="41">
        <f t="shared" si="792"/>
        <v>2.7402597566968472E-3</v>
      </c>
      <c r="CO981" s="41">
        <f t="shared" si="793"/>
        <v>3.4486176071169404E-2</v>
      </c>
      <c r="CP981" s="41"/>
      <c r="CQ981" s="41">
        <f t="shared" si="794"/>
        <v>1.0096185088824044E-2</v>
      </c>
      <c r="CR981" s="41">
        <f t="shared" si="795"/>
        <v>-3.2789822822990956E-2</v>
      </c>
      <c r="CS981" s="41">
        <f t="shared" si="796"/>
        <v>1.0165195406833426E-2</v>
      </c>
      <c r="CT981" s="41">
        <f t="shared" si="797"/>
        <v>8.9686699827603161E-3</v>
      </c>
      <c r="CU981" s="41">
        <f t="shared" si="798"/>
        <v>-1.5957838209058061E-2</v>
      </c>
      <c r="CV981" s="41">
        <f t="shared" si="799"/>
        <v>1.0610179112015469E-2</v>
      </c>
      <c r="CW981" s="41"/>
      <c r="CX981" s="41">
        <f t="shared" si="800"/>
        <v>-6.2695582354600748E-3</v>
      </c>
      <c r="CY981" s="41">
        <f t="shared" si="801"/>
        <v>-2.9474703241223117E-3</v>
      </c>
      <c r="CZ981" s="41">
        <f t="shared" si="802"/>
        <v>9.1324987090908999E-3</v>
      </c>
      <c r="DA981" s="41">
        <f t="shared" si="803"/>
        <v>1.8692164053041166E-2</v>
      </c>
      <c r="DB981" s="41">
        <f t="shared" si="804"/>
        <v>0</v>
      </c>
      <c r="DC981" s="41">
        <f t="shared" si="805"/>
        <v>0</v>
      </c>
      <c r="DD981" s="41">
        <f t="shared" si="806"/>
        <v>-8.8594425465506391E-4</v>
      </c>
      <c r="DE981" s="41"/>
      <c r="DF981" s="41"/>
      <c r="DG981" s="41">
        <f t="shared" si="807"/>
        <v>1.370194174759487E-3</v>
      </c>
      <c r="DH981" s="41"/>
    </row>
    <row r="982" spans="2:112">
      <c r="B982" s="34"/>
      <c r="C982" s="34">
        <v>5.731668</v>
      </c>
      <c r="D982" s="34"/>
      <c r="E982" s="34">
        <v>1.53</v>
      </c>
      <c r="F982" s="34"/>
      <c r="G982" s="34">
        <v>64.709541000000002</v>
      </c>
      <c r="H982" s="34">
        <v>20.211929000000001</v>
      </c>
      <c r="I982" s="34">
        <v>16.950001</v>
      </c>
      <c r="J982" s="34">
        <v>9.8999950000000005</v>
      </c>
      <c r="K982" s="34"/>
      <c r="L982" s="34">
        <v>50.66</v>
      </c>
      <c r="M982" s="34">
        <v>4.84</v>
      </c>
      <c r="N982" s="34">
        <v>41.986232999999999</v>
      </c>
      <c r="O982" s="34">
        <v>12.95</v>
      </c>
      <c r="P982" s="34"/>
      <c r="Q982" s="34">
        <v>7.35</v>
      </c>
      <c r="R982" s="34">
        <v>30.110001</v>
      </c>
      <c r="S982" s="34">
        <v>52.839733000000003</v>
      </c>
      <c r="T982" s="34"/>
      <c r="U982" s="34"/>
      <c r="V982" s="34">
        <v>4.0784079999999996</v>
      </c>
      <c r="W982" s="34">
        <v>40.599997999999999</v>
      </c>
      <c r="X982" s="34">
        <v>36.099997999999999</v>
      </c>
      <c r="Y982" s="34">
        <v>12.037852000000001</v>
      </c>
      <c r="Z982" s="34">
        <v>22.560161999999998</v>
      </c>
      <c r="AA982" s="34">
        <v>55.642994000000002</v>
      </c>
      <c r="AB982" s="34">
        <v>61.350524999999998</v>
      </c>
      <c r="AC982" s="34"/>
      <c r="AD982" s="34">
        <v>103.099998</v>
      </c>
      <c r="AE982" s="34">
        <v>37.821877000000001</v>
      </c>
      <c r="AF982" s="34">
        <v>0.9</v>
      </c>
      <c r="AG982" s="34">
        <v>15.97</v>
      </c>
      <c r="AH982" s="34">
        <v>29.759823000000001</v>
      </c>
      <c r="AI982" s="34">
        <v>125.050758</v>
      </c>
      <c r="AJ982" s="34">
        <v>10.303061</v>
      </c>
      <c r="AK982" s="34">
        <v>3</v>
      </c>
      <c r="AL982" s="34"/>
      <c r="AM982" s="34">
        <v>30.385138999999999</v>
      </c>
      <c r="AN982" s="34">
        <v>5.6</v>
      </c>
      <c r="AO982" s="34">
        <v>40.349997999999999</v>
      </c>
      <c r="AP982" s="34">
        <v>5.6</v>
      </c>
      <c r="AQ982" s="34">
        <v>18.100000000000001</v>
      </c>
      <c r="AR982" s="34">
        <v>3.77</v>
      </c>
      <c r="AS982" s="34"/>
      <c r="AT982" s="34">
        <v>23.651726</v>
      </c>
      <c r="AU982" s="34">
        <v>179.66000399999999</v>
      </c>
      <c r="AV982" s="34">
        <v>10.903181999999999</v>
      </c>
      <c r="AW982" s="34">
        <v>12.717385</v>
      </c>
      <c r="AX982" s="34">
        <v>9.11</v>
      </c>
      <c r="AY982" s="34">
        <v>2.2999999999999998</v>
      </c>
      <c r="AZ982" s="34">
        <v>67.919998000000007</v>
      </c>
      <c r="BA982" s="34"/>
      <c r="BB982" s="34"/>
      <c r="BC982" s="34">
        <v>21.714490999999999</v>
      </c>
      <c r="BD982" s="34"/>
      <c r="BE982" s="38"/>
      <c r="BF982" s="41"/>
      <c r="BG982" s="41">
        <f t="shared" si="767"/>
        <v>-3.9220760125779137E-2</v>
      </c>
      <c r="BH982" s="41"/>
      <c r="BI982" s="41">
        <f t="shared" si="768"/>
        <v>-3.8466280827796052E-2</v>
      </c>
      <c r="BJ982" s="41"/>
      <c r="BK982" s="41">
        <f t="shared" si="769"/>
        <v>1.2688376066284448E-2</v>
      </c>
      <c r="BL982" s="41">
        <f t="shared" si="770"/>
        <v>-8.3313462773400189E-3</v>
      </c>
      <c r="BM982" s="41">
        <f t="shared" si="771"/>
        <v>2.0865197461010083E-2</v>
      </c>
      <c r="BN982" s="41">
        <f t="shared" si="772"/>
        <v>-5.8840433644831221E-2</v>
      </c>
      <c r="BO982" s="41"/>
      <c r="BP982" s="41">
        <f t="shared" si="773"/>
        <v>-3.3501262321236954E-3</v>
      </c>
      <c r="BQ982" s="41">
        <f t="shared" si="774"/>
        <v>1.8770102681990468E-2</v>
      </c>
      <c r="BR982" s="41">
        <f t="shared" si="775"/>
        <v>-3.0432921238754654E-3</v>
      </c>
      <c r="BS982" s="41">
        <f t="shared" si="776"/>
        <v>7.7249907279228907E-4</v>
      </c>
      <c r="BT982" s="41"/>
      <c r="BU982" s="41">
        <f t="shared" si="777"/>
        <v>2.3400930164612577E-2</v>
      </c>
      <c r="BV982" s="41">
        <f t="shared" si="778"/>
        <v>-3.4598718074046172E-2</v>
      </c>
      <c r="BW982" s="41">
        <f t="shared" si="779"/>
        <v>5.5908359855350058E-3</v>
      </c>
      <c r="BX982" s="41"/>
      <c r="BY982" s="41"/>
      <c r="BZ982" s="41">
        <f t="shared" si="780"/>
        <v>4.8903122191953988E-3</v>
      </c>
      <c r="CA982" s="41">
        <f t="shared" si="781"/>
        <v>-4.9251418722173789E-4</v>
      </c>
      <c r="CB982" s="41">
        <f t="shared" si="782"/>
        <v>1.1142093140374117E-2</v>
      </c>
      <c r="CC982" s="41">
        <f t="shared" si="783"/>
        <v>2.2604481547315741E-2</v>
      </c>
      <c r="CD982" s="41">
        <f t="shared" si="784"/>
        <v>4.6719446474101671E-3</v>
      </c>
      <c r="CE982" s="41">
        <f t="shared" si="785"/>
        <v>-1.9749012358431239E-2</v>
      </c>
      <c r="CF982" s="41">
        <f t="shared" si="786"/>
        <v>-4.0112415114974993E-3</v>
      </c>
      <c r="CG982" s="41"/>
      <c r="CH982" s="41">
        <f t="shared" si="787"/>
        <v>-5.3204865532232078E-3</v>
      </c>
      <c r="CI982" s="41">
        <f t="shared" si="788"/>
        <v>4.9499285378467412E-3</v>
      </c>
      <c r="CJ982" s="41">
        <f t="shared" si="789"/>
        <v>-3.2789822822990956E-2</v>
      </c>
      <c r="CK982" s="41">
        <f t="shared" si="790"/>
        <v>1.2531329960676718E-3</v>
      </c>
      <c r="CL982" s="41">
        <f t="shared" si="791"/>
        <v>4.9058941570380259E-3</v>
      </c>
      <c r="CM982" s="41">
        <f t="shared" si="792"/>
        <v>-1.7828067121820192E-2</v>
      </c>
      <c r="CO982" s="41">
        <f t="shared" si="793"/>
        <v>1.6807118316381191E-2</v>
      </c>
      <c r="CP982" s="41"/>
      <c r="CQ982" s="41">
        <f t="shared" si="794"/>
        <v>7.1036314484169112E-3</v>
      </c>
      <c r="CR982" s="41">
        <f t="shared" si="795"/>
        <v>-6.899287148695156E-2</v>
      </c>
      <c r="CS982" s="41">
        <f t="shared" si="796"/>
        <v>2.0025676220449155E-2</v>
      </c>
      <c r="CT982" s="41">
        <f t="shared" si="797"/>
        <v>0</v>
      </c>
      <c r="CU982" s="41">
        <f t="shared" si="798"/>
        <v>-2.9934207818044276E-2</v>
      </c>
      <c r="CV982" s="41">
        <f t="shared" si="799"/>
        <v>-5.2910176344155482E-3</v>
      </c>
      <c r="CW982" s="41"/>
      <c r="CX982" s="41">
        <f t="shared" si="800"/>
        <v>6.2695582354600158E-3</v>
      </c>
      <c r="CY982" s="41">
        <f t="shared" si="801"/>
        <v>6.1246068480777895E-4</v>
      </c>
      <c r="CZ982" s="41">
        <f t="shared" si="802"/>
        <v>0</v>
      </c>
      <c r="DA982" s="41">
        <f t="shared" si="803"/>
        <v>-3.7105383328867149E-3</v>
      </c>
      <c r="DB982" s="41">
        <f t="shared" si="804"/>
        <v>1.548703520116212E-2</v>
      </c>
      <c r="DC982" s="41">
        <f t="shared" si="805"/>
        <v>0</v>
      </c>
      <c r="DD982" s="41">
        <f t="shared" si="806"/>
        <v>3.2443769516018873E-3</v>
      </c>
      <c r="DE982" s="41"/>
      <c r="DF982" s="41"/>
      <c r="DG982" s="41">
        <f t="shared" si="807"/>
        <v>2.279370320021388E-3</v>
      </c>
      <c r="DH982" s="41"/>
    </row>
    <row r="983" spans="2:112">
      <c r="B983" s="34"/>
      <c r="C983" s="34">
        <v>5.731668</v>
      </c>
      <c r="D983" s="34"/>
      <c r="E983" s="34">
        <v>1.55</v>
      </c>
      <c r="F983" s="34"/>
      <c r="G983" s="34">
        <v>63.618434999999998</v>
      </c>
      <c r="H983" s="34">
        <v>20.072672000000001</v>
      </c>
      <c r="I983" s="34">
        <v>16.549999</v>
      </c>
      <c r="J983" s="34">
        <v>10.049994999999999</v>
      </c>
      <c r="K983" s="34"/>
      <c r="L983" s="34">
        <v>50.48</v>
      </c>
      <c r="M983" s="34">
        <v>4.8499999999999996</v>
      </c>
      <c r="N983" s="34">
        <v>41.602299000000002</v>
      </c>
      <c r="O983" s="34">
        <v>12.87</v>
      </c>
      <c r="P983" s="34"/>
      <c r="Q983" s="34">
        <v>7.98</v>
      </c>
      <c r="R983" s="34">
        <v>29.93</v>
      </c>
      <c r="S983" s="34">
        <v>52.054156999999996</v>
      </c>
      <c r="T983" s="34"/>
      <c r="U983" s="34"/>
      <c r="V983" s="34">
        <v>4.17788</v>
      </c>
      <c r="W983" s="34">
        <v>39.900002000000001</v>
      </c>
      <c r="X983" s="34">
        <v>36</v>
      </c>
      <c r="Y983" s="34">
        <v>11.659177</v>
      </c>
      <c r="Z983" s="34">
        <v>22.072631999999999</v>
      </c>
      <c r="AA983" s="34">
        <v>55.455047999999998</v>
      </c>
      <c r="AB983" s="34">
        <v>60.906666000000001</v>
      </c>
      <c r="AC983" s="34"/>
      <c r="AD983" s="34">
        <v>101.80999799999999</v>
      </c>
      <c r="AE983" s="34">
        <v>37.438541000000001</v>
      </c>
      <c r="AF983" s="34">
        <v>0.88</v>
      </c>
      <c r="AG983" s="34">
        <v>15.64</v>
      </c>
      <c r="AH983" s="34">
        <v>29.2258</v>
      </c>
      <c r="AI983" s="34">
        <v>122.72174099999999</v>
      </c>
      <c r="AJ983" s="34">
        <v>10.219445</v>
      </c>
      <c r="AK983" s="34">
        <v>2.95</v>
      </c>
      <c r="AL983" s="34"/>
      <c r="AM983" s="34">
        <v>29.925650000000001</v>
      </c>
      <c r="AN983" s="34">
        <v>5</v>
      </c>
      <c r="AO983" s="34">
        <v>39.099997999999999</v>
      </c>
      <c r="AP983" s="34">
        <v>5.3</v>
      </c>
      <c r="AQ983" s="34">
        <v>18.5</v>
      </c>
      <c r="AR983" s="34">
        <v>3.84</v>
      </c>
      <c r="AS983" s="34"/>
      <c r="AT983" s="34">
        <v>23.109707</v>
      </c>
      <c r="AU983" s="34">
        <v>179.33999600000001</v>
      </c>
      <c r="AV983" s="34">
        <v>10.704943</v>
      </c>
      <c r="AW983" s="34">
        <v>12.575555</v>
      </c>
      <c r="AX983" s="34">
        <v>8.81</v>
      </c>
      <c r="AY983" s="34">
        <v>2.2000000000000002</v>
      </c>
      <c r="AZ983" s="34">
        <v>66.819999999999993</v>
      </c>
      <c r="BA983" s="34"/>
      <c r="BB983" s="34"/>
      <c r="BC983" s="34">
        <v>21.714490999999999</v>
      </c>
      <c r="BD983" s="34"/>
      <c r="BE983" s="38"/>
      <c r="BF983" s="41"/>
      <c r="BG983" s="41">
        <f t="shared" si="767"/>
        <v>0</v>
      </c>
      <c r="BH983" s="41"/>
      <c r="BI983" s="41">
        <f t="shared" si="768"/>
        <v>1.2987195526811112E-2</v>
      </c>
      <c r="BJ983" s="41"/>
      <c r="BK983" s="41">
        <f t="shared" si="769"/>
        <v>-1.7005369023252646E-2</v>
      </c>
      <c r="BL983" s="41">
        <f t="shared" si="770"/>
        <v>-6.9136866812080531E-3</v>
      </c>
      <c r="BM983" s="41">
        <f t="shared" si="771"/>
        <v>-2.3881851423398305E-2</v>
      </c>
      <c r="BN983" s="41">
        <f t="shared" si="772"/>
        <v>1.5037884902611418E-2</v>
      </c>
      <c r="BO983" s="41"/>
      <c r="BP983" s="41">
        <f t="shared" si="773"/>
        <v>-3.5594263405714136E-3</v>
      </c>
      <c r="BQ983" s="41">
        <f t="shared" si="774"/>
        <v>2.0639842208514275E-3</v>
      </c>
      <c r="BR983" s="41">
        <f t="shared" si="775"/>
        <v>-9.1863486723303637E-3</v>
      </c>
      <c r="BS983" s="41">
        <f t="shared" si="776"/>
        <v>-6.196766537511493E-3</v>
      </c>
      <c r="BT983" s="41"/>
      <c r="BU983" s="41">
        <f t="shared" si="777"/>
        <v>8.2238098236972215E-2</v>
      </c>
      <c r="BV983" s="41">
        <f t="shared" si="778"/>
        <v>-5.9960538405920199E-3</v>
      </c>
      <c r="BW983" s="41">
        <f t="shared" si="779"/>
        <v>-1.497876926537285E-2</v>
      </c>
      <c r="BX983" s="41"/>
      <c r="BY983" s="41"/>
      <c r="BZ983" s="41">
        <f t="shared" si="780"/>
        <v>2.4097224654056722E-2</v>
      </c>
      <c r="CA983" s="41">
        <f t="shared" si="781"/>
        <v>-1.7391643325472134E-2</v>
      </c>
      <c r="CB983" s="41">
        <f t="shared" si="782"/>
        <v>-2.7738714810616205E-3</v>
      </c>
      <c r="CC983" s="41">
        <f t="shared" si="783"/>
        <v>-3.1962423408097934E-2</v>
      </c>
      <c r="CD983" s="41">
        <f t="shared" si="784"/>
        <v>-2.184713738720229E-2</v>
      </c>
      <c r="CE983" s="41">
        <f t="shared" si="785"/>
        <v>-3.3834291930020261E-3</v>
      </c>
      <c r="CF983" s="41">
        <f t="shared" si="786"/>
        <v>-7.2611017236919309E-3</v>
      </c>
      <c r="CG983" s="41"/>
      <c r="CH983" s="41">
        <f t="shared" si="787"/>
        <v>-1.2591060149603584E-2</v>
      </c>
      <c r="CI983" s="41">
        <f t="shared" si="788"/>
        <v>-1.018700999129612E-2</v>
      </c>
      <c r="CJ983" s="41">
        <f t="shared" si="789"/>
        <v>-2.2472855852058628E-2</v>
      </c>
      <c r="CK983" s="41">
        <f t="shared" si="790"/>
        <v>-2.088022710975607E-2</v>
      </c>
      <c r="CL983" s="41">
        <f t="shared" si="791"/>
        <v>-1.8107381559302235E-2</v>
      </c>
      <c r="CM983" s="41">
        <f t="shared" si="792"/>
        <v>-1.8800194595688706E-2</v>
      </c>
      <c r="CO983" s="41">
        <f t="shared" si="793"/>
        <v>-1.6807118316381174E-2</v>
      </c>
      <c r="CP983" s="41"/>
      <c r="CQ983" s="41">
        <f t="shared" si="794"/>
        <v>-1.5237668025263097E-2</v>
      </c>
      <c r="CR983" s="41">
        <f t="shared" si="795"/>
        <v>-0.11332868530700312</v>
      </c>
      <c r="CS983" s="41">
        <f t="shared" si="796"/>
        <v>-3.1468929309238024E-2</v>
      </c>
      <c r="CT983" s="41">
        <f t="shared" si="797"/>
        <v>-5.5059777183027313E-2</v>
      </c>
      <c r="CU983" s="41">
        <f t="shared" si="798"/>
        <v>2.1858793812499017E-2</v>
      </c>
      <c r="CV983" s="41">
        <f t="shared" si="799"/>
        <v>1.8397365139716099E-2</v>
      </c>
      <c r="CW983" s="41"/>
      <c r="CX983" s="41">
        <f t="shared" si="800"/>
        <v>-2.3183347535718029E-2</v>
      </c>
      <c r="CY983" s="41">
        <f t="shared" si="801"/>
        <v>-1.7827748454395224E-3</v>
      </c>
      <c r="CZ983" s="41">
        <f t="shared" si="802"/>
        <v>-1.8349075825517723E-2</v>
      </c>
      <c r="DA983" s="41">
        <f t="shared" si="803"/>
        <v>-1.1215104815402055E-2</v>
      </c>
      <c r="DB983" s="41">
        <f t="shared" si="804"/>
        <v>-3.3485271323778681E-2</v>
      </c>
      <c r="DC983" s="41">
        <f t="shared" si="805"/>
        <v>-4.4451762570833692E-2</v>
      </c>
      <c r="DD983" s="41">
        <f t="shared" si="806"/>
        <v>-1.6328075628073587E-2</v>
      </c>
      <c r="DE983" s="41"/>
      <c r="DF983" s="41"/>
      <c r="DG983" s="41">
        <f t="shared" si="807"/>
        <v>0</v>
      </c>
      <c r="DH983" s="41"/>
    </row>
    <row r="984" spans="2:112">
      <c r="B984" s="34"/>
      <c r="C984" s="34">
        <v>5.7775220000000003</v>
      </c>
      <c r="D984" s="34"/>
      <c r="E984" s="34">
        <v>1.65</v>
      </c>
      <c r="F984" s="34"/>
      <c r="G984" s="34">
        <v>63.598778000000003</v>
      </c>
      <c r="H984" s="34">
        <v>20.172142000000001</v>
      </c>
      <c r="I984" s="34">
        <v>16.700001</v>
      </c>
      <c r="J984" s="34">
        <v>9.8999950000000005</v>
      </c>
      <c r="K984" s="34"/>
      <c r="L984" s="34">
        <v>50.990001999999997</v>
      </c>
      <c r="M984" s="34">
        <v>4.8499999999999996</v>
      </c>
      <c r="N984" s="34">
        <v>41.749966000000001</v>
      </c>
      <c r="O984" s="34">
        <v>12.9</v>
      </c>
      <c r="P984" s="34"/>
      <c r="Q984" s="34">
        <v>8.6300000000000008</v>
      </c>
      <c r="R984" s="34">
        <v>29.790001</v>
      </c>
      <c r="S984" s="34">
        <v>51.523895000000003</v>
      </c>
      <c r="T984" s="34"/>
      <c r="U984" s="34"/>
      <c r="V984" s="34">
        <v>4.9537719999999998</v>
      </c>
      <c r="W984" s="34">
        <v>39.970001000000003</v>
      </c>
      <c r="X984" s="34">
        <v>35.450001</v>
      </c>
      <c r="Y984" s="34">
        <v>11.210748000000001</v>
      </c>
      <c r="Z984" s="34">
        <v>22.177783999999999</v>
      </c>
      <c r="AA984" s="34">
        <v>53.888767000000001</v>
      </c>
      <c r="AB984" s="34">
        <v>60.857353000000003</v>
      </c>
      <c r="AC984" s="34"/>
      <c r="AD984" s="34">
        <v>101.589996</v>
      </c>
      <c r="AE984" s="34">
        <v>37.753070999999998</v>
      </c>
      <c r="AF984" s="34">
        <v>0.87</v>
      </c>
      <c r="AG984" s="34">
        <v>15.25</v>
      </c>
      <c r="AH984" s="34">
        <v>29.128703999999999</v>
      </c>
      <c r="AI984" s="34">
        <v>121.298447</v>
      </c>
      <c r="AJ984" s="34">
        <v>10.238028999999999</v>
      </c>
      <c r="AK984" s="34">
        <v>3</v>
      </c>
      <c r="AL984" s="34"/>
      <c r="AM984" s="34">
        <v>30.277598999999999</v>
      </c>
      <c r="AN984" s="34">
        <v>5.2</v>
      </c>
      <c r="AO984" s="34">
        <v>39.049999</v>
      </c>
      <c r="AP984" s="34">
        <v>5.15</v>
      </c>
      <c r="AQ984" s="34">
        <v>18.549999</v>
      </c>
      <c r="AR984" s="34">
        <v>3.83</v>
      </c>
      <c r="AS984" s="34"/>
      <c r="AT984" s="34">
        <v>23.109707</v>
      </c>
      <c r="AU984" s="34">
        <v>179.070007</v>
      </c>
      <c r="AV984" s="34">
        <v>10.903181999999999</v>
      </c>
      <c r="AW984" s="34">
        <v>12.291895999999999</v>
      </c>
      <c r="AX984" s="34">
        <v>8.4499999999999993</v>
      </c>
      <c r="AY984" s="34">
        <v>2.25</v>
      </c>
      <c r="AZ984" s="34">
        <v>67.169998000000007</v>
      </c>
      <c r="BA984" s="34"/>
      <c r="BB984" s="34"/>
      <c r="BC984" s="34">
        <v>21.833476999999998</v>
      </c>
      <c r="BD984" s="34"/>
      <c r="BE984" s="38"/>
      <c r="BF984" s="41"/>
      <c r="BG984" s="41">
        <f t="shared" si="767"/>
        <v>7.9682831926713143E-3</v>
      </c>
      <c r="BH984" s="41"/>
      <c r="BI984" s="41">
        <f t="shared" si="768"/>
        <v>6.252035698133393E-2</v>
      </c>
      <c r="BJ984" s="41"/>
      <c r="BK984" s="41">
        <f t="shared" si="769"/>
        <v>-3.0903051077579976E-4</v>
      </c>
      <c r="BL984" s="41">
        <f t="shared" si="770"/>
        <v>4.9432556727505217E-3</v>
      </c>
      <c r="BM984" s="41">
        <f t="shared" si="771"/>
        <v>9.0227379028378907E-3</v>
      </c>
      <c r="BN984" s="41">
        <f t="shared" si="772"/>
        <v>-1.5037884902611383E-2</v>
      </c>
      <c r="BO984" s="41"/>
      <c r="BP984" s="41">
        <f t="shared" si="773"/>
        <v>1.005235605748294E-2</v>
      </c>
      <c r="BQ984" s="41">
        <f t="shared" si="774"/>
        <v>0</v>
      </c>
      <c r="BR984" s="41">
        <f t="shared" si="775"/>
        <v>3.5432067620028997E-3</v>
      </c>
      <c r="BS984" s="41">
        <f t="shared" si="776"/>
        <v>2.3282897595911681E-3</v>
      </c>
      <c r="BT984" s="41"/>
      <c r="BU984" s="41">
        <f t="shared" si="777"/>
        <v>7.830609363361915E-2</v>
      </c>
      <c r="BV984" s="41">
        <f t="shared" si="778"/>
        <v>-4.6885215711056638E-3</v>
      </c>
      <c r="BW984" s="41">
        <f t="shared" si="779"/>
        <v>-1.0238976739318765E-2</v>
      </c>
      <c r="BX984" s="41"/>
      <c r="BY984" s="41"/>
      <c r="BZ984" s="41">
        <f t="shared" si="780"/>
        <v>0.17034536574723894</v>
      </c>
      <c r="CA984" s="41">
        <f t="shared" si="781"/>
        <v>1.752823720866151E-3</v>
      </c>
      <c r="CB984" s="41">
        <f t="shared" si="782"/>
        <v>-1.5395657269229162E-2</v>
      </c>
      <c r="CC984" s="41">
        <f t="shared" si="783"/>
        <v>-3.9220634245484935E-2</v>
      </c>
      <c r="CD984" s="41">
        <f t="shared" si="784"/>
        <v>4.7525970342896014E-3</v>
      </c>
      <c r="CE984" s="41">
        <f t="shared" si="785"/>
        <v>-2.8650694879970202E-2</v>
      </c>
      <c r="CF984" s="41">
        <f t="shared" si="786"/>
        <v>-8.0997659408775795E-4</v>
      </c>
      <c r="CG984" s="41"/>
      <c r="CH984" s="41">
        <f t="shared" si="787"/>
        <v>-2.1632457451696827E-3</v>
      </c>
      <c r="CI984" s="41">
        <f t="shared" si="788"/>
        <v>8.3661415466131806E-3</v>
      </c>
      <c r="CJ984" s="41">
        <f t="shared" si="789"/>
        <v>-1.1428695823622744E-2</v>
      </c>
      <c r="CK984" s="41">
        <f t="shared" si="790"/>
        <v>-2.5252232063744405E-2</v>
      </c>
      <c r="CL984" s="41">
        <f t="shared" si="791"/>
        <v>-3.3278010419045506E-3</v>
      </c>
      <c r="CM984" s="41">
        <f t="shared" si="792"/>
        <v>-1.1665511384740592E-2</v>
      </c>
      <c r="CO984" s="41">
        <f t="shared" si="793"/>
        <v>1.6807118316381191E-2</v>
      </c>
      <c r="CP984" s="41"/>
      <c r="CQ984" s="41">
        <f t="shared" si="794"/>
        <v>1.1692159985261795E-2</v>
      </c>
      <c r="CR984" s="41">
        <f t="shared" si="795"/>
        <v>3.9220713153281329E-2</v>
      </c>
      <c r="CS984" s="41">
        <f t="shared" si="796"/>
        <v>-1.2795651629235801E-3</v>
      </c>
      <c r="CT984" s="41">
        <f t="shared" si="797"/>
        <v>-2.8710105882431253E-2</v>
      </c>
      <c r="CU984" s="41">
        <f t="shared" si="798"/>
        <v>2.6990030608076677E-3</v>
      </c>
      <c r="CV984" s="41">
        <f t="shared" si="799"/>
        <v>-2.6075634070808302E-3</v>
      </c>
      <c r="CW984" s="41"/>
      <c r="CX984" s="41">
        <f t="shared" si="800"/>
        <v>0</v>
      </c>
      <c r="CY984" s="41">
        <f t="shared" si="801"/>
        <v>-1.506593280371966E-3</v>
      </c>
      <c r="CZ984" s="41">
        <f t="shared" si="802"/>
        <v>1.8349075825517761E-2</v>
      </c>
      <c r="DA984" s="41">
        <f t="shared" si="803"/>
        <v>-2.2814666755799486E-2</v>
      </c>
      <c r="DB984" s="41">
        <f t="shared" si="804"/>
        <v>-4.1720998579005776E-2</v>
      </c>
      <c r="DC984" s="41">
        <f t="shared" si="805"/>
        <v>2.2472855852058576E-2</v>
      </c>
      <c r="DD984" s="41">
        <f t="shared" si="806"/>
        <v>5.224252574965069E-3</v>
      </c>
      <c r="DE984" s="41"/>
      <c r="DF984" s="41"/>
      <c r="DG984" s="41">
        <f t="shared" si="807"/>
        <v>5.4646084104759858E-3</v>
      </c>
      <c r="DH984" s="41"/>
    </row>
    <row r="985" spans="2:112">
      <c r="B985" s="34"/>
      <c r="C985" s="34">
        <v>5.8233750000000004</v>
      </c>
      <c r="D985" s="34"/>
      <c r="E985" s="34">
        <v>1.55</v>
      </c>
      <c r="F985" s="34"/>
      <c r="G985" s="34">
        <v>63.008986999999998</v>
      </c>
      <c r="H985" s="34">
        <v>20.062726999999999</v>
      </c>
      <c r="I985" s="34">
        <v>16.799999</v>
      </c>
      <c r="J985" s="34">
        <v>9.7499950000000002</v>
      </c>
      <c r="K985" s="34"/>
      <c r="L985" s="34">
        <v>50.860000999999997</v>
      </c>
      <c r="M985" s="34">
        <v>4.95</v>
      </c>
      <c r="N985" s="34">
        <v>41.425102000000003</v>
      </c>
      <c r="O985" s="34">
        <v>12.83</v>
      </c>
      <c r="P985" s="34"/>
      <c r="Q985" s="34">
        <v>8.3699999999999992</v>
      </c>
      <c r="R985" s="34">
        <v>29.33</v>
      </c>
      <c r="S985" s="34">
        <v>51.572989999999997</v>
      </c>
      <c r="T985" s="34"/>
      <c r="U985" s="34"/>
      <c r="V985" s="34">
        <v>4.3270910000000002</v>
      </c>
      <c r="W985" s="34">
        <v>40.200001</v>
      </c>
      <c r="X985" s="34">
        <v>35.5</v>
      </c>
      <c r="Y985" s="34">
        <v>11.041340999999999</v>
      </c>
      <c r="Z985" s="34">
        <v>22.225581999999999</v>
      </c>
      <c r="AA985" s="34">
        <v>53.629215000000002</v>
      </c>
      <c r="AB985" s="34">
        <v>60.364178000000003</v>
      </c>
      <c r="AC985" s="34"/>
      <c r="AD985" s="34">
        <v>101.610001</v>
      </c>
      <c r="AE985" s="34">
        <v>37.684272999999997</v>
      </c>
      <c r="AF985" s="34">
        <v>0.84</v>
      </c>
      <c r="AG985" s="34">
        <v>14.9</v>
      </c>
      <c r="AH985" s="34">
        <v>29.371442999999999</v>
      </c>
      <c r="AI985" s="34">
        <v>122.17430899999999</v>
      </c>
      <c r="AJ985" s="34">
        <v>10.31235</v>
      </c>
      <c r="AK985" s="34">
        <v>3.1</v>
      </c>
      <c r="AL985" s="34"/>
      <c r="AM985" s="34">
        <v>30.130953000000002</v>
      </c>
      <c r="AN985" s="34">
        <v>5.4</v>
      </c>
      <c r="AO985" s="34">
        <v>39</v>
      </c>
      <c r="AP985" s="34">
        <v>5.5</v>
      </c>
      <c r="AQ985" s="34">
        <v>18.649999999999999</v>
      </c>
      <c r="AR985" s="34">
        <v>3.76</v>
      </c>
      <c r="AS985" s="34"/>
      <c r="AT985" s="34">
        <v>23.060431999999999</v>
      </c>
      <c r="AU985" s="34">
        <v>180.03999300000001</v>
      </c>
      <c r="AV985" s="34">
        <v>10.853621</v>
      </c>
      <c r="AW985" s="34">
        <v>12.291895999999999</v>
      </c>
      <c r="AX985" s="34">
        <v>8.7100000000000009</v>
      </c>
      <c r="AY985" s="34">
        <v>2.2000000000000002</v>
      </c>
      <c r="AZ985" s="34">
        <v>66.220000999999996</v>
      </c>
      <c r="BA985" s="34"/>
      <c r="BB985" s="34"/>
      <c r="BC985" s="34">
        <v>21.764071000000001</v>
      </c>
      <c r="BD985" s="34"/>
      <c r="BE985" s="38"/>
      <c r="BF985" s="41"/>
      <c r="BG985" s="41">
        <f t="shared" si="767"/>
        <v>7.9051195407984637E-3</v>
      </c>
      <c r="BH985" s="41"/>
      <c r="BI985" s="41">
        <f t="shared" si="768"/>
        <v>-6.252035698133393E-2</v>
      </c>
      <c r="BJ985" s="41"/>
      <c r="BK985" s="41">
        <f t="shared" si="769"/>
        <v>-9.3168893134839507E-3</v>
      </c>
      <c r="BL985" s="41">
        <f t="shared" si="770"/>
        <v>-5.4388281823714874E-3</v>
      </c>
      <c r="BM985" s="41">
        <f t="shared" si="771"/>
        <v>5.9700475824548361E-3</v>
      </c>
      <c r="BN985" s="41">
        <f t="shared" si="772"/>
        <v>-1.5267479900800152E-2</v>
      </c>
      <c r="BO985" s="41"/>
      <c r="BP985" s="41">
        <f t="shared" si="773"/>
        <v>-2.5527946346506195E-3</v>
      </c>
      <c r="BQ985" s="41">
        <f t="shared" si="774"/>
        <v>2.0408871631207252E-2</v>
      </c>
      <c r="BR985" s="41">
        <f t="shared" si="775"/>
        <v>-7.8116113344490461E-3</v>
      </c>
      <c r="BS985" s="41">
        <f t="shared" si="776"/>
        <v>-5.4411327400814479E-3</v>
      </c>
      <c r="BT985" s="41"/>
      <c r="BU985" s="41">
        <f t="shared" si="777"/>
        <v>-3.0590620593952761E-2</v>
      </c>
      <c r="BV985" s="41">
        <f t="shared" si="778"/>
        <v>-1.5561917304142282E-2</v>
      </c>
      <c r="BW985" s="41">
        <f t="shared" si="779"/>
        <v>9.5240518103069946E-4</v>
      </c>
      <c r="BX985" s="41"/>
      <c r="BY985" s="41"/>
      <c r="BZ985" s="41">
        <f t="shared" si="780"/>
        <v>-0.13525381483379978</v>
      </c>
      <c r="CA985" s="41">
        <f t="shared" si="781"/>
        <v>5.737822758600874E-3</v>
      </c>
      <c r="CB985" s="41">
        <f t="shared" si="782"/>
        <v>1.4094152944892431E-3</v>
      </c>
      <c r="CC985" s="41">
        <f t="shared" si="783"/>
        <v>-1.5226460131668956E-2</v>
      </c>
      <c r="CD985" s="41">
        <f t="shared" si="784"/>
        <v>2.1529006815340498E-3</v>
      </c>
      <c r="CE985" s="41">
        <f t="shared" si="785"/>
        <v>-4.8280761851813327E-3</v>
      </c>
      <c r="CF985" s="41">
        <f t="shared" si="786"/>
        <v>-8.1368007303650788E-3</v>
      </c>
      <c r="CG985" s="41"/>
      <c r="CH985" s="41">
        <f t="shared" si="787"/>
        <v>1.9689960984232055E-4</v>
      </c>
      <c r="CI985" s="41">
        <f t="shared" si="788"/>
        <v>-1.8239777655385619E-3</v>
      </c>
      <c r="CJ985" s="41">
        <f t="shared" si="789"/>
        <v>-3.5091319811270172E-2</v>
      </c>
      <c r="CK985" s="41">
        <f t="shared" si="790"/>
        <v>-2.3218290102007107E-2</v>
      </c>
      <c r="CL985" s="41">
        <f t="shared" si="791"/>
        <v>8.2987960053600169E-3</v>
      </c>
      <c r="CM985" s="41">
        <f t="shared" si="792"/>
        <v>7.1947744184594114E-3</v>
      </c>
      <c r="CO985" s="41">
        <f t="shared" si="793"/>
        <v>3.278982282299097E-2</v>
      </c>
      <c r="CP985" s="41"/>
      <c r="CQ985" s="41">
        <f t="shared" si="794"/>
        <v>-4.8551499154418703E-3</v>
      </c>
      <c r="CR985" s="41">
        <f t="shared" si="795"/>
        <v>3.7740327982847113E-2</v>
      </c>
      <c r="CS985" s="41">
        <f t="shared" si="796"/>
        <v>-1.2812045478535702E-3</v>
      </c>
      <c r="CT985" s="41">
        <f t="shared" si="797"/>
        <v>6.5751377562780433E-2</v>
      </c>
      <c r="CU985" s="41">
        <f t="shared" si="798"/>
        <v>5.3764109447377011E-3</v>
      </c>
      <c r="CV985" s="41">
        <f t="shared" si="799"/>
        <v>-1.8445845790751567E-2</v>
      </c>
      <c r="CW985" s="41"/>
      <c r="CX985" s="41">
        <f t="shared" si="800"/>
        <v>-2.1344973082449408E-3</v>
      </c>
      <c r="CY985" s="41">
        <f t="shared" si="801"/>
        <v>5.4021796049567436E-3</v>
      </c>
      <c r="CZ985" s="41">
        <f t="shared" si="802"/>
        <v>-4.5559162093362212E-3</v>
      </c>
      <c r="DA985" s="41">
        <f t="shared" si="803"/>
        <v>0</v>
      </c>
      <c r="DB985" s="41">
        <f t="shared" si="804"/>
        <v>3.0305349495329058E-2</v>
      </c>
      <c r="DC985" s="41">
        <f t="shared" si="805"/>
        <v>-2.2472855852058514E-2</v>
      </c>
      <c r="DD985" s="41">
        <f t="shared" si="806"/>
        <v>-1.424414228329763E-2</v>
      </c>
      <c r="DE985" s="41"/>
      <c r="DF985" s="41"/>
      <c r="DG985" s="41">
        <f t="shared" si="807"/>
        <v>-3.1839432177959248E-3</v>
      </c>
      <c r="DH985" s="41"/>
    </row>
    <row r="986" spans="2:112">
      <c r="B986" s="34"/>
      <c r="C986" s="34">
        <v>5.8692279999999997</v>
      </c>
      <c r="D986" s="34"/>
      <c r="E986" s="34">
        <v>1.68</v>
      </c>
      <c r="F986" s="34"/>
      <c r="G986" s="34">
        <v>63.284218000000003</v>
      </c>
      <c r="H986" s="34">
        <v>20.301449000000002</v>
      </c>
      <c r="I986" s="34">
        <v>16.649999999999999</v>
      </c>
      <c r="J986" s="34">
        <v>9.8999950000000005</v>
      </c>
      <c r="K986" s="34"/>
      <c r="L986" s="34">
        <v>50.599997999999999</v>
      </c>
      <c r="M986" s="34">
        <v>4.8499999999999996</v>
      </c>
      <c r="N986" s="34">
        <v>41.602299000000002</v>
      </c>
      <c r="O986" s="34">
        <v>12.77</v>
      </c>
      <c r="P986" s="34"/>
      <c r="Q986" s="34">
        <v>8.6999999999999993</v>
      </c>
      <c r="R986" s="34">
        <v>29.139999</v>
      </c>
      <c r="S986" s="34">
        <v>52.073794999999997</v>
      </c>
      <c r="T986" s="34"/>
      <c r="U986" s="34"/>
      <c r="V986" s="34">
        <v>4.8045629999999999</v>
      </c>
      <c r="W986" s="34">
        <v>39.599997999999999</v>
      </c>
      <c r="X986" s="34">
        <v>36.25</v>
      </c>
      <c r="Y986" s="34">
        <v>11.220713999999999</v>
      </c>
      <c r="Z986" s="34">
        <v>22.541042000000001</v>
      </c>
      <c r="AA986" s="34">
        <v>55.168640000000003</v>
      </c>
      <c r="AB986" s="34">
        <v>61.153255000000001</v>
      </c>
      <c r="AC986" s="34"/>
      <c r="AD986" s="34">
        <v>102.5</v>
      </c>
      <c r="AE986" s="34">
        <v>37.821877000000001</v>
      </c>
      <c r="AF986" s="34">
        <v>0.92</v>
      </c>
      <c r="AG986" s="34">
        <v>15.96</v>
      </c>
      <c r="AH986" s="34">
        <v>29.614182</v>
      </c>
      <c r="AI986" s="34">
        <v>123.159668</v>
      </c>
      <c r="AJ986" s="34">
        <v>10.507448999999999</v>
      </c>
      <c r="AK986" s="34">
        <v>3.05</v>
      </c>
      <c r="AL986" s="34"/>
      <c r="AM986" s="34">
        <v>30.209166</v>
      </c>
      <c r="AN986" s="34">
        <v>5.0999999999999996</v>
      </c>
      <c r="AO986" s="34">
        <v>39.650002000000001</v>
      </c>
      <c r="AP986" s="34">
        <v>5.4</v>
      </c>
      <c r="AQ986" s="34">
        <v>18.950001</v>
      </c>
      <c r="AR986" s="34">
        <v>3.68</v>
      </c>
      <c r="AS986" s="34"/>
      <c r="AT986" s="34">
        <v>23.060431999999999</v>
      </c>
      <c r="AU986" s="34">
        <v>179.60000600000001</v>
      </c>
      <c r="AV986" s="34">
        <v>10.903181999999999</v>
      </c>
      <c r="AW986" s="34">
        <v>12.150066000000001</v>
      </c>
      <c r="AX986" s="34">
        <v>9.5500000000000007</v>
      </c>
      <c r="AY986" s="34">
        <v>2.2000000000000002</v>
      </c>
      <c r="AZ986" s="34">
        <v>65.169998000000007</v>
      </c>
      <c r="BA986" s="34"/>
      <c r="BB986" s="34"/>
      <c r="BC986" s="34">
        <v>21.714490999999999</v>
      </c>
      <c r="BD986" s="34"/>
      <c r="BE986" s="38"/>
      <c r="BF986" s="41"/>
      <c r="BG986" s="41">
        <f t="shared" si="767"/>
        <v>7.8431184316811661E-3</v>
      </c>
      <c r="BH986" s="41"/>
      <c r="BI986" s="41">
        <f t="shared" si="768"/>
        <v>8.0538862484012194E-2</v>
      </c>
      <c r="BJ986" s="41"/>
      <c r="BK986" s="41">
        <f t="shared" si="769"/>
        <v>4.358610357929912E-3</v>
      </c>
      <c r="BL986" s="41">
        <f t="shared" si="770"/>
        <v>1.1828547342735682E-2</v>
      </c>
      <c r="BM986" s="41">
        <f t="shared" si="771"/>
        <v>-8.968610458949193E-3</v>
      </c>
      <c r="BN986" s="41">
        <f t="shared" si="772"/>
        <v>1.5267479900800273E-2</v>
      </c>
      <c r="BO986" s="41"/>
      <c r="BP986" s="41">
        <f t="shared" si="773"/>
        <v>-5.1252428880627322E-3</v>
      </c>
      <c r="BQ986" s="41">
        <f t="shared" si="774"/>
        <v>-2.0408871631207238E-2</v>
      </c>
      <c r="BR986" s="41">
        <f t="shared" si="775"/>
        <v>4.2684045724462986E-3</v>
      </c>
      <c r="BS986" s="41">
        <f t="shared" si="776"/>
        <v>-4.6875085830971608E-3</v>
      </c>
      <c r="BT986" s="41"/>
      <c r="BU986" s="41">
        <f t="shared" si="777"/>
        <v>3.8669141159154118E-2</v>
      </c>
      <c r="BV986" s="41">
        <f t="shared" si="778"/>
        <v>-6.4991165393912956E-3</v>
      </c>
      <c r="BW986" s="41">
        <f t="shared" si="779"/>
        <v>9.6637613494177967E-3</v>
      </c>
      <c r="BX986" s="41"/>
      <c r="BY986" s="41"/>
      <c r="BZ986" s="41">
        <f t="shared" si="780"/>
        <v>0.10467059959721581</v>
      </c>
      <c r="CA986" s="41">
        <f t="shared" si="781"/>
        <v>-1.5037952745213938E-2</v>
      </c>
      <c r="CB986" s="41">
        <f t="shared" si="782"/>
        <v>2.0906684819313643E-2</v>
      </c>
      <c r="CC986" s="41">
        <f t="shared" si="783"/>
        <v>1.6115033569791812E-2</v>
      </c>
      <c r="CD986" s="41">
        <f t="shared" si="784"/>
        <v>1.409376868569844E-2</v>
      </c>
      <c r="CE986" s="41">
        <f t="shared" si="785"/>
        <v>2.8300700344157499E-2</v>
      </c>
      <c r="CF986" s="41">
        <f t="shared" si="786"/>
        <v>1.2987240950032463E-2</v>
      </c>
      <c r="CG986" s="41"/>
      <c r="CH986" s="41">
        <f t="shared" si="787"/>
        <v>8.7208332391218672E-3</v>
      </c>
      <c r="CI986" s="41">
        <f t="shared" si="788"/>
        <v>3.644846210221645E-3</v>
      </c>
      <c r="CJ986" s="41">
        <f t="shared" si="789"/>
        <v>9.0971778205726786E-2</v>
      </c>
      <c r="CK986" s="41">
        <f t="shared" si="790"/>
        <v>6.8724379070249295E-2</v>
      </c>
      <c r="CL986" s="41">
        <f t="shared" si="791"/>
        <v>8.2304924388087019E-3</v>
      </c>
      <c r="CM986" s="41">
        <f t="shared" si="792"/>
        <v>8.0328400535937174E-3</v>
      </c>
      <c r="CO986" s="41">
        <f t="shared" si="793"/>
        <v>-1.6260520871780405E-2</v>
      </c>
      <c r="CP986" s="41"/>
      <c r="CQ986" s="41">
        <f t="shared" si="794"/>
        <v>2.5924060177270514E-3</v>
      </c>
      <c r="CR986" s="41">
        <f t="shared" si="795"/>
        <v>-5.7158413839948755E-2</v>
      </c>
      <c r="CS986" s="41">
        <f t="shared" si="796"/>
        <v>1.6529352392571139E-2</v>
      </c>
      <c r="CT986" s="41">
        <f t="shared" si="797"/>
        <v>-1.834913866819643E-2</v>
      </c>
      <c r="CU986" s="41">
        <f t="shared" si="798"/>
        <v>1.5957838209058023E-2</v>
      </c>
      <c r="CV986" s="41">
        <f t="shared" si="799"/>
        <v>-2.1506205220963505E-2</v>
      </c>
      <c r="CW986" s="41"/>
      <c r="CX986" s="41">
        <f t="shared" si="800"/>
        <v>0</v>
      </c>
      <c r="CY986" s="41">
        <f t="shared" si="801"/>
        <v>-2.4468202688113262E-3</v>
      </c>
      <c r="CZ986" s="41">
        <f t="shared" si="802"/>
        <v>4.5559162093361605E-3</v>
      </c>
      <c r="DA986" s="41">
        <f t="shared" si="803"/>
        <v>-1.1605581574372345E-2</v>
      </c>
      <c r="DB986" s="41">
        <f t="shared" si="804"/>
        <v>9.206936362822736E-2</v>
      </c>
      <c r="DC986" s="41">
        <f t="shared" si="805"/>
        <v>0</v>
      </c>
      <c r="DD986" s="41">
        <f t="shared" si="806"/>
        <v>-1.5983337564956603E-2</v>
      </c>
      <c r="DE986" s="41"/>
      <c r="DF986" s="41"/>
      <c r="DG986" s="41">
        <f t="shared" si="807"/>
        <v>-2.2806651926800163E-3</v>
      </c>
      <c r="DH986" s="41"/>
    </row>
    <row r="987" spans="2:112">
      <c r="B987" s="34"/>
      <c r="C987" s="34">
        <v>5.8692279999999997</v>
      </c>
      <c r="D987" s="34"/>
      <c r="E987" s="34">
        <v>1.69</v>
      </c>
      <c r="F987" s="34"/>
      <c r="G987" s="34">
        <v>63.382522999999999</v>
      </c>
      <c r="H987" s="34">
        <v>20.709268999999999</v>
      </c>
      <c r="I987" s="34">
        <v>16.75</v>
      </c>
      <c r="J987" s="34">
        <v>10.349995</v>
      </c>
      <c r="K987" s="34"/>
      <c r="L987" s="34">
        <v>51.07</v>
      </c>
      <c r="M987" s="34">
        <v>4.8499999999999996</v>
      </c>
      <c r="N987" s="34">
        <v>41.848407999999999</v>
      </c>
      <c r="O987" s="34">
        <v>12.85</v>
      </c>
      <c r="P987" s="34"/>
      <c r="Q987" s="34">
        <v>9.24</v>
      </c>
      <c r="R987" s="34">
        <v>29.02</v>
      </c>
      <c r="S987" s="34">
        <v>52.859371000000003</v>
      </c>
      <c r="T987" s="34"/>
      <c r="U987" s="34"/>
      <c r="V987" s="34">
        <v>4.8741950000000003</v>
      </c>
      <c r="W987" s="34">
        <v>39.889999000000003</v>
      </c>
      <c r="X987" s="34">
        <v>36.099997999999999</v>
      </c>
      <c r="Y987" s="34">
        <v>11.39012</v>
      </c>
      <c r="Z987" s="34">
        <v>22.521920999999999</v>
      </c>
      <c r="AA987" s="34">
        <v>56.546962999999998</v>
      </c>
      <c r="AB987" s="34">
        <v>61.646422999999999</v>
      </c>
      <c r="AC987" s="34"/>
      <c r="AD987" s="34">
        <v>105.650002</v>
      </c>
      <c r="AE987" s="34">
        <v>38.106910999999997</v>
      </c>
      <c r="AF987" s="34">
        <v>0.94</v>
      </c>
      <c r="AG987" s="34">
        <v>16.370000999999998</v>
      </c>
      <c r="AH987" s="34">
        <v>29.759823000000001</v>
      </c>
      <c r="AI987" s="34">
        <v>125.00099899999999</v>
      </c>
      <c r="AJ987" s="34">
        <v>10.786160000000001</v>
      </c>
      <c r="AK987" s="34">
        <v>3.15</v>
      </c>
      <c r="AL987" s="34"/>
      <c r="AM987" s="34">
        <v>30.697987000000001</v>
      </c>
      <c r="AN987" s="34">
        <v>5.6</v>
      </c>
      <c r="AO987" s="34">
        <v>40.450001</v>
      </c>
      <c r="AP987" s="34">
        <v>5.25</v>
      </c>
      <c r="AQ987" s="34">
        <v>19</v>
      </c>
      <c r="AR987" s="34">
        <v>3.93</v>
      </c>
      <c r="AS987" s="34"/>
      <c r="AT987" s="34">
        <v>23.602449</v>
      </c>
      <c r="AU987" s="34">
        <v>179.58000200000001</v>
      </c>
      <c r="AV987" s="34">
        <v>10.903181999999999</v>
      </c>
      <c r="AW987" s="34">
        <v>12.859215000000001</v>
      </c>
      <c r="AX987" s="34">
        <v>9.93</v>
      </c>
      <c r="AY987" s="34">
        <v>2.6</v>
      </c>
      <c r="AZ987" s="34">
        <v>65.839995999999999</v>
      </c>
      <c r="BA987" s="34"/>
      <c r="BB987" s="34"/>
      <c r="BC987" s="34">
        <v>22.567208999999998</v>
      </c>
      <c r="BD987" s="34"/>
      <c r="BE987" s="38"/>
      <c r="BF987" s="41"/>
      <c r="BG987" s="41">
        <f t="shared" si="767"/>
        <v>0</v>
      </c>
      <c r="BH987" s="41"/>
      <c r="BI987" s="41">
        <f t="shared" si="768"/>
        <v>5.9347355198145265E-3</v>
      </c>
      <c r="BJ987" s="41"/>
      <c r="BK987" s="41">
        <f t="shared" si="769"/>
        <v>1.5521836112759486E-3</v>
      </c>
      <c r="BL987" s="41">
        <f t="shared" si="770"/>
        <v>1.9889115015844446E-2</v>
      </c>
      <c r="BM987" s="41">
        <f t="shared" si="771"/>
        <v>5.9880418446226933E-3</v>
      </c>
      <c r="BN987" s="41">
        <f t="shared" si="772"/>
        <v>4.4451784529562173E-2</v>
      </c>
      <c r="BO987" s="41"/>
      <c r="BP987" s="41">
        <f t="shared" si="773"/>
        <v>9.245703891825113E-3</v>
      </c>
      <c r="BQ987" s="41">
        <f t="shared" si="774"/>
        <v>0</v>
      </c>
      <c r="BR987" s="41">
        <f t="shared" si="775"/>
        <v>5.8983254273824856E-3</v>
      </c>
      <c r="BS987" s="41">
        <f t="shared" si="776"/>
        <v>6.2451412967808768E-3</v>
      </c>
      <c r="BT987" s="41"/>
      <c r="BU987" s="41">
        <f t="shared" si="777"/>
        <v>6.0218859993054874E-2</v>
      </c>
      <c r="BV987" s="41">
        <f t="shared" si="778"/>
        <v>-4.1265189939264967E-3</v>
      </c>
      <c r="BW987" s="41">
        <f t="shared" si="779"/>
        <v>1.4973162571597465E-2</v>
      </c>
      <c r="BX987" s="41"/>
      <c r="BY987" s="41"/>
      <c r="BZ987" s="41">
        <f t="shared" si="780"/>
        <v>1.4388871253467155E-2</v>
      </c>
      <c r="CA987" s="41">
        <f t="shared" si="781"/>
        <v>7.2965730929924651E-3</v>
      </c>
      <c r="CB987" s="41">
        <f t="shared" si="782"/>
        <v>-4.1465713635121179E-3</v>
      </c>
      <c r="CC987" s="41">
        <f t="shared" si="783"/>
        <v>1.4984778527619596E-2</v>
      </c>
      <c r="CD987" s="41">
        <f t="shared" si="784"/>
        <v>-8.4863488215595041E-4</v>
      </c>
      <c r="CE987" s="41">
        <f t="shared" si="785"/>
        <v>2.4676820531850777E-2</v>
      </c>
      <c r="CF987" s="41">
        <f t="shared" si="786"/>
        <v>8.0321163608787129E-3</v>
      </c>
      <c r="CG987" s="41"/>
      <c r="CH987" s="41">
        <f t="shared" si="787"/>
        <v>3.0268964414033421E-2</v>
      </c>
      <c r="CI987" s="41">
        <f t="shared" si="788"/>
        <v>7.5079649351169437E-3</v>
      </c>
      <c r="CJ987" s="41">
        <f t="shared" si="789"/>
        <v>2.1506205220963463E-2</v>
      </c>
      <c r="CK987" s="41">
        <f t="shared" si="790"/>
        <v>2.5364860448733803E-2</v>
      </c>
      <c r="CL987" s="41">
        <f t="shared" si="791"/>
        <v>4.9058941570380259E-3</v>
      </c>
      <c r="CM987" s="41">
        <f t="shared" si="792"/>
        <v>1.4840101898114745E-2</v>
      </c>
      <c r="CO987" s="41">
        <f t="shared" si="793"/>
        <v>3.2260862218221477E-2</v>
      </c>
      <c r="CP987" s="41"/>
      <c r="CQ987" s="41">
        <f t="shared" si="794"/>
        <v>1.6051694145993285E-2</v>
      </c>
      <c r="CR987" s="41">
        <f t="shared" si="795"/>
        <v>9.3526058010823546E-2</v>
      </c>
      <c r="CS987" s="41">
        <f t="shared" si="796"/>
        <v>1.9975669704161664E-2</v>
      </c>
      <c r="CT987" s="41">
        <f t="shared" si="797"/>
        <v>-2.8170876966696335E-2</v>
      </c>
      <c r="CU987" s="41">
        <f t="shared" si="798"/>
        <v>2.6349948675578974E-3</v>
      </c>
      <c r="CV987" s="41">
        <f t="shared" si="799"/>
        <v>6.5726673700330224E-2</v>
      </c>
      <c r="CW987" s="41"/>
      <c r="CX987" s="41">
        <f t="shared" si="800"/>
        <v>2.3232229430634632E-2</v>
      </c>
      <c r="CY987" s="41">
        <f t="shared" si="801"/>
        <v>-1.1138704591087646E-4</v>
      </c>
      <c r="CZ987" s="41">
        <f t="shared" si="802"/>
        <v>0</v>
      </c>
      <c r="DA987" s="41">
        <f t="shared" si="803"/>
        <v>5.6726073085097348E-2</v>
      </c>
      <c r="DB987" s="41">
        <f t="shared" si="804"/>
        <v>3.9019323564442238E-2</v>
      </c>
      <c r="DC987" s="41">
        <f t="shared" si="805"/>
        <v>0.16705408466316607</v>
      </c>
      <c r="DD987" s="41">
        <f t="shared" si="806"/>
        <v>1.0228285960149767E-2</v>
      </c>
      <c r="DE987" s="41"/>
      <c r="DF987" s="41"/>
      <c r="DG987" s="41">
        <f t="shared" si="807"/>
        <v>3.8518097764007712E-2</v>
      </c>
      <c r="DH987" s="41"/>
    </row>
    <row r="988" spans="2:112">
      <c r="B988" s="34"/>
      <c r="C988" s="34">
        <v>5.915082</v>
      </c>
      <c r="D988" s="34"/>
      <c r="E988" s="34">
        <v>1.6</v>
      </c>
      <c r="F988" s="34"/>
      <c r="G988" s="34">
        <v>60.620350000000002</v>
      </c>
      <c r="H988" s="34">
        <v>20.76895</v>
      </c>
      <c r="I988" s="34">
        <v>16.649999999999999</v>
      </c>
      <c r="J988" s="34">
        <v>9.8999950000000005</v>
      </c>
      <c r="K988" s="34"/>
      <c r="L988" s="34">
        <v>52.52</v>
      </c>
      <c r="M988" s="34">
        <v>5.25</v>
      </c>
      <c r="N988" s="34">
        <v>41.494014999999997</v>
      </c>
      <c r="O988" s="34">
        <v>12.81</v>
      </c>
      <c r="P988" s="34"/>
      <c r="Q988" s="34">
        <v>9.49</v>
      </c>
      <c r="R988" s="34">
        <v>29.17</v>
      </c>
      <c r="S988" s="34">
        <v>52.712074000000001</v>
      </c>
      <c r="T988" s="34"/>
      <c r="U988" s="34"/>
      <c r="V988" s="34">
        <v>5.381507</v>
      </c>
      <c r="W988" s="34">
        <v>39.409999999999997</v>
      </c>
      <c r="X988" s="34">
        <v>39.049999</v>
      </c>
      <c r="Y988" s="34">
        <v>11.370189999999999</v>
      </c>
      <c r="Z988" s="34">
        <v>22.426328999999999</v>
      </c>
      <c r="AA988" s="34">
        <v>55.625098999999999</v>
      </c>
      <c r="AB988" s="34">
        <v>60.955986000000003</v>
      </c>
      <c r="AC988" s="34"/>
      <c r="AD988" s="34">
        <v>107.849998</v>
      </c>
      <c r="AE988" s="34">
        <v>38.018452000000003</v>
      </c>
      <c r="AF988" s="34">
        <v>0.97</v>
      </c>
      <c r="AG988" s="34">
        <v>16.389999</v>
      </c>
      <c r="AH988" s="34">
        <v>28.934511000000001</v>
      </c>
      <c r="AI988" s="34">
        <v>123.816574</v>
      </c>
      <c r="AJ988" s="34">
        <v>10.739709</v>
      </c>
      <c r="AK988" s="34">
        <v>3.25</v>
      </c>
      <c r="AL988" s="34"/>
      <c r="AM988" s="34">
        <v>30.561116999999999</v>
      </c>
      <c r="AN988" s="34">
        <v>5.9</v>
      </c>
      <c r="AO988" s="34">
        <v>40.5</v>
      </c>
      <c r="AP988" s="34">
        <v>5.35</v>
      </c>
      <c r="AQ988" s="34">
        <v>19.299999</v>
      </c>
      <c r="AR988" s="34">
        <v>3.9</v>
      </c>
      <c r="AS988" s="34"/>
      <c r="AT988" s="34">
        <v>23.060431999999999</v>
      </c>
      <c r="AU988" s="34">
        <v>179.520004</v>
      </c>
      <c r="AV988" s="34">
        <v>10.804062</v>
      </c>
      <c r="AW988" s="34">
        <v>13.04832</v>
      </c>
      <c r="AX988" s="34">
        <v>9.49</v>
      </c>
      <c r="AY988" s="34">
        <v>2.5499999999999998</v>
      </c>
      <c r="AZ988" s="34">
        <v>65.989998</v>
      </c>
      <c r="BA988" s="34"/>
      <c r="BB988" s="34"/>
      <c r="BC988" s="34">
        <v>22.011951</v>
      </c>
      <c r="BD988" s="34"/>
      <c r="BE988" s="38"/>
      <c r="BF988" s="41"/>
      <c r="BG988" s="41">
        <f t="shared" si="767"/>
        <v>7.7822513872687167E-3</v>
      </c>
      <c r="BH988" s="41"/>
      <c r="BI988" s="41">
        <f t="shared" si="768"/>
        <v>-5.4724899689246487E-2</v>
      </c>
      <c r="BJ988" s="41"/>
      <c r="BK988" s="41">
        <f t="shared" si="769"/>
        <v>-4.4557515695687423E-2</v>
      </c>
      <c r="BL988" s="41">
        <f t="shared" si="770"/>
        <v>2.8777051003943551E-3</v>
      </c>
      <c r="BM988" s="41">
        <f t="shared" si="771"/>
        <v>-5.9880418446226691E-3</v>
      </c>
      <c r="BN988" s="41">
        <f t="shared" si="772"/>
        <v>-4.4451784529562235E-2</v>
      </c>
      <c r="BO988" s="41"/>
      <c r="BP988" s="41">
        <f t="shared" si="773"/>
        <v>2.799680877504299E-2</v>
      </c>
      <c r="BQ988" s="41">
        <f t="shared" si="774"/>
        <v>7.9249371654140685E-2</v>
      </c>
      <c r="BR988" s="41">
        <f t="shared" si="775"/>
        <v>-8.5045556217248387E-3</v>
      </c>
      <c r="BS988" s="41">
        <f t="shared" si="776"/>
        <v>-3.1176954325859165E-3</v>
      </c>
      <c r="BT988" s="41"/>
      <c r="BU988" s="41">
        <f t="shared" si="777"/>
        <v>2.6696726968243652E-2</v>
      </c>
      <c r="BV988" s="41">
        <f t="shared" si="778"/>
        <v>5.1555364235884452E-3</v>
      </c>
      <c r="BW988" s="41">
        <f t="shared" si="779"/>
        <v>-2.7904722831106578E-3</v>
      </c>
      <c r="BX988" s="41"/>
      <c r="BY988" s="41"/>
      <c r="BZ988" s="41">
        <f t="shared" si="780"/>
        <v>9.9013483864428986E-2</v>
      </c>
      <c r="CA988" s="41">
        <f t="shared" si="781"/>
        <v>-1.2106049641463243E-2</v>
      </c>
      <c r="CB988" s="41">
        <f t="shared" si="782"/>
        <v>7.8550040740328425E-2</v>
      </c>
      <c r="CC988" s="41">
        <f t="shared" si="783"/>
        <v>-1.7512946962349289E-3</v>
      </c>
      <c r="CD988" s="41">
        <f t="shared" si="784"/>
        <v>-4.2534311844511386E-3</v>
      </c>
      <c r="CE988" s="41">
        <f t="shared" si="785"/>
        <v>-1.6436976173761313E-2</v>
      </c>
      <c r="CF988" s="41">
        <f t="shared" si="786"/>
        <v>-1.1263144086559857E-2</v>
      </c>
      <c r="CG988" s="41"/>
      <c r="CH988" s="41">
        <f t="shared" si="787"/>
        <v>2.0609591298394639E-2</v>
      </c>
      <c r="CI988" s="41">
        <f t="shared" si="788"/>
        <v>-2.3240359409508918E-3</v>
      </c>
      <c r="CJ988" s="41">
        <f t="shared" si="789"/>
        <v>3.1416196233378914E-2</v>
      </c>
      <c r="CK988" s="41">
        <f t="shared" si="790"/>
        <v>1.220879272527315E-3</v>
      </c>
      <c r="CL988" s="41">
        <f t="shared" si="791"/>
        <v>-2.8124227431722298E-2</v>
      </c>
      <c r="CM988" s="41">
        <f t="shared" si="792"/>
        <v>-9.5205007593001465E-3</v>
      </c>
      <c r="CO988" s="41">
        <f t="shared" si="793"/>
        <v>3.125254350410453E-2</v>
      </c>
      <c r="CP988" s="41"/>
      <c r="CQ988" s="41">
        <f t="shared" si="794"/>
        <v>-4.4685677333027429E-3</v>
      </c>
      <c r="CR988" s="41">
        <f t="shared" si="795"/>
        <v>5.2185753170570247E-2</v>
      </c>
      <c r="CS988" s="41">
        <f t="shared" si="796"/>
        <v>1.2353058861142995E-3</v>
      </c>
      <c r="CT988" s="41">
        <f t="shared" si="797"/>
        <v>1.8868484304382736E-2</v>
      </c>
      <c r="CU988" s="41">
        <f t="shared" si="798"/>
        <v>1.5666064930926465E-2</v>
      </c>
      <c r="CV988" s="41">
        <f t="shared" si="799"/>
        <v>-7.6628727455691371E-3</v>
      </c>
      <c r="CW988" s="41"/>
      <c r="CX988" s="41">
        <f t="shared" si="800"/>
        <v>-2.323222943063475E-2</v>
      </c>
      <c r="CY988" s="41">
        <f t="shared" si="801"/>
        <v>-3.341576137890926E-4</v>
      </c>
      <c r="CZ988" s="41">
        <f t="shared" si="802"/>
        <v>-9.1324987090910317E-3</v>
      </c>
      <c r="DA988" s="41">
        <f t="shared" si="803"/>
        <v>1.4598714893709378E-2</v>
      </c>
      <c r="DB988" s="41">
        <f t="shared" si="804"/>
        <v>-4.5321865435244649E-2</v>
      </c>
      <c r="DC988" s="41">
        <f t="shared" si="805"/>
        <v>-1.9418085857101738E-2</v>
      </c>
      <c r="DD988" s="41">
        <f t="shared" si="806"/>
        <v>2.2756894722363598E-3</v>
      </c>
      <c r="DE988" s="41"/>
      <c r="DF988" s="41"/>
      <c r="DG988" s="41">
        <f t="shared" si="807"/>
        <v>-2.4912390321129803E-2</v>
      </c>
      <c r="DH988" s="41"/>
    </row>
    <row r="989" spans="2:112">
      <c r="B989" s="34"/>
      <c r="C989" s="34">
        <v>5.7775220000000003</v>
      </c>
      <c r="D989" s="34"/>
      <c r="E989" s="34">
        <v>1.96</v>
      </c>
      <c r="F989" s="34"/>
      <c r="G989" s="34">
        <v>60.797275999999997</v>
      </c>
      <c r="H989" s="34">
        <v>20.132355</v>
      </c>
      <c r="I989" s="34">
        <v>16.299999</v>
      </c>
      <c r="J989" s="34">
        <v>10.349995</v>
      </c>
      <c r="K989" s="34"/>
      <c r="L989" s="34">
        <v>53.27</v>
      </c>
      <c r="M989" s="34">
        <v>5.25</v>
      </c>
      <c r="N989" s="34">
        <v>41.316814000000001</v>
      </c>
      <c r="O989" s="34">
        <v>12.63</v>
      </c>
      <c r="P989" s="34"/>
      <c r="Q989" s="34">
        <v>9.0299999999999994</v>
      </c>
      <c r="R989" s="34">
        <v>28.540001</v>
      </c>
      <c r="S989" s="34">
        <v>52.260368</v>
      </c>
      <c r="T989" s="34"/>
      <c r="U989" s="34"/>
      <c r="V989" s="34">
        <v>5.0035090000000002</v>
      </c>
      <c r="W989" s="34">
        <v>39.630001</v>
      </c>
      <c r="X989" s="34">
        <v>38.299999</v>
      </c>
      <c r="Y989" s="34">
        <v>11.420014999999999</v>
      </c>
      <c r="Z989" s="34">
        <v>22.091750999999999</v>
      </c>
      <c r="AA989" s="34">
        <v>55.687752000000003</v>
      </c>
      <c r="AB989" s="34">
        <v>60.364178000000003</v>
      </c>
      <c r="AC989" s="34"/>
      <c r="AD989" s="34">
        <v>107.610001</v>
      </c>
      <c r="AE989" s="34">
        <v>37.232135999999997</v>
      </c>
      <c r="AF989" s="34">
        <v>1.05</v>
      </c>
      <c r="AG989" s="34">
        <v>15.59</v>
      </c>
      <c r="AH989" s="34">
        <v>28.740320000000001</v>
      </c>
      <c r="AI989" s="34">
        <v>120.561913</v>
      </c>
      <c r="AJ989" s="34">
        <v>10.693256</v>
      </c>
      <c r="AK989" s="34">
        <v>3.3</v>
      </c>
      <c r="AL989" s="34"/>
      <c r="AM989" s="34">
        <v>30.463349999999998</v>
      </c>
      <c r="AN989" s="34">
        <v>5.6</v>
      </c>
      <c r="AO989" s="34">
        <v>41.200001</v>
      </c>
      <c r="AP989" s="34">
        <v>5.05</v>
      </c>
      <c r="AQ989" s="34">
        <v>19.649999999999999</v>
      </c>
      <c r="AR989" s="34">
        <v>3.85</v>
      </c>
      <c r="AS989" s="34"/>
      <c r="AT989" s="34">
        <v>23.306801</v>
      </c>
      <c r="AU989" s="34">
        <v>179.199997</v>
      </c>
      <c r="AV989" s="34">
        <v>10.952742000000001</v>
      </c>
      <c r="AW989" s="34">
        <v>13.521086</v>
      </c>
      <c r="AX989" s="34">
        <v>9.67</v>
      </c>
      <c r="AY989" s="34">
        <v>2.4500000000000002</v>
      </c>
      <c r="AZ989" s="34">
        <v>65.069999999999993</v>
      </c>
      <c r="BA989" s="34"/>
      <c r="BB989" s="34"/>
      <c r="BC989" s="34">
        <v>22.071444</v>
      </c>
      <c r="BD989" s="34"/>
      <c r="BE989" s="38"/>
      <c r="BF989" s="41"/>
      <c r="BG989" s="41">
        <f t="shared" si="767"/>
        <v>-2.3530489359748226E-2</v>
      </c>
      <c r="BH989" s="41"/>
      <c r="BI989" s="41">
        <f t="shared" si="768"/>
        <v>0.20294084399669021</v>
      </c>
      <c r="BJ989" s="41"/>
      <c r="BK989" s="41">
        <f t="shared" si="769"/>
        <v>2.91434005182949E-3</v>
      </c>
      <c r="BL989" s="41">
        <f t="shared" si="770"/>
        <v>-3.1130860550179978E-2</v>
      </c>
      <c r="BM989" s="41">
        <f t="shared" si="771"/>
        <v>-2.1245169963431263E-2</v>
      </c>
      <c r="BN989" s="41">
        <f t="shared" si="772"/>
        <v>4.4451784529562173E-2</v>
      </c>
      <c r="BO989" s="41"/>
      <c r="BP989" s="41">
        <f t="shared" si="773"/>
        <v>1.4179271494312263E-2</v>
      </c>
      <c r="BQ989" s="41">
        <f t="shared" si="774"/>
        <v>0</v>
      </c>
      <c r="BR989" s="41">
        <f t="shared" si="775"/>
        <v>-4.2796642081847028E-3</v>
      </c>
      <c r="BS989" s="41">
        <f t="shared" si="776"/>
        <v>-1.4151179546243151E-2</v>
      </c>
      <c r="BT989" s="41"/>
      <c r="BU989" s="41">
        <f t="shared" si="777"/>
        <v>-4.968624519294252E-2</v>
      </c>
      <c r="BV989" s="41">
        <f t="shared" si="778"/>
        <v>-2.1834136792397936E-2</v>
      </c>
      <c r="BW989" s="41">
        <f t="shared" si="779"/>
        <v>-8.6062356832650073E-3</v>
      </c>
      <c r="BX989" s="41"/>
      <c r="BY989" s="41"/>
      <c r="BZ989" s="41">
        <f t="shared" si="780"/>
        <v>-7.2828980186310732E-2</v>
      </c>
      <c r="CA989" s="41">
        <f t="shared" si="781"/>
        <v>5.5668412288400896E-3</v>
      </c>
      <c r="CB989" s="41">
        <f t="shared" si="782"/>
        <v>-1.9392980600560675E-2</v>
      </c>
      <c r="CC989" s="41">
        <f t="shared" si="783"/>
        <v>4.3724994472515164E-3</v>
      </c>
      <c r="CD989" s="41">
        <f t="shared" si="784"/>
        <v>-1.5031389475773396E-2</v>
      </c>
      <c r="CE989" s="41">
        <f t="shared" si="785"/>
        <v>1.1257102132130573E-3</v>
      </c>
      <c r="CF989" s="41">
        <f t="shared" si="786"/>
        <v>-9.756213224351433E-3</v>
      </c>
      <c r="CG989" s="41"/>
      <c r="CH989" s="41">
        <f t="shared" si="787"/>
        <v>-2.2277647857732587E-3</v>
      </c>
      <c r="CI989" s="41">
        <f t="shared" si="788"/>
        <v>-2.0899361493373996E-2</v>
      </c>
      <c r="CJ989" s="41">
        <f t="shared" si="789"/>
        <v>7.9249371654140685E-2</v>
      </c>
      <c r="CK989" s="41">
        <f t="shared" si="790"/>
        <v>-5.0041648673238542E-2</v>
      </c>
      <c r="CL989" s="41">
        <f t="shared" si="791"/>
        <v>-6.7340200383585649E-3</v>
      </c>
      <c r="CM989" s="41">
        <f t="shared" si="792"/>
        <v>-2.6637806700930591E-2</v>
      </c>
      <c r="CO989" s="41">
        <f t="shared" si="793"/>
        <v>1.5267472130788381E-2</v>
      </c>
      <c r="CP989" s="41"/>
      <c r="CQ989" s="41">
        <f t="shared" si="794"/>
        <v>-3.2041929558057438E-3</v>
      </c>
      <c r="CR989" s="41">
        <f t="shared" si="795"/>
        <v>-5.2185753170570309E-2</v>
      </c>
      <c r="CS989" s="41">
        <f t="shared" si="796"/>
        <v>1.7136306514831647E-2</v>
      </c>
      <c r="CT989" s="41">
        <f t="shared" si="797"/>
        <v>-5.770831762064673E-2</v>
      </c>
      <c r="CU989" s="41">
        <f t="shared" si="798"/>
        <v>1.7972294217903067E-2</v>
      </c>
      <c r="CV989" s="41">
        <f t="shared" si="799"/>
        <v>-1.2903404835907841E-2</v>
      </c>
      <c r="CW989" s="41"/>
      <c r="CX989" s="41">
        <f t="shared" si="800"/>
        <v>1.0626957989023902E-2</v>
      </c>
      <c r="CY989" s="41">
        <f t="shared" si="801"/>
        <v>-1.7841608162126627E-3</v>
      </c>
      <c r="CZ989" s="41">
        <f t="shared" si="802"/>
        <v>1.3667661344591827E-2</v>
      </c>
      <c r="DA989" s="41">
        <f t="shared" si="803"/>
        <v>3.5591002983313538E-2</v>
      </c>
      <c r="DB989" s="41">
        <f t="shared" si="804"/>
        <v>1.8789696843366451E-2</v>
      </c>
      <c r="DC989" s="41">
        <f t="shared" si="805"/>
        <v>-4.0005334613699019E-2</v>
      </c>
      <c r="DD989" s="41">
        <f t="shared" si="806"/>
        <v>-1.4039571580814777E-2</v>
      </c>
      <c r="DE989" s="41"/>
      <c r="DF989" s="41"/>
      <c r="DG989" s="41">
        <f t="shared" si="807"/>
        <v>2.6991131748476315E-3</v>
      </c>
      <c r="DH989" s="41"/>
    </row>
    <row r="990" spans="2:112">
      <c r="B990" s="34"/>
      <c r="C990" s="34">
        <v>5.731668</v>
      </c>
      <c r="D990" s="34"/>
      <c r="E990" s="34">
        <v>1.89</v>
      </c>
      <c r="F990" s="34"/>
      <c r="G990" s="34">
        <v>60.934902000000001</v>
      </c>
      <c r="H990" s="34">
        <v>19.535543000000001</v>
      </c>
      <c r="I990" s="34">
        <v>16.549999</v>
      </c>
      <c r="J990" s="34">
        <v>9.7499950000000002</v>
      </c>
      <c r="K990" s="34"/>
      <c r="L990" s="34">
        <v>53.98</v>
      </c>
      <c r="M990" s="34">
        <v>5.2</v>
      </c>
      <c r="N990" s="34">
        <v>40.647404000000002</v>
      </c>
      <c r="O990" s="34">
        <v>12.31</v>
      </c>
      <c r="P990" s="34"/>
      <c r="Q990" s="34">
        <v>9.36</v>
      </c>
      <c r="R990" s="34">
        <v>28.18</v>
      </c>
      <c r="S990" s="34">
        <v>51.474795999999998</v>
      </c>
      <c r="T990" s="34"/>
      <c r="U990" s="34"/>
      <c r="V990" s="34">
        <v>5.2041810000000002</v>
      </c>
      <c r="W990" s="34">
        <v>39.959999000000003</v>
      </c>
      <c r="X990" s="34">
        <v>38.150002000000001</v>
      </c>
      <c r="Y990" s="34">
        <v>11.35026</v>
      </c>
      <c r="Z990" s="34">
        <v>20.524011999999999</v>
      </c>
      <c r="AA990" s="34">
        <v>55.097042000000002</v>
      </c>
      <c r="AB990" s="34">
        <v>59.229885000000003</v>
      </c>
      <c r="AC990" s="34"/>
      <c r="AD990" s="34">
        <v>107.629997</v>
      </c>
      <c r="AE990" s="34">
        <v>36.947097999999997</v>
      </c>
      <c r="AF990" s="34">
        <v>1.03</v>
      </c>
      <c r="AG990" s="34">
        <v>15.8</v>
      </c>
      <c r="AH990" s="34">
        <v>28.157744999999998</v>
      </c>
      <c r="AI990" s="34">
        <v>119.437218</v>
      </c>
      <c r="AJ990" s="34">
        <v>10.776871999999999</v>
      </c>
      <c r="AK990" s="34">
        <v>3.15</v>
      </c>
      <c r="AL990" s="34"/>
      <c r="AM990" s="34">
        <v>30.473127000000002</v>
      </c>
      <c r="AN990" s="34">
        <v>6.2</v>
      </c>
      <c r="AO990" s="34">
        <v>40.450001</v>
      </c>
      <c r="AP990" s="34">
        <v>5.05</v>
      </c>
      <c r="AQ990" s="34">
        <v>19.75</v>
      </c>
      <c r="AR990" s="34">
        <v>3.96</v>
      </c>
      <c r="AS990" s="34"/>
      <c r="AT990" s="34">
        <v>22.863334999999999</v>
      </c>
      <c r="AU990" s="34">
        <v>180</v>
      </c>
      <c r="AV990" s="34">
        <v>10.853621</v>
      </c>
      <c r="AW990" s="34">
        <v>14.466616999999999</v>
      </c>
      <c r="AX990" s="34">
        <v>9.4600000000000009</v>
      </c>
      <c r="AY990" s="34">
        <v>2.35</v>
      </c>
      <c r="AZ990" s="34">
        <v>64.870002999999997</v>
      </c>
      <c r="BA990" s="34"/>
      <c r="BB990" s="34"/>
      <c r="BC990" s="34">
        <v>21.664916999999999</v>
      </c>
      <c r="BD990" s="34"/>
      <c r="BE990" s="38"/>
      <c r="BF990" s="41"/>
      <c r="BG990" s="41">
        <f t="shared" si="767"/>
        <v>-7.9682831926714236E-3</v>
      </c>
      <c r="BH990" s="41"/>
      <c r="BI990" s="41">
        <f t="shared" si="768"/>
        <v>-3.6367644170874833E-2</v>
      </c>
      <c r="BJ990" s="41"/>
      <c r="BK990" s="41">
        <f t="shared" si="769"/>
        <v>2.261128666189311E-3</v>
      </c>
      <c r="BL990" s="41">
        <f t="shared" si="770"/>
        <v>-3.0092697992921098E-2</v>
      </c>
      <c r="BM990" s="41">
        <f t="shared" si="771"/>
        <v>1.5220994937087909E-2</v>
      </c>
      <c r="BN990" s="41">
        <f t="shared" si="772"/>
        <v>-5.9719264430362448E-2</v>
      </c>
      <c r="BO990" s="41"/>
      <c r="BP990" s="41">
        <f t="shared" si="773"/>
        <v>1.3240286660950751E-2</v>
      </c>
      <c r="BQ990" s="41">
        <f t="shared" si="774"/>
        <v>-9.5694510161506725E-3</v>
      </c>
      <c r="BR990" s="41">
        <f t="shared" si="775"/>
        <v>-1.6334564044827894E-2</v>
      </c>
      <c r="BS990" s="41">
        <f t="shared" si="776"/>
        <v>-2.5662996166037646E-2</v>
      </c>
      <c r="BT990" s="41"/>
      <c r="BU990" s="41">
        <f t="shared" si="777"/>
        <v>3.5892923060606534E-2</v>
      </c>
      <c r="BV990" s="41">
        <f t="shared" si="778"/>
        <v>-1.2694140616698041E-2</v>
      </c>
      <c r="BW990" s="41">
        <f t="shared" si="779"/>
        <v>-1.5146011965056156E-2</v>
      </c>
      <c r="BX990" s="41"/>
      <c r="BY990" s="41"/>
      <c r="BZ990" s="41">
        <f t="shared" si="780"/>
        <v>3.9322874695518886E-2</v>
      </c>
      <c r="CA990" s="41">
        <f t="shared" si="781"/>
        <v>8.2924963195751249E-3</v>
      </c>
      <c r="CB990" s="41">
        <f t="shared" si="782"/>
        <v>-3.9240599218350932E-3</v>
      </c>
      <c r="CC990" s="41">
        <f t="shared" si="783"/>
        <v>-6.126866558089342E-3</v>
      </c>
      <c r="CD990" s="41">
        <f t="shared" si="784"/>
        <v>-7.3608763166182936E-2</v>
      </c>
      <c r="CE990" s="41">
        <f t="shared" si="785"/>
        <v>-1.0664199966020763E-2</v>
      </c>
      <c r="CF990" s="41">
        <f t="shared" si="786"/>
        <v>-1.8969620826041395E-2</v>
      </c>
      <c r="CG990" s="41"/>
      <c r="CH990" s="41">
        <f t="shared" si="787"/>
        <v>1.8580189781949882E-4</v>
      </c>
      <c r="CI990" s="41">
        <f t="shared" si="788"/>
        <v>-7.6851535808068827E-3</v>
      </c>
      <c r="CJ990" s="41">
        <f t="shared" si="789"/>
        <v>-1.9231361927887644E-2</v>
      </c>
      <c r="CK990" s="41">
        <f t="shared" si="790"/>
        <v>1.3380256963235951E-2</v>
      </c>
      <c r="CL990" s="41">
        <f t="shared" si="791"/>
        <v>-2.0478564938060783E-2</v>
      </c>
      <c r="CM990" s="41">
        <f t="shared" si="792"/>
        <v>-9.3725608799338292E-3</v>
      </c>
      <c r="CO990" s="41">
        <f t="shared" si="793"/>
        <v>-4.6520015634892817E-2</v>
      </c>
      <c r="CP990" s="41"/>
      <c r="CQ990" s="41">
        <f t="shared" si="794"/>
        <v>3.2089154362827907E-4</v>
      </c>
      <c r="CR990" s="41">
        <f t="shared" si="795"/>
        <v>0.10178269430994238</v>
      </c>
      <c r="CS990" s="41">
        <f t="shared" si="796"/>
        <v>-1.8371612400945789E-2</v>
      </c>
      <c r="CT990" s="41">
        <f t="shared" si="797"/>
        <v>0</v>
      </c>
      <c r="CU990" s="41">
        <f t="shared" si="798"/>
        <v>5.0761530318607891E-3</v>
      </c>
      <c r="CV990" s="41">
        <f t="shared" si="799"/>
        <v>2.8170876966696224E-2</v>
      </c>
      <c r="CW990" s="41"/>
      <c r="CX990" s="41">
        <f t="shared" si="800"/>
        <v>-1.9210670652495876E-2</v>
      </c>
      <c r="CY990" s="41">
        <f t="shared" si="801"/>
        <v>4.4543670904518308E-3</v>
      </c>
      <c r="CZ990" s="41">
        <f t="shared" si="802"/>
        <v>-9.0910788448371523E-3</v>
      </c>
      <c r="DA990" s="41">
        <f t="shared" si="803"/>
        <v>6.7593326419943256E-2</v>
      </c>
      <c r="DB990" s="41">
        <f t="shared" si="804"/>
        <v>-2.1955926401415964E-2</v>
      </c>
      <c r="DC990" s="41">
        <f t="shared" si="805"/>
        <v>-4.1672696400568074E-2</v>
      </c>
      <c r="DD990" s="41">
        <f t="shared" si="806"/>
        <v>-3.0783000355908414E-3</v>
      </c>
      <c r="DE990" s="41"/>
      <c r="DF990" s="41"/>
      <c r="DG990" s="41">
        <f t="shared" si="807"/>
        <v>-1.8590422190762589E-2</v>
      </c>
      <c r="DH990" s="41"/>
    </row>
    <row r="991" spans="2:112">
      <c r="B991" s="34"/>
      <c r="C991" s="34">
        <v>5.915082</v>
      </c>
      <c r="D991" s="34"/>
      <c r="E991" s="34">
        <v>2.02</v>
      </c>
      <c r="F991" s="34"/>
      <c r="G991" s="34">
        <v>61.858902</v>
      </c>
      <c r="H991" s="34">
        <v>19.495756</v>
      </c>
      <c r="I991" s="34">
        <v>16.5</v>
      </c>
      <c r="J991" s="34">
        <v>10.199994999999999</v>
      </c>
      <c r="K991" s="34"/>
      <c r="L991" s="34">
        <v>54.09</v>
      </c>
      <c r="M991" s="34">
        <v>5.25</v>
      </c>
      <c r="N991" s="34">
        <v>41.228214000000001</v>
      </c>
      <c r="O991" s="34">
        <v>12.43</v>
      </c>
      <c r="P991" s="34"/>
      <c r="Q991" s="34">
        <v>9.31</v>
      </c>
      <c r="R991" s="34">
        <v>27.969999000000001</v>
      </c>
      <c r="S991" s="34">
        <v>52.122897999999999</v>
      </c>
      <c r="T991" s="34"/>
      <c r="U991" s="34"/>
      <c r="V991" s="34">
        <v>5.293736</v>
      </c>
      <c r="W991" s="34">
        <v>40.459999000000003</v>
      </c>
      <c r="X991" s="34">
        <v>38.799999</v>
      </c>
      <c r="Y991" s="34">
        <v>11.898339</v>
      </c>
      <c r="Z991" s="34">
        <v>21.307881999999999</v>
      </c>
      <c r="AA991" s="34">
        <v>54.721133999999999</v>
      </c>
      <c r="AB991" s="34">
        <v>60.704200999999998</v>
      </c>
      <c r="AC991" s="34"/>
      <c r="AD991" s="34">
        <v>109.370003</v>
      </c>
      <c r="AE991" s="34">
        <v>37.241962000000001</v>
      </c>
      <c r="AF991" s="34">
        <v>1</v>
      </c>
      <c r="AG991" s="34">
        <v>16.200001</v>
      </c>
      <c r="AH991" s="34">
        <v>28.109200000000001</v>
      </c>
      <c r="AI991" s="34">
        <v>123.90615099999999</v>
      </c>
      <c r="AJ991" s="34">
        <v>10.674676</v>
      </c>
      <c r="AK991" s="34">
        <v>3</v>
      </c>
      <c r="AL991" s="34"/>
      <c r="AM991" s="34">
        <v>30.580669</v>
      </c>
      <c r="AN991" s="34">
        <v>6.9</v>
      </c>
      <c r="AO991" s="34">
        <v>39.700001</v>
      </c>
      <c r="AP991" s="34">
        <v>5.35</v>
      </c>
      <c r="AQ991" s="34">
        <v>19.649999999999999</v>
      </c>
      <c r="AR991" s="34">
        <v>4.03</v>
      </c>
      <c r="AS991" s="34"/>
      <c r="AT991" s="34">
        <v>23.208258000000001</v>
      </c>
      <c r="AU991" s="34">
        <v>179.470001</v>
      </c>
      <c r="AV991" s="34">
        <v>11.051862</v>
      </c>
      <c r="AW991" s="34">
        <v>14.135681</v>
      </c>
      <c r="AX991" s="34">
        <v>9.7100000000000009</v>
      </c>
      <c r="AY991" s="34">
        <v>2.35</v>
      </c>
      <c r="AZ991" s="34">
        <v>65.050003000000004</v>
      </c>
      <c r="BA991" s="34"/>
      <c r="BB991" s="34"/>
      <c r="BC991" s="34">
        <v>21.972290000000001</v>
      </c>
      <c r="BD991" s="34"/>
      <c r="BE991" s="38"/>
      <c r="BF991" s="41"/>
      <c r="BG991" s="41">
        <f t="shared" si="767"/>
        <v>3.1498772552419667E-2</v>
      </c>
      <c r="BH991" s="41"/>
      <c r="BI991" s="41">
        <f t="shared" si="768"/>
        <v>6.6520682341562429E-2</v>
      </c>
      <c r="BJ991" s="41"/>
      <c r="BK991" s="41">
        <f t="shared" si="769"/>
        <v>1.5049903338813855E-2</v>
      </c>
      <c r="BL991" s="41">
        <f t="shared" si="770"/>
        <v>-2.0387235270272696E-3</v>
      </c>
      <c r="BM991" s="41">
        <f t="shared" si="771"/>
        <v>-3.0256604935744074E-3</v>
      </c>
      <c r="BN991" s="41">
        <f t="shared" si="772"/>
        <v>4.5120457904915236E-2</v>
      </c>
      <c r="BO991" s="41"/>
      <c r="BP991" s="41">
        <f t="shared" si="773"/>
        <v>2.0357182934770176E-3</v>
      </c>
      <c r="BQ991" s="41">
        <f t="shared" si="774"/>
        <v>9.5694510161506725E-3</v>
      </c>
      <c r="BR991" s="41">
        <f t="shared" si="775"/>
        <v>1.4187856092290287E-2</v>
      </c>
      <c r="BS991" s="41">
        <f t="shared" si="776"/>
        <v>9.7009653262574956E-3</v>
      </c>
      <c r="BT991" s="41"/>
      <c r="BU991" s="41">
        <f t="shared" si="777"/>
        <v>-5.3561992005248466E-3</v>
      </c>
      <c r="BV991" s="41">
        <f t="shared" si="778"/>
        <v>-7.4800350092584442E-3</v>
      </c>
      <c r="BW991" s="41">
        <f t="shared" si="779"/>
        <v>1.2512063349634197E-2</v>
      </c>
      <c r="BX991" s="41"/>
      <c r="BY991" s="41"/>
      <c r="BZ991" s="41">
        <f t="shared" si="780"/>
        <v>1.7061893803475045E-2</v>
      </c>
      <c r="CA991" s="41">
        <f t="shared" si="781"/>
        <v>1.2434878268503029E-2</v>
      </c>
      <c r="CB991" s="41">
        <f t="shared" si="782"/>
        <v>1.6894410700927367E-2</v>
      </c>
      <c r="CC991" s="41">
        <f t="shared" si="783"/>
        <v>4.7158159389353617E-2</v>
      </c>
      <c r="CD991" s="41">
        <f t="shared" si="784"/>
        <v>3.7481533452354311E-2</v>
      </c>
      <c r="CE991" s="41">
        <f t="shared" si="785"/>
        <v>-6.8460337235207924E-3</v>
      </c>
      <c r="CF991" s="41">
        <f t="shared" si="786"/>
        <v>2.4586676192972674E-2</v>
      </c>
      <c r="CG991" s="41"/>
      <c r="CH991" s="41">
        <f t="shared" si="787"/>
        <v>1.6037265374022447E-2</v>
      </c>
      <c r="CI991" s="41">
        <f t="shared" si="788"/>
        <v>7.9490305614188447E-3</v>
      </c>
      <c r="CJ991" s="41">
        <f t="shared" si="789"/>
        <v>-2.9558802241544391E-2</v>
      </c>
      <c r="CK991" s="41">
        <f t="shared" si="790"/>
        <v>2.5001363933810323E-2</v>
      </c>
      <c r="CL991" s="41">
        <f t="shared" si="791"/>
        <v>-1.725525067869595E-3</v>
      </c>
      <c r="CM991" s="41">
        <f t="shared" si="792"/>
        <v>3.6733571347529151E-2</v>
      </c>
      <c r="CO991" s="41">
        <f t="shared" si="793"/>
        <v>-4.8790164169431945E-2</v>
      </c>
      <c r="CP991" s="41"/>
      <c r="CQ991" s="41">
        <f t="shared" si="794"/>
        <v>3.5228640401472541E-3</v>
      </c>
      <c r="CR991" s="41">
        <f t="shared" si="795"/>
        <v>0.10697211955216794</v>
      </c>
      <c r="CS991" s="41">
        <f t="shared" si="796"/>
        <v>-1.871545534431792E-2</v>
      </c>
      <c r="CT991" s="41">
        <f t="shared" si="797"/>
        <v>5.7708317620646772E-2</v>
      </c>
      <c r="CU991" s="41">
        <f t="shared" si="798"/>
        <v>-5.0761530318606607E-3</v>
      </c>
      <c r="CV991" s="41">
        <f t="shared" si="799"/>
        <v>1.7522350692202492E-2</v>
      </c>
      <c r="CW991" s="41"/>
      <c r="CX991" s="41">
        <f t="shared" si="800"/>
        <v>1.4973627873526324E-2</v>
      </c>
      <c r="CY991" s="41">
        <f t="shared" si="801"/>
        <v>-2.9487822770634799E-3</v>
      </c>
      <c r="CZ991" s="41">
        <f t="shared" si="802"/>
        <v>1.8100163526432442E-2</v>
      </c>
      <c r="DA991" s="41">
        <f t="shared" si="803"/>
        <v>-2.3141550986751851E-2</v>
      </c>
      <c r="DB991" s="41">
        <f t="shared" si="804"/>
        <v>2.6083899239446602E-2</v>
      </c>
      <c r="DC991" s="41">
        <f t="shared" si="805"/>
        <v>0</v>
      </c>
      <c r="DD991" s="41">
        <f t="shared" si="806"/>
        <v>2.7709376055819654E-3</v>
      </c>
      <c r="DE991" s="41"/>
      <c r="DF991" s="41"/>
      <c r="DG991" s="41">
        <f t="shared" si="807"/>
        <v>1.4087889889087721E-2</v>
      </c>
      <c r="DH991" s="41"/>
    </row>
    <row r="992" spans="2:112">
      <c r="B992" s="34"/>
      <c r="C992" s="34">
        <v>5.915082</v>
      </c>
      <c r="D992" s="34"/>
      <c r="E992" s="34">
        <v>2.23</v>
      </c>
      <c r="F992" s="34"/>
      <c r="G992" s="34">
        <v>61.927711000000002</v>
      </c>
      <c r="H992" s="34">
        <v>19.346558000000002</v>
      </c>
      <c r="I992" s="34">
        <v>16.950001</v>
      </c>
      <c r="J992" s="34">
        <v>9.8999950000000005</v>
      </c>
      <c r="K992" s="34"/>
      <c r="L992" s="34">
        <v>53.98</v>
      </c>
      <c r="M992" s="34">
        <v>5.3</v>
      </c>
      <c r="N992" s="34">
        <v>41.779499000000001</v>
      </c>
      <c r="O992" s="34">
        <v>12.48</v>
      </c>
      <c r="P992" s="34"/>
      <c r="Q992" s="34">
        <v>9.3000000000000007</v>
      </c>
      <c r="R992" s="34">
        <v>27.719999000000001</v>
      </c>
      <c r="S992" s="34">
        <v>52.162170000000003</v>
      </c>
      <c r="T992" s="34"/>
      <c r="U992" s="34"/>
      <c r="V992" s="34">
        <v>5.3136390000000002</v>
      </c>
      <c r="W992" s="34">
        <v>40.07</v>
      </c>
      <c r="X992" s="34">
        <v>38.700001</v>
      </c>
      <c r="Y992" s="34">
        <v>11.649213</v>
      </c>
      <c r="Z992" s="34">
        <v>21.499068999999999</v>
      </c>
      <c r="AA992" s="34">
        <v>54.953834999999998</v>
      </c>
      <c r="AB992" s="34">
        <v>61.248412999999999</v>
      </c>
      <c r="AC992" s="34"/>
      <c r="AD992" s="34">
        <v>105.82</v>
      </c>
      <c r="AE992" s="34">
        <v>37.615467000000002</v>
      </c>
      <c r="AF992" s="34">
        <v>1</v>
      </c>
      <c r="AG992" s="34">
        <v>15.83</v>
      </c>
      <c r="AH992" s="34">
        <v>28.497581</v>
      </c>
      <c r="AI992" s="34">
        <v>123.418449</v>
      </c>
      <c r="AJ992" s="34">
        <v>10.609643</v>
      </c>
      <c r="AK992" s="34">
        <v>3.4</v>
      </c>
      <c r="AL992" s="34"/>
      <c r="AM992" s="34">
        <v>30.688210000000002</v>
      </c>
      <c r="AN992" s="34">
        <v>6.4</v>
      </c>
      <c r="AO992" s="34">
        <v>39.75</v>
      </c>
      <c r="AP992" s="34">
        <v>5.2249999999999996</v>
      </c>
      <c r="AQ992" s="34">
        <v>19.25</v>
      </c>
      <c r="AR992" s="34">
        <v>4.2</v>
      </c>
      <c r="AS992" s="34"/>
      <c r="AT992" s="34">
        <v>23.553175</v>
      </c>
      <c r="AU992" s="34">
        <v>179.75</v>
      </c>
      <c r="AV992" s="34">
        <v>10.804062</v>
      </c>
      <c r="AW992" s="34">
        <v>13.899297000000001</v>
      </c>
      <c r="AX992" s="34">
        <v>9.59</v>
      </c>
      <c r="AY992" s="34">
        <v>2.4500000000000002</v>
      </c>
      <c r="AZ992" s="34">
        <v>66.110000999999997</v>
      </c>
      <c r="BA992" s="34"/>
      <c r="BB992" s="34"/>
      <c r="BC992" s="34">
        <v>21.565764999999999</v>
      </c>
      <c r="BD992" s="34"/>
      <c r="BE992" s="38"/>
      <c r="BF992" s="41"/>
      <c r="BG992" s="41">
        <f t="shared" si="767"/>
        <v>0</v>
      </c>
      <c r="BH992" s="41"/>
      <c r="BI992" s="41">
        <f t="shared" si="768"/>
        <v>9.8904074058914077E-2</v>
      </c>
      <c r="BJ992" s="41"/>
      <c r="BK992" s="41">
        <f t="shared" si="769"/>
        <v>1.1117358399180817E-3</v>
      </c>
      <c r="BL992" s="41">
        <f t="shared" si="770"/>
        <v>-7.682278340700943E-3</v>
      </c>
      <c r="BM992" s="41">
        <f t="shared" si="771"/>
        <v>2.6907511916972819E-2</v>
      </c>
      <c r="BN992" s="41">
        <f t="shared" si="772"/>
        <v>-2.9852978004115103E-2</v>
      </c>
      <c r="BO992" s="41"/>
      <c r="BP992" s="41">
        <f t="shared" si="773"/>
        <v>-2.0357182934770705E-3</v>
      </c>
      <c r="BQ992" s="41">
        <f t="shared" si="774"/>
        <v>9.4787439545437387E-3</v>
      </c>
      <c r="BR992" s="41">
        <f t="shared" si="775"/>
        <v>1.3282936864877437E-2</v>
      </c>
      <c r="BS992" s="41">
        <f t="shared" si="776"/>
        <v>4.0144574186618681E-3</v>
      </c>
      <c r="BT992" s="41"/>
      <c r="BU992" s="41">
        <f t="shared" si="777"/>
        <v>-1.0746911297654092E-3</v>
      </c>
      <c r="BV992" s="41">
        <f t="shared" si="778"/>
        <v>-8.9783332146099494E-3</v>
      </c>
      <c r="BW992" s="41">
        <f t="shared" si="779"/>
        <v>7.5316634700686226E-4</v>
      </c>
      <c r="BX992" s="41"/>
      <c r="BY992" s="41"/>
      <c r="BZ992" s="41">
        <f t="shared" si="780"/>
        <v>3.7526764835085582E-3</v>
      </c>
      <c r="CA992" s="41">
        <f t="shared" si="781"/>
        <v>-9.6858823757773032E-3</v>
      </c>
      <c r="CB992" s="41">
        <f t="shared" si="782"/>
        <v>-2.5805949805024972E-3</v>
      </c>
      <c r="CC992" s="41">
        <f t="shared" si="783"/>
        <v>-2.1160186461589219E-2</v>
      </c>
      <c r="CD992" s="41">
        <f t="shared" si="784"/>
        <v>8.9325806572127086E-3</v>
      </c>
      <c r="CE992" s="41">
        <f t="shared" si="785"/>
        <v>4.2434723494336815E-3</v>
      </c>
      <c r="CF992" s="41">
        <f t="shared" si="786"/>
        <v>8.9250339887747381E-3</v>
      </c>
      <c r="CG992" s="41"/>
      <c r="CH992" s="41">
        <f t="shared" si="787"/>
        <v>-3.299711930097373E-2</v>
      </c>
      <c r="CI992" s="41">
        <f t="shared" si="788"/>
        <v>9.9791858893004005E-3</v>
      </c>
      <c r="CJ992" s="41">
        <f t="shared" si="789"/>
        <v>0</v>
      </c>
      <c r="CK992" s="41">
        <f t="shared" si="790"/>
        <v>-2.3104430073810727E-2</v>
      </c>
      <c r="CL992" s="41">
        <f t="shared" si="791"/>
        <v>1.3722281588801812E-2</v>
      </c>
      <c r="CM992" s="41">
        <f t="shared" si="792"/>
        <v>-3.9438263086923392E-3</v>
      </c>
      <c r="CO992" s="41">
        <f t="shared" si="793"/>
        <v>0.12516314295400599</v>
      </c>
      <c r="CP992" s="41"/>
      <c r="CQ992" s="41">
        <f t="shared" si="794"/>
        <v>3.5104644378707206E-3</v>
      </c>
      <c r="CR992" s="41">
        <f t="shared" si="795"/>
        <v>-7.5223421237587518E-2</v>
      </c>
      <c r="CS992" s="41">
        <f t="shared" si="796"/>
        <v>1.2586282182796217E-3</v>
      </c>
      <c r="CT992" s="41">
        <f t="shared" si="797"/>
        <v>-2.3641763057040424E-2</v>
      </c>
      <c r="CU992" s="41">
        <f t="shared" si="798"/>
        <v>-2.0566277581476972E-2</v>
      </c>
      <c r="CV992" s="41">
        <f t="shared" si="799"/>
        <v>4.1318149330731073E-2</v>
      </c>
      <c r="CW992" s="41"/>
      <c r="CX992" s="41">
        <f t="shared" si="800"/>
        <v>1.4752467294431276E-2</v>
      </c>
      <c r="CY992" s="41">
        <f t="shared" si="801"/>
        <v>1.5589279880090332E-3</v>
      </c>
      <c r="CZ992" s="41">
        <f t="shared" si="802"/>
        <v>-2.2676746026187137E-2</v>
      </c>
      <c r="DA992" s="41">
        <f t="shared" si="803"/>
        <v>-1.68639049477886E-2</v>
      </c>
      <c r="DB992" s="41">
        <f t="shared" si="804"/>
        <v>-1.2435393407886759E-2</v>
      </c>
      <c r="DC992" s="41">
        <f t="shared" si="805"/>
        <v>4.1672696400568081E-2</v>
      </c>
      <c r="DD992" s="41">
        <f t="shared" si="806"/>
        <v>1.6163785394907478E-2</v>
      </c>
      <c r="DE992" s="41"/>
      <c r="DF992" s="41"/>
      <c r="DG992" s="41">
        <f t="shared" si="807"/>
        <v>-1.8675010391155326E-2</v>
      </c>
      <c r="DH992" s="41"/>
    </row>
    <row r="993" spans="2:112">
      <c r="B993" s="34"/>
      <c r="C993" s="34">
        <v>5.8692279999999997</v>
      </c>
      <c r="D993" s="34"/>
      <c r="E993" s="34">
        <v>2.17</v>
      </c>
      <c r="F993" s="34"/>
      <c r="G993" s="34">
        <v>61.760604999999998</v>
      </c>
      <c r="H993" s="34">
        <v>19.535543000000001</v>
      </c>
      <c r="I993" s="34">
        <v>16.850000000000001</v>
      </c>
      <c r="J993" s="34">
        <v>10.199994999999999</v>
      </c>
      <c r="K993" s="34"/>
      <c r="L993" s="34">
        <v>53.630001</v>
      </c>
      <c r="M993" s="34">
        <v>5.3</v>
      </c>
      <c r="N993" s="34">
        <v>41.247906</v>
      </c>
      <c r="O993" s="34">
        <v>12.42</v>
      </c>
      <c r="P993" s="34"/>
      <c r="Q993" s="34">
        <v>8.76</v>
      </c>
      <c r="R993" s="34">
        <v>28.879999000000002</v>
      </c>
      <c r="S993" s="34">
        <v>52.594242000000001</v>
      </c>
      <c r="T993" s="34"/>
      <c r="U993" s="34"/>
      <c r="V993" s="34">
        <v>5.2340330000000002</v>
      </c>
      <c r="W993" s="34">
        <v>40.029998999999997</v>
      </c>
      <c r="X993" s="34">
        <v>38.150002000000001</v>
      </c>
      <c r="Y993" s="34">
        <v>11.549562</v>
      </c>
      <c r="Z993" s="34">
        <v>21.049778</v>
      </c>
      <c r="AA993" s="34">
        <v>55.025440000000003</v>
      </c>
      <c r="AB993" s="34">
        <v>59.368411999999999</v>
      </c>
      <c r="AC993" s="34"/>
      <c r="AD993" s="34">
        <v>106.410004</v>
      </c>
      <c r="AE993" s="34">
        <v>37.261623</v>
      </c>
      <c r="AF993" s="34">
        <v>0.98</v>
      </c>
      <c r="AG993" s="34">
        <v>15.99</v>
      </c>
      <c r="AH993" s="34">
        <v>28.012104000000001</v>
      </c>
      <c r="AI993" s="34">
        <v>120.213554</v>
      </c>
      <c r="AJ993" s="34">
        <v>10.524463000000001</v>
      </c>
      <c r="AK993" s="34">
        <v>3.55</v>
      </c>
      <c r="AL993" s="34"/>
      <c r="AM993" s="34">
        <v>30.238496999999999</v>
      </c>
      <c r="AN993" s="34">
        <v>6.5</v>
      </c>
      <c r="AO993" s="34">
        <v>39.099997999999999</v>
      </c>
      <c r="AP993" s="34">
        <v>5.2</v>
      </c>
      <c r="AQ993" s="34">
        <v>19.399999999999999</v>
      </c>
      <c r="AR993" s="34">
        <v>4.09</v>
      </c>
      <c r="AS993" s="34"/>
      <c r="AT993" s="34">
        <v>23.01116</v>
      </c>
      <c r="AU993" s="34">
        <v>179.490005</v>
      </c>
      <c r="AV993" s="34">
        <v>11.002302</v>
      </c>
      <c r="AW993" s="34">
        <v>13.095597</v>
      </c>
      <c r="AX993" s="34">
        <v>9.5299999999999994</v>
      </c>
      <c r="AY993" s="34">
        <v>2.4</v>
      </c>
      <c r="AZ993" s="34">
        <v>65.440002000000007</v>
      </c>
      <c r="BA993" s="34"/>
      <c r="BB993" s="34"/>
      <c r="BC993" s="34">
        <v>21.397203000000001</v>
      </c>
      <c r="BD993" s="34"/>
      <c r="BE993" s="38"/>
      <c r="BF993" s="41"/>
      <c r="BG993" s="41">
        <f t="shared" si="767"/>
        <v>-7.7822513872686907E-3</v>
      </c>
      <c r="BH993" s="41"/>
      <c r="BI993" s="41">
        <f t="shared" si="768"/>
        <v>-2.7274417919659288E-2</v>
      </c>
      <c r="BJ993" s="41"/>
      <c r="BK993" s="41">
        <f t="shared" si="769"/>
        <v>-2.7020515287994144E-3</v>
      </c>
      <c r="BL993" s="41">
        <f t="shared" si="770"/>
        <v>9.7210018677283787E-3</v>
      </c>
      <c r="BM993" s="41">
        <f t="shared" si="771"/>
        <v>-5.9172360251368685E-3</v>
      </c>
      <c r="BN993" s="41">
        <f t="shared" si="772"/>
        <v>2.9852978004115151E-2</v>
      </c>
      <c r="BO993" s="41"/>
      <c r="BP993" s="41">
        <f t="shared" si="773"/>
        <v>-6.5049759487447916E-3</v>
      </c>
      <c r="BQ993" s="41">
        <f t="shared" si="774"/>
        <v>0</v>
      </c>
      <c r="BR993" s="41">
        <f t="shared" si="775"/>
        <v>-1.280541681727608E-2</v>
      </c>
      <c r="BS993" s="41">
        <f t="shared" si="776"/>
        <v>-4.8192864359489947E-3</v>
      </c>
      <c r="BT993" s="41"/>
      <c r="BU993" s="41">
        <f t="shared" si="777"/>
        <v>-5.9818495210910337E-2</v>
      </c>
      <c r="BV993" s="41">
        <f t="shared" si="778"/>
        <v>4.099514115192044E-2</v>
      </c>
      <c r="BW993" s="41">
        <f t="shared" si="779"/>
        <v>8.2491265572691656E-3</v>
      </c>
      <c r="BX993" s="41"/>
      <c r="BY993" s="41"/>
      <c r="BZ993" s="41">
        <f t="shared" si="780"/>
        <v>-1.5094802252753291E-2</v>
      </c>
      <c r="CA993" s="41">
        <f t="shared" si="781"/>
        <v>-9.987766248354033E-4</v>
      </c>
      <c r="CB993" s="41">
        <f t="shared" si="782"/>
        <v>-1.4313815720424877E-2</v>
      </c>
      <c r="CC993" s="41">
        <f t="shared" si="783"/>
        <v>-8.5911099109701548E-3</v>
      </c>
      <c r="CD993" s="41">
        <f t="shared" si="784"/>
        <v>-2.1119618115975052E-2</v>
      </c>
      <c r="CE993" s="41">
        <f t="shared" si="785"/>
        <v>1.3021546126363796E-3</v>
      </c>
      <c r="CF993" s="41">
        <f t="shared" si="786"/>
        <v>-3.1175638475796942E-2</v>
      </c>
      <c r="CG993" s="41"/>
      <c r="CH993" s="41">
        <f t="shared" si="787"/>
        <v>5.5600575681059869E-3</v>
      </c>
      <c r="CI993" s="41">
        <f t="shared" si="788"/>
        <v>-9.4513991940320691E-3</v>
      </c>
      <c r="CJ993" s="41">
        <f t="shared" si="789"/>
        <v>-2.0202707317519466E-2</v>
      </c>
      <c r="CK993" s="41">
        <f t="shared" si="790"/>
        <v>1.0056652952942115E-2</v>
      </c>
      <c r="CL993" s="41">
        <f t="shared" si="791"/>
        <v>-1.7182503998410828E-2</v>
      </c>
      <c r="CM993" s="41">
        <f t="shared" si="792"/>
        <v>-2.6310828161865921E-2</v>
      </c>
      <c r="CO993" s="41">
        <f t="shared" si="793"/>
        <v>4.3172171865208782E-2</v>
      </c>
      <c r="CP993" s="41"/>
      <c r="CQ993" s="41">
        <f t="shared" si="794"/>
        <v>-1.4762694048131976E-2</v>
      </c>
      <c r="CR993" s="41">
        <f t="shared" si="795"/>
        <v>1.5504186535965254E-2</v>
      </c>
      <c r="CS993" s="41">
        <f t="shared" si="796"/>
        <v>-1.6487425259917341E-2</v>
      </c>
      <c r="CT993" s="41">
        <f t="shared" si="797"/>
        <v>-4.7961722634929441E-3</v>
      </c>
      <c r="CU993" s="41">
        <f t="shared" si="798"/>
        <v>7.7620053354891094E-3</v>
      </c>
      <c r="CV993" s="41">
        <f t="shared" si="799"/>
        <v>-2.6539555234612378E-2</v>
      </c>
      <c r="CW993" s="41"/>
      <c r="CX993" s="41">
        <f t="shared" si="800"/>
        <v>-2.3281315267437964E-2</v>
      </c>
      <c r="CY993" s="41">
        <f t="shared" si="801"/>
        <v>-1.4474726744012339E-3</v>
      </c>
      <c r="CZ993" s="41">
        <f t="shared" si="802"/>
        <v>1.8182349101929545E-2</v>
      </c>
      <c r="DA993" s="41">
        <f t="shared" si="803"/>
        <v>-5.9562196477788959E-2</v>
      </c>
      <c r="DB993" s="41">
        <f t="shared" si="804"/>
        <v>-6.2761712292362121E-3</v>
      </c>
      <c r="DC993" s="41">
        <f t="shared" si="805"/>
        <v>-2.0619287202735818E-2</v>
      </c>
      <c r="DD993" s="41">
        <f t="shared" si="806"/>
        <v>-1.0186313614952846E-2</v>
      </c>
      <c r="DE993" s="41"/>
      <c r="DF993" s="41"/>
      <c r="DG993" s="41">
        <f t="shared" si="807"/>
        <v>-7.8468910674236014E-3</v>
      </c>
      <c r="DH993" s="41"/>
    </row>
    <row r="994" spans="2:112">
      <c r="B994" s="34"/>
      <c r="C994" s="34">
        <v>5.7775220000000003</v>
      </c>
      <c r="D994" s="34"/>
      <c r="E994" s="34">
        <v>2.06</v>
      </c>
      <c r="F994" s="34"/>
      <c r="G994" s="34">
        <v>61.160983999999999</v>
      </c>
      <c r="H994" s="34">
        <v>19.505704999999999</v>
      </c>
      <c r="I994" s="34">
        <v>17.200001</v>
      </c>
      <c r="J994" s="34">
        <v>9.7499950000000002</v>
      </c>
      <c r="K994" s="34"/>
      <c r="L994" s="34">
        <v>53.650002000000001</v>
      </c>
      <c r="M994" s="34">
        <v>5.35</v>
      </c>
      <c r="N994" s="34">
        <v>41.602299000000002</v>
      </c>
      <c r="O994" s="34">
        <v>12.4</v>
      </c>
      <c r="P994" s="34"/>
      <c r="Q994" s="34">
        <v>8.4700000000000006</v>
      </c>
      <c r="R994" s="34">
        <v>28.82</v>
      </c>
      <c r="S994" s="34">
        <v>53.242339999999999</v>
      </c>
      <c r="T994" s="34"/>
      <c r="U994" s="34"/>
      <c r="V994" s="34">
        <v>5.2738360000000002</v>
      </c>
      <c r="W994" s="34">
        <v>40.450001</v>
      </c>
      <c r="X994" s="34">
        <v>38.200001</v>
      </c>
      <c r="Y994" s="34">
        <v>11.709002999999999</v>
      </c>
      <c r="Z994" s="34">
        <v>20.944624000000001</v>
      </c>
      <c r="AA994" s="34">
        <v>54.273628000000002</v>
      </c>
      <c r="AB994" s="34">
        <v>59.863151999999999</v>
      </c>
      <c r="AC994" s="34"/>
      <c r="AD994" s="34">
        <v>105.620003</v>
      </c>
      <c r="AE994" s="34">
        <v>37.694096000000002</v>
      </c>
      <c r="AF994" s="34">
        <v>0.97</v>
      </c>
      <c r="AG994" s="34">
        <v>16.07</v>
      </c>
      <c r="AH994" s="34">
        <v>28.837418</v>
      </c>
      <c r="AI994" s="34">
        <v>118.26274100000001</v>
      </c>
      <c r="AJ994" s="34">
        <v>10.713751999999999</v>
      </c>
      <c r="AK994" s="34">
        <v>3.85</v>
      </c>
      <c r="AL994" s="34"/>
      <c r="AM994" s="34">
        <v>30.434021000000001</v>
      </c>
      <c r="AN994" s="34">
        <v>6.6</v>
      </c>
      <c r="AO994" s="34">
        <v>38.849997999999999</v>
      </c>
      <c r="AP994" s="34">
        <v>5.3</v>
      </c>
      <c r="AQ994" s="34">
        <v>19.299999</v>
      </c>
      <c r="AR994" s="34">
        <v>3.98</v>
      </c>
      <c r="AS994" s="34"/>
      <c r="AT994" s="34">
        <v>23.306801</v>
      </c>
      <c r="AU994" s="34">
        <v>179.64999399999999</v>
      </c>
      <c r="AV994" s="34">
        <v>11.398781</v>
      </c>
      <c r="AW994" s="34">
        <v>13.001042999999999</v>
      </c>
      <c r="AX994" s="34">
        <v>10.01</v>
      </c>
      <c r="AY994" s="34">
        <v>2.35</v>
      </c>
      <c r="AZ994" s="34">
        <v>65.319999999999993</v>
      </c>
      <c r="BA994" s="34"/>
      <c r="BB994" s="34"/>
      <c r="BC994" s="34">
        <v>22.507717</v>
      </c>
      <c r="BD994" s="34"/>
      <c r="BE994" s="38"/>
      <c r="BF994" s="41"/>
      <c r="BG994" s="41">
        <f t="shared" si="767"/>
        <v>-1.5748237972479567E-2</v>
      </c>
      <c r="BH994" s="41"/>
      <c r="BI994" s="41">
        <f t="shared" si="768"/>
        <v>-5.2021184750878358E-2</v>
      </c>
      <c r="BJ994" s="41"/>
      <c r="BK994" s="41">
        <f t="shared" si="769"/>
        <v>-9.756231774536309E-3</v>
      </c>
      <c r="BL994" s="41">
        <f t="shared" si="770"/>
        <v>-1.5285375001088998E-3</v>
      </c>
      <c r="BM994" s="41">
        <f t="shared" si="771"/>
        <v>2.0558785160569703E-2</v>
      </c>
      <c r="BN994" s="41">
        <f t="shared" si="772"/>
        <v>-4.5120457904915284E-2</v>
      </c>
      <c r="BO994" s="41"/>
      <c r="BP994" s="41">
        <f t="shared" si="773"/>
        <v>3.7287471425103926E-4</v>
      </c>
      <c r="BQ994" s="41">
        <f t="shared" si="774"/>
        <v>9.3897403498389171E-3</v>
      </c>
      <c r="BR994" s="41">
        <f t="shared" si="775"/>
        <v>8.5550823074632409E-3</v>
      </c>
      <c r="BS994" s="41">
        <f t="shared" si="776"/>
        <v>-1.6116038943415328E-3</v>
      </c>
      <c r="BT994" s="41"/>
      <c r="BU994" s="41">
        <f t="shared" si="777"/>
        <v>-3.3665396284336915E-2</v>
      </c>
      <c r="BV994" s="41">
        <f t="shared" si="778"/>
        <v>-2.0796888272100835E-3</v>
      </c>
      <c r="BW994" s="41">
        <f t="shared" si="779"/>
        <v>1.224729840587443E-2</v>
      </c>
      <c r="BX994" s="41"/>
      <c r="BY994" s="41"/>
      <c r="BZ994" s="41">
        <f t="shared" si="780"/>
        <v>7.5758824878609425E-3</v>
      </c>
      <c r="CA994" s="41">
        <f t="shared" si="781"/>
        <v>1.043752020316146E-2</v>
      </c>
      <c r="CB994" s="41">
        <f t="shared" si="782"/>
        <v>1.3097316354355052E-3</v>
      </c>
      <c r="CC994" s="41">
        <f t="shared" si="783"/>
        <v>1.3710518908903829E-2</v>
      </c>
      <c r="CD994" s="41">
        <f t="shared" si="784"/>
        <v>-5.0080112950921058E-3</v>
      </c>
      <c r="CE994" s="41">
        <f t="shared" si="785"/>
        <v>-1.3757186974420979E-2</v>
      </c>
      <c r="CF994" s="41">
        <f t="shared" si="786"/>
        <v>8.2988568267761253E-3</v>
      </c>
      <c r="CG994" s="41"/>
      <c r="CH994" s="41">
        <f t="shared" si="787"/>
        <v>-7.4518193615934107E-3</v>
      </c>
      <c r="CI994" s="41">
        <f t="shared" si="788"/>
        <v>1.1539554414667311E-2</v>
      </c>
      <c r="CJ994" s="41">
        <f t="shared" si="789"/>
        <v>-1.025650016718911E-2</v>
      </c>
      <c r="CK994" s="41">
        <f t="shared" si="790"/>
        <v>4.9906529035583479E-3</v>
      </c>
      <c r="CL994" s="41">
        <f t="shared" si="791"/>
        <v>2.9037077495167856E-2</v>
      </c>
      <c r="CM994" s="41">
        <f t="shared" si="792"/>
        <v>-1.6361009939133513E-2</v>
      </c>
      <c r="CO994" s="41">
        <f t="shared" si="793"/>
        <v>8.1125544812368527E-2</v>
      </c>
      <c r="CP994" s="41"/>
      <c r="CQ994" s="41">
        <f t="shared" si="794"/>
        <v>6.4452468202524354E-3</v>
      </c>
      <c r="CR994" s="41">
        <f t="shared" si="795"/>
        <v>1.5267472130788381E-2</v>
      </c>
      <c r="CS994" s="41">
        <f t="shared" si="796"/>
        <v>-6.4143905068199938E-3</v>
      </c>
      <c r="CT994" s="41">
        <f t="shared" si="797"/>
        <v>1.9048194970694411E-2</v>
      </c>
      <c r="CU994" s="41">
        <f t="shared" si="798"/>
        <v>-5.1680219719153642E-3</v>
      </c>
      <c r="CV994" s="41">
        <f t="shared" si="799"/>
        <v>-2.7263150758363996E-2</v>
      </c>
      <c r="CW994" s="41"/>
      <c r="CX994" s="41">
        <f t="shared" si="800"/>
        <v>1.2765890751976209E-2</v>
      </c>
      <c r="CY994" s="41">
        <f t="shared" si="801"/>
        <v>8.9095623449799127E-4</v>
      </c>
      <c r="CZ994" s="41">
        <f t="shared" si="802"/>
        <v>3.5401896227326334E-2</v>
      </c>
      <c r="DA994" s="41">
        <f t="shared" si="803"/>
        <v>-7.2464818278516899E-3</v>
      </c>
      <c r="DB994" s="41">
        <f t="shared" si="804"/>
        <v>4.9139875661018573E-2</v>
      </c>
      <c r="DC994" s="41">
        <f t="shared" si="805"/>
        <v>-2.1053409197832267E-2</v>
      </c>
      <c r="DD994" s="41">
        <f t="shared" si="806"/>
        <v>-1.8354547545741757E-3</v>
      </c>
      <c r="DE994" s="41"/>
      <c r="DF994" s="41"/>
      <c r="DG994" s="41">
        <f t="shared" si="807"/>
        <v>5.0598015633604394E-2</v>
      </c>
      <c r="DH994" s="41"/>
    </row>
    <row r="995" spans="2:112">
      <c r="B995" s="34"/>
      <c r="C995" s="34">
        <v>5.7775220000000003</v>
      </c>
      <c r="D995" s="34"/>
      <c r="E995" s="34">
        <v>1.95</v>
      </c>
      <c r="F995" s="34"/>
      <c r="G995" s="34">
        <v>60.030560000000001</v>
      </c>
      <c r="H995" s="34">
        <v>19.485811000000002</v>
      </c>
      <c r="I995" s="34">
        <v>17.600000000000001</v>
      </c>
      <c r="J995" s="34">
        <v>8.9999950000000002</v>
      </c>
      <c r="K995" s="34"/>
      <c r="L995" s="34">
        <v>53.48</v>
      </c>
      <c r="M995" s="34">
        <v>5.25</v>
      </c>
      <c r="N995" s="34">
        <v>41.031334000000001</v>
      </c>
      <c r="O995" s="34">
        <v>12.3</v>
      </c>
      <c r="P995" s="34"/>
      <c r="Q995" s="34">
        <v>8.52</v>
      </c>
      <c r="R995" s="34">
        <v>29.16</v>
      </c>
      <c r="S995" s="34">
        <v>51.602451000000002</v>
      </c>
      <c r="T995" s="34"/>
      <c r="U995" s="34"/>
      <c r="V995" s="34">
        <v>5.333539</v>
      </c>
      <c r="W995" s="34">
        <v>39.509998000000003</v>
      </c>
      <c r="X995" s="34">
        <v>40.700001</v>
      </c>
      <c r="Y995" s="34">
        <v>11.649213</v>
      </c>
      <c r="Z995" s="34">
        <v>21.030659</v>
      </c>
      <c r="AA995" s="34">
        <v>51.624386000000001</v>
      </c>
      <c r="AB995" s="34">
        <v>58.824207000000001</v>
      </c>
      <c r="AC995" s="34"/>
      <c r="AD995" s="34">
        <v>101.459999</v>
      </c>
      <c r="AE995" s="34">
        <v>37.792385000000003</v>
      </c>
      <c r="AF995" s="34">
        <v>0.98</v>
      </c>
      <c r="AG995" s="34">
        <v>15.9</v>
      </c>
      <c r="AH995" s="34">
        <v>28.400483999999999</v>
      </c>
      <c r="AI995" s="34">
        <v>117.48640399999999</v>
      </c>
      <c r="AJ995" s="34">
        <v>10.751611</v>
      </c>
      <c r="AK995" s="34">
        <v>4.05</v>
      </c>
      <c r="AL995" s="34"/>
      <c r="AM995" s="34">
        <v>29.691015</v>
      </c>
      <c r="AN995" s="34">
        <v>6.6</v>
      </c>
      <c r="AO995" s="34">
        <v>38.849997999999999</v>
      </c>
      <c r="AP995" s="34">
        <v>5.0999999999999996</v>
      </c>
      <c r="AQ995" s="34">
        <v>19</v>
      </c>
      <c r="AR995" s="34">
        <v>3.92</v>
      </c>
      <c r="AS995" s="34"/>
      <c r="AT995" s="34">
        <v>22.764786000000001</v>
      </c>
      <c r="AU995" s="34">
        <v>179.89999399999999</v>
      </c>
      <c r="AV995" s="34">
        <v>11.150982000000001</v>
      </c>
      <c r="AW995" s="34">
        <v>12.859215000000001</v>
      </c>
      <c r="AX995" s="34">
        <v>9.66</v>
      </c>
      <c r="AY995" s="34">
        <v>2.4500000000000002</v>
      </c>
      <c r="AZ995" s="34">
        <v>65.050003000000004</v>
      </c>
      <c r="BA995" s="34"/>
      <c r="BB995" s="34"/>
      <c r="BC995" s="34">
        <v>23.261278000000001</v>
      </c>
      <c r="BD995" s="34"/>
      <c r="BE995" s="38"/>
      <c r="BF995" s="41"/>
      <c r="BG995" s="41">
        <f t="shared" si="767"/>
        <v>0</v>
      </c>
      <c r="BH995" s="41"/>
      <c r="BI995" s="41">
        <f t="shared" si="768"/>
        <v>-5.4876610225834371E-2</v>
      </c>
      <c r="BJ995" s="41"/>
      <c r="BK995" s="41">
        <f t="shared" si="769"/>
        <v>-1.8655703989221166E-2</v>
      </c>
      <c r="BL995" s="41">
        <f t="shared" si="770"/>
        <v>-1.0204271988938482E-3</v>
      </c>
      <c r="BM995" s="41">
        <f t="shared" si="771"/>
        <v>2.2989460085165583E-2</v>
      </c>
      <c r="BN995" s="41">
        <f t="shared" si="772"/>
        <v>-8.0042750408602023E-2</v>
      </c>
      <c r="BO995" s="41"/>
      <c r="BP995" s="41">
        <f t="shared" si="773"/>
        <v>-3.1737541216223693E-3</v>
      </c>
      <c r="BQ995" s="41">
        <f t="shared" si="774"/>
        <v>-1.8868484304382691E-2</v>
      </c>
      <c r="BR995" s="41">
        <f t="shared" si="775"/>
        <v>-1.3819411442191879E-2</v>
      </c>
      <c r="BS995" s="41">
        <f t="shared" si="776"/>
        <v>-8.0972102326193618E-3</v>
      </c>
      <c r="BT995" s="41"/>
      <c r="BU995" s="41">
        <f t="shared" si="777"/>
        <v>5.8858321772611299E-3</v>
      </c>
      <c r="BV995" s="41">
        <f t="shared" si="778"/>
        <v>1.1728316569081338E-2</v>
      </c>
      <c r="BW995" s="41">
        <f t="shared" si="779"/>
        <v>-3.1284773117478674E-2</v>
      </c>
      <c r="BX995" s="41"/>
      <c r="BY995" s="41"/>
      <c r="BZ995" s="41">
        <f t="shared" si="780"/>
        <v>1.1257003822910059E-2</v>
      </c>
      <c r="CA995" s="41">
        <f t="shared" si="781"/>
        <v>-2.3512914423177309E-2</v>
      </c>
      <c r="CB995" s="41">
        <f t="shared" si="782"/>
        <v>6.3392575228033959E-2</v>
      </c>
      <c r="CC995" s="41">
        <f t="shared" si="783"/>
        <v>-5.1194089979336235E-3</v>
      </c>
      <c r="CD995" s="41">
        <f t="shared" si="784"/>
        <v>4.0993229506450391E-3</v>
      </c>
      <c r="CE995" s="41">
        <f t="shared" si="785"/>
        <v>-5.0044279023422754E-2</v>
      </c>
      <c r="CF995" s="41">
        <f t="shared" si="786"/>
        <v>-1.7507703376480985E-2</v>
      </c>
      <c r="CG995" s="41"/>
      <c r="CH995" s="41">
        <f t="shared" si="787"/>
        <v>-4.018315340005521E-2</v>
      </c>
      <c r="CI995" s="41">
        <f t="shared" si="788"/>
        <v>2.6041498886762507E-3</v>
      </c>
      <c r="CJ995" s="41">
        <f t="shared" si="789"/>
        <v>1.0256500167189061E-2</v>
      </c>
      <c r="CK995" s="41">
        <f t="shared" si="790"/>
        <v>-1.0635070523235349E-2</v>
      </c>
      <c r="CL995" s="41">
        <f t="shared" si="791"/>
        <v>-1.5267592700642738E-2</v>
      </c>
      <c r="CM995" s="41">
        <f t="shared" si="792"/>
        <v>-6.5861516171147362E-3</v>
      </c>
      <c r="CO995" s="41">
        <f t="shared" si="793"/>
        <v>5.0643732818754936E-2</v>
      </c>
      <c r="CP995" s="41"/>
      <c r="CQ995" s="41">
        <f t="shared" si="794"/>
        <v>-2.4716619729294884E-2</v>
      </c>
      <c r="CR995" s="41">
        <f t="shared" si="795"/>
        <v>0</v>
      </c>
      <c r="CS995" s="41">
        <f t="shared" si="796"/>
        <v>0</v>
      </c>
      <c r="CT995" s="41">
        <f t="shared" si="797"/>
        <v>-3.8466280827796052E-2</v>
      </c>
      <c r="CU995" s="41">
        <f t="shared" si="798"/>
        <v>-1.5666064930926593E-2</v>
      </c>
      <c r="CV995" s="41">
        <f t="shared" si="799"/>
        <v>-1.5190165493975233E-2</v>
      </c>
      <c r="CW995" s="41"/>
      <c r="CX995" s="41">
        <f t="shared" si="800"/>
        <v>-2.3530338045319444E-2</v>
      </c>
      <c r="CY995" s="41">
        <f t="shared" si="801"/>
        <v>1.3906274433719986E-3</v>
      </c>
      <c r="CZ995" s="41">
        <f t="shared" si="802"/>
        <v>-2.1978854081569122E-2</v>
      </c>
      <c r="DA995" s="41">
        <f t="shared" si="803"/>
        <v>-1.0968910056784865E-2</v>
      </c>
      <c r="DB995" s="41">
        <f t="shared" si="804"/>
        <v>-3.5590945102702512E-2</v>
      </c>
      <c r="DC995" s="41">
        <f t="shared" si="805"/>
        <v>4.1672696400568081E-2</v>
      </c>
      <c r="DD995" s="41">
        <f t="shared" si="806"/>
        <v>-4.1420170253805245E-3</v>
      </c>
      <c r="DE995" s="41"/>
      <c r="DF995" s="41"/>
      <c r="DG995" s="41">
        <f t="shared" si="807"/>
        <v>3.2931861506486873E-2</v>
      </c>
      <c r="DH995" s="41"/>
    </row>
    <row r="996" spans="2:112">
      <c r="B996" s="34"/>
      <c r="C996" s="34">
        <v>5.915082</v>
      </c>
      <c r="D996" s="34"/>
      <c r="E996" s="34">
        <v>1.96</v>
      </c>
      <c r="F996" s="34"/>
      <c r="G996" s="34">
        <v>60.443413</v>
      </c>
      <c r="H996" s="34">
        <v>19.515651999999999</v>
      </c>
      <c r="I996" s="34">
        <v>17.899999999999999</v>
      </c>
      <c r="J996" s="34">
        <v>8.85</v>
      </c>
      <c r="K996" s="34"/>
      <c r="L996" s="34">
        <v>53.68</v>
      </c>
      <c r="M996" s="34">
        <v>5.3</v>
      </c>
      <c r="N996" s="34">
        <v>41.257750999999999</v>
      </c>
      <c r="O996" s="34">
        <v>12.36</v>
      </c>
      <c r="P996" s="34"/>
      <c r="Q996" s="34">
        <v>8.49</v>
      </c>
      <c r="R996" s="34">
        <v>28.870000999999998</v>
      </c>
      <c r="S996" s="34">
        <v>52.024692999999999</v>
      </c>
      <c r="T996" s="34"/>
      <c r="U996" s="34"/>
      <c r="V996" s="34">
        <v>5.1345260000000001</v>
      </c>
      <c r="W996" s="34">
        <v>39.520000000000003</v>
      </c>
      <c r="X996" s="34">
        <v>41</v>
      </c>
      <c r="Y996" s="34">
        <v>11.599387</v>
      </c>
      <c r="Z996" s="34">
        <v>21.65202</v>
      </c>
      <c r="AA996" s="34">
        <v>52.071891999999998</v>
      </c>
      <c r="AB996" s="34">
        <v>59.962097</v>
      </c>
      <c r="AC996" s="34"/>
      <c r="AD996" s="34">
        <v>102.029999</v>
      </c>
      <c r="AE996" s="34">
        <v>38.146233000000002</v>
      </c>
      <c r="AF996" s="34">
        <v>0.97</v>
      </c>
      <c r="AG996" s="34">
        <v>15.82</v>
      </c>
      <c r="AH996" s="34">
        <v>28.691772</v>
      </c>
      <c r="AI996" s="34">
        <v>120.133926</v>
      </c>
      <c r="AJ996" s="34">
        <v>10.798932000000001</v>
      </c>
      <c r="AK996" s="34">
        <v>3.8</v>
      </c>
      <c r="AL996" s="34"/>
      <c r="AM996" s="34">
        <v>30.023413000000001</v>
      </c>
      <c r="AN996" s="34">
        <v>6.6</v>
      </c>
      <c r="AO996" s="34">
        <v>38.900002000000001</v>
      </c>
      <c r="AP996" s="34">
        <v>5.0999999999999996</v>
      </c>
      <c r="AQ996" s="34">
        <v>18.899999999999999</v>
      </c>
      <c r="AR996" s="34">
        <v>3.88</v>
      </c>
      <c r="AS996" s="34"/>
      <c r="AT996" s="34">
        <v>23.01116</v>
      </c>
      <c r="AU996" s="34">
        <v>179.71000699999999</v>
      </c>
      <c r="AV996" s="34">
        <v>10.952742000000001</v>
      </c>
      <c r="AW996" s="34">
        <v>12.811937</v>
      </c>
      <c r="AX996" s="34">
        <v>9.84</v>
      </c>
      <c r="AY996" s="34">
        <v>2.5</v>
      </c>
      <c r="AZ996" s="34">
        <v>65.050003000000004</v>
      </c>
      <c r="BA996" s="34"/>
      <c r="BB996" s="34"/>
      <c r="BC996" s="34">
        <v>23.162127000000002</v>
      </c>
      <c r="BD996" s="34"/>
      <c r="BE996" s="38"/>
      <c r="BF996" s="41"/>
      <c r="BG996" s="41">
        <f t="shared" si="767"/>
        <v>2.3530489359748299E-2</v>
      </c>
      <c r="BH996" s="41"/>
      <c r="BI996" s="41">
        <f t="shared" si="768"/>
        <v>5.1151006667704089E-3</v>
      </c>
      <c r="BJ996" s="41"/>
      <c r="BK996" s="41">
        <f t="shared" si="769"/>
        <v>6.8538391466516132E-3</v>
      </c>
      <c r="BL996" s="41">
        <f t="shared" si="770"/>
        <v>1.5302505869145566E-3</v>
      </c>
      <c r="BM996" s="41">
        <f t="shared" si="771"/>
        <v>1.6901810802603036E-2</v>
      </c>
      <c r="BN996" s="41">
        <f t="shared" si="772"/>
        <v>-1.6806562760671471E-2</v>
      </c>
      <c r="BO996" s="41"/>
      <c r="BP996" s="41">
        <f t="shared" si="773"/>
        <v>3.7327404296839204E-3</v>
      </c>
      <c r="BQ996" s="41">
        <f t="shared" si="774"/>
        <v>9.4787439545437387E-3</v>
      </c>
      <c r="BR996" s="41">
        <f t="shared" si="775"/>
        <v>5.5029794383490956E-3</v>
      </c>
      <c r="BS996" s="41">
        <f t="shared" si="776"/>
        <v>4.8661896511729063E-3</v>
      </c>
      <c r="BT996" s="41"/>
      <c r="BU996" s="41">
        <f t="shared" si="777"/>
        <v>-3.5273405179682992E-3</v>
      </c>
      <c r="BV996" s="41">
        <f t="shared" si="778"/>
        <v>-9.9948788275817709E-3</v>
      </c>
      <c r="BW996" s="41">
        <f t="shared" si="779"/>
        <v>8.1492998937289802E-3</v>
      </c>
      <c r="BX996" s="41"/>
      <c r="BY996" s="41"/>
      <c r="BZ996" s="41">
        <f t="shared" si="780"/>
        <v>-3.8027463900560832E-2</v>
      </c>
      <c r="CA996" s="41">
        <f t="shared" si="781"/>
        <v>2.5311907646506551E-4</v>
      </c>
      <c r="CB996" s="41">
        <f t="shared" si="782"/>
        <v>7.3439496857342183E-3</v>
      </c>
      <c r="CC996" s="41">
        <f t="shared" si="783"/>
        <v>-4.2863721933947187E-3</v>
      </c>
      <c r="CD996" s="41">
        <f t="shared" si="784"/>
        <v>2.9117427226462555E-2</v>
      </c>
      <c r="CE996" s="41">
        <f t="shared" si="785"/>
        <v>8.6311444686223079E-3</v>
      </c>
      <c r="CF996" s="41">
        <f t="shared" si="786"/>
        <v>1.9159192078810689E-2</v>
      </c>
      <c r="CG996" s="41"/>
      <c r="CH996" s="41">
        <f t="shared" si="787"/>
        <v>5.6022556037318991E-3</v>
      </c>
      <c r="CI996" s="41">
        <f t="shared" si="788"/>
        <v>9.3193837422250875E-3</v>
      </c>
      <c r="CJ996" s="41">
        <f t="shared" si="789"/>
        <v>-1.025650016718911E-2</v>
      </c>
      <c r="CK996" s="41">
        <f t="shared" si="790"/>
        <v>-5.0441468866780255E-3</v>
      </c>
      <c r="CL996" s="41">
        <f t="shared" si="791"/>
        <v>1.0204204491236924E-2</v>
      </c>
      <c r="CM996" s="41">
        <f t="shared" si="792"/>
        <v>2.2284554210305913E-2</v>
      </c>
      <c r="CO996" s="41">
        <f t="shared" si="793"/>
        <v>-6.3715814386107739E-2</v>
      </c>
      <c r="CP996" s="41"/>
      <c r="CQ996" s="41">
        <f t="shared" si="794"/>
        <v>1.1133035829616682E-2</v>
      </c>
      <c r="CR996" s="41">
        <f t="shared" si="795"/>
        <v>0</v>
      </c>
      <c r="CS996" s="41">
        <f t="shared" si="796"/>
        <v>1.2862767046773783E-3</v>
      </c>
      <c r="CT996" s="41">
        <f t="shared" si="797"/>
        <v>0</v>
      </c>
      <c r="CU996" s="41">
        <f t="shared" si="798"/>
        <v>-5.2770571008438931E-3</v>
      </c>
      <c r="CV996" s="41">
        <f t="shared" si="799"/>
        <v>-1.025650016718911E-2</v>
      </c>
      <c r="CW996" s="41"/>
      <c r="CX996" s="41">
        <f t="shared" si="800"/>
        <v>1.076444729334335E-2</v>
      </c>
      <c r="CY996" s="41">
        <f t="shared" si="801"/>
        <v>-1.0566281090504284E-3</v>
      </c>
      <c r="CZ996" s="41">
        <f t="shared" si="802"/>
        <v>-1.7937729903095102E-2</v>
      </c>
      <c r="DA996" s="41">
        <f t="shared" si="803"/>
        <v>-3.6833604859085167E-3</v>
      </c>
      <c r="DB996" s="41">
        <f t="shared" si="804"/>
        <v>1.8462062839735352E-2</v>
      </c>
      <c r="DC996" s="41">
        <f t="shared" si="805"/>
        <v>2.0202707317519469E-2</v>
      </c>
      <c r="DD996" s="41">
        <f t="shared" si="806"/>
        <v>0</v>
      </c>
      <c r="DE996" s="41"/>
      <c r="DF996" s="41"/>
      <c r="DG996" s="41">
        <f t="shared" si="807"/>
        <v>-4.2716018251508416E-3</v>
      </c>
      <c r="DH996" s="41"/>
    </row>
    <row r="997" spans="2:112">
      <c r="B997" s="34"/>
      <c r="C997" s="34">
        <v>5.915082</v>
      </c>
      <c r="D997" s="34"/>
      <c r="E997" s="34">
        <v>1.84</v>
      </c>
      <c r="F997" s="34"/>
      <c r="G997" s="34">
        <v>59.391621000000001</v>
      </c>
      <c r="H997" s="34">
        <v>19.286874999999998</v>
      </c>
      <c r="I997" s="34">
        <v>17.799999</v>
      </c>
      <c r="J997" s="34">
        <v>8.5499949999999991</v>
      </c>
      <c r="K997" s="34"/>
      <c r="L997" s="34">
        <v>54.110000999999997</v>
      </c>
      <c r="M997" s="34">
        <v>5.3</v>
      </c>
      <c r="N997" s="34">
        <v>41.306969000000002</v>
      </c>
      <c r="O997" s="34">
        <v>12.28</v>
      </c>
      <c r="P997" s="34"/>
      <c r="Q997" s="34">
        <v>8.43</v>
      </c>
      <c r="R997" s="34">
        <v>28.75</v>
      </c>
      <c r="S997" s="34">
        <v>51.828299999999999</v>
      </c>
      <c r="T997" s="34"/>
      <c r="U997" s="34"/>
      <c r="V997" s="34">
        <v>5.1345260000000001</v>
      </c>
      <c r="W997" s="34">
        <v>40.020000000000003</v>
      </c>
      <c r="X997" s="34">
        <v>40.599997999999999</v>
      </c>
      <c r="Y997" s="34">
        <v>11.101132</v>
      </c>
      <c r="Z997" s="34">
        <v>22.388092</v>
      </c>
      <c r="AA997" s="34">
        <v>52.671554999999998</v>
      </c>
      <c r="AB997" s="34">
        <v>60.258941999999998</v>
      </c>
      <c r="AC997" s="34"/>
      <c r="AD997" s="34">
        <v>101.260002</v>
      </c>
      <c r="AE997" s="34">
        <v>37.369743</v>
      </c>
      <c r="AF997" s="34">
        <v>0.98</v>
      </c>
      <c r="AG997" s="34">
        <v>15.72</v>
      </c>
      <c r="AH997" s="34">
        <v>27.769362999999998</v>
      </c>
      <c r="AI997" s="34">
        <v>116.700104</v>
      </c>
      <c r="AJ997" s="34">
        <v>10.704288</v>
      </c>
      <c r="AK997" s="34">
        <v>4.05</v>
      </c>
      <c r="AL997" s="34"/>
      <c r="AM997" s="34">
        <v>29.886543</v>
      </c>
      <c r="AN997" s="34">
        <v>6.5</v>
      </c>
      <c r="AO997" s="34">
        <v>39.25</v>
      </c>
      <c r="AP997" s="34">
        <v>5.15</v>
      </c>
      <c r="AQ997" s="34">
        <v>18.899999999999999</v>
      </c>
      <c r="AR997" s="34">
        <v>3.73</v>
      </c>
      <c r="AS997" s="34"/>
      <c r="AT997" s="34">
        <v>22.814057999999999</v>
      </c>
      <c r="AU997" s="34">
        <v>179.66999799999999</v>
      </c>
      <c r="AV997" s="34">
        <v>10.952742000000001</v>
      </c>
      <c r="AW997" s="34">
        <v>12.670108000000001</v>
      </c>
      <c r="AX997" s="34">
        <v>9.31</v>
      </c>
      <c r="AY997" s="34">
        <v>2.35</v>
      </c>
      <c r="AZ997" s="34">
        <v>64.690002000000007</v>
      </c>
      <c r="BA997" s="34"/>
      <c r="BB997" s="34"/>
      <c r="BC997" s="34">
        <v>22.725853000000001</v>
      </c>
      <c r="BD997" s="34"/>
      <c r="BE997" s="38"/>
      <c r="BF997" s="41"/>
      <c r="BG997" s="41">
        <f t="shared" si="767"/>
        <v>0</v>
      </c>
      <c r="BH997" s="41"/>
      <c r="BI997" s="41">
        <f t="shared" si="768"/>
        <v>-6.3178901621531558E-2</v>
      </c>
      <c r="BJ997" s="41"/>
      <c r="BK997" s="41">
        <f t="shared" si="769"/>
        <v>-1.7554449223334819E-2</v>
      </c>
      <c r="BL997" s="41">
        <f t="shared" si="770"/>
        <v>-1.1791997514508549E-2</v>
      </c>
      <c r="BM997" s="41">
        <f t="shared" si="771"/>
        <v>-5.6023117284466351E-3</v>
      </c>
      <c r="BN997" s="41">
        <f t="shared" si="772"/>
        <v>-3.4486760866662032E-2</v>
      </c>
      <c r="BO997" s="41"/>
      <c r="BP997" s="41">
        <f t="shared" si="773"/>
        <v>7.9785374720896512E-3</v>
      </c>
      <c r="BQ997" s="41">
        <f t="shared" si="774"/>
        <v>0</v>
      </c>
      <c r="BR997" s="41">
        <f t="shared" si="775"/>
        <v>1.1922284925065128E-3</v>
      </c>
      <c r="BS997" s="41">
        <f t="shared" si="776"/>
        <v>-6.4935293105483427E-3</v>
      </c>
      <c r="BT997" s="41"/>
      <c r="BU997" s="41">
        <f t="shared" si="777"/>
        <v>-7.0922283094919103E-3</v>
      </c>
      <c r="BV997" s="41">
        <f t="shared" si="778"/>
        <v>-4.1652610695161723E-3</v>
      </c>
      <c r="BW997" s="41">
        <f t="shared" si="779"/>
        <v>-3.7821391264060119E-3</v>
      </c>
      <c r="BX997" s="41"/>
      <c r="BY997" s="41"/>
      <c r="BZ997" s="41">
        <f t="shared" si="780"/>
        <v>0</v>
      </c>
      <c r="CA997" s="41">
        <f t="shared" si="781"/>
        <v>1.2572456275920253E-2</v>
      </c>
      <c r="CB997" s="41">
        <f t="shared" si="782"/>
        <v>-9.8040493577057665E-3</v>
      </c>
      <c r="CC997" s="41">
        <f t="shared" si="783"/>
        <v>-4.3905166787934019E-2</v>
      </c>
      <c r="CD997" s="41">
        <f t="shared" si="784"/>
        <v>3.3430457728458228E-2</v>
      </c>
      <c r="CE997" s="41">
        <f t="shared" si="785"/>
        <v>1.1450254290750791E-2</v>
      </c>
      <c r="CF997" s="41">
        <f t="shared" si="786"/>
        <v>4.9383303577279058E-3</v>
      </c>
      <c r="CG997" s="41"/>
      <c r="CH997" s="41">
        <f t="shared" si="787"/>
        <v>-7.5753915932762336E-3</v>
      </c>
      <c r="CI997" s="41">
        <f t="shared" si="788"/>
        <v>-2.0565644746981946E-2</v>
      </c>
      <c r="CJ997" s="41">
        <f t="shared" si="789"/>
        <v>1.0256500167189061E-2</v>
      </c>
      <c r="CK997" s="41">
        <f t="shared" si="790"/>
        <v>-6.3411753384473545E-3</v>
      </c>
      <c r="CL997" s="41">
        <f t="shared" si="791"/>
        <v>-3.2677029133840733E-2</v>
      </c>
      <c r="CM997" s="41">
        <f t="shared" si="792"/>
        <v>-2.8999739995165721E-2</v>
      </c>
      <c r="CO997" s="41">
        <f t="shared" si="793"/>
        <v>6.371581438610778E-2</v>
      </c>
      <c r="CP997" s="41"/>
      <c r="CQ997" s="41">
        <f t="shared" si="794"/>
        <v>-4.5691984192427412E-3</v>
      </c>
      <c r="CR997" s="41">
        <f t="shared" si="795"/>
        <v>-1.5267472130788421E-2</v>
      </c>
      <c r="CS997" s="41">
        <f t="shared" si="796"/>
        <v>8.9571421901363888E-3</v>
      </c>
      <c r="CT997" s="41">
        <f t="shared" si="797"/>
        <v>9.7561749453648743E-3</v>
      </c>
      <c r="CU997" s="41">
        <f t="shared" si="798"/>
        <v>0</v>
      </c>
      <c r="CV997" s="41">
        <f t="shared" si="799"/>
        <v>-3.9426919979457874E-2</v>
      </c>
      <c r="CW997" s="41"/>
      <c r="CX997" s="41">
        <f t="shared" si="800"/>
        <v>-8.6023907394979782E-3</v>
      </c>
      <c r="CY997" s="41">
        <f t="shared" si="801"/>
        <v>-2.2265568261251321E-4</v>
      </c>
      <c r="CZ997" s="41">
        <f t="shared" si="802"/>
        <v>0</v>
      </c>
      <c r="DA997" s="41">
        <f t="shared" si="803"/>
        <v>-1.1131796100427385E-2</v>
      </c>
      <c r="DB997" s="41">
        <f t="shared" si="804"/>
        <v>-5.5366619775186324E-2</v>
      </c>
      <c r="DC997" s="41">
        <f t="shared" si="805"/>
        <v>-6.1875403718087411E-2</v>
      </c>
      <c r="DD997" s="41">
        <f t="shared" si="806"/>
        <v>-5.5495901043104701E-3</v>
      </c>
      <c r="DE997" s="41"/>
      <c r="DF997" s="41"/>
      <c r="DG997" s="41">
        <f t="shared" si="807"/>
        <v>-1.9015312753386266E-2</v>
      </c>
      <c r="DH997" s="41"/>
    </row>
    <row r="998" spans="2:112">
      <c r="B998" s="34"/>
      <c r="C998" s="34">
        <v>5.9609350000000001</v>
      </c>
      <c r="D998" s="34"/>
      <c r="E998" s="34">
        <v>1.82</v>
      </c>
      <c r="F998" s="34"/>
      <c r="G998" s="34">
        <v>60.128857000000004</v>
      </c>
      <c r="H998" s="34">
        <v>19.366448999999999</v>
      </c>
      <c r="I998" s="34">
        <v>17.899999999999999</v>
      </c>
      <c r="J998" s="34">
        <v>8.8499960000000009</v>
      </c>
      <c r="K998" s="34"/>
      <c r="L998" s="34">
        <v>54.779998999999997</v>
      </c>
      <c r="M998" s="34">
        <v>5.45</v>
      </c>
      <c r="N998" s="34">
        <v>41.533389999999997</v>
      </c>
      <c r="O998" s="34">
        <v>12.27</v>
      </c>
      <c r="P998" s="34"/>
      <c r="Q998" s="34">
        <v>8.42</v>
      </c>
      <c r="R998" s="34">
        <v>28.620000999999998</v>
      </c>
      <c r="S998" s="34">
        <v>51.838123000000003</v>
      </c>
      <c r="T998" s="34"/>
      <c r="U998" s="34"/>
      <c r="V998" s="34">
        <v>5.293736</v>
      </c>
      <c r="W998" s="34">
        <v>40.080002</v>
      </c>
      <c r="X998" s="34">
        <v>40.25</v>
      </c>
      <c r="Y998" s="34">
        <v>11.150957</v>
      </c>
      <c r="Z998" s="34">
        <v>22.541042000000001</v>
      </c>
      <c r="AA998" s="34">
        <v>52.904254999999999</v>
      </c>
      <c r="AB998" s="34">
        <v>60.110518999999996</v>
      </c>
      <c r="AC998" s="34"/>
      <c r="AD998" s="34">
        <v>103.18</v>
      </c>
      <c r="AE998" s="34">
        <v>37.143673</v>
      </c>
      <c r="AF998" s="34">
        <v>0.98</v>
      </c>
      <c r="AG998" s="34">
        <v>15.8</v>
      </c>
      <c r="AH998" s="34">
        <v>27.866461000000001</v>
      </c>
      <c r="AI998" s="34">
        <v>119.049042</v>
      </c>
      <c r="AJ998" s="34">
        <v>10.694822</v>
      </c>
      <c r="AK998" s="34">
        <v>3.75</v>
      </c>
      <c r="AL998" s="34"/>
      <c r="AM998" s="34">
        <v>30.218942999999999</v>
      </c>
      <c r="AN998" s="34">
        <v>6.9</v>
      </c>
      <c r="AO998" s="34">
        <v>40</v>
      </c>
      <c r="AP998" s="34">
        <v>5.35</v>
      </c>
      <c r="AQ998" s="34">
        <v>18.700001</v>
      </c>
      <c r="AR998" s="34">
        <v>3.81</v>
      </c>
      <c r="AS998" s="34"/>
      <c r="AT998" s="34">
        <v>22.912609</v>
      </c>
      <c r="AU998" s="34">
        <v>180</v>
      </c>
      <c r="AV998" s="34">
        <v>11.051862</v>
      </c>
      <c r="AW998" s="34">
        <v>12.90649</v>
      </c>
      <c r="AX998" s="34">
        <v>9.19</v>
      </c>
      <c r="AY998" s="34">
        <v>2.2999999999999998</v>
      </c>
      <c r="AZ998" s="34">
        <v>64.900002000000001</v>
      </c>
      <c r="BA998" s="34"/>
      <c r="BB998" s="34"/>
      <c r="BC998" s="34">
        <v>23.072887000000001</v>
      </c>
      <c r="BD998" s="34"/>
      <c r="BE998" s="38"/>
      <c r="BF998" s="41"/>
      <c r="BG998" s="41">
        <f t="shared" si="767"/>
        <v>7.7219875733596354E-3</v>
      </c>
      <c r="BH998" s="41"/>
      <c r="BI998" s="41">
        <f t="shared" si="768"/>
        <v>-1.0929070532190317E-2</v>
      </c>
      <c r="BJ998" s="41"/>
      <c r="BK998" s="41">
        <f t="shared" si="769"/>
        <v>1.2336720244016173E-2</v>
      </c>
      <c r="BL998" s="41">
        <f t="shared" si="770"/>
        <v>4.1173231266643188E-3</v>
      </c>
      <c r="BM998" s="41">
        <f t="shared" si="771"/>
        <v>5.6023117284466914E-3</v>
      </c>
      <c r="BN998" s="41">
        <f t="shared" si="772"/>
        <v>3.4486308889158927E-2</v>
      </c>
      <c r="BO998" s="41"/>
      <c r="BP998" s="41">
        <f t="shared" si="773"/>
        <v>1.2306115444578479E-2</v>
      </c>
      <c r="BQ998" s="41">
        <f t="shared" si="774"/>
        <v>2.7908788117076658E-2</v>
      </c>
      <c r="BR998" s="41">
        <f t="shared" si="775"/>
        <v>5.4664553983472097E-3</v>
      </c>
      <c r="BS998" s="41">
        <f t="shared" si="776"/>
        <v>-8.1466399617633573E-4</v>
      </c>
      <c r="BT998" s="41"/>
      <c r="BU998" s="41">
        <f t="shared" si="777"/>
        <v>-1.1869437595287257E-3</v>
      </c>
      <c r="BV998" s="41">
        <f t="shared" si="778"/>
        <v>-4.5319581744543147E-3</v>
      </c>
      <c r="BW998" s="41">
        <f t="shared" si="779"/>
        <v>1.8951170003039485E-4</v>
      </c>
      <c r="BX998" s="41"/>
      <c r="BY998" s="41"/>
      <c r="BZ998" s="41">
        <f t="shared" si="780"/>
        <v>3.0536703359034512E-2</v>
      </c>
      <c r="CA998" s="41">
        <f t="shared" si="781"/>
        <v>1.4981775212202046E-3</v>
      </c>
      <c r="CB998" s="41">
        <f t="shared" si="782"/>
        <v>-8.6580134820296462E-3</v>
      </c>
      <c r="CC998" s="41">
        <f t="shared" si="783"/>
        <v>4.478238718929624E-3</v>
      </c>
      <c r="CD998" s="41">
        <f t="shared" si="784"/>
        <v>6.80852610449806E-3</v>
      </c>
      <c r="CE998" s="41">
        <f t="shared" si="785"/>
        <v>4.408213904786175E-3</v>
      </c>
      <c r="CF998" s="41">
        <f t="shared" si="786"/>
        <v>-2.4661251116329542E-3</v>
      </c>
      <c r="CG998" s="41"/>
      <c r="CH998" s="41">
        <f t="shared" si="787"/>
        <v>1.8783549523605225E-2</v>
      </c>
      <c r="CI998" s="41">
        <f t="shared" si="788"/>
        <v>-6.0679191959464931E-3</v>
      </c>
      <c r="CJ998" s="41">
        <f t="shared" si="789"/>
        <v>0</v>
      </c>
      <c r="CK998" s="41">
        <f t="shared" si="790"/>
        <v>5.0761530318605679E-3</v>
      </c>
      <c r="CL998" s="41">
        <f t="shared" si="791"/>
        <v>3.490488379675864E-3</v>
      </c>
      <c r="CM998" s="41">
        <f t="shared" si="792"/>
        <v>1.9928095395371485E-2</v>
      </c>
      <c r="CO998" s="41">
        <f t="shared" si="793"/>
        <v>-7.6961041136128325E-2</v>
      </c>
      <c r="CP998" s="41"/>
      <c r="CQ998" s="41">
        <f t="shared" si="794"/>
        <v>1.1060667199850405E-2</v>
      </c>
      <c r="CR998" s="41">
        <f t="shared" si="795"/>
        <v>5.9719234701622277E-2</v>
      </c>
      <c r="CS998" s="41">
        <f t="shared" si="796"/>
        <v>1.8928009885518859E-2</v>
      </c>
      <c r="CT998" s="41">
        <f t="shared" si="797"/>
        <v>3.8099846232270175E-2</v>
      </c>
      <c r="CU998" s="41">
        <f t="shared" si="798"/>
        <v>-1.0638344729121259E-2</v>
      </c>
      <c r="CV998" s="41">
        <f t="shared" si="799"/>
        <v>2.1220955482885436E-2</v>
      </c>
      <c r="CW998" s="41"/>
      <c r="CX998" s="41">
        <f t="shared" si="800"/>
        <v>4.3104454820317552E-3</v>
      </c>
      <c r="CY998" s="41">
        <f t="shared" si="801"/>
        <v>1.8350270772485432E-3</v>
      </c>
      <c r="CZ998" s="41">
        <f t="shared" si="802"/>
        <v>9.0090846815951385E-3</v>
      </c>
      <c r="DA998" s="41">
        <f t="shared" si="803"/>
        <v>1.8484767260725433E-2</v>
      </c>
      <c r="DB998" s="41">
        <f t="shared" si="804"/>
        <v>-1.29731549213801E-2</v>
      </c>
      <c r="DC998" s="41">
        <f t="shared" si="805"/>
        <v>-2.150620522096373E-2</v>
      </c>
      <c r="DD998" s="41">
        <f t="shared" si="806"/>
        <v>3.2409935541115875E-3</v>
      </c>
      <c r="DE998" s="41"/>
      <c r="DF998" s="41"/>
      <c r="DG998" s="41">
        <f t="shared" si="807"/>
        <v>1.5155030119123102E-2</v>
      </c>
      <c r="DH998" s="41"/>
    </row>
    <row r="999" spans="2:112">
      <c r="B999" s="34"/>
      <c r="C999" s="34">
        <v>5.9609350000000001</v>
      </c>
      <c r="D999" s="34"/>
      <c r="E999" s="34">
        <v>1.73</v>
      </c>
      <c r="F999" s="34"/>
      <c r="G999" s="34">
        <v>59.588214999999998</v>
      </c>
      <c r="H999" s="34">
        <v>19.237141000000001</v>
      </c>
      <c r="I999" s="34">
        <v>17.799999</v>
      </c>
      <c r="J999" s="34">
        <v>8.5499949999999991</v>
      </c>
      <c r="K999" s="34"/>
      <c r="L999" s="34">
        <v>54.700001</v>
      </c>
      <c r="M999" s="34">
        <v>5.45</v>
      </c>
      <c r="N999" s="34">
        <v>41.247906</v>
      </c>
      <c r="O999" s="34">
        <v>12.23</v>
      </c>
      <c r="P999" s="34"/>
      <c r="Q999" s="34">
        <v>8.65</v>
      </c>
      <c r="R999" s="34">
        <v>28.33</v>
      </c>
      <c r="S999" s="34">
        <v>51.622093</v>
      </c>
      <c r="T999" s="34"/>
      <c r="U999" s="34"/>
      <c r="V999" s="34">
        <v>5.423095</v>
      </c>
      <c r="W999" s="34">
        <v>39.700001</v>
      </c>
      <c r="X999" s="34">
        <v>40.299999</v>
      </c>
      <c r="Y999" s="34">
        <v>10.822108</v>
      </c>
      <c r="Z999" s="34">
        <v>22.455007999999999</v>
      </c>
      <c r="AA999" s="34">
        <v>52.483601</v>
      </c>
      <c r="AB999" s="34">
        <v>60.506309999999999</v>
      </c>
      <c r="AC999" s="34"/>
      <c r="AD999" s="34">
        <v>102.970001</v>
      </c>
      <c r="AE999" s="34">
        <v>37.074871000000002</v>
      </c>
      <c r="AF999" s="34">
        <v>0.98</v>
      </c>
      <c r="AG999" s="34">
        <v>15.6</v>
      </c>
      <c r="AH999" s="34">
        <v>27.817910999999999</v>
      </c>
      <c r="AI999" s="34">
        <v>116.013336</v>
      </c>
      <c r="AJ999" s="34">
        <v>10.742146</v>
      </c>
      <c r="AK999" s="34">
        <v>3.65</v>
      </c>
      <c r="AL999" s="34"/>
      <c r="AM999" s="34">
        <v>30.326483</v>
      </c>
      <c r="AN999" s="34">
        <v>6.7</v>
      </c>
      <c r="AO999" s="34">
        <v>38.549999</v>
      </c>
      <c r="AP999" s="34">
        <v>5.25</v>
      </c>
      <c r="AQ999" s="34">
        <v>17.799999</v>
      </c>
      <c r="AR999" s="34">
        <v>3.59</v>
      </c>
      <c r="AS999" s="34"/>
      <c r="AT999" s="34">
        <v>22.961881999999999</v>
      </c>
      <c r="AU999" s="34">
        <v>179.80999800000001</v>
      </c>
      <c r="AV999" s="34">
        <v>11.002302</v>
      </c>
      <c r="AW999" s="34">
        <v>12.811937</v>
      </c>
      <c r="AX999" s="34">
        <v>9.06</v>
      </c>
      <c r="AY999" s="34">
        <v>2.2999999999999998</v>
      </c>
      <c r="AZ999" s="34">
        <v>65.040001000000004</v>
      </c>
      <c r="BA999" s="34"/>
      <c r="BB999" s="34"/>
      <c r="BC999" s="34">
        <v>23.191870000000002</v>
      </c>
      <c r="BD999" s="34"/>
      <c r="BE999" s="38"/>
      <c r="BF999" s="41"/>
      <c r="BG999" s="41">
        <f t="shared" si="767"/>
        <v>0</v>
      </c>
      <c r="BH999" s="41"/>
      <c r="BI999" s="41">
        <f t="shared" si="768"/>
        <v>-5.0715092579016449E-2</v>
      </c>
      <c r="BJ999" s="41"/>
      <c r="BK999" s="41">
        <f t="shared" si="769"/>
        <v>-9.032056436719206E-3</v>
      </c>
      <c r="BL999" s="41">
        <f t="shared" si="770"/>
        <v>-6.6992983615257202E-3</v>
      </c>
      <c r="BM999" s="41">
        <f t="shared" si="771"/>
        <v>-5.6023117284466351E-3</v>
      </c>
      <c r="BN999" s="41">
        <f t="shared" si="772"/>
        <v>-3.4486308889158879E-2</v>
      </c>
      <c r="BO999" s="41"/>
      <c r="BP999" s="41">
        <f t="shared" si="773"/>
        <v>-1.4614178706232898E-3</v>
      </c>
      <c r="BQ999" s="41">
        <f t="shared" si="774"/>
        <v>0</v>
      </c>
      <c r="BR999" s="41">
        <f t="shared" si="775"/>
        <v>-6.8973341944739862E-3</v>
      </c>
      <c r="BS999" s="41">
        <f t="shared" si="776"/>
        <v>-3.2653090237389857E-3</v>
      </c>
      <c r="BT999" s="41"/>
      <c r="BU999" s="41">
        <f t="shared" si="777"/>
        <v>2.6949492689552577E-2</v>
      </c>
      <c r="BV999" s="41">
        <f t="shared" si="778"/>
        <v>-1.0184495226480043E-2</v>
      </c>
      <c r="BW999" s="41">
        <f t="shared" si="779"/>
        <v>-4.176104058408815E-3</v>
      </c>
      <c r="BX999" s="41"/>
      <c r="BY999" s="41"/>
      <c r="BZ999" s="41">
        <f t="shared" si="780"/>
        <v>2.4142450897832721E-2</v>
      </c>
      <c r="CA999" s="41">
        <f t="shared" si="781"/>
        <v>-9.5262937947463815E-3</v>
      </c>
      <c r="CB999" s="41">
        <f t="shared" si="782"/>
        <v>1.2414402741688496E-3</v>
      </c>
      <c r="CC999" s="41">
        <f t="shared" si="783"/>
        <v>-2.9934244977603854E-2</v>
      </c>
      <c r="CD999" s="41">
        <f t="shared" si="784"/>
        <v>-3.8240736617299199E-3</v>
      </c>
      <c r="CE999" s="41">
        <f t="shared" si="785"/>
        <v>-7.983011514483709E-3</v>
      </c>
      <c r="CF999" s="41">
        <f t="shared" si="786"/>
        <v>6.5628059343651934E-3</v>
      </c>
      <c r="CG999" s="41"/>
      <c r="CH999" s="41">
        <f t="shared" si="787"/>
        <v>-2.0373424362780542E-3</v>
      </c>
      <c r="CI999" s="41">
        <f t="shared" si="788"/>
        <v>-1.8540385192322461E-3</v>
      </c>
      <c r="CJ999" s="41">
        <f t="shared" si="789"/>
        <v>0</v>
      </c>
      <c r="CK999" s="41">
        <f t="shared" si="790"/>
        <v>-1.2739025777429826E-2</v>
      </c>
      <c r="CL999" s="41">
        <f t="shared" si="791"/>
        <v>-1.7437572000317504E-3</v>
      </c>
      <c r="CM999" s="41">
        <f t="shared" si="792"/>
        <v>-2.5830375845857598E-2</v>
      </c>
      <c r="CO999" s="41">
        <f t="shared" si="793"/>
        <v>-2.7028672387919374E-2</v>
      </c>
      <c r="CP999" s="41"/>
      <c r="CQ999" s="41">
        <f t="shared" si="794"/>
        <v>3.5523777829467983E-3</v>
      </c>
      <c r="CR999" s="41">
        <f t="shared" si="795"/>
        <v>-2.9413885206293341E-2</v>
      </c>
      <c r="CS999" s="41">
        <f t="shared" si="796"/>
        <v>-3.6923380044935332E-2</v>
      </c>
      <c r="CT999" s="41">
        <f t="shared" si="797"/>
        <v>-1.8868484304382691E-2</v>
      </c>
      <c r="CU999" s="41">
        <f t="shared" si="798"/>
        <v>-4.932517621821278E-2</v>
      </c>
      <c r="CV999" s="41">
        <f t="shared" si="799"/>
        <v>-5.9476986638422179E-2</v>
      </c>
      <c r="CW999" s="41"/>
      <c r="CX999" s="41">
        <f t="shared" si="800"/>
        <v>2.1481663501401928E-3</v>
      </c>
      <c r="CY999" s="41">
        <f t="shared" si="801"/>
        <v>-1.0561241695159866E-3</v>
      </c>
      <c r="CZ999" s="41">
        <f t="shared" si="802"/>
        <v>-4.4943969242574339E-3</v>
      </c>
      <c r="DA999" s="41">
        <f t="shared" si="803"/>
        <v>-7.3529711602979718E-3</v>
      </c>
      <c r="DB999" s="41">
        <f t="shared" si="804"/>
        <v>-1.4246816312707614E-2</v>
      </c>
      <c r="DC999" s="41">
        <f t="shared" si="805"/>
        <v>0</v>
      </c>
      <c r="DD999" s="41">
        <f t="shared" si="806"/>
        <v>2.1548260880240055E-3</v>
      </c>
      <c r="DE999" s="41"/>
      <c r="DF999" s="41"/>
      <c r="DG999" s="41">
        <f t="shared" si="807"/>
        <v>5.1435809906860194E-3</v>
      </c>
      <c r="DH999" s="41"/>
    </row>
    <row r="1000" spans="2:112">
      <c r="B1000" s="34"/>
      <c r="C1000" s="34">
        <v>6.0067890000000004</v>
      </c>
      <c r="D1000" s="34"/>
      <c r="E1000" s="34">
        <v>1.75</v>
      </c>
      <c r="F1000" s="34"/>
      <c r="G1000" s="34">
        <v>60.757961000000002</v>
      </c>
      <c r="H1000" s="34">
        <v>19.485811000000002</v>
      </c>
      <c r="I1000" s="34">
        <v>18.399999999999999</v>
      </c>
      <c r="J1000" s="34">
        <v>8.3999959999999998</v>
      </c>
      <c r="K1000" s="34"/>
      <c r="L1000" s="34">
        <v>58.049999</v>
      </c>
      <c r="M1000" s="34">
        <v>5.6</v>
      </c>
      <c r="N1000" s="34">
        <v>42.005920000000003</v>
      </c>
      <c r="O1000" s="34">
        <v>12.25</v>
      </c>
      <c r="P1000" s="34"/>
      <c r="Q1000" s="34">
        <v>9.3350000000000009</v>
      </c>
      <c r="R1000" s="34">
        <v>29</v>
      </c>
      <c r="S1000" s="34">
        <v>53.782420999999999</v>
      </c>
      <c r="T1000" s="34"/>
      <c r="U1000" s="34"/>
      <c r="V1000" s="34">
        <v>5.2738360000000002</v>
      </c>
      <c r="W1000" s="34">
        <v>39.32</v>
      </c>
      <c r="X1000" s="34">
        <v>39.5</v>
      </c>
      <c r="Y1000" s="34">
        <v>11.011445999999999</v>
      </c>
      <c r="Z1000" s="34">
        <v>23.630814000000001</v>
      </c>
      <c r="AA1000" s="34">
        <v>52.904254999999999</v>
      </c>
      <c r="AB1000" s="34">
        <v>61.001049000000002</v>
      </c>
      <c r="AC1000" s="34"/>
      <c r="AD1000" s="34">
        <v>102.129997</v>
      </c>
      <c r="AE1000" s="34">
        <v>37.566322</v>
      </c>
      <c r="AF1000" s="34">
        <v>1.02</v>
      </c>
      <c r="AG1000" s="34">
        <v>14.9</v>
      </c>
      <c r="AH1000" s="34">
        <v>29.517085999999999</v>
      </c>
      <c r="AI1000" s="34">
        <v>119.785561</v>
      </c>
      <c r="AJ1000" s="34">
        <v>10.865183999999999</v>
      </c>
      <c r="AK1000" s="34">
        <v>3.65</v>
      </c>
      <c r="AL1000" s="34"/>
      <c r="AM1000" s="34">
        <v>30.932621000000001</v>
      </c>
      <c r="AN1000" s="34">
        <v>6.6</v>
      </c>
      <c r="AO1000" s="34">
        <v>39.849997999999999</v>
      </c>
      <c r="AP1000" s="34">
        <v>5.25</v>
      </c>
      <c r="AQ1000" s="34">
        <v>18.049999</v>
      </c>
      <c r="AR1000" s="34">
        <v>3.45</v>
      </c>
      <c r="AS1000" s="34"/>
      <c r="AT1000" s="34">
        <v>23.553175</v>
      </c>
      <c r="AU1000" s="34">
        <v>179.86000100000001</v>
      </c>
      <c r="AV1000" s="34">
        <v>11.448340999999999</v>
      </c>
      <c r="AW1000" s="34">
        <v>12.764661</v>
      </c>
      <c r="AX1000" s="34">
        <v>9.44</v>
      </c>
      <c r="AY1000" s="34">
        <v>2.35</v>
      </c>
      <c r="AZ1000" s="34">
        <v>66.080001999999993</v>
      </c>
      <c r="BA1000" s="34"/>
      <c r="BB1000" s="34"/>
      <c r="BC1000" s="34">
        <v>23.727297</v>
      </c>
      <c r="BD1000" s="34"/>
      <c r="BE1000" s="38"/>
      <c r="BF1000" s="41"/>
      <c r="BG1000" s="41">
        <f t="shared" si="767"/>
        <v>7.6629815967689148E-3</v>
      </c>
      <c r="BH1000" s="41"/>
      <c r="BI1000" s="41">
        <f t="shared" si="768"/>
        <v>1.1494379425735212E-2</v>
      </c>
      <c r="BJ1000" s="41"/>
      <c r="BK1000" s="41">
        <f t="shared" si="769"/>
        <v>1.9440299282613985E-2</v>
      </c>
      <c r="BL1000" s="41">
        <f t="shared" si="770"/>
        <v>1.2843722162455409E-2</v>
      </c>
      <c r="BM1000" s="41">
        <f t="shared" si="771"/>
        <v>3.315226349667727E-2</v>
      </c>
      <c r="BN1000" s="41">
        <f t="shared" si="772"/>
        <v>-1.7699468494497734E-2</v>
      </c>
      <c r="BO1000" s="41"/>
      <c r="BP1000" s="41">
        <f t="shared" si="773"/>
        <v>5.9440963207900495E-2</v>
      </c>
      <c r="BQ1000" s="41">
        <f t="shared" si="774"/>
        <v>2.7150989065950683E-2</v>
      </c>
      <c r="BR1000" s="41">
        <f t="shared" si="775"/>
        <v>1.8210212875657914E-2</v>
      </c>
      <c r="BS1000" s="41">
        <f t="shared" si="776"/>
        <v>1.6339872916549549E-3</v>
      </c>
      <c r="BT1000" s="41"/>
      <c r="BU1000" s="41">
        <f t="shared" si="777"/>
        <v>7.6211456049897972E-2</v>
      </c>
      <c r="BV1000" s="41">
        <f t="shared" si="778"/>
        <v>2.3374516144048813E-2</v>
      </c>
      <c r="BW1000" s="41">
        <f t="shared" si="779"/>
        <v>4.0996926793968817E-2</v>
      </c>
      <c r="BX1000" s="41"/>
      <c r="BY1000" s="41"/>
      <c r="BZ1000" s="41">
        <f t="shared" si="780"/>
        <v>-2.7908694179216587E-2</v>
      </c>
      <c r="CA1000" s="41">
        <f t="shared" si="781"/>
        <v>-9.6179176030954903E-3</v>
      </c>
      <c r="CB1000" s="41">
        <f t="shared" si="782"/>
        <v>-2.005077223166498E-2</v>
      </c>
      <c r="CC1000" s="41">
        <f t="shared" si="783"/>
        <v>1.7344198418959126E-2</v>
      </c>
      <c r="CD1000" s="41">
        <f t="shared" si="784"/>
        <v>5.1037875533706055E-2</v>
      </c>
      <c r="CE1000" s="41">
        <f t="shared" si="785"/>
        <v>7.9830115144836691E-3</v>
      </c>
      <c r="CF1000" s="41">
        <f t="shared" si="786"/>
        <v>8.1434036279120874E-3</v>
      </c>
      <c r="CG1000" s="41"/>
      <c r="CH1000" s="41">
        <f t="shared" si="787"/>
        <v>-8.1912111645454921E-3</v>
      </c>
      <c r="CI1000" s="41">
        <f t="shared" si="788"/>
        <v>1.3168548950815328E-2</v>
      </c>
      <c r="CJ1000" s="41">
        <f t="shared" si="789"/>
        <v>4.0005334613699206E-2</v>
      </c>
      <c r="CK1000" s="41">
        <f t="shared" si="790"/>
        <v>-4.5909701304077857E-2</v>
      </c>
      <c r="CL1000" s="41">
        <f t="shared" si="791"/>
        <v>5.9289188310217227E-2</v>
      </c>
      <c r="CM1000" s="41">
        <f t="shared" si="792"/>
        <v>3.1998002525483751E-2</v>
      </c>
      <c r="CO1000" s="41">
        <f t="shared" si="793"/>
        <v>0</v>
      </c>
      <c r="CP1000" s="41"/>
      <c r="CQ1000" s="41">
        <f t="shared" si="794"/>
        <v>1.9789965662350702E-2</v>
      </c>
      <c r="CR1000" s="41">
        <f t="shared" si="795"/>
        <v>-1.5037877364540559E-2</v>
      </c>
      <c r="CS1000" s="41">
        <f t="shared" si="796"/>
        <v>3.3166280979016118E-2</v>
      </c>
      <c r="CT1000" s="41">
        <f t="shared" si="797"/>
        <v>0</v>
      </c>
      <c r="CU1000" s="41">
        <f t="shared" si="798"/>
        <v>1.3947228258963716E-2</v>
      </c>
      <c r="CV1000" s="41">
        <f t="shared" si="799"/>
        <v>-3.9777971456919081E-2</v>
      </c>
      <c r="CW1000" s="41"/>
      <c r="CX1000" s="41">
        <f t="shared" si="800"/>
        <v>2.5425094174763817E-2</v>
      </c>
      <c r="CY1000" s="41">
        <f t="shared" si="801"/>
        <v>2.7804932555492557E-4</v>
      </c>
      <c r="CZ1000" s="41">
        <f t="shared" si="802"/>
        <v>3.9740305041703339E-2</v>
      </c>
      <c r="DA1000" s="41">
        <f t="shared" si="803"/>
        <v>-3.6968211207282658E-3</v>
      </c>
      <c r="DB1000" s="41">
        <f t="shared" si="804"/>
        <v>4.1086860102521348E-2</v>
      </c>
      <c r="DC1000" s="41">
        <f t="shared" si="805"/>
        <v>2.1506205220963682E-2</v>
      </c>
      <c r="DD1000" s="41">
        <f t="shared" si="806"/>
        <v>1.586367886435712E-2</v>
      </c>
      <c r="DE1000" s="41"/>
      <c r="DF1000" s="41"/>
      <c r="DG1000" s="41">
        <f t="shared" si="807"/>
        <v>2.2824371289826988E-2</v>
      </c>
      <c r="DH1000" s="41"/>
    </row>
    <row r="1001" spans="2:112">
      <c r="B1001" s="34"/>
      <c r="C1001" s="34">
        <v>5.8692279999999997</v>
      </c>
      <c r="D1001" s="34"/>
      <c r="E1001" s="34">
        <v>1.83</v>
      </c>
      <c r="F1001" s="34"/>
      <c r="G1001" s="34">
        <v>61.573833</v>
      </c>
      <c r="H1001" s="34">
        <v>20.381025000000001</v>
      </c>
      <c r="I1001" s="34">
        <v>18.649999999999999</v>
      </c>
      <c r="J1001" s="34">
        <v>8.3999959999999998</v>
      </c>
      <c r="K1001" s="34"/>
      <c r="L1001" s="34">
        <v>60.439999</v>
      </c>
      <c r="M1001" s="34">
        <v>5.6</v>
      </c>
      <c r="N1001" s="34">
        <v>42.695025999999999</v>
      </c>
      <c r="O1001" s="34">
        <v>12.29</v>
      </c>
      <c r="P1001" s="34"/>
      <c r="Q1001" s="34">
        <v>8.9700000000000006</v>
      </c>
      <c r="R1001" s="34">
        <v>28.610001</v>
      </c>
      <c r="S1001" s="34">
        <v>55.815094000000002</v>
      </c>
      <c r="T1001" s="34"/>
      <c r="U1001" s="34"/>
      <c r="V1001" s="34">
        <v>5.2240830000000003</v>
      </c>
      <c r="W1001" s="34">
        <v>39.68</v>
      </c>
      <c r="X1001" s="34">
        <v>39.700001</v>
      </c>
      <c r="Y1001" s="34">
        <v>11.629282</v>
      </c>
      <c r="Z1001" s="34">
        <v>23.850679</v>
      </c>
      <c r="AA1001" s="34">
        <v>53.414417</v>
      </c>
      <c r="AB1001" s="34">
        <v>61.891570999999999</v>
      </c>
      <c r="AC1001" s="34"/>
      <c r="AD1001" s="34">
        <v>103.410004</v>
      </c>
      <c r="AE1001" s="34">
        <v>38.018452000000003</v>
      </c>
      <c r="AF1001" s="34">
        <v>0.98</v>
      </c>
      <c r="AG1001" s="34">
        <v>14.92</v>
      </c>
      <c r="AH1001" s="34">
        <v>31.022069999999999</v>
      </c>
      <c r="AI1001" s="34">
        <v>120.27327</v>
      </c>
      <c r="AJ1001" s="34">
        <v>10.836790000000001</v>
      </c>
      <c r="AK1001" s="34">
        <v>3.65</v>
      </c>
      <c r="AL1001" s="34"/>
      <c r="AM1001" s="34">
        <v>31.255243</v>
      </c>
      <c r="AN1001" s="34">
        <v>7</v>
      </c>
      <c r="AO1001" s="34">
        <v>40.799999</v>
      </c>
      <c r="AP1001" s="34">
        <v>5.3</v>
      </c>
      <c r="AQ1001" s="34">
        <v>17.75</v>
      </c>
      <c r="AR1001" s="34">
        <v>3.64</v>
      </c>
      <c r="AS1001" s="34"/>
      <c r="AT1001" s="34">
        <v>23.947371</v>
      </c>
      <c r="AU1001" s="34">
        <v>180.13000500000001</v>
      </c>
      <c r="AV1001" s="34">
        <v>11.497901000000001</v>
      </c>
      <c r="AW1001" s="34">
        <v>13.360346</v>
      </c>
      <c r="AX1001" s="34">
        <v>9.89</v>
      </c>
      <c r="AY1001" s="34">
        <v>2.4</v>
      </c>
      <c r="AZ1001" s="34">
        <v>64.260002</v>
      </c>
      <c r="BA1001" s="34"/>
      <c r="BB1001" s="34"/>
      <c r="BC1001" s="34">
        <v>23.846278999999999</v>
      </c>
      <c r="BD1001" s="34"/>
      <c r="BE1001" s="38"/>
      <c r="BF1001" s="41"/>
      <c r="BG1001" s="41">
        <f t="shared" si="767"/>
        <v>-2.31672205573972E-2</v>
      </c>
      <c r="BH1001" s="41"/>
      <c r="BI1001" s="41">
        <f t="shared" si="768"/>
        <v>4.4700178917906987E-2</v>
      </c>
      <c r="BJ1001" s="41"/>
      <c r="BK1001" s="41">
        <f t="shared" si="769"/>
        <v>1.3338872427579194E-2</v>
      </c>
      <c r="BL1001" s="41">
        <f t="shared" si="770"/>
        <v>4.4917761251298566E-2</v>
      </c>
      <c r="BM1001" s="41">
        <f t="shared" si="771"/>
        <v>1.3495481474884509E-2</v>
      </c>
      <c r="BN1001" s="41">
        <f t="shared" si="772"/>
        <v>0</v>
      </c>
      <c r="BO1001" s="41"/>
      <c r="BP1001" s="41">
        <f t="shared" si="773"/>
        <v>4.0346429941832997E-2</v>
      </c>
      <c r="BQ1001" s="41">
        <f t="shared" si="774"/>
        <v>0</v>
      </c>
      <c r="BR1001" s="41">
        <f t="shared" si="775"/>
        <v>1.6271865598522166E-2</v>
      </c>
      <c r="BS1001" s="41">
        <f t="shared" si="776"/>
        <v>3.2599865872075008E-3</v>
      </c>
      <c r="BT1001" s="41"/>
      <c r="BU1001" s="41">
        <f t="shared" si="777"/>
        <v>-3.9885100922981184E-2</v>
      </c>
      <c r="BV1001" s="41">
        <f t="shared" si="778"/>
        <v>-1.3539487971642034E-2</v>
      </c>
      <c r="BW1001" s="41">
        <f t="shared" si="779"/>
        <v>3.7097668038025132E-2</v>
      </c>
      <c r="BX1001" s="41"/>
      <c r="BY1001" s="41"/>
      <c r="BZ1001" s="41">
        <f t="shared" si="780"/>
        <v>-9.4787114490641079E-3</v>
      </c>
      <c r="CA1001" s="41">
        <f t="shared" si="781"/>
        <v>9.1139871377061438E-3</v>
      </c>
      <c r="CB1001" s="41">
        <f t="shared" si="782"/>
        <v>5.0505409749850337E-3</v>
      </c>
      <c r="CC1001" s="41">
        <f t="shared" si="783"/>
        <v>5.4590950476666067E-2</v>
      </c>
      <c r="CD1001" s="41">
        <f t="shared" si="784"/>
        <v>9.261148189340063E-3</v>
      </c>
      <c r="CE1001" s="41">
        <f t="shared" si="785"/>
        <v>9.5969203890130146E-3</v>
      </c>
      <c r="CF1001" s="41">
        <f t="shared" si="786"/>
        <v>1.4492938427702044E-2</v>
      </c>
      <c r="CG1001" s="41"/>
      <c r="CH1001" s="41">
        <f t="shared" si="787"/>
        <v>1.2455225662181255E-2</v>
      </c>
      <c r="CI1001" s="41">
        <f t="shared" si="788"/>
        <v>1.1963663283270372E-2</v>
      </c>
      <c r="CJ1001" s="41">
        <f t="shared" si="789"/>
        <v>-4.0005334613699248E-2</v>
      </c>
      <c r="CK1001" s="41">
        <f t="shared" si="790"/>
        <v>1.3413818242013111E-3</v>
      </c>
      <c r="CL1001" s="41">
        <f t="shared" si="791"/>
        <v>4.9729604540446976E-2</v>
      </c>
      <c r="CM1001" s="41">
        <f t="shared" si="792"/>
        <v>4.0632512369981879E-3</v>
      </c>
      <c r="CO1001" s="41">
        <f t="shared" si="793"/>
        <v>0</v>
      </c>
      <c r="CP1001" s="41"/>
      <c r="CQ1001" s="41">
        <f t="shared" si="794"/>
        <v>1.0375815267936388E-2</v>
      </c>
      <c r="CR1001" s="41">
        <f t="shared" si="795"/>
        <v>5.8840500022933395E-2</v>
      </c>
      <c r="CS1001" s="41">
        <f t="shared" si="796"/>
        <v>2.3559701852294838E-2</v>
      </c>
      <c r="CT1001" s="41">
        <f t="shared" si="797"/>
        <v>9.4787439545437387E-3</v>
      </c>
      <c r="CU1001" s="41">
        <f t="shared" si="798"/>
        <v>-1.676011345580149E-2</v>
      </c>
      <c r="CV1001" s="41">
        <f t="shared" si="799"/>
        <v>5.360945060538088E-2</v>
      </c>
      <c r="CW1001" s="41"/>
      <c r="CX1001" s="41">
        <f t="shared" si="800"/>
        <v>1.6597916568812841E-2</v>
      </c>
      <c r="CY1001" s="41">
        <f t="shared" si="801"/>
        <v>1.500064146947911E-3</v>
      </c>
      <c r="CZ1001" s="41">
        <f t="shared" si="802"/>
        <v>4.3196682980903515E-3</v>
      </c>
      <c r="DA1001" s="41">
        <f t="shared" si="803"/>
        <v>4.561057262771015E-2</v>
      </c>
      <c r="DB1001" s="41">
        <f t="shared" si="804"/>
        <v>4.6568165477211571E-2</v>
      </c>
      <c r="DC1001" s="41">
        <f t="shared" si="805"/>
        <v>2.1053409197832263E-2</v>
      </c>
      <c r="DD1001" s="41">
        <f t="shared" si="806"/>
        <v>-2.7928774667793404E-2</v>
      </c>
      <c r="DE1001" s="41"/>
      <c r="DF1001" s="41"/>
      <c r="DG1001" s="41">
        <f t="shared" si="807"/>
        <v>5.0020308786737234E-3</v>
      </c>
      <c r="DH1001" s="41"/>
    </row>
    <row r="1002" spans="2:112">
      <c r="B1002" s="34"/>
      <c r="C1002" s="34">
        <v>5.8233750000000004</v>
      </c>
      <c r="D1002" s="34"/>
      <c r="E1002" s="34">
        <v>1.76</v>
      </c>
      <c r="F1002" s="34"/>
      <c r="G1002" s="34">
        <v>61.583672</v>
      </c>
      <c r="H1002" s="34">
        <v>20.291504</v>
      </c>
      <c r="I1002" s="34">
        <v>18.5</v>
      </c>
      <c r="J1002" s="34">
        <v>8.5499949999999991</v>
      </c>
      <c r="K1002" s="34"/>
      <c r="L1002" s="34">
        <v>60.049999</v>
      </c>
      <c r="M1002" s="34">
        <v>5.7</v>
      </c>
      <c r="N1002" s="34">
        <v>42.104365999999999</v>
      </c>
      <c r="O1002" s="34">
        <v>12.24</v>
      </c>
      <c r="P1002" s="34"/>
      <c r="Q1002" s="34">
        <v>8.83</v>
      </c>
      <c r="R1002" s="34">
        <v>29.32</v>
      </c>
      <c r="S1002" s="34">
        <v>55.716900000000003</v>
      </c>
      <c r="T1002" s="34"/>
      <c r="U1002" s="34"/>
      <c r="V1002" s="34">
        <v>5.2041810000000002</v>
      </c>
      <c r="W1002" s="34">
        <v>39.229999999999997</v>
      </c>
      <c r="X1002" s="34">
        <v>39.049999</v>
      </c>
      <c r="Y1002" s="34">
        <v>11.190818</v>
      </c>
      <c r="Z1002" s="34">
        <v>24.777940999999998</v>
      </c>
      <c r="AA1002" s="34">
        <v>54.622677000000003</v>
      </c>
      <c r="AB1002" s="34">
        <v>61.001049000000002</v>
      </c>
      <c r="AC1002" s="34"/>
      <c r="AD1002" s="34">
        <v>103.05999799999999</v>
      </c>
      <c r="AE1002" s="34">
        <v>37.674441999999999</v>
      </c>
      <c r="AF1002" s="34">
        <v>0.96</v>
      </c>
      <c r="AG1002" s="34">
        <v>14.95</v>
      </c>
      <c r="AH1002" s="34">
        <v>31.293939999999999</v>
      </c>
      <c r="AI1002" s="34">
        <v>118.382195</v>
      </c>
      <c r="AJ1002" s="34">
        <v>10.808396999999999</v>
      </c>
      <c r="AK1002" s="34">
        <v>3.7</v>
      </c>
      <c r="AL1002" s="34"/>
      <c r="AM1002" s="34">
        <v>31.020609</v>
      </c>
      <c r="AN1002" s="34">
        <v>6.6</v>
      </c>
      <c r="AO1002" s="34">
        <v>40.299999</v>
      </c>
      <c r="AP1002" s="34">
        <v>5.16</v>
      </c>
      <c r="AQ1002" s="34">
        <v>17.200001</v>
      </c>
      <c r="AR1002" s="34">
        <v>3.59</v>
      </c>
      <c r="AS1002" s="34"/>
      <c r="AT1002" s="34">
        <v>23.996645000000001</v>
      </c>
      <c r="AU1002" s="34">
        <v>179.5</v>
      </c>
      <c r="AV1002" s="34">
        <v>11.547461</v>
      </c>
      <c r="AW1002" s="34">
        <v>13.33198</v>
      </c>
      <c r="AX1002" s="34">
        <v>9.4700000000000006</v>
      </c>
      <c r="AY1002" s="34">
        <v>2.5</v>
      </c>
      <c r="AZ1002" s="34">
        <v>63.990001999999997</v>
      </c>
      <c r="BA1002" s="34"/>
      <c r="BB1002" s="34"/>
      <c r="BC1002" s="34">
        <v>23.52899</v>
      </c>
      <c r="BD1002" s="34"/>
      <c r="BE1002" s="38"/>
      <c r="BF1002" s="41"/>
      <c r="BG1002" s="41">
        <f t="shared" si="767"/>
        <v>-7.8431184316811141E-3</v>
      </c>
      <c r="BH1002" s="41"/>
      <c r="BI1002" s="41">
        <f t="shared" si="768"/>
        <v>-3.9002157803269204E-2</v>
      </c>
      <c r="BJ1002" s="41"/>
      <c r="BK1002" s="41">
        <f t="shared" si="769"/>
        <v>1.5977913844435697E-4</v>
      </c>
      <c r="BL1002" s="41">
        <f t="shared" si="770"/>
        <v>-4.4020446607304833E-3</v>
      </c>
      <c r="BM1002" s="41">
        <f t="shared" si="771"/>
        <v>-8.0754140055453068E-3</v>
      </c>
      <c r="BN1002" s="41">
        <f t="shared" si="772"/>
        <v>1.769946849449772E-2</v>
      </c>
      <c r="BO1002" s="41"/>
      <c r="BP1002" s="41">
        <f t="shared" si="773"/>
        <v>-6.4735889860014408E-3</v>
      </c>
      <c r="BQ1002" s="41">
        <f t="shared" si="774"/>
        <v>1.7699577099401075E-2</v>
      </c>
      <c r="BR1002" s="41">
        <f t="shared" si="775"/>
        <v>-1.3930985555510632E-2</v>
      </c>
      <c r="BS1002" s="41">
        <f t="shared" si="776"/>
        <v>-4.0766464937633763E-3</v>
      </c>
      <c r="BT1002" s="41"/>
      <c r="BU1002" s="41">
        <f t="shared" si="777"/>
        <v>-1.5730661454836131E-2</v>
      </c>
      <c r="BV1002" s="41">
        <f t="shared" si="778"/>
        <v>2.4513535003618667E-2</v>
      </c>
      <c r="BW1002" s="41">
        <f t="shared" si="779"/>
        <v>-1.7608225559177751E-3</v>
      </c>
      <c r="BX1002" s="41"/>
      <c r="BY1002" s="41"/>
      <c r="BZ1002" s="41">
        <f t="shared" si="780"/>
        <v>-3.8169390730270298E-3</v>
      </c>
      <c r="CA1002" s="41">
        <f t="shared" si="781"/>
        <v>-1.1405522195210972E-2</v>
      </c>
      <c r="CB1002" s="41">
        <f t="shared" si="782"/>
        <v>-1.6508362204561308E-2</v>
      </c>
      <c r="CC1002" s="41">
        <f t="shared" si="783"/>
        <v>-3.8432607102304929E-2</v>
      </c>
      <c r="CD1002" s="41">
        <f t="shared" si="784"/>
        <v>3.8141095015372523E-2</v>
      </c>
      <c r="CE1002" s="41">
        <f t="shared" si="785"/>
        <v>2.2368435394523753E-2</v>
      </c>
      <c r="CF1002" s="41">
        <f t="shared" si="786"/>
        <v>-1.4492938427702088E-2</v>
      </c>
      <c r="CG1002" s="41"/>
      <c r="CH1002" s="41">
        <f t="shared" si="787"/>
        <v>-3.3903843839547692E-3</v>
      </c>
      <c r="CI1002" s="41">
        <f t="shared" si="788"/>
        <v>-9.0896872981189435E-3</v>
      </c>
      <c r="CJ1002" s="41">
        <f t="shared" si="789"/>
        <v>-2.0619287202735703E-2</v>
      </c>
      <c r="CK1002" s="41">
        <f t="shared" si="790"/>
        <v>2.0087050610805872E-3</v>
      </c>
      <c r="CL1002" s="41">
        <f t="shared" si="791"/>
        <v>8.7255819144181068E-3</v>
      </c>
      <c r="CM1002" s="41">
        <f t="shared" si="792"/>
        <v>-1.5848072703937639E-2</v>
      </c>
      <c r="CO1002" s="41">
        <f t="shared" si="793"/>
        <v>1.3605652055778678E-2</v>
      </c>
      <c r="CP1002" s="41"/>
      <c r="CQ1002" s="41">
        <f t="shared" si="794"/>
        <v>-7.5353480587491512E-3</v>
      </c>
      <c r="CR1002" s="41">
        <f t="shared" si="795"/>
        <v>-5.8840500022933465E-2</v>
      </c>
      <c r="CS1002" s="41">
        <f t="shared" si="796"/>
        <v>-1.2330612761570579E-2</v>
      </c>
      <c r="CT1002" s="41">
        <f t="shared" si="797"/>
        <v>-2.677024106460478E-2</v>
      </c>
      <c r="CU1002" s="41">
        <f t="shared" si="798"/>
        <v>-3.1476073962484245E-2</v>
      </c>
      <c r="CV1002" s="41">
        <f t="shared" si="799"/>
        <v>-1.3831479148461849E-2</v>
      </c>
      <c r="CW1002" s="41"/>
      <c r="CX1002" s="41">
        <f t="shared" si="800"/>
        <v>2.0554814327013388E-3</v>
      </c>
      <c r="CY1002" s="41">
        <f t="shared" si="801"/>
        <v>-3.5036322648637403E-3</v>
      </c>
      <c r="CZ1002" s="41">
        <f t="shared" si="802"/>
        <v>4.3010889915602668E-3</v>
      </c>
      <c r="DA1002" s="41">
        <f t="shared" si="803"/>
        <v>-2.1254056823868015E-3</v>
      </c>
      <c r="DB1002" s="41">
        <f t="shared" si="804"/>
        <v>-4.3395238436633878E-2</v>
      </c>
      <c r="DC1002" s="41">
        <f t="shared" si="805"/>
        <v>4.08219945202552E-2</v>
      </c>
      <c r="DD1002" s="41">
        <f t="shared" si="806"/>
        <v>-4.2105324050205452E-3</v>
      </c>
      <c r="DE1002" s="41"/>
      <c r="DF1002" s="41"/>
      <c r="DG1002" s="41">
        <f t="shared" si="807"/>
        <v>-1.3394910499868049E-2</v>
      </c>
      <c r="DH1002" s="41"/>
    </row>
    <row r="1003" spans="2:112">
      <c r="B1003" s="34"/>
      <c r="C1003" s="34">
        <v>5.8692279999999997</v>
      </c>
      <c r="D1003" s="34"/>
      <c r="E1003" s="34">
        <v>1.78</v>
      </c>
      <c r="F1003" s="34"/>
      <c r="G1003" s="34">
        <v>60.512222000000001</v>
      </c>
      <c r="H1003" s="34">
        <v>20.530225999999999</v>
      </c>
      <c r="I1003" s="34">
        <v>18.600000000000001</v>
      </c>
      <c r="J1003" s="34">
        <v>9.1499959999999998</v>
      </c>
      <c r="K1003" s="34"/>
      <c r="L1003" s="34">
        <v>60.080002</v>
      </c>
      <c r="M1003" s="34">
        <v>5.5</v>
      </c>
      <c r="N1003" s="34">
        <v>42.163432999999998</v>
      </c>
      <c r="O1003" s="34">
        <v>12.2</v>
      </c>
      <c r="P1003" s="34"/>
      <c r="Q1003" s="34">
        <v>9.57</v>
      </c>
      <c r="R1003" s="34">
        <v>29.450001</v>
      </c>
      <c r="S1003" s="34">
        <v>55.608882999999999</v>
      </c>
      <c r="T1003" s="34"/>
      <c r="U1003" s="34"/>
      <c r="V1003" s="34">
        <v>5.293736</v>
      </c>
      <c r="W1003" s="34">
        <v>39.810001</v>
      </c>
      <c r="X1003" s="34">
        <v>39.150002000000001</v>
      </c>
      <c r="Y1003" s="34">
        <v>11.021411000000001</v>
      </c>
      <c r="Z1003" s="34">
        <v>25.083841</v>
      </c>
      <c r="AA1003" s="34">
        <v>54.712184999999998</v>
      </c>
      <c r="AB1003" s="34">
        <v>61.743149000000003</v>
      </c>
      <c r="AC1003" s="34"/>
      <c r="AD1003" s="34">
        <v>102.709999</v>
      </c>
      <c r="AE1003" s="34">
        <v>37.546664999999997</v>
      </c>
      <c r="AF1003" s="34">
        <v>0.95</v>
      </c>
      <c r="AG1003" s="34">
        <v>15.15</v>
      </c>
      <c r="AH1003" s="34">
        <v>31.361899999999999</v>
      </c>
      <c r="AI1003" s="34">
        <v>119.13861799999999</v>
      </c>
      <c r="AJ1003" s="34">
        <v>10.751611</v>
      </c>
      <c r="AK1003" s="34">
        <v>3.55</v>
      </c>
      <c r="AL1003" s="34"/>
      <c r="AM1003" s="34">
        <v>30.414470999999999</v>
      </c>
      <c r="AN1003" s="34">
        <v>6.8</v>
      </c>
      <c r="AO1003" s="34">
        <v>39.849997999999999</v>
      </c>
      <c r="AP1003" s="34">
        <v>5.3</v>
      </c>
      <c r="AQ1003" s="34">
        <v>17.149999999999999</v>
      </c>
      <c r="AR1003" s="34">
        <v>3.58</v>
      </c>
      <c r="AS1003" s="34"/>
      <c r="AT1003" s="34">
        <v>23.947371</v>
      </c>
      <c r="AU1003" s="34">
        <v>179.38999899999999</v>
      </c>
      <c r="AV1003" s="34">
        <v>11.795260000000001</v>
      </c>
      <c r="AW1003" s="34">
        <v>13.190149999999999</v>
      </c>
      <c r="AX1003" s="34">
        <v>9.11</v>
      </c>
      <c r="AY1003" s="34">
        <v>2.4500000000000002</v>
      </c>
      <c r="AZ1003" s="34">
        <v>64</v>
      </c>
      <c r="BA1003" s="34"/>
      <c r="BB1003" s="34"/>
      <c r="BC1003" s="34">
        <v>23.618228999999999</v>
      </c>
      <c r="BD1003" s="34"/>
      <c r="BE1003" s="38"/>
      <c r="BF1003" s="41"/>
      <c r="BG1003" s="41">
        <f t="shared" si="767"/>
        <v>7.8431184316811661E-3</v>
      </c>
      <c r="BH1003" s="41"/>
      <c r="BI1003" s="41">
        <f t="shared" si="768"/>
        <v>1.1299555253933466E-2</v>
      </c>
      <c r="BJ1003" s="41"/>
      <c r="BK1003" s="41">
        <f t="shared" si="769"/>
        <v>-1.7551409305360061E-2</v>
      </c>
      <c r="BL1003" s="41">
        <f t="shared" si="770"/>
        <v>1.1695962975408872E-2</v>
      </c>
      <c r="BM1003" s="41">
        <f t="shared" si="771"/>
        <v>5.3908486348765933E-3</v>
      </c>
      <c r="BN1003" s="41">
        <f t="shared" si="772"/>
        <v>6.7822743975688229E-2</v>
      </c>
      <c r="BO1003" s="41"/>
      <c r="BP1003" s="41">
        <f t="shared" si="773"/>
        <v>4.9950887162369918E-4</v>
      </c>
      <c r="BQ1003" s="41">
        <f t="shared" si="774"/>
        <v>-3.5718082602079232E-2</v>
      </c>
      <c r="BR1003" s="41">
        <f t="shared" si="775"/>
        <v>1.401888037295281E-3</v>
      </c>
      <c r="BS1003" s="41">
        <f t="shared" si="776"/>
        <v>-3.273325344969249E-3</v>
      </c>
      <c r="BT1003" s="41"/>
      <c r="BU1003" s="41">
        <f t="shared" si="777"/>
        <v>8.0478190848994199E-2</v>
      </c>
      <c r="BV1003" s="41">
        <f t="shared" si="778"/>
        <v>4.4240670350017535E-3</v>
      </c>
      <c r="BW1003" s="41">
        <f t="shared" si="779"/>
        <v>-1.940557362119855E-3</v>
      </c>
      <c r="BX1003" s="41"/>
      <c r="BY1003" s="41"/>
      <c r="BZ1003" s="41">
        <f t="shared" si="780"/>
        <v>1.7061893803475045E-2</v>
      </c>
      <c r="CA1003" s="41">
        <f t="shared" si="781"/>
        <v>1.4676401910081176E-2</v>
      </c>
      <c r="CB1003" s="41">
        <f t="shared" si="782"/>
        <v>2.5576228448791578E-3</v>
      </c>
      <c r="CC1003" s="41">
        <f t="shared" si="783"/>
        <v>-1.5253785179346462E-2</v>
      </c>
      <c r="CD1003" s="41">
        <f t="shared" si="784"/>
        <v>1.2270072412574943E-2</v>
      </c>
      <c r="CE1003" s="41">
        <f t="shared" si="785"/>
        <v>1.6373189366843772E-3</v>
      </c>
      <c r="CF1003" s="41">
        <f t="shared" si="786"/>
        <v>1.209196123779019E-2</v>
      </c>
      <c r="CG1003" s="41"/>
      <c r="CH1003" s="41">
        <f t="shared" si="787"/>
        <v>-3.401850052344267E-3</v>
      </c>
      <c r="CI1003" s="41">
        <f t="shared" si="788"/>
        <v>-3.3973741679118202E-3</v>
      </c>
      <c r="CJ1003" s="41">
        <f t="shared" si="789"/>
        <v>-1.0471299867295366E-2</v>
      </c>
      <c r="CK1003" s="41">
        <f t="shared" si="790"/>
        <v>1.3289232118682706E-2</v>
      </c>
      <c r="CL1003" s="41">
        <f t="shared" si="791"/>
        <v>2.1693118040124176E-3</v>
      </c>
      <c r="CM1003" s="41">
        <f t="shared" si="792"/>
        <v>6.3693412605851686E-3</v>
      </c>
      <c r="CO1003" s="41">
        <f t="shared" si="793"/>
        <v>-4.1385216162854482E-2</v>
      </c>
      <c r="CP1003" s="41"/>
      <c r="CQ1003" s="41">
        <f t="shared" si="794"/>
        <v>-1.9733275163277456E-2</v>
      </c>
      <c r="CR1003" s="41">
        <f t="shared" si="795"/>
        <v>2.9852963149681128E-2</v>
      </c>
      <c r="CS1003" s="41">
        <f t="shared" si="796"/>
        <v>-1.122908909072423E-2</v>
      </c>
      <c r="CT1003" s="41">
        <f t="shared" si="797"/>
        <v>2.6770241064604832E-2</v>
      </c>
      <c r="CU1003" s="41">
        <f t="shared" si="798"/>
        <v>-2.9112683469917815E-3</v>
      </c>
      <c r="CV1003" s="41">
        <f t="shared" si="799"/>
        <v>-2.7894020875785254E-3</v>
      </c>
      <c r="CW1003" s="41"/>
      <c r="CX1003" s="41">
        <f t="shared" si="800"/>
        <v>-2.0554814327014307E-3</v>
      </c>
      <c r="CY1003" s="41">
        <f t="shared" si="801"/>
        <v>-6.1300679178114849E-4</v>
      </c>
      <c r="CZ1003" s="41">
        <f t="shared" si="802"/>
        <v>2.1232169892835825E-2</v>
      </c>
      <c r="DA1003" s="41">
        <f t="shared" si="803"/>
        <v>-1.0695321378087532E-2</v>
      </c>
      <c r="DB1003" s="41">
        <f t="shared" si="804"/>
        <v>-3.8756195926120007E-2</v>
      </c>
      <c r="DC1003" s="41">
        <f t="shared" si="805"/>
        <v>-2.0202707317519355E-2</v>
      </c>
      <c r="DD1003" s="41">
        <f t="shared" si="806"/>
        <v>1.5623095341982412E-4</v>
      </c>
      <c r="DE1003" s="41"/>
      <c r="DF1003" s="41"/>
      <c r="DG1003" s="41">
        <f t="shared" si="807"/>
        <v>3.7855512355531177E-3</v>
      </c>
      <c r="DH1003" s="41"/>
    </row>
    <row r="1004" spans="2:112">
      <c r="B1004" s="34"/>
      <c r="C1004" s="34">
        <v>5.915082</v>
      </c>
      <c r="D1004" s="34"/>
      <c r="E1004" s="34">
        <v>1.75</v>
      </c>
      <c r="F1004" s="34"/>
      <c r="G1004" s="34">
        <v>59.224513999999999</v>
      </c>
      <c r="H1004" s="34">
        <v>20.211929000000001</v>
      </c>
      <c r="I1004" s="34">
        <v>18.299999</v>
      </c>
      <c r="J1004" s="34">
        <v>8.5499949999999991</v>
      </c>
      <c r="K1004" s="34"/>
      <c r="L1004" s="34">
        <v>60.48</v>
      </c>
      <c r="M1004" s="34">
        <v>5.5</v>
      </c>
      <c r="N1004" s="34">
        <v>41.848407999999999</v>
      </c>
      <c r="O1004" s="34">
        <v>12.19</v>
      </c>
      <c r="P1004" s="34"/>
      <c r="Q1004" s="34">
        <v>10.94</v>
      </c>
      <c r="R1004" s="34">
        <v>28.68</v>
      </c>
      <c r="S1004" s="34">
        <v>55.147357999999997</v>
      </c>
      <c r="T1004" s="34"/>
      <c r="U1004" s="34"/>
      <c r="V1004" s="34">
        <v>5.1245760000000002</v>
      </c>
      <c r="W1004" s="34">
        <v>39.139999000000003</v>
      </c>
      <c r="X1004" s="34">
        <v>39.75</v>
      </c>
      <c r="Y1004" s="34">
        <v>10.51319</v>
      </c>
      <c r="Z1004" s="34">
        <v>25.179434000000001</v>
      </c>
      <c r="AA1004" s="34">
        <v>53.620269999999998</v>
      </c>
      <c r="AB1004" s="34">
        <v>60.902099999999997</v>
      </c>
      <c r="AC1004" s="34"/>
      <c r="AD1004" s="34">
        <v>101.139999</v>
      </c>
      <c r="AE1004" s="34">
        <v>37.477859000000002</v>
      </c>
      <c r="AF1004" s="34">
        <v>0.9</v>
      </c>
      <c r="AG1004" s="34">
        <v>14.82</v>
      </c>
      <c r="AH1004" s="34">
        <v>31.313354</v>
      </c>
      <c r="AI1004" s="34">
        <v>118.19306899999999</v>
      </c>
      <c r="AJ1004" s="34">
        <v>10.552856</v>
      </c>
      <c r="AK1004" s="34">
        <v>3.3</v>
      </c>
      <c r="AL1004" s="34"/>
      <c r="AM1004" s="34">
        <v>30.561116999999999</v>
      </c>
      <c r="AN1004" s="34">
        <v>6.8</v>
      </c>
      <c r="AO1004" s="34">
        <v>38.849997999999999</v>
      </c>
      <c r="AP1004" s="34">
        <v>5.25</v>
      </c>
      <c r="AQ1004" s="34">
        <v>17.350000000000001</v>
      </c>
      <c r="AR1004" s="34">
        <v>3.44</v>
      </c>
      <c r="AS1004" s="34"/>
      <c r="AT1004" s="34">
        <v>23.356079000000001</v>
      </c>
      <c r="AU1004" s="34">
        <v>179.39999399999999</v>
      </c>
      <c r="AV1004" s="34">
        <v>11.84482</v>
      </c>
      <c r="AW1004" s="34">
        <v>13.521086</v>
      </c>
      <c r="AX1004" s="34">
        <v>8.98</v>
      </c>
      <c r="AY1004" s="34">
        <v>2.4</v>
      </c>
      <c r="AZ1004" s="34">
        <v>63.380001</v>
      </c>
      <c r="BA1004" s="34"/>
      <c r="BB1004" s="34"/>
      <c r="BC1004" s="34">
        <v>22.874580000000002</v>
      </c>
      <c r="BD1004" s="34"/>
      <c r="BE1004" s="38"/>
      <c r="BF1004" s="41"/>
      <c r="BG1004" s="41">
        <f t="shared" si="767"/>
        <v>7.7822513872687167E-3</v>
      </c>
      <c r="BH1004" s="41"/>
      <c r="BI1004" s="41">
        <f t="shared" si="768"/>
        <v>-1.6997576368571136E-2</v>
      </c>
      <c r="BJ1004" s="41"/>
      <c r="BK1004" s="41">
        <f t="shared" si="769"/>
        <v>-2.1509817146040677E-2</v>
      </c>
      <c r="BL1004" s="41">
        <f t="shared" si="770"/>
        <v>-1.562526459201834E-2</v>
      </c>
      <c r="BM1004" s="41">
        <f t="shared" si="771"/>
        <v>-1.6260575516590589E-2</v>
      </c>
      <c r="BN1004" s="41">
        <f t="shared" si="772"/>
        <v>-6.782274397568834E-2</v>
      </c>
      <c r="BO1004" s="41"/>
      <c r="BP1004" s="41">
        <f t="shared" si="773"/>
        <v>6.6356911264506546E-3</v>
      </c>
      <c r="BQ1004" s="41">
        <f t="shared" si="774"/>
        <v>0</v>
      </c>
      <c r="BR1004" s="41">
        <f t="shared" si="775"/>
        <v>-7.4995732211188947E-3</v>
      </c>
      <c r="BS1004" s="41">
        <f t="shared" si="776"/>
        <v>-8.2000824603070698E-4</v>
      </c>
      <c r="BT1004" s="41"/>
      <c r="BU1004" s="41">
        <f t="shared" si="777"/>
        <v>0.13379259152897216</v>
      </c>
      <c r="BV1004" s="41">
        <f t="shared" si="778"/>
        <v>-2.6493928322032925E-2</v>
      </c>
      <c r="BW1004" s="41">
        <f t="shared" si="779"/>
        <v>-8.3341158420282072E-3</v>
      </c>
      <c r="BX1004" s="41"/>
      <c r="BY1004" s="41"/>
      <c r="BZ1004" s="41">
        <f t="shared" si="780"/>
        <v>-3.2476444891932882E-2</v>
      </c>
      <c r="CA1004" s="41">
        <f t="shared" si="781"/>
        <v>-1.6973225712922493E-2</v>
      </c>
      <c r="CB1004" s="41">
        <f t="shared" si="782"/>
        <v>1.5209367577961775E-2</v>
      </c>
      <c r="CC1004" s="41">
        <f t="shared" si="783"/>
        <v>-4.7209176163209084E-2</v>
      </c>
      <c r="CD1004" s="41">
        <f t="shared" si="784"/>
        <v>3.8036962475724865E-3</v>
      </c>
      <c r="CE1004" s="41">
        <f t="shared" si="785"/>
        <v>-2.0159276902704932E-2</v>
      </c>
      <c r="CF1004" s="41">
        <f t="shared" si="786"/>
        <v>-1.3715365104595697E-2</v>
      </c>
      <c r="CG1004" s="41"/>
      <c r="CH1004" s="41">
        <f t="shared" si="787"/>
        <v>-1.5403787677010609E-2</v>
      </c>
      <c r="CI1004" s="41">
        <f t="shared" si="788"/>
        <v>-1.8342274131814724E-3</v>
      </c>
      <c r="CJ1004" s="41">
        <f t="shared" si="789"/>
        <v>-5.4067221270275703E-2</v>
      </c>
      <c r="CK1004" s="41">
        <f t="shared" si="790"/>
        <v>-2.2022912087437341E-2</v>
      </c>
      <c r="CL1004" s="41">
        <f t="shared" si="791"/>
        <v>-1.5491284553353776E-3</v>
      </c>
      <c r="CM1004" s="41">
        <f t="shared" si="792"/>
        <v>-7.968206983839321E-3</v>
      </c>
      <c r="CO1004" s="41">
        <f t="shared" si="793"/>
        <v>-7.30251350148899E-2</v>
      </c>
      <c r="CP1004" s="41"/>
      <c r="CQ1004" s="41">
        <f t="shared" si="794"/>
        <v>4.8099997899021122E-3</v>
      </c>
      <c r="CR1004" s="41">
        <f t="shared" si="795"/>
        <v>0</v>
      </c>
      <c r="CS1004" s="41">
        <f t="shared" si="796"/>
        <v>-2.541432971441341E-2</v>
      </c>
      <c r="CT1004" s="41">
        <f t="shared" si="797"/>
        <v>-9.47874395454377E-3</v>
      </c>
      <c r="CU1004" s="41">
        <f t="shared" si="798"/>
        <v>1.1594332780919446E-2</v>
      </c>
      <c r="CV1004" s="41">
        <f t="shared" si="799"/>
        <v>-3.9891329027301969E-2</v>
      </c>
      <c r="CW1004" s="41"/>
      <c r="CX1004" s="41">
        <f t="shared" si="800"/>
        <v>-2.5001254632743032E-2</v>
      </c>
      <c r="CY1004" s="41">
        <f t="shared" si="801"/>
        <v>5.5715043326608114E-5</v>
      </c>
      <c r="CZ1004" s="41">
        <f t="shared" si="802"/>
        <v>4.1928853545813577E-3</v>
      </c>
      <c r="DA1004" s="41">
        <f t="shared" si="803"/>
        <v>2.4780053916423843E-2</v>
      </c>
      <c r="DB1004" s="41">
        <f t="shared" si="804"/>
        <v>-1.437282895775866E-2</v>
      </c>
      <c r="DC1004" s="41">
        <f t="shared" si="805"/>
        <v>-2.0619287202735818E-2</v>
      </c>
      <c r="DD1004" s="41">
        <f t="shared" si="806"/>
        <v>-9.7347133190493918E-3</v>
      </c>
      <c r="DE1004" s="41"/>
      <c r="DF1004" s="41"/>
      <c r="DG1004" s="41">
        <f t="shared" si="807"/>
        <v>-3.1992578789375899E-2</v>
      </c>
      <c r="DH1004" s="41"/>
    </row>
    <row r="1005" spans="2:112">
      <c r="B1005" s="34"/>
      <c r="C1005" s="34">
        <v>5.8233750000000004</v>
      </c>
      <c r="D1005" s="34"/>
      <c r="E1005" s="34">
        <v>1.94</v>
      </c>
      <c r="F1005" s="34"/>
      <c r="G1005" s="34">
        <v>59.086899000000003</v>
      </c>
      <c r="H1005" s="34">
        <v>20.211929000000001</v>
      </c>
      <c r="I1005" s="34">
        <v>18.450001</v>
      </c>
      <c r="J1005" s="34">
        <v>8.6999960000000005</v>
      </c>
      <c r="K1005" s="34"/>
      <c r="L1005" s="34">
        <v>60.310001</v>
      </c>
      <c r="M1005" s="34">
        <v>5.4</v>
      </c>
      <c r="N1005" s="34">
        <v>41.592457000000003</v>
      </c>
      <c r="O1005" s="34">
        <v>12.17</v>
      </c>
      <c r="P1005" s="34"/>
      <c r="Q1005" s="34">
        <v>10.87</v>
      </c>
      <c r="R1005" s="34">
        <v>28.92</v>
      </c>
      <c r="S1005" s="34">
        <v>54.499256000000003</v>
      </c>
      <c r="T1005" s="34"/>
      <c r="U1005" s="34"/>
      <c r="V1005" s="34">
        <v>5.3534410000000001</v>
      </c>
      <c r="W1005" s="34">
        <v>39.860000999999997</v>
      </c>
      <c r="X1005" s="34">
        <v>39.099997999999999</v>
      </c>
      <c r="Y1005" s="34">
        <v>10.563017</v>
      </c>
      <c r="Z1005" s="34">
        <v>24.720585</v>
      </c>
      <c r="AA1005" s="34">
        <v>53.101157999999998</v>
      </c>
      <c r="AB1005" s="34">
        <v>60.951568999999999</v>
      </c>
      <c r="AC1005" s="34"/>
      <c r="AD1005" s="34">
        <v>106.010002</v>
      </c>
      <c r="AE1005" s="34">
        <v>37.723587000000002</v>
      </c>
      <c r="AF1005" s="34">
        <v>0.93</v>
      </c>
      <c r="AG1005" s="34">
        <v>15.28</v>
      </c>
      <c r="AH1005" s="34">
        <v>31.604641000000001</v>
      </c>
      <c r="AI1005" s="34">
        <v>118.581245</v>
      </c>
      <c r="AJ1005" s="34">
        <v>10.316245</v>
      </c>
      <c r="AK1005" s="34">
        <v>3.8</v>
      </c>
      <c r="AL1005" s="34"/>
      <c r="AM1005" s="34">
        <v>30.717541000000001</v>
      </c>
      <c r="AN1005" s="34">
        <v>7</v>
      </c>
      <c r="AO1005" s="34">
        <v>39.5</v>
      </c>
      <c r="AP1005" s="34">
        <v>5.15</v>
      </c>
      <c r="AQ1005" s="34">
        <v>16.799999</v>
      </c>
      <c r="AR1005" s="34">
        <v>3.5</v>
      </c>
      <c r="AS1005" s="34"/>
      <c r="AT1005" s="34">
        <v>23.503903999999999</v>
      </c>
      <c r="AU1005" s="34">
        <v>178.89999399999999</v>
      </c>
      <c r="AV1005" s="34">
        <v>11.84482</v>
      </c>
      <c r="AW1005" s="34">
        <v>13.426532</v>
      </c>
      <c r="AX1005" s="34">
        <v>8.4499999999999993</v>
      </c>
      <c r="AY1005" s="34">
        <v>2.6</v>
      </c>
      <c r="AZ1005" s="34">
        <v>64.910004000000001</v>
      </c>
      <c r="BA1005" s="34"/>
      <c r="BB1005" s="34"/>
      <c r="BC1005" s="34">
        <v>23.291022999999999</v>
      </c>
      <c r="BD1005" s="34"/>
      <c r="BE1005" s="38"/>
      <c r="BF1005" s="41"/>
      <c r="BG1005" s="41">
        <f t="shared" si="767"/>
        <v>-1.5625369818949734E-2</v>
      </c>
      <c r="BH1005" s="41"/>
      <c r="BI1005" s="41">
        <f t="shared" si="768"/>
        <v>0.10307218513981405</v>
      </c>
      <c r="BJ1005" s="41"/>
      <c r="BK1005" s="41">
        <f t="shared" si="769"/>
        <v>-2.3263193055030528E-3</v>
      </c>
      <c r="BL1005" s="41">
        <f t="shared" si="770"/>
        <v>0</v>
      </c>
      <c r="BM1005" s="41">
        <f t="shared" si="771"/>
        <v>8.1634194845118056E-3</v>
      </c>
      <c r="BN1005" s="41">
        <f t="shared" si="772"/>
        <v>1.7391867737141253E-2</v>
      </c>
      <c r="BO1005" s="41"/>
      <c r="BP1005" s="41">
        <f t="shared" si="773"/>
        <v>-2.814787827384074E-3</v>
      </c>
      <c r="BQ1005" s="41">
        <f t="shared" si="774"/>
        <v>-1.834913866819643E-2</v>
      </c>
      <c r="BR1005" s="41">
        <f t="shared" si="775"/>
        <v>-6.1349268796642535E-3</v>
      </c>
      <c r="BS1005" s="41">
        <f t="shared" si="776"/>
        <v>-1.6420364937442986E-3</v>
      </c>
      <c r="BT1005" s="41"/>
      <c r="BU1005" s="41">
        <f t="shared" si="777"/>
        <v>-6.4190958607171283E-3</v>
      </c>
      <c r="BV1005" s="41">
        <f t="shared" si="778"/>
        <v>8.3333815591444607E-3</v>
      </c>
      <c r="BW1005" s="41">
        <f t="shared" si="779"/>
        <v>-1.1821788640430072E-2</v>
      </c>
      <c r="BX1005" s="41"/>
      <c r="BY1005" s="41"/>
      <c r="BZ1005" s="41">
        <f t="shared" si="780"/>
        <v>4.3691741833263534E-2</v>
      </c>
      <c r="CA1005" s="41">
        <f t="shared" si="781"/>
        <v>1.822840345383591E-2</v>
      </c>
      <c r="CB1005" s="41">
        <f t="shared" si="782"/>
        <v>-1.6487425259917341E-2</v>
      </c>
      <c r="CC1005" s="41">
        <f t="shared" si="783"/>
        <v>4.7282789384492721E-3</v>
      </c>
      <c r="CD1005" s="41">
        <f t="shared" si="784"/>
        <v>-1.8391252848275003E-2</v>
      </c>
      <c r="CE1005" s="41">
        <f t="shared" si="785"/>
        <v>-9.7284323099661625E-3</v>
      </c>
      <c r="CF1005" s="41">
        <f t="shared" si="786"/>
        <v>8.1194112780803504E-4</v>
      </c>
      <c r="CG1005" s="41"/>
      <c r="CH1005" s="41">
        <f t="shared" si="787"/>
        <v>4.7027762386598844E-2</v>
      </c>
      <c r="CI1005" s="41">
        <f t="shared" si="788"/>
        <v>6.5352167448214883E-3</v>
      </c>
      <c r="CJ1005" s="41">
        <f t="shared" si="789"/>
        <v>3.278982282299097E-2</v>
      </c>
      <c r="CK1005" s="41">
        <f t="shared" si="790"/>
        <v>3.0567163870433567E-2</v>
      </c>
      <c r="CL1005" s="41">
        <f t="shared" si="791"/>
        <v>9.2593249712954965E-3</v>
      </c>
      <c r="CM1005" s="41">
        <f t="shared" si="792"/>
        <v>3.2788721142561999E-3</v>
      </c>
      <c r="CO1005" s="41">
        <f t="shared" si="793"/>
        <v>0.1410785982599056</v>
      </c>
      <c r="CP1005" s="41"/>
      <c r="CQ1005" s="41">
        <f t="shared" si="794"/>
        <v>5.1053448252700705E-3</v>
      </c>
      <c r="CR1005" s="41">
        <f t="shared" si="795"/>
        <v>2.8987536873252406E-2</v>
      </c>
      <c r="CS1005" s="41">
        <f t="shared" si="796"/>
        <v>1.6592646573472564E-2</v>
      </c>
      <c r="CT1005" s="41">
        <f t="shared" si="797"/>
        <v>-1.9231361927887533E-2</v>
      </c>
      <c r="CU1005" s="41">
        <f t="shared" si="798"/>
        <v>-3.2213679507466356E-2</v>
      </c>
      <c r="CV1005" s="41">
        <f t="shared" si="799"/>
        <v>1.7291497110061043E-2</v>
      </c>
      <c r="CW1005" s="41"/>
      <c r="CX1005" s="41">
        <f t="shared" si="800"/>
        <v>6.3092421679473926E-3</v>
      </c>
      <c r="CY1005" s="41">
        <f t="shared" si="801"/>
        <v>-2.7909592034957389E-3</v>
      </c>
      <c r="CZ1005" s="41">
        <f t="shared" si="802"/>
        <v>0</v>
      </c>
      <c r="DA1005" s="41">
        <f t="shared" si="803"/>
        <v>-7.0176434921960136E-3</v>
      </c>
      <c r="DB1005" s="41">
        <f t="shared" si="804"/>
        <v>-6.0833440945025942E-2</v>
      </c>
      <c r="DC1005" s="41">
        <f t="shared" si="805"/>
        <v>8.0042707673536564E-2</v>
      </c>
      <c r="DD1005" s="41">
        <f t="shared" si="806"/>
        <v>2.3853386628539735E-2</v>
      </c>
      <c r="DE1005" s="41"/>
      <c r="DF1005" s="41"/>
      <c r="DG1005" s="41">
        <f t="shared" si="807"/>
        <v>1.8041757025397894E-2</v>
      </c>
      <c r="DH1005" s="41"/>
    </row>
    <row r="1006" spans="2:112">
      <c r="B1006" s="34"/>
      <c r="C1006" s="34">
        <v>5.9609350000000001</v>
      </c>
      <c r="D1006" s="34"/>
      <c r="E1006" s="34">
        <v>1.74</v>
      </c>
      <c r="F1006" s="34"/>
      <c r="G1006" s="34">
        <v>59.529240000000001</v>
      </c>
      <c r="H1006" s="34">
        <v>20.719217</v>
      </c>
      <c r="I1006" s="34">
        <v>18.299999</v>
      </c>
      <c r="J1006" s="34">
        <v>8.6999960000000005</v>
      </c>
      <c r="K1006" s="34"/>
      <c r="L1006" s="34">
        <v>60.720001000000003</v>
      </c>
      <c r="M1006" s="34">
        <v>5.35</v>
      </c>
      <c r="N1006" s="34">
        <v>41.356189999999998</v>
      </c>
      <c r="O1006" s="34">
        <v>12.07</v>
      </c>
      <c r="P1006" s="34"/>
      <c r="Q1006" s="34">
        <v>10.79</v>
      </c>
      <c r="R1006" s="34">
        <v>28.780000999999999</v>
      </c>
      <c r="S1006" s="34">
        <v>54.617092</v>
      </c>
      <c r="T1006" s="34"/>
      <c r="U1006" s="34"/>
      <c r="V1006" s="34">
        <v>5.413144</v>
      </c>
      <c r="W1006" s="34">
        <v>40.659999999999997</v>
      </c>
      <c r="X1006" s="34">
        <v>38.799999</v>
      </c>
      <c r="Y1006" s="34">
        <v>10.154446</v>
      </c>
      <c r="Z1006" s="34">
        <v>25.246348999999999</v>
      </c>
      <c r="AA1006" s="34">
        <v>53.110111000000003</v>
      </c>
      <c r="AB1006" s="34">
        <v>60.753677000000003</v>
      </c>
      <c r="AC1006" s="34"/>
      <c r="AD1006" s="34">
        <v>105.989998</v>
      </c>
      <c r="AE1006" s="34">
        <v>37.487690000000001</v>
      </c>
      <c r="AF1006" s="34">
        <v>0.9</v>
      </c>
      <c r="AG1006" s="34">
        <v>15.97</v>
      </c>
      <c r="AH1006" s="34">
        <v>32.235764000000003</v>
      </c>
      <c r="AI1006" s="34">
        <v>118.93956</v>
      </c>
      <c r="AJ1006" s="34">
        <v>10.297317</v>
      </c>
      <c r="AK1006" s="34">
        <v>3.65</v>
      </c>
      <c r="AL1006" s="34"/>
      <c r="AM1006" s="34">
        <v>30.922846</v>
      </c>
      <c r="AN1006" s="34">
        <v>6.8</v>
      </c>
      <c r="AO1006" s="34">
        <v>39</v>
      </c>
      <c r="AP1006" s="34">
        <v>5.25</v>
      </c>
      <c r="AQ1006" s="34">
        <v>16.850000000000001</v>
      </c>
      <c r="AR1006" s="34">
        <v>3.4</v>
      </c>
      <c r="AS1006" s="34"/>
      <c r="AT1006" s="34">
        <v>23.158982999999999</v>
      </c>
      <c r="AU1006" s="34">
        <v>179.570007</v>
      </c>
      <c r="AV1006" s="34">
        <v>11.993501</v>
      </c>
      <c r="AW1006" s="34">
        <v>13.33198</v>
      </c>
      <c r="AX1006" s="34">
        <v>8.5</v>
      </c>
      <c r="AY1006" s="34">
        <v>2.4500000000000002</v>
      </c>
      <c r="AZ1006" s="34">
        <v>64.559997999999993</v>
      </c>
      <c r="BA1006" s="34"/>
      <c r="BB1006" s="34"/>
      <c r="BC1006" s="34">
        <v>22.993566999999999</v>
      </c>
      <c r="BD1006" s="34"/>
      <c r="BE1006" s="38"/>
      <c r="BF1006" s="41"/>
      <c r="BG1006" s="41">
        <f t="shared" si="767"/>
        <v>2.3347357392309406E-2</v>
      </c>
      <c r="BH1006" s="41"/>
      <c r="BI1006" s="41">
        <f t="shared" si="768"/>
        <v>-0.10880285984879906</v>
      </c>
      <c r="BJ1006" s="41"/>
      <c r="BK1006" s="41">
        <f t="shared" si="769"/>
        <v>7.458395699951624E-3</v>
      </c>
      <c r="BL1006" s="41">
        <f t="shared" si="770"/>
        <v>2.4788652443150667E-2</v>
      </c>
      <c r="BM1006" s="41">
        <f t="shared" si="771"/>
        <v>-8.1634194845117882E-3</v>
      </c>
      <c r="BN1006" s="41">
        <f t="shared" si="772"/>
        <v>0</v>
      </c>
      <c r="BO1006" s="41"/>
      <c r="BP1006" s="41">
        <f t="shared" si="773"/>
        <v>6.7752055125192617E-3</v>
      </c>
      <c r="BQ1006" s="41">
        <f t="shared" si="774"/>
        <v>-9.302392662313674E-3</v>
      </c>
      <c r="BR1006" s="41">
        <f t="shared" si="775"/>
        <v>-5.6967207423342372E-3</v>
      </c>
      <c r="BS1006" s="41">
        <f t="shared" si="776"/>
        <v>-8.2508718899956344E-3</v>
      </c>
      <c r="BT1006" s="41"/>
      <c r="BU1006" s="41">
        <f t="shared" si="777"/>
        <v>-7.3869218630748237E-3</v>
      </c>
      <c r="BV1006" s="41">
        <f t="shared" si="778"/>
        <v>-4.8526610849912877E-3</v>
      </c>
      <c r="BW1006" s="41">
        <f t="shared" si="779"/>
        <v>2.1598238571393768E-3</v>
      </c>
      <c r="BX1006" s="41"/>
      <c r="BY1006" s="41"/>
      <c r="BZ1006" s="41">
        <f t="shared" si="780"/>
        <v>1.1090538356349735E-2</v>
      </c>
      <c r="CA1006" s="41">
        <f t="shared" si="781"/>
        <v>1.9871468327744956E-2</v>
      </c>
      <c r="CB1006" s="41">
        <f t="shared" si="782"/>
        <v>-7.7021949843920504E-3</v>
      </c>
      <c r="CC1006" s="41">
        <f t="shared" si="783"/>
        <v>-3.9447299093495446E-2</v>
      </c>
      <c r="CD1006" s="41">
        <f t="shared" si="784"/>
        <v>2.1045253849213054E-2</v>
      </c>
      <c r="CE1006" s="41">
        <f t="shared" si="785"/>
        <v>1.685885142980602E-4</v>
      </c>
      <c r="CF1006" s="41">
        <f t="shared" si="786"/>
        <v>-3.2519908698039595E-3</v>
      </c>
      <c r="CG1006" s="41"/>
      <c r="CH1006" s="41">
        <f t="shared" si="787"/>
        <v>-1.8871698169217469E-4</v>
      </c>
      <c r="CI1006" s="41">
        <f t="shared" si="788"/>
        <v>-6.2729362656548096E-3</v>
      </c>
      <c r="CJ1006" s="41">
        <f t="shared" si="789"/>
        <v>-3.2789822822990956E-2</v>
      </c>
      <c r="CK1006" s="41">
        <f t="shared" si="790"/>
        <v>4.416717848854667E-2</v>
      </c>
      <c r="CL1006" s="41">
        <f t="shared" si="791"/>
        <v>1.9772542530338121E-2</v>
      </c>
      <c r="CM1006" s="41">
        <f t="shared" si="792"/>
        <v>3.0171274622740776E-3</v>
      </c>
      <c r="CO1006" s="41">
        <f t="shared" si="793"/>
        <v>-4.027389913793996E-2</v>
      </c>
      <c r="CP1006" s="41"/>
      <c r="CQ1006" s="41">
        <f t="shared" si="794"/>
        <v>6.6614039651726239E-3</v>
      </c>
      <c r="CR1006" s="41">
        <f t="shared" si="795"/>
        <v>-2.8987536873252298E-2</v>
      </c>
      <c r="CS1006" s="41">
        <f t="shared" si="796"/>
        <v>-1.2739025777429714E-2</v>
      </c>
      <c r="CT1006" s="41">
        <f t="shared" si="797"/>
        <v>1.9231361927887592E-2</v>
      </c>
      <c r="CU1006" s="41">
        <f t="shared" si="798"/>
        <v>2.9718299129687835E-3</v>
      </c>
      <c r="CV1006" s="41">
        <f t="shared" si="799"/>
        <v>-2.8987536873252298E-2</v>
      </c>
      <c r="CW1006" s="41"/>
      <c r="CX1006" s="41">
        <f t="shared" si="800"/>
        <v>-1.4783795188476537E-2</v>
      </c>
      <c r="CY1006" s="41">
        <f t="shared" si="801"/>
        <v>3.7381860594349753E-3</v>
      </c>
      <c r="CZ1006" s="41">
        <f t="shared" si="802"/>
        <v>1.2474278535509253E-2</v>
      </c>
      <c r="DA1006" s="41">
        <f t="shared" si="803"/>
        <v>-7.0670890461403749E-3</v>
      </c>
      <c r="DB1006" s="41">
        <f t="shared" si="804"/>
        <v>5.899722127188322E-3</v>
      </c>
      <c r="DC1006" s="41">
        <f t="shared" si="805"/>
        <v>-5.9423420470800764E-2</v>
      </c>
      <c r="DD1006" s="41">
        <f t="shared" si="806"/>
        <v>-5.4067636864036182E-3</v>
      </c>
      <c r="DE1006" s="41"/>
      <c r="DF1006" s="41"/>
      <c r="DG1006" s="41">
        <f t="shared" si="807"/>
        <v>-1.2853526207834512E-2</v>
      </c>
      <c r="DH1006" s="41"/>
    </row>
    <row r="1007" spans="2:112">
      <c r="B1007" s="34"/>
      <c r="C1007" s="34">
        <v>5.915082</v>
      </c>
      <c r="D1007" s="34"/>
      <c r="E1007" s="34">
        <v>1.82</v>
      </c>
      <c r="F1007" s="34"/>
      <c r="G1007" s="34">
        <v>58.939456999999997</v>
      </c>
      <c r="H1007" s="34">
        <v>20.947991999999999</v>
      </c>
      <c r="I1007" s="34">
        <v>18.5</v>
      </c>
      <c r="J1007" s="34">
        <v>8.2499959999999994</v>
      </c>
      <c r="K1007" s="34"/>
      <c r="L1007" s="34">
        <v>61.93</v>
      </c>
      <c r="M1007" s="34">
        <v>5.3</v>
      </c>
      <c r="N1007" s="34">
        <v>41.326656</v>
      </c>
      <c r="O1007" s="34">
        <v>12.12</v>
      </c>
      <c r="P1007" s="34"/>
      <c r="Q1007" s="34">
        <v>10.09</v>
      </c>
      <c r="R1007" s="34">
        <v>28.57</v>
      </c>
      <c r="S1007" s="34">
        <v>54.027920000000002</v>
      </c>
      <c r="T1007" s="34"/>
      <c r="U1007" s="34"/>
      <c r="V1007" s="34">
        <v>5.413144</v>
      </c>
      <c r="W1007" s="34">
        <v>40.759998000000003</v>
      </c>
      <c r="X1007" s="34">
        <v>39.650002000000001</v>
      </c>
      <c r="Y1007" s="34">
        <v>9.8455279999999998</v>
      </c>
      <c r="Z1007" s="34">
        <v>24.156580000000002</v>
      </c>
      <c r="AA1007" s="34">
        <v>52.761054999999999</v>
      </c>
      <c r="AB1007" s="34">
        <v>60.456833000000003</v>
      </c>
      <c r="AC1007" s="34"/>
      <c r="AD1007" s="34">
        <v>103.980003</v>
      </c>
      <c r="AE1007" s="34">
        <v>37.418883999999998</v>
      </c>
      <c r="AF1007" s="34">
        <v>0.9</v>
      </c>
      <c r="AG1007" s="34">
        <v>16.030000999999999</v>
      </c>
      <c r="AH1007" s="34">
        <v>33.255268000000001</v>
      </c>
      <c r="AI1007" s="34">
        <v>120.442474</v>
      </c>
      <c r="AJ1007" s="34">
        <v>10.316245</v>
      </c>
      <c r="AK1007" s="34">
        <v>3.6</v>
      </c>
      <c r="AL1007" s="34"/>
      <c r="AM1007" s="34">
        <v>30.922846</v>
      </c>
      <c r="AN1007" s="34">
        <v>6.8</v>
      </c>
      <c r="AO1007" s="34">
        <v>38.400002000000001</v>
      </c>
      <c r="AP1007" s="34">
        <v>5.3</v>
      </c>
      <c r="AQ1007" s="34">
        <v>17.049999</v>
      </c>
      <c r="AR1007" s="34">
        <v>3.39</v>
      </c>
      <c r="AS1007" s="34"/>
      <c r="AT1007" s="34">
        <v>22.832798</v>
      </c>
      <c r="AU1007" s="34">
        <v>179.16000399999999</v>
      </c>
      <c r="AV1007" s="34">
        <v>12.191739999999999</v>
      </c>
      <c r="AW1007" s="34">
        <v>13.33198</v>
      </c>
      <c r="AX1007" s="34">
        <v>8.34</v>
      </c>
      <c r="AY1007" s="34">
        <v>2.4</v>
      </c>
      <c r="AZ1007" s="34">
        <v>64.059997999999993</v>
      </c>
      <c r="BA1007" s="34"/>
      <c r="BB1007" s="34"/>
      <c r="BC1007" s="34">
        <v>22.834923</v>
      </c>
      <c r="BD1007" s="34"/>
      <c r="BE1007" s="38"/>
      <c r="BF1007" s="41"/>
      <c r="BG1007" s="41">
        <f t="shared" si="767"/>
        <v>-7.7219875733596241E-3</v>
      </c>
      <c r="BH1007" s="41"/>
      <c r="BI1007" s="41">
        <f t="shared" si="768"/>
        <v>4.4951387862266268E-2</v>
      </c>
      <c r="BJ1007" s="41"/>
      <c r="BK1007" s="41">
        <f t="shared" si="769"/>
        <v>-9.9568559031647727E-3</v>
      </c>
      <c r="BL1007" s="41">
        <f t="shared" si="770"/>
        <v>1.0981167417186286E-2</v>
      </c>
      <c r="BM1007" s="41">
        <f t="shared" si="771"/>
        <v>1.0869726881714075E-2</v>
      </c>
      <c r="BN1007" s="41">
        <f t="shared" si="772"/>
        <v>-5.3109850392330273E-2</v>
      </c>
      <c r="BO1007" s="41"/>
      <c r="BP1007" s="41">
        <f t="shared" si="773"/>
        <v>1.9731565393556878E-2</v>
      </c>
      <c r="BQ1007" s="41">
        <f t="shared" si="774"/>
        <v>-9.3897403498390316E-3</v>
      </c>
      <c r="BR1007" s="41">
        <f t="shared" si="775"/>
        <v>-7.1439246917243506E-4</v>
      </c>
      <c r="BS1007" s="41">
        <f t="shared" si="776"/>
        <v>4.1339455317281112E-3</v>
      </c>
      <c r="BT1007" s="41"/>
      <c r="BU1007" s="41">
        <f t="shared" si="777"/>
        <v>-6.7074944904525605E-2</v>
      </c>
      <c r="BV1007" s="41">
        <f t="shared" si="778"/>
        <v>-7.3235199628910209E-3</v>
      </c>
      <c r="BW1007" s="41">
        <f t="shared" si="779"/>
        <v>-1.0845924073292667E-2</v>
      </c>
      <c r="BX1007" s="41"/>
      <c r="BY1007" s="41"/>
      <c r="BZ1007" s="41">
        <f t="shared" si="780"/>
        <v>0</v>
      </c>
      <c r="CA1007" s="41">
        <f t="shared" si="781"/>
        <v>2.4563510866090032E-3</v>
      </c>
      <c r="CB1007" s="41">
        <f t="shared" si="782"/>
        <v>2.1670777666186032E-2</v>
      </c>
      <c r="CC1007" s="41">
        <f t="shared" si="783"/>
        <v>-3.0894297199606933E-2</v>
      </c>
      <c r="CD1007" s="41">
        <f t="shared" si="784"/>
        <v>-4.4124744452047879E-2</v>
      </c>
      <c r="CE1007" s="41">
        <f t="shared" si="785"/>
        <v>-6.5940005755649568E-3</v>
      </c>
      <c r="CF1007" s="41">
        <f t="shared" si="786"/>
        <v>-4.8980008986119405E-3</v>
      </c>
      <c r="CG1007" s="41"/>
      <c r="CH1007" s="41">
        <f t="shared" si="787"/>
        <v>-1.9146129362187129E-2</v>
      </c>
      <c r="CI1007" s="41">
        <f t="shared" si="788"/>
        <v>-1.837115640922327E-3</v>
      </c>
      <c r="CJ1007" s="41">
        <f t="shared" si="789"/>
        <v>0</v>
      </c>
      <c r="CK1007" s="41">
        <f t="shared" si="790"/>
        <v>3.7500667775702567E-3</v>
      </c>
      <c r="CL1007" s="41">
        <f t="shared" si="791"/>
        <v>3.113667121451991E-2</v>
      </c>
      <c r="CM1007" s="41">
        <f t="shared" si="792"/>
        <v>1.2556779823553866E-2</v>
      </c>
      <c r="CO1007" s="41">
        <f t="shared" si="793"/>
        <v>-1.3793322132335761E-2</v>
      </c>
      <c r="CP1007" s="41"/>
      <c r="CQ1007" s="41">
        <f t="shared" si="794"/>
        <v>0</v>
      </c>
      <c r="CR1007" s="41">
        <f t="shared" si="795"/>
        <v>0</v>
      </c>
      <c r="CS1007" s="41">
        <f t="shared" si="796"/>
        <v>-1.5504134452633232E-2</v>
      </c>
      <c r="CT1007" s="41">
        <f t="shared" si="797"/>
        <v>9.4787439545437387E-3</v>
      </c>
      <c r="CU1007" s="41">
        <f t="shared" si="798"/>
        <v>1.1799488280126761E-2</v>
      </c>
      <c r="CV1007" s="41">
        <f t="shared" si="799"/>
        <v>-2.9455102297568031E-3</v>
      </c>
      <c r="CW1007" s="41"/>
      <c r="CX1007" s="41">
        <f t="shared" si="800"/>
        <v>-1.4184728753788371E-2</v>
      </c>
      <c r="CY1007" s="41">
        <f t="shared" si="801"/>
        <v>-2.2858593703071867E-3</v>
      </c>
      <c r="CZ1007" s="41">
        <f t="shared" si="802"/>
        <v>1.6393753512141049E-2</v>
      </c>
      <c r="DA1007" s="41">
        <f t="shared" si="803"/>
        <v>0</v>
      </c>
      <c r="DB1007" s="41">
        <f t="shared" si="804"/>
        <v>-1.9002947125615358E-2</v>
      </c>
      <c r="DC1007" s="41">
        <f t="shared" si="805"/>
        <v>-2.0619287202735818E-2</v>
      </c>
      <c r="DD1007" s="41">
        <f t="shared" si="806"/>
        <v>-7.7748800224775351E-3</v>
      </c>
      <c r="DE1007" s="41"/>
      <c r="DF1007" s="41"/>
      <c r="DG1007" s="41">
        <f t="shared" si="807"/>
        <v>-6.9234065402158816E-3</v>
      </c>
      <c r="DH1007" s="41"/>
    </row>
    <row r="1008" spans="2:112">
      <c r="B1008" s="34"/>
      <c r="C1008" s="34">
        <v>5.9609350000000001</v>
      </c>
      <c r="D1008" s="34"/>
      <c r="E1008" s="34">
        <v>1.9</v>
      </c>
      <c r="F1008" s="34"/>
      <c r="G1008" s="34">
        <v>60.050217000000004</v>
      </c>
      <c r="H1008" s="34">
        <v>20.928101000000002</v>
      </c>
      <c r="I1008" s="34">
        <v>18.899999999999999</v>
      </c>
      <c r="J1008" s="34">
        <v>7.6499959999999998</v>
      </c>
      <c r="K1008" s="34"/>
      <c r="L1008" s="34">
        <v>61.98</v>
      </c>
      <c r="M1008" s="34">
        <v>5.39</v>
      </c>
      <c r="N1008" s="34">
        <v>41.759808</v>
      </c>
      <c r="O1008" s="34">
        <v>12.23</v>
      </c>
      <c r="P1008" s="34"/>
      <c r="Q1008" s="34">
        <v>9.8800000000000008</v>
      </c>
      <c r="R1008" s="34">
        <v>29.200001</v>
      </c>
      <c r="S1008" s="34">
        <v>54.656371999999998</v>
      </c>
      <c r="T1008" s="34"/>
      <c r="U1008" s="34"/>
      <c r="V1008" s="34">
        <v>5.5524529999999999</v>
      </c>
      <c r="W1008" s="34">
        <v>41.34</v>
      </c>
      <c r="X1008" s="34">
        <v>40.099997999999999</v>
      </c>
      <c r="Y1008" s="34">
        <v>9.9053179999999994</v>
      </c>
      <c r="Z1008" s="34">
        <v>24.280849</v>
      </c>
      <c r="AA1008" s="34">
        <v>53.414417</v>
      </c>
      <c r="AB1008" s="34">
        <v>61.297885999999998</v>
      </c>
      <c r="AC1008" s="34"/>
      <c r="AD1008" s="34">
        <v>107.55999799999999</v>
      </c>
      <c r="AE1008" s="34">
        <v>38.224860999999997</v>
      </c>
      <c r="AF1008" s="34">
        <v>0.91</v>
      </c>
      <c r="AG1008" s="34">
        <v>15.85</v>
      </c>
      <c r="AH1008" s="34">
        <v>33.546557999999997</v>
      </c>
      <c r="AI1008" s="34">
        <v>126.55368</v>
      </c>
      <c r="AJ1008" s="34">
        <v>10.647501</v>
      </c>
      <c r="AK1008" s="34">
        <v>3.7</v>
      </c>
      <c r="AL1008" s="34"/>
      <c r="AM1008" s="34">
        <v>31.167252999999999</v>
      </c>
      <c r="AN1008" s="34">
        <v>6.8</v>
      </c>
      <c r="AO1008" s="34">
        <v>39.849997999999999</v>
      </c>
      <c r="AP1008" s="34">
        <v>5.2</v>
      </c>
      <c r="AQ1008" s="34">
        <v>16.75</v>
      </c>
      <c r="AR1008" s="34">
        <v>3.35</v>
      </c>
      <c r="AS1008" s="34"/>
      <c r="AT1008" s="34">
        <v>23.623546999999999</v>
      </c>
      <c r="AU1008" s="34">
        <v>179.5</v>
      </c>
      <c r="AV1008" s="34">
        <v>12.191739999999999</v>
      </c>
      <c r="AW1008" s="34">
        <v>13.473808</v>
      </c>
      <c r="AX1008" s="34">
        <v>8.31</v>
      </c>
      <c r="AY1008" s="34">
        <v>2.4500000000000002</v>
      </c>
      <c r="AZ1008" s="34">
        <v>64.300003000000004</v>
      </c>
      <c r="BA1008" s="34"/>
      <c r="BB1008" s="34"/>
      <c r="BC1008" s="34">
        <v>21.050165</v>
      </c>
      <c r="BD1008" s="34"/>
      <c r="BE1008" s="38"/>
      <c r="BF1008" s="41"/>
      <c r="BG1008" s="41">
        <f t="shared" si="767"/>
        <v>7.7219875733596354E-3</v>
      </c>
      <c r="BH1008" s="41"/>
      <c r="BI1008" s="41">
        <f t="shared" si="768"/>
        <v>4.3017385083690643E-2</v>
      </c>
      <c r="BJ1008" s="41"/>
      <c r="BK1008" s="41">
        <f t="shared" si="769"/>
        <v>1.8670397666377507E-2</v>
      </c>
      <c r="BL1008" s="41">
        <f t="shared" si="770"/>
        <v>-9.499931856558879E-4</v>
      </c>
      <c r="BM1008" s="41">
        <f t="shared" si="771"/>
        <v>2.139118998131756E-2</v>
      </c>
      <c r="BN1008" s="41">
        <f t="shared" si="772"/>
        <v>-7.5507590535496369E-2</v>
      </c>
      <c r="BO1008" s="41"/>
      <c r="BP1008" s="41">
        <f t="shared" si="773"/>
        <v>8.0703740963250438E-4</v>
      </c>
      <c r="BQ1008" s="41">
        <f t="shared" si="774"/>
        <v>1.6838564362829524E-2</v>
      </c>
      <c r="BR1008" s="41">
        <f t="shared" si="775"/>
        <v>1.042663036318015E-2</v>
      </c>
      <c r="BS1008" s="41">
        <f t="shared" si="776"/>
        <v>9.034969057912675E-3</v>
      </c>
      <c r="BT1008" s="41"/>
      <c r="BU1008" s="41">
        <f t="shared" si="777"/>
        <v>-2.1032322605741019E-2</v>
      </c>
      <c r="BV1008" s="41">
        <f t="shared" si="778"/>
        <v>2.1811527278129201E-2</v>
      </c>
      <c r="BW1008" s="41">
        <f t="shared" si="779"/>
        <v>1.1564854365314049E-2</v>
      </c>
      <c r="BX1008" s="41"/>
      <c r="BY1008" s="41"/>
      <c r="BZ1008" s="41">
        <f t="shared" si="780"/>
        <v>2.5409742010747929E-2</v>
      </c>
      <c r="CA1008" s="41">
        <f t="shared" si="781"/>
        <v>1.4129394966812781E-2</v>
      </c>
      <c r="CB1008" s="41">
        <f t="shared" si="782"/>
        <v>1.1285285914992832E-2</v>
      </c>
      <c r="CC1008" s="41">
        <f t="shared" si="783"/>
        <v>6.054442694736711E-3</v>
      </c>
      <c r="CD1008" s="41">
        <f t="shared" si="784"/>
        <v>5.1311258758490463E-3</v>
      </c>
      <c r="CE1008" s="41">
        <f t="shared" si="785"/>
        <v>1.2307366942730037E-2</v>
      </c>
      <c r="CF1008" s="41">
        <f t="shared" si="786"/>
        <v>1.38157499743895E-2</v>
      </c>
      <c r="CG1008" s="41"/>
      <c r="CH1008" s="41">
        <f t="shared" si="787"/>
        <v>3.3850210999119286E-2</v>
      </c>
      <c r="CI1008" s="41">
        <f t="shared" si="788"/>
        <v>2.1310618667398126E-2</v>
      </c>
      <c r="CJ1008" s="41">
        <f t="shared" si="789"/>
        <v>1.1049836186584935E-2</v>
      </c>
      <c r="CK1008" s="41">
        <f t="shared" si="790"/>
        <v>-1.129252868120178E-2</v>
      </c>
      <c r="CL1008" s="41">
        <f t="shared" si="791"/>
        <v>8.7210743676767333E-3</v>
      </c>
      <c r="CM1008" s="41">
        <f t="shared" si="792"/>
        <v>4.9494321232634135E-2</v>
      </c>
      <c r="CO1008" s="41">
        <f t="shared" si="793"/>
        <v>2.7398974188114562E-2</v>
      </c>
      <c r="CP1008" s="41"/>
      <c r="CQ1008" s="41">
        <f t="shared" si="794"/>
        <v>7.8726968158874654E-3</v>
      </c>
      <c r="CR1008" s="41">
        <f t="shared" si="795"/>
        <v>0</v>
      </c>
      <c r="CS1008" s="41">
        <f t="shared" si="796"/>
        <v>3.7064843371003783E-2</v>
      </c>
      <c r="CT1008" s="41">
        <f t="shared" si="797"/>
        <v>-1.9048194970694363E-2</v>
      </c>
      <c r="CU1008" s="41">
        <f t="shared" si="798"/>
        <v>-1.7751886807422262E-2</v>
      </c>
      <c r="CV1008" s="41">
        <f t="shared" si="799"/>
        <v>-1.1869575555383882E-2</v>
      </c>
      <c r="CW1008" s="41"/>
      <c r="CX1008" s="41">
        <f t="shared" si="800"/>
        <v>3.404595777318737E-2</v>
      </c>
      <c r="CY1008" s="41">
        <f t="shared" si="801"/>
        <v>1.8959242628224199E-3</v>
      </c>
      <c r="CZ1008" s="41">
        <f t="shared" si="802"/>
        <v>0</v>
      </c>
      <c r="DA1008" s="41">
        <f t="shared" si="803"/>
        <v>1.0581992476564262E-2</v>
      </c>
      <c r="DB1008" s="41">
        <f t="shared" si="804"/>
        <v>-3.6036075032985443E-3</v>
      </c>
      <c r="DC1008" s="41">
        <f t="shared" si="805"/>
        <v>2.0619287202735825E-2</v>
      </c>
      <c r="DD1008" s="41">
        <f t="shared" si="806"/>
        <v>3.7395649395903039E-3</v>
      </c>
      <c r="DE1008" s="41"/>
      <c r="DF1008" s="41"/>
      <c r="DG1008" s="41">
        <f t="shared" si="807"/>
        <v>-8.1382676037156196E-2</v>
      </c>
      <c r="DH1008" s="41"/>
    </row>
    <row r="1009" spans="2:112">
      <c r="B1009" s="34"/>
      <c r="C1009" s="34">
        <v>5.9609350000000001</v>
      </c>
      <c r="D1009" s="34"/>
      <c r="E1009" s="34">
        <v>1.88</v>
      </c>
      <c r="F1009" s="34"/>
      <c r="G1009" s="34">
        <v>59.086899000000003</v>
      </c>
      <c r="H1009" s="34">
        <v>20.719217</v>
      </c>
      <c r="I1009" s="34">
        <v>18.799999</v>
      </c>
      <c r="J1009" s="34">
        <v>7.349996</v>
      </c>
      <c r="K1009" s="34"/>
      <c r="L1009" s="34">
        <v>60.23</v>
      </c>
      <c r="M1009" s="34">
        <v>5.35</v>
      </c>
      <c r="N1009" s="34">
        <v>41.208530000000003</v>
      </c>
      <c r="O1009" s="34">
        <v>12.05</v>
      </c>
      <c r="P1009" s="34"/>
      <c r="Q1009" s="34">
        <v>9.6199999999999992</v>
      </c>
      <c r="R1009" s="34">
        <v>28.5</v>
      </c>
      <c r="S1009" s="34">
        <v>54.342143999999998</v>
      </c>
      <c r="T1009" s="34"/>
      <c r="U1009" s="34"/>
      <c r="V1009" s="34">
        <v>6.0798370000000004</v>
      </c>
      <c r="W1009" s="34">
        <v>38</v>
      </c>
      <c r="X1009" s="34">
        <v>40.700001</v>
      </c>
      <c r="Y1009" s="34">
        <v>9.8853880000000007</v>
      </c>
      <c r="Z1009" s="34">
        <v>23.726406000000001</v>
      </c>
      <c r="AA1009" s="34">
        <v>51.812339999999999</v>
      </c>
      <c r="AB1009" s="34">
        <v>60.704200999999998</v>
      </c>
      <c r="AC1009" s="34"/>
      <c r="AD1009" s="34">
        <v>107.75</v>
      </c>
      <c r="AE1009" s="34">
        <v>37.684272999999997</v>
      </c>
      <c r="AF1009" s="34">
        <v>0.89</v>
      </c>
      <c r="AG1009" s="34">
        <v>15.83</v>
      </c>
      <c r="AH1009" s="34">
        <v>32.575600000000001</v>
      </c>
      <c r="AI1009" s="34">
        <v>123.418449</v>
      </c>
      <c r="AJ1009" s="34">
        <v>10.732682</v>
      </c>
      <c r="AK1009" s="34">
        <v>3.85</v>
      </c>
      <c r="AL1009" s="34"/>
      <c r="AM1009" s="34">
        <v>30.864184999999999</v>
      </c>
      <c r="AN1009" s="34">
        <v>6.8</v>
      </c>
      <c r="AO1009" s="34">
        <v>39.200001</v>
      </c>
      <c r="AP1009" s="34">
        <v>5.15</v>
      </c>
      <c r="AQ1009" s="34">
        <v>16.649999999999999</v>
      </c>
      <c r="AR1009" s="34">
        <v>3.34</v>
      </c>
      <c r="AS1009" s="34"/>
      <c r="AT1009" s="34">
        <v>23.376434</v>
      </c>
      <c r="AU1009" s="34">
        <v>179.550003</v>
      </c>
      <c r="AV1009" s="34">
        <v>12.241301</v>
      </c>
      <c r="AW1009" s="34">
        <v>13.521086</v>
      </c>
      <c r="AX1009" s="34">
        <v>8.35</v>
      </c>
      <c r="AY1009" s="34">
        <v>2.4</v>
      </c>
      <c r="AZ1009" s="34">
        <v>64.739998</v>
      </c>
      <c r="BA1009" s="34"/>
      <c r="BB1009" s="34"/>
      <c r="BC1009" s="34">
        <v>20.841947999999999</v>
      </c>
      <c r="BD1009" s="34"/>
      <c r="BE1009" s="38"/>
      <c r="BF1009" s="41"/>
      <c r="BG1009" s="41">
        <f t="shared" si="767"/>
        <v>0</v>
      </c>
      <c r="BH1009" s="41"/>
      <c r="BI1009" s="41">
        <f t="shared" si="768"/>
        <v>-1.0582109330536972E-2</v>
      </c>
      <c r="BJ1009" s="41"/>
      <c r="BK1009" s="41">
        <f t="shared" si="769"/>
        <v>-1.6171937463164157E-2</v>
      </c>
      <c r="BL1009" s="41">
        <f t="shared" si="770"/>
        <v>-1.0031174231530418E-2</v>
      </c>
      <c r="BM1009" s="41">
        <f t="shared" si="771"/>
        <v>-5.3051054211838786E-3</v>
      </c>
      <c r="BN1009" s="41">
        <f t="shared" si="772"/>
        <v>-4.0005355955580621E-2</v>
      </c>
      <c r="BO1009" s="41"/>
      <c r="BP1009" s="41">
        <f t="shared" si="773"/>
        <v>-2.864118530397243E-2</v>
      </c>
      <c r="BQ1009" s="41">
        <f t="shared" si="774"/>
        <v>-7.4488240129906248E-3</v>
      </c>
      <c r="BR1009" s="41">
        <f t="shared" si="775"/>
        <v>-1.3289072101813969E-2</v>
      </c>
      <c r="BS1009" s="41">
        <f t="shared" si="776"/>
        <v>-1.4827289762416984E-2</v>
      </c>
      <c r="BT1009" s="41"/>
      <c r="BU1009" s="41">
        <f t="shared" si="777"/>
        <v>-2.6668247082161523E-2</v>
      </c>
      <c r="BV1009" s="41">
        <f t="shared" si="778"/>
        <v>-2.4264656246205937E-2</v>
      </c>
      <c r="BW1009" s="41">
        <f t="shared" si="779"/>
        <v>-5.7657458476084644E-3</v>
      </c>
      <c r="BX1009" s="41"/>
      <c r="BY1009" s="41"/>
      <c r="BZ1009" s="41">
        <f t="shared" si="780"/>
        <v>9.0738074313116646E-2</v>
      </c>
      <c r="CA1009" s="41">
        <f t="shared" si="781"/>
        <v>-8.4244394527236477E-2</v>
      </c>
      <c r="CB1009" s="41">
        <f t="shared" si="782"/>
        <v>1.485183258136316E-2</v>
      </c>
      <c r="CC1009" s="41">
        <f t="shared" si="783"/>
        <v>-2.0140773893747915E-3</v>
      </c>
      <c r="CD1009" s="41">
        <f t="shared" si="784"/>
        <v>-2.3099327509535111E-2</v>
      </c>
      <c r="CE1009" s="41">
        <f t="shared" si="785"/>
        <v>-3.0452345968327136E-2</v>
      </c>
      <c r="CF1009" s="41">
        <f t="shared" si="786"/>
        <v>-9.7324513174321774E-3</v>
      </c>
      <c r="CG1009" s="41"/>
      <c r="CH1009" s="41">
        <f t="shared" si="787"/>
        <v>1.7649161774665348E-3</v>
      </c>
      <c r="CI1009" s="41">
        <f t="shared" si="788"/>
        <v>-1.4243269830817981E-2</v>
      </c>
      <c r="CJ1009" s="41">
        <f t="shared" si="789"/>
        <v>-2.2223136784710235E-2</v>
      </c>
      <c r="CK1009" s="41">
        <f t="shared" si="790"/>
        <v>-1.2626264303688105E-3</v>
      </c>
      <c r="CL1009" s="41">
        <f t="shared" si="791"/>
        <v>-2.9370723135812474E-2</v>
      </c>
      <c r="CM1009" s="41">
        <f t="shared" si="792"/>
        <v>-2.508596001454837E-2</v>
      </c>
      <c r="CO1009" s="41">
        <f t="shared" si="793"/>
        <v>3.9740328649514121E-2</v>
      </c>
      <c r="CP1009" s="41"/>
      <c r="CQ1009" s="41">
        <f t="shared" si="794"/>
        <v>-9.7715101000260783E-3</v>
      </c>
      <c r="CR1009" s="41">
        <f t="shared" si="795"/>
        <v>0</v>
      </c>
      <c r="CS1009" s="41">
        <f t="shared" si="796"/>
        <v>-1.6445582741396344E-2</v>
      </c>
      <c r="CT1009" s="41">
        <f t="shared" si="797"/>
        <v>-9.6619109117368589E-3</v>
      </c>
      <c r="CU1009" s="41">
        <f t="shared" si="798"/>
        <v>-5.9880418446226691E-3</v>
      </c>
      <c r="CV1009" s="41">
        <f t="shared" si="799"/>
        <v>-2.9895388483660483E-3</v>
      </c>
      <c r="CW1009" s="41"/>
      <c r="CX1009" s="41">
        <f t="shared" si="800"/>
        <v>-1.0515547956291546E-2</v>
      </c>
      <c r="CY1009" s="41">
        <f t="shared" si="801"/>
        <v>2.7852945219595453E-4</v>
      </c>
      <c r="CZ1009" s="41">
        <f t="shared" si="802"/>
        <v>4.0568890277991867E-3</v>
      </c>
      <c r="DA1009" s="41">
        <f t="shared" si="803"/>
        <v>3.5027400617721285E-3</v>
      </c>
      <c r="DB1009" s="41">
        <f t="shared" si="804"/>
        <v>4.8019299954072114E-3</v>
      </c>
      <c r="DC1009" s="41">
        <f t="shared" si="805"/>
        <v>-2.0619287202735818E-2</v>
      </c>
      <c r="DD1009" s="41">
        <f t="shared" si="806"/>
        <v>6.8195397054246071E-3</v>
      </c>
      <c r="DE1009" s="41"/>
      <c r="DF1009" s="41"/>
      <c r="DG1009" s="41">
        <f t="shared" si="807"/>
        <v>-9.940711972452233E-3</v>
      </c>
      <c r="DH1009" s="41"/>
    </row>
    <row r="1010" spans="2:112">
      <c r="B1010" s="34"/>
      <c r="C1010" s="34">
        <v>5.915082</v>
      </c>
      <c r="D1010" s="34"/>
      <c r="E1010" s="34">
        <v>1.96</v>
      </c>
      <c r="F1010" s="34"/>
      <c r="G1010" s="34">
        <v>60.836601000000002</v>
      </c>
      <c r="H1010" s="34">
        <v>20.699324000000001</v>
      </c>
      <c r="I1010" s="34">
        <v>18.850000000000001</v>
      </c>
      <c r="J1010" s="34">
        <v>8.8499960000000009</v>
      </c>
      <c r="K1010" s="34"/>
      <c r="L1010" s="34">
        <v>59.689999</v>
      </c>
      <c r="M1010" s="34">
        <v>5.35</v>
      </c>
      <c r="N1010" s="34">
        <v>41.287281</v>
      </c>
      <c r="O1010" s="34">
        <v>12.04</v>
      </c>
      <c r="P1010" s="34"/>
      <c r="Q1010" s="34">
        <v>9.59</v>
      </c>
      <c r="R1010" s="34">
        <v>29.129999000000002</v>
      </c>
      <c r="S1010" s="34">
        <v>54.332324999999997</v>
      </c>
      <c r="T1010" s="34"/>
      <c r="U1010" s="34"/>
      <c r="V1010" s="34">
        <v>5.9206260000000004</v>
      </c>
      <c r="W1010" s="34">
        <v>37.150002000000001</v>
      </c>
      <c r="X1010" s="34">
        <v>41.25</v>
      </c>
      <c r="Y1010" s="34">
        <v>9.8654580000000003</v>
      </c>
      <c r="Z1010" s="34">
        <v>23.506540000000001</v>
      </c>
      <c r="AA1010" s="34">
        <v>51.481186000000001</v>
      </c>
      <c r="AB1010" s="34">
        <v>61.248412999999999</v>
      </c>
      <c r="AC1010" s="34"/>
      <c r="AD1010" s="34">
        <v>107.839996</v>
      </c>
      <c r="AE1010" s="34">
        <v>37.969307000000001</v>
      </c>
      <c r="AF1010" s="34">
        <v>0.92</v>
      </c>
      <c r="AG1010" s="34">
        <v>15.89</v>
      </c>
      <c r="AH1010" s="34">
        <v>31.993024999999999</v>
      </c>
      <c r="AI1010" s="34">
        <v>120.551956</v>
      </c>
      <c r="AJ1010" s="34">
        <v>10.846254999999999</v>
      </c>
      <c r="AK1010" s="34">
        <v>3.9</v>
      </c>
      <c r="AL1010" s="34"/>
      <c r="AM1010" s="34">
        <v>30.727315999999998</v>
      </c>
      <c r="AN1010" s="34">
        <v>7.6</v>
      </c>
      <c r="AO1010" s="34">
        <v>38.549999</v>
      </c>
      <c r="AP1010" s="34">
        <v>5.2</v>
      </c>
      <c r="AQ1010" s="34">
        <v>16.649999999999999</v>
      </c>
      <c r="AR1010" s="34">
        <v>3.22</v>
      </c>
      <c r="AS1010" s="34"/>
      <c r="AT1010" s="34">
        <v>23.376434</v>
      </c>
      <c r="AU1010" s="34">
        <v>178.89999399999999</v>
      </c>
      <c r="AV1010" s="34">
        <v>12.142179</v>
      </c>
      <c r="AW1010" s="34">
        <v>13.568363</v>
      </c>
      <c r="AX1010" s="34">
        <v>6.95</v>
      </c>
      <c r="AY1010" s="34">
        <v>2.2999999999999998</v>
      </c>
      <c r="AZ1010" s="34">
        <v>65.239998</v>
      </c>
      <c r="BA1010" s="34"/>
      <c r="BB1010" s="34"/>
      <c r="BC1010" s="34">
        <v>22.071444</v>
      </c>
      <c r="BD1010" s="34"/>
      <c r="BE1010" s="38"/>
      <c r="BF1010" s="41"/>
      <c r="BG1010" s="41">
        <f t="shared" si="767"/>
        <v>-7.7219875733596241E-3</v>
      </c>
      <c r="BH1010" s="41"/>
      <c r="BI1010" s="41">
        <f t="shared" si="768"/>
        <v>4.1672696400568081E-2</v>
      </c>
      <c r="BJ1010" s="41"/>
      <c r="BK1010" s="41">
        <f t="shared" si="769"/>
        <v>2.9182373268740541E-2</v>
      </c>
      <c r="BL1010" s="41">
        <f t="shared" si="770"/>
        <v>-9.6058436870781428E-4</v>
      </c>
      <c r="BM1010" s="41">
        <f t="shared" si="771"/>
        <v>2.6560972496072208E-3</v>
      </c>
      <c r="BN1010" s="41">
        <f t="shared" si="772"/>
        <v>0.18571723803542481</v>
      </c>
      <c r="BO1010" s="41"/>
      <c r="BP1010" s="41">
        <f t="shared" si="773"/>
        <v>-9.006081628296303E-3</v>
      </c>
      <c r="BQ1010" s="41">
        <f t="shared" si="774"/>
        <v>0</v>
      </c>
      <c r="BR1010" s="41">
        <f t="shared" si="775"/>
        <v>1.909212673143388E-3</v>
      </c>
      <c r="BS1010" s="41">
        <f t="shared" si="776"/>
        <v>-8.3022005598913087E-4</v>
      </c>
      <c r="BT1010" s="41"/>
      <c r="BU1010" s="41">
        <f t="shared" si="777"/>
        <v>-3.1233757822681863E-3</v>
      </c>
      <c r="BV1010" s="41">
        <f t="shared" si="778"/>
        <v>2.1864449367867238E-2</v>
      </c>
      <c r="BW1010" s="41">
        <f t="shared" si="779"/>
        <v>-1.8070481718607395E-4</v>
      </c>
      <c r="BX1010" s="41"/>
      <c r="BY1010" s="41"/>
      <c r="BZ1010" s="41">
        <f t="shared" si="780"/>
        <v>-2.6535699859441153E-2</v>
      </c>
      <c r="CA1010" s="41">
        <f t="shared" si="781"/>
        <v>-2.2622334726818218E-2</v>
      </c>
      <c r="CB1010" s="41">
        <f t="shared" si="782"/>
        <v>1.3422995762116509E-2</v>
      </c>
      <c r="CC1010" s="41">
        <f t="shared" si="783"/>
        <v>-2.0181420850938093E-3</v>
      </c>
      <c r="CD1010" s="41">
        <f t="shared" si="784"/>
        <v>-9.309924816716093E-3</v>
      </c>
      <c r="CE1010" s="41">
        <f t="shared" si="785"/>
        <v>-6.4119242972528554E-3</v>
      </c>
      <c r="CF1010" s="41">
        <f t="shared" si="786"/>
        <v>8.9250339887747381E-3</v>
      </c>
      <c r="CG1010" s="41"/>
      <c r="CH1010" s="41">
        <f t="shared" si="787"/>
        <v>8.3488108815084068E-4</v>
      </c>
      <c r="CI1010" s="41">
        <f t="shared" si="788"/>
        <v>7.5352772121073204E-3</v>
      </c>
      <c r="CJ1010" s="41">
        <f t="shared" si="789"/>
        <v>3.315220731690055E-2</v>
      </c>
      <c r="CK1010" s="41">
        <f t="shared" si="790"/>
        <v>3.7831066557038992E-3</v>
      </c>
      <c r="CL1010" s="41">
        <f t="shared" si="791"/>
        <v>-1.8045631583195252E-2</v>
      </c>
      <c r="CM1010" s="41">
        <f t="shared" si="792"/>
        <v>-2.3499775840973999E-2</v>
      </c>
      <c r="CO1010" s="41">
        <f t="shared" si="793"/>
        <v>1.2903404835907782E-2</v>
      </c>
      <c r="CP1010" s="41"/>
      <c r="CQ1010" s="41">
        <f t="shared" si="794"/>
        <v>-4.4444192160906599E-3</v>
      </c>
      <c r="CR1010" s="41">
        <f t="shared" si="795"/>
        <v>0.1112256351102244</v>
      </c>
      <c r="CS1010" s="41">
        <f t="shared" si="796"/>
        <v>-1.6720698237619683E-2</v>
      </c>
      <c r="CT1010" s="41">
        <f t="shared" si="797"/>
        <v>9.6619109117368901E-3</v>
      </c>
      <c r="CU1010" s="41">
        <f t="shared" si="798"/>
        <v>0</v>
      </c>
      <c r="CV1010" s="41">
        <f t="shared" si="799"/>
        <v>-3.658944743229206E-2</v>
      </c>
      <c r="CW1010" s="41"/>
      <c r="CX1010" s="41">
        <f t="shared" si="800"/>
        <v>0</v>
      </c>
      <c r="CY1010" s="41">
        <f t="shared" si="801"/>
        <v>-3.6267804041461276E-3</v>
      </c>
      <c r="CZ1010" s="41">
        <f t="shared" si="802"/>
        <v>-8.130303468706539E-3</v>
      </c>
      <c r="DA1010" s="41">
        <f t="shared" si="803"/>
        <v>3.4904399863311519E-3</v>
      </c>
      <c r="DB1010" s="41">
        <f t="shared" si="804"/>
        <v>-0.18351987928606334</v>
      </c>
      <c r="DC1010" s="41">
        <f t="shared" si="805"/>
        <v>-4.2559614418796007E-2</v>
      </c>
      <c r="DD1010" s="41">
        <f t="shared" si="806"/>
        <v>7.6935294914776756E-3</v>
      </c>
      <c r="DE1010" s="41"/>
      <c r="DF1010" s="41"/>
      <c r="DG1010" s="41">
        <f t="shared" si="807"/>
        <v>5.731695970634116E-2</v>
      </c>
      <c r="DH1010" s="41"/>
    </row>
    <row r="1011" spans="2:112">
      <c r="B1011" s="34"/>
      <c r="C1011" s="34">
        <v>5.8965100000000001</v>
      </c>
      <c r="D1011" s="34"/>
      <c r="E1011" s="34">
        <v>2.02</v>
      </c>
      <c r="F1011" s="34"/>
      <c r="G1011" s="34">
        <v>59.509582999999999</v>
      </c>
      <c r="H1011" s="34">
        <v>20.560068000000001</v>
      </c>
      <c r="I1011" s="34">
        <v>20.5</v>
      </c>
      <c r="J1011" s="34">
        <v>8.0999960000000009</v>
      </c>
      <c r="K1011" s="34"/>
      <c r="L1011" s="34">
        <v>60.34</v>
      </c>
      <c r="M1011" s="34">
        <v>5.3</v>
      </c>
      <c r="N1011" s="34">
        <v>40.932887999999998</v>
      </c>
      <c r="O1011" s="34">
        <v>12.07</v>
      </c>
      <c r="P1011" s="34"/>
      <c r="Q1011" s="34">
        <v>9.7899999999999991</v>
      </c>
      <c r="R1011" s="34">
        <v>30.620000999999998</v>
      </c>
      <c r="S1011" s="34">
        <v>53.635128000000002</v>
      </c>
      <c r="T1011" s="34"/>
      <c r="U1011" s="34"/>
      <c r="V1011" s="34">
        <v>5.9206260000000004</v>
      </c>
      <c r="W1011" s="34">
        <v>36.900002000000001</v>
      </c>
      <c r="X1011" s="34">
        <v>41.099997999999999</v>
      </c>
      <c r="Y1011" s="34">
        <v>9.6262950000000007</v>
      </c>
      <c r="Z1011" s="34">
        <v>22.808703999999999</v>
      </c>
      <c r="AA1011" s="34">
        <v>51.561740999999998</v>
      </c>
      <c r="AB1011" s="34">
        <v>61.297885999999998</v>
      </c>
      <c r="AC1011" s="34"/>
      <c r="AD1011" s="34">
        <v>107.300003</v>
      </c>
      <c r="AE1011" s="34">
        <v>38.293663000000002</v>
      </c>
      <c r="AF1011" s="34">
        <v>0.91</v>
      </c>
      <c r="AG1011" s="34">
        <v>16.010000000000002</v>
      </c>
      <c r="AH1011" s="34">
        <v>31.167711000000001</v>
      </c>
      <c r="AI1011" s="34">
        <v>120.73111</v>
      </c>
      <c r="AJ1011" s="34">
        <v>10.865183999999999</v>
      </c>
      <c r="AK1011" s="34">
        <v>4.3499999999999996</v>
      </c>
      <c r="AL1011" s="34"/>
      <c r="AM1011" s="34">
        <v>30.639330000000001</v>
      </c>
      <c r="AN1011" s="34">
        <v>7.8</v>
      </c>
      <c r="AO1011" s="34">
        <v>38.299999</v>
      </c>
      <c r="AP1011" s="34">
        <v>5.2</v>
      </c>
      <c r="AQ1011" s="34">
        <v>16.75</v>
      </c>
      <c r="AR1011" s="34">
        <v>3.22</v>
      </c>
      <c r="AS1011" s="34"/>
      <c r="AT1011" s="34">
        <v>22.981062000000001</v>
      </c>
      <c r="AU1011" s="34">
        <v>179.58000200000001</v>
      </c>
      <c r="AV1011" s="34">
        <v>12.043059</v>
      </c>
      <c r="AW1011" s="34">
        <v>13.33198</v>
      </c>
      <c r="AX1011" s="34">
        <v>7.89</v>
      </c>
      <c r="AY1011" s="34">
        <v>2.25</v>
      </c>
      <c r="AZ1011" s="34">
        <v>64.739998</v>
      </c>
      <c r="BA1011" s="34"/>
      <c r="BB1011" s="34"/>
      <c r="BC1011" s="34">
        <v>22.676275</v>
      </c>
      <c r="BD1011" s="34"/>
      <c r="BE1011" s="38"/>
      <c r="BF1011" s="41"/>
      <c r="BG1011" s="41">
        <f t="shared" si="767"/>
        <v>-3.1447099265168683E-3</v>
      </c>
      <c r="BH1011" s="41"/>
      <c r="BI1011" s="41">
        <f t="shared" si="768"/>
        <v>3.0153038170687457E-2</v>
      </c>
      <c r="BJ1011" s="41"/>
      <c r="BK1011" s="41">
        <f t="shared" si="769"/>
        <v>-2.2054239573793415E-2</v>
      </c>
      <c r="BL1011" s="41">
        <f t="shared" si="770"/>
        <v>-6.7502947587497657E-3</v>
      </c>
      <c r="BM1011" s="41">
        <f t="shared" si="771"/>
        <v>8.3911972250342651E-2</v>
      </c>
      <c r="BN1011" s="41">
        <f t="shared" si="772"/>
        <v>-8.8553439191224159E-2</v>
      </c>
      <c r="BO1011" s="41"/>
      <c r="BP1011" s="41">
        <f t="shared" si="773"/>
        <v>1.0830748303581737E-2</v>
      </c>
      <c r="BQ1011" s="41">
        <f t="shared" si="774"/>
        <v>-9.3897403498390316E-3</v>
      </c>
      <c r="BR1011" s="41">
        <f t="shared" si="775"/>
        <v>-8.6206389270707829E-3</v>
      </c>
      <c r="BS1011" s="41">
        <f t="shared" si="776"/>
        <v>2.4885952287652534E-3</v>
      </c>
      <c r="BT1011" s="41"/>
      <c r="BU1011" s="41">
        <f t="shared" si="777"/>
        <v>2.0640567647072137E-2</v>
      </c>
      <c r="BV1011" s="41">
        <f t="shared" si="778"/>
        <v>4.988488624545815E-2</v>
      </c>
      <c r="BW1011" s="41">
        <f t="shared" si="779"/>
        <v>-1.2915127136340297E-2</v>
      </c>
      <c r="BX1011" s="41"/>
      <c r="BY1011" s="41"/>
      <c r="BZ1011" s="41">
        <f t="shared" si="780"/>
        <v>0</v>
      </c>
      <c r="CA1011" s="41">
        <f t="shared" si="781"/>
        <v>-6.7522197525455088E-3</v>
      </c>
      <c r="CB1011" s="41">
        <f t="shared" si="782"/>
        <v>-3.6430399403027469E-3</v>
      </c>
      <c r="CC1011" s="41">
        <f t="shared" si="783"/>
        <v>-2.4541148580201604E-2</v>
      </c>
      <c r="CD1011" s="41">
        <f t="shared" si="784"/>
        <v>-3.0136462808089851E-2</v>
      </c>
      <c r="CE1011" s="41">
        <f t="shared" si="785"/>
        <v>1.5635234509676793E-3</v>
      </c>
      <c r="CF1011" s="41">
        <f t="shared" si="786"/>
        <v>8.0741732865736581E-4</v>
      </c>
      <c r="CG1011" s="41"/>
      <c r="CH1011" s="41">
        <f t="shared" si="787"/>
        <v>-5.019932476362214E-3</v>
      </c>
      <c r="CI1011" s="41">
        <f t="shared" si="788"/>
        <v>8.5063027518670307E-3</v>
      </c>
      <c r="CJ1011" s="41">
        <f t="shared" si="789"/>
        <v>-1.0929070532190317E-2</v>
      </c>
      <c r="CK1011" s="41">
        <f t="shared" si="790"/>
        <v>7.5235464599987326E-3</v>
      </c>
      <c r="CL1011" s="41">
        <f t="shared" si="791"/>
        <v>-2.613525520454521E-2</v>
      </c>
      <c r="CM1011" s="41">
        <f t="shared" si="792"/>
        <v>1.4850112433783941E-3</v>
      </c>
      <c r="CO1011" s="41">
        <f t="shared" si="793"/>
        <v>0.10919929196499201</v>
      </c>
      <c r="CP1011" s="41"/>
      <c r="CQ1011" s="41">
        <f t="shared" si="794"/>
        <v>-2.8675531751035537E-3</v>
      </c>
      <c r="CR1011" s="41">
        <f t="shared" si="795"/>
        <v>2.5975486403260736E-2</v>
      </c>
      <c r="CS1011" s="41">
        <f t="shared" si="796"/>
        <v>-6.506203992061566E-3</v>
      </c>
      <c r="CT1011" s="41">
        <f t="shared" si="797"/>
        <v>0</v>
      </c>
      <c r="CU1011" s="41">
        <f t="shared" si="798"/>
        <v>5.9880418446226933E-3</v>
      </c>
      <c r="CV1011" s="41">
        <f t="shared" si="799"/>
        <v>0</v>
      </c>
      <c r="CW1011" s="41"/>
      <c r="CX1011" s="41">
        <f t="shared" si="800"/>
        <v>-1.7057935434659079E-2</v>
      </c>
      <c r="CY1011" s="41">
        <f t="shared" si="801"/>
        <v>3.7938452533768595E-3</v>
      </c>
      <c r="CZ1011" s="41">
        <f t="shared" si="802"/>
        <v>-8.1967814388153749E-3</v>
      </c>
      <c r="DA1011" s="41">
        <f t="shared" si="803"/>
        <v>-1.7575172524667483E-2</v>
      </c>
      <c r="DB1011" s="41">
        <f t="shared" si="804"/>
        <v>0.12685447528108204</v>
      </c>
      <c r="DC1011" s="41">
        <f t="shared" si="805"/>
        <v>-2.1978906718775115E-2</v>
      </c>
      <c r="DD1011" s="41">
        <f t="shared" si="806"/>
        <v>-7.6935294914775333E-3</v>
      </c>
      <c r="DE1011" s="41"/>
      <c r="DF1011" s="41"/>
      <c r="DG1011" s="41">
        <f t="shared" si="807"/>
        <v>2.7034577436475291E-2</v>
      </c>
      <c r="DH1011" s="41"/>
    </row>
    <row r="1012" spans="2:112">
      <c r="B1012" s="34"/>
      <c r="C1012" s="34">
        <v>5.8965100000000001</v>
      </c>
      <c r="D1012" s="34"/>
      <c r="E1012" s="34">
        <v>2.0499999999999998</v>
      </c>
      <c r="F1012" s="34"/>
      <c r="G1012" s="34">
        <v>59.932259000000002</v>
      </c>
      <c r="H1012" s="34">
        <v>20.749058000000002</v>
      </c>
      <c r="I1012" s="34">
        <v>20.950001</v>
      </c>
      <c r="J1012" s="34">
        <v>8.2499959999999994</v>
      </c>
      <c r="K1012" s="34"/>
      <c r="L1012" s="34">
        <v>60.439999</v>
      </c>
      <c r="M1012" s="34">
        <v>5.4</v>
      </c>
      <c r="N1012" s="34">
        <v>41.267592999999998</v>
      </c>
      <c r="O1012" s="34">
        <v>12.33</v>
      </c>
      <c r="P1012" s="34"/>
      <c r="Q1012" s="34">
        <v>9.09</v>
      </c>
      <c r="R1012" s="34">
        <v>30.799999</v>
      </c>
      <c r="S1012" s="34">
        <v>54.371600999999998</v>
      </c>
      <c r="T1012" s="34"/>
      <c r="U1012" s="34"/>
      <c r="V1012" s="34">
        <v>5.7530780000000004</v>
      </c>
      <c r="W1012" s="34">
        <v>37.389999000000003</v>
      </c>
      <c r="X1012" s="34">
        <v>41.049999</v>
      </c>
      <c r="Y1012" s="34">
        <v>10.51319</v>
      </c>
      <c r="Z1012" s="34">
        <v>23.057248999999999</v>
      </c>
      <c r="AA1012" s="34">
        <v>51.910789000000001</v>
      </c>
      <c r="AB1012" s="34">
        <v>61.842098</v>
      </c>
      <c r="AC1012" s="34"/>
      <c r="AD1012" s="34">
        <v>107.989998</v>
      </c>
      <c r="AE1012" s="34">
        <v>38.775288000000003</v>
      </c>
      <c r="AF1012" s="34">
        <v>0.92</v>
      </c>
      <c r="AG1012" s="34">
        <v>15.86</v>
      </c>
      <c r="AH1012" s="34">
        <v>32.429957999999999</v>
      </c>
      <c r="AI1012" s="34">
        <v>122.821274</v>
      </c>
      <c r="AJ1012" s="34">
        <v>10.751611</v>
      </c>
      <c r="AK1012" s="34">
        <v>4.5</v>
      </c>
      <c r="AL1012" s="34"/>
      <c r="AM1012" s="34">
        <v>31.141289</v>
      </c>
      <c r="AN1012" s="34">
        <v>7.7</v>
      </c>
      <c r="AO1012" s="34">
        <v>38.950001</v>
      </c>
      <c r="AP1012" s="34">
        <v>5.2249999999999996</v>
      </c>
      <c r="AQ1012" s="34">
        <v>16.700001</v>
      </c>
      <c r="AR1012" s="34">
        <v>3.3</v>
      </c>
      <c r="AS1012" s="34"/>
      <c r="AT1012" s="34">
        <v>23.672965999999999</v>
      </c>
      <c r="AU1012" s="34">
        <v>179.14999399999999</v>
      </c>
      <c r="AV1012" s="34">
        <v>11.745701</v>
      </c>
      <c r="AW1012" s="34">
        <v>13.33198</v>
      </c>
      <c r="AX1012" s="34">
        <v>7.98</v>
      </c>
      <c r="AY1012" s="34">
        <v>2.35</v>
      </c>
      <c r="AZ1012" s="34">
        <v>66.720000999999996</v>
      </c>
      <c r="BA1012" s="34"/>
      <c r="BB1012" s="34"/>
      <c r="BC1012" s="34">
        <v>22.943987</v>
      </c>
      <c r="BD1012" s="34"/>
      <c r="BE1012" s="38"/>
      <c r="BF1012" s="41"/>
      <c r="BG1012" s="41">
        <f t="shared" si="767"/>
        <v>0</v>
      </c>
      <c r="BH1012" s="41"/>
      <c r="BI1012" s="41">
        <f t="shared" si="768"/>
        <v>1.4742281737203431E-2</v>
      </c>
      <c r="BJ1012" s="41"/>
      <c r="BK1012" s="41">
        <f t="shared" si="769"/>
        <v>7.0775493294659387E-3</v>
      </c>
      <c r="BL1012" s="41">
        <f t="shared" si="770"/>
        <v>9.1501000813529448E-3</v>
      </c>
      <c r="BM1012" s="41">
        <f t="shared" si="771"/>
        <v>2.1713807956480084E-2</v>
      </c>
      <c r="BN1012" s="41">
        <f t="shared" si="772"/>
        <v>1.834914764687641E-2</v>
      </c>
      <c r="BO1012" s="41"/>
      <c r="BP1012" s="41">
        <f t="shared" si="773"/>
        <v>1.6558871282894834E-3</v>
      </c>
      <c r="BQ1012" s="41">
        <f t="shared" si="774"/>
        <v>1.8692133012152546E-2</v>
      </c>
      <c r="BR1012" s="41">
        <f t="shared" si="775"/>
        <v>8.1436713194828897E-3</v>
      </c>
      <c r="BS1012" s="41">
        <f t="shared" si="776"/>
        <v>2.1312282066812821E-2</v>
      </c>
      <c r="BT1012" s="41"/>
      <c r="BU1012" s="41">
        <f t="shared" si="777"/>
        <v>-7.4186548353031512E-2</v>
      </c>
      <c r="BV1012" s="41">
        <f t="shared" si="778"/>
        <v>5.8612346240654381E-3</v>
      </c>
      <c r="BW1012" s="41">
        <f t="shared" si="779"/>
        <v>1.3637750562270809E-2</v>
      </c>
      <c r="BX1012" s="41"/>
      <c r="BY1012" s="41"/>
      <c r="BZ1012" s="41">
        <f t="shared" si="780"/>
        <v>-2.8707170615912016E-2</v>
      </c>
      <c r="CA1012" s="41">
        <f t="shared" si="781"/>
        <v>1.3191656996880956E-2</v>
      </c>
      <c r="CB1012" s="41">
        <f t="shared" si="782"/>
        <v>-1.2172613024862566E-3</v>
      </c>
      <c r="CC1012" s="41">
        <f t="shared" si="783"/>
        <v>8.8132242714586764E-2</v>
      </c>
      <c r="CD1012" s="41">
        <f t="shared" si="784"/>
        <v>1.0837992742885666E-2</v>
      </c>
      <c r="CE1012" s="41">
        <f t="shared" si="785"/>
        <v>6.746705120617251E-3</v>
      </c>
      <c r="CF1012" s="41">
        <f t="shared" si="786"/>
        <v>8.838973751266431E-3</v>
      </c>
      <c r="CG1012" s="41"/>
      <c r="CH1012" s="41">
        <f t="shared" si="787"/>
        <v>6.4099341287889968E-3</v>
      </c>
      <c r="CI1012" s="41">
        <f t="shared" si="788"/>
        <v>1.2498710923135781E-2</v>
      </c>
      <c r="CJ1012" s="41">
        <f t="shared" si="789"/>
        <v>1.092907053219023E-2</v>
      </c>
      <c r="CK1012" s="41">
        <f t="shared" si="790"/>
        <v>-9.4133108019215685E-3</v>
      </c>
      <c r="CL1012" s="41">
        <f t="shared" si="791"/>
        <v>3.9699970134714761E-2</v>
      </c>
      <c r="CM1012" s="41">
        <f t="shared" si="792"/>
        <v>1.7164400379448892E-2</v>
      </c>
      <c r="CO1012" s="41">
        <f t="shared" si="793"/>
        <v>3.3901551675681416E-2</v>
      </c>
      <c r="CP1012" s="41"/>
      <c r="CQ1012" s="41">
        <f t="shared" si="794"/>
        <v>1.62500814624244E-2</v>
      </c>
      <c r="CR1012" s="41">
        <f t="shared" si="795"/>
        <v>-1.2903404835907841E-2</v>
      </c>
      <c r="CS1012" s="41">
        <f t="shared" si="796"/>
        <v>1.6828927913758406E-2</v>
      </c>
      <c r="CT1012" s="41">
        <f t="shared" si="797"/>
        <v>4.7961722634930135E-3</v>
      </c>
      <c r="CU1012" s="41">
        <f t="shared" si="798"/>
        <v>-2.9894789681282189E-3</v>
      </c>
      <c r="CV1012" s="41">
        <f t="shared" si="799"/>
        <v>2.4541108916117445E-2</v>
      </c>
      <c r="CW1012" s="41"/>
      <c r="CX1012" s="41">
        <f t="shared" si="800"/>
        <v>2.9663236518614799E-2</v>
      </c>
      <c r="CY1012" s="41">
        <f t="shared" si="801"/>
        <v>-2.3973919702856127E-3</v>
      </c>
      <c r="CZ1012" s="41">
        <f t="shared" si="802"/>
        <v>-2.5001176075731584E-2</v>
      </c>
      <c r="DA1012" s="41">
        <f t="shared" si="803"/>
        <v>0</v>
      </c>
      <c r="DB1012" s="41">
        <f t="shared" si="804"/>
        <v>1.134227660393451E-2</v>
      </c>
      <c r="DC1012" s="41">
        <f t="shared" si="805"/>
        <v>4.3485111939738891E-2</v>
      </c>
      <c r="DD1012" s="41">
        <f t="shared" si="806"/>
        <v>3.0125555433204904E-2</v>
      </c>
      <c r="DE1012" s="41"/>
      <c r="DF1012" s="41"/>
      <c r="DG1012" s="41">
        <f t="shared" si="807"/>
        <v>1.1736674072273497E-2</v>
      </c>
      <c r="DH1012" s="41"/>
    </row>
    <row r="1013" spans="2:112">
      <c r="B1013" s="34"/>
      <c r="C1013" s="34">
        <v>5.8965100000000001</v>
      </c>
      <c r="D1013" s="34"/>
      <c r="E1013" s="34">
        <v>1.97</v>
      </c>
      <c r="F1013" s="34"/>
      <c r="G1013" s="34">
        <v>61.750774</v>
      </c>
      <c r="H1013" s="34">
        <v>20.749058000000002</v>
      </c>
      <c r="I1013" s="34">
        <v>20.65</v>
      </c>
      <c r="J1013" s="34">
        <v>7.7999960000000002</v>
      </c>
      <c r="K1013" s="34"/>
      <c r="L1013" s="34">
        <v>60.220001000000003</v>
      </c>
      <c r="M1013" s="34">
        <v>5.4</v>
      </c>
      <c r="N1013" s="34">
        <v>41.64819</v>
      </c>
      <c r="O1013" s="34">
        <v>12.51</v>
      </c>
      <c r="P1013" s="34"/>
      <c r="Q1013" s="34">
        <v>8.94</v>
      </c>
      <c r="R1013" s="34">
        <v>31.379999000000002</v>
      </c>
      <c r="S1013" s="34">
        <v>55.029525999999997</v>
      </c>
      <c r="T1013" s="34"/>
      <c r="U1013" s="34"/>
      <c r="V1013" s="34">
        <v>6.0715870000000001</v>
      </c>
      <c r="W1013" s="34">
        <v>37.630001</v>
      </c>
      <c r="X1013" s="34">
        <v>41.150002000000001</v>
      </c>
      <c r="Y1013" s="34">
        <v>10.692561</v>
      </c>
      <c r="Z1013" s="34">
        <v>23.143284000000001</v>
      </c>
      <c r="AA1013" s="34">
        <v>51.087378999999999</v>
      </c>
      <c r="AB1013" s="34">
        <v>62.039993000000003</v>
      </c>
      <c r="AC1013" s="34"/>
      <c r="AD1013" s="34">
        <v>106.94000200000001</v>
      </c>
      <c r="AE1013" s="34">
        <v>38.519730000000003</v>
      </c>
      <c r="AF1013" s="34">
        <v>0.88</v>
      </c>
      <c r="AG1013" s="34">
        <v>15.89</v>
      </c>
      <c r="AH1013" s="34">
        <v>32.624146000000003</v>
      </c>
      <c r="AI1013" s="34">
        <v>122.821274</v>
      </c>
      <c r="AJ1013" s="34">
        <v>10.694822</v>
      </c>
      <c r="AK1013" s="34">
        <v>4.6500000000000004</v>
      </c>
      <c r="AL1013" s="34"/>
      <c r="AM1013" s="34">
        <v>31.259395999999999</v>
      </c>
      <c r="AN1013" s="34">
        <v>7.3</v>
      </c>
      <c r="AO1013" s="34">
        <v>39.75</v>
      </c>
      <c r="AP1013" s="34">
        <v>5.2</v>
      </c>
      <c r="AQ1013" s="34">
        <v>16.5</v>
      </c>
      <c r="AR1013" s="34">
        <v>3.28</v>
      </c>
      <c r="AS1013" s="34"/>
      <c r="AT1013" s="34">
        <v>23.623546999999999</v>
      </c>
      <c r="AU1013" s="34">
        <v>179.320007</v>
      </c>
      <c r="AV1013" s="34">
        <v>11.993501</v>
      </c>
      <c r="AW1013" s="34">
        <v>13.284701999999999</v>
      </c>
      <c r="AX1013" s="34">
        <v>8.42</v>
      </c>
      <c r="AY1013" s="34">
        <v>2.2999999999999998</v>
      </c>
      <c r="AZ1013" s="34">
        <v>64.919998000000007</v>
      </c>
      <c r="BA1013" s="34"/>
      <c r="BB1013" s="34"/>
      <c r="BC1013" s="34">
        <v>23.598398</v>
      </c>
      <c r="BD1013" s="34"/>
      <c r="BE1013" s="38"/>
      <c r="BF1013" s="41"/>
      <c r="BG1013" s="41">
        <f t="shared" si="767"/>
        <v>0</v>
      </c>
      <c r="BH1013" s="41"/>
      <c r="BI1013" s="41">
        <f t="shared" si="768"/>
        <v>-3.9806250400419595E-2</v>
      </c>
      <c r="BJ1013" s="41"/>
      <c r="BK1013" s="41">
        <f t="shared" si="769"/>
        <v>2.9891602106487315E-2</v>
      </c>
      <c r="BL1013" s="41">
        <f t="shared" si="770"/>
        <v>0</v>
      </c>
      <c r="BM1013" s="41">
        <f t="shared" si="771"/>
        <v>-1.4423374693800823E-2</v>
      </c>
      <c r="BN1013" s="41">
        <f t="shared" si="772"/>
        <v>-5.6089494623085399E-2</v>
      </c>
      <c r="BO1013" s="41"/>
      <c r="BP1013" s="41">
        <f t="shared" si="773"/>
        <v>-3.646581199837933E-3</v>
      </c>
      <c r="BQ1013" s="41">
        <f t="shared" si="774"/>
        <v>0</v>
      </c>
      <c r="BR1013" s="41">
        <f t="shared" si="775"/>
        <v>9.1803914591931657E-3</v>
      </c>
      <c r="BS1013" s="41">
        <f t="shared" si="776"/>
        <v>1.4493007302566824E-2</v>
      </c>
      <c r="BT1013" s="41"/>
      <c r="BU1013" s="41">
        <f t="shared" si="777"/>
        <v>-1.6639319003964783E-2</v>
      </c>
      <c r="BV1013" s="41">
        <f t="shared" si="778"/>
        <v>1.8656057925458776E-2</v>
      </c>
      <c r="BW1013" s="41">
        <f t="shared" si="779"/>
        <v>1.2027900440849183E-2</v>
      </c>
      <c r="BX1013" s="41"/>
      <c r="BY1013" s="41"/>
      <c r="BZ1013" s="41">
        <f t="shared" si="780"/>
        <v>5.3885004719436323E-2</v>
      </c>
      <c r="CA1013" s="41">
        <f t="shared" si="781"/>
        <v>6.3983689359839897E-3</v>
      </c>
      <c r="CB1013" s="41">
        <f t="shared" si="782"/>
        <v>2.433164187849769E-3</v>
      </c>
      <c r="CC1013" s="41">
        <f t="shared" si="783"/>
        <v>1.6917606743465808E-2</v>
      </c>
      <c r="CD1013" s="41">
        <f t="shared" si="784"/>
        <v>3.7244202118389049E-3</v>
      </c>
      <c r="CE1013" s="41">
        <f t="shared" si="785"/>
        <v>-1.5989168705027479E-2</v>
      </c>
      <c r="CF1013" s="41">
        <f t="shared" si="786"/>
        <v>3.1948955128963353E-3</v>
      </c>
      <c r="CG1013" s="41"/>
      <c r="CH1013" s="41">
        <f t="shared" si="787"/>
        <v>-9.7706635017735348E-3</v>
      </c>
      <c r="CI1013" s="41">
        <f t="shared" si="788"/>
        <v>-6.612558941605064E-3</v>
      </c>
      <c r="CJ1013" s="41">
        <f t="shared" si="789"/>
        <v>-4.4451762570833921E-2</v>
      </c>
      <c r="CK1013" s="41">
        <f t="shared" si="790"/>
        <v>1.88976434192285E-3</v>
      </c>
      <c r="CL1013" s="41">
        <f t="shared" si="791"/>
        <v>5.9700638337872817E-3</v>
      </c>
      <c r="CM1013" s="41">
        <f t="shared" si="792"/>
        <v>0</v>
      </c>
      <c r="CO1013" s="41">
        <f t="shared" si="793"/>
        <v>3.278982282299097E-2</v>
      </c>
      <c r="CP1013" s="41"/>
      <c r="CQ1013" s="41">
        <f t="shared" si="794"/>
        <v>3.7854437346422831E-3</v>
      </c>
      <c r="CR1013" s="41">
        <f t="shared" si="795"/>
        <v>-5.3345980705292735E-2</v>
      </c>
      <c r="CS1013" s="41">
        <f t="shared" si="796"/>
        <v>2.0331043109643027E-2</v>
      </c>
      <c r="CT1013" s="41">
        <f t="shared" si="797"/>
        <v>-4.7961722634929441E-3</v>
      </c>
      <c r="CU1013" s="41">
        <f t="shared" si="798"/>
        <v>-1.2048398396412261E-2</v>
      </c>
      <c r="CV1013" s="41">
        <f t="shared" si="799"/>
        <v>-6.0790460763822263E-3</v>
      </c>
      <c r="CW1013" s="41"/>
      <c r="CX1013" s="41">
        <f t="shared" si="800"/>
        <v>-2.0897531276640674E-3</v>
      </c>
      <c r="CY1013" s="41">
        <f t="shared" si="801"/>
        <v>9.4854806412285591E-4</v>
      </c>
      <c r="CZ1013" s="41">
        <f t="shared" si="802"/>
        <v>2.0877618443313341E-2</v>
      </c>
      <c r="DA1013" s="41">
        <f t="shared" si="803"/>
        <v>-3.5525126476733753E-3</v>
      </c>
      <c r="DB1013" s="41">
        <f t="shared" si="804"/>
        <v>5.367141679251785E-2</v>
      </c>
      <c r="DC1013" s="41">
        <f t="shared" si="805"/>
        <v>-2.150620522096373E-2</v>
      </c>
      <c r="DD1013" s="41">
        <f t="shared" si="806"/>
        <v>-2.7349061199257958E-2</v>
      </c>
      <c r="DE1013" s="41"/>
      <c r="DF1013" s="41"/>
      <c r="DG1013" s="41">
        <f t="shared" si="807"/>
        <v>2.8122930551470936E-2</v>
      </c>
      <c r="DH1013" s="41"/>
    </row>
    <row r="1014" spans="2:112">
      <c r="B1014" s="34"/>
      <c r="C1014" s="34">
        <v>5.8965100000000001</v>
      </c>
      <c r="D1014" s="34"/>
      <c r="E1014" s="34">
        <v>1.93</v>
      </c>
      <c r="F1014" s="34"/>
      <c r="G1014" s="34">
        <v>61.190474999999999</v>
      </c>
      <c r="H1014" s="34">
        <v>20.788844999999998</v>
      </c>
      <c r="I1014" s="34">
        <v>20.450001</v>
      </c>
      <c r="J1014" s="34">
        <v>9.5</v>
      </c>
      <c r="K1014" s="34"/>
      <c r="L1014" s="34">
        <v>61.959999000000003</v>
      </c>
      <c r="M1014" s="34">
        <v>5.4</v>
      </c>
      <c r="N1014" s="34">
        <v>41.905211999999999</v>
      </c>
      <c r="O1014" s="34">
        <v>12.36</v>
      </c>
      <c r="P1014" s="34"/>
      <c r="Q1014" s="34"/>
      <c r="R1014" s="34">
        <v>31.25</v>
      </c>
      <c r="S1014" s="34">
        <v>55.903472999999998</v>
      </c>
      <c r="T1014" s="34"/>
      <c r="U1014" s="34"/>
      <c r="V1014" s="34">
        <v>6.0715870000000001</v>
      </c>
      <c r="W1014" s="34">
        <v>37.860000999999997</v>
      </c>
      <c r="X1014" s="34">
        <v>40.650002000000001</v>
      </c>
      <c r="Y1014" s="34">
        <v>10.742388</v>
      </c>
      <c r="Z1014" s="34">
        <v>23.210198999999999</v>
      </c>
      <c r="AA1014" s="34">
        <v>50.872577999999997</v>
      </c>
      <c r="AB1014" s="34">
        <v>62.336834000000003</v>
      </c>
      <c r="AC1014" s="34"/>
      <c r="AD1014" s="34">
        <v>107.150002</v>
      </c>
      <c r="AE1014" s="34">
        <v>37.222309000000003</v>
      </c>
      <c r="AF1014" s="34">
        <v>0.89</v>
      </c>
      <c r="AG1014" s="34">
        <v>15.84</v>
      </c>
      <c r="AH1014" s="34">
        <v>32.818336000000002</v>
      </c>
      <c r="AI1014" s="34">
        <v>123.388588</v>
      </c>
      <c r="AJ1014" s="34">
        <v>10.66643</v>
      </c>
      <c r="AK1014" s="34">
        <v>4.6500000000000004</v>
      </c>
      <c r="AL1014" s="34"/>
      <c r="AM1014" s="34">
        <v>31.377503999999998</v>
      </c>
      <c r="AN1014" s="34">
        <v>6.7</v>
      </c>
      <c r="AO1014" s="34">
        <v>40.200001</v>
      </c>
      <c r="AP1014" s="34">
        <v>5.4</v>
      </c>
      <c r="AQ1014" s="34">
        <v>16.350000000000001</v>
      </c>
      <c r="AR1014" s="34">
        <v>3.21</v>
      </c>
      <c r="AS1014" s="34"/>
      <c r="AT1014" s="34">
        <v>23.82123</v>
      </c>
      <c r="AU1014" s="34">
        <v>179.39999399999999</v>
      </c>
      <c r="AV1014" s="34">
        <v>11.795260000000001</v>
      </c>
      <c r="AW1014" s="34">
        <v>12.996947</v>
      </c>
      <c r="AX1014" s="34">
        <v>8.77</v>
      </c>
      <c r="AY1014" s="34">
        <v>2.25</v>
      </c>
      <c r="AZ1014" s="34">
        <v>67.110000999999997</v>
      </c>
      <c r="BA1014" s="34"/>
      <c r="BB1014" s="34"/>
      <c r="BC1014" s="34">
        <v>23.340600999999999</v>
      </c>
      <c r="BD1014" s="34"/>
      <c r="BE1014" s="38"/>
      <c r="BF1014" s="41"/>
      <c r="BG1014" s="41">
        <f t="shared" si="767"/>
        <v>0</v>
      </c>
      <c r="BH1014" s="41"/>
      <c r="BI1014" s="41">
        <f t="shared" si="768"/>
        <v>-2.0513539833103018E-2</v>
      </c>
      <c r="BJ1014" s="41"/>
      <c r="BK1014" s="41">
        <f t="shared" si="769"/>
        <v>-9.1149696918428683E-3</v>
      </c>
      <c r="BL1014" s="41">
        <f t="shared" si="770"/>
        <v>1.9156967152547113E-3</v>
      </c>
      <c r="BM1014" s="41">
        <f t="shared" si="771"/>
        <v>-9.7323880184766141E-3</v>
      </c>
      <c r="BN1014" s="41">
        <f t="shared" si="772"/>
        <v>0.19716857773159333</v>
      </c>
      <c r="BO1014" s="41"/>
      <c r="BP1014" s="41">
        <f t="shared" si="773"/>
        <v>2.8484459749856542E-2</v>
      </c>
      <c r="BQ1014" s="41">
        <f t="shared" si="774"/>
        <v>0</v>
      </c>
      <c r="BR1014" s="41">
        <f t="shared" si="775"/>
        <v>6.1523003146378282E-3</v>
      </c>
      <c r="BS1014" s="41">
        <f t="shared" si="776"/>
        <v>-1.2062872449275095E-2</v>
      </c>
      <c r="BT1014" s="41"/>
      <c r="BU1014" s="41"/>
      <c r="BV1014" s="41">
        <f t="shared" si="778"/>
        <v>-4.151339255044106E-3</v>
      </c>
      <c r="BW1014" s="41">
        <f t="shared" si="779"/>
        <v>1.5756629481553912E-2</v>
      </c>
      <c r="BX1014" s="41"/>
      <c r="BY1014" s="41"/>
      <c r="BZ1014" s="41">
        <f t="shared" si="780"/>
        <v>0</v>
      </c>
      <c r="CA1014" s="41">
        <f t="shared" si="781"/>
        <v>6.0935410143901298E-3</v>
      </c>
      <c r="CB1014" s="41">
        <f t="shared" si="782"/>
        <v>-1.2225090531440429E-2</v>
      </c>
      <c r="CC1014" s="41">
        <f t="shared" si="783"/>
        <v>4.6491446981254073E-3</v>
      </c>
      <c r="CD1014" s="41">
        <f t="shared" si="784"/>
        <v>2.8871636887359713E-3</v>
      </c>
      <c r="CE1014" s="41">
        <f t="shared" si="785"/>
        <v>-4.2134446522404884E-3</v>
      </c>
      <c r="CF1014" s="41">
        <f t="shared" si="786"/>
        <v>4.7732615594470017E-3</v>
      </c>
      <c r="CG1014" s="41"/>
      <c r="CH1014" s="41">
        <f t="shared" si="787"/>
        <v>1.9617923623468049E-3</v>
      </c>
      <c r="CI1014" s="41">
        <f t="shared" si="788"/>
        <v>-3.4262291730151793E-2</v>
      </c>
      <c r="CJ1014" s="41">
        <f t="shared" si="789"/>
        <v>1.1299555253933466E-2</v>
      </c>
      <c r="CK1014" s="41">
        <f t="shared" si="790"/>
        <v>-3.1515941623448084E-3</v>
      </c>
      <c r="CL1014" s="41">
        <f t="shared" si="791"/>
        <v>5.9346945293734209E-3</v>
      </c>
      <c r="CM1014" s="41">
        <f t="shared" si="792"/>
        <v>4.6083857032008227E-3</v>
      </c>
      <c r="CO1014" s="41">
        <f t="shared" si="793"/>
        <v>0</v>
      </c>
      <c r="CP1014" s="41"/>
      <c r="CQ1014" s="41">
        <f t="shared" si="794"/>
        <v>3.7712000426948361E-3</v>
      </c>
      <c r="CR1014" s="41">
        <f t="shared" si="795"/>
        <v>-8.576682175742506E-2</v>
      </c>
      <c r="CS1014" s="41">
        <f t="shared" si="796"/>
        <v>1.1257179400256084E-2</v>
      </c>
      <c r="CT1014" s="41">
        <f t="shared" si="797"/>
        <v>3.7740327982847113E-2</v>
      </c>
      <c r="CU1014" s="41">
        <f t="shared" si="798"/>
        <v>-9.1324835632724741E-3</v>
      </c>
      <c r="CV1014" s="41">
        <f t="shared" si="799"/>
        <v>-2.1572485254127773E-2</v>
      </c>
      <c r="CW1014" s="41"/>
      <c r="CX1014" s="41">
        <f t="shared" si="800"/>
        <v>8.3332310306540557E-3</v>
      </c>
      <c r="CY1014" s="41">
        <f t="shared" si="801"/>
        <v>4.459578562814736E-4</v>
      </c>
      <c r="CZ1014" s="41">
        <f t="shared" si="802"/>
        <v>-1.6667163890090674E-2</v>
      </c>
      <c r="DA1014" s="41">
        <f t="shared" si="803"/>
        <v>-2.1898663919665218E-2</v>
      </c>
      <c r="DB1014" s="41">
        <f t="shared" si="804"/>
        <v>4.0726978129856338E-2</v>
      </c>
      <c r="DC1014" s="41">
        <f t="shared" si="805"/>
        <v>-2.1978906718775115E-2</v>
      </c>
      <c r="DD1014" s="41">
        <f t="shared" si="806"/>
        <v>3.3177367231813956E-2</v>
      </c>
      <c r="DE1014" s="41"/>
      <c r="DF1014" s="41"/>
      <c r="DG1014" s="41">
        <f t="shared" si="807"/>
        <v>-1.0984452058923322E-2</v>
      </c>
      <c r="DH1014" s="41"/>
    </row>
    <row r="1015" spans="2:112">
      <c r="B1015" s="34"/>
      <c r="C1015" s="34">
        <v>5.8500810000000003</v>
      </c>
      <c r="D1015" s="34"/>
      <c r="E1015" s="34">
        <v>2.0099999999999998</v>
      </c>
      <c r="F1015" s="34"/>
      <c r="G1015" s="34">
        <v>62.419196999999997</v>
      </c>
      <c r="H1015" s="34">
        <v>20.550118999999999</v>
      </c>
      <c r="I1015" s="34">
        <v>20.5</v>
      </c>
      <c r="J1015" s="34">
        <v>7.83</v>
      </c>
      <c r="K1015" s="34"/>
      <c r="L1015" s="34">
        <v>64.150002000000001</v>
      </c>
      <c r="M1015" s="34">
        <v>5.5</v>
      </c>
      <c r="N1015" s="34">
        <v>41.490020999999999</v>
      </c>
      <c r="O1015" s="34">
        <v>12.3</v>
      </c>
      <c r="P1015" s="34"/>
      <c r="Q1015" s="34"/>
      <c r="R1015" s="34">
        <v>31.700001</v>
      </c>
      <c r="S1015" s="34">
        <v>56.315899000000002</v>
      </c>
      <c r="T1015" s="34"/>
      <c r="U1015" s="34"/>
      <c r="V1015" s="34">
        <v>6.0019130000000001</v>
      </c>
      <c r="W1015" s="34">
        <v>37.909999999999997</v>
      </c>
      <c r="X1015" s="34">
        <v>41.200001</v>
      </c>
      <c r="Y1015" s="34">
        <v>10.881899000000001</v>
      </c>
      <c r="Z1015" s="34">
        <v>23.439627000000002</v>
      </c>
      <c r="AA1015" s="34">
        <v>50.532466999999997</v>
      </c>
      <c r="AB1015" s="34">
        <v>62.138934999999996</v>
      </c>
      <c r="AC1015" s="34"/>
      <c r="AD1015" s="34">
        <v>107.019997</v>
      </c>
      <c r="AE1015" s="34">
        <v>36.947097999999997</v>
      </c>
      <c r="AF1015" s="34">
        <v>0.89</v>
      </c>
      <c r="AG1015" s="34">
        <v>15.98</v>
      </c>
      <c r="AH1015" s="34">
        <v>32.478507999999998</v>
      </c>
      <c r="AI1015" s="34">
        <v>122.62220000000001</v>
      </c>
      <c r="AJ1015" s="34">
        <v>10.638036</v>
      </c>
      <c r="AK1015" s="34">
        <v>4.9000000000000004</v>
      </c>
      <c r="AL1015" s="34"/>
      <c r="AM1015" s="34">
        <v>31.200344000000001</v>
      </c>
      <c r="AN1015" s="34">
        <v>6.4</v>
      </c>
      <c r="AO1015" s="34">
        <v>40.799999</v>
      </c>
      <c r="AP1015" s="34">
        <v>5.3</v>
      </c>
      <c r="AQ1015" s="34">
        <v>16.700001</v>
      </c>
      <c r="AR1015" s="34">
        <v>3.24</v>
      </c>
      <c r="AS1015" s="34"/>
      <c r="AT1015" s="34">
        <v>24.018916999999998</v>
      </c>
      <c r="AU1015" s="34">
        <v>179.050003</v>
      </c>
      <c r="AV1015" s="34">
        <v>11.795260000000001</v>
      </c>
      <c r="AW1015" s="34">
        <v>13.716336999999999</v>
      </c>
      <c r="AX1015" s="34">
        <v>8.66</v>
      </c>
      <c r="AY1015" s="34">
        <v>2.2999999999999998</v>
      </c>
      <c r="AZ1015" s="34">
        <v>67.089995999999999</v>
      </c>
      <c r="BA1015" s="34"/>
      <c r="BB1015" s="34"/>
      <c r="BC1015" s="34">
        <v>23.459582999999999</v>
      </c>
      <c r="BD1015" s="34"/>
      <c r="BE1015" s="38"/>
      <c r="BF1015" s="41"/>
      <c r="BG1015" s="41">
        <f t="shared" si="767"/>
        <v>-7.9051431660046596E-3</v>
      </c>
      <c r="BH1015" s="41"/>
      <c r="BI1015" s="41">
        <f t="shared" si="768"/>
        <v>4.0614719154190126E-2</v>
      </c>
      <c r="BJ1015" s="41"/>
      <c r="BK1015" s="41">
        <f t="shared" si="769"/>
        <v>1.9881332142724251E-2</v>
      </c>
      <c r="BL1015" s="41">
        <f t="shared" si="770"/>
        <v>-1.1549813091363759E-2</v>
      </c>
      <c r="BM1015" s="41">
        <f t="shared" si="771"/>
        <v>2.4419547557975249E-3</v>
      </c>
      <c r="BN1015" s="41">
        <f t="shared" si="772"/>
        <v>-0.19332928860378337</v>
      </c>
      <c r="BO1015" s="41"/>
      <c r="BP1015" s="41">
        <f t="shared" si="773"/>
        <v>3.4735122829351109E-2</v>
      </c>
      <c r="BQ1015" s="41">
        <f t="shared" si="774"/>
        <v>1.8349138668196398E-2</v>
      </c>
      <c r="BR1015" s="41">
        <f t="shared" si="775"/>
        <v>-9.9572701095291313E-3</v>
      </c>
      <c r="BS1015" s="41">
        <f t="shared" si="776"/>
        <v>-4.8661896511727884E-3</v>
      </c>
      <c r="BT1015" s="41"/>
      <c r="BU1015" s="41"/>
      <c r="BV1015" s="41">
        <f t="shared" si="778"/>
        <v>1.4297336246565205E-2</v>
      </c>
      <c r="BW1015" s="41">
        <f t="shared" si="779"/>
        <v>7.3503861148626658E-3</v>
      </c>
      <c r="BX1015" s="41"/>
      <c r="BY1015" s="41"/>
      <c r="BZ1015" s="41">
        <f t="shared" si="780"/>
        <v>-1.1541768907417125E-2</v>
      </c>
      <c r="CA1015" s="41">
        <f t="shared" si="781"/>
        <v>1.3197573339660477E-3</v>
      </c>
      <c r="CB1015" s="41">
        <f t="shared" si="782"/>
        <v>1.3439395433014777E-2</v>
      </c>
      <c r="CC1015" s="41">
        <f t="shared" si="783"/>
        <v>1.2903355904419026E-2</v>
      </c>
      <c r="CD1015" s="41">
        <f t="shared" si="784"/>
        <v>9.8362574727616572E-3</v>
      </c>
      <c r="CE1015" s="41">
        <f t="shared" si="785"/>
        <v>-6.7079951561760595E-3</v>
      </c>
      <c r="CF1015" s="41">
        <f t="shared" si="786"/>
        <v>-3.1797219383364324E-3</v>
      </c>
      <c r="CG1015" s="41"/>
      <c r="CH1015" s="41">
        <f t="shared" si="787"/>
        <v>-1.2140357339934422E-3</v>
      </c>
      <c r="CI1015" s="41">
        <f t="shared" si="788"/>
        <v>-7.4211800851462983E-3</v>
      </c>
      <c r="CJ1015" s="41">
        <f t="shared" si="789"/>
        <v>0</v>
      </c>
      <c r="CK1015" s="41">
        <f t="shared" si="790"/>
        <v>8.799553951848841E-3</v>
      </c>
      <c r="CL1015" s="41">
        <f t="shared" si="791"/>
        <v>-1.0408805306618987E-2</v>
      </c>
      <c r="CM1015" s="41">
        <f t="shared" si="792"/>
        <v>-6.2305436722780889E-3</v>
      </c>
      <c r="CO1015" s="41">
        <f t="shared" si="793"/>
        <v>5.2367985517315939E-2</v>
      </c>
      <c r="CP1015" s="41"/>
      <c r="CQ1015" s="41">
        <f t="shared" si="794"/>
        <v>-5.6620826366576577E-3</v>
      </c>
      <c r="CR1015" s="41">
        <f t="shared" si="795"/>
        <v>-4.5809536031294222E-2</v>
      </c>
      <c r="CS1015" s="41">
        <f t="shared" si="796"/>
        <v>1.4815036399714775E-2</v>
      </c>
      <c r="CT1015" s="41">
        <f t="shared" si="797"/>
        <v>-1.8692133012152633E-2</v>
      </c>
      <c r="CU1015" s="41">
        <f t="shared" si="798"/>
        <v>2.1180881959684664E-2</v>
      </c>
      <c r="CV1015" s="41">
        <f t="shared" si="799"/>
        <v>9.3023926623136306E-3</v>
      </c>
      <c r="CW1015" s="41"/>
      <c r="CX1015" s="41">
        <f t="shared" si="800"/>
        <v>8.2645283346321919E-3</v>
      </c>
      <c r="CY1015" s="41">
        <f t="shared" si="801"/>
        <v>-1.9528029803411214E-3</v>
      </c>
      <c r="CZ1015" s="41">
        <f t="shared" si="802"/>
        <v>0</v>
      </c>
      <c r="DA1015" s="41">
        <f t="shared" si="803"/>
        <v>5.3873120417261812E-2</v>
      </c>
      <c r="DB1015" s="41">
        <f t="shared" si="804"/>
        <v>-1.2622083809747832E-2</v>
      </c>
      <c r="DC1015" s="41">
        <f t="shared" si="805"/>
        <v>2.1978906718775167E-2</v>
      </c>
      <c r="DD1015" s="41">
        <f t="shared" si="806"/>
        <v>-2.9813711766587441E-4</v>
      </c>
      <c r="DE1015" s="41"/>
      <c r="DF1015" s="41"/>
      <c r="DG1015" s="41">
        <f t="shared" si="807"/>
        <v>5.0846918186265794E-3</v>
      </c>
      <c r="DH1015" s="41"/>
    </row>
    <row r="1016" spans="2:112">
      <c r="B1016" s="34"/>
      <c r="C1016" s="34">
        <v>5.8965100000000001</v>
      </c>
      <c r="D1016" s="34"/>
      <c r="E1016" s="34">
        <v>2.12</v>
      </c>
      <c r="F1016" s="34"/>
      <c r="G1016" s="34">
        <v>63.500481000000001</v>
      </c>
      <c r="H1016" s="34">
        <v>21.216557999999999</v>
      </c>
      <c r="I1016" s="34">
        <v>20.549999</v>
      </c>
      <c r="J1016" s="34">
        <v>7.27</v>
      </c>
      <c r="K1016" s="34"/>
      <c r="L1016" s="34">
        <v>63.560001</v>
      </c>
      <c r="M1016" s="34">
        <v>5.57</v>
      </c>
      <c r="N1016" s="34">
        <v>41.717391999999997</v>
      </c>
      <c r="O1016" s="34">
        <v>12.3</v>
      </c>
      <c r="P1016" s="34"/>
      <c r="Q1016" s="34"/>
      <c r="R1016" s="34">
        <v>31.309999000000001</v>
      </c>
      <c r="S1016" s="34">
        <v>57.121113000000001</v>
      </c>
      <c r="T1016" s="34"/>
      <c r="U1016" s="34"/>
      <c r="V1016" s="34">
        <v>5.8924250000000002</v>
      </c>
      <c r="W1016" s="34">
        <v>37.900002000000001</v>
      </c>
      <c r="X1016" s="34">
        <v>40.450001</v>
      </c>
      <c r="Y1016" s="34">
        <v>10.881899000000001</v>
      </c>
      <c r="Z1016" s="34">
        <v>23.659490999999999</v>
      </c>
      <c r="AA1016" s="34">
        <v>51.087378999999999</v>
      </c>
      <c r="AB1016" s="34">
        <v>62.831572999999999</v>
      </c>
      <c r="AC1016" s="34"/>
      <c r="AD1016" s="34">
        <v>104.279999</v>
      </c>
      <c r="AE1016" s="34">
        <v>38.185547</v>
      </c>
      <c r="AF1016" s="34">
        <v>0.88</v>
      </c>
      <c r="AG1016" s="34">
        <v>16</v>
      </c>
      <c r="AH1016" s="34">
        <v>32.963982000000001</v>
      </c>
      <c r="AI1016" s="34">
        <v>121.43779000000001</v>
      </c>
      <c r="AJ1016" s="34">
        <v>10.647501</v>
      </c>
      <c r="AK1016" s="34">
        <v>4.95</v>
      </c>
      <c r="AL1016" s="34"/>
      <c r="AM1016" s="34">
        <v>31.357821999999999</v>
      </c>
      <c r="AN1016" s="34">
        <v>6.8</v>
      </c>
      <c r="AO1016" s="34">
        <v>40.700001</v>
      </c>
      <c r="AP1016" s="34">
        <v>5.3</v>
      </c>
      <c r="AQ1016" s="34">
        <v>17.100000000000001</v>
      </c>
      <c r="AR1016" s="34">
        <v>3.35</v>
      </c>
      <c r="AS1016" s="34"/>
      <c r="AT1016" s="34">
        <v>24.760241000000001</v>
      </c>
      <c r="AU1016" s="34">
        <v>179.729996</v>
      </c>
      <c r="AV1016" s="34">
        <v>11.94394</v>
      </c>
      <c r="AW1016" s="34">
        <v>13.428580999999999</v>
      </c>
      <c r="AX1016" s="34">
        <v>9.14</v>
      </c>
      <c r="AY1016" s="34">
        <v>2.35</v>
      </c>
      <c r="AZ1016" s="34">
        <v>67.449996999999996</v>
      </c>
      <c r="BA1016" s="34"/>
      <c r="BB1016" s="34"/>
      <c r="BC1016" s="34">
        <v>23.618228999999999</v>
      </c>
      <c r="BD1016" s="34"/>
      <c r="BE1016" s="38"/>
      <c r="BF1016" s="41"/>
      <c r="BG1016" s="41">
        <f t="shared" si="767"/>
        <v>7.90514316600467E-3</v>
      </c>
      <c r="BH1016" s="41"/>
      <c r="BI1016" s="41">
        <f t="shared" si="768"/>
        <v>5.3281366612936781E-2</v>
      </c>
      <c r="BJ1016" s="41"/>
      <c r="BK1016" s="41">
        <f t="shared" si="769"/>
        <v>1.7174608379738686E-2</v>
      </c>
      <c r="BL1016" s="41">
        <f t="shared" si="770"/>
        <v>3.1915182882831523E-2</v>
      </c>
      <c r="BM1016" s="41">
        <f t="shared" si="771"/>
        <v>2.436006136079384E-3</v>
      </c>
      <c r="BN1016" s="41">
        <f t="shared" si="772"/>
        <v>-7.4206218457283743E-2</v>
      </c>
      <c r="BO1016" s="41"/>
      <c r="BP1016" s="41">
        <f t="shared" si="773"/>
        <v>-9.239764836893441E-3</v>
      </c>
      <c r="BQ1016" s="41">
        <f t="shared" si="774"/>
        <v>1.264696170076739E-2</v>
      </c>
      <c r="BR1016" s="41">
        <f t="shared" si="775"/>
        <v>5.4651757032488351E-3</v>
      </c>
      <c r="BS1016" s="41">
        <f t="shared" si="776"/>
        <v>0</v>
      </c>
      <c r="BT1016" s="41"/>
      <c r="BU1016" s="41"/>
      <c r="BV1016" s="41">
        <f t="shared" si="778"/>
        <v>-1.2379209029339687E-2</v>
      </c>
      <c r="BW1016" s="41">
        <f t="shared" si="779"/>
        <v>1.4196909988177485E-2</v>
      </c>
      <c r="BX1016" s="41"/>
      <c r="BY1016" s="41"/>
      <c r="BZ1016" s="41">
        <f t="shared" si="780"/>
        <v>-1.8410624041819087E-2</v>
      </c>
      <c r="CA1016" s="41">
        <f t="shared" si="781"/>
        <v>-2.6376466941549216E-4</v>
      </c>
      <c r="CB1016" s="41">
        <f t="shared" si="782"/>
        <v>-1.8371612400945789E-2</v>
      </c>
      <c r="CC1016" s="41">
        <f t="shared" si="783"/>
        <v>0</v>
      </c>
      <c r="CD1016" s="41">
        <f t="shared" si="784"/>
        <v>9.3362936036321294E-3</v>
      </c>
      <c r="CE1016" s="41">
        <f t="shared" si="785"/>
        <v>1.0921439808416632E-2</v>
      </c>
      <c r="CF1016" s="41">
        <f t="shared" si="786"/>
        <v>1.1084936813373192E-2</v>
      </c>
      <c r="CG1016" s="41"/>
      <c r="CH1016" s="41">
        <f t="shared" si="787"/>
        <v>-2.5936125375280228E-2</v>
      </c>
      <c r="CI1016" s="41">
        <f t="shared" si="788"/>
        <v>3.2969987490205348E-2</v>
      </c>
      <c r="CJ1016" s="41">
        <f t="shared" si="789"/>
        <v>-1.1299555253933394E-2</v>
      </c>
      <c r="CK1016" s="41">
        <f t="shared" si="790"/>
        <v>1.2507819016526766E-3</v>
      </c>
      <c r="CL1016" s="41">
        <f t="shared" si="791"/>
        <v>1.4836932572953928E-2</v>
      </c>
      <c r="CM1016" s="41">
        <f t="shared" si="792"/>
        <v>-9.70596858730478E-3</v>
      </c>
      <c r="CO1016" s="41">
        <f t="shared" si="793"/>
        <v>1.0152371464017908E-2</v>
      </c>
      <c r="CP1016" s="41"/>
      <c r="CQ1016" s="41">
        <f t="shared" si="794"/>
        <v>5.0346211440451902E-3</v>
      </c>
      <c r="CR1016" s="41">
        <f t="shared" si="795"/>
        <v>6.062462181643484E-2</v>
      </c>
      <c r="CS1016" s="41">
        <f t="shared" si="796"/>
        <v>-2.4539398817382259E-3</v>
      </c>
      <c r="CT1016" s="41">
        <f t="shared" si="797"/>
        <v>0</v>
      </c>
      <c r="CU1016" s="41">
        <f t="shared" si="798"/>
        <v>2.3669684205667018E-2</v>
      </c>
      <c r="CV1016" s="41">
        <f t="shared" si="799"/>
        <v>3.3387016032736978E-2</v>
      </c>
      <c r="CW1016" s="41"/>
      <c r="CX1016" s="41">
        <f t="shared" si="800"/>
        <v>3.0397453001834947E-2</v>
      </c>
      <c r="CY1016" s="41">
        <f t="shared" si="801"/>
        <v>3.7905893087995229E-3</v>
      </c>
      <c r="CZ1016" s="41">
        <f t="shared" si="802"/>
        <v>1.2526280926188623E-2</v>
      </c>
      <c r="DA1016" s="41">
        <f t="shared" si="803"/>
        <v>-2.1202258163882132E-2</v>
      </c>
      <c r="DB1016" s="41">
        <f t="shared" si="804"/>
        <v>5.394566289171495E-2</v>
      </c>
      <c r="DC1016" s="41">
        <f t="shared" si="805"/>
        <v>2.1506205220963682E-2</v>
      </c>
      <c r="DD1016" s="41">
        <f t="shared" si="806"/>
        <v>5.3515962229824521E-3</v>
      </c>
      <c r="DE1016" s="41"/>
      <c r="DF1016" s="41"/>
      <c r="DG1016" s="41">
        <f t="shared" si="807"/>
        <v>6.7397609953725839E-3</v>
      </c>
      <c r="DH1016" s="41"/>
    </row>
    <row r="1017" spans="2:112">
      <c r="B1017" s="34"/>
      <c r="C1017" s="34">
        <v>5.942939</v>
      </c>
      <c r="D1017" s="34"/>
      <c r="E1017" s="34">
        <v>2.19</v>
      </c>
      <c r="F1017" s="34"/>
      <c r="G1017" s="34">
        <v>62.920521000000001</v>
      </c>
      <c r="H1017" s="34">
        <v>20.152249999999999</v>
      </c>
      <c r="I1017" s="34">
        <v>20.200001</v>
      </c>
      <c r="J1017" s="34">
        <v>6.92</v>
      </c>
      <c r="K1017" s="34"/>
      <c r="L1017" s="34">
        <v>62.52</v>
      </c>
      <c r="M1017" s="34">
        <v>5.8</v>
      </c>
      <c r="N1017" s="34">
        <v>41.658076999999999</v>
      </c>
      <c r="O1017" s="34">
        <v>13.77</v>
      </c>
      <c r="P1017" s="34"/>
      <c r="Q1017" s="34"/>
      <c r="R1017" s="34">
        <v>30.799999</v>
      </c>
      <c r="S1017" s="34">
        <v>56.414101000000002</v>
      </c>
      <c r="T1017" s="34"/>
      <c r="U1017" s="34"/>
      <c r="V1017" s="34">
        <v>6.0317740000000004</v>
      </c>
      <c r="W1017" s="34">
        <v>37.639999000000003</v>
      </c>
      <c r="X1017" s="34">
        <v>41.75</v>
      </c>
      <c r="Y1017" s="34">
        <v>10.921760000000001</v>
      </c>
      <c r="Z1017" s="34">
        <v>23.678609999999999</v>
      </c>
      <c r="AA1017" s="34">
        <v>50.469817999999997</v>
      </c>
      <c r="AB1017" s="34">
        <v>62.485259999999997</v>
      </c>
      <c r="AC1017" s="34"/>
      <c r="AD1017" s="34">
        <v>105.33000199999999</v>
      </c>
      <c r="AE1017" s="34">
        <v>38.667164</v>
      </c>
      <c r="AF1017" s="34">
        <v>0.87</v>
      </c>
      <c r="AG1017" s="34">
        <v>15.9</v>
      </c>
      <c r="AH1017" s="34">
        <v>32.721245000000003</v>
      </c>
      <c r="AI1017" s="34">
        <v>121.626892</v>
      </c>
      <c r="AJ1017" s="34">
        <v>10.638036</v>
      </c>
      <c r="AK1017" s="34">
        <v>5</v>
      </c>
      <c r="AL1017" s="34"/>
      <c r="AM1017" s="34">
        <v>31.416874</v>
      </c>
      <c r="AN1017" s="34">
        <v>6.4</v>
      </c>
      <c r="AO1017" s="34">
        <v>37.150002000000001</v>
      </c>
      <c r="AP1017" s="34">
        <v>5.3</v>
      </c>
      <c r="AQ1017" s="34">
        <v>16.75</v>
      </c>
      <c r="AR1017" s="34">
        <v>3.34</v>
      </c>
      <c r="AS1017" s="34"/>
      <c r="AT1017" s="34">
        <v>24.760241000000001</v>
      </c>
      <c r="AU1017" s="34">
        <v>179.10000600000001</v>
      </c>
      <c r="AV1017" s="34">
        <v>11.696141000000001</v>
      </c>
      <c r="AW1017" s="34">
        <v>13.5245</v>
      </c>
      <c r="AX1017" s="34">
        <v>9.5299999999999994</v>
      </c>
      <c r="AY1017" s="34">
        <v>2.2999999999999998</v>
      </c>
      <c r="AZ1017" s="34">
        <v>67.150002000000001</v>
      </c>
      <c r="BA1017" s="34"/>
      <c r="BB1017" s="34"/>
      <c r="BC1017" s="34">
        <v>23.489329999999999</v>
      </c>
      <c r="BD1017" s="34"/>
      <c r="BE1017" s="38"/>
      <c r="BF1017" s="41"/>
      <c r="BG1017" s="41">
        <f t="shared" si="767"/>
        <v>7.8431416877458079E-3</v>
      </c>
      <c r="BH1017" s="41"/>
      <c r="BI1017" s="41">
        <f t="shared" si="768"/>
        <v>3.2485455144488307E-2</v>
      </c>
      <c r="BJ1017" s="41"/>
      <c r="BK1017" s="41">
        <f t="shared" si="769"/>
        <v>-9.175122161304174E-3</v>
      </c>
      <c r="BL1017" s="41">
        <f t="shared" si="770"/>
        <v>-5.146596987265363E-2</v>
      </c>
      <c r="BM1017" s="41">
        <f t="shared" si="771"/>
        <v>-1.7178238368333539E-2</v>
      </c>
      <c r="BN1017" s="41">
        <f t="shared" si="772"/>
        <v>-4.9340521915849721E-2</v>
      </c>
      <c r="BO1017" s="41"/>
      <c r="BP1017" s="41">
        <f t="shared" si="773"/>
        <v>-1.6497851848404747E-2</v>
      </c>
      <c r="BQ1017" s="41">
        <f t="shared" si="774"/>
        <v>4.0462863613180869E-2</v>
      </c>
      <c r="BR1017" s="41">
        <f t="shared" si="775"/>
        <v>-1.4228408120094394E-3</v>
      </c>
      <c r="BS1017" s="41">
        <f t="shared" si="776"/>
        <v>0.11289305036219156</v>
      </c>
      <c r="BT1017" s="41"/>
      <c r="BU1017" s="41"/>
      <c r="BV1017" s="41">
        <f t="shared" si="778"/>
        <v>-1.6422845887640303E-2</v>
      </c>
      <c r="BW1017" s="41">
        <f t="shared" si="779"/>
        <v>-1.2454658150325397E-2</v>
      </c>
      <c r="BX1017" s="41"/>
      <c r="BY1017" s="41"/>
      <c r="BZ1017" s="41">
        <f t="shared" si="780"/>
        <v>2.3373535457230882E-2</v>
      </c>
      <c r="CA1017" s="41">
        <f t="shared" si="781"/>
        <v>-6.8838767091306203E-3</v>
      </c>
      <c r="CB1017" s="41">
        <f t="shared" si="782"/>
        <v>3.1632783070485296E-2</v>
      </c>
      <c r="CC1017" s="41">
        <f t="shared" si="783"/>
        <v>3.6563628525314125E-3</v>
      </c>
      <c r="CD1017" s="41">
        <f t="shared" si="784"/>
        <v>8.0776375205951967E-4</v>
      </c>
      <c r="CE1017" s="41">
        <f t="shared" si="785"/>
        <v>-1.2161986159115406E-2</v>
      </c>
      <c r="CF1017" s="41">
        <f t="shared" si="786"/>
        <v>-5.5270129846536203E-3</v>
      </c>
      <c r="CG1017" s="41"/>
      <c r="CH1017" s="41">
        <f t="shared" si="787"/>
        <v>1.0018718360658605E-2</v>
      </c>
      <c r="CI1017" s="41">
        <f t="shared" si="788"/>
        <v>1.2533671190032578E-2</v>
      </c>
      <c r="CJ1017" s="41">
        <f t="shared" si="789"/>
        <v>-1.1428695823622744E-2</v>
      </c>
      <c r="CK1017" s="41">
        <f t="shared" si="790"/>
        <v>-6.2696130135953742E-3</v>
      </c>
      <c r="CL1017" s="41">
        <f t="shared" si="791"/>
        <v>-7.3909497178432492E-3</v>
      </c>
      <c r="CM1017" s="41">
        <f t="shared" si="792"/>
        <v>1.5559812029996521E-3</v>
      </c>
      <c r="CO1017" s="41">
        <f t="shared" si="793"/>
        <v>1.0050335853501506E-2</v>
      </c>
      <c r="CP1017" s="41"/>
      <c r="CQ1017" s="41">
        <f t="shared" si="794"/>
        <v>1.8813955680045368E-3</v>
      </c>
      <c r="CR1017" s="41">
        <f t="shared" si="795"/>
        <v>-6.0624621816434736E-2</v>
      </c>
      <c r="CS1017" s="41">
        <f t="shared" si="796"/>
        <v>-9.1264292019006057E-2</v>
      </c>
      <c r="CT1017" s="41">
        <f t="shared" si="797"/>
        <v>0</v>
      </c>
      <c r="CU1017" s="41">
        <f t="shared" si="798"/>
        <v>-2.0680205237538746E-2</v>
      </c>
      <c r="CV1017" s="41">
        <f t="shared" si="799"/>
        <v>-2.9895388483660483E-3</v>
      </c>
      <c r="CW1017" s="41"/>
      <c r="CX1017" s="41">
        <f t="shared" si="800"/>
        <v>0</v>
      </c>
      <c r="CY1017" s="41">
        <f t="shared" si="801"/>
        <v>-3.5113599408342464E-3</v>
      </c>
      <c r="CZ1017" s="41">
        <f t="shared" si="802"/>
        <v>-2.0965078443225264E-2</v>
      </c>
      <c r="DA1017" s="41">
        <f t="shared" si="803"/>
        <v>7.1175094920867621E-3</v>
      </c>
      <c r="DB1017" s="41">
        <f t="shared" si="804"/>
        <v>4.1784332200051913E-2</v>
      </c>
      <c r="DC1017" s="41">
        <f t="shared" si="805"/>
        <v>-2.150620522096373E-2</v>
      </c>
      <c r="DD1017" s="41">
        <f t="shared" si="806"/>
        <v>-4.4575854230615476E-3</v>
      </c>
      <c r="DE1017" s="41"/>
      <c r="DF1017" s="41"/>
      <c r="DG1017" s="41">
        <f t="shared" si="807"/>
        <v>-5.4725536382742848E-3</v>
      </c>
      <c r="DH1017" s="41"/>
    </row>
    <row r="1018" spans="2:112">
      <c r="B1018" s="34"/>
      <c r="C1018" s="34">
        <v>5.9893679999999998</v>
      </c>
      <c r="D1018" s="34"/>
      <c r="E1018" s="34">
        <v>2.17</v>
      </c>
      <c r="F1018" s="34"/>
      <c r="G1018" s="34">
        <v>63.284218000000003</v>
      </c>
      <c r="H1018" s="34">
        <v>20.241769999999999</v>
      </c>
      <c r="I1018" s="34">
        <v>20.149999999999999</v>
      </c>
      <c r="J1018" s="34">
        <v>6.94</v>
      </c>
      <c r="K1018" s="34"/>
      <c r="L1018" s="34">
        <v>62.009998000000003</v>
      </c>
      <c r="M1018" s="34">
        <v>5.85</v>
      </c>
      <c r="N1018" s="34">
        <v>41.756931000000002</v>
      </c>
      <c r="O1018" s="34">
        <v>13.71</v>
      </c>
      <c r="P1018" s="34"/>
      <c r="Q1018" s="34"/>
      <c r="R1018" s="34">
        <v>30.780000999999999</v>
      </c>
      <c r="S1018" s="34">
        <v>55.412491000000003</v>
      </c>
      <c r="T1018" s="34"/>
      <c r="U1018" s="34"/>
      <c r="V1018" s="34">
        <v>5.8924250000000002</v>
      </c>
      <c r="W1018" s="34">
        <v>37.75</v>
      </c>
      <c r="X1018" s="34">
        <v>41.68</v>
      </c>
      <c r="Y1018" s="34">
        <v>10.961619000000001</v>
      </c>
      <c r="Z1018" s="34">
        <v>23.257998000000001</v>
      </c>
      <c r="AA1018" s="34">
        <v>50.102862999999999</v>
      </c>
      <c r="AB1018" s="34">
        <v>61.495781000000001</v>
      </c>
      <c r="AC1018" s="34"/>
      <c r="AD1018" s="34">
        <v>105.709999</v>
      </c>
      <c r="AE1018" s="34">
        <v>38.332980999999997</v>
      </c>
      <c r="AF1018" s="34">
        <v>0.88</v>
      </c>
      <c r="AG1018" s="34">
        <v>16</v>
      </c>
      <c r="AH1018" s="34">
        <v>32.429957999999999</v>
      </c>
      <c r="AI1018" s="34">
        <v>122.44304700000001</v>
      </c>
      <c r="AJ1018" s="34">
        <v>10.533929000000001</v>
      </c>
      <c r="AK1018" s="34">
        <v>4.9000000000000004</v>
      </c>
      <c r="AL1018" s="34"/>
      <c r="AM1018" s="34">
        <v>31.564509999999999</v>
      </c>
      <c r="AN1018" s="34">
        <v>6.3</v>
      </c>
      <c r="AO1018" s="34">
        <v>36.200001</v>
      </c>
      <c r="AP1018" s="34">
        <v>5.35</v>
      </c>
      <c r="AQ1018" s="34">
        <v>16.75</v>
      </c>
      <c r="AR1018" s="34">
        <v>3.33</v>
      </c>
      <c r="AS1018" s="34"/>
      <c r="AT1018" s="34">
        <v>24.809664000000001</v>
      </c>
      <c r="AU1018" s="34">
        <v>179.16000399999999</v>
      </c>
      <c r="AV1018" s="34">
        <v>11.299661</v>
      </c>
      <c r="AW1018" s="34">
        <v>13.332661999999999</v>
      </c>
      <c r="AX1018" s="34">
        <v>9.49</v>
      </c>
      <c r="AY1018" s="34">
        <v>2.4</v>
      </c>
      <c r="AZ1018" s="34">
        <v>67.209998999999996</v>
      </c>
      <c r="BA1018" s="34"/>
      <c r="BB1018" s="34"/>
      <c r="BC1018" s="34">
        <v>23.519075000000001</v>
      </c>
      <c r="BD1018" s="34"/>
      <c r="BE1018" s="38"/>
      <c r="BF1018" s="41"/>
      <c r="BG1018" s="41">
        <f t="shared" si="767"/>
        <v>7.782105223398182E-3</v>
      </c>
      <c r="BH1018" s="41"/>
      <c r="BI1018" s="41">
        <f t="shared" si="768"/>
        <v>-9.1743762760412694E-3</v>
      </c>
      <c r="BJ1018" s="41"/>
      <c r="BK1018" s="41">
        <f t="shared" si="769"/>
        <v>5.7636188576536086E-3</v>
      </c>
      <c r="BL1018" s="41">
        <f t="shared" si="770"/>
        <v>4.4323464986570828E-3</v>
      </c>
      <c r="BM1018" s="41">
        <f t="shared" si="771"/>
        <v>-2.4783655194164761E-3</v>
      </c>
      <c r="BN1018" s="41">
        <f t="shared" si="772"/>
        <v>2.886004889135073E-3</v>
      </c>
      <c r="BO1018" s="41"/>
      <c r="BP1018" s="41">
        <f t="shared" si="773"/>
        <v>-8.1908754443521924E-3</v>
      </c>
      <c r="BQ1018" s="41">
        <f t="shared" si="774"/>
        <v>8.583743691391435E-3</v>
      </c>
      <c r="BR1018" s="41">
        <f t="shared" si="775"/>
        <v>2.3701741125023317E-3</v>
      </c>
      <c r="BS1018" s="41">
        <f t="shared" si="776"/>
        <v>-4.3668191663404025E-3</v>
      </c>
      <c r="BT1018" s="41"/>
      <c r="BU1018" s="41"/>
      <c r="BV1018" s="41">
        <f t="shared" si="778"/>
        <v>-6.4949661263423973E-4</v>
      </c>
      <c r="BW1018" s="41">
        <f t="shared" si="779"/>
        <v>-1.7914107332353581E-2</v>
      </c>
      <c r="BX1018" s="41"/>
      <c r="BY1018" s="41"/>
      <c r="BZ1018" s="41">
        <f t="shared" si="780"/>
        <v>-2.3373535457230928E-2</v>
      </c>
      <c r="CA1018" s="41">
        <f t="shared" si="781"/>
        <v>2.9181875453364549E-3</v>
      </c>
      <c r="CB1018" s="41">
        <f t="shared" si="782"/>
        <v>-1.6780538517530324E-3</v>
      </c>
      <c r="CC1018" s="41">
        <f t="shared" si="783"/>
        <v>3.6428600975040343E-3</v>
      </c>
      <c r="CD1018" s="41">
        <f t="shared" si="784"/>
        <v>-1.7923036089676717E-2</v>
      </c>
      <c r="CE1018" s="41">
        <f t="shared" si="785"/>
        <v>-7.2973420763855672E-3</v>
      </c>
      <c r="CF1018" s="41">
        <f t="shared" si="786"/>
        <v>-1.5962118094472944E-2</v>
      </c>
      <c r="CG1018" s="41"/>
      <c r="CH1018" s="41">
        <f t="shared" si="787"/>
        <v>3.6011884843356878E-3</v>
      </c>
      <c r="CI1018" s="41">
        <f t="shared" si="788"/>
        <v>-8.6801160759526017E-3</v>
      </c>
      <c r="CJ1018" s="41">
        <f t="shared" si="789"/>
        <v>1.142869582362285E-2</v>
      </c>
      <c r="CK1018" s="41">
        <f t="shared" si="790"/>
        <v>6.269613013595395E-3</v>
      </c>
      <c r="CL1018" s="41">
        <f t="shared" si="791"/>
        <v>-8.9419359116525588E-3</v>
      </c>
      <c r="CM1018" s="41">
        <f t="shared" si="792"/>
        <v>6.6879030283420217E-3</v>
      </c>
      <c r="CO1018" s="41">
        <f t="shared" si="793"/>
        <v>-2.0202707317519355E-2</v>
      </c>
      <c r="CP1018" s="41"/>
      <c r="CQ1018" s="41">
        <f t="shared" si="794"/>
        <v>4.6882510684783368E-3</v>
      </c>
      <c r="CR1018" s="41">
        <f t="shared" si="795"/>
        <v>-1.5748356968139282E-2</v>
      </c>
      <c r="CS1018" s="41">
        <f t="shared" si="796"/>
        <v>-2.5904678543533195E-2</v>
      </c>
      <c r="CT1018" s="41">
        <f t="shared" si="797"/>
        <v>9.3897403498389171E-3</v>
      </c>
      <c r="CU1018" s="41">
        <f t="shared" si="798"/>
        <v>0</v>
      </c>
      <c r="CV1018" s="41">
        <f t="shared" si="799"/>
        <v>-2.9985029962565574E-3</v>
      </c>
      <c r="CW1018" s="41"/>
      <c r="CX1018" s="41">
        <f t="shared" si="800"/>
        <v>1.9940734757043855E-3</v>
      </c>
      <c r="CY1018" s="41">
        <f t="shared" si="801"/>
        <v>3.3494109800809296E-4</v>
      </c>
      <c r="CZ1018" s="41">
        <f t="shared" si="802"/>
        <v>-3.4486233070027787E-2</v>
      </c>
      <c r="DA1018" s="41">
        <f t="shared" si="803"/>
        <v>-1.4286041294258003E-2</v>
      </c>
      <c r="DB1018" s="41">
        <f t="shared" si="804"/>
        <v>-4.2061050442742005E-3</v>
      </c>
      <c r="DC1018" s="41">
        <f t="shared" si="805"/>
        <v>4.2559614418795903E-2</v>
      </c>
      <c r="DD1018" s="41">
        <f t="shared" si="806"/>
        <v>8.9307834982446871E-4</v>
      </c>
      <c r="DE1018" s="41"/>
      <c r="DF1018" s="41"/>
      <c r="DG1018" s="41">
        <f t="shared" si="807"/>
        <v>1.2655185373684342E-3</v>
      </c>
      <c r="DH1018" s="41"/>
    </row>
    <row r="1019" spans="2:112">
      <c r="B1019" s="34"/>
      <c r="C1019" s="34">
        <v>5.8500810000000003</v>
      </c>
      <c r="D1019" s="34"/>
      <c r="E1019" s="34">
        <v>2.15</v>
      </c>
      <c r="F1019" s="34"/>
      <c r="G1019" s="34">
        <v>61.976855999999998</v>
      </c>
      <c r="H1019" s="34">
        <v>20.052778</v>
      </c>
      <c r="I1019" s="34">
        <v>20.299999</v>
      </c>
      <c r="J1019" s="34">
        <v>6.87</v>
      </c>
      <c r="K1019" s="34"/>
      <c r="L1019" s="34">
        <v>62.43</v>
      </c>
      <c r="M1019" s="34">
        <v>6.15</v>
      </c>
      <c r="N1019" s="34">
        <v>41.944758999999998</v>
      </c>
      <c r="O1019" s="34">
        <v>13.17</v>
      </c>
      <c r="P1019" s="34"/>
      <c r="Q1019" s="34"/>
      <c r="R1019" s="34">
        <v>30.959999</v>
      </c>
      <c r="S1019" s="34">
        <v>56.610492999999998</v>
      </c>
      <c r="T1019" s="34"/>
      <c r="U1019" s="34"/>
      <c r="V1019" s="34">
        <v>5.862565</v>
      </c>
      <c r="W1019" s="34">
        <v>38.130001</v>
      </c>
      <c r="X1019" s="34">
        <v>41.650002000000001</v>
      </c>
      <c r="Y1019" s="34">
        <v>11.001480000000001</v>
      </c>
      <c r="Z1019" s="34">
        <v>23.84112</v>
      </c>
      <c r="AA1019" s="34">
        <v>49.180996</v>
      </c>
      <c r="AB1019" s="34">
        <v>61.644202999999997</v>
      </c>
      <c r="AC1019" s="34"/>
      <c r="AD1019" s="34">
        <v>105.30999799999999</v>
      </c>
      <c r="AE1019" s="34">
        <v>38.865932000000001</v>
      </c>
      <c r="AF1019" s="34">
        <v>0.89</v>
      </c>
      <c r="AG1019" s="34">
        <v>15.93</v>
      </c>
      <c r="AH1019" s="34">
        <v>32.866881999999997</v>
      </c>
      <c r="AI1019" s="34">
        <v>124.82184599999999</v>
      </c>
      <c r="AJ1019" s="34">
        <v>10.552856</v>
      </c>
      <c r="AK1019" s="34">
        <v>4.9000000000000004</v>
      </c>
      <c r="AL1019" s="34"/>
      <c r="AM1019" s="34">
        <v>31.859783</v>
      </c>
      <c r="AN1019" s="34">
        <v>6.4</v>
      </c>
      <c r="AO1019" s="34">
        <v>36.5</v>
      </c>
      <c r="AP1019" s="34">
        <v>5.35</v>
      </c>
      <c r="AQ1019" s="34">
        <v>17.049999</v>
      </c>
      <c r="AR1019" s="34">
        <v>3.39</v>
      </c>
      <c r="AS1019" s="34"/>
      <c r="AT1019" s="34">
        <v>24.6614</v>
      </c>
      <c r="AU1019" s="34">
        <v>178.94000199999999</v>
      </c>
      <c r="AV1019" s="34">
        <v>11.250102</v>
      </c>
      <c r="AW1019" s="34">
        <v>13.716336999999999</v>
      </c>
      <c r="AX1019" s="34">
        <v>9.33</v>
      </c>
      <c r="AY1019" s="34">
        <v>2.35</v>
      </c>
      <c r="AZ1019" s="34">
        <v>68.059997999999993</v>
      </c>
      <c r="BA1019" s="34"/>
      <c r="BB1019" s="34"/>
      <c r="BC1019" s="34">
        <v>23.856193999999999</v>
      </c>
      <c r="BD1019" s="34"/>
      <c r="BE1019" s="38"/>
      <c r="BF1019" s="41"/>
      <c r="BG1019" s="41">
        <f t="shared" si="767"/>
        <v>-2.3530390077148536E-2</v>
      </c>
      <c r="BH1019" s="41"/>
      <c r="BI1019" s="41">
        <f t="shared" si="768"/>
        <v>-9.2593254127967123E-3</v>
      </c>
      <c r="BJ1019" s="41"/>
      <c r="BK1019" s="41">
        <f t="shared" si="769"/>
        <v>-2.0874952337121676E-2</v>
      </c>
      <c r="BL1019" s="41">
        <f t="shared" si="770"/>
        <v>-9.3805934176973867E-3</v>
      </c>
      <c r="BM1019" s="41">
        <f t="shared" si="771"/>
        <v>7.4165483939647925E-3</v>
      </c>
      <c r="BN1019" s="41">
        <f t="shared" si="772"/>
        <v>-1.0137668284455229E-2</v>
      </c>
      <c r="BO1019" s="41"/>
      <c r="BP1019" s="41">
        <f t="shared" si="773"/>
        <v>6.7502989647290658E-3</v>
      </c>
      <c r="BQ1019" s="41">
        <f t="shared" si="774"/>
        <v>5.0010420574661416E-2</v>
      </c>
      <c r="BR1019" s="41">
        <f t="shared" si="775"/>
        <v>4.4880411680392413E-3</v>
      </c>
      <c r="BS1019" s="41">
        <f t="shared" si="776"/>
        <v>-4.018397781903342E-2</v>
      </c>
      <c r="BT1019" s="41"/>
      <c r="BU1019" s="41"/>
      <c r="BV1019" s="41">
        <f t="shared" si="778"/>
        <v>5.8308555224225725E-3</v>
      </c>
      <c r="BW1019" s="41">
        <f t="shared" si="779"/>
        <v>2.1389319066424772E-2</v>
      </c>
      <c r="BX1019" s="41"/>
      <c r="BY1019" s="41"/>
      <c r="BZ1019" s="41">
        <f t="shared" si="780"/>
        <v>-5.0804065720476133E-3</v>
      </c>
      <c r="CA1019" s="41">
        <f t="shared" si="781"/>
        <v>1.0015924400507026E-2</v>
      </c>
      <c r="CB1019" s="41">
        <f t="shared" si="782"/>
        <v>-7.1998081305317725E-4</v>
      </c>
      <c r="CC1019" s="41">
        <f t="shared" si="783"/>
        <v>3.6298196138903004E-3</v>
      </c>
      <c r="CD1019" s="41">
        <f t="shared" si="784"/>
        <v>2.4762748080470433E-2</v>
      </c>
      <c r="CE1019" s="41">
        <f t="shared" si="785"/>
        <v>-1.8570863448659145E-2</v>
      </c>
      <c r="CF1019" s="41">
        <f t="shared" si="786"/>
        <v>2.4106235367814884E-3</v>
      </c>
      <c r="CG1019" s="41"/>
      <c r="CH1019" s="41">
        <f t="shared" si="787"/>
        <v>-3.7911239197717921E-3</v>
      </c>
      <c r="CI1019" s="41">
        <f t="shared" si="788"/>
        <v>1.3807434491235155E-2</v>
      </c>
      <c r="CJ1019" s="41">
        <f t="shared" si="789"/>
        <v>1.1299555253933466E-2</v>
      </c>
      <c r="CK1019" s="41">
        <f t="shared" si="790"/>
        <v>-4.3845983178240986E-3</v>
      </c>
      <c r="CL1019" s="41">
        <f t="shared" si="791"/>
        <v>1.3382899421899835E-2</v>
      </c>
      <c r="CM1019" s="41">
        <f t="shared" si="792"/>
        <v>1.9241489267272902E-2</v>
      </c>
      <c r="CO1019" s="41">
        <f t="shared" si="793"/>
        <v>0</v>
      </c>
      <c r="CP1019" s="41"/>
      <c r="CQ1019" s="41">
        <f t="shared" si="794"/>
        <v>9.3111052341621342E-3</v>
      </c>
      <c r="CR1019" s="41">
        <f t="shared" si="795"/>
        <v>1.5748356968139331E-2</v>
      </c>
      <c r="CS1019" s="41">
        <f t="shared" si="796"/>
        <v>8.2531141324113429E-3</v>
      </c>
      <c r="CT1019" s="41">
        <f t="shared" si="797"/>
        <v>0</v>
      </c>
      <c r="CU1019" s="41">
        <f t="shared" si="798"/>
        <v>1.7751886807422325E-2</v>
      </c>
      <c r="CV1019" s="41">
        <f t="shared" si="799"/>
        <v>1.7857617400006472E-2</v>
      </c>
      <c r="CW1019" s="41"/>
      <c r="CX1019" s="41">
        <f t="shared" si="800"/>
        <v>-5.993986460472802E-3</v>
      </c>
      <c r="CY1019" s="41">
        <f t="shared" si="801"/>
        <v>-1.2287183691305544E-3</v>
      </c>
      <c r="CZ1019" s="41">
        <f t="shared" si="802"/>
        <v>-4.3955299922920389E-3</v>
      </c>
      <c r="DA1019" s="41">
        <f t="shared" si="803"/>
        <v>2.8370789966053307E-2</v>
      </c>
      <c r="DB1019" s="41">
        <f t="shared" si="804"/>
        <v>-1.7003597762584057E-2</v>
      </c>
      <c r="DC1019" s="41">
        <f t="shared" si="805"/>
        <v>-2.1053409197832267E-2</v>
      </c>
      <c r="DD1019" s="41">
        <f t="shared" si="806"/>
        <v>1.2567608583787152E-2</v>
      </c>
      <c r="DE1019" s="41"/>
      <c r="DF1019" s="41"/>
      <c r="DG1019" s="41">
        <f t="shared" si="807"/>
        <v>1.4232096089648249E-2</v>
      </c>
      <c r="DH1019" s="41"/>
    </row>
    <row r="1020" spans="2:112">
      <c r="B1020" s="34"/>
      <c r="C1020" s="34">
        <v>5.8036519999999996</v>
      </c>
      <c r="D1020" s="34"/>
      <c r="E1020" s="34">
        <v>2.14</v>
      </c>
      <c r="F1020" s="34"/>
      <c r="G1020" s="34">
        <v>61.957199000000003</v>
      </c>
      <c r="H1020" s="34">
        <v>19.913525</v>
      </c>
      <c r="I1020" s="34">
        <v>19.950001</v>
      </c>
      <c r="J1020" s="34">
        <v>6.8</v>
      </c>
      <c r="K1020" s="34"/>
      <c r="L1020" s="34">
        <v>62.68</v>
      </c>
      <c r="M1020" s="34">
        <v>5.9</v>
      </c>
      <c r="N1020" s="34">
        <v>42.310524000000001</v>
      </c>
      <c r="O1020" s="34">
        <v>12.9</v>
      </c>
      <c r="P1020" s="34"/>
      <c r="Q1020" s="34"/>
      <c r="R1020" s="34">
        <v>29.73</v>
      </c>
      <c r="S1020" s="34">
        <v>55.579422000000001</v>
      </c>
      <c r="T1020" s="34"/>
      <c r="U1020" s="34"/>
      <c r="V1020" s="34">
        <v>5.8227520000000004</v>
      </c>
      <c r="W1020" s="34">
        <v>37.659999999999997</v>
      </c>
      <c r="X1020" s="34">
        <v>41.450001</v>
      </c>
      <c r="Y1020" s="34">
        <v>10.971584999999999</v>
      </c>
      <c r="Z1020" s="34">
        <v>23.363150000000001</v>
      </c>
      <c r="AA1020" s="34">
        <v>49.852260999999999</v>
      </c>
      <c r="AB1020" s="34">
        <v>61.446308000000002</v>
      </c>
      <c r="AC1020" s="34"/>
      <c r="AD1020" s="34">
        <v>103.269997</v>
      </c>
      <c r="AE1020" s="34">
        <v>38.915283000000002</v>
      </c>
      <c r="AF1020" s="34">
        <v>0.86</v>
      </c>
      <c r="AG1020" s="34">
        <v>15.7</v>
      </c>
      <c r="AH1020" s="34">
        <v>32.672699000000001</v>
      </c>
      <c r="AI1020" s="34">
        <v>125.010941</v>
      </c>
      <c r="AJ1020" s="34">
        <v>10.571785999999999</v>
      </c>
      <c r="AK1020" s="34">
        <v>4.8</v>
      </c>
      <c r="AL1020" s="34"/>
      <c r="AM1020" s="34">
        <v>31.869627000000001</v>
      </c>
      <c r="AN1020" s="34">
        <v>6.6</v>
      </c>
      <c r="AO1020" s="34">
        <v>35.549999</v>
      </c>
      <c r="AP1020" s="34">
        <v>5.3</v>
      </c>
      <c r="AQ1020" s="34">
        <v>17.299999</v>
      </c>
      <c r="AR1020" s="34">
        <v>3.45</v>
      </c>
      <c r="AS1020" s="34"/>
      <c r="AT1020" s="34">
        <v>24.611977</v>
      </c>
      <c r="AU1020" s="34">
        <v>178.66000399999999</v>
      </c>
      <c r="AV1020" s="34">
        <v>11.398781</v>
      </c>
      <c r="AW1020" s="34">
        <v>14.004091000000001</v>
      </c>
      <c r="AX1020" s="34">
        <v>9.26</v>
      </c>
      <c r="AY1020" s="34">
        <v>2.4500000000000002</v>
      </c>
      <c r="AZ1020" s="34">
        <v>68.220000999999996</v>
      </c>
      <c r="BA1020" s="34"/>
      <c r="BB1020" s="34"/>
      <c r="BC1020" s="34">
        <v>25.036116</v>
      </c>
      <c r="BD1020" s="34"/>
      <c r="BE1020" s="38"/>
      <c r="BF1020" s="41"/>
      <c r="BG1020" s="41">
        <f t="shared" si="767"/>
        <v>-7.9681327266119938E-3</v>
      </c>
      <c r="BH1020" s="41"/>
      <c r="BI1020" s="41">
        <f t="shared" si="768"/>
        <v>-4.6620131058111901E-3</v>
      </c>
      <c r="BJ1020" s="41"/>
      <c r="BK1020" s="41">
        <f t="shared" si="769"/>
        <v>-3.1721709040880762E-4</v>
      </c>
      <c r="BL1020" s="41">
        <f t="shared" si="770"/>
        <v>-6.9685486554909234E-3</v>
      </c>
      <c r="BM1020" s="41">
        <f t="shared" si="771"/>
        <v>-1.7391643325472134E-2</v>
      </c>
      <c r="BN1020" s="41">
        <f t="shared" si="772"/>
        <v>-1.0241494052197018E-2</v>
      </c>
      <c r="BO1020" s="41"/>
      <c r="BP1020" s="41">
        <f t="shared" si="773"/>
        <v>3.9964884141672407E-3</v>
      </c>
      <c r="BQ1020" s="41">
        <f t="shared" si="774"/>
        <v>-4.1499730906752734E-2</v>
      </c>
      <c r="BR1020" s="41">
        <f t="shared" si="775"/>
        <v>8.6823587718090015E-3</v>
      </c>
      <c r="BS1020" s="41">
        <f t="shared" si="776"/>
        <v>-2.0714204387563221E-2</v>
      </c>
      <c r="BT1020" s="41"/>
      <c r="BU1020" s="41"/>
      <c r="BV1020" s="41">
        <f t="shared" si="778"/>
        <v>-4.0539379411777855E-2</v>
      </c>
      <c r="BW1020" s="41">
        <f t="shared" si="779"/>
        <v>-1.8381331883326687E-2</v>
      </c>
      <c r="BX1020" s="41"/>
      <c r="BY1020" s="41"/>
      <c r="BZ1020" s="41">
        <f t="shared" si="780"/>
        <v>-6.8142189133402493E-3</v>
      </c>
      <c r="CA1020" s="41">
        <f t="shared" si="781"/>
        <v>-1.2402876866534516E-2</v>
      </c>
      <c r="CB1020" s="41">
        <f t="shared" si="782"/>
        <v>-4.8135109253022246E-3</v>
      </c>
      <c r="CC1020" s="41">
        <f t="shared" si="783"/>
        <v>-2.721060393316673E-3</v>
      </c>
      <c r="CD1020" s="41">
        <f t="shared" si="784"/>
        <v>-2.0251826199854044E-2</v>
      </c>
      <c r="CE1020" s="41">
        <f t="shared" si="785"/>
        <v>1.3556562729507594E-2</v>
      </c>
      <c r="CF1020" s="41">
        <f t="shared" si="786"/>
        <v>-3.215441529917058E-3</v>
      </c>
      <c r="CG1020" s="41"/>
      <c r="CH1020" s="41">
        <f t="shared" si="787"/>
        <v>-1.9561473767707501E-2</v>
      </c>
      <c r="CI1020" s="41">
        <f t="shared" si="788"/>
        <v>1.2689698051754036E-3</v>
      </c>
      <c r="CJ1020" s="41">
        <f t="shared" si="789"/>
        <v>-3.4289073478632193E-2</v>
      </c>
      <c r="CK1020" s="41">
        <f t="shared" si="790"/>
        <v>-1.4543411567694824E-2</v>
      </c>
      <c r="CL1020" s="41">
        <f t="shared" si="791"/>
        <v>-5.9256884235490796E-3</v>
      </c>
      <c r="CM1020" s="41">
        <f t="shared" si="792"/>
        <v>1.5137727788258296E-3</v>
      </c>
      <c r="CO1020" s="41">
        <f t="shared" si="793"/>
        <v>-2.0619287202735818E-2</v>
      </c>
      <c r="CP1020" s="41"/>
      <c r="CQ1020" s="41">
        <f t="shared" si="794"/>
        <v>3.0893115371040701E-4</v>
      </c>
      <c r="CR1020" s="41">
        <f t="shared" si="795"/>
        <v>3.0771658666753472E-2</v>
      </c>
      <c r="CS1020" s="41">
        <f t="shared" si="796"/>
        <v>-2.6372132468591575E-2</v>
      </c>
      <c r="CT1020" s="41">
        <f t="shared" si="797"/>
        <v>-9.3897403498390316E-3</v>
      </c>
      <c r="CU1020" s="41">
        <f t="shared" si="798"/>
        <v>1.4556298621765771E-2</v>
      </c>
      <c r="CV1020" s="41">
        <f t="shared" si="799"/>
        <v>1.7544309650909525E-2</v>
      </c>
      <c r="CW1020" s="41"/>
      <c r="CX1020" s="41">
        <f t="shared" si="800"/>
        <v>-2.0060738509782871E-3</v>
      </c>
      <c r="CY1020" s="41">
        <f t="shared" si="801"/>
        <v>-1.5659846337928755E-3</v>
      </c>
      <c r="CZ1020" s="41">
        <f t="shared" si="802"/>
        <v>1.3129224582493215E-2</v>
      </c>
      <c r="DA1020" s="41">
        <f t="shared" si="803"/>
        <v>2.0761897070418013E-2</v>
      </c>
      <c r="DB1020" s="41">
        <f t="shared" si="804"/>
        <v>-7.5309662011644411E-3</v>
      </c>
      <c r="DC1020" s="41">
        <f t="shared" si="805"/>
        <v>4.1672696400568081E-2</v>
      </c>
      <c r="DD1020" s="41">
        <f t="shared" si="806"/>
        <v>2.3481519620343625E-3</v>
      </c>
      <c r="DE1020" s="41"/>
      <c r="DF1020" s="41"/>
      <c r="DG1020" s="41">
        <f t="shared" si="807"/>
        <v>4.8275532264321991E-2</v>
      </c>
      <c r="DH1020" s="41"/>
    </row>
    <row r="1021" spans="2:112">
      <c r="B1021" s="34"/>
      <c r="C1021" s="34">
        <v>5.8500810000000003</v>
      </c>
      <c r="D1021" s="34"/>
      <c r="E1021" s="34">
        <v>2.12</v>
      </c>
      <c r="F1021" s="34"/>
      <c r="G1021" s="34">
        <v>61.147942</v>
      </c>
      <c r="H1021" s="34">
        <v>19.764322</v>
      </c>
      <c r="I1021" s="34">
        <v>19.75</v>
      </c>
      <c r="J1021" s="34">
        <v>6.29</v>
      </c>
      <c r="K1021" s="34"/>
      <c r="L1021" s="34">
        <v>62.349997999999999</v>
      </c>
      <c r="M1021" s="34">
        <v>5.85</v>
      </c>
      <c r="N1021" s="34">
        <v>41.964526999999997</v>
      </c>
      <c r="O1021" s="34">
        <v>12.82</v>
      </c>
      <c r="P1021" s="34"/>
      <c r="Q1021" s="34"/>
      <c r="R1021" s="34">
        <v>29.75</v>
      </c>
      <c r="S1021" s="34">
        <v>54.351959000000001</v>
      </c>
      <c r="T1021" s="34"/>
      <c r="U1021" s="34"/>
      <c r="V1021" s="34">
        <v>5.7331709999999996</v>
      </c>
      <c r="W1021" s="34">
        <v>37.5</v>
      </c>
      <c r="X1021" s="34">
        <v>41.799999</v>
      </c>
      <c r="Y1021" s="34">
        <v>10.971584999999999</v>
      </c>
      <c r="Z1021" s="34">
        <v>22.836234999999999</v>
      </c>
      <c r="AA1021" s="34">
        <v>48.840896999999998</v>
      </c>
      <c r="AB1021" s="34">
        <v>61.050517999999997</v>
      </c>
      <c r="AC1021" s="34"/>
      <c r="AD1021" s="34">
        <v>102.839996</v>
      </c>
      <c r="AE1021" s="34">
        <v>39.083056999999997</v>
      </c>
      <c r="AF1021" s="34">
        <v>0.86</v>
      </c>
      <c r="AG1021" s="34">
        <v>15.53</v>
      </c>
      <c r="AH1021" s="34">
        <v>32.381408999999998</v>
      </c>
      <c r="AI1021" s="34">
        <v>124.93132</v>
      </c>
      <c r="AJ1021" s="34">
        <v>10.581249</v>
      </c>
      <c r="AK1021" s="34">
        <v>5</v>
      </c>
      <c r="AL1021" s="34"/>
      <c r="AM1021" s="34">
        <v>31.899152999999998</v>
      </c>
      <c r="AN1021" s="34">
        <v>6.2</v>
      </c>
      <c r="AO1021" s="34">
        <v>35.299999</v>
      </c>
      <c r="AP1021" s="34">
        <v>5.3</v>
      </c>
      <c r="AQ1021" s="34">
        <v>17.299999</v>
      </c>
      <c r="AR1021" s="34">
        <v>3.28</v>
      </c>
      <c r="AS1021" s="34"/>
      <c r="AT1021" s="34">
        <v>24.611977</v>
      </c>
      <c r="AU1021" s="34">
        <v>178.63999899999999</v>
      </c>
      <c r="AV1021" s="34">
        <v>10.903181999999999</v>
      </c>
      <c r="AW1021" s="34">
        <v>13.764296</v>
      </c>
      <c r="AX1021" s="34">
        <v>8.86</v>
      </c>
      <c r="AY1021" s="34">
        <v>2.35</v>
      </c>
      <c r="AZ1021" s="34">
        <v>68.25</v>
      </c>
      <c r="BA1021" s="34"/>
      <c r="BB1021" s="34"/>
      <c r="BC1021" s="34">
        <v>24.768401999999998</v>
      </c>
      <c r="BD1021" s="34"/>
      <c r="BE1021" s="38"/>
      <c r="BF1021" s="41"/>
      <c r="BG1021" s="41">
        <f t="shared" si="767"/>
        <v>7.9681327266119869E-3</v>
      </c>
      <c r="BH1021" s="41"/>
      <c r="BI1021" s="41">
        <f t="shared" si="768"/>
        <v>-9.3897403498390316E-3</v>
      </c>
      <c r="BJ1021" s="41"/>
      <c r="BK1021" s="41">
        <f t="shared" si="769"/>
        <v>-1.3147601321937021E-2</v>
      </c>
      <c r="BL1021" s="41">
        <f t="shared" si="770"/>
        <v>-7.5207560160626382E-3</v>
      </c>
      <c r="BM1021" s="41">
        <f t="shared" si="771"/>
        <v>-1.0075702114053649E-2</v>
      </c>
      <c r="BN1021" s="41">
        <f t="shared" si="772"/>
        <v>-7.7961541469711806E-2</v>
      </c>
      <c r="BO1021" s="41"/>
      <c r="BP1021" s="41">
        <f t="shared" si="773"/>
        <v>-5.2787774387599365E-3</v>
      </c>
      <c r="BQ1021" s="41">
        <f t="shared" si="774"/>
        <v>-8.5106896679087302E-3</v>
      </c>
      <c r="BR1021" s="41">
        <f t="shared" si="775"/>
        <v>-8.2111832605379735E-3</v>
      </c>
      <c r="BS1021" s="41">
        <f t="shared" si="776"/>
        <v>-6.2208598751025057E-3</v>
      </c>
      <c r="BT1021" s="41"/>
      <c r="BU1021" s="41"/>
      <c r="BV1021" s="41">
        <f t="shared" si="778"/>
        <v>6.724949816323437E-4</v>
      </c>
      <c r="BW1021" s="41">
        <f t="shared" si="779"/>
        <v>-2.2332367760152832E-2</v>
      </c>
      <c r="BX1021" s="41"/>
      <c r="BY1021" s="41"/>
      <c r="BZ1021" s="41">
        <f t="shared" si="780"/>
        <v>-1.5504221420673491E-2</v>
      </c>
      <c r="CA1021" s="41">
        <f t="shared" si="781"/>
        <v>-4.2575902526411713E-3</v>
      </c>
      <c r="CB1021" s="41">
        <f t="shared" si="782"/>
        <v>8.4084099005093775E-3</v>
      </c>
      <c r="CC1021" s="41">
        <f t="shared" si="783"/>
        <v>0</v>
      </c>
      <c r="CD1021" s="41">
        <f t="shared" si="784"/>
        <v>-2.281146594152306E-2</v>
      </c>
      <c r="CE1021" s="41">
        <f t="shared" si="785"/>
        <v>-2.0495836280281152E-2</v>
      </c>
      <c r="CF1021" s="41">
        <f t="shared" si="786"/>
        <v>-6.4620674709188987E-3</v>
      </c>
      <c r="CG1021" s="41"/>
      <c r="CH1021" s="41">
        <f t="shared" si="787"/>
        <v>-4.1725451309327357E-3</v>
      </c>
      <c r="CI1021" s="41">
        <f t="shared" si="788"/>
        <v>4.3019956258477194E-3</v>
      </c>
      <c r="CJ1021" s="41">
        <f t="shared" si="789"/>
        <v>0</v>
      </c>
      <c r="CK1021" s="41">
        <f t="shared" si="790"/>
        <v>-1.0887075193666669E-2</v>
      </c>
      <c r="CL1021" s="41">
        <f t="shared" si="791"/>
        <v>-8.955374401713562E-3</v>
      </c>
      <c r="CM1021" s="41">
        <f t="shared" si="792"/>
        <v>-6.3711516711685025E-4</v>
      </c>
      <c r="CO1021" s="41">
        <f t="shared" si="793"/>
        <v>4.08219945202552E-2</v>
      </c>
      <c r="CP1021" s="41"/>
      <c r="CQ1021" s="41">
        <f t="shared" si="794"/>
        <v>9.2603315007647625E-4</v>
      </c>
      <c r="CR1021" s="41">
        <f t="shared" si="795"/>
        <v>-6.252035698133393E-2</v>
      </c>
      <c r="CS1021" s="41">
        <f t="shared" si="796"/>
        <v>-7.0571925092154765E-3</v>
      </c>
      <c r="CT1021" s="41">
        <f t="shared" si="797"/>
        <v>0</v>
      </c>
      <c r="CU1021" s="41">
        <f t="shared" si="798"/>
        <v>0</v>
      </c>
      <c r="CV1021" s="41">
        <f t="shared" si="799"/>
        <v>-5.0530808647216117E-2</v>
      </c>
      <c r="CW1021" s="41"/>
      <c r="CX1021" s="41">
        <f t="shared" si="800"/>
        <v>0</v>
      </c>
      <c r="CY1021" s="41">
        <f t="shared" si="801"/>
        <v>-1.1197872853587296E-4</v>
      </c>
      <c r="CZ1021" s="41">
        <f t="shared" si="802"/>
        <v>-4.4451746620165059E-2</v>
      </c>
      <c r="DA1021" s="41">
        <f t="shared" si="803"/>
        <v>-1.7271508134353367E-2</v>
      </c>
      <c r="DB1021" s="41">
        <f t="shared" si="804"/>
        <v>-4.415728404109847E-2</v>
      </c>
      <c r="DC1021" s="41">
        <f t="shared" si="805"/>
        <v>-4.1672696400568074E-2</v>
      </c>
      <c r="DD1021" s="41">
        <f t="shared" si="806"/>
        <v>4.3964241611177168E-4</v>
      </c>
      <c r="DE1021" s="41"/>
      <c r="DF1021" s="41"/>
      <c r="DG1021" s="41">
        <f t="shared" si="807"/>
        <v>-1.0750694483972414E-2</v>
      </c>
      <c r="DH1021" s="41"/>
    </row>
    <row r="1022" spans="2:112">
      <c r="B1022" s="34"/>
      <c r="C1022" s="34">
        <v>5.942939</v>
      </c>
      <c r="D1022" s="34"/>
      <c r="E1022" s="34">
        <v>2.15</v>
      </c>
      <c r="F1022" s="34"/>
      <c r="G1022" s="34">
        <v>61.483494</v>
      </c>
      <c r="H1022" s="34">
        <v>19.644960000000001</v>
      </c>
      <c r="I1022" s="34">
        <v>19.700001</v>
      </c>
      <c r="J1022" s="34">
        <v>6.09</v>
      </c>
      <c r="K1022" s="34"/>
      <c r="L1022" s="34">
        <v>61.970001000000003</v>
      </c>
      <c r="M1022" s="34">
        <v>5.8</v>
      </c>
      <c r="N1022" s="34">
        <v>42.616982</v>
      </c>
      <c r="O1022" s="34">
        <v>12.73</v>
      </c>
      <c r="P1022" s="34"/>
      <c r="Q1022" s="34"/>
      <c r="R1022" s="34">
        <v>29.799999</v>
      </c>
      <c r="S1022" s="34">
        <v>54.096653000000003</v>
      </c>
      <c r="T1022" s="34"/>
      <c r="U1022" s="34"/>
      <c r="V1022" s="34">
        <v>5.583869</v>
      </c>
      <c r="W1022" s="34">
        <v>37.529998999999997</v>
      </c>
      <c r="X1022" s="34">
        <v>42.5</v>
      </c>
      <c r="Y1022" s="34">
        <v>10.812143000000001</v>
      </c>
      <c r="Z1022" s="34">
        <v>24.653851</v>
      </c>
      <c r="AA1022" s="34">
        <v>49.207847999999998</v>
      </c>
      <c r="AB1022" s="34">
        <v>61.446308000000002</v>
      </c>
      <c r="AC1022" s="34"/>
      <c r="AD1022" s="34">
        <v>100.379997</v>
      </c>
      <c r="AE1022" s="34">
        <v>39.142277</v>
      </c>
      <c r="AF1022" s="34">
        <v>0.85</v>
      </c>
      <c r="AG1022" s="34">
        <v>15.65</v>
      </c>
      <c r="AH1022" s="34">
        <v>32.818336000000002</v>
      </c>
      <c r="AI1022" s="34">
        <v>126.01759300000001</v>
      </c>
      <c r="AJ1022" s="34">
        <v>10.543392000000001</v>
      </c>
      <c r="AK1022" s="34">
        <v>4.9000000000000004</v>
      </c>
      <c r="AL1022" s="34"/>
      <c r="AM1022" s="34">
        <v>31.948361999999999</v>
      </c>
      <c r="AN1022" s="34">
        <v>6.3</v>
      </c>
      <c r="AO1022" s="34">
        <v>36.049999</v>
      </c>
      <c r="AP1022" s="34">
        <v>5.3250000000000002</v>
      </c>
      <c r="AQ1022" s="34">
        <v>17.5</v>
      </c>
      <c r="AR1022" s="34">
        <v>3.27</v>
      </c>
      <c r="AS1022" s="34"/>
      <c r="AT1022" s="34">
        <v>24.513134000000001</v>
      </c>
      <c r="AU1022" s="34">
        <v>178.61000100000001</v>
      </c>
      <c r="AV1022" s="34">
        <v>10.853621</v>
      </c>
      <c r="AW1022" s="34">
        <v>13.47654</v>
      </c>
      <c r="AX1022" s="34">
        <v>9</v>
      </c>
      <c r="AY1022" s="34">
        <v>2.35</v>
      </c>
      <c r="AZ1022" s="34">
        <v>68.900002000000001</v>
      </c>
      <c r="BA1022" s="34"/>
      <c r="BB1022" s="34"/>
      <c r="BC1022" s="34">
        <v>24.976624999999999</v>
      </c>
      <c r="BD1022" s="34"/>
      <c r="BE1022" s="38"/>
      <c r="BF1022" s="41"/>
      <c r="BG1022" s="41">
        <f t="shared" si="767"/>
        <v>1.5748284853750488E-2</v>
      </c>
      <c r="BH1022" s="41"/>
      <c r="BI1022" s="41">
        <f t="shared" si="768"/>
        <v>1.4051753455650287E-2</v>
      </c>
      <c r="BJ1022" s="41"/>
      <c r="BK1022" s="41">
        <f t="shared" si="769"/>
        <v>5.4725419254737558E-3</v>
      </c>
      <c r="BL1022" s="41">
        <f t="shared" si="770"/>
        <v>-6.0575762324807051E-3</v>
      </c>
      <c r="BM1022" s="41">
        <f t="shared" si="771"/>
        <v>-2.534804841768008E-3</v>
      </c>
      <c r="BN1022" s="41">
        <f t="shared" si="772"/>
        <v>-3.2312988990543572E-2</v>
      </c>
      <c r="BO1022" s="41"/>
      <c r="BP1022" s="41">
        <f t="shared" si="773"/>
        <v>-6.1132269382036973E-3</v>
      </c>
      <c r="BQ1022" s="41">
        <f t="shared" si="774"/>
        <v>-8.5837436913914419E-3</v>
      </c>
      <c r="BR1022" s="41">
        <f t="shared" si="775"/>
        <v>1.5428146164001847E-2</v>
      </c>
      <c r="BS1022" s="41">
        <f t="shared" si="776"/>
        <v>-7.0450389232087846E-3</v>
      </c>
      <c r="BT1022" s="41"/>
      <c r="BU1022" s="41"/>
      <c r="BV1022" s="41">
        <f t="shared" si="778"/>
        <v>1.6792279626724686E-3</v>
      </c>
      <c r="BW1022" s="41">
        <f t="shared" si="779"/>
        <v>-4.7083400504013837E-3</v>
      </c>
      <c r="BX1022" s="41"/>
      <c r="BY1022" s="41"/>
      <c r="BZ1022" s="41">
        <f t="shared" si="780"/>
        <v>-2.6386875497464508E-2</v>
      </c>
      <c r="CA1022" s="41">
        <f t="shared" si="781"/>
        <v>7.9965352521351677E-4</v>
      </c>
      <c r="CB1022" s="41">
        <f t="shared" si="782"/>
        <v>1.6607760323105816E-2</v>
      </c>
      <c r="CC1022" s="41">
        <f t="shared" si="783"/>
        <v>-1.4638894437298544E-2</v>
      </c>
      <c r="CD1022" s="41">
        <f t="shared" si="784"/>
        <v>7.6584586649007025E-2</v>
      </c>
      <c r="CE1022" s="41">
        <f t="shared" si="785"/>
        <v>7.4851078054514637E-3</v>
      </c>
      <c r="CF1022" s="41">
        <f t="shared" si="786"/>
        <v>6.4620674709188449E-3</v>
      </c>
      <c r="CG1022" s="41"/>
      <c r="CH1022" s="41">
        <f t="shared" si="787"/>
        <v>-2.4211389161960892E-2</v>
      </c>
      <c r="CI1022" s="41">
        <f t="shared" si="788"/>
        <v>1.5140877842286535E-3</v>
      </c>
      <c r="CJ1022" s="41">
        <f t="shared" si="789"/>
        <v>-1.1696039763191298E-2</v>
      </c>
      <c r="CK1022" s="41">
        <f t="shared" si="790"/>
        <v>7.6972798255666545E-3</v>
      </c>
      <c r="CL1022" s="41">
        <f t="shared" si="791"/>
        <v>1.3402921766523719E-2</v>
      </c>
      <c r="CM1022" s="41">
        <f t="shared" si="792"/>
        <v>8.6573778838325722E-3</v>
      </c>
      <c r="CO1022" s="41">
        <f t="shared" si="793"/>
        <v>-2.0202707317519355E-2</v>
      </c>
      <c r="CP1022" s="41"/>
      <c r="CQ1022" s="41">
        <f t="shared" si="794"/>
        <v>1.541454189523636E-3</v>
      </c>
      <c r="CR1022" s="41">
        <f t="shared" si="795"/>
        <v>1.600034134644112E-2</v>
      </c>
      <c r="CS1022" s="41">
        <f t="shared" si="796"/>
        <v>2.1023900381067811E-2</v>
      </c>
      <c r="CT1022" s="41">
        <f t="shared" si="797"/>
        <v>4.7058910374127138E-3</v>
      </c>
      <c r="CU1022" s="41">
        <f t="shared" si="798"/>
        <v>1.1494437229205004E-2</v>
      </c>
      <c r="CV1022" s="41">
        <f t="shared" si="799"/>
        <v>-3.0534374868902317E-3</v>
      </c>
      <c r="CW1022" s="41"/>
      <c r="CX1022" s="41">
        <f t="shared" si="800"/>
        <v>-4.0241388314040168E-3</v>
      </c>
      <c r="CY1022" s="41">
        <f t="shared" si="801"/>
        <v>-1.6793841886906209E-4</v>
      </c>
      <c r="CZ1022" s="41">
        <f t="shared" si="802"/>
        <v>-4.5559162093362212E-3</v>
      </c>
      <c r="DA1022" s="41">
        <f t="shared" si="803"/>
        <v>-2.1127597101108873E-2</v>
      </c>
      <c r="DB1022" s="41">
        <f t="shared" si="804"/>
        <v>1.567781271922979E-2</v>
      </c>
      <c r="DC1022" s="41">
        <f t="shared" si="805"/>
        <v>0</v>
      </c>
      <c r="DD1022" s="41">
        <f t="shared" si="806"/>
        <v>9.4787729821196355E-3</v>
      </c>
      <c r="DE1022" s="41"/>
      <c r="DF1022" s="41"/>
      <c r="DG1022" s="41">
        <f t="shared" si="807"/>
        <v>8.3716595872862249E-3</v>
      </c>
      <c r="DH1022" s="41"/>
    </row>
    <row r="1023" spans="2:112">
      <c r="B1023" s="34"/>
      <c r="C1023" s="34">
        <v>5.8965100000000001</v>
      </c>
      <c r="D1023" s="34"/>
      <c r="E1023" s="34">
        <v>2.36</v>
      </c>
      <c r="F1023" s="34"/>
      <c r="G1023" s="34">
        <v>63.713867</v>
      </c>
      <c r="H1023" s="34">
        <v>19.595227999999999</v>
      </c>
      <c r="I1023" s="34">
        <v>19.649999999999999</v>
      </c>
      <c r="J1023" s="34">
        <v>6.52</v>
      </c>
      <c r="K1023" s="34"/>
      <c r="L1023" s="34">
        <v>61.919998</v>
      </c>
      <c r="M1023" s="34">
        <v>5.85</v>
      </c>
      <c r="N1023" s="34">
        <v>43.111263000000001</v>
      </c>
      <c r="O1023" s="34">
        <v>12.65</v>
      </c>
      <c r="P1023" s="34"/>
      <c r="Q1023" s="34"/>
      <c r="R1023" s="34">
        <v>30.110001</v>
      </c>
      <c r="S1023" s="34">
        <v>55.147357999999997</v>
      </c>
      <c r="T1023" s="34"/>
      <c r="U1023" s="34"/>
      <c r="V1023" s="34">
        <v>5.0861989999999997</v>
      </c>
      <c r="W1023" s="34">
        <v>37.590000000000003</v>
      </c>
      <c r="X1023" s="34">
        <v>41.650002000000001</v>
      </c>
      <c r="Y1023" s="34">
        <v>10.602489</v>
      </c>
      <c r="Z1023" s="34">
        <v>26.065404999999998</v>
      </c>
      <c r="AA1023" s="34">
        <v>49.834358000000002</v>
      </c>
      <c r="AB1023" s="34">
        <v>61.495781000000001</v>
      </c>
      <c r="AC1023" s="34"/>
      <c r="AD1023" s="34">
        <v>107.379997</v>
      </c>
      <c r="AE1023" s="34">
        <v>39.043587000000002</v>
      </c>
      <c r="AF1023" s="34">
        <v>0.96</v>
      </c>
      <c r="AG1023" s="34">
        <v>15.6</v>
      </c>
      <c r="AH1023" s="34">
        <v>32.698104999999998</v>
      </c>
      <c r="AI1023" s="34">
        <v>126.53582</v>
      </c>
      <c r="AJ1023" s="34">
        <v>10.751611</v>
      </c>
      <c r="AK1023" s="34">
        <v>4.75</v>
      </c>
      <c r="AL1023" s="34"/>
      <c r="AM1023" s="34">
        <v>31.987732000000001</v>
      </c>
      <c r="AN1023" s="34">
        <v>6.5</v>
      </c>
      <c r="AO1023" s="34">
        <v>36.75</v>
      </c>
      <c r="AP1023" s="34">
        <v>5.25</v>
      </c>
      <c r="AQ1023" s="34">
        <v>17.350000000000001</v>
      </c>
      <c r="AR1023" s="34">
        <v>3.37</v>
      </c>
      <c r="AS1023" s="34"/>
      <c r="AT1023" s="34">
        <v>24.6614</v>
      </c>
      <c r="AU1023" s="34">
        <v>178.88000500000001</v>
      </c>
      <c r="AV1023" s="34">
        <v>10.754502</v>
      </c>
      <c r="AW1023" s="34">
        <v>13.716336999999999</v>
      </c>
      <c r="AX1023" s="34">
        <v>9.2799999999999994</v>
      </c>
      <c r="AY1023" s="34">
        <v>2.2999999999999998</v>
      </c>
      <c r="AZ1023" s="34">
        <v>69.629997000000003</v>
      </c>
      <c r="BA1023" s="34"/>
      <c r="BB1023" s="34"/>
      <c r="BC1023" s="34">
        <v>25.393066000000001</v>
      </c>
      <c r="BD1023" s="34"/>
      <c r="BE1023" s="38"/>
      <c r="BF1023" s="41"/>
      <c r="BG1023" s="41">
        <f t="shared" si="767"/>
        <v>-7.843141687745768E-3</v>
      </c>
      <c r="BH1023" s="41"/>
      <c r="BI1023" s="41">
        <f t="shared" si="768"/>
        <v>9.3193776897947306E-2</v>
      </c>
      <c r="BJ1023" s="41"/>
      <c r="BK1023" s="41">
        <f t="shared" si="769"/>
        <v>3.5633482648815142E-2</v>
      </c>
      <c r="BL1023" s="41">
        <f t="shared" si="770"/>
        <v>-2.5347496616049685E-3</v>
      </c>
      <c r="BM1023" s="41">
        <f t="shared" si="771"/>
        <v>-2.5413481900927026E-3</v>
      </c>
      <c r="BN1023" s="41">
        <f t="shared" si="772"/>
        <v>6.8226294216755953E-2</v>
      </c>
      <c r="BO1023" s="41"/>
      <c r="BP1023" s="41">
        <f t="shared" si="773"/>
        <v>-8.0721612912685789E-4</v>
      </c>
      <c r="BQ1023" s="41">
        <f t="shared" si="774"/>
        <v>8.583743691391435E-3</v>
      </c>
      <c r="BR1023" s="41">
        <f t="shared" si="775"/>
        <v>1.1531473138962673E-2</v>
      </c>
      <c r="BS1023" s="41">
        <f t="shared" si="776"/>
        <v>-6.3041973957858929E-3</v>
      </c>
      <c r="BT1023" s="41"/>
      <c r="BU1023" s="41"/>
      <c r="BV1023" s="41">
        <f t="shared" si="778"/>
        <v>1.03490157508884E-2</v>
      </c>
      <c r="BW1023" s="41">
        <f t="shared" si="779"/>
        <v>1.9236521814825075E-2</v>
      </c>
      <c r="BX1023" s="41"/>
      <c r="BY1023" s="41"/>
      <c r="BZ1023" s="41">
        <f t="shared" si="780"/>
        <v>-9.3351112049674764E-2</v>
      </c>
      <c r="CA1023" s="41">
        <f t="shared" si="781"/>
        <v>1.5974710745080892E-3</v>
      </c>
      <c r="CB1023" s="41">
        <f t="shared" si="782"/>
        <v>-2.0202659298312848E-2</v>
      </c>
      <c r="CC1023" s="41">
        <f t="shared" si="783"/>
        <v>-1.9581069496960143E-2</v>
      </c>
      <c r="CD1023" s="41">
        <f t="shared" si="784"/>
        <v>5.5675840710205274E-2</v>
      </c>
      <c r="CE1023" s="41">
        <f t="shared" si="785"/>
        <v>1.2651542851481798E-2</v>
      </c>
      <c r="CF1023" s="41">
        <f t="shared" si="786"/>
        <v>8.0481799313550676E-4</v>
      </c>
      <c r="CG1023" s="41"/>
      <c r="CH1023" s="41">
        <f t="shared" si="787"/>
        <v>6.7410962715903841E-2</v>
      </c>
      <c r="CI1023" s="41">
        <f t="shared" si="788"/>
        <v>-2.5244986079164243E-3</v>
      </c>
      <c r="CJ1023" s="41">
        <f t="shared" si="789"/>
        <v>0.12169693497751977</v>
      </c>
      <c r="CK1023" s="41">
        <f t="shared" si="790"/>
        <v>-3.2000027306709027E-3</v>
      </c>
      <c r="CL1023" s="41">
        <f t="shared" si="791"/>
        <v>-3.6702584307732552E-3</v>
      </c>
      <c r="CM1023" s="41">
        <f t="shared" si="792"/>
        <v>4.1039059514375821E-3</v>
      </c>
      <c r="CO1023" s="41">
        <f t="shared" si="793"/>
        <v>-3.1090587070031119E-2</v>
      </c>
      <c r="CP1023" s="41"/>
      <c r="CQ1023" s="41">
        <f t="shared" si="794"/>
        <v>1.231542389062074E-3</v>
      </c>
      <c r="CR1023" s="41">
        <f t="shared" si="795"/>
        <v>3.125254350410453E-2</v>
      </c>
      <c r="CS1023" s="41">
        <f t="shared" si="796"/>
        <v>1.9231389667138998E-2</v>
      </c>
      <c r="CT1023" s="41">
        <f t="shared" si="797"/>
        <v>-1.4184634991956413E-2</v>
      </c>
      <c r="CU1023" s="41">
        <f t="shared" si="798"/>
        <v>-8.6083745366000511E-3</v>
      </c>
      <c r="CV1023" s="41">
        <f t="shared" si="799"/>
        <v>3.0122759455108297E-2</v>
      </c>
      <c r="CW1023" s="41"/>
      <c r="CX1023" s="41">
        <f t="shared" si="800"/>
        <v>6.0302126823822489E-3</v>
      </c>
      <c r="CY1023" s="41">
        <f t="shared" si="801"/>
        <v>1.5105544032506634E-3</v>
      </c>
      <c r="CZ1023" s="41">
        <f t="shared" si="802"/>
        <v>-9.1742994259881704E-3</v>
      </c>
      <c r="DA1023" s="41">
        <f t="shared" si="803"/>
        <v>1.7637208165044396E-2</v>
      </c>
      <c r="DB1023" s="41">
        <f t="shared" si="804"/>
        <v>3.0636969461889801E-2</v>
      </c>
      <c r="DC1023" s="41">
        <f t="shared" si="805"/>
        <v>-2.150620522096373E-2</v>
      </c>
      <c r="DD1023" s="41">
        <f t="shared" si="806"/>
        <v>1.0539258822388622E-2</v>
      </c>
      <c r="DE1023" s="41"/>
      <c r="DF1023" s="41"/>
      <c r="DG1023" s="41">
        <f t="shared" si="807"/>
        <v>1.6535757146330682E-2</v>
      </c>
      <c r="DH1023" s="41"/>
    </row>
    <row r="1024" spans="2:112">
      <c r="B1024" s="34"/>
      <c r="C1024" s="34">
        <v>5.8500810000000003</v>
      </c>
      <c r="D1024" s="34"/>
      <c r="E1024" s="34">
        <v>2.2599999999999998</v>
      </c>
      <c r="F1024" s="34"/>
      <c r="G1024" s="34">
        <v>63.190818999999998</v>
      </c>
      <c r="H1024" s="34">
        <v>19.565386</v>
      </c>
      <c r="I1024" s="34">
        <v>18.850000000000001</v>
      </c>
      <c r="J1024" s="34">
        <v>6.77</v>
      </c>
      <c r="K1024" s="34"/>
      <c r="L1024" s="34">
        <v>63.189999</v>
      </c>
      <c r="M1024" s="34">
        <v>5.65</v>
      </c>
      <c r="N1024" s="34">
        <v>42.458812999999999</v>
      </c>
      <c r="O1024" s="34">
        <v>12.56</v>
      </c>
      <c r="P1024" s="34"/>
      <c r="Q1024" s="34"/>
      <c r="R1024" s="34">
        <v>29.82</v>
      </c>
      <c r="S1024" s="34">
        <v>54.595390000000002</v>
      </c>
      <c r="T1024" s="34"/>
      <c r="U1024" s="34"/>
      <c r="V1024" s="34">
        <v>5.1558710000000003</v>
      </c>
      <c r="W1024" s="34">
        <v>37.330002</v>
      </c>
      <c r="X1024" s="34">
        <v>41.950001</v>
      </c>
      <c r="Y1024" s="34">
        <v>10.452738</v>
      </c>
      <c r="Z1024" s="34">
        <v>25.369295000000001</v>
      </c>
      <c r="AA1024" s="34">
        <v>50.335566999999998</v>
      </c>
      <c r="AB1024" s="34">
        <v>61.248412999999999</v>
      </c>
      <c r="AC1024" s="34"/>
      <c r="AD1024" s="34">
        <v>104.629997</v>
      </c>
      <c r="AE1024" s="34">
        <v>39.063324000000001</v>
      </c>
      <c r="AF1024" s="34">
        <v>0.98</v>
      </c>
      <c r="AG1024" s="34">
        <v>15.6</v>
      </c>
      <c r="AH1024" s="34">
        <v>31.818331000000001</v>
      </c>
      <c r="AI1024" s="34">
        <v>124.592484</v>
      </c>
      <c r="AJ1024" s="34">
        <v>10.325710000000001</v>
      </c>
      <c r="AK1024" s="34">
        <v>4.7</v>
      </c>
      <c r="AL1024" s="34"/>
      <c r="AM1024" s="34">
        <v>31.731833999999999</v>
      </c>
      <c r="AN1024" s="34">
        <v>6.2</v>
      </c>
      <c r="AO1024" s="34">
        <v>36.799999</v>
      </c>
      <c r="AP1024" s="34">
        <v>5.15</v>
      </c>
      <c r="AQ1024" s="34">
        <v>17.600000000000001</v>
      </c>
      <c r="AR1024" s="34">
        <v>3.23</v>
      </c>
      <c r="AS1024" s="34"/>
      <c r="AT1024" s="34">
        <v>24.463712999999998</v>
      </c>
      <c r="AU1024" s="34">
        <v>178.88000500000001</v>
      </c>
      <c r="AV1024" s="34">
        <v>10.358022999999999</v>
      </c>
      <c r="AW1024" s="34">
        <v>13.620418000000001</v>
      </c>
      <c r="AX1024" s="34">
        <v>9.51</v>
      </c>
      <c r="AY1024" s="34">
        <v>2.25</v>
      </c>
      <c r="AZ1024" s="34">
        <v>68.839995999999999</v>
      </c>
      <c r="BA1024" s="34"/>
      <c r="BB1024" s="34"/>
      <c r="BC1024" s="34">
        <v>24.956793000000001</v>
      </c>
      <c r="BD1024" s="34"/>
      <c r="BE1024" s="38"/>
      <c r="BF1024" s="41"/>
      <c r="BG1024" s="41">
        <f t="shared" si="767"/>
        <v>-7.9051431660046596E-3</v>
      </c>
      <c r="BH1024" s="41"/>
      <c r="BI1024" s="41">
        <f t="shared" si="768"/>
        <v>-4.3296805753324188E-2</v>
      </c>
      <c r="BJ1024" s="41"/>
      <c r="BK1024" s="41">
        <f t="shared" si="769"/>
        <v>-8.2432095813692059E-3</v>
      </c>
      <c r="BL1024" s="41">
        <f t="shared" si="770"/>
        <v>-1.5240826293726585E-3</v>
      </c>
      <c r="BM1024" s="41">
        <f t="shared" si="771"/>
        <v>-4.1564424421250273E-2</v>
      </c>
      <c r="BN1024" s="41">
        <f t="shared" si="772"/>
        <v>3.7626710985622147E-2</v>
      </c>
      <c r="BO1024" s="41"/>
      <c r="BP1024" s="41">
        <f t="shared" si="773"/>
        <v>2.0302847978345463E-2</v>
      </c>
      <c r="BQ1024" s="41">
        <f t="shared" si="774"/>
        <v>-3.4786116085415424E-2</v>
      </c>
      <c r="BR1024" s="41">
        <f t="shared" si="775"/>
        <v>-1.5249785315415893E-2</v>
      </c>
      <c r="BS1024" s="41">
        <f t="shared" si="776"/>
        <v>-7.1400541334765821E-3</v>
      </c>
      <c r="BT1024" s="41"/>
      <c r="BU1024" s="41"/>
      <c r="BV1024" s="41">
        <f t="shared" si="778"/>
        <v>-9.6780663686071924E-3</v>
      </c>
      <c r="BW1024" s="41">
        <f t="shared" si="779"/>
        <v>-1.00593918884754E-2</v>
      </c>
      <c r="BX1024" s="41"/>
      <c r="BY1024" s="41"/>
      <c r="BZ1024" s="41">
        <f t="shared" si="780"/>
        <v>1.3605272119248698E-2</v>
      </c>
      <c r="CA1024" s="41">
        <f t="shared" si="781"/>
        <v>-6.9407110733834647E-3</v>
      </c>
      <c r="CB1024" s="41">
        <f t="shared" si="782"/>
        <v>7.1770401190590083E-3</v>
      </c>
      <c r="CC1024" s="41">
        <f t="shared" si="783"/>
        <v>-1.4224831213227663E-2</v>
      </c>
      <c r="CD1024" s="41">
        <f t="shared" si="784"/>
        <v>-2.7069371679002734E-2</v>
      </c>
      <c r="CE1024" s="41">
        <f t="shared" si="785"/>
        <v>1.0007258821458092E-2</v>
      </c>
      <c r="CF1024" s="41">
        <f t="shared" si="786"/>
        <v>-4.0306319481772006E-3</v>
      </c>
      <c r="CG1024" s="41"/>
      <c r="CH1024" s="41">
        <f t="shared" si="787"/>
        <v>-2.5943628335768902E-2</v>
      </c>
      <c r="CI1024" s="41">
        <f t="shared" si="788"/>
        <v>5.0538422701389358E-4</v>
      </c>
      <c r="CJ1024" s="41">
        <f t="shared" si="789"/>
        <v>2.061928720273561E-2</v>
      </c>
      <c r="CK1024" s="41">
        <f t="shared" si="790"/>
        <v>0</v>
      </c>
      <c r="CL1024" s="41">
        <f t="shared" si="791"/>
        <v>-2.7274554908116984E-2</v>
      </c>
      <c r="CM1024" s="41">
        <f t="shared" si="792"/>
        <v>-1.5477146633423443E-2</v>
      </c>
      <c r="CO1024" s="41">
        <f t="shared" si="793"/>
        <v>-1.0582109330536859E-2</v>
      </c>
      <c r="CP1024" s="41"/>
      <c r="CQ1024" s="41">
        <f t="shared" si="794"/>
        <v>-8.0320501789104166E-3</v>
      </c>
      <c r="CR1024" s="41">
        <f t="shared" si="795"/>
        <v>-4.7252884850545497E-2</v>
      </c>
      <c r="CS1024" s="41">
        <f t="shared" si="796"/>
        <v>1.3595923421261585E-3</v>
      </c>
      <c r="CT1024" s="41">
        <f t="shared" si="797"/>
        <v>-1.9231361927887533E-2</v>
      </c>
      <c r="CU1024" s="41">
        <f t="shared" si="798"/>
        <v>1.4306395651237929E-2</v>
      </c>
      <c r="CV1024" s="41">
        <f t="shared" si="799"/>
        <v>-4.2430607129705172E-2</v>
      </c>
      <c r="CW1024" s="41"/>
      <c r="CX1024" s="41">
        <f t="shared" si="800"/>
        <v>-8.0483506312714857E-3</v>
      </c>
      <c r="CY1024" s="41">
        <f t="shared" si="801"/>
        <v>0</v>
      </c>
      <c r="CZ1024" s="41">
        <f t="shared" si="802"/>
        <v>-3.756306909787413E-2</v>
      </c>
      <c r="DA1024" s="41">
        <f t="shared" si="803"/>
        <v>-7.0176137323159438E-3</v>
      </c>
      <c r="DB1024" s="41">
        <f t="shared" si="804"/>
        <v>2.4482329759189812E-2</v>
      </c>
      <c r="DC1024" s="41">
        <f t="shared" si="805"/>
        <v>-2.1978906718775115E-2</v>
      </c>
      <c r="DD1024" s="41">
        <f t="shared" si="806"/>
        <v>-1.1410552631992791E-2</v>
      </c>
      <c r="DE1024" s="41"/>
      <c r="DF1024" s="41"/>
      <c r="DG1024" s="41">
        <f t="shared" si="807"/>
        <v>-1.7330094960048229E-2</v>
      </c>
      <c r="DH1024" s="41"/>
    </row>
    <row r="1025" spans="2:112">
      <c r="B1025" s="34"/>
      <c r="C1025" s="34">
        <v>5.8036519999999996</v>
      </c>
      <c r="D1025" s="34"/>
      <c r="E1025" s="34">
        <v>2.33</v>
      </c>
      <c r="F1025" s="34"/>
      <c r="G1025" s="34">
        <v>64.829063000000005</v>
      </c>
      <c r="H1025" s="34">
        <v>19.993096999999999</v>
      </c>
      <c r="I1025" s="34">
        <v>18.700001</v>
      </c>
      <c r="J1025" s="34">
        <v>6.42</v>
      </c>
      <c r="K1025" s="34"/>
      <c r="L1025" s="34">
        <v>60.299999</v>
      </c>
      <c r="M1025" s="34">
        <v>5.8</v>
      </c>
      <c r="N1025" s="34">
        <v>45.394848000000003</v>
      </c>
      <c r="O1025" s="34">
        <v>12.66</v>
      </c>
      <c r="P1025" s="34"/>
      <c r="Q1025" s="34"/>
      <c r="R1025" s="34">
        <v>29.450001</v>
      </c>
      <c r="S1025" s="34">
        <v>55.817599999999999</v>
      </c>
      <c r="T1025" s="34"/>
      <c r="U1025" s="34"/>
      <c r="V1025" s="34">
        <v>5.0861989999999997</v>
      </c>
      <c r="W1025" s="34">
        <v>38.599997999999999</v>
      </c>
      <c r="X1025" s="34">
        <v>41.650002000000001</v>
      </c>
      <c r="Y1025" s="34">
        <v>10.532605</v>
      </c>
      <c r="Z1025" s="34">
        <v>26.558481</v>
      </c>
      <c r="AA1025" s="34">
        <v>49.664307000000001</v>
      </c>
      <c r="AB1025" s="34">
        <v>61.495781000000001</v>
      </c>
      <c r="AC1025" s="34"/>
      <c r="AD1025" s="34">
        <v>103.150002</v>
      </c>
      <c r="AE1025" s="34">
        <v>39.379147000000003</v>
      </c>
      <c r="AF1025" s="34">
        <v>0.91</v>
      </c>
      <c r="AG1025" s="34">
        <v>15.98</v>
      </c>
      <c r="AH1025" s="34">
        <v>32.453724000000001</v>
      </c>
      <c r="AI1025" s="34">
        <v>125.03098300000001</v>
      </c>
      <c r="AJ1025" s="34">
        <v>10.458213000000001</v>
      </c>
      <c r="AK1025" s="34">
        <v>4.8</v>
      </c>
      <c r="AL1025" s="34"/>
      <c r="AM1025" s="34">
        <v>32.292847000000002</v>
      </c>
      <c r="AN1025" s="34">
        <v>6.2</v>
      </c>
      <c r="AO1025" s="34">
        <v>37.5</v>
      </c>
      <c r="AP1025" s="34">
        <v>5.25</v>
      </c>
      <c r="AQ1025" s="34">
        <v>17.350000000000001</v>
      </c>
      <c r="AR1025" s="34">
        <v>3.26</v>
      </c>
      <c r="AS1025" s="34"/>
      <c r="AT1025" s="34">
        <v>25.402725</v>
      </c>
      <c r="AU1025" s="34">
        <v>178.699997</v>
      </c>
      <c r="AV1025" s="34">
        <v>10.407583000000001</v>
      </c>
      <c r="AW1025" s="34">
        <v>13.380621</v>
      </c>
      <c r="AX1025" s="34">
        <v>9.9</v>
      </c>
      <c r="AY1025" s="34">
        <v>2.25</v>
      </c>
      <c r="AZ1025" s="34">
        <v>69.019997000000004</v>
      </c>
      <c r="BA1025" s="34"/>
      <c r="BB1025" s="34"/>
      <c r="BC1025" s="34">
        <v>25.422813000000001</v>
      </c>
      <c r="BD1025" s="34"/>
      <c r="BE1025" s="38"/>
      <c r="BF1025" s="41"/>
      <c r="BG1025" s="41">
        <f t="shared" si="767"/>
        <v>-7.9681327266119938E-3</v>
      </c>
      <c r="BH1025" s="41"/>
      <c r="BI1025" s="41">
        <f t="shared" si="768"/>
        <v>3.050345429341484E-2</v>
      </c>
      <c r="BJ1025" s="41"/>
      <c r="BK1025" s="41">
        <f t="shared" si="769"/>
        <v>2.5594984284293697E-2</v>
      </c>
      <c r="BL1025" s="41">
        <f t="shared" si="770"/>
        <v>2.1625079400159588E-2</v>
      </c>
      <c r="BM1025" s="41">
        <f t="shared" si="771"/>
        <v>-7.9893365575444894E-3</v>
      </c>
      <c r="BN1025" s="41">
        <f t="shared" si="772"/>
        <v>-5.3082969222313772E-2</v>
      </c>
      <c r="BO1025" s="41"/>
      <c r="BP1025" s="41">
        <f t="shared" si="773"/>
        <v>-4.6813957810683308E-2</v>
      </c>
      <c r="BQ1025" s="41">
        <f t="shared" si="774"/>
        <v>2.6202372394023902E-2</v>
      </c>
      <c r="BR1025" s="41">
        <f t="shared" si="775"/>
        <v>6.6864118270420547E-2</v>
      </c>
      <c r="BS1025" s="41">
        <f t="shared" si="776"/>
        <v>7.9302556759775645E-3</v>
      </c>
      <c r="BT1025" s="41"/>
      <c r="BU1025" s="41"/>
      <c r="BV1025" s="41">
        <f t="shared" si="778"/>
        <v>-1.2485365283139814E-2</v>
      </c>
      <c r="BW1025" s="41">
        <f t="shared" si="779"/>
        <v>2.2139784889853301E-2</v>
      </c>
      <c r="BX1025" s="41"/>
      <c r="BY1025" s="41"/>
      <c r="BZ1025" s="41">
        <f t="shared" si="780"/>
        <v>-1.3605272119248633E-2</v>
      </c>
      <c r="CA1025" s="41">
        <f t="shared" si="781"/>
        <v>3.3454878154609208E-2</v>
      </c>
      <c r="CB1025" s="41">
        <f t="shared" si="782"/>
        <v>-7.1770401190588999E-3</v>
      </c>
      <c r="CC1025" s="41">
        <f t="shared" si="783"/>
        <v>7.6117303027861353E-3</v>
      </c>
      <c r="CD1025" s="41">
        <f t="shared" si="784"/>
        <v>4.5809547209456167E-2</v>
      </c>
      <c r="CE1025" s="41">
        <f t="shared" si="785"/>
        <v>-1.3425418564010527E-2</v>
      </c>
      <c r="CF1025" s="41">
        <f t="shared" si="786"/>
        <v>4.0306319481772769E-3</v>
      </c>
      <c r="CG1025" s="41"/>
      <c r="CH1025" s="41">
        <f t="shared" si="787"/>
        <v>-1.424602981399108E-2</v>
      </c>
      <c r="CI1025" s="41">
        <f t="shared" si="788"/>
        <v>8.0523905607526175E-3</v>
      </c>
      <c r="CJ1025" s="41">
        <f t="shared" si="789"/>
        <v>-7.4107972153721849E-2</v>
      </c>
      <c r="CK1025" s="41">
        <f t="shared" si="790"/>
        <v>2.4067026082637378E-2</v>
      </c>
      <c r="CL1025" s="41">
        <f t="shared" si="791"/>
        <v>1.9772627491045823E-2</v>
      </c>
      <c r="CM1025" s="41">
        <f t="shared" si="792"/>
        <v>3.5132870824159039E-3</v>
      </c>
      <c r="CO1025" s="41">
        <f t="shared" si="793"/>
        <v>2.1053409197832263E-2</v>
      </c>
      <c r="CP1025" s="41"/>
      <c r="CQ1025" s="41">
        <f t="shared" si="794"/>
        <v>1.7525346481615349E-2</v>
      </c>
      <c r="CR1025" s="41">
        <f t="shared" si="795"/>
        <v>0</v>
      </c>
      <c r="CS1025" s="41">
        <f t="shared" si="796"/>
        <v>1.8843114975393205E-2</v>
      </c>
      <c r="CT1025" s="41">
        <f t="shared" si="797"/>
        <v>1.9231361927887592E-2</v>
      </c>
      <c r="CU1025" s="41">
        <f t="shared" si="798"/>
        <v>-1.4306395651237858E-2</v>
      </c>
      <c r="CV1025" s="41">
        <f t="shared" si="799"/>
        <v>9.2450581440509903E-3</v>
      </c>
      <c r="CW1025" s="41"/>
      <c r="CX1025" s="41">
        <f t="shared" si="800"/>
        <v>3.7665534140578862E-2</v>
      </c>
      <c r="CY1025" s="41">
        <f t="shared" si="801"/>
        <v>-1.006812540963994E-3</v>
      </c>
      <c r="CZ1025" s="41">
        <f t="shared" si="802"/>
        <v>4.7732865680855602E-3</v>
      </c>
      <c r="DA1025" s="41">
        <f t="shared" si="803"/>
        <v>-1.7762524232853308E-2</v>
      </c>
      <c r="DB1025" s="41">
        <f t="shared" si="804"/>
        <v>4.0190880583245277E-2</v>
      </c>
      <c r="DC1025" s="41">
        <f t="shared" si="805"/>
        <v>0</v>
      </c>
      <c r="DD1025" s="41">
        <f t="shared" si="806"/>
        <v>2.6113609666098114E-3</v>
      </c>
      <c r="DE1025" s="41"/>
      <c r="DF1025" s="41"/>
      <c r="DG1025" s="41">
        <f t="shared" si="807"/>
        <v>1.8500870866449266E-2</v>
      </c>
      <c r="DH1025" s="41"/>
    </row>
    <row r="1026" spans="2:112">
      <c r="B1026" s="34"/>
      <c r="C1026" s="34">
        <v>5.8036519999999996</v>
      </c>
      <c r="D1026" s="34"/>
      <c r="E1026" s="34">
        <v>2.25</v>
      </c>
      <c r="F1026" s="34"/>
      <c r="G1026" s="34">
        <v>64.434303</v>
      </c>
      <c r="H1026" s="34">
        <v>19.585279</v>
      </c>
      <c r="I1026" s="34">
        <v>19.399999999999999</v>
      </c>
      <c r="J1026" s="34">
        <v>6.25</v>
      </c>
      <c r="K1026" s="34"/>
      <c r="L1026" s="34">
        <v>60.220001000000003</v>
      </c>
      <c r="M1026" s="34">
        <v>5.65</v>
      </c>
      <c r="N1026" s="34">
        <v>44.643535999999997</v>
      </c>
      <c r="O1026" s="34">
        <v>12.71</v>
      </c>
      <c r="P1026" s="34"/>
      <c r="Q1026" s="34"/>
      <c r="R1026" s="34">
        <v>30.690000999999999</v>
      </c>
      <c r="S1026" s="34">
        <v>54.851661999999997</v>
      </c>
      <c r="T1026" s="34"/>
      <c r="U1026" s="34"/>
      <c r="V1026" s="34">
        <v>4.6482479999999997</v>
      </c>
      <c r="W1026" s="34">
        <v>39.040000999999997</v>
      </c>
      <c r="X1026" s="34">
        <v>41.299999</v>
      </c>
      <c r="Y1026" s="34">
        <v>10.502655000000001</v>
      </c>
      <c r="Z1026" s="34">
        <v>25.862373000000002</v>
      </c>
      <c r="AA1026" s="34">
        <v>48.151730000000001</v>
      </c>
      <c r="AB1026" s="34">
        <v>59.516834000000003</v>
      </c>
      <c r="AC1026" s="34"/>
      <c r="AD1026" s="34">
        <v>101.959999</v>
      </c>
      <c r="AE1026" s="34">
        <v>39.319927</v>
      </c>
      <c r="AF1026" s="34">
        <v>0.92</v>
      </c>
      <c r="AG1026" s="34">
        <v>15.8</v>
      </c>
      <c r="AH1026" s="34">
        <v>31.622827999999998</v>
      </c>
      <c r="AI1026" s="34">
        <v>125.54921</v>
      </c>
      <c r="AJ1026" s="34">
        <v>10.486606</v>
      </c>
      <c r="AK1026" s="34">
        <v>4.75</v>
      </c>
      <c r="AL1026" s="34"/>
      <c r="AM1026" s="34">
        <v>31.653092999999998</v>
      </c>
      <c r="AN1026" s="34">
        <v>6.2</v>
      </c>
      <c r="AO1026" s="34">
        <v>35.900002000000001</v>
      </c>
      <c r="AP1026" s="34">
        <v>5.3</v>
      </c>
      <c r="AQ1026" s="34">
        <v>17.25</v>
      </c>
      <c r="AR1026" s="34">
        <v>3.18</v>
      </c>
      <c r="AS1026" s="34"/>
      <c r="AT1026" s="34">
        <v>24.513134000000001</v>
      </c>
      <c r="AU1026" s="34">
        <v>178.75</v>
      </c>
      <c r="AV1026" s="34">
        <v>10.159782999999999</v>
      </c>
      <c r="AW1026" s="34">
        <v>13.284703</v>
      </c>
      <c r="AX1026" s="34">
        <v>9.92</v>
      </c>
      <c r="AY1026" s="34">
        <v>2.2000000000000002</v>
      </c>
      <c r="AZ1026" s="34">
        <v>68.699996999999996</v>
      </c>
      <c r="BA1026" s="34"/>
      <c r="BB1026" s="34"/>
      <c r="BC1026" s="34">
        <v>26.037559999999999</v>
      </c>
      <c r="BD1026" s="34"/>
      <c r="BE1026" s="38"/>
      <c r="BF1026" s="41"/>
      <c r="BG1026" s="41">
        <f t="shared" si="767"/>
        <v>0</v>
      </c>
      <c r="BH1026" s="41"/>
      <c r="BI1026" s="41">
        <f t="shared" si="768"/>
        <v>-3.4938051361280462E-2</v>
      </c>
      <c r="BJ1026" s="41"/>
      <c r="BK1026" s="41">
        <f t="shared" si="769"/>
        <v>-6.1078593178595202E-3</v>
      </c>
      <c r="BL1026" s="41">
        <f t="shared" si="770"/>
        <v>-2.0608851363573859E-2</v>
      </c>
      <c r="BM1026" s="41">
        <f t="shared" si="771"/>
        <v>3.6749488732806916E-2</v>
      </c>
      <c r="BN1026" s="41">
        <f t="shared" si="772"/>
        <v>-2.6836653953559622E-2</v>
      </c>
      <c r="BO1026" s="41"/>
      <c r="BP1026" s="41">
        <f t="shared" si="773"/>
        <v>-1.3275474900251313E-3</v>
      </c>
      <c r="BQ1026" s="41">
        <f t="shared" si="774"/>
        <v>-2.6202372394023961E-2</v>
      </c>
      <c r="BR1026" s="41">
        <f t="shared" si="775"/>
        <v>-1.6689092026201866E-2</v>
      </c>
      <c r="BS1026" s="41">
        <f t="shared" si="776"/>
        <v>3.9416684853326861E-3</v>
      </c>
      <c r="BT1026" s="41"/>
      <c r="BU1026" s="41"/>
      <c r="BV1026" s="41">
        <f t="shared" si="778"/>
        <v>4.1242957162095355E-2</v>
      </c>
      <c r="BW1026" s="41">
        <f t="shared" si="779"/>
        <v>-1.7456744759080708E-2</v>
      </c>
      <c r="BX1026" s="41"/>
      <c r="BY1026" s="41"/>
      <c r="BZ1026" s="41">
        <f t="shared" si="780"/>
        <v>-9.0040418841336192E-2</v>
      </c>
      <c r="CA1026" s="41">
        <f t="shared" si="781"/>
        <v>1.1334562502332999E-2</v>
      </c>
      <c r="CB1026" s="41">
        <f t="shared" si="782"/>
        <v>-8.438940878146518E-3</v>
      </c>
      <c r="CC1026" s="41">
        <f t="shared" si="783"/>
        <v>-2.8476016211159264E-3</v>
      </c>
      <c r="CD1026" s="41">
        <f t="shared" si="784"/>
        <v>-2.6559999232909165E-2</v>
      </c>
      <c r="CE1026" s="41">
        <f t="shared" si="785"/>
        <v>-3.092943909557554E-2</v>
      </c>
      <c r="CF1026" s="41">
        <f t="shared" si="786"/>
        <v>-3.2709373927476831E-2</v>
      </c>
      <c r="CG1026" s="41"/>
      <c r="CH1026" s="41">
        <f t="shared" si="787"/>
        <v>-1.1603689206352715E-2</v>
      </c>
      <c r="CI1026" s="41">
        <f t="shared" si="788"/>
        <v>-1.5049735191930277E-3</v>
      </c>
      <c r="CJ1026" s="41">
        <f t="shared" si="789"/>
        <v>1.092907053219023E-2</v>
      </c>
      <c r="CK1026" s="41">
        <f t="shared" si="790"/>
        <v>-1.1328000305207472E-2</v>
      </c>
      <c r="CL1026" s="41">
        <f t="shared" si="791"/>
        <v>-2.593593288935327E-2</v>
      </c>
      <c r="CM1026" s="41">
        <f t="shared" si="792"/>
        <v>4.1362226808832562E-3</v>
      </c>
      <c r="CO1026" s="41">
        <f t="shared" si="793"/>
        <v>-1.0471299867295366E-2</v>
      </c>
      <c r="CP1026" s="41"/>
      <c r="CQ1026" s="41">
        <f t="shared" si="794"/>
        <v>-2.0009881661568151E-2</v>
      </c>
      <c r="CR1026" s="41">
        <f t="shared" si="795"/>
        <v>0</v>
      </c>
      <c r="CS1026" s="41">
        <f t="shared" si="796"/>
        <v>-4.3603581771827077E-2</v>
      </c>
      <c r="CT1026" s="41">
        <f t="shared" si="797"/>
        <v>9.4787439545437387E-3</v>
      </c>
      <c r="CU1026" s="41">
        <f t="shared" si="798"/>
        <v>-5.7803629154995371E-3</v>
      </c>
      <c r="CV1026" s="41">
        <f t="shared" si="799"/>
        <v>-2.4845998586530662E-2</v>
      </c>
      <c r="CW1026" s="41"/>
      <c r="CX1026" s="41">
        <f t="shared" si="800"/>
        <v>-3.564739619168953E-2</v>
      </c>
      <c r="CY1026" s="41">
        <f t="shared" si="801"/>
        <v>2.7977619664749053E-4</v>
      </c>
      <c r="CZ1026" s="41">
        <f t="shared" si="802"/>
        <v>-2.4097591418680959E-2</v>
      </c>
      <c r="DA1026" s="41">
        <f t="shared" si="803"/>
        <v>-7.1942432578773214E-3</v>
      </c>
      <c r="DB1026" s="41">
        <f t="shared" si="804"/>
        <v>2.0181641562371953E-3</v>
      </c>
      <c r="DC1026" s="41">
        <f t="shared" si="805"/>
        <v>-2.2472855852058514E-2</v>
      </c>
      <c r="DD1026" s="41">
        <f t="shared" si="806"/>
        <v>-4.6471186440139173E-3</v>
      </c>
      <c r="DE1026" s="41"/>
      <c r="DF1026" s="41"/>
      <c r="DG1026" s="41">
        <f t="shared" si="807"/>
        <v>2.3893190417360037E-2</v>
      </c>
      <c r="DH1026" s="41"/>
    </row>
    <row r="1027" spans="2:112">
      <c r="B1027" s="34"/>
      <c r="C1027" s="34">
        <v>5.8036519999999996</v>
      </c>
      <c r="D1027" s="34"/>
      <c r="E1027" s="34">
        <v>2.2200000000000002</v>
      </c>
      <c r="F1027" s="34"/>
      <c r="G1027" s="34">
        <v>62.845408999999997</v>
      </c>
      <c r="H1027" s="34">
        <v>19.455971000000002</v>
      </c>
      <c r="I1027" s="34">
        <v>19.850000000000001</v>
      </c>
      <c r="J1027" s="34">
        <v>6.2</v>
      </c>
      <c r="K1027" s="34"/>
      <c r="L1027" s="34">
        <v>62.150002000000001</v>
      </c>
      <c r="M1027" s="34">
        <v>5.61</v>
      </c>
      <c r="N1027" s="34">
        <v>44.673191000000003</v>
      </c>
      <c r="O1027" s="34">
        <v>12.57</v>
      </c>
      <c r="P1027" s="34"/>
      <c r="Q1027" s="34"/>
      <c r="R1027" s="34">
        <v>30.950001</v>
      </c>
      <c r="S1027" s="34">
        <v>54.753093999999997</v>
      </c>
      <c r="T1027" s="34"/>
      <c r="U1027" s="34"/>
      <c r="V1027" s="34">
        <v>4.658201</v>
      </c>
      <c r="W1027" s="34">
        <v>38.759998000000003</v>
      </c>
      <c r="X1027" s="34">
        <v>41.25</v>
      </c>
      <c r="Y1027" s="34">
        <v>10.442754000000001</v>
      </c>
      <c r="Z1027" s="34">
        <v>25.233944000000001</v>
      </c>
      <c r="AA1027" s="34">
        <v>48.778244000000001</v>
      </c>
      <c r="AB1027" s="34">
        <v>59.170516999999997</v>
      </c>
      <c r="AC1027" s="34"/>
      <c r="AD1027" s="34">
        <v>103.650002</v>
      </c>
      <c r="AE1027" s="34">
        <v>39.290320999999999</v>
      </c>
      <c r="AF1027" s="34">
        <v>0.94</v>
      </c>
      <c r="AG1027" s="34">
        <v>16.079999999999998</v>
      </c>
      <c r="AH1027" s="34">
        <v>31.720583000000001</v>
      </c>
      <c r="AI1027" s="34">
        <v>125.230301</v>
      </c>
      <c r="AJ1027" s="34">
        <v>10.49607</v>
      </c>
      <c r="AK1027" s="34">
        <v>4.75</v>
      </c>
      <c r="AL1027" s="34"/>
      <c r="AM1027" s="34">
        <v>31.781046</v>
      </c>
      <c r="AN1027" s="34">
        <v>6.2</v>
      </c>
      <c r="AO1027" s="34">
        <v>35.5</v>
      </c>
      <c r="AP1027" s="34">
        <v>5.25</v>
      </c>
      <c r="AQ1027" s="34">
        <v>17.350000000000001</v>
      </c>
      <c r="AR1027" s="34">
        <v>3.21</v>
      </c>
      <c r="AS1027" s="34"/>
      <c r="AT1027" s="34">
        <v>24.859085</v>
      </c>
      <c r="AU1027" s="34">
        <v>178.58000200000001</v>
      </c>
      <c r="AV1027" s="34">
        <v>10.258903999999999</v>
      </c>
      <c r="AW1027" s="34">
        <v>13.044908</v>
      </c>
      <c r="AX1027" s="34">
        <v>9.81</v>
      </c>
      <c r="AY1027" s="34">
        <v>2.2400000000000002</v>
      </c>
      <c r="AZ1027" s="34">
        <v>68.790001000000004</v>
      </c>
      <c r="BA1027" s="34"/>
      <c r="BB1027" s="34"/>
      <c r="BC1027" s="34">
        <v>25.174928999999999</v>
      </c>
      <c r="BD1027" s="34"/>
      <c r="BE1027" s="38"/>
      <c r="BF1027" s="41"/>
      <c r="BG1027" s="41">
        <f t="shared" si="767"/>
        <v>0</v>
      </c>
      <c r="BH1027" s="41"/>
      <c r="BI1027" s="41">
        <f t="shared" si="768"/>
        <v>-1.3423020332140548E-2</v>
      </c>
      <c r="BJ1027" s="41"/>
      <c r="BK1027" s="41">
        <f t="shared" si="769"/>
        <v>-2.4968261148295843E-2</v>
      </c>
      <c r="BL1027" s="41">
        <f t="shared" si="770"/>
        <v>-6.6241973725640274E-3</v>
      </c>
      <c r="BM1027" s="41">
        <f t="shared" si="771"/>
        <v>2.2930941063917108E-2</v>
      </c>
      <c r="BN1027" s="41">
        <f t="shared" si="772"/>
        <v>-8.0321716972642666E-3</v>
      </c>
      <c r="BO1027" s="41"/>
      <c r="BP1027" s="41">
        <f t="shared" si="773"/>
        <v>3.1546310477562324E-2</v>
      </c>
      <c r="BQ1027" s="41">
        <f t="shared" si="774"/>
        <v>-7.104825623744683E-3</v>
      </c>
      <c r="BR1027" s="41">
        <f t="shared" si="775"/>
        <v>6.6404137468470458E-4</v>
      </c>
      <c r="BS1027" s="41">
        <f t="shared" si="776"/>
        <v>-1.1076062599206713E-2</v>
      </c>
      <c r="BT1027" s="41"/>
      <c r="BU1027" s="41"/>
      <c r="BV1027" s="41">
        <f t="shared" si="778"/>
        <v>8.4361302252344353E-3</v>
      </c>
      <c r="BW1027" s="41">
        <f t="shared" si="779"/>
        <v>-1.7986085671725378E-3</v>
      </c>
      <c r="BX1027" s="41"/>
      <c r="BY1027" s="41"/>
      <c r="BZ1027" s="41">
        <f t="shared" si="780"/>
        <v>2.1389476898572078E-3</v>
      </c>
      <c r="CA1027" s="41">
        <f t="shared" si="781"/>
        <v>-7.1980517366684238E-3</v>
      </c>
      <c r="CB1027" s="41">
        <f t="shared" si="782"/>
        <v>-1.2113629732217425E-3</v>
      </c>
      <c r="CC1027" s="41">
        <f t="shared" si="783"/>
        <v>-5.7197415726975964E-3</v>
      </c>
      <c r="CD1027" s="41">
        <f t="shared" si="784"/>
        <v>-2.4599060199719545E-2</v>
      </c>
      <c r="CE1027" s="41">
        <f t="shared" si="785"/>
        <v>1.29273267938132E-2</v>
      </c>
      <c r="CF1027" s="41">
        <f t="shared" si="786"/>
        <v>-5.8358027194358869E-3</v>
      </c>
      <c r="CG1027" s="41"/>
      <c r="CH1027" s="41">
        <f t="shared" si="787"/>
        <v>1.6439288477348209E-2</v>
      </c>
      <c r="CI1027" s="41">
        <f t="shared" si="788"/>
        <v>-7.532351608859286E-4</v>
      </c>
      <c r="CJ1027" s="41">
        <f t="shared" si="789"/>
        <v>2.1506205220963463E-2</v>
      </c>
      <c r="CK1027" s="41">
        <f t="shared" si="790"/>
        <v>1.7566323717899065E-2</v>
      </c>
      <c r="CL1027" s="41">
        <f t="shared" si="791"/>
        <v>3.0865113217748144E-3</v>
      </c>
      <c r="CM1027" s="41">
        <f t="shared" si="792"/>
        <v>-2.5433431195081317E-3</v>
      </c>
      <c r="CO1027" s="41">
        <f t="shared" si="793"/>
        <v>0</v>
      </c>
      <c r="CP1027" s="41"/>
      <c r="CQ1027" s="41">
        <f t="shared" si="794"/>
        <v>4.0342054152959746E-3</v>
      </c>
      <c r="CR1027" s="41">
        <f t="shared" si="795"/>
        <v>0</v>
      </c>
      <c r="CS1027" s="41">
        <f t="shared" si="796"/>
        <v>-1.1204654723167975E-2</v>
      </c>
      <c r="CT1027" s="41">
        <f t="shared" si="797"/>
        <v>-9.47874395454377E-3</v>
      </c>
      <c r="CU1027" s="41">
        <f t="shared" si="798"/>
        <v>5.7803629154995493E-3</v>
      </c>
      <c r="CV1027" s="41">
        <f t="shared" si="799"/>
        <v>9.3897403498389171E-3</v>
      </c>
      <c r="CW1027" s="41"/>
      <c r="CX1027" s="41">
        <f t="shared" si="800"/>
        <v>1.4014223748054775E-2</v>
      </c>
      <c r="CY1027" s="41">
        <f t="shared" si="801"/>
        <v>-9.5149028558425041E-4</v>
      </c>
      <c r="CZ1027" s="41">
        <f t="shared" si="802"/>
        <v>9.7089277700678524E-3</v>
      </c>
      <c r="DA1027" s="41">
        <f t="shared" si="803"/>
        <v>-1.8215356867947344E-2</v>
      </c>
      <c r="DB1027" s="41">
        <f t="shared" si="804"/>
        <v>-1.1150647719509616E-2</v>
      </c>
      <c r="DC1027" s="41">
        <f t="shared" si="805"/>
        <v>1.8018505502678431E-2</v>
      </c>
      <c r="DD1027" s="41">
        <f t="shared" si="806"/>
        <v>1.3092445147388832E-3</v>
      </c>
      <c r="DE1027" s="41"/>
      <c r="DF1027" s="41"/>
      <c r="DG1027" s="41">
        <f t="shared" si="807"/>
        <v>-3.369149261067788E-2</v>
      </c>
      <c r="DH1027" s="41"/>
    </row>
    <row r="1028" spans="2:112">
      <c r="B1028" s="34"/>
      <c r="C1028" s="34">
        <v>5.7107929999999998</v>
      </c>
      <c r="D1028" s="34"/>
      <c r="E1028" s="34">
        <v>2.1800000000000002</v>
      </c>
      <c r="F1028" s="34"/>
      <c r="G1028" s="34">
        <v>61.365062999999999</v>
      </c>
      <c r="H1028" s="34">
        <v>19.833950000000002</v>
      </c>
      <c r="I1028" s="34">
        <v>19.649999999999999</v>
      </c>
      <c r="J1028" s="34">
        <v>6.19</v>
      </c>
      <c r="K1028" s="34"/>
      <c r="L1028" s="34">
        <v>62.119999</v>
      </c>
      <c r="M1028" s="34">
        <v>5.5</v>
      </c>
      <c r="N1028" s="34">
        <v>44.564453</v>
      </c>
      <c r="O1028" s="34">
        <v>12.6</v>
      </c>
      <c r="P1028" s="34"/>
      <c r="Q1028" s="34"/>
      <c r="R1028" s="34">
        <v>30.389999</v>
      </c>
      <c r="S1028" s="34">
        <v>54.250411999999997</v>
      </c>
      <c r="T1028" s="34"/>
      <c r="U1028" s="34"/>
      <c r="V1028" s="34">
        <v>4.3197850000000004</v>
      </c>
      <c r="W1028" s="34">
        <v>38.400002000000001</v>
      </c>
      <c r="X1028" s="34">
        <v>41.700001</v>
      </c>
      <c r="Y1028" s="34">
        <v>10.652407999999999</v>
      </c>
      <c r="Z1028" s="34">
        <v>25.011576000000002</v>
      </c>
      <c r="AA1028" s="34">
        <v>48.751392000000003</v>
      </c>
      <c r="AB1028" s="34">
        <v>58.329467999999999</v>
      </c>
      <c r="AC1028" s="34"/>
      <c r="AD1028" s="34">
        <v>105.760002</v>
      </c>
      <c r="AE1028" s="34">
        <v>39.221237000000002</v>
      </c>
      <c r="AF1028" s="34">
        <v>0.96</v>
      </c>
      <c r="AG1028" s="34">
        <v>15.99</v>
      </c>
      <c r="AH1028" s="34">
        <v>31.525075999999999</v>
      </c>
      <c r="AI1028" s="34">
        <v>124.781837</v>
      </c>
      <c r="AJ1028" s="34">
        <v>10.439283</v>
      </c>
      <c r="AK1028" s="34">
        <v>4.7</v>
      </c>
      <c r="AL1028" s="34"/>
      <c r="AM1028" s="34">
        <v>31.721986999999999</v>
      </c>
      <c r="AN1028" s="34">
        <v>5.4</v>
      </c>
      <c r="AO1028" s="34">
        <v>35.200001</v>
      </c>
      <c r="AP1028" s="34">
        <v>5.35</v>
      </c>
      <c r="AQ1028" s="34">
        <v>17.649999999999999</v>
      </c>
      <c r="AR1028" s="34">
        <v>3.17</v>
      </c>
      <c r="AS1028" s="34"/>
      <c r="AT1028" s="34">
        <v>24.760241000000001</v>
      </c>
      <c r="AU1028" s="34">
        <v>178.740005</v>
      </c>
      <c r="AV1028" s="34">
        <v>10.011104</v>
      </c>
      <c r="AW1028" s="34">
        <v>12.948988999999999</v>
      </c>
      <c r="AX1028" s="34">
        <v>9.6199999999999992</v>
      </c>
      <c r="AY1028" s="34">
        <v>2.2000000000000002</v>
      </c>
      <c r="AZ1028" s="34">
        <v>68.660004000000001</v>
      </c>
      <c r="BA1028" s="34"/>
      <c r="BB1028" s="34"/>
      <c r="BC1028" s="34">
        <v>25.383151999999999</v>
      </c>
      <c r="BD1028" s="34"/>
      <c r="BE1028" s="38"/>
      <c r="BF1028" s="41"/>
      <c r="BG1028" s="41">
        <f t="shared" ref="BG1028:BG1091" si="808">LN(C1028/C1027)</f>
        <v>-1.6129481390671583E-2</v>
      </c>
      <c r="BH1028" s="41"/>
      <c r="BI1028" s="41">
        <f t="shared" ref="BI1028:BI1091" si="809">LN(E1028/E1027)</f>
        <v>-1.8182319083190474E-2</v>
      </c>
      <c r="BJ1028" s="41"/>
      <c r="BK1028" s="41">
        <f t="shared" ref="BK1028:BK1091" si="810">LN(G1028/G1027)</f>
        <v>-2.3837218738250093E-2</v>
      </c>
      <c r="BL1028" s="41">
        <f t="shared" ref="BL1028:BL1091" si="811">LN(H1028/H1027)</f>
        <v>1.9241100597206778E-2</v>
      </c>
      <c r="BM1028" s="41">
        <f t="shared" ref="BM1028:BM1091" si="812">LN(I1028/I1027)</f>
        <v>-1.0126668817929271E-2</v>
      </c>
      <c r="BN1028" s="41">
        <f t="shared" ref="BN1028:BN1091" si="813">LN(J1028/J1027)</f>
        <v>-1.6142053545411135E-3</v>
      </c>
      <c r="BO1028" s="41"/>
      <c r="BP1028" s="41">
        <f t="shared" ref="BP1028:BP1091" si="814">LN(L1028/L1027)</f>
        <v>-4.8286795431765327E-4</v>
      </c>
      <c r="BQ1028" s="41">
        <f t="shared" ref="BQ1028:BQ1091" si="815">LN(M1028/M1027)</f>
        <v>-1.9802627296179754E-2</v>
      </c>
      <c r="BR1028" s="41">
        <f t="shared" ref="BR1028:BR1091" si="816">LN(N1028/N1027)</f>
        <v>-2.4370444790750073E-3</v>
      </c>
      <c r="BS1028" s="41">
        <f t="shared" ref="BS1028:BS1091" si="817">LN(O1028/O1027)</f>
        <v>2.3837913552761975E-3</v>
      </c>
      <c r="BT1028" s="41"/>
      <c r="BU1028" s="41"/>
      <c r="BV1028" s="41">
        <f t="shared" ref="BV1028:BV1091" si="818">LN(R1028/R1027)</f>
        <v>-1.8259457417642188E-2</v>
      </c>
      <c r="BW1028" s="41">
        <f t="shared" ref="BW1028:BW1091" si="819">LN(S1028/S1027)</f>
        <v>-9.2232916536482447E-3</v>
      </c>
      <c r="BX1028" s="41"/>
      <c r="BY1028" s="41"/>
      <c r="BZ1028" s="41">
        <f t="shared" ref="BZ1028:BZ1091" si="820">LN(V1028/V1027)</f>
        <v>-7.5423689599336693E-2</v>
      </c>
      <c r="CA1028" s="41">
        <f t="shared" ref="CA1028:CA1091" si="821">LN(W1028/W1027)</f>
        <v>-9.3312237459638042E-3</v>
      </c>
      <c r="CB1028" s="41">
        <f t="shared" ref="CB1028:CB1091" si="822">LN(X1028/X1027)</f>
        <v>1.085004000488095E-2</v>
      </c>
      <c r="CC1028" s="41">
        <f t="shared" ref="CC1028:CC1091" si="823">LN(Y1028/Y1027)</f>
        <v>1.9877629113665439E-2</v>
      </c>
      <c r="CD1028" s="41">
        <f t="shared" ref="CD1028:CD1091" si="824">LN(Z1028/Z1027)</f>
        <v>-8.8513145768000217E-3</v>
      </c>
      <c r="CE1028" s="41">
        <f t="shared" ref="CE1028:CE1091" si="825">LN(AA1028/AA1027)</f>
        <v>-5.5064289747734022E-4</v>
      </c>
      <c r="CF1028" s="41">
        <f t="shared" ref="CF1028:CF1091" si="826">LN(AB1028/AB1027)</f>
        <v>-1.4315973983562668E-2</v>
      </c>
      <c r="CG1028" s="41"/>
      <c r="CH1028" s="41">
        <f t="shared" ref="CH1028:CH1091" si="827">LN(AD1028/AD1027)</f>
        <v>2.0152536836622176E-2</v>
      </c>
      <c r="CI1028" s="41">
        <f t="shared" ref="CI1028:CI1091" si="828">LN(AE1028/AE1027)</f>
        <v>-1.7598432533895724E-3</v>
      </c>
      <c r="CJ1028" s="41">
        <f t="shared" ref="CJ1028:CJ1091" si="829">LN(AF1028/AF1027)</f>
        <v>2.1053409197832263E-2</v>
      </c>
      <c r="CK1028" s="41">
        <f t="shared" ref="CK1028:CK1091" si="830">LN(AG1028/AG1027)</f>
        <v>-5.6127369049573245E-3</v>
      </c>
      <c r="CL1028" s="41">
        <f t="shared" ref="CL1028:CL1091" si="831">LN(AH1028/AH1027)</f>
        <v>-6.1824835358250075E-3</v>
      </c>
      <c r="CM1028" s="41">
        <f t="shared" ref="CM1028:CM1091" si="832">LN(AI1028/AI1027)</f>
        <v>-3.5875416656334035E-3</v>
      </c>
      <c r="CO1028" s="41">
        <f t="shared" ref="CO1028:CO1091" si="833">LN(AK1028/AK1027)</f>
        <v>-1.0582109330536859E-2</v>
      </c>
      <c r="CP1028" s="41"/>
      <c r="CQ1028" s="41">
        <f t="shared" ref="CQ1028:CQ1091" si="834">LN(AM1028/AM1027)</f>
        <v>-1.8600376781184853E-3</v>
      </c>
      <c r="CR1028" s="41">
        <f t="shared" ref="CR1028:CR1091" si="835">LN(AN1028/AN1027)</f>
        <v>-0.13815033848081718</v>
      </c>
      <c r="CS1028" s="41">
        <f t="shared" ref="CS1028:CS1091" si="836">LN(AO1028/AO1027)</f>
        <v>-8.4865854682281503E-3</v>
      </c>
      <c r="CT1028" s="41">
        <f t="shared" ref="CT1028:CT1091" si="837">LN(AP1028/AP1027)</f>
        <v>1.8868484304382736E-2</v>
      </c>
      <c r="CU1028" s="41">
        <f t="shared" ref="CU1028:CU1091" si="838">LN(AQ1028/AQ1027)</f>
        <v>1.7143276986437438E-2</v>
      </c>
      <c r="CV1028" s="41">
        <f t="shared" ref="CV1028:CV1091" si="839">LN(AR1028/AR1027)</f>
        <v>-1.2539349252735251E-2</v>
      </c>
      <c r="CW1028" s="41"/>
      <c r="CX1028" s="41">
        <f t="shared" ref="CX1028:CX1091" si="840">LN(AT1028/AT1027)</f>
        <v>-3.9840980809040484E-3</v>
      </c>
      <c r="CY1028" s="41">
        <f t="shared" ref="CY1028:CY1091" si="841">LN(AU1028/AU1027)</f>
        <v>8.9557263830570644E-4</v>
      </c>
      <c r="CZ1028" s="41">
        <f t="shared" ref="CZ1028:CZ1091" si="842">LN(AV1028/AV1027)</f>
        <v>-2.445113446864015E-2</v>
      </c>
      <c r="DA1028" s="41">
        <f t="shared" ref="DA1028:DA1091" si="843">LN(AW1028/AW1027)</f>
        <v>-7.3801504533869376E-3</v>
      </c>
      <c r="DB1028" s="41">
        <f t="shared" ref="DB1028:DB1091" si="844">LN(AX1028/AX1027)</f>
        <v>-1.955800889965675E-2</v>
      </c>
      <c r="DC1028" s="41">
        <f t="shared" ref="DC1028:DC1091" si="845">LN(AY1028/AY1027)</f>
        <v>-1.8018505502678365E-2</v>
      </c>
      <c r="DD1028" s="41">
        <f t="shared" ref="DD1028:DD1091" si="846">LN(AZ1028/AZ1027)</f>
        <v>-1.8915537872917882E-3</v>
      </c>
      <c r="DE1028" s="41"/>
      <c r="DF1028" s="41"/>
      <c r="DG1028" s="41">
        <f t="shared" ref="DG1028:DG1091" si="847">LN(BC1028/BC1027)</f>
        <v>8.2370285099465489E-3</v>
      </c>
      <c r="DH1028" s="41"/>
    </row>
    <row r="1029" spans="2:112">
      <c r="B1029" s="34"/>
      <c r="C1029" s="34">
        <v>5.664364</v>
      </c>
      <c r="D1029" s="34"/>
      <c r="E1029" s="34">
        <v>2.1</v>
      </c>
      <c r="F1029" s="34"/>
      <c r="G1029" s="34">
        <v>60.624893</v>
      </c>
      <c r="H1029" s="34">
        <v>19.664856</v>
      </c>
      <c r="I1029" s="34">
        <v>19.700001</v>
      </c>
      <c r="J1029" s="34">
        <v>6.78</v>
      </c>
      <c r="K1029" s="34"/>
      <c r="L1029" s="34">
        <v>61.799999</v>
      </c>
      <c r="M1029" s="34">
        <v>5.0999999999999996</v>
      </c>
      <c r="N1029" s="34">
        <v>44.307426</v>
      </c>
      <c r="O1029" s="34">
        <v>12.38</v>
      </c>
      <c r="P1029" s="34"/>
      <c r="Q1029" s="34"/>
      <c r="R1029" s="34">
        <v>30.844999000000001</v>
      </c>
      <c r="S1029" s="34">
        <v>54.289841000000003</v>
      </c>
      <c r="T1029" s="34"/>
      <c r="U1029" s="34"/>
      <c r="V1029" s="34">
        <v>4.3994119999999999</v>
      </c>
      <c r="W1029" s="34">
        <v>38.439999</v>
      </c>
      <c r="X1029" s="34">
        <v>41.150002000000001</v>
      </c>
      <c r="Y1029" s="34">
        <v>10.832110999999999</v>
      </c>
      <c r="Z1029" s="34">
        <v>24.721529</v>
      </c>
      <c r="AA1029" s="34">
        <v>48.697693000000001</v>
      </c>
      <c r="AB1029" s="34">
        <v>57.983150000000002</v>
      </c>
      <c r="AC1029" s="34"/>
      <c r="AD1029" s="34">
        <v>105.93</v>
      </c>
      <c r="AE1029" s="34">
        <v>39.152144999999997</v>
      </c>
      <c r="AF1029" s="34">
        <v>0.95</v>
      </c>
      <c r="AG1029" s="34">
        <v>15.96</v>
      </c>
      <c r="AH1029" s="34">
        <v>30.840809</v>
      </c>
      <c r="AI1029" s="34">
        <v>125.569138</v>
      </c>
      <c r="AJ1029" s="34">
        <v>10.354103</v>
      </c>
      <c r="AK1029" s="34">
        <v>4.75</v>
      </c>
      <c r="AL1029" s="34"/>
      <c r="AM1029" s="34">
        <v>31.653092999999998</v>
      </c>
      <c r="AN1029" s="34">
        <v>5.2</v>
      </c>
      <c r="AO1029" s="34">
        <v>34.099997999999999</v>
      </c>
      <c r="AP1029" s="34">
        <v>5.35</v>
      </c>
      <c r="AQ1029" s="34">
        <v>17.25</v>
      </c>
      <c r="AR1029" s="34">
        <v>3.19</v>
      </c>
      <c r="AS1029" s="34"/>
      <c r="AT1029" s="34">
        <v>23.574123</v>
      </c>
      <c r="AU1029" s="34">
        <v>179.08000200000001</v>
      </c>
      <c r="AV1029" s="34">
        <v>10.159782999999999</v>
      </c>
      <c r="AW1029" s="34">
        <v>12.996947</v>
      </c>
      <c r="AX1029" s="34">
        <v>9.5</v>
      </c>
      <c r="AY1029" s="34">
        <v>2.25</v>
      </c>
      <c r="AZ1029" s="34">
        <v>66.080001999999993</v>
      </c>
      <c r="BA1029" s="34"/>
      <c r="BB1029" s="34"/>
      <c r="BC1029" s="34">
        <v>25.075776999999999</v>
      </c>
      <c r="BD1029" s="34"/>
      <c r="BE1029" s="38"/>
      <c r="BF1029" s="41"/>
      <c r="BG1029" s="41">
        <f t="shared" si="808"/>
        <v>-8.1632733212700492E-3</v>
      </c>
      <c r="BH1029" s="41"/>
      <c r="BI1029" s="41">
        <f t="shared" si="809"/>
        <v>-3.7387532071620329E-2</v>
      </c>
      <c r="BJ1029" s="41"/>
      <c r="BK1029" s="41">
        <f t="shared" si="810"/>
        <v>-1.2135082385160771E-2</v>
      </c>
      <c r="BL1029" s="41">
        <f t="shared" si="811"/>
        <v>-8.5620326345895795E-3</v>
      </c>
      <c r="BM1029" s="41">
        <f t="shared" si="812"/>
        <v>2.5413481900926388E-3</v>
      </c>
      <c r="BN1029" s="41">
        <f t="shared" si="813"/>
        <v>9.1042015255799455E-2</v>
      </c>
      <c r="BO1029" s="41"/>
      <c r="BP1029" s="41">
        <f t="shared" si="814"/>
        <v>-5.1646339001959309E-3</v>
      </c>
      <c r="BQ1029" s="41">
        <f t="shared" si="815"/>
        <v>-7.550755250814517E-2</v>
      </c>
      <c r="BR1029" s="41">
        <f t="shared" si="816"/>
        <v>-5.7842305015111395E-3</v>
      </c>
      <c r="BS1029" s="41">
        <f t="shared" si="817"/>
        <v>-1.7614546700982208E-2</v>
      </c>
      <c r="BT1029" s="41"/>
      <c r="BU1029" s="41"/>
      <c r="BV1029" s="41">
        <f t="shared" si="818"/>
        <v>1.4861056218295986E-2</v>
      </c>
      <c r="BW1029" s="41">
        <f t="shared" si="819"/>
        <v>7.2653233514001676E-4</v>
      </c>
      <c r="BX1029" s="41"/>
      <c r="BY1029" s="41"/>
      <c r="BZ1029" s="41">
        <f t="shared" si="820"/>
        <v>1.8265263131438017E-2</v>
      </c>
      <c r="CA1029" s="41">
        <f t="shared" si="821"/>
        <v>1.0410464105101403E-3</v>
      </c>
      <c r="CB1029" s="41">
        <f t="shared" si="822"/>
        <v>-1.3277177059820015E-2</v>
      </c>
      <c r="CC1029" s="41">
        <f t="shared" si="823"/>
        <v>1.6728993648157893E-2</v>
      </c>
      <c r="CD1029" s="41">
        <f t="shared" si="824"/>
        <v>-1.1664274270764795E-2</v>
      </c>
      <c r="CE1029" s="41">
        <f t="shared" si="825"/>
        <v>-1.1020935791296784E-3</v>
      </c>
      <c r="CF1029" s="41">
        <f t="shared" si="826"/>
        <v>-5.9549691060500594E-3</v>
      </c>
      <c r="CG1029" s="41"/>
      <c r="CH1029" s="41">
        <f t="shared" si="827"/>
        <v>1.6061035942876263E-3</v>
      </c>
      <c r="CI1029" s="41">
        <f t="shared" si="828"/>
        <v>-1.7631500934553021E-3</v>
      </c>
      <c r="CJ1029" s="41">
        <f t="shared" si="829"/>
        <v>-1.0471299867295366E-2</v>
      </c>
      <c r="CK1029" s="41">
        <f t="shared" si="830"/>
        <v>-1.8779348242000977E-3</v>
      </c>
      <c r="CL1029" s="41">
        <f t="shared" si="831"/>
        <v>-2.1944512116078872E-2</v>
      </c>
      <c r="CM1029" s="41">
        <f t="shared" si="832"/>
        <v>6.2895987954920008E-3</v>
      </c>
      <c r="CO1029" s="41">
        <f t="shared" si="833"/>
        <v>1.0582109330537008E-2</v>
      </c>
      <c r="CP1029" s="41"/>
      <c r="CQ1029" s="41">
        <f t="shared" si="834"/>
        <v>-2.1741677371776087E-3</v>
      </c>
      <c r="CR1029" s="41">
        <f t="shared" si="835"/>
        <v>-3.7740327982847086E-2</v>
      </c>
      <c r="CS1029" s="41">
        <f t="shared" si="836"/>
        <v>-3.1748785374698961E-2</v>
      </c>
      <c r="CT1029" s="41">
        <f t="shared" si="837"/>
        <v>0</v>
      </c>
      <c r="CU1029" s="41">
        <f t="shared" si="838"/>
        <v>-2.2923639901936965E-2</v>
      </c>
      <c r="CV1029" s="41">
        <f t="shared" si="839"/>
        <v>6.2893289075639184E-3</v>
      </c>
      <c r="CW1029" s="41"/>
      <c r="CX1029" s="41">
        <f t="shared" si="840"/>
        <v>-4.9089553806669607E-2</v>
      </c>
      <c r="CY1029" s="41">
        <f t="shared" si="841"/>
        <v>1.9003806141192491E-3</v>
      </c>
      <c r="CZ1029" s="41">
        <f t="shared" si="842"/>
        <v>1.4742206698572279E-2</v>
      </c>
      <c r="DA1029" s="41">
        <f t="shared" si="843"/>
        <v>3.6967681271191776E-3</v>
      </c>
      <c r="DB1029" s="41">
        <f t="shared" si="844"/>
        <v>-1.255246607111986E-2</v>
      </c>
      <c r="DC1029" s="41">
        <f t="shared" si="845"/>
        <v>2.2472855852058576E-2</v>
      </c>
      <c r="DD1029" s="41">
        <f t="shared" si="846"/>
        <v>-3.8300686808561767E-2</v>
      </c>
      <c r="DE1029" s="41"/>
      <c r="DF1029" s="41"/>
      <c r="DG1029" s="41">
        <f t="shared" si="847"/>
        <v>-1.2183326445608727E-2</v>
      </c>
      <c r="DH1029" s="41"/>
    </row>
    <row r="1030" spans="2:112">
      <c r="B1030" s="34"/>
      <c r="C1030" s="34">
        <v>5.8500810000000003</v>
      </c>
      <c r="D1030" s="34"/>
      <c r="E1030" s="34">
        <v>2.13</v>
      </c>
      <c r="F1030" s="34"/>
      <c r="G1030" s="34">
        <v>54.506152999999998</v>
      </c>
      <c r="H1030" s="34">
        <v>19.784213999999999</v>
      </c>
      <c r="I1030" s="34">
        <v>19.450001</v>
      </c>
      <c r="J1030" s="34">
        <v>6.15</v>
      </c>
      <c r="K1030" s="34"/>
      <c r="L1030" s="34">
        <v>62.049999</v>
      </c>
      <c r="M1030" s="34">
        <v>5.08</v>
      </c>
      <c r="N1030" s="34">
        <v>44.010857000000001</v>
      </c>
      <c r="O1030" s="34">
        <v>12.41</v>
      </c>
      <c r="P1030" s="34"/>
      <c r="Q1030" s="34"/>
      <c r="R1030" s="34">
        <v>30.82</v>
      </c>
      <c r="S1030" s="34">
        <v>53.846294</v>
      </c>
      <c r="T1030" s="34"/>
      <c r="U1030" s="34"/>
      <c r="V1030" s="34">
        <v>4.2700170000000002</v>
      </c>
      <c r="W1030" s="34">
        <v>38.32</v>
      </c>
      <c r="X1030" s="34">
        <v>41.049999</v>
      </c>
      <c r="Y1030" s="34">
        <v>10.632440000000001</v>
      </c>
      <c r="Z1030" s="34">
        <v>24.731197000000002</v>
      </c>
      <c r="AA1030" s="34">
        <v>49.064650999999998</v>
      </c>
      <c r="AB1030" s="34">
        <v>57.043148000000002</v>
      </c>
      <c r="AC1030" s="34"/>
      <c r="AD1030" s="34">
        <v>106.91999800000001</v>
      </c>
      <c r="AE1030" s="34">
        <v>38.974499000000002</v>
      </c>
      <c r="AF1030" s="34">
        <v>0.95</v>
      </c>
      <c r="AG1030" s="34">
        <v>15.64</v>
      </c>
      <c r="AH1030" s="34">
        <v>29.912165000000002</v>
      </c>
      <c r="AI1030" s="34">
        <v>124.57255600000001</v>
      </c>
      <c r="AJ1030" s="34">
        <v>10.316245</v>
      </c>
      <c r="AK1030" s="34">
        <v>4.78</v>
      </c>
      <c r="AL1030" s="34"/>
      <c r="AM1030" s="34">
        <v>31.643250999999999</v>
      </c>
      <c r="AN1030" s="34">
        <v>5.6</v>
      </c>
      <c r="AO1030" s="34">
        <v>33</v>
      </c>
      <c r="AP1030" s="34">
        <v>5.4</v>
      </c>
      <c r="AQ1030" s="34">
        <v>18</v>
      </c>
      <c r="AR1030" s="34">
        <v>3.19</v>
      </c>
      <c r="AS1030" s="34"/>
      <c r="AT1030" s="34">
        <v>24.414293000000001</v>
      </c>
      <c r="AU1030" s="34">
        <v>179.08000200000001</v>
      </c>
      <c r="AV1030" s="34">
        <v>10.060663</v>
      </c>
      <c r="AW1030" s="34">
        <v>12.805111</v>
      </c>
      <c r="AX1030" s="34">
        <v>9.09</v>
      </c>
      <c r="AY1030" s="34">
        <v>2.25</v>
      </c>
      <c r="AZ1030" s="34">
        <v>64.889999000000003</v>
      </c>
      <c r="BA1030" s="34"/>
      <c r="BB1030" s="34"/>
      <c r="BC1030" s="34">
        <v>25.244335</v>
      </c>
      <c r="BD1030" s="34"/>
      <c r="BE1030" s="38"/>
      <c r="BF1030" s="41"/>
      <c r="BG1030" s="41">
        <f t="shared" si="808"/>
        <v>3.2260887438553605E-2</v>
      </c>
      <c r="BH1030" s="41"/>
      <c r="BI1030" s="41">
        <f t="shared" si="809"/>
        <v>1.4184634991956381E-2</v>
      </c>
      <c r="BJ1030" s="41"/>
      <c r="BK1030" s="41">
        <f t="shared" si="810"/>
        <v>-0.10639198992849073</v>
      </c>
      <c r="BL1030" s="41">
        <f t="shared" si="811"/>
        <v>6.0512637797878154E-3</v>
      </c>
      <c r="BM1030" s="41">
        <f t="shared" si="812"/>
        <v>-1.2771565027027176E-2</v>
      </c>
      <c r="BN1030" s="41">
        <f t="shared" si="813"/>
        <v>-9.7525020133877732E-2</v>
      </c>
      <c r="BO1030" s="41"/>
      <c r="BP1030" s="41">
        <f t="shared" si="814"/>
        <v>4.0371472521655155E-3</v>
      </c>
      <c r="BQ1030" s="41">
        <f t="shared" si="815"/>
        <v>-3.9292781398894382E-3</v>
      </c>
      <c r="BR1030" s="41">
        <f t="shared" si="816"/>
        <v>-6.7159393191383093E-3</v>
      </c>
      <c r="BS1030" s="41">
        <f t="shared" si="817"/>
        <v>2.4203319600656719E-3</v>
      </c>
      <c r="BT1030" s="41"/>
      <c r="BU1030" s="41"/>
      <c r="BV1030" s="41">
        <f t="shared" si="818"/>
        <v>-8.1080034946644404E-4</v>
      </c>
      <c r="BW1030" s="41">
        <f t="shared" si="819"/>
        <v>-8.2035387612937379E-3</v>
      </c>
      <c r="BX1030" s="41"/>
      <c r="BY1030" s="41"/>
      <c r="BZ1030" s="41">
        <f t="shared" si="820"/>
        <v>-2.9853087133199663E-2</v>
      </c>
      <c r="CA1030" s="41">
        <f t="shared" si="821"/>
        <v>-3.1266049848634732E-3</v>
      </c>
      <c r="CB1030" s="41">
        <f t="shared" si="822"/>
        <v>-2.4331641878497581E-3</v>
      </c>
      <c r="CC1030" s="41">
        <f t="shared" si="823"/>
        <v>-1.8605258478227901E-2</v>
      </c>
      <c r="CD1030" s="41">
        <f t="shared" si="824"/>
        <v>3.9099968414965636E-4</v>
      </c>
      <c r="CE1030" s="41">
        <f t="shared" si="825"/>
        <v>7.5071793165826005E-3</v>
      </c>
      <c r="CF1030" s="41">
        <f t="shared" si="826"/>
        <v>-1.6344487172752935E-2</v>
      </c>
      <c r="CG1030" s="41"/>
      <c r="CH1030" s="41">
        <f t="shared" si="827"/>
        <v>9.3023739567391038E-3</v>
      </c>
      <c r="CI1030" s="41">
        <f t="shared" si="828"/>
        <v>-4.5476497405856908E-3</v>
      </c>
      <c r="CJ1030" s="41">
        <f t="shared" si="829"/>
        <v>0</v>
      </c>
      <c r="CK1030" s="41">
        <f t="shared" si="830"/>
        <v>-2.0253856904497686E-2</v>
      </c>
      <c r="CL1030" s="41">
        <f t="shared" si="831"/>
        <v>-3.057352667669402E-2</v>
      </c>
      <c r="CM1030" s="41">
        <f t="shared" si="832"/>
        <v>-7.9681820089017967E-3</v>
      </c>
      <c r="CO1030" s="41">
        <f t="shared" si="833"/>
        <v>6.2959284568148309E-3</v>
      </c>
      <c r="CP1030" s="41"/>
      <c r="CQ1030" s="41">
        <f t="shared" si="834"/>
        <v>-3.1098162887002474E-4</v>
      </c>
      <c r="CR1030" s="41">
        <f t="shared" si="835"/>
        <v>7.4107972153721835E-2</v>
      </c>
      <c r="CS1030" s="41">
        <f t="shared" si="836"/>
        <v>-3.2789764171962742E-2</v>
      </c>
      <c r="CT1030" s="41">
        <f t="shared" si="837"/>
        <v>9.3023926623136306E-3</v>
      </c>
      <c r="CU1030" s="41">
        <f t="shared" si="838"/>
        <v>4.2559614418795903E-2</v>
      </c>
      <c r="CV1030" s="41">
        <f t="shared" si="839"/>
        <v>0</v>
      </c>
      <c r="CW1030" s="41"/>
      <c r="CX1030" s="41">
        <f t="shared" si="840"/>
        <v>3.5019112082926129E-2</v>
      </c>
      <c r="CY1030" s="41">
        <f t="shared" si="841"/>
        <v>0</v>
      </c>
      <c r="CZ1030" s="41">
        <f t="shared" si="842"/>
        <v>-9.8040165819813941E-3</v>
      </c>
      <c r="DA1030" s="41">
        <f t="shared" si="843"/>
        <v>-1.487009562422544E-2</v>
      </c>
      <c r="DB1030" s="41">
        <f t="shared" si="844"/>
        <v>-4.4116890417107757E-2</v>
      </c>
      <c r="DC1030" s="41">
        <f t="shared" si="845"/>
        <v>0</v>
      </c>
      <c r="DD1030" s="41">
        <f t="shared" si="846"/>
        <v>-1.8172646256683939E-2</v>
      </c>
      <c r="DE1030" s="41"/>
      <c r="DF1030" s="41"/>
      <c r="DG1030" s="41">
        <f t="shared" si="847"/>
        <v>6.6994537072608594E-3</v>
      </c>
      <c r="DH1030" s="41"/>
    </row>
    <row r="1031" spans="2:112">
      <c r="B1031" s="34"/>
      <c r="C1031" s="34">
        <v>5.7107929999999998</v>
      </c>
      <c r="D1031" s="34"/>
      <c r="E1031" s="34">
        <v>2.12</v>
      </c>
      <c r="F1031" s="34"/>
      <c r="G1031" s="34">
        <v>51.683632000000003</v>
      </c>
      <c r="H1031" s="34">
        <v>19.923470999999999</v>
      </c>
      <c r="I1031" s="34">
        <v>19.649999999999999</v>
      </c>
      <c r="J1031" s="34">
        <v>6.42</v>
      </c>
      <c r="K1031" s="34"/>
      <c r="L1031" s="34">
        <v>63.779998999999997</v>
      </c>
      <c r="M1031" s="34">
        <v>5.05</v>
      </c>
      <c r="N1031" s="34">
        <v>43.496803</v>
      </c>
      <c r="O1031" s="34">
        <v>12.37</v>
      </c>
      <c r="P1031" s="34"/>
      <c r="Q1031" s="34"/>
      <c r="R1031" s="34">
        <v>30.629999000000002</v>
      </c>
      <c r="S1031" s="34">
        <v>52.752215999999997</v>
      </c>
      <c r="T1031" s="34"/>
      <c r="U1031" s="34"/>
      <c r="V1031" s="34">
        <v>4.1721050000000002</v>
      </c>
      <c r="W1031" s="34">
        <v>38.529998999999997</v>
      </c>
      <c r="X1031" s="34">
        <v>41.950001</v>
      </c>
      <c r="Y1031" s="34">
        <v>10.622458</v>
      </c>
      <c r="Z1031" s="34">
        <v>23.609690000000001</v>
      </c>
      <c r="AA1031" s="34">
        <v>49.221080999999998</v>
      </c>
      <c r="AB1031" s="34">
        <v>57.191569999999999</v>
      </c>
      <c r="AC1031" s="34"/>
      <c r="AD1031" s="34">
        <v>108.5</v>
      </c>
      <c r="AE1031" s="34">
        <v>39.122535999999997</v>
      </c>
      <c r="AF1031" s="34">
        <v>0.97</v>
      </c>
      <c r="AG1031" s="34">
        <v>16.049999</v>
      </c>
      <c r="AH1031" s="34">
        <v>29.472280999999999</v>
      </c>
      <c r="AI1031" s="34">
        <v>124.57255600000001</v>
      </c>
      <c r="AJ1031" s="34">
        <v>10.183743</v>
      </c>
      <c r="AK1031" s="34">
        <v>4.8499999999999996</v>
      </c>
      <c r="AL1031" s="34"/>
      <c r="AM1031" s="34">
        <v>31.643250999999999</v>
      </c>
      <c r="AN1031" s="34">
        <v>5.3</v>
      </c>
      <c r="AO1031" s="34">
        <v>32.5</v>
      </c>
      <c r="AP1031" s="34">
        <v>5.5</v>
      </c>
      <c r="AQ1031" s="34">
        <v>17.850000000000001</v>
      </c>
      <c r="AR1031" s="34">
        <v>3.26</v>
      </c>
      <c r="AS1031" s="34"/>
      <c r="AT1031" s="34">
        <v>24.611977</v>
      </c>
      <c r="AU1031" s="34">
        <v>179.38999899999999</v>
      </c>
      <c r="AV1031" s="34">
        <v>10.159782999999999</v>
      </c>
      <c r="AW1031" s="34">
        <v>12.757152</v>
      </c>
      <c r="AX1031" s="34">
        <v>9.01</v>
      </c>
      <c r="AY1031" s="34">
        <v>2.2000000000000002</v>
      </c>
      <c r="AZ1031" s="34">
        <v>65.809997999999993</v>
      </c>
      <c r="BA1031" s="34"/>
      <c r="BB1031" s="34"/>
      <c r="BC1031" s="34">
        <v>24.897300999999999</v>
      </c>
      <c r="BD1031" s="34"/>
      <c r="BE1031" s="38"/>
      <c r="BF1031" s="41"/>
      <c r="BG1031" s="41">
        <f t="shared" si="808"/>
        <v>-2.409761411728354E-2</v>
      </c>
      <c r="BH1031" s="41"/>
      <c r="BI1031" s="41">
        <f t="shared" si="809"/>
        <v>-4.7058910374125048E-3</v>
      </c>
      <c r="BJ1031" s="41"/>
      <c r="BK1031" s="41">
        <f t="shared" si="810"/>
        <v>-5.3172458736455826E-2</v>
      </c>
      <c r="BL1031" s="41">
        <f t="shared" si="811"/>
        <v>7.0141369828730362E-3</v>
      </c>
      <c r="BM1031" s="41">
        <f t="shared" si="812"/>
        <v>1.0230216836934444E-2</v>
      </c>
      <c r="BN1031" s="41">
        <f t="shared" si="813"/>
        <v>4.2966035883443339E-2</v>
      </c>
      <c r="BO1031" s="41"/>
      <c r="BP1031" s="41">
        <f t="shared" si="814"/>
        <v>2.749915036843462E-2</v>
      </c>
      <c r="BQ1031" s="41">
        <f t="shared" si="815"/>
        <v>-5.9230183031221675E-3</v>
      </c>
      <c r="BR1031" s="41">
        <f t="shared" si="816"/>
        <v>-1.1748912339556994E-2</v>
      </c>
      <c r="BS1031" s="41">
        <f t="shared" si="817"/>
        <v>-3.2284128121194341E-3</v>
      </c>
      <c r="BT1031" s="41"/>
      <c r="BU1031" s="41"/>
      <c r="BV1031" s="41">
        <f t="shared" si="818"/>
        <v>-6.1839416950172608E-3</v>
      </c>
      <c r="BW1031" s="41">
        <f t="shared" si="819"/>
        <v>-2.0527799483148045E-2</v>
      </c>
      <c r="BX1031" s="41"/>
      <c r="BY1031" s="41"/>
      <c r="BZ1031" s="41">
        <f t="shared" si="820"/>
        <v>-2.3197103890187434E-2</v>
      </c>
      <c r="CA1031" s="41">
        <f t="shared" si="821"/>
        <v>5.4651795816037692E-3</v>
      </c>
      <c r="CB1031" s="41">
        <f t="shared" si="822"/>
        <v>2.168764521321612E-2</v>
      </c>
      <c r="CC1031" s="41">
        <f t="shared" si="823"/>
        <v>-9.3926592673947617E-4</v>
      </c>
      <c r="CD1031" s="41">
        <f t="shared" si="824"/>
        <v>-4.6408262130072847E-2</v>
      </c>
      <c r="CE1031" s="41">
        <f t="shared" si="825"/>
        <v>3.1831707187478402E-3</v>
      </c>
      <c r="CF1031" s="41">
        <f t="shared" si="826"/>
        <v>2.5985459782472825E-3</v>
      </c>
      <c r="CG1031" s="41"/>
      <c r="CH1031" s="41">
        <f t="shared" si="827"/>
        <v>1.4669300415370288E-2</v>
      </c>
      <c r="CI1031" s="41">
        <f t="shared" si="828"/>
        <v>3.7911087739802289E-3</v>
      </c>
      <c r="CJ1031" s="41">
        <f t="shared" si="829"/>
        <v>2.0834086902842053E-2</v>
      </c>
      <c r="CK1031" s="41">
        <f t="shared" si="830"/>
        <v>2.5877052153561911E-2</v>
      </c>
      <c r="CL1031" s="41">
        <f t="shared" si="831"/>
        <v>-1.4815059339553651E-2</v>
      </c>
      <c r="CM1031" s="41">
        <f t="shared" si="832"/>
        <v>0</v>
      </c>
      <c r="CO1031" s="41">
        <f t="shared" si="833"/>
        <v>1.4538158446027067E-2</v>
      </c>
      <c r="CP1031" s="41"/>
      <c r="CQ1031" s="41">
        <f t="shared" si="834"/>
        <v>0</v>
      </c>
      <c r="CR1031" s="41">
        <f t="shared" si="835"/>
        <v>-5.5059777183027313E-2</v>
      </c>
      <c r="CS1031" s="41">
        <f t="shared" si="836"/>
        <v>-1.5267472130788421E-2</v>
      </c>
      <c r="CT1031" s="41">
        <f t="shared" si="837"/>
        <v>1.8349138668196398E-2</v>
      </c>
      <c r="CU1031" s="41">
        <f t="shared" si="838"/>
        <v>-8.3682496705165792E-3</v>
      </c>
      <c r="CV1031" s="41">
        <f t="shared" si="839"/>
        <v>2.1706278581863074E-2</v>
      </c>
      <c r="CW1031" s="41"/>
      <c r="CX1031" s="41">
        <f t="shared" si="840"/>
        <v>8.0644548879967564E-3</v>
      </c>
      <c r="CY1031" s="41">
        <f t="shared" si="841"/>
        <v>1.7295565955946324E-3</v>
      </c>
      <c r="CZ1031" s="41">
        <f t="shared" si="842"/>
        <v>9.8040165819813958E-3</v>
      </c>
      <c r="DA1031" s="41">
        <f t="shared" si="843"/>
        <v>-3.7523325905753765E-3</v>
      </c>
      <c r="DB1031" s="41">
        <f t="shared" si="844"/>
        <v>-8.8398365691409516E-3</v>
      </c>
      <c r="DC1031" s="41">
        <f t="shared" si="845"/>
        <v>-2.2472855852058514E-2</v>
      </c>
      <c r="DD1031" s="41">
        <f t="shared" si="846"/>
        <v>1.4078258855127005E-2</v>
      </c>
      <c r="DE1031" s="41"/>
      <c r="DF1031" s="41"/>
      <c r="DG1031" s="41">
        <f t="shared" si="847"/>
        <v>-1.3842370092698475E-2</v>
      </c>
      <c r="DH1031" s="41"/>
    </row>
    <row r="1032" spans="2:112">
      <c r="B1032" s="34"/>
      <c r="C1032" s="34">
        <v>5.7572229999999998</v>
      </c>
      <c r="D1032" s="34"/>
      <c r="E1032" s="34">
        <v>2.12</v>
      </c>
      <c r="F1032" s="34"/>
      <c r="G1032" s="34">
        <v>53.163975000000001</v>
      </c>
      <c r="H1032" s="34">
        <v>20.231822999999999</v>
      </c>
      <c r="I1032" s="34">
        <v>19.799999</v>
      </c>
      <c r="J1032" s="34">
        <v>6.54</v>
      </c>
      <c r="K1032" s="34"/>
      <c r="L1032" s="34">
        <v>62.889999000000003</v>
      </c>
      <c r="M1032" s="34">
        <v>4.8</v>
      </c>
      <c r="N1032" s="34">
        <v>44.020741000000001</v>
      </c>
      <c r="O1032" s="34">
        <v>12.4</v>
      </c>
      <c r="P1032" s="34"/>
      <c r="Q1032" s="34"/>
      <c r="R1032" s="34">
        <v>31.030000999999999</v>
      </c>
      <c r="S1032" s="34">
        <v>53.915291000000003</v>
      </c>
      <c r="T1032" s="34"/>
      <c r="U1032" s="34"/>
      <c r="V1032" s="34">
        <v>4.5604389999999997</v>
      </c>
      <c r="W1032" s="34">
        <v>38.970001000000003</v>
      </c>
      <c r="X1032" s="34">
        <v>43.049999</v>
      </c>
      <c r="Y1032" s="34">
        <v>10.40282</v>
      </c>
      <c r="Z1032" s="34">
        <v>23.629026</v>
      </c>
      <c r="AA1032" s="34">
        <v>48.558543999999998</v>
      </c>
      <c r="AB1032" s="34">
        <v>57.092624999999998</v>
      </c>
      <c r="AC1032" s="34"/>
      <c r="AD1032" s="34">
        <v>109.540001</v>
      </c>
      <c r="AE1032" s="34">
        <v>39.418624999999999</v>
      </c>
      <c r="AF1032" s="34">
        <v>0.95</v>
      </c>
      <c r="AG1032" s="34">
        <v>15.73</v>
      </c>
      <c r="AH1032" s="34">
        <v>29.863291</v>
      </c>
      <c r="AI1032" s="34">
        <v>123.40656300000001</v>
      </c>
      <c r="AJ1032" s="34">
        <v>10.268924999999999</v>
      </c>
      <c r="AK1032" s="34">
        <v>4.9000000000000004</v>
      </c>
      <c r="AL1032" s="34"/>
      <c r="AM1032" s="34">
        <v>31.790883999999998</v>
      </c>
      <c r="AN1032" s="34">
        <v>5.5</v>
      </c>
      <c r="AO1032" s="34">
        <v>32.049999</v>
      </c>
      <c r="AP1032" s="34">
        <v>5.5</v>
      </c>
      <c r="AQ1032" s="34">
        <v>18.200001</v>
      </c>
      <c r="AR1032" s="34">
        <v>3.19</v>
      </c>
      <c r="AS1032" s="34"/>
      <c r="AT1032" s="34">
        <v>24.414293000000001</v>
      </c>
      <c r="AU1032" s="34">
        <v>179.75</v>
      </c>
      <c r="AV1032" s="34">
        <v>10.159782999999999</v>
      </c>
      <c r="AW1032" s="34">
        <v>12.757152</v>
      </c>
      <c r="AX1032" s="34">
        <v>9.1</v>
      </c>
      <c r="AY1032" s="34">
        <v>2.2000000000000002</v>
      </c>
      <c r="AZ1032" s="34">
        <v>65.589995999999999</v>
      </c>
      <c r="BA1032" s="34"/>
      <c r="BB1032" s="34"/>
      <c r="BC1032" s="34">
        <v>24.976624999999999</v>
      </c>
      <c r="BD1032" s="34"/>
      <c r="BE1032" s="38"/>
      <c r="BF1032" s="41"/>
      <c r="BG1032" s="41">
        <f t="shared" si="808"/>
        <v>8.0973472114962905E-3</v>
      </c>
      <c r="BH1032" s="41"/>
      <c r="BI1032" s="41">
        <f t="shared" si="809"/>
        <v>0</v>
      </c>
      <c r="BJ1032" s="41"/>
      <c r="BK1032" s="41">
        <f t="shared" si="810"/>
        <v>2.8239869673264646E-2</v>
      </c>
      <c r="BL1032" s="41">
        <f t="shared" si="811"/>
        <v>1.5358276847034238E-2</v>
      </c>
      <c r="BM1032" s="41">
        <f t="shared" si="812"/>
        <v>7.6045488801675934E-3</v>
      </c>
      <c r="BN1032" s="41">
        <f t="shared" si="813"/>
        <v>1.8519047767237531E-2</v>
      </c>
      <c r="BO1032" s="41"/>
      <c r="BP1032" s="41">
        <f t="shared" si="814"/>
        <v>-1.4052493248382448E-2</v>
      </c>
      <c r="BQ1032" s="41">
        <f t="shared" si="815"/>
        <v>-5.0772325373423258E-2</v>
      </c>
      <c r="BR1032" s="41">
        <f t="shared" si="816"/>
        <v>1.1973468073318226E-2</v>
      </c>
      <c r="BS1032" s="41">
        <f t="shared" si="817"/>
        <v>2.4222862065947171E-3</v>
      </c>
      <c r="BT1032" s="41"/>
      <c r="BU1032" s="41"/>
      <c r="BV1032" s="41">
        <f t="shared" si="818"/>
        <v>1.2974622490213084E-2</v>
      </c>
      <c r="BW1032" s="41">
        <f t="shared" si="819"/>
        <v>2.1808348751766841E-2</v>
      </c>
      <c r="BX1032" s="41"/>
      <c r="BY1032" s="41"/>
      <c r="BZ1032" s="41">
        <f t="shared" si="820"/>
        <v>8.8998186215216893E-2</v>
      </c>
      <c r="CA1032" s="41">
        <f t="shared" si="821"/>
        <v>1.1355012327118859E-2</v>
      </c>
      <c r="CB1032" s="41">
        <f t="shared" si="822"/>
        <v>2.5883750893818634E-2</v>
      </c>
      <c r="CC1032" s="41">
        <f t="shared" si="823"/>
        <v>-2.0893515889593043E-2</v>
      </c>
      <c r="CD1032" s="41">
        <f t="shared" si="824"/>
        <v>8.1865057805112517E-4</v>
      </c>
      <c r="CE1032" s="41">
        <f t="shared" si="825"/>
        <v>-1.355184456236503E-2</v>
      </c>
      <c r="CF1032" s="41">
        <f t="shared" si="826"/>
        <v>-1.7315609515779124E-3</v>
      </c>
      <c r="CG1032" s="41"/>
      <c r="CH1032" s="41">
        <f t="shared" si="827"/>
        <v>9.5396155041462E-3</v>
      </c>
      <c r="CI1032" s="41">
        <f t="shared" si="828"/>
        <v>7.5397511036837716E-3</v>
      </c>
      <c r="CJ1032" s="41">
        <f t="shared" si="829"/>
        <v>-2.0834086902842025E-2</v>
      </c>
      <c r="CK1032" s="41">
        <f t="shared" si="830"/>
        <v>-2.0139070200540472E-2</v>
      </c>
      <c r="CL1032" s="41">
        <f t="shared" si="831"/>
        <v>1.3179805870605599E-2</v>
      </c>
      <c r="CM1032" s="41">
        <f t="shared" si="832"/>
        <v>-9.4040304494069048E-3</v>
      </c>
      <c r="CO1032" s="41">
        <f t="shared" si="833"/>
        <v>1.0256500167189282E-2</v>
      </c>
      <c r="CP1032" s="41"/>
      <c r="CQ1032" s="41">
        <f t="shared" si="834"/>
        <v>4.6546947177111527E-3</v>
      </c>
      <c r="CR1032" s="41">
        <f t="shared" si="835"/>
        <v>3.7041271680349076E-2</v>
      </c>
      <c r="CS1032" s="41">
        <f t="shared" si="836"/>
        <v>-1.3942937170261347E-2</v>
      </c>
      <c r="CT1032" s="41">
        <f t="shared" si="837"/>
        <v>0</v>
      </c>
      <c r="CU1032" s="41">
        <f t="shared" si="838"/>
        <v>1.9418140802154923E-2</v>
      </c>
      <c r="CV1032" s="41">
        <f t="shared" si="839"/>
        <v>-2.170627858186306E-2</v>
      </c>
      <c r="CW1032" s="41"/>
      <c r="CX1032" s="41">
        <f t="shared" si="840"/>
        <v>-8.0644548879968223E-3</v>
      </c>
      <c r="CY1032" s="41">
        <f t="shared" si="841"/>
        <v>2.0047954646036838E-3</v>
      </c>
      <c r="CZ1032" s="41">
        <f t="shared" si="842"/>
        <v>0</v>
      </c>
      <c r="DA1032" s="41">
        <f t="shared" si="843"/>
        <v>0</v>
      </c>
      <c r="DB1032" s="41">
        <f t="shared" si="844"/>
        <v>9.9393419025577048E-3</v>
      </c>
      <c r="DC1032" s="41">
        <f t="shared" si="845"/>
        <v>0</v>
      </c>
      <c r="DD1032" s="41">
        <f t="shared" si="846"/>
        <v>-3.3485877567730107E-3</v>
      </c>
      <c r="DE1032" s="41"/>
      <c r="DF1032" s="41"/>
      <c r="DG1032" s="41">
        <f t="shared" si="847"/>
        <v>3.1809834616860146E-3</v>
      </c>
      <c r="DH1032" s="41"/>
    </row>
    <row r="1033" spans="2:112">
      <c r="B1033" s="34"/>
      <c r="C1033" s="34">
        <v>5.7107929999999998</v>
      </c>
      <c r="D1033" s="34"/>
      <c r="E1033" s="34">
        <v>2.12</v>
      </c>
      <c r="F1033" s="34"/>
      <c r="G1033" s="34">
        <v>52.680396999999999</v>
      </c>
      <c r="H1033" s="34">
        <v>20.192034</v>
      </c>
      <c r="I1033" s="34">
        <v>20.049999</v>
      </c>
      <c r="J1033" s="34">
        <v>6.58</v>
      </c>
      <c r="K1033" s="34"/>
      <c r="L1033" s="34">
        <v>64.940002000000007</v>
      </c>
      <c r="M1033" s="34">
        <v>4.55</v>
      </c>
      <c r="N1033" s="34">
        <v>44.297542999999997</v>
      </c>
      <c r="O1033" s="34">
        <v>12.31</v>
      </c>
      <c r="P1033" s="34"/>
      <c r="Q1033" s="34"/>
      <c r="R1033" s="34">
        <v>31.309999000000001</v>
      </c>
      <c r="S1033" s="34">
        <v>53.915291000000003</v>
      </c>
      <c r="T1033" s="34"/>
      <c r="U1033" s="34"/>
      <c r="V1033" s="34">
        <v>4.5504819999999997</v>
      </c>
      <c r="W1033" s="34">
        <v>39.619999</v>
      </c>
      <c r="X1033" s="34">
        <v>43.25</v>
      </c>
      <c r="Y1033" s="34">
        <v>10.253067</v>
      </c>
      <c r="Z1033" s="34">
        <v>23.899733000000001</v>
      </c>
      <c r="AA1033" s="34">
        <v>48.411312000000002</v>
      </c>
      <c r="AB1033" s="34">
        <v>57.241042999999998</v>
      </c>
      <c r="AC1033" s="34"/>
      <c r="AD1033" s="34">
        <v>107.470001</v>
      </c>
      <c r="AE1033" s="34">
        <v>39.398884000000002</v>
      </c>
      <c r="AF1033" s="34">
        <v>0.96</v>
      </c>
      <c r="AG1033" s="34">
        <v>15.99</v>
      </c>
      <c r="AH1033" s="34">
        <v>29.423404999999999</v>
      </c>
      <c r="AI1033" s="34">
        <v>122.32028200000001</v>
      </c>
      <c r="AJ1033" s="34">
        <v>10.221601</v>
      </c>
      <c r="AK1033" s="34">
        <v>4.9000000000000004</v>
      </c>
      <c r="AL1033" s="34"/>
      <c r="AM1033" s="34">
        <v>31.800732</v>
      </c>
      <c r="AN1033" s="34">
        <v>4.5</v>
      </c>
      <c r="AO1033" s="34">
        <v>31.950001</v>
      </c>
      <c r="AP1033" s="34">
        <v>5.4</v>
      </c>
      <c r="AQ1033" s="34">
        <v>18.049999</v>
      </c>
      <c r="AR1033" s="34">
        <v>3.23</v>
      </c>
      <c r="AS1033" s="34"/>
      <c r="AT1033" s="34">
        <v>24.414293000000001</v>
      </c>
      <c r="AU1033" s="34">
        <v>179.96000699999999</v>
      </c>
      <c r="AV1033" s="34">
        <v>10.159782999999999</v>
      </c>
      <c r="AW1033" s="34">
        <v>12.996947</v>
      </c>
      <c r="AX1033" s="34">
        <v>8.9</v>
      </c>
      <c r="AY1033" s="34">
        <v>2.2000000000000002</v>
      </c>
      <c r="AZ1033" s="34">
        <v>65.300003000000004</v>
      </c>
      <c r="BA1033" s="34"/>
      <c r="BB1033" s="34"/>
      <c r="BC1033" s="34">
        <v>24.808064999999999</v>
      </c>
      <c r="BD1033" s="34"/>
      <c r="BE1033" s="38"/>
      <c r="BF1033" s="41"/>
      <c r="BG1033" s="41">
        <f t="shared" si="808"/>
        <v>-8.097347211496143E-3</v>
      </c>
      <c r="BH1033" s="41"/>
      <c r="BI1033" s="41">
        <f t="shared" si="809"/>
        <v>0</v>
      </c>
      <c r="BJ1033" s="41"/>
      <c r="BK1033" s="41">
        <f t="shared" si="810"/>
        <v>-9.1375924024514193E-3</v>
      </c>
      <c r="BL1033" s="41">
        <f t="shared" si="811"/>
        <v>-1.9685906196277012E-3</v>
      </c>
      <c r="BM1033" s="41">
        <f t="shared" si="812"/>
        <v>1.254721668182743E-2</v>
      </c>
      <c r="BN1033" s="41">
        <f t="shared" si="813"/>
        <v>6.0975798681185377E-3</v>
      </c>
      <c r="BO1033" s="41"/>
      <c r="BP1033" s="41">
        <f t="shared" si="814"/>
        <v>3.2076644817726103E-2</v>
      </c>
      <c r="BQ1033" s="41">
        <f t="shared" si="815"/>
        <v>-5.3488684950986236E-2</v>
      </c>
      <c r="BR1033" s="41">
        <f t="shared" si="816"/>
        <v>6.2683035447760405E-3</v>
      </c>
      <c r="BS1033" s="41">
        <f t="shared" si="817"/>
        <v>-7.2845324146289872E-3</v>
      </c>
      <c r="BT1033" s="41"/>
      <c r="BU1033" s="41"/>
      <c r="BV1033" s="41">
        <f t="shared" si="818"/>
        <v>8.9829927124706315E-3</v>
      </c>
      <c r="BW1033" s="41">
        <f t="shared" si="819"/>
        <v>0</v>
      </c>
      <c r="BX1033" s="41"/>
      <c r="BY1033" s="41"/>
      <c r="BZ1033" s="41">
        <f t="shared" si="820"/>
        <v>-2.1857294040982188E-3</v>
      </c>
      <c r="CA1033" s="41">
        <f t="shared" si="821"/>
        <v>1.6541871019244266E-2</v>
      </c>
      <c r="CB1033" s="41">
        <f t="shared" si="822"/>
        <v>4.6350257329524141E-3</v>
      </c>
      <c r="CC1033" s="41">
        <f t="shared" si="823"/>
        <v>-1.4500042898538887E-2</v>
      </c>
      <c r="CD1033" s="41">
        <f t="shared" si="824"/>
        <v>1.1391415767321026E-2</v>
      </c>
      <c r="CE1033" s="41">
        <f t="shared" si="825"/>
        <v>-3.0366573533744706E-3</v>
      </c>
      <c r="CF1033" s="41">
        <f t="shared" si="826"/>
        <v>2.5962270950025813E-3</v>
      </c>
      <c r="CG1033" s="41"/>
      <c r="CH1033" s="41">
        <f t="shared" si="827"/>
        <v>-1.9078040326676367E-2</v>
      </c>
      <c r="CI1033" s="41">
        <f t="shared" si="828"/>
        <v>-5.0092931540881398E-4</v>
      </c>
      <c r="CJ1033" s="41">
        <f t="shared" si="829"/>
        <v>1.0471299867295437E-2</v>
      </c>
      <c r="CK1033" s="41">
        <f t="shared" si="830"/>
        <v>1.6393809775676352E-2</v>
      </c>
      <c r="CL1033" s="41">
        <f t="shared" si="831"/>
        <v>-1.4839554301760843E-2</v>
      </c>
      <c r="CM1033" s="41">
        <f t="shared" si="832"/>
        <v>-8.8414277754859816E-3</v>
      </c>
      <c r="CO1033" s="41">
        <f t="shared" si="833"/>
        <v>0</v>
      </c>
      <c r="CP1033" s="41"/>
      <c r="CQ1033" s="41">
        <f t="shared" si="834"/>
        <v>3.0972636640421092E-4</v>
      </c>
      <c r="CR1033" s="41">
        <f t="shared" si="835"/>
        <v>-0.20067069546215111</v>
      </c>
      <c r="CS1033" s="41">
        <f t="shared" si="836"/>
        <v>-3.1249400429826839E-3</v>
      </c>
      <c r="CT1033" s="41">
        <f t="shared" si="837"/>
        <v>-1.834913866819643E-2</v>
      </c>
      <c r="CU1033" s="41">
        <f t="shared" si="838"/>
        <v>-8.2760196505767443E-3</v>
      </c>
      <c r="CV1033" s="41">
        <f t="shared" si="839"/>
        <v>1.2461220437812033E-2</v>
      </c>
      <c r="CW1033" s="41"/>
      <c r="CX1033" s="41">
        <f t="shared" si="840"/>
        <v>0</v>
      </c>
      <c r="CY1033" s="41">
        <f t="shared" si="841"/>
        <v>1.1676462693475083E-3</v>
      </c>
      <c r="CZ1033" s="41">
        <f t="shared" si="842"/>
        <v>0</v>
      </c>
      <c r="DA1033" s="41">
        <f t="shared" si="843"/>
        <v>1.8622428214800826E-2</v>
      </c>
      <c r="DB1033" s="41">
        <f t="shared" si="844"/>
        <v>-2.2223136784710124E-2</v>
      </c>
      <c r="DC1033" s="41">
        <f t="shared" si="845"/>
        <v>0</v>
      </c>
      <c r="DD1033" s="41">
        <f t="shared" si="846"/>
        <v>-4.4311020965446023E-3</v>
      </c>
      <c r="DE1033" s="41"/>
      <c r="DF1033" s="41"/>
      <c r="DG1033" s="41">
        <f t="shared" si="847"/>
        <v>-6.7715855657862816E-3</v>
      </c>
      <c r="DH1033" s="41"/>
    </row>
    <row r="1034" spans="2:112">
      <c r="B1034" s="34"/>
      <c r="C1034" s="34">
        <v>5.8036519999999996</v>
      </c>
      <c r="D1034" s="34"/>
      <c r="E1034" s="34">
        <v>2.08</v>
      </c>
      <c r="F1034" s="34"/>
      <c r="G1034" s="34">
        <v>52.443539000000001</v>
      </c>
      <c r="H1034" s="34">
        <v>20.211929000000001</v>
      </c>
      <c r="I1034" s="34">
        <v>20.149999999999999</v>
      </c>
      <c r="J1034" s="34">
        <v>5.82</v>
      </c>
      <c r="K1034" s="34"/>
      <c r="L1034" s="34">
        <v>65.720000999999996</v>
      </c>
      <c r="M1034" s="34">
        <v>4.4000000000000004</v>
      </c>
      <c r="N1034" s="34">
        <v>44.010857000000001</v>
      </c>
      <c r="O1034" s="34">
        <v>12.3</v>
      </c>
      <c r="P1034" s="34"/>
      <c r="Q1034" s="34"/>
      <c r="R1034" s="34">
        <v>31.84</v>
      </c>
      <c r="S1034" s="34">
        <v>53.314041000000003</v>
      </c>
      <c r="T1034" s="34"/>
      <c r="U1034" s="34"/>
      <c r="V1034" s="34">
        <v>4.1322760000000001</v>
      </c>
      <c r="W1034" s="34">
        <v>38.490001999999997</v>
      </c>
      <c r="X1034" s="34">
        <v>43.299999</v>
      </c>
      <c r="Y1034" s="34">
        <v>10.422787</v>
      </c>
      <c r="Z1034" s="34">
        <v>23.145617000000001</v>
      </c>
      <c r="AA1034" s="34">
        <v>47.610748000000001</v>
      </c>
      <c r="AB1034" s="34">
        <v>58.131573000000003</v>
      </c>
      <c r="AC1034" s="34"/>
      <c r="AD1034" s="34">
        <v>106.739998</v>
      </c>
      <c r="AE1034" s="34">
        <v>39.438361999999998</v>
      </c>
      <c r="AF1034" s="34">
        <v>0.96</v>
      </c>
      <c r="AG1034" s="34">
        <v>16</v>
      </c>
      <c r="AH1034" s="34">
        <v>29.374528999999999</v>
      </c>
      <c r="AI1034" s="34">
        <v>120.42678100000001</v>
      </c>
      <c r="AJ1034" s="34">
        <v>10.174279</v>
      </c>
      <c r="AK1034" s="34">
        <v>5.05</v>
      </c>
      <c r="AL1034" s="34"/>
      <c r="AM1034" s="34">
        <v>31.721986999999999</v>
      </c>
      <c r="AN1034" s="34">
        <v>4.9000000000000004</v>
      </c>
      <c r="AO1034" s="34">
        <v>31.5</v>
      </c>
      <c r="AP1034" s="34">
        <v>5.5</v>
      </c>
      <c r="AQ1034" s="34">
        <v>18.25</v>
      </c>
      <c r="AR1034" s="34">
        <v>3.16</v>
      </c>
      <c r="AS1034" s="34"/>
      <c r="AT1034" s="34">
        <v>24.315446999999999</v>
      </c>
      <c r="AU1034" s="34">
        <v>179.89999399999999</v>
      </c>
      <c r="AV1034" s="34">
        <v>10.605823000000001</v>
      </c>
      <c r="AW1034" s="34">
        <v>12.948988999999999</v>
      </c>
      <c r="AX1034" s="34">
        <v>8.5299999999999994</v>
      </c>
      <c r="AY1034" s="34">
        <v>2.2000000000000002</v>
      </c>
      <c r="AZ1034" s="34">
        <v>64.790001000000004</v>
      </c>
      <c r="BA1034" s="34"/>
      <c r="BB1034" s="34"/>
      <c r="BC1034" s="34">
        <v>24.689081000000002</v>
      </c>
      <c r="BD1034" s="34"/>
      <c r="BE1034" s="38"/>
      <c r="BF1034" s="41"/>
      <c r="BG1034" s="41">
        <f t="shared" si="808"/>
        <v>1.6129481390671597E-2</v>
      </c>
      <c r="BH1034" s="41"/>
      <c r="BI1034" s="41">
        <f t="shared" si="809"/>
        <v>-1.9048194970694474E-2</v>
      </c>
      <c r="BJ1034" s="41"/>
      <c r="BK1034" s="41">
        <f t="shared" si="810"/>
        <v>-4.506269643714156E-3</v>
      </c>
      <c r="BL1034" s="41">
        <f t="shared" si="811"/>
        <v>9.848044662310383E-4</v>
      </c>
      <c r="BM1034" s="41">
        <f t="shared" si="812"/>
        <v>4.975184515426675E-3</v>
      </c>
      <c r="BN1034" s="41">
        <f t="shared" si="813"/>
        <v>-0.12273448359387934</v>
      </c>
      <c r="BO1034" s="41"/>
      <c r="BP1034" s="41">
        <f t="shared" si="814"/>
        <v>1.1939510912776344E-2</v>
      </c>
      <c r="BQ1034" s="41">
        <f t="shared" si="815"/>
        <v>-3.3522692038643449E-2</v>
      </c>
      <c r="BR1034" s="41">
        <f t="shared" si="816"/>
        <v>-6.4928592785372776E-3</v>
      </c>
      <c r="BS1034" s="41">
        <f t="shared" si="817"/>
        <v>-8.1267781799032211E-4</v>
      </c>
      <c r="BT1034" s="41"/>
      <c r="BU1034" s="41"/>
      <c r="BV1034" s="41">
        <f t="shared" si="818"/>
        <v>1.6785857576546114E-2</v>
      </c>
      <c r="BW1034" s="41">
        <f t="shared" si="819"/>
        <v>-1.1214399829055288E-2</v>
      </c>
      <c r="BX1034" s="41"/>
      <c r="BY1034" s="41"/>
      <c r="BZ1034" s="41">
        <f t="shared" si="820"/>
        <v>-9.6404816650958652E-2</v>
      </c>
      <c r="CA1034" s="41">
        <f t="shared" si="821"/>
        <v>-2.893549677342494E-2</v>
      </c>
      <c r="CB1034" s="41">
        <f t="shared" si="822"/>
        <v>1.1553785358674349E-3</v>
      </c>
      <c r="CC1034" s="41">
        <f t="shared" si="823"/>
        <v>1.6417586633823776E-2</v>
      </c>
      <c r="CD1034" s="41">
        <f t="shared" si="824"/>
        <v>-3.2061855173539107E-2</v>
      </c>
      <c r="CE1034" s="41">
        <f t="shared" si="825"/>
        <v>-1.6674971354719598E-2</v>
      </c>
      <c r="CF1034" s="41">
        <f t="shared" si="826"/>
        <v>1.543776533933895E-2</v>
      </c>
      <c r="CG1034" s="41"/>
      <c r="CH1034" s="41">
        <f t="shared" si="827"/>
        <v>-6.8157959893037825E-3</v>
      </c>
      <c r="CI1034" s="41">
        <f t="shared" si="828"/>
        <v>1.0015064021833551E-3</v>
      </c>
      <c r="CJ1034" s="41">
        <f t="shared" si="829"/>
        <v>0</v>
      </c>
      <c r="CK1034" s="41">
        <f t="shared" si="830"/>
        <v>6.2519539391831804E-4</v>
      </c>
      <c r="CL1034" s="41">
        <f t="shared" si="831"/>
        <v>-1.6625077764635867E-3</v>
      </c>
      <c r="CM1034" s="41">
        <f t="shared" si="832"/>
        <v>-1.5600925351671352E-2</v>
      </c>
      <c r="CO1034" s="41">
        <f t="shared" si="833"/>
        <v>3.0153038170687457E-2</v>
      </c>
      <c r="CP1034" s="41"/>
      <c r="CQ1034" s="41">
        <f t="shared" si="834"/>
        <v>-2.4792717180677471E-3</v>
      </c>
      <c r="CR1034" s="41">
        <f t="shared" si="835"/>
        <v>8.5157808340306965E-2</v>
      </c>
      <c r="CS1034" s="41">
        <f t="shared" si="836"/>
        <v>-1.4184666290860517E-2</v>
      </c>
      <c r="CT1034" s="41">
        <f t="shared" si="837"/>
        <v>1.8349138668196398E-2</v>
      </c>
      <c r="CU1034" s="41">
        <f t="shared" si="838"/>
        <v>1.1019450651274288E-2</v>
      </c>
      <c r="CV1034" s="41">
        <f t="shared" si="839"/>
        <v>-2.1910109635744343E-2</v>
      </c>
      <c r="CW1034" s="41"/>
      <c r="CX1034" s="41">
        <f t="shared" si="840"/>
        <v>-4.0569120857884694E-3</v>
      </c>
      <c r="CY1034" s="41">
        <f t="shared" si="841"/>
        <v>-3.3353526587887082E-4</v>
      </c>
      <c r="CZ1034" s="41">
        <f t="shared" si="842"/>
        <v>4.296610625436053E-2</v>
      </c>
      <c r="DA1034" s="41">
        <f t="shared" si="843"/>
        <v>-3.6967681271190783E-3</v>
      </c>
      <c r="DB1034" s="41">
        <f t="shared" si="844"/>
        <v>-4.2461915234506487E-2</v>
      </c>
      <c r="DC1034" s="41">
        <f t="shared" si="845"/>
        <v>0</v>
      </c>
      <c r="DD1034" s="41">
        <f t="shared" si="846"/>
        <v>-7.8407963278449705E-3</v>
      </c>
      <c r="DE1034" s="41"/>
      <c r="DF1034" s="41"/>
      <c r="DG1034" s="41">
        <f t="shared" si="847"/>
        <v>-4.8077208000922907E-3</v>
      </c>
      <c r="DH1034" s="41"/>
    </row>
    <row r="1035" spans="2:112">
      <c r="B1035" s="34"/>
      <c r="C1035" s="34">
        <v>5.8036519999999996</v>
      </c>
      <c r="D1035" s="34"/>
      <c r="E1035" s="34">
        <v>2.14</v>
      </c>
      <c r="F1035" s="34"/>
      <c r="G1035" s="34">
        <v>52.927123999999999</v>
      </c>
      <c r="H1035" s="34">
        <v>20.231822999999999</v>
      </c>
      <c r="I1035" s="34">
        <v>20.350000000000001</v>
      </c>
      <c r="J1035" s="34">
        <v>5.86</v>
      </c>
      <c r="K1035" s="34"/>
      <c r="L1035" s="34">
        <v>66.5</v>
      </c>
      <c r="M1035" s="34">
        <v>4.3499999999999996</v>
      </c>
      <c r="N1035" s="34">
        <v>44.752281000000004</v>
      </c>
      <c r="O1035" s="34">
        <v>12.45</v>
      </c>
      <c r="P1035" s="34"/>
      <c r="Q1035" s="34"/>
      <c r="R1035" s="34">
        <v>31.059999000000001</v>
      </c>
      <c r="S1035" s="34">
        <v>53.747726</v>
      </c>
      <c r="T1035" s="34"/>
      <c r="U1035" s="34"/>
      <c r="V1035" s="34">
        <v>4.6600109999999999</v>
      </c>
      <c r="W1035" s="34">
        <v>39.130001</v>
      </c>
      <c r="X1035" s="34">
        <v>43.049999</v>
      </c>
      <c r="Y1035" s="34">
        <v>10.672374</v>
      </c>
      <c r="Z1035" s="34">
        <v>24.141435999999999</v>
      </c>
      <c r="AA1035" s="34">
        <v>48.365302999999997</v>
      </c>
      <c r="AB1035" s="34">
        <v>59.121043999999998</v>
      </c>
      <c r="AC1035" s="34"/>
      <c r="AD1035" s="34">
        <v>108.82</v>
      </c>
      <c r="AE1035" s="34">
        <v>39.734439999999999</v>
      </c>
      <c r="AF1035" s="34">
        <v>0.99</v>
      </c>
      <c r="AG1035" s="34">
        <v>15.73</v>
      </c>
      <c r="AH1035" s="34">
        <v>29.912165000000002</v>
      </c>
      <c r="AI1035" s="34">
        <v>121.94158899999999</v>
      </c>
      <c r="AJ1035" s="34">
        <v>10.306782</v>
      </c>
      <c r="AK1035" s="34">
        <v>5.6</v>
      </c>
      <c r="AL1035" s="34"/>
      <c r="AM1035" s="34">
        <v>32.096001000000001</v>
      </c>
      <c r="AN1035" s="34">
        <v>4.4000000000000004</v>
      </c>
      <c r="AO1035" s="34">
        <v>32.549999</v>
      </c>
      <c r="AP1035" s="34">
        <v>5.45</v>
      </c>
      <c r="AQ1035" s="34">
        <v>17.899999999999999</v>
      </c>
      <c r="AR1035" s="34">
        <v>3.3</v>
      </c>
      <c r="AS1035" s="34"/>
      <c r="AT1035" s="34">
        <v>23.870653000000001</v>
      </c>
      <c r="AU1035" s="34">
        <v>179.13000500000001</v>
      </c>
      <c r="AV1035" s="34">
        <v>10.605823000000001</v>
      </c>
      <c r="AW1035" s="34">
        <v>12.757152</v>
      </c>
      <c r="AX1035" s="34">
        <v>8.6199999999999992</v>
      </c>
      <c r="AY1035" s="34">
        <v>2.2000000000000002</v>
      </c>
      <c r="AZ1035" s="34">
        <v>65.129997000000003</v>
      </c>
      <c r="BA1035" s="34"/>
      <c r="BB1035" s="34"/>
      <c r="BC1035" s="34">
        <v>24.936962000000001</v>
      </c>
      <c r="BD1035" s="34"/>
      <c r="BE1035" s="38"/>
      <c r="BF1035" s="41"/>
      <c r="BG1035" s="41">
        <f t="shared" si="808"/>
        <v>0</v>
      </c>
      <c r="BH1035" s="41"/>
      <c r="BI1035" s="41">
        <f t="shared" si="809"/>
        <v>2.8437935320533625E-2</v>
      </c>
      <c r="BJ1035" s="41"/>
      <c r="BK1035" s="41">
        <f t="shared" si="810"/>
        <v>9.1788052084983036E-3</v>
      </c>
      <c r="BL1035" s="41">
        <f t="shared" si="811"/>
        <v>9.8378615339670501E-4</v>
      </c>
      <c r="BM1035" s="41">
        <f t="shared" si="812"/>
        <v>9.8766234959120989E-3</v>
      </c>
      <c r="BN1035" s="41">
        <f t="shared" si="813"/>
        <v>6.8493418455747683E-3</v>
      </c>
      <c r="BO1035" s="41"/>
      <c r="BP1035" s="41">
        <f t="shared" si="814"/>
        <v>1.179863927667307E-2</v>
      </c>
      <c r="BQ1035" s="41">
        <f t="shared" si="815"/>
        <v>-1.1428695823622968E-2</v>
      </c>
      <c r="BR1035" s="41">
        <f t="shared" si="816"/>
        <v>1.6706062008385061E-2</v>
      </c>
      <c r="BS1035" s="41">
        <f t="shared" si="817"/>
        <v>1.2121360532344602E-2</v>
      </c>
      <c r="BT1035" s="41"/>
      <c r="BU1035" s="41"/>
      <c r="BV1035" s="41">
        <f t="shared" si="818"/>
        <v>-2.4802575451391848E-2</v>
      </c>
      <c r="BW1035" s="41">
        <f t="shared" si="819"/>
        <v>8.1016292608755598E-3</v>
      </c>
      <c r="BX1035" s="41"/>
      <c r="BY1035" s="41"/>
      <c r="BZ1035" s="41">
        <f t="shared" si="820"/>
        <v>0.12018946388257258</v>
      </c>
      <c r="CA1035" s="41">
        <f t="shared" si="821"/>
        <v>1.6490942520958434E-2</v>
      </c>
      <c r="CB1035" s="41">
        <f t="shared" si="822"/>
        <v>-5.7904042688198959E-3</v>
      </c>
      <c r="CC1035" s="41">
        <f t="shared" si="823"/>
        <v>2.3664066563512467E-2</v>
      </c>
      <c r="CD1035" s="41">
        <f t="shared" si="824"/>
        <v>4.2124268076480433E-2</v>
      </c>
      <c r="CE1035" s="41">
        <f t="shared" si="825"/>
        <v>1.5724142407740914E-2</v>
      </c>
      <c r="CF1035" s="41">
        <f t="shared" si="826"/>
        <v>1.6877994097685627E-2</v>
      </c>
      <c r="CG1035" s="41"/>
      <c r="CH1035" s="41">
        <f t="shared" si="827"/>
        <v>1.9299188889098765E-2</v>
      </c>
      <c r="CI1035" s="41">
        <f t="shared" si="828"/>
        <v>7.4793204924452098E-3</v>
      </c>
      <c r="CJ1035" s="41">
        <f t="shared" si="829"/>
        <v>3.0771658666753687E-2</v>
      </c>
      <c r="CK1035" s="41">
        <f t="shared" si="830"/>
        <v>-1.7019005169594755E-2</v>
      </c>
      <c r="CL1035" s="41">
        <f t="shared" si="831"/>
        <v>1.8137315547172433E-2</v>
      </c>
      <c r="CM1035" s="41">
        <f t="shared" si="832"/>
        <v>1.250020969875654E-2</v>
      </c>
      <c r="CO1035" s="41">
        <f t="shared" si="833"/>
        <v>0.10337835445383498</v>
      </c>
      <c r="CP1035" s="41"/>
      <c r="CQ1035" s="41">
        <f t="shared" si="834"/>
        <v>1.1721406264997224E-2</v>
      </c>
      <c r="CR1035" s="41">
        <f t="shared" si="835"/>
        <v>-0.10763066419236544</v>
      </c>
      <c r="CS1035" s="41">
        <f t="shared" si="836"/>
        <v>3.2789792101024236E-2</v>
      </c>
      <c r="CT1035" s="41">
        <f t="shared" si="837"/>
        <v>-9.1324835632724741E-3</v>
      </c>
      <c r="CU1035" s="41">
        <f t="shared" si="838"/>
        <v>-1.9364367181791232E-2</v>
      </c>
      <c r="CV1035" s="41">
        <f t="shared" si="839"/>
        <v>4.3350440873613609E-2</v>
      </c>
      <c r="CW1035" s="41"/>
      <c r="CX1035" s="41">
        <f t="shared" si="840"/>
        <v>-1.8462030909518132E-2</v>
      </c>
      <c r="CY1035" s="41">
        <f t="shared" si="841"/>
        <v>-4.2892804649251916E-3</v>
      </c>
      <c r="CZ1035" s="41">
        <f t="shared" si="842"/>
        <v>0</v>
      </c>
      <c r="DA1035" s="41">
        <f t="shared" si="843"/>
        <v>-1.492566008768176E-2</v>
      </c>
      <c r="DB1035" s="41">
        <f t="shared" si="844"/>
        <v>1.049572317201387E-2</v>
      </c>
      <c r="DC1035" s="41">
        <f t="shared" si="845"/>
        <v>0</v>
      </c>
      <c r="DD1035" s="41">
        <f t="shared" si="846"/>
        <v>5.2339406002400845E-3</v>
      </c>
      <c r="DE1035" s="41"/>
      <c r="DF1035" s="41"/>
      <c r="DG1035" s="41">
        <f t="shared" si="847"/>
        <v>9.9900393653603627E-3</v>
      </c>
      <c r="DH1035" s="41"/>
    </row>
    <row r="1036" spans="2:112">
      <c r="B1036" s="34"/>
      <c r="C1036" s="34">
        <v>5.7572229999999998</v>
      </c>
      <c r="D1036" s="34"/>
      <c r="E1036" s="34">
        <v>2.08</v>
      </c>
      <c r="F1036" s="34"/>
      <c r="G1036" s="34">
        <v>54.190345999999998</v>
      </c>
      <c r="H1036" s="34">
        <v>20.102512000000001</v>
      </c>
      <c r="I1036" s="34">
        <v>20.950001</v>
      </c>
      <c r="J1036" s="34">
        <v>5.41</v>
      </c>
      <c r="K1036" s="34"/>
      <c r="L1036" s="34">
        <v>66.050003000000004</v>
      </c>
      <c r="M1036" s="34">
        <v>4.45</v>
      </c>
      <c r="N1036" s="34">
        <v>44.594109000000003</v>
      </c>
      <c r="O1036" s="34">
        <v>12.44</v>
      </c>
      <c r="P1036" s="34"/>
      <c r="Q1036" s="34"/>
      <c r="R1036" s="34">
        <v>31.75</v>
      </c>
      <c r="S1036" s="34">
        <v>53.245044999999998</v>
      </c>
      <c r="T1036" s="34"/>
      <c r="U1036" s="34"/>
      <c r="V1036" s="34">
        <v>4.5703959999999997</v>
      </c>
      <c r="W1036" s="34">
        <v>38.950001</v>
      </c>
      <c r="X1036" s="34">
        <v>42.700001</v>
      </c>
      <c r="Y1036" s="34">
        <v>10.732276000000001</v>
      </c>
      <c r="Z1036" s="34">
        <v>23.812719000000001</v>
      </c>
      <c r="AA1036" s="34">
        <v>48.282485999999999</v>
      </c>
      <c r="AB1036" s="34">
        <v>60.159992000000003</v>
      </c>
      <c r="AC1036" s="34"/>
      <c r="AD1036" s="34">
        <v>108.550003</v>
      </c>
      <c r="AE1036" s="34">
        <v>39.754181000000003</v>
      </c>
      <c r="AF1036" s="34">
        <v>0.99</v>
      </c>
      <c r="AG1036" s="34">
        <v>16</v>
      </c>
      <c r="AH1036" s="34">
        <v>30.254299</v>
      </c>
      <c r="AI1036" s="34">
        <v>123.84504699999999</v>
      </c>
      <c r="AJ1036" s="34">
        <v>10.316245</v>
      </c>
      <c r="AK1036" s="34">
        <v>5.45</v>
      </c>
      <c r="AL1036" s="34"/>
      <c r="AM1036" s="34">
        <v>31.987732000000001</v>
      </c>
      <c r="AN1036" s="34">
        <v>4.7</v>
      </c>
      <c r="AO1036" s="34">
        <v>32.349997999999999</v>
      </c>
      <c r="AP1036" s="34">
        <v>5.35</v>
      </c>
      <c r="AQ1036" s="34">
        <v>17.950001</v>
      </c>
      <c r="AR1036" s="34">
        <v>3.31</v>
      </c>
      <c r="AS1036" s="34"/>
      <c r="AT1036" s="34">
        <v>24.167183000000001</v>
      </c>
      <c r="AU1036" s="34">
        <v>179</v>
      </c>
      <c r="AV1036" s="34">
        <v>10.704943</v>
      </c>
      <c r="AW1036" s="34">
        <v>13.332661999999999</v>
      </c>
      <c r="AX1036" s="34">
        <v>8.49</v>
      </c>
      <c r="AY1036" s="34">
        <v>2.25</v>
      </c>
      <c r="AZ1036" s="34">
        <v>65.239998</v>
      </c>
      <c r="BA1036" s="34"/>
      <c r="BB1036" s="34"/>
      <c r="BC1036" s="34">
        <v>24.936962000000001</v>
      </c>
      <c r="BD1036" s="34"/>
      <c r="BE1036" s="38"/>
      <c r="BF1036" s="41"/>
      <c r="BG1036" s="41">
        <f t="shared" si="808"/>
        <v>-8.0321341791754156E-3</v>
      </c>
      <c r="BH1036" s="41"/>
      <c r="BI1036" s="41">
        <f t="shared" si="809"/>
        <v>-2.8437935320533514E-2</v>
      </c>
      <c r="BJ1036" s="41"/>
      <c r="BK1036" s="41">
        <f t="shared" si="810"/>
        <v>2.3586826021223403E-2</v>
      </c>
      <c r="BL1036" s="41">
        <f t="shared" si="811"/>
        <v>-6.4119784315270247E-3</v>
      </c>
      <c r="BM1036" s="41">
        <f t="shared" si="812"/>
        <v>2.9057782212238523E-2</v>
      </c>
      <c r="BN1036" s="41">
        <f t="shared" si="813"/>
        <v>-7.990051073053113E-2</v>
      </c>
      <c r="BO1036" s="41"/>
      <c r="BP1036" s="41">
        <f t="shared" si="814"/>
        <v>-6.7898712733387954E-3</v>
      </c>
      <c r="BQ1036" s="41">
        <f t="shared" si="815"/>
        <v>2.272825107755631E-2</v>
      </c>
      <c r="BR1036" s="41">
        <f t="shared" si="816"/>
        <v>-3.5406503886656992E-3</v>
      </c>
      <c r="BS1036" s="41">
        <f t="shared" si="817"/>
        <v>-8.0353559968322416E-4</v>
      </c>
      <c r="BT1036" s="41"/>
      <c r="BU1036" s="41"/>
      <c r="BV1036" s="41">
        <f t="shared" si="818"/>
        <v>2.197193981391022E-2</v>
      </c>
      <c r="BW1036" s="41">
        <f t="shared" si="819"/>
        <v>-9.396610519293443E-3</v>
      </c>
      <c r="BX1036" s="41"/>
      <c r="BY1036" s="41"/>
      <c r="BZ1036" s="41">
        <f t="shared" si="820"/>
        <v>-1.9417955418976549E-2</v>
      </c>
      <c r="CA1036" s="41">
        <f t="shared" si="821"/>
        <v>-4.6106637874623983E-3</v>
      </c>
      <c r="CB1036" s="41">
        <f t="shared" si="822"/>
        <v>-8.163263991153474E-3</v>
      </c>
      <c r="CC1036" s="41">
        <f t="shared" si="823"/>
        <v>5.5971161764031031E-3</v>
      </c>
      <c r="CD1036" s="41">
        <f t="shared" si="824"/>
        <v>-1.3709850534864294E-2</v>
      </c>
      <c r="CE1036" s="41">
        <f t="shared" si="825"/>
        <v>-1.7137902713944121E-3</v>
      </c>
      <c r="CF1036" s="41">
        <f t="shared" si="826"/>
        <v>1.7420611180177355E-2</v>
      </c>
      <c r="CG1036" s="41"/>
      <c r="CH1036" s="41">
        <f t="shared" si="827"/>
        <v>-2.4842170964450732E-3</v>
      </c>
      <c r="CI1036" s="41">
        <f t="shared" si="828"/>
        <v>4.9670003473494938E-4</v>
      </c>
      <c r="CJ1036" s="41">
        <f t="shared" si="829"/>
        <v>0</v>
      </c>
      <c r="CK1036" s="41">
        <f t="shared" si="830"/>
        <v>1.7019005169594776E-2</v>
      </c>
      <c r="CL1036" s="41">
        <f t="shared" si="831"/>
        <v>1.137303624145453E-2</v>
      </c>
      <c r="CM1036" s="41">
        <f t="shared" si="832"/>
        <v>1.5489011816334315E-2</v>
      </c>
      <c r="CO1036" s="41">
        <f t="shared" si="833"/>
        <v>-2.7150989065950745E-2</v>
      </c>
      <c r="CP1036" s="41"/>
      <c r="CQ1036" s="41">
        <f t="shared" si="834"/>
        <v>-3.3789886433114934E-3</v>
      </c>
      <c r="CR1036" s="41">
        <f t="shared" si="835"/>
        <v>6.595796779179737E-2</v>
      </c>
      <c r="CS1036" s="41">
        <f t="shared" si="836"/>
        <v>-6.16337880950606E-3</v>
      </c>
      <c r="CT1036" s="41">
        <f t="shared" si="837"/>
        <v>-1.8519047767237642E-2</v>
      </c>
      <c r="CU1036" s="41">
        <f t="shared" si="838"/>
        <v>2.7894577978835478E-3</v>
      </c>
      <c r="CV1036" s="41">
        <f t="shared" si="839"/>
        <v>3.0257209165371114E-3</v>
      </c>
      <c r="CW1036" s="41"/>
      <c r="CX1036" s="41">
        <f t="shared" si="840"/>
        <v>1.2345841990512009E-2</v>
      </c>
      <c r="CY1036" s="41">
        <f t="shared" si="841"/>
        <v>-7.2602129894457459E-4</v>
      </c>
      <c r="CZ1036" s="41">
        <f t="shared" si="842"/>
        <v>9.302407503915729E-3</v>
      </c>
      <c r="DA1036" s="41">
        <f t="shared" si="843"/>
        <v>4.4124758666009185E-2</v>
      </c>
      <c r="DB1036" s="41">
        <f t="shared" si="844"/>
        <v>-1.5196084352345618E-2</v>
      </c>
      <c r="DC1036" s="41">
        <f t="shared" si="845"/>
        <v>2.2472855852058576E-2</v>
      </c>
      <c r="DD1036" s="41">
        <f t="shared" si="846"/>
        <v>1.6875206001869072E-3</v>
      </c>
      <c r="DE1036" s="41"/>
      <c r="DF1036" s="41"/>
      <c r="DG1036" s="41">
        <f t="shared" si="847"/>
        <v>0</v>
      </c>
      <c r="DH1036" s="41"/>
    </row>
    <row r="1037" spans="2:112">
      <c r="B1037" s="34"/>
      <c r="C1037" s="34">
        <v>5.8500810000000003</v>
      </c>
      <c r="D1037" s="34"/>
      <c r="E1037" s="34">
        <v>2.0499999999999998</v>
      </c>
      <c r="F1037" s="34"/>
      <c r="G1037" s="34">
        <v>55.048943000000001</v>
      </c>
      <c r="H1037" s="34">
        <v>20.291504</v>
      </c>
      <c r="I1037" s="34">
        <v>20.85</v>
      </c>
      <c r="J1037" s="34">
        <v>5.12</v>
      </c>
      <c r="K1037" s="34"/>
      <c r="L1037" s="34">
        <v>64.470000999999996</v>
      </c>
      <c r="M1037" s="34">
        <v>4.45</v>
      </c>
      <c r="N1037" s="34">
        <v>44.603996000000002</v>
      </c>
      <c r="O1037" s="34">
        <v>12.47</v>
      </c>
      <c r="P1037" s="34"/>
      <c r="Q1037" s="34"/>
      <c r="R1037" s="34">
        <v>32.130001</v>
      </c>
      <c r="S1037" s="34">
        <v>52.840927000000001</v>
      </c>
      <c r="T1037" s="34"/>
      <c r="U1037" s="34"/>
      <c r="V1037" s="34">
        <v>4.4708230000000002</v>
      </c>
      <c r="W1037" s="34">
        <v>39.659999999999997</v>
      </c>
      <c r="X1037" s="34">
        <v>42.650002000000001</v>
      </c>
      <c r="Y1037" s="34">
        <v>10.842093</v>
      </c>
      <c r="Z1037" s="34">
        <v>24.576505999999998</v>
      </c>
      <c r="AA1037" s="34">
        <v>48.254879000000003</v>
      </c>
      <c r="AB1037" s="34">
        <v>60.456833000000003</v>
      </c>
      <c r="AC1037" s="34"/>
      <c r="AD1037" s="34">
        <v>109.5</v>
      </c>
      <c r="AE1037" s="34">
        <v>40.030529000000001</v>
      </c>
      <c r="AF1037" s="34">
        <v>0.97</v>
      </c>
      <c r="AG1037" s="34">
        <v>15.74</v>
      </c>
      <c r="AH1037" s="34">
        <v>30.645308</v>
      </c>
      <c r="AI1037" s="34">
        <v>123.187309</v>
      </c>
      <c r="AJ1037" s="34">
        <v>10.467677</v>
      </c>
      <c r="AK1037" s="34">
        <v>5.3</v>
      </c>
      <c r="AL1037" s="34"/>
      <c r="AM1037" s="34">
        <v>31.987732000000001</v>
      </c>
      <c r="AN1037" s="34">
        <v>4.9000000000000004</v>
      </c>
      <c r="AO1037" s="34">
        <v>32.700001</v>
      </c>
      <c r="AP1037" s="34">
        <v>5.4</v>
      </c>
      <c r="AQ1037" s="34">
        <v>17.950001</v>
      </c>
      <c r="AR1037" s="34">
        <v>3.63</v>
      </c>
      <c r="AS1037" s="34"/>
      <c r="AT1037" s="34">
        <v>24.414293000000001</v>
      </c>
      <c r="AU1037" s="34">
        <v>178.509995</v>
      </c>
      <c r="AV1037" s="34">
        <v>11.200540999999999</v>
      </c>
      <c r="AW1037" s="34">
        <v>13.620418000000001</v>
      </c>
      <c r="AX1037" s="34">
        <v>8.4</v>
      </c>
      <c r="AY1037" s="34">
        <v>2.15</v>
      </c>
      <c r="AZ1037" s="34">
        <v>65.040001000000004</v>
      </c>
      <c r="BA1037" s="34"/>
      <c r="BB1037" s="34"/>
      <c r="BC1037" s="34">
        <v>25.224506000000002</v>
      </c>
      <c r="BD1037" s="34"/>
      <c r="BE1037" s="38"/>
      <c r="BF1037" s="41"/>
      <c r="BG1037" s="41">
        <f t="shared" si="808"/>
        <v>1.6000266905787455E-2</v>
      </c>
      <c r="BH1037" s="41"/>
      <c r="BI1037" s="41">
        <f t="shared" si="809"/>
        <v>-1.4528100562909969E-2</v>
      </c>
      <c r="BJ1037" s="41"/>
      <c r="BK1037" s="41">
        <f t="shared" si="810"/>
        <v>1.5719887758230206E-2</v>
      </c>
      <c r="BL1037" s="41">
        <f t="shared" si="811"/>
        <v>9.3574938947398618E-3</v>
      </c>
      <c r="BM1037" s="41">
        <f t="shared" si="812"/>
        <v>-4.7847458560320404E-3</v>
      </c>
      <c r="BN1037" s="41">
        <f t="shared" si="813"/>
        <v>-5.5094653806973752E-2</v>
      </c>
      <c r="BO1037" s="41"/>
      <c r="BP1037" s="41">
        <f t="shared" si="814"/>
        <v>-2.4212061554850613E-2</v>
      </c>
      <c r="BQ1037" s="41">
        <f t="shared" si="815"/>
        <v>0</v>
      </c>
      <c r="BR1037" s="41">
        <f t="shared" si="816"/>
        <v>2.2168632484931736E-4</v>
      </c>
      <c r="BS1037" s="41">
        <f t="shared" si="817"/>
        <v>2.408672380911729E-3</v>
      </c>
      <c r="BT1037" s="41"/>
      <c r="BU1037" s="41"/>
      <c r="BV1037" s="41">
        <f t="shared" si="818"/>
        <v>1.1897478912626592E-2</v>
      </c>
      <c r="BW1037" s="41">
        <f t="shared" si="819"/>
        <v>-7.6187255888999425E-3</v>
      </c>
      <c r="BX1037" s="41"/>
      <c r="BY1037" s="41"/>
      <c r="BZ1037" s="41">
        <f t="shared" si="820"/>
        <v>-2.2027345221571192E-2</v>
      </c>
      <c r="CA1037" s="41">
        <f t="shared" si="821"/>
        <v>1.8064325100952017E-2</v>
      </c>
      <c r="CB1037" s="41">
        <f t="shared" si="822"/>
        <v>-1.1716228227775737E-3</v>
      </c>
      <c r="CC1037" s="41">
        <f t="shared" si="823"/>
        <v>1.0180408841418433E-2</v>
      </c>
      <c r="CD1037" s="41">
        <f t="shared" si="824"/>
        <v>3.1571096250992733E-2</v>
      </c>
      <c r="CE1037" s="41">
        <f t="shared" si="825"/>
        <v>-5.7194436066417898E-4</v>
      </c>
      <c r="CF1037" s="41">
        <f t="shared" si="826"/>
        <v>4.9220595764953232E-3</v>
      </c>
      <c r="CG1037" s="41"/>
      <c r="CH1037" s="41">
        <f t="shared" si="827"/>
        <v>8.7136252952213587E-3</v>
      </c>
      <c r="CI1037" s="41">
        <f t="shared" si="828"/>
        <v>6.9273700468488819E-3</v>
      </c>
      <c r="CJ1037" s="41">
        <f t="shared" si="829"/>
        <v>-2.0408871631207123E-2</v>
      </c>
      <c r="CK1037" s="41">
        <f t="shared" si="830"/>
        <v>-1.6383479250524056E-2</v>
      </c>
      <c r="CL1037" s="41">
        <f t="shared" si="831"/>
        <v>1.2841277384551944E-2</v>
      </c>
      <c r="CM1037" s="41">
        <f t="shared" si="832"/>
        <v>-5.3251287802054464E-3</v>
      </c>
      <c r="CO1037" s="41">
        <f t="shared" si="833"/>
        <v>-2.7908788117076616E-2</v>
      </c>
      <c r="CP1037" s="41"/>
      <c r="CQ1037" s="41">
        <f t="shared" si="834"/>
        <v>0</v>
      </c>
      <c r="CR1037" s="41">
        <f t="shared" si="835"/>
        <v>4.1672696400568081E-2</v>
      </c>
      <c r="CS1037" s="41">
        <f t="shared" si="836"/>
        <v>1.0761149361141592E-2</v>
      </c>
      <c r="CT1037" s="41">
        <f t="shared" si="837"/>
        <v>9.3023926623136306E-3</v>
      </c>
      <c r="CU1037" s="41">
        <f t="shared" si="838"/>
        <v>0</v>
      </c>
      <c r="CV1037" s="41">
        <f t="shared" si="839"/>
        <v>9.2284458887787746E-2</v>
      </c>
      <c r="CW1037" s="41"/>
      <c r="CX1037" s="41">
        <f t="shared" si="840"/>
        <v>1.0173101004794727E-2</v>
      </c>
      <c r="CY1037" s="41">
        <f t="shared" si="841"/>
        <v>-2.7412117909298246E-3</v>
      </c>
      <c r="CZ1037" s="41">
        <f t="shared" si="842"/>
        <v>4.5256483293093196E-2</v>
      </c>
      <c r="DA1037" s="41">
        <f t="shared" si="843"/>
        <v>2.1353176233737323E-2</v>
      </c>
      <c r="DB1037" s="41">
        <f t="shared" si="844"/>
        <v>-1.065729447398798E-2</v>
      </c>
      <c r="DC1037" s="41">
        <f t="shared" si="845"/>
        <v>-4.5462374076757399E-2</v>
      </c>
      <c r="DD1037" s="41">
        <f t="shared" si="846"/>
        <v>-3.0702664820645644E-3</v>
      </c>
      <c r="DE1037" s="41"/>
      <c r="DF1037" s="41"/>
      <c r="DG1037" s="41">
        <f t="shared" si="847"/>
        <v>1.1464861819100811E-2</v>
      </c>
      <c r="DH1037" s="41"/>
    </row>
    <row r="1038" spans="2:112">
      <c r="B1038" s="34"/>
      <c r="C1038" s="34">
        <v>5.7572229999999998</v>
      </c>
      <c r="D1038" s="34"/>
      <c r="E1038" s="34">
        <v>1.97</v>
      </c>
      <c r="F1038" s="34"/>
      <c r="G1038" s="34">
        <v>53.963360000000002</v>
      </c>
      <c r="H1038" s="34">
        <v>20.221876000000002</v>
      </c>
      <c r="I1038" s="34">
        <v>20.75</v>
      </c>
      <c r="J1038" s="34">
        <v>5.25</v>
      </c>
      <c r="K1038" s="34"/>
      <c r="L1038" s="34">
        <v>64.129997000000003</v>
      </c>
      <c r="M1038" s="34">
        <v>4.5</v>
      </c>
      <c r="N1038" s="34">
        <v>44.653422999999997</v>
      </c>
      <c r="O1038" s="34">
        <v>12.35</v>
      </c>
      <c r="P1038" s="34"/>
      <c r="Q1038" s="34"/>
      <c r="R1038" s="34">
        <v>31.6</v>
      </c>
      <c r="S1038" s="34">
        <v>52.505806</v>
      </c>
      <c r="T1038" s="34"/>
      <c r="U1038" s="34"/>
      <c r="V1038" s="34">
        <v>4.6699700000000002</v>
      </c>
      <c r="W1038" s="34">
        <v>39.009998000000003</v>
      </c>
      <c r="X1038" s="34">
        <v>43.349997999999999</v>
      </c>
      <c r="Y1038" s="34">
        <v>11.211484</v>
      </c>
      <c r="Z1038" s="34">
        <v>24.508828999999999</v>
      </c>
      <c r="AA1038" s="34">
        <v>48.282485999999999</v>
      </c>
      <c r="AB1038" s="34">
        <v>60.011574000000003</v>
      </c>
      <c r="AC1038" s="34"/>
      <c r="AD1038" s="34">
        <v>108.83000199999999</v>
      </c>
      <c r="AE1038" s="34">
        <v>39.783794</v>
      </c>
      <c r="AF1038" s="34">
        <v>0.98</v>
      </c>
      <c r="AG1038" s="34">
        <v>15.9</v>
      </c>
      <c r="AH1038" s="34">
        <v>29.618908000000001</v>
      </c>
      <c r="AI1038" s="34">
        <v>122.55946400000001</v>
      </c>
      <c r="AJ1038" s="34">
        <v>10.34464</v>
      </c>
      <c r="AK1038" s="34">
        <v>5.2</v>
      </c>
      <c r="AL1038" s="34"/>
      <c r="AM1038" s="34">
        <v>32.017262000000002</v>
      </c>
      <c r="AN1038" s="34">
        <v>4.5999999999999996</v>
      </c>
      <c r="AO1038" s="34">
        <v>32.349997999999999</v>
      </c>
      <c r="AP1038" s="34">
        <v>5.45</v>
      </c>
      <c r="AQ1038" s="34">
        <v>17.799999</v>
      </c>
      <c r="AR1038" s="34">
        <v>3.55</v>
      </c>
      <c r="AS1038" s="34"/>
      <c r="AT1038" s="34">
        <v>23.771809000000001</v>
      </c>
      <c r="AU1038" s="34">
        <v>179.08999600000001</v>
      </c>
      <c r="AV1038" s="34">
        <v>11.299661</v>
      </c>
      <c r="AW1038" s="34">
        <v>13.908172</v>
      </c>
      <c r="AX1038" s="34">
        <v>7.79</v>
      </c>
      <c r="AY1038" s="34">
        <v>2.15</v>
      </c>
      <c r="AZ1038" s="34">
        <v>64.699996999999996</v>
      </c>
      <c r="BA1038" s="34"/>
      <c r="BB1038" s="34"/>
      <c r="BC1038" s="34">
        <v>25.145185000000001</v>
      </c>
      <c r="BD1038" s="34"/>
      <c r="BE1038" s="38"/>
      <c r="BF1038" s="41"/>
      <c r="BG1038" s="41">
        <f t="shared" si="808"/>
        <v>-1.6000266905787416E-2</v>
      </c>
      <c r="BH1038" s="41"/>
      <c r="BI1038" s="41">
        <f t="shared" si="809"/>
        <v>-3.9806250400419595E-2</v>
      </c>
      <c r="BJ1038" s="41"/>
      <c r="BK1038" s="41">
        <f t="shared" si="810"/>
        <v>-1.9917364509854762E-2</v>
      </c>
      <c r="BL1038" s="41">
        <f t="shared" si="811"/>
        <v>-3.437287560516443E-3</v>
      </c>
      <c r="BM1038" s="41">
        <f t="shared" si="812"/>
        <v>-4.8077015681032322E-3</v>
      </c>
      <c r="BN1038" s="41">
        <f t="shared" si="813"/>
        <v>2.507363755211596E-2</v>
      </c>
      <c r="BO1038" s="41"/>
      <c r="BP1038" s="41">
        <f t="shared" si="814"/>
        <v>-5.287788452826651E-3</v>
      </c>
      <c r="BQ1038" s="41">
        <f t="shared" si="815"/>
        <v>1.1173300598125255E-2</v>
      </c>
      <c r="BR1038" s="41">
        <f t="shared" si="816"/>
        <v>1.1075158929303277E-3</v>
      </c>
      <c r="BS1038" s="41">
        <f t="shared" si="817"/>
        <v>-9.669696617958936E-3</v>
      </c>
      <c r="BT1038" s="41"/>
      <c r="BU1038" s="41"/>
      <c r="BV1038" s="41">
        <f t="shared" si="818"/>
        <v>-1.6633083658460619E-2</v>
      </c>
      <c r="BW1038" s="41">
        <f t="shared" si="819"/>
        <v>-6.3622690687766131E-3</v>
      </c>
      <c r="BX1038" s="41"/>
      <c r="BY1038" s="41"/>
      <c r="BZ1038" s="41">
        <f t="shared" si="820"/>
        <v>4.3580139668060597E-2</v>
      </c>
      <c r="CA1038" s="41">
        <f t="shared" si="821"/>
        <v>-1.6525150841991337E-2</v>
      </c>
      <c r="CB1038" s="41">
        <f t="shared" si="822"/>
        <v>1.6279336259443593E-2</v>
      </c>
      <c r="CC1038" s="41">
        <f t="shared" si="823"/>
        <v>3.3502551569793891E-2</v>
      </c>
      <c r="CD1038" s="41">
        <f t="shared" si="824"/>
        <v>-2.7575259651123067E-3</v>
      </c>
      <c r="CE1038" s="41">
        <f t="shared" si="825"/>
        <v>5.7194436066414309E-4</v>
      </c>
      <c r="CF1038" s="41">
        <f t="shared" si="826"/>
        <v>-7.3921626200594108E-3</v>
      </c>
      <c r="CG1038" s="41"/>
      <c r="CH1038" s="41">
        <f t="shared" si="827"/>
        <v>-6.1374991712997906E-3</v>
      </c>
      <c r="CI1038" s="41">
        <f t="shared" si="828"/>
        <v>-6.1827445678048817E-3</v>
      </c>
      <c r="CJ1038" s="41">
        <f t="shared" si="829"/>
        <v>1.0256500167189061E-2</v>
      </c>
      <c r="CK1038" s="41">
        <f t="shared" si="830"/>
        <v>1.0113866236928759E-2</v>
      </c>
      <c r="CL1038" s="41">
        <f t="shared" si="831"/>
        <v>-3.4066626288122133E-2</v>
      </c>
      <c r="CM1038" s="41">
        <f t="shared" si="832"/>
        <v>-5.1097018151762836E-3</v>
      </c>
      <c r="CO1038" s="41">
        <f t="shared" si="833"/>
        <v>-1.9048194970694363E-2</v>
      </c>
      <c r="CP1038" s="41"/>
      <c r="CQ1038" s="41">
        <f t="shared" si="834"/>
        <v>9.227405628779797E-4</v>
      </c>
      <c r="CR1038" s="41">
        <f t="shared" si="835"/>
        <v>-6.3178901621531794E-2</v>
      </c>
      <c r="CS1038" s="41">
        <f t="shared" si="836"/>
        <v>-1.0761149361141524E-2</v>
      </c>
      <c r="CT1038" s="41">
        <f t="shared" si="837"/>
        <v>9.2166551049240476E-3</v>
      </c>
      <c r="CU1038" s="41">
        <f t="shared" si="838"/>
        <v>-8.391769526330136E-3</v>
      </c>
      <c r="CV1038" s="41">
        <f t="shared" si="839"/>
        <v>-2.2285044789434983E-2</v>
      </c>
      <c r="CW1038" s="41"/>
      <c r="CX1038" s="41">
        <f t="shared" si="840"/>
        <v>-2.6668356676808291E-2</v>
      </c>
      <c r="CY1038" s="41">
        <f t="shared" si="841"/>
        <v>3.2438563936838965E-3</v>
      </c>
      <c r="CZ1038" s="41">
        <f t="shared" si="842"/>
        <v>8.8106445623885744E-3</v>
      </c>
      <c r="DA1038" s="41">
        <f t="shared" si="843"/>
        <v>2.0906590640215661E-2</v>
      </c>
      <c r="DB1038" s="41">
        <f t="shared" si="844"/>
        <v>-7.5390845966611122E-2</v>
      </c>
      <c r="DC1038" s="41">
        <f t="shared" si="845"/>
        <v>0</v>
      </c>
      <c r="DD1038" s="41">
        <f t="shared" si="846"/>
        <v>-5.241325475706729E-3</v>
      </c>
      <c r="DE1038" s="41"/>
      <c r="DF1038" s="41"/>
      <c r="DG1038" s="41">
        <f t="shared" si="847"/>
        <v>-3.1495553772615884E-3</v>
      </c>
      <c r="DH1038" s="41"/>
    </row>
    <row r="1039" spans="2:112">
      <c r="B1039" s="34"/>
      <c r="C1039" s="34">
        <v>5.7107929999999998</v>
      </c>
      <c r="D1039" s="34"/>
      <c r="E1039" s="34">
        <v>1.83</v>
      </c>
      <c r="F1039" s="34"/>
      <c r="G1039" s="34">
        <v>51.693508000000001</v>
      </c>
      <c r="H1039" s="34">
        <v>19.923470999999999</v>
      </c>
      <c r="I1039" s="34">
        <v>20.25</v>
      </c>
      <c r="J1039" s="34">
        <v>4.95</v>
      </c>
      <c r="K1039" s="34"/>
      <c r="L1039" s="34">
        <v>61.77</v>
      </c>
      <c r="M1039" s="34">
        <v>4.43</v>
      </c>
      <c r="N1039" s="34">
        <v>43.852691999999998</v>
      </c>
      <c r="O1039" s="34">
        <v>12.14</v>
      </c>
      <c r="P1039" s="34"/>
      <c r="Q1039" s="34"/>
      <c r="R1039" s="34">
        <v>31.01</v>
      </c>
      <c r="S1039" s="34">
        <v>51.786273999999999</v>
      </c>
      <c r="T1039" s="34"/>
      <c r="U1039" s="34"/>
      <c r="V1039" s="34">
        <v>4.6600109999999999</v>
      </c>
      <c r="W1039" s="34">
        <v>38.759998000000003</v>
      </c>
      <c r="X1039" s="34">
        <v>44.150002000000001</v>
      </c>
      <c r="Y1039" s="34">
        <v>10.602489</v>
      </c>
      <c r="Z1039" s="34">
        <v>23.609690000000001</v>
      </c>
      <c r="AA1039" s="34">
        <v>47.003418000000003</v>
      </c>
      <c r="AB1039" s="34">
        <v>57.389465000000001</v>
      </c>
      <c r="AC1039" s="34"/>
      <c r="AD1039" s="34">
        <v>104.050003</v>
      </c>
      <c r="AE1039" s="34">
        <v>39.47784</v>
      </c>
      <c r="AF1039" s="34">
        <v>1</v>
      </c>
      <c r="AG1039" s="34">
        <v>15.39</v>
      </c>
      <c r="AH1039" s="34">
        <v>28.788015000000001</v>
      </c>
      <c r="AI1039" s="34">
        <v>121.144318</v>
      </c>
      <c r="AJ1039" s="34">
        <v>10.24053</v>
      </c>
      <c r="AK1039" s="34">
        <v>5.4</v>
      </c>
      <c r="AL1039" s="34"/>
      <c r="AM1039" s="34">
        <v>31.34798</v>
      </c>
      <c r="AN1039" s="34">
        <v>4.7</v>
      </c>
      <c r="AO1039" s="34">
        <v>32.049999</v>
      </c>
      <c r="AP1039" s="34">
        <v>5.5</v>
      </c>
      <c r="AQ1039" s="34">
        <v>17.5</v>
      </c>
      <c r="AR1039" s="34">
        <v>3.51</v>
      </c>
      <c r="AS1039" s="34"/>
      <c r="AT1039" s="34">
        <v>22.733953</v>
      </c>
      <c r="AU1039" s="34">
        <v>179.13999899999999</v>
      </c>
      <c r="AV1039" s="34">
        <v>11.993501</v>
      </c>
      <c r="AW1039" s="34">
        <v>14.435725</v>
      </c>
      <c r="AX1039" s="34">
        <v>7.4</v>
      </c>
      <c r="AY1039" s="34">
        <v>2.15</v>
      </c>
      <c r="AZ1039" s="34">
        <v>64.419998000000007</v>
      </c>
      <c r="BA1039" s="34"/>
      <c r="BB1039" s="34"/>
      <c r="BC1039" s="34">
        <v>24.361874</v>
      </c>
      <c r="BD1039" s="34"/>
      <c r="BE1039" s="38"/>
      <c r="BF1039" s="41"/>
      <c r="BG1039" s="41">
        <f t="shared" si="808"/>
        <v>-8.097347211496143E-3</v>
      </c>
      <c r="BH1039" s="41"/>
      <c r="BI1039" s="41">
        <f t="shared" si="809"/>
        <v>-7.3717575896567564E-2</v>
      </c>
      <c r="BJ1039" s="41"/>
      <c r="BK1039" s="41">
        <f t="shared" si="810"/>
        <v>-4.2973094717763206E-2</v>
      </c>
      <c r="BL1039" s="41">
        <f t="shared" si="811"/>
        <v>-1.4866504749730431E-2</v>
      </c>
      <c r="BM1039" s="41">
        <f t="shared" si="812"/>
        <v>-2.4391453124159124E-2</v>
      </c>
      <c r="BN1039" s="41">
        <f t="shared" si="813"/>
        <v>-5.8840500022933465E-2</v>
      </c>
      <c r="BO1039" s="41"/>
      <c r="BP1039" s="41">
        <f t="shared" si="814"/>
        <v>-3.7494416672984539E-2</v>
      </c>
      <c r="BQ1039" s="41">
        <f t="shared" si="815"/>
        <v>-1.5677812719229904E-2</v>
      </c>
      <c r="BR1039" s="41">
        <f t="shared" si="816"/>
        <v>-1.8094859278107563E-2</v>
      </c>
      <c r="BS1039" s="41">
        <f t="shared" si="817"/>
        <v>-1.7150277442633914E-2</v>
      </c>
      <c r="BT1039" s="41"/>
      <c r="BU1039" s="41"/>
      <c r="BV1039" s="41">
        <f t="shared" si="818"/>
        <v>-1.8847387480508841E-2</v>
      </c>
      <c r="BW1039" s="41">
        <f t="shared" si="819"/>
        <v>-1.3798620502223462E-2</v>
      </c>
      <c r="BX1039" s="41"/>
      <c r="BY1039" s="41"/>
      <c r="BZ1039" s="41">
        <f t="shared" si="820"/>
        <v>-2.1348390275128175E-3</v>
      </c>
      <c r="CA1039" s="41">
        <f t="shared" si="821"/>
        <v>-6.4292368266814382E-3</v>
      </c>
      <c r="CB1039" s="41">
        <f t="shared" si="822"/>
        <v>1.8286315259632955E-2</v>
      </c>
      <c r="CC1039" s="41">
        <f t="shared" si="823"/>
        <v>-5.5849825249420851E-2</v>
      </c>
      <c r="CD1039" s="41">
        <f t="shared" si="824"/>
        <v>-3.7376198999329618E-2</v>
      </c>
      <c r="CE1039" s="41">
        <f t="shared" si="825"/>
        <v>-2.6848563734349393E-2</v>
      </c>
      <c r="CF1039" s="41">
        <f t="shared" si="826"/>
        <v>-4.4676693724033323E-2</v>
      </c>
      <c r="CG1039" s="41"/>
      <c r="CH1039" s="41">
        <f t="shared" si="827"/>
        <v>-4.4915468413320517E-2</v>
      </c>
      <c r="CI1039" s="41">
        <f t="shared" si="828"/>
        <v>-7.7201416156769528E-3</v>
      </c>
      <c r="CJ1039" s="41">
        <f t="shared" si="829"/>
        <v>2.0202707317519469E-2</v>
      </c>
      <c r="CK1039" s="41">
        <f t="shared" si="830"/>
        <v>-3.2601161375397973E-2</v>
      </c>
      <c r="CL1039" s="41">
        <f t="shared" si="831"/>
        <v>-2.8453786482419963E-2</v>
      </c>
      <c r="CM1039" s="41">
        <f t="shared" si="832"/>
        <v>-1.1613786988426545E-2</v>
      </c>
      <c r="CO1039" s="41">
        <f t="shared" si="833"/>
        <v>3.7740327982847113E-2</v>
      </c>
      <c r="CP1039" s="41"/>
      <c r="CQ1039" s="41">
        <f t="shared" si="834"/>
        <v>-2.1125363664441191E-2</v>
      </c>
      <c r="CR1039" s="41">
        <f t="shared" si="835"/>
        <v>2.1506205220963682E-2</v>
      </c>
      <c r="CS1039" s="41">
        <f t="shared" si="836"/>
        <v>-9.3168069576749397E-3</v>
      </c>
      <c r="CT1039" s="41">
        <f t="shared" si="837"/>
        <v>9.1324835632724723E-3</v>
      </c>
      <c r="CU1039" s="41">
        <f t="shared" si="838"/>
        <v>-1.699752018879417E-2</v>
      </c>
      <c r="CV1039" s="41">
        <f t="shared" si="839"/>
        <v>-1.133156600954997E-2</v>
      </c>
      <c r="CW1039" s="41"/>
      <c r="CX1039" s="41">
        <f t="shared" si="840"/>
        <v>-4.4640848935179327E-2</v>
      </c>
      <c r="CY1039" s="41">
        <f t="shared" si="841"/>
        <v>2.7916702131385225E-4</v>
      </c>
      <c r="CZ1039" s="41">
        <f t="shared" si="842"/>
        <v>5.9592194477155129E-2</v>
      </c>
      <c r="DA1039" s="41">
        <f t="shared" si="843"/>
        <v>3.7229455948693646E-2</v>
      </c>
      <c r="DB1039" s="41">
        <f t="shared" si="844"/>
        <v>-5.1360859672532837E-2</v>
      </c>
      <c r="DC1039" s="41">
        <f t="shared" si="845"/>
        <v>0</v>
      </c>
      <c r="DD1039" s="41">
        <f t="shared" si="846"/>
        <v>-4.3370422822086524E-3</v>
      </c>
      <c r="DE1039" s="41"/>
      <c r="DF1039" s="41"/>
      <c r="DG1039" s="41">
        <f t="shared" si="847"/>
        <v>-3.1647057649134655E-2</v>
      </c>
      <c r="DH1039" s="41"/>
    </row>
    <row r="1040" spans="2:112">
      <c r="B1040" s="34"/>
      <c r="C1040" s="34">
        <v>5.664364</v>
      </c>
      <c r="D1040" s="34"/>
      <c r="E1040" s="34">
        <v>1.8</v>
      </c>
      <c r="F1040" s="34"/>
      <c r="G1040" s="34">
        <v>51.881016000000002</v>
      </c>
      <c r="H1040" s="34">
        <v>19.724534999999999</v>
      </c>
      <c r="I1040" s="34">
        <v>20.149999999999999</v>
      </c>
      <c r="J1040" s="34">
        <v>4.7300000000000004</v>
      </c>
      <c r="K1040" s="34"/>
      <c r="L1040" s="34">
        <v>61.27</v>
      </c>
      <c r="M1040" s="34">
        <v>4.05</v>
      </c>
      <c r="N1040" s="34">
        <v>44.188797000000001</v>
      </c>
      <c r="O1040" s="34">
        <v>12.04</v>
      </c>
      <c r="P1040" s="34"/>
      <c r="Q1040" s="34"/>
      <c r="R1040" s="34">
        <v>31.030000999999999</v>
      </c>
      <c r="S1040" s="34">
        <v>51.815845000000003</v>
      </c>
      <c r="T1040" s="34"/>
      <c r="U1040" s="34"/>
      <c r="V1040" s="34">
        <v>4.5006950000000003</v>
      </c>
      <c r="W1040" s="34">
        <v>38.830002</v>
      </c>
      <c r="X1040" s="34">
        <v>44.700001</v>
      </c>
      <c r="Y1040" s="34">
        <v>10.253067</v>
      </c>
      <c r="Z1040" s="34">
        <v>23.271303</v>
      </c>
      <c r="AA1040" s="34">
        <v>47.224266</v>
      </c>
      <c r="AB1040" s="34">
        <v>56.350521000000001</v>
      </c>
      <c r="AC1040" s="34"/>
      <c r="AD1040" s="34">
        <v>104.07</v>
      </c>
      <c r="AE1040" s="34">
        <v>39.497577999999997</v>
      </c>
      <c r="AF1040" s="34">
        <v>0.97</v>
      </c>
      <c r="AG1040" s="34">
        <v>15.39</v>
      </c>
      <c r="AH1040" s="34">
        <v>28.739139999999999</v>
      </c>
      <c r="AI1040" s="34">
        <v>118.682762</v>
      </c>
      <c r="AJ1040" s="34">
        <v>10.259459</v>
      </c>
      <c r="AK1040" s="34">
        <v>5.2</v>
      </c>
      <c r="AL1040" s="34"/>
      <c r="AM1040" s="34">
        <v>31.190501999999999</v>
      </c>
      <c r="AN1040" s="34">
        <v>4.3</v>
      </c>
      <c r="AO1040" s="34">
        <v>31.65</v>
      </c>
      <c r="AP1040" s="34">
        <v>5.45</v>
      </c>
      <c r="AQ1040" s="34">
        <v>17.299999</v>
      </c>
      <c r="AR1040" s="34">
        <v>3.47</v>
      </c>
      <c r="AS1040" s="34"/>
      <c r="AT1040" s="34">
        <v>22.486844999999999</v>
      </c>
      <c r="AU1040" s="34">
        <v>179.35000600000001</v>
      </c>
      <c r="AV1040" s="34">
        <v>11.894380999999999</v>
      </c>
      <c r="AW1040" s="34">
        <v>13.860213</v>
      </c>
      <c r="AX1040" s="34">
        <v>7.31</v>
      </c>
      <c r="AY1040" s="34">
        <v>2.1</v>
      </c>
      <c r="AZ1040" s="34">
        <v>64.029999000000004</v>
      </c>
      <c r="BA1040" s="34"/>
      <c r="BB1040" s="34"/>
      <c r="BC1040" s="34">
        <v>24.213145999999998</v>
      </c>
      <c r="BD1040" s="34"/>
      <c r="BE1040" s="38"/>
      <c r="BF1040" s="41"/>
      <c r="BG1040" s="41">
        <f t="shared" si="808"/>
        <v>-8.1632733212700492E-3</v>
      </c>
      <c r="BH1040" s="41"/>
      <c r="BI1040" s="41">
        <f t="shared" si="809"/>
        <v>-1.6529301951210582E-2</v>
      </c>
      <c r="BJ1040" s="41"/>
      <c r="BK1040" s="41">
        <f t="shared" si="810"/>
        <v>3.6207398809509125E-3</v>
      </c>
      <c r="BL1040" s="41">
        <f t="shared" si="811"/>
        <v>-1.0035191655584101E-2</v>
      </c>
      <c r="BM1040" s="41">
        <f t="shared" si="812"/>
        <v>-4.9505051598562029E-3</v>
      </c>
      <c r="BN1040" s="41">
        <f t="shared" si="813"/>
        <v>-4.5462374076757288E-2</v>
      </c>
      <c r="BO1040" s="41"/>
      <c r="BP1040" s="41">
        <f t="shared" si="814"/>
        <v>-8.1274829702445445E-3</v>
      </c>
      <c r="BQ1040" s="41">
        <f t="shared" si="815"/>
        <v>-8.968270293859644E-2</v>
      </c>
      <c r="BR1040" s="41">
        <f t="shared" si="816"/>
        <v>7.635187378508065E-3</v>
      </c>
      <c r="BS1040" s="41">
        <f t="shared" si="817"/>
        <v>-8.2713457506773062E-3</v>
      </c>
      <c r="BT1040" s="41"/>
      <c r="BU1040" s="41"/>
      <c r="BV1040" s="41">
        <f t="shared" si="818"/>
        <v>6.447775748078372E-4</v>
      </c>
      <c r="BW1040" s="41">
        <f t="shared" si="819"/>
        <v>5.708570652506852E-4</v>
      </c>
      <c r="BX1040" s="41"/>
      <c r="BY1040" s="41"/>
      <c r="BZ1040" s="41">
        <f t="shared" si="820"/>
        <v>-3.4785979354386723E-2</v>
      </c>
      <c r="CA1040" s="41">
        <f t="shared" si="821"/>
        <v>1.8044598271646283E-3</v>
      </c>
      <c r="CB1040" s="41">
        <f t="shared" si="822"/>
        <v>1.2380551640806261E-2</v>
      </c>
      <c r="CC1040" s="41">
        <f t="shared" si="823"/>
        <v>-3.3511904535530809E-2</v>
      </c>
      <c r="CD1040" s="41">
        <f t="shared" si="824"/>
        <v>-1.4436250391880194E-2</v>
      </c>
      <c r="CE1040" s="41">
        <f t="shared" si="825"/>
        <v>4.6875481815498894E-3</v>
      </c>
      <c r="CF1040" s="41">
        <f t="shared" si="826"/>
        <v>-1.8269263666940788E-2</v>
      </c>
      <c r="CG1040" s="41"/>
      <c r="CH1040" s="41">
        <f t="shared" si="827"/>
        <v>1.9216797783279431E-4</v>
      </c>
      <c r="CI1040" s="41">
        <f t="shared" si="828"/>
        <v>4.9985174908377921E-4</v>
      </c>
      <c r="CJ1040" s="41">
        <f t="shared" si="829"/>
        <v>-3.0459207484708574E-2</v>
      </c>
      <c r="CK1040" s="41">
        <f t="shared" si="830"/>
        <v>0</v>
      </c>
      <c r="CL1040" s="41">
        <f t="shared" si="831"/>
        <v>-1.6991979443317204E-3</v>
      </c>
      <c r="CM1040" s="41">
        <f t="shared" si="832"/>
        <v>-2.0528477808335919E-2</v>
      </c>
      <c r="CO1040" s="41">
        <f t="shared" si="833"/>
        <v>-3.7740327982847086E-2</v>
      </c>
      <c r="CP1040" s="41"/>
      <c r="CQ1040" s="41">
        <f t="shared" si="834"/>
        <v>-5.0362057987776787E-3</v>
      </c>
      <c r="CR1040" s="41">
        <f t="shared" si="835"/>
        <v>-8.8947486016496297E-2</v>
      </c>
      <c r="CS1040" s="41">
        <f t="shared" si="836"/>
        <v>-1.2559003575245377E-2</v>
      </c>
      <c r="CT1040" s="41">
        <f t="shared" si="837"/>
        <v>-9.1324835632724741E-3</v>
      </c>
      <c r="CU1040" s="41">
        <f t="shared" si="838"/>
        <v>-1.1494437229204983E-2</v>
      </c>
      <c r="CV1040" s="41">
        <f t="shared" si="839"/>
        <v>-1.1461443519006539E-2</v>
      </c>
      <c r="CW1040" s="41"/>
      <c r="CX1040" s="41">
        <f t="shared" si="840"/>
        <v>-1.0929062314825487E-2</v>
      </c>
      <c r="CY1040" s="41">
        <f t="shared" si="841"/>
        <v>1.1716199676081436E-3</v>
      </c>
      <c r="CZ1040" s="41">
        <f t="shared" si="842"/>
        <v>-8.2988160162894408E-3</v>
      </c>
      <c r="DA1040" s="41">
        <f t="shared" si="843"/>
        <v>-4.0683675391830341E-2</v>
      </c>
      <c r="DB1040" s="41">
        <f t="shared" si="844"/>
        <v>-1.2236726448437034E-2</v>
      </c>
      <c r="DC1040" s="41">
        <f t="shared" si="845"/>
        <v>-2.3530497410194046E-2</v>
      </c>
      <c r="DD1040" s="41">
        <f t="shared" si="846"/>
        <v>-6.0724049437619401E-3</v>
      </c>
      <c r="DE1040" s="41"/>
      <c r="DF1040" s="41"/>
      <c r="DG1040" s="41">
        <f t="shared" si="847"/>
        <v>-6.1236604643709362E-3</v>
      </c>
      <c r="DH1040" s="41"/>
    </row>
    <row r="1041" spans="2:112">
      <c r="B1041" s="34"/>
      <c r="C1041" s="34">
        <v>5.7572229999999998</v>
      </c>
      <c r="D1041" s="34"/>
      <c r="E1041" s="34">
        <v>1.85</v>
      </c>
      <c r="F1041" s="34"/>
      <c r="G1041" s="34">
        <v>51.515864999999998</v>
      </c>
      <c r="H1041" s="34">
        <v>20.49044</v>
      </c>
      <c r="I1041" s="34">
        <v>20.549999</v>
      </c>
      <c r="J1041" s="34">
        <v>4.76</v>
      </c>
      <c r="K1041" s="34"/>
      <c r="L1041" s="34">
        <v>61.16</v>
      </c>
      <c r="M1041" s="34">
        <v>4.0999999999999996</v>
      </c>
      <c r="N1041" s="34">
        <v>44.495251000000003</v>
      </c>
      <c r="O1041" s="34">
        <v>12.14</v>
      </c>
      <c r="P1041" s="34"/>
      <c r="Q1041" s="34"/>
      <c r="R1041" s="34">
        <v>30.84</v>
      </c>
      <c r="S1041" s="34">
        <v>52.012977999999997</v>
      </c>
      <c r="T1041" s="34"/>
      <c r="U1041" s="34"/>
      <c r="V1041" s="34">
        <v>4.3612929999999999</v>
      </c>
      <c r="W1041" s="34">
        <v>39.290000999999997</v>
      </c>
      <c r="X1041" s="34">
        <v>44.450001</v>
      </c>
      <c r="Y1041" s="34">
        <v>10.642424</v>
      </c>
      <c r="Z1041" s="34">
        <v>23.522675</v>
      </c>
      <c r="AA1041" s="34">
        <v>47.169052000000001</v>
      </c>
      <c r="AB1041" s="34">
        <v>57.884200999999997</v>
      </c>
      <c r="AC1041" s="34"/>
      <c r="AD1041" s="34">
        <v>103.790001</v>
      </c>
      <c r="AE1041" s="34">
        <v>39.458103000000001</v>
      </c>
      <c r="AF1041" s="34">
        <v>0.92</v>
      </c>
      <c r="AG1041" s="34">
        <v>15.23</v>
      </c>
      <c r="AH1041" s="34">
        <v>29.179026</v>
      </c>
      <c r="AI1041" s="34">
        <v>118.423653</v>
      </c>
      <c r="AJ1041" s="34">
        <v>10.316245</v>
      </c>
      <c r="AK1041" s="34">
        <v>5.4</v>
      </c>
      <c r="AL1041" s="34"/>
      <c r="AM1041" s="34">
        <v>31.643250999999999</v>
      </c>
      <c r="AN1041" s="34">
        <v>4.3</v>
      </c>
      <c r="AO1041" s="34">
        <v>31.799999</v>
      </c>
      <c r="AP1041" s="34">
        <v>5.45</v>
      </c>
      <c r="AQ1041" s="34">
        <v>17.350000000000001</v>
      </c>
      <c r="AR1041" s="34">
        <v>3.66</v>
      </c>
      <c r="AS1041" s="34"/>
      <c r="AT1041" s="34">
        <v>23.129328000000001</v>
      </c>
      <c r="AU1041" s="34">
        <v>179.71000699999999</v>
      </c>
      <c r="AV1041" s="34">
        <v>12.290858999999999</v>
      </c>
      <c r="AW1041" s="34">
        <v>14.052051000000001</v>
      </c>
      <c r="AX1041" s="34">
        <v>7.29</v>
      </c>
      <c r="AY1041" s="34">
        <v>2.1</v>
      </c>
      <c r="AZ1041" s="34">
        <v>64.089995999999999</v>
      </c>
      <c r="BA1041" s="34"/>
      <c r="BB1041" s="34"/>
      <c r="BC1041" s="34">
        <v>24.619672999999999</v>
      </c>
      <c r="BD1041" s="34"/>
      <c r="BE1041" s="38"/>
      <c r="BF1041" s="41"/>
      <c r="BG1041" s="41">
        <f t="shared" si="808"/>
        <v>1.62606205327663E-2</v>
      </c>
      <c r="BH1041" s="41"/>
      <c r="BI1041" s="41">
        <f t="shared" si="809"/>
        <v>2.7398974188114562E-2</v>
      </c>
      <c r="BJ1041" s="41"/>
      <c r="BK1041" s="41">
        <f t="shared" si="810"/>
        <v>-7.0631244291566447E-3</v>
      </c>
      <c r="BL1041" s="41">
        <f t="shared" si="811"/>
        <v>3.8095143600373374E-2</v>
      </c>
      <c r="BM1041" s="41">
        <f t="shared" si="812"/>
        <v>1.9656603887750049E-2</v>
      </c>
      <c r="BN1041" s="41">
        <f t="shared" si="813"/>
        <v>6.3224657394868877E-3</v>
      </c>
      <c r="BO1041" s="41"/>
      <c r="BP1041" s="41">
        <f t="shared" si="814"/>
        <v>-1.7969456767017416E-3</v>
      </c>
      <c r="BQ1041" s="41">
        <f t="shared" si="815"/>
        <v>1.2270092591814401E-2</v>
      </c>
      <c r="BR1041" s="41">
        <f t="shared" si="816"/>
        <v>6.9111689577960591E-3</v>
      </c>
      <c r="BS1041" s="41">
        <f t="shared" si="817"/>
        <v>8.2713457506773339E-3</v>
      </c>
      <c r="BT1041" s="41"/>
      <c r="BU1041" s="41"/>
      <c r="BV1041" s="41">
        <f t="shared" si="818"/>
        <v>-6.1419619920366937E-3</v>
      </c>
      <c r="BW1041" s="41">
        <f t="shared" si="819"/>
        <v>3.797273843244995E-3</v>
      </c>
      <c r="BX1041" s="41"/>
      <c r="BY1041" s="41"/>
      <c r="BZ1041" s="41">
        <f t="shared" si="820"/>
        <v>-3.1463256266548764E-2</v>
      </c>
      <c r="CA1041" s="41">
        <f t="shared" si="821"/>
        <v>1.1776863771995065E-2</v>
      </c>
      <c r="CB1041" s="41">
        <f t="shared" si="822"/>
        <v>-5.6085395337863572E-3</v>
      </c>
      <c r="CC1041" s="41">
        <f t="shared" si="823"/>
        <v>3.727139717605582E-2</v>
      </c>
      <c r="CD1041" s="41">
        <f t="shared" si="824"/>
        <v>1.0743878966823581E-2</v>
      </c>
      <c r="CE1041" s="41">
        <f t="shared" si="825"/>
        <v>-1.1698710770427351E-3</v>
      </c>
      <c r="CF1041" s="41">
        <f t="shared" si="826"/>
        <v>2.685299410356895E-2</v>
      </c>
      <c r="CG1041" s="41"/>
      <c r="CH1041" s="41">
        <f t="shared" si="827"/>
        <v>-2.6941130377308017E-3</v>
      </c>
      <c r="CI1041" s="41">
        <f t="shared" si="828"/>
        <v>-9.9992813155792989E-4</v>
      </c>
      <c r="CJ1041" s="41">
        <f t="shared" si="829"/>
        <v>-5.292240145434244E-2</v>
      </c>
      <c r="CK1041" s="41">
        <f t="shared" si="830"/>
        <v>-1.0450780943717415E-2</v>
      </c>
      <c r="CL1041" s="41">
        <f t="shared" si="831"/>
        <v>1.5190206759288803E-2</v>
      </c>
      <c r="CM1041" s="41">
        <f t="shared" si="832"/>
        <v>-2.1855933602053044E-3</v>
      </c>
      <c r="CO1041" s="41">
        <f t="shared" si="833"/>
        <v>3.7740327982847113E-2</v>
      </c>
      <c r="CP1041" s="41"/>
      <c r="CQ1041" s="41">
        <f t="shared" si="834"/>
        <v>1.4411261912607751E-2</v>
      </c>
      <c r="CR1041" s="41">
        <f t="shared" si="835"/>
        <v>0</v>
      </c>
      <c r="CS1041" s="41">
        <f t="shared" si="836"/>
        <v>4.7281097494045405E-3</v>
      </c>
      <c r="CT1041" s="41">
        <f t="shared" si="837"/>
        <v>0</v>
      </c>
      <c r="CU1041" s="41">
        <f t="shared" si="838"/>
        <v>2.8860626926048307E-3</v>
      </c>
      <c r="CV1041" s="41">
        <f t="shared" si="839"/>
        <v>5.3308553454507128E-2</v>
      </c>
      <c r="CW1041" s="41"/>
      <c r="CX1041" s="41">
        <f t="shared" si="840"/>
        <v>2.8170951084101736E-2</v>
      </c>
      <c r="CY1041" s="41">
        <f t="shared" si="841"/>
        <v>2.005242063143212E-3</v>
      </c>
      <c r="CZ1041" s="41">
        <f t="shared" si="842"/>
        <v>3.2789711629249922E-2</v>
      </c>
      <c r="DA1041" s="41">
        <f t="shared" si="843"/>
        <v>1.3746002164556556E-2</v>
      </c>
      <c r="DB1041" s="41">
        <f t="shared" si="844"/>
        <v>-2.7397277411203274E-3</v>
      </c>
      <c r="DC1041" s="41">
        <f t="shared" si="845"/>
        <v>0</v>
      </c>
      <c r="DD1041" s="41">
        <f t="shared" si="846"/>
        <v>9.3657519086927821E-4</v>
      </c>
      <c r="DE1041" s="41"/>
      <c r="DF1041" s="41"/>
      <c r="DG1041" s="41">
        <f t="shared" si="847"/>
        <v>1.665012997259778E-2</v>
      </c>
      <c r="DH1041" s="41"/>
    </row>
    <row r="1042" spans="2:112">
      <c r="B1042" s="34"/>
      <c r="C1042" s="34">
        <v>5.664364</v>
      </c>
      <c r="D1042" s="34"/>
      <c r="E1042" s="34">
        <v>1.87</v>
      </c>
      <c r="F1042" s="34"/>
      <c r="G1042" s="34">
        <v>51.357959999999999</v>
      </c>
      <c r="H1042" s="34">
        <v>20.500387</v>
      </c>
      <c r="I1042" s="34">
        <v>20.9</v>
      </c>
      <c r="J1042" s="34">
        <v>5.2</v>
      </c>
      <c r="K1042" s="34"/>
      <c r="L1042" s="34">
        <v>62.049999</v>
      </c>
      <c r="M1042" s="34">
        <v>4.17</v>
      </c>
      <c r="N1042" s="34">
        <v>44.356853000000001</v>
      </c>
      <c r="O1042" s="34">
        <v>12.13</v>
      </c>
      <c r="P1042" s="34"/>
      <c r="Q1042" s="34"/>
      <c r="R1042" s="34">
        <v>30.809999000000001</v>
      </c>
      <c r="S1042" s="34">
        <v>50.702057000000003</v>
      </c>
      <c r="T1042" s="34"/>
      <c r="U1042" s="34"/>
      <c r="V1042" s="34">
        <v>4.4210370000000001</v>
      </c>
      <c r="W1042" s="34">
        <v>39.590000000000003</v>
      </c>
      <c r="X1042" s="34">
        <v>43.5</v>
      </c>
      <c r="Y1042" s="34">
        <v>10.542589</v>
      </c>
      <c r="Z1042" s="34">
        <v>22.961919999999999</v>
      </c>
      <c r="AA1042" s="34">
        <v>47.233471000000002</v>
      </c>
      <c r="AB1042" s="34">
        <v>57.339993</v>
      </c>
      <c r="AC1042" s="34"/>
      <c r="AD1042" s="34">
        <v>104.779999</v>
      </c>
      <c r="AE1042" s="34">
        <v>39.329796000000002</v>
      </c>
      <c r="AF1042" s="34">
        <v>0.89</v>
      </c>
      <c r="AG1042" s="34">
        <v>15.22</v>
      </c>
      <c r="AH1042" s="34">
        <v>28.836893</v>
      </c>
      <c r="AI1042" s="34">
        <v>119.59961699999999</v>
      </c>
      <c r="AJ1042" s="34">
        <v>10.268924999999999</v>
      </c>
      <c r="AK1042" s="34">
        <v>5.55</v>
      </c>
      <c r="AL1042" s="34"/>
      <c r="AM1042" s="34">
        <v>31.525138999999999</v>
      </c>
      <c r="AN1042" s="34">
        <v>4.8</v>
      </c>
      <c r="AO1042" s="34">
        <v>31.6</v>
      </c>
      <c r="AP1042" s="34">
        <v>5.5</v>
      </c>
      <c r="AQ1042" s="34">
        <v>17.350000000000001</v>
      </c>
      <c r="AR1042" s="34">
        <v>3.51</v>
      </c>
      <c r="AS1042" s="34"/>
      <c r="AT1042" s="34">
        <v>23.327014999999999</v>
      </c>
      <c r="AU1042" s="34">
        <v>179.89999399999999</v>
      </c>
      <c r="AV1042" s="34">
        <v>12.043059</v>
      </c>
      <c r="AW1042" s="34">
        <v>14.387765</v>
      </c>
      <c r="AX1042" s="34">
        <v>7.28</v>
      </c>
      <c r="AY1042" s="34">
        <v>1.9</v>
      </c>
      <c r="AZ1042" s="34">
        <v>63.639999000000003</v>
      </c>
      <c r="BA1042" s="34"/>
      <c r="BB1042" s="34"/>
      <c r="BC1042" s="34">
        <v>24.708912000000002</v>
      </c>
      <c r="BD1042" s="34"/>
      <c r="BE1042" s="38"/>
      <c r="BF1042" s="41"/>
      <c r="BG1042" s="41">
        <f t="shared" si="808"/>
        <v>-1.6260620532766161E-2</v>
      </c>
      <c r="BH1042" s="41"/>
      <c r="BI1042" s="41">
        <f t="shared" si="809"/>
        <v>1.0752791776261915E-2</v>
      </c>
      <c r="BJ1042" s="41"/>
      <c r="BK1042" s="41">
        <f t="shared" si="810"/>
        <v>-3.0698795152245837E-3</v>
      </c>
      <c r="BL1042" s="41">
        <f t="shared" si="811"/>
        <v>4.8532810500491642E-4</v>
      </c>
      <c r="BM1042" s="41">
        <f t="shared" si="812"/>
        <v>1.6888266690323298E-2</v>
      </c>
      <c r="BN1042" s="41">
        <f t="shared" si="813"/>
        <v>8.8410957344053145E-2</v>
      </c>
      <c r="BO1042" s="41"/>
      <c r="BP1042" s="41">
        <f t="shared" si="814"/>
        <v>1.4447114473719188E-2</v>
      </c>
      <c r="BQ1042" s="41">
        <f t="shared" si="815"/>
        <v>1.6929062100447975E-2</v>
      </c>
      <c r="BR1042" s="41">
        <f t="shared" si="816"/>
        <v>-3.1152467008912156E-3</v>
      </c>
      <c r="BS1042" s="41">
        <f t="shared" si="817"/>
        <v>-8.240626753934267E-4</v>
      </c>
      <c r="BT1042" s="41"/>
      <c r="BU1042" s="41"/>
      <c r="BV1042" s="41">
        <f t="shared" si="818"/>
        <v>-9.7326854354712095E-4</v>
      </c>
      <c r="BW1042" s="41">
        <f t="shared" si="819"/>
        <v>-2.5526782599137935E-2</v>
      </c>
      <c r="BX1042" s="41"/>
      <c r="BY1042" s="41"/>
      <c r="BZ1042" s="41">
        <f t="shared" si="820"/>
        <v>1.3605710927482303E-2</v>
      </c>
      <c r="CA1042" s="41">
        <f t="shared" si="821"/>
        <v>7.606502095902465E-3</v>
      </c>
      <c r="CB1042" s="41">
        <f t="shared" si="822"/>
        <v>-2.1604046362462791E-2</v>
      </c>
      <c r="CC1042" s="41">
        <f t="shared" si="823"/>
        <v>-9.4251288920999838E-3</v>
      </c>
      <c r="CD1042" s="41">
        <f t="shared" si="824"/>
        <v>-2.4127657908037628E-2</v>
      </c>
      <c r="CE1042" s="41">
        <f t="shared" si="825"/>
        <v>1.3647730580026135E-3</v>
      </c>
      <c r="CF1042" s="41">
        <f t="shared" si="826"/>
        <v>-9.4461419554947058E-3</v>
      </c>
      <c r="CG1042" s="41"/>
      <c r="CH1042" s="41">
        <f t="shared" si="827"/>
        <v>9.4932678242304874E-3</v>
      </c>
      <c r="CI1042" s="41">
        <f t="shared" si="828"/>
        <v>-3.2570258898690341E-3</v>
      </c>
      <c r="CJ1042" s="41">
        <f t="shared" si="829"/>
        <v>-3.3152207316900509E-2</v>
      </c>
      <c r="CK1042" s="41">
        <f t="shared" si="830"/>
        <v>-6.568144735306159E-4</v>
      </c>
      <c r="CL1042" s="41">
        <f t="shared" si="831"/>
        <v>-1.1794589213838828E-2</v>
      </c>
      <c r="CM1042" s="41">
        <f t="shared" si="832"/>
        <v>9.8811647126626108E-3</v>
      </c>
      <c r="CO1042" s="41">
        <f t="shared" si="833"/>
        <v>2.7398974188114347E-2</v>
      </c>
      <c r="CP1042" s="41"/>
      <c r="CQ1042" s="41">
        <f t="shared" si="834"/>
        <v>-3.7395962646991666E-3</v>
      </c>
      <c r="CR1042" s="41">
        <f t="shared" si="835"/>
        <v>0.11000089521432849</v>
      </c>
      <c r="CS1042" s="41">
        <f t="shared" si="836"/>
        <v>-6.3091377467233128E-3</v>
      </c>
      <c r="CT1042" s="41">
        <f t="shared" si="837"/>
        <v>9.1324835632724723E-3</v>
      </c>
      <c r="CU1042" s="41">
        <f t="shared" si="838"/>
        <v>0</v>
      </c>
      <c r="CV1042" s="41">
        <f t="shared" si="839"/>
        <v>-4.184710993550049E-2</v>
      </c>
      <c r="CW1042" s="41"/>
      <c r="CX1042" s="41">
        <f t="shared" si="840"/>
        <v>8.5107083542873725E-3</v>
      </c>
      <c r="CY1042" s="41">
        <f t="shared" si="841"/>
        <v>1.0566281090503842E-3</v>
      </c>
      <c r="CZ1042" s="41">
        <f t="shared" si="842"/>
        <v>-2.0367337980542261E-2</v>
      </c>
      <c r="DA1042" s="41">
        <f t="shared" si="843"/>
        <v>2.3609828871072224E-2</v>
      </c>
      <c r="DB1042" s="41">
        <f t="shared" si="844"/>
        <v>-1.3726838119721356E-3</v>
      </c>
      <c r="DC1042" s="41">
        <f t="shared" si="845"/>
        <v>-0.10008345855698265</v>
      </c>
      <c r="DD1042" s="41">
        <f t="shared" si="846"/>
        <v>-7.0460953477025374E-3</v>
      </c>
      <c r="DE1042" s="41"/>
      <c r="DF1042" s="41"/>
      <c r="DG1042" s="41">
        <f t="shared" si="847"/>
        <v>3.6181494909020822E-3</v>
      </c>
      <c r="DH1042" s="41"/>
    </row>
    <row r="1043" spans="2:112">
      <c r="B1043" s="34"/>
      <c r="C1043" s="34">
        <v>5.7200790000000001</v>
      </c>
      <c r="D1043" s="34"/>
      <c r="E1043" s="34">
        <v>1.89</v>
      </c>
      <c r="F1043" s="34"/>
      <c r="G1043" s="34">
        <v>50.805301999999998</v>
      </c>
      <c r="H1043" s="34">
        <v>21.236452</v>
      </c>
      <c r="I1043" s="34">
        <v>20.799999</v>
      </c>
      <c r="J1043" s="34">
        <v>5.15</v>
      </c>
      <c r="K1043" s="34"/>
      <c r="L1043" s="34">
        <v>61.27</v>
      </c>
      <c r="M1043" s="34">
        <v>4.0999999999999996</v>
      </c>
      <c r="N1043" s="34">
        <v>44.327193999999999</v>
      </c>
      <c r="O1043" s="34">
        <v>11.92</v>
      </c>
      <c r="P1043" s="34"/>
      <c r="Q1043" s="34"/>
      <c r="R1043" s="34">
        <v>33.709999000000003</v>
      </c>
      <c r="S1043" s="34">
        <v>50.652774999999998</v>
      </c>
      <c r="T1043" s="34"/>
      <c r="U1043" s="34"/>
      <c r="V1043" s="34">
        <v>4.5106520000000003</v>
      </c>
      <c r="W1043" s="34">
        <v>39.57</v>
      </c>
      <c r="X1043" s="34">
        <v>43.650002000000001</v>
      </c>
      <c r="Y1043" s="34">
        <v>10.442754000000001</v>
      </c>
      <c r="Z1043" s="34">
        <v>22.807230000000001</v>
      </c>
      <c r="AA1043" s="34">
        <v>46.745761999999999</v>
      </c>
      <c r="AB1043" s="34">
        <v>57.488415000000003</v>
      </c>
      <c r="AC1043" s="34"/>
      <c r="AD1043" s="34">
        <v>106.610001</v>
      </c>
      <c r="AE1043" s="34">
        <v>39.566665999999998</v>
      </c>
      <c r="AF1043" s="34">
        <v>0.93</v>
      </c>
      <c r="AG1043" s="34">
        <v>15.5</v>
      </c>
      <c r="AH1043" s="34">
        <v>29.081271999999998</v>
      </c>
      <c r="AI1043" s="34">
        <v>120.327118</v>
      </c>
      <c r="AJ1043" s="34">
        <v>10.306782</v>
      </c>
      <c r="AK1043" s="34">
        <v>5.6</v>
      </c>
      <c r="AL1043" s="34"/>
      <c r="AM1043" s="34">
        <v>31.515301000000001</v>
      </c>
      <c r="AN1043" s="34">
        <v>4.5</v>
      </c>
      <c r="AO1043" s="34">
        <v>30.6</v>
      </c>
      <c r="AP1043" s="34">
        <v>5.45</v>
      </c>
      <c r="AQ1043" s="34">
        <v>17.549999</v>
      </c>
      <c r="AR1043" s="34">
        <v>3.77</v>
      </c>
      <c r="AS1043" s="34"/>
      <c r="AT1043" s="34">
        <v>23.178753</v>
      </c>
      <c r="AU1043" s="34">
        <v>179.300003</v>
      </c>
      <c r="AV1043" s="34">
        <v>12.241301</v>
      </c>
      <c r="AW1043" s="34">
        <v>15.155112000000001</v>
      </c>
      <c r="AX1043" s="34">
        <v>7.37</v>
      </c>
      <c r="AY1043" s="34">
        <v>1.85</v>
      </c>
      <c r="AZ1043" s="34">
        <v>63.220001000000003</v>
      </c>
      <c r="BA1043" s="34"/>
      <c r="BB1043" s="34"/>
      <c r="BC1043" s="34">
        <v>25.204675999999999</v>
      </c>
      <c r="BD1043" s="34"/>
      <c r="BE1043" s="38"/>
      <c r="BF1043" s="41"/>
      <c r="BG1043" s="41">
        <f t="shared" si="808"/>
        <v>9.7879966219435784E-3</v>
      </c>
      <c r="BH1043" s="41"/>
      <c r="BI1043" s="41">
        <f t="shared" si="809"/>
        <v>1.0638398205055577E-2</v>
      </c>
      <c r="BJ1043" s="41"/>
      <c r="BK1043" s="41">
        <f t="shared" si="810"/>
        <v>-1.0819219749693691E-2</v>
      </c>
      <c r="BL1043" s="41">
        <f t="shared" si="811"/>
        <v>3.5275375090993953E-2</v>
      </c>
      <c r="BM1043" s="41">
        <f t="shared" si="812"/>
        <v>-4.7962203404172303E-3</v>
      </c>
      <c r="BN1043" s="41">
        <f t="shared" si="813"/>
        <v>-9.6619109117368589E-3</v>
      </c>
      <c r="BO1043" s="41"/>
      <c r="BP1043" s="41">
        <f t="shared" si="814"/>
        <v>-1.2650168797017355E-2</v>
      </c>
      <c r="BQ1043" s="41">
        <f t="shared" si="815"/>
        <v>-1.6929062100448082E-2</v>
      </c>
      <c r="BR1043" s="41">
        <f t="shared" si="816"/>
        <v>-6.6886891406192411E-4</v>
      </c>
      <c r="BS1043" s="41">
        <f t="shared" si="817"/>
        <v>-1.7464061318755136E-2</v>
      </c>
      <c r="BT1043" s="41"/>
      <c r="BU1043" s="41"/>
      <c r="BV1043" s="41">
        <f t="shared" si="818"/>
        <v>8.9955219429599526E-2</v>
      </c>
      <c r="BW1043" s="41">
        <f t="shared" si="819"/>
        <v>-9.7246481319776513E-4</v>
      </c>
      <c r="BX1043" s="41"/>
      <c r="BY1043" s="41"/>
      <c r="BZ1043" s="41">
        <f t="shared" si="820"/>
        <v>2.0067426736852353E-2</v>
      </c>
      <c r="CA1043" s="41">
        <f t="shared" si="821"/>
        <v>-5.0530572070641181E-4</v>
      </c>
      <c r="CB1043" s="41">
        <f t="shared" si="822"/>
        <v>3.4423900099865771E-3</v>
      </c>
      <c r="CC1043" s="41">
        <f t="shared" si="823"/>
        <v>-9.5148078526798695E-3</v>
      </c>
      <c r="CD1043" s="41">
        <f t="shared" si="824"/>
        <v>-6.7596006921738314E-3</v>
      </c>
      <c r="CE1043" s="41">
        <f t="shared" si="825"/>
        <v>-1.0379173413503936E-2</v>
      </c>
      <c r="CF1043" s="41">
        <f t="shared" si="826"/>
        <v>2.5851108665754146E-3</v>
      </c>
      <c r="CG1043" s="41"/>
      <c r="CH1043" s="41">
        <f t="shared" si="827"/>
        <v>1.7314420906099193E-2</v>
      </c>
      <c r="CI1043" s="41">
        <f t="shared" si="828"/>
        <v>6.004596548290584E-3</v>
      </c>
      <c r="CJ1043" s="41">
        <f t="shared" si="829"/>
        <v>4.3963123421116204E-2</v>
      </c>
      <c r="CK1043" s="41">
        <f t="shared" si="830"/>
        <v>1.8229671491661201E-2</v>
      </c>
      <c r="CL1043" s="41">
        <f t="shared" si="831"/>
        <v>8.4388188147393756E-3</v>
      </c>
      <c r="CM1043" s="41">
        <f t="shared" si="832"/>
        <v>6.0643781910182312E-3</v>
      </c>
      <c r="CO1043" s="41">
        <f t="shared" si="833"/>
        <v>8.9686699827603161E-3</v>
      </c>
      <c r="CP1043" s="41"/>
      <c r="CQ1043" s="41">
        <f t="shared" si="834"/>
        <v>-3.1211711339142152E-4</v>
      </c>
      <c r="CR1043" s="41">
        <f t="shared" si="835"/>
        <v>-6.4538521137571178E-2</v>
      </c>
      <c r="CS1043" s="41">
        <f t="shared" si="836"/>
        <v>-3.2157111634531284E-2</v>
      </c>
      <c r="CT1043" s="41">
        <f t="shared" si="837"/>
        <v>-9.1324835632724741E-3</v>
      </c>
      <c r="CU1043" s="41">
        <f t="shared" si="838"/>
        <v>1.1461386538947897E-2</v>
      </c>
      <c r="CV1043" s="41">
        <f t="shared" si="839"/>
        <v>7.1458963982145046E-2</v>
      </c>
      <c r="CW1043" s="41"/>
      <c r="CX1043" s="41">
        <f t="shared" si="840"/>
        <v>-6.3760909095498869E-3</v>
      </c>
      <c r="CY1043" s="41">
        <f t="shared" si="841"/>
        <v>-3.3407102618031224E-3</v>
      </c>
      <c r="CZ1043" s="41">
        <f t="shared" si="842"/>
        <v>1.6327084907521768E-2</v>
      </c>
      <c r="DA1043" s="41">
        <f t="shared" si="843"/>
        <v>5.1959708138021622E-2</v>
      </c>
      <c r="DB1043" s="41">
        <f t="shared" si="844"/>
        <v>1.2286843992650591E-2</v>
      </c>
      <c r="DC1043" s="41">
        <f t="shared" si="845"/>
        <v>-2.666824708216118E-2</v>
      </c>
      <c r="DD1043" s="41">
        <f t="shared" si="846"/>
        <v>-6.621465150947442E-3</v>
      </c>
      <c r="DE1043" s="41"/>
      <c r="DF1043" s="41"/>
      <c r="DG1043" s="41">
        <f t="shared" si="847"/>
        <v>1.9865544585272562E-2</v>
      </c>
      <c r="DH1043" s="41"/>
    </row>
    <row r="1044" spans="2:112">
      <c r="B1044" s="34"/>
      <c r="C1044" s="34">
        <v>5.7572229999999998</v>
      </c>
      <c r="D1044" s="34"/>
      <c r="E1044" s="34">
        <v>1.82</v>
      </c>
      <c r="F1044" s="34"/>
      <c r="G1044" s="34">
        <v>51.555340000000001</v>
      </c>
      <c r="H1044" s="34">
        <v>21.395600999999999</v>
      </c>
      <c r="I1044" s="34">
        <v>20.549999</v>
      </c>
      <c r="J1044" s="34">
        <v>15.01</v>
      </c>
      <c r="K1044" s="34"/>
      <c r="L1044" s="34">
        <v>62.540000999999997</v>
      </c>
      <c r="M1044" s="34">
        <v>4.05</v>
      </c>
      <c r="N1044" s="34">
        <v>44.683083000000003</v>
      </c>
      <c r="O1044" s="34">
        <v>12.2</v>
      </c>
      <c r="P1044" s="34"/>
      <c r="Q1044" s="34"/>
      <c r="R1044" s="34">
        <v>33.560001</v>
      </c>
      <c r="S1044" s="34">
        <v>51.175167000000002</v>
      </c>
      <c r="T1044" s="34"/>
      <c r="U1044" s="34"/>
      <c r="V1044" s="34">
        <v>4.3911639999999998</v>
      </c>
      <c r="W1044" s="34">
        <v>39.729999999999997</v>
      </c>
      <c r="X1044" s="34">
        <v>42.450001</v>
      </c>
      <c r="Y1044" s="34">
        <v>10.882028</v>
      </c>
      <c r="Z1044" s="34">
        <v>23.358315000000001</v>
      </c>
      <c r="AA1044" s="34">
        <v>46.911396000000003</v>
      </c>
      <c r="AB1044" s="34">
        <v>57.735782999999998</v>
      </c>
      <c r="AC1044" s="34"/>
      <c r="AD1044" s="34">
        <v>106.019997</v>
      </c>
      <c r="AE1044" s="34">
        <v>39.616008999999998</v>
      </c>
      <c r="AF1044" s="34">
        <v>0.95</v>
      </c>
      <c r="AG1044" s="34">
        <v>15.45</v>
      </c>
      <c r="AH1044" s="34">
        <v>29.081271999999998</v>
      </c>
      <c r="AI1044" s="34">
        <v>122.13093600000001</v>
      </c>
      <c r="AJ1044" s="34">
        <v>10.354103</v>
      </c>
      <c r="AK1044" s="34">
        <v>5.4</v>
      </c>
      <c r="AL1044" s="34"/>
      <c r="AM1044" s="34">
        <v>31.859783</v>
      </c>
      <c r="AN1044" s="34">
        <v>4.5999999999999996</v>
      </c>
      <c r="AO1044" s="34">
        <v>31.450001</v>
      </c>
      <c r="AP1044" s="34">
        <v>5.4</v>
      </c>
      <c r="AQ1044" s="34">
        <v>17.700001</v>
      </c>
      <c r="AR1044" s="34">
        <v>3.84</v>
      </c>
      <c r="AS1044" s="34"/>
      <c r="AT1044" s="34">
        <v>23.376434</v>
      </c>
      <c r="AU1044" s="34">
        <v>179.720001</v>
      </c>
      <c r="AV1044" s="34">
        <v>12.241301</v>
      </c>
      <c r="AW1044" s="34">
        <v>15.251030999999999</v>
      </c>
      <c r="AX1044" s="34">
        <v>7.46</v>
      </c>
      <c r="AY1044" s="34">
        <v>1.85</v>
      </c>
      <c r="AZ1044" s="34">
        <v>62.77</v>
      </c>
      <c r="BA1044" s="34"/>
      <c r="BB1044" s="34"/>
      <c r="BC1044" s="34">
        <v>25.234423</v>
      </c>
      <c r="BD1044" s="34"/>
      <c r="BE1044" s="38"/>
      <c r="BF1044" s="41"/>
      <c r="BG1044" s="41">
        <f t="shared" si="808"/>
        <v>6.4726239108226962E-3</v>
      </c>
      <c r="BH1044" s="41"/>
      <c r="BI1044" s="41">
        <f t="shared" si="809"/>
        <v>-3.7740327982846968E-2</v>
      </c>
      <c r="BJ1044" s="41"/>
      <c r="BK1044" s="41">
        <f t="shared" si="810"/>
        <v>1.4655074629813952E-2</v>
      </c>
      <c r="BL1044" s="41">
        <f t="shared" si="811"/>
        <v>7.4662010436871888E-3</v>
      </c>
      <c r="BM1044" s="41">
        <f t="shared" si="812"/>
        <v>-1.2092046349906068E-2</v>
      </c>
      <c r="BN1044" s="41">
        <f t="shared" si="813"/>
        <v>1.0697199309697256</v>
      </c>
      <c r="BO1044" s="41"/>
      <c r="BP1044" s="41">
        <f t="shared" si="814"/>
        <v>2.0516041281898253E-2</v>
      </c>
      <c r="BQ1044" s="41">
        <f t="shared" si="815"/>
        <v>-1.2270092591814359E-2</v>
      </c>
      <c r="BR1044" s="41">
        <f t="shared" si="816"/>
        <v>7.9966248497667647E-3</v>
      </c>
      <c r="BS1044" s="41">
        <f t="shared" si="817"/>
        <v>2.3218290102007086E-2</v>
      </c>
      <c r="BT1044" s="41"/>
      <c r="BU1044" s="41"/>
      <c r="BV1044" s="41">
        <f t="shared" si="818"/>
        <v>-4.459588184798329E-3</v>
      </c>
      <c r="BW1044" s="41">
        <f t="shared" si="819"/>
        <v>1.0260377901163619E-2</v>
      </c>
      <c r="BX1044" s="41"/>
      <c r="BY1044" s="41"/>
      <c r="BZ1044" s="41">
        <f t="shared" si="820"/>
        <v>-2.6847370687863251E-2</v>
      </c>
      <c r="CA1044" s="41">
        <f t="shared" si="821"/>
        <v>4.0353144291745031E-3</v>
      </c>
      <c r="CB1044" s="41">
        <f t="shared" si="822"/>
        <v>-2.7876391790143038E-2</v>
      </c>
      <c r="CC1044" s="41">
        <f t="shared" si="823"/>
        <v>4.120428034618881E-2</v>
      </c>
      <c r="CD1044" s="41">
        <f t="shared" si="824"/>
        <v>2.3875432552778846E-2</v>
      </c>
      <c r="CE1044" s="41">
        <f t="shared" si="825"/>
        <v>3.5370317916674225E-3</v>
      </c>
      <c r="CF1044" s="41">
        <f t="shared" si="826"/>
        <v>4.2936880330393251E-3</v>
      </c>
      <c r="CG1044" s="41"/>
      <c r="CH1044" s="41">
        <f t="shared" si="827"/>
        <v>-5.5495980792549379E-3</v>
      </c>
      <c r="CI1044" s="41">
        <f t="shared" si="828"/>
        <v>1.2463081447293576E-3</v>
      </c>
      <c r="CJ1044" s="41">
        <f t="shared" si="829"/>
        <v>2.1277398447284879E-2</v>
      </c>
      <c r="CK1044" s="41">
        <f t="shared" si="830"/>
        <v>-3.2310205814465318E-3</v>
      </c>
      <c r="CL1044" s="41">
        <f t="shared" si="831"/>
        <v>0</v>
      </c>
      <c r="CM1044" s="41">
        <f t="shared" si="832"/>
        <v>1.4879697756972109E-2</v>
      </c>
      <c r="CO1044" s="41">
        <f t="shared" si="833"/>
        <v>-3.6367644170874715E-2</v>
      </c>
      <c r="CP1044" s="41"/>
      <c r="CQ1044" s="41">
        <f t="shared" si="834"/>
        <v>1.0871319483451028E-2</v>
      </c>
      <c r="CR1044" s="41">
        <f t="shared" si="835"/>
        <v>2.1978906718775167E-2</v>
      </c>
      <c r="CS1044" s="41">
        <f t="shared" si="836"/>
        <v>2.7399005984616354E-2</v>
      </c>
      <c r="CT1044" s="41">
        <f t="shared" si="837"/>
        <v>-9.2166551049239522E-3</v>
      </c>
      <c r="CU1044" s="41">
        <f t="shared" si="838"/>
        <v>8.510803145140796E-3</v>
      </c>
      <c r="CV1044" s="41">
        <f t="shared" si="839"/>
        <v>1.8397365139716099E-2</v>
      </c>
      <c r="CW1044" s="41"/>
      <c r="CX1044" s="41">
        <f t="shared" si="840"/>
        <v>8.4923807983045604E-3</v>
      </c>
      <c r="CY1044" s="41">
        <f t="shared" si="841"/>
        <v>2.3396924233485676E-3</v>
      </c>
      <c r="CZ1044" s="41">
        <f t="shared" si="842"/>
        <v>0</v>
      </c>
      <c r="DA1044" s="41">
        <f t="shared" si="843"/>
        <v>6.3092065428878904E-3</v>
      </c>
      <c r="DB1044" s="41">
        <f t="shared" si="844"/>
        <v>1.2137708014424303E-2</v>
      </c>
      <c r="DC1044" s="41">
        <f t="shared" si="845"/>
        <v>0</v>
      </c>
      <c r="DD1044" s="41">
        <f t="shared" si="846"/>
        <v>-7.1434702758103293E-3</v>
      </c>
      <c r="DE1044" s="41"/>
      <c r="DF1044" s="41"/>
      <c r="DG1044" s="41">
        <f t="shared" si="847"/>
        <v>1.1795216028281728E-3</v>
      </c>
      <c r="DH1044" s="41"/>
    </row>
    <row r="1045" spans="2:112">
      <c r="B1045" s="34"/>
      <c r="C1045" s="34">
        <v>5.6179350000000001</v>
      </c>
      <c r="D1045" s="34"/>
      <c r="E1045" s="34">
        <v>1.93</v>
      </c>
      <c r="F1045" s="34"/>
      <c r="G1045" s="34">
        <v>52.275772000000003</v>
      </c>
      <c r="H1045" s="34">
        <v>21.286183999999999</v>
      </c>
      <c r="I1045" s="34">
        <v>20.5</v>
      </c>
      <c r="J1045" s="34">
        <v>10.51</v>
      </c>
      <c r="K1045" s="34"/>
      <c r="L1045" s="34">
        <v>62.27</v>
      </c>
      <c r="M1045" s="34">
        <v>4.03</v>
      </c>
      <c r="N1045" s="34">
        <v>44.762165000000003</v>
      </c>
      <c r="O1045" s="34">
        <v>12.21</v>
      </c>
      <c r="P1045" s="34"/>
      <c r="Q1045" s="34"/>
      <c r="R1045" s="34">
        <v>33.330002</v>
      </c>
      <c r="S1045" s="34">
        <v>51.618713</v>
      </c>
      <c r="T1045" s="34"/>
      <c r="U1045" s="34"/>
      <c r="V1045" s="34">
        <v>4.3712499999999999</v>
      </c>
      <c r="W1045" s="34">
        <v>40.43</v>
      </c>
      <c r="X1045" s="34">
        <v>42.5</v>
      </c>
      <c r="Y1045" s="34">
        <v>11.031781000000001</v>
      </c>
      <c r="Z1045" s="34">
        <v>23.135947999999999</v>
      </c>
      <c r="AA1045" s="34">
        <v>47.040225999999997</v>
      </c>
      <c r="AB1045" s="34">
        <v>58.181046000000002</v>
      </c>
      <c r="AC1045" s="34"/>
      <c r="AD1045" s="34">
        <v>106.110001</v>
      </c>
      <c r="AE1045" s="34">
        <v>39.892356999999997</v>
      </c>
      <c r="AF1045" s="34">
        <v>0.98</v>
      </c>
      <c r="AG1045" s="34">
        <v>15.44</v>
      </c>
      <c r="AH1045" s="34">
        <v>29.374528999999999</v>
      </c>
      <c r="AI1045" s="34">
        <v>121.602745</v>
      </c>
      <c r="AJ1045" s="34">
        <v>10.34464</v>
      </c>
      <c r="AK1045" s="34">
        <v>5.0999999999999996</v>
      </c>
      <c r="AL1045" s="34"/>
      <c r="AM1045" s="34">
        <v>32.115684999999999</v>
      </c>
      <c r="AN1045" s="34">
        <v>4.3</v>
      </c>
      <c r="AO1045" s="34">
        <v>32.349997999999999</v>
      </c>
      <c r="AP1045" s="34">
        <v>5.5</v>
      </c>
      <c r="AQ1045" s="34">
        <v>17.75</v>
      </c>
      <c r="AR1045" s="34">
        <v>3.77</v>
      </c>
      <c r="AS1045" s="34"/>
      <c r="AT1045" s="34">
        <v>23.178753</v>
      </c>
      <c r="AU1045" s="34">
        <v>179.25</v>
      </c>
      <c r="AV1045" s="34">
        <v>12.34042</v>
      </c>
      <c r="AW1045" s="34">
        <v>14.819398</v>
      </c>
      <c r="AX1045" s="34">
        <v>7.38</v>
      </c>
      <c r="AY1045" s="34">
        <v>2</v>
      </c>
      <c r="AZ1045" s="34">
        <v>62.939999</v>
      </c>
      <c r="BA1045" s="34"/>
      <c r="BB1045" s="34"/>
      <c r="BC1045" s="34">
        <v>25.452556999999999</v>
      </c>
      <c r="BD1045" s="34"/>
      <c r="BE1045" s="38"/>
      <c r="BF1045" s="41"/>
      <c r="BG1045" s="41">
        <f t="shared" si="808"/>
        <v>-2.4491081734567495E-2</v>
      </c>
      <c r="BH1045" s="41"/>
      <c r="BI1045" s="41">
        <f t="shared" si="809"/>
        <v>5.8683501828090207E-2</v>
      </c>
      <c r="BJ1045" s="41"/>
      <c r="BK1045" s="41">
        <f t="shared" si="810"/>
        <v>1.3877219412401106E-2</v>
      </c>
      <c r="BL1045" s="41">
        <f t="shared" si="811"/>
        <v>-5.1271163888713797E-3</v>
      </c>
      <c r="BM1045" s="41">
        <f t="shared" si="812"/>
        <v>-2.4360061360794564E-3</v>
      </c>
      <c r="BN1045" s="41">
        <f t="shared" si="813"/>
        <v>-0.3563894607565109</v>
      </c>
      <c r="BO1045" s="41"/>
      <c r="BP1045" s="41">
        <f t="shared" si="814"/>
        <v>-4.3265991351009057E-3</v>
      </c>
      <c r="BQ1045" s="41">
        <f t="shared" si="815"/>
        <v>-4.950505159856091E-3</v>
      </c>
      <c r="BR1045" s="41">
        <f t="shared" si="816"/>
        <v>1.7682777425173583E-3</v>
      </c>
      <c r="BS1045" s="41">
        <f t="shared" si="817"/>
        <v>8.193363834026493E-4</v>
      </c>
      <c r="BT1045" s="41"/>
      <c r="BU1045" s="41"/>
      <c r="BV1045" s="41">
        <f t="shared" si="818"/>
        <v>-6.876959070735645E-3</v>
      </c>
      <c r="BW1045" s="41">
        <f t="shared" si="819"/>
        <v>8.6298669286397605E-3</v>
      </c>
      <c r="BX1045" s="41"/>
      <c r="BY1045" s="41"/>
      <c r="BZ1045" s="41">
        <f t="shared" si="820"/>
        <v>-4.5453306098772834E-3</v>
      </c>
      <c r="CA1045" s="41">
        <f t="shared" si="821"/>
        <v>1.7465513826171907E-2</v>
      </c>
      <c r="CB1045" s="41">
        <f t="shared" si="822"/>
        <v>1.1771396158889631E-3</v>
      </c>
      <c r="CC1045" s="41">
        <f t="shared" si="823"/>
        <v>1.3667667835561581E-2</v>
      </c>
      <c r="CD1045" s="41">
        <f t="shared" si="824"/>
        <v>-9.5654251147856868E-3</v>
      </c>
      <c r="CE1045" s="41">
        <f t="shared" si="825"/>
        <v>2.7424769898302891E-3</v>
      </c>
      <c r="CF1045" s="41">
        <f t="shared" si="826"/>
        <v>7.6824943162719737E-3</v>
      </c>
      <c r="CG1045" s="41"/>
      <c r="CH1045" s="41">
        <f t="shared" si="827"/>
        <v>8.4857404656941613E-4</v>
      </c>
      <c r="CI1045" s="41">
        <f t="shared" si="828"/>
        <v>6.951447419275265E-3</v>
      </c>
      <c r="CJ1045" s="41">
        <f t="shared" si="829"/>
        <v>3.1090587070031182E-2</v>
      </c>
      <c r="CK1045" s="41">
        <f t="shared" si="830"/>
        <v>-6.4745874712434899E-4</v>
      </c>
      <c r="CL1045" s="41">
        <f t="shared" si="831"/>
        <v>1.0033545181505782E-2</v>
      </c>
      <c r="CM1045" s="41">
        <f t="shared" si="832"/>
        <v>-4.3341718278216822E-3</v>
      </c>
      <c r="CO1045" s="41">
        <f t="shared" si="833"/>
        <v>-5.7158413839948755E-2</v>
      </c>
      <c r="CP1045" s="41"/>
      <c r="CQ1045" s="41">
        <f t="shared" si="834"/>
        <v>8.0000466686741354E-3</v>
      </c>
      <c r="CR1045" s="41">
        <f t="shared" si="835"/>
        <v>-6.7441280795532535E-2</v>
      </c>
      <c r="CS1045" s="41">
        <f t="shared" si="836"/>
        <v>2.8214944180154054E-2</v>
      </c>
      <c r="CT1045" s="41">
        <f t="shared" si="837"/>
        <v>1.8349138668196398E-2</v>
      </c>
      <c r="CU1045" s="41">
        <f t="shared" si="838"/>
        <v>2.8208198444678099E-3</v>
      </c>
      <c r="CV1045" s="41">
        <f t="shared" si="839"/>
        <v>-1.8397365139716057E-2</v>
      </c>
      <c r="CW1045" s="41"/>
      <c r="CX1045" s="41">
        <f t="shared" si="840"/>
        <v>-8.4923807983045742E-3</v>
      </c>
      <c r="CY1045" s="41">
        <f t="shared" si="841"/>
        <v>-2.6186102864403761E-3</v>
      </c>
      <c r="CZ1045" s="41">
        <f t="shared" si="842"/>
        <v>8.0644912690627062E-3</v>
      </c>
      <c r="DA1045" s="41">
        <f t="shared" si="843"/>
        <v>-2.8710109065408915E-2</v>
      </c>
      <c r="DB1045" s="41">
        <f t="shared" si="844"/>
        <v>-1.0781775603288362E-2</v>
      </c>
      <c r="DC1045" s="41">
        <f t="shared" si="845"/>
        <v>7.7961541469711709E-2</v>
      </c>
      <c r="DD1045" s="41">
        <f t="shared" si="846"/>
        <v>2.7046234186728579E-3</v>
      </c>
      <c r="DE1045" s="41"/>
      <c r="DF1045" s="41"/>
      <c r="DG1045" s="41">
        <f t="shared" si="847"/>
        <v>8.6071549999187768E-3</v>
      </c>
      <c r="DH1045" s="41"/>
    </row>
    <row r="1046" spans="2:112">
      <c r="B1046" s="34"/>
      <c r="C1046" s="34">
        <v>5.4786469999999996</v>
      </c>
      <c r="D1046" s="34"/>
      <c r="E1046" s="34">
        <v>1.88</v>
      </c>
      <c r="F1046" s="34"/>
      <c r="G1046" s="34">
        <v>52.719875000000002</v>
      </c>
      <c r="H1046" s="34">
        <v>21.594536000000002</v>
      </c>
      <c r="I1046" s="34">
        <v>20.700001</v>
      </c>
      <c r="J1046" s="34">
        <v>9.24</v>
      </c>
      <c r="K1046" s="34"/>
      <c r="L1046" s="34">
        <v>62.919998</v>
      </c>
      <c r="M1046" s="34">
        <v>3.94</v>
      </c>
      <c r="N1046" s="34">
        <v>44.920333999999997</v>
      </c>
      <c r="O1046" s="34">
        <v>12.34</v>
      </c>
      <c r="P1046" s="34"/>
      <c r="Q1046" s="34"/>
      <c r="R1046" s="34">
        <v>33.310001</v>
      </c>
      <c r="S1046" s="34">
        <v>51.943981000000001</v>
      </c>
      <c r="T1046" s="34"/>
      <c r="U1046" s="34"/>
      <c r="V1046" s="34">
        <v>4.3712499999999999</v>
      </c>
      <c r="W1046" s="34">
        <v>40.639999000000003</v>
      </c>
      <c r="X1046" s="34">
        <v>42.549999</v>
      </c>
      <c r="Y1046" s="34">
        <v>11.101665000000001</v>
      </c>
      <c r="Z1046" s="34">
        <v>23.484003000000001</v>
      </c>
      <c r="AA1046" s="34">
        <v>46.819381999999997</v>
      </c>
      <c r="AB1046" s="34">
        <v>58.774734000000002</v>
      </c>
      <c r="AC1046" s="34"/>
      <c r="AD1046" s="34">
        <v>105.260002</v>
      </c>
      <c r="AE1046" s="34">
        <v>39.803531999999997</v>
      </c>
      <c r="AF1046" s="34">
        <v>1.01</v>
      </c>
      <c r="AG1046" s="34">
        <v>15.45</v>
      </c>
      <c r="AH1046" s="34">
        <v>29.667786</v>
      </c>
      <c r="AI1046" s="34">
        <v>121.901718</v>
      </c>
      <c r="AJ1046" s="34">
        <v>10.533929000000001</v>
      </c>
      <c r="AK1046" s="34">
        <v>5.05</v>
      </c>
      <c r="AL1046" s="34"/>
      <c r="AM1046" s="34">
        <v>32.273162999999997</v>
      </c>
      <c r="AN1046" s="34">
        <v>4.4000000000000004</v>
      </c>
      <c r="AO1046" s="34">
        <v>32.349997999999999</v>
      </c>
      <c r="AP1046" s="34">
        <v>5.5</v>
      </c>
      <c r="AQ1046" s="34">
        <v>17.75</v>
      </c>
      <c r="AR1046" s="34">
        <v>3.83</v>
      </c>
      <c r="AS1046" s="34"/>
      <c r="AT1046" s="34">
        <v>23.82123</v>
      </c>
      <c r="AU1046" s="34">
        <v>179.479996</v>
      </c>
      <c r="AV1046" s="34">
        <v>12.736898999999999</v>
      </c>
      <c r="AW1046" s="34">
        <v>14.771439000000001</v>
      </c>
      <c r="AX1046" s="34">
        <v>7.31</v>
      </c>
      <c r="AY1046" s="34">
        <v>2.25</v>
      </c>
      <c r="AZ1046" s="34">
        <v>63.080002</v>
      </c>
      <c r="BA1046" s="34"/>
      <c r="BB1046" s="34"/>
      <c r="BC1046" s="34">
        <v>25.144461</v>
      </c>
      <c r="BD1046" s="34"/>
      <c r="BE1046" s="38"/>
      <c r="BF1046" s="41"/>
      <c r="BG1046" s="41">
        <f t="shared" si="808"/>
        <v>-2.5105985995976299E-2</v>
      </c>
      <c r="BH1046" s="41"/>
      <c r="BI1046" s="41">
        <f t="shared" si="809"/>
        <v>-2.6248226074936327E-2</v>
      </c>
      <c r="BJ1046" s="41"/>
      <c r="BK1046" s="41">
        <f t="shared" si="810"/>
        <v>8.4595059155354521E-3</v>
      </c>
      <c r="BL1046" s="41">
        <f t="shared" si="811"/>
        <v>1.4382095965864788E-2</v>
      </c>
      <c r="BM1046" s="41">
        <f t="shared" si="812"/>
        <v>9.7088624361385458E-3</v>
      </c>
      <c r="BN1046" s="41">
        <f t="shared" si="813"/>
        <v>-0.12878529923526685</v>
      </c>
      <c r="BO1046" s="41"/>
      <c r="BP1046" s="41">
        <f t="shared" si="814"/>
        <v>1.0384277519320426E-2</v>
      </c>
      <c r="BQ1046" s="41">
        <f t="shared" si="815"/>
        <v>-2.2585652648749267E-2</v>
      </c>
      <c r="BR1046" s="41">
        <f t="shared" si="816"/>
        <v>3.5273139298695067E-3</v>
      </c>
      <c r="BS1046" s="41">
        <f t="shared" si="817"/>
        <v>1.0590730354628257E-2</v>
      </c>
      <c r="BT1046" s="41"/>
      <c r="BU1046" s="41"/>
      <c r="BV1046" s="41">
        <f t="shared" si="818"/>
        <v>-6.0027009904455248E-4</v>
      </c>
      <c r="BW1046" s="41">
        <f t="shared" si="819"/>
        <v>6.2815876447556446E-3</v>
      </c>
      <c r="BX1046" s="41"/>
      <c r="BY1046" s="41"/>
      <c r="BZ1046" s="41">
        <f t="shared" si="820"/>
        <v>0</v>
      </c>
      <c r="CA1046" s="41">
        <f t="shared" si="821"/>
        <v>5.1806950112474352E-3</v>
      </c>
      <c r="CB1046" s="41">
        <f t="shared" si="822"/>
        <v>1.1757555872491405E-3</v>
      </c>
      <c r="CC1046" s="41">
        <f t="shared" si="823"/>
        <v>6.3148081170049794E-3</v>
      </c>
      <c r="CD1046" s="41">
        <f t="shared" si="824"/>
        <v>1.4931867554183534E-2</v>
      </c>
      <c r="CE1046" s="41">
        <f t="shared" si="825"/>
        <v>-4.7058455123468153E-3</v>
      </c>
      <c r="CF1046" s="41">
        <f t="shared" si="826"/>
        <v>1.0152437089886859E-2</v>
      </c>
      <c r="CG1046" s="41"/>
      <c r="CH1046" s="41">
        <f t="shared" si="827"/>
        <v>-8.0428023834785423E-3</v>
      </c>
      <c r="CI1046" s="41">
        <f t="shared" si="828"/>
        <v>-2.2290995908232098E-3</v>
      </c>
      <c r="CJ1046" s="41">
        <f t="shared" si="829"/>
        <v>3.0153038170687457E-2</v>
      </c>
      <c r="CK1046" s="41">
        <f t="shared" si="830"/>
        <v>6.4745874712435897E-4</v>
      </c>
      <c r="CL1046" s="41">
        <f t="shared" si="831"/>
        <v>9.9338723961143946E-3</v>
      </c>
      <c r="CM1046" s="41">
        <f t="shared" si="832"/>
        <v>2.4555866167559888E-3</v>
      </c>
      <c r="CO1046" s="41">
        <f t="shared" si="833"/>
        <v>-9.8522964430115944E-3</v>
      </c>
      <c r="CP1046" s="41"/>
      <c r="CQ1046" s="41">
        <f t="shared" si="834"/>
        <v>4.8914779153078408E-3</v>
      </c>
      <c r="CR1046" s="41">
        <f t="shared" si="835"/>
        <v>2.2989518224698781E-2</v>
      </c>
      <c r="CS1046" s="41">
        <f t="shared" si="836"/>
        <v>0</v>
      </c>
      <c r="CT1046" s="41">
        <f t="shared" si="837"/>
        <v>0</v>
      </c>
      <c r="CU1046" s="41">
        <f t="shared" si="838"/>
        <v>0</v>
      </c>
      <c r="CV1046" s="41">
        <f t="shared" si="839"/>
        <v>1.5789801732635292E-2</v>
      </c>
      <c r="CW1046" s="41"/>
      <c r="CX1046" s="41">
        <f t="shared" si="840"/>
        <v>2.7341159785250275E-2</v>
      </c>
      <c r="CY1046" s="41">
        <f t="shared" si="841"/>
        <v>1.2822793414467646E-3</v>
      </c>
      <c r="CZ1046" s="41">
        <f t="shared" si="842"/>
        <v>3.1623160367974079E-2</v>
      </c>
      <c r="DA1046" s="41">
        <f t="shared" si="843"/>
        <v>-3.2414792452705472E-3</v>
      </c>
      <c r="DB1046" s="41">
        <f t="shared" si="844"/>
        <v>-9.5303648506939887E-3</v>
      </c>
      <c r="DC1046" s="41">
        <f t="shared" si="845"/>
        <v>0.11778303565638346</v>
      </c>
      <c r="DD1046" s="41">
        <f t="shared" si="846"/>
        <v>2.2219180524942787E-3</v>
      </c>
      <c r="DE1046" s="41"/>
      <c r="DF1046" s="41"/>
      <c r="DG1046" s="41">
        <f t="shared" si="847"/>
        <v>-1.2178575741292724E-2</v>
      </c>
      <c r="DH1046" s="41"/>
    </row>
    <row r="1047" spans="2:112">
      <c r="B1047" s="34"/>
      <c r="C1047" s="34">
        <v>5.7107929999999998</v>
      </c>
      <c r="D1047" s="34"/>
      <c r="E1047" s="34">
        <v>1.85</v>
      </c>
      <c r="F1047" s="34"/>
      <c r="G1047" s="34">
        <v>53.904144000000002</v>
      </c>
      <c r="H1047" s="34">
        <v>21.892941</v>
      </c>
      <c r="I1047" s="34">
        <v>21.35</v>
      </c>
      <c r="J1047" s="34">
        <v>9.43</v>
      </c>
      <c r="K1047" s="34"/>
      <c r="L1047" s="34">
        <v>64.470000999999996</v>
      </c>
      <c r="M1047" s="34">
        <v>3.9</v>
      </c>
      <c r="N1047" s="34">
        <v>44.999423999999998</v>
      </c>
      <c r="O1047" s="34">
        <v>12.37</v>
      </c>
      <c r="P1047" s="34"/>
      <c r="Q1047" s="34"/>
      <c r="R1047" s="34">
        <v>32.82</v>
      </c>
      <c r="S1047" s="34">
        <v>51.865124000000002</v>
      </c>
      <c r="T1047" s="34"/>
      <c r="U1047" s="34"/>
      <c r="V1047" s="34">
        <v>4.5006950000000003</v>
      </c>
      <c r="W1047" s="34">
        <v>40.57</v>
      </c>
      <c r="X1047" s="34">
        <v>43.049999</v>
      </c>
      <c r="Y1047" s="34">
        <v>11.221467000000001</v>
      </c>
      <c r="Z1047" s="34">
        <v>23.706371000000001</v>
      </c>
      <c r="AA1047" s="34">
        <v>47.150654000000003</v>
      </c>
      <c r="AB1047" s="34">
        <v>58.725254</v>
      </c>
      <c r="AC1047" s="34"/>
      <c r="AD1047" s="34">
        <v>105.839996</v>
      </c>
      <c r="AE1047" s="34">
        <v>39.783794</v>
      </c>
      <c r="AF1047" s="34">
        <v>1.03</v>
      </c>
      <c r="AG1047" s="34">
        <v>15.4</v>
      </c>
      <c r="AH1047" s="34">
        <v>29.814412999999998</v>
      </c>
      <c r="AI1047" s="34">
        <v>122.280418</v>
      </c>
      <c r="AJ1047" s="34">
        <v>10.609643</v>
      </c>
      <c r="AK1047" s="34">
        <v>5</v>
      </c>
      <c r="AL1047" s="34"/>
      <c r="AM1047" s="34">
        <v>32.046787000000002</v>
      </c>
      <c r="AN1047" s="34">
        <v>4.4000000000000004</v>
      </c>
      <c r="AO1047" s="34">
        <v>33.150002000000001</v>
      </c>
      <c r="AP1047" s="34">
        <v>5.55</v>
      </c>
      <c r="AQ1047" s="34">
        <v>17.700001</v>
      </c>
      <c r="AR1047" s="34">
        <v>3.9</v>
      </c>
      <c r="AS1047" s="34"/>
      <c r="AT1047" s="34">
        <v>23.425858999999999</v>
      </c>
      <c r="AU1047" s="34">
        <v>179.740005</v>
      </c>
      <c r="AV1047" s="34">
        <v>12.142179</v>
      </c>
      <c r="AW1047" s="34">
        <v>15.059195000000001</v>
      </c>
      <c r="AX1047" s="34">
        <v>7.35</v>
      </c>
      <c r="AY1047" s="34">
        <v>2.2999999999999998</v>
      </c>
      <c r="AZ1047" s="34">
        <v>63.82</v>
      </c>
      <c r="BA1047" s="34"/>
      <c r="BB1047" s="34"/>
      <c r="BC1047" s="34">
        <v>24.816490000000002</v>
      </c>
      <c r="BD1047" s="34"/>
      <c r="BE1047" s="38"/>
      <c r="BF1047" s="41"/>
      <c r="BG1047" s="41">
        <f t="shared" si="808"/>
        <v>4.1499720519047621E-2</v>
      </c>
      <c r="BH1047" s="41"/>
      <c r="BI1047" s="41">
        <f t="shared" si="809"/>
        <v>-1.608613775162427E-2</v>
      </c>
      <c r="BJ1047" s="41"/>
      <c r="BK1047" s="41">
        <f t="shared" si="810"/>
        <v>2.2214838901730365E-2</v>
      </c>
      <c r="BL1047" s="41">
        <f t="shared" si="811"/>
        <v>1.3723936369619901E-2</v>
      </c>
      <c r="BM1047" s="41">
        <f t="shared" si="812"/>
        <v>3.0917991094132732E-2</v>
      </c>
      <c r="BN1047" s="41">
        <f t="shared" si="813"/>
        <v>2.0354210991773224E-2</v>
      </c>
      <c r="BO1047" s="41"/>
      <c r="BP1047" s="41">
        <f t="shared" si="814"/>
        <v>2.4335968429937842E-2</v>
      </c>
      <c r="BQ1047" s="41">
        <f t="shared" si="815"/>
        <v>-1.0204170174241736E-2</v>
      </c>
      <c r="BR1047" s="41">
        <f t="shared" si="816"/>
        <v>1.7591244050157563E-3</v>
      </c>
      <c r="BS1047" s="41">
        <f t="shared" si="817"/>
        <v>2.4281679271546926E-3</v>
      </c>
      <c r="BT1047" s="41"/>
      <c r="BU1047" s="41"/>
      <c r="BV1047" s="41">
        <f t="shared" si="818"/>
        <v>-1.4819596564657742E-2</v>
      </c>
      <c r="BW1047" s="41">
        <f t="shared" si="819"/>
        <v>-1.5192697243274151E-3</v>
      </c>
      <c r="BX1047" s="41"/>
      <c r="BY1047" s="41"/>
      <c r="BZ1047" s="41">
        <f t="shared" si="820"/>
        <v>2.9182819899954783E-2</v>
      </c>
      <c r="CA1047" s="41">
        <f t="shared" si="821"/>
        <v>-1.7239014455711428E-3</v>
      </c>
      <c r="CB1047" s="41">
        <f t="shared" si="822"/>
        <v>1.1682376127315567E-2</v>
      </c>
      <c r="CC1047" s="41">
        <f t="shared" si="823"/>
        <v>1.0733543141377148E-2</v>
      </c>
      <c r="CD1047" s="41">
        <f t="shared" si="824"/>
        <v>9.4243646327675425E-3</v>
      </c>
      <c r="CE1047" s="41">
        <f t="shared" si="825"/>
        <v>7.0506171206810991E-3</v>
      </c>
      <c r="CF1047" s="41">
        <f t="shared" si="826"/>
        <v>-8.4221290175406536E-4</v>
      </c>
      <c r="CG1047" s="41"/>
      <c r="CH1047" s="41">
        <f t="shared" si="827"/>
        <v>5.494983087601755E-3</v>
      </c>
      <c r="CI1047" s="41">
        <f t="shared" si="828"/>
        <v>-4.9600863345163342E-4</v>
      </c>
      <c r="CJ1047" s="41">
        <f t="shared" si="829"/>
        <v>1.9608471388376337E-2</v>
      </c>
      <c r="CK1047" s="41">
        <f t="shared" si="830"/>
        <v>-3.2414939241709557E-3</v>
      </c>
      <c r="CL1047" s="41">
        <f t="shared" si="831"/>
        <v>4.9301236154473318E-3</v>
      </c>
      <c r="CM1047" s="41">
        <f t="shared" si="832"/>
        <v>3.1017854936364136E-3</v>
      </c>
      <c r="CO1047" s="41">
        <f t="shared" si="833"/>
        <v>-9.950330853168092E-3</v>
      </c>
      <c r="CP1047" s="41"/>
      <c r="CQ1047" s="41">
        <f t="shared" si="834"/>
        <v>-7.039089262985917E-3</v>
      </c>
      <c r="CR1047" s="41">
        <f t="shared" si="835"/>
        <v>0</v>
      </c>
      <c r="CS1047" s="41">
        <f t="shared" si="836"/>
        <v>2.442881784058926E-2</v>
      </c>
      <c r="CT1047" s="41">
        <f t="shared" si="837"/>
        <v>9.0498355199178562E-3</v>
      </c>
      <c r="CU1047" s="41">
        <f t="shared" si="838"/>
        <v>-2.8208198444678329E-3</v>
      </c>
      <c r="CV1047" s="41">
        <f t="shared" si="839"/>
        <v>1.8111749943046103E-2</v>
      </c>
      <c r="CW1047" s="41"/>
      <c r="CX1047" s="41">
        <f t="shared" si="840"/>
        <v>-1.6736702197323403E-2</v>
      </c>
      <c r="CY1047" s="41">
        <f t="shared" si="841"/>
        <v>1.447631227009642E-3</v>
      </c>
      <c r="CZ1047" s="41">
        <f t="shared" si="842"/>
        <v>-4.7817955105743312E-2</v>
      </c>
      <c r="DA1047" s="41">
        <f t="shared" si="843"/>
        <v>1.9293249072949197E-2</v>
      </c>
      <c r="DB1047" s="41">
        <f t="shared" si="844"/>
        <v>5.4570394630581174E-3</v>
      </c>
      <c r="DC1047" s="41">
        <f t="shared" si="845"/>
        <v>2.1978906718775167E-2</v>
      </c>
      <c r="DD1047" s="41">
        <f t="shared" si="846"/>
        <v>1.1662827049489895E-2</v>
      </c>
      <c r="DE1047" s="41"/>
      <c r="DF1047" s="41"/>
      <c r="DG1047" s="41">
        <f t="shared" si="847"/>
        <v>-1.3129282156241573E-2</v>
      </c>
      <c r="DH1047" s="41"/>
    </row>
    <row r="1048" spans="2:112">
      <c r="B1048" s="34"/>
      <c r="C1048" s="34">
        <v>5.5250760000000003</v>
      </c>
      <c r="D1048" s="34"/>
      <c r="E1048" s="34">
        <v>1.82</v>
      </c>
      <c r="F1048" s="34"/>
      <c r="G1048" s="34">
        <v>52.404068000000002</v>
      </c>
      <c r="H1048" s="34">
        <v>21.823315000000001</v>
      </c>
      <c r="I1048" s="34">
        <v>20.950001</v>
      </c>
      <c r="J1048" s="34">
        <v>8.8699999999999992</v>
      </c>
      <c r="K1048" s="34"/>
      <c r="L1048" s="34">
        <v>63.630001</v>
      </c>
      <c r="M1048" s="34">
        <v>3.9</v>
      </c>
      <c r="N1048" s="34">
        <v>44.208568999999997</v>
      </c>
      <c r="O1048" s="34">
        <v>12.29</v>
      </c>
      <c r="P1048" s="34"/>
      <c r="Q1048" s="34"/>
      <c r="R1048" s="34">
        <v>32.57</v>
      </c>
      <c r="S1048" s="34">
        <v>51.076602999999999</v>
      </c>
      <c r="T1048" s="34"/>
      <c r="U1048" s="34"/>
      <c r="V1048" s="34">
        <v>4.411079</v>
      </c>
      <c r="W1048" s="34">
        <v>41.049999</v>
      </c>
      <c r="X1048" s="34">
        <v>42.599997999999999</v>
      </c>
      <c r="Y1048" s="34">
        <v>11.081697999999999</v>
      </c>
      <c r="Z1048" s="34">
        <v>23.174620000000001</v>
      </c>
      <c r="AA1048" s="34">
        <v>47.178252999999998</v>
      </c>
      <c r="AB1048" s="34">
        <v>58.230518000000004</v>
      </c>
      <c r="AC1048" s="34"/>
      <c r="AD1048" s="34">
        <v>105.620003</v>
      </c>
      <c r="AE1048" s="34">
        <v>39.704838000000002</v>
      </c>
      <c r="AF1048" s="34">
        <v>1.02</v>
      </c>
      <c r="AG1048" s="34">
        <v>15.11</v>
      </c>
      <c r="AH1048" s="34">
        <v>28.445885000000001</v>
      </c>
      <c r="AI1048" s="34">
        <v>122.240555</v>
      </c>
      <c r="AJ1048" s="34">
        <v>10.694822</v>
      </c>
      <c r="AK1048" s="34">
        <v>5.05</v>
      </c>
      <c r="AL1048" s="34"/>
      <c r="AM1048" s="34">
        <v>31.692463</v>
      </c>
      <c r="AN1048" s="34">
        <v>4.3</v>
      </c>
      <c r="AO1048" s="34">
        <v>32.150002000000001</v>
      </c>
      <c r="AP1048" s="34">
        <v>5.6</v>
      </c>
      <c r="AQ1048" s="34">
        <v>17.799999</v>
      </c>
      <c r="AR1048" s="34">
        <v>3.64</v>
      </c>
      <c r="AS1048" s="34"/>
      <c r="AT1048" s="34">
        <v>22.981062000000001</v>
      </c>
      <c r="AU1048" s="34">
        <v>180.11999499999999</v>
      </c>
      <c r="AV1048" s="34">
        <v>12.439539999999999</v>
      </c>
      <c r="AW1048" s="34">
        <v>14.052051000000001</v>
      </c>
      <c r="AX1048" s="34">
        <v>7.27</v>
      </c>
      <c r="AY1048" s="34">
        <v>2.35</v>
      </c>
      <c r="AZ1048" s="34">
        <v>63.209999000000003</v>
      </c>
      <c r="BA1048" s="34"/>
      <c r="BB1048" s="34"/>
      <c r="BC1048" s="34">
        <v>24.249995999999999</v>
      </c>
      <c r="BD1048" s="34"/>
      <c r="BE1048" s="38"/>
      <c r="BF1048" s="41"/>
      <c r="BG1048" s="41">
        <f t="shared" si="808"/>
        <v>-3.3060890219153663E-2</v>
      </c>
      <c r="BH1048" s="41"/>
      <c r="BI1048" s="41">
        <f t="shared" si="809"/>
        <v>-1.6349138001529526E-2</v>
      </c>
      <c r="BJ1048" s="41"/>
      <c r="BK1048" s="41">
        <f t="shared" si="810"/>
        <v>-2.8223136175027478E-2</v>
      </c>
      <c r="BL1048" s="41">
        <f t="shared" si="811"/>
        <v>-3.185362391137439E-3</v>
      </c>
      <c r="BM1048" s="41">
        <f t="shared" si="812"/>
        <v>-1.8913045573791094E-2</v>
      </c>
      <c r="BN1048" s="41">
        <f t="shared" si="813"/>
        <v>-6.1221300323878083E-2</v>
      </c>
      <c r="BO1048" s="41"/>
      <c r="BP1048" s="41">
        <f t="shared" si="814"/>
        <v>-1.311494187306104E-2</v>
      </c>
      <c r="BQ1048" s="41">
        <f t="shared" si="815"/>
        <v>0</v>
      </c>
      <c r="BR1048" s="41">
        <f t="shared" si="816"/>
        <v>-1.7731050616589125E-2</v>
      </c>
      <c r="BS1048" s="41">
        <f t="shared" si="817"/>
        <v>-6.4882628264530369E-3</v>
      </c>
      <c r="BT1048" s="41"/>
      <c r="BU1048" s="41"/>
      <c r="BV1048" s="41">
        <f t="shared" si="818"/>
        <v>-7.6464663738027025E-3</v>
      </c>
      <c r="BW1048" s="41">
        <f t="shared" si="819"/>
        <v>-1.5320054274263502E-2</v>
      </c>
      <c r="BX1048" s="41"/>
      <c r="BY1048" s="41"/>
      <c r="BZ1048" s="41">
        <f t="shared" si="820"/>
        <v>-2.0112498561951651E-2</v>
      </c>
      <c r="CA1048" s="41">
        <f t="shared" si="821"/>
        <v>1.1761934319545107E-2</v>
      </c>
      <c r="CB1048" s="41">
        <f t="shared" si="822"/>
        <v>-1.0508001317968946E-2</v>
      </c>
      <c r="CC1048" s="41">
        <f t="shared" si="823"/>
        <v>-1.2533721535623212E-2</v>
      </c>
      <c r="CD1048" s="41">
        <f t="shared" si="824"/>
        <v>-2.2686116243266576E-2</v>
      </c>
      <c r="CE1048" s="41">
        <f t="shared" si="825"/>
        <v>5.8516528316244359E-4</v>
      </c>
      <c r="CF1048" s="41">
        <f t="shared" si="826"/>
        <v>-8.4602742127457935E-3</v>
      </c>
      <c r="CG1048" s="41"/>
      <c r="CH1048" s="41">
        <f t="shared" si="827"/>
        <v>-2.08070633130646E-3</v>
      </c>
      <c r="CI1048" s="41">
        <f t="shared" si="828"/>
        <v>-1.9865991898603465E-3</v>
      </c>
      <c r="CJ1048" s="41">
        <f t="shared" si="829"/>
        <v>-9.7561749453646852E-3</v>
      </c>
      <c r="CK1048" s="41">
        <f t="shared" si="830"/>
        <v>-1.9010733134935308E-2</v>
      </c>
      <c r="CL1048" s="41">
        <f t="shared" si="831"/>
        <v>-4.698842391258274E-2</v>
      </c>
      <c r="CM1048" s="41">
        <f t="shared" si="832"/>
        <v>-3.2604974423315494E-4</v>
      </c>
      <c r="CO1048" s="41">
        <f t="shared" si="833"/>
        <v>9.950330853168092E-3</v>
      </c>
      <c r="CP1048" s="41"/>
      <c r="CQ1048" s="41">
        <f t="shared" si="834"/>
        <v>-1.1118036369947506E-2</v>
      </c>
      <c r="CR1048" s="41">
        <f t="shared" si="835"/>
        <v>-2.2989518224698833E-2</v>
      </c>
      <c r="CS1048" s="41">
        <f t="shared" si="836"/>
        <v>-3.0630264071670191E-2</v>
      </c>
      <c r="CT1048" s="41">
        <f t="shared" si="837"/>
        <v>8.9686699827603161E-3</v>
      </c>
      <c r="CU1048" s="41">
        <f t="shared" si="838"/>
        <v>5.6337050413056231E-3</v>
      </c>
      <c r="CV1048" s="41">
        <f t="shared" si="839"/>
        <v>-6.8992871486951435E-2</v>
      </c>
      <c r="CW1048" s="41"/>
      <c r="CX1048" s="41">
        <f t="shared" si="840"/>
        <v>-1.9170012224281375E-2</v>
      </c>
      <c r="CY1048" s="41">
        <f t="shared" si="841"/>
        <v>2.1118776259126059E-3</v>
      </c>
      <c r="CZ1048" s="41">
        <f t="shared" si="842"/>
        <v>2.4194850318712907E-2</v>
      </c>
      <c r="DA1048" s="41">
        <f t="shared" si="843"/>
        <v>-6.9220404314251388E-2</v>
      </c>
      <c r="DB1048" s="41">
        <f t="shared" si="844"/>
        <v>-1.0944021679317368E-2</v>
      </c>
      <c r="DC1048" s="41">
        <f t="shared" si="845"/>
        <v>2.1506205220963682E-2</v>
      </c>
      <c r="DD1048" s="41">
        <f t="shared" si="846"/>
        <v>-9.6041201861717558E-3</v>
      </c>
      <c r="DE1048" s="41"/>
      <c r="DF1048" s="41"/>
      <c r="DG1048" s="41">
        <f t="shared" si="847"/>
        <v>-2.3091899129818176E-2</v>
      </c>
      <c r="DH1048" s="41"/>
    </row>
    <row r="1049" spans="2:112">
      <c r="B1049" s="34"/>
      <c r="C1049" s="34">
        <v>5.4786469999999996</v>
      </c>
      <c r="D1049" s="34"/>
      <c r="E1049" s="34">
        <v>1.7</v>
      </c>
      <c r="F1049" s="34"/>
      <c r="G1049" s="34">
        <v>52.729743999999997</v>
      </c>
      <c r="H1049" s="34">
        <v>21.723845000000001</v>
      </c>
      <c r="I1049" s="34">
        <v>20.149999999999999</v>
      </c>
      <c r="J1049" s="34">
        <v>8.1999999999999993</v>
      </c>
      <c r="K1049" s="34"/>
      <c r="L1049" s="34">
        <v>62.889999000000003</v>
      </c>
      <c r="M1049" s="34">
        <v>3.95</v>
      </c>
      <c r="N1049" s="34">
        <v>44.287655000000001</v>
      </c>
      <c r="O1049" s="34">
        <v>12.19</v>
      </c>
      <c r="P1049" s="34"/>
      <c r="Q1049" s="34"/>
      <c r="R1049" s="34">
        <v>32.060001</v>
      </c>
      <c r="S1049" s="34">
        <v>51.224452999999997</v>
      </c>
      <c r="T1049" s="34"/>
      <c r="U1049" s="34"/>
      <c r="V1049" s="34">
        <v>4.4708230000000002</v>
      </c>
      <c r="W1049" s="34">
        <v>40.75</v>
      </c>
      <c r="X1049" s="34">
        <v>42.549999</v>
      </c>
      <c r="Y1049" s="34">
        <v>10.782192999999999</v>
      </c>
      <c r="Z1049" s="34">
        <v>23.300308000000001</v>
      </c>
      <c r="AA1049" s="34">
        <v>46.828578999999998</v>
      </c>
      <c r="AB1049" s="34">
        <v>58.181046000000002</v>
      </c>
      <c r="AC1049" s="34"/>
      <c r="AD1049" s="34">
        <v>105.860001</v>
      </c>
      <c r="AE1049" s="34">
        <v>39.783794</v>
      </c>
      <c r="AF1049" s="34">
        <v>1.05</v>
      </c>
      <c r="AG1049" s="34">
        <v>14.79</v>
      </c>
      <c r="AH1049" s="34">
        <v>28.836893</v>
      </c>
      <c r="AI1049" s="34">
        <v>123.94471</v>
      </c>
      <c r="AJ1049" s="34">
        <v>10.817862</v>
      </c>
      <c r="AK1049" s="34">
        <v>5</v>
      </c>
      <c r="AL1049" s="34"/>
      <c r="AM1049" s="34">
        <v>31.751515999999999</v>
      </c>
      <c r="AN1049" s="34">
        <v>4.4000000000000004</v>
      </c>
      <c r="AO1049" s="34">
        <v>32.400002000000001</v>
      </c>
      <c r="AP1049" s="34">
        <v>5.55</v>
      </c>
      <c r="AQ1049" s="34">
        <v>17.75</v>
      </c>
      <c r="AR1049" s="34">
        <v>3.66</v>
      </c>
      <c r="AS1049" s="34"/>
      <c r="AT1049" s="34">
        <v>23.129328000000001</v>
      </c>
      <c r="AU1049" s="34">
        <v>180.199997</v>
      </c>
      <c r="AV1049" s="34">
        <v>11.993501</v>
      </c>
      <c r="AW1049" s="34">
        <v>14.387765</v>
      </c>
      <c r="AX1049" s="34">
        <v>7.32</v>
      </c>
      <c r="AY1049" s="34">
        <v>2.2000000000000002</v>
      </c>
      <c r="AZ1049" s="34">
        <v>63.169998</v>
      </c>
      <c r="BA1049" s="34"/>
      <c r="BB1049" s="34"/>
      <c r="BC1049" s="34">
        <v>23.643747000000001</v>
      </c>
      <c r="BD1049" s="34"/>
      <c r="BE1049" s="38"/>
      <c r="BF1049" s="41"/>
      <c r="BG1049" s="41">
        <f t="shared" si="808"/>
        <v>-8.4388302998940068E-3</v>
      </c>
      <c r="BH1049" s="41"/>
      <c r="BI1049" s="41">
        <f t="shared" si="809"/>
        <v>-6.820825002653369E-2</v>
      </c>
      <c r="BJ1049" s="41"/>
      <c r="BK1049" s="41">
        <f t="shared" si="810"/>
        <v>6.1954767078441818E-3</v>
      </c>
      <c r="BL1049" s="41">
        <f t="shared" si="811"/>
        <v>-4.568388523903239E-3</v>
      </c>
      <c r="BM1049" s="41">
        <f t="shared" si="812"/>
        <v>-3.8934405708150599E-2</v>
      </c>
      <c r="BN1049" s="41">
        <f t="shared" si="813"/>
        <v>-7.8540642051280626E-2</v>
      </c>
      <c r="BO1049" s="41"/>
      <c r="BP1049" s="41">
        <f t="shared" si="814"/>
        <v>-1.1697920305925142E-2</v>
      </c>
      <c r="BQ1049" s="41">
        <f t="shared" si="815"/>
        <v>1.2739025777429932E-2</v>
      </c>
      <c r="BR1049" s="41">
        <f t="shared" si="816"/>
        <v>1.7873309725327015E-3</v>
      </c>
      <c r="BS1049" s="41">
        <f t="shared" si="817"/>
        <v>-8.1699800847633008E-3</v>
      </c>
      <c r="BT1049" s="41"/>
      <c r="BU1049" s="41"/>
      <c r="BV1049" s="41">
        <f t="shared" si="818"/>
        <v>-1.5782440915219839E-2</v>
      </c>
      <c r="BW1049" s="41">
        <f t="shared" si="819"/>
        <v>2.890490259254563E-3</v>
      </c>
      <c r="BX1049" s="41"/>
      <c r="BY1049" s="41"/>
      <c r="BZ1049" s="41">
        <f t="shared" si="820"/>
        <v>1.3453177275790561E-2</v>
      </c>
      <c r="CA1049" s="41">
        <f t="shared" si="821"/>
        <v>-7.3349718510292757E-3</v>
      </c>
      <c r="CB1049" s="41">
        <f t="shared" si="822"/>
        <v>-1.174374809346565E-3</v>
      </c>
      <c r="CC1049" s="41">
        <f t="shared" si="823"/>
        <v>-2.7398941601853292E-2</v>
      </c>
      <c r="CD1049" s="41">
        <f t="shared" si="824"/>
        <v>5.4088650304232313E-3</v>
      </c>
      <c r="CE1049" s="41">
        <f t="shared" si="825"/>
        <v>-7.4393659537390251E-3</v>
      </c>
      <c r="CF1049" s="41">
        <f t="shared" si="826"/>
        <v>-8.4994997538699385E-4</v>
      </c>
      <c r="CG1049" s="41"/>
      <c r="CH1049" s="41">
        <f t="shared" si="827"/>
        <v>2.2697001937819795E-3</v>
      </c>
      <c r="CI1049" s="41">
        <f t="shared" si="828"/>
        <v>1.9865991898603726E-3</v>
      </c>
      <c r="CJ1049" s="41">
        <f t="shared" si="829"/>
        <v>2.8987536873252406E-2</v>
      </c>
      <c r="CK1049" s="41">
        <f t="shared" si="830"/>
        <v>-2.1405499561939802E-2</v>
      </c>
      <c r="CL1049" s="41">
        <f t="shared" si="831"/>
        <v>1.3652063904775894E-2</v>
      </c>
      <c r="CM1049" s="41">
        <f t="shared" si="832"/>
        <v>1.3844713414457069E-2</v>
      </c>
      <c r="CO1049" s="41">
        <f t="shared" si="833"/>
        <v>-9.950330853168092E-3</v>
      </c>
      <c r="CP1049" s="41"/>
      <c r="CQ1049" s="41">
        <f t="shared" si="834"/>
        <v>1.8615798688765427E-3</v>
      </c>
      <c r="CR1049" s="41">
        <f t="shared" si="835"/>
        <v>2.2989518224698781E-2</v>
      </c>
      <c r="CS1049" s="41">
        <f t="shared" si="836"/>
        <v>7.7459716346523592E-3</v>
      </c>
      <c r="CT1049" s="41">
        <f t="shared" si="837"/>
        <v>-8.9686699827603751E-3</v>
      </c>
      <c r="CU1049" s="41">
        <f t="shared" si="838"/>
        <v>-2.8128851968377611E-3</v>
      </c>
      <c r="CV1049" s="41">
        <f t="shared" si="839"/>
        <v>5.4794657646255705E-3</v>
      </c>
      <c r="CW1049" s="41"/>
      <c r="CX1049" s="41">
        <f t="shared" si="840"/>
        <v>6.4309371916170645E-3</v>
      </c>
      <c r="CY1049" s="41">
        <f t="shared" si="841"/>
        <v>4.4406085196979335E-4</v>
      </c>
      <c r="CZ1049" s="41">
        <f t="shared" si="842"/>
        <v>-3.6515189389946606E-2</v>
      </c>
      <c r="DA1049" s="41">
        <f t="shared" si="843"/>
        <v>2.3609828871072224E-2</v>
      </c>
      <c r="DB1049" s="41">
        <f t="shared" si="844"/>
        <v>6.8540364277922131E-3</v>
      </c>
      <c r="DC1049" s="41">
        <f t="shared" si="845"/>
        <v>-6.5957967791797398E-2</v>
      </c>
      <c r="DD1049" s="41">
        <f t="shared" si="846"/>
        <v>-6.3302741391554678E-4</v>
      </c>
      <c r="DE1049" s="41"/>
      <c r="DF1049" s="41"/>
      <c r="DG1049" s="41">
        <f t="shared" si="847"/>
        <v>-2.5317769919256536E-2</v>
      </c>
      <c r="DH1049" s="41"/>
    </row>
    <row r="1050" spans="2:112">
      <c r="B1050" s="34"/>
      <c r="C1050" s="34">
        <v>5.3857879999999998</v>
      </c>
      <c r="D1050" s="34"/>
      <c r="E1050" s="34">
        <v>1.66</v>
      </c>
      <c r="F1050" s="34"/>
      <c r="G1050" s="34">
        <v>53.163975000000001</v>
      </c>
      <c r="H1050" s="34">
        <v>21.206610000000001</v>
      </c>
      <c r="I1050" s="34">
        <v>19.549999</v>
      </c>
      <c r="J1050" s="34">
        <v>7.33</v>
      </c>
      <c r="K1050" s="34"/>
      <c r="L1050" s="34">
        <v>64.029999000000004</v>
      </c>
      <c r="M1050" s="34">
        <v>3.8</v>
      </c>
      <c r="N1050" s="34">
        <v>44.089939000000001</v>
      </c>
      <c r="O1050" s="34">
        <v>12.25</v>
      </c>
      <c r="P1050" s="34"/>
      <c r="Q1050" s="34"/>
      <c r="R1050" s="34">
        <v>32.049999</v>
      </c>
      <c r="S1050" s="34">
        <v>51.056891999999998</v>
      </c>
      <c r="T1050" s="34"/>
      <c r="U1050" s="34"/>
      <c r="V1050" s="34">
        <v>4.4708230000000002</v>
      </c>
      <c r="W1050" s="34">
        <v>40.549999</v>
      </c>
      <c r="X1050" s="34">
        <v>41.200001</v>
      </c>
      <c r="Y1050" s="34">
        <v>10.332935000000001</v>
      </c>
      <c r="Z1050" s="34">
        <v>22.816897999999998</v>
      </c>
      <c r="AA1050" s="34">
        <v>46.506515999999998</v>
      </c>
      <c r="AB1050" s="34">
        <v>57.537888000000002</v>
      </c>
      <c r="AC1050" s="34"/>
      <c r="AD1050" s="34">
        <v>104.129997</v>
      </c>
      <c r="AE1050" s="34">
        <v>39.438361999999998</v>
      </c>
      <c r="AF1050" s="34">
        <v>1</v>
      </c>
      <c r="AG1050" s="34">
        <v>14.7</v>
      </c>
      <c r="AH1050" s="34">
        <v>27.859369000000001</v>
      </c>
      <c r="AI1050" s="34">
        <v>123.894882</v>
      </c>
      <c r="AJ1050" s="34">
        <v>10.798932000000001</v>
      </c>
      <c r="AK1050" s="34">
        <v>4.95</v>
      </c>
      <c r="AL1050" s="34"/>
      <c r="AM1050" s="34">
        <v>31.466087000000002</v>
      </c>
      <c r="AN1050" s="34">
        <v>4.3</v>
      </c>
      <c r="AO1050" s="34">
        <v>31.700001</v>
      </c>
      <c r="AP1050" s="34">
        <v>5.6</v>
      </c>
      <c r="AQ1050" s="34">
        <v>17.799999</v>
      </c>
      <c r="AR1050" s="34">
        <v>3.8</v>
      </c>
      <c r="AS1050" s="34"/>
      <c r="AT1050" s="34">
        <v>22.733953</v>
      </c>
      <c r="AU1050" s="34">
        <v>180.300003</v>
      </c>
      <c r="AV1050" s="34">
        <v>12.191739999999999</v>
      </c>
      <c r="AW1050" s="34">
        <v>13.620418000000001</v>
      </c>
      <c r="AX1050" s="34">
        <v>7.1</v>
      </c>
      <c r="AY1050" s="34">
        <v>2.15</v>
      </c>
      <c r="AZ1050" s="34">
        <v>62.330002</v>
      </c>
      <c r="BA1050" s="34"/>
      <c r="BB1050" s="34"/>
      <c r="BC1050" s="34">
        <v>23.504605999999999</v>
      </c>
      <c r="BD1050" s="34"/>
      <c r="BE1050" s="38"/>
      <c r="BF1050" s="41"/>
      <c r="BG1050" s="41">
        <f t="shared" si="808"/>
        <v>-1.7094540357784866E-2</v>
      </c>
      <c r="BH1050" s="41"/>
      <c r="BI1050" s="41">
        <f t="shared" si="809"/>
        <v>-2.3810648693718559E-2</v>
      </c>
      <c r="BJ1050" s="41"/>
      <c r="BK1050" s="41">
        <f t="shared" si="810"/>
        <v>8.2013067066581107E-3</v>
      </c>
      <c r="BL1050" s="41">
        <f t="shared" si="811"/>
        <v>-2.4097579647577135E-2</v>
      </c>
      <c r="BM1050" s="41">
        <f t="shared" si="812"/>
        <v>-3.0229053112213584E-2</v>
      </c>
      <c r="BN1050" s="41">
        <f t="shared" si="813"/>
        <v>-0.11215863837164716</v>
      </c>
      <c r="BO1050" s="41"/>
      <c r="BP1050" s="41">
        <f t="shared" si="814"/>
        <v>1.7964555258398834E-2</v>
      </c>
      <c r="BQ1050" s="41">
        <f t="shared" si="815"/>
        <v>-3.8714512180690511E-2</v>
      </c>
      <c r="BR1050" s="41">
        <f t="shared" si="816"/>
        <v>-4.4743542091344223E-3</v>
      </c>
      <c r="BS1050" s="41">
        <f t="shared" si="817"/>
        <v>4.9099934975557853E-3</v>
      </c>
      <c r="BT1050" s="41"/>
      <c r="BU1050" s="41"/>
      <c r="BV1050" s="41">
        <f t="shared" si="818"/>
        <v>-3.1202620749186188E-4</v>
      </c>
      <c r="BW1050" s="41">
        <f t="shared" si="819"/>
        <v>-3.2764752927585614E-3</v>
      </c>
      <c r="BX1050" s="41"/>
      <c r="BY1050" s="41"/>
      <c r="BZ1050" s="41">
        <f t="shared" si="820"/>
        <v>0</v>
      </c>
      <c r="CA1050" s="41">
        <f t="shared" si="821"/>
        <v>-4.9200837863625693E-3</v>
      </c>
      <c r="CB1050" s="41">
        <f t="shared" si="822"/>
        <v>-3.2241550890295186E-2</v>
      </c>
      <c r="CC1050" s="41">
        <f t="shared" si="823"/>
        <v>-4.2559610386382306E-2</v>
      </c>
      <c r="CD1050" s="41">
        <f t="shared" si="824"/>
        <v>-2.0965177566019382E-2</v>
      </c>
      <c r="CE1050" s="41">
        <f t="shared" si="825"/>
        <v>-6.9012471299435881E-3</v>
      </c>
      <c r="CF1050" s="41">
        <f t="shared" si="826"/>
        <v>-1.1115979043452831E-2</v>
      </c>
      <c r="CG1050" s="41"/>
      <c r="CH1050" s="41">
        <f t="shared" si="827"/>
        <v>-1.6477386144617027E-2</v>
      </c>
      <c r="CI1050" s="41">
        <f t="shared" si="828"/>
        <v>-8.7206460062241951E-3</v>
      </c>
      <c r="CJ1050" s="41">
        <f t="shared" si="829"/>
        <v>-4.8790164169432056E-2</v>
      </c>
      <c r="CK1050" s="41">
        <f t="shared" si="830"/>
        <v>-6.1037829380177992E-3</v>
      </c>
      <c r="CL1050" s="41">
        <f t="shared" si="831"/>
        <v>-3.4486255160890995E-2</v>
      </c>
      <c r="CM1050" s="41">
        <f t="shared" si="832"/>
        <v>-4.0209879518657564E-4</v>
      </c>
      <c r="CO1050" s="41">
        <f t="shared" si="833"/>
        <v>-1.0050335853501451E-2</v>
      </c>
      <c r="CP1050" s="41"/>
      <c r="CQ1050" s="41">
        <f t="shared" si="834"/>
        <v>-9.0301095267997927E-3</v>
      </c>
      <c r="CR1050" s="41">
        <f t="shared" si="835"/>
        <v>-2.2989518224698833E-2</v>
      </c>
      <c r="CS1050" s="41">
        <f t="shared" si="836"/>
        <v>-2.1841772097701096E-2</v>
      </c>
      <c r="CT1050" s="41">
        <f t="shared" si="837"/>
        <v>8.9686699827603161E-3</v>
      </c>
      <c r="CU1050" s="41">
        <f t="shared" si="838"/>
        <v>2.8128851968377252E-3</v>
      </c>
      <c r="CV1050" s="41">
        <f t="shared" si="839"/>
        <v>3.7537919319065034E-2</v>
      </c>
      <c r="CW1050" s="41"/>
      <c r="CX1050" s="41">
        <f t="shared" si="840"/>
        <v>-1.7241888769276237E-2</v>
      </c>
      <c r="CY1050" s="41">
        <f t="shared" si="841"/>
        <v>5.5481832213792918E-4</v>
      </c>
      <c r="CZ1050" s="41">
        <f t="shared" si="842"/>
        <v>1.6393753512141049E-2</v>
      </c>
      <c r="DA1050" s="41">
        <f t="shared" si="843"/>
        <v>-5.4808202232707659E-2</v>
      </c>
      <c r="DB1050" s="41">
        <f t="shared" si="844"/>
        <v>-3.0515543925950489E-2</v>
      </c>
      <c r="DC1050" s="41">
        <f t="shared" si="845"/>
        <v>-2.2989518224698833E-2</v>
      </c>
      <c r="DD1050" s="41">
        <f t="shared" si="846"/>
        <v>-1.3386590341974071E-2</v>
      </c>
      <c r="DE1050" s="41"/>
      <c r="DF1050" s="41"/>
      <c r="DG1050" s="41">
        <f t="shared" si="847"/>
        <v>-5.9022805711457325E-3</v>
      </c>
      <c r="DH1050" s="41"/>
    </row>
    <row r="1051" spans="2:112">
      <c r="B1051" s="34"/>
      <c r="C1051" s="34">
        <v>5.3857879999999998</v>
      </c>
      <c r="D1051" s="34"/>
      <c r="E1051" s="34">
        <v>1.69</v>
      </c>
      <c r="F1051" s="34"/>
      <c r="G1051" s="34">
        <v>54.111396999999997</v>
      </c>
      <c r="H1051" s="34">
        <v>21.713898</v>
      </c>
      <c r="I1051" s="34">
        <v>19.75</v>
      </c>
      <c r="J1051" s="34">
        <v>7.35</v>
      </c>
      <c r="K1051" s="34"/>
      <c r="L1051" s="34">
        <v>63.759998000000003</v>
      </c>
      <c r="M1051" s="34">
        <v>3.95</v>
      </c>
      <c r="N1051" s="34">
        <v>44.643535999999997</v>
      </c>
      <c r="O1051" s="34">
        <v>12.38</v>
      </c>
      <c r="P1051" s="34"/>
      <c r="Q1051" s="34"/>
      <c r="R1051" s="34">
        <v>32.479999999999997</v>
      </c>
      <c r="S1051" s="34">
        <v>51.569426999999997</v>
      </c>
      <c r="T1051" s="34"/>
      <c r="U1051" s="34"/>
      <c r="V1051" s="34">
        <v>4.3612929999999999</v>
      </c>
      <c r="W1051" s="34">
        <v>40.619999</v>
      </c>
      <c r="X1051" s="34">
        <v>41.400002000000001</v>
      </c>
      <c r="Y1051" s="34">
        <v>10.442754000000001</v>
      </c>
      <c r="Z1051" s="34">
        <v>23.764379999999999</v>
      </c>
      <c r="AA1051" s="34">
        <v>45.917591000000002</v>
      </c>
      <c r="AB1051" s="34">
        <v>58.279995</v>
      </c>
      <c r="AC1051" s="34"/>
      <c r="AD1051" s="34">
        <v>104.589996</v>
      </c>
      <c r="AE1051" s="34">
        <v>39.714706</v>
      </c>
      <c r="AF1051" s="34">
        <v>1.02</v>
      </c>
      <c r="AG1051" s="34">
        <v>15.19</v>
      </c>
      <c r="AH1051" s="34">
        <v>28.934643000000001</v>
      </c>
      <c r="AI1051" s="34">
        <v>127.56229399999999</v>
      </c>
      <c r="AJ1051" s="34">
        <v>10.884112</v>
      </c>
      <c r="AK1051" s="34">
        <v>4.9000000000000004</v>
      </c>
      <c r="AL1051" s="34"/>
      <c r="AM1051" s="34">
        <v>31.721986999999999</v>
      </c>
      <c r="AN1051" s="34">
        <v>4.3</v>
      </c>
      <c r="AO1051" s="34">
        <v>32.75</v>
      </c>
      <c r="AP1051" s="34">
        <v>5.6</v>
      </c>
      <c r="AQ1051" s="34">
        <v>17.600000000000001</v>
      </c>
      <c r="AR1051" s="34">
        <v>3.86</v>
      </c>
      <c r="AS1051" s="34"/>
      <c r="AT1051" s="34">
        <v>22.931643000000001</v>
      </c>
      <c r="AU1051" s="34">
        <v>180.61000100000001</v>
      </c>
      <c r="AV1051" s="34">
        <v>12.489100000000001</v>
      </c>
      <c r="AW1051" s="34">
        <v>13.668377</v>
      </c>
      <c r="AX1051" s="34">
        <v>7.13</v>
      </c>
      <c r="AY1051" s="34">
        <v>2.2999999999999998</v>
      </c>
      <c r="AZ1051" s="34">
        <v>63.27</v>
      </c>
      <c r="BA1051" s="34"/>
      <c r="BB1051" s="34"/>
      <c r="BC1051" s="34">
        <v>23.872333999999999</v>
      </c>
      <c r="BD1051" s="34"/>
      <c r="BE1051" s="38"/>
      <c r="BF1051" s="41"/>
      <c r="BG1051" s="41">
        <f t="shared" si="808"/>
        <v>0</v>
      </c>
      <c r="BH1051" s="41"/>
      <c r="BI1051" s="41">
        <f t="shared" si="809"/>
        <v>1.7910926566530243E-2</v>
      </c>
      <c r="BJ1051" s="41"/>
      <c r="BK1051" s="41">
        <f t="shared" si="810"/>
        <v>1.7663823784015754E-2</v>
      </c>
      <c r="BL1051" s="41">
        <f t="shared" si="811"/>
        <v>2.3639590834766609E-2</v>
      </c>
      <c r="BM1051" s="41">
        <f t="shared" si="812"/>
        <v>1.0178256066652614E-2</v>
      </c>
      <c r="BN1051" s="41">
        <f t="shared" si="813"/>
        <v>2.7247973261850357E-3</v>
      </c>
      <c r="BO1051" s="41"/>
      <c r="BP1051" s="41">
        <f t="shared" si="814"/>
        <v>-4.2257047987009954E-3</v>
      </c>
      <c r="BQ1051" s="41">
        <f t="shared" si="815"/>
        <v>3.8714512180690427E-2</v>
      </c>
      <c r="BR1051" s="41">
        <f t="shared" si="816"/>
        <v>1.247791057031862E-2</v>
      </c>
      <c r="BS1051" s="41">
        <f t="shared" si="817"/>
        <v>1.0556330265714177E-2</v>
      </c>
      <c r="BT1051" s="41"/>
      <c r="BU1051" s="41"/>
      <c r="BV1051" s="41">
        <f t="shared" si="818"/>
        <v>1.3327363128046599E-2</v>
      </c>
      <c r="BW1051" s="41">
        <f t="shared" si="819"/>
        <v>9.9884564945344461E-3</v>
      </c>
      <c r="BX1051" s="41"/>
      <c r="BY1051" s="41"/>
      <c r="BZ1051" s="41">
        <f t="shared" si="820"/>
        <v>-2.4803934980387757E-2</v>
      </c>
      <c r="CA1051" s="41">
        <f t="shared" si="821"/>
        <v>1.7247756333145831E-3</v>
      </c>
      <c r="CB1051" s="41">
        <f t="shared" si="822"/>
        <v>4.84264851312129E-3</v>
      </c>
      <c r="CC1051" s="41">
        <f t="shared" si="823"/>
        <v>1.0571974083726239E-2</v>
      </c>
      <c r="CD1051" s="41">
        <f t="shared" si="824"/>
        <v>4.0686419137237563E-2</v>
      </c>
      <c r="CE1051" s="41">
        <f t="shared" si="825"/>
        <v>-1.2744141974611545E-2</v>
      </c>
      <c r="CF1051" s="41">
        <f t="shared" si="826"/>
        <v>1.2815242985453638E-2</v>
      </c>
      <c r="CG1051" s="41"/>
      <c r="CH1051" s="41">
        <f t="shared" si="827"/>
        <v>4.4078167899390553E-3</v>
      </c>
      <c r="CI1051" s="41">
        <f t="shared" si="828"/>
        <v>6.9825498813218178E-3</v>
      </c>
      <c r="CJ1051" s="41">
        <f t="shared" si="829"/>
        <v>1.980262729617973E-2</v>
      </c>
      <c r="CK1051" s="41">
        <f t="shared" si="830"/>
        <v>3.278982282299097E-2</v>
      </c>
      <c r="CL1051" s="41">
        <f t="shared" si="831"/>
        <v>3.7870277814638247E-2</v>
      </c>
      <c r="CM1051" s="41">
        <f t="shared" si="832"/>
        <v>2.9171345398235099E-2</v>
      </c>
      <c r="CO1051" s="41">
        <f t="shared" si="833"/>
        <v>-1.0152371464017962E-2</v>
      </c>
      <c r="CP1051" s="41"/>
      <c r="CQ1051" s="41">
        <f t="shared" si="834"/>
        <v>8.0996739675618882E-3</v>
      </c>
      <c r="CR1051" s="41">
        <f t="shared" si="835"/>
        <v>0</v>
      </c>
      <c r="CS1051" s="41">
        <f t="shared" si="836"/>
        <v>3.2586249652285106E-2</v>
      </c>
      <c r="CT1051" s="41">
        <f t="shared" si="837"/>
        <v>0</v>
      </c>
      <c r="CU1051" s="41">
        <f t="shared" si="838"/>
        <v>-1.1299499074156408E-2</v>
      </c>
      <c r="CV1051" s="41">
        <f t="shared" si="839"/>
        <v>1.5666116744399456E-2</v>
      </c>
      <c r="CW1051" s="41"/>
      <c r="CX1051" s="41">
        <f t="shared" si="840"/>
        <v>8.6582132850611219E-3</v>
      </c>
      <c r="CY1051" s="41">
        <f t="shared" si="841"/>
        <v>1.7178691241576866E-3</v>
      </c>
      <c r="CZ1051" s="41">
        <f t="shared" si="842"/>
        <v>2.4097590637510609E-2</v>
      </c>
      <c r="DA1051" s="41">
        <f t="shared" si="843"/>
        <v>3.5149261355511482E-3</v>
      </c>
      <c r="DB1051" s="41">
        <f t="shared" si="844"/>
        <v>4.2164503789348254E-3</v>
      </c>
      <c r="DC1051" s="41">
        <f t="shared" si="845"/>
        <v>6.7441280795532479E-2</v>
      </c>
      <c r="DD1051" s="41">
        <f t="shared" si="846"/>
        <v>1.4968400250756849E-2</v>
      </c>
      <c r="DE1051" s="41"/>
      <c r="DF1051" s="41"/>
      <c r="DG1051" s="41">
        <f t="shared" si="847"/>
        <v>1.5523813265713728E-2</v>
      </c>
      <c r="DH1051" s="41"/>
    </row>
    <row r="1052" spans="2:112">
      <c r="B1052" s="34"/>
      <c r="C1052" s="34">
        <v>5.6179350000000001</v>
      </c>
      <c r="D1052" s="34"/>
      <c r="E1052" s="34">
        <v>1.66</v>
      </c>
      <c r="F1052" s="34"/>
      <c r="G1052" s="34">
        <v>54.180472999999999</v>
      </c>
      <c r="H1052" s="34">
        <v>21.733792999999999</v>
      </c>
      <c r="I1052" s="34">
        <v>19.600000000000001</v>
      </c>
      <c r="J1052" s="34">
        <v>5.45</v>
      </c>
      <c r="K1052" s="34"/>
      <c r="L1052" s="34">
        <v>64.459998999999996</v>
      </c>
      <c r="M1052" s="34">
        <v>3.85</v>
      </c>
      <c r="N1052" s="34">
        <v>44.564453</v>
      </c>
      <c r="O1052" s="34">
        <v>12.36</v>
      </c>
      <c r="P1052" s="34"/>
      <c r="Q1052" s="34"/>
      <c r="R1052" s="34">
        <v>31.870000999999998</v>
      </c>
      <c r="S1052" s="34">
        <v>51.155459999999998</v>
      </c>
      <c r="T1052" s="34"/>
      <c r="U1052" s="34"/>
      <c r="V1052" s="34">
        <v>4.2733040000000004</v>
      </c>
      <c r="W1052" s="34">
        <v>40.68</v>
      </c>
      <c r="X1052" s="34">
        <v>41</v>
      </c>
      <c r="Y1052" s="34">
        <v>10.472704</v>
      </c>
      <c r="Z1052" s="34">
        <v>23.493670000000002</v>
      </c>
      <c r="AA1052" s="34">
        <v>45.991202999999999</v>
      </c>
      <c r="AB1052" s="34">
        <v>58.527366999999998</v>
      </c>
      <c r="AC1052" s="34"/>
      <c r="AD1052" s="34">
        <v>106.260002</v>
      </c>
      <c r="AE1052" s="34">
        <v>39.852882000000001</v>
      </c>
      <c r="AF1052" s="34">
        <v>1.01</v>
      </c>
      <c r="AG1052" s="34">
        <v>15.04</v>
      </c>
      <c r="AH1052" s="34">
        <v>28.445885000000001</v>
      </c>
      <c r="AI1052" s="34">
        <v>127.98086499999999</v>
      </c>
      <c r="AJ1052" s="34">
        <v>10.950362999999999</v>
      </c>
      <c r="AK1052" s="34">
        <v>4.8</v>
      </c>
      <c r="AL1052" s="34"/>
      <c r="AM1052" s="34">
        <v>31.662932999999999</v>
      </c>
      <c r="AN1052" s="34">
        <v>4.2</v>
      </c>
      <c r="AO1052" s="34">
        <v>32.200001</v>
      </c>
      <c r="AP1052" s="34">
        <v>5.55</v>
      </c>
      <c r="AQ1052" s="34">
        <v>17.799999</v>
      </c>
      <c r="AR1052" s="34">
        <v>3.89</v>
      </c>
      <c r="AS1052" s="34"/>
      <c r="AT1052" s="34">
        <v>22.783377000000002</v>
      </c>
      <c r="AU1052" s="34">
        <v>180.929993</v>
      </c>
      <c r="AV1052" s="34">
        <v>12.786458</v>
      </c>
      <c r="AW1052" s="34">
        <v>13.188784999999999</v>
      </c>
      <c r="AX1052" s="34">
        <v>7.23</v>
      </c>
      <c r="AY1052" s="34">
        <v>2.2000000000000002</v>
      </c>
      <c r="AZ1052" s="34">
        <v>63.279998999999997</v>
      </c>
      <c r="BA1052" s="34"/>
      <c r="BB1052" s="34"/>
      <c r="BC1052" s="34">
        <v>24.100918</v>
      </c>
      <c r="BD1052" s="34"/>
      <c r="BE1052" s="38"/>
      <c r="BF1052" s="41"/>
      <c r="BG1052" s="41">
        <f t="shared" si="808"/>
        <v>4.2200526353761238E-2</v>
      </c>
      <c r="BH1052" s="41"/>
      <c r="BI1052" s="41">
        <f t="shared" si="809"/>
        <v>-1.7910926566530219E-2</v>
      </c>
      <c r="BJ1052" s="41"/>
      <c r="BK1052" s="41">
        <f t="shared" si="810"/>
        <v>1.27573767760164E-3</v>
      </c>
      <c r="BL1052" s="41">
        <f t="shared" si="811"/>
        <v>9.1581397918329361E-4</v>
      </c>
      <c r="BM1052" s="41">
        <f t="shared" si="812"/>
        <v>-7.6239251106592588E-3</v>
      </c>
      <c r="BN1052" s="41">
        <f t="shared" si="813"/>
        <v>-0.29908470454959252</v>
      </c>
      <c r="BO1052" s="41"/>
      <c r="BP1052" s="41">
        <f t="shared" si="814"/>
        <v>1.0918857759464324E-2</v>
      </c>
      <c r="BQ1052" s="41">
        <f t="shared" si="815"/>
        <v>-2.564243061333767E-2</v>
      </c>
      <c r="BR1052" s="41">
        <f t="shared" si="816"/>
        <v>-1.7730031043903239E-3</v>
      </c>
      <c r="BS1052" s="41">
        <f t="shared" si="817"/>
        <v>-1.6168152269053946E-3</v>
      </c>
      <c r="BT1052" s="41"/>
      <c r="BU1052" s="41"/>
      <c r="BV1052" s="41">
        <f t="shared" si="818"/>
        <v>-1.8959355486761628E-2</v>
      </c>
      <c r="BW1052" s="41">
        <f t="shared" si="819"/>
        <v>-8.0597653211849241E-3</v>
      </c>
      <c r="BX1052" s="41"/>
      <c r="BY1052" s="41"/>
      <c r="BZ1052" s="41">
        <f t="shared" si="820"/>
        <v>-2.0381274502570237E-2</v>
      </c>
      <c r="CA1052" s="41">
        <f t="shared" si="821"/>
        <v>1.4760396465355024E-3</v>
      </c>
      <c r="CB1052" s="41">
        <f t="shared" si="822"/>
        <v>-9.7088624361384573E-3</v>
      </c>
      <c r="CC1052" s="41">
        <f t="shared" si="823"/>
        <v>2.8639124680710972E-3</v>
      </c>
      <c r="CD1052" s="41">
        <f t="shared" si="824"/>
        <v>-1.1456797776018037E-2</v>
      </c>
      <c r="CE1052" s="41">
        <f t="shared" si="825"/>
        <v>1.6018492363247458E-3</v>
      </c>
      <c r="CF1052" s="41">
        <f t="shared" si="826"/>
        <v>4.2355612794441506E-3</v>
      </c>
      <c r="CG1052" s="41"/>
      <c r="CH1052" s="41">
        <f t="shared" si="827"/>
        <v>1.584103332295287E-2</v>
      </c>
      <c r="CI1052" s="41">
        <f t="shared" si="828"/>
        <v>3.4731765125487171E-3</v>
      </c>
      <c r="CJ1052" s="41">
        <f t="shared" si="829"/>
        <v>-9.8522964430115944E-3</v>
      </c>
      <c r="CK1052" s="41">
        <f t="shared" si="830"/>
        <v>-9.9239980859877914E-3</v>
      </c>
      <c r="CL1052" s="41">
        <f t="shared" si="831"/>
        <v>-1.7036086558523102E-2</v>
      </c>
      <c r="CM1052" s="41">
        <f t="shared" si="832"/>
        <v>3.2759348829463132E-3</v>
      </c>
      <c r="CO1052" s="41">
        <f t="shared" si="833"/>
        <v>-2.0619287202735818E-2</v>
      </c>
      <c r="CP1052" s="41"/>
      <c r="CQ1052" s="41">
        <f t="shared" si="834"/>
        <v>-1.8633459531565472E-3</v>
      </c>
      <c r="CR1052" s="41">
        <f t="shared" si="835"/>
        <v>-2.3530497410194046E-2</v>
      </c>
      <c r="CS1052" s="41">
        <f t="shared" si="836"/>
        <v>-1.6936478474998136E-2</v>
      </c>
      <c r="CT1052" s="41">
        <f t="shared" si="837"/>
        <v>-8.9686699827603751E-3</v>
      </c>
      <c r="CU1052" s="41">
        <f t="shared" si="838"/>
        <v>1.1299499074156489E-2</v>
      </c>
      <c r="CV1052" s="41">
        <f t="shared" si="839"/>
        <v>7.7419741536154593E-3</v>
      </c>
      <c r="CW1052" s="41"/>
      <c r="CX1052" s="41">
        <f t="shared" si="840"/>
        <v>-6.4865560536714545E-3</v>
      </c>
      <c r="CY1052" s="41">
        <f t="shared" si="841"/>
        <v>1.7701614696445077E-3</v>
      </c>
      <c r="CZ1052" s="41">
        <f t="shared" si="842"/>
        <v>2.3530378236500046E-2</v>
      </c>
      <c r="DA1052" s="41">
        <f t="shared" si="843"/>
        <v>-3.5718069299974703E-2</v>
      </c>
      <c r="DB1052" s="41">
        <f t="shared" si="844"/>
        <v>1.3927801744468804E-2</v>
      </c>
      <c r="DC1052" s="41">
        <f t="shared" si="845"/>
        <v>-4.4451762570833692E-2</v>
      </c>
      <c r="DD1052" s="41">
        <f t="shared" si="846"/>
        <v>1.5802449782389858E-4</v>
      </c>
      <c r="DE1052" s="41"/>
      <c r="DF1052" s="41"/>
      <c r="DG1052" s="41">
        <f t="shared" si="847"/>
        <v>9.5297158471252842E-3</v>
      </c>
      <c r="DH1052" s="41"/>
    </row>
    <row r="1053" spans="2:112">
      <c r="B1053" s="34"/>
      <c r="C1053" s="34">
        <v>5.7107929999999998</v>
      </c>
      <c r="D1053" s="34"/>
      <c r="E1053" s="34">
        <v>1.62</v>
      </c>
      <c r="F1053" s="34"/>
      <c r="G1053" s="34">
        <v>53.904144000000002</v>
      </c>
      <c r="H1053" s="34">
        <v>21.793474</v>
      </c>
      <c r="I1053" s="34">
        <v>19.600000000000001</v>
      </c>
      <c r="J1053" s="34">
        <v>5.78</v>
      </c>
      <c r="K1053" s="34"/>
      <c r="L1053" s="34">
        <v>64.430000000000007</v>
      </c>
      <c r="M1053" s="34">
        <v>3.9</v>
      </c>
      <c r="N1053" s="34">
        <v>45.088389999999997</v>
      </c>
      <c r="O1053" s="34">
        <v>12.36</v>
      </c>
      <c r="P1053" s="34"/>
      <c r="Q1053" s="34"/>
      <c r="R1053" s="34">
        <v>31.5</v>
      </c>
      <c r="S1053" s="34">
        <v>51.973548999999998</v>
      </c>
      <c r="T1053" s="34"/>
      <c r="U1053" s="34"/>
      <c r="V1053" s="34">
        <v>4.3131490000000001</v>
      </c>
      <c r="W1053" s="34">
        <v>40.57</v>
      </c>
      <c r="X1053" s="34">
        <v>41.450001</v>
      </c>
      <c r="Y1053" s="34">
        <v>10.532605</v>
      </c>
      <c r="Z1053" s="34">
        <v>23.677364000000001</v>
      </c>
      <c r="AA1053" s="34">
        <v>45.825569000000002</v>
      </c>
      <c r="AB1053" s="34">
        <v>58.181046000000002</v>
      </c>
      <c r="AC1053" s="34"/>
      <c r="AD1053" s="34">
        <v>105.33000199999999</v>
      </c>
      <c r="AE1053" s="34">
        <v>39.813403999999998</v>
      </c>
      <c r="AF1053" s="34">
        <v>1.04</v>
      </c>
      <c r="AG1053" s="34">
        <v>15.37</v>
      </c>
      <c r="AH1053" s="34">
        <v>29.179026</v>
      </c>
      <c r="AI1053" s="34">
        <v>127.691856</v>
      </c>
      <c r="AJ1053" s="34">
        <v>11.186975</v>
      </c>
      <c r="AK1053" s="34">
        <v>4.75</v>
      </c>
      <c r="AL1053" s="34"/>
      <c r="AM1053" s="34">
        <v>31.623567999999999</v>
      </c>
      <c r="AN1053" s="34">
        <v>3.8</v>
      </c>
      <c r="AO1053" s="34">
        <v>33.450001</v>
      </c>
      <c r="AP1053" s="34">
        <v>5.6</v>
      </c>
      <c r="AQ1053" s="34">
        <v>17.549999</v>
      </c>
      <c r="AR1053" s="34">
        <v>4.08</v>
      </c>
      <c r="AS1053" s="34"/>
      <c r="AT1053" s="34">
        <v>22.684536000000001</v>
      </c>
      <c r="AU1053" s="34">
        <v>180.720001</v>
      </c>
      <c r="AV1053" s="34">
        <v>12.667515</v>
      </c>
      <c r="AW1053" s="34">
        <v>13.140826000000001</v>
      </c>
      <c r="AX1053" s="34">
        <v>7.42</v>
      </c>
      <c r="AY1053" s="34">
        <v>2.15</v>
      </c>
      <c r="AZ1053" s="34">
        <v>63.389999000000003</v>
      </c>
      <c r="BA1053" s="34"/>
      <c r="BB1053" s="34"/>
      <c r="BC1053" s="34">
        <v>24.15061</v>
      </c>
      <c r="BD1053" s="34"/>
      <c r="BE1053" s="38"/>
      <c r="BF1053" s="41"/>
      <c r="BG1053" s="41">
        <f t="shared" si="808"/>
        <v>1.6393734523071232E-2</v>
      </c>
      <c r="BH1053" s="41"/>
      <c r="BI1053" s="41">
        <f t="shared" si="809"/>
        <v>-2.439145312415901E-2</v>
      </c>
      <c r="BJ1053" s="41"/>
      <c r="BK1053" s="41">
        <f t="shared" si="810"/>
        <v>-5.1132087010923579E-3</v>
      </c>
      <c r="BL1053" s="41">
        <f t="shared" si="811"/>
        <v>2.7422368328068303E-3</v>
      </c>
      <c r="BM1053" s="41">
        <f t="shared" si="812"/>
        <v>0</v>
      </c>
      <c r="BN1053" s="41">
        <f t="shared" si="813"/>
        <v>5.8788074009133343E-2</v>
      </c>
      <c r="BO1053" s="41"/>
      <c r="BP1053" s="41">
        <f t="shared" si="814"/>
        <v>-4.6549772324365989E-4</v>
      </c>
      <c r="BQ1053" s="41">
        <f t="shared" si="815"/>
        <v>1.2903404835907782E-2</v>
      </c>
      <c r="BR1053" s="41">
        <f t="shared" si="816"/>
        <v>1.1688262129321335E-2</v>
      </c>
      <c r="BS1053" s="41">
        <f t="shared" si="817"/>
        <v>0</v>
      </c>
      <c r="BT1053" s="41"/>
      <c r="BU1053" s="41"/>
      <c r="BV1053" s="41">
        <f t="shared" si="818"/>
        <v>-1.1677613975128089E-2</v>
      </c>
      <c r="BW1053" s="41">
        <f t="shared" si="819"/>
        <v>1.5865684517622537E-2</v>
      </c>
      <c r="BX1053" s="41"/>
      <c r="BY1053" s="41"/>
      <c r="BZ1053" s="41">
        <f t="shared" si="820"/>
        <v>9.2809652619186556E-3</v>
      </c>
      <c r="CA1053" s="41">
        <f t="shared" si="821"/>
        <v>-2.7076939620032728E-3</v>
      </c>
      <c r="CB1053" s="41">
        <f t="shared" si="822"/>
        <v>1.0915839002448172E-2</v>
      </c>
      <c r="CC1053" s="41">
        <f t="shared" si="823"/>
        <v>5.7034307257425171E-3</v>
      </c>
      <c r="CD1053" s="41">
        <f t="shared" si="824"/>
        <v>7.7884630883706448E-3</v>
      </c>
      <c r="CE1053" s="41">
        <f t="shared" si="825"/>
        <v>-3.6079286183899706E-3</v>
      </c>
      <c r="CF1053" s="41">
        <f t="shared" si="826"/>
        <v>-5.9348252214447153E-3</v>
      </c>
      <c r="CG1053" s="41"/>
      <c r="CH1053" s="41">
        <f t="shared" si="827"/>
        <v>-8.7906420081620019E-3</v>
      </c>
      <c r="CI1053" s="41">
        <f t="shared" si="828"/>
        <v>-9.9108431467317092E-4</v>
      </c>
      <c r="CJ1053" s="41">
        <f t="shared" si="829"/>
        <v>2.9270382300113237E-2</v>
      </c>
      <c r="CK1053" s="41">
        <f t="shared" si="830"/>
        <v>2.1704239028810638E-2</v>
      </c>
      <c r="CL1053" s="41">
        <f t="shared" si="831"/>
        <v>2.5446653118614816E-2</v>
      </c>
      <c r="CM1053" s="41">
        <f t="shared" si="832"/>
        <v>-2.2607740236481231E-3</v>
      </c>
      <c r="CO1053" s="41">
        <f t="shared" si="833"/>
        <v>-1.0471299867295366E-2</v>
      </c>
      <c r="CP1053" s="41"/>
      <c r="CQ1053" s="41">
        <f t="shared" si="834"/>
        <v>-1.2440253278268624E-3</v>
      </c>
      <c r="CR1053" s="41">
        <f t="shared" si="835"/>
        <v>-0.10008345855698265</v>
      </c>
      <c r="CS1053" s="41">
        <f t="shared" si="836"/>
        <v>3.8085332863340385E-2</v>
      </c>
      <c r="CT1053" s="41">
        <f t="shared" si="837"/>
        <v>8.9686699827603161E-3</v>
      </c>
      <c r="CU1053" s="41">
        <f t="shared" si="838"/>
        <v>-1.4144508186446371E-2</v>
      </c>
      <c r="CV1053" s="41">
        <f t="shared" si="839"/>
        <v>4.7687830785715341E-2</v>
      </c>
      <c r="CW1053" s="41"/>
      <c r="CX1053" s="41">
        <f t="shared" si="840"/>
        <v>-4.3477322435004906E-3</v>
      </c>
      <c r="CY1053" s="41">
        <f t="shared" si="841"/>
        <v>-1.1612997488389587E-3</v>
      </c>
      <c r="CZ1053" s="41">
        <f t="shared" si="842"/>
        <v>-9.3457996317431041E-3</v>
      </c>
      <c r="DA1053" s="41">
        <f t="shared" si="843"/>
        <v>-3.642974675144402E-3</v>
      </c>
      <c r="DB1053" s="41">
        <f t="shared" si="844"/>
        <v>2.5940021008615671E-2</v>
      </c>
      <c r="DC1053" s="41">
        <f t="shared" si="845"/>
        <v>-2.2989518224698833E-2</v>
      </c>
      <c r="DD1053" s="41">
        <f t="shared" si="846"/>
        <v>1.7367968640990563E-3</v>
      </c>
      <c r="DE1053" s="41"/>
      <c r="DF1053" s="41"/>
      <c r="DG1053" s="41">
        <f t="shared" si="847"/>
        <v>2.0597075212937252E-3</v>
      </c>
      <c r="DH1053" s="41"/>
    </row>
    <row r="1054" spans="2:112">
      <c r="B1054" s="34"/>
      <c r="C1054" s="34">
        <v>5.664364</v>
      </c>
      <c r="D1054" s="34"/>
      <c r="E1054" s="34">
        <v>1.66</v>
      </c>
      <c r="F1054" s="34"/>
      <c r="G1054" s="34">
        <v>55.236454000000002</v>
      </c>
      <c r="H1054" s="34">
        <v>22.111771000000001</v>
      </c>
      <c r="I1054" s="34">
        <v>19.700001</v>
      </c>
      <c r="J1054" s="34">
        <v>5.71</v>
      </c>
      <c r="K1054" s="34"/>
      <c r="L1054" s="34">
        <v>63.77</v>
      </c>
      <c r="M1054" s="34">
        <v>3.8</v>
      </c>
      <c r="N1054" s="34">
        <v>45.424503000000001</v>
      </c>
      <c r="O1054" s="34">
        <v>12.5</v>
      </c>
      <c r="P1054" s="34"/>
      <c r="Q1054" s="34"/>
      <c r="R1054" s="34">
        <v>30.74</v>
      </c>
      <c r="S1054" s="34">
        <v>51.983409999999999</v>
      </c>
      <c r="T1054" s="34"/>
      <c r="U1054" s="34"/>
      <c r="V1054" s="34">
        <v>4.3629540000000002</v>
      </c>
      <c r="W1054" s="34">
        <v>40.900002000000001</v>
      </c>
      <c r="X1054" s="34">
        <v>42.049999</v>
      </c>
      <c r="Y1054" s="34">
        <v>10.702325</v>
      </c>
      <c r="Z1054" s="34">
        <v>24.083428999999999</v>
      </c>
      <c r="AA1054" s="34">
        <v>44.850169999999999</v>
      </c>
      <c r="AB1054" s="34">
        <v>58.985393999999999</v>
      </c>
      <c r="AC1054" s="34"/>
      <c r="AD1054" s="34">
        <v>105.290001</v>
      </c>
      <c r="AE1054" s="34">
        <v>40.198310999999997</v>
      </c>
      <c r="AF1054" s="34">
        <v>1.02</v>
      </c>
      <c r="AG1054" s="34">
        <v>15.8</v>
      </c>
      <c r="AH1054" s="34">
        <v>29.276776999999999</v>
      </c>
      <c r="AI1054" s="34">
        <v>126.964355</v>
      </c>
      <c r="AJ1054" s="34">
        <v>11.130189</v>
      </c>
      <c r="AK1054" s="34">
        <v>11.2</v>
      </c>
      <c r="AL1054" s="34"/>
      <c r="AM1054" s="34">
        <v>31.840095999999999</v>
      </c>
      <c r="AN1054" s="34">
        <v>3.6</v>
      </c>
      <c r="AO1054" s="34">
        <v>33.5</v>
      </c>
      <c r="AP1054" s="34">
        <v>5.5</v>
      </c>
      <c r="AQ1054" s="34">
        <v>17.649999999999999</v>
      </c>
      <c r="AR1054" s="34">
        <v>4</v>
      </c>
      <c r="AS1054" s="34"/>
      <c r="AT1054" s="34">
        <v>22.931643000000001</v>
      </c>
      <c r="AU1054" s="34">
        <v>180.550003</v>
      </c>
      <c r="AV1054" s="34">
        <v>12.439539999999999</v>
      </c>
      <c r="AW1054" s="34">
        <v>13.5245</v>
      </c>
      <c r="AX1054" s="34">
        <v>7.45</v>
      </c>
      <c r="AY1054" s="34">
        <v>2.15</v>
      </c>
      <c r="AZ1054" s="34">
        <v>63.380001</v>
      </c>
      <c r="BA1054" s="34"/>
      <c r="BB1054" s="34"/>
      <c r="BC1054" s="34">
        <v>24.399075</v>
      </c>
      <c r="BD1054" s="34"/>
      <c r="BE1054" s="38"/>
      <c r="BF1054" s="41"/>
      <c r="BG1054" s="41">
        <f t="shared" si="808"/>
        <v>-8.1632733212700492E-3</v>
      </c>
      <c r="BH1054" s="41"/>
      <c r="BI1054" s="41">
        <f t="shared" si="809"/>
        <v>2.4391453124159048E-2</v>
      </c>
      <c r="BJ1054" s="41"/>
      <c r="BK1054" s="41">
        <f t="shared" si="810"/>
        <v>2.4415775790130403E-2</v>
      </c>
      <c r="BL1054" s="41">
        <f t="shared" si="811"/>
        <v>1.4499523983660395E-2</v>
      </c>
      <c r="BM1054" s="41">
        <f t="shared" si="812"/>
        <v>5.0891202688912174E-3</v>
      </c>
      <c r="BN1054" s="41">
        <f t="shared" si="813"/>
        <v>-1.2184659016367328E-2</v>
      </c>
      <c r="BO1054" s="41"/>
      <c r="BP1054" s="41">
        <f t="shared" si="814"/>
        <v>-1.0296502823370829E-2</v>
      </c>
      <c r="BQ1054" s="41">
        <f t="shared" si="815"/>
        <v>-2.5975486403260677E-2</v>
      </c>
      <c r="BR1054" s="41">
        <f t="shared" si="816"/>
        <v>7.426887680200161E-3</v>
      </c>
      <c r="BS1054" s="41">
        <f t="shared" si="817"/>
        <v>1.1263192278710869E-2</v>
      </c>
      <c r="BT1054" s="41"/>
      <c r="BU1054" s="41"/>
      <c r="BV1054" s="41">
        <f t="shared" si="818"/>
        <v>-2.4422807721137672E-2</v>
      </c>
      <c r="BW1054" s="41">
        <f t="shared" si="819"/>
        <v>1.897131298265828E-4</v>
      </c>
      <c r="BX1054" s="41"/>
      <c r="BY1054" s="41"/>
      <c r="BZ1054" s="41">
        <f t="shared" si="820"/>
        <v>1.1481087093472541E-2</v>
      </c>
      <c r="CA1054" s="41">
        <f t="shared" si="821"/>
        <v>8.1012347301545953E-3</v>
      </c>
      <c r="CB1054" s="41">
        <f t="shared" si="822"/>
        <v>1.4371456930987984E-2</v>
      </c>
      <c r="CC1054" s="41">
        <f t="shared" si="823"/>
        <v>1.5985323619023446E-2</v>
      </c>
      <c r="CD1054" s="41">
        <f t="shared" si="824"/>
        <v>1.7004524382904136E-2</v>
      </c>
      <c r="CE1054" s="41">
        <f t="shared" si="825"/>
        <v>-2.1514831541628393E-2</v>
      </c>
      <c r="CF1054" s="41">
        <f t="shared" si="826"/>
        <v>1.3730222343543491E-2</v>
      </c>
      <c r="CG1054" s="41"/>
      <c r="CH1054" s="41">
        <f t="shared" si="827"/>
        <v>-3.7984047014693668E-4</v>
      </c>
      <c r="CI1054" s="41">
        <f t="shared" si="828"/>
        <v>9.6213403059349622E-3</v>
      </c>
      <c r="CJ1054" s="41">
        <f t="shared" si="829"/>
        <v>-1.9418085857101627E-2</v>
      </c>
      <c r="CK1054" s="41">
        <f t="shared" si="830"/>
        <v>2.7592382482416626E-2</v>
      </c>
      <c r="CL1054" s="41">
        <f t="shared" si="831"/>
        <v>3.3444443869694454E-3</v>
      </c>
      <c r="CM1054" s="41">
        <f t="shared" si="832"/>
        <v>-5.7136087611425754E-3</v>
      </c>
      <c r="CO1054" s="41">
        <f t="shared" si="833"/>
        <v>0.8577691602544989</v>
      </c>
      <c r="CP1054" s="41"/>
      <c r="CQ1054" s="41">
        <f t="shared" si="834"/>
        <v>6.8237106569393182E-3</v>
      </c>
      <c r="CR1054" s="41">
        <f t="shared" si="835"/>
        <v>-5.4067221270275703E-2</v>
      </c>
      <c r="CS1054" s="41">
        <f t="shared" si="836"/>
        <v>1.4936223614175766E-3</v>
      </c>
      <c r="CT1054" s="41">
        <f t="shared" si="837"/>
        <v>-1.801850550267825E-2</v>
      </c>
      <c r="CU1054" s="41">
        <f t="shared" si="838"/>
        <v>5.681890447489491E-3</v>
      </c>
      <c r="CV1054" s="41">
        <f t="shared" si="839"/>
        <v>-1.9802627296179754E-2</v>
      </c>
      <c r="CW1054" s="41"/>
      <c r="CX1054" s="41">
        <f t="shared" si="840"/>
        <v>1.0834288297171913E-2</v>
      </c>
      <c r="CY1054" s="41">
        <f t="shared" si="841"/>
        <v>-9.41113353807184E-4</v>
      </c>
      <c r="CZ1054" s="41">
        <f t="shared" si="842"/>
        <v>-1.816073336446189E-2</v>
      </c>
      <c r="DA1054" s="41">
        <f t="shared" si="843"/>
        <v>2.8778982900088332E-2</v>
      </c>
      <c r="DB1054" s="41">
        <f t="shared" si="844"/>
        <v>4.0349752121790821E-3</v>
      </c>
      <c r="DC1054" s="41">
        <f t="shared" si="845"/>
        <v>0</v>
      </c>
      <c r="DD1054" s="41">
        <f t="shared" si="846"/>
        <v>-1.577344800936084E-4</v>
      </c>
      <c r="DE1054" s="41"/>
      <c r="DF1054" s="41"/>
      <c r="DG1054" s="41">
        <f t="shared" si="847"/>
        <v>1.023558316573909E-2</v>
      </c>
      <c r="DH1054" s="41"/>
    </row>
    <row r="1055" spans="2:112">
      <c r="B1055" s="34"/>
      <c r="C1055" s="34">
        <v>5.7107929999999998</v>
      </c>
      <c r="D1055" s="34"/>
      <c r="E1055" s="34">
        <v>1.65</v>
      </c>
      <c r="F1055" s="34"/>
      <c r="G1055" s="34">
        <v>53.519257000000003</v>
      </c>
      <c r="H1055" s="34">
        <v>21.574642000000001</v>
      </c>
      <c r="I1055" s="34">
        <v>19.799999</v>
      </c>
      <c r="J1055" s="34">
        <v>5.28</v>
      </c>
      <c r="K1055" s="34"/>
      <c r="L1055" s="34">
        <v>64.449996999999996</v>
      </c>
      <c r="M1055" s="34">
        <v>3.8</v>
      </c>
      <c r="N1055" s="34">
        <v>44.159137999999999</v>
      </c>
      <c r="O1055" s="34">
        <v>12.38</v>
      </c>
      <c r="P1055" s="34"/>
      <c r="Q1055" s="34"/>
      <c r="R1055" s="34">
        <v>30.360001</v>
      </c>
      <c r="S1055" s="34">
        <v>50.396503000000003</v>
      </c>
      <c r="T1055" s="34"/>
      <c r="U1055" s="34"/>
      <c r="V1055" s="34">
        <v>4.3629540000000002</v>
      </c>
      <c r="W1055" s="34">
        <v>40.479999999999997</v>
      </c>
      <c r="X1055" s="34">
        <v>42.849997999999999</v>
      </c>
      <c r="Y1055" s="34">
        <v>10.312968</v>
      </c>
      <c r="Z1055" s="34">
        <v>22.884575000000002</v>
      </c>
      <c r="AA1055" s="34">
        <v>44.813358000000001</v>
      </c>
      <c r="AB1055" s="34">
        <v>57.843418</v>
      </c>
      <c r="AC1055" s="34"/>
      <c r="AD1055" s="34">
        <v>105.30999799999999</v>
      </c>
      <c r="AE1055" s="34">
        <v>40.168705000000003</v>
      </c>
      <c r="AF1055" s="34">
        <v>0.98</v>
      </c>
      <c r="AG1055" s="34">
        <v>15.74</v>
      </c>
      <c r="AH1055" s="34">
        <v>28.103750000000002</v>
      </c>
      <c r="AI1055" s="34">
        <v>129.55545000000001</v>
      </c>
      <c r="AJ1055" s="34">
        <v>11.111259</v>
      </c>
      <c r="AK1055" s="34">
        <v>10.8</v>
      </c>
      <c r="AL1055" s="34"/>
      <c r="AM1055" s="34">
        <v>31.407033999999999</v>
      </c>
      <c r="AN1055" s="34">
        <v>4.2</v>
      </c>
      <c r="AO1055" s="34">
        <v>33.200001</v>
      </c>
      <c r="AP1055" s="34">
        <v>5.5750000000000002</v>
      </c>
      <c r="AQ1055" s="34">
        <v>17.5</v>
      </c>
      <c r="AR1055" s="34">
        <v>4.03</v>
      </c>
      <c r="AS1055" s="34"/>
      <c r="AT1055" s="34">
        <v>22.58569</v>
      </c>
      <c r="AU1055" s="34">
        <v>180.990005</v>
      </c>
      <c r="AV1055" s="34">
        <v>12.241301</v>
      </c>
      <c r="AW1055" s="34">
        <v>13.236744</v>
      </c>
      <c r="AX1055" s="34">
        <v>7.33</v>
      </c>
      <c r="AY1055" s="34">
        <v>2.1</v>
      </c>
      <c r="AZ1055" s="34">
        <v>62.529998999999997</v>
      </c>
      <c r="BA1055" s="34"/>
      <c r="BB1055" s="34"/>
      <c r="BC1055" s="34">
        <v>24.220181</v>
      </c>
      <c r="BD1055" s="34"/>
      <c r="BE1055" s="38"/>
      <c r="BF1055" s="41"/>
      <c r="BG1055" s="41">
        <f t="shared" si="808"/>
        <v>8.1632733212699451E-3</v>
      </c>
      <c r="BH1055" s="41"/>
      <c r="BI1055" s="41">
        <f t="shared" si="809"/>
        <v>-6.0423144559625863E-3</v>
      </c>
      <c r="BJ1055" s="41"/>
      <c r="BK1055" s="41">
        <f t="shared" si="810"/>
        <v>-3.1581600803689144E-2</v>
      </c>
      <c r="BL1055" s="41">
        <f t="shared" si="811"/>
        <v>-2.4591447611485424E-2</v>
      </c>
      <c r="BM1055" s="41">
        <f t="shared" si="812"/>
        <v>5.0632006900749081E-3</v>
      </c>
      <c r="BN1055" s="41">
        <f t="shared" si="813"/>
        <v>-7.8292925949748737E-2</v>
      </c>
      <c r="BO1055" s="41"/>
      <c r="BP1055" s="41">
        <f t="shared" si="814"/>
        <v>1.0606822510303605E-2</v>
      </c>
      <c r="BQ1055" s="41">
        <f t="shared" si="815"/>
        <v>0</v>
      </c>
      <c r="BR1055" s="41">
        <f t="shared" si="816"/>
        <v>-2.8251791259870582E-2</v>
      </c>
      <c r="BS1055" s="41">
        <f t="shared" si="817"/>
        <v>-9.6463770518053372E-3</v>
      </c>
      <c r="BT1055" s="41"/>
      <c r="BU1055" s="41"/>
      <c r="BV1055" s="41">
        <f t="shared" si="818"/>
        <v>-1.2438752644944736E-2</v>
      </c>
      <c r="BW1055" s="41">
        <f t="shared" si="819"/>
        <v>-3.1002841466848667E-2</v>
      </c>
      <c r="BX1055" s="41"/>
      <c r="BY1055" s="41"/>
      <c r="BZ1055" s="41">
        <f t="shared" si="820"/>
        <v>0</v>
      </c>
      <c r="CA1055" s="41">
        <f t="shared" si="821"/>
        <v>-1.0322086969300369E-2</v>
      </c>
      <c r="CB1055" s="41">
        <f t="shared" si="822"/>
        <v>1.8846235731598077E-2</v>
      </c>
      <c r="CC1055" s="41">
        <f t="shared" si="823"/>
        <v>-3.7058875134237092E-2</v>
      </c>
      <c r="CD1055" s="41">
        <f t="shared" si="824"/>
        <v>-5.1060907818172942E-2</v>
      </c>
      <c r="CE1055" s="41">
        <f t="shared" si="825"/>
        <v>-8.211142900446135E-4</v>
      </c>
      <c r="CF1055" s="41">
        <f t="shared" si="826"/>
        <v>-1.9550183778735079E-2</v>
      </c>
      <c r="CG1055" s="41"/>
      <c r="CH1055" s="41">
        <f t="shared" si="827"/>
        <v>1.8990503471067943E-4</v>
      </c>
      <c r="CI1055" s="41">
        <f t="shared" si="828"/>
        <v>-7.3676995396330805E-4</v>
      </c>
      <c r="CJ1055" s="41">
        <f t="shared" si="829"/>
        <v>-4.0005334613699248E-2</v>
      </c>
      <c r="CK1055" s="41">
        <f t="shared" si="830"/>
        <v>-3.8046970436639714E-3</v>
      </c>
      <c r="CL1055" s="41">
        <f t="shared" si="831"/>
        <v>-4.0891588504711106E-2</v>
      </c>
      <c r="CM1055" s="41">
        <f t="shared" si="832"/>
        <v>2.0202597050344259E-2</v>
      </c>
      <c r="CO1055" s="41">
        <f t="shared" si="833"/>
        <v>-3.6367644170874715E-2</v>
      </c>
      <c r="CP1055" s="41"/>
      <c r="CQ1055" s="41">
        <f t="shared" si="834"/>
        <v>-1.3694495481059676E-2</v>
      </c>
      <c r="CR1055" s="41">
        <f t="shared" si="835"/>
        <v>0.15415067982725836</v>
      </c>
      <c r="CS1055" s="41">
        <f t="shared" si="836"/>
        <v>-8.9955327880964601E-3</v>
      </c>
      <c r="CT1055" s="41">
        <f t="shared" si="837"/>
        <v>1.3544225107757253E-2</v>
      </c>
      <c r="CU1055" s="41">
        <f t="shared" si="838"/>
        <v>-8.534902449837331E-3</v>
      </c>
      <c r="CV1055" s="41">
        <f t="shared" si="839"/>
        <v>7.4720148387010564E-3</v>
      </c>
      <c r="CW1055" s="41"/>
      <c r="CX1055" s="41">
        <f t="shared" si="840"/>
        <v>-1.5201227268671966E-2</v>
      </c>
      <c r="CY1055" s="41">
        <f t="shared" si="841"/>
        <v>2.43404440725274E-3</v>
      </c>
      <c r="CZ1055" s="41">
        <f t="shared" si="842"/>
        <v>-1.606454685000647E-2</v>
      </c>
      <c r="DA1055" s="41">
        <f t="shared" si="843"/>
        <v>-2.1506256657407984E-2</v>
      </c>
      <c r="DB1055" s="41">
        <f t="shared" si="844"/>
        <v>-1.6238516492908067E-2</v>
      </c>
      <c r="DC1055" s="41">
        <f t="shared" si="845"/>
        <v>-2.3530497410194046E-2</v>
      </c>
      <c r="DD1055" s="41">
        <f t="shared" si="846"/>
        <v>-1.350194445373978E-2</v>
      </c>
      <c r="DE1055" s="41"/>
      <c r="DF1055" s="41"/>
      <c r="DG1055" s="41">
        <f t="shared" si="847"/>
        <v>-7.359010484796885E-3</v>
      </c>
      <c r="DH1055" s="41"/>
    </row>
    <row r="1056" spans="2:112">
      <c r="B1056" s="34"/>
      <c r="C1056" s="34">
        <v>5.7572229999999998</v>
      </c>
      <c r="D1056" s="34"/>
      <c r="E1056" s="34">
        <v>1.58</v>
      </c>
      <c r="F1056" s="34"/>
      <c r="G1056" s="34">
        <v>53.963360000000002</v>
      </c>
      <c r="H1056" s="34">
        <v>21.266290999999999</v>
      </c>
      <c r="I1056" s="34">
        <v>19.75</v>
      </c>
      <c r="J1056" s="34">
        <v>5.41</v>
      </c>
      <c r="K1056" s="34"/>
      <c r="L1056" s="34">
        <v>64.930000000000007</v>
      </c>
      <c r="M1056" s="34">
        <v>3.9</v>
      </c>
      <c r="N1056" s="34">
        <v>43.556117999999998</v>
      </c>
      <c r="O1056" s="34">
        <v>12.17</v>
      </c>
      <c r="P1056" s="34"/>
      <c r="Q1056" s="34"/>
      <c r="R1056" s="34">
        <v>30.129999000000002</v>
      </c>
      <c r="S1056" s="34">
        <v>49.460132999999999</v>
      </c>
      <c r="T1056" s="34"/>
      <c r="U1056" s="34"/>
      <c r="V1056" s="34">
        <v>4.1537709999999999</v>
      </c>
      <c r="W1056" s="34">
        <v>40.150002000000001</v>
      </c>
      <c r="X1056" s="34">
        <v>43</v>
      </c>
      <c r="Y1056" s="34">
        <v>10.312968</v>
      </c>
      <c r="Z1056" s="34">
        <v>22.352824999999999</v>
      </c>
      <c r="AA1056" s="34">
        <v>44.169227999999997</v>
      </c>
      <c r="AB1056" s="34">
        <v>57.297260000000001</v>
      </c>
      <c r="AC1056" s="34"/>
      <c r="AD1056" s="34">
        <v>105.339996</v>
      </c>
      <c r="AE1056" s="34">
        <v>39.398884000000002</v>
      </c>
      <c r="AF1056" s="34">
        <v>0.98</v>
      </c>
      <c r="AG1056" s="34">
        <v>15.75</v>
      </c>
      <c r="AH1056" s="34">
        <v>27.663865999999999</v>
      </c>
      <c r="AI1056" s="34">
        <v>130.552032</v>
      </c>
      <c r="AJ1056" s="34">
        <v>11.09233</v>
      </c>
      <c r="AK1056" s="34">
        <v>10.5</v>
      </c>
      <c r="AL1056" s="34"/>
      <c r="AM1056" s="34">
        <v>31.288927000000001</v>
      </c>
      <c r="AN1056" s="34">
        <v>4</v>
      </c>
      <c r="AO1056" s="34">
        <v>32.349997999999999</v>
      </c>
      <c r="AP1056" s="34">
        <v>5.65</v>
      </c>
      <c r="AQ1056" s="34">
        <v>17.5</v>
      </c>
      <c r="AR1056" s="34">
        <v>3.98</v>
      </c>
      <c r="AS1056" s="34"/>
      <c r="AT1056" s="34">
        <v>22.091474999999999</v>
      </c>
      <c r="AU1056" s="34">
        <v>180.929993</v>
      </c>
      <c r="AV1056" s="34">
        <v>11.973675999999999</v>
      </c>
      <c r="AW1056" s="34">
        <v>13.236744</v>
      </c>
      <c r="AX1056" s="34">
        <v>6.82</v>
      </c>
      <c r="AY1056" s="34">
        <v>2.15</v>
      </c>
      <c r="AZ1056" s="34">
        <v>61.91</v>
      </c>
      <c r="BA1056" s="34"/>
      <c r="BB1056" s="34"/>
      <c r="BC1056" s="34">
        <v>23.554300000000001</v>
      </c>
      <c r="BD1056" s="34"/>
      <c r="BE1056" s="38"/>
      <c r="BF1056" s="41"/>
      <c r="BG1056" s="41">
        <f t="shared" si="808"/>
        <v>8.0973472114962905E-3</v>
      </c>
      <c r="BH1056" s="41"/>
      <c r="BI1056" s="41">
        <f t="shared" si="809"/>
        <v>-4.3350440873613741E-2</v>
      </c>
      <c r="BJ1056" s="41"/>
      <c r="BK1056" s="41">
        <f t="shared" si="810"/>
        <v>8.2637646849652389E-3</v>
      </c>
      <c r="BL1056" s="41">
        <f t="shared" si="811"/>
        <v>-1.4395406602751801E-2</v>
      </c>
      <c r="BM1056" s="41">
        <f t="shared" si="812"/>
        <v>-2.5283958483068515E-3</v>
      </c>
      <c r="BN1056" s="41">
        <f t="shared" si="813"/>
        <v>2.4322995140220082E-2</v>
      </c>
      <c r="BO1056" s="41"/>
      <c r="BP1056" s="41">
        <f t="shared" si="814"/>
        <v>7.4200836829117307E-3</v>
      </c>
      <c r="BQ1056" s="41">
        <f t="shared" si="815"/>
        <v>2.5975486403260736E-2</v>
      </c>
      <c r="BR1056" s="41">
        <f t="shared" si="816"/>
        <v>-1.3749706214613553E-2</v>
      </c>
      <c r="BS1056" s="41">
        <f t="shared" si="817"/>
        <v>-1.7108360257014357E-2</v>
      </c>
      <c r="BT1056" s="41"/>
      <c r="BU1056" s="41"/>
      <c r="BV1056" s="41">
        <f t="shared" si="818"/>
        <v>-7.6046655128078587E-3</v>
      </c>
      <c r="BW1056" s="41">
        <f t="shared" si="819"/>
        <v>-1.8754836618138589E-2</v>
      </c>
      <c r="BX1056" s="41"/>
      <c r="BY1056" s="41"/>
      <c r="BZ1056" s="41">
        <f t="shared" si="820"/>
        <v>-4.913275453520323E-2</v>
      </c>
      <c r="CA1056" s="41">
        <f t="shared" si="821"/>
        <v>-8.1855347732400392E-3</v>
      </c>
      <c r="CB1056" s="41">
        <f t="shared" si="822"/>
        <v>3.4945173242205002E-3</v>
      </c>
      <c r="CC1056" s="41">
        <f t="shared" si="823"/>
        <v>0</v>
      </c>
      <c r="CD1056" s="41">
        <f t="shared" si="824"/>
        <v>-2.3510391534420368E-2</v>
      </c>
      <c r="CE1056" s="41">
        <f t="shared" si="825"/>
        <v>-1.4477917090562923E-2</v>
      </c>
      <c r="CF1056" s="41">
        <f t="shared" si="826"/>
        <v>-9.4868660788576427E-3</v>
      </c>
      <c r="CG1056" s="41"/>
      <c r="CH1056" s="41">
        <f t="shared" si="827"/>
        <v>2.848136820055076E-4</v>
      </c>
      <c r="CI1056" s="41">
        <f t="shared" si="828"/>
        <v>-1.9350718833352105E-2</v>
      </c>
      <c r="CJ1056" s="41">
        <f t="shared" si="829"/>
        <v>0</v>
      </c>
      <c r="CK1056" s="41">
        <f t="shared" si="830"/>
        <v>6.351222823848089E-4</v>
      </c>
      <c r="CL1056" s="41">
        <f t="shared" si="831"/>
        <v>-1.5775934304242175E-2</v>
      </c>
      <c r="CM1056" s="41">
        <f t="shared" si="832"/>
        <v>7.6628851190617339E-3</v>
      </c>
      <c r="CO1056" s="41">
        <f t="shared" si="833"/>
        <v>-2.8170876966696335E-2</v>
      </c>
      <c r="CP1056" s="41"/>
      <c r="CQ1056" s="41">
        <f t="shared" si="834"/>
        <v>-3.7676155792551866E-3</v>
      </c>
      <c r="CR1056" s="41">
        <f t="shared" si="835"/>
        <v>-4.8790164169432056E-2</v>
      </c>
      <c r="CS1056" s="41">
        <f t="shared" si="836"/>
        <v>-2.5935946919818844E-2</v>
      </c>
      <c r="CT1056" s="41">
        <f t="shared" si="837"/>
        <v>1.3363227812167158E-2</v>
      </c>
      <c r="CU1056" s="41">
        <f t="shared" si="838"/>
        <v>0</v>
      </c>
      <c r="CV1056" s="41">
        <f t="shared" si="839"/>
        <v>-1.2484556662245396E-2</v>
      </c>
      <c r="CW1056" s="41"/>
      <c r="CX1056" s="41">
        <f t="shared" si="840"/>
        <v>-2.2124732392706205E-2</v>
      </c>
      <c r="CY1056" s="41">
        <f t="shared" si="841"/>
        <v>-3.3163130460671142E-4</v>
      </c>
      <c r="CZ1056" s="41">
        <f t="shared" si="842"/>
        <v>-2.2104988775337366E-2</v>
      </c>
      <c r="DA1056" s="41">
        <f t="shared" si="843"/>
        <v>0</v>
      </c>
      <c r="DB1056" s="41">
        <f t="shared" si="844"/>
        <v>-7.2116044043189373E-2</v>
      </c>
      <c r="DC1056" s="41">
        <f t="shared" si="845"/>
        <v>2.3530497410194036E-2</v>
      </c>
      <c r="DD1056" s="41">
        <f t="shared" si="846"/>
        <v>-9.9647080557419936E-3</v>
      </c>
      <c r="DE1056" s="41"/>
      <c r="DF1056" s="41"/>
      <c r="DG1056" s="41">
        <f t="shared" si="847"/>
        <v>-2.7877817231293071E-2</v>
      </c>
      <c r="DH1056" s="41"/>
    </row>
    <row r="1057" spans="2:112">
      <c r="B1057" s="34"/>
      <c r="C1057" s="34">
        <v>5.8500810000000003</v>
      </c>
      <c r="D1057" s="34"/>
      <c r="E1057" s="34">
        <v>1.57</v>
      </c>
      <c r="F1057" s="34"/>
      <c r="G1057" s="34">
        <v>54.407463</v>
      </c>
      <c r="H1057" s="34">
        <v>21.912835999999999</v>
      </c>
      <c r="I1057" s="34">
        <v>19.850000000000001</v>
      </c>
      <c r="J1057" s="34">
        <v>5.51</v>
      </c>
      <c r="K1057" s="34"/>
      <c r="L1057" s="34">
        <v>64.980002999999996</v>
      </c>
      <c r="M1057" s="34">
        <v>3.85</v>
      </c>
      <c r="N1057" s="34">
        <v>44.149253999999999</v>
      </c>
      <c r="O1057" s="34">
        <v>12.19</v>
      </c>
      <c r="P1057" s="34"/>
      <c r="Q1057" s="34"/>
      <c r="R1057" s="34">
        <v>30.200001</v>
      </c>
      <c r="S1057" s="34">
        <v>50.041668000000001</v>
      </c>
      <c r="T1057" s="34"/>
      <c r="U1057" s="34"/>
      <c r="V1057" s="34">
        <v>4.0840430000000003</v>
      </c>
      <c r="W1057" s="34">
        <v>40.619999</v>
      </c>
      <c r="X1057" s="34">
        <v>41.900002000000001</v>
      </c>
      <c r="Y1057" s="34">
        <v>10.502655000000001</v>
      </c>
      <c r="Z1057" s="34">
        <v>22.565525000000001</v>
      </c>
      <c r="AA1057" s="34">
        <v>44.270446999999997</v>
      </c>
      <c r="AB1057" s="34">
        <v>58.141326999999997</v>
      </c>
      <c r="AC1057" s="34"/>
      <c r="AD1057" s="34">
        <v>105.529999</v>
      </c>
      <c r="AE1057" s="34">
        <v>33.319293999999999</v>
      </c>
      <c r="AF1057" s="34">
        <v>1.01</v>
      </c>
      <c r="AG1057" s="34">
        <v>15.58</v>
      </c>
      <c r="AH1057" s="34">
        <v>27.957122999999999</v>
      </c>
      <c r="AI1057" s="34">
        <v>135.11637899999999</v>
      </c>
      <c r="AJ1057" s="34">
        <v>11.224831999999999</v>
      </c>
      <c r="AK1057" s="34">
        <v>10.45</v>
      </c>
      <c r="AL1057" s="34"/>
      <c r="AM1057" s="34">
        <v>31.800732</v>
      </c>
      <c r="AN1057" s="34">
        <v>3.8</v>
      </c>
      <c r="AO1057" s="34">
        <v>32.849997999999999</v>
      </c>
      <c r="AP1057" s="34">
        <v>5.6</v>
      </c>
      <c r="AQ1057" s="34">
        <v>17.549999</v>
      </c>
      <c r="AR1057" s="34">
        <v>4.0999999999999996</v>
      </c>
      <c r="AS1057" s="34"/>
      <c r="AT1057" s="34">
        <v>22.289159999999999</v>
      </c>
      <c r="AU1057" s="34">
        <v>180.66999799999999</v>
      </c>
      <c r="AV1057" s="34">
        <v>12.142179</v>
      </c>
      <c r="AW1057" s="34">
        <v>13.140826000000001</v>
      </c>
      <c r="AX1057" s="34">
        <v>6.73</v>
      </c>
      <c r="AY1057" s="34">
        <v>2.25</v>
      </c>
      <c r="AZ1057" s="34">
        <v>62.639999000000003</v>
      </c>
      <c r="BA1057" s="34"/>
      <c r="BB1057" s="34"/>
      <c r="BC1057" s="34">
        <v>23.912085000000001</v>
      </c>
      <c r="BD1057" s="34"/>
      <c r="BE1057" s="38"/>
      <c r="BF1057" s="41"/>
      <c r="BG1057" s="41">
        <f t="shared" si="808"/>
        <v>1.6000266905787455E-2</v>
      </c>
      <c r="BH1057" s="41"/>
      <c r="BI1057" s="41">
        <f t="shared" si="809"/>
        <v>-6.34922767865878E-3</v>
      </c>
      <c r="BJ1057" s="41"/>
      <c r="BK1057" s="41">
        <f t="shared" si="810"/>
        <v>8.1960342046666253E-3</v>
      </c>
      <c r="BL1057" s="41">
        <f t="shared" si="811"/>
        <v>2.9949346893614944E-2</v>
      </c>
      <c r="BM1057" s="41">
        <f t="shared" si="812"/>
        <v>5.0505157860685716E-3</v>
      </c>
      <c r="BN1057" s="41">
        <f t="shared" si="813"/>
        <v>1.8315530306432976E-2</v>
      </c>
      <c r="BO1057" s="41"/>
      <c r="BP1057" s="41">
        <f t="shared" si="814"/>
        <v>7.6980988860934874E-4</v>
      </c>
      <c r="BQ1057" s="41">
        <f t="shared" si="815"/>
        <v>-1.2903404835907841E-2</v>
      </c>
      <c r="BR1057" s="41">
        <f t="shared" si="816"/>
        <v>1.3525854328798E-2</v>
      </c>
      <c r="BS1057" s="41">
        <f t="shared" si="817"/>
        <v>1.6420364937443893E-3</v>
      </c>
      <c r="BT1057" s="41"/>
      <c r="BU1057" s="41"/>
      <c r="BV1057" s="41">
        <f t="shared" si="818"/>
        <v>2.3206375407089702E-3</v>
      </c>
      <c r="BW1057" s="41">
        <f t="shared" si="819"/>
        <v>1.1689067245196156E-2</v>
      </c>
      <c r="BX1057" s="41"/>
      <c r="BY1057" s="41"/>
      <c r="BZ1057" s="41">
        <f t="shared" si="820"/>
        <v>-1.6929167206239402E-2</v>
      </c>
      <c r="CA1057" s="41">
        <f t="shared" si="821"/>
        <v>1.1638041327853763E-2</v>
      </c>
      <c r="CB1057" s="41">
        <f t="shared" si="822"/>
        <v>-2.5914241032774621E-2</v>
      </c>
      <c r="CC1057" s="41">
        <f t="shared" si="823"/>
        <v>1.822594989409795E-2</v>
      </c>
      <c r="CD1057" s="41">
        <f t="shared" si="824"/>
        <v>9.470587846122246E-3</v>
      </c>
      <c r="CE1057" s="41">
        <f t="shared" si="825"/>
        <v>2.2889962948140913E-3</v>
      </c>
      <c r="CF1057" s="41">
        <f t="shared" si="826"/>
        <v>1.4623915009442059E-2</v>
      </c>
      <c r="CG1057" s="41"/>
      <c r="CH1057" s="41">
        <f t="shared" si="827"/>
        <v>1.8020871240580591E-3</v>
      </c>
      <c r="CI1057" s="41">
        <f t="shared" si="828"/>
        <v>-0.16760086243086206</v>
      </c>
      <c r="CJ1057" s="41">
        <f t="shared" si="829"/>
        <v>3.0153038170687457E-2</v>
      </c>
      <c r="CK1057" s="41">
        <f t="shared" si="830"/>
        <v>-1.085232482903987E-2</v>
      </c>
      <c r="CL1057" s="41">
        <f t="shared" si="831"/>
        <v>1.0544929986809205E-2</v>
      </c>
      <c r="CM1057" s="41">
        <f t="shared" si="832"/>
        <v>3.4364613797378298E-2</v>
      </c>
      <c r="CO1057" s="41">
        <f t="shared" si="833"/>
        <v>-4.7732787526577709E-3</v>
      </c>
      <c r="CP1057" s="41"/>
      <c r="CQ1057" s="41">
        <f t="shared" si="834"/>
        <v>1.622504340242677E-2</v>
      </c>
      <c r="CR1057" s="41">
        <f t="shared" si="835"/>
        <v>-5.1293294387550578E-2</v>
      </c>
      <c r="CS1057" s="41">
        <f t="shared" si="836"/>
        <v>1.5337724924711631E-2</v>
      </c>
      <c r="CT1057" s="41">
        <f t="shared" si="837"/>
        <v>-8.888947417246152E-3</v>
      </c>
      <c r="CU1057" s="41">
        <f t="shared" si="838"/>
        <v>2.8530120023479073E-3</v>
      </c>
      <c r="CV1057" s="41">
        <f t="shared" si="839"/>
        <v>2.9705154413915694E-2</v>
      </c>
      <c r="CW1057" s="41"/>
      <c r="CX1057" s="41">
        <f t="shared" si="840"/>
        <v>8.9086741291009592E-3</v>
      </c>
      <c r="CY1057" s="41">
        <f t="shared" si="841"/>
        <v>-1.4380257260793753E-3</v>
      </c>
      <c r="CZ1057" s="41">
        <f t="shared" si="842"/>
        <v>1.3974685306630744E-2</v>
      </c>
      <c r="DA1057" s="41">
        <f t="shared" si="843"/>
        <v>-7.2727262426804298E-3</v>
      </c>
      <c r="DB1057" s="41">
        <f t="shared" si="844"/>
        <v>-1.3284328198734282E-2</v>
      </c>
      <c r="DC1057" s="41">
        <f t="shared" si="845"/>
        <v>4.5462374076757413E-2</v>
      </c>
      <c r="DD1057" s="41">
        <f t="shared" si="846"/>
        <v>1.1722318187166724E-2</v>
      </c>
      <c r="DE1057" s="41"/>
      <c r="DF1057" s="41"/>
      <c r="DG1057" s="41">
        <f t="shared" si="847"/>
        <v>1.5075585647483063E-2</v>
      </c>
      <c r="DH1057" s="41"/>
    </row>
    <row r="1058" spans="2:112">
      <c r="B1058" s="34"/>
      <c r="C1058" s="34">
        <v>5.664364</v>
      </c>
      <c r="D1058" s="34"/>
      <c r="E1058" s="34">
        <v>1.51</v>
      </c>
      <c r="F1058" s="34"/>
      <c r="G1058" s="34">
        <v>54.762748999999999</v>
      </c>
      <c r="H1058" s="34">
        <v>22.241078999999999</v>
      </c>
      <c r="I1058" s="34">
        <v>19.950001</v>
      </c>
      <c r="J1058" s="34">
        <v>5.37</v>
      </c>
      <c r="K1058" s="34"/>
      <c r="L1058" s="34">
        <v>64.870002999999997</v>
      </c>
      <c r="M1058" s="34">
        <v>3.8</v>
      </c>
      <c r="N1058" s="34">
        <v>44.000968999999998</v>
      </c>
      <c r="O1058" s="34">
        <v>12.25</v>
      </c>
      <c r="P1058" s="34"/>
      <c r="Q1058" s="34"/>
      <c r="R1058" s="34">
        <v>30.08</v>
      </c>
      <c r="S1058" s="34">
        <v>50.041668000000001</v>
      </c>
      <c r="T1058" s="34"/>
      <c r="U1058" s="34"/>
      <c r="V1058" s="34">
        <v>4.0242769999999997</v>
      </c>
      <c r="W1058" s="34">
        <v>40.619999</v>
      </c>
      <c r="X1058" s="34">
        <v>44.450001</v>
      </c>
      <c r="Y1058" s="34">
        <v>10.512638000000001</v>
      </c>
      <c r="Z1058" s="34">
        <v>22.333490000000001</v>
      </c>
      <c r="AA1058" s="34">
        <v>44.362465</v>
      </c>
      <c r="AB1058" s="34">
        <v>58.290278999999998</v>
      </c>
      <c r="AC1058" s="34"/>
      <c r="AD1058" s="34">
        <v>105.349998</v>
      </c>
      <c r="AE1058" s="34">
        <v>33.269947000000002</v>
      </c>
      <c r="AF1058" s="34">
        <v>1.01</v>
      </c>
      <c r="AG1058" s="34">
        <v>15.74</v>
      </c>
      <c r="AH1058" s="34">
        <v>27.663865999999999</v>
      </c>
      <c r="AI1058" s="34">
        <v>136.01329000000001</v>
      </c>
      <c r="AJ1058" s="34">
        <v>11.073399999999999</v>
      </c>
      <c r="AK1058" s="34">
        <v>10.35</v>
      </c>
      <c r="AL1058" s="34"/>
      <c r="AM1058" s="34">
        <v>32.17474</v>
      </c>
      <c r="AN1058" s="34">
        <v>3.8</v>
      </c>
      <c r="AO1058" s="34">
        <v>32.299999</v>
      </c>
      <c r="AP1058" s="34">
        <v>5.6</v>
      </c>
      <c r="AQ1058" s="34">
        <v>17.5</v>
      </c>
      <c r="AR1058" s="34">
        <v>4.2</v>
      </c>
      <c r="AS1058" s="34"/>
      <c r="AT1058" s="34">
        <v>22.239740000000001</v>
      </c>
      <c r="AU1058" s="34">
        <v>181.5</v>
      </c>
      <c r="AV1058" s="34">
        <v>11.745701</v>
      </c>
      <c r="AW1058" s="34">
        <v>13.284703</v>
      </c>
      <c r="AX1058" s="34">
        <v>6.91</v>
      </c>
      <c r="AY1058" s="34">
        <v>2.4</v>
      </c>
      <c r="AZ1058" s="34">
        <v>62.389999000000003</v>
      </c>
      <c r="BA1058" s="34"/>
      <c r="BB1058" s="34"/>
      <c r="BC1058" s="34">
        <v>23.723253</v>
      </c>
      <c r="BD1058" s="34"/>
      <c r="BE1058" s="38"/>
      <c r="BF1058" s="41"/>
      <c r="BG1058" s="41">
        <f t="shared" si="808"/>
        <v>-3.2260887438553591E-2</v>
      </c>
      <c r="BH1058" s="41"/>
      <c r="BI1058" s="41">
        <f t="shared" si="809"/>
        <v>-3.8965968533383723E-2</v>
      </c>
      <c r="BJ1058" s="41"/>
      <c r="BK1058" s="41">
        <f t="shared" si="810"/>
        <v>6.5088680842261539E-3</v>
      </c>
      <c r="BL1058" s="41">
        <f t="shared" si="811"/>
        <v>1.4868400549133451E-2</v>
      </c>
      <c r="BM1058" s="41">
        <f t="shared" si="812"/>
        <v>5.0251863279849361E-3</v>
      </c>
      <c r="BN1058" s="41">
        <f t="shared" si="813"/>
        <v>-2.5736714644049707E-2</v>
      </c>
      <c r="BO1058" s="41"/>
      <c r="BP1058" s="41">
        <f t="shared" si="814"/>
        <v>-1.694262937703074E-3</v>
      </c>
      <c r="BQ1058" s="41">
        <f t="shared" si="815"/>
        <v>-1.3072081567352888E-2</v>
      </c>
      <c r="BR1058" s="41">
        <f t="shared" si="816"/>
        <v>-3.3643735619345587E-3</v>
      </c>
      <c r="BS1058" s="41">
        <f t="shared" si="817"/>
        <v>4.9099934975557853E-3</v>
      </c>
      <c r="BT1058" s="41"/>
      <c r="BU1058" s="41"/>
      <c r="BV1058" s="41">
        <f t="shared" si="818"/>
        <v>-3.9814584117672334E-3</v>
      </c>
      <c r="BW1058" s="41">
        <f t="shared" si="819"/>
        <v>0</v>
      </c>
      <c r="BX1058" s="41"/>
      <c r="BY1058" s="41"/>
      <c r="BZ1058" s="41">
        <f t="shared" si="820"/>
        <v>-1.4742161733819559E-2</v>
      </c>
      <c r="CA1058" s="41">
        <f t="shared" si="821"/>
        <v>0</v>
      </c>
      <c r="CB1058" s="41">
        <f t="shared" si="822"/>
        <v>5.9079109796313457E-2</v>
      </c>
      <c r="CC1058" s="41">
        <f t="shared" si="823"/>
        <v>9.500700990383524E-4</v>
      </c>
      <c r="CD1058" s="41">
        <f t="shared" si="824"/>
        <v>-1.033595350478504E-2</v>
      </c>
      <c r="CE1058" s="41">
        <f t="shared" si="825"/>
        <v>2.0763851933545026E-3</v>
      </c>
      <c r="CF1058" s="41">
        <f t="shared" si="826"/>
        <v>2.5586193710996348E-3</v>
      </c>
      <c r="CG1058" s="41"/>
      <c r="CH1058" s="41">
        <f t="shared" si="827"/>
        <v>-1.7071419411604945E-3</v>
      </c>
      <c r="CI1058" s="41">
        <f t="shared" si="828"/>
        <v>-1.4821315964071787E-3</v>
      </c>
      <c r="CJ1058" s="41">
        <f t="shared" si="829"/>
        <v>0</v>
      </c>
      <c r="CK1058" s="41">
        <f t="shared" si="830"/>
        <v>1.0217202546654914E-2</v>
      </c>
      <c r="CL1058" s="41">
        <f t="shared" si="831"/>
        <v>-1.0544929986809245E-2</v>
      </c>
      <c r="CM1058" s="41">
        <f t="shared" si="832"/>
        <v>6.6161278109017506E-3</v>
      </c>
      <c r="CO1058" s="41">
        <f t="shared" si="833"/>
        <v>-9.6154586994418693E-3</v>
      </c>
      <c r="CP1058" s="41"/>
      <c r="CQ1058" s="41">
        <f t="shared" si="834"/>
        <v>1.169236425233406E-2</v>
      </c>
      <c r="CR1058" s="41">
        <f t="shared" si="835"/>
        <v>0</v>
      </c>
      <c r="CS1058" s="41">
        <f t="shared" si="836"/>
        <v>-1.6884484778958955E-2</v>
      </c>
      <c r="CT1058" s="41">
        <f t="shared" si="837"/>
        <v>0</v>
      </c>
      <c r="CU1058" s="41">
        <f t="shared" si="838"/>
        <v>-2.8530120023478097E-3</v>
      </c>
      <c r="CV1058" s="41">
        <f t="shared" si="839"/>
        <v>2.4097551579060524E-2</v>
      </c>
      <c r="CW1058" s="41"/>
      <c r="CX1058" s="41">
        <f t="shared" si="840"/>
        <v>-2.2196829605489032E-3</v>
      </c>
      <c r="CY1058" s="41">
        <f t="shared" si="841"/>
        <v>4.5835019889762137E-3</v>
      </c>
      <c r="CZ1058" s="41">
        <f t="shared" si="842"/>
        <v>-3.3197957514546919E-2</v>
      </c>
      <c r="DA1058" s="41">
        <f t="shared" si="843"/>
        <v>1.0889350348837172E-2</v>
      </c>
      <c r="DB1058" s="41">
        <f t="shared" si="844"/>
        <v>2.6394494122941998E-2</v>
      </c>
      <c r="DC1058" s="41">
        <f t="shared" si="845"/>
        <v>6.4538521137571164E-2</v>
      </c>
      <c r="DD1058" s="41">
        <f t="shared" si="846"/>
        <v>-3.9990456238221811E-3</v>
      </c>
      <c r="DE1058" s="41"/>
      <c r="DF1058" s="41"/>
      <c r="DG1058" s="41">
        <f t="shared" si="847"/>
        <v>-7.9282732968058555E-3</v>
      </c>
      <c r="DH1058" s="41"/>
    </row>
    <row r="1059" spans="2:112">
      <c r="B1059" s="34"/>
      <c r="C1059" s="34">
        <v>5.664364</v>
      </c>
      <c r="D1059" s="34"/>
      <c r="E1059" s="34">
        <v>1.51</v>
      </c>
      <c r="F1059" s="34"/>
      <c r="G1059" s="34">
        <v>55.305537999999999</v>
      </c>
      <c r="H1059" s="34">
        <v>22.310708999999999</v>
      </c>
      <c r="I1059" s="34">
        <v>20.100000000000001</v>
      </c>
      <c r="J1059" s="34">
        <v>5.33</v>
      </c>
      <c r="K1059" s="34"/>
      <c r="L1059" s="34">
        <v>64.849997999999999</v>
      </c>
      <c r="M1059" s="34">
        <v>3.8</v>
      </c>
      <c r="N1059" s="34">
        <v>44.159137999999999</v>
      </c>
      <c r="O1059" s="34">
        <v>12.3</v>
      </c>
      <c r="P1059" s="34"/>
      <c r="Q1059" s="34"/>
      <c r="R1059" s="34">
        <v>30.639999</v>
      </c>
      <c r="S1059" s="34">
        <v>49.933247000000001</v>
      </c>
      <c r="T1059" s="34"/>
      <c r="U1059" s="34"/>
      <c r="V1059" s="34">
        <v>3.8250549999999999</v>
      </c>
      <c r="W1059" s="34">
        <v>41</v>
      </c>
      <c r="X1059" s="34">
        <v>44.049999</v>
      </c>
      <c r="Y1059" s="34">
        <v>10.682358000000001</v>
      </c>
      <c r="Z1059" s="34">
        <v>22.662206999999999</v>
      </c>
      <c r="AA1059" s="34">
        <v>43.929977000000001</v>
      </c>
      <c r="AB1059" s="34">
        <v>58.588183999999998</v>
      </c>
      <c r="AC1059" s="34"/>
      <c r="AD1059" s="34">
        <v>105.050003</v>
      </c>
      <c r="AE1059" s="34">
        <v>32.717258000000001</v>
      </c>
      <c r="AF1059" s="34">
        <v>1</v>
      </c>
      <c r="AG1059" s="34">
        <v>15.44</v>
      </c>
      <c r="AH1059" s="34">
        <v>28.152626000000001</v>
      </c>
      <c r="AI1059" s="34">
        <v>138.723984</v>
      </c>
      <c r="AJ1059" s="34">
        <v>11.253225</v>
      </c>
      <c r="AK1059" s="34">
        <v>9.85</v>
      </c>
      <c r="AL1059" s="34"/>
      <c r="AM1059" s="34">
        <v>32.597960999999998</v>
      </c>
      <c r="AN1059" s="34">
        <v>3.6</v>
      </c>
      <c r="AO1059" s="34">
        <v>31.700001</v>
      </c>
      <c r="AP1059" s="34">
        <v>5.81</v>
      </c>
      <c r="AQ1059" s="34">
        <v>17.149999999999999</v>
      </c>
      <c r="AR1059" s="34">
        <v>4.2300000000000004</v>
      </c>
      <c r="AS1059" s="34"/>
      <c r="AT1059" s="34">
        <v>22.635113</v>
      </c>
      <c r="AU1059" s="34">
        <v>181.30999800000001</v>
      </c>
      <c r="AV1059" s="34">
        <v>11.745701</v>
      </c>
      <c r="AW1059" s="34">
        <v>13.332661999999999</v>
      </c>
      <c r="AX1059" s="34">
        <v>7.05</v>
      </c>
      <c r="AY1059" s="34">
        <v>2.75</v>
      </c>
      <c r="AZ1059" s="34">
        <v>62.59</v>
      </c>
      <c r="BA1059" s="34"/>
      <c r="BB1059" s="34"/>
      <c r="BC1059" s="34">
        <v>23.981653000000001</v>
      </c>
      <c r="BD1059" s="34"/>
      <c r="BE1059" s="38"/>
      <c r="BF1059" s="41"/>
      <c r="BG1059" s="41">
        <f t="shared" si="808"/>
        <v>0</v>
      </c>
      <c r="BH1059" s="41"/>
      <c r="BI1059" s="41">
        <f t="shared" si="809"/>
        <v>0</v>
      </c>
      <c r="BJ1059" s="41"/>
      <c r="BK1059" s="41">
        <f t="shared" si="810"/>
        <v>9.8628481428294085E-3</v>
      </c>
      <c r="BL1059" s="41">
        <f t="shared" si="811"/>
        <v>3.1258030180138967E-3</v>
      </c>
      <c r="BM1059" s="41">
        <f t="shared" si="812"/>
        <v>7.4906216038455667E-3</v>
      </c>
      <c r="BN1059" s="41">
        <f t="shared" si="813"/>
        <v>-7.4766703430201396E-3</v>
      </c>
      <c r="BO1059" s="41"/>
      <c r="BP1059" s="41">
        <f t="shared" si="814"/>
        <v>-3.0843354925026603E-4</v>
      </c>
      <c r="BQ1059" s="41">
        <f t="shared" si="815"/>
        <v>0</v>
      </c>
      <c r="BR1059" s="41">
        <f t="shared" si="816"/>
        <v>3.5882254477501729E-3</v>
      </c>
      <c r="BS1059" s="41">
        <f t="shared" si="817"/>
        <v>4.0733253876358688E-3</v>
      </c>
      <c r="BT1059" s="41"/>
      <c r="BU1059" s="41"/>
      <c r="BV1059" s="41">
        <f t="shared" si="818"/>
        <v>1.8445813153675248E-2</v>
      </c>
      <c r="BW1059" s="41">
        <f t="shared" si="819"/>
        <v>-2.1689649349484414E-3</v>
      </c>
      <c r="BX1059" s="41"/>
      <c r="BY1059" s="41"/>
      <c r="BZ1059" s="41">
        <f t="shared" si="820"/>
        <v>-5.0772421146324798E-2</v>
      </c>
      <c r="CA1059" s="41">
        <f t="shared" si="821"/>
        <v>9.3115351704841382E-3</v>
      </c>
      <c r="CB1059" s="41">
        <f t="shared" si="822"/>
        <v>-9.0396547763885553E-3</v>
      </c>
      <c r="CC1059" s="41">
        <f t="shared" si="823"/>
        <v>1.6015443236752854E-2</v>
      </c>
      <c r="CD1059" s="41">
        <f t="shared" si="824"/>
        <v>1.461130152655145E-2</v>
      </c>
      <c r="CE1059" s="41">
        <f t="shared" si="825"/>
        <v>-9.796794590326811E-3</v>
      </c>
      <c r="CF1059" s="41">
        <f t="shared" si="826"/>
        <v>5.0976995672235188E-3</v>
      </c>
      <c r="CG1059" s="41"/>
      <c r="CH1059" s="41">
        <f t="shared" si="827"/>
        <v>-2.8516654170212237E-3</v>
      </c>
      <c r="CI1059" s="41">
        <f t="shared" si="828"/>
        <v>-1.6751790735389703E-2</v>
      </c>
      <c r="CJ1059" s="41">
        <f t="shared" si="829"/>
        <v>-9.950330853168092E-3</v>
      </c>
      <c r="CK1059" s="41">
        <f t="shared" si="830"/>
        <v>-1.924369839262708E-2</v>
      </c>
      <c r="CL1059" s="41">
        <f t="shared" si="831"/>
        <v>1.7513551114029583E-2</v>
      </c>
      <c r="CM1059" s="41">
        <f t="shared" si="832"/>
        <v>1.973363079307006E-2</v>
      </c>
      <c r="CO1059" s="41">
        <f t="shared" si="833"/>
        <v>-4.951506452738056E-2</v>
      </c>
      <c r="CP1059" s="41"/>
      <c r="CQ1059" s="41">
        <f t="shared" si="834"/>
        <v>1.3068067762849023E-2</v>
      </c>
      <c r="CR1059" s="41">
        <f t="shared" si="835"/>
        <v>-5.4067221270275703E-2</v>
      </c>
      <c r="CS1059" s="41">
        <f t="shared" si="836"/>
        <v>-1.8750486839882296E-2</v>
      </c>
      <c r="CT1059" s="41">
        <f t="shared" si="837"/>
        <v>3.6813973122716399E-2</v>
      </c>
      <c r="CU1059" s="41">
        <f t="shared" si="838"/>
        <v>-2.020270731751958E-2</v>
      </c>
      <c r="CV1059" s="41">
        <f t="shared" si="839"/>
        <v>7.1174677688639549E-3</v>
      </c>
      <c r="CW1059" s="41"/>
      <c r="CX1059" s="41">
        <f t="shared" si="840"/>
        <v>1.7621594477507715E-2</v>
      </c>
      <c r="CY1059" s="41">
        <f t="shared" si="841"/>
        <v>-1.0473912980192134E-3</v>
      </c>
      <c r="CZ1059" s="41">
        <f t="shared" si="842"/>
        <v>0</v>
      </c>
      <c r="DA1059" s="41">
        <f t="shared" si="843"/>
        <v>3.6035912569931335E-3</v>
      </c>
      <c r="DB1059" s="41">
        <f t="shared" si="844"/>
        <v>2.005797904459871E-2</v>
      </c>
      <c r="DC1059" s="41">
        <f t="shared" si="845"/>
        <v>0.13613217432458011</v>
      </c>
      <c r="DD1059" s="41">
        <f t="shared" si="846"/>
        <v>3.2005308421249436E-3</v>
      </c>
      <c r="DE1059" s="41"/>
      <c r="DF1059" s="41"/>
      <c r="DG1059" s="41">
        <f t="shared" si="847"/>
        <v>1.0833373288257916E-2</v>
      </c>
      <c r="DH1059" s="41"/>
    </row>
    <row r="1060" spans="2:112">
      <c r="B1060" s="34"/>
      <c r="C1060" s="34">
        <v>5.664364</v>
      </c>
      <c r="D1060" s="34"/>
      <c r="E1060" s="34">
        <v>1.51</v>
      </c>
      <c r="F1060" s="34"/>
      <c r="G1060" s="34">
        <v>56.322037000000002</v>
      </c>
      <c r="H1060" s="34">
        <v>22.30076</v>
      </c>
      <c r="I1060" s="34">
        <v>20.399999999999999</v>
      </c>
      <c r="J1060" s="34">
        <v>5.0199999999999996</v>
      </c>
      <c r="K1060" s="34"/>
      <c r="L1060" s="34">
        <v>64.449996999999996</v>
      </c>
      <c r="M1060" s="34">
        <v>3.88</v>
      </c>
      <c r="N1060" s="34">
        <v>44.930222000000001</v>
      </c>
      <c r="O1060" s="34">
        <v>12.52</v>
      </c>
      <c r="P1060" s="34"/>
      <c r="Q1060" s="34"/>
      <c r="R1060" s="34">
        <v>30.93</v>
      </c>
      <c r="S1060" s="34">
        <v>49.765681999999998</v>
      </c>
      <c r="T1060" s="34"/>
      <c r="U1060" s="34"/>
      <c r="V1060" s="34">
        <v>3.8449770000000001</v>
      </c>
      <c r="W1060" s="34">
        <v>40.840000000000003</v>
      </c>
      <c r="X1060" s="34">
        <v>43.599997999999999</v>
      </c>
      <c r="Y1060" s="34">
        <v>10.862062</v>
      </c>
      <c r="Z1060" s="34">
        <v>22.613866999999999</v>
      </c>
      <c r="AA1060" s="34">
        <v>45.282657999999998</v>
      </c>
      <c r="AB1060" s="34">
        <v>59.531554999999997</v>
      </c>
      <c r="AC1060" s="34"/>
      <c r="AD1060" s="34">
        <v>105.25</v>
      </c>
      <c r="AE1060" s="34">
        <v>32.845562000000001</v>
      </c>
      <c r="AF1060" s="34">
        <v>0.99</v>
      </c>
      <c r="AG1060" s="34">
        <v>15.9</v>
      </c>
      <c r="AH1060" s="34">
        <v>28.543635999999999</v>
      </c>
      <c r="AI1060" s="34">
        <v>144.77323899999999</v>
      </c>
      <c r="AJ1060" s="34">
        <v>11.34787</v>
      </c>
      <c r="AK1060" s="34">
        <v>10.1</v>
      </c>
      <c r="AL1060" s="34"/>
      <c r="AM1060" s="34">
        <v>32.922759999999997</v>
      </c>
      <c r="AN1060" s="34">
        <v>3.6</v>
      </c>
      <c r="AO1060" s="34">
        <v>31.85</v>
      </c>
      <c r="AP1060" s="34">
        <v>5.8</v>
      </c>
      <c r="AQ1060" s="34">
        <v>17.299999</v>
      </c>
      <c r="AR1060" s="34">
        <v>4.5</v>
      </c>
      <c r="AS1060" s="34"/>
      <c r="AT1060" s="34">
        <v>23.178753</v>
      </c>
      <c r="AU1060" s="34">
        <v>181.75</v>
      </c>
      <c r="AV1060" s="34">
        <v>11.894380999999999</v>
      </c>
      <c r="AW1060" s="34">
        <v>13.380621</v>
      </c>
      <c r="AX1060" s="34">
        <v>7.17</v>
      </c>
      <c r="AY1060" s="34">
        <v>3.05</v>
      </c>
      <c r="AZ1060" s="34">
        <v>63.610000999999997</v>
      </c>
      <c r="BA1060" s="34"/>
      <c r="BB1060" s="34"/>
      <c r="BC1060" s="34">
        <v>24.389135</v>
      </c>
      <c r="BD1060" s="34"/>
      <c r="BE1060" s="38"/>
      <c r="BF1060" s="41"/>
      <c r="BG1060" s="41">
        <f t="shared" si="808"/>
        <v>0</v>
      </c>
      <c r="BH1060" s="41"/>
      <c r="BI1060" s="41">
        <f t="shared" si="809"/>
        <v>0</v>
      </c>
      <c r="BJ1060" s="41"/>
      <c r="BK1060" s="41">
        <f t="shared" si="810"/>
        <v>1.8212831339984508E-2</v>
      </c>
      <c r="BL1060" s="41">
        <f t="shared" si="811"/>
        <v>-4.4602880774622348E-4</v>
      </c>
      <c r="BM1060" s="41">
        <f t="shared" si="812"/>
        <v>1.4815085785140463E-2</v>
      </c>
      <c r="BN1060" s="41">
        <f t="shared" si="813"/>
        <v>-5.9921304474115436E-2</v>
      </c>
      <c r="BO1060" s="41"/>
      <c r="BP1060" s="41">
        <f t="shared" si="814"/>
        <v>-6.1871970845676742E-3</v>
      </c>
      <c r="BQ1060" s="41">
        <f t="shared" si="815"/>
        <v>2.0834086902842053E-2</v>
      </c>
      <c r="BR1060" s="41">
        <f t="shared" si="816"/>
        <v>1.7310782238438006E-2</v>
      </c>
      <c r="BS1060" s="41">
        <f t="shared" si="817"/>
        <v>1.7728103293580599E-2</v>
      </c>
      <c r="BT1060" s="41"/>
      <c r="BU1060" s="41"/>
      <c r="BV1060" s="41">
        <f t="shared" si="818"/>
        <v>9.4202744616638922E-3</v>
      </c>
      <c r="BW1060" s="41">
        <f t="shared" si="819"/>
        <v>-3.3614234266994467E-3</v>
      </c>
      <c r="BX1060" s="41"/>
      <c r="BY1060" s="41"/>
      <c r="BZ1060" s="41">
        <f t="shared" si="820"/>
        <v>5.1947748850896449E-3</v>
      </c>
      <c r="CA1060" s="41">
        <f t="shared" si="821"/>
        <v>-3.9100734078428897E-3</v>
      </c>
      <c r="CB1060" s="41">
        <f t="shared" si="822"/>
        <v>-1.026822519728472E-2</v>
      </c>
      <c r="CC1060" s="41">
        <f t="shared" si="823"/>
        <v>1.6682571889965331E-2</v>
      </c>
      <c r="CD1060" s="41">
        <f t="shared" si="824"/>
        <v>-2.1353449668795555E-3</v>
      </c>
      <c r="CE1060" s="41">
        <f t="shared" si="825"/>
        <v>3.0327199158152806E-2</v>
      </c>
      <c r="CF1060" s="41">
        <f t="shared" si="826"/>
        <v>1.5973470081539626E-2</v>
      </c>
      <c r="CG1060" s="41"/>
      <c r="CH1060" s="41">
        <f t="shared" si="827"/>
        <v>1.9020167136522118E-3</v>
      </c>
      <c r="CI1060" s="41">
        <f t="shared" si="828"/>
        <v>3.9139306024093866E-3</v>
      </c>
      <c r="CJ1060" s="41">
        <f t="shared" si="829"/>
        <v>-1.0050335853501451E-2</v>
      </c>
      <c r="CK1060" s="41">
        <f t="shared" si="830"/>
        <v>2.9357564629555834E-2</v>
      </c>
      <c r="CL1060" s="41">
        <f t="shared" si="831"/>
        <v>1.3793367871273278E-2</v>
      </c>
      <c r="CM1060" s="41">
        <f t="shared" si="832"/>
        <v>4.2682416992566474E-2</v>
      </c>
      <c r="CO1060" s="41">
        <f t="shared" si="833"/>
        <v>2.506396866321622E-2</v>
      </c>
      <c r="CP1060" s="41"/>
      <c r="CQ1060" s="41">
        <f t="shared" si="834"/>
        <v>9.9144715013952701E-3</v>
      </c>
      <c r="CR1060" s="41">
        <f t="shared" si="835"/>
        <v>0</v>
      </c>
      <c r="CS1060" s="41">
        <f t="shared" si="836"/>
        <v>4.7206695891965668E-3</v>
      </c>
      <c r="CT1060" s="41">
        <f t="shared" si="837"/>
        <v>-1.7226533114461818E-3</v>
      </c>
      <c r="CU1060" s="41">
        <f t="shared" si="838"/>
        <v>8.7082700883146149E-3</v>
      </c>
      <c r="CV1060" s="41">
        <f t="shared" si="839"/>
        <v>6.1875403718087453E-2</v>
      </c>
      <c r="CW1060" s="41"/>
      <c r="CX1060" s="41">
        <f t="shared" si="840"/>
        <v>2.373366694427128E-2</v>
      </c>
      <c r="CY1060" s="41">
        <f t="shared" si="841"/>
        <v>2.4238540067425063E-3</v>
      </c>
      <c r="CZ1060" s="41">
        <f t="shared" si="842"/>
        <v>1.2578802427023788E-2</v>
      </c>
      <c r="DA1060" s="41">
        <f t="shared" si="843"/>
        <v>3.5906520008841618E-3</v>
      </c>
      <c r="DB1060" s="41">
        <f t="shared" si="844"/>
        <v>1.6878037787351731E-2</v>
      </c>
      <c r="DC1060" s="41">
        <f t="shared" si="845"/>
        <v>0.10354067894084036</v>
      </c>
      <c r="DD1060" s="41">
        <f t="shared" si="846"/>
        <v>1.6165185474901058E-2</v>
      </c>
      <c r="DE1060" s="41"/>
      <c r="DF1060" s="41"/>
      <c r="DG1060" s="41">
        <f t="shared" si="847"/>
        <v>1.6848666576925103E-2</v>
      </c>
      <c r="DH1060" s="41"/>
    </row>
    <row r="1061" spans="2:112">
      <c r="B1061" s="34"/>
      <c r="C1061" s="34">
        <v>5.7572229999999998</v>
      </c>
      <c r="D1061" s="34"/>
      <c r="E1061" s="34">
        <v>1.52</v>
      </c>
      <c r="F1061" s="34"/>
      <c r="G1061" s="34">
        <v>56.391117000000001</v>
      </c>
      <c r="H1061" s="34">
        <v>22.05209</v>
      </c>
      <c r="I1061" s="34">
        <v>19.899999999999999</v>
      </c>
      <c r="J1061" s="34">
        <v>4.9400000000000004</v>
      </c>
      <c r="K1061" s="34"/>
      <c r="L1061" s="34">
        <v>65.470000999999996</v>
      </c>
      <c r="M1061" s="34">
        <v>3.9</v>
      </c>
      <c r="N1061" s="34">
        <v>45.029076000000003</v>
      </c>
      <c r="O1061" s="34">
        <v>12.46</v>
      </c>
      <c r="P1061" s="34"/>
      <c r="Q1061" s="34"/>
      <c r="R1061" s="34">
        <v>30.23</v>
      </c>
      <c r="S1061" s="34">
        <v>49.854393000000002</v>
      </c>
      <c r="T1061" s="34"/>
      <c r="U1061" s="34"/>
      <c r="V1061" s="34">
        <v>3.755328</v>
      </c>
      <c r="W1061" s="34">
        <v>41</v>
      </c>
      <c r="X1061" s="34">
        <v>43.5</v>
      </c>
      <c r="Y1061" s="34">
        <v>10.812143000000001</v>
      </c>
      <c r="Z1061" s="34">
        <v>22.101454</v>
      </c>
      <c r="AA1061" s="34">
        <v>45.089419999999997</v>
      </c>
      <c r="AB1061" s="34">
        <v>60.028064999999998</v>
      </c>
      <c r="AC1061" s="34"/>
      <c r="AD1061" s="34">
        <v>104.389999</v>
      </c>
      <c r="AE1061" s="34">
        <v>32.549477000000003</v>
      </c>
      <c r="AF1061" s="34">
        <v>1.02</v>
      </c>
      <c r="AG1061" s="34">
        <v>15.9</v>
      </c>
      <c r="AH1061" s="34">
        <v>29.179026</v>
      </c>
      <c r="AI1061" s="34">
        <v>141.016144</v>
      </c>
      <c r="AJ1061" s="34">
        <v>11.262689999999999</v>
      </c>
      <c r="AK1061" s="34">
        <v>10.5</v>
      </c>
      <c r="AL1061" s="34"/>
      <c r="AM1061" s="34">
        <v>32.922759999999997</v>
      </c>
      <c r="AN1061" s="34">
        <v>3.4</v>
      </c>
      <c r="AO1061" s="34">
        <v>31.1</v>
      </c>
      <c r="AP1061" s="34">
        <v>5.9</v>
      </c>
      <c r="AQ1061" s="34">
        <v>15.8</v>
      </c>
      <c r="AR1061" s="34">
        <v>4.45</v>
      </c>
      <c r="AS1061" s="34"/>
      <c r="AT1061" s="34">
        <v>23.129328000000001</v>
      </c>
      <c r="AU1061" s="34">
        <v>182.16999799999999</v>
      </c>
      <c r="AV1061" s="34">
        <v>11.94394</v>
      </c>
      <c r="AW1061" s="34">
        <v>13.140826000000001</v>
      </c>
      <c r="AX1061" s="34">
        <v>7.31</v>
      </c>
      <c r="AY1061" s="34">
        <v>3.1</v>
      </c>
      <c r="AZ1061" s="34">
        <v>63.119999</v>
      </c>
      <c r="BA1061" s="34"/>
      <c r="BB1061" s="34"/>
      <c r="BC1061" s="34">
        <v>24.031347</v>
      </c>
      <c r="BD1061" s="34"/>
      <c r="BE1061" s="38"/>
      <c r="BF1061" s="41"/>
      <c r="BG1061" s="41">
        <f t="shared" si="808"/>
        <v>1.62606205327663E-2</v>
      </c>
      <c r="BH1061" s="41"/>
      <c r="BI1061" s="41">
        <f t="shared" si="809"/>
        <v>6.6006840313520927E-3</v>
      </c>
      <c r="BJ1061" s="41"/>
      <c r="BK1061" s="41">
        <f t="shared" si="810"/>
        <v>1.2257665799930888E-3</v>
      </c>
      <c r="BL1061" s="41">
        <f t="shared" si="811"/>
        <v>-1.1213376621248111E-2</v>
      </c>
      <c r="BM1061" s="41">
        <f t="shared" si="812"/>
        <v>-2.481516911972402E-2</v>
      </c>
      <c r="BN1061" s="41">
        <f t="shared" si="813"/>
        <v>-1.6064602503806563E-2</v>
      </c>
      <c r="BO1061" s="41"/>
      <c r="BP1061" s="41">
        <f t="shared" si="814"/>
        <v>1.5702354889687308E-2</v>
      </c>
      <c r="BQ1061" s="41">
        <f t="shared" si="815"/>
        <v>5.1413995004186523E-3</v>
      </c>
      <c r="BR1061" s="41">
        <f t="shared" si="816"/>
        <v>2.1977503601599189E-3</v>
      </c>
      <c r="BS1061" s="41">
        <f t="shared" si="817"/>
        <v>-4.8038523126452777E-3</v>
      </c>
      <c r="BT1061" s="41"/>
      <c r="BU1061" s="41"/>
      <c r="BV1061" s="41">
        <f t="shared" si="818"/>
        <v>-2.2891777905611487E-2</v>
      </c>
      <c r="BW1061" s="41">
        <f t="shared" si="819"/>
        <v>1.7809868833895475E-3</v>
      </c>
      <c r="BX1061" s="41"/>
      <c r="BY1061" s="41"/>
      <c r="BZ1061" s="41">
        <f t="shared" si="820"/>
        <v>-2.359198954415279E-2</v>
      </c>
      <c r="CA1061" s="41">
        <f t="shared" si="821"/>
        <v>3.9100734078428186E-3</v>
      </c>
      <c r="CB1061" s="41">
        <f t="shared" si="822"/>
        <v>-2.2961663887894963E-3</v>
      </c>
      <c r="CC1061" s="41">
        <f t="shared" si="823"/>
        <v>-4.6063131972392457E-3</v>
      </c>
      <c r="CD1061" s="41">
        <f t="shared" si="824"/>
        <v>-2.2919903968575447E-2</v>
      </c>
      <c r="CE1061" s="41">
        <f t="shared" si="825"/>
        <v>-4.2765043977966962E-3</v>
      </c>
      <c r="CF1061" s="41">
        <f t="shared" si="826"/>
        <v>8.3056947536400277E-3</v>
      </c>
      <c r="CG1061" s="41"/>
      <c r="CH1061" s="41">
        <f t="shared" si="827"/>
        <v>-8.2045967217454219E-3</v>
      </c>
      <c r="CI1061" s="41">
        <f t="shared" si="828"/>
        <v>-9.0553359322178666E-3</v>
      </c>
      <c r="CJ1061" s="41">
        <f t="shared" si="829"/>
        <v>2.9852963149681128E-2</v>
      </c>
      <c r="CK1061" s="41">
        <f t="shared" si="830"/>
        <v>0</v>
      </c>
      <c r="CL1061" s="41">
        <f t="shared" si="831"/>
        <v>2.2016159436680966E-2</v>
      </c>
      <c r="CM1061" s="41">
        <f t="shared" si="832"/>
        <v>-2.629426905772804E-2</v>
      </c>
      <c r="CO1061" s="41">
        <f t="shared" si="833"/>
        <v>3.8839833316263957E-2</v>
      </c>
      <c r="CP1061" s="41"/>
      <c r="CQ1061" s="41">
        <f t="shared" si="834"/>
        <v>0</v>
      </c>
      <c r="CR1061" s="41">
        <f t="shared" si="835"/>
        <v>-5.7158413839948637E-2</v>
      </c>
      <c r="CS1061" s="41">
        <f t="shared" si="836"/>
        <v>-2.3829562832983948E-2</v>
      </c>
      <c r="CT1061" s="41">
        <f t="shared" si="837"/>
        <v>1.7094433359300255E-2</v>
      </c>
      <c r="CU1061" s="41">
        <f t="shared" si="838"/>
        <v>-9.0696503667342152E-2</v>
      </c>
      <c r="CV1061" s="41">
        <f t="shared" si="839"/>
        <v>-1.1173300598125189E-2</v>
      </c>
      <c r="CW1061" s="41"/>
      <c r="CX1061" s="41">
        <f t="shared" si="840"/>
        <v>-2.1346174447375676E-3</v>
      </c>
      <c r="CY1061" s="41">
        <f t="shared" si="841"/>
        <v>2.3081896503526736E-3</v>
      </c>
      <c r="CZ1061" s="41">
        <f t="shared" si="842"/>
        <v>4.1579330523874389E-3</v>
      </c>
      <c r="DA1061" s="41">
        <f t="shared" si="843"/>
        <v>-1.8083593606714486E-2</v>
      </c>
      <c r="DB1061" s="41">
        <f t="shared" si="844"/>
        <v>1.9337619150158088E-2</v>
      </c>
      <c r="DC1061" s="41">
        <f t="shared" si="845"/>
        <v>1.6260520871780326E-2</v>
      </c>
      <c r="DD1061" s="41">
        <f t="shared" si="846"/>
        <v>-7.7330457167317139E-3</v>
      </c>
      <c r="DE1061" s="41"/>
      <c r="DF1061" s="41"/>
      <c r="DG1061" s="41">
        <f t="shared" si="847"/>
        <v>-1.4778643135570362E-2</v>
      </c>
      <c r="DH1061" s="41"/>
    </row>
    <row r="1062" spans="2:112">
      <c r="B1062" s="34"/>
      <c r="C1062" s="34">
        <v>5.7572229999999998</v>
      </c>
      <c r="D1062" s="34"/>
      <c r="E1062" s="34">
        <v>1.48</v>
      </c>
      <c r="F1062" s="34"/>
      <c r="G1062" s="34">
        <v>56.795741999999997</v>
      </c>
      <c r="H1062" s="34">
        <v>22.410174999999999</v>
      </c>
      <c r="I1062" s="34">
        <v>20.149999999999999</v>
      </c>
      <c r="J1062" s="34">
        <v>4.5599999999999996</v>
      </c>
      <c r="K1062" s="34"/>
      <c r="L1062" s="34">
        <v>64.019997000000004</v>
      </c>
      <c r="M1062" s="34">
        <v>4.0999999999999996</v>
      </c>
      <c r="N1062" s="34">
        <v>45.562900999999997</v>
      </c>
      <c r="O1062" s="34">
        <v>12.81</v>
      </c>
      <c r="P1062" s="34"/>
      <c r="Q1062" s="34"/>
      <c r="R1062" s="34">
        <v>29.860001</v>
      </c>
      <c r="S1062" s="34">
        <v>50.761200000000002</v>
      </c>
      <c r="T1062" s="34"/>
      <c r="U1062" s="34"/>
      <c r="V1062" s="34">
        <v>3.6656780000000002</v>
      </c>
      <c r="W1062" s="34">
        <v>41.849997999999999</v>
      </c>
      <c r="X1062" s="34">
        <v>43.450001</v>
      </c>
      <c r="Y1062" s="34">
        <v>10.862062</v>
      </c>
      <c r="Z1062" s="34">
        <v>22.671875</v>
      </c>
      <c r="AA1062" s="34">
        <v>45.641533000000003</v>
      </c>
      <c r="AB1062" s="34">
        <v>61.170036000000003</v>
      </c>
      <c r="AC1062" s="34"/>
      <c r="AD1062" s="34">
        <v>105.120003</v>
      </c>
      <c r="AE1062" s="34">
        <v>33.635120000000001</v>
      </c>
      <c r="AF1062" s="34">
        <v>1.03</v>
      </c>
      <c r="AG1062" s="34">
        <v>16.73</v>
      </c>
      <c r="AH1062" s="34">
        <v>29.227900000000002</v>
      </c>
      <c r="AI1062" s="34">
        <v>140.51783800000001</v>
      </c>
      <c r="AJ1062" s="34">
        <v>11.34787</v>
      </c>
      <c r="AK1062" s="34">
        <v>10.75</v>
      </c>
      <c r="AL1062" s="34"/>
      <c r="AM1062" s="34">
        <v>33.690463999999999</v>
      </c>
      <c r="AN1062" s="34">
        <v>3.5</v>
      </c>
      <c r="AO1062" s="34">
        <v>31.75</v>
      </c>
      <c r="AP1062" s="34">
        <v>5.9</v>
      </c>
      <c r="AQ1062" s="34">
        <v>15.25</v>
      </c>
      <c r="AR1062" s="34">
        <v>4.51</v>
      </c>
      <c r="AS1062" s="34"/>
      <c r="AT1062" s="34">
        <v>23.475279</v>
      </c>
      <c r="AU1062" s="34">
        <v>182</v>
      </c>
      <c r="AV1062" s="34">
        <v>12.34042</v>
      </c>
      <c r="AW1062" s="34">
        <v>13.284703</v>
      </c>
      <c r="AX1062" s="34">
        <v>7.26</v>
      </c>
      <c r="AY1062" s="34">
        <v>3.25</v>
      </c>
      <c r="AZ1062" s="34">
        <v>64.360000999999997</v>
      </c>
      <c r="BA1062" s="34"/>
      <c r="BB1062" s="34"/>
      <c r="BC1062" s="34">
        <v>24.200303999999999</v>
      </c>
      <c r="BD1062" s="34"/>
      <c r="BE1062" s="38"/>
      <c r="BF1062" s="41"/>
      <c r="BG1062" s="41">
        <f t="shared" si="808"/>
        <v>0</v>
      </c>
      <c r="BH1062" s="41"/>
      <c r="BI1062" s="41">
        <f t="shared" si="809"/>
        <v>-2.6668247082161294E-2</v>
      </c>
      <c r="BJ1062" s="41"/>
      <c r="BK1062" s="41">
        <f t="shared" si="810"/>
        <v>7.1497120287872399E-3</v>
      </c>
      <c r="BL1062" s="41">
        <f t="shared" si="811"/>
        <v>1.6107714814599064E-2</v>
      </c>
      <c r="BM1062" s="41">
        <f t="shared" si="812"/>
        <v>1.2484556662245277E-2</v>
      </c>
      <c r="BN1062" s="41">
        <f t="shared" si="813"/>
        <v>-8.0042707673536606E-2</v>
      </c>
      <c r="BO1062" s="41"/>
      <c r="BP1062" s="41">
        <f t="shared" si="814"/>
        <v>-2.2396550045811391E-2</v>
      </c>
      <c r="BQ1062" s="41">
        <f t="shared" si="815"/>
        <v>5.0010420574661416E-2</v>
      </c>
      <c r="BR1062" s="41">
        <f t="shared" si="816"/>
        <v>1.1785396378155974E-2</v>
      </c>
      <c r="BS1062" s="41">
        <f t="shared" si="817"/>
        <v>2.770260254933575E-2</v>
      </c>
      <c r="BT1062" s="41"/>
      <c r="BU1062" s="41"/>
      <c r="BV1062" s="41">
        <f t="shared" si="818"/>
        <v>-1.231498319070473E-2</v>
      </c>
      <c r="BW1062" s="41">
        <f t="shared" si="819"/>
        <v>1.8025666330447221E-2</v>
      </c>
      <c r="BX1062" s="41"/>
      <c r="BY1062" s="41"/>
      <c r="BZ1062" s="41">
        <f t="shared" si="820"/>
        <v>-2.416232019282076E-2</v>
      </c>
      <c r="CA1062" s="41">
        <f t="shared" si="821"/>
        <v>2.0519682441450124E-2</v>
      </c>
      <c r="CB1062" s="41">
        <f t="shared" si="822"/>
        <v>-1.150063368277852E-3</v>
      </c>
      <c r="CC1062" s="41">
        <f t="shared" si="823"/>
        <v>4.6063131972391858E-3</v>
      </c>
      <c r="CD1062" s="41">
        <f t="shared" si="824"/>
        <v>2.5481771309794357E-2</v>
      </c>
      <c r="CE1062" s="41">
        <f t="shared" si="825"/>
        <v>1.2170484199135989E-2</v>
      </c>
      <c r="CF1062" s="41">
        <f t="shared" si="826"/>
        <v>1.8845258916916092E-2</v>
      </c>
      <c r="CG1062" s="41"/>
      <c r="CH1062" s="41">
        <f t="shared" si="827"/>
        <v>6.9687074343673253E-3</v>
      </c>
      <c r="CI1062" s="41">
        <f t="shared" si="828"/>
        <v>3.2809458246241902E-2</v>
      </c>
      <c r="CJ1062" s="41">
        <f t="shared" si="829"/>
        <v>9.7561749453646558E-3</v>
      </c>
      <c r="CK1062" s="41">
        <f t="shared" si="830"/>
        <v>5.088440577254686E-2</v>
      </c>
      <c r="CL1062" s="41">
        <f t="shared" si="831"/>
        <v>1.673569035539753E-3</v>
      </c>
      <c r="CM1062" s="41">
        <f t="shared" si="832"/>
        <v>-3.5399387088043996E-3</v>
      </c>
      <c r="CO1062" s="41">
        <f t="shared" si="833"/>
        <v>2.3530497410194036E-2</v>
      </c>
      <c r="CP1062" s="41"/>
      <c r="CQ1062" s="41">
        <f t="shared" si="834"/>
        <v>2.305061805074447E-2</v>
      </c>
      <c r="CR1062" s="41">
        <f t="shared" si="835"/>
        <v>2.8987536873252406E-2</v>
      </c>
      <c r="CS1062" s="41">
        <f t="shared" si="836"/>
        <v>2.0684906153512109E-2</v>
      </c>
      <c r="CT1062" s="41">
        <f t="shared" si="837"/>
        <v>0</v>
      </c>
      <c r="CU1062" s="41">
        <f t="shared" si="838"/>
        <v>-3.5430436979500567E-2</v>
      </c>
      <c r="CV1062" s="41">
        <f t="shared" si="839"/>
        <v>1.3393057336438035E-2</v>
      </c>
      <c r="CW1062" s="41"/>
      <c r="CX1062" s="41">
        <f t="shared" si="840"/>
        <v>1.484648736412152E-2</v>
      </c>
      <c r="CY1062" s="41">
        <f t="shared" si="841"/>
        <v>-9.3361898718598302E-4</v>
      </c>
      <c r="CZ1062" s="41">
        <f t="shared" si="842"/>
        <v>3.2656016772904937E-2</v>
      </c>
      <c r="DA1062" s="41">
        <f t="shared" si="843"/>
        <v>1.0889350348837172E-2</v>
      </c>
      <c r="DB1062" s="41">
        <f t="shared" si="844"/>
        <v>-6.8634449249824004E-3</v>
      </c>
      <c r="DC1062" s="41">
        <f t="shared" si="845"/>
        <v>4.7252884850545511E-2</v>
      </c>
      <c r="DD1062" s="41">
        <f t="shared" si="846"/>
        <v>1.9454676967003606E-2</v>
      </c>
      <c r="DE1062" s="41"/>
      <c r="DF1062" s="41"/>
      <c r="DG1062" s="41">
        <f t="shared" si="847"/>
        <v>7.0060919585162333E-3</v>
      </c>
      <c r="DH1062" s="41"/>
    </row>
    <row r="1063" spans="2:112">
      <c r="B1063" s="34"/>
      <c r="C1063" s="34">
        <v>5.7572229999999998</v>
      </c>
      <c r="D1063" s="34"/>
      <c r="E1063" s="34">
        <v>1.52</v>
      </c>
      <c r="F1063" s="34"/>
      <c r="G1063" s="34">
        <v>57.239845000000003</v>
      </c>
      <c r="H1063" s="34">
        <v>22.599163000000001</v>
      </c>
      <c r="I1063" s="34">
        <v>20.75</v>
      </c>
      <c r="J1063" s="34">
        <v>4.67</v>
      </c>
      <c r="K1063" s="34"/>
      <c r="L1063" s="34">
        <v>69.800003000000004</v>
      </c>
      <c r="M1063" s="34">
        <v>4</v>
      </c>
      <c r="N1063" s="34">
        <v>46.353752</v>
      </c>
      <c r="O1063" s="34">
        <v>12.76</v>
      </c>
      <c r="P1063" s="34"/>
      <c r="Q1063" s="34"/>
      <c r="R1063" s="34">
        <v>29.809999000000001</v>
      </c>
      <c r="S1063" s="34">
        <v>51.362445999999998</v>
      </c>
      <c r="T1063" s="34"/>
      <c r="U1063" s="34"/>
      <c r="V1063" s="34">
        <v>3.4465340000000002</v>
      </c>
      <c r="W1063" s="34">
        <v>42.080002</v>
      </c>
      <c r="X1063" s="34">
        <v>42.849997999999999</v>
      </c>
      <c r="Y1063" s="34">
        <v>10.40282</v>
      </c>
      <c r="Z1063" s="34">
        <v>22.584862000000001</v>
      </c>
      <c r="AA1063" s="34">
        <v>45.889983999999998</v>
      </c>
      <c r="AB1063" s="34">
        <v>62.510615999999999</v>
      </c>
      <c r="AC1063" s="34"/>
      <c r="AD1063" s="34">
        <v>108.900002</v>
      </c>
      <c r="AE1063" s="34">
        <v>34.839191</v>
      </c>
      <c r="AF1063" s="34">
        <v>1.07</v>
      </c>
      <c r="AG1063" s="34">
        <v>17.299999</v>
      </c>
      <c r="AH1063" s="34">
        <v>29.912165000000002</v>
      </c>
      <c r="AI1063" s="34">
        <v>141.016144</v>
      </c>
      <c r="AJ1063" s="34">
        <v>11.357335000000001</v>
      </c>
      <c r="AK1063" s="34">
        <v>11.35</v>
      </c>
      <c r="AL1063" s="34"/>
      <c r="AM1063" s="34">
        <v>34.054630000000003</v>
      </c>
      <c r="AN1063" s="34">
        <v>3.1</v>
      </c>
      <c r="AO1063" s="34">
        <v>32.400002000000001</v>
      </c>
      <c r="AP1063" s="34">
        <v>6.2</v>
      </c>
      <c r="AQ1063" s="34">
        <v>14.75</v>
      </c>
      <c r="AR1063" s="34">
        <v>4.5</v>
      </c>
      <c r="AS1063" s="34"/>
      <c r="AT1063" s="34">
        <v>23.524702000000001</v>
      </c>
      <c r="AU1063" s="34">
        <v>181.94000199999999</v>
      </c>
      <c r="AV1063" s="34">
        <v>12.637779</v>
      </c>
      <c r="AW1063" s="34">
        <v>13.428580999999999</v>
      </c>
      <c r="AX1063" s="34">
        <v>7.08</v>
      </c>
      <c r="AY1063" s="34">
        <v>3.35</v>
      </c>
      <c r="AZ1063" s="34">
        <v>65.519997000000004</v>
      </c>
      <c r="BA1063" s="34"/>
      <c r="BB1063" s="34"/>
      <c r="BC1063" s="34">
        <v>24.210242999999998</v>
      </c>
      <c r="BD1063" s="34"/>
      <c r="BE1063" s="38"/>
      <c r="BF1063" s="41"/>
      <c r="BG1063" s="41">
        <f t="shared" si="808"/>
        <v>0</v>
      </c>
      <c r="BH1063" s="41"/>
      <c r="BI1063" s="41">
        <f t="shared" si="809"/>
        <v>2.6668247082161273E-2</v>
      </c>
      <c r="BJ1063" s="41"/>
      <c r="BK1063" s="41">
        <f t="shared" si="810"/>
        <v>7.7888886596349976E-3</v>
      </c>
      <c r="BL1063" s="41">
        <f t="shared" si="811"/>
        <v>8.3977733980043229E-3</v>
      </c>
      <c r="BM1063" s="41">
        <f t="shared" si="812"/>
        <v>2.9341958284015375E-2</v>
      </c>
      <c r="BN1063" s="41">
        <f t="shared" si="813"/>
        <v>2.3836448154511251E-2</v>
      </c>
      <c r="BO1063" s="41"/>
      <c r="BP1063" s="41">
        <f t="shared" si="814"/>
        <v>8.6438565066908835E-2</v>
      </c>
      <c r="BQ1063" s="41">
        <f t="shared" si="815"/>
        <v>-2.4692612590371411E-2</v>
      </c>
      <c r="BR1063" s="41">
        <f t="shared" si="816"/>
        <v>1.7208427206918731E-2</v>
      </c>
      <c r="BS1063" s="41">
        <f t="shared" si="817"/>
        <v>-3.9108379919990596E-3</v>
      </c>
      <c r="BT1063" s="41"/>
      <c r="BU1063" s="41"/>
      <c r="BV1063" s="41">
        <f t="shared" si="818"/>
        <v>-1.6759514564724479E-3</v>
      </c>
      <c r="BW1063" s="41">
        <f t="shared" si="819"/>
        <v>1.1774999629592503E-2</v>
      </c>
      <c r="BX1063" s="41"/>
      <c r="BY1063" s="41"/>
      <c r="BZ1063" s="41">
        <f t="shared" si="820"/>
        <v>-6.1644223032778035E-2</v>
      </c>
      <c r="CA1063" s="41">
        <f t="shared" si="821"/>
        <v>5.4808668122123894E-3</v>
      </c>
      <c r="CB1063" s="41">
        <f t="shared" si="822"/>
        <v>-1.3905276357018579E-2</v>
      </c>
      <c r="CC1063" s="41">
        <f t="shared" si="823"/>
        <v>-4.3199244331191267E-2</v>
      </c>
      <c r="CD1063" s="41">
        <f t="shared" si="824"/>
        <v>-3.8453106867821297E-3</v>
      </c>
      <c r="CE1063" s="41">
        <f t="shared" si="825"/>
        <v>5.4287663600087561E-3</v>
      </c>
      <c r="CF1063" s="41">
        <f t="shared" si="826"/>
        <v>2.1678936540372225E-2</v>
      </c>
      <c r="CG1063" s="41"/>
      <c r="CH1063" s="41">
        <f t="shared" si="827"/>
        <v>3.5327465029274814E-2</v>
      </c>
      <c r="CI1063" s="41">
        <f t="shared" si="828"/>
        <v>3.5172172095014061E-2</v>
      </c>
      <c r="CJ1063" s="41">
        <f t="shared" si="829"/>
        <v>3.8099846232270383E-2</v>
      </c>
      <c r="CK1063" s="41">
        <f t="shared" si="830"/>
        <v>3.3502928701530779E-2</v>
      </c>
      <c r="CL1063" s="41">
        <f t="shared" si="831"/>
        <v>2.3141521294039038E-2</v>
      </c>
      <c r="CM1063" s="41">
        <f t="shared" si="832"/>
        <v>3.5399387088043601E-3</v>
      </c>
      <c r="CO1063" s="41">
        <f t="shared" si="833"/>
        <v>5.4311989353739931E-2</v>
      </c>
      <c r="CP1063" s="41"/>
      <c r="CQ1063" s="41">
        <f t="shared" si="834"/>
        <v>1.0751169900245593E-2</v>
      </c>
      <c r="CR1063" s="41">
        <f t="shared" si="835"/>
        <v>-0.12136085700426735</v>
      </c>
      <c r="CS1063" s="41">
        <f t="shared" si="836"/>
        <v>2.0265759187976275E-2</v>
      </c>
      <c r="CT1063" s="41">
        <f t="shared" si="837"/>
        <v>4.9596941139371978E-2</v>
      </c>
      <c r="CU1063" s="41">
        <f t="shared" si="838"/>
        <v>-3.3336420267591836E-2</v>
      </c>
      <c r="CV1063" s="41">
        <f t="shared" si="839"/>
        <v>-2.2197567383128881E-3</v>
      </c>
      <c r="CW1063" s="41"/>
      <c r="CX1063" s="41">
        <f t="shared" si="840"/>
        <v>2.1031080083523655E-3</v>
      </c>
      <c r="CY1063" s="41">
        <f t="shared" si="841"/>
        <v>-3.2971369024476313E-4</v>
      </c>
      <c r="CZ1063" s="41">
        <f t="shared" si="842"/>
        <v>2.3810607699784415E-2</v>
      </c>
      <c r="DA1063" s="41">
        <f t="shared" si="843"/>
        <v>1.0772123059164454E-2</v>
      </c>
      <c r="DB1063" s="41">
        <f t="shared" si="844"/>
        <v>-2.5105921131076243E-2</v>
      </c>
      <c r="DC1063" s="41">
        <f t="shared" si="845"/>
        <v>3.0305349495329058E-2</v>
      </c>
      <c r="DD1063" s="41">
        <f t="shared" si="846"/>
        <v>1.7863056095483814E-2</v>
      </c>
      <c r="DE1063" s="41"/>
      <c r="DF1063" s="41"/>
      <c r="DG1063" s="41">
        <f t="shared" si="847"/>
        <v>4.1061300710543342E-4</v>
      </c>
      <c r="DH1063" s="41"/>
    </row>
    <row r="1064" spans="2:112">
      <c r="B1064" s="34"/>
      <c r="C1064" s="34">
        <v>5.664364</v>
      </c>
      <c r="D1064" s="34"/>
      <c r="E1064" s="34">
        <v>1.53</v>
      </c>
      <c r="F1064" s="34"/>
      <c r="G1064" s="34">
        <v>58.246479000000001</v>
      </c>
      <c r="H1064" s="34">
        <v>22.718527000000002</v>
      </c>
      <c r="I1064" s="34">
        <v>20.9</v>
      </c>
      <c r="J1064" s="34">
        <v>4.82</v>
      </c>
      <c r="K1064" s="34"/>
      <c r="L1064" s="34">
        <v>71.309997999999993</v>
      </c>
      <c r="M1064" s="34">
        <v>4.1500000000000004</v>
      </c>
      <c r="N1064" s="34">
        <v>46.185696</v>
      </c>
      <c r="O1064" s="34">
        <v>12.95</v>
      </c>
      <c r="P1064" s="34"/>
      <c r="Q1064" s="34"/>
      <c r="R1064" s="34">
        <v>29.950001</v>
      </c>
      <c r="S1064" s="34">
        <v>51.579287999999998</v>
      </c>
      <c r="T1064" s="34"/>
      <c r="U1064" s="34"/>
      <c r="V1064" s="34">
        <v>3.4863789999999999</v>
      </c>
      <c r="W1064" s="34">
        <v>42.610000999999997</v>
      </c>
      <c r="X1064" s="34">
        <v>43.549999</v>
      </c>
      <c r="Y1064" s="34">
        <v>10.482688</v>
      </c>
      <c r="Z1064" s="34">
        <v>22.884575000000002</v>
      </c>
      <c r="AA1064" s="34">
        <v>46.800975999999999</v>
      </c>
      <c r="AB1064" s="34">
        <v>62.957473999999998</v>
      </c>
      <c r="AC1064" s="34"/>
      <c r="AD1064" s="34">
        <v>109.410004</v>
      </c>
      <c r="AE1064" s="34">
        <v>34.799712999999997</v>
      </c>
      <c r="AF1064" s="34">
        <v>1.06</v>
      </c>
      <c r="AG1064" s="34">
        <v>17.110001</v>
      </c>
      <c r="AH1064" s="34">
        <v>29.765539</v>
      </c>
      <c r="AI1064" s="34">
        <v>139.600998</v>
      </c>
      <c r="AJ1064" s="34">
        <v>11.34787</v>
      </c>
      <c r="AK1064" s="34">
        <v>11.7</v>
      </c>
      <c r="AL1064" s="34"/>
      <c r="AM1064" s="34">
        <v>34.005420999999998</v>
      </c>
      <c r="AN1064" s="34">
        <v>3.8</v>
      </c>
      <c r="AO1064" s="34">
        <v>32.099997999999999</v>
      </c>
      <c r="AP1064" s="34">
        <v>6.3</v>
      </c>
      <c r="AQ1064" s="34">
        <v>15.15</v>
      </c>
      <c r="AR1064" s="34">
        <v>4.51</v>
      </c>
      <c r="AS1064" s="34"/>
      <c r="AT1064" s="34">
        <v>23.82123</v>
      </c>
      <c r="AU1064" s="34">
        <v>182.05999800000001</v>
      </c>
      <c r="AV1064" s="34">
        <v>12.687339</v>
      </c>
      <c r="AW1064" s="34">
        <v>13.572457999999999</v>
      </c>
      <c r="AX1064" s="34">
        <v>7.18</v>
      </c>
      <c r="AY1064" s="34">
        <v>3.35</v>
      </c>
      <c r="AZ1064" s="34">
        <v>65.25</v>
      </c>
      <c r="BA1064" s="34"/>
      <c r="BB1064" s="34"/>
      <c r="BC1064" s="34">
        <v>24.349381999999999</v>
      </c>
      <c r="BD1064" s="34"/>
      <c r="BE1064" s="38"/>
      <c r="BF1064" s="41"/>
      <c r="BG1064" s="41">
        <f t="shared" si="808"/>
        <v>-1.6260620532766161E-2</v>
      </c>
      <c r="BH1064" s="41"/>
      <c r="BI1064" s="41">
        <f t="shared" si="809"/>
        <v>6.5574005461590396E-3</v>
      </c>
      <c r="BJ1064" s="41"/>
      <c r="BK1064" s="41">
        <f t="shared" si="810"/>
        <v>1.7433397478916174E-2</v>
      </c>
      <c r="BL1064" s="41">
        <f t="shared" si="811"/>
        <v>5.2678888105555811E-3</v>
      </c>
      <c r="BM1064" s="41">
        <f t="shared" si="812"/>
        <v>7.2029122940580163E-3</v>
      </c>
      <c r="BN1064" s="41">
        <f t="shared" si="813"/>
        <v>3.1614856381703013E-2</v>
      </c>
      <c r="BO1064" s="41"/>
      <c r="BP1064" s="41">
        <f t="shared" si="814"/>
        <v>2.1402489245385823E-2</v>
      </c>
      <c r="BQ1064" s="41">
        <f t="shared" si="815"/>
        <v>3.6813973122716399E-2</v>
      </c>
      <c r="BR1064" s="41">
        <f t="shared" si="816"/>
        <v>-3.6320982755689546E-3</v>
      </c>
      <c r="BS1064" s="41">
        <f t="shared" si="817"/>
        <v>1.4780510228902928E-2</v>
      </c>
      <c r="BT1064" s="41"/>
      <c r="BU1064" s="41"/>
      <c r="BV1064" s="41">
        <f t="shared" si="818"/>
        <v>4.6854838062498089E-3</v>
      </c>
      <c r="BW1064" s="41">
        <f t="shared" si="819"/>
        <v>4.2129136997210116E-3</v>
      </c>
      <c r="BX1064" s="41"/>
      <c r="BY1064" s="41"/>
      <c r="BZ1064" s="41">
        <f t="shared" si="820"/>
        <v>1.1494573409419451E-2</v>
      </c>
      <c r="CA1064" s="41">
        <f t="shared" si="821"/>
        <v>1.2516375022519222E-2</v>
      </c>
      <c r="CB1064" s="41">
        <f t="shared" si="822"/>
        <v>1.6204081967057124E-2</v>
      </c>
      <c r="CC1064" s="41">
        <f t="shared" si="823"/>
        <v>7.6482113170288574E-3</v>
      </c>
      <c r="CD1064" s="41">
        <f t="shared" si="824"/>
        <v>1.3183243978974406E-2</v>
      </c>
      <c r="CE1064" s="41">
        <f t="shared" si="825"/>
        <v>1.9657177660156972E-2</v>
      </c>
      <c r="CF1064" s="41">
        <f t="shared" si="826"/>
        <v>7.1230842742688941E-3</v>
      </c>
      <c r="CG1064" s="41"/>
      <c r="CH1064" s="41">
        <f t="shared" si="827"/>
        <v>4.6722817440399125E-3</v>
      </c>
      <c r="CI1064" s="41">
        <f t="shared" si="828"/>
        <v>-1.1337916584393583E-3</v>
      </c>
      <c r="CJ1064" s="41">
        <f t="shared" si="829"/>
        <v>-9.3897403498390316E-3</v>
      </c>
      <c r="CK1064" s="41">
        <f t="shared" si="830"/>
        <v>-1.104329735080936E-2</v>
      </c>
      <c r="CL1064" s="41">
        <f t="shared" si="831"/>
        <v>-4.9139388822851422E-3</v>
      </c>
      <c r="CM1064" s="41">
        <f t="shared" si="832"/>
        <v>-1.0086040977997481E-2</v>
      </c>
      <c r="CO1064" s="41">
        <f t="shared" si="833"/>
        <v>3.0371097876298769E-2</v>
      </c>
      <c r="CP1064" s="41"/>
      <c r="CQ1064" s="41">
        <f t="shared" si="834"/>
        <v>-1.44604677345544E-3</v>
      </c>
      <c r="CR1064" s="41">
        <f t="shared" si="835"/>
        <v>0.20359895524123936</v>
      </c>
      <c r="CS1064" s="41">
        <f t="shared" si="836"/>
        <v>-9.3025166960046153E-3</v>
      </c>
      <c r="CT1064" s="41">
        <f t="shared" si="837"/>
        <v>1.600034134644112E-2</v>
      </c>
      <c r="CU1064" s="41">
        <f t="shared" si="838"/>
        <v>2.6757449169549332E-2</v>
      </c>
      <c r="CV1064" s="41">
        <f t="shared" si="839"/>
        <v>2.21975673831281E-3</v>
      </c>
      <c r="CW1064" s="41"/>
      <c r="CX1064" s="41">
        <f t="shared" si="840"/>
        <v>1.2526181857513998E-2</v>
      </c>
      <c r="CY1064" s="41">
        <f t="shared" si="841"/>
        <v>6.5931870520257894E-4</v>
      </c>
      <c r="CZ1064" s="41">
        <f t="shared" si="842"/>
        <v>3.9139058120909818E-3</v>
      </c>
      <c r="DA1064" s="41">
        <f t="shared" si="843"/>
        <v>1.0657246319746993E-2</v>
      </c>
      <c r="DB1064" s="41">
        <f t="shared" si="844"/>
        <v>1.4025475354504458E-2</v>
      </c>
      <c r="DC1064" s="41">
        <f t="shared" si="845"/>
        <v>0</v>
      </c>
      <c r="DD1064" s="41">
        <f t="shared" si="846"/>
        <v>-4.1293475544643687E-3</v>
      </c>
      <c r="DE1064" s="41"/>
      <c r="DF1064" s="41"/>
      <c r="DG1064" s="41">
        <f t="shared" si="847"/>
        <v>5.7306612554113004E-3</v>
      </c>
      <c r="DH1064" s="41"/>
    </row>
    <row r="1065" spans="2:112">
      <c r="B1065" s="34"/>
      <c r="C1065" s="34">
        <v>5.664364</v>
      </c>
      <c r="D1065" s="34"/>
      <c r="E1065" s="34">
        <v>1.56</v>
      </c>
      <c r="F1065" s="34"/>
      <c r="G1065" s="34">
        <v>57.624732999999999</v>
      </c>
      <c r="H1065" s="34">
        <v>22.917465</v>
      </c>
      <c r="I1065" s="34">
        <v>21.15</v>
      </c>
      <c r="J1065" s="34">
        <v>5.01</v>
      </c>
      <c r="K1065" s="34"/>
      <c r="L1065" s="34">
        <v>70.620002999999997</v>
      </c>
      <c r="M1065" s="34">
        <v>4.0999999999999996</v>
      </c>
      <c r="N1065" s="34">
        <v>46.086841999999997</v>
      </c>
      <c r="O1065" s="34">
        <v>12.91</v>
      </c>
      <c r="P1065" s="34"/>
      <c r="Q1065" s="34"/>
      <c r="R1065" s="34">
        <v>29.74</v>
      </c>
      <c r="S1065" s="34">
        <v>51.579287999999998</v>
      </c>
      <c r="T1065" s="34"/>
      <c r="U1065" s="34"/>
      <c r="V1065" s="34">
        <v>3.356884</v>
      </c>
      <c r="W1065" s="34">
        <v>42.060001</v>
      </c>
      <c r="X1065" s="34">
        <v>43.450001</v>
      </c>
      <c r="Y1065" s="34">
        <v>10.512638000000001</v>
      </c>
      <c r="Z1065" s="34">
        <v>20.04213</v>
      </c>
      <c r="AA1065" s="34">
        <v>48.319293999999999</v>
      </c>
      <c r="AB1065" s="34">
        <v>62.858170000000001</v>
      </c>
      <c r="AC1065" s="34"/>
      <c r="AD1065" s="34">
        <v>111.19000200000001</v>
      </c>
      <c r="AE1065" s="34">
        <v>34.957622999999998</v>
      </c>
      <c r="AF1065" s="34">
        <v>1.03</v>
      </c>
      <c r="AG1065" s="34">
        <v>17.5</v>
      </c>
      <c r="AH1065" s="34">
        <v>28.739139999999999</v>
      </c>
      <c r="AI1065" s="34">
        <v>138.94323700000001</v>
      </c>
      <c r="AJ1065" s="34">
        <v>11.281618999999999</v>
      </c>
      <c r="AK1065" s="34">
        <v>13.3</v>
      </c>
      <c r="AL1065" s="34"/>
      <c r="AM1065" s="34">
        <v>34.251480000000001</v>
      </c>
      <c r="AN1065" s="34">
        <v>4</v>
      </c>
      <c r="AO1065" s="34">
        <v>29.700001</v>
      </c>
      <c r="AP1065" s="34">
        <v>6.75</v>
      </c>
      <c r="AQ1065" s="34">
        <v>15.55</v>
      </c>
      <c r="AR1065" s="34">
        <v>4.4400000000000004</v>
      </c>
      <c r="AS1065" s="34"/>
      <c r="AT1065" s="34">
        <v>23.425858999999999</v>
      </c>
      <c r="AU1065" s="34">
        <v>181.520004</v>
      </c>
      <c r="AV1065" s="34">
        <v>12.687339</v>
      </c>
      <c r="AW1065" s="34">
        <v>13.428580999999999</v>
      </c>
      <c r="AX1065" s="34">
        <v>7.1</v>
      </c>
      <c r="AY1065" s="34">
        <v>3.35</v>
      </c>
      <c r="AZ1065" s="34">
        <v>65.260002</v>
      </c>
      <c r="BA1065" s="34"/>
      <c r="BB1065" s="34"/>
      <c r="BC1065" s="34">
        <v>24.289749</v>
      </c>
      <c r="BD1065" s="34"/>
      <c r="BE1065" s="38"/>
      <c r="BF1065" s="41"/>
      <c r="BG1065" s="41">
        <f t="shared" si="808"/>
        <v>0</v>
      </c>
      <c r="BH1065" s="41"/>
      <c r="BI1065" s="41">
        <f t="shared" si="809"/>
        <v>1.9418085857101516E-2</v>
      </c>
      <c r="BJ1065" s="41"/>
      <c r="BK1065" s="41">
        <f t="shared" si="810"/>
        <v>-1.0731776366485856E-2</v>
      </c>
      <c r="BL1065" s="41">
        <f t="shared" si="811"/>
        <v>8.7185246306968819E-3</v>
      </c>
      <c r="BM1065" s="41">
        <f t="shared" si="812"/>
        <v>1.1890746521521554E-2</v>
      </c>
      <c r="BN1065" s="41">
        <f t="shared" si="813"/>
        <v>3.8661987034264357E-2</v>
      </c>
      <c r="BO1065" s="41"/>
      <c r="BP1065" s="41">
        <f t="shared" si="814"/>
        <v>-9.7231090125314418E-3</v>
      </c>
      <c r="BQ1065" s="41">
        <f t="shared" si="815"/>
        <v>-1.2121360532344963E-2</v>
      </c>
      <c r="BR1065" s="41">
        <f t="shared" si="816"/>
        <v>-2.1426534906755358E-3</v>
      </c>
      <c r="BS1065" s="41">
        <f t="shared" si="817"/>
        <v>-3.0935832869955289E-3</v>
      </c>
      <c r="BT1065" s="41"/>
      <c r="BU1065" s="41"/>
      <c r="BV1065" s="41">
        <f t="shared" si="818"/>
        <v>-7.036416918430463E-3</v>
      </c>
      <c r="BW1065" s="41">
        <f t="shared" si="819"/>
        <v>0</v>
      </c>
      <c r="BX1065" s="41"/>
      <c r="BY1065" s="41"/>
      <c r="BZ1065" s="41">
        <f t="shared" si="820"/>
        <v>-3.7850499045874557E-2</v>
      </c>
      <c r="CA1065" s="41">
        <f t="shared" si="821"/>
        <v>-1.2991796930377473E-2</v>
      </c>
      <c r="CB1065" s="41">
        <f t="shared" si="822"/>
        <v>-2.2988056100385428E-3</v>
      </c>
      <c r="CC1065" s="41">
        <f t="shared" si="823"/>
        <v>2.8530178874441813E-3</v>
      </c>
      <c r="CD1065" s="41">
        <f t="shared" si="824"/>
        <v>-0.13262654482300268</v>
      </c>
      <c r="CE1065" s="41">
        <f t="shared" si="825"/>
        <v>3.1926885185667053E-2</v>
      </c>
      <c r="CF1065" s="41">
        <f t="shared" si="826"/>
        <v>-1.5785639601543463E-3</v>
      </c>
      <c r="CG1065" s="41"/>
      <c r="CH1065" s="41">
        <f t="shared" si="827"/>
        <v>1.6138137653959498E-2</v>
      </c>
      <c r="CI1065" s="41">
        <f t="shared" si="828"/>
        <v>4.5274168649437454E-3</v>
      </c>
      <c r="CJ1065" s="41">
        <f t="shared" si="829"/>
        <v>-2.8710105882431367E-2</v>
      </c>
      <c r="CK1065" s="41">
        <f t="shared" si="830"/>
        <v>2.2537734580014252E-2</v>
      </c>
      <c r="CL1065" s="41">
        <f t="shared" si="831"/>
        <v>-3.5091358206582393E-2</v>
      </c>
      <c r="CM1065" s="41">
        <f t="shared" si="832"/>
        <v>-4.7228564801081912E-3</v>
      </c>
      <c r="CO1065" s="41">
        <f t="shared" si="833"/>
        <v>0.1281751934239978</v>
      </c>
      <c r="CP1065" s="41"/>
      <c r="CQ1065" s="41">
        <f t="shared" si="834"/>
        <v>7.2098223702303128E-3</v>
      </c>
      <c r="CR1065" s="41">
        <f t="shared" si="835"/>
        <v>5.1293294387550481E-2</v>
      </c>
      <c r="CS1065" s="41">
        <f t="shared" si="836"/>
        <v>-7.7708888351985167E-2</v>
      </c>
      <c r="CT1065" s="41">
        <f t="shared" si="837"/>
        <v>6.8992871486951421E-2</v>
      </c>
      <c r="CU1065" s="41">
        <f t="shared" si="838"/>
        <v>2.6060106669865087E-2</v>
      </c>
      <c r="CV1065" s="41">
        <f t="shared" si="839"/>
        <v>-1.5642777070453463E-2</v>
      </c>
      <c r="CW1065" s="41"/>
      <c r="CX1065" s="41">
        <f t="shared" si="840"/>
        <v>-1.6736702197323403E-2</v>
      </c>
      <c r="CY1065" s="41">
        <f t="shared" si="841"/>
        <v>-2.9704295840279936E-3</v>
      </c>
      <c r="CZ1065" s="41">
        <f t="shared" si="842"/>
        <v>0</v>
      </c>
      <c r="DA1065" s="41">
        <f t="shared" si="843"/>
        <v>-1.0657246319747106E-2</v>
      </c>
      <c r="DB1065" s="41">
        <f t="shared" si="844"/>
        <v>-1.1204599012863132E-2</v>
      </c>
      <c r="DC1065" s="41">
        <f t="shared" si="845"/>
        <v>0</v>
      </c>
      <c r="DD1065" s="41">
        <f t="shared" si="846"/>
        <v>1.5327560901557465E-4</v>
      </c>
      <c r="DE1065" s="41"/>
      <c r="DF1065" s="41"/>
      <c r="DG1065" s="41">
        <f t="shared" si="847"/>
        <v>-2.452059839601011E-3</v>
      </c>
      <c r="DH1065" s="41"/>
    </row>
    <row r="1066" spans="2:112">
      <c r="B1066" s="34"/>
      <c r="C1066" s="34">
        <v>5.8036519999999996</v>
      </c>
      <c r="D1066" s="34"/>
      <c r="E1066" s="34">
        <v>1.55</v>
      </c>
      <c r="F1066" s="34"/>
      <c r="G1066" s="34">
        <v>56.904300999999997</v>
      </c>
      <c r="H1066" s="34">
        <v>22.559377999999999</v>
      </c>
      <c r="I1066" s="34">
        <v>21.049999</v>
      </c>
      <c r="J1066" s="34">
        <v>5.31</v>
      </c>
      <c r="K1066" s="34"/>
      <c r="L1066" s="34">
        <v>69.940002000000007</v>
      </c>
      <c r="M1066" s="34">
        <v>4</v>
      </c>
      <c r="N1066" s="34">
        <v>45.750729</v>
      </c>
      <c r="O1066" s="34">
        <v>12.7</v>
      </c>
      <c r="P1066" s="34"/>
      <c r="Q1066" s="34"/>
      <c r="R1066" s="34">
        <v>31.15</v>
      </c>
      <c r="S1066" s="34">
        <v>50.583778000000002</v>
      </c>
      <c r="T1066" s="34"/>
      <c r="U1066" s="34"/>
      <c r="V1066" s="34">
        <v>3.2871570000000001</v>
      </c>
      <c r="W1066" s="34">
        <v>41.880001</v>
      </c>
      <c r="X1066" s="34">
        <v>42.700001</v>
      </c>
      <c r="Y1066" s="34">
        <v>10.482688</v>
      </c>
      <c r="Z1066" s="34">
        <v>20.419188999999999</v>
      </c>
      <c r="AA1066" s="34">
        <v>48.632159999999999</v>
      </c>
      <c r="AB1066" s="34">
        <v>61.716197999999999</v>
      </c>
      <c r="AC1066" s="34"/>
      <c r="AD1066" s="34">
        <v>111.16999800000001</v>
      </c>
      <c r="AE1066" s="34">
        <v>34.799712999999997</v>
      </c>
      <c r="AF1066" s="34">
        <v>1</v>
      </c>
      <c r="AG1066" s="34">
        <v>16.5</v>
      </c>
      <c r="AH1066" s="34">
        <v>28.054876</v>
      </c>
      <c r="AI1066" s="34">
        <v>139.34188800000001</v>
      </c>
      <c r="AJ1066" s="34">
        <v>11.186975</v>
      </c>
      <c r="AK1066" s="34">
        <v>13.3</v>
      </c>
      <c r="AL1066" s="34"/>
      <c r="AM1066" s="34">
        <v>34.359749000000001</v>
      </c>
      <c r="AN1066" s="34">
        <v>4.3</v>
      </c>
      <c r="AO1066" s="34">
        <v>29.75</v>
      </c>
      <c r="AP1066" s="34">
        <v>6.95</v>
      </c>
      <c r="AQ1066" s="34">
        <v>15.8</v>
      </c>
      <c r="AR1066" s="34">
        <v>4.4800000000000004</v>
      </c>
      <c r="AS1066" s="34"/>
      <c r="AT1066" s="34">
        <v>22.981062000000001</v>
      </c>
      <c r="AU1066" s="34">
        <v>181.66000399999999</v>
      </c>
      <c r="AV1066" s="34">
        <v>12.836019</v>
      </c>
      <c r="AW1066" s="34">
        <v>13.428580999999999</v>
      </c>
      <c r="AX1066" s="34">
        <v>6.71</v>
      </c>
      <c r="AY1066" s="34">
        <v>3.3</v>
      </c>
      <c r="AZ1066" s="34">
        <v>64.029999000000004</v>
      </c>
      <c r="BA1066" s="34"/>
      <c r="BB1066" s="34"/>
      <c r="BC1066" s="34">
        <v>23.961779</v>
      </c>
      <c r="BD1066" s="34"/>
      <c r="BE1066" s="38"/>
      <c r="BF1066" s="41"/>
      <c r="BG1066" s="41">
        <f t="shared" si="808"/>
        <v>2.4292754711941613E-2</v>
      </c>
      <c r="BH1066" s="41"/>
      <c r="BI1066" s="41">
        <f t="shared" si="809"/>
        <v>-6.4308903302904025E-3</v>
      </c>
      <c r="BJ1066" s="41"/>
      <c r="BK1066" s="41">
        <f t="shared" si="810"/>
        <v>-1.25809408726422E-2</v>
      </c>
      <c r="BL1066" s="41">
        <f t="shared" si="811"/>
        <v>-1.5748428307647895E-2</v>
      </c>
      <c r="BM1066" s="41">
        <f t="shared" si="812"/>
        <v>-4.7393928698359084E-3</v>
      </c>
      <c r="BN1066" s="41">
        <f t="shared" si="813"/>
        <v>5.8155920157074062E-2</v>
      </c>
      <c r="BO1066" s="41"/>
      <c r="BP1066" s="41">
        <f t="shared" si="814"/>
        <v>-9.6756727499541628E-3</v>
      </c>
      <c r="BQ1066" s="41">
        <f t="shared" si="815"/>
        <v>-2.4692612590371411E-2</v>
      </c>
      <c r="BR1066" s="41">
        <f t="shared" si="816"/>
        <v>-7.3197602474071059E-3</v>
      </c>
      <c r="BS1066" s="41">
        <f t="shared" si="817"/>
        <v>-1.6400211394005604E-2</v>
      </c>
      <c r="BT1066" s="41"/>
      <c r="BU1066" s="41"/>
      <c r="BV1066" s="41">
        <f t="shared" si="818"/>
        <v>4.6321304201453098E-2</v>
      </c>
      <c r="BW1066" s="41">
        <f t="shared" si="819"/>
        <v>-1.9489264550843731E-2</v>
      </c>
      <c r="BX1066" s="41"/>
      <c r="BY1066" s="41"/>
      <c r="BZ1066" s="41">
        <f t="shared" si="820"/>
        <v>-2.0990105279081839E-2</v>
      </c>
      <c r="CA1066" s="41">
        <f t="shared" si="821"/>
        <v>-4.2887841700304415E-3</v>
      </c>
      <c r="CB1066" s="41">
        <f t="shared" si="822"/>
        <v>-1.7411931072578171E-2</v>
      </c>
      <c r="CC1066" s="41">
        <f t="shared" si="823"/>
        <v>-2.853017887444193E-3</v>
      </c>
      <c r="CD1066" s="41">
        <f t="shared" si="824"/>
        <v>1.8638537989373635E-2</v>
      </c>
      <c r="CE1066" s="41">
        <f t="shared" si="825"/>
        <v>6.4540978631478516E-3</v>
      </c>
      <c r="CF1066" s="41">
        <f t="shared" si="826"/>
        <v>-1.8334493812724822E-2</v>
      </c>
      <c r="CG1066" s="41"/>
      <c r="CH1066" s="41">
        <f t="shared" si="827"/>
        <v>-1.7992444732837403E-4</v>
      </c>
      <c r="CI1066" s="41">
        <f t="shared" si="828"/>
        <v>-4.5274168649437263E-3</v>
      </c>
      <c r="CJ1066" s="41">
        <f t="shared" si="829"/>
        <v>-2.9558802241544391E-2</v>
      </c>
      <c r="CK1066" s="41">
        <f t="shared" si="830"/>
        <v>-5.8840500022933465E-2</v>
      </c>
      <c r="CL1066" s="41">
        <f t="shared" si="831"/>
        <v>-2.4097507447863261E-2</v>
      </c>
      <c r="CM1066" s="41">
        <f t="shared" si="832"/>
        <v>2.8650562813621128E-3</v>
      </c>
      <c r="CO1066" s="41">
        <f t="shared" si="833"/>
        <v>0</v>
      </c>
      <c r="CP1066" s="41"/>
      <c r="CQ1066" s="41">
        <f t="shared" si="834"/>
        <v>3.156016630083499E-3</v>
      </c>
      <c r="CR1066" s="41">
        <f t="shared" si="835"/>
        <v>7.2320661579626078E-2</v>
      </c>
      <c r="CS1066" s="41">
        <f t="shared" si="836"/>
        <v>1.6820525129517831E-3</v>
      </c>
      <c r="CT1066" s="41">
        <f t="shared" si="837"/>
        <v>2.919915469226235E-2</v>
      </c>
      <c r="CU1066" s="41">
        <f t="shared" si="838"/>
        <v>1.594930140767804E-2</v>
      </c>
      <c r="CV1066" s="41">
        <f t="shared" si="839"/>
        <v>8.9686699827603161E-3</v>
      </c>
      <c r="CW1066" s="41"/>
      <c r="CX1066" s="41">
        <f t="shared" si="840"/>
        <v>-1.9170012224281375E-2</v>
      </c>
      <c r="CY1066" s="41">
        <f t="shared" si="841"/>
        <v>7.7096758549861021E-4</v>
      </c>
      <c r="CZ1066" s="41">
        <f t="shared" si="842"/>
        <v>1.1650636392099701E-2</v>
      </c>
      <c r="DA1066" s="41">
        <f t="shared" si="843"/>
        <v>0</v>
      </c>
      <c r="DB1066" s="41">
        <f t="shared" si="844"/>
        <v>-5.6495833063679238E-2</v>
      </c>
      <c r="DC1066" s="41">
        <f t="shared" si="845"/>
        <v>-1.5037877364540559E-2</v>
      </c>
      <c r="DD1066" s="41">
        <f t="shared" si="846"/>
        <v>-1.9027613898786728E-2</v>
      </c>
      <c r="DE1066" s="41"/>
      <c r="DF1066" s="41"/>
      <c r="DG1066" s="41">
        <f t="shared" si="847"/>
        <v>-1.3594390251266564E-2</v>
      </c>
      <c r="DH1066" s="41"/>
    </row>
    <row r="1067" spans="2:112">
      <c r="B1067" s="34"/>
      <c r="C1067" s="34">
        <v>5.664364</v>
      </c>
      <c r="D1067" s="34"/>
      <c r="E1067" s="34">
        <v>1.58</v>
      </c>
      <c r="F1067" s="34"/>
      <c r="G1067" s="34">
        <v>57.595131000000002</v>
      </c>
      <c r="H1067" s="34">
        <v>22.718527000000002</v>
      </c>
      <c r="I1067" s="34">
        <v>21.450001</v>
      </c>
      <c r="J1067" s="34">
        <v>5.41</v>
      </c>
      <c r="K1067" s="34"/>
      <c r="L1067" s="34">
        <v>69.860000999999997</v>
      </c>
      <c r="M1067" s="34">
        <v>4</v>
      </c>
      <c r="N1067" s="34">
        <v>45.740845</v>
      </c>
      <c r="O1067" s="34">
        <v>12.73</v>
      </c>
      <c r="P1067" s="34"/>
      <c r="Q1067" s="34"/>
      <c r="R1067" s="34">
        <v>32.07</v>
      </c>
      <c r="S1067" s="34">
        <v>50.465496000000002</v>
      </c>
      <c r="T1067" s="34"/>
      <c r="U1067" s="34"/>
      <c r="V1067" s="34">
        <v>3.2473130000000001</v>
      </c>
      <c r="W1067" s="34">
        <v>42.73</v>
      </c>
      <c r="X1067" s="34">
        <v>43.450001</v>
      </c>
      <c r="Y1067" s="34">
        <v>10.372869</v>
      </c>
      <c r="Z1067" s="34">
        <v>20.177485999999998</v>
      </c>
      <c r="AA1067" s="34">
        <v>48.954224000000004</v>
      </c>
      <c r="AB1067" s="34">
        <v>62.460968000000001</v>
      </c>
      <c r="AC1067" s="34"/>
      <c r="AD1067" s="34">
        <v>113.760002</v>
      </c>
      <c r="AE1067" s="34">
        <v>34.020026999999999</v>
      </c>
      <c r="AF1067" s="34">
        <v>1.02</v>
      </c>
      <c r="AG1067" s="34">
        <v>15.98</v>
      </c>
      <c r="AH1067" s="34">
        <v>28.201504</v>
      </c>
      <c r="AI1067" s="34">
        <v>138.67416399999999</v>
      </c>
      <c r="AJ1067" s="34">
        <v>11.300547999999999</v>
      </c>
      <c r="AK1067" s="34">
        <v>14.95</v>
      </c>
      <c r="AL1067" s="34"/>
      <c r="AM1067" s="34">
        <v>33.916840000000001</v>
      </c>
      <c r="AN1067" s="34">
        <v>4.2</v>
      </c>
      <c r="AO1067" s="34">
        <v>28.85</v>
      </c>
      <c r="AP1067" s="34">
        <v>7.05</v>
      </c>
      <c r="AQ1067" s="34">
        <v>15.75</v>
      </c>
      <c r="AR1067" s="34">
        <v>4.46</v>
      </c>
      <c r="AS1067" s="34"/>
      <c r="AT1067" s="34">
        <v>23.178753</v>
      </c>
      <c r="AU1067" s="34">
        <v>182.300003</v>
      </c>
      <c r="AV1067" s="34">
        <v>13.034257999999999</v>
      </c>
      <c r="AW1067" s="34">
        <v>13.716336999999999</v>
      </c>
      <c r="AX1067" s="34">
        <v>6.63</v>
      </c>
      <c r="AY1067" s="34">
        <v>3.3</v>
      </c>
      <c r="AZ1067" s="34">
        <v>64.300003000000004</v>
      </c>
      <c r="BA1067" s="34"/>
      <c r="BB1067" s="34"/>
      <c r="BC1067" s="34">
        <v>23.872333999999999</v>
      </c>
      <c r="BD1067" s="34"/>
      <c r="BE1067" s="38"/>
      <c r="BF1067" s="41"/>
      <c r="BG1067" s="41">
        <f t="shared" si="808"/>
        <v>-2.4292754711941627E-2</v>
      </c>
      <c r="BH1067" s="41"/>
      <c r="BI1067" s="41">
        <f t="shared" si="809"/>
        <v>1.9169916107720123E-2</v>
      </c>
      <c r="BJ1067" s="41"/>
      <c r="BK1067" s="41">
        <f t="shared" si="810"/>
        <v>1.2067105851081825E-2</v>
      </c>
      <c r="BL1067" s="41">
        <f t="shared" si="811"/>
        <v>7.0299036769510548E-3</v>
      </c>
      <c r="BM1067" s="41">
        <f t="shared" si="812"/>
        <v>1.8824179371620512E-2</v>
      </c>
      <c r="BN1067" s="41">
        <f t="shared" si="813"/>
        <v>1.8657257604542881E-2</v>
      </c>
      <c r="BO1067" s="41"/>
      <c r="BP1067" s="41">
        <f t="shared" si="814"/>
        <v>-1.1445065381400759E-3</v>
      </c>
      <c r="BQ1067" s="41">
        <f t="shared" si="815"/>
        <v>0</v>
      </c>
      <c r="BR1067" s="41">
        <f t="shared" si="816"/>
        <v>-2.1606361343070384E-4</v>
      </c>
      <c r="BS1067" s="41">
        <f t="shared" si="817"/>
        <v>2.3594191047697356E-3</v>
      </c>
      <c r="BT1067" s="41"/>
      <c r="BU1067" s="41"/>
      <c r="BV1067" s="41">
        <f t="shared" si="818"/>
        <v>2.9106768471601402E-2</v>
      </c>
      <c r="BW1067" s="41">
        <f t="shared" si="819"/>
        <v>-2.3410767705615483E-3</v>
      </c>
      <c r="BX1067" s="41"/>
      <c r="BY1067" s="41"/>
      <c r="BZ1067" s="41">
        <f t="shared" si="820"/>
        <v>-1.2195172311188537E-2</v>
      </c>
      <c r="CA1067" s="41">
        <f t="shared" si="821"/>
        <v>2.0092839775851849E-2</v>
      </c>
      <c r="CB1067" s="41">
        <f t="shared" si="822"/>
        <v>1.7411931072578098E-2</v>
      </c>
      <c r="CC1067" s="41">
        <f t="shared" si="823"/>
        <v>-1.053148712552315E-2</v>
      </c>
      <c r="CD1067" s="41">
        <f t="shared" si="824"/>
        <v>-1.1907667609080581E-2</v>
      </c>
      <c r="CE1067" s="41">
        <f t="shared" si="825"/>
        <v>6.6006169325845462E-3</v>
      </c>
      <c r="CF1067" s="41">
        <f t="shared" si="826"/>
        <v>1.199542483366044E-2</v>
      </c>
      <c r="CG1067" s="41"/>
      <c r="CH1067" s="41">
        <f t="shared" si="827"/>
        <v>2.3030440380744085E-2</v>
      </c>
      <c r="CI1067" s="41">
        <f t="shared" si="828"/>
        <v>-2.2659759001789626E-2</v>
      </c>
      <c r="CJ1067" s="41">
        <f t="shared" si="829"/>
        <v>1.980262729617973E-2</v>
      </c>
      <c r="CK1067" s="41">
        <f t="shared" si="830"/>
        <v>-3.20224405684063E-2</v>
      </c>
      <c r="CL1067" s="41">
        <f t="shared" si="831"/>
        <v>5.2128605515647727E-3</v>
      </c>
      <c r="CM1067" s="41">
        <f t="shared" si="832"/>
        <v>-4.8035016618450943E-3</v>
      </c>
      <c r="CO1067" s="41">
        <f t="shared" si="833"/>
        <v>0.11694726460898727</v>
      </c>
      <c r="CP1067" s="41"/>
      <c r="CQ1067" s="41">
        <f t="shared" si="834"/>
        <v>-1.2974145876905921E-2</v>
      </c>
      <c r="CR1067" s="41">
        <f t="shared" si="835"/>
        <v>-2.3530497410194046E-2</v>
      </c>
      <c r="CS1067" s="41">
        <f t="shared" si="836"/>
        <v>-3.0719139037530201E-2</v>
      </c>
      <c r="CT1067" s="41">
        <f t="shared" si="837"/>
        <v>1.4285957247476434E-2</v>
      </c>
      <c r="CU1067" s="41">
        <f t="shared" si="838"/>
        <v>-3.1695747612790672E-3</v>
      </c>
      <c r="CV1067" s="41">
        <f t="shared" si="839"/>
        <v>-4.4742803949211893E-3</v>
      </c>
      <c r="CW1067" s="41"/>
      <c r="CX1067" s="41">
        <f t="shared" si="840"/>
        <v>8.5655546363546369E-3</v>
      </c>
      <c r="CY1067" s="41">
        <f t="shared" si="841"/>
        <v>3.5168680477840218E-3</v>
      </c>
      <c r="CZ1067" s="41">
        <f t="shared" si="842"/>
        <v>1.5325918639782457E-2</v>
      </c>
      <c r="DA1067" s="41">
        <f t="shared" si="843"/>
        <v>2.1202258163882121E-2</v>
      </c>
      <c r="DB1067" s="41">
        <f t="shared" si="844"/>
        <v>-1.1994146785819278E-2</v>
      </c>
      <c r="DC1067" s="41">
        <f t="shared" si="845"/>
        <v>0</v>
      </c>
      <c r="DD1067" s="41">
        <f t="shared" si="846"/>
        <v>4.2079699868397156E-3</v>
      </c>
      <c r="DE1067" s="41"/>
      <c r="DF1067" s="41"/>
      <c r="DG1067" s="41">
        <f t="shared" si="847"/>
        <v>-3.7398040285234985E-3</v>
      </c>
      <c r="DH1067" s="41"/>
    </row>
    <row r="1068" spans="2:112">
      <c r="B1068" s="34"/>
      <c r="C1068" s="34">
        <v>5.664364</v>
      </c>
      <c r="D1068" s="34"/>
      <c r="E1068" s="34">
        <v>1.56</v>
      </c>
      <c r="F1068" s="34"/>
      <c r="G1068" s="34">
        <v>58.789268</v>
      </c>
      <c r="H1068" s="34">
        <v>22.340547999999998</v>
      </c>
      <c r="I1068" s="34">
        <v>21.6</v>
      </c>
      <c r="J1068" s="34">
        <v>5.24</v>
      </c>
      <c r="K1068" s="34"/>
      <c r="L1068" s="34">
        <v>67.970000999999996</v>
      </c>
      <c r="M1068" s="34">
        <v>4.0999999999999996</v>
      </c>
      <c r="N1068" s="34">
        <v>46.185696</v>
      </c>
      <c r="O1068" s="34">
        <v>12.71</v>
      </c>
      <c r="P1068" s="34"/>
      <c r="Q1068" s="34"/>
      <c r="R1068" s="34">
        <v>32.110000999999997</v>
      </c>
      <c r="S1068" s="34">
        <v>51.047035000000001</v>
      </c>
      <c r="T1068" s="34"/>
      <c r="U1068" s="34"/>
      <c r="V1068" s="34">
        <v>3.2871570000000001</v>
      </c>
      <c r="W1068" s="34">
        <v>42.849997999999999</v>
      </c>
      <c r="X1068" s="34">
        <v>42.599997999999999</v>
      </c>
      <c r="Y1068" s="34">
        <v>10.253067</v>
      </c>
      <c r="Z1068" s="34">
        <v>20.254830999999999</v>
      </c>
      <c r="AA1068" s="34">
        <v>49.037044999999999</v>
      </c>
      <c r="AB1068" s="34">
        <v>63.553288000000002</v>
      </c>
      <c r="AC1068" s="34"/>
      <c r="AD1068" s="34">
        <v>113.19000200000001</v>
      </c>
      <c r="AE1068" s="34">
        <v>33.733809999999998</v>
      </c>
      <c r="AF1068" s="34">
        <v>0.99</v>
      </c>
      <c r="AG1068" s="34">
        <v>16.379999000000002</v>
      </c>
      <c r="AH1068" s="34">
        <v>28.250378000000001</v>
      </c>
      <c r="AI1068" s="34">
        <v>137.73739599999999</v>
      </c>
      <c r="AJ1068" s="34">
        <v>11.234296000000001</v>
      </c>
      <c r="AK1068" s="34">
        <v>14.9</v>
      </c>
      <c r="AL1068" s="34"/>
      <c r="AM1068" s="34">
        <v>33.660938000000002</v>
      </c>
      <c r="AN1068" s="34">
        <v>4.3</v>
      </c>
      <c r="AO1068" s="34">
        <v>28.75</v>
      </c>
      <c r="AP1068" s="34">
        <v>7.25</v>
      </c>
      <c r="AQ1068" s="34">
        <v>15.5</v>
      </c>
      <c r="AR1068" s="34">
        <v>4.2699999999999996</v>
      </c>
      <c r="AS1068" s="34"/>
      <c r="AT1068" s="34">
        <v>22.981062000000001</v>
      </c>
      <c r="AU1068" s="34">
        <v>182.020004</v>
      </c>
      <c r="AV1068" s="34">
        <v>13.182938999999999</v>
      </c>
      <c r="AW1068" s="34">
        <v>13.860213</v>
      </c>
      <c r="AX1068" s="34">
        <v>6.26</v>
      </c>
      <c r="AY1068" s="34">
        <v>3.35</v>
      </c>
      <c r="AZ1068" s="34">
        <v>64.379997000000003</v>
      </c>
      <c r="BA1068" s="34"/>
      <c r="BB1068" s="34"/>
      <c r="BC1068" s="34">
        <v>23.961779</v>
      </c>
      <c r="BD1068" s="34"/>
      <c r="BE1068" s="38"/>
      <c r="BF1068" s="41"/>
      <c r="BG1068" s="41">
        <f t="shared" si="808"/>
        <v>0</v>
      </c>
      <c r="BH1068" s="41"/>
      <c r="BI1068" s="41">
        <f t="shared" si="809"/>
        <v>-1.2739025777429714E-2</v>
      </c>
      <c r="BJ1068" s="41"/>
      <c r="BK1068" s="41">
        <f t="shared" si="810"/>
        <v>2.0521288360644603E-2</v>
      </c>
      <c r="BL1068" s="41">
        <f t="shared" si="811"/>
        <v>-1.6777435673491759E-2</v>
      </c>
      <c r="BM1068" s="41">
        <f t="shared" si="812"/>
        <v>6.9686226960478286E-3</v>
      </c>
      <c r="BN1068" s="41">
        <f t="shared" si="813"/>
        <v>-3.1927594525439314E-2</v>
      </c>
      <c r="BO1068" s="41"/>
      <c r="BP1068" s="41">
        <f t="shared" si="814"/>
        <v>-2.7426807622108907E-2</v>
      </c>
      <c r="BQ1068" s="41">
        <f t="shared" si="815"/>
        <v>2.4692612590371414E-2</v>
      </c>
      <c r="BR1068" s="41">
        <f t="shared" si="816"/>
        <v>9.6784773515134707E-3</v>
      </c>
      <c r="BS1068" s="41">
        <f t="shared" si="817"/>
        <v>-1.57232736795241E-3</v>
      </c>
      <c r="BT1068" s="41"/>
      <c r="BU1068" s="41"/>
      <c r="BV1068" s="41">
        <f t="shared" si="818"/>
        <v>1.2465255393045067E-3</v>
      </c>
      <c r="BW1068" s="41">
        <f t="shared" si="819"/>
        <v>1.1457607373932071E-2</v>
      </c>
      <c r="BX1068" s="41"/>
      <c r="BY1068" s="41"/>
      <c r="BZ1068" s="41">
        <f t="shared" si="820"/>
        <v>1.2195172311188456E-2</v>
      </c>
      <c r="CA1068" s="41">
        <f t="shared" si="821"/>
        <v>2.8043487134085401E-3</v>
      </c>
      <c r="CB1068" s="41">
        <f t="shared" si="822"/>
        <v>-1.9756668399393683E-2</v>
      </c>
      <c r="CC1068" s="41">
        <f t="shared" si="823"/>
        <v>-1.1616767090044573E-2</v>
      </c>
      <c r="CD1068" s="41">
        <f t="shared" si="824"/>
        <v>3.8259046269875012E-3</v>
      </c>
      <c r="CE1068" s="41">
        <f t="shared" si="825"/>
        <v>1.6903754909192968E-3</v>
      </c>
      <c r="CF1068" s="41">
        <f t="shared" si="826"/>
        <v>1.7336885431904855E-2</v>
      </c>
      <c r="CG1068" s="41"/>
      <c r="CH1068" s="41">
        <f t="shared" si="827"/>
        <v>-5.0231433220684464E-3</v>
      </c>
      <c r="CI1068" s="41">
        <f t="shared" si="828"/>
        <v>-8.4487820979900433E-3</v>
      </c>
      <c r="CJ1068" s="41">
        <f t="shared" si="829"/>
        <v>-2.985296314968116E-2</v>
      </c>
      <c r="CK1068" s="41">
        <f t="shared" si="830"/>
        <v>2.4723077036731857E-2</v>
      </c>
      <c r="CL1068" s="41">
        <f t="shared" si="831"/>
        <v>1.7315281786753557E-3</v>
      </c>
      <c r="CM1068" s="41">
        <f t="shared" si="832"/>
        <v>-6.7780926850941649E-3</v>
      </c>
      <c r="CO1068" s="41">
        <f t="shared" si="833"/>
        <v>-3.350086885281863E-3</v>
      </c>
      <c r="CP1068" s="41"/>
      <c r="CQ1068" s="41">
        <f t="shared" si="834"/>
        <v>-7.5735909279237967E-3</v>
      </c>
      <c r="CR1068" s="41">
        <f t="shared" si="835"/>
        <v>2.3530497410194036E-2</v>
      </c>
      <c r="CS1068" s="41">
        <f t="shared" si="836"/>
        <v>-3.4722257107492036E-3</v>
      </c>
      <c r="CT1068" s="41">
        <f t="shared" si="837"/>
        <v>2.7973852042406162E-2</v>
      </c>
      <c r="CU1068" s="41">
        <f t="shared" si="838"/>
        <v>-1.6000341346441189E-2</v>
      </c>
      <c r="CV1068" s="41">
        <f t="shared" si="839"/>
        <v>-4.3534938791439645E-2</v>
      </c>
      <c r="CW1068" s="41"/>
      <c r="CX1068" s="41">
        <f t="shared" si="840"/>
        <v>-8.5655546363545641E-3</v>
      </c>
      <c r="CY1068" s="41">
        <f t="shared" si="841"/>
        <v>-1.5371050161913525E-3</v>
      </c>
      <c r="CZ1068" s="41">
        <f t="shared" si="842"/>
        <v>1.1342371495569024E-2</v>
      </c>
      <c r="DA1068" s="41">
        <f t="shared" si="843"/>
        <v>1.0434757464762925E-2</v>
      </c>
      <c r="DB1068" s="41">
        <f t="shared" si="844"/>
        <v>-5.742461908576401E-2</v>
      </c>
      <c r="DC1068" s="41">
        <f t="shared" si="845"/>
        <v>1.5037877364540502E-2</v>
      </c>
      <c r="DD1068" s="41">
        <f t="shared" si="846"/>
        <v>1.243301372467404E-3</v>
      </c>
      <c r="DE1068" s="41"/>
      <c r="DF1068" s="41"/>
      <c r="DG1068" s="41">
        <f t="shared" si="847"/>
        <v>3.7398040285235011E-3</v>
      </c>
      <c r="DH1068" s="41"/>
    </row>
    <row r="1069" spans="2:112">
      <c r="B1069" s="34"/>
      <c r="C1069" s="34">
        <v>5.7107929999999998</v>
      </c>
      <c r="D1069" s="34"/>
      <c r="E1069" s="34">
        <v>1.56</v>
      </c>
      <c r="F1069" s="34"/>
      <c r="G1069" s="34">
        <v>57.654342999999997</v>
      </c>
      <c r="H1069" s="34">
        <v>24.200602</v>
      </c>
      <c r="I1069" s="34">
        <v>21.65</v>
      </c>
      <c r="J1069" s="34">
        <v>5.2</v>
      </c>
      <c r="K1069" s="34"/>
      <c r="L1069" s="34">
        <v>68.669998000000007</v>
      </c>
      <c r="M1069" s="34">
        <v>4.5</v>
      </c>
      <c r="N1069" s="34">
        <v>46.136268999999999</v>
      </c>
      <c r="O1069" s="34">
        <v>11.91</v>
      </c>
      <c r="P1069" s="34"/>
      <c r="Q1069" s="34"/>
      <c r="R1069" s="34">
        <v>32.659999999999997</v>
      </c>
      <c r="S1069" s="34">
        <v>50.790764000000003</v>
      </c>
      <c r="T1069" s="34"/>
      <c r="U1069" s="34"/>
      <c r="V1069" s="34">
        <v>3.3867669999999999</v>
      </c>
      <c r="W1069" s="34">
        <v>42.580002</v>
      </c>
      <c r="X1069" s="34">
        <v>42.450001</v>
      </c>
      <c r="Y1069" s="34">
        <v>10.342917999999999</v>
      </c>
      <c r="Z1069" s="34">
        <v>20.119475999999999</v>
      </c>
      <c r="AA1069" s="34">
        <v>47.877602000000003</v>
      </c>
      <c r="AB1069" s="34">
        <v>70.603729000000001</v>
      </c>
      <c r="AC1069" s="34"/>
      <c r="AD1069" s="34">
        <v>111.730003</v>
      </c>
      <c r="AE1069" s="34">
        <v>33.368645000000001</v>
      </c>
      <c r="AF1069" s="34">
        <v>1.1499999999999999</v>
      </c>
      <c r="AG1069" s="34">
        <v>16.110001</v>
      </c>
      <c r="AH1069" s="34">
        <v>27.614989999999999</v>
      </c>
      <c r="AI1069" s="34">
        <v>135.046616</v>
      </c>
      <c r="AJ1069" s="34">
        <v>11.149117</v>
      </c>
      <c r="AK1069" s="34">
        <v>14.5</v>
      </c>
      <c r="AL1069" s="34"/>
      <c r="AM1069" s="34">
        <v>33.621566999999999</v>
      </c>
      <c r="AN1069" s="34">
        <v>4.4000000000000004</v>
      </c>
      <c r="AO1069" s="34">
        <v>28.6</v>
      </c>
      <c r="AP1069" s="34">
        <v>7.6</v>
      </c>
      <c r="AQ1069" s="34">
        <v>14.9</v>
      </c>
      <c r="AR1069" s="34">
        <v>4.1399999999999997</v>
      </c>
      <c r="AS1069" s="34"/>
      <c r="AT1069" s="34">
        <v>23.129328000000001</v>
      </c>
      <c r="AU1069" s="34">
        <v>181.270004</v>
      </c>
      <c r="AV1069" s="34">
        <v>12.736898999999999</v>
      </c>
      <c r="AW1069" s="34">
        <v>13.860213</v>
      </c>
      <c r="AX1069" s="34">
        <v>6.57</v>
      </c>
      <c r="AY1069" s="34">
        <v>3.3</v>
      </c>
      <c r="AZ1069" s="34">
        <v>64.050003000000004</v>
      </c>
      <c r="BA1069" s="34"/>
      <c r="BB1069" s="34"/>
      <c r="BC1069" s="34">
        <v>23.703377</v>
      </c>
      <c r="BD1069" s="34"/>
      <c r="BE1069" s="38"/>
      <c r="BF1069" s="41"/>
      <c r="BG1069" s="41">
        <f t="shared" si="808"/>
        <v>8.1632733212699451E-3</v>
      </c>
      <c r="BH1069" s="41"/>
      <c r="BI1069" s="41">
        <f t="shared" si="809"/>
        <v>0</v>
      </c>
      <c r="BJ1069" s="41"/>
      <c r="BK1069" s="41">
        <f t="shared" si="810"/>
        <v>-1.9493743450376123E-2</v>
      </c>
      <c r="BL1069" s="41">
        <f t="shared" si="811"/>
        <v>7.9974185555048552E-2</v>
      </c>
      <c r="BM1069" s="41">
        <f t="shared" si="812"/>
        <v>2.3121397583793788E-3</v>
      </c>
      <c r="BN1069" s="41">
        <f t="shared" si="813"/>
        <v>-7.6628727455691371E-3</v>
      </c>
      <c r="BO1069" s="41"/>
      <c r="BP1069" s="41">
        <f t="shared" si="814"/>
        <v>1.0245947436865134E-2</v>
      </c>
      <c r="BQ1069" s="41">
        <f t="shared" si="815"/>
        <v>9.3090423066012035E-2</v>
      </c>
      <c r="BR1069" s="41">
        <f t="shared" si="816"/>
        <v>-1.0707528749499056E-3</v>
      </c>
      <c r="BS1069" s="41">
        <f t="shared" si="817"/>
        <v>-6.5010701834153986E-2</v>
      </c>
      <c r="BT1069" s="41"/>
      <c r="BU1069" s="41"/>
      <c r="BV1069" s="41">
        <f t="shared" si="818"/>
        <v>1.6983548297950821E-2</v>
      </c>
      <c r="BW1069" s="41">
        <f t="shared" si="819"/>
        <v>-5.0329355793431599E-3</v>
      </c>
      <c r="BX1069" s="41"/>
      <c r="BY1069" s="41"/>
      <c r="BZ1069" s="41">
        <f t="shared" si="820"/>
        <v>2.985272156774782E-2</v>
      </c>
      <c r="CA1069" s="41">
        <f t="shared" si="821"/>
        <v>-6.3208919336010198E-3</v>
      </c>
      <c r="CB1069" s="41">
        <f t="shared" si="822"/>
        <v>-3.5272700124847731E-3</v>
      </c>
      <c r="CC1069" s="41">
        <f t="shared" si="823"/>
        <v>8.7251539575652765E-3</v>
      </c>
      <c r="CD1069" s="41">
        <f t="shared" si="824"/>
        <v>-6.7050318461662995E-3</v>
      </c>
      <c r="CE1069" s="41">
        <f t="shared" si="825"/>
        <v>-2.3928236985956964E-2</v>
      </c>
      <c r="CF1069" s="41">
        <f t="shared" si="826"/>
        <v>0.10520422671580817</v>
      </c>
      <c r="CG1069" s="41"/>
      <c r="CH1069" s="41">
        <f t="shared" si="827"/>
        <v>-1.2982566904044895E-2</v>
      </c>
      <c r="CI1069" s="41">
        <f t="shared" si="828"/>
        <v>-1.0883911915473112E-2</v>
      </c>
      <c r="CJ1069" s="41">
        <f t="shared" si="829"/>
        <v>0.14981227822866008</v>
      </c>
      <c r="CK1069" s="41">
        <f t="shared" si="830"/>
        <v>-1.6620758112733038E-2</v>
      </c>
      <c r="CL1069" s="41">
        <f t="shared" si="831"/>
        <v>-2.2748096802854834E-2</v>
      </c>
      <c r="CM1069" s="41">
        <f t="shared" si="832"/>
        <v>-1.9728922215637764E-2</v>
      </c>
      <c r="CO1069" s="41">
        <f t="shared" si="833"/>
        <v>-2.7212563524884815E-2</v>
      </c>
      <c r="CP1069" s="41"/>
      <c r="CQ1069" s="41">
        <f t="shared" si="834"/>
        <v>-1.1703192232126705E-3</v>
      </c>
      <c r="CR1069" s="41">
        <f t="shared" si="835"/>
        <v>2.2989518224698781E-2</v>
      </c>
      <c r="CS1069" s="41">
        <f t="shared" si="836"/>
        <v>-5.2310494175524438E-3</v>
      </c>
      <c r="CT1069" s="41">
        <f t="shared" si="837"/>
        <v>4.714677842570187E-2</v>
      </c>
      <c r="CU1069" s="41">
        <f t="shared" si="838"/>
        <v>-3.9478810973787463E-2</v>
      </c>
      <c r="CV1069" s="41">
        <f t="shared" si="839"/>
        <v>-3.0918039403310092E-2</v>
      </c>
      <c r="CW1069" s="41"/>
      <c r="CX1069" s="41">
        <f t="shared" si="840"/>
        <v>6.4309371916170645E-3</v>
      </c>
      <c r="CY1069" s="41">
        <f t="shared" si="841"/>
        <v>-4.1289385834584599E-3</v>
      </c>
      <c r="CZ1069" s="41">
        <f t="shared" si="842"/>
        <v>-3.4420279671352451E-2</v>
      </c>
      <c r="DA1069" s="41">
        <f t="shared" si="843"/>
        <v>0</v>
      </c>
      <c r="DB1069" s="41">
        <f t="shared" si="844"/>
        <v>4.833364738451202E-2</v>
      </c>
      <c r="DC1069" s="41">
        <f t="shared" si="845"/>
        <v>-1.5037877364540559E-2</v>
      </c>
      <c r="DD1069" s="41">
        <f t="shared" si="846"/>
        <v>-5.1389040911888548E-3</v>
      </c>
      <c r="DE1069" s="41"/>
      <c r="DF1069" s="41"/>
      <c r="DG1069" s="41">
        <f t="shared" si="847"/>
        <v>-1.0842491796955265E-2</v>
      </c>
      <c r="DH1069" s="41"/>
    </row>
    <row r="1070" spans="2:112">
      <c r="B1070" s="34"/>
      <c r="C1070" s="34">
        <v>5.664364</v>
      </c>
      <c r="D1070" s="34"/>
      <c r="E1070" s="34">
        <v>1.77</v>
      </c>
      <c r="F1070" s="34"/>
      <c r="G1070" s="34">
        <v>57.792510999999998</v>
      </c>
      <c r="H1070" s="34">
        <v>24.160816000000001</v>
      </c>
      <c r="I1070" s="34">
        <v>21</v>
      </c>
      <c r="J1070" s="34">
        <v>4.95</v>
      </c>
      <c r="K1070" s="34"/>
      <c r="L1070" s="34">
        <v>70.360000999999997</v>
      </c>
      <c r="M1070" s="34">
        <v>4.38</v>
      </c>
      <c r="N1070" s="34">
        <v>45.948441000000003</v>
      </c>
      <c r="O1070" s="34">
        <v>12.04</v>
      </c>
      <c r="P1070" s="34"/>
      <c r="Q1070" s="34"/>
      <c r="R1070" s="34">
        <v>33.939999</v>
      </c>
      <c r="S1070" s="34">
        <v>49.874104000000003</v>
      </c>
      <c r="T1070" s="34"/>
      <c r="U1070" s="34"/>
      <c r="V1070" s="34">
        <v>3.2672349999999999</v>
      </c>
      <c r="W1070" s="34">
        <v>42.34</v>
      </c>
      <c r="X1070" s="34">
        <v>43.549999</v>
      </c>
      <c r="Y1070" s="34">
        <v>10.332935000000001</v>
      </c>
      <c r="Z1070" s="34">
        <v>20.100142000000002</v>
      </c>
      <c r="AA1070" s="34">
        <v>47.914406</v>
      </c>
      <c r="AB1070" s="34">
        <v>72.639426999999998</v>
      </c>
      <c r="AC1070" s="34"/>
      <c r="AD1070" s="34">
        <v>113.139999</v>
      </c>
      <c r="AE1070" s="34">
        <v>33.457470000000001</v>
      </c>
      <c r="AF1070" s="34">
        <v>1.0900000000000001</v>
      </c>
      <c r="AG1070" s="34">
        <v>15.79</v>
      </c>
      <c r="AH1070" s="34">
        <v>27.468361000000002</v>
      </c>
      <c r="AI1070" s="34">
        <v>138.49478099999999</v>
      </c>
      <c r="AJ1070" s="34">
        <v>11.111259</v>
      </c>
      <c r="AK1070" s="34">
        <v>13.75</v>
      </c>
      <c r="AL1070" s="34"/>
      <c r="AM1070" s="34">
        <v>33.906998000000002</v>
      </c>
      <c r="AN1070" s="34">
        <v>4.4000000000000004</v>
      </c>
      <c r="AO1070" s="34">
        <v>27.85</v>
      </c>
      <c r="AP1070" s="34">
        <v>7.6</v>
      </c>
      <c r="AQ1070" s="34">
        <v>14.95</v>
      </c>
      <c r="AR1070" s="34">
        <v>4.25</v>
      </c>
      <c r="AS1070" s="34"/>
      <c r="AT1070" s="34">
        <v>23.397005</v>
      </c>
      <c r="AU1070" s="34">
        <v>181.38000500000001</v>
      </c>
      <c r="AV1070" s="34">
        <v>12.786458</v>
      </c>
      <c r="AW1070" s="34">
        <v>13.908172</v>
      </c>
      <c r="AX1070" s="34">
        <v>6.65</v>
      </c>
      <c r="AY1070" s="34">
        <v>3</v>
      </c>
      <c r="AZ1070" s="34">
        <v>64.690002000000007</v>
      </c>
      <c r="BA1070" s="34"/>
      <c r="BB1070" s="34"/>
      <c r="BC1070" s="34">
        <v>23.703377</v>
      </c>
      <c r="BD1070" s="34"/>
      <c r="BE1070" s="38"/>
      <c r="BF1070" s="41"/>
      <c r="BG1070" s="41">
        <f t="shared" si="808"/>
        <v>-8.1632733212700492E-3</v>
      </c>
      <c r="BH1070" s="41"/>
      <c r="BI1070" s="41">
        <f t="shared" si="809"/>
        <v>0.12629372532429206</v>
      </c>
      <c r="BJ1070" s="41"/>
      <c r="BK1070" s="41">
        <f t="shared" si="810"/>
        <v>2.3936220205464783E-3</v>
      </c>
      <c r="BL1070" s="41">
        <f t="shared" si="811"/>
        <v>-1.6453615556007459E-3</v>
      </c>
      <c r="BM1070" s="41">
        <f t="shared" si="812"/>
        <v>-3.0483016725075765E-2</v>
      </c>
      <c r="BN1070" s="41">
        <f t="shared" si="813"/>
        <v>-4.9271049006782794E-2</v>
      </c>
      <c r="BO1070" s="41"/>
      <c r="BP1070" s="41">
        <f t="shared" si="814"/>
        <v>2.4312540574193173E-2</v>
      </c>
      <c r="BQ1070" s="41">
        <f t="shared" si="815"/>
        <v>-2.7028672387919374E-2</v>
      </c>
      <c r="BR1070" s="41">
        <f t="shared" si="816"/>
        <v>-4.0794668406260778E-3</v>
      </c>
      <c r="BS1070" s="41">
        <f t="shared" si="817"/>
        <v>1.0856056513466068E-2</v>
      </c>
      <c r="BT1070" s="41"/>
      <c r="BU1070" s="41"/>
      <c r="BV1070" s="41">
        <f t="shared" si="818"/>
        <v>3.8443142800001232E-2</v>
      </c>
      <c r="BW1070" s="41">
        <f t="shared" si="819"/>
        <v>-1.8212616894810615E-2</v>
      </c>
      <c r="BX1070" s="41"/>
      <c r="BY1070" s="41"/>
      <c r="BZ1070" s="41">
        <f t="shared" si="820"/>
        <v>-3.5931717560078007E-2</v>
      </c>
      <c r="CA1070" s="41">
        <f t="shared" si="821"/>
        <v>-5.6524407290217968E-3</v>
      </c>
      <c r="CB1070" s="41">
        <f t="shared" si="822"/>
        <v>2.558274402191698E-2</v>
      </c>
      <c r="CC1070" s="41">
        <f t="shared" si="823"/>
        <v>-9.6566761001563915E-4</v>
      </c>
      <c r="CD1070" s="41">
        <f t="shared" si="824"/>
        <v>-9.6142143812749713E-4</v>
      </c>
      <c r="CE1070" s="41">
        <f t="shared" si="825"/>
        <v>7.6841487258403479E-4</v>
      </c>
      <c r="CF1070" s="41">
        <f t="shared" si="826"/>
        <v>2.8424884244844673E-2</v>
      </c>
      <c r="CG1070" s="41"/>
      <c r="CH1070" s="41">
        <f t="shared" si="827"/>
        <v>1.2540707666713334E-2</v>
      </c>
      <c r="CI1070" s="41">
        <f t="shared" si="828"/>
        <v>2.6583934233174412E-3</v>
      </c>
      <c r="CJ1070" s="41">
        <f t="shared" si="829"/>
        <v>-5.3584246134106166E-2</v>
      </c>
      <c r="CK1070" s="41">
        <f t="shared" si="830"/>
        <v>-2.0063430994576865E-2</v>
      </c>
      <c r="CL1070" s="41">
        <f t="shared" si="831"/>
        <v>-5.3239079930880485E-3</v>
      </c>
      <c r="CM1070" s="41">
        <f t="shared" si="832"/>
        <v>2.5212620068397862E-2</v>
      </c>
      <c r="CO1070" s="41">
        <f t="shared" si="833"/>
        <v>-5.3109825313948408E-2</v>
      </c>
      <c r="CP1070" s="41"/>
      <c r="CQ1070" s="41">
        <f t="shared" si="834"/>
        <v>8.4536877054802173E-3</v>
      </c>
      <c r="CR1070" s="41">
        <f t="shared" si="835"/>
        <v>0</v>
      </c>
      <c r="CS1070" s="41">
        <f t="shared" si="836"/>
        <v>-2.6573751452513904E-2</v>
      </c>
      <c r="CT1070" s="41">
        <f t="shared" si="837"/>
        <v>0</v>
      </c>
      <c r="CU1070" s="41">
        <f t="shared" si="838"/>
        <v>3.3500868852818057E-3</v>
      </c>
      <c r="CV1070" s="41">
        <f t="shared" si="839"/>
        <v>2.6223195099102561E-2</v>
      </c>
      <c r="CW1070" s="41"/>
      <c r="CX1070" s="41">
        <f t="shared" si="840"/>
        <v>1.1506600075454541E-2</v>
      </c>
      <c r="CY1070" s="41">
        <f t="shared" si="841"/>
        <v>6.066510444984204E-4</v>
      </c>
      <c r="CZ1070" s="41">
        <f t="shared" si="842"/>
        <v>3.8834282091746103E-3</v>
      </c>
      <c r="DA1070" s="41">
        <f t="shared" si="843"/>
        <v>3.4542194431366169E-3</v>
      </c>
      <c r="DB1070" s="41">
        <f t="shared" si="844"/>
        <v>1.2103022171243627E-2</v>
      </c>
      <c r="DC1070" s="41">
        <f t="shared" si="845"/>
        <v>-9.5310179804324768E-2</v>
      </c>
      <c r="DD1070" s="41">
        <f t="shared" si="846"/>
        <v>9.9425857914234861E-3</v>
      </c>
      <c r="DE1070" s="41"/>
      <c r="DF1070" s="41"/>
      <c r="DG1070" s="41">
        <f t="shared" si="847"/>
        <v>0</v>
      </c>
      <c r="DH1070" s="41"/>
    </row>
    <row r="1071" spans="2:112">
      <c r="B1071" s="34"/>
      <c r="C1071" s="34">
        <v>5.664364</v>
      </c>
      <c r="D1071" s="34"/>
      <c r="E1071" s="34">
        <v>1.75</v>
      </c>
      <c r="F1071" s="34"/>
      <c r="G1071" s="34">
        <v>56.252952999999998</v>
      </c>
      <c r="H1071" s="34">
        <v>24.260280999999999</v>
      </c>
      <c r="I1071" s="34">
        <v>21.049999</v>
      </c>
      <c r="J1071" s="34">
        <v>4.7</v>
      </c>
      <c r="K1071" s="34"/>
      <c r="L1071" s="34">
        <v>70.300003000000004</v>
      </c>
      <c r="M1071" s="34">
        <v>4.4000000000000004</v>
      </c>
      <c r="N1071" s="34">
        <v>46.551468</v>
      </c>
      <c r="O1071" s="34">
        <v>12.14</v>
      </c>
      <c r="P1071" s="34"/>
      <c r="Q1071" s="34"/>
      <c r="R1071" s="34">
        <v>34.439999</v>
      </c>
      <c r="S1071" s="34">
        <v>47.488822999999996</v>
      </c>
      <c r="T1071" s="34"/>
      <c r="U1071" s="34"/>
      <c r="V1071" s="34">
        <v>3.3867669999999999</v>
      </c>
      <c r="W1071" s="34">
        <v>43.200001</v>
      </c>
      <c r="X1071" s="34">
        <v>43.799999</v>
      </c>
      <c r="Y1071" s="34">
        <v>10.672374</v>
      </c>
      <c r="Z1071" s="34">
        <v>20.148478999999998</v>
      </c>
      <c r="AA1071" s="34">
        <v>48.549339000000003</v>
      </c>
      <c r="AB1071" s="34">
        <v>74.178604000000007</v>
      </c>
      <c r="AC1071" s="34"/>
      <c r="AD1071" s="34">
        <v>112.739998</v>
      </c>
      <c r="AE1071" s="34">
        <v>33.773288999999998</v>
      </c>
      <c r="AF1071" s="34">
        <v>1.1000000000000001</v>
      </c>
      <c r="AG1071" s="34">
        <v>15.98</v>
      </c>
      <c r="AH1071" s="34">
        <v>27.908245000000001</v>
      </c>
      <c r="AI1071" s="34">
        <v>139.84017900000001</v>
      </c>
      <c r="AJ1071" s="34">
        <v>11.101793000000001</v>
      </c>
      <c r="AK1071" s="34">
        <v>14.25</v>
      </c>
      <c r="AL1071" s="34"/>
      <c r="AM1071" s="34">
        <v>34.428642000000004</v>
      </c>
      <c r="AN1071" s="34">
        <v>4</v>
      </c>
      <c r="AO1071" s="34">
        <v>29.1</v>
      </c>
      <c r="AP1071" s="34">
        <v>7.75</v>
      </c>
      <c r="AQ1071" s="34">
        <v>14.85</v>
      </c>
      <c r="AR1071" s="34">
        <v>4.0999999999999996</v>
      </c>
      <c r="AS1071" s="34"/>
      <c r="AT1071" s="34">
        <v>23.397005</v>
      </c>
      <c r="AU1071" s="34">
        <v>181.38999899999999</v>
      </c>
      <c r="AV1071" s="34">
        <v>12.439539999999999</v>
      </c>
      <c r="AW1071" s="34">
        <v>13.956132</v>
      </c>
      <c r="AX1071" s="34">
        <v>6.57</v>
      </c>
      <c r="AY1071" s="34">
        <v>3.15</v>
      </c>
      <c r="AZ1071" s="34">
        <v>65.489998</v>
      </c>
      <c r="BA1071" s="34"/>
      <c r="BB1071" s="34"/>
      <c r="BC1071" s="34">
        <v>23.564238</v>
      </c>
      <c r="BD1071" s="34"/>
      <c r="BE1071" s="38"/>
      <c r="BF1071" s="41"/>
      <c r="BG1071" s="41">
        <f t="shared" si="808"/>
        <v>0</v>
      </c>
      <c r="BH1071" s="41"/>
      <c r="BI1071" s="41">
        <f t="shared" si="809"/>
        <v>-1.1363758650315095E-2</v>
      </c>
      <c r="BJ1071" s="41"/>
      <c r="BK1071" s="41">
        <f t="shared" si="810"/>
        <v>-2.7000662325345853E-2</v>
      </c>
      <c r="BL1071" s="41">
        <f t="shared" si="811"/>
        <v>4.1083389705607719E-3</v>
      </c>
      <c r="BM1071" s="41">
        <f t="shared" si="812"/>
        <v>2.3780748990280733E-3</v>
      </c>
      <c r="BN1071" s="41">
        <f t="shared" si="813"/>
        <v>-5.1825067864586023E-2</v>
      </c>
      <c r="BO1071" s="41"/>
      <c r="BP1071" s="41">
        <f t="shared" si="814"/>
        <v>-8.5309259110647308E-4</v>
      </c>
      <c r="BQ1071" s="41">
        <f t="shared" si="815"/>
        <v>4.5558165358608824E-3</v>
      </c>
      <c r="BR1071" s="41">
        <f t="shared" si="816"/>
        <v>1.3038619165326691E-2</v>
      </c>
      <c r="BS1071" s="41">
        <f t="shared" si="817"/>
        <v>8.2713457506773339E-3</v>
      </c>
      <c r="BT1071" s="41"/>
      <c r="BU1071" s="41"/>
      <c r="BV1071" s="41">
        <f t="shared" si="818"/>
        <v>1.4624420181204634E-2</v>
      </c>
      <c r="BW1071" s="41">
        <f t="shared" si="819"/>
        <v>-4.9007532047565402E-2</v>
      </c>
      <c r="BX1071" s="41"/>
      <c r="BY1071" s="41"/>
      <c r="BZ1071" s="41">
        <f t="shared" si="820"/>
        <v>3.5931717560078118E-2</v>
      </c>
      <c r="CA1071" s="41">
        <f t="shared" si="821"/>
        <v>2.0108252691493259E-2</v>
      </c>
      <c r="CB1071" s="41">
        <f t="shared" si="822"/>
        <v>5.7241142149508364E-3</v>
      </c>
      <c r="CC1071" s="41">
        <f t="shared" si="823"/>
        <v>3.2322166849786532E-2</v>
      </c>
      <c r="CD1071" s="41">
        <f t="shared" si="824"/>
        <v>2.4019219559809706E-3</v>
      </c>
      <c r="CE1071" s="41">
        <f t="shared" si="825"/>
        <v>1.316436904863416E-2</v>
      </c>
      <c r="CF1071" s="41">
        <f t="shared" si="826"/>
        <v>2.0967906749593684E-2</v>
      </c>
      <c r="CG1071" s="41"/>
      <c r="CH1071" s="41">
        <f t="shared" si="827"/>
        <v>-3.5417161629063719E-3</v>
      </c>
      <c r="CI1071" s="41">
        <f t="shared" si="828"/>
        <v>9.3951437637342164E-3</v>
      </c>
      <c r="CJ1071" s="41">
        <f t="shared" si="829"/>
        <v>9.1324835632724723E-3</v>
      </c>
      <c r="CK1071" s="41">
        <f t="shared" si="830"/>
        <v>1.1961112070578057E-2</v>
      </c>
      <c r="CL1071" s="41">
        <f t="shared" si="831"/>
        <v>1.5887331645269932E-2</v>
      </c>
      <c r="CM1071" s="41">
        <f t="shared" si="832"/>
        <v>9.6675493338033002E-3</v>
      </c>
      <c r="CO1071" s="41">
        <f t="shared" si="833"/>
        <v>3.5718082602079246E-2</v>
      </c>
      <c r="CP1071" s="41"/>
      <c r="CQ1071" s="41">
        <f t="shared" si="834"/>
        <v>1.5267410464782156E-2</v>
      </c>
      <c r="CR1071" s="41">
        <f t="shared" si="835"/>
        <v>-9.5310179804324893E-2</v>
      </c>
      <c r="CS1071" s="41">
        <f t="shared" si="836"/>
        <v>4.3905207804153856E-2</v>
      </c>
      <c r="CT1071" s="41">
        <f t="shared" si="837"/>
        <v>1.9544596072970346E-2</v>
      </c>
      <c r="CU1071" s="41">
        <f t="shared" si="838"/>
        <v>-6.7114345879868038E-3</v>
      </c>
      <c r="CV1071" s="41">
        <f t="shared" si="839"/>
        <v>-3.593200922606344E-2</v>
      </c>
      <c r="CW1071" s="41"/>
      <c r="CX1071" s="41">
        <f t="shared" si="840"/>
        <v>0</v>
      </c>
      <c r="CY1071" s="41">
        <f t="shared" si="841"/>
        <v>5.5098271038495399E-5</v>
      </c>
      <c r="CZ1071" s="41">
        <f t="shared" si="842"/>
        <v>-2.7506532996205004E-2</v>
      </c>
      <c r="DA1071" s="41">
        <f t="shared" si="843"/>
        <v>3.4424005251289008E-3</v>
      </c>
      <c r="DB1071" s="41">
        <f t="shared" si="844"/>
        <v>-1.2103022171243649E-2</v>
      </c>
      <c r="DC1071" s="41">
        <f t="shared" si="845"/>
        <v>4.8790164169432049E-2</v>
      </c>
      <c r="DD1071" s="41">
        <f t="shared" si="846"/>
        <v>1.2290767718374954E-2</v>
      </c>
      <c r="DE1071" s="41"/>
      <c r="DF1071" s="41"/>
      <c r="DG1071" s="41">
        <f t="shared" si="847"/>
        <v>-5.8873036806944739E-3</v>
      </c>
      <c r="DH1071" s="41"/>
    </row>
    <row r="1072" spans="2:112">
      <c r="B1072" s="34"/>
      <c r="C1072" s="34">
        <v>5.6179350000000001</v>
      </c>
      <c r="D1072" s="34"/>
      <c r="E1072" s="34">
        <v>1.66</v>
      </c>
      <c r="F1072" s="34"/>
      <c r="G1072" s="34">
        <v>56.164130999999998</v>
      </c>
      <c r="H1072" s="34">
        <v>24.319963000000001</v>
      </c>
      <c r="I1072" s="34">
        <v>21.15</v>
      </c>
      <c r="J1072" s="34">
        <v>4.3899999999999997</v>
      </c>
      <c r="K1072" s="34"/>
      <c r="L1072" s="34">
        <v>70.819999999999993</v>
      </c>
      <c r="M1072" s="34">
        <v>4.0999999999999996</v>
      </c>
      <c r="N1072" s="34">
        <v>46.373524000000003</v>
      </c>
      <c r="O1072" s="34">
        <v>11.97</v>
      </c>
      <c r="P1072" s="34"/>
      <c r="Q1072" s="34"/>
      <c r="R1072" s="34">
        <v>34.759998000000003</v>
      </c>
      <c r="S1072" s="34">
        <v>47.133986999999998</v>
      </c>
      <c r="T1072" s="34"/>
      <c r="U1072" s="34"/>
      <c r="V1072" s="34">
        <v>3.4166509999999999</v>
      </c>
      <c r="W1072" s="34">
        <v>42.939999</v>
      </c>
      <c r="X1072" s="34">
        <v>43.450001</v>
      </c>
      <c r="Y1072" s="34">
        <v>10.832110999999999</v>
      </c>
      <c r="Z1072" s="34">
        <v>20.496535999999999</v>
      </c>
      <c r="AA1072" s="34">
        <v>48.889811999999999</v>
      </c>
      <c r="AB1072" s="34">
        <v>73.036629000000005</v>
      </c>
      <c r="AC1072" s="34"/>
      <c r="AD1072" s="34">
        <v>112.709999</v>
      </c>
      <c r="AE1072" s="34">
        <v>34.622070000000001</v>
      </c>
      <c r="AF1072" s="34">
        <v>1.1000000000000001</v>
      </c>
      <c r="AG1072" s="34">
        <v>15.9</v>
      </c>
      <c r="AH1072" s="34">
        <v>26.881848999999999</v>
      </c>
      <c r="AI1072" s="34">
        <v>142.14228800000001</v>
      </c>
      <c r="AJ1072" s="34">
        <v>11.243762</v>
      </c>
      <c r="AK1072" s="34">
        <v>14.4</v>
      </c>
      <c r="AL1072" s="34"/>
      <c r="AM1072" s="34">
        <v>34.428642000000004</v>
      </c>
      <c r="AN1072" s="34">
        <v>4.0999999999999996</v>
      </c>
      <c r="AO1072" s="34">
        <v>29.6</v>
      </c>
      <c r="AP1072" s="34">
        <v>7.65</v>
      </c>
      <c r="AQ1072" s="34">
        <v>15.05</v>
      </c>
      <c r="AR1072" s="34">
        <v>4.08</v>
      </c>
      <c r="AS1072" s="34"/>
      <c r="AT1072" s="34">
        <v>23.496144999999999</v>
      </c>
      <c r="AU1072" s="34">
        <v>181.88000500000001</v>
      </c>
      <c r="AV1072" s="34">
        <v>12.885579</v>
      </c>
      <c r="AW1072" s="34">
        <v>13.572457999999999</v>
      </c>
      <c r="AX1072" s="34">
        <v>6.56</v>
      </c>
      <c r="AY1072" s="34">
        <v>3.1</v>
      </c>
      <c r="AZ1072" s="34">
        <v>65.550003000000004</v>
      </c>
      <c r="BA1072" s="34"/>
      <c r="BB1072" s="34"/>
      <c r="BC1072" s="34">
        <v>23.931963</v>
      </c>
      <c r="BD1072" s="34"/>
      <c r="BE1072" s="38"/>
      <c r="BF1072" s="41"/>
      <c r="BG1072" s="41">
        <f t="shared" si="808"/>
        <v>-8.2304612018013722E-3</v>
      </c>
      <c r="BH1072" s="41"/>
      <c r="BI1072" s="41">
        <f t="shared" si="809"/>
        <v>-5.2798185566970884E-2</v>
      </c>
      <c r="BJ1072" s="41"/>
      <c r="BK1072" s="41">
        <f t="shared" si="810"/>
        <v>-1.5802227797182221E-3</v>
      </c>
      <c r="BL1072" s="41">
        <f t="shared" si="811"/>
        <v>2.4570494139748511E-3</v>
      </c>
      <c r="BM1072" s="41">
        <f t="shared" si="812"/>
        <v>4.7393928698357792E-3</v>
      </c>
      <c r="BN1072" s="41">
        <f t="shared" si="813"/>
        <v>-6.8233281628933079E-2</v>
      </c>
      <c r="BO1072" s="41"/>
      <c r="BP1072" s="41">
        <f t="shared" si="814"/>
        <v>7.369605192886099E-3</v>
      </c>
      <c r="BQ1072" s="41">
        <f t="shared" si="815"/>
        <v>-7.0617567213953528E-2</v>
      </c>
      <c r="BR1072" s="41">
        <f t="shared" si="816"/>
        <v>-3.8298462808092093E-3</v>
      </c>
      <c r="BS1072" s="41">
        <f t="shared" si="817"/>
        <v>-1.4102266061470406E-2</v>
      </c>
      <c r="BT1072" s="41"/>
      <c r="BU1072" s="41"/>
      <c r="BV1072" s="41">
        <f t="shared" si="818"/>
        <v>9.2485923362653419E-3</v>
      </c>
      <c r="BW1072" s="41">
        <f t="shared" si="819"/>
        <v>-7.5000449323396239E-3</v>
      </c>
      <c r="BX1072" s="41"/>
      <c r="BY1072" s="41"/>
      <c r="BZ1072" s="41">
        <f t="shared" si="820"/>
        <v>8.7850525123036351E-3</v>
      </c>
      <c r="CA1072" s="41">
        <f t="shared" si="821"/>
        <v>-6.0367492358871086E-3</v>
      </c>
      <c r="CB1072" s="41">
        <f t="shared" si="822"/>
        <v>-8.0229198249894152E-3</v>
      </c>
      <c r="CC1072" s="41">
        <f t="shared" si="823"/>
        <v>1.4856429995763035E-2</v>
      </c>
      <c r="CD1072" s="41">
        <f t="shared" si="824"/>
        <v>1.712709458394622E-2</v>
      </c>
      <c r="CE1072" s="41">
        <f t="shared" si="825"/>
        <v>6.988451401430615E-3</v>
      </c>
      <c r="CF1072" s="41">
        <f t="shared" si="826"/>
        <v>-1.5514670367010385E-2</v>
      </c>
      <c r="CG1072" s="41"/>
      <c r="CH1072" s="41">
        <f t="shared" si="827"/>
        <v>-2.6612553183629736E-4</v>
      </c>
      <c r="CI1072" s="41">
        <f t="shared" si="828"/>
        <v>2.4821116196537766E-2</v>
      </c>
      <c r="CJ1072" s="41">
        <f t="shared" si="829"/>
        <v>0</v>
      </c>
      <c r="CK1072" s="41">
        <f t="shared" si="830"/>
        <v>-5.0188311119427351E-3</v>
      </c>
      <c r="CL1072" s="41">
        <f t="shared" si="831"/>
        <v>-3.7470864391633413E-2</v>
      </c>
      <c r="CM1072" s="41">
        <f t="shared" si="832"/>
        <v>1.6328392134431768E-2</v>
      </c>
      <c r="CO1072" s="41">
        <f t="shared" si="833"/>
        <v>1.0471299867295437E-2</v>
      </c>
      <c r="CP1072" s="41"/>
      <c r="CQ1072" s="41">
        <f t="shared" si="834"/>
        <v>0</v>
      </c>
      <c r="CR1072" s="41">
        <f t="shared" si="835"/>
        <v>2.4692612590371414E-2</v>
      </c>
      <c r="CS1072" s="41">
        <f t="shared" si="836"/>
        <v>1.70361871525678E-2</v>
      </c>
      <c r="CT1072" s="41">
        <f t="shared" si="837"/>
        <v>-1.2987195526811079E-2</v>
      </c>
      <c r="CU1072" s="41">
        <f t="shared" si="838"/>
        <v>1.3378125946176269E-2</v>
      </c>
      <c r="CV1072" s="41">
        <f t="shared" si="839"/>
        <v>-4.8899852941916809E-3</v>
      </c>
      <c r="CW1072" s="41"/>
      <c r="CX1072" s="41">
        <f t="shared" si="840"/>
        <v>4.2283424214111824E-3</v>
      </c>
      <c r="CY1072" s="41">
        <f t="shared" si="841"/>
        <v>2.6977525905677135E-3</v>
      </c>
      <c r="CZ1072" s="41">
        <f t="shared" si="842"/>
        <v>3.5228669931410703E-2</v>
      </c>
      <c r="DA1072" s="41">
        <f t="shared" si="843"/>
        <v>-2.7876389277163668E-2</v>
      </c>
      <c r="DB1072" s="41">
        <f t="shared" si="844"/>
        <v>-1.5232295405215258E-3</v>
      </c>
      <c r="DC1072" s="41">
        <f t="shared" si="845"/>
        <v>-1.6000341346441075E-2</v>
      </c>
      <c r="DD1072" s="41">
        <f t="shared" si="846"/>
        <v>9.1582728535006576E-4</v>
      </c>
      <c r="DE1072" s="41"/>
      <c r="DF1072" s="41"/>
      <c r="DG1072" s="41">
        <f t="shared" si="847"/>
        <v>1.5484705718246597E-2</v>
      </c>
      <c r="DH1072" s="41"/>
    </row>
    <row r="1073" spans="2:112">
      <c r="B1073" s="34"/>
      <c r="C1073" s="34">
        <v>5.5715060000000003</v>
      </c>
      <c r="D1073" s="34"/>
      <c r="E1073" s="34">
        <v>1.69</v>
      </c>
      <c r="F1073" s="34"/>
      <c r="G1073" s="34">
        <v>56.815483</v>
      </c>
      <c r="H1073" s="34">
        <v>24.469168</v>
      </c>
      <c r="I1073" s="34">
        <v>21.049999</v>
      </c>
      <c r="J1073" s="34">
        <v>4.17</v>
      </c>
      <c r="K1073" s="34"/>
      <c r="L1073" s="34">
        <v>69.319999999999993</v>
      </c>
      <c r="M1073" s="34">
        <v>4.3</v>
      </c>
      <c r="N1073" s="34">
        <v>46.294440999999999</v>
      </c>
      <c r="O1073" s="34">
        <v>12.06</v>
      </c>
      <c r="P1073" s="34"/>
      <c r="Q1073" s="34"/>
      <c r="R1073" s="34">
        <v>35.340000000000003</v>
      </c>
      <c r="S1073" s="34">
        <v>47.695811999999997</v>
      </c>
      <c r="T1073" s="34"/>
      <c r="U1073" s="34"/>
      <c r="V1073" s="34">
        <v>3.4282780000000002</v>
      </c>
      <c r="W1073" s="34">
        <v>42.380001</v>
      </c>
      <c r="X1073" s="34">
        <v>46.099997999999999</v>
      </c>
      <c r="Y1073" s="34">
        <v>10.991847</v>
      </c>
      <c r="Z1073" s="34">
        <v>20.670563000000001</v>
      </c>
      <c r="AA1073" s="34">
        <v>46.764167999999998</v>
      </c>
      <c r="AB1073" s="34">
        <v>72.440819000000005</v>
      </c>
      <c r="AC1073" s="34"/>
      <c r="AD1073" s="34">
        <v>115.129997</v>
      </c>
      <c r="AE1073" s="34">
        <v>34.730625000000003</v>
      </c>
      <c r="AF1073" s="34">
        <v>1.06</v>
      </c>
      <c r="AG1073" s="34">
        <v>15.79</v>
      </c>
      <c r="AH1073" s="34">
        <v>27.370609000000002</v>
      </c>
      <c r="AI1073" s="34">
        <v>143.228531</v>
      </c>
      <c r="AJ1073" s="34">
        <v>11.328941</v>
      </c>
      <c r="AK1073" s="34">
        <v>14.15</v>
      </c>
      <c r="AL1073" s="34"/>
      <c r="AM1073" s="34">
        <v>34.379432999999999</v>
      </c>
      <c r="AN1073" s="34">
        <v>3.9</v>
      </c>
      <c r="AO1073" s="34">
        <v>28.950001</v>
      </c>
      <c r="AP1073" s="34">
        <v>7.9</v>
      </c>
      <c r="AQ1073" s="34">
        <v>14.8</v>
      </c>
      <c r="AR1073" s="34">
        <v>4.0199999999999996</v>
      </c>
      <c r="AS1073" s="34"/>
      <c r="AT1073" s="34">
        <v>23.198727000000002</v>
      </c>
      <c r="AU1073" s="34">
        <v>180.88999899999999</v>
      </c>
      <c r="AV1073" s="34">
        <v>12.588219</v>
      </c>
      <c r="AW1073" s="34">
        <v>14.291846</v>
      </c>
      <c r="AX1073" s="34">
        <v>6.54</v>
      </c>
      <c r="AY1073" s="34">
        <v>3.2</v>
      </c>
      <c r="AZ1073" s="34">
        <v>65.139999000000003</v>
      </c>
      <c r="BA1073" s="34"/>
      <c r="BB1073" s="34"/>
      <c r="BC1073" s="34">
        <v>24.230118000000001</v>
      </c>
      <c r="BD1073" s="34"/>
      <c r="BE1073" s="38"/>
      <c r="BF1073" s="41"/>
      <c r="BG1073" s="41">
        <f t="shared" si="808"/>
        <v>-8.2987642477371365E-3</v>
      </c>
      <c r="BH1073" s="41"/>
      <c r="BI1073" s="41">
        <f t="shared" si="809"/>
        <v>1.7910926566530243E-2</v>
      </c>
      <c r="BJ1073" s="41"/>
      <c r="BK1073" s="41">
        <f t="shared" si="810"/>
        <v>1.1530561905279355E-2</v>
      </c>
      <c r="BL1073" s="41">
        <f t="shared" si="811"/>
        <v>6.1163403439820387E-3</v>
      </c>
      <c r="BM1073" s="41">
        <f t="shared" si="812"/>
        <v>-4.7393928698359084E-3</v>
      </c>
      <c r="BN1073" s="41">
        <f t="shared" si="813"/>
        <v>-5.1413191276369848E-2</v>
      </c>
      <c r="BO1073" s="41"/>
      <c r="BP1073" s="41">
        <f t="shared" si="814"/>
        <v>-2.140798183635239E-2</v>
      </c>
      <c r="BQ1073" s="41">
        <f t="shared" si="815"/>
        <v>4.7628048989254664E-2</v>
      </c>
      <c r="BR1073" s="41">
        <f t="shared" si="816"/>
        <v>-1.7068038388149773E-3</v>
      </c>
      <c r="BS1073" s="41">
        <f t="shared" si="817"/>
        <v>7.4906717291576587E-3</v>
      </c>
      <c r="BT1073" s="41"/>
      <c r="BU1073" s="41"/>
      <c r="BV1073" s="41">
        <f t="shared" si="818"/>
        <v>1.6548224031760029E-2</v>
      </c>
      <c r="BW1073" s="41">
        <f t="shared" si="819"/>
        <v>1.1849262141151133E-2</v>
      </c>
      <c r="BX1073" s="41"/>
      <c r="BY1073" s="41"/>
      <c r="BZ1073" s="41">
        <f t="shared" si="820"/>
        <v>3.3972627568956094E-3</v>
      </c>
      <c r="CA1073" s="41">
        <f t="shared" si="821"/>
        <v>-1.3127192726136827E-2</v>
      </c>
      <c r="CB1073" s="41">
        <f t="shared" si="822"/>
        <v>5.9202031892293519E-2</v>
      </c>
      <c r="CC1073" s="41">
        <f t="shared" si="823"/>
        <v>1.4638852636665275E-2</v>
      </c>
      <c r="CD1073" s="41">
        <f t="shared" si="824"/>
        <v>8.4547146084542613E-3</v>
      </c>
      <c r="CE1073" s="41">
        <f t="shared" si="825"/>
        <v>-4.445176257083381E-2</v>
      </c>
      <c r="CF1073" s="41">
        <f t="shared" si="826"/>
        <v>-8.1911435690107098E-3</v>
      </c>
      <c r="CG1073" s="41"/>
      <c r="CH1073" s="41">
        <f t="shared" si="827"/>
        <v>2.1243759246412509E-2</v>
      </c>
      <c r="CI1073" s="41">
        <f t="shared" si="828"/>
        <v>3.1305225746394833E-3</v>
      </c>
      <c r="CJ1073" s="41">
        <f t="shared" si="829"/>
        <v>-3.7041271680349097E-2</v>
      </c>
      <c r="CK1073" s="41">
        <f t="shared" si="830"/>
        <v>-6.9422809586352288E-3</v>
      </c>
      <c r="CL1073" s="41">
        <f t="shared" si="831"/>
        <v>1.8018472952833611E-2</v>
      </c>
      <c r="CM1073" s="41">
        <f t="shared" si="832"/>
        <v>7.6128894327789519E-3</v>
      </c>
      <c r="CO1073" s="41">
        <f t="shared" si="833"/>
        <v>-1.7513582492708357E-2</v>
      </c>
      <c r="CP1073" s="41"/>
      <c r="CQ1073" s="41">
        <f t="shared" si="834"/>
        <v>-1.4303265536626925E-3</v>
      </c>
      <c r="CR1073" s="41">
        <f t="shared" si="835"/>
        <v>-5.0010420574661305E-2</v>
      </c>
      <c r="CS1073" s="41">
        <f t="shared" si="836"/>
        <v>-2.2204122768696682E-2</v>
      </c>
      <c r="CT1073" s="41">
        <f t="shared" si="837"/>
        <v>3.2157111634531443E-2</v>
      </c>
      <c r="CU1073" s="41">
        <f t="shared" si="838"/>
        <v>-1.6750810424815354E-2</v>
      </c>
      <c r="CV1073" s="41">
        <f t="shared" si="839"/>
        <v>-1.4815085785140812E-2</v>
      </c>
      <c r="CW1073" s="41"/>
      <c r="CX1073" s="41">
        <f t="shared" si="840"/>
        <v>-1.2738958663312656E-2</v>
      </c>
      <c r="CY1073" s="41">
        <f t="shared" si="841"/>
        <v>-5.4580502621406979E-3</v>
      </c>
      <c r="CZ1073" s="41">
        <f t="shared" si="842"/>
        <v>-2.3347402494523984E-2</v>
      </c>
      <c r="DA1073" s="41">
        <f t="shared" si="843"/>
        <v>5.1646572544082607E-2</v>
      </c>
      <c r="DB1073" s="41">
        <f t="shared" si="844"/>
        <v>-3.0534374868902317E-3</v>
      </c>
      <c r="DC1073" s="41">
        <f t="shared" si="845"/>
        <v>3.174869831458027E-2</v>
      </c>
      <c r="DD1073" s="41">
        <f t="shared" si="846"/>
        <v>-6.2744714797613862E-3</v>
      </c>
      <c r="DE1073" s="41"/>
      <c r="DF1073" s="41"/>
      <c r="DG1073" s="41">
        <f t="shared" si="847"/>
        <v>1.2381475332992322E-2</v>
      </c>
      <c r="DH1073" s="41"/>
    </row>
    <row r="1074" spans="2:112">
      <c r="B1074" s="34"/>
      <c r="C1074" s="34">
        <v>5.5056260000000004</v>
      </c>
      <c r="D1074" s="34"/>
      <c r="E1074" s="34">
        <v>1.7</v>
      </c>
      <c r="F1074" s="34"/>
      <c r="G1074" s="34">
        <v>56.677318999999997</v>
      </c>
      <c r="H1074" s="34">
        <v>24.717835999999998</v>
      </c>
      <c r="I1074" s="34">
        <v>20.85</v>
      </c>
      <c r="J1074" s="34">
        <v>4.25</v>
      </c>
      <c r="K1074" s="34"/>
      <c r="L1074" s="34">
        <v>69.739998</v>
      </c>
      <c r="M1074" s="34">
        <v>4.25</v>
      </c>
      <c r="N1074" s="34">
        <v>46.324097000000002</v>
      </c>
      <c r="O1074" s="34">
        <v>12.04</v>
      </c>
      <c r="P1074" s="34"/>
      <c r="Q1074" s="34"/>
      <c r="R1074" s="34">
        <v>37.110000999999997</v>
      </c>
      <c r="S1074" s="34">
        <v>47.508536999999997</v>
      </c>
      <c r="T1074" s="34"/>
      <c r="U1074" s="34"/>
      <c r="V1074" s="34">
        <v>3.4781070000000001</v>
      </c>
      <c r="W1074" s="34">
        <v>42.299999</v>
      </c>
      <c r="X1074" s="34">
        <v>45</v>
      </c>
      <c r="Y1074" s="34">
        <v>11.021796999999999</v>
      </c>
      <c r="Z1074" s="34">
        <v>20.999281</v>
      </c>
      <c r="AA1074" s="34">
        <v>47.334685999999998</v>
      </c>
      <c r="AB1074" s="34">
        <v>71.447792000000007</v>
      </c>
      <c r="AC1074" s="34"/>
      <c r="AD1074" s="34">
        <v>109.410004</v>
      </c>
      <c r="AE1074" s="34">
        <v>35.342537</v>
      </c>
      <c r="AF1074" s="34">
        <v>1.07</v>
      </c>
      <c r="AG1074" s="34">
        <v>15.59</v>
      </c>
      <c r="AH1074" s="34">
        <v>28.005997000000001</v>
      </c>
      <c r="AI1074" s="34">
        <v>144.51411400000001</v>
      </c>
      <c r="AJ1074" s="34">
        <v>11.376265</v>
      </c>
      <c r="AK1074" s="34">
        <v>14.4</v>
      </c>
      <c r="AL1074" s="34"/>
      <c r="AM1074" s="34">
        <v>34.753447999999999</v>
      </c>
      <c r="AN1074" s="34">
        <v>4</v>
      </c>
      <c r="AO1074" s="34">
        <v>29.6</v>
      </c>
      <c r="AP1074" s="34">
        <v>8</v>
      </c>
      <c r="AQ1074" s="34">
        <v>14.8</v>
      </c>
      <c r="AR1074" s="34">
        <v>3.98</v>
      </c>
      <c r="AS1074" s="34"/>
      <c r="AT1074" s="34">
        <v>23.000446</v>
      </c>
      <c r="AU1074" s="34">
        <v>181.30999800000001</v>
      </c>
      <c r="AV1074" s="34">
        <v>12.836019</v>
      </c>
      <c r="AW1074" s="34">
        <v>14.147969</v>
      </c>
      <c r="AX1074" s="34">
        <v>6.43</v>
      </c>
      <c r="AY1074" s="34">
        <v>3.2</v>
      </c>
      <c r="AZ1074" s="34">
        <v>65.269997000000004</v>
      </c>
      <c r="BA1074" s="34"/>
      <c r="BB1074" s="34"/>
      <c r="BC1074" s="34">
        <v>25.879915</v>
      </c>
      <c r="BD1074" s="34"/>
      <c r="BE1074" s="38"/>
      <c r="BF1074" s="41"/>
      <c r="BG1074" s="41">
        <f t="shared" si="808"/>
        <v>-1.1894915899334099E-2</v>
      </c>
      <c r="BH1074" s="41"/>
      <c r="BI1074" s="41">
        <f t="shared" si="809"/>
        <v>5.899722127188322E-3</v>
      </c>
      <c r="BJ1074" s="41"/>
      <c r="BK1074" s="41">
        <f t="shared" si="810"/>
        <v>-2.4347635412835418E-3</v>
      </c>
      <c r="BL1074" s="41">
        <f t="shared" si="811"/>
        <v>1.0111212245314407E-2</v>
      </c>
      <c r="BM1074" s="41">
        <f t="shared" si="812"/>
        <v>-9.5465643776404836E-3</v>
      </c>
      <c r="BN1074" s="41">
        <f t="shared" si="813"/>
        <v>1.9002947125615482E-2</v>
      </c>
      <c r="BO1074" s="41"/>
      <c r="BP1074" s="41">
        <f t="shared" si="814"/>
        <v>6.0405477221527554E-3</v>
      </c>
      <c r="BQ1074" s="41">
        <f t="shared" si="815"/>
        <v>-1.1696039763191187E-2</v>
      </c>
      <c r="BR1074" s="41">
        <f t="shared" si="816"/>
        <v>6.4039017790359042E-4</v>
      </c>
      <c r="BS1074" s="41">
        <f t="shared" si="817"/>
        <v>-1.6597514183645081E-3</v>
      </c>
      <c r="BT1074" s="41"/>
      <c r="BU1074" s="41"/>
      <c r="BV1074" s="41">
        <f t="shared" si="818"/>
        <v>4.8871035127869923E-2</v>
      </c>
      <c r="BW1074" s="41">
        <f t="shared" si="819"/>
        <v>-3.9341740900764189E-3</v>
      </c>
      <c r="BX1074" s="41"/>
      <c r="BY1074" s="41"/>
      <c r="BZ1074" s="41">
        <f t="shared" si="820"/>
        <v>1.4430085969388235E-2</v>
      </c>
      <c r="CA1074" s="41">
        <f t="shared" si="821"/>
        <v>-1.889514024618538E-3</v>
      </c>
      <c r="CB1074" s="41">
        <f t="shared" si="822"/>
        <v>-2.4150416848334234E-2</v>
      </c>
      <c r="CC1074" s="41">
        <f t="shared" si="823"/>
        <v>2.7210414122544862E-3</v>
      </c>
      <c r="CD1074" s="41">
        <f t="shared" si="824"/>
        <v>1.5777588176974128E-2</v>
      </c>
      <c r="CE1074" s="41">
        <f t="shared" si="825"/>
        <v>1.2126077344435746E-2</v>
      </c>
      <c r="CF1074" s="41">
        <f t="shared" si="826"/>
        <v>-1.3802937690443291E-2</v>
      </c>
      <c r="CG1074" s="41"/>
      <c r="CH1074" s="41">
        <f t="shared" si="827"/>
        <v>-5.0959568579645169E-2</v>
      </c>
      <c r="CI1074" s="41">
        <f t="shared" si="828"/>
        <v>1.7465390093752645E-2</v>
      </c>
      <c r="CJ1074" s="41">
        <f t="shared" si="829"/>
        <v>9.3897403498391374E-3</v>
      </c>
      <c r="CK1074" s="41">
        <f t="shared" si="830"/>
        <v>-1.2747145197865573E-2</v>
      </c>
      <c r="CL1074" s="41">
        <f t="shared" si="831"/>
        <v>2.2948892369244678E-2</v>
      </c>
      <c r="CM1074" s="41">
        <f t="shared" si="832"/>
        <v>8.9357040151627383E-3</v>
      </c>
      <c r="CO1074" s="41">
        <f t="shared" si="833"/>
        <v>1.7513582492708211E-2</v>
      </c>
      <c r="CP1074" s="41"/>
      <c r="CQ1074" s="41">
        <f t="shared" si="834"/>
        <v>1.0820282437996147E-2</v>
      </c>
      <c r="CR1074" s="41">
        <f t="shared" si="835"/>
        <v>2.5317807984290001E-2</v>
      </c>
      <c r="CS1074" s="41">
        <f t="shared" si="836"/>
        <v>2.2204122768696804E-2</v>
      </c>
      <c r="CT1074" s="41">
        <f t="shared" si="837"/>
        <v>1.2578782206859965E-2</v>
      </c>
      <c r="CU1074" s="41">
        <f t="shared" si="838"/>
        <v>0</v>
      </c>
      <c r="CV1074" s="41">
        <f t="shared" si="839"/>
        <v>-1.0000083334583311E-2</v>
      </c>
      <c r="CW1074" s="41"/>
      <c r="CX1074" s="41">
        <f t="shared" si="840"/>
        <v>-8.5837994316692087E-3</v>
      </c>
      <c r="CY1074" s="41">
        <f t="shared" si="841"/>
        <v>2.3191562215642112E-3</v>
      </c>
      <c r="CZ1074" s="41">
        <f t="shared" si="842"/>
        <v>1.9493826886144525E-2</v>
      </c>
      <c r="DA1074" s="41">
        <f t="shared" si="843"/>
        <v>-1.0118084625810245E-2</v>
      </c>
      <c r="DB1074" s="41">
        <f t="shared" si="844"/>
        <v>-1.6962627219579363E-2</v>
      </c>
      <c r="DC1074" s="41">
        <f t="shared" si="845"/>
        <v>0</v>
      </c>
      <c r="DD1074" s="41">
        <f t="shared" si="846"/>
        <v>1.9936821876648646E-3</v>
      </c>
      <c r="DE1074" s="41"/>
      <c r="DF1074" s="41"/>
      <c r="DG1074" s="41">
        <f t="shared" si="847"/>
        <v>6.5870780425367426E-2</v>
      </c>
      <c r="DH1074" s="41"/>
    </row>
    <row r="1075" spans="2:112">
      <c r="B1075" s="34"/>
      <c r="C1075" s="34">
        <v>5.3644559999999997</v>
      </c>
      <c r="D1075" s="34"/>
      <c r="E1075" s="34">
        <v>1.77</v>
      </c>
      <c r="F1075" s="34"/>
      <c r="G1075" s="34">
        <v>56.114792000000001</v>
      </c>
      <c r="H1075" s="34">
        <v>24.518899999999999</v>
      </c>
      <c r="I1075" s="34">
        <v>20.65</v>
      </c>
      <c r="J1075" s="34">
        <v>4.16</v>
      </c>
      <c r="K1075" s="34"/>
      <c r="L1075" s="34">
        <v>70.269997000000004</v>
      </c>
      <c r="M1075" s="34">
        <v>4.1500000000000004</v>
      </c>
      <c r="N1075" s="34">
        <v>46.185696</v>
      </c>
      <c r="O1075" s="34">
        <v>12</v>
      </c>
      <c r="P1075" s="34"/>
      <c r="Q1075" s="34"/>
      <c r="R1075" s="34">
        <v>37.540000999999997</v>
      </c>
      <c r="S1075" s="34">
        <v>47.045279999999998</v>
      </c>
      <c r="T1075" s="34"/>
      <c r="U1075" s="34"/>
      <c r="V1075" s="34">
        <v>3.5578349999999999</v>
      </c>
      <c r="W1075" s="34">
        <v>41.959999000000003</v>
      </c>
      <c r="X1075" s="34">
        <v>44.75</v>
      </c>
      <c r="Y1075" s="34">
        <v>11.321303</v>
      </c>
      <c r="Z1075" s="34">
        <v>20.593216000000002</v>
      </c>
      <c r="AA1075" s="34">
        <v>47.145122999999998</v>
      </c>
      <c r="AB1075" s="34">
        <v>71.149887000000007</v>
      </c>
      <c r="AC1075" s="34"/>
      <c r="AD1075" s="34">
        <v>110.660004</v>
      </c>
      <c r="AE1075" s="34">
        <v>35.658360000000002</v>
      </c>
      <c r="AF1075" s="34">
        <v>1.08</v>
      </c>
      <c r="AG1075" s="34">
        <v>15.99</v>
      </c>
      <c r="AH1075" s="34">
        <v>27.175101999999999</v>
      </c>
      <c r="AI1075" s="34">
        <v>142.32165499999999</v>
      </c>
      <c r="AJ1075" s="34">
        <v>11.518230000000001</v>
      </c>
      <c r="AK1075" s="34">
        <v>13.7</v>
      </c>
      <c r="AL1075" s="34"/>
      <c r="AM1075" s="34">
        <v>35.684165999999998</v>
      </c>
      <c r="AN1075" s="34">
        <v>3.8</v>
      </c>
      <c r="AO1075" s="34">
        <v>29.65</v>
      </c>
      <c r="AP1075" s="34">
        <v>8</v>
      </c>
      <c r="AQ1075" s="34">
        <v>14.95</v>
      </c>
      <c r="AR1075" s="34">
        <v>3.81</v>
      </c>
      <c r="AS1075" s="34"/>
      <c r="AT1075" s="34">
        <v>22.603885999999999</v>
      </c>
      <c r="AU1075" s="34">
        <v>181.08999600000001</v>
      </c>
      <c r="AV1075" s="34">
        <v>12.687339</v>
      </c>
      <c r="AW1075" s="34">
        <v>14.387765</v>
      </c>
      <c r="AX1075" s="34">
        <v>6.3</v>
      </c>
      <c r="AY1075" s="34">
        <v>3.25</v>
      </c>
      <c r="AZ1075" s="34">
        <v>64.980002999999996</v>
      </c>
      <c r="BA1075" s="34"/>
      <c r="BB1075" s="34"/>
      <c r="BC1075" s="34">
        <v>24.955632999999999</v>
      </c>
      <c r="BD1075" s="34"/>
      <c r="BE1075" s="38"/>
      <c r="BF1075" s="41"/>
      <c r="BG1075" s="41">
        <f t="shared" si="808"/>
        <v>-2.5975505522459769E-2</v>
      </c>
      <c r="BH1075" s="41"/>
      <c r="BI1075" s="41">
        <f t="shared" si="809"/>
        <v>4.0351295523567449E-2</v>
      </c>
      <c r="BJ1075" s="41"/>
      <c r="BK1075" s="41">
        <f t="shared" si="810"/>
        <v>-9.9746632810701272E-3</v>
      </c>
      <c r="BL1075" s="41">
        <f t="shared" si="811"/>
        <v>-8.0808395804993112E-3</v>
      </c>
      <c r="BM1075" s="41">
        <f t="shared" si="812"/>
        <v>-9.6386288377688575E-3</v>
      </c>
      <c r="BN1075" s="41">
        <f t="shared" si="813"/>
        <v>-2.1403908663153493E-2</v>
      </c>
      <c r="BO1075" s="41"/>
      <c r="BP1075" s="41">
        <f t="shared" si="814"/>
        <v>7.5709099420754608E-3</v>
      </c>
      <c r="BQ1075" s="41">
        <f t="shared" si="815"/>
        <v>-2.3810648693718447E-2</v>
      </c>
      <c r="BR1075" s="41">
        <f t="shared" si="816"/>
        <v>-2.9921395080302702E-3</v>
      </c>
      <c r="BS1075" s="41">
        <f t="shared" si="817"/>
        <v>-3.3277900926745796E-3</v>
      </c>
      <c r="BT1075" s="41"/>
      <c r="BU1075" s="41"/>
      <c r="BV1075" s="41">
        <f t="shared" si="818"/>
        <v>1.1520555777194408E-2</v>
      </c>
      <c r="BW1075" s="41">
        <f t="shared" si="819"/>
        <v>-9.7988790182021411E-3</v>
      </c>
      <c r="BX1075" s="41"/>
      <c r="BY1075" s="41"/>
      <c r="BZ1075" s="41">
        <f t="shared" si="820"/>
        <v>2.2664033534472064E-2</v>
      </c>
      <c r="CA1075" s="41">
        <f t="shared" si="821"/>
        <v>-8.0703027156950359E-3</v>
      </c>
      <c r="CB1075" s="41">
        <f t="shared" si="822"/>
        <v>-5.5710450494553601E-3</v>
      </c>
      <c r="CC1075" s="41">
        <f t="shared" si="823"/>
        <v>2.6811314576514964E-2</v>
      </c>
      <c r="CD1075" s="41">
        <f t="shared" si="824"/>
        <v>-1.9526497872729108E-2</v>
      </c>
      <c r="CE1075" s="41">
        <f t="shared" si="825"/>
        <v>-4.0127781030551094E-3</v>
      </c>
      <c r="CF1075" s="41">
        <f t="shared" si="826"/>
        <v>-4.1782648285522755E-3</v>
      </c>
      <c r="CG1075" s="41"/>
      <c r="CH1075" s="41">
        <f t="shared" si="827"/>
        <v>1.1360143568291453E-2</v>
      </c>
      <c r="CI1075" s="41">
        <f t="shared" si="828"/>
        <v>8.8963688160583858E-3</v>
      </c>
      <c r="CJ1075" s="41">
        <f t="shared" si="829"/>
        <v>9.3023926623136306E-3</v>
      </c>
      <c r="CK1075" s="41">
        <f t="shared" si="830"/>
        <v>2.5333843776177648E-2</v>
      </c>
      <c r="CL1075" s="41">
        <f t="shared" si="831"/>
        <v>-3.0117479363585793E-2</v>
      </c>
      <c r="CM1075" s="41">
        <f t="shared" si="832"/>
        <v>-1.5287505509135692E-2</v>
      </c>
      <c r="CO1075" s="41">
        <f t="shared" si="833"/>
        <v>-4.9832373747875754E-2</v>
      </c>
      <c r="CP1075" s="41"/>
      <c r="CQ1075" s="41">
        <f t="shared" si="834"/>
        <v>2.6428270875460413E-2</v>
      </c>
      <c r="CR1075" s="41">
        <f t="shared" si="835"/>
        <v>-5.1293294387550578E-2</v>
      </c>
      <c r="CS1075" s="41">
        <f t="shared" si="836"/>
        <v>1.6877641137196147E-3</v>
      </c>
      <c r="CT1075" s="41">
        <f t="shared" si="837"/>
        <v>0</v>
      </c>
      <c r="CU1075" s="41">
        <f t="shared" si="838"/>
        <v>1.0084119066626008E-2</v>
      </c>
      <c r="CV1075" s="41">
        <f t="shared" si="839"/>
        <v>-4.3652630157736759E-2</v>
      </c>
      <c r="CW1075" s="41"/>
      <c r="CX1075" s="41">
        <f t="shared" si="840"/>
        <v>-1.7391768645767879E-2</v>
      </c>
      <c r="CY1075" s="41">
        <f t="shared" si="841"/>
        <v>-1.2141392420996328E-3</v>
      </c>
      <c r="CZ1075" s="41">
        <f t="shared" si="842"/>
        <v>-1.1650636392099676E-2</v>
      </c>
      <c r="DA1075" s="41">
        <f t="shared" si="843"/>
        <v>1.6807112426254194E-2</v>
      </c>
      <c r="DB1075" s="41">
        <f t="shared" si="844"/>
        <v>-2.0424904852041004E-2</v>
      </c>
      <c r="DC1075" s="41">
        <f t="shared" si="845"/>
        <v>1.5504186535965254E-2</v>
      </c>
      <c r="DD1075" s="41">
        <f t="shared" si="846"/>
        <v>-4.4528902751970086E-3</v>
      </c>
      <c r="DE1075" s="41"/>
      <c r="DF1075" s="41"/>
      <c r="DG1075" s="41">
        <f t="shared" si="847"/>
        <v>-3.636761697976184E-2</v>
      </c>
      <c r="DH1075" s="41"/>
    </row>
    <row r="1076" spans="2:112">
      <c r="B1076" s="34"/>
      <c r="C1076" s="34">
        <v>5.5997389999999996</v>
      </c>
      <c r="D1076" s="34"/>
      <c r="E1076" s="34">
        <v>1.7</v>
      </c>
      <c r="F1076" s="34"/>
      <c r="G1076" s="34">
        <v>56.104919000000002</v>
      </c>
      <c r="H1076" s="34">
        <v>24.668099999999999</v>
      </c>
      <c r="I1076" s="34">
        <v>20.75</v>
      </c>
      <c r="J1076" s="34">
        <v>3.79</v>
      </c>
      <c r="K1076" s="34"/>
      <c r="L1076" s="34">
        <v>71.639999000000003</v>
      </c>
      <c r="M1076" s="34">
        <v>4.1500000000000004</v>
      </c>
      <c r="N1076" s="34">
        <v>46.027531000000003</v>
      </c>
      <c r="O1076" s="34">
        <v>11.68</v>
      </c>
      <c r="P1076" s="34"/>
      <c r="Q1076" s="34"/>
      <c r="R1076" s="34">
        <v>37.509998000000003</v>
      </c>
      <c r="S1076" s="34">
        <v>45.941349000000002</v>
      </c>
      <c r="T1076" s="34"/>
      <c r="U1076" s="34"/>
      <c r="V1076" s="34">
        <v>3.5478689999999999</v>
      </c>
      <c r="W1076" s="34">
        <v>41.290000999999997</v>
      </c>
      <c r="X1076" s="34">
        <v>45.400002000000001</v>
      </c>
      <c r="Y1076" s="34">
        <v>11.510989</v>
      </c>
      <c r="Z1076" s="34">
        <v>19.636066</v>
      </c>
      <c r="AA1076" s="34">
        <v>47.192512999999998</v>
      </c>
      <c r="AB1076" s="34">
        <v>70.454764999999995</v>
      </c>
      <c r="AC1076" s="34"/>
      <c r="AD1076" s="34">
        <v>112.949997</v>
      </c>
      <c r="AE1076" s="34">
        <v>35.678100999999998</v>
      </c>
      <c r="AF1076" s="34">
        <v>1.06</v>
      </c>
      <c r="AG1076" s="34">
        <v>15.91</v>
      </c>
      <c r="AH1076" s="34">
        <v>26.637466</v>
      </c>
      <c r="AI1076" s="34">
        <v>138.00645399999999</v>
      </c>
      <c r="AJ1076" s="34">
        <v>11.546623</v>
      </c>
      <c r="AK1076" s="34">
        <v>14.25</v>
      </c>
      <c r="AL1076" s="34"/>
      <c r="AM1076" s="34">
        <v>35.793075999999999</v>
      </c>
      <c r="AN1076" s="34">
        <v>3.8</v>
      </c>
      <c r="AO1076" s="34">
        <v>29.450001</v>
      </c>
      <c r="AP1076" s="34">
        <v>7.95</v>
      </c>
      <c r="AQ1076" s="34">
        <v>15.2</v>
      </c>
      <c r="AR1076" s="34">
        <v>3.76</v>
      </c>
      <c r="AS1076" s="34"/>
      <c r="AT1076" s="34">
        <v>22.356034999999999</v>
      </c>
      <c r="AU1076" s="34">
        <v>181.28999300000001</v>
      </c>
      <c r="AV1076" s="34">
        <v>12.290858999999999</v>
      </c>
      <c r="AW1076" s="34">
        <v>14.195929</v>
      </c>
      <c r="AX1076" s="34">
        <v>5.87</v>
      </c>
      <c r="AY1076" s="34">
        <v>3.35</v>
      </c>
      <c r="AZ1076" s="34">
        <v>64.25</v>
      </c>
      <c r="BA1076" s="34"/>
      <c r="BB1076" s="34"/>
      <c r="BC1076" s="34">
        <v>24.856247</v>
      </c>
      <c r="BD1076" s="34"/>
      <c r="BE1076" s="38"/>
      <c r="BF1076" s="41"/>
      <c r="BG1076" s="41">
        <f t="shared" si="808"/>
        <v>4.2925016520231431E-2</v>
      </c>
      <c r="BH1076" s="41"/>
      <c r="BI1076" s="41">
        <f t="shared" si="809"/>
        <v>-4.0351295523567463E-2</v>
      </c>
      <c r="BJ1076" s="41"/>
      <c r="BK1076" s="41">
        <f t="shared" si="810"/>
        <v>-1.759583933605064E-4</v>
      </c>
      <c r="BL1076" s="41">
        <f t="shared" si="811"/>
        <v>6.0666622319302723E-3</v>
      </c>
      <c r="BM1076" s="41">
        <f t="shared" si="812"/>
        <v>4.8309272696655924E-3</v>
      </c>
      <c r="BN1076" s="41">
        <f t="shared" si="813"/>
        <v>-9.3149055178836954E-2</v>
      </c>
      <c r="BO1076" s="41"/>
      <c r="BP1076" s="41">
        <f t="shared" si="814"/>
        <v>1.9308640722195174E-2</v>
      </c>
      <c r="BQ1076" s="41">
        <f t="shared" si="815"/>
        <v>0</v>
      </c>
      <c r="BR1076" s="41">
        <f t="shared" si="816"/>
        <v>-3.430422299491529E-3</v>
      </c>
      <c r="BS1076" s="41">
        <f t="shared" si="817"/>
        <v>-2.7028672387919374E-2</v>
      </c>
      <c r="BT1076" s="41"/>
      <c r="BU1076" s="41"/>
      <c r="BV1076" s="41">
        <f t="shared" si="818"/>
        <v>-7.9954702193513769E-4</v>
      </c>
      <c r="BW1076" s="41">
        <f t="shared" si="819"/>
        <v>-2.3744980971183809E-2</v>
      </c>
      <c r="BX1076" s="41"/>
      <c r="BY1076" s="41"/>
      <c r="BZ1076" s="41">
        <f t="shared" si="820"/>
        <v>-2.8050722447009908E-3</v>
      </c>
      <c r="CA1076" s="41">
        <f t="shared" si="821"/>
        <v>-1.6096395578937411E-2</v>
      </c>
      <c r="CB1076" s="41">
        <f t="shared" si="822"/>
        <v>1.4420704379300507E-2</v>
      </c>
      <c r="CC1076" s="41">
        <f t="shared" si="823"/>
        <v>1.6615972166872817E-2</v>
      </c>
      <c r="CD1076" s="41">
        <f t="shared" si="824"/>
        <v>-4.7593723805806468E-2</v>
      </c>
      <c r="CE1076" s="41">
        <f t="shared" si="825"/>
        <v>1.0046892416572064E-3</v>
      </c>
      <c r="CF1076" s="41">
        <f t="shared" si="826"/>
        <v>-9.8178636614903846E-3</v>
      </c>
      <c r="CG1076" s="41"/>
      <c r="CH1076" s="41">
        <f t="shared" si="827"/>
        <v>2.0482742736868006E-2</v>
      </c>
      <c r="CI1076" s="41">
        <f t="shared" si="828"/>
        <v>5.5346172846787044E-4</v>
      </c>
      <c r="CJ1076" s="41">
        <f t="shared" si="829"/>
        <v>-1.8692133012152522E-2</v>
      </c>
      <c r="CK1076" s="41">
        <f t="shared" si="830"/>
        <v>-5.0156844961673566E-3</v>
      </c>
      <c r="CL1076" s="41">
        <f t="shared" si="831"/>
        <v>-1.9982465422228219E-2</v>
      </c>
      <c r="CM1076" s="41">
        <f t="shared" si="832"/>
        <v>-3.0789219834416372E-2</v>
      </c>
      <c r="CO1076" s="41">
        <f t="shared" si="833"/>
        <v>3.9361073880580306E-2</v>
      </c>
      <c r="CP1076" s="41"/>
      <c r="CQ1076" s="41">
        <f t="shared" si="834"/>
        <v>3.0474058941551249E-3</v>
      </c>
      <c r="CR1076" s="41">
        <f t="shared" si="835"/>
        <v>0</v>
      </c>
      <c r="CS1076" s="41">
        <f t="shared" si="836"/>
        <v>-6.7681813902818484E-3</v>
      </c>
      <c r="CT1076" s="41">
        <f t="shared" si="837"/>
        <v>-6.2696130135953742E-3</v>
      </c>
      <c r="CU1076" s="41">
        <f t="shared" si="838"/>
        <v>1.6584128015535261E-2</v>
      </c>
      <c r="CV1076" s="41">
        <f t="shared" si="839"/>
        <v>-1.3210231736806575E-2</v>
      </c>
      <c r="CW1076" s="41"/>
      <c r="CX1076" s="41">
        <f t="shared" si="840"/>
        <v>-1.1025531418257564E-2</v>
      </c>
      <c r="CY1076" s="41">
        <f t="shared" si="841"/>
        <v>1.1037972646211871E-3</v>
      </c>
      <c r="CZ1076" s="41">
        <f t="shared" si="842"/>
        <v>-3.1748751707917813E-2</v>
      </c>
      <c r="DA1076" s="41">
        <f t="shared" si="843"/>
        <v>-1.3422959281772473E-2</v>
      </c>
      <c r="DB1076" s="41">
        <f t="shared" si="844"/>
        <v>-7.0694999557481902E-2</v>
      </c>
      <c r="DC1076" s="41">
        <f t="shared" si="845"/>
        <v>3.0305349495329058E-2</v>
      </c>
      <c r="DD1076" s="41">
        <f t="shared" si="846"/>
        <v>-1.1297852633675703E-2</v>
      </c>
      <c r="DE1076" s="41"/>
      <c r="DF1076" s="41"/>
      <c r="DG1076" s="41">
        <f t="shared" si="847"/>
        <v>-3.9904589781884266E-3</v>
      </c>
      <c r="DH1076" s="41"/>
    </row>
    <row r="1077" spans="2:112">
      <c r="B1077" s="34"/>
      <c r="C1077" s="34">
        <v>5.3644559999999997</v>
      </c>
      <c r="D1077" s="34"/>
      <c r="E1077" s="34">
        <v>1.74</v>
      </c>
      <c r="F1077" s="34"/>
      <c r="G1077" s="34">
        <v>56.243088</v>
      </c>
      <c r="H1077" s="34">
        <v>24.817305000000001</v>
      </c>
      <c r="I1077" s="34">
        <v>21</v>
      </c>
      <c r="J1077" s="34">
        <v>3.87</v>
      </c>
      <c r="K1077" s="34"/>
      <c r="L1077" s="34">
        <v>71.529999000000004</v>
      </c>
      <c r="M1077" s="34">
        <v>4.0999999999999996</v>
      </c>
      <c r="N1077" s="34">
        <v>46.442722000000003</v>
      </c>
      <c r="O1077" s="34">
        <v>11.58</v>
      </c>
      <c r="P1077" s="34"/>
      <c r="Q1077" s="34"/>
      <c r="R1077" s="34">
        <v>35.959999000000003</v>
      </c>
      <c r="S1077" s="34">
        <v>46.000484</v>
      </c>
      <c r="T1077" s="34"/>
      <c r="U1077" s="34"/>
      <c r="V1077" s="34">
        <v>3.5678010000000002</v>
      </c>
      <c r="W1077" s="34">
        <v>41.709999000000003</v>
      </c>
      <c r="X1077" s="34">
        <v>45.200001</v>
      </c>
      <c r="Y1077" s="34">
        <v>11.540940000000001</v>
      </c>
      <c r="Z1077" s="34">
        <v>19.839099999999998</v>
      </c>
      <c r="AA1077" s="34">
        <v>48.917563999999999</v>
      </c>
      <c r="AB1077" s="34">
        <v>70.206519999999998</v>
      </c>
      <c r="AC1077" s="34"/>
      <c r="AD1077" s="34">
        <v>114.07</v>
      </c>
      <c r="AE1077" s="34">
        <v>36.043266000000003</v>
      </c>
      <c r="AF1077" s="34">
        <v>1.07</v>
      </c>
      <c r="AG1077" s="34">
        <v>16.290001</v>
      </c>
      <c r="AH1077" s="34">
        <v>27.304811000000001</v>
      </c>
      <c r="AI1077" s="34">
        <v>143.92614699999999</v>
      </c>
      <c r="AJ1077" s="34">
        <v>11.797008999999999</v>
      </c>
      <c r="AK1077" s="34">
        <v>14.35</v>
      </c>
      <c r="AL1077" s="34"/>
      <c r="AM1077" s="34">
        <v>36.446559999999998</v>
      </c>
      <c r="AN1077" s="34">
        <v>4.3</v>
      </c>
      <c r="AO1077" s="34">
        <v>29.75</v>
      </c>
      <c r="AP1077" s="34">
        <v>7.85</v>
      </c>
      <c r="AQ1077" s="34">
        <v>15.45</v>
      </c>
      <c r="AR1077" s="34">
        <v>3.89</v>
      </c>
      <c r="AS1077" s="34"/>
      <c r="AT1077" s="34">
        <v>22.504746999999998</v>
      </c>
      <c r="AU1077" s="34">
        <v>181.220001</v>
      </c>
      <c r="AV1077" s="34">
        <v>12.290858999999999</v>
      </c>
      <c r="AW1077" s="34">
        <v>14.627561999999999</v>
      </c>
      <c r="AX1077" s="34">
        <v>6.07</v>
      </c>
      <c r="AY1077" s="34">
        <v>3.58</v>
      </c>
      <c r="AZ1077" s="34">
        <v>65.410004000000001</v>
      </c>
      <c r="BA1077" s="34"/>
      <c r="BB1077" s="34"/>
      <c r="BC1077" s="34">
        <v>25.462496000000002</v>
      </c>
      <c r="BD1077" s="34"/>
      <c r="BE1077" s="38"/>
      <c r="BF1077" s="41"/>
      <c r="BG1077" s="41">
        <f t="shared" si="808"/>
        <v>-4.292501652023141E-2</v>
      </c>
      <c r="BH1077" s="41"/>
      <c r="BI1077" s="41">
        <f t="shared" si="809"/>
        <v>2.3256862164267183E-2</v>
      </c>
      <c r="BJ1077" s="41"/>
      <c r="BK1077" s="41">
        <f t="shared" si="810"/>
        <v>2.459662139969781E-3</v>
      </c>
      <c r="BL1077" s="41">
        <f t="shared" si="811"/>
        <v>6.030281136194705E-3</v>
      </c>
      <c r="BM1077" s="41">
        <f t="shared" si="812"/>
        <v>1.197619104671562E-2</v>
      </c>
      <c r="BN1077" s="41">
        <f t="shared" si="813"/>
        <v>2.0888487947355532E-2</v>
      </c>
      <c r="BO1077" s="41"/>
      <c r="BP1077" s="41">
        <f t="shared" si="814"/>
        <v>-1.5366350936844835E-3</v>
      </c>
      <c r="BQ1077" s="41">
        <f t="shared" si="815"/>
        <v>-1.2121360532344963E-2</v>
      </c>
      <c r="BR1077" s="41">
        <f t="shared" si="816"/>
        <v>8.9800509170284582E-3</v>
      </c>
      <c r="BS1077" s="41">
        <f t="shared" si="817"/>
        <v>-8.5985052552317934E-3</v>
      </c>
      <c r="BT1077" s="41"/>
      <c r="BU1077" s="41"/>
      <c r="BV1077" s="41">
        <f t="shared" si="818"/>
        <v>-4.220032897993678E-2</v>
      </c>
      <c r="BW1077" s="41">
        <f t="shared" si="819"/>
        <v>1.2863569547126453E-3</v>
      </c>
      <c r="BX1077" s="41"/>
      <c r="BY1077" s="41"/>
      <c r="BZ1077" s="41">
        <f t="shared" si="820"/>
        <v>5.6022980637643813E-3</v>
      </c>
      <c r="CA1077" s="41">
        <f t="shared" si="821"/>
        <v>1.0120520116849939E-2</v>
      </c>
      <c r="CB1077" s="41">
        <f t="shared" si="822"/>
        <v>-4.4150401380857072E-3</v>
      </c>
      <c r="CC1077" s="41">
        <f t="shared" si="823"/>
        <v>2.5985692437133631E-3</v>
      </c>
      <c r="CD1077" s="41">
        <f t="shared" si="824"/>
        <v>1.0286760561060969E-2</v>
      </c>
      <c r="CE1077" s="41">
        <f t="shared" si="825"/>
        <v>3.5901256866288318E-2</v>
      </c>
      <c r="CF1077" s="41">
        <f t="shared" si="826"/>
        <v>-3.5296884673579323E-3</v>
      </c>
      <c r="CG1077" s="41"/>
      <c r="CH1077" s="41">
        <f t="shared" si="827"/>
        <v>9.8670786862195114E-3</v>
      </c>
      <c r="CI1077" s="41">
        <f t="shared" si="828"/>
        <v>1.0182966964646701E-2</v>
      </c>
      <c r="CJ1077" s="41">
        <f t="shared" si="829"/>
        <v>9.3897403498391374E-3</v>
      </c>
      <c r="CK1077" s="41">
        <f t="shared" si="830"/>
        <v>2.3603641651610597E-2</v>
      </c>
      <c r="CL1077" s="41">
        <f t="shared" si="831"/>
        <v>2.4744192743106009E-2</v>
      </c>
      <c r="CM1077" s="41">
        <f t="shared" si="832"/>
        <v>4.1999847779086878E-2</v>
      </c>
      <c r="CO1077" s="41">
        <f t="shared" si="833"/>
        <v>6.9930354909706043E-3</v>
      </c>
      <c r="CP1077" s="41"/>
      <c r="CQ1077" s="41">
        <f t="shared" si="834"/>
        <v>1.8092611263925938E-2</v>
      </c>
      <c r="CR1077" s="41">
        <f t="shared" si="835"/>
        <v>0.12361395596717663</v>
      </c>
      <c r="CS1077" s="41">
        <f t="shared" si="836"/>
        <v>1.0135187938186312E-2</v>
      </c>
      <c r="CT1077" s="41">
        <f t="shared" si="837"/>
        <v>-1.2658396871923577E-2</v>
      </c>
      <c r="CU1077" s="41">
        <f t="shared" si="838"/>
        <v>1.6313575491523787E-2</v>
      </c>
      <c r="CV1077" s="41">
        <f t="shared" si="839"/>
        <v>3.3990200228551946E-2</v>
      </c>
      <c r="CW1077" s="41"/>
      <c r="CX1077" s="41">
        <f t="shared" si="840"/>
        <v>6.6299577540074386E-3</v>
      </c>
      <c r="CY1077" s="41">
        <f t="shared" si="841"/>
        <v>-3.8615211733852129E-4</v>
      </c>
      <c r="CZ1077" s="41">
        <f t="shared" si="842"/>
        <v>0</v>
      </c>
      <c r="DA1077" s="41">
        <f t="shared" si="843"/>
        <v>2.9952323900069567E-2</v>
      </c>
      <c r="DB1077" s="41">
        <f t="shared" si="844"/>
        <v>3.3503971231401843E-2</v>
      </c>
      <c r="DC1077" s="41">
        <f t="shared" si="845"/>
        <v>6.6402454575633804E-2</v>
      </c>
      <c r="DD1077" s="41">
        <f t="shared" si="846"/>
        <v>1.7893489350519216E-2</v>
      </c>
      <c r="DE1077" s="41"/>
      <c r="DF1077" s="41"/>
      <c r="DG1077" s="41">
        <f t="shared" si="847"/>
        <v>2.4097515179280552E-2</v>
      </c>
      <c r="DH1077" s="41"/>
    </row>
    <row r="1078" spans="2:112">
      <c r="B1078" s="34"/>
      <c r="C1078" s="34">
        <v>5.3174000000000001</v>
      </c>
      <c r="D1078" s="34"/>
      <c r="E1078" s="34">
        <v>1.74</v>
      </c>
      <c r="F1078" s="34"/>
      <c r="G1078" s="34">
        <v>56.746403000000001</v>
      </c>
      <c r="H1078" s="34">
        <v>25.245016</v>
      </c>
      <c r="I1078" s="34">
        <v>21</v>
      </c>
      <c r="J1078" s="34">
        <v>3.79</v>
      </c>
      <c r="K1078" s="34"/>
      <c r="L1078" s="34">
        <v>72.029999000000004</v>
      </c>
      <c r="M1078" s="34">
        <v>3.95</v>
      </c>
      <c r="N1078" s="34">
        <v>46.531692999999997</v>
      </c>
      <c r="O1078" s="34">
        <v>11.48</v>
      </c>
      <c r="P1078" s="34"/>
      <c r="Q1078" s="34"/>
      <c r="R1078" s="34">
        <v>37.049999</v>
      </c>
      <c r="S1078" s="34">
        <v>45.951202000000002</v>
      </c>
      <c r="T1078" s="34"/>
      <c r="U1078" s="34"/>
      <c r="V1078" s="34">
        <v>3.6475279999999999</v>
      </c>
      <c r="W1078" s="34">
        <v>41.290000999999997</v>
      </c>
      <c r="X1078" s="34">
        <v>44.150002000000001</v>
      </c>
      <c r="Y1078" s="34">
        <v>11.670724999999999</v>
      </c>
      <c r="Z1078" s="34">
        <v>19.674741999999998</v>
      </c>
      <c r="AA1078" s="34">
        <v>47.931820000000002</v>
      </c>
      <c r="AB1078" s="34">
        <v>70.256172000000007</v>
      </c>
      <c r="AC1078" s="34"/>
      <c r="AD1078" s="34">
        <v>114.650002</v>
      </c>
      <c r="AE1078" s="34">
        <v>36.449696000000003</v>
      </c>
      <c r="AF1078" s="34">
        <v>1.05</v>
      </c>
      <c r="AG1078" s="34">
        <v>16.290001</v>
      </c>
      <c r="AH1078" s="34">
        <v>27.00909</v>
      </c>
      <c r="AI1078" s="34">
        <v>143.99591100000001</v>
      </c>
      <c r="AJ1078" s="34">
        <v>11.334759</v>
      </c>
      <c r="AK1078" s="34">
        <v>15.55</v>
      </c>
      <c r="AL1078" s="34"/>
      <c r="AM1078" s="34">
        <v>36.228732999999998</v>
      </c>
      <c r="AN1078" s="34">
        <v>5</v>
      </c>
      <c r="AO1078" s="34">
        <v>29.85</v>
      </c>
      <c r="AP1078" s="34">
        <v>7.8</v>
      </c>
      <c r="AQ1078" s="34">
        <v>15.55</v>
      </c>
      <c r="AR1078" s="34">
        <v>3.94</v>
      </c>
      <c r="AS1078" s="34"/>
      <c r="AT1078" s="34">
        <v>22.603885999999999</v>
      </c>
      <c r="AU1078" s="34">
        <v>180.729996</v>
      </c>
      <c r="AV1078" s="34">
        <v>12.389979</v>
      </c>
      <c r="AW1078" s="34">
        <v>14.531642</v>
      </c>
      <c r="AX1078" s="34">
        <v>5.89</v>
      </c>
      <c r="AY1078" s="34">
        <v>3.5</v>
      </c>
      <c r="AZ1078" s="34">
        <v>65.169998000000007</v>
      </c>
      <c r="BA1078" s="34"/>
      <c r="BB1078" s="34"/>
      <c r="BC1078" s="34">
        <v>24.488517999999999</v>
      </c>
      <c r="BD1078" s="34"/>
      <c r="BE1078" s="38"/>
      <c r="BF1078" s="41"/>
      <c r="BG1078" s="41">
        <f t="shared" si="808"/>
        <v>-8.8105109062521572E-3</v>
      </c>
      <c r="BH1078" s="41"/>
      <c r="BI1078" s="41">
        <f t="shared" si="809"/>
        <v>0</v>
      </c>
      <c r="BJ1078" s="41"/>
      <c r="BK1078" s="41">
        <f t="shared" si="810"/>
        <v>8.9091175586326274E-3</v>
      </c>
      <c r="BL1078" s="41">
        <f t="shared" si="811"/>
        <v>1.7087558007395254E-2</v>
      </c>
      <c r="BM1078" s="41">
        <f t="shared" si="812"/>
        <v>0</v>
      </c>
      <c r="BN1078" s="41">
        <f t="shared" si="813"/>
        <v>-2.0888487947355421E-2</v>
      </c>
      <c r="BO1078" s="41"/>
      <c r="BP1078" s="41">
        <f t="shared" si="814"/>
        <v>6.9657568780230822E-3</v>
      </c>
      <c r="BQ1078" s="41">
        <f t="shared" si="815"/>
        <v>-3.7271394797231537E-2</v>
      </c>
      <c r="BR1078" s="41">
        <f t="shared" si="816"/>
        <v>1.9138819460810317E-3</v>
      </c>
      <c r="BS1078" s="41">
        <f t="shared" si="817"/>
        <v>-8.6730812534287806E-3</v>
      </c>
      <c r="BT1078" s="41"/>
      <c r="BU1078" s="41"/>
      <c r="BV1078" s="41">
        <f t="shared" si="818"/>
        <v>2.9861142956799241E-2</v>
      </c>
      <c r="BW1078" s="41">
        <f t="shared" si="819"/>
        <v>-1.0719108449782605E-3</v>
      </c>
      <c r="BX1078" s="41"/>
      <c r="BY1078" s="41"/>
      <c r="BZ1078" s="41">
        <f t="shared" si="820"/>
        <v>2.2100238256326388E-2</v>
      </c>
      <c r="CA1078" s="41">
        <f t="shared" si="821"/>
        <v>-1.0120520116850005E-2</v>
      </c>
      <c r="CB1078" s="41">
        <f t="shared" si="822"/>
        <v>-2.3504136611997812E-2</v>
      </c>
      <c r="CC1078" s="41">
        <f t="shared" si="823"/>
        <v>1.1182855907390122E-2</v>
      </c>
      <c r="CD1078" s="41">
        <f t="shared" si="824"/>
        <v>-8.3190567947584171E-3</v>
      </c>
      <c r="CE1078" s="41">
        <f t="shared" si="825"/>
        <v>-2.0356929501320051E-2</v>
      </c>
      <c r="CF1078" s="41">
        <f t="shared" si="826"/>
        <v>7.0697779404776527E-4</v>
      </c>
      <c r="CG1078" s="41"/>
      <c r="CH1078" s="41">
        <f t="shared" si="827"/>
        <v>5.0717317085028184E-3</v>
      </c>
      <c r="CI1078" s="41">
        <f t="shared" si="828"/>
        <v>1.1213068061958036E-2</v>
      </c>
      <c r="CJ1078" s="41">
        <f t="shared" si="829"/>
        <v>-1.8868484304382805E-2</v>
      </c>
      <c r="CK1078" s="41">
        <f t="shared" si="830"/>
        <v>0</v>
      </c>
      <c r="CL1078" s="41">
        <f t="shared" si="831"/>
        <v>-1.0889437759478727E-2</v>
      </c>
      <c r="CM1078" s="41">
        <f t="shared" si="832"/>
        <v>4.8460338085883363E-4</v>
      </c>
      <c r="CO1078" s="41">
        <f t="shared" si="833"/>
        <v>8.0310696419613012E-2</v>
      </c>
      <c r="CP1078" s="41"/>
      <c r="CQ1078" s="41">
        <f t="shared" si="834"/>
        <v>-5.9945448666542831E-3</v>
      </c>
      <c r="CR1078" s="41">
        <f t="shared" si="835"/>
        <v>0.15082288973458369</v>
      </c>
      <c r="CS1078" s="41">
        <f t="shared" si="836"/>
        <v>3.3557078469723151E-3</v>
      </c>
      <c r="CT1078" s="41">
        <f t="shared" si="837"/>
        <v>-6.38979809877101E-3</v>
      </c>
      <c r="CU1078" s="41">
        <f t="shared" si="838"/>
        <v>6.4516352814888165E-3</v>
      </c>
      <c r="CV1078" s="41">
        <f t="shared" si="839"/>
        <v>1.2771565679487539E-2</v>
      </c>
      <c r="CW1078" s="41"/>
      <c r="CX1078" s="41">
        <f t="shared" si="840"/>
        <v>4.395573664250192E-3</v>
      </c>
      <c r="CY1078" s="41">
        <f t="shared" si="841"/>
        <v>-2.707585596985028E-3</v>
      </c>
      <c r="CZ1078" s="41">
        <f t="shared" si="842"/>
        <v>8.0321853659589704E-3</v>
      </c>
      <c r="DA1078" s="41">
        <f t="shared" si="843"/>
        <v>-6.5790784951042973E-3</v>
      </c>
      <c r="DB1078" s="41">
        <f t="shared" si="844"/>
        <v>-3.0102607407911607E-2</v>
      </c>
      <c r="DC1078" s="41">
        <f t="shared" si="845"/>
        <v>-2.2599831917240919E-2</v>
      </c>
      <c r="DD1078" s="41">
        <f t="shared" si="846"/>
        <v>-3.6760034705270806E-3</v>
      </c>
      <c r="DE1078" s="41"/>
      <c r="DF1078" s="41"/>
      <c r="DG1078" s="41">
        <f t="shared" si="847"/>
        <v>-3.9002269821858705E-2</v>
      </c>
      <c r="DH1078" s="41"/>
    </row>
    <row r="1079" spans="2:112">
      <c r="B1079" s="34"/>
      <c r="C1079" s="34">
        <v>5.0350590000000004</v>
      </c>
      <c r="D1079" s="34"/>
      <c r="E1079" s="34">
        <v>1.66</v>
      </c>
      <c r="F1079" s="34"/>
      <c r="G1079" s="34">
        <v>56.47007</v>
      </c>
      <c r="H1079" s="34">
        <v>24.638262000000001</v>
      </c>
      <c r="I1079" s="34">
        <v>19.899999999999999</v>
      </c>
      <c r="J1079" s="34">
        <v>3.98</v>
      </c>
      <c r="K1079" s="34"/>
      <c r="L1079" s="34">
        <v>71.809997999999993</v>
      </c>
      <c r="M1079" s="34">
        <v>3.95</v>
      </c>
      <c r="N1079" s="34">
        <v>45.473927000000003</v>
      </c>
      <c r="O1079" s="34">
        <v>11.41</v>
      </c>
      <c r="P1079" s="34"/>
      <c r="Q1079" s="34"/>
      <c r="R1079" s="34">
        <v>36.310001</v>
      </c>
      <c r="S1079" s="34">
        <v>45.073971</v>
      </c>
      <c r="T1079" s="34"/>
      <c r="U1079" s="34"/>
      <c r="V1079" s="34">
        <v>3.7172900000000002</v>
      </c>
      <c r="W1079" s="34">
        <v>40.479999999999997</v>
      </c>
      <c r="X1079" s="34">
        <v>43.849997999999999</v>
      </c>
      <c r="Y1079" s="34">
        <v>11.57089</v>
      </c>
      <c r="Z1079" s="34">
        <v>18.031148999999999</v>
      </c>
      <c r="AA1079" s="34">
        <v>46.225723000000002</v>
      </c>
      <c r="AB1079" s="34">
        <v>68.121178</v>
      </c>
      <c r="AC1079" s="34"/>
      <c r="AD1079" s="34">
        <v>113.32</v>
      </c>
      <c r="AE1079" s="34">
        <v>36.469524</v>
      </c>
      <c r="AF1079" s="34">
        <v>1.04</v>
      </c>
      <c r="AG1079" s="34">
        <v>15.85</v>
      </c>
      <c r="AH1079" s="34">
        <v>26.910516999999999</v>
      </c>
      <c r="AI1079" s="34">
        <v>139.44154399999999</v>
      </c>
      <c r="AJ1079" s="34">
        <v>11.517734000000001</v>
      </c>
      <c r="AK1079" s="34">
        <v>15.75</v>
      </c>
      <c r="AL1079" s="34"/>
      <c r="AM1079" s="34">
        <v>35.882190999999999</v>
      </c>
      <c r="AN1079" s="34">
        <v>4.7</v>
      </c>
      <c r="AO1079" s="34">
        <v>29.35</v>
      </c>
      <c r="AP1079" s="34">
        <v>7.8</v>
      </c>
      <c r="AQ1079" s="34">
        <v>15.55</v>
      </c>
      <c r="AR1079" s="34">
        <v>3.66</v>
      </c>
      <c r="AS1079" s="34"/>
      <c r="AT1079" s="34">
        <v>21.562918</v>
      </c>
      <c r="AU1079" s="34">
        <v>181.509995</v>
      </c>
      <c r="AV1079" s="34">
        <v>11.250102</v>
      </c>
      <c r="AW1079" s="34">
        <v>14.147969</v>
      </c>
      <c r="AX1079" s="34">
        <v>5.87</v>
      </c>
      <c r="AY1079" s="34">
        <v>3.25</v>
      </c>
      <c r="AZ1079" s="34">
        <v>64.319999999999993</v>
      </c>
      <c r="BA1079" s="34"/>
      <c r="BB1079" s="34"/>
      <c r="BC1079" s="34">
        <v>25.045078</v>
      </c>
      <c r="BD1079" s="34"/>
      <c r="BE1079" s="38"/>
      <c r="BF1079" s="41"/>
      <c r="BG1079" s="41">
        <f t="shared" si="808"/>
        <v>-5.4559218009564647E-2</v>
      </c>
      <c r="BH1079" s="41"/>
      <c r="BI1079" s="41">
        <f t="shared" si="809"/>
        <v>-4.7067510857985856E-2</v>
      </c>
      <c r="BJ1079" s="41"/>
      <c r="BK1079" s="41">
        <f t="shared" si="810"/>
        <v>-4.8815078125736171E-3</v>
      </c>
      <c r="BL1079" s="41">
        <f t="shared" si="811"/>
        <v>-2.4328149636274381E-2</v>
      </c>
      <c r="BM1079" s="41">
        <f t="shared" si="812"/>
        <v>-5.3802705992976325E-2</v>
      </c>
      <c r="BN1079" s="41">
        <f t="shared" si="813"/>
        <v>4.8915800202011292E-2</v>
      </c>
      <c r="BO1079" s="41"/>
      <c r="BP1079" s="41">
        <f t="shared" si="814"/>
        <v>-3.0589707472157396E-3</v>
      </c>
      <c r="BQ1079" s="41">
        <f t="shared" si="815"/>
        <v>0</v>
      </c>
      <c r="BR1079" s="41">
        <f t="shared" si="816"/>
        <v>-2.2994521578776277E-2</v>
      </c>
      <c r="BS1079" s="41">
        <f t="shared" si="817"/>
        <v>-6.1162270174360944E-3</v>
      </c>
      <c r="BT1079" s="41"/>
      <c r="BU1079" s="41"/>
      <c r="BV1079" s="41">
        <f t="shared" si="818"/>
        <v>-2.0175111784675785E-2</v>
      </c>
      <c r="BW1079" s="41">
        <f t="shared" si="819"/>
        <v>-1.9275067118058355E-2</v>
      </c>
      <c r="BX1079" s="41"/>
      <c r="BY1079" s="41"/>
      <c r="BZ1079" s="41">
        <f t="shared" si="820"/>
        <v>1.8945230304162078E-2</v>
      </c>
      <c r="CA1079" s="41">
        <f t="shared" si="821"/>
        <v>-1.981233913772772E-2</v>
      </c>
      <c r="CB1079" s="41">
        <f t="shared" si="822"/>
        <v>-6.818299141924525E-3</v>
      </c>
      <c r="CC1079" s="41">
        <f t="shared" si="823"/>
        <v>-8.5911081518121341E-3</v>
      </c>
      <c r="CD1079" s="41">
        <f t="shared" si="824"/>
        <v>-8.7234918823611549E-2</v>
      </c>
      <c r="CE1079" s="41">
        <f t="shared" si="825"/>
        <v>-3.6243166455345151E-2</v>
      </c>
      <c r="CF1079" s="41">
        <f t="shared" si="826"/>
        <v>-3.0860013348547086E-2</v>
      </c>
      <c r="CG1079" s="41"/>
      <c r="CH1079" s="41">
        <f t="shared" si="827"/>
        <v>-1.1668351785993528E-2</v>
      </c>
      <c r="CI1079" s="41">
        <f t="shared" si="828"/>
        <v>5.4383468415285642E-4</v>
      </c>
      <c r="CJ1079" s="41">
        <f t="shared" si="829"/>
        <v>-9.5694510161506725E-3</v>
      </c>
      <c r="CK1079" s="41">
        <f t="shared" si="830"/>
        <v>-2.7381983678016482E-2</v>
      </c>
      <c r="CL1079" s="41">
        <f t="shared" si="831"/>
        <v>-3.6562992684500239E-3</v>
      </c>
      <c r="CM1079" s="41">
        <f t="shared" si="832"/>
        <v>-3.2139429326156238E-2</v>
      </c>
      <c r="CO1079" s="41">
        <f t="shared" si="833"/>
        <v>1.2779726646398801E-2</v>
      </c>
      <c r="CP1079" s="41"/>
      <c r="CQ1079" s="41">
        <f t="shared" si="834"/>
        <v>-9.6114332907899138E-3</v>
      </c>
      <c r="CR1079" s="41">
        <f t="shared" si="835"/>
        <v>-6.1875403718087411E-2</v>
      </c>
      <c r="CS1079" s="41">
        <f t="shared" si="836"/>
        <v>-1.6892293564505636E-2</v>
      </c>
      <c r="CT1079" s="41">
        <f t="shared" si="837"/>
        <v>0</v>
      </c>
      <c r="CU1079" s="41">
        <f t="shared" si="838"/>
        <v>0</v>
      </c>
      <c r="CV1079" s="41">
        <f t="shared" si="839"/>
        <v>-7.3717575896567564E-2</v>
      </c>
      <c r="CW1079" s="41"/>
      <c r="CX1079" s="41">
        <f t="shared" si="840"/>
        <v>-4.71467582887923E-2</v>
      </c>
      <c r="CY1079" s="41">
        <f t="shared" si="841"/>
        <v>4.3065383441101123E-3</v>
      </c>
      <c r="CZ1079" s="41">
        <f t="shared" si="842"/>
        <v>-9.6510805448366627E-2</v>
      </c>
      <c r="DA1079" s="41">
        <f t="shared" si="843"/>
        <v>-2.6757398549447226E-2</v>
      </c>
      <c r="DB1079" s="41">
        <f t="shared" si="844"/>
        <v>-3.4013638234901785E-3</v>
      </c>
      <c r="DC1079" s="41">
        <f t="shared" si="845"/>
        <v>-7.4107972153721849E-2</v>
      </c>
      <c r="DD1079" s="41">
        <f t="shared" si="846"/>
        <v>-1.3128584784610499E-2</v>
      </c>
      <c r="DE1079" s="41"/>
      <c r="DF1079" s="41"/>
      <c r="DG1079" s="41">
        <f t="shared" si="847"/>
        <v>2.247296656153322E-2</v>
      </c>
      <c r="DH1079" s="41"/>
    </row>
    <row r="1080" spans="2:112">
      <c r="B1080" s="34"/>
      <c r="C1080" s="34">
        <v>5.1291729999999998</v>
      </c>
      <c r="D1080" s="34"/>
      <c r="E1080" s="34">
        <v>1.63</v>
      </c>
      <c r="F1080" s="34"/>
      <c r="G1080" s="34">
        <v>57.203570999999997</v>
      </c>
      <c r="H1080" s="34">
        <v>24.628315000000001</v>
      </c>
      <c r="I1080" s="34">
        <v>20.100000000000001</v>
      </c>
      <c r="J1080" s="34">
        <v>3.74</v>
      </c>
      <c r="K1080" s="34"/>
      <c r="L1080" s="34">
        <v>71.680000000000007</v>
      </c>
      <c r="M1080" s="34">
        <v>3.9</v>
      </c>
      <c r="N1080" s="34">
        <v>45.404732000000003</v>
      </c>
      <c r="O1080" s="34">
        <v>11.44</v>
      </c>
      <c r="P1080" s="34"/>
      <c r="Q1080" s="34"/>
      <c r="R1080" s="34">
        <v>35.979999999999997</v>
      </c>
      <c r="S1080" s="34">
        <v>44.817703000000002</v>
      </c>
      <c r="T1080" s="34"/>
      <c r="U1080" s="34"/>
      <c r="V1080" s="34">
        <v>3.537903</v>
      </c>
      <c r="W1080" s="34">
        <v>40.299999</v>
      </c>
      <c r="X1080" s="34">
        <v>43.650002000000001</v>
      </c>
      <c r="Y1080" s="34">
        <v>11.57089</v>
      </c>
      <c r="Z1080" s="34">
        <v>17.731438000000001</v>
      </c>
      <c r="AA1080" s="34">
        <v>46.747031999999997</v>
      </c>
      <c r="AB1080" s="34">
        <v>68.766632000000001</v>
      </c>
      <c r="AC1080" s="34"/>
      <c r="AD1080" s="34">
        <v>113.910004</v>
      </c>
      <c r="AE1080" s="34">
        <v>36.221702999999998</v>
      </c>
      <c r="AF1080" s="34">
        <v>1</v>
      </c>
      <c r="AG1080" s="34">
        <v>16.190000999999999</v>
      </c>
      <c r="AH1080" s="34">
        <v>27.107664</v>
      </c>
      <c r="AI1080" s="34">
        <v>138.87348900000001</v>
      </c>
      <c r="AJ1080" s="34">
        <v>11.508101</v>
      </c>
      <c r="AK1080" s="34">
        <v>14.2</v>
      </c>
      <c r="AL1080" s="34"/>
      <c r="AM1080" s="34">
        <v>36.090114999999997</v>
      </c>
      <c r="AN1080" s="34">
        <v>4.5999999999999996</v>
      </c>
      <c r="AO1080" s="34">
        <v>30.200001</v>
      </c>
      <c r="AP1080" s="34">
        <v>7.65</v>
      </c>
      <c r="AQ1080" s="34">
        <v>15.7</v>
      </c>
      <c r="AR1080" s="34">
        <v>3.68</v>
      </c>
      <c r="AS1080" s="34"/>
      <c r="AT1080" s="34">
        <v>21.612486000000001</v>
      </c>
      <c r="AU1080" s="34">
        <v>181.5</v>
      </c>
      <c r="AV1080" s="34">
        <v>11.349221</v>
      </c>
      <c r="AW1080" s="34">
        <v>13.956132</v>
      </c>
      <c r="AX1080" s="34">
        <v>5.88</v>
      </c>
      <c r="AY1080" s="34">
        <v>3.35</v>
      </c>
      <c r="AZ1080" s="34">
        <v>63.330002</v>
      </c>
      <c r="BA1080" s="34"/>
      <c r="BB1080" s="34"/>
      <c r="BC1080" s="34">
        <v>25.064955000000001</v>
      </c>
      <c r="BD1080" s="34"/>
      <c r="BE1080" s="38"/>
      <c r="BF1080" s="41"/>
      <c r="BG1080" s="41">
        <f t="shared" si="808"/>
        <v>1.8519193534129213E-2</v>
      </c>
      <c r="BH1080" s="41"/>
      <c r="BI1080" s="41">
        <f t="shared" si="809"/>
        <v>-1.8237587549780901E-2</v>
      </c>
      <c r="BJ1080" s="41"/>
      <c r="BK1080" s="41">
        <f t="shared" si="810"/>
        <v>1.2905563226783712E-2</v>
      </c>
      <c r="BL1080" s="41">
        <f t="shared" si="811"/>
        <v>-4.0380317614361499E-4</v>
      </c>
      <c r="BM1080" s="41">
        <f t="shared" si="812"/>
        <v>1.0000083334583399E-2</v>
      </c>
      <c r="BN1080" s="41">
        <f t="shared" si="813"/>
        <v>-6.2196207869905693E-2</v>
      </c>
      <c r="BO1080" s="41"/>
      <c r="BP1080" s="41">
        <f t="shared" si="814"/>
        <v>-1.8119456042763186E-3</v>
      </c>
      <c r="BQ1080" s="41">
        <f t="shared" si="815"/>
        <v>-1.2739025777429826E-2</v>
      </c>
      <c r="BR1080" s="41">
        <f t="shared" si="816"/>
        <v>-1.5228000530129364E-3</v>
      </c>
      <c r="BS1080" s="41">
        <f t="shared" si="817"/>
        <v>2.6258220776675858E-3</v>
      </c>
      <c r="BT1080" s="41"/>
      <c r="BU1080" s="41"/>
      <c r="BV1080" s="41">
        <f t="shared" si="818"/>
        <v>-9.1299844444795025E-3</v>
      </c>
      <c r="BW1080" s="41">
        <f t="shared" si="819"/>
        <v>-5.7017225925655663E-3</v>
      </c>
      <c r="BX1080" s="41"/>
      <c r="BY1080" s="41"/>
      <c r="BZ1080" s="41">
        <f t="shared" si="820"/>
        <v>-4.9460729438056683E-2</v>
      </c>
      <c r="CA1080" s="41">
        <f t="shared" si="821"/>
        <v>-4.4565808404688134E-3</v>
      </c>
      <c r="CB1080" s="41">
        <f t="shared" si="822"/>
        <v>-4.5713451035317093E-3</v>
      </c>
      <c r="CC1080" s="41">
        <f t="shared" si="823"/>
        <v>0</v>
      </c>
      <c r="CD1080" s="41">
        <f t="shared" si="824"/>
        <v>-1.6761540038004501E-2</v>
      </c>
      <c r="CE1080" s="41">
        <f t="shared" si="825"/>
        <v>1.1214349050481402E-2</v>
      </c>
      <c r="CF1080" s="41">
        <f t="shared" si="826"/>
        <v>9.43047863145971E-3</v>
      </c>
      <c r="CG1080" s="41"/>
      <c r="CH1080" s="41">
        <f t="shared" si="827"/>
        <v>5.1930230649463284E-3</v>
      </c>
      <c r="CI1080" s="41">
        <f t="shared" si="828"/>
        <v>-6.8184833400744115E-3</v>
      </c>
      <c r="CJ1080" s="41">
        <f t="shared" si="829"/>
        <v>-3.9220713153281385E-2</v>
      </c>
      <c r="CK1080" s="41">
        <f t="shared" si="830"/>
        <v>2.1224329132774659E-2</v>
      </c>
      <c r="CL1080" s="41">
        <f t="shared" si="831"/>
        <v>7.2993155890250057E-3</v>
      </c>
      <c r="CM1080" s="41">
        <f t="shared" si="832"/>
        <v>-4.082106400767233E-3</v>
      </c>
      <c r="CO1080" s="41">
        <f t="shared" si="833"/>
        <v>-0.10359840066442713</v>
      </c>
      <c r="CP1080" s="41"/>
      <c r="CQ1080" s="41">
        <f t="shared" si="834"/>
        <v>5.777905141666497E-3</v>
      </c>
      <c r="CR1080" s="41">
        <f t="shared" si="835"/>
        <v>-2.150620522096373E-2</v>
      </c>
      <c r="CS1080" s="41">
        <f t="shared" si="836"/>
        <v>2.854941121930064E-2</v>
      </c>
      <c r="CT1080" s="41">
        <f t="shared" si="837"/>
        <v>-1.9418085857101513E-2</v>
      </c>
      <c r="CU1080" s="41">
        <f t="shared" si="838"/>
        <v>9.6000737290191374E-3</v>
      </c>
      <c r="CV1080" s="41">
        <f t="shared" si="839"/>
        <v>5.4496047675646848E-3</v>
      </c>
      <c r="CW1080" s="41"/>
      <c r="CX1080" s="41">
        <f t="shared" si="840"/>
        <v>2.2961231249914141E-3</v>
      </c>
      <c r="CY1080" s="41">
        <f t="shared" si="841"/>
        <v>-5.5067354288803488E-5</v>
      </c>
      <c r="CZ1080" s="41">
        <f t="shared" si="842"/>
        <v>8.7719119347388803E-3</v>
      </c>
      <c r="DA1080" s="41">
        <f t="shared" si="843"/>
        <v>-1.3652098641108831E-2</v>
      </c>
      <c r="DB1080" s="41">
        <f t="shared" si="844"/>
        <v>1.7021280705303626E-3</v>
      </c>
      <c r="DC1080" s="41">
        <f t="shared" si="845"/>
        <v>3.0305349495329058E-2</v>
      </c>
      <c r="DD1080" s="41">
        <f t="shared" si="846"/>
        <v>-1.5511442761762894E-2</v>
      </c>
      <c r="DE1080" s="41"/>
      <c r="DF1080" s="41"/>
      <c r="DG1080" s="41">
        <f t="shared" si="847"/>
        <v>7.9333418289762308E-4</v>
      </c>
      <c r="DH1080" s="41"/>
    </row>
    <row r="1081" spans="2:112">
      <c r="B1081" s="34"/>
      <c r="C1081" s="34">
        <v>5.1762300000000003</v>
      </c>
      <c r="D1081" s="34"/>
      <c r="E1081" s="34">
        <v>1.64</v>
      </c>
      <c r="F1081" s="34"/>
      <c r="G1081" s="34">
        <v>56.846729000000003</v>
      </c>
      <c r="H1081" s="34">
        <v>24.876985999999999</v>
      </c>
      <c r="I1081" s="34">
        <v>20.9</v>
      </c>
      <c r="J1081" s="34">
        <v>4.03</v>
      </c>
      <c r="K1081" s="34"/>
      <c r="L1081" s="34">
        <v>71.519997000000004</v>
      </c>
      <c r="M1081" s="34">
        <v>3.9</v>
      </c>
      <c r="N1081" s="34">
        <v>46.245007000000001</v>
      </c>
      <c r="O1081" s="34">
        <v>11.47</v>
      </c>
      <c r="P1081" s="34"/>
      <c r="Q1081" s="34"/>
      <c r="R1081" s="34">
        <v>37.939999</v>
      </c>
      <c r="S1081" s="34">
        <v>45.192248999999997</v>
      </c>
      <c r="T1081" s="34"/>
      <c r="U1081" s="34"/>
      <c r="V1081" s="34">
        <v>3.5179719999999999</v>
      </c>
      <c r="W1081" s="34">
        <v>40.029998999999997</v>
      </c>
      <c r="X1081" s="34">
        <v>43.599997999999999</v>
      </c>
      <c r="Y1081" s="34">
        <v>11.920313</v>
      </c>
      <c r="Z1081" s="34">
        <v>18.369534999999999</v>
      </c>
      <c r="AA1081" s="34">
        <v>46.547989000000001</v>
      </c>
      <c r="AB1081" s="34">
        <v>69.759658999999999</v>
      </c>
      <c r="AC1081" s="34"/>
      <c r="AD1081" s="34">
        <v>113.80999799999999</v>
      </c>
      <c r="AE1081" s="34">
        <v>36.152312999999999</v>
      </c>
      <c r="AF1081" s="34">
        <v>1.03</v>
      </c>
      <c r="AG1081" s="34">
        <v>16.280000999999999</v>
      </c>
      <c r="AH1081" s="34">
        <v>27.354096999999999</v>
      </c>
      <c r="AI1081" s="34">
        <v>144.86293000000001</v>
      </c>
      <c r="AJ1081" s="34">
        <v>11.479212</v>
      </c>
      <c r="AK1081" s="34">
        <v>13.93</v>
      </c>
      <c r="AL1081" s="34"/>
      <c r="AM1081" s="34">
        <v>36.743599000000003</v>
      </c>
      <c r="AN1081" s="34">
        <v>5.2</v>
      </c>
      <c r="AO1081" s="34">
        <v>30.65</v>
      </c>
      <c r="AP1081" s="34">
        <v>7.7</v>
      </c>
      <c r="AQ1081" s="34">
        <v>15.75</v>
      </c>
      <c r="AR1081" s="34">
        <v>3.65</v>
      </c>
      <c r="AS1081" s="34"/>
      <c r="AT1081" s="34">
        <v>21.562918</v>
      </c>
      <c r="AU1081" s="34">
        <v>181.86999499999999</v>
      </c>
      <c r="AV1081" s="34">
        <v>11.696141000000001</v>
      </c>
      <c r="AW1081" s="34">
        <v>14.100009</v>
      </c>
      <c r="AX1081" s="34">
        <v>6.25</v>
      </c>
      <c r="AY1081" s="34">
        <v>3.4</v>
      </c>
      <c r="AZ1081" s="34">
        <v>64.150002000000001</v>
      </c>
      <c r="BA1081" s="34"/>
      <c r="BB1081" s="34"/>
      <c r="BC1081" s="34">
        <v>24.985444999999999</v>
      </c>
      <c r="BD1081" s="34"/>
      <c r="BE1081" s="38"/>
      <c r="BF1081" s="41"/>
      <c r="BG1081" s="41">
        <f t="shared" si="808"/>
        <v>9.1325544589805074E-3</v>
      </c>
      <c r="BH1081" s="41"/>
      <c r="BI1081" s="41">
        <f t="shared" si="809"/>
        <v>6.1162270174360536E-3</v>
      </c>
      <c r="BJ1081" s="41"/>
      <c r="BK1081" s="41">
        <f t="shared" si="810"/>
        <v>-6.2576453448676128E-3</v>
      </c>
      <c r="BL1081" s="41">
        <f t="shared" si="811"/>
        <v>1.0046321766528031E-2</v>
      </c>
      <c r="BM1081" s="41">
        <f t="shared" si="812"/>
        <v>3.9029343905735078E-2</v>
      </c>
      <c r="BN1081" s="41">
        <f t="shared" si="813"/>
        <v>7.4680764532151125E-2</v>
      </c>
      <c r="BO1081" s="41"/>
      <c r="BP1081" s="41">
        <f t="shared" si="814"/>
        <v>-2.2346797477259552E-3</v>
      </c>
      <c r="BQ1081" s="41">
        <f t="shared" si="815"/>
        <v>0</v>
      </c>
      <c r="BR1081" s="41">
        <f t="shared" si="816"/>
        <v>1.8337172683207854E-2</v>
      </c>
      <c r="BS1081" s="41">
        <f t="shared" si="817"/>
        <v>2.6189451896275733E-3</v>
      </c>
      <c r="BT1081" s="41"/>
      <c r="BU1081" s="41"/>
      <c r="BV1081" s="41">
        <f t="shared" si="818"/>
        <v>5.3042709627074407E-2</v>
      </c>
      <c r="BW1081" s="41">
        <f t="shared" si="819"/>
        <v>8.3223722152595478E-3</v>
      </c>
      <c r="BX1081" s="41"/>
      <c r="BY1081" s="41"/>
      <c r="BZ1081" s="41">
        <f t="shared" si="820"/>
        <v>-5.6494915261512575E-3</v>
      </c>
      <c r="CA1081" s="41">
        <f t="shared" si="821"/>
        <v>-6.7222961155234216E-3</v>
      </c>
      <c r="CB1081" s="41">
        <f t="shared" si="822"/>
        <v>-1.1462236211971059E-3</v>
      </c>
      <c r="CC1081" s="41">
        <f t="shared" si="823"/>
        <v>2.9751458357639749E-2</v>
      </c>
      <c r="CD1081" s="41">
        <f t="shared" si="824"/>
        <v>3.5354363628112784E-2</v>
      </c>
      <c r="CE1081" s="41">
        <f t="shared" si="825"/>
        <v>-4.2669651577174478E-3</v>
      </c>
      <c r="CF1081" s="41">
        <f t="shared" si="826"/>
        <v>1.4337264111947374E-2</v>
      </c>
      <c r="CG1081" s="41"/>
      <c r="CH1081" s="41">
        <f t="shared" si="827"/>
        <v>-8.7832430661208001E-4</v>
      </c>
      <c r="CI1081" s="41">
        <f t="shared" si="828"/>
        <v>-1.9175396115093861E-3</v>
      </c>
      <c r="CJ1081" s="41">
        <f t="shared" si="829"/>
        <v>2.9558802241544429E-2</v>
      </c>
      <c r="CK1081" s="41">
        <f t="shared" si="830"/>
        <v>5.5435925433892867E-3</v>
      </c>
      <c r="CL1081" s="41">
        <f t="shared" si="831"/>
        <v>9.0498242202976531E-3</v>
      </c>
      <c r="CM1081" s="41">
        <f t="shared" si="832"/>
        <v>4.2224617375568381E-2</v>
      </c>
      <c r="CO1081" s="41">
        <f t="shared" si="833"/>
        <v>-1.9197176815500688E-2</v>
      </c>
      <c r="CP1081" s="41"/>
      <c r="CQ1081" s="41">
        <f t="shared" si="834"/>
        <v>1.7945028489675535E-2</v>
      </c>
      <c r="CR1081" s="41">
        <f t="shared" si="835"/>
        <v>0.12260232209233247</v>
      </c>
      <c r="CS1081" s="41">
        <f t="shared" si="836"/>
        <v>1.4790704888814211E-2</v>
      </c>
      <c r="CT1081" s="41">
        <f t="shared" si="837"/>
        <v>6.5146810211936723E-3</v>
      </c>
      <c r="CU1081" s="41">
        <f t="shared" si="838"/>
        <v>3.1796529173798056E-3</v>
      </c>
      <c r="CV1081" s="41">
        <f t="shared" si="839"/>
        <v>-8.1855845864395177E-3</v>
      </c>
      <c r="CW1081" s="41"/>
      <c r="CX1081" s="41">
        <f t="shared" si="840"/>
        <v>-2.2961231249913764E-3</v>
      </c>
      <c r="CY1081" s="41">
        <f t="shared" si="841"/>
        <v>2.0364649418558203E-3</v>
      </c>
      <c r="CZ1081" s="41">
        <f t="shared" si="842"/>
        <v>3.0109851127581088E-2</v>
      </c>
      <c r="DA1081" s="41">
        <f t="shared" si="843"/>
        <v>1.0256454104486529E-2</v>
      </c>
      <c r="DB1081" s="41">
        <f t="shared" si="844"/>
        <v>6.1024701837774697E-2</v>
      </c>
      <c r="DC1081" s="41">
        <f t="shared" si="845"/>
        <v>1.4815085785140682E-2</v>
      </c>
      <c r="DD1081" s="41">
        <f t="shared" si="846"/>
        <v>1.2864940129626093E-2</v>
      </c>
      <c r="DE1081" s="41"/>
      <c r="DF1081" s="41"/>
      <c r="DG1081" s="41">
        <f t="shared" si="847"/>
        <v>-3.1772000577470166E-3</v>
      </c>
      <c r="DH1081" s="41"/>
    </row>
    <row r="1082" spans="2:112">
      <c r="B1082" s="34"/>
      <c r="C1082" s="34">
        <v>5.1762300000000003</v>
      </c>
      <c r="D1082" s="34"/>
      <c r="E1082" s="34">
        <v>1.64</v>
      </c>
      <c r="F1082" s="34"/>
      <c r="G1082" s="34">
        <v>56.846729000000003</v>
      </c>
      <c r="H1082" s="34">
        <v>25.085867</v>
      </c>
      <c r="I1082" s="34">
        <v>21.5</v>
      </c>
      <c r="J1082" s="34">
        <v>3.9</v>
      </c>
      <c r="K1082" s="34"/>
      <c r="L1082" s="34">
        <v>72</v>
      </c>
      <c r="M1082" s="34">
        <v>4</v>
      </c>
      <c r="N1082" s="34">
        <v>46.551468</v>
      </c>
      <c r="O1082" s="34">
        <v>11.4</v>
      </c>
      <c r="P1082" s="34"/>
      <c r="Q1082" s="34"/>
      <c r="R1082" s="34">
        <v>37.889999000000003</v>
      </c>
      <c r="S1082" s="34">
        <v>45.192248999999997</v>
      </c>
      <c r="T1082" s="34"/>
      <c r="U1082" s="34"/>
      <c r="V1082" s="34">
        <v>3.6475279999999999</v>
      </c>
      <c r="W1082" s="34">
        <v>40.279998999999997</v>
      </c>
      <c r="X1082" s="34">
        <v>42.849997999999999</v>
      </c>
      <c r="Y1082" s="34">
        <v>12.199852</v>
      </c>
      <c r="Z1082" s="34">
        <v>18.843277</v>
      </c>
      <c r="AA1082" s="34">
        <v>47.135643000000002</v>
      </c>
      <c r="AB1082" s="34">
        <v>70.206519999999998</v>
      </c>
      <c r="AC1082" s="34"/>
      <c r="AD1082" s="34">
        <v>113.44000200000001</v>
      </c>
      <c r="AE1082" s="34">
        <v>36.608302999999999</v>
      </c>
      <c r="AF1082" s="34">
        <v>1.01</v>
      </c>
      <c r="AG1082" s="34">
        <v>16.379999000000002</v>
      </c>
      <c r="AH1082" s="34">
        <v>27.649815</v>
      </c>
      <c r="AI1082" s="34">
        <v>149.975403</v>
      </c>
      <c r="AJ1082" s="34">
        <v>11.469582000000001</v>
      </c>
      <c r="AK1082" s="34">
        <v>13.4</v>
      </c>
      <c r="AL1082" s="34"/>
      <c r="AM1082" s="34">
        <v>37.416885000000001</v>
      </c>
      <c r="AN1082" s="34">
        <v>5</v>
      </c>
      <c r="AO1082" s="34">
        <v>30.6</v>
      </c>
      <c r="AP1082" s="34">
        <v>7.8</v>
      </c>
      <c r="AQ1082" s="34">
        <v>16.100000000000001</v>
      </c>
      <c r="AR1082" s="34">
        <v>3.63</v>
      </c>
      <c r="AS1082" s="34"/>
      <c r="AT1082" s="34">
        <v>21.66206</v>
      </c>
      <c r="AU1082" s="34">
        <v>180.64999399999999</v>
      </c>
      <c r="AV1082" s="34">
        <v>11.795260000000001</v>
      </c>
      <c r="AW1082" s="34">
        <v>13.808285</v>
      </c>
      <c r="AX1082" s="34">
        <v>6.37</v>
      </c>
      <c r="AY1082" s="34">
        <v>3.45</v>
      </c>
      <c r="AZ1082" s="34">
        <v>63.849997999999999</v>
      </c>
      <c r="BA1082" s="34"/>
      <c r="BB1082" s="34"/>
      <c r="BC1082" s="34">
        <v>24.955632999999999</v>
      </c>
      <c r="BD1082" s="34"/>
      <c r="BE1082" s="38"/>
      <c r="BF1082" s="41"/>
      <c r="BG1082" s="41">
        <f t="shared" si="808"/>
        <v>0</v>
      </c>
      <c r="BH1082" s="41"/>
      <c r="BI1082" s="41">
        <f t="shared" si="809"/>
        <v>0</v>
      </c>
      <c r="BJ1082" s="41"/>
      <c r="BK1082" s="41">
        <f t="shared" si="810"/>
        <v>0</v>
      </c>
      <c r="BL1082" s="41">
        <f t="shared" si="811"/>
        <v>8.361500772832332E-3</v>
      </c>
      <c r="BM1082" s="41">
        <f t="shared" si="812"/>
        <v>2.830377616285194E-2</v>
      </c>
      <c r="BN1082" s="41">
        <f t="shared" si="813"/>
        <v>-3.2789822822990956E-2</v>
      </c>
      <c r="BO1082" s="41"/>
      <c r="BP1082" s="41">
        <f t="shared" si="814"/>
        <v>6.6890300971062019E-3</v>
      </c>
      <c r="BQ1082" s="41">
        <f t="shared" si="815"/>
        <v>2.5317807984290001E-2</v>
      </c>
      <c r="BR1082" s="41">
        <f t="shared" si="816"/>
        <v>6.6050378347142988E-3</v>
      </c>
      <c r="BS1082" s="41">
        <f t="shared" si="817"/>
        <v>-6.1215757408296127E-3</v>
      </c>
      <c r="BT1082" s="41"/>
      <c r="BU1082" s="41"/>
      <c r="BV1082" s="41">
        <f t="shared" si="818"/>
        <v>-1.3187395111401291E-3</v>
      </c>
      <c r="BW1082" s="41">
        <f t="shared" si="819"/>
        <v>0</v>
      </c>
      <c r="BX1082" s="41"/>
      <c r="BY1082" s="41"/>
      <c r="BZ1082" s="41">
        <f t="shared" si="820"/>
        <v>3.616499066004588E-2</v>
      </c>
      <c r="CA1082" s="41">
        <f t="shared" si="821"/>
        <v>6.2258950009268614E-3</v>
      </c>
      <c r="CB1082" s="41">
        <f t="shared" si="822"/>
        <v>-1.7351506114086018E-2</v>
      </c>
      <c r="CC1082" s="41">
        <f t="shared" si="823"/>
        <v>2.3179900836366923E-2</v>
      </c>
      <c r="CD1082" s="41">
        <f t="shared" si="824"/>
        <v>2.5462606555245473E-2</v>
      </c>
      <c r="CE1082" s="41">
        <f t="shared" si="825"/>
        <v>1.254566449201661E-2</v>
      </c>
      <c r="CF1082" s="41">
        <f t="shared" si="826"/>
        <v>6.3852928110920276E-3</v>
      </c>
      <c r="CG1082" s="41"/>
      <c r="CH1082" s="41">
        <f t="shared" si="827"/>
        <v>-3.2562933063672657E-3</v>
      </c>
      <c r="CI1082" s="41">
        <f t="shared" si="828"/>
        <v>1.2534142642037531E-2</v>
      </c>
      <c r="CJ1082" s="41">
        <f t="shared" si="829"/>
        <v>-1.9608471388376313E-2</v>
      </c>
      <c r="CK1082" s="41">
        <f t="shared" si="830"/>
        <v>6.1235953754069138E-3</v>
      </c>
      <c r="CL1082" s="41">
        <f t="shared" si="831"/>
        <v>1.0752720616020934E-2</v>
      </c>
      <c r="CM1082" s="41">
        <f t="shared" si="832"/>
        <v>3.468331566192262E-2</v>
      </c>
      <c r="CO1082" s="41">
        <f t="shared" si="833"/>
        <v>-3.8790080834848605E-2</v>
      </c>
      <c r="CP1082" s="41"/>
      <c r="CQ1082" s="41">
        <f t="shared" si="834"/>
        <v>1.8158039508994289E-2</v>
      </c>
      <c r="CR1082" s="41">
        <f t="shared" si="835"/>
        <v>-3.9220713153281385E-2</v>
      </c>
      <c r="CS1082" s="41">
        <f t="shared" si="836"/>
        <v>-1.6326534238852235E-3</v>
      </c>
      <c r="CT1082" s="41">
        <f t="shared" si="837"/>
        <v>1.2903404835907782E-2</v>
      </c>
      <c r="CU1082" s="41">
        <f t="shared" si="838"/>
        <v>2.1978906718775382E-2</v>
      </c>
      <c r="CV1082" s="41">
        <f t="shared" si="839"/>
        <v>-5.4945193176407017E-3</v>
      </c>
      <c r="CW1082" s="41"/>
      <c r="CX1082" s="41">
        <f t="shared" si="840"/>
        <v>4.5872631261284855E-3</v>
      </c>
      <c r="CY1082" s="41">
        <f t="shared" si="841"/>
        <v>-6.7306942665088156E-3</v>
      </c>
      <c r="CZ1082" s="41">
        <f t="shared" si="842"/>
        <v>8.4387975170365243E-3</v>
      </c>
      <c r="DA1082" s="41">
        <f t="shared" si="843"/>
        <v>-2.090666134515053E-2</v>
      </c>
      <c r="DB1082" s="41">
        <f t="shared" si="844"/>
        <v>1.901800583576195E-2</v>
      </c>
      <c r="DC1082" s="41">
        <f t="shared" si="845"/>
        <v>1.4598799421152851E-2</v>
      </c>
      <c r="DD1082" s="41">
        <f t="shared" si="846"/>
        <v>-4.68757108344046E-3</v>
      </c>
      <c r="DE1082" s="41"/>
      <c r="DF1082" s="41"/>
      <c r="DG1082" s="41">
        <f t="shared" si="847"/>
        <v>-1.1938870659172977E-3</v>
      </c>
      <c r="DH1082" s="41"/>
    </row>
    <row r="1083" spans="2:112">
      <c r="B1083" s="34"/>
      <c r="C1083" s="34">
        <v>5.2703430000000004</v>
      </c>
      <c r="D1083" s="34"/>
      <c r="E1083" s="34">
        <v>1.64</v>
      </c>
      <c r="F1083" s="34"/>
      <c r="G1083" s="34">
        <v>57.064804000000002</v>
      </c>
      <c r="H1083" s="34">
        <v>24.906828000000001</v>
      </c>
      <c r="I1083" s="34">
        <v>21.549999</v>
      </c>
      <c r="J1083" s="34">
        <v>4</v>
      </c>
      <c r="K1083" s="34"/>
      <c r="L1083" s="34">
        <v>72.480002999999996</v>
      </c>
      <c r="M1083" s="34">
        <v>3.88</v>
      </c>
      <c r="N1083" s="34">
        <v>46.373524000000003</v>
      </c>
      <c r="O1083" s="34">
        <v>11.37</v>
      </c>
      <c r="P1083" s="34"/>
      <c r="Q1083" s="34"/>
      <c r="R1083" s="34">
        <v>37.380001</v>
      </c>
      <c r="S1083" s="34">
        <v>45.418948999999998</v>
      </c>
      <c r="T1083" s="34"/>
      <c r="U1083" s="34"/>
      <c r="V1083" s="34">
        <v>3.5578349999999999</v>
      </c>
      <c r="W1083" s="34">
        <v>40.130001</v>
      </c>
      <c r="X1083" s="34">
        <v>42.900002000000001</v>
      </c>
      <c r="Y1083" s="34">
        <v>11.990197999999999</v>
      </c>
      <c r="Z1083" s="34">
        <v>18.997966999999999</v>
      </c>
      <c r="AA1083" s="34">
        <v>46.472160000000002</v>
      </c>
      <c r="AB1083" s="34">
        <v>69.908614999999998</v>
      </c>
      <c r="AC1083" s="34"/>
      <c r="AD1083" s="34">
        <v>113.82</v>
      </c>
      <c r="AE1083" s="34">
        <v>36.647953000000001</v>
      </c>
      <c r="AF1083" s="34">
        <v>1</v>
      </c>
      <c r="AG1083" s="34">
        <v>16.27</v>
      </c>
      <c r="AH1083" s="34">
        <v>27.649815</v>
      </c>
      <c r="AI1083" s="34">
        <v>150.473679</v>
      </c>
      <c r="AJ1083" s="34">
        <v>11.479212</v>
      </c>
      <c r="AK1083" s="34">
        <v>12.65</v>
      </c>
      <c r="AL1083" s="34"/>
      <c r="AM1083" s="34">
        <v>37.406981999999999</v>
      </c>
      <c r="AN1083" s="34">
        <v>5.2</v>
      </c>
      <c r="AO1083" s="34">
        <v>30.5</v>
      </c>
      <c r="AP1083" s="34">
        <v>7.8</v>
      </c>
      <c r="AQ1083" s="34">
        <v>16</v>
      </c>
      <c r="AR1083" s="34">
        <v>3.63</v>
      </c>
      <c r="AS1083" s="34"/>
      <c r="AT1083" s="34">
        <v>21.959475999999999</v>
      </c>
      <c r="AU1083" s="34">
        <v>181.13000500000001</v>
      </c>
      <c r="AV1083" s="34">
        <v>11.745701</v>
      </c>
      <c r="AW1083" s="34">
        <v>13.711043</v>
      </c>
      <c r="AX1083" s="34">
        <v>6.87</v>
      </c>
      <c r="AY1083" s="34">
        <v>3.7</v>
      </c>
      <c r="AZ1083" s="34">
        <v>62.639999000000003</v>
      </c>
      <c r="BA1083" s="34"/>
      <c r="BB1083" s="34"/>
      <c r="BC1083" s="34">
        <v>25.09477</v>
      </c>
      <c r="BD1083" s="34"/>
      <c r="BE1083" s="38"/>
      <c r="BF1083" s="41"/>
      <c r="BG1083" s="41">
        <f t="shared" si="808"/>
        <v>1.8018453755141946E-2</v>
      </c>
      <c r="BH1083" s="41"/>
      <c r="BI1083" s="41">
        <f t="shared" si="809"/>
        <v>0</v>
      </c>
      <c r="BJ1083" s="41"/>
      <c r="BK1083" s="41">
        <f t="shared" si="810"/>
        <v>3.8288531577748762E-3</v>
      </c>
      <c r="BL1083" s="41">
        <f t="shared" si="811"/>
        <v>-7.162637078931223E-3</v>
      </c>
      <c r="BM1083" s="41">
        <f t="shared" si="812"/>
        <v>2.3228350124263795E-3</v>
      </c>
      <c r="BN1083" s="41">
        <f t="shared" si="813"/>
        <v>2.5317807984290001E-2</v>
      </c>
      <c r="BO1083" s="41"/>
      <c r="BP1083" s="41">
        <f t="shared" si="814"/>
        <v>6.6445841093962475E-3</v>
      </c>
      <c r="BQ1083" s="41">
        <f t="shared" si="815"/>
        <v>-3.0459207484708574E-2</v>
      </c>
      <c r="BR1083" s="41">
        <f t="shared" si="816"/>
        <v>-3.8298462808092093E-3</v>
      </c>
      <c r="BS1083" s="41">
        <f t="shared" si="817"/>
        <v>-2.6350476380052252E-3</v>
      </c>
      <c r="BT1083" s="41"/>
      <c r="BU1083" s="41"/>
      <c r="BV1083" s="41">
        <f t="shared" si="818"/>
        <v>-1.3551369858630839E-2</v>
      </c>
      <c r="BW1083" s="41">
        <f t="shared" si="819"/>
        <v>5.0038069910730712E-3</v>
      </c>
      <c r="BX1083" s="41"/>
      <c r="BY1083" s="41"/>
      <c r="BZ1083" s="41">
        <f t="shared" si="820"/>
        <v>-2.4897464075389706E-2</v>
      </c>
      <c r="CA1083" s="41">
        <f t="shared" si="821"/>
        <v>-3.7308338263063586E-3</v>
      </c>
      <c r="CB1083" s="41">
        <f t="shared" si="822"/>
        <v>1.1662741846749218E-3</v>
      </c>
      <c r="CC1083" s="41">
        <f t="shared" si="823"/>
        <v>-1.7334337853546839E-2</v>
      </c>
      <c r="CD1083" s="41">
        <f t="shared" si="824"/>
        <v>8.1757809899747902E-3</v>
      </c>
      <c r="CE1083" s="41">
        <f t="shared" si="825"/>
        <v>-1.4176042804933826E-2</v>
      </c>
      <c r="CF1083" s="41">
        <f t="shared" si="826"/>
        <v>-4.2522950699563538E-3</v>
      </c>
      <c r="CG1083" s="41"/>
      <c r="CH1083" s="41">
        <f t="shared" si="827"/>
        <v>3.3441727606950411E-3</v>
      </c>
      <c r="CI1083" s="41">
        <f t="shared" si="828"/>
        <v>1.0825015100923109E-3</v>
      </c>
      <c r="CJ1083" s="41">
        <f t="shared" si="829"/>
        <v>-9.950330853168092E-3</v>
      </c>
      <c r="CK1083" s="41">
        <f t="shared" si="830"/>
        <v>-6.7380961439141443E-3</v>
      </c>
      <c r="CL1083" s="41">
        <f t="shared" si="831"/>
        <v>0</v>
      </c>
      <c r="CM1083" s="41">
        <f t="shared" si="832"/>
        <v>3.3168778783131585E-3</v>
      </c>
      <c r="CO1083" s="41">
        <f t="shared" si="833"/>
        <v>-5.7597491783336438E-2</v>
      </c>
      <c r="CP1083" s="41"/>
      <c r="CQ1083" s="41">
        <f t="shared" si="834"/>
        <v>-2.6470163745542108E-4</v>
      </c>
      <c r="CR1083" s="41">
        <f t="shared" si="835"/>
        <v>3.9220713153281329E-2</v>
      </c>
      <c r="CS1083" s="41">
        <f t="shared" si="836"/>
        <v>-3.273325344969249E-3</v>
      </c>
      <c r="CT1083" s="41">
        <f t="shared" si="837"/>
        <v>0</v>
      </c>
      <c r="CU1083" s="41">
        <f t="shared" si="838"/>
        <v>-6.2305497506361975E-3</v>
      </c>
      <c r="CV1083" s="41">
        <f t="shared" si="839"/>
        <v>0</v>
      </c>
      <c r="CW1083" s="41"/>
      <c r="CX1083" s="41">
        <f t="shared" si="840"/>
        <v>1.36364115530967E-2</v>
      </c>
      <c r="CY1083" s="41">
        <f t="shared" si="841"/>
        <v>2.6536087290552394E-3</v>
      </c>
      <c r="CZ1083" s="41">
        <f t="shared" si="842"/>
        <v>-4.2104545532225127E-3</v>
      </c>
      <c r="DA1083" s="41">
        <f t="shared" si="843"/>
        <v>-7.067207799000298E-3</v>
      </c>
      <c r="DB1083" s="41">
        <f t="shared" si="844"/>
        <v>7.5564636650186062E-2</v>
      </c>
      <c r="DC1083" s="41">
        <f t="shared" si="845"/>
        <v>6.9958588606910468E-2</v>
      </c>
      <c r="DD1083" s="41">
        <f t="shared" si="846"/>
        <v>-1.9132515436826095E-2</v>
      </c>
      <c r="DE1083" s="41"/>
      <c r="DF1083" s="41"/>
      <c r="DG1083" s="41">
        <f t="shared" si="847"/>
        <v>5.5598896344971E-3</v>
      </c>
      <c r="DH1083" s="41"/>
    </row>
    <row r="1084" spans="2:112">
      <c r="B1084" s="34"/>
      <c r="C1084" s="34">
        <v>5.223287</v>
      </c>
      <c r="D1084" s="34"/>
      <c r="E1084" s="34">
        <v>1.6</v>
      </c>
      <c r="F1084" s="34"/>
      <c r="G1084" s="34">
        <v>56.926032999999997</v>
      </c>
      <c r="H1084" s="34">
        <v>25.026188000000001</v>
      </c>
      <c r="I1084" s="34">
        <v>21.6</v>
      </c>
      <c r="J1084" s="34">
        <v>4.0599999999999996</v>
      </c>
      <c r="K1084" s="34"/>
      <c r="L1084" s="34">
        <v>72.660004000000001</v>
      </c>
      <c r="M1084" s="34">
        <v>3.85</v>
      </c>
      <c r="N1084" s="34">
        <v>46.353752</v>
      </c>
      <c r="O1084" s="34">
        <v>11.5</v>
      </c>
      <c r="P1084" s="34"/>
      <c r="Q1084" s="34"/>
      <c r="R1084" s="34">
        <v>35.709999000000003</v>
      </c>
      <c r="S1084" s="34">
        <v>45.310524000000001</v>
      </c>
      <c r="T1084" s="34"/>
      <c r="U1084" s="34"/>
      <c r="V1084" s="34">
        <v>3.5877330000000001</v>
      </c>
      <c r="W1084" s="34">
        <v>40.669998</v>
      </c>
      <c r="X1084" s="34">
        <v>42.5</v>
      </c>
      <c r="Y1084" s="34">
        <v>11.990197999999999</v>
      </c>
      <c r="Z1084" s="34">
        <v>19.442705</v>
      </c>
      <c r="AA1084" s="34">
        <v>46.585903000000002</v>
      </c>
      <c r="AB1084" s="34">
        <v>69.759658999999999</v>
      </c>
      <c r="AC1084" s="34"/>
      <c r="AD1084" s="34">
        <v>113.379997</v>
      </c>
      <c r="AE1084" s="34">
        <v>36.717345999999999</v>
      </c>
      <c r="AF1084" s="34">
        <v>1.01</v>
      </c>
      <c r="AG1084" s="34">
        <v>15.45</v>
      </c>
      <c r="AH1084" s="34">
        <v>27.551245000000002</v>
      </c>
      <c r="AI1084" s="34">
        <v>151.48022499999999</v>
      </c>
      <c r="AJ1084" s="34">
        <v>11.681445999999999</v>
      </c>
      <c r="AK1084" s="34">
        <v>13</v>
      </c>
      <c r="AL1084" s="34"/>
      <c r="AM1084" s="34">
        <v>36.852511999999997</v>
      </c>
      <c r="AN1084" s="34">
        <v>4.8</v>
      </c>
      <c r="AO1084" s="34">
        <v>30.299999</v>
      </c>
      <c r="AP1084" s="34">
        <v>7.65</v>
      </c>
      <c r="AQ1084" s="34">
        <v>16.100000000000001</v>
      </c>
      <c r="AR1084" s="34">
        <v>3.54</v>
      </c>
      <c r="AS1084" s="34"/>
      <c r="AT1084" s="34">
        <v>21.66206</v>
      </c>
      <c r="AU1084" s="34">
        <v>181.5</v>
      </c>
      <c r="AV1084" s="34">
        <v>11.94394</v>
      </c>
      <c r="AW1084" s="34">
        <v>13.856904999999999</v>
      </c>
      <c r="AX1084" s="34">
        <v>6.85</v>
      </c>
      <c r="AY1084" s="34">
        <v>3.65</v>
      </c>
      <c r="AZ1084" s="34">
        <v>65.75</v>
      </c>
      <c r="BA1084" s="34"/>
      <c r="BB1084" s="34"/>
      <c r="BC1084" s="34">
        <v>24.925816000000001</v>
      </c>
      <c r="BD1084" s="34"/>
      <c r="BE1084" s="38"/>
      <c r="BF1084" s="41"/>
      <c r="BG1084" s="41">
        <f t="shared" si="808"/>
        <v>-8.9685486169213749E-3</v>
      </c>
      <c r="BH1084" s="41"/>
      <c r="BI1084" s="41">
        <f t="shared" si="809"/>
        <v>-2.4692612590371411E-2</v>
      </c>
      <c r="BJ1084" s="41"/>
      <c r="BK1084" s="41">
        <f t="shared" si="810"/>
        <v>-2.4347758505258261E-3</v>
      </c>
      <c r="BL1084" s="41">
        <f t="shared" si="811"/>
        <v>4.7808138544136927E-3</v>
      </c>
      <c r="BM1084" s="41">
        <f t="shared" si="812"/>
        <v>2.3175445440760333E-3</v>
      </c>
      <c r="BN1084" s="41">
        <f t="shared" si="813"/>
        <v>1.4888612493750559E-2</v>
      </c>
      <c r="BO1084" s="41"/>
      <c r="BP1084" s="41">
        <f t="shared" si="814"/>
        <v>2.4803787185251279E-3</v>
      </c>
      <c r="BQ1084" s="41">
        <f t="shared" si="815"/>
        <v>-7.7620053354891892E-3</v>
      </c>
      <c r="BR1084" s="41">
        <f t="shared" si="816"/>
        <v>-4.2645489337250758E-4</v>
      </c>
      <c r="BS1084" s="41">
        <f t="shared" si="817"/>
        <v>1.1368727606759759E-2</v>
      </c>
      <c r="BT1084" s="41"/>
      <c r="BU1084" s="41"/>
      <c r="BV1084" s="41">
        <f t="shared" si="818"/>
        <v>-4.5705095176693966E-2</v>
      </c>
      <c r="BW1084" s="41">
        <f t="shared" si="819"/>
        <v>-2.3900734354395459E-3</v>
      </c>
      <c r="BX1084" s="41"/>
      <c r="BY1084" s="41"/>
      <c r="BZ1084" s="41">
        <f t="shared" si="820"/>
        <v>8.3683129112214136E-3</v>
      </c>
      <c r="CA1084" s="41">
        <f t="shared" si="821"/>
        <v>1.3366461544996655E-2</v>
      </c>
      <c r="CB1084" s="41">
        <f t="shared" si="822"/>
        <v>-9.3677966236457352E-3</v>
      </c>
      <c r="CC1084" s="41">
        <f t="shared" si="823"/>
        <v>0</v>
      </c>
      <c r="CD1084" s="41">
        <f t="shared" si="824"/>
        <v>2.3139962001376684E-2</v>
      </c>
      <c r="CE1084" s="41">
        <f t="shared" si="825"/>
        <v>2.4445610187019727E-3</v>
      </c>
      <c r="CF1084" s="41">
        <f t="shared" si="826"/>
        <v>-2.1329977411357736E-3</v>
      </c>
      <c r="CG1084" s="41"/>
      <c r="CH1084" s="41">
        <f t="shared" si="827"/>
        <v>-3.8732707385134863E-3</v>
      </c>
      <c r="CI1084" s="41">
        <f t="shared" si="828"/>
        <v>1.8917123392082561E-3</v>
      </c>
      <c r="CJ1084" s="41">
        <f t="shared" si="829"/>
        <v>9.950330853168092E-3</v>
      </c>
      <c r="CK1084" s="41">
        <f t="shared" si="830"/>
        <v>-5.1713917887192019E-2</v>
      </c>
      <c r="CL1084" s="41">
        <f t="shared" si="831"/>
        <v>-3.5713120279093542E-3</v>
      </c>
      <c r="CM1084" s="41">
        <f t="shared" si="832"/>
        <v>6.6669098487121287E-3</v>
      </c>
      <c r="CO1084" s="41">
        <f t="shared" si="833"/>
        <v>2.7292142288007554E-2</v>
      </c>
      <c r="CP1084" s="41"/>
      <c r="CQ1084" s="41">
        <f t="shared" si="834"/>
        <v>-1.4933586927426695E-2</v>
      </c>
      <c r="CR1084" s="41">
        <f t="shared" si="835"/>
        <v>-8.0042707673536495E-2</v>
      </c>
      <c r="CS1084" s="41">
        <f t="shared" si="836"/>
        <v>-6.5790041013433463E-3</v>
      </c>
      <c r="CT1084" s="41">
        <f t="shared" si="837"/>
        <v>-1.9418085857101513E-2</v>
      </c>
      <c r="CU1084" s="41">
        <f t="shared" si="838"/>
        <v>6.2305497506361628E-3</v>
      </c>
      <c r="CV1084" s="41">
        <f t="shared" si="839"/>
        <v>-2.5105921131076243E-2</v>
      </c>
      <c r="CW1084" s="41"/>
      <c r="CX1084" s="41">
        <f t="shared" si="840"/>
        <v>-1.3636411553096722E-2</v>
      </c>
      <c r="CY1084" s="41">
        <f t="shared" si="841"/>
        <v>2.0406205955975014E-3</v>
      </c>
      <c r="CZ1084" s="41">
        <f t="shared" si="842"/>
        <v>1.6736735479411284E-2</v>
      </c>
      <c r="DA1084" s="41">
        <f t="shared" si="843"/>
        <v>1.0582097814656062E-2</v>
      </c>
      <c r="DB1084" s="41">
        <f t="shared" si="844"/>
        <v>-2.9154539601241309E-3</v>
      </c>
      <c r="DC1084" s="41">
        <f t="shared" si="845"/>
        <v>-1.3605652055778709E-2</v>
      </c>
      <c r="DD1084" s="41">
        <f t="shared" si="846"/>
        <v>4.8455635339566407E-2</v>
      </c>
      <c r="DE1084" s="41"/>
      <c r="DF1084" s="41"/>
      <c r="DG1084" s="41">
        <f t="shared" si="847"/>
        <v>-6.7554043658891033E-3</v>
      </c>
      <c r="DH1084" s="41"/>
    </row>
    <row r="1085" spans="2:112">
      <c r="B1085" s="34"/>
      <c r="C1085" s="34">
        <v>5.1291729999999998</v>
      </c>
      <c r="D1085" s="34"/>
      <c r="E1085" s="34">
        <v>1.57</v>
      </c>
      <c r="F1085" s="34"/>
      <c r="G1085" s="34">
        <v>56.509715999999997</v>
      </c>
      <c r="H1085" s="34">
        <v>24.92672</v>
      </c>
      <c r="I1085" s="34">
        <v>22.6</v>
      </c>
      <c r="J1085" s="34">
        <v>3.99</v>
      </c>
      <c r="K1085" s="34"/>
      <c r="L1085" s="34">
        <v>71.980002999999996</v>
      </c>
      <c r="M1085" s="34">
        <v>3.85</v>
      </c>
      <c r="N1085" s="34">
        <v>46.294440999999999</v>
      </c>
      <c r="O1085" s="34">
        <v>11.54</v>
      </c>
      <c r="P1085" s="34"/>
      <c r="Q1085" s="34"/>
      <c r="R1085" s="34">
        <v>33.419998</v>
      </c>
      <c r="S1085" s="34">
        <v>44.659996</v>
      </c>
      <c r="T1085" s="34"/>
      <c r="U1085" s="34"/>
      <c r="V1085" s="34">
        <v>3.5478689999999999</v>
      </c>
      <c r="W1085" s="34">
        <v>40.880001</v>
      </c>
      <c r="X1085" s="34">
        <v>42.75</v>
      </c>
      <c r="Y1085" s="34">
        <v>12.110001</v>
      </c>
      <c r="Z1085" s="34">
        <v>19.336355000000001</v>
      </c>
      <c r="AA1085" s="34">
        <v>46.159377999999997</v>
      </c>
      <c r="AB1085" s="34">
        <v>69.511405999999994</v>
      </c>
      <c r="AC1085" s="34"/>
      <c r="AD1085" s="34">
        <v>113.5</v>
      </c>
      <c r="AE1085" s="34">
        <v>36.875950000000003</v>
      </c>
      <c r="AF1085" s="34">
        <v>1.01</v>
      </c>
      <c r="AG1085" s="34">
        <v>15.73</v>
      </c>
      <c r="AH1085" s="34">
        <v>27.403383000000002</v>
      </c>
      <c r="AI1085" s="34">
        <v>151.37060500000001</v>
      </c>
      <c r="AJ1085" s="34">
        <v>11.575514</v>
      </c>
      <c r="AK1085" s="34">
        <v>13.15</v>
      </c>
      <c r="AL1085" s="34"/>
      <c r="AM1085" s="34">
        <v>37.773330999999999</v>
      </c>
      <c r="AN1085" s="34">
        <v>4.9000000000000004</v>
      </c>
      <c r="AO1085" s="34">
        <v>28.700001</v>
      </c>
      <c r="AP1085" s="34">
        <v>7.75</v>
      </c>
      <c r="AQ1085" s="34">
        <v>15.95</v>
      </c>
      <c r="AR1085" s="34">
        <v>3.62</v>
      </c>
      <c r="AS1085" s="34"/>
      <c r="AT1085" s="34">
        <v>21.810767999999999</v>
      </c>
      <c r="AU1085" s="34">
        <v>180.270004</v>
      </c>
      <c r="AV1085" s="34">
        <v>11.894380999999999</v>
      </c>
      <c r="AW1085" s="34">
        <v>13.759664000000001</v>
      </c>
      <c r="AX1085" s="34">
        <v>6.71</v>
      </c>
      <c r="AY1085" s="34">
        <v>3.65</v>
      </c>
      <c r="AZ1085" s="34">
        <v>66.889999000000003</v>
      </c>
      <c r="BA1085" s="34"/>
      <c r="BB1085" s="34"/>
      <c r="BC1085" s="34">
        <v>25.204096</v>
      </c>
      <c r="BD1085" s="34"/>
      <c r="BE1085" s="38"/>
      <c r="BF1085" s="41"/>
      <c r="BG1085" s="41">
        <f t="shared" si="808"/>
        <v>-1.8182459597201241E-2</v>
      </c>
      <c r="BH1085" s="41"/>
      <c r="BI1085" s="41">
        <f t="shared" si="809"/>
        <v>-1.8928009885518911E-2</v>
      </c>
      <c r="BJ1085" s="41"/>
      <c r="BK1085" s="41">
        <f t="shared" si="810"/>
        <v>-7.3401704994399044E-3</v>
      </c>
      <c r="BL1085" s="41">
        <f t="shared" si="811"/>
        <v>-3.9824761138818254E-3</v>
      </c>
      <c r="BM1085" s="41">
        <f t="shared" si="812"/>
        <v>4.5256591588120863E-2</v>
      </c>
      <c r="BN1085" s="41">
        <f t="shared" si="813"/>
        <v>-1.7391742711868996E-2</v>
      </c>
      <c r="BO1085" s="41"/>
      <c r="BP1085" s="41">
        <f t="shared" si="814"/>
        <v>-9.4027375148488246E-3</v>
      </c>
      <c r="BQ1085" s="41">
        <f t="shared" si="815"/>
        <v>0</v>
      </c>
      <c r="BR1085" s="41">
        <f t="shared" si="816"/>
        <v>-1.2803489454423101E-3</v>
      </c>
      <c r="BS1085" s="41">
        <f t="shared" si="817"/>
        <v>3.4722257107490571E-3</v>
      </c>
      <c r="BT1085" s="41"/>
      <c r="BU1085" s="41"/>
      <c r="BV1085" s="41">
        <f t="shared" si="818"/>
        <v>-6.6276270280155092E-2</v>
      </c>
      <c r="BW1085" s="41">
        <f t="shared" si="819"/>
        <v>-1.4461166541762004E-2</v>
      </c>
      <c r="BX1085" s="41"/>
      <c r="BY1085" s="41"/>
      <c r="BZ1085" s="41">
        <f t="shared" si="820"/>
        <v>-1.1173385155922451E-2</v>
      </c>
      <c r="CA1085" s="41">
        <f t="shared" si="821"/>
        <v>5.1502996144532215E-3</v>
      </c>
      <c r="CB1085" s="41">
        <f t="shared" si="822"/>
        <v>5.8651194523980576E-3</v>
      </c>
      <c r="CC1085" s="41">
        <f t="shared" si="823"/>
        <v>9.9421574768406833E-3</v>
      </c>
      <c r="CD1085" s="41">
        <f t="shared" si="824"/>
        <v>-5.4849326736452981E-3</v>
      </c>
      <c r="CE1085" s="41">
        <f t="shared" si="825"/>
        <v>-9.1978373973458823E-3</v>
      </c>
      <c r="CF1085" s="41">
        <f t="shared" si="826"/>
        <v>-3.5650371874546101E-3</v>
      </c>
      <c r="CG1085" s="41"/>
      <c r="CH1085" s="41">
        <f t="shared" si="827"/>
        <v>1.0578544849932168E-3</v>
      </c>
      <c r="CI1085" s="41">
        <f t="shared" si="828"/>
        <v>4.3102905882447138E-3</v>
      </c>
      <c r="CJ1085" s="41">
        <f t="shared" si="829"/>
        <v>0</v>
      </c>
      <c r="CK1085" s="41">
        <f t="shared" si="830"/>
        <v>1.7960713726431994E-2</v>
      </c>
      <c r="CL1085" s="41">
        <f t="shared" si="831"/>
        <v>-5.3812522146066168E-3</v>
      </c>
      <c r="CM1085" s="41">
        <f t="shared" si="832"/>
        <v>-7.2392078164211396E-4</v>
      </c>
      <c r="CO1085" s="41">
        <f t="shared" si="833"/>
        <v>1.1472401162236781E-2</v>
      </c>
      <c r="CP1085" s="41"/>
      <c r="CQ1085" s="41">
        <f t="shared" si="834"/>
        <v>2.4679539960574318E-2</v>
      </c>
      <c r="CR1085" s="41">
        <f t="shared" si="835"/>
        <v>2.0619287202735825E-2</v>
      </c>
      <c r="CS1085" s="41">
        <f t="shared" si="836"/>
        <v>-5.4250521903242171E-2</v>
      </c>
      <c r="CT1085" s="41">
        <f t="shared" si="837"/>
        <v>1.2987195526811112E-2</v>
      </c>
      <c r="CU1085" s="41">
        <f t="shared" si="838"/>
        <v>-9.3604427595639205E-3</v>
      </c>
      <c r="CV1085" s="41">
        <f t="shared" si="839"/>
        <v>2.2347298691996618E-2</v>
      </c>
      <c r="CW1085" s="41"/>
      <c r="CX1085" s="41">
        <f t="shared" si="840"/>
        <v>6.8414495614622919E-3</v>
      </c>
      <c r="CY1085" s="41">
        <f t="shared" si="841"/>
        <v>-6.7999045020206853E-3</v>
      </c>
      <c r="CZ1085" s="41">
        <f t="shared" si="842"/>
        <v>-4.1579330523874867E-3</v>
      </c>
      <c r="DA1085" s="41">
        <f t="shared" si="843"/>
        <v>-7.0422507498889442E-3</v>
      </c>
      <c r="DB1085" s="41">
        <f t="shared" si="844"/>
        <v>-2.0649701290543426E-2</v>
      </c>
      <c r="DC1085" s="41">
        <f t="shared" si="845"/>
        <v>0</v>
      </c>
      <c r="DD1085" s="41">
        <f t="shared" si="846"/>
        <v>1.7189793122524822E-2</v>
      </c>
      <c r="DE1085" s="41"/>
      <c r="DF1085" s="41"/>
      <c r="DG1085" s="41">
        <f t="shared" si="847"/>
        <v>1.1102467465112035E-2</v>
      </c>
      <c r="DH1085" s="41"/>
    </row>
    <row r="1086" spans="2:112">
      <c r="B1086" s="34"/>
      <c r="C1086" s="34">
        <v>5.1762300000000003</v>
      </c>
      <c r="D1086" s="34"/>
      <c r="E1086" s="34">
        <v>1.54</v>
      </c>
      <c r="F1086" s="34"/>
      <c r="G1086" s="34">
        <v>56.598927000000003</v>
      </c>
      <c r="H1086" s="34">
        <v>25.05603</v>
      </c>
      <c r="I1086" s="34">
        <v>22.85</v>
      </c>
      <c r="J1086" s="34">
        <v>4.2699999999999996</v>
      </c>
      <c r="K1086" s="34"/>
      <c r="L1086" s="34">
        <v>72.120002999999997</v>
      </c>
      <c r="M1086" s="34">
        <v>3.9</v>
      </c>
      <c r="N1086" s="34">
        <v>46.146155999999998</v>
      </c>
      <c r="O1086" s="34">
        <v>11.61</v>
      </c>
      <c r="P1086" s="34"/>
      <c r="Q1086" s="34"/>
      <c r="R1086" s="34">
        <v>36.189999</v>
      </c>
      <c r="S1086" s="34">
        <v>44.334732000000002</v>
      </c>
      <c r="T1086" s="34"/>
      <c r="U1086" s="34"/>
      <c r="V1086" s="34">
        <v>3.4880740000000001</v>
      </c>
      <c r="W1086" s="34">
        <v>41.200001</v>
      </c>
      <c r="X1086" s="34">
        <v>42</v>
      </c>
      <c r="Y1086" s="34">
        <v>12.08</v>
      </c>
      <c r="Z1086" s="34">
        <v>19.510380000000001</v>
      </c>
      <c r="AA1086" s="34">
        <v>46.244681999999997</v>
      </c>
      <c r="AB1086" s="34">
        <v>69.561049999999994</v>
      </c>
      <c r="AC1086" s="34"/>
      <c r="AD1086" s="34">
        <v>110.19000200000001</v>
      </c>
      <c r="AE1086" s="34">
        <v>36.49926</v>
      </c>
      <c r="AF1086" s="34">
        <v>0.99</v>
      </c>
      <c r="AG1086" s="34">
        <v>15.28</v>
      </c>
      <c r="AH1086" s="34">
        <v>27.354096999999999</v>
      </c>
      <c r="AI1086" s="34">
        <v>151.53022799999999</v>
      </c>
      <c r="AJ1086" s="34">
        <v>11.411799999999999</v>
      </c>
      <c r="AK1086" s="34">
        <v>13.05</v>
      </c>
      <c r="AL1086" s="34"/>
      <c r="AM1086" s="34">
        <v>37.921847999999997</v>
      </c>
      <c r="AN1086" s="34">
        <v>4.9000000000000004</v>
      </c>
      <c r="AO1086" s="34">
        <v>29.15</v>
      </c>
      <c r="AP1086" s="34">
        <v>7.75</v>
      </c>
      <c r="AQ1086" s="34">
        <v>16</v>
      </c>
      <c r="AR1086" s="34">
        <v>3.63</v>
      </c>
      <c r="AS1086" s="34"/>
      <c r="AT1086" s="34">
        <v>21.612486000000001</v>
      </c>
      <c r="AU1086" s="34">
        <v>180</v>
      </c>
      <c r="AV1086" s="34">
        <v>11.84482</v>
      </c>
      <c r="AW1086" s="34">
        <v>13.613802</v>
      </c>
      <c r="AX1086" s="34">
        <v>6.72</v>
      </c>
      <c r="AY1086" s="34">
        <v>3.65</v>
      </c>
      <c r="AZ1086" s="34">
        <v>66.180000000000007</v>
      </c>
      <c r="BA1086" s="34"/>
      <c r="BB1086" s="34"/>
      <c r="BC1086" s="34">
        <v>25.790465999999999</v>
      </c>
      <c r="BD1086" s="34"/>
      <c r="BE1086" s="38"/>
      <c r="BF1086" s="41"/>
      <c r="BG1086" s="41">
        <f t="shared" si="808"/>
        <v>9.1325544589805074E-3</v>
      </c>
      <c r="BH1086" s="41"/>
      <c r="BI1086" s="41">
        <f t="shared" si="809"/>
        <v>-1.9293202934678896E-2</v>
      </c>
      <c r="BJ1086" s="41"/>
      <c r="BK1086" s="41">
        <f t="shared" si="810"/>
        <v>1.5774394623187321E-3</v>
      </c>
      <c r="BL1086" s="41">
        <f t="shared" si="811"/>
        <v>5.1741966375932679E-3</v>
      </c>
      <c r="BM1086" s="41">
        <f t="shared" si="812"/>
        <v>1.1001211061973583E-2</v>
      </c>
      <c r="BN1086" s="41">
        <f t="shared" si="813"/>
        <v>6.7822596338760879E-2</v>
      </c>
      <c r="BO1086" s="41"/>
      <c r="BP1086" s="41">
        <f t="shared" si="814"/>
        <v>1.943095603325753E-3</v>
      </c>
      <c r="BQ1086" s="41">
        <f t="shared" si="815"/>
        <v>1.2903404835907782E-2</v>
      </c>
      <c r="BR1086" s="41">
        <f t="shared" si="816"/>
        <v>-3.2082252170621702E-3</v>
      </c>
      <c r="BS1086" s="41">
        <f t="shared" si="817"/>
        <v>6.0475346298465762E-3</v>
      </c>
      <c r="BT1086" s="41"/>
      <c r="BU1086" s="41"/>
      <c r="BV1086" s="41">
        <f t="shared" si="818"/>
        <v>7.9628346620866777E-2</v>
      </c>
      <c r="BW1086" s="41">
        <f t="shared" si="819"/>
        <v>-7.3097689182315979E-3</v>
      </c>
      <c r="BX1086" s="41"/>
      <c r="BY1086" s="41"/>
      <c r="BZ1086" s="41">
        <f t="shared" si="820"/>
        <v>-1.6997420137979898E-2</v>
      </c>
      <c r="CA1086" s="41">
        <f t="shared" si="821"/>
        <v>7.7973102700367872E-3</v>
      </c>
      <c r="CB1086" s="41">
        <f t="shared" si="822"/>
        <v>-1.7699577099400975E-2</v>
      </c>
      <c r="CC1086" s="41">
        <f t="shared" si="823"/>
        <v>-2.4804476347118241E-3</v>
      </c>
      <c r="CD1086" s="41">
        <f t="shared" si="824"/>
        <v>8.9596288672626253E-3</v>
      </c>
      <c r="CE1086" s="41">
        <f t="shared" si="825"/>
        <v>1.8463263244685357E-3</v>
      </c>
      <c r="CF1086" s="41">
        <f t="shared" si="826"/>
        <v>7.1393004102273078E-4</v>
      </c>
      <c r="CG1086" s="41"/>
      <c r="CH1086" s="41">
        <f t="shared" si="827"/>
        <v>-2.9596670271304498E-2</v>
      </c>
      <c r="CI1086" s="41">
        <f t="shared" si="828"/>
        <v>-1.0267590629672127E-2</v>
      </c>
      <c r="CJ1086" s="41">
        <f t="shared" si="829"/>
        <v>-2.0000666706669543E-2</v>
      </c>
      <c r="CK1086" s="41">
        <f t="shared" si="830"/>
        <v>-2.9024933331812126E-2</v>
      </c>
      <c r="CL1086" s="41">
        <f t="shared" si="831"/>
        <v>-1.8001563735049522E-3</v>
      </c>
      <c r="CM1086" s="41">
        <f t="shared" si="832"/>
        <v>1.0539622040341985E-3</v>
      </c>
      <c r="CO1086" s="41">
        <f t="shared" si="833"/>
        <v>-7.633624855071095E-3</v>
      </c>
      <c r="CP1086" s="41"/>
      <c r="CQ1086" s="41">
        <f t="shared" si="834"/>
        <v>3.9240858543337833E-3</v>
      </c>
      <c r="CR1086" s="41">
        <f t="shared" si="835"/>
        <v>0</v>
      </c>
      <c r="CS1086" s="41">
        <f t="shared" si="836"/>
        <v>1.5557755187720936E-2</v>
      </c>
      <c r="CT1086" s="41">
        <f t="shared" si="837"/>
        <v>0</v>
      </c>
      <c r="CU1086" s="41">
        <f t="shared" si="838"/>
        <v>3.1298930089277868E-3</v>
      </c>
      <c r="CV1086" s="41">
        <f t="shared" si="839"/>
        <v>2.7586224390796607E-3</v>
      </c>
      <c r="CW1086" s="41"/>
      <c r="CX1086" s="41">
        <f t="shared" si="840"/>
        <v>-9.1325895625994306E-3</v>
      </c>
      <c r="CY1086" s="41">
        <f t="shared" si="841"/>
        <v>-1.4988983126745044E-3</v>
      </c>
      <c r="CZ1086" s="41">
        <f t="shared" si="842"/>
        <v>-4.1754625192198334E-3</v>
      </c>
      <c r="DA1086" s="41">
        <f t="shared" si="843"/>
        <v>-1.0657282534327822E-2</v>
      </c>
      <c r="DB1086" s="41">
        <f t="shared" si="844"/>
        <v>1.4892035514676113E-3</v>
      </c>
      <c r="DC1086" s="41">
        <f t="shared" si="845"/>
        <v>0</v>
      </c>
      <c r="DD1086" s="41">
        <f t="shared" si="846"/>
        <v>-1.0671161686932672E-2</v>
      </c>
      <c r="DE1086" s="41"/>
      <c r="DF1086" s="41"/>
      <c r="DG1086" s="41">
        <f t="shared" si="847"/>
        <v>2.2998367757235953E-2</v>
      </c>
      <c r="DH1086" s="41"/>
    </row>
    <row r="1087" spans="2:112">
      <c r="B1087" s="34"/>
      <c r="C1087" s="34">
        <v>5.1291729999999998</v>
      </c>
      <c r="D1087" s="34"/>
      <c r="E1087" s="34">
        <v>1.5</v>
      </c>
      <c r="F1087" s="34"/>
      <c r="G1087" s="34">
        <v>56.549365999999999</v>
      </c>
      <c r="H1087" s="34">
        <v>25.085867</v>
      </c>
      <c r="I1087" s="34">
        <v>23.049999</v>
      </c>
      <c r="J1087" s="34">
        <v>4.17</v>
      </c>
      <c r="K1087" s="34"/>
      <c r="L1087" s="34">
        <v>72.239998</v>
      </c>
      <c r="M1087" s="34">
        <v>3.85</v>
      </c>
      <c r="N1087" s="34">
        <v>46.294440999999999</v>
      </c>
      <c r="O1087" s="34">
        <v>11.66</v>
      </c>
      <c r="P1087" s="34"/>
      <c r="Q1087" s="34"/>
      <c r="R1087" s="34">
        <v>35.729999999999997</v>
      </c>
      <c r="S1087" s="34">
        <v>44.384010000000004</v>
      </c>
      <c r="T1087" s="34"/>
      <c r="U1087" s="34"/>
      <c r="V1087" s="34">
        <v>3.4880740000000001</v>
      </c>
      <c r="W1087" s="34">
        <v>41</v>
      </c>
      <c r="X1087" s="34">
        <v>42.299999</v>
      </c>
      <c r="Y1087" s="34">
        <v>12.06</v>
      </c>
      <c r="Z1087" s="34">
        <v>19.394362999999998</v>
      </c>
      <c r="AA1087" s="34">
        <v>45.998241</v>
      </c>
      <c r="AB1087" s="34">
        <v>68.121178</v>
      </c>
      <c r="AC1087" s="34"/>
      <c r="AD1087" s="34">
        <v>109.18</v>
      </c>
      <c r="AE1087" s="34">
        <v>36.439781000000004</v>
      </c>
      <c r="AF1087" s="34">
        <v>1</v>
      </c>
      <c r="AG1087" s="34">
        <v>15.11</v>
      </c>
      <c r="AH1087" s="34">
        <v>27.699102</v>
      </c>
      <c r="AI1087" s="34">
        <v>155.63047800000001</v>
      </c>
      <c r="AJ1087" s="34">
        <v>11.325129</v>
      </c>
      <c r="AK1087" s="34">
        <v>12.7</v>
      </c>
      <c r="AL1087" s="34"/>
      <c r="AM1087" s="34">
        <v>37.961452000000001</v>
      </c>
      <c r="AN1087" s="34">
        <v>4.9000000000000004</v>
      </c>
      <c r="AO1087" s="34">
        <v>28.950001</v>
      </c>
      <c r="AP1087" s="34">
        <v>7.8</v>
      </c>
      <c r="AQ1087" s="34">
        <v>16</v>
      </c>
      <c r="AR1087" s="34">
        <v>3.84</v>
      </c>
      <c r="AS1087" s="34"/>
      <c r="AT1087" s="34">
        <v>21.414207000000001</v>
      </c>
      <c r="AU1087" s="34">
        <v>180.36000100000001</v>
      </c>
      <c r="AV1087" s="34">
        <v>11.646580999999999</v>
      </c>
      <c r="AW1087" s="34">
        <v>13.856904999999999</v>
      </c>
      <c r="AX1087" s="34">
        <v>6.7</v>
      </c>
      <c r="AY1087" s="34">
        <v>3.55</v>
      </c>
      <c r="AZ1087" s="34">
        <v>65.699996999999996</v>
      </c>
      <c r="BA1087" s="34"/>
      <c r="BB1087" s="34"/>
      <c r="BC1087" s="34">
        <v>25.939544999999999</v>
      </c>
      <c r="BD1087" s="34"/>
      <c r="BE1087" s="38"/>
      <c r="BF1087" s="41"/>
      <c r="BG1087" s="41">
        <f t="shared" si="808"/>
        <v>-9.1325544589804814E-3</v>
      </c>
      <c r="BH1087" s="41"/>
      <c r="BI1087" s="41">
        <f t="shared" si="809"/>
        <v>-2.6317308317373417E-2</v>
      </c>
      <c r="BJ1087" s="41"/>
      <c r="BK1087" s="41">
        <f t="shared" si="810"/>
        <v>-8.7603625040271523E-4</v>
      </c>
      <c r="BL1087" s="41">
        <f t="shared" si="811"/>
        <v>1.1901027008061212E-3</v>
      </c>
      <c r="BM1087" s="41">
        <f t="shared" si="812"/>
        <v>8.7146087184949393E-3</v>
      </c>
      <c r="BN1087" s="41">
        <f t="shared" si="813"/>
        <v>-2.3697791429823017E-2</v>
      </c>
      <c r="BO1087" s="41"/>
      <c r="BP1087" s="41">
        <f t="shared" si="814"/>
        <v>1.6624414907834876E-3</v>
      </c>
      <c r="BQ1087" s="41">
        <f t="shared" si="815"/>
        <v>-1.2903404835907841E-2</v>
      </c>
      <c r="BR1087" s="41">
        <f t="shared" si="816"/>
        <v>3.208225217062237E-3</v>
      </c>
      <c r="BS1087" s="41">
        <f t="shared" si="817"/>
        <v>4.2973852125461733E-3</v>
      </c>
      <c r="BT1087" s="41"/>
      <c r="BU1087" s="41"/>
      <c r="BV1087" s="41">
        <f t="shared" si="818"/>
        <v>-1.2792137908389812E-2</v>
      </c>
      <c r="BW1087" s="41">
        <f t="shared" si="819"/>
        <v>1.1108815106430328E-3</v>
      </c>
      <c r="BX1087" s="41"/>
      <c r="BY1087" s="41"/>
      <c r="BZ1087" s="41">
        <f t="shared" si="820"/>
        <v>0</v>
      </c>
      <c r="CA1087" s="41">
        <f t="shared" si="821"/>
        <v>-4.8662139230172419E-3</v>
      </c>
      <c r="CB1087" s="41">
        <f t="shared" si="822"/>
        <v>7.1174441282018594E-3</v>
      </c>
      <c r="CC1087" s="41">
        <f t="shared" si="823"/>
        <v>-1.6570012076294581E-3</v>
      </c>
      <c r="CD1087" s="41">
        <f t="shared" si="824"/>
        <v>-5.9641748003257831E-3</v>
      </c>
      <c r="CE1087" s="41">
        <f t="shared" si="825"/>
        <v>-5.3433169359822499E-3</v>
      </c>
      <c r="CF1087" s="41">
        <f t="shared" si="826"/>
        <v>-2.0916635596975527E-2</v>
      </c>
      <c r="CG1087" s="41"/>
      <c r="CH1087" s="41">
        <f t="shared" si="827"/>
        <v>-9.2082702965412492E-3</v>
      </c>
      <c r="CI1087" s="41">
        <f t="shared" si="828"/>
        <v>-1.6309239158786356E-3</v>
      </c>
      <c r="CJ1087" s="41">
        <f t="shared" si="829"/>
        <v>1.0050335853501506E-2</v>
      </c>
      <c r="CK1087" s="41">
        <f t="shared" si="830"/>
        <v>-1.1188007453726265E-2</v>
      </c>
      <c r="CL1087" s="41">
        <f t="shared" si="831"/>
        <v>1.2533677342867144E-2</v>
      </c>
      <c r="CM1087" s="41">
        <f t="shared" si="832"/>
        <v>2.6699336799983833E-2</v>
      </c>
      <c r="CO1087" s="41">
        <f t="shared" si="833"/>
        <v>-2.7186140304156947E-2</v>
      </c>
      <c r="CP1087" s="41"/>
      <c r="CQ1087" s="41">
        <f t="shared" si="834"/>
        <v>1.0438134239252135E-3</v>
      </c>
      <c r="CR1087" s="41">
        <f t="shared" si="835"/>
        <v>0</v>
      </c>
      <c r="CS1087" s="41">
        <f t="shared" si="836"/>
        <v>-6.8846742351833645E-3</v>
      </c>
      <c r="CT1087" s="41">
        <f t="shared" si="837"/>
        <v>6.4308903302903314E-3</v>
      </c>
      <c r="CU1087" s="41">
        <f t="shared" si="838"/>
        <v>0</v>
      </c>
      <c r="CV1087" s="41">
        <f t="shared" si="839"/>
        <v>5.6239718322876109E-2</v>
      </c>
      <c r="CW1087" s="41"/>
      <c r="CX1087" s="41">
        <f t="shared" si="840"/>
        <v>-9.2166229732925844E-3</v>
      </c>
      <c r="CY1087" s="41">
        <f t="shared" si="841"/>
        <v>1.9980082071396803E-3</v>
      </c>
      <c r="CZ1087" s="41">
        <f t="shared" si="842"/>
        <v>-1.6877980665696474E-2</v>
      </c>
      <c r="DA1087" s="41">
        <f t="shared" si="843"/>
        <v>1.7699533284216709E-2</v>
      </c>
      <c r="DB1087" s="41">
        <f t="shared" si="844"/>
        <v>-2.9806281381377893E-3</v>
      </c>
      <c r="DC1087" s="41">
        <f t="shared" si="845"/>
        <v>-2.7779564107075706E-2</v>
      </c>
      <c r="DD1087" s="41">
        <f t="shared" si="846"/>
        <v>-7.2794226650029735E-3</v>
      </c>
      <c r="DE1087" s="41"/>
      <c r="DF1087" s="41"/>
      <c r="DG1087" s="41">
        <f t="shared" si="847"/>
        <v>5.7637495074253304E-3</v>
      </c>
      <c r="DH1087" s="41"/>
    </row>
    <row r="1088" spans="2:112">
      <c r="B1088" s="34"/>
      <c r="C1088" s="34">
        <v>5.3174000000000001</v>
      </c>
      <c r="D1088" s="34"/>
      <c r="E1088" s="34">
        <v>1.44</v>
      </c>
      <c r="F1088" s="34"/>
      <c r="G1088" s="34">
        <v>56.569191000000004</v>
      </c>
      <c r="H1088" s="34">
        <v>25.274857000000001</v>
      </c>
      <c r="I1088" s="34">
        <v>23.9</v>
      </c>
      <c r="J1088" s="34">
        <v>4.7300000000000004</v>
      </c>
      <c r="K1088" s="34"/>
      <c r="L1088" s="34">
        <v>72.849997999999999</v>
      </c>
      <c r="M1088" s="34">
        <v>3.95</v>
      </c>
      <c r="N1088" s="34">
        <v>47.411513999999997</v>
      </c>
      <c r="O1088" s="34">
        <v>11.9</v>
      </c>
      <c r="P1088" s="34"/>
      <c r="Q1088" s="34"/>
      <c r="R1088" s="34">
        <v>36.470001000000003</v>
      </c>
      <c r="S1088" s="34">
        <v>44.423625999999999</v>
      </c>
      <c r="T1088" s="34"/>
      <c r="U1088" s="34"/>
      <c r="V1088" s="34">
        <v>3.5179719999999999</v>
      </c>
      <c r="W1088" s="34">
        <v>40.779998999999997</v>
      </c>
      <c r="X1088" s="34">
        <v>41.900002000000001</v>
      </c>
      <c r="Y1088" s="34">
        <v>12.1</v>
      </c>
      <c r="Z1088" s="34">
        <v>19.49729</v>
      </c>
      <c r="AA1088" s="34">
        <v>45.211544000000004</v>
      </c>
      <c r="AB1088" s="34">
        <v>76.313591000000002</v>
      </c>
      <c r="AC1088" s="34"/>
      <c r="AD1088" s="34">
        <v>108.279999</v>
      </c>
      <c r="AE1088" s="34">
        <v>36.429870999999999</v>
      </c>
      <c r="AF1088" s="34">
        <v>0.98</v>
      </c>
      <c r="AG1088" s="34">
        <v>15.22</v>
      </c>
      <c r="AH1088" s="34">
        <v>27.600531</v>
      </c>
      <c r="AI1088" s="34">
        <v>155.96968100000001</v>
      </c>
      <c r="AJ1088" s="34">
        <v>11.248087</v>
      </c>
      <c r="AK1088" s="34">
        <v>13.6</v>
      </c>
      <c r="AL1088" s="34"/>
      <c r="AM1088" s="34">
        <v>37.773330999999999</v>
      </c>
      <c r="AN1088" s="34">
        <v>4.8</v>
      </c>
      <c r="AO1088" s="34">
        <v>29.25</v>
      </c>
      <c r="AP1088" s="34">
        <v>7.8</v>
      </c>
      <c r="AQ1088" s="34">
        <v>16</v>
      </c>
      <c r="AR1088" s="34">
        <v>3.89</v>
      </c>
      <c r="AS1088" s="34"/>
      <c r="AT1088" s="34">
        <v>21.265501</v>
      </c>
      <c r="AU1088" s="34">
        <v>179.58000200000001</v>
      </c>
      <c r="AV1088" s="34">
        <v>11.646580999999999</v>
      </c>
      <c r="AW1088" s="34">
        <v>13.516560999999999</v>
      </c>
      <c r="AX1088" s="34">
        <v>6.59</v>
      </c>
      <c r="AY1088" s="34">
        <v>3.4</v>
      </c>
      <c r="AZ1088" s="34">
        <v>65.25</v>
      </c>
      <c r="BA1088" s="34"/>
      <c r="BB1088" s="34"/>
      <c r="BC1088" s="34">
        <v>25.840157999999999</v>
      </c>
      <c r="BD1088" s="34"/>
      <c r="BE1088" s="38"/>
      <c r="BF1088" s="41"/>
      <c r="BG1088" s="41">
        <f t="shared" si="808"/>
        <v>3.6040024475435493E-2</v>
      </c>
      <c r="BH1088" s="41"/>
      <c r="BI1088" s="41">
        <f t="shared" si="809"/>
        <v>-4.0821994520255166E-2</v>
      </c>
      <c r="BJ1088" s="41"/>
      <c r="BK1088" s="41">
        <f t="shared" si="810"/>
        <v>3.5051720475857707E-4</v>
      </c>
      <c r="BL1088" s="41">
        <f t="shared" si="811"/>
        <v>7.5054872994507055E-3</v>
      </c>
      <c r="BM1088" s="41">
        <f t="shared" si="812"/>
        <v>3.6212732878756364E-2</v>
      </c>
      <c r="BN1088" s="41">
        <f t="shared" si="813"/>
        <v>0.12600916669313156</v>
      </c>
      <c r="BO1088" s="41"/>
      <c r="BP1088" s="41">
        <f t="shared" si="814"/>
        <v>8.4086237643047537E-3</v>
      </c>
      <c r="BQ1088" s="41">
        <f t="shared" si="815"/>
        <v>2.5642430613337652E-2</v>
      </c>
      <c r="BR1088" s="41">
        <f t="shared" si="816"/>
        <v>2.3843221506222933E-2</v>
      </c>
      <c r="BS1088" s="41">
        <f t="shared" si="817"/>
        <v>2.0374219195137298E-2</v>
      </c>
      <c r="BT1088" s="41"/>
      <c r="BU1088" s="41"/>
      <c r="BV1088" s="41">
        <f t="shared" si="818"/>
        <v>2.0499360205067235E-2</v>
      </c>
      <c r="BW1088" s="41">
        <f t="shared" si="819"/>
        <v>8.9217559237329748E-4</v>
      </c>
      <c r="BX1088" s="41"/>
      <c r="BY1088" s="41"/>
      <c r="BZ1088" s="41">
        <f t="shared" si="820"/>
        <v>8.5349657980249259E-3</v>
      </c>
      <c r="CA1088" s="41">
        <f t="shared" si="821"/>
        <v>-5.3803260798234494E-3</v>
      </c>
      <c r="CB1088" s="41">
        <f t="shared" si="822"/>
        <v>-9.5011877507821859E-3</v>
      </c>
      <c r="CC1088" s="41">
        <f t="shared" si="823"/>
        <v>3.3112613036560051E-3</v>
      </c>
      <c r="CD1088" s="41">
        <f t="shared" si="824"/>
        <v>5.2930247166956346E-3</v>
      </c>
      <c r="CE1088" s="41">
        <f t="shared" si="825"/>
        <v>-1.7250704167827945E-2</v>
      </c>
      <c r="CF1088" s="41">
        <f t="shared" si="826"/>
        <v>0.11356289958972994</v>
      </c>
      <c r="CG1088" s="41"/>
      <c r="CH1088" s="41">
        <f t="shared" si="827"/>
        <v>-8.2774408428270153E-3</v>
      </c>
      <c r="CI1088" s="41">
        <f t="shared" si="828"/>
        <v>-2.7199251784815784E-4</v>
      </c>
      <c r="CJ1088" s="41">
        <f t="shared" si="829"/>
        <v>-2.0202707317519466E-2</v>
      </c>
      <c r="CK1088" s="41">
        <f t="shared" si="830"/>
        <v>7.2535761488915799E-3</v>
      </c>
      <c r="CL1088" s="41">
        <f t="shared" si="831"/>
        <v>-3.5649822267604832E-3</v>
      </c>
      <c r="CM1088" s="41">
        <f t="shared" si="832"/>
        <v>2.1771691970607545E-3</v>
      </c>
      <c r="CO1088" s="41">
        <f t="shared" si="833"/>
        <v>6.8467799277460828E-2</v>
      </c>
      <c r="CP1088" s="41"/>
      <c r="CQ1088" s="41">
        <f t="shared" si="834"/>
        <v>-4.9678992782589415E-3</v>
      </c>
      <c r="CR1088" s="41">
        <f t="shared" si="835"/>
        <v>-2.0619287202735818E-2</v>
      </c>
      <c r="CS1088" s="41">
        <f t="shared" si="836"/>
        <v>1.0309335116547445E-2</v>
      </c>
      <c r="CT1088" s="41">
        <f t="shared" si="837"/>
        <v>0</v>
      </c>
      <c r="CU1088" s="41">
        <f t="shared" si="838"/>
        <v>0</v>
      </c>
      <c r="CV1088" s="41">
        <f t="shared" si="839"/>
        <v>1.2936791030719581E-2</v>
      </c>
      <c r="CW1088" s="41"/>
      <c r="CX1088" s="41">
        <f t="shared" si="840"/>
        <v>-6.9684919944461177E-3</v>
      </c>
      <c r="CY1088" s="41">
        <f t="shared" si="841"/>
        <v>-4.3340568675899298E-3</v>
      </c>
      <c r="CZ1088" s="41">
        <f t="shared" si="842"/>
        <v>0</v>
      </c>
      <c r="DA1088" s="41">
        <f t="shared" si="843"/>
        <v>-2.4867989998788979E-2</v>
      </c>
      <c r="DB1088" s="41">
        <f t="shared" si="844"/>
        <v>-1.6554177882504528E-2</v>
      </c>
      <c r="DC1088" s="41">
        <f t="shared" si="845"/>
        <v>-4.3172171865208664E-2</v>
      </c>
      <c r="DD1088" s="41">
        <f t="shared" si="846"/>
        <v>-6.872833625660481E-3</v>
      </c>
      <c r="DE1088" s="41"/>
      <c r="DF1088" s="41"/>
      <c r="DG1088" s="41">
        <f t="shared" si="847"/>
        <v>-3.838844809644739E-3</v>
      </c>
      <c r="DH1088" s="41"/>
    </row>
    <row r="1089" spans="2:112">
      <c r="B1089" s="34"/>
      <c r="C1089" s="34">
        <v>5.1762300000000003</v>
      </c>
      <c r="D1089" s="34"/>
      <c r="E1089" s="34">
        <v>1.53</v>
      </c>
      <c r="F1089" s="34"/>
      <c r="G1089" s="34">
        <v>57.322524999999999</v>
      </c>
      <c r="H1089" s="34">
        <v>25.662783000000001</v>
      </c>
      <c r="I1089" s="34">
        <v>23.15</v>
      </c>
      <c r="J1089" s="34">
        <v>4.37</v>
      </c>
      <c r="K1089" s="34"/>
      <c r="L1089" s="34">
        <v>74.800003000000004</v>
      </c>
      <c r="M1089" s="34">
        <v>3.9</v>
      </c>
      <c r="N1089" s="34">
        <v>45.592556000000002</v>
      </c>
      <c r="O1089" s="34">
        <v>11.95</v>
      </c>
      <c r="P1089" s="34"/>
      <c r="Q1089" s="34"/>
      <c r="R1089" s="34">
        <v>37.270000000000003</v>
      </c>
      <c r="S1089" s="34">
        <v>45.740684999999999</v>
      </c>
      <c r="T1089" s="34"/>
      <c r="U1089" s="34"/>
      <c r="V1089" s="34">
        <v>3.5678010000000002</v>
      </c>
      <c r="W1089" s="34">
        <v>41.959999000000003</v>
      </c>
      <c r="X1089" s="34">
        <v>42.349997999999999</v>
      </c>
      <c r="Y1089" s="34">
        <v>12.14</v>
      </c>
      <c r="Z1089" s="34">
        <v>20.301100000000002</v>
      </c>
      <c r="AA1089" s="34">
        <v>45.960330999999996</v>
      </c>
      <c r="AB1089" s="34">
        <v>78.796143000000001</v>
      </c>
      <c r="AC1089" s="34"/>
      <c r="AD1089" s="34">
        <v>110.16999800000001</v>
      </c>
      <c r="AE1089" s="34">
        <v>37.361682999999999</v>
      </c>
      <c r="AF1089" s="34">
        <v>0.99</v>
      </c>
      <c r="AG1089" s="34">
        <v>15.28</v>
      </c>
      <c r="AH1089" s="34">
        <v>28.783408999999999</v>
      </c>
      <c r="AI1089" s="34">
        <v>158.61340300000001</v>
      </c>
      <c r="AJ1089" s="34">
        <v>11.431061</v>
      </c>
      <c r="AK1089" s="34">
        <v>14.05</v>
      </c>
      <c r="AL1089" s="34"/>
      <c r="AM1089" s="34">
        <v>38.119872999999998</v>
      </c>
      <c r="AN1089" s="34">
        <v>4.5</v>
      </c>
      <c r="AO1089" s="34">
        <v>29.75</v>
      </c>
      <c r="AP1089" s="34">
        <v>7.65</v>
      </c>
      <c r="AQ1089" s="34">
        <v>16</v>
      </c>
      <c r="AR1089" s="34">
        <v>4.0199999999999996</v>
      </c>
      <c r="AS1089" s="34"/>
      <c r="AT1089" s="34">
        <v>21.909908000000001</v>
      </c>
      <c r="AU1089" s="34">
        <v>180.25</v>
      </c>
      <c r="AV1089" s="34">
        <v>11.696141000000001</v>
      </c>
      <c r="AW1089" s="34">
        <v>13.419320000000001</v>
      </c>
      <c r="AX1089" s="34">
        <v>6.8</v>
      </c>
      <c r="AY1089" s="34">
        <v>3.7</v>
      </c>
      <c r="AZ1089" s="34">
        <v>67.550003000000004</v>
      </c>
      <c r="BA1089" s="34"/>
      <c r="BB1089" s="34"/>
      <c r="BC1089" s="34">
        <v>25.790465999999999</v>
      </c>
      <c r="BD1089" s="34"/>
      <c r="BE1089" s="38"/>
      <c r="BF1089" s="41"/>
      <c r="BG1089" s="41">
        <f t="shared" si="808"/>
        <v>-2.6907470016454871E-2</v>
      </c>
      <c r="BH1089" s="41"/>
      <c r="BI1089" s="41">
        <f t="shared" si="809"/>
        <v>6.062462181643484E-2</v>
      </c>
      <c r="BJ1089" s="41"/>
      <c r="BK1089" s="41">
        <f t="shared" si="810"/>
        <v>1.3229144545213907E-2</v>
      </c>
      <c r="BL1089" s="41">
        <f t="shared" si="811"/>
        <v>1.523170292255362E-2</v>
      </c>
      <c r="BM1089" s="41">
        <f t="shared" si="812"/>
        <v>-3.1883678405221903E-2</v>
      </c>
      <c r="BN1089" s="41">
        <f t="shared" si="813"/>
        <v>-7.9162193396342909E-2</v>
      </c>
      <c r="BO1089" s="41"/>
      <c r="BP1089" s="41">
        <f t="shared" si="814"/>
        <v>2.64154198998411E-2</v>
      </c>
      <c r="BQ1089" s="41">
        <f t="shared" si="815"/>
        <v>-1.2739025777429826E-2</v>
      </c>
      <c r="BR1089" s="41">
        <f t="shared" si="816"/>
        <v>-3.9120653014950588E-2</v>
      </c>
      <c r="BS1089" s="41">
        <f t="shared" si="817"/>
        <v>4.1928782600359578E-3</v>
      </c>
      <c r="BT1089" s="41"/>
      <c r="BU1089" s="41"/>
      <c r="BV1089" s="41">
        <f t="shared" si="818"/>
        <v>2.1698681250781515E-2</v>
      </c>
      <c r="BW1089" s="41">
        <f t="shared" si="819"/>
        <v>2.921671940233847E-2</v>
      </c>
      <c r="BX1089" s="41"/>
      <c r="BY1089" s="41"/>
      <c r="BZ1089" s="41">
        <f t="shared" si="820"/>
        <v>1.4064752403719535E-2</v>
      </c>
      <c r="CA1089" s="41">
        <f t="shared" si="821"/>
        <v>2.8525019071390652E-2</v>
      </c>
      <c r="CB1089" s="41">
        <f t="shared" si="822"/>
        <v>1.0682499211772676E-2</v>
      </c>
      <c r="CC1089" s="41">
        <f t="shared" si="823"/>
        <v>3.3003330286569214E-3</v>
      </c>
      <c r="CD1089" s="41">
        <f t="shared" si="824"/>
        <v>4.0399590218891487E-2</v>
      </c>
      <c r="CE1089" s="41">
        <f t="shared" si="825"/>
        <v>1.6426202409631614E-2</v>
      </c>
      <c r="CF1089" s="41">
        <f t="shared" si="826"/>
        <v>3.2013000718370765E-2</v>
      </c>
      <c r="CG1089" s="41"/>
      <c r="CH1089" s="41">
        <f t="shared" si="827"/>
        <v>1.7304153687426473E-2</v>
      </c>
      <c r="CI1089" s="41">
        <f t="shared" si="828"/>
        <v>2.5256590549277959E-2</v>
      </c>
      <c r="CJ1089" s="41">
        <f t="shared" si="829"/>
        <v>1.0152371464017908E-2</v>
      </c>
      <c r="CK1089" s="41">
        <f t="shared" si="830"/>
        <v>3.9344313048345217E-3</v>
      </c>
      <c r="CL1089" s="41">
        <f t="shared" si="831"/>
        <v>4.1964133088785119E-2</v>
      </c>
      <c r="CM1089" s="41">
        <f t="shared" si="832"/>
        <v>1.680817803032485E-2</v>
      </c>
      <c r="CO1089" s="41">
        <f t="shared" si="833"/>
        <v>3.2552603037748547E-2</v>
      </c>
      <c r="CP1089" s="41"/>
      <c r="CQ1089" s="41">
        <f t="shared" si="834"/>
        <v>9.132422673750383E-3</v>
      </c>
      <c r="CR1089" s="41">
        <f t="shared" si="835"/>
        <v>-6.4538521137571178E-2</v>
      </c>
      <c r="CS1089" s="41">
        <f t="shared" si="836"/>
        <v>1.6949558313773205E-2</v>
      </c>
      <c r="CT1089" s="41">
        <f t="shared" si="837"/>
        <v>-1.9418085857101513E-2</v>
      </c>
      <c r="CU1089" s="41">
        <f t="shared" si="838"/>
        <v>0</v>
      </c>
      <c r="CV1089" s="41">
        <f t="shared" si="839"/>
        <v>3.2872745000574549E-2</v>
      </c>
      <c r="CW1089" s="41"/>
      <c r="CX1089" s="41">
        <f t="shared" si="840"/>
        <v>2.9852866334486125E-2</v>
      </c>
      <c r="CY1089" s="41">
        <f t="shared" si="841"/>
        <v>3.7239739352982883E-3</v>
      </c>
      <c r="CZ1089" s="41">
        <f t="shared" si="842"/>
        <v>4.246297794078484E-3</v>
      </c>
      <c r="DA1089" s="41">
        <f t="shared" si="843"/>
        <v>-7.220214734606557E-3</v>
      </c>
      <c r="DB1089" s="41">
        <f t="shared" si="844"/>
        <v>3.1369263667645128E-2</v>
      </c>
      <c r="DC1089" s="41">
        <f t="shared" si="845"/>
        <v>8.4557388028063174E-2</v>
      </c>
      <c r="DD1089" s="41">
        <f t="shared" si="846"/>
        <v>3.4642062614951237E-2</v>
      </c>
      <c r="DE1089" s="41"/>
      <c r="DF1089" s="41"/>
      <c r="DG1089" s="41">
        <f t="shared" si="847"/>
        <v>-1.9249046977806111E-3</v>
      </c>
      <c r="DH1089" s="41"/>
    </row>
    <row r="1090" spans="2:112">
      <c r="B1090" s="34"/>
      <c r="C1090" s="34">
        <v>5.1291729999999998</v>
      </c>
      <c r="D1090" s="34"/>
      <c r="E1090" s="34">
        <v>1.62</v>
      </c>
      <c r="F1090" s="34"/>
      <c r="G1090" s="34">
        <v>58.224536999999998</v>
      </c>
      <c r="H1090" s="34">
        <v>25.185334999999998</v>
      </c>
      <c r="I1090" s="34">
        <v>23.35</v>
      </c>
      <c r="J1090" s="34">
        <v>4.32</v>
      </c>
      <c r="K1090" s="34"/>
      <c r="L1090" s="34">
        <v>75.629997000000003</v>
      </c>
      <c r="M1090" s="34">
        <v>3.95</v>
      </c>
      <c r="N1090" s="34">
        <v>46.175808000000004</v>
      </c>
      <c r="O1090" s="34">
        <v>12.12</v>
      </c>
      <c r="P1090" s="34"/>
      <c r="Q1090" s="34"/>
      <c r="R1090" s="34">
        <v>36.080002</v>
      </c>
      <c r="S1090" s="34">
        <v>45.116816999999998</v>
      </c>
      <c r="T1090" s="34"/>
      <c r="U1090" s="34"/>
      <c r="V1090" s="34">
        <v>3.6375630000000001</v>
      </c>
      <c r="W1090" s="34">
        <v>42.450001</v>
      </c>
      <c r="X1090" s="34">
        <v>43.349997999999999</v>
      </c>
      <c r="Y1090" s="34">
        <v>12.29</v>
      </c>
      <c r="Z1090" s="34">
        <v>19.967813</v>
      </c>
      <c r="AA1090" s="34">
        <v>45.931899999999999</v>
      </c>
      <c r="AB1090" s="34">
        <v>78.101027999999999</v>
      </c>
      <c r="AC1090" s="34"/>
      <c r="AD1090" s="34">
        <v>111.519997</v>
      </c>
      <c r="AE1090" s="34">
        <v>37.331944</v>
      </c>
      <c r="AF1090" s="34">
        <v>0.99</v>
      </c>
      <c r="AG1090" s="34">
        <v>15.59</v>
      </c>
      <c r="AH1090" s="34">
        <v>28.832695000000001</v>
      </c>
      <c r="AI1090" s="34">
        <v>164.60917699999999</v>
      </c>
      <c r="AJ1090" s="34">
        <v>11.411799999999999</v>
      </c>
      <c r="AK1090" s="34">
        <v>13.65</v>
      </c>
      <c r="AL1090" s="34"/>
      <c r="AM1090" s="34">
        <v>38.466414999999998</v>
      </c>
      <c r="AN1090" s="34">
        <v>4.5</v>
      </c>
      <c r="AO1090" s="34">
        <v>28.9</v>
      </c>
      <c r="AP1090" s="34">
        <v>8.0500000000000007</v>
      </c>
      <c r="AQ1090" s="34">
        <v>16.149999999999999</v>
      </c>
      <c r="AR1090" s="34">
        <v>4</v>
      </c>
      <c r="AS1090" s="34"/>
      <c r="AT1090" s="34">
        <v>22.058617000000002</v>
      </c>
      <c r="AU1090" s="34">
        <v>180.91999799999999</v>
      </c>
      <c r="AV1090" s="34">
        <v>11.696141000000001</v>
      </c>
      <c r="AW1090" s="34">
        <v>13.516560999999999</v>
      </c>
      <c r="AX1090" s="34">
        <v>6.92</v>
      </c>
      <c r="AY1090" s="34">
        <v>3.85</v>
      </c>
      <c r="AZ1090" s="34">
        <v>71.300003000000004</v>
      </c>
      <c r="BA1090" s="34"/>
      <c r="BB1090" s="34"/>
      <c r="BC1090" s="34">
        <v>25.919668000000001</v>
      </c>
      <c r="BD1090" s="34"/>
      <c r="BE1090" s="38"/>
      <c r="BF1090" s="41"/>
      <c r="BG1090" s="41">
        <f t="shared" si="808"/>
        <v>-9.1325544589804814E-3</v>
      </c>
      <c r="BH1090" s="41"/>
      <c r="BI1090" s="41">
        <f t="shared" si="809"/>
        <v>5.7158413839948623E-2</v>
      </c>
      <c r="BJ1090" s="41"/>
      <c r="BK1090" s="41">
        <f t="shared" si="810"/>
        <v>1.5613210896260445E-2</v>
      </c>
      <c r="BL1090" s="41">
        <f t="shared" si="811"/>
        <v>-1.8779929370951534E-2</v>
      </c>
      <c r="BM1090" s="41">
        <f t="shared" si="812"/>
        <v>8.6022035826632884E-3</v>
      </c>
      <c r="BN1090" s="41">
        <f t="shared" si="813"/>
        <v>-1.1507606851479802E-2</v>
      </c>
      <c r="BO1090" s="41"/>
      <c r="BP1090" s="41">
        <f t="shared" si="814"/>
        <v>1.1035065113755758E-2</v>
      </c>
      <c r="BQ1090" s="41">
        <f t="shared" si="815"/>
        <v>1.2739025777429932E-2</v>
      </c>
      <c r="BR1090" s="41">
        <f t="shared" si="816"/>
        <v>1.2711566998368102E-2</v>
      </c>
      <c r="BS1090" s="41">
        <f t="shared" si="817"/>
        <v>1.4125702263648614E-2</v>
      </c>
      <c r="BT1090" s="41"/>
      <c r="BU1090" s="41"/>
      <c r="BV1090" s="41">
        <f t="shared" si="818"/>
        <v>-3.2449962864373183E-2</v>
      </c>
      <c r="BW1090" s="41">
        <f t="shared" si="819"/>
        <v>-1.3733104944917274E-2</v>
      </c>
      <c r="BX1090" s="41"/>
      <c r="BY1090" s="41"/>
      <c r="BZ1090" s="41">
        <f t="shared" si="820"/>
        <v>1.9364512315497327E-2</v>
      </c>
      <c r="CA1090" s="41">
        <f t="shared" si="821"/>
        <v>1.1610176618607009E-2</v>
      </c>
      <c r="CB1090" s="41">
        <f t="shared" si="822"/>
        <v>2.3338283217887761E-2</v>
      </c>
      <c r="CC1090" s="41">
        <f t="shared" si="823"/>
        <v>1.2280137946591151E-2</v>
      </c>
      <c r="CD1090" s="41">
        <f t="shared" si="824"/>
        <v>-1.6553444612596006E-2</v>
      </c>
      <c r="CE1090" s="41">
        <f t="shared" si="825"/>
        <v>-6.1879008916844534E-4</v>
      </c>
      <c r="CF1090" s="41">
        <f t="shared" si="826"/>
        <v>-8.8608295943472613E-3</v>
      </c>
      <c r="CG1090" s="41"/>
      <c r="CH1090" s="41">
        <f t="shared" si="827"/>
        <v>1.2179310912998139E-2</v>
      </c>
      <c r="CI1090" s="41">
        <f t="shared" si="828"/>
        <v>-7.962928770726866E-4</v>
      </c>
      <c r="CJ1090" s="41">
        <f t="shared" si="829"/>
        <v>0</v>
      </c>
      <c r="CK1090" s="41">
        <f t="shared" si="830"/>
        <v>2.0084899331310829E-2</v>
      </c>
      <c r="CL1090" s="41">
        <f t="shared" si="831"/>
        <v>1.7108415390804808E-3</v>
      </c>
      <c r="CM1090" s="41">
        <f t="shared" si="832"/>
        <v>3.710422620339094E-2</v>
      </c>
      <c r="CO1090" s="41">
        <f t="shared" si="833"/>
        <v>-2.8882874148786052E-2</v>
      </c>
      <c r="CP1090" s="41"/>
      <c r="CQ1090" s="41">
        <f t="shared" si="834"/>
        <v>9.0497757275008247E-3</v>
      </c>
      <c r="CR1090" s="41">
        <f t="shared" si="835"/>
        <v>0</v>
      </c>
      <c r="CS1090" s="41">
        <f t="shared" si="836"/>
        <v>-2.8987536873252298E-2</v>
      </c>
      <c r="CT1090" s="41">
        <f t="shared" si="837"/>
        <v>5.0966443592027566E-2</v>
      </c>
      <c r="CU1090" s="41">
        <f t="shared" si="838"/>
        <v>9.3313274288842219E-3</v>
      </c>
      <c r="CV1090" s="41">
        <f t="shared" si="839"/>
        <v>-4.9875415110389393E-3</v>
      </c>
      <c r="CW1090" s="41"/>
      <c r="CX1090" s="41">
        <f t="shared" si="840"/>
        <v>6.7643646010310749E-3</v>
      </c>
      <c r="CY1090" s="41">
        <f t="shared" si="841"/>
        <v>3.710157389974056E-3</v>
      </c>
      <c r="CZ1090" s="41">
        <f t="shared" si="842"/>
        <v>0</v>
      </c>
      <c r="DA1090" s="41">
        <f t="shared" si="843"/>
        <v>7.2202147346065709E-3</v>
      </c>
      <c r="DB1090" s="41">
        <f t="shared" si="844"/>
        <v>1.7493157447517119E-2</v>
      </c>
      <c r="DC1090" s="41">
        <f t="shared" si="845"/>
        <v>3.9740328649514121E-2</v>
      </c>
      <c r="DD1090" s="41">
        <f t="shared" si="846"/>
        <v>5.4028260678231806E-2</v>
      </c>
      <c r="DE1090" s="41"/>
      <c r="DF1090" s="41"/>
      <c r="DG1090" s="41">
        <f t="shared" si="847"/>
        <v>4.9971740110572142E-3</v>
      </c>
      <c r="DH1090" s="41"/>
    </row>
    <row r="1091" spans="2:112">
      <c r="B1091" s="34"/>
      <c r="C1091" s="34">
        <v>5.1291729999999998</v>
      </c>
      <c r="D1091" s="34"/>
      <c r="E1091" s="34">
        <v>1.56</v>
      </c>
      <c r="F1091" s="34"/>
      <c r="G1091" s="34">
        <v>57.005329000000003</v>
      </c>
      <c r="H1091" s="34">
        <v>25.05603</v>
      </c>
      <c r="I1091" s="34">
        <v>23.049999</v>
      </c>
      <c r="J1091" s="34">
        <v>4.17</v>
      </c>
      <c r="K1091" s="34"/>
      <c r="L1091" s="34">
        <v>75.410004000000001</v>
      </c>
      <c r="M1091" s="34">
        <v>3.9</v>
      </c>
      <c r="N1091" s="34">
        <v>44.959873000000002</v>
      </c>
      <c r="O1091" s="34">
        <v>12.13</v>
      </c>
      <c r="P1091" s="34"/>
      <c r="Q1091" s="34"/>
      <c r="R1091" s="34">
        <v>36.080002</v>
      </c>
      <c r="S1091" s="34">
        <v>44.502845999999998</v>
      </c>
      <c r="T1091" s="34"/>
      <c r="U1091" s="34"/>
      <c r="V1091" s="34">
        <v>3.597699</v>
      </c>
      <c r="W1091" s="34">
        <v>41.82</v>
      </c>
      <c r="X1091" s="34">
        <v>43.5</v>
      </c>
      <c r="Y1091" s="34">
        <v>12.04</v>
      </c>
      <c r="Z1091" s="34">
        <v>19.49729</v>
      </c>
      <c r="AA1091" s="34">
        <v>45.363200999999997</v>
      </c>
      <c r="AB1091" s="34">
        <v>77.356262000000001</v>
      </c>
      <c r="AC1091" s="34"/>
      <c r="AD1091" s="34">
        <v>111.989998</v>
      </c>
      <c r="AE1091" s="34">
        <v>36.568652999999998</v>
      </c>
      <c r="AF1091" s="34">
        <v>1</v>
      </c>
      <c r="AG1091" s="34">
        <v>15.68</v>
      </c>
      <c r="AH1091" s="34">
        <v>28.339828000000001</v>
      </c>
      <c r="AI1091" s="34">
        <v>166.604446</v>
      </c>
      <c r="AJ1091" s="34">
        <v>11.479212</v>
      </c>
      <c r="AK1091" s="34">
        <v>13.55</v>
      </c>
      <c r="AL1091" s="34"/>
      <c r="AM1091" s="34">
        <v>38.327801000000001</v>
      </c>
      <c r="AN1091" s="34">
        <v>4.0999999999999996</v>
      </c>
      <c r="AO1091" s="34">
        <v>29.049999</v>
      </c>
      <c r="AP1091" s="34">
        <v>8.1</v>
      </c>
      <c r="AQ1091" s="34">
        <v>16</v>
      </c>
      <c r="AR1091" s="34">
        <v>3.86</v>
      </c>
      <c r="AS1091" s="34"/>
      <c r="AT1091" s="34">
        <v>21.860337999999999</v>
      </c>
      <c r="AU1091" s="34">
        <v>181.929993</v>
      </c>
      <c r="AV1091" s="34">
        <v>11.547461</v>
      </c>
      <c r="AW1091" s="34">
        <v>13.322077999999999</v>
      </c>
      <c r="AX1091" s="34">
        <v>6.79</v>
      </c>
      <c r="AY1091" s="34">
        <v>4.5</v>
      </c>
      <c r="AZ1091" s="34">
        <v>71.440002000000007</v>
      </c>
      <c r="BA1091" s="34"/>
      <c r="BB1091" s="34"/>
      <c r="BC1091" s="34">
        <v>25.889851</v>
      </c>
      <c r="BD1091" s="34"/>
      <c r="BE1091" s="38"/>
      <c r="BF1091" s="41"/>
      <c r="BG1091" s="41">
        <f t="shared" si="808"/>
        <v>0</v>
      </c>
      <c r="BH1091" s="41"/>
      <c r="BI1091" s="41">
        <f t="shared" si="809"/>
        <v>-3.7740327982847086E-2</v>
      </c>
      <c r="BJ1091" s="41"/>
      <c r="BK1091" s="41">
        <f t="shared" si="810"/>
        <v>-2.1162109135508832E-2</v>
      </c>
      <c r="BL1091" s="41">
        <f t="shared" si="811"/>
        <v>-5.1473635518591168E-3</v>
      </c>
      <c r="BM1091" s="41">
        <f t="shared" si="812"/>
        <v>-1.2931258056197725E-2</v>
      </c>
      <c r="BN1091" s="41">
        <f t="shared" si="813"/>
        <v>-3.5339366445308967E-2</v>
      </c>
      <c r="BO1091" s="41"/>
      <c r="BP1091" s="41">
        <f t="shared" si="814"/>
        <v>-2.9130449432213604E-3</v>
      </c>
      <c r="BQ1091" s="41">
        <f t="shared" si="815"/>
        <v>-1.2739025777429826E-2</v>
      </c>
      <c r="BR1091" s="41">
        <f t="shared" si="816"/>
        <v>-2.6685643730307917E-2</v>
      </c>
      <c r="BS1091" s="41">
        <f t="shared" si="817"/>
        <v>8.2474231479051825E-4</v>
      </c>
      <c r="BT1091" s="41"/>
      <c r="BU1091" s="41"/>
      <c r="BV1091" s="41">
        <f t="shared" si="818"/>
        <v>0</v>
      </c>
      <c r="BW1091" s="41">
        <f t="shared" si="819"/>
        <v>-1.3701917305270001E-2</v>
      </c>
      <c r="BX1091" s="41"/>
      <c r="BY1091" s="41"/>
      <c r="BZ1091" s="41">
        <f t="shared" si="820"/>
        <v>-1.1019477493955864E-2</v>
      </c>
      <c r="CA1091" s="41">
        <f t="shared" si="821"/>
        <v>-1.4952242313994548E-2</v>
      </c>
      <c r="CB1091" s="41">
        <f t="shared" si="822"/>
        <v>3.4542810041901695E-3</v>
      </c>
      <c r="CC1091" s="41">
        <f t="shared" si="823"/>
        <v>-2.0551483697268426E-2</v>
      </c>
      <c r="CD1091" s="41">
        <f t="shared" si="824"/>
        <v>-2.3846145606295392E-2</v>
      </c>
      <c r="CE1091" s="41">
        <f t="shared" si="825"/>
        <v>-1.2458639067455363E-2</v>
      </c>
      <c r="CF1091" s="41">
        <f t="shared" si="826"/>
        <v>-9.5816889384221331E-3</v>
      </c>
      <c r="CG1091" s="41"/>
      <c r="CH1091" s="41">
        <f t="shared" si="827"/>
        <v>4.2056436246555454E-3</v>
      </c>
      <c r="CI1091" s="41">
        <f t="shared" si="828"/>
        <v>-2.0657969635938377E-2</v>
      </c>
      <c r="CJ1091" s="41">
        <f t="shared" si="829"/>
        <v>1.0050335853501506E-2</v>
      </c>
      <c r="CK1091" s="41">
        <f t="shared" si="830"/>
        <v>5.756331852576662E-3</v>
      </c>
      <c r="CL1091" s="41">
        <f t="shared" si="831"/>
        <v>-1.7241821212415683E-2</v>
      </c>
      <c r="CM1091" s="41">
        <f t="shared" si="832"/>
        <v>1.2048376021085742E-2</v>
      </c>
      <c r="CO1091" s="41">
        <f t="shared" si="833"/>
        <v>-7.352974305258806E-3</v>
      </c>
      <c r="CP1091" s="41"/>
      <c r="CQ1091" s="41">
        <f t="shared" si="834"/>
        <v>-3.6100153828566087E-3</v>
      </c>
      <c r="CR1091" s="41">
        <f t="shared" si="835"/>
        <v>-9.309042306601209E-2</v>
      </c>
      <c r="CS1091" s="41">
        <f t="shared" si="836"/>
        <v>5.1768537561252487E-3</v>
      </c>
      <c r="CT1091" s="41">
        <f t="shared" si="837"/>
        <v>6.1919702479209804E-3</v>
      </c>
      <c r="CU1091" s="41">
        <f t="shared" si="838"/>
        <v>-9.3313274288841924E-3</v>
      </c>
      <c r="CV1091" s="41">
        <f t="shared" si="839"/>
        <v>-3.562717764315116E-2</v>
      </c>
      <c r="CW1091" s="41"/>
      <c r="CX1091" s="41">
        <f t="shared" si="840"/>
        <v>-9.0293745437345432E-3</v>
      </c>
      <c r="CY1091" s="41">
        <f t="shared" si="841"/>
        <v>5.5670256773418508E-3</v>
      </c>
      <c r="CZ1091" s="41">
        <f t="shared" si="842"/>
        <v>-1.2793372375799344E-2</v>
      </c>
      <c r="DA1091" s="41">
        <f t="shared" si="843"/>
        <v>-1.4493015402929939E-2</v>
      </c>
      <c r="DB1091" s="41">
        <f t="shared" si="844"/>
        <v>-1.8964828058973444E-2</v>
      </c>
      <c r="DC1091" s="41">
        <f t="shared" si="845"/>
        <v>0.15600424847658118</v>
      </c>
      <c r="DD1091" s="41">
        <f t="shared" si="846"/>
        <v>1.9615950677782904E-3</v>
      </c>
      <c r="DE1091" s="41"/>
      <c r="DF1091" s="41"/>
      <c r="DG1091" s="41">
        <f t="shared" si="847"/>
        <v>-1.1510241309879417E-3</v>
      </c>
      <c r="DH1091" s="41"/>
    </row>
    <row r="1092" spans="2:112">
      <c r="B1092" s="34"/>
      <c r="C1092" s="34">
        <v>5.0350590000000004</v>
      </c>
      <c r="D1092" s="34"/>
      <c r="E1092" s="34">
        <v>1.65</v>
      </c>
      <c r="F1092" s="34"/>
      <c r="G1092" s="34">
        <v>57.015244000000003</v>
      </c>
      <c r="H1092" s="34">
        <v>25.245016</v>
      </c>
      <c r="I1092" s="34">
        <v>22.950001</v>
      </c>
      <c r="J1092" s="34">
        <v>4.28</v>
      </c>
      <c r="K1092" s="34"/>
      <c r="L1092" s="34">
        <v>75.230002999999996</v>
      </c>
      <c r="M1092" s="34">
        <v>3.9</v>
      </c>
      <c r="N1092" s="34">
        <v>44.673191000000003</v>
      </c>
      <c r="O1092" s="34">
        <v>12.11</v>
      </c>
      <c r="P1092" s="34"/>
      <c r="Q1092" s="34"/>
      <c r="R1092" s="34">
        <v>37.020000000000003</v>
      </c>
      <c r="S1092" s="34">
        <v>44.651386000000002</v>
      </c>
      <c r="T1092" s="34"/>
      <c r="U1092" s="34"/>
      <c r="V1092" s="34">
        <v>3.9166089999999998</v>
      </c>
      <c r="W1092" s="34">
        <v>41.470001000000003</v>
      </c>
      <c r="X1092" s="34">
        <v>43.75</v>
      </c>
      <c r="Y1092" s="34">
        <v>12.41</v>
      </c>
      <c r="Z1092" s="34">
        <v>19.477685999999999</v>
      </c>
      <c r="AA1092" s="34">
        <v>45.353721999999998</v>
      </c>
      <c r="AB1092" s="34">
        <v>75.717781000000002</v>
      </c>
      <c r="AC1092" s="34"/>
      <c r="AD1092" s="34">
        <v>112.129997</v>
      </c>
      <c r="AE1092" s="34">
        <v>36.429870999999999</v>
      </c>
      <c r="AF1092" s="34">
        <v>1.02</v>
      </c>
      <c r="AG1092" s="34">
        <v>15.52</v>
      </c>
      <c r="AH1092" s="34">
        <v>27.403383000000002</v>
      </c>
      <c r="AI1092" s="34">
        <v>163.48185699999999</v>
      </c>
      <c r="AJ1092" s="34">
        <v>11.363649000000001</v>
      </c>
      <c r="AK1092" s="34">
        <v>13.8</v>
      </c>
      <c r="AL1092" s="34"/>
      <c r="AM1092" s="34">
        <v>38.585231999999998</v>
      </c>
      <c r="AN1092" s="34">
        <v>4.0999999999999996</v>
      </c>
      <c r="AO1092" s="34">
        <v>28.549999</v>
      </c>
      <c r="AP1092" s="34">
        <v>8.0500000000000007</v>
      </c>
      <c r="AQ1092" s="34">
        <v>16.049999</v>
      </c>
      <c r="AR1092" s="34">
        <v>3.78</v>
      </c>
      <c r="AS1092" s="34"/>
      <c r="AT1092" s="34">
        <v>21.513349999999999</v>
      </c>
      <c r="AU1092" s="34">
        <v>181.58999600000001</v>
      </c>
      <c r="AV1092" s="34">
        <v>11.428516</v>
      </c>
      <c r="AW1092" s="34">
        <v>13.127594999999999</v>
      </c>
      <c r="AX1092" s="34">
        <v>6.57</v>
      </c>
      <c r="AY1092" s="34">
        <v>4.8</v>
      </c>
      <c r="AZ1092" s="34">
        <v>71.720000999999996</v>
      </c>
      <c r="BA1092" s="34"/>
      <c r="BB1092" s="34"/>
      <c r="BC1092" s="34">
        <v>25.740773999999998</v>
      </c>
      <c r="BD1092" s="34"/>
      <c r="BE1092" s="38"/>
      <c r="BF1092" s="41"/>
      <c r="BG1092" s="41">
        <f t="shared" ref="BG1092:BG1155" si="848">LN(C1092/C1091)</f>
        <v>-1.8519193534129199E-2</v>
      </c>
      <c r="BH1092" s="41"/>
      <c r="BI1092" s="41">
        <f t="shared" ref="BI1092:BI1155" si="849">LN(E1092/E1091)</f>
        <v>5.6089466651043578E-2</v>
      </c>
      <c r="BJ1092" s="41"/>
      <c r="BK1092" s="41">
        <f t="shared" ref="BK1092:BK1155" si="850">LN(G1092/G1091)</f>
        <v>1.7391598312691659E-4</v>
      </c>
      <c r="BL1092" s="41">
        <f t="shared" ref="BL1092:BL1155" si="851">LN(H1092/H1091)</f>
        <v>7.5142329738638819E-3</v>
      </c>
      <c r="BM1092" s="41">
        <f t="shared" ref="BM1092:BM1155" si="852">LN(I1092/I1091)</f>
        <v>-4.3477459791706795E-3</v>
      </c>
      <c r="BN1092" s="41">
        <f t="shared" ref="BN1092:BN1155" si="853">LN(J1092/J1091)</f>
        <v>2.6036973782995399E-2</v>
      </c>
      <c r="BO1092" s="41"/>
      <c r="BP1092" s="41">
        <f t="shared" ref="BP1092:BP1155" si="854">LN(L1092/L1091)</f>
        <v>-2.3898178080794656E-3</v>
      </c>
      <c r="BQ1092" s="41">
        <f t="shared" ref="BQ1092:BQ1155" si="855">LN(M1092/M1091)</f>
        <v>0</v>
      </c>
      <c r="BR1092" s="41">
        <f t="shared" ref="BR1092:BR1155" si="856">LN(N1092/N1091)</f>
        <v>-6.3968130681386643E-3</v>
      </c>
      <c r="BS1092" s="41">
        <f t="shared" ref="BS1092:BS1155" si="857">LN(O1092/O1091)</f>
        <v>-1.650165390958018E-3</v>
      </c>
      <c r="BT1092" s="41"/>
      <c r="BU1092" s="41"/>
      <c r="BV1092" s="41">
        <f t="shared" ref="BV1092:BV1155" si="858">LN(R1092/R1091)</f>
        <v>2.5719556518557712E-2</v>
      </c>
      <c r="BW1092" s="41">
        <f t="shared" ref="BW1092:BW1155" si="859">LN(S1092/S1091)</f>
        <v>3.3322060907666688E-3</v>
      </c>
      <c r="BX1092" s="41"/>
      <c r="BY1092" s="41"/>
      <c r="BZ1092" s="41">
        <f t="shared" ref="BZ1092:BZ1155" si="860">LN(V1092/V1091)</f>
        <v>8.4931753968111035E-2</v>
      </c>
      <c r="CA1092" s="41">
        <f t="shared" ref="CA1092:CA1155" si="861">LN(W1092/W1091)</f>
        <v>-8.4043956283805926E-3</v>
      </c>
      <c r="CB1092" s="41">
        <f t="shared" ref="CB1092:CB1155" si="862">LN(X1092/X1091)</f>
        <v>5.7306747089850745E-3</v>
      </c>
      <c r="CC1092" s="41">
        <f t="shared" ref="CC1092:CC1155" si="863">LN(Y1092/Y1091)</f>
        <v>3.0268159335840976E-2</v>
      </c>
      <c r="CD1092" s="41">
        <f t="shared" ref="CD1092:CD1155" si="864">LN(Z1092/Z1091)</f>
        <v>-1.0059788954462415E-3</v>
      </c>
      <c r="CE1092" s="41">
        <f t="shared" ref="CE1092:CE1155" si="865">LN(AA1092/AA1091)</f>
        <v>-2.0897975198074574E-4</v>
      </c>
      <c r="CF1092" s="41">
        <f t="shared" ref="CF1092:CF1155" si="866">LN(AB1092/AB1091)</f>
        <v>-2.1408509856361623E-2</v>
      </c>
      <c r="CG1092" s="41"/>
      <c r="CH1092" s="41">
        <f t="shared" ref="CH1092:CH1155" si="867">LN(AD1092/AD1091)</f>
        <v>1.2493219822646809E-3</v>
      </c>
      <c r="CI1092" s="41">
        <f t="shared" ref="CI1092:CI1155" si="868">LN(AE1092/AE1091)</f>
        <v>-3.8023280362668717E-3</v>
      </c>
      <c r="CJ1092" s="41">
        <f t="shared" ref="CJ1092:CJ1155" si="869">LN(AF1092/AF1091)</f>
        <v>1.980262729617973E-2</v>
      </c>
      <c r="CK1092" s="41">
        <f t="shared" ref="CK1092:CK1155" si="870">LN(AG1092/AG1091)</f>
        <v>-1.025650016718911E-2</v>
      </c>
      <c r="CL1092" s="41">
        <f t="shared" ref="CL1092:CL1155" si="871">LN(AH1092/AH1091)</f>
        <v>-3.3601692158051713E-2</v>
      </c>
      <c r="CM1092" s="41">
        <f t="shared" ref="CM1092:CM1155" si="872">LN(AI1092/AI1091)</f>
        <v>-1.8920398232099591E-2</v>
      </c>
      <c r="CO1092" s="41">
        <f t="shared" ref="CO1092:CO1151" si="873">LN(AK1092/AK1091)</f>
        <v>1.8282044837449073E-2</v>
      </c>
      <c r="CP1092" s="41"/>
      <c r="CQ1092" s="41">
        <f t="shared" ref="CQ1092:CQ1155" si="874">LN(AM1092/AM1091)</f>
        <v>6.6941050500998337E-3</v>
      </c>
      <c r="CR1092" s="41">
        <f t="shared" ref="CR1092:CR1155" si="875">LN(AN1092/AN1091)</f>
        <v>0</v>
      </c>
      <c r="CS1092" s="41">
        <f t="shared" ref="CS1092:CS1155" si="876">LN(AO1092/AO1091)</f>
        <v>-1.736154779876287E-2</v>
      </c>
      <c r="CT1092" s="41">
        <f t="shared" ref="CT1092:CT1155" si="877">LN(AP1092/AP1091)</f>
        <v>-6.1919702479209951E-3</v>
      </c>
      <c r="CU1092" s="41">
        <f t="shared" ref="CU1092:CU1155" si="878">LN(AQ1092/AQ1091)</f>
        <v>3.1200650309457225E-3</v>
      </c>
      <c r="CV1092" s="41">
        <f t="shared" ref="CV1092:CV1155" si="879">LN(AR1092/AR1091)</f>
        <v>-2.0943173845243249E-2</v>
      </c>
      <c r="CW1092" s="41"/>
      <c r="CX1092" s="41">
        <f t="shared" ref="CX1092:CX1155" si="880">LN(AT1092/AT1091)</f>
        <v>-1.6000271991201465E-2</v>
      </c>
      <c r="CY1092" s="41">
        <f t="shared" ref="CY1092:CY1144" si="881">LN(AU1092/AU1091)</f>
        <v>-1.8705826883136391E-3</v>
      </c>
      <c r="CZ1092" s="41">
        <f t="shared" ref="CZ1092:CZ1155" si="882">LN(AV1092/AV1091)</f>
        <v>-1.0353950355707428E-2</v>
      </c>
      <c r="DA1092" s="41">
        <f t="shared" ref="DA1092:DA1155" si="883">LN(AW1092/AW1091)</f>
        <v>-1.470615573006933E-2</v>
      </c>
      <c r="DB1092" s="41">
        <f t="shared" ref="DB1092:DB1155" si="884">LN(AX1092/AX1091)</f>
        <v>-3.2937109074085612E-2</v>
      </c>
      <c r="DC1092" s="41">
        <f t="shared" ref="DC1092:DC1155" si="885">LN(AY1092/AY1091)</f>
        <v>6.4538521137571164E-2</v>
      </c>
      <c r="DD1092" s="41">
        <f t="shared" ref="DD1092:DD1155" si="886">LN(AZ1092/AZ1091)</f>
        <v>3.9116981162800966E-3</v>
      </c>
      <c r="DE1092" s="41"/>
      <c r="DF1092" s="41"/>
      <c r="DG1092" s="41">
        <f t="shared" ref="DG1092:DG1155" si="887">LN(BC1092/BC1091)</f>
        <v>-5.7747669831202907E-3</v>
      </c>
      <c r="DH1092" s="41"/>
    </row>
    <row r="1093" spans="2:112">
      <c r="B1093" s="34"/>
      <c r="C1093" s="34">
        <v>4.988003</v>
      </c>
      <c r="D1093" s="34"/>
      <c r="E1093" s="34">
        <v>1.65</v>
      </c>
      <c r="F1093" s="34"/>
      <c r="G1093" s="34">
        <v>56.271824000000002</v>
      </c>
      <c r="H1093" s="34">
        <v>25.692623000000001</v>
      </c>
      <c r="I1093" s="34">
        <v>23</v>
      </c>
      <c r="J1093" s="34">
        <v>4.3</v>
      </c>
      <c r="K1093" s="34"/>
      <c r="L1093" s="34">
        <v>75.019997000000004</v>
      </c>
      <c r="M1093" s="34">
        <v>3.9</v>
      </c>
      <c r="N1093" s="34">
        <v>44.584220999999999</v>
      </c>
      <c r="O1093" s="34">
        <v>12.11</v>
      </c>
      <c r="P1093" s="34"/>
      <c r="Q1093" s="34"/>
      <c r="R1093" s="34">
        <v>36.419998</v>
      </c>
      <c r="S1093" s="34">
        <v>43.978000999999999</v>
      </c>
      <c r="T1093" s="34"/>
      <c r="U1093" s="34"/>
      <c r="V1093" s="34">
        <v>4.0760639999999997</v>
      </c>
      <c r="W1093" s="34">
        <v>41.490001999999997</v>
      </c>
      <c r="X1093" s="34">
        <v>42.400002000000001</v>
      </c>
      <c r="Y1093" s="34">
        <v>12.17</v>
      </c>
      <c r="Z1093" s="34">
        <v>18.918938000000001</v>
      </c>
      <c r="AA1093" s="34">
        <v>45.315807</v>
      </c>
      <c r="AB1093" s="34">
        <v>77.455566000000005</v>
      </c>
      <c r="AC1093" s="34"/>
      <c r="AD1093" s="34">
        <v>115</v>
      </c>
      <c r="AE1093" s="34">
        <v>36.875950000000003</v>
      </c>
      <c r="AF1093" s="34">
        <v>0.98</v>
      </c>
      <c r="AG1093" s="34">
        <v>15.6</v>
      </c>
      <c r="AH1093" s="34">
        <v>27.945536000000001</v>
      </c>
      <c r="AI1093" s="34">
        <v>158.792969</v>
      </c>
      <c r="AJ1093" s="34">
        <v>11.344388</v>
      </c>
      <c r="AK1093" s="34">
        <v>14</v>
      </c>
      <c r="AL1093" s="34"/>
      <c r="AM1093" s="34">
        <v>39.030788000000001</v>
      </c>
      <c r="AN1093" s="34">
        <v>4.2</v>
      </c>
      <c r="AO1093" s="34">
        <v>26.65</v>
      </c>
      <c r="AP1093" s="34">
        <v>8</v>
      </c>
      <c r="AQ1093" s="34">
        <v>16.299999</v>
      </c>
      <c r="AR1093" s="34">
        <v>3.75</v>
      </c>
      <c r="AS1093" s="34"/>
      <c r="AT1093" s="34">
        <v>21.711628000000001</v>
      </c>
      <c r="AU1093" s="34">
        <v>182.21000699999999</v>
      </c>
      <c r="AV1093" s="34">
        <v>11.101421</v>
      </c>
      <c r="AW1093" s="34">
        <v>12.544147000000001</v>
      </c>
      <c r="AX1093" s="34">
        <v>6.46</v>
      </c>
      <c r="AY1093" s="34">
        <v>5.15</v>
      </c>
      <c r="AZ1093" s="34">
        <v>71.860000999999997</v>
      </c>
      <c r="BA1093" s="34"/>
      <c r="BB1093" s="34"/>
      <c r="BC1093" s="34">
        <v>25.790465999999999</v>
      </c>
      <c r="BD1093" s="34"/>
      <c r="BE1093" s="38"/>
      <c r="BF1093" s="41"/>
      <c r="BG1093" s="41">
        <f t="shared" si="848"/>
        <v>-9.3896148149780773E-3</v>
      </c>
      <c r="BH1093" s="41"/>
      <c r="BI1093" s="41">
        <f t="shared" si="849"/>
        <v>0</v>
      </c>
      <c r="BJ1093" s="41"/>
      <c r="BK1093" s="41">
        <f t="shared" si="850"/>
        <v>-1.3124722614603353E-2</v>
      </c>
      <c r="BL1093" s="41">
        <f t="shared" si="851"/>
        <v>1.7575157795400243E-2</v>
      </c>
      <c r="BM1093" s="41">
        <f t="shared" si="852"/>
        <v>2.1762358496116812E-3</v>
      </c>
      <c r="BN1093" s="41">
        <f t="shared" si="853"/>
        <v>4.6620131058111502E-3</v>
      </c>
      <c r="BO1093" s="41"/>
      <c r="BP1093" s="41">
        <f t="shared" si="854"/>
        <v>-2.7954227854333422E-3</v>
      </c>
      <c r="BQ1093" s="41">
        <f t="shared" si="855"/>
        <v>0</v>
      </c>
      <c r="BR1093" s="41">
        <f t="shared" si="856"/>
        <v>-1.9935605900383018E-3</v>
      </c>
      <c r="BS1093" s="41">
        <f t="shared" si="857"/>
        <v>0</v>
      </c>
      <c r="BT1093" s="41"/>
      <c r="BU1093" s="41"/>
      <c r="BV1093" s="41">
        <f t="shared" si="858"/>
        <v>-1.6340287760773117E-2</v>
      </c>
      <c r="BW1093" s="41">
        <f t="shared" si="859"/>
        <v>-1.519581665888277E-2</v>
      </c>
      <c r="BX1093" s="41"/>
      <c r="BY1093" s="41"/>
      <c r="BZ1093" s="41">
        <f t="shared" si="860"/>
        <v>3.990558849609821E-2</v>
      </c>
      <c r="CA1093" s="41">
        <f t="shared" si="861"/>
        <v>4.8218417705487367E-4</v>
      </c>
      <c r="CB1093" s="41">
        <f t="shared" si="862"/>
        <v>-3.1343203395901117E-2</v>
      </c>
      <c r="CC1093" s="41">
        <f t="shared" si="863"/>
        <v>-1.9528692217080004E-2</v>
      </c>
      <c r="CD1093" s="41">
        <f t="shared" si="864"/>
        <v>-2.9106071687349237E-2</v>
      </c>
      <c r="CE1093" s="41">
        <f t="shared" si="865"/>
        <v>-8.3633393992773328E-4</v>
      </c>
      <c r="CF1093" s="41">
        <f t="shared" si="866"/>
        <v>2.269140942421383E-2</v>
      </c>
      <c r="CG1093" s="41"/>
      <c r="CH1093" s="41">
        <f t="shared" si="867"/>
        <v>2.5273242645120826E-2</v>
      </c>
      <c r="CI1093" s="41">
        <f t="shared" si="868"/>
        <v>1.217050706339888E-2</v>
      </c>
      <c r="CJ1093" s="41">
        <f t="shared" si="869"/>
        <v>-4.0005334613699248E-2</v>
      </c>
      <c r="CK1093" s="41">
        <f t="shared" si="870"/>
        <v>5.1413995004186523E-3</v>
      </c>
      <c r="CL1093" s="41">
        <f t="shared" si="871"/>
        <v>1.9591000145039946E-2</v>
      </c>
      <c r="CM1093" s="41">
        <f t="shared" si="872"/>
        <v>-2.9100745805037086E-2</v>
      </c>
      <c r="CO1093" s="41">
        <f t="shared" si="873"/>
        <v>1.4388737452099452E-2</v>
      </c>
      <c r="CP1093" s="41"/>
      <c r="CQ1093" s="41">
        <f t="shared" si="874"/>
        <v>1.1481157995736253E-2</v>
      </c>
      <c r="CR1093" s="41">
        <f t="shared" si="875"/>
        <v>2.4097551579060524E-2</v>
      </c>
      <c r="CS1093" s="41">
        <f t="shared" si="876"/>
        <v>-6.8867750463895414E-2</v>
      </c>
      <c r="CT1093" s="41">
        <f t="shared" si="877"/>
        <v>-6.2305497506361975E-3</v>
      </c>
      <c r="CU1093" s="41">
        <f t="shared" si="878"/>
        <v>1.545625919229458E-2</v>
      </c>
      <c r="CV1093" s="41">
        <f t="shared" si="879"/>
        <v>-7.9681696491768449E-3</v>
      </c>
      <c r="CW1093" s="41"/>
      <c r="CX1093" s="41">
        <f t="shared" si="880"/>
        <v>9.1742968945120462E-3</v>
      </c>
      <c r="CY1093" s="41">
        <f t="shared" si="881"/>
        <v>3.4085299349367682E-3</v>
      </c>
      <c r="CZ1093" s="41">
        <f t="shared" si="882"/>
        <v>-2.9038517464107787E-2</v>
      </c>
      <c r="DA1093" s="41">
        <f t="shared" si="883"/>
        <v>-4.5462320931120112E-2</v>
      </c>
      <c r="DB1093" s="41">
        <f t="shared" si="884"/>
        <v>-1.6884514702008718E-2</v>
      </c>
      <c r="DC1093" s="41">
        <f t="shared" si="885"/>
        <v>7.0380796761799605E-2</v>
      </c>
      <c r="DD1093" s="41">
        <f t="shared" si="886"/>
        <v>1.9501329212762175E-3</v>
      </c>
      <c r="DE1093" s="41"/>
      <c r="DF1093" s="41"/>
      <c r="DG1093" s="41">
        <f t="shared" si="887"/>
        <v>1.928617103051073E-3</v>
      </c>
      <c r="DH1093" s="41"/>
    </row>
    <row r="1094" spans="2:112">
      <c r="B1094" s="34"/>
      <c r="C1094" s="34">
        <v>5.0821170000000002</v>
      </c>
      <c r="D1094" s="34"/>
      <c r="E1094" s="34">
        <v>1.61</v>
      </c>
      <c r="F1094" s="34"/>
      <c r="G1094" s="34">
        <v>57.609977999999998</v>
      </c>
      <c r="H1094" s="34">
        <v>25.792090999999999</v>
      </c>
      <c r="I1094" s="34">
        <v>23.450001</v>
      </c>
      <c r="J1094" s="34">
        <v>4.32</v>
      </c>
      <c r="K1094" s="34"/>
      <c r="L1094" s="34">
        <v>75.970000999999996</v>
      </c>
      <c r="M1094" s="34">
        <v>3.9</v>
      </c>
      <c r="N1094" s="34">
        <v>45.799934</v>
      </c>
      <c r="O1094" s="34">
        <v>12.03</v>
      </c>
      <c r="P1094" s="34"/>
      <c r="Q1094" s="34"/>
      <c r="R1094" s="34">
        <v>37.470001000000003</v>
      </c>
      <c r="S1094" s="34">
        <v>44.780124999999998</v>
      </c>
      <c r="T1094" s="34"/>
      <c r="U1094" s="34"/>
      <c r="V1094" s="34">
        <v>3.898266</v>
      </c>
      <c r="W1094" s="34">
        <v>41.990001999999997</v>
      </c>
      <c r="X1094" s="34">
        <v>42.700001</v>
      </c>
      <c r="Y1094" s="34">
        <v>12.77</v>
      </c>
      <c r="Z1094" s="34">
        <v>18.977754999999998</v>
      </c>
      <c r="AA1094" s="34">
        <v>45.420067000000003</v>
      </c>
      <c r="AB1094" s="34">
        <v>79.242996000000005</v>
      </c>
      <c r="AC1094" s="34"/>
      <c r="AD1094" s="34">
        <v>114.089996</v>
      </c>
      <c r="AE1094" s="34">
        <v>36.598388999999997</v>
      </c>
      <c r="AF1094" s="34">
        <v>0.99</v>
      </c>
      <c r="AG1094" s="34">
        <v>15.97</v>
      </c>
      <c r="AH1094" s="34">
        <v>28.290543</v>
      </c>
      <c r="AI1094" s="34">
        <v>152.896973</v>
      </c>
      <c r="AJ1094" s="34">
        <v>11.373281</v>
      </c>
      <c r="AK1094" s="34">
        <v>15.05</v>
      </c>
      <c r="AL1094" s="34"/>
      <c r="AM1094" s="34">
        <v>39.426837999999996</v>
      </c>
      <c r="AN1094" s="34">
        <v>4.4000000000000004</v>
      </c>
      <c r="AO1094" s="34">
        <v>27.549999</v>
      </c>
      <c r="AP1094" s="34">
        <v>8.0500000000000007</v>
      </c>
      <c r="AQ1094" s="34">
        <v>16.5</v>
      </c>
      <c r="AR1094" s="34">
        <v>3.98</v>
      </c>
      <c r="AS1094" s="34"/>
      <c r="AT1094" s="34">
        <v>22.603885999999999</v>
      </c>
      <c r="AU1094" s="34">
        <v>182.5</v>
      </c>
      <c r="AV1094" s="34">
        <v>11.101421</v>
      </c>
      <c r="AW1094" s="34">
        <v>12.155181000000001</v>
      </c>
      <c r="AX1094" s="34">
        <v>6.45</v>
      </c>
      <c r="AY1094" s="34">
        <v>5.3</v>
      </c>
      <c r="AZ1094" s="34">
        <v>72.400002000000001</v>
      </c>
      <c r="BA1094" s="34"/>
      <c r="BB1094" s="34"/>
      <c r="BC1094" s="34">
        <v>26.356961999999999</v>
      </c>
      <c r="BD1094" s="34"/>
      <c r="BE1094" s="38"/>
      <c r="BF1094" s="41"/>
      <c r="BG1094" s="41">
        <f t="shared" si="848"/>
        <v>1.8692277804000072E-2</v>
      </c>
      <c r="BH1094" s="41"/>
      <c r="BI1094" s="41">
        <f t="shared" si="849"/>
        <v>-2.4541108916117545E-2</v>
      </c>
      <c r="BJ1094" s="41"/>
      <c r="BK1094" s="41">
        <f t="shared" si="850"/>
        <v>2.3501833804961233E-2</v>
      </c>
      <c r="BL1094" s="41">
        <f t="shared" si="851"/>
        <v>3.8639866488524707E-3</v>
      </c>
      <c r="BM1094" s="41">
        <f t="shared" si="852"/>
        <v>1.9376321607061129E-2</v>
      </c>
      <c r="BN1094" s="41">
        <f t="shared" si="853"/>
        <v>4.6403795565023009E-3</v>
      </c>
      <c r="BO1094" s="41"/>
      <c r="BP1094" s="41">
        <f t="shared" si="854"/>
        <v>1.2583834013816499E-2</v>
      </c>
      <c r="BQ1094" s="41">
        <f t="shared" si="855"/>
        <v>0</v>
      </c>
      <c r="BR1094" s="41">
        <f t="shared" si="856"/>
        <v>2.6902642880892891E-2</v>
      </c>
      <c r="BS1094" s="41">
        <f t="shared" si="857"/>
        <v>-6.6280275784133397E-3</v>
      </c>
      <c r="BT1094" s="41"/>
      <c r="BU1094" s="41"/>
      <c r="BV1094" s="41">
        <f t="shared" si="858"/>
        <v>2.8422620109034326E-2</v>
      </c>
      <c r="BW1094" s="41">
        <f t="shared" si="859"/>
        <v>1.8074870976235228E-2</v>
      </c>
      <c r="BX1094" s="41"/>
      <c r="BY1094" s="41"/>
      <c r="BZ1094" s="41">
        <f t="shared" si="860"/>
        <v>-4.4599978025252812E-2</v>
      </c>
      <c r="CA1094" s="41">
        <f t="shared" si="861"/>
        <v>1.1979059777326885E-2</v>
      </c>
      <c r="CB1094" s="41">
        <f t="shared" si="862"/>
        <v>7.0505342460599448E-3</v>
      </c>
      <c r="CC1094" s="41">
        <f t="shared" si="863"/>
        <v>4.8124763045012127E-2</v>
      </c>
      <c r="CD1094" s="41">
        <f t="shared" si="864"/>
        <v>3.1040728132374629E-3</v>
      </c>
      <c r="CE1094" s="41">
        <f t="shared" si="865"/>
        <v>2.2980997766190959E-3</v>
      </c>
      <c r="CF1094" s="41">
        <f t="shared" si="866"/>
        <v>2.2814600302400234E-2</v>
      </c>
      <c r="CG1094" s="41"/>
      <c r="CH1094" s="41">
        <f t="shared" si="867"/>
        <v>-7.9445528150130749E-3</v>
      </c>
      <c r="CI1094" s="41">
        <f t="shared" si="868"/>
        <v>-7.5553539948673898E-3</v>
      </c>
      <c r="CJ1094" s="41">
        <f t="shared" si="869"/>
        <v>1.0152371464017908E-2</v>
      </c>
      <c r="CK1094" s="41">
        <f t="shared" si="870"/>
        <v>2.3441047971429839E-2</v>
      </c>
      <c r="CL1094" s="41">
        <f t="shared" si="871"/>
        <v>1.2270106119870351E-2</v>
      </c>
      <c r="CM1094" s="41">
        <f t="shared" si="872"/>
        <v>-3.7836956528250705E-2</v>
      </c>
      <c r="CO1094" s="41">
        <f t="shared" si="873"/>
        <v>7.2320661579626078E-2</v>
      </c>
      <c r="CP1094" s="41"/>
      <c r="CQ1094" s="41">
        <f t="shared" si="874"/>
        <v>1.0095981340824175E-2</v>
      </c>
      <c r="CR1094" s="41">
        <f t="shared" si="875"/>
        <v>4.6520015634892907E-2</v>
      </c>
      <c r="CS1094" s="41">
        <f t="shared" si="876"/>
        <v>3.3213348689428733E-2</v>
      </c>
      <c r="CT1094" s="41">
        <f t="shared" si="877"/>
        <v>6.2305497506361628E-3</v>
      </c>
      <c r="CU1094" s="41">
        <f t="shared" si="878"/>
        <v>1.2195334443513374E-2</v>
      </c>
      <c r="CV1094" s="41">
        <f t="shared" si="879"/>
        <v>5.9525979314026804E-2</v>
      </c>
      <c r="CW1094" s="41"/>
      <c r="CX1094" s="41">
        <f t="shared" si="880"/>
        <v>4.0273868836446826E-2</v>
      </c>
      <c r="CY1094" s="41">
        <f t="shared" si="881"/>
        <v>1.590266543548872E-3</v>
      </c>
      <c r="CZ1094" s="41">
        <f t="shared" si="882"/>
        <v>0</v>
      </c>
      <c r="DA1094" s="41">
        <f t="shared" si="883"/>
        <v>-3.1498683640809481E-2</v>
      </c>
      <c r="DB1094" s="41">
        <f t="shared" si="884"/>
        <v>-1.5491869868293781E-3</v>
      </c>
      <c r="DC1094" s="41">
        <f t="shared" si="885"/>
        <v>2.871010588243136E-2</v>
      </c>
      <c r="DD1094" s="41">
        <f t="shared" si="886"/>
        <v>7.4865314146595136E-3</v>
      </c>
      <c r="DE1094" s="41"/>
      <c r="DF1094" s="41"/>
      <c r="DG1094" s="41">
        <f t="shared" si="887"/>
        <v>2.1727563864098274E-2</v>
      </c>
      <c r="DH1094" s="41"/>
    </row>
    <row r="1095" spans="2:112">
      <c r="B1095" s="34"/>
      <c r="C1095" s="34">
        <v>5.1291729999999998</v>
      </c>
      <c r="D1095" s="34"/>
      <c r="E1095" s="34">
        <v>1.62</v>
      </c>
      <c r="F1095" s="34"/>
      <c r="G1095" s="34">
        <v>58.165061999999999</v>
      </c>
      <c r="H1095" s="34">
        <v>24.757622000000001</v>
      </c>
      <c r="I1095" s="34">
        <v>22.5</v>
      </c>
      <c r="J1095" s="34">
        <v>4.29</v>
      </c>
      <c r="K1095" s="34"/>
      <c r="L1095" s="34">
        <v>75.569999999999993</v>
      </c>
      <c r="M1095" s="34">
        <v>3.85</v>
      </c>
      <c r="N1095" s="34">
        <v>45.958717</v>
      </c>
      <c r="O1095" s="34">
        <v>12.06</v>
      </c>
      <c r="P1095" s="34"/>
      <c r="Q1095" s="34"/>
      <c r="R1095" s="34">
        <v>37.779998999999997</v>
      </c>
      <c r="S1095" s="34">
        <v>45.899127999999997</v>
      </c>
      <c r="T1095" s="34"/>
      <c r="U1095" s="34"/>
      <c r="V1095" s="34">
        <v>3.8683550000000002</v>
      </c>
      <c r="W1095" s="34">
        <v>41.369999</v>
      </c>
      <c r="X1095" s="34">
        <v>42.799999</v>
      </c>
      <c r="Y1095" s="34">
        <v>12.75</v>
      </c>
      <c r="Z1095" s="34">
        <v>19.330646999999999</v>
      </c>
      <c r="AA1095" s="34">
        <v>46.311031</v>
      </c>
      <c r="AB1095" s="34">
        <v>79.888465999999994</v>
      </c>
      <c r="AC1095" s="34"/>
      <c r="AD1095" s="34">
        <v>114.379997</v>
      </c>
      <c r="AE1095" s="34">
        <v>36.707428</v>
      </c>
      <c r="AF1095" s="34">
        <v>0.99</v>
      </c>
      <c r="AG1095" s="34">
        <v>15.55</v>
      </c>
      <c r="AH1095" s="34">
        <v>28.783408999999999</v>
      </c>
      <c r="AI1095" s="34">
        <v>141.84321600000001</v>
      </c>
      <c r="AJ1095" s="34">
        <v>11.421430000000001</v>
      </c>
      <c r="AK1095" s="34">
        <v>15.5</v>
      </c>
      <c r="AL1095" s="34"/>
      <c r="AM1095" s="34">
        <v>39.308028999999998</v>
      </c>
      <c r="AN1095" s="34">
        <v>4.4000000000000004</v>
      </c>
      <c r="AO1095" s="34">
        <v>28.950001</v>
      </c>
      <c r="AP1095" s="34">
        <v>8.4</v>
      </c>
      <c r="AQ1095" s="34">
        <v>16.399999999999999</v>
      </c>
      <c r="AR1095" s="34">
        <v>4.03</v>
      </c>
      <c r="AS1095" s="34"/>
      <c r="AT1095" s="34">
        <v>23.694426</v>
      </c>
      <c r="AU1095" s="34">
        <v>182.46000699999999</v>
      </c>
      <c r="AV1095" s="34">
        <v>11.646580999999999</v>
      </c>
      <c r="AW1095" s="34">
        <v>12.981733</v>
      </c>
      <c r="AX1095" s="34">
        <v>6.18</v>
      </c>
      <c r="AY1095" s="34">
        <v>5.05</v>
      </c>
      <c r="AZ1095" s="34">
        <v>72.059997999999993</v>
      </c>
      <c r="BA1095" s="34"/>
      <c r="BB1095" s="34"/>
      <c r="BC1095" s="34">
        <v>26.694873999999999</v>
      </c>
      <c r="BD1095" s="34"/>
      <c r="BE1095" s="38"/>
      <c r="BF1095" s="41"/>
      <c r="BG1095" s="41">
        <f t="shared" si="848"/>
        <v>9.2165305451070711E-3</v>
      </c>
      <c r="BH1095" s="41"/>
      <c r="BI1095" s="41">
        <f t="shared" si="849"/>
        <v>6.1919702479209804E-3</v>
      </c>
      <c r="BJ1095" s="41"/>
      <c r="BK1095" s="41">
        <f t="shared" si="850"/>
        <v>9.5890833352103456E-3</v>
      </c>
      <c r="BL1095" s="41">
        <f t="shared" si="851"/>
        <v>-4.0934493342964194E-2</v>
      </c>
      <c r="BM1095" s="41">
        <f t="shared" si="852"/>
        <v>-4.1355228325836296E-2</v>
      </c>
      <c r="BN1095" s="41">
        <f t="shared" si="853"/>
        <v>-6.9686693160934277E-3</v>
      </c>
      <c r="BO1095" s="41"/>
      <c r="BP1095" s="41">
        <f t="shared" si="854"/>
        <v>-5.2791596455923429E-3</v>
      </c>
      <c r="BQ1095" s="41">
        <f t="shared" si="855"/>
        <v>-1.2903404835907841E-2</v>
      </c>
      <c r="BR1095" s="41">
        <f t="shared" si="856"/>
        <v>3.4608869410777958E-3</v>
      </c>
      <c r="BS1095" s="41">
        <f t="shared" si="857"/>
        <v>2.490661312452052E-3</v>
      </c>
      <c r="BT1095" s="41"/>
      <c r="BU1095" s="41"/>
      <c r="BV1095" s="41">
        <f t="shared" si="858"/>
        <v>8.2391961107189469E-3</v>
      </c>
      <c r="BW1095" s="41">
        <f t="shared" si="859"/>
        <v>2.4681716473231925E-2</v>
      </c>
      <c r="BX1095" s="41"/>
      <c r="BY1095" s="41"/>
      <c r="BZ1095" s="41">
        <f t="shared" si="860"/>
        <v>-7.7024868036158663E-3</v>
      </c>
      <c r="CA1095" s="41">
        <f t="shared" si="861"/>
        <v>-1.4875586025274412E-2</v>
      </c>
      <c r="CB1095" s="41">
        <f t="shared" si="862"/>
        <v>2.3391355694824282E-3</v>
      </c>
      <c r="CC1095" s="41">
        <f t="shared" si="863"/>
        <v>-1.5673984400127689E-3</v>
      </c>
      <c r="CD1095" s="41">
        <f t="shared" si="864"/>
        <v>1.8424260164903741E-2</v>
      </c>
      <c r="CE1095" s="41">
        <f t="shared" si="865"/>
        <v>1.9426171457576025E-2</v>
      </c>
      <c r="CF1095" s="41">
        <f t="shared" si="866"/>
        <v>8.1124566047935422E-3</v>
      </c>
      <c r="CG1095" s="41"/>
      <c r="CH1095" s="41">
        <f t="shared" si="867"/>
        <v>2.5386367105712112E-3</v>
      </c>
      <c r="CI1095" s="41">
        <f t="shared" si="868"/>
        <v>2.9749093558845696E-3</v>
      </c>
      <c r="CJ1095" s="41">
        <f t="shared" si="869"/>
        <v>0</v>
      </c>
      <c r="CK1095" s="41">
        <f t="shared" si="870"/>
        <v>-2.6651323601677875E-2</v>
      </c>
      <c r="CL1095" s="41">
        <f t="shared" si="871"/>
        <v>1.7271565566476545E-2</v>
      </c>
      <c r="CM1095" s="41">
        <f t="shared" si="872"/>
        <v>-7.504198054217151E-2</v>
      </c>
      <c r="CO1095" s="41">
        <f t="shared" si="873"/>
        <v>2.9462032730316067E-2</v>
      </c>
      <c r="CP1095" s="41"/>
      <c r="CQ1095" s="41">
        <f t="shared" si="874"/>
        <v>-3.0179536640724523E-3</v>
      </c>
      <c r="CR1095" s="41">
        <f t="shared" si="875"/>
        <v>0</v>
      </c>
      <c r="CS1095" s="41">
        <f t="shared" si="876"/>
        <v>4.9567739260035736E-2</v>
      </c>
      <c r="CT1095" s="41">
        <f t="shared" si="877"/>
        <v>4.2559614418795903E-2</v>
      </c>
      <c r="CU1095" s="41">
        <f t="shared" si="878"/>
        <v>-6.0790460763822263E-3</v>
      </c>
      <c r="CV1095" s="41">
        <f t="shared" si="879"/>
        <v>1.2484556662245277E-2</v>
      </c>
      <c r="CW1095" s="41"/>
      <c r="CX1095" s="41">
        <f t="shared" si="880"/>
        <v>4.7117992206471573E-2</v>
      </c>
      <c r="CY1095" s="41">
        <f t="shared" si="881"/>
        <v>-2.1916374064569221E-4</v>
      </c>
      <c r="CZ1095" s="41">
        <f t="shared" si="882"/>
        <v>4.7939542401535765E-2</v>
      </c>
      <c r="DA1095" s="41">
        <f t="shared" si="883"/>
        <v>6.5787716812357414E-2</v>
      </c>
      <c r="DB1095" s="41">
        <f t="shared" si="884"/>
        <v>-4.2761859338081819E-2</v>
      </c>
      <c r="DC1095" s="41">
        <f t="shared" si="885"/>
        <v>-4.8318577270807683E-2</v>
      </c>
      <c r="DD1095" s="41">
        <f t="shared" si="886"/>
        <v>-4.7072494506818895E-3</v>
      </c>
      <c r="DE1095" s="41"/>
      <c r="DF1095" s="41"/>
      <c r="DG1095" s="41">
        <f t="shared" si="887"/>
        <v>1.2739109342885954E-2</v>
      </c>
      <c r="DH1095" s="41"/>
    </row>
    <row r="1096" spans="2:112">
      <c r="B1096" s="34"/>
      <c r="C1096" s="34">
        <v>5.1291729999999998</v>
      </c>
      <c r="D1096" s="34"/>
      <c r="E1096" s="34">
        <v>1.58</v>
      </c>
      <c r="F1096" s="34"/>
      <c r="G1096" s="34">
        <v>57.837958999999998</v>
      </c>
      <c r="H1096" s="34">
        <v>24.697942999999999</v>
      </c>
      <c r="I1096" s="34">
        <v>22.85</v>
      </c>
      <c r="J1096" s="34">
        <v>4.38</v>
      </c>
      <c r="K1096" s="34"/>
      <c r="L1096" s="34">
        <v>75.25</v>
      </c>
      <c r="M1096" s="34">
        <v>3.85</v>
      </c>
      <c r="N1096" s="34">
        <v>46.167121999999999</v>
      </c>
      <c r="O1096" s="34">
        <v>11.91</v>
      </c>
      <c r="P1096" s="34"/>
      <c r="Q1096" s="34"/>
      <c r="R1096" s="34">
        <v>37.740001999999997</v>
      </c>
      <c r="S1096" s="34">
        <v>46.344752999999997</v>
      </c>
      <c r="T1096" s="34"/>
      <c r="U1096" s="34"/>
      <c r="V1096" s="34">
        <v>3.9580850000000001</v>
      </c>
      <c r="W1096" s="34">
        <v>40.590000000000003</v>
      </c>
      <c r="X1096" s="34">
        <v>43.450001</v>
      </c>
      <c r="Y1096" s="34">
        <v>12.73</v>
      </c>
      <c r="Z1096" s="34">
        <v>19.634526999999999</v>
      </c>
      <c r="AA1096" s="34">
        <v>46.405811</v>
      </c>
      <c r="AB1096" s="34">
        <v>80.782188000000005</v>
      </c>
      <c r="AC1096" s="34"/>
      <c r="AD1096" s="34">
        <v>114.760002</v>
      </c>
      <c r="AE1096" s="34">
        <v>36.945343000000001</v>
      </c>
      <c r="AF1096" s="34">
        <v>0.99</v>
      </c>
      <c r="AG1096" s="34">
        <v>15.36</v>
      </c>
      <c r="AH1096" s="34">
        <v>29.867716000000001</v>
      </c>
      <c r="AI1096" s="34">
        <v>141.66365099999999</v>
      </c>
      <c r="AJ1096" s="34">
        <v>11.440692</v>
      </c>
      <c r="AK1096" s="34">
        <v>13.2</v>
      </c>
      <c r="AL1096" s="34"/>
      <c r="AM1096" s="34">
        <v>38.288196999999997</v>
      </c>
      <c r="AN1096" s="34">
        <v>4</v>
      </c>
      <c r="AO1096" s="34">
        <v>29.15</v>
      </c>
      <c r="AP1096" s="34">
        <v>8.1999999999999993</v>
      </c>
      <c r="AQ1096" s="34">
        <v>16.799999</v>
      </c>
      <c r="AR1096" s="34">
        <v>4.1500000000000004</v>
      </c>
      <c r="AS1096" s="34"/>
      <c r="AT1096" s="34">
        <v>23.595285000000001</v>
      </c>
      <c r="AU1096" s="34">
        <v>182.5</v>
      </c>
      <c r="AV1096" s="34">
        <v>11.547461</v>
      </c>
      <c r="AW1096" s="34">
        <v>13.127594999999999</v>
      </c>
      <c r="AX1096" s="34">
        <v>6.22</v>
      </c>
      <c r="AY1096" s="34">
        <v>5.05</v>
      </c>
      <c r="AZ1096" s="34">
        <v>71.629997000000003</v>
      </c>
      <c r="BA1096" s="34"/>
      <c r="BB1096" s="34"/>
      <c r="BC1096" s="34">
        <v>26.724688</v>
      </c>
      <c r="BD1096" s="34"/>
      <c r="BE1096" s="38"/>
      <c r="BF1096" s="41"/>
      <c r="BG1096" s="41">
        <f t="shared" si="848"/>
        <v>0</v>
      </c>
      <c r="BH1096" s="41"/>
      <c r="BI1096" s="41">
        <f t="shared" si="849"/>
        <v>-2.500130220541727E-2</v>
      </c>
      <c r="BJ1096" s="41"/>
      <c r="BK1096" s="41">
        <f t="shared" si="850"/>
        <v>-5.6395749719913048E-3</v>
      </c>
      <c r="BL1096" s="41">
        <f t="shared" si="851"/>
        <v>-2.4134403870489335E-3</v>
      </c>
      <c r="BM1096" s="41">
        <f t="shared" si="852"/>
        <v>1.5435808129839248E-2</v>
      </c>
      <c r="BN1096" s="41">
        <f t="shared" si="853"/>
        <v>2.0761991448429225E-2</v>
      </c>
      <c r="BO1096" s="41"/>
      <c r="BP1096" s="41">
        <f t="shared" si="854"/>
        <v>-4.2434754036433115E-3</v>
      </c>
      <c r="BQ1096" s="41">
        <f t="shared" si="855"/>
        <v>0</v>
      </c>
      <c r="BR1096" s="41">
        <f t="shared" si="856"/>
        <v>4.5243627143869191E-3</v>
      </c>
      <c r="BS1096" s="41">
        <f t="shared" si="857"/>
        <v>-1.2515807931830646E-2</v>
      </c>
      <c r="BT1096" s="41"/>
      <c r="BU1096" s="41"/>
      <c r="BV1096" s="41">
        <f t="shared" si="858"/>
        <v>-1.0592426697584667E-3</v>
      </c>
      <c r="BW1096" s="41">
        <f t="shared" si="859"/>
        <v>9.6619626556379862E-3</v>
      </c>
      <c r="BX1096" s="41"/>
      <c r="BY1096" s="41"/>
      <c r="BZ1096" s="41">
        <f t="shared" si="860"/>
        <v>2.2930970365809922E-2</v>
      </c>
      <c r="CA1096" s="41">
        <f t="shared" si="861"/>
        <v>-1.9034225450408043E-2</v>
      </c>
      <c r="CB1096" s="41">
        <f t="shared" si="862"/>
        <v>1.5072795503095749E-2</v>
      </c>
      <c r="CC1096" s="41">
        <f t="shared" si="863"/>
        <v>-1.5698590351200178E-3</v>
      </c>
      <c r="CD1096" s="41">
        <f t="shared" si="864"/>
        <v>1.5597834155717078E-2</v>
      </c>
      <c r="CE1096" s="41">
        <f t="shared" si="865"/>
        <v>2.0445052046755546E-3</v>
      </c>
      <c r="CF1096" s="41">
        <f t="shared" si="866"/>
        <v>1.1125008773131266E-2</v>
      </c>
      <c r="CG1096" s="41"/>
      <c r="CH1096" s="41">
        <f t="shared" si="867"/>
        <v>3.3167962820307424E-3</v>
      </c>
      <c r="CI1096" s="41">
        <f t="shared" si="868"/>
        <v>6.4604718674178309E-3</v>
      </c>
      <c r="CJ1096" s="41">
        <f t="shared" si="869"/>
        <v>0</v>
      </c>
      <c r="CK1096" s="41">
        <f t="shared" si="870"/>
        <v>-1.2293910905717067E-2</v>
      </c>
      <c r="CL1096" s="41">
        <f t="shared" si="871"/>
        <v>3.6979019866909997E-2</v>
      </c>
      <c r="CM1096" s="41">
        <f t="shared" si="872"/>
        <v>-1.2667419728593606E-3</v>
      </c>
      <c r="CO1096" s="41">
        <f t="shared" si="873"/>
        <v>-0.16062319433287581</v>
      </c>
      <c r="CP1096" s="41"/>
      <c r="CQ1096" s="41">
        <f t="shared" si="874"/>
        <v>-2.6287121895221532E-2</v>
      </c>
      <c r="CR1096" s="41">
        <f t="shared" si="875"/>
        <v>-9.5310179804324893E-2</v>
      </c>
      <c r="CS1096" s="41">
        <f t="shared" si="876"/>
        <v>6.8846742351832482E-3</v>
      </c>
      <c r="CT1096" s="41">
        <f t="shared" si="877"/>
        <v>-2.4097551579060641E-2</v>
      </c>
      <c r="CU1096" s="41">
        <f t="shared" si="878"/>
        <v>2.409749205524931E-2</v>
      </c>
      <c r="CV1096" s="41">
        <f t="shared" si="879"/>
        <v>2.9341958284015375E-2</v>
      </c>
      <c r="CW1096" s="41"/>
      <c r="CX1096" s="41">
        <f t="shared" si="880"/>
        <v>-4.1929266705292125E-3</v>
      </c>
      <c r="CY1096" s="41">
        <f t="shared" si="881"/>
        <v>2.1916374064573387E-4</v>
      </c>
      <c r="CZ1096" s="41">
        <f t="shared" si="882"/>
        <v>-8.5470745817207549E-3</v>
      </c>
      <c r="DA1096" s="41">
        <f t="shared" si="883"/>
        <v>1.1173287759572192E-2</v>
      </c>
      <c r="DB1096" s="41">
        <f t="shared" si="884"/>
        <v>6.4516352814885953E-3</v>
      </c>
      <c r="DC1096" s="41">
        <f t="shared" si="885"/>
        <v>0</v>
      </c>
      <c r="DD1096" s="41">
        <f t="shared" si="886"/>
        <v>-5.9851388208318791E-3</v>
      </c>
      <c r="DE1096" s="41"/>
      <c r="DF1096" s="41"/>
      <c r="DG1096" s="41">
        <f t="shared" si="887"/>
        <v>1.1162204248532687E-3</v>
      </c>
      <c r="DH1096" s="41"/>
    </row>
    <row r="1097" spans="2:112">
      <c r="B1097" s="34"/>
      <c r="C1097" s="34">
        <v>5.1574070000000001</v>
      </c>
      <c r="D1097" s="34"/>
      <c r="E1097" s="34">
        <v>1.57</v>
      </c>
      <c r="F1097" s="34"/>
      <c r="G1097" s="34">
        <v>57.431556999999998</v>
      </c>
      <c r="H1097" s="34">
        <v>25.116551999999999</v>
      </c>
      <c r="I1097" s="34">
        <v>22.549999</v>
      </c>
      <c r="J1097" s="34">
        <v>4.32</v>
      </c>
      <c r="K1097" s="34"/>
      <c r="L1097" s="34">
        <v>75.430000000000007</v>
      </c>
      <c r="M1097" s="34">
        <v>3.85</v>
      </c>
      <c r="N1097" s="34">
        <v>46.544243000000002</v>
      </c>
      <c r="O1097" s="34">
        <v>11.79</v>
      </c>
      <c r="P1097" s="34"/>
      <c r="Q1097" s="34"/>
      <c r="R1097" s="34">
        <v>37.979999999999997</v>
      </c>
      <c r="S1097" s="34">
        <v>46.354655999999999</v>
      </c>
      <c r="T1097" s="34"/>
      <c r="U1097" s="34"/>
      <c r="V1097" s="34">
        <v>4.0976650000000001</v>
      </c>
      <c r="W1097" s="34">
        <v>41.27</v>
      </c>
      <c r="X1097" s="34">
        <v>43.25</v>
      </c>
      <c r="Y1097" s="34">
        <v>12.79</v>
      </c>
      <c r="Z1097" s="34">
        <v>19.644331000000001</v>
      </c>
      <c r="AA1097" s="34">
        <v>46.832335999999998</v>
      </c>
      <c r="AB1097" s="34">
        <v>78.448577999999998</v>
      </c>
      <c r="AC1097" s="34"/>
      <c r="AD1097" s="34">
        <v>115</v>
      </c>
      <c r="AE1097" s="34">
        <v>36.935425000000002</v>
      </c>
      <c r="AF1097" s="34">
        <v>1.02</v>
      </c>
      <c r="AG1097" s="34">
        <v>15.35</v>
      </c>
      <c r="AH1097" s="34">
        <v>28.931269</v>
      </c>
      <c r="AI1097" s="34">
        <v>140.37670900000001</v>
      </c>
      <c r="AJ1097" s="34">
        <v>11.508101</v>
      </c>
      <c r="AK1097" s="34">
        <v>14.05</v>
      </c>
      <c r="AL1097" s="34"/>
      <c r="AM1097" s="34">
        <v>38.614936999999998</v>
      </c>
      <c r="AN1097" s="34">
        <v>3.9</v>
      </c>
      <c r="AO1097" s="34">
        <v>30</v>
      </c>
      <c r="AP1097" s="34">
        <v>8.25</v>
      </c>
      <c r="AQ1097" s="34">
        <v>17.149999999999999</v>
      </c>
      <c r="AR1097" s="34">
        <v>3.98</v>
      </c>
      <c r="AS1097" s="34"/>
      <c r="AT1097" s="34">
        <v>23.694426</v>
      </c>
      <c r="AU1097" s="34">
        <v>181.85000600000001</v>
      </c>
      <c r="AV1097" s="34">
        <v>11.646580999999999</v>
      </c>
      <c r="AW1097" s="34">
        <v>13.224837000000001</v>
      </c>
      <c r="AX1097" s="34">
        <v>6.45</v>
      </c>
      <c r="AY1097" s="34">
        <v>5.0999999999999996</v>
      </c>
      <c r="AZ1097" s="34">
        <v>69.519997000000004</v>
      </c>
      <c r="BA1097" s="34"/>
      <c r="BB1097" s="34"/>
      <c r="BC1097" s="34">
        <v>26.923458</v>
      </c>
      <c r="BD1097" s="34"/>
      <c r="BE1097" s="38"/>
      <c r="BF1097" s="41"/>
      <c r="BG1097" s="41">
        <f t="shared" si="848"/>
        <v>5.4894961982665177E-3</v>
      </c>
      <c r="BH1097" s="41"/>
      <c r="BI1097" s="41">
        <f t="shared" si="849"/>
        <v>-6.34922767865878E-3</v>
      </c>
      <c r="BJ1097" s="41"/>
      <c r="BK1097" s="41">
        <f t="shared" si="850"/>
        <v>-7.0513644547012463E-3</v>
      </c>
      <c r="BL1097" s="41">
        <f t="shared" si="851"/>
        <v>1.6807110218540748E-2</v>
      </c>
      <c r="BM1097" s="41">
        <f t="shared" si="852"/>
        <v>-1.3216095737425455E-2</v>
      </c>
      <c r="BN1097" s="41">
        <f t="shared" si="853"/>
        <v>-1.3793322132335761E-2</v>
      </c>
      <c r="BO1097" s="41"/>
      <c r="BP1097" s="41">
        <f t="shared" si="854"/>
        <v>2.3891702365545528E-3</v>
      </c>
      <c r="BQ1097" s="41">
        <f t="shared" si="855"/>
        <v>0</v>
      </c>
      <c r="BR1097" s="41">
        <f t="shared" si="856"/>
        <v>8.13542287896361E-3</v>
      </c>
      <c r="BS1097" s="41">
        <f t="shared" si="857"/>
        <v>-1.0126668817929271E-2</v>
      </c>
      <c r="BT1097" s="41"/>
      <c r="BU1097" s="41"/>
      <c r="BV1097" s="41">
        <f t="shared" si="858"/>
        <v>6.3391124495664093E-3</v>
      </c>
      <c r="BW1097" s="41">
        <f t="shared" si="859"/>
        <v>2.1365832089973959E-4</v>
      </c>
      <c r="BX1097" s="41"/>
      <c r="BY1097" s="41"/>
      <c r="BZ1097" s="41">
        <f t="shared" si="860"/>
        <v>3.4656976839019145E-2</v>
      </c>
      <c r="CA1097" s="41">
        <f t="shared" si="861"/>
        <v>1.6614112913684097E-2</v>
      </c>
      <c r="CB1097" s="41">
        <f t="shared" si="862"/>
        <v>-4.6136413484722267E-3</v>
      </c>
      <c r="CC1097" s="41">
        <f t="shared" si="863"/>
        <v>4.7022030214361023E-3</v>
      </c>
      <c r="CD1097" s="41">
        <f t="shared" si="864"/>
        <v>4.9919985981261984E-4</v>
      </c>
      <c r="CE1097" s="41">
        <f t="shared" si="865"/>
        <v>9.1492160456075697E-3</v>
      </c>
      <c r="CF1097" s="41">
        <f t="shared" si="866"/>
        <v>-2.9313142861073248E-2</v>
      </c>
      <c r="CG1097" s="41"/>
      <c r="CH1097" s="41">
        <f t="shared" si="867"/>
        <v>2.0891198224110082E-3</v>
      </c>
      <c r="CI1097" s="41">
        <f t="shared" si="868"/>
        <v>-2.6848665296975093E-4</v>
      </c>
      <c r="CJ1097" s="41">
        <f t="shared" si="869"/>
        <v>2.9852963149681128E-2</v>
      </c>
      <c r="CK1097" s="41">
        <f t="shared" si="870"/>
        <v>-6.5125368631991092E-4</v>
      </c>
      <c r="CL1097" s="41">
        <f t="shared" si="871"/>
        <v>-3.1855182097621386E-2</v>
      </c>
      <c r="CM1097" s="41">
        <f t="shared" si="872"/>
        <v>-9.1260054539103585E-3</v>
      </c>
      <c r="CO1097" s="41">
        <f t="shared" si="873"/>
        <v>6.2405566187429651E-2</v>
      </c>
      <c r="CP1097" s="41"/>
      <c r="CQ1097" s="41">
        <f t="shared" si="874"/>
        <v>8.4974941615507827E-3</v>
      </c>
      <c r="CR1097" s="41">
        <f t="shared" si="875"/>
        <v>-2.5317807984289897E-2</v>
      </c>
      <c r="CS1097" s="41">
        <f t="shared" si="876"/>
        <v>2.8742468865653945E-2</v>
      </c>
      <c r="CT1097" s="41">
        <f t="shared" si="877"/>
        <v>6.0790460763821925E-3</v>
      </c>
      <c r="CU1097" s="41">
        <f t="shared" si="878"/>
        <v>2.0619346726546983E-2</v>
      </c>
      <c r="CV1097" s="41">
        <f t="shared" si="879"/>
        <v>-4.1826514946260641E-2</v>
      </c>
      <c r="CW1097" s="41"/>
      <c r="CX1097" s="41">
        <f t="shared" si="880"/>
        <v>4.1929266705293625E-3</v>
      </c>
      <c r="CY1097" s="41">
        <f t="shared" si="881"/>
        <v>-3.567968595322637E-3</v>
      </c>
      <c r="CZ1097" s="41">
        <f t="shared" si="882"/>
        <v>8.5470745817207497E-3</v>
      </c>
      <c r="DA1097" s="41">
        <f t="shared" si="883"/>
        <v>7.3801493061228145E-3</v>
      </c>
      <c r="DB1097" s="41">
        <f t="shared" si="884"/>
        <v>3.631022405659301E-2</v>
      </c>
      <c r="DC1097" s="41">
        <f t="shared" si="885"/>
        <v>9.8522964430116395E-3</v>
      </c>
      <c r="DD1097" s="41">
        <f t="shared" si="886"/>
        <v>-2.9899500940379707E-2</v>
      </c>
      <c r="DE1097" s="41"/>
      <c r="DF1097" s="41"/>
      <c r="DG1097" s="41">
        <f t="shared" si="887"/>
        <v>7.4101688266181289E-3</v>
      </c>
      <c r="DH1097" s="41"/>
    </row>
    <row r="1098" spans="2:112">
      <c r="B1098" s="34"/>
      <c r="C1098" s="34">
        <v>5.1762300000000003</v>
      </c>
      <c r="D1098" s="34"/>
      <c r="E1098" s="34">
        <v>1.61</v>
      </c>
      <c r="F1098" s="34"/>
      <c r="G1098" s="34">
        <v>57.481121000000002</v>
      </c>
      <c r="H1098" s="34">
        <v>24.967047000000001</v>
      </c>
      <c r="I1098" s="34">
        <v>22.299999</v>
      </c>
      <c r="J1098" s="34">
        <v>4.3600000000000003</v>
      </c>
      <c r="K1098" s="34"/>
      <c r="L1098" s="34">
        <v>75.580001999999993</v>
      </c>
      <c r="M1098" s="34">
        <v>3.6</v>
      </c>
      <c r="N1098" s="34">
        <v>46.335835000000003</v>
      </c>
      <c r="O1098" s="34">
        <v>11.69</v>
      </c>
      <c r="P1098" s="34"/>
      <c r="Q1098" s="34"/>
      <c r="R1098" s="34">
        <v>38.060001</v>
      </c>
      <c r="S1098" s="34">
        <v>45.710979000000002</v>
      </c>
      <c r="T1098" s="34"/>
      <c r="U1098" s="34"/>
      <c r="V1098" s="34">
        <v>3.8484159999999998</v>
      </c>
      <c r="W1098" s="34">
        <v>40.900002000000001</v>
      </c>
      <c r="X1098" s="34">
        <v>43.25</v>
      </c>
      <c r="Y1098" s="34">
        <v>12.55</v>
      </c>
      <c r="Z1098" s="34">
        <v>18.997357999999998</v>
      </c>
      <c r="AA1098" s="34">
        <v>47.107208</v>
      </c>
      <c r="AB1098" s="34">
        <v>77.703818999999996</v>
      </c>
      <c r="AC1098" s="34"/>
      <c r="AD1098" s="34">
        <v>115.69000200000001</v>
      </c>
      <c r="AE1098" s="34">
        <v>36.875950000000003</v>
      </c>
      <c r="AF1098" s="34">
        <v>1.02</v>
      </c>
      <c r="AG1098" s="34">
        <v>15.12</v>
      </c>
      <c r="AH1098" s="34">
        <v>28.931269</v>
      </c>
      <c r="AI1098" s="34">
        <v>139.66838100000001</v>
      </c>
      <c r="AJ1098" s="34">
        <v>11.739227</v>
      </c>
      <c r="AK1098" s="34">
        <v>19</v>
      </c>
      <c r="AL1098" s="34"/>
      <c r="AM1098" s="34">
        <v>38.644638</v>
      </c>
      <c r="AN1098" s="34">
        <v>3.9</v>
      </c>
      <c r="AO1098" s="34">
        <v>28.35</v>
      </c>
      <c r="AP1098" s="34">
        <v>8.1999999999999993</v>
      </c>
      <c r="AQ1098" s="34">
        <v>17.100000000000001</v>
      </c>
      <c r="AR1098" s="34">
        <v>4.05</v>
      </c>
      <c r="AS1098" s="34"/>
      <c r="AT1098" s="34">
        <v>23.694426</v>
      </c>
      <c r="AU1098" s="34">
        <v>182.11000100000001</v>
      </c>
      <c r="AV1098" s="34">
        <v>11.547461</v>
      </c>
      <c r="AW1098" s="34">
        <v>13.127594999999999</v>
      </c>
      <c r="AX1098" s="34">
        <v>6.58</v>
      </c>
      <c r="AY1098" s="34">
        <v>4.55</v>
      </c>
      <c r="AZ1098" s="34">
        <v>68.870002999999997</v>
      </c>
      <c r="BA1098" s="34"/>
      <c r="BB1098" s="34"/>
      <c r="BC1098" s="34">
        <v>26.684934999999999</v>
      </c>
      <c r="BD1098" s="34"/>
      <c r="BE1098" s="38"/>
      <c r="BF1098" s="41"/>
      <c r="BG1098" s="41">
        <f t="shared" si="848"/>
        <v>3.6430582607141293E-3</v>
      </c>
      <c r="BH1098" s="41"/>
      <c r="BI1098" s="41">
        <f t="shared" si="849"/>
        <v>2.5158559636154931E-2</v>
      </c>
      <c r="BJ1098" s="41"/>
      <c r="BK1098" s="41">
        <f t="shared" si="850"/>
        <v>8.6263768169375556E-4</v>
      </c>
      <c r="BL1098" s="41">
        <f t="shared" si="851"/>
        <v>-5.9702356484346237E-3</v>
      </c>
      <c r="BM1098" s="41">
        <f t="shared" si="852"/>
        <v>-1.1148387979765573E-2</v>
      </c>
      <c r="BN1098" s="41">
        <f t="shared" si="853"/>
        <v>9.2166551049240476E-3</v>
      </c>
      <c r="BO1098" s="41"/>
      <c r="BP1098" s="41">
        <f t="shared" si="854"/>
        <v>1.986650517829825E-3</v>
      </c>
      <c r="BQ1098" s="41">
        <f t="shared" si="855"/>
        <v>-6.7139302837628562E-2</v>
      </c>
      <c r="BR1098" s="41">
        <f t="shared" si="856"/>
        <v>-4.4876867947158177E-3</v>
      </c>
      <c r="BS1098" s="41">
        <f t="shared" si="857"/>
        <v>-8.5179390653024791E-3</v>
      </c>
      <c r="BT1098" s="41"/>
      <c r="BU1098" s="41"/>
      <c r="BV1098" s="41">
        <f t="shared" si="858"/>
        <v>2.1041827581670895E-3</v>
      </c>
      <c r="BW1098" s="41">
        <f t="shared" si="859"/>
        <v>-1.3983230294023683E-2</v>
      </c>
      <c r="BX1098" s="41"/>
      <c r="BY1098" s="41"/>
      <c r="BZ1098" s="41">
        <f t="shared" si="860"/>
        <v>-6.2755664213163309E-2</v>
      </c>
      <c r="CA1098" s="41">
        <f t="shared" si="861"/>
        <v>-9.0057318159801059E-3</v>
      </c>
      <c r="CB1098" s="41">
        <f t="shared" si="862"/>
        <v>0</v>
      </c>
      <c r="CC1098" s="41">
        <f t="shared" si="863"/>
        <v>-1.8942950012958266E-2</v>
      </c>
      <c r="CD1098" s="41">
        <f t="shared" si="864"/>
        <v>-3.3488881097623262E-2</v>
      </c>
      <c r="CE1098" s="41">
        <f t="shared" si="865"/>
        <v>5.852120901686431E-3</v>
      </c>
      <c r="CF1098" s="41">
        <f t="shared" si="866"/>
        <v>-9.5389460748292378E-3</v>
      </c>
      <c r="CG1098" s="41"/>
      <c r="CH1098" s="41">
        <f t="shared" si="867"/>
        <v>5.9820889651262428E-3</v>
      </c>
      <c r="CI1098" s="41">
        <f t="shared" si="868"/>
        <v>-1.6115405754652903E-3</v>
      </c>
      <c r="CJ1098" s="41">
        <f t="shared" si="869"/>
        <v>0</v>
      </c>
      <c r="CK1098" s="41">
        <f t="shared" si="870"/>
        <v>-1.5097103281819249E-2</v>
      </c>
      <c r="CL1098" s="41">
        <f t="shared" si="871"/>
        <v>0</v>
      </c>
      <c r="CM1098" s="41">
        <f t="shared" si="872"/>
        <v>-5.0586818752958417E-3</v>
      </c>
      <c r="CO1098" s="41">
        <f t="shared" si="873"/>
        <v>0.3018165833866856</v>
      </c>
      <c r="CP1098" s="41"/>
      <c r="CQ1098" s="41">
        <f t="shared" si="874"/>
        <v>7.6886266752442098E-4</v>
      </c>
      <c r="CR1098" s="41">
        <f t="shared" si="875"/>
        <v>0</v>
      </c>
      <c r="CS1098" s="41">
        <f t="shared" si="876"/>
        <v>-5.6570351488394233E-2</v>
      </c>
      <c r="CT1098" s="41">
        <f t="shared" si="877"/>
        <v>-6.0790460763822263E-3</v>
      </c>
      <c r="CU1098" s="41">
        <f t="shared" si="878"/>
        <v>-2.9197101033346393E-3</v>
      </c>
      <c r="CV1098" s="41">
        <f t="shared" si="879"/>
        <v>1.7435061822101347E-2</v>
      </c>
      <c r="CW1098" s="41"/>
      <c r="CX1098" s="41">
        <f t="shared" si="880"/>
        <v>0</v>
      </c>
      <c r="CY1098" s="41">
        <f t="shared" si="881"/>
        <v>1.4287011716915361E-3</v>
      </c>
      <c r="CZ1098" s="41">
        <f t="shared" si="882"/>
        <v>-8.5470745817207549E-3</v>
      </c>
      <c r="DA1098" s="41">
        <f t="shared" si="883"/>
        <v>-7.38014930612287E-3</v>
      </c>
      <c r="DB1098" s="41">
        <f t="shared" si="884"/>
        <v>1.9954614529544615E-2</v>
      </c>
      <c r="DC1098" s="41">
        <f t="shared" si="885"/>
        <v>-0.11411330676742099</v>
      </c>
      <c r="DD1098" s="41">
        <f t="shared" si="886"/>
        <v>-9.3937246871493279E-3</v>
      </c>
      <c r="DE1098" s="41"/>
      <c r="DF1098" s="41"/>
      <c r="DG1098" s="41">
        <f t="shared" si="887"/>
        <v>-8.8987772498945114E-3</v>
      </c>
      <c r="DH1098" s="41"/>
    </row>
    <row r="1099" spans="2:112">
      <c r="B1099" s="34"/>
      <c r="C1099" s="34">
        <v>5.1291729999999998</v>
      </c>
      <c r="D1099" s="34"/>
      <c r="E1099" s="34">
        <v>1.68</v>
      </c>
      <c r="F1099" s="34"/>
      <c r="G1099" s="34">
        <v>57.362166999999999</v>
      </c>
      <c r="H1099" s="34">
        <v>25.046782</v>
      </c>
      <c r="I1099" s="34">
        <v>22.049999</v>
      </c>
      <c r="J1099" s="34">
        <v>4.3099999999999996</v>
      </c>
      <c r="K1099" s="34"/>
      <c r="L1099" s="34">
        <v>73.889999000000003</v>
      </c>
      <c r="M1099" s="34">
        <v>3.55</v>
      </c>
      <c r="N1099" s="34">
        <v>46.306064999999997</v>
      </c>
      <c r="O1099" s="34">
        <v>11.62</v>
      </c>
      <c r="P1099" s="34"/>
      <c r="Q1099" s="34"/>
      <c r="R1099" s="34">
        <v>38.040000999999997</v>
      </c>
      <c r="S1099" s="34">
        <v>44.255276000000002</v>
      </c>
      <c r="T1099" s="34"/>
      <c r="U1099" s="34"/>
      <c r="V1099" s="34">
        <v>3.7885949999999999</v>
      </c>
      <c r="W1099" s="34">
        <v>40.639999000000003</v>
      </c>
      <c r="X1099" s="34">
        <v>42.700001</v>
      </c>
      <c r="Y1099" s="34">
        <v>12.54</v>
      </c>
      <c r="Z1099" s="34">
        <v>18.615061000000001</v>
      </c>
      <c r="AA1099" s="34">
        <v>47.296771999999997</v>
      </c>
      <c r="AB1099" s="34">
        <v>77.306610000000006</v>
      </c>
      <c r="AC1099" s="34"/>
      <c r="AD1099" s="34">
        <v>114.58000199999999</v>
      </c>
      <c r="AE1099" s="34">
        <v>36.350566999999998</v>
      </c>
      <c r="AF1099" s="34">
        <v>1.01</v>
      </c>
      <c r="AG1099" s="34">
        <v>14.95</v>
      </c>
      <c r="AH1099" s="34">
        <v>28.783408999999999</v>
      </c>
      <c r="AI1099" s="34">
        <v>139.17955000000001</v>
      </c>
      <c r="AJ1099" s="34">
        <v>11.671816</v>
      </c>
      <c r="AK1099" s="34">
        <v>17.25</v>
      </c>
      <c r="AL1099" s="34"/>
      <c r="AM1099" s="34">
        <v>38.506022999999999</v>
      </c>
      <c r="AN1099" s="34">
        <v>3.7</v>
      </c>
      <c r="AO1099" s="34">
        <v>28.049999</v>
      </c>
      <c r="AP1099" s="34">
        <v>8.15</v>
      </c>
      <c r="AQ1099" s="34">
        <v>17.049999</v>
      </c>
      <c r="AR1099" s="34">
        <v>3.96</v>
      </c>
      <c r="AS1099" s="34"/>
      <c r="AT1099" s="34">
        <v>23.496144999999999</v>
      </c>
      <c r="AU1099" s="34">
        <v>181.60000600000001</v>
      </c>
      <c r="AV1099" s="34">
        <v>11.150982000000001</v>
      </c>
      <c r="AW1099" s="34">
        <v>13.078975</v>
      </c>
      <c r="AX1099" s="34">
        <v>6.49</v>
      </c>
      <c r="AY1099" s="34">
        <v>4.45</v>
      </c>
      <c r="AZ1099" s="34">
        <v>67.819999999999993</v>
      </c>
      <c r="BA1099" s="34"/>
      <c r="BB1099" s="34"/>
      <c r="BC1099" s="34">
        <v>26.714748</v>
      </c>
      <c r="BD1099" s="34"/>
      <c r="BE1099" s="38"/>
      <c r="BF1099" s="41"/>
      <c r="BG1099" s="41">
        <f t="shared" si="848"/>
        <v>-9.1325544589804814E-3</v>
      </c>
      <c r="BH1099" s="41"/>
      <c r="BI1099" s="41">
        <f t="shared" si="849"/>
        <v>4.2559614418795903E-2</v>
      </c>
      <c r="BJ1099" s="41"/>
      <c r="BK1099" s="41">
        <f t="shared" si="850"/>
        <v>-2.0715889384973259E-3</v>
      </c>
      <c r="BL1099" s="41">
        <f t="shared" si="851"/>
        <v>3.1885208210408853E-3</v>
      </c>
      <c r="BM1099" s="41">
        <f t="shared" si="852"/>
        <v>-1.1274077081642686E-2</v>
      </c>
      <c r="BN1099" s="41">
        <f t="shared" si="853"/>
        <v>-1.1534153245286742E-2</v>
      </c>
      <c r="BO1099" s="41"/>
      <c r="BP1099" s="41">
        <f t="shared" si="854"/>
        <v>-2.2614237116444329E-2</v>
      </c>
      <c r="BQ1099" s="41">
        <f t="shared" si="855"/>
        <v>-1.3986241974739952E-2</v>
      </c>
      <c r="BR1099" s="41">
        <f t="shared" si="856"/>
        <v>-6.4268977697377937E-4</v>
      </c>
      <c r="BS1099" s="41">
        <f t="shared" si="857"/>
        <v>-6.0060240602119218E-3</v>
      </c>
      <c r="BT1099" s="41"/>
      <c r="BU1099" s="41"/>
      <c r="BV1099" s="41">
        <f t="shared" si="858"/>
        <v>-5.2562417699996897E-4</v>
      </c>
      <c r="BW1099" s="41">
        <f t="shared" si="859"/>
        <v>-3.2363913762372069E-2</v>
      </c>
      <c r="BX1099" s="41"/>
      <c r="BY1099" s="41"/>
      <c r="BZ1099" s="41">
        <f t="shared" si="860"/>
        <v>-1.5666397105857131E-2</v>
      </c>
      <c r="CA1099" s="41">
        <f t="shared" si="861"/>
        <v>-6.3773332845833428E-3</v>
      </c>
      <c r="CB1099" s="41">
        <f t="shared" si="862"/>
        <v>-1.2798289724105957E-2</v>
      </c>
      <c r="CC1099" s="41">
        <f t="shared" si="863"/>
        <v>-7.9713037301838859E-4</v>
      </c>
      <c r="CD1099" s="41">
        <f t="shared" si="864"/>
        <v>-2.0328932619627586E-2</v>
      </c>
      <c r="CE1099" s="41">
        <f t="shared" si="865"/>
        <v>4.0160225189837823E-3</v>
      </c>
      <c r="CF1099" s="41">
        <f t="shared" si="866"/>
        <v>-5.1249438112636351E-3</v>
      </c>
      <c r="CG1099" s="41"/>
      <c r="CH1099" s="41">
        <f t="shared" si="867"/>
        <v>-9.6409308928915877E-3</v>
      </c>
      <c r="CI1099" s="41">
        <f t="shared" si="868"/>
        <v>-1.4349774832739073E-2</v>
      </c>
      <c r="CJ1099" s="41">
        <f t="shared" si="869"/>
        <v>-9.8522964430115944E-3</v>
      </c>
      <c r="CK1099" s="41">
        <f t="shared" si="870"/>
        <v>-1.130707091469154E-2</v>
      </c>
      <c r="CL1099" s="41">
        <f t="shared" si="871"/>
        <v>-5.1238377692886987E-3</v>
      </c>
      <c r="CM1099" s="41">
        <f t="shared" si="872"/>
        <v>-3.5060794533917547E-3</v>
      </c>
      <c r="CO1099" s="41">
        <f t="shared" si="873"/>
        <v>-9.6626835689071641E-2</v>
      </c>
      <c r="CP1099" s="41"/>
      <c r="CQ1099" s="41">
        <f t="shared" si="874"/>
        <v>-3.5933625805915671E-3</v>
      </c>
      <c r="CR1099" s="41">
        <f t="shared" si="875"/>
        <v>-5.2643733485421909E-2</v>
      </c>
      <c r="CS1099" s="41">
        <f t="shared" si="876"/>
        <v>-1.063843385568034E-2</v>
      </c>
      <c r="CT1099" s="41">
        <f t="shared" si="877"/>
        <v>-6.1162270174359825E-3</v>
      </c>
      <c r="CU1099" s="41">
        <f t="shared" si="878"/>
        <v>-2.9283184301166117E-3</v>
      </c>
      <c r="CV1099" s="41">
        <f t="shared" si="879"/>
        <v>-2.2472855852058514E-2</v>
      </c>
      <c r="CW1099" s="41"/>
      <c r="CX1099" s="41">
        <f t="shared" si="880"/>
        <v>-8.403465465721802E-3</v>
      </c>
      <c r="CY1099" s="41">
        <f t="shared" si="881"/>
        <v>-2.8044063920749998E-3</v>
      </c>
      <c r="CZ1099" s="41">
        <f t="shared" si="882"/>
        <v>-3.4938020185596462E-2</v>
      </c>
      <c r="DA1099" s="41">
        <f t="shared" si="883"/>
        <v>-3.710524176440601E-3</v>
      </c>
      <c r="DB1099" s="41">
        <f t="shared" si="884"/>
        <v>-1.3772214621227139E-2</v>
      </c>
      <c r="DC1099" s="41">
        <f t="shared" si="885"/>
        <v>-2.2223136784710124E-2</v>
      </c>
      <c r="DD1099" s="41">
        <f t="shared" si="886"/>
        <v>-1.5363576419444485E-2</v>
      </c>
      <c r="DE1099" s="41"/>
      <c r="DF1099" s="41"/>
      <c r="DG1099" s="41">
        <f t="shared" si="887"/>
        <v>1.1165985048094853E-3</v>
      </c>
      <c r="DH1099" s="41"/>
    </row>
    <row r="1100" spans="2:112">
      <c r="B1100" s="34"/>
      <c r="C1100" s="34">
        <v>5.223287</v>
      </c>
      <c r="D1100" s="34"/>
      <c r="E1100" s="34">
        <v>1.59</v>
      </c>
      <c r="F1100" s="34"/>
      <c r="G1100" s="34">
        <v>57.124279000000001</v>
      </c>
      <c r="H1100" s="34">
        <v>25.106584999999999</v>
      </c>
      <c r="I1100" s="34">
        <v>22.25</v>
      </c>
      <c r="J1100" s="34">
        <v>4.42</v>
      </c>
      <c r="K1100" s="34"/>
      <c r="L1100" s="34">
        <v>73.830001999999993</v>
      </c>
      <c r="M1100" s="34">
        <v>3.5</v>
      </c>
      <c r="N1100" s="34">
        <v>46.851891000000002</v>
      </c>
      <c r="O1100" s="34">
        <v>11.5</v>
      </c>
      <c r="P1100" s="34"/>
      <c r="Q1100" s="34"/>
      <c r="R1100" s="34">
        <v>38.110000999999997</v>
      </c>
      <c r="S1100" s="34">
        <v>44.601871000000003</v>
      </c>
      <c r="T1100" s="34"/>
      <c r="U1100" s="34"/>
      <c r="V1100" s="34">
        <v>3.7188059999999998</v>
      </c>
      <c r="W1100" s="34">
        <v>40.889999000000003</v>
      </c>
      <c r="X1100" s="34">
        <v>42.75</v>
      </c>
      <c r="Y1100" s="34">
        <v>12.58</v>
      </c>
      <c r="Z1100" s="34">
        <v>18.732693000000001</v>
      </c>
      <c r="AA1100" s="34">
        <v>48.813305</v>
      </c>
      <c r="AB1100" s="34">
        <v>76.959052999999997</v>
      </c>
      <c r="AC1100" s="34"/>
      <c r="AD1100" s="34">
        <v>114.889999</v>
      </c>
      <c r="AE1100" s="34">
        <v>35.329540000000001</v>
      </c>
      <c r="AF1100" s="34">
        <v>0.99</v>
      </c>
      <c r="AG1100" s="34">
        <v>13.92</v>
      </c>
      <c r="AH1100" s="34">
        <v>28.684835</v>
      </c>
      <c r="AI1100" s="34">
        <v>141.36436499999999</v>
      </c>
      <c r="AJ1100" s="34">
        <v>11.80664</v>
      </c>
      <c r="AK1100" s="34">
        <v>18.25</v>
      </c>
      <c r="AL1100" s="34"/>
      <c r="AM1100" s="34">
        <v>38.743651999999997</v>
      </c>
      <c r="AN1100" s="34">
        <v>3.5</v>
      </c>
      <c r="AO1100" s="34">
        <v>28.950001</v>
      </c>
      <c r="AP1100" s="34">
        <v>7.95</v>
      </c>
      <c r="AQ1100" s="34">
        <v>16.950001</v>
      </c>
      <c r="AR1100" s="34">
        <v>4</v>
      </c>
      <c r="AS1100" s="34"/>
      <c r="AT1100" s="34">
        <v>23.248297000000001</v>
      </c>
      <c r="AU1100" s="34">
        <v>181.83999600000001</v>
      </c>
      <c r="AV1100" s="34">
        <v>11.051862</v>
      </c>
      <c r="AW1100" s="34">
        <v>12.835870999999999</v>
      </c>
      <c r="AX1100" s="34">
        <v>6.75</v>
      </c>
      <c r="AY1100" s="34">
        <v>4.9000000000000004</v>
      </c>
      <c r="AZ1100" s="34">
        <v>67.610000999999997</v>
      </c>
      <c r="BA1100" s="34"/>
      <c r="BB1100" s="34"/>
      <c r="BC1100" s="34">
        <v>26.327148000000001</v>
      </c>
      <c r="BD1100" s="34"/>
      <c r="BE1100" s="38"/>
      <c r="BF1100" s="41"/>
      <c r="BG1100" s="41">
        <f t="shared" si="848"/>
        <v>1.8182459597201141E-2</v>
      </c>
      <c r="BH1100" s="41"/>
      <c r="BI1100" s="41">
        <f t="shared" si="849"/>
        <v>-5.5059777183027313E-2</v>
      </c>
      <c r="BJ1100" s="41"/>
      <c r="BK1100" s="41">
        <f t="shared" si="850"/>
        <v>-4.1557468272702567E-3</v>
      </c>
      <c r="BL1100" s="41">
        <f t="shared" si="851"/>
        <v>2.3848061225133247E-3</v>
      </c>
      <c r="BM1100" s="41">
        <f t="shared" si="852"/>
        <v>9.0294520708691772E-3</v>
      </c>
      <c r="BN1100" s="41">
        <f t="shared" si="853"/>
        <v>2.5201791973950324E-2</v>
      </c>
      <c r="BO1100" s="41"/>
      <c r="BP1100" s="41">
        <f t="shared" si="854"/>
        <v>-8.1230710659223977E-4</v>
      </c>
      <c r="BQ1100" s="41">
        <f t="shared" si="855"/>
        <v>-1.4184634991956413E-2</v>
      </c>
      <c r="BR1100" s="41">
        <f t="shared" si="856"/>
        <v>1.1718424696260337E-2</v>
      </c>
      <c r="BS1100" s="41">
        <f t="shared" si="857"/>
        <v>-1.0380716054560741E-2</v>
      </c>
      <c r="BT1100" s="41"/>
      <c r="BU1100" s="41"/>
      <c r="BV1100" s="41">
        <f t="shared" si="858"/>
        <v>1.8384771602934955E-3</v>
      </c>
      <c r="BW1100" s="41">
        <f t="shared" si="859"/>
        <v>7.8012128339294707E-3</v>
      </c>
      <c r="BX1100" s="41"/>
      <c r="BY1100" s="41"/>
      <c r="BZ1100" s="41">
        <f t="shared" si="860"/>
        <v>-1.8592588940501392E-2</v>
      </c>
      <c r="CA1100" s="41">
        <f t="shared" si="861"/>
        <v>6.1327312567665488E-3</v>
      </c>
      <c r="CB1100" s="41">
        <f t="shared" si="862"/>
        <v>1.1702517289869506E-3</v>
      </c>
      <c r="CC1100" s="41">
        <f t="shared" si="863"/>
        <v>3.1847160675199195E-3</v>
      </c>
      <c r="CD1100" s="41">
        <f t="shared" si="864"/>
        <v>6.299301906152804E-3</v>
      </c>
      <c r="CE1100" s="41">
        <f t="shared" si="865"/>
        <v>3.1560871215309497E-2</v>
      </c>
      <c r="CF1100" s="41">
        <f t="shared" si="866"/>
        <v>-4.5059617454508939E-3</v>
      </c>
      <c r="CG1100" s="41"/>
      <c r="CH1100" s="41">
        <f t="shared" si="867"/>
        <v>2.701853725810905E-3</v>
      </c>
      <c r="CI1100" s="41">
        <f t="shared" si="868"/>
        <v>-2.8490361017200122E-2</v>
      </c>
      <c r="CJ1100" s="41">
        <f t="shared" si="869"/>
        <v>-2.0000666706669543E-2</v>
      </c>
      <c r="CK1100" s="41">
        <f t="shared" si="870"/>
        <v>-7.1384644930421751E-2</v>
      </c>
      <c r="CL1100" s="41">
        <f t="shared" si="871"/>
        <v>-3.4305588552261202E-3</v>
      </c>
      <c r="CM1100" s="41">
        <f t="shared" si="872"/>
        <v>1.5575879954203379E-2</v>
      </c>
      <c r="CO1100" s="41">
        <f t="shared" si="873"/>
        <v>5.6352936551131778E-2</v>
      </c>
      <c r="CP1100" s="41"/>
      <c r="CQ1100" s="41">
        <f t="shared" si="874"/>
        <v>6.1522524081855283E-3</v>
      </c>
      <c r="CR1100" s="41">
        <f t="shared" si="875"/>
        <v>-5.5569851154810765E-2</v>
      </c>
      <c r="CS1100" s="41">
        <f t="shared" si="876"/>
        <v>3.1581642243237243E-2</v>
      </c>
      <c r="CT1100" s="41">
        <f t="shared" si="877"/>
        <v>-2.4845998586530776E-2</v>
      </c>
      <c r="CU1100" s="41">
        <f t="shared" si="878"/>
        <v>-5.8822522549900171E-3</v>
      </c>
      <c r="CV1100" s="41">
        <f t="shared" si="879"/>
        <v>1.0050335853501506E-2</v>
      </c>
      <c r="CW1100" s="41"/>
      <c r="CX1100" s="41">
        <f t="shared" si="880"/>
        <v>-1.0604483101648401E-2</v>
      </c>
      <c r="CY1100" s="41">
        <f t="shared" si="881"/>
        <v>1.3206583400873924E-3</v>
      </c>
      <c r="CZ1100" s="41">
        <f t="shared" si="882"/>
        <v>-8.928645221499899E-3</v>
      </c>
      <c r="DA1100" s="41">
        <f t="shared" si="883"/>
        <v>-1.8762305706726806E-2</v>
      </c>
      <c r="DB1100" s="41">
        <f t="shared" si="884"/>
        <v>3.9279974168439882E-2</v>
      </c>
      <c r="DC1100" s="41">
        <f t="shared" si="885"/>
        <v>9.6331108938432108E-2</v>
      </c>
      <c r="DD1100" s="41">
        <f t="shared" si="886"/>
        <v>-3.1012208041946397E-3</v>
      </c>
      <c r="DE1100" s="41"/>
      <c r="DF1100" s="41"/>
      <c r="DG1100" s="41">
        <f t="shared" si="887"/>
        <v>-1.461512232947334E-2</v>
      </c>
      <c r="DH1100" s="41"/>
    </row>
    <row r="1101" spans="2:112">
      <c r="B1101" s="34"/>
      <c r="C1101" s="34">
        <v>5.1291729999999998</v>
      </c>
      <c r="D1101" s="34"/>
      <c r="E1101" s="34">
        <v>1.65</v>
      </c>
      <c r="F1101" s="34"/>
      <c r="G1101" s="34">
        <v>57.243225000000002</v>
      </c>
      <c r="H1101" s="34">
        <v>25.594963</v>
      </c>
      <c r="I1101" s="34">
        <v>22.35</v>
      </c>
      <c r="J1101" s="34">
        <v>4.3600000000000003</v>
      </c>
      <c r="K1101" s="34"/>
      <c r="L1101" s="34">
        <v>75.650002000000001</v>
      </c>
      <c r="M1101" s="34">
        <v>3.55</v>
      </c>
      <c r="N1101" s="34">
        <v>46.643481999999999</v>
      </c>
      <c r="O1101" s="34">
        <v>11.49</v>
      </c>
      <c r="P1101" s="34"/>
      <c r="Q1101" s="34"/>
      <c r="R1101" s="34">
        <v>38.5</v>
      </c>
      <c r="S1101" s="34">
        <v>44.948467000000001</v>
      </c>
      <c r="T1101" s="34"/>
      <c r="U1101" s="34"/>
      <c r="V1101" s="34">
        <v>3.8583859999999999</v>
      </c>
      <c r="W1101" s="34">
        <v>41.43</v>
      </c>
      <c r="X1101" s="34">
        <v>43.549999</v>
      </c>
      <c r="Y1101" s="34">
        <v>12.59</v>
      </c>
      <c r="Z1101" s="34">
        <v>19.193411000000001</v>
      </c>
      <c r="AA1101" s="34">
        <v>47.912864999999996</v>
      </c>
      <c r="AB1101" s="34">
        <v>76.611503999999996</v>
      </c>
      <c r="AC1101" s="34"/>
      <c r="AD1101" s="34">
        <v>115.760002</v>
      </c>
      <c r="AE1101" s="34">
        <v>35.498058</v>
      </c>
      <c r="AF1101" s="34">
        <v>0.98</v>
      </c>
      <c r="AG1101" s="34">
        <v>14.04</v>
      </c>
      <c r="AH1101" s="34">
        <v>28.783408999999999</v>
      </c>
      <c r="AI1101" s="34">
        <v>140.15722700000001</v>
      </c>
      <c r="AJ1101" s="34">
        <v>11.787378</v>
      </c>
      <c r="AK1101" s="34">
        <v>17.049999</v>
      </c>
      <c r="AL1101" s="34"/>
      <c r="AM1101" s="34">
        <v>39.397137000000001</v>
      </c>
      <c r="AN1101" s="34">
        <v>3.5</v>
      </c>
      <c r="AO1101" s="34">
        <v>28.65</v>
      </c>
      <c r="AP1101" s="34">
        <v>7.8</v>
      </c>
      <c r="AQ1101" s="34">
        <v>17</v>
      </c>
      <c r="AR1101" s="34">
        <v>4.18</v>
      </c>
      <c r="AS1101" s="34"/>
      <c r="AT1101" s="34">
        <v>23.248297000000001</v>
      </c>
      <c r="AU1101" s="34">
        <v>182.220001</v>
      </c>
      <c r="AV1101" s="34">
        <v>11.002302</v>
      </c>
      <c r="AW1101" s="34">
        <v>12.981733</v>
      </c>
      <c r="AX1101" s="34">
        <v>7.09</v>
      </c>
      <c r="AY1101" s="34">
        <v>4.8499999999999996</v>
      </c>
      <c r="AZ1101" s="34">
        <v>67.959998999999996</v>
      </c>
      <c r="BA1101" s="34"/>
      <c r="BB1101" s="34"/>
      <c r="BC1101" s="34">
        <v>26.396716999999999</v>
      </c>
      <c r="BD1101" s="34"/>
      <c r="BE1101" s="38"/>
      <c r="BF1101" s="41"/>
      <c r="BG1101" s="41">
        <f t="shared" si="848"/>
        <v>-1.8182459597201241E-2</v>
      </c>
      <c r="BH1101" s="41"/>
      <c r="BI1101" s="41">
        <f t="shared" si="849"/>
        <v>3.7041271680349076E-2</v>
      </c>
      <c r="BJ1101" s="41"/>
      <c r="BK1101" s="41">
        <f t="shared" si="850"/>
        <v>2.080067129676442E-3</v>
      </c>
      <c r="BL1101" s="41">
        <f t="shared" si="851"/>
        <v>1.9265411986211331E-2</v>
      </c>
      <c r="BM1101" s="41">
        <f t="shared" si="852"/>
        <v>4.4843124473285863E-3</v>
      </c>
      <c r="BN1101" s="41">
        <f t="shared" si="853"/>
        <v>-1.3667638728663757E-2</v>
      </c>
      <c r="BO1101" s="41"/>
      <c r="BP1101" s="41">
        <f t="shared" si="854"/>
        <v>2.4352286511573149E-2</v>
      </c>
      <c r="BQ1101" s="41">
        <f t="shared" si="855"/>
        <v>1.4184634991956381E-2</v>
      </c>
      <c r="BR1101" s="41">
        <f t="shared" si="856"/>
        <v>-4.458174527692536E-3</v>
      </c>
      <c r="BS1101" s="41">
        <f t="shared" si="857"/>
        <v>-8.6994350853999633E-4</v>
      </c>
      <c r="BT1101" s="41"/>
      <c r="BU1101" s="41"/>
      <c r="BV1101" s="41">
        <f t="shared" si="858"/>
        <v>1.0181500168138119E-2</v>
      </c>
      <c r="BW1101" s="41">
        <f t="shared" si="859"/>
        <v>7.7408469566733525E-3</v>
      </c>
      <c r="BX1101" s="41"/>
      <c r="BY1101" s="41"/>
      <c r="BZ1101" s="41">
        <f t="shared" si="860"/>
        <v>3.6846312297068168E-2</v>
      </c>
      <c r="CA1101" s="41">
        <f t="shared" si="861"/>
        <v>1.3119746168616971E-2</v>
      </c>
      <c r="CB1101" s="41">
        <f t="shared" si="862"/>
        <v>1.8540484953629865E-2</v>
      </c>
      <c r="CC1101" s="41">
        <f t="shared" si="863"/>
        <v>7.9459678396138957E-4</v>
      </c>
      <c r="CD1101" s="41">
        <f t="shared" si="864"/>
        <v>2.4296756898998635E-2</v>
      </c>
      <c r="CE1101" s="41">
        <f t="shared" si="865"/>
        <v>-1.8618870409855309E-2</v>
      </c>
      <c r="CF1101" s="41">
        <f t="shared" si="866"/>
        <v>-4.5262529503208807E-3</v>
      </c>
      <c r="CG1101" s="41"/>
      <c r="CH1101" s="41">
        <f t="shared" si="867"/>
        <v>7.5439594390577227E-3</v>
      </c>
      <c r="CI1101" s="41">
        <f t="shared" si="868"/>
        <v>4.7585495696311148E-3</v>
      </c>
      <c r="CJ1101" s="41">
        <f t="shared" si="869"/>
        <v>-1.0152371464017962E-2</v>
      </c>
      <c r="CK1101" s="41">
        <f t="shared" si="870"/>
        <v>8.583743691391435E-3</v>
      </c>
      <c r="CL1101" s="41">
        <f t="shared" si="871"/>
        <v>3.4305588552260686E-3</v>
      </c>
      <c r="CM1101" s="41">
        <f t="shared" si="872"/>
        <v>-8.5758636821149422E-3</v>
      </c>
      <c r="CO1101" s="41">
        <f t="shared" si="873"/>
        <v>-6.8014934950002812E-2</v>
      </c>
      <c r="CP1101" s="41"/>
      <c r="CQ1101" s="41">
        <f t="shared" si="874"/>
        <v>1.6726225664380576E-2</v>
      </c>
      <c r="CR1101" s="41">
        <f t="shared" si="875"/>
        <v>0</v>
      </c>
      <c r="CS1101" s="41">
        <f t="shared" si="876"/>
        <v>-1.041679540056953E-2</v>
      </c>
      <c r="CT1101" s="41">
        <f t="shared" si="877"/>
        <v>-1.9048194970694474E-2</v>
      </c>
      <c r="CU1101" s="41">
        <f t="shared" si="878"/>
        <v>2.9454512327084423E-3</v>
      </c>
      <c r="CV1101" s="41">
        <f t="shared" si="879"/>
        <v>4.401688541677426E-2</v>
      </c>
      <c r="CW1101" s="41"/>
      <c r="CX1101" s="41">
        <f t="shared" si="880"/>
        <v>0</v>
      </c>
      <c r="CY1101" s="41">
        <f t="shared" si="881"/>
        <v>2.0875962266569659E-3</v>
      </c>
      <c r="CZ1101" s="41">
        <f t="shared" si="882"/>
        <v>-4.4943969242574339E-3</v>
      </c>
      <c r="DA1101" s="41">
        <f t="shared" si="883"/>
        <v>1.1299542123595194E-2</v>
      </c>
      <c r="DB1101" s="41">
        <f t="shared" si="884"/>
        <v>4.9142835659597706E-2</v>
      </c>
      <c r="DC1101" s="41">
        <f t="shared" si="885"/>
        <v>-1.0256500167189221E-2</v>
      </c>
      <c r="DD1101" s="41">
        <f t="shared" si="886"/>
        <v>5.1633661958953303E-3</v>
      </c>
      <c r="DE1101" s="41"/>
      <c r="DF1101" s="41"/>
      <c r="DG1101" s="41">
        <f t="shared" si="887"/>
        <v>2.6389962259006838E-3</v>
      </c>
      <c r="DH1101" s="41"/>
    </row>
    <row r="1102" spans="2:112">
      <c r="B1102" s="34"/>
      <c r="C1102" s="34">
        <v>5.1291729999999998</v>
      </c>
      <c r="D1102" s="34"/>
      <c r="E1102" s="34">
        <v>1.63</v>
      </c>
      <c r="F1102" s="34"/>
      <c r="G1102" s="34">
        <v>57.173839999999998</v>
      </c>
      <c r="H1102" s="34">
        <v>25.136483999999999</v>
      </c>
      <c r="I1102" s="34">
        <v>22.200001</v>
      </c>
      <c r="J1102" s="34">
        <v>4.32</v>
      </c>
      <c r="K1102" s="34"/>
      <c r="L1102" s="34">
        <v>74.569999999999993</v>
      </c>
      <c r="M1102" s="34">
        <v>3.5</v>
      </c>
      <c r="N1102" s="34">
        <v>45.631222000000001</v>
      </c>
      <c r="O1102" s="34">
        <v>11.21</v>
      </c>
      <c r="P1102" s="34"/>
      <c r="Q1102" s="34"/>
      <c r="R1102" s="34">
        <v>39.709999000000003</v>
      </c>
      <c r="S1102" s="34">
        <v>44.344402000000002</v>
      </c>
      <c r="T1102" s="34"/>
      <c r="U1102" s="34"/>
      <c r="V1102" s="34">
        <v>3.808535</v>
      </c>
      <c r="W1102" s="34">
        <v>40.590000000000003</v>
      </c>
      <c r="X1102" s="34">
        <v>44.150002000000001</v>
      </c>
      <c r="Y1102" s="34">
        <v>12.47</v>
      </c>
      <c r="Z1102" s="34">
        <v>18.468021</v>
      </c>
      <c r="AA1102" s="34">
        <v>47.685386999999999</v>
      </c>
      <c r="AB1102" s="34">
        <v>75.568825000000004</v>
      </c>
      <c r="AC1102" s="34"/>
      <c r="AD1102" s="34">
        <v>115.709999</v>
      </c>
      <c r="AE1102" s="34">
        <v>35.200671999999997</v>
      </c>
      <c r="AF1102" s="34">
        <v>0.97</v>
      </c>
      <c r="AG1102" s="34">
        <v>13.11</v>
      </c>
      <c r="AH1102" s="34">
        <v>28.586262000000001</v>
      </c>
      <c r="AI1102" s="34">
        <v>138.012314</v>
      </c>
      <c r="AJ1102" s="34">
        <v>11.768119</v>
      </c>
      <c r="AK1102" s="34">
        <v>17.600000000000001</v>
      </c>
      <c r="AL1102" s="34"/>
      <c r="AM1102" s="34">
        <v>38.803058999999998</v>
      </c>
      <c r="AN1102" s="34">
        <v>3.6</v>
      </c>
      <c r="AO1102" s="34">
        <v>27.65</v>
      </c>
      <c r="AP1102" s="34">
        <v>7.9</v>
      </c>
      <c r="AQ1102" s="34">
        <v>16.950001</v>
      </c>
      <c r="AR1102" s="34">
        <v>4.07</v>
      </c>
      <c r="AS1102" s="34"/>
      <c r="AT1102" s="34">
        <v>23.000446</v>
      </c>
      <c r="AU1102" s="34">
        <v>182.33000200000001</v>
      </c>
      <c r="AV1102" s="34">
        <v>11.131157</v>
      </c>
      <c r="AW1102" s="34">
        <v>13.273458</v>
      </c>
      <c r="AX1102" s="34">
        <v>7.29</v>
      </c>
      <c r="AY1102" s="34">
        <v>4.6500000000000004</v>
      </c>
      <c r="AZ1102" s="34">
        <v>66.760002</v>
      </c>
      <c r="BA1102" s="34"/>
      <c r="BB1102" s="34"/>
      <c r="BC1102" s="34">
        <v>25.492311000000001</v>
      </c>
      <c r="BD1102" s="34"/>
      <c r="BE1102" s="38"/>
      <c r="BF1102" s="41"/>
      <c r="BG1102" s="41">
        <f t="shared" si="848"/>
        <v>0</v>
      </c>
      <c r="BH1102" s="41"/>
      <c r="BI1102" s="41">
        <f t="shared" si="849"/>
        <v>-1.2195273093818243E-2</v>
      </c>
      <c r="BJ1102" s="41"/>
      <c r="BK1102" s="41">
        <f t="shared" si="850"/>
        <v>-1.2128437048335395E-3</v>
      </c>
      <c r="BL1102" s="41">
        <f t="shared" si="851"/>
        <v>-1.8075237734341453E-2</v>
      </c>
      <c r="BM1102" s="41">
        <f t="shared" si="852"/>
        <v>-6.7339871363000445E-3</v>
      </c>
      <c r="BN1102" s="41">
        <f t="shared" si="853"/>
        <v>-9.2166551049240632E-3</v>
      </c>
      <c r="BO1102" s="41"/>
      <c r="BP1102" s="41">
        <f t="shared" si="854"/>
        <v>-1.437918511620255E-2</v>
      </c>
      <c r="BQ1102" s="41">
        <f t="shared" si="855"/>
        <v>-1.4184634991956413E-2</v>
      </c>
      <c r="BR1102" s="41">
        <f t="shared" si="856"/>
        <v>-2.1941020994875285E-2</v>
      </c>
      <c r="BS1102" s="41">
        <f t="shared" si="857"/>
        <v>-2.4670854776595745E-2</v>
      </c>
      <c r="BT1102" s="41"/>
      <c r="BU1102" s="41"/>
      <c r="BV1102" s="41">
        <f t="shared" si="858"/>
        <v>3.0944778666847667E-2</v>
      </c>
      <c r="BW1102" s="41">
        <f t="shared" si="859"/>
        <v>-1.3530178211017475E-2</v>
      </c>
      <c r="BX1102" s="41"/>
      <c r="BY1102" s="41"/>
      <c r="BZ1102" s="41">
        <f t="shared" si="860"/>
        <v>-1.3004360560734909E-2</v>
      </c>
      <c r="CA1102" s="41">
        <f t="shared" si="861"/>
        <v>-2.0483525238504025E-2</v>
      </c>
      <c r="CB1102" s="41">
        <f t="shared" si="862"/>
        <v>1.3683292013682338E-2</v>
      </c>
      <c r="CC1102" s="41">
        <f t="shared" si="863"/>
        <v>-9.5770883643106035E-3</v>
      </c>
      <c r="CD1102" s="41">
        <f t="shared" si="864"/>
        <v>-3.8526401305561557E-2</v>
      </c>
      <c r="CE1102" s="41">
        <f t="shared" si="865"/>
        <v>-4.7590499737840408E-3</v>
      </c>
      <c r="CF1102" s="41">
        <f t="shared" si="866"/>
        <v>-1.3703417824198599E-2</v>
      </c>
      <c r="CG1102" s="41"/>
      <c r="CH1102" s="41">
        <f t="shared" si="867"/>
        <v>-4.3204735440275749E-4</v>
      </c>
      <c r="CI1102" s="41">
        <f t="shared" si="868"/>
        <v>-8.4128174287741078E-3</v>
      </c>
      <c r="CJ1102" s="41">
        <f t="shared" si="869"/>
        <v>-1.025650016718911E-2</v>
      </c>
      <c r="CK1102" s="41">
        <f t="shared" si="870"/>
        <v>-6.8535100822056577E-2</v>
      </c>
      <c r="CL1102" s="41">
        <f t="shared" si="871"/>
        <v>-6.8728919866484477E-3</v>
      </c>
      <c r="CM1102" s="41">
        <f t="shared" si="872"/>
        <v>-1.542192940006654E-2</v>
      </c>
      <c r="CO1102" s="41">
        <f t="shared" si="873"/>
        <v>3.1748756965608464E-2</v>
      </c>
      <c r="CP1102" s="41"/>
      <c r="CQ1102" s="41">
        <f t="shared" si="874"/>
        <v>-1.519406496135412E-2</v>
      </c>
      <c r="CR1102" s="41">
        <f t="shared" si="875"/>
        <v>2.8170876966696439E-2</v>
      </c>
      <c r="CS1102" s="41">
        <f t="shared" si="876"/>
        <v>-3.5527715192404767E-2</v>
      </c>
      <c r="CT1102" s="41">
        <f t="shared" si="877"/>
        <v>1.2739025777429932E-2</v>
      </c>
      <c r="CU1102" s="41">
        <f t="shared" si="878"/>
        <v>-2.9454512327084272E-3</v>
      </c>
      <c r="CV1102" s="41">
        <f t="shared" si="879"/>
        <v>-2.666824708216118E-2</v>
      </c>
      <c r="CW1102" s="41"/>
      <c r="CX1102" s="41">
        <f t="shared" si="880"/>
        <v>-1.0718274993333412E-2</v>
      </c>
      <c r="CY1102" s="41">
        <f t="shared" si="881"/>
        <v>6.0348924665094654E-4</v>
      </c>
      <c r="CZ1102" s="41">
        <f t="shared" si="882"/>
        <v>1.1643589532950081E-2</v>
      </c>
      <c r="DA1102" s="41">
        <f t="shared" si="883"/>
        <v>2.2223186728090819E-2</v>
      </c>
      <c r="DB1102" s="41">
        <f t="shared" si="884"/>
        <v>2.7818205476530605E-2</v>
      </c>
      <c r="DC1102" s="41">
        <f t="shared" si="885"/>
        <v>-4.211148535012673E-2</v>
      </c>
      <c r="DD1102" s="41">
        <f t="shared" si="886"/>
        <v>-1.7815153337500594E-2</v>
      </c>
      <c r="DE1102" s="41"/>
      <c r="DF1102" s="41"/>
      <c r="DG1102" s="41">
        <f t="shared" si="887"/>
        <v>-3.4862769075326032E-2</v>
      </c>
      <c r="DH1102" s="41"/>
    </row>
    <row r="1103" spans="2:112">
      <c r="B1103" s="34"/>
      <c r="C1103" s="34">
        <v>5.1762300000000003</v>
      </c>
      <c r="D1103" s="34"/>
      <c r="E1103" s="34">
        <v>1.76</v>
      </c>
      <c r="F1103" s="34"/>
      <c r="G1103" s="34">
        <v>57.10445</v>
      </c>
      <c r="H1103" s="34">
        <v>24.658073000000002</v>
      </c>
      <c r="I1103" s="34">
        <v>23.049999</v>
      </c>
      <c r="J1103" s="34">
        <v>4.38</v>
      </c>
      <c r="K1103" s="34"/>
      <c r="L1103" s="34">
        <v>74.889999000000003</v>
      </c>
      <c r="M1103" s="34">
        <v>3.55</v>
      </c>
      <c r="N1103" s="34">
        <v>44.757896000000002</v>
      </c>
      <c r="O1103" s="34">
        <v>11.07</v>
      </c>
      <c r="P1103" s="34"/>
      <c r="Q1103" s="34"/>
      <c r="R1103" s="34">
        <v>38.82</v>
      </c>
      <c r="S1103" s="34">
        <v>43.344226999999997</v>
      </c>
      <c r="T1103" s="34"/>
      <c r="U1103" s="34"/>
      <c r="V1103" s="34">
        <v>3.8284760000000002</v>
      </c>
      <c r="W1103" s="34">
        <v>40.090000000000003</v>
      </c>
      <c r="X1103" s="34">
        <v>44.799999</v>
      </c>
      <c r="Y1103" s="34">
        <v>12.11</v>
      </c>
      <c r="Z1103" s="34">
        <v>17.419146999999999</v>
      </c>
      <c r="AA1103" s="34">
        <v>47.751736000000001</v>
      </c>
      <c r="AB1103" s="34">
        <v>73.880691999999996</v>
      </c>
      <c r="AC1103" s="34"/>
      <c r="AD1103" s="34">
        <v>120.199997</v>
      </c>
      <c r="AE1103" s="34">
        <v>35.220497000000002</v>
      </c>
      <c r="AF1103" s="34">
        <v>0.97</v>
      </c>
      <c r="AG1103" s="34">
        <v>14.63</v>
      </c>
      <c r="AH1103" s="34">
        <v>28.586262000000001</v>
      </c>
      <c r="AI1103" s="34">
        <v>141.86317399999999</v>
      </c>
      <c r="AJ1103" s="34">
        <v>11.787378</v>
      </c>
      <c r="AK1103" s="34">
        <v>17.5</v>
      </c>
      <c r="AL1103" s="34"/>
      <c r="AM1103" s="34">
        <v>38.941681000000003</v>
      </c>
      <c r="AN1103" s="34">
        <v>3.6</v>
      </c>
      <c r="AO1103" s="34">
        <v>26</v>
      </c>
      <c r="AP1103" s="34">
        <v>7.45</v>
      </c>
      <c r="AQ1103" s="34">
        <v>17</v>
      </c>
      <c r="AR1103" s="34">
        <v>3.91</v>
      </c>
      <c r="AS1103" s="34"/>
      <c r="AT1103" s="34">
        <v>22.752597999999999</v>
      </c>
      <c r="AU1103" s="34">
        <v>181.509995</v>
      </c>
      <c r="AV1103" s="34">
        <v>10.655381999999999</v>
      </c>
      <c r="AW1103" s="34">
        <v>13.613802</v>
      </c>
      <c r="AX1103" s="34">
        <v>7.13</v>
      </c>
      <c r="AY1103" s="34">
        <v>4.7</v>
      </c>
      <c r="AZ1103" s="34">
        <v>65.870002999999997</v>
      </c>
      <c r="BA1103" s="34"/>
      <c r="BB1103" s="34"/>
      <c r="BC1103" s="34">
        <v>25.174278000000001</v>
      </c>
      <c r="BD1103" s="34"/>
      <c r="BE1103" s="38"/>
      <c r="BF1103" s="41"/>
      <c r="BG1103" s="41">
        <f t="shared" si="848"/>
        <v>9.1325544589805074E-3</v>
      </c>
      <c r="BH1103" s="41"/>
      <c r="BI1103" s="41">
        <f t="shared" si="849"/>
        <v>7.6733794231389429E-2</v>
      </c>
      <c r="BJ1103" s="41"/>
      <c r="BK1103" s="41">
        <f t="shared" si="850"/>
        <v>-1.2144040399606022E-3</v>
      </c>
      <c r="BL1103" s="41">
        <f t="shared" si="851"/>
        <v>-1.9215984637703794E-2</v>
      </c>
      <c r="BM1103" s="41">
        <f t="shared" si="852"/>
        <v>3.7573392135430865E-2</v>
      </c>
      <c r="BN1103" s="41">
        <f t="shared" si="853"/>
        <v>1.3793322132335769E-2</v>
      </c>
      <c r="BO1103" s="41"/>
      <c r="BP1103" s="41">
        <f t="shared" si="854"/>
        <v>4.2820753526547498E-3</v>
      </c>
      <c r="BQ1103" s="41">
        <f t="shared" si="855"/>
        <v>1.4184634991956381E-2</v>
      </c>
      <c r="BR1103" s="41">
        <f t="shared" si="856"/>
        <v>-1.9324299124186688E-2</v>
      </c>
      <c r="BS1103" s="41">
        <f t="shared" si="857"/>
        <v>-1.2567490363523129E-2</v>
      </c>
      <c r="BT1103" s="41"/>
      <c r="BU1103" s="41"/>
      <c r="BV1103" s="41">
        <f t="shared" si="858"/>
        <v>-2.2667442219722011E-2</v>
      </c>
      <c r="BW1103" s="41">
        <f t="shared" si="859"/>
        <v>-2.2812955063001548E-2</v>
      </c>
      <c r="BX1103" s="41"/>
      <c r="BY1103" s="41"/>
      <c r="BZ1103" s="41">
        <f t="shared" si="860"/>
        <v>5.2222120194384564E-3</v>
      </c>
      <c r="CA1103" s="41">
        <f t="shared" si="861"/>
        <v>-1.2394804196390823E-2</v>
      </c>
      <c r="CB1103" s="41">
        <f t="shared" si="862"/>
        <v>1.4615144749429359E-2</v>
      </c>
      <c r="CC1103" s="41">
        <f t="shared" si="863"/>
        <v>-2.9294202126944256E-2</v>
      </c>
      <c r="CD1103" s="41">
        <f t="shared" si="864"/>
        <v>-5.8470638225598663E-2</v>
      </c>
      <c r="CE1103" s="41">
        <f t="shared" si="865"/>
        <v>1.3904235292016157E-3</v>
      </c>
      <c r="CF1103" s="41">
        <f t="shared" si="866"/>
        <v>-2.2592308586159147E-2</v>
      </c>
      <c r="CG1103" s="41"/>
      <c r="CH1103" s="41">
        <f t="shared" si="867"/>
        <v>3.8069944896753555E-2</v>
      </c>
      <c r="CI1103" s="41">
        <f t="shared" si="868"/>
        <v>5.6304093798097187E-4</v>
      </c>
      <c r="CJ1103" s="41">
        <f t="shared" si="869"/>
        <v>0</v>
      </c>
      <c r="CK1103" s="41">
        <f t="shared" si="870"/>
        <v>0.10969891725642453</v>
      </c>
      <c r="CL1103" s="41">
        <f t="shared" si="871"/>
        <v>0</v>
      </c>
      <c r="CM1103" s="41">
        <f t="shared" si="872"/>
        <v>2.7520116635026116E-2</v>
      </c>
      <c r="CO1103" s="41">
        <f t="shared" si="873"/>
        <v>-5.6980211146377786E-3</v>
      </c>
      <c r="CP1103" s="41"/>
      <c r="CQ1103" s="41">
        <f t="shared" si="874"/>
        <v>3.5660842625274366E-3</v>
      </c>
      <c r="CR1103" s="41">
        <f t="shared" si="875"/>
        <v>0</v>
      </c>
      <c r="CS1103" s="41">
        <f t="shared" si="876"/>
        <v>-6.1529189946861677E-2</v>
      </c>
      <c r="CT1103" s="41">
        <f t="shared" si="877"/>
        <v>-5.8648727081507632E-2</v>
      </c>
      <c r="CU1103" s="41">
        <f t="shared" si="878"/>
        <v>2.9454512327084423E-3</v>
      </c>
      <c r="CV1103" s="41">
        <f t="shared" si="879"/>
        <v>-4.0105625457229212E-2</v>
      </c>
      <c r="CW1103" s="41"/>
      <c r="CX1103" s="41">
        <f t="shared" si="880"/>
        <v>-1.0834270366404077E-2</v>
      </c>
      <c r="CY1103" s="41">
        <f t="shared" si="881"/>
        <v>-4.5075219610408047E-3</v>
      </c>
      <c r="CZ1103" s="41">
        <f t="shared" si="882"/>
        <v>-4.36829965433767E-2</v>
      </c>
      <c r="DA1103" s="41">
        <f t="shared" si="883"/>
        <v>2.5317728879052794E-2</v>
      </c>
      <c r="DB1103" s="41">
        <f t="shared" si="884"/>
        <v>-2.2192311594362184E-2</v>
      </c>
      <c r="DC1103" s="41">
        <f t="shared" si="885"/>
        <v>1.069528911674795E-2</v>
      </c>
      <c r="DD1103" s="41">
        <f t="shared" si="886"/>
        <v>-1.342098055483822E-2</v>
      </c>
      <c r="DE1103" s="41"/>
      <c r="DF1103" s="41"/>
      <c r="DG1103" s="41">
        <f t="shared" si="887"/>
        <v>-1.2554118335396748E-2</v>
      </c>
      <c r="DH1103" s="41"/>
    </row>
    <row r="1104" spans="2:112">
      <c r="B1104" s="34"/>
      <c r="C1104" s="34">
        <v>5.1762300000000003</v>
      </c>
      <c r="D1104" s="34"/>
      <c r="E1104" s="34">
        <v>1.73</v>
      </c>
      <c r="F1104" s="34"/>
      <c r="G1104" s="34">
        <v>57.154015000000001</v>
      </c>
      <c r="H1104" s="34">
        <v>24.418869000000001</v>
      </c>
      <c r="I1104" s="34">
        <v>23.9</v>
      </c>
      <c r="J1104" s="34">
        <v>4.51</v>
      </c>
      <c r="K1104" s="34"/>
      <c r="L1104" s="34">
        <v>75.389999000000003</v>
      </c>
      <c r="M1104" s="34">
        <v>3.65</v>
      </c>
      <c r="N1104" s="34">
        <v>44.976227000000002</v>
      </c>
      <c r="O1104" s="34">
        <v>11.07</v>
      </c>
      <c r="P1104" s="34"/>
      <c r="Q1104" s="34"/>
      <c r="R1104" s="34">
        <v>38.389999000000003</v>
      </c>
      <c r="S1104" s="34">
        <v>43.562088000000003</v>
      </c>
      <c r="T1104" s="34"/>
      <c r="U1104" s="34"/>
      <c r="V1104" s="34">
        <v>3.9780250000000001</v>
      </c>
      <c r="W1104" s="34">
        <v>39.18</v>
      </c>
      <c r="X1104" s="34">
        <v>45.200001</v>
      </c>
      <c r="Y1104" s="34">
        <v>12.45</v>
      </c>
      <c r="Z1104" s="34">
        <v>18.173946000000001</v>
      </c>
      <c r="AA1104" s="34">
        <v>47.637993000000002</v>
      </c>
      <c r="AB1104" s="34">
        <v>75.022675000000007</v>
      </c>
      <c r="AC1104" s="34"/>
      <c r="AD1104" s="34">
        <v>123.129997</v>
      </c>
      <c r="AE1104" s="34">
        <v>35.507973</v>
      </c>
      <c r="AF1104" s="34">
        <v>0.97</v>
      </c>
      <c r="AG1104" s="34">
        <v>15</v>
      </c>
      <c r="AH1104" s="34">
        <v>28.783408999999999</v>
      </c>
      <c r="AI1104" s="34">
        <v>141.76341199999999</v>
      </c>
      <c r="AJ1104" s="34">
        <v>11.768119</v>
      </c>
      <c r="AK1104" s="34">
        <v>17.200001</v>
      </c>
      <c r="AL1104" s="34"/>
      <c r="AM1104" s="34">
        <v>38.971386000000003</v>
      </c>
      <c r="AN1104" s="34">
        <v>3.6</v>
      </c>
      <c r="AO1104" s="34">
        <v>25.549999</v>
      </c>
      <c r="AP1104" s="34">
        <v>7.25</v>
      </c>
      <c r="AQ1104" s="34">
        <v>17.100000000000001</v>
      </c>
      <c r="AR1104" s="34">
        <v>4.01</v>
      </c>
      <c r="AS1104" s="34"/>
      <c r="AT1104" s="34">
        <v>22.603885999999999</v>
      </c>
      <c r="AU1104" s="34">
        <v>181.58999600000001</v>
      </c>
      <c r="AV1104" s="34">
        <v>10.704943</v>
      </c>
      <c r="AW1104" s="34">
        <v>13.808285</v>
      </c>
      <c r="AX1104" s="34">
        <v>7.27</v>
      </c>
      <c r="AY1104" s="34">
        <v>4.8499999999999996</v>
      </c>
      <c r="AZ1104" s="34">
        <v>66</v>
      </c>
      <c r="BA1104" s="34"/>
      <c r="BB1104" s="34"/>
      <c r="BC1104" s="34">
        <v>25.850097999999999</v>
      </c>
      <c r="BD1104" s="34"/>
      <c r="BE1104" s="38"/>
      <c r="BF1104" s="41"/>
      <c r="BG1104" s="41">
        <f t="shared" si="848"/>
        <v>0</v>
      </c>
      <c r="BH1104" s="41"/>
      <c r="BI1104" s="41">
        <f t="shared" si="849"/>
        <v>-1.7192400540372875E-2</v>
      </c>
      <c r="BJ1104" s="41"/>
      <c r="BK1104" s="41">
        <f t="shared" si="850"/>
        <v>8.6759441602947223E-4</v>
      </c>
      <c r="BL1104" s="41">
        <f t="shared" si="851"/>
        <v>-9.7481988279190454E-3</v>
      </c>
      <c r="BM1104" s="41">
        <f t="shared" si="852"/>
        <v>3.6212732878756364E-2</v>
      </c>
      <c r="BN1104" s="41">
        <f t="shared" si="853"/>
        <v>2.9248429126232191E-2</v>
      </c>
      <c r="BO1104" s="41"/>
      <c r="BP1104" s="41">
        <f t="shared" si="854"/>
        <v>6.6542700508937193E-3</v>
      </c>
      <c r="BQ1104" s="41">
        <f t="shared" si="855"/>
        <v>2.7779564107075671E-2</v>
      </c>
      <c r="BR1104" s="41">
        <f t="shared" si="856"/>
        <v>4.8661852043792135E-3</v>
      </c>
      <c r="BS1104" s="41">
        <f t="shared" si="857"/>
        <v>0</v>
      </c>
      <c r="BT1104" s="41"/>
      <c r="BU1104" s="41"/>
      <c r="BV1104" s="41">
        <f t="shared" si="858"/>
        <v>-1.113859477660821E-2</v>
      </c>
      <c r="BW1104" s="41">
        <f t="shared" si="859"/>
        <v>5.0137082988517484E-3</v>
      </c>
      <c r="BX1104" s="41"/>
      <c r="BY1104" s="41"/>
      <c r="BZ1104" s="41">
        <f t="shared" si="860"/>
        <v>3.8318652199419719E-2</v>
      </c>
      <c r="CA1104" s="41">
        <f t="shared" si="861"/>
        <v>-2.2960514138021002E-2</v>
      </c>
      <c r="CB1104" s="41">
        <f t="shared" si="862"/>
        <v>8.8889918625684166E-3</v>
      </c>
      <c r="CC1104" s="41">
        <f t="shared" si="863"/>
        <v>2.7689065345715646E-2</v>
      </c>
      <c r="CD1104" s="41">
        <f t="shared" si="864"/>
        <v>4.2419026470580046E-2</v>
      </c>
      <c r="CE1104" s="41">
        <f t="shared" si="865"/>
        <v>-2.3848071506228545E-3</v>
      </c>
      <c r="CF1104" s="41">
        <f t="shared" si="866"/>
        <v>1.5338879348622022E-2</v>
      </c>
      <c r="CG1104" s="41"/>
      <c r="CH1104" s="41">
        <f t="shared" si="867"/>
        <v>2.4083686297582872E-2</v>
      </c>
      <c r="CI1104" s="41">
        <f t="shared" si="868"/>
        <v>8.1290485448653419E-3</v>
      </c>
      <c r="CJ1104" s="41">
        <f t="shared" si="869"/>
        <v>0</v>
      </c>
      <c r="CK1104" s="41">
        <f t="shared" si="870"/>
        <v>2.4975986070176991E-2</v>
      </c>
      <c r="CL1104" s="41">
        <f t="shared" si="871"/>
        <v>6.8728919866484399E-3</v>
      </c>
      <c r="CM1104" s="41">
        <f t="shared" si="872"/>
        <v>-7.0347427948205766E-4</v>
      </c>
      <c r="CO1104" s="41">
        <f t="shared" si="873"/>
        <v>-1.7291438970527831E-2</v>
      </c>
      <c r="CP1104" s="41"/>
      <c r="CQ1104" s="41">
        <f t="shared" si="874"/>
        <v>7.6251654781557695E-4</v>
      </c>
      <c r="CR1104" s="41">
        <f t="shared" si="875"/>
        <v>0</v>
      </c>
      <c r="CS1104" s="41">
        <f t="shared" si="876"/>
        <v>-1.7459260510712605E-2</v>
      </c>
      <c r="CT1104" s="41">
        <f t="shared" si="877"/>
        <v>-2.7212563524884815E-2</v>
      </c>
      <c r="CU1104" s="41">
        <f t="shared" si="878"/>
        <v>5.8651194523980576E-3</v>
      </c>
      <c r="CV1104" s="41">
        <f t="shared" si="879"/>
        <v>2.525386732120341E-2</v>
      </c>
      <c r="CW1104" s="41"/>
      <c r="CX1104" s="41">
        <f t="shared" si="880"/>
        <v>-6.5574982793638603E-3</v>
      </c>
      <c r="CY1104" s="41">
        <f t="shared" si="881"/>
        <v>4.40655484866377E-4</v>
      </c>
      <c r="CZ1104" s="41">
        <f t="shared" si="882"/>
        <v>4.6404807920702078E-3</v>
      </c>
      <c r="DA1104" s="41">
        <f t="shared" si="883"/>
        <v>1.4184643268561069E-2</v>
      </c>
      <c r="DB1104" s="41">
        <f t="shared" si="884"/>
        <v>1.9445057119223376E-2</v>
      </c>
      <c r="DC1104" s="41">
        <f t="shared" si="885"/>
        <v>3.1416196233378914E-2</v>
      </c>
      <c r="DD1104" s="41">
        <f t="shared" si="886"/>
        <v>1.9715938295711529E-3</v>
      </c>
      <c r="DE1104" s="41"/>
      <c r="DF1104" s="41"/>
      <c r="DG1104" s="41">
        <f t="shared" si="887"/>
        <v>2.6491633101680897E-2</v>
      </c>
      <c r="DH1104" s="41"/>
    </row>
    <row r="1105" spans="2:112">
      <c r="B1105" s="34"/>
      <c r="C1105" s="34">
        <v>5.223287</v>
      </c>
      <c r="D1105" s="34"/>
      <c r="E1105" s="34">
        <v>1.55</v>
      </c>
      <c r="F1105" s="34"/>
      <c r="G1105" s="34">
        <v>56.965682999999999</v>
      </c>
      <c r="H1105" s="34">
        <v>25.02685</v>
      </c>
      <c r="I1105" s="34">
        <v>24.65</v>
      </c>
      <c r="J1105" s="34">
        <v>4.53</v>
      </c>
      <c r="K1105" s="34"/>
      <c r="L1105" s="34">
        <v>75.980002999999996</v>
      </c>
      <c r="M1105" s="34">
        <v>3.65</v>
      </c>
      <c r="N1105" s="34">
        <v>45.214409000000003</v>
      </c>
      <c r="O1105" s="34">
        <v>11.47</v>
      </c>
      <c r="P1105" s="34"/>
      <c r="Q1105" s="34"/>
      <c r="R1105" s="34">
        <v>38.5</v>
      </c>
      <c r="S1105" s="34">
        <v>43.571987</v>
      </c>
      <c r="T1105" s="34"/>
      <c r="U1105" s="34"/>
      <c r="V1105" s="34">
        <v>4.1076350000000001</v>
      </c>
      <c r="W1105" s="34">
        <v>39.310001</v>
      </c>
      <c r="X1105" s="34">
        <v>44.799999</v>
      </c>
      <c r="Y1105" s="34">
        <v>12.41</v>
      </c>
      <c r="Z1105" s="34">
        <v>18.997357999999998</v>
      </c>
      <c r="AA1105" s="34">
        <v>48.092956999999998</v>
      </c>
      <c r="AB1105" s="34">
        <v>75.767432999999997</v>
      </c>
      <c r="AC1105" s="34"/>
      <c r="AD1105" s="34">
        <v>123.870003</v>
      </c>
      <c r="AE1105" s="34">
        <v>35.379105000000003</v>
      </c>
      <c r="AF1105" s="34">
        <v>0.97</v>
      </c>
      <c r="AG1105" s="34">
        <v>14.99</v>
      </c>
      <c r="AH1105" s="34">
        <v>29.276278000000001</v>
      </c>
      <c r="AI1105" s="34">
        <v>141.89309700000001</v>
      </c>
      <c r="AJ1105" s="34">
        <v>12.230368</v>
      </c>
      <c r="AK1105" s="34">
        <v>17.200001</v>
      </c>
      <c r="AL1105" s="34"/>
      <c r="AM1105" s="34">
        <v>39.407040000000002</v>
      </c>
      <c r="AN1105" s="34">
        <v>4.2</v>
      </c>
      <c r="AO1105" s="34">
        <v>25.65</v>
      </c>
      <c r="AP1105" s="34">
        <v>7.3</v>
      </c>
      <c r="AQ1105" s="34">
        <v>16.850000000000001</v>
      </c>
      <c r="AR1105" s="34">
        <v>3.95</v>
      </c>
      <c r="AS1105" s="34"/>
      <c r="AT1105" s="34">
        <v>22.306469</v>
      </c>
      <c r="AU1105" s="34">
        <v>181.38999899999999</v>
      </c>
      <c r="AV1105" s="34">
        <v>10.903181999999999</v>
      </c>
      <c r="AW1105" s="34">
        <v>14.002768</v>
      </c>
      <c r="AX1105" s="34">
        <v>7.1</v>
      </c>
      <c r="AY1105" s="34">
        <v>4.95</v>
      </c>
      <c r="AZ1105" s="34">
        <v>66.730002999999996</v>
      </c>
      <c r="BA1105" s="34"/>
      <c r="BB1105" s="34"/>
      <c r="BC1105" s="34">
        <v>26.207885999999998</v>
      </c>
      <c r="BD1105" s="34"/>
      <c r="BE1105" s="38"/>
      <c r="BF1105" s="41"/>
      <c r="BG1105" s="41">
        <f t="shared" si="848"/>
        <v>9.0499051382206073E-3</v>
      </c>
      <c r="BH1105" s="41"/>
      <c r="BI1105" s="41">
        <f t="shared" si="849"/>
        <v>-0.10986647757853227</v>
      </c>
      <c r="BJ1105" s="41"/>
      <c r="BK1105" s="41">
        <f t="shared" si="850"/>
        <v>-3.3006075949167089E-3</v>
      </c>
      <c r="BL1105" s="41">
        <f t="shared" si="851"/>
        <v>2.4593095429117976E-2</v>
      </c>
      <c r="BM1105" s="41">
        <f t="shared" si="852"/>
        <v>3.0898441551234238E-2</v>
      </c>
      <c r="BN1105" s="41">
        <f t="shared" si="853"/>
        <v>4.4247859803558569E-3</v>
      </c>
      <c r="BO1105" s="41"/>
      <c r="BP1105" s="41">
        <f t="shared" si="854"/>
        <v>7.7955602843016187E-3</v>
      </c>
      <c r="BQ1105" s="41">
        <f t="shared" si="855"/>
        <v>0</v>
      </c>
      <c r="BR1105" s="41">
        <f t="shared" si="856"/>
        <v>5.2817579357727143E-3</v>
      </c>
      <c r="BS1105" s="41">
        <f t="shared" si="857"/>
        <v>3.5496184420733934E-2</v>
      </c>
      <c r="BT1105" s="41"/>
      <c r="BU1105" s="41"/>
      <c r="BV1105" s="41">
        <f t="shared" si="858"/>
        <v>2.8612583294825981E-3</v>
      </c>
      <c r="BW1105" s="41">
        <f t="shared" si="859"/>
        <v>2.2721306314621472E-4</v>
      </c>
      <c r="BX1105" s="41"/>
      <c r="BY1105" s="41"/>
      <c r="BZ1105" s="41">
        <f t="shared" si="860"/>
        <v>3.2061972119289725E-2</v>
      </c>
      <c r="CA1105" s="41">
        <f t="shared" si="861"/>
        <v>3.3125523561936369E-3</v>
      </c>
      <c r="CB1105" s="41">
        <f t="shared" si="862"/>
        <v>-8.8889918625683923E-3</v>
      </c>
      <c r="CC1105" s="41">
        <f t="shared" si="863"/>
        <v>-3.2180236942007312E-3</v>
      </c>
      <c r="CD1105" s="41">
        <f t="shared" si="864"/>
        <v>4.4310886875056223E-2</v>
      </c>
      <c r="CE1105" s="41">
        <f t="shared" si="865"/>
        <v>9.5051271380391829E-3</v>
      </c>
      <c r="CF1105" s="41">
        <f t="shared" si="866"/>
        <v>9.8781553493801372E-3</v>
      </c>
      <c r="CG1105" s="41"/>
      <c r="CH1105" s="41">
        <f t="shared" si="867"/>
        <v>5.9919693447605263E-3</v>
      </c>
      <c r="CI1105" s="41">
        <f t="shared" si="868"/>
        <v>-3.6358711799296126E-3</v>
      </c>
      <c r="CJ1105" s="41">
        <f t="shared" si="869"/>
        <v>0</v>
      </c>
      <c r="CK1105" s="41">
        <f t="shared" si="870"/>
        <v>-6.6688898770376765E-4</v>
      </c>
      <c r="CL1105" s="41">
        <f t="shared" si="871"/>
        <v>1.6978418769405028E-2</v>
      </c>
      <c r="CM1105" s="41">
        <f t="shared" si="872"/>
        <v>9.1438063235657131E-4</v>
      </c>
      <c r="CO1105" s="41">
        <f t="shared" si="873"/>
        <v>0</v>
      </c>
      <c r="CP1105" s="41"/>
      <c r="CQ1105" s="41">
        <f t="shared" si="874"/>
        <v>1.1116796007497034E-2</v>
      </c>
      <c r="CR1105" s="41">
        <f t="shared" si="875"/>
        <v>0.15415067982725836</v>
      </c>
      <c r="CS1105" s="41">
        <f t="shared" si="876"/>
        <v>3.9062941060089675E-3</v>
      </c>
      <c r="CT1105" s="41">
        <f t="shared" si="877"/>
        <v>6.8728792877620504E-3</v>
      </c>
      <c r="CU1105" s="41">
        <f t="shared" si="878"/>
        <v>-1.4727806710243398E-2</v>
      </c>
      <c r="CV1105" s="41">
        <f t="shared" si="879"/>
        <v>-1.5075662405447273E-2</v>
      </c>
      <c r="CW1105" s="41"/>
      <c r="CX1105" s="41">
        <f t="shared" si="880"/>
        <v>-1.3245112315426553E-2</v>
      </c>
      <c r="CY1105" s="41">
        <f t="shared" si="881"/>
        <v>-1.1019726871657161E-3</v>
      </c>
      <c r="CZ1105" s="41">
        <f t="shared" si="882"/>
        <v>1.8349075825517761E-2</v>
      </c>
      <c r="DA1105" s="41">
        <f t="shared" si="883"/>
        <v>1.3986250021438702E-2</v>
      </c>
      <c r="DB1105" s="41">
        <f t="shared" si="884"/>
        <v>-2.3661507498158242E-2</v>
      </c>
      <c r="DC1105" s="41">
        <f t="shared" si="885"/>
        <v>2.0408871631207252E-2</v>
      </c>
      <c r="DD1105" s="41">
        <f t="shared" si="886"/>
        <v>1.0999929846379139E-2</v>
      </c>
      <c r="DE1105" s="41"/>
      <c r="DF1105" s="41"/>
      <c r="DG1105" s="41">
        <f t="shared" si="887"/>
        <v>1.3745965794582062E-2</v>
      </c>
      <c r="DH1105" s="41"/>
    </row>
    <row r="1106" spans="2:112">
      <c r="B1106" s="34"/>
      <c r="C1106" s="34">
        <v>5.1291729999999998</v>
      </c>
      <c r="D1106" s="34"/>
      <c r="E1106" s="34">
        <v>1.59</v>
      </c>
      <c r="F1106" s="34"/>
      <c r="G1106" s="34">
        <v>56.648491</v>
      </c>
      <c r="H1106" s="34">
        <v>25.166385999999999</v>
      </c>
      <c r="I1106" s="34">
        <v>24.299999</v>
      </c>
      <c r="J1106" s="34">
        <v>4.54</v>
      </c>
      <c r="K1106" s="34"/>
      <c r="L1106" s="34">
        <v>76.120002999999997</v>
      </c>
      <c r="M1106" s="34">
        <v>3.65</v>
      </c>
      <c r="N1106" s="34">
        <v>44.827365999999998</v>
      </c>
      <c r="O1106" s="34">
        <v>11.57</v>
      </c>
      <c r="P1106" s="34"/>
      <c r="Q1106" s="34"/>
      <c r="R1106" s="34">
        <v>39.229999999999997</v>
      </c>
      <c r="S1106" s="34">
        <v>44.106738999999997</v>
      </c>
      <c r="T1106" s="34"/>
      <c r="U1106" s="34"/>
      <c r="V1106" s="34">
        <v>4.067755</v>
      </c>
      <c r="W1106" s="34">
        <v>39.650002000000001</v>
      </c>
      <c r="X1106" s="34">
        <v>44.549999</v>
      </c>
      <c r="Y1106" s="34">
        <v>12.6</v>
      </c>
      <c r="Z1106" s="34">
        <v>19.026768000000001</v>
      </c>
      <c r="AA1106" s="34">
        <v>49.344090000000001</v>
      </c>
      <c r="AB1106" s="34">
        <v>75.519180000000006</v>
      </c>
      <c r="AC1106" s="34"/>
      <c r="AD1106" s="34">
        <v>122.30999799999999</v>
      </c>
      <c r="AE1106" s="34">
        <v>35.835098000000002</v>
      </c>
      <c r="AF1106" s="34">
        <v>0.98</v>
      </c>
      <c r="AG1106" s="34">
        <v>14.97</v>
      </c>
      <c r="AH1106" s="34">
        <v>29.374849000000001</v>
      </c>
      <c r="AI1106" s="34">
        <v>139.66838100000001</v>
      </c>
      <c r="AJ1106" s="34">
        <v>12.28815</v>
      </c>
      <c r="AK1106" s="34">
        <v>16.850000000000001</v>
      </c>
      <c r="AL1106" s="34"/>
      <c r="AM1106" s="34">
        <v>39.476345000000002</v>
      </c>
      <c r="AN1106" s="34">
        <v>4</v>
      </c>
      <c r="AO1106" s="34">
        <v>26.049999</v>
      </c>
      <c r="AP1106" s="34">
        <v>7.6</v>
      </c>
      <c r="AQ1106" s="34">
        <v>16.950001</v>
      </c>
      <c r="AR1106" s="34">
        <v>4.0199999999999996</v>
      </c>
      <c r="AS1106" s="34"/>
      <c r="AT1106" s="34">
        <v>22.405607</v>
      </c>
      <c r="AU1106" s="34">
        <v>181.14999399999999</v>
      </c>
      <c r="AV1106" s="34">
        <v>10.853621</v>
      </c>
      <c r="AW1106" s="34">
        <v>14.245870999999999</v>
      </c>
      <c r="AX1106" s="34">
        <v>7.83</v>
      </c>
      <c r="AY1106" s="34">
        <v>5</v>
      </c>
      <c r="AZ1106" s="34">
        <v>66.75</v>
      </c>
      <c r="BA1106" s="34"/>
      <c r="BB1106" s="34"/>
      <c r="BC1106" s="34">
        <v>26.436471999999998</v>
      </c>
      <c r="BD1106" s="34"/>
      <c r="BE1106" s="38"/>
      <c r="BF1106" s="41"/>
      <c r="BG1106" s="41">
        <f t="shared" si="848"/>
        <v>-1.8182459597201241E-2</v>
      </c>
      <c r="BH1106" s="41"/>
      <c r="BI1106" s="41">
        <f t="shared" si="849"/>
        <v>2.5479085300984968E-2</v>
      </c>
      <c r="BJ1106" s="41"/>
      <c r="BK1106" s="41">
        <f t="shared" si="850"/>
        <v>-5.5836840235225522E-3</v>
      </c>
      <c r="BL1106" s="41">
        <f t="shared" si="851"/>
        <v>5.5599666639882112E-3</v>
      </c>
      <c r="BM1106" s="41">
        <f t="shared" si="852"/>
        <v>-1.4300591294460504E-2</v>
      </c>
      <c r="BN1106" s="41">
        <f t="shared" si="853"/>
        <v>2.2050725583139755E-3</v>
      </c>
      <c r="BO1106" s="41"/>
      <c r="BP1106" s="41">
        <f t="shared" si="854"/>
        <v>1.8408945958501744E-3</v>
      </c>
      <c r="BQ1106" s="41">
        <f t="shared" si="855"/>
        <v>0</v>
      </c>
      <c r="BR1106" s="41">
        <f t="shared" si="856"/>
        <v>-8.5970180800661999E-3</v>
      </c>
      <c r="BS1106" s="41">
        <f t="shared" si="857"/>
        <v>8.6806100643058524E-3</v>
      </c>
      <c r="BT1106" s="41"/>
      <c r="BU1106" s="41"/>
      <c r="BV1106" s="41">
        <f t="shared" si="858"/>
        <v>1.8783518927722544E-2</v>
      </c>
      <c r="BW1106" s="41">
        <f t="shared" si="859"/>
        <v>1.2198138706239361E-2</v>
      </c>
      <c r="BX1106" s="41"/>
      <c r="BY1106" s="41"/>
      <c r="BZ1106" s="41">
        <f t="shared" si="860"/>
        <v>-9.7561868791436659E-3</v>
      </c>
      <c r="CA1106" s="41">
        <f t="shared" si="861"/>
        <v>8.6120336496293953E-3</v>
      </c>
      <c r="CB1106" s="41">
        <f t="shared" si="862"/>
        <v>-5.5959856293816956E-3</v>
      </c>
      <c r="CC1106" s="41">
        <f t="shared" si="863"/>
        <v>1.5194214740916532E-2</v>
      </c>
      <c r="CD1106" s="41">
        <f t="shared" si="864"/>
        <v>1.5469129186400526E-3</v>
      </c>
      <c r="CE1106" s="41">
        <f t="shared" si="865"/>
        <v>2.5682259594928133E-2</v>
      </c>
      <c r="CF1106" s="41">
        <f t="shared" si="866"/>
        <v>-3.2818927980625928E-3</v>
      </c>
      <c r="CG1106" s="41"/>
      <c r="CH1106" s="41">
        <f t="shared" si="867"/>
        <v>-1.2673863637668634E-2</v>
      </c>
      <c r="CI1106" s="41">
        <f t="shared" si="868"/>
        <v>1.2806412564836283E-2</v>
      </c>
      <c r="CJ1106" s="41">
        <f t="shared" si="869"/>
        <v>1.0256500167189061E-2</v>
      </c>
      <c r="CK1106" s="41">
        <f t="shared" si="870"/>
        <v>-1.3351136829693247E-3</v>
      </c>
      <c r="CL1106" s="41">
        <f t="shared" si="871"/>
        <v>3.3612684989194259E-3</v>
      </c>
      <c r="CM1106" s="41">
        <f t="shared" si="872"/>
        <v>-1.5803030406531016E-2</v>
      </c>
      <c r="CO1106" s="41">
        <f t="shared" si="873"/>
        <v>-2.0558785160569762E-2</v>
      </c>
      <c r="CP1106" s="41"/>
      <c r="CQ1106" s="41">
        <f t="shared" si="874"/>
        <v>1.7571512133274976E-3</v>
      </c>
      <c r="CR1106" s="41">
        <f t="shared" si="875"/>
        <v>-4.8790164169432056E-2</v>
      </c>
      <c r="CS1106" s="41">
        <f t="shared" si="876"/>
        <v>1.5474158194880681E-2</v>
      </c>
      <c r="CT1106" s="41">
        <f t="shared" si="877"/>
        <v>4.0273899137939898E-2</v>
      </c>
      <c r="CU1106" s="41">
        <f t="shared" si="878"/>
        <v>5.9172360251368641E-3</v>
      </c>
      <c r="CV1106" s="41">
        <f t="shared" si="879"/>
        <v>1.7566323717899065E-2</v>
      </c>
      <c r="CW1106" s="41"/>
      <c r="CX1106" s="41">
        <f t="shared" si="880"/>
        <v>4.4345139537531417E-3</v>
      </c>
      <c r="CY1106" s="41">
        <f t="shared" si="881"/>
        <v>-1.3240196375315877E-3</v>
      </c>
      <c r="CZ1106" s="41">
        <f t="shared" si="882"/>
        <v>-4.5559162093362212E-3</v>
      </c>
      <c r="DA1106" s="41">
        <f t="shared" si="883"/>
        <v>1.7212085983702354E-2</v>
      </c>
      <c r="DB1106" s="41">
        <f t="shared" si="884"/>
        <v>9.7867725955442075E-2</v>
      </c>
      <c r="DC1106" s="41">
        <f t="shared" si="885"/>
        <v>1.0050335853501506E-2</v>
      </c>
      <c r="DD1106" s="41">
        <f t="shared" si="886"/>
        <v>2.9962540755428847E-4</v>
      </c>
      <c r="DE1106" s="41"/>
      <c r="DF1106" s="41"/>
      <c r="DG1106" s="41">
        <f t="shared" si="887"/>
        <v>8.6842140453830853E-3</v>
      </c>
      <c r="DH1106" s="41"/>
    </row>
    <row r="1107" spans="2:112">
      <c r="B1107" s="34"/>
      <c r="C1107" s="34">
        <v>5.0821170000000002</v>
      </c>
      <c r="D1107" s="34"/>
      <c r="E1107" s="34">
        <v>1.59</v>
      </c>
      <c r="F1107" s="34"/>
      <c r="G1107" s="34">
        <v>55.528407999999999</v>
      </c>
      <c r="H1107" s="34">
        <v>24.747776000000002</v>
      </c>
      <c r="I1107" s="34">
        <v>24.1</v>
      </c>
      <c r="J1107" s="34">
        <v>4.47</v>
      </c>
      <c r="K1107" s="34"/>
      <c r="L1107" s="34">
        <v>76.900002000000001</v>
      </c>
      <c r="M1107" s="34">
        <v>3.8</v>
      </c>
      <c r="N1107" s="34">
        <v>44.559413999999997</v>
      </c>
      <c r="O1107" s="34">
        <v>11.6</v>
      </c>
      <c r="P1107" s="34"/>
      <c r="Q1107" s="34"/>
      <c r="R1107" s="34">
        <v>39.349997999999999</v>
      </c>
      <c r="S1107" s="34">
        <v>44.552360999999998</v>
      </c>
      <c r="T1107" s="34"/>
      <c r="U1107" s="34"/>
      <c r="V1107" s="34">
        <v>3.9979659999999999</v>
      </c>
      <c r="W1107" s="34">
        <v>38.93</v>
      </c>
      <c r="X1107" s="34">
        <v>44.5</v>
      </c>
      <c r="Y1107" s="34">
        <v>12.55</v>
      </c>
      <c r="Z1107" s="34">
        <v>18.820914999999999</v>
      </c>
      <c r="AA1107" s="34">
        <v>47.770690999999999</v>
      </c>
      <c r="AB1107" s="34">
        <v>74.625457999999995</v>
      </c>
      <c r="AC1107" s="34"/>
      <c r="AD1107" s="34">
        <v>119.160004</v>
      </c>
      <c r="AE1107" s="34">
        <v>34.576160000000002</v>
      </c>
      <c r="AF1107" s="34">
        <v>0.98</v>
      </c>
      <c r="AG1107" s="34">
        <v>15.07</v>
      </c>
      <c r="AH1107" s="34">
        <v>29.325562999999999</v>
      </c>
      <c r="AI1107" s="34">
        <v>139.718277</v>
      </c>
      <c r="AJ1107" s="34">
        <v>12.153326</v>
      </c>
      <c r="AK1107" s="34">
        <v>17.149999999999999</v>
      </c>
      <c r="AL1107" s="34"/>
      <c r="AM1107" s="34">
        <v>39.436745000000002</v>
      </c>
      <c r="AN1107" s="34">
        <v>3.8</v>
      </c>
      <c r="AO1107" s="34">
        <v>25.75</v>
      </c>
      <c r="AP1107" s="34">
        <v>7.55</v>
      </c>
      <c r="AQ1107" s="34">
        <v>16.799999</v>
      </c>
      <c r="AR1107" s="34">
        <v>4</v>
      </c>
      <c r="AS1107" s="34"/>
      <c r="AT1107" s="34">
        <v>22.554317000000001</v>
      </c>
      <c r="AU1107" s="34">
        <v>182.75</v>
      </c>
      <c r="AV1107" s="34">
        <v>11.200540999999999</v>
      </c>
      <c r="AW1107" s="34">
        <v>13.905526</v>
      </c>
      <c r="AX1107" s="34">
        <v>7.5</v>
      </c>
      <c r="AY1107" s="34">
        <v>4.8499999999999996</v>
      </c>
      <c r="AZ1107" s="34">
        <v>66.930000000000007</v>
      </c>
      <c r="BA1107" s="34"/>
      <c r="BB1107" s="34"/>
      <c r="BC1107" s="34">
        <v>26.446411000000001</v>
      </c>
      <c r="BD1107" s="34"/>
      <c r="BE1107" s="38"/>
      <c r="BF1107" s="41"/>
      <c r="BG1107" s="41">
        <f t="shared" si="848"/>
        <v>-9.2165305451071319E-3</v>
      </c>
      <c r="BH1107" s="41"/>
      <c r="BI1107" s="41">
        <f t="shared" si="849"/>
        <v>0</v>
      </c>
      <c r="BJ1107" s="41"/>
      <c r="BK1107" s="41">
        <f t="shared" si="850"/>
        <v>-1.9970604218268243E-2</v>
      </c>
      <c r="BL1107" s="41">
        <f t="shared" si="851"/>
        <v>-1.6773588815484793E-2</v>
      </c>
      <c r="BM1107" s="41">
        <f t="shared" si="852"/>
        <v>-8.2644686976291928E-3</v>
      </c>
      <c r="BN1107" s="41">
        <f t="shared" si="853"/>
        <v>-1.5538603427779161E-2</v>
      </c>
      <c r="BO1107" s="41"/>
      <c r="BP1107" s="41">
        <f t="shared" si="854"/>
        <v>1.0194820679996747E-2</v>
      </c>
      <c r="BQ1107" s="41">
        <f t="shared" si="855"/>
        <v>4.0273899137939898E-2</v>
      </c>
      <c r="BR1107" s="41">
        <f t="shared" si="856"/>
        <v>-5.9953564187399336E-3</v>
      </c>
      <c r="BS1107" s="41">
        <f t="shared" si="857"/>
        <v>2.5895569067336767E-3</v>
      </c>
      <c r="BT1107" s="41"/>
      <c r="BU1107" s="41"/>
      <c r="BV1107" s="41">
        <f t="shared" si="858"/>
        <v>3.0541638160286044E-3</v>
      </c>
      <c r="BW1107" s="41">
        <f t="shared" si="859"/>
        <v>1.0052566575891979E-2</v>
      </c>
      <c r="BX1107" s="41"/>
      <c r="BY1107" s="41"/>
      <c r="BZ1107" s="41">
        <f t="shared" si="860"/>
        <v>-1.7305518427365996E-2</v>
      </c>
      <c r="CA1107" s="41">
        <f t="shared" si="861"/>
        <v>-1.8325836899853329E-2</v>
      </c>
      <c r="CB1107" s="41">
        <f t="shared" si="862"/>
        <v>-1.1229422979344597E-3</v>
      </c>
      <c r="CC1107" s="41">
        <f t="shared" si="863"/>
        <v>-3.9761483796392945E-3</v>
      </c>
      <c r="CD1107" s="41">
        <f t="shared" si="864"/>
        <v>-1.0878078318427924E-2</v>
      </c>
      <c r="CE1107" s="41">
        <f t="shared" si="865"/>
        <v>-3.2405709426421958E-2</v>
      </c>
      <c r="CF1107" s="41">
        <f t="shared" si="866"/>
        <v>-1.1904954680082309E-2</v>
      </c>
      <c r="CG1107" s="41"/>
      <c r="CH1107" s="41">
        <f t="shared" si="867"/>
        <v>-2.6091627733986315E-2</v>
      </c>
      <c r="CI1107" s="41">
        <f t="shared" si="868"/>
        <v>-3.5763376957568344E-2</v>
      </c>
      <c r="CJ1107" s="41">
        <f t="shared" si="869"/>
        <v>0</v>
      </c>
      <c r="CK1107" s="41">
        <f t="shared" si="870"/>
        <v>6.6578142068670354E-3</v>
      </c>
      <c r="CL1107" s="41">
        <f t="shared" si="871"/>
        <v>-1.6792390343552959E-3</v>
      </c>
      <c r="CM1107" s="41">
        <f t="shared" si="872"/>
        <v>3.5718241441911913E-4</v>
      </c>
      <c r="CO1107" s="41">
        <f t="shared" si="873"/>
        <v>1.7647516813577922E-2</v>
      </c>
      <c r="CP1107" s="41"/>
      <c r="CQ1107" s="41">
        <f t="shared" si="874"/>
        <v>-1.0036358562068399E-3</v>
      </c>
      <c r="CR1107" s="41">
        <f t="shared" si="875"/>
        <v>-5.1293294387550578E-2</v>
      </c>
      <c r="CS1107" s="41">
        <f t="shared" si="876"/>
        <v>-1.1583102701914044E-2</v>
      </c>
      <c r="CT1107" s="41">
        <f t="shared" si="877"/>
        <v>-6.6006840313520242E-3</v>
      </c>
      <c r="CU1107" s="41">
        <f t="shared" si="878"/>
        <v>-8.8890659381057422E-3</v>
      </c>
      <c r="CV1107" s="41">
        <f t="shared" si="879"/>
        <v>-4.9875415110389393E-3</v>
      </c>
      <c r="CW1107" s="41"/>
      <c r="CX1107" s="41">
        <f t="shared" si="880"/>
        <v>6.6152488297892987E-3</v>
      </c>
      <c r="CY1107" s="41">
        <f t="shared" si="881"/>
        <v>8.7937144105246588E-3</v>
      </c>
      <c r="CZ1107" s="41">
        <f t="shared" si="882"/>
        <v>3.1463323676911702E-2</v>
      </c>
      <c r="DA1107" s="41">
        <f t="shared" si="883"/>
        <v>-2.4180795251937223E-2</v>
      </c>
      <c r="DB1107" s="41">
        <f t="shared" si="884"/>
        <v>-4.3059489460446999E-2</v>
      </c>
      <c r="DC1107" s="41">
        <f t="shared" si="885"/>
        <v>-3.0459207484708574E-2</v>
      </c>
      <c r="DD1107" s="41">
        <f t="shared" si="886"/>
        <v>2.692999832192127E-3</v>
      </c>
      <c r="DE1107" s="41"/>
      <c r="DF1107" s="41"/>
      <c r="DG1107" s="41">
        <f t="shared" si="887"/>
        <v>3.7588722676208967E-4</v>
      </c>
      <c r="DH1107" s="41"/>
    </row>
    <row r="1108" spans="2:112">
      <c r="B1108" s="34"/>
      <c r="C1108" s="34">
        <v>5.0821170000000002</v>
      </c>
      <c r="D1108" s="34"/>
      <c r="E1108" s="34">
        <v>1.63</v>
      </c>
      <c r="F1108" s="34"/>
      <c r="G1108" s="34">
        <v>56.519629999999999</v>
      </c>
      <c r="H1108" s="34">
        <v>25.166385999999999</v>
      </c>
      <c r="I1108" s="34">
        <v>24.299999</v>
      </c>
      <c r="J1108" s="34">
        <v>4.5999999999999996</v>
      </c>
      <c r="K1108" s="34"/>
      <c r="L1108" s="34">
        <v>77.379997000000003</v>
      </c>
      <c r="M1108" s="34">
        <v>3.7</v>
      </c>
      <c r="N1108" s="34">
        <v>45.144939000000001</v>
      </c>
      <c r="O1108" s="34">
        <v>11.76</v>
      </c>
      <c r="P1108" s="34"/>
      <c r="Q1108" s="34"/>
      <c r="R1108" s="34">
        <v>38.900002000000001</v>
      </c>
      <c r="S1108" s="34">
        <v>44.928660999999998</v>
      </c>
      <c r="T1108" s="34"/>
      <c r="U1108" s="34"/>
      <c r="V1108" s="34">
        <v>4.067755</v>
      </c>
      <c r="W1108" s="34">
        <v>39.18</v>
      </c>
      <c r="X1108" s="34">
        <v>44.450001</v>
      </c>
      <c r="Y1108" s="34">
        <v>12.7</v>
      </c>
      <c r="Z1108" s="34">
        <v>19.330646999999999</v>
      </c>
      <c r="AA1108" s="34">
        <v>48.434170000000002</v>
      </c>
      <c r="AB1108" s="34">
        <v>75.668128999999993</v>
      </c>
      <c r="AC1108" s="34"/>
      <c r="AD1108" s="34">
        <v>121.370003</v>
      </c>
      <c r="AE1108" s="34">
        <v>34.843811000000002</v>
      </c>
      <c r="AF1108" s="34">
        <v>0.99</v>
      </c>
      <c r="AG1108" s="34">
        <v>15.38</v>
      </c>
      <c r="AH1108" s="34">
        <v>29.621282999999998</v>
      </c>
      <c r="AI1108" s="34">
        <v>141.03514100000001</v>
      </c>
      <c r="AJ1108" s="34">
        <v>12.27852</v>
      </c>
      <c r="AK1108" s="34">
        <v>16.75</v>
      </c>
      <c r="AL1108" s="34"/>
      <c r="AM1108" s="34">
        <v>39.951607000000003</v>
      </c>
      <c r="AN1108" s="34">
        <v>3.7</v>
      </c>
      <c r="AO1108" s="34">
        <v>26.049999</v>
      </c>
      <c r="AP1108" s="34">
        <v>7.5</v>
      </c>
      <c r="AQ1108" s="34">
        <v>16.75</v>
      </c>
      <c r="AR1108" s="34">
        <v>4.25</v>
      </c>
      <c r="AS1108" s="34"/>
      <c r="AT1108" s="34">
        <v>22.851734</v>
      </c>
      <c r="AU1108" s="34">
        <v>182.520004</v>
      </c>
      <c r="AV1108" s="34">
        <v>11.200540999999999</v>
      </c>
      <c r="AW1108" s="34">
        <v>13.759664000000001</v>
      </c>
      <c r="AX1108" s="34">
        <v>8.4700000000000006</v>
      </c>
      <c r="AY1108" s="34">
        <v>5</v>
      </c>
      <c r="AZ1108" s="34">
        <v>67.720000999999996</v>
      </c>
      <c r="BA1108" s="34"/>
      <c r="BB1108" s="34"/>
      <c r="BC1108" s="34">
        <v>26.993029</v>
      </c>
      <c r="BD1108" s="34"/>
      <c r="BE1108" s="38"/>
      <c r="BF1108" s="41"/>
      <c r="BG1108" s="41">
        <f t="shared" si="848"/>
        <v>0</v>
      </c>
      <c r="BH1108" s="41"/>
      <c r="BI1108" s="41">
        <f t="shared" si="849"/>
        <v>2.4845998586530586E-2</v>
      </c>
      <c r="BJ1108" s="41"/>
      <c r="BK1108" s="41">
        <f t="shared" si="850"/>
        <v>1.7693265784906292E-2</v>
      </c>
      <c r="BL1108" s="41">
        <f t="shared" si="851"/>
        <v>1.6773588815484668E-2</v>
      </c>
      <c r="BM1108" s="41">
        <f t="shared" si="852"/>
        <v>8.2644686976291737E-3</v>
      </c>
      <c r="BN1108" s="41">
        <f t="shared" si="853"/>
        <v>2.8667894869571848E-2</v>
      </c>
      <c r="BO1108" s="41"/>
      <c r="BP1108" s="41">
        <f t="shared" si="854"/>
        <v>6.2224079832580159E-3</v>
      </c>
      <c r="BQ1108" s="41">
        <f t="shared" si="855"/>
        <v>-2.666824708216118E-2</v>
      </c>
      <c r="BR1108" s="41">
        <f t="shared" si="856"/>
        <v>1.3054735832189723E-2</v>
      </c>
      <c r="BS1108" s="41">
        <f t="shared" si="857"/>
        <v>1.3698844358161927E-2</v>
      </c>
      <c r="BT1108" s="41"/>
      <c r="BU1108" s="41"/>
      <c r="BV1108" s="41">
        <f t="shared" si="858"/>
        <v>-1.1501621999208688E-2</v>
      </c>
      <c r="BW1108" s="41">
        <f t="shared" si="859"/>
        <v>8.4107715783512203E-3</v>
      </c>
      <c r="BX1108" s="41"/>
      <c r="BY1108" s="41"/>
      <c r="BZ1108" s="41">
        <f t="shared" si="860"/>
        <v>1.7305518427365933E-2</v>
      </c>
      <c r="CA1108" s="41">
        <f t="shared" si="861"/>
        <v>6.4012508940302255E-3</v>
      </c>
      <c r="CB1108" s="41">
        <f t="shared" si="862"/>
        <v>-1.1242047150932836E-3</v>
      </c>
      <c r="CC1108" s="41">
        <f t="shared" si="863"/>
        <v>1.1881327886752686E-2</v>
      </c>
      <c r="CD1108" s="41">
        <f t="shared" si="864"/>
        <v>2.6723012481881497E-2</v>
      </c>
      <c r="CE1108" s="41">
        <f t="shared" si="865"/>
        <v>1.3793263920450324E-2</v>
      </c>
      <c r="CF1108" s="41">
        <f t="shared" si="866"/>
        <v>1.3875345570371277E-2</v>
      </c>
      <c r="CG1108" s="41"/>
      <c r="CH1108" s="41">
        <f t="shared" si="867"/>
        <v>1.8376594422682333E-2</v>
      </c>
      <c r="CI1108" s="41">
        <f t="shared" si="868"/>
        <v>7.7111045245081321E-3</v>
      </c>
      <c r="CJ1108" s="41">
        <f t="shared" si="869"/>
        <v>1.0152371464017908E-2</v>
      </c>
      <c r="CK1108" s="41">
        <f t="shared" si="870"/>
        <v>2.036195143909381E-2</v>
      </c>
      <c r="CL1108" s="41">
        <f t="shared" si="871"/>
        <v>1.0033530237828481E-2</v>
      </c>
      <c r="CM1108" s="41">
        <f t="shared" si="872"/>
        <v>9.3809982205219616E-3</v>
      </c>
      <c r="CO1108" s="41">
        <f t="shared" si="873"/>
        <v>-2.3599915340873377E-2</v>
      </c>
      <c r="CP1108" s="41"/>
      <c r="CQ1108" s="41">
        <f t="shared" si="874"/>
        <v>1.2970900782222671E-2</v>
      </c>
      <c r="CR1108" s="41">
        <f t="shared" si="875"/>
        <v>-2.666824708216118E-2</v>
      </c>
      <c r="CS1108" s="41">
        <f t="shared" si="876"/>
        <v>1.1583102701914167E-2</v>
      </c>
      <c r="CT1108" s="41">
        <f t="shared" si="877"/>
        <v>-6.6445427186685013E-3</v>
      </c>
      <c r="CU1108" s="41">
        <f t="shared" si="878"/>
        <v>-2.9805686143264346E-3</v>
      </c>
      <c r="CV1108" s="41">
        <f t="shared" si="879"/>
        <v>6.062462181643484E-2</v>
      </c>
      <c r="CW1108" s="41"/>
      <c r="CX1108" s="41">
        <f t="shared" si="880"/>
        <v>1.3100511807606192E-2</v>
      </c>
      <c r="CY1108" s="41">
        <f t="shared" si="881"/>
        <v>-1.2593206552798336E-3</v>
      </c>
      <c r="CZ1108" s="41">
        <f t="shared" si="882"/>
        <v>0</v>
      </c>
      <c r="DA1108" s="41">
        <f t="shared" si="883"/>
        <v>-1.0544901487436937E-2</v>
      </c>
      <c r="DB1108" s="41">
        <f t="shared" si="884"/>
        <v>0.12162748812169843</v>
      </c>
      <c r="DC1108" s="41">
        <f t="shared" si="885"/>
        <v>3.0459207484708654E-2</v>
      </c>
      <c r="DD1108" s="41">
        <f t="shared" si="886"/>
        <v>1.1734274919069726E-2</v>
      </c>
      <c r="DE1108" s="41"/>
      <c r="DF1108" s="41"/>
      <c r="DG1108" s="41">
        <f t="shared" si="887"/>
        <v>2.0458188367117359E-2</v>
      </c>
      <c r="DH1108" s="41"/>
    </row>
    <row r="1109" spans="2:112">
      <c r="B1109" s="34"/>
      <c r="C1109" s="34">
        <v>5.1291729999999998</v>
      </c>
      <c r="D1109" s="34"/>
      <c r="E1109" s="34">
        <v>1.58</v>
      </c>
      <c r="F1109" s="34"/>
      <c r="G1109" s="34">
        <v>56.301558999999997</v>
      </c>
      <c r="H1109" s="34">
        <v>24.847446000000001</v>
      </c>
      <c r="I1109" s="34">
        <v>23.9</v>
      </c>
      <c r="J1109" s="34">
        <v>4.63</v>
      </c>
      <c r="K1109" s="34"/>
      <c r="L1109" s="34">
        <v>77.650002000000001</v>
      </c>
      <c r="M1109" s="34">
        <v>3.65</v>
      </c>
      <c r="N1109" s="34">
        <v>44.638804999999998</v>
      </c>
      <c r="O1109" s="34">
        <v>11.75</v>
      </c>
      <c r="P1109" s="34"/>
      <c r="Q1109" s="34"/>
      <c r="R1109" s="34">
        <v>39.159999999999997</v>
      </c>
      <c r="S1109" s="34">
        <v>44.63158</v>
      </c>
      <c r="T1109" s="34"/>
      <c r="U1109" s="34"/>
      <c r="V1109" s="34">
        <v>4.2472149999999997</v>
      </c>
      <c r="W1109" s="34">
        <v>39.220001000000003</v>
      </c>
      <c r="X1109" s="34">
        <v>44.400002000000001</v>
      </c>
      <c r="Y1109" s="34">
        <v>12.53</v>
      </c>
      <c r="Z1109" s="34">
        <v>19.49729</v>
      </c>
      <c r="AA1109" s="34">
        <v>48.415215000000003</v>
      </c>
      <c r="AB1109" s="34">
        <v>74.675101999999995</v>
      </c>
      <c r="AC1109" s="34"/>
      <c r="AD1109" s="34">
        <v>121.41999800000001</v>
      </c>
      <c r="AE1109" s="34">
        <v>34.477027999999997</v>
      </c>
      <c r="AF1109" s="34">
        <v>0.96</v>
      </c>
      <c r="AG1109" s="34">
        <v>16.459999</v>
      </c>
      <c r="AH1109" s="34">
        <v>29.276278000000001</v>
      </c>
      <c r="AI1109" s="34">
        <v>139.478836</v>
      </c>
      <c r="AJ1109" s="34">
        <v>12.249629000000001</v>
      </c>
      <c r="AK1109" s="34">
        <v>16.100000000000001</v>
      </c>
      <c r="AL1109" s="34"/>
      <c r="AM1109" s="34">
        <v>39.486248000000003</v>
      </c>
      <c r="AN1109" s="34">
        <v>3.7</v>
      </c>
      <c r="AO1109" s="34">
        <v>26.75</v>
      </c>
      <c r="AP1109" s="34">
        <v>8.25</v>
      </c>
      <c r="AQ1109" s="34">
        <v>16.799999</v>
      </c>
      <c r="AR1109" s="34">
        <v>4.3899999999999997</v>
      </c>
      <c r="AS1109" s="34"/>
      <c r="AT1109" s="34">
        <v>23.347435000000001</v>
      </c>
      <c r="AU1109" s="34">
        <v>182.199997</v>
      </c>
      <c r="AV1109" s="34">
        <v>11.051862</v>
      </c>
      <c r="AW1109" s="34">
        <v>13.176216</v>
      </c>
      <c r="AX1109" s="34">
        <v>8.83</v>
      </c>
      <c r="AY1109" s="34">
        <v>4.6500000000000004</v>
      </c>
      <c r="AZ1109" s="34">
        <v>66.540001000000004</v>
      </c>
      <c r="BA1109" s="34"/>
      <c r="BB1109" s="34"/>
      <c r="BC1109" s="34">
        <v>27.361567000000001</v>
      </c>
      <c r="BD1109" s="34"/>
      <c r="BE1109" s="38"/>
      <c r="BF1109" s="41"/>
      <c r="BG1109" s="41">
        <f t="shared" si="848"/>
        <v>9.2165305451070711E-3</v>
      </c>
      <c r="BH1109" s="41"/>
      <c r="BI1109" s="41">
        <f t="shared" si="849"/>
        <v>-3.1155167779795462E-2</v>
      </c>
      <c r="BJ1109" s="41"/>
      <c r="BK1109" s="41">
        <f t="shared" si="850"/>
        <v>-3.8657857359836911E-3</v>
      </c>
      <c r="BL1109" s="41">
        <f t="shared" si="851"/>
        <v>-1.2754244606005775E-2</v>
      </c>
      <c r="BM1109" s="41">
        <f t="shared" si="852"/>
        <v>-1.6597850256773558E-2</v>
      </c>
      <c r="BN1109" s="41">
        <f t="shared" si="853"/>
        <v>6.5005646030934627E-3</v>
      </c>
      <c r="BO1109" s="41"/>
      <c r="BP1109" s="41">
        <f t="shared" si="854"/>
        <v>3.4832648486376231E-3</v>
      </c>
      <c r="BQ1109" s="41">
        <f t="shared" si="855"/>
        <v>-1.3605652055778709E-2</v>
      </c>
      <c r="BR1109" s="41">
        <f t="shared" si="856"/>
        <v>-1.127463255536754E-2</v>
      </c>
      <c r="BS1109" s="41">
        <f t="shared" si="857"/>
        <v>-8.5070188031292253E-4</v>
      </c>
      <c r="BT1109" s="41"/>
      <c r="BU1109" s="41"/>
      <c r="BV1109" s="41">
        <f t="shared" si="858"/>
        <v>6.6615156240285552E-3</v>
      </c>
      <c r="BW1109" s="41">
        <f t="shared" si="859"/>
        <v>-6.6342405135261231E-3</v>
      </c>
      <c r="BX1109" s="41"/>
      <c r="BY1109" s="41"/>
      <c r="BZ1109" s="41">
        <f t="shared" si="860"/>
        <v>4.3172223802358245E-2</v>
      </c>
      <c r="CA1109" s="41">
        <f t="shared" si="861"/>
        <v>1.0204337490005036E-3</v>
      </c>
      <c r="CB1109" s="41">
        <f t="shared" si="862"/>
        <v>-1.1254699738780293E-3</v>
      </c>
      <c r="CC1109" s="41">
        <f t="shared" si="863"/>
        <v>-1.3476224556568677E-2</v>
      </c>
      <c r="CD1109" s="41">
        <f t="shared" si="864"/>
        <v>8.5837176046541005E-3</v>
      </c>
      <c r="CE1109" s="41">
        <f t="shared" si="865"/>
        <v>-3.9143253706818587E-4</v>
      </c>
      <c r="CF1109" s="41">
        <f t="shared" si="866"/>
        <v>-1.3210324597514905E-2</v>
      </c>
      <c r="CG1109" s="41"/>
      <c r="CH1109" s="41">
        <f t="shared" si="867"/>
        <v>4.1183739446206302E-4</v>
      </c>
      <c r="CI1109" s="41">
        <f t="shared" si="868"/>
        <v>-1.0582284580698856E-2</v>
      </c>
      <c r="CJ1109" s="41">
        <f t="shared" si="869"/>
        <v>-3.077165866675366E-2</v>
      </c>
      <c r="CK1109" s="41">
        <f t="shared" si="870"/>
        <v>6.7865170418082543E-2</v>
      </c>
      <c r="CL1109" s="41">
        <f t="shared" si="871"/>
        <v>-1.1715559702392709E-2</v>
      </c>
      <c r="CM1109" s="41">
        <f t="shared" si="872"/>
        <v>-1.1096209786495241E-2</v>
      </c>
      <c r="CO1109" s="41">
        <f t="shared" si="873"/>
        <v>-3.9578986280658084E-2</v>
      </c>
      <c r="CP1109" s="41"/>
      <c r="CQ1109" s="41">
        <f t="shared" si="874"/>
        <v>-1.1716437295471172E-2</v>
      </c>
      <c r="CR1109" s="41">
        <f t="shared" si="875"/>
        <v>0</v>
      </c>
      <c r="CS1109" s="41">
        <f t="shared" si="876"/>
        <v>2.6516743530356414E-2</v>
      </c>
      <c r="CT1109" s="41">
        <f t="shared" si="877"/>
        <v>9.5310179804324935E-2</v>
      </c>
      <c r="CU1109" s="41">
        <f t="shared" si="878"/>
        <v>2.9805686143265452E-3</v>
      </c>
      <c r="CV1109" s="41">
        <f t="shared" si="879"/>
        <v>3.2410244150754539E-2</v>
      </c>
      <c r="CW1109" s="41"/>
      <c r="CX1109" s="41">
        <f t="shared" si="880"/>
        <v>2.1460127298432462E-2</v>
      </c>
      <c r="CY1109" s="41">
        <f t="shared" si="881"/>
        <v>-1.7548096141728872E-3</v>
      </c>
      <c r="CZ1109" s="41">
        <f t="shared" si="882"/>
        <v>-1.3363160150479361E-2</v>
      </c>
      <c r="DA1109" s="41">
        <f t="shared" si="883"/>
        <v>-4.3328027418816313E-2</v>
      </c>
      <c r="DB1109" s="41">
        <f t="shared" si="884"/>
        <v>4.1624505951905574E-2</v>
      </c>
      <c r="DC1109" s="41">
        <f t="shared" si="885"/>
        <v>-7.2570692834835374E-2</v>
      </c>
      <c r="DD1109" s="41">
        <f t="shared" si="886"/>
        <v>-1.7578286412735896E-2</v>
      </c>
      <c r="DE1109" s="41"/>
      <c r="DF1109" s="41"/>
      <c r="DG1109" s="41">
        <f t="shared" si="887"/>
        <v>1.3560717022493554E-2</v>
      </c>
      <c r="DH1109" s="41"/>
    </row>
    <row r="1110" spans="2:112">
      <c r="B1110" s="34"/>
      <c r="C1110" s="34">
        <v>5.1762300000000003</v>
      </c>
      <c r="D1110" s="34"/>
      <c r="E1110" s="34">
        <v>1.62</v>
      </c>
      <c r="F1110" s="34"/>
      <c r="G1110" s="34">
        <v>56.787261999999998</v>
      </c>
      <c r="H1110" s="34">
        <v>24.727841999999999</v>
      </c>
      <c r="I1110" s="34">
        <v>24.200001</v>
      </c>
      <c r="J1110" s="34">
        <v>4.6500000000000004</v>
      </c>
      <c r="K1110" s="34"/>
      <c r="L1110" s="34">
        <v>76.230002999999996</v>
      </c>
      <c r="M1110" s="34">
        <v>3.6</v>
      </c>
      <c r="N1110" s="34">
        <v>45.194557000000003</v>
      </c>
      <c r="O1110" s="34">
        <v>11.77</v>
      </c>
      <c r="P1110" s="34"/>
      <c r="Q1110" s="34"/>
      <c r="R1110" s="34">
        <v>39.490001999999997</v>
      </c>
      <c r="S1110" s="34">
        <v>45.334674999999997</v>
      </c>
      <c r="T1110" s="34"/>
      <c r="U1110" s="34"/>
      <c r="V1110" s="34">
        <v>4.067755</v>
      </c>
      <c r="W1110" s="34">
        <v>39.490001999999997</v>
      </c>
      <c r="X1110" s="34">
        <v>45.5</v>
      </c>
      <c r="Y1110" s="34">
        <v>12.42</v>
      </c>
      <c r="Z1110" s="34">
        <v>20.007023</v>
      </c>
      <c r="AA1110" s="34">
        <v>48.964953999999999</v>
      </c>
      <c r="AB1110" s="34">
        <v>74.675101999999995</v>
      </c>
      <c r="AC1110" s="34"/>
      <c r="AD1110" s="34">
        <v>121.400002</v>
      </c>
      <c r="AE1110" s="34">
        <v>34.318424</v>
      </c>
      <c r="AF1110" s="34">
        <v>0.96</v>
      </c>
      <c r="AG1110" s="34">
        <v>16.260000000000002</v>
      </c>
      <c r="AH1110" s="34">
        <v>29.424137000000002</v>
      </c>
      <c r="AI1110" s="34">
        <v>142.970551</v>
      </c>
      <c r="AJ1110" s="34">
        <v>12.153326</v>
      </c>
      <c r="AK1110" s="34">
        <v>16.049999</v>
      </c>
      <c r="AL1110" s="34"/>
      <c r="AM1110" s="34">
        <v>39.822890999999998</v>
      </c>
      <c r="AN1110" s="34">
        <v>3.7</v>
      </c>
      <c r="AO1110" s="34">
        <v>27.15</v>
      </c>
      <c r="AP1110" s="34">
        <v>7.75</v>
      </c>
      <c r="AQ1110" s="34">
        <v>16.899999999999999</v>
      </c>
      <c r="AR1110" s="34">
        <v>4.17</v>
      </c>
      <c r="AS1110" s="34"/>
      <c r="AT1110" s="34">
        <v>23.050015999999999</v>
      </c>
      <c r="AU1110" s="34">
        <v>181.89999399999999</v>
      </c>
      <c r="AV1110" s="34">
        <v>11.210454</v>
      </c>
      <c r="AW1110" s="34">
        <v>12.933111999999999</v>
      </c>
      <c r="AX1110" s="34">
        <v>8.66</v>
      </c>
      <c r="AY1110" s="34">
        <v>4.55</v>
      </c>
      <c r="AZ1110" s="34">
        <v>66.199996999999996</v>
      </c>
      <c r="BA1110" s="34"/>
      <c r="BB1110" s="34"/>
      <c r="BC1110" s="34">
        <v>27.899436999999999</v>
      </c>
      <c r="BD1110" s="34"/>
      <c r="BE1110" s="38"/>
      <c r="BF1110" s="41"/>
      <c r="BG1110" s="41">
        <f t="shared" si="848"/>
        <v>9.1325544589805074E-3</v>
      </c>
      <c r="BH1110" s="41"/>
      <c r="BI1110" s="41">
        <f t="shared" si="849"/>
        <v>2.5001302205417186E-2</v>
      </c>
      <c r="BJ1110" s="41"/>
      <c r="BK1110" s="41">
        <f t="shared" si="850"/>
        <v>8.5898143099218636E-3</v>
      </c>
      <c r="BL1110" s="41">
        <f t="shared" si="851"/>
        <v>-4.8251553093485019E-3</v>
      </c>
      <c r="BM1110" s="41">
        <f t="shared" si="852"/>
        <v>1.2474215547489046E-2</v>
      </c>
      <c r="BN1110" s="41">
        <f t="shared" si="853"/>
        <v>4.3103515011222631E-3</v>
      </c>
      <c r="BO1110" s="41"/>
      <c r="BP1110" s="41">
        <f t="shared" si="854"/>
        <v>-1.8456449996529511E-2</v>
      </c>
      <c r="BQ1110" s="41">
        <f t="shared" si="855"/>
        <v>-1.3793322132335761E-2</v>
      </c>
      <c r="BR1110" s="41">
        <f t="shared" si="856"/>
        <v>1.2373111231611628E-2</v>
      </c>
      <c r="BS1110" s="41">
        <f t="shared" si="857"/>
        <v>1.7006806820172508E-3</v>
      </c>
      <c r="BT1110" s="41"/>
      <c r="BU1110" s="41"/>
      <c r="BV1110" s="41">
        <f t="shared" si="858"/>
        <v>8.3917082819803118E-3</v>
      </c>
      <c r="BW1110" s="41">
        <f t="shared" si="859"/>
        <v>1.5630512007868861E-2</v>
      </c>
      <c r="BX1110" s="41"/>
      <c r="BY1110" s="41"/>
      <c r="BZ1110" s="41">
        <f t="shared" si="860"/>
        <v>-4.3172223802358314E-2</v>
      </c>
      <c r="CA1110" s="41">
        <f t="shared" si="861"/>
        <v>6.8606796788945462E-3</v>
      </c>
      <c r="CB1110" s="41">
        <f t="shared" si="862"/>
        <v>2.4472811473681629E-2</v>
      </c>
      <c r="CC1110" s="41">
        <f t="shared" si="863"/>
        <v>-8.8176924026441943E-3</v>
      </c>
      <c r="CD1110" s="41">
        <f t="shared" si="864"/>
        <v>2.5807880362363225E-2</v>
      </c>
      <c r="CE1110" s="41">
        <f t="shared" si="865"/>
        <v>1.1290693899650917E-2</v>
      </c>
      <c r="CF1110" s="41">
        <f t="shared" si="866"/>
        <v>0</v>
      </c>
      <c r="CG1110" s="41"/>
      <c r="CH1110" s="41">
        <f t="shared" si="867"/>
        <v>-1.646981306745851E-4</v>
      </c>
      <c r="CI1110" s="41">
        <f t="shared" si="868"/>
        <v>-4.6108943654561124E-3</v>
      </c>
      <c r="CJ1110" s="41">
        <f t="shared" si="869"/>
        <v>0</v>
      </c>
      <c r="CK1110" s="41">
        <f t="shared" si="870"/>
        <v>-1.2225030375915852E-2</v>
      </c>
      <c r="CL1110" s="41">
        <f t="shared" si="871"/>
        <v>5.0377603875440815E-3</v>
      </c>
      <c r="CM1110" s="41">
        <f t="shared" si="872"/>
        <v>2.4725795498870901E-2</v>
      </c>
      <c r="CO1110" s="41">
        <f t="shared" si="873"/>
        <v>-3.110484719690409E-3</v>
      </c>
      <c r="CP1110" s="41"/>
      <c r="CQ1110" s="41">
        <f t="shared" si="874"/>
        <v>8.4894383189586513E-3</v>
      </c>
      <c r="CR1110" s="41">
        <f t="shared" si="875"/>
        <v>0</v>
      </c>
      <c r="CS1110" s="41">
        <f t="shared" si="876"/>
        <v>1.4842573037928849E-2</v>
      </c>
      <c r="CT1110" s="41">
        <f t="shared" si="877"/>
        <v>-6.252035698133393E-2</v>
      </c>
      <c r="CU1110" s="41">
        <f t="shared" si="878"/>
        <v>5.9347950436256947E-3</v>
      </c>
      <c r="CV1110" s="41">
        <f t="shared" si="879"/>
        <v>-5.1413191276369848E-2</v>
      </c>
      <c r="CW1110" s="41"/>
      <c r="CX1110" s="41">
        <f t="shared" si="880"/>
        <v>-1.282066438829141E-2</v>
      </c>
      <c r="CY1110" s="41">
        <f t="shared" si="881"/>
        <v>-1.6479158215158584E-3</v>
      </c>
      <c r="CZ1110" s="41">
        <f t="shared" si="882"/>
        <v>1.4247815262535287E-2</v>
      </c>
      <c r="DA1110" s="41">
        <f t="shared" si="883"/>
        <v>-1.8622541770970887E-2</v>
      </c>
      <c r="DB1110" s="41">
        <f t="shared" si="884"/>
        <v>-1.9440292041524868E-2</v>
      </c>
      <c r="DC1110" s="41">
        <f t="shared" si="885"/>
        <v>-2.173998663640599E-2</v>
      </c>
      <c r="DD1110" s="41">
        <f t="shared" si="886"/>
        <v>-5.1228679931440042E-3</v>
      </c>
      <c r="DE1110" s="41"/>
      <c r="DF1110" s="41"/>
      <c r="DG1110" s="41">
        <f t="shared" si="887"/>
        <v>1.946714490614276E-2</v>
      </c>
      <c r="DH1110" s="41"/>
    </row>
    <row r="1111" spans="2:112">
      <c r="B1111" s="34"/>
      <c r="C1111" s="34">
        <v>5.1762300000000003</v>
      </c>
      <c r="D1111" s="34"/>
      <c r="E1111" s="34">
        <v>1.65</v>
      </c>
      <c r="F1111" s="34"/>
      <c r="G1111" s="34">
        <v>57.144103999999999</v>
      </c>
      <c r="H1111" s="34">
        <v>24.458738</v>
      </c>
      <c r="I1111" s="34">
        <v>22.450001</v>
      </c>
      <c r="J1111" s="34">
        <v>4.7300000000000004</v>
      </c>
      <c r="K1111" s="34"/>
      <c r="L1111" s="34">
        <v>76.940002000000007</v>
      </c>
      <c r="M1111" s="34">
        <v>3.6</v>
      </c>
      <c r="N1111" s="34">
        <v>45.214409000000003</v>
      </c>
      <c r="O1111" s="34">
        <v>11.9</v>
      </c>
      <c r="P1111" s="34"/>
      <c r="Q1111" s="34"/>
      <c r="R1111" s="34">
        <v>39.630001</v>
      </c>
      <c r="S1111" s="34">
        <v>46.097183000000001</v>
      </c>
      <c r="T1111" s="34"/>
      <c r="U1111" s="34"/>
      <c r="V1111" s="34">
        <v>4.0976650000000001</v>
      </c>
      <c r="W1111" s="34">
        <v>39.93</v>
      </c>
      <c r="X1111" s="34">
        <v>45.299999</v>
      </c>
      <c r="Y1111" s="34">
        <v>12.55</v>
      </c>
      <c r="Z1111" s="34">
        <v>20.163864</v>
      </c>
      <c r="AA1111" s="34">
        <v>48.339390000000002</v>
      </c>
      <c r="AB1111" s="34">
        <v>74.973022</v>
      </c>
      <c r="AC1111" s="34"/>
      <c r="AD1111" s="34">
        <v>120.870003</v>
      </c>
      <c r="AE1111" s="34">
        <v>34.705024999999999</v>
      </c>
      <c r="AF1111" s="34">
        <v>0.88</v>
      </c>
      <c r="AG1111" s="34">
        <v>16.260000000000002</v>
      </c>
      <c r="AH1111" s="34">
        <v>30.360579999999999</v>
      </c>
      <c r="AI1111" s="34">
        <v>143.219955</v>
      </c>
      <c r="AJ1111" s="34">
        <v>12.31704</v>
      </c>
      <c r="AK1111" s="34">
        <v>15.9</v>
      </c>
      <c r="AL1111" s="34"/>
      <c r="AM1111" s="34">
        <v>39.783287000000001</v>
      </c>
      <c r="AN1111" s="34">
        <v>3.8</v>
      </c>
      <c r="AO1111" s="34">
        <v>28.4</v>
      </c>
      <c r="AP1111" s="34">
        <v>8</v>
      </c>
      <c r="AQ1111" s="34">
        <v>16.700001</v>
      </c>
      <c r="AR1111" s="34">
        <v>4.03</v>
      </c>
      <c r="AS1111" s="34"/>
      <c r="AT1111" s="34">
        <v>23.496144999999999</v>
      </c>
      <c r="AU1111" s="34">
        <v>181.300003</v>
      </c>
      <c r="AV1111" s="34">
        <v>11.051862</v>
      </c>
      <c r="AW1111" s="34">
        <v>13.565182</v>
      </c>
      <c r="AX1111" s="34">
        <v>8.8800000000000008</v>
      </c>
      <c r="AY1111" s="34">
        <v>4.55</v>
      </c>
      <c r="AZ1111" s="34">
        <v>64.910004000000001</v>
      </c>
      <c r="BA1111" s="34"/>
      <c r="BB1111" s="34"/>
      <c r="BC1111" s="34">
        <v>27.740068000000001</v>
      </c>
      <c r="BD1111" s="34"/>
      <c r="BE1111" s="38"/>
      <c r="BF1111" s="41"/>
      <c r="BG1111" s="41">
        <f t="shared" si="848"/>
        <v>0</v>
      </c>
      <c r="BH1111" s="41"/>
      <c r="BI1111" s="41">
        <f t="shared" si="849"/>
        <v>1.8349138668196398E-2</v>
      </c>
      <c r="BJ1111" s="41"/>
      <c r="BK1111" s="41">
        <f t="shared" si="850"/>
        <v>6.2641778010508985E-3</v>
      </c>
      <c r="BL1111" s="41">
        <f t="shared" si="851"/>
        <v>-1.0942280803361201E-2</v>
      </c>
      <c r="BM1111" s="41">
        <f t="shared" si="852"/>
        <v>-7.5062015753261727E-2</v>
      </c>
      <c r="BN1111" s="41">
        <f t="shared" si="853"/>
        <v>1.705798290457677E-2</v>
      </c>
      <c r="BO1111" s="41"/>
      <c r="BP1111" s="41">
        <f t="shared" si="854"/>
        <v>9.2707979636637208E-3</v>
      </c>
      <c r="BQ1111" s="41">
        <f t="shared" si="855"/>
        <v>0</v>
      </c>
      <c r="BR1111" s="41">
        <f t="shared" si="856"/>
        <v>4.3915999037215804E-4</v>
      </c>
      <c r="BS1111" s="41">
        <f t="shared" si="857"/>
        <v>1.0984478845298523E-2</v>
      </c>
      <c r="BT1111" s="41"/>
      <c r="BU1111" s="41"/>
      <c r="BV1111" s="41">
        <f t="shared" si="858"/>
        <v>3.5389064914625335E-3</v>
      </c>
      <c r="BW1111" s="41">
        <f t="shared" si="859"/>
        <v>1.6679649626628115E-2</v>
      </c>
      <c r="BX1111" s="41"/>
      <c r="BY1111" s="41"/>
      <c r="BZ1111" s="41">
        <f t="shared" si="860"/>
        <v>7.3260490641841609E-3</v>
      </c>
      <c r="CA1111" s="41">
        <f t="shared" si="861"/>
        <v>1.1080395130840071E-2</v>
      </c>
      <c r="CB1111" s="41">
        <f t="shared" si="862"/>
        <v>-4.4053155429717907E-3</v>
      </c>
      <c r="CC1111" s="41">
        <f t="shared" si="863"/>
        <v>1.0412589072460232E-2</v>
      </c>
      <c r="CD1111" s="41">
        <f t="shared" si="864"/>
        <v>7.8087295888667838E-3</v>
      </c>
      <c r="CE1111" s="41">
        <f t="shared" si="865"/>
        <v>-1.2858061479166105E-2</v>
      </c>
      <c r="CF1111" s="41">
        <f t="shared" si="866"/>
        <v>3.9816121394597509E-3</v>
      </c>
      <c r="CG1111" s="41"/>
      <c r="CH1111" s="41">
        <f t="shared" si="867"/>
        <v>-4.3752824084424876E-3</v>
      </c>
      <c r="CI1111" s="41">
        <f t="shared" si="868"/>
        <v>1.120213632913359E-2</v>
      </c>
      <c r="CJ1111" s="41">
        <f t="shared" si="869"/>
        <v>-8.7011376989629685E-2</v>
      </c>
      <c r="CK1111" s="41">
        <f t="shared" si="870"/>
        <v>0</v>
      </c>
      <c r="CL1111" s="41">
        <f t="shared" si="871"/>
        <v>3.1329732515066266E-2</v>
      </c>
      <c r="CM1111" s="41">
        <f t="shared" si="872"/>
        <v>1.7429233877955868E-3</v>
      </c>
      <c r="CO1111" s="41">
        <f t="shared" si="873"/>
        <v>-9.3896780445410777E-3</v>
      </c>
      <c r="CP1111" s="41"/>
      <c r="CQ1111" s="41">
        <f t="shared" si="874"/>
        <v>-9.9499823411689902E-4</v>
      </c>
      <c r="CR1111" s="41">
        <f t="shared" si="875"/>
        <v>2.6668247082161273E-2</v>
      </c>
      <c r="CS1111" s="41">
        <f t="shared" si="876"/>
        <v>4.5012098787215904E-2</v>
      </c>
      <c r="CT1111" s="41">
        <f t="shared" si="877"/>
        <v>3.174869831458027E-2</v>
      </c>
      <c r="CU1111" s="41">
        <f t="shared" si="878"/>
        <v>-1.1904842626080485E-2</v>
      </c>
      <c r="CV1111" s="41">
        <f t="shared" si="879"/>
        <v>-3.4149659852118368E-2</v>
      </c>
      <c r="CW1111" s="41"/>
      <c r="CX1111" s="41">
        <f t="shared" si="880"/>
        <v>1.9169901554886796E-2</v>
      </c>
      <c r="CY1111" s="41">
        <f t="shared" si="881"/>
        <v>-3.3039182309546338E-3</v>
      </c>
      <c r="CZ1111" s="41">
        <f t="shared" si="882"/>
        <v>-1.4247815262535365E-2</v>
      </c>
      <c r="DA1111" s="41">
        <f t="shared" si="883"/>
        <v>4.7715518489949982E-2</v>
      </c>
      <c r="DB1111" s="41">
        <f t="shared" si="884"/>
        <v>2.5086834429734882E-2</v>
      </c>
      <c r="DC1111" s="41">
        <f t="shared" si="885"/>
        <v>0</v>
      </c>
      <c r="DD1111" s="41">
        <f t="shared" si="886"/>
        <v>-1.9678660956578789E-2</v>
      </c>
      <c r="DE1111" s="41"/>
      <c r="DF1111" s="41"/>
      <c r="DG1111" s="41">
        <f t="shared" si="887"/>
        <v>-5.7286431947523595E-3</v>
      </c>
      <c r="DH1111" s="41"/>
    </row>
    <row r="1112" spans="2:112">
      <c r="B1112" s="34"/>
      <c r="C1112" s="34">
        <v>5.1762300000000003</v>
      </c>
      <c r="D1112" s="34"/>
      <c r="E1112" s="34">
        <v>1.67</v>
      </c>
      <c r="F1112" s="34"/>
      <c r="G1112" s="34">
        <v>56.598927000000003</v>
      </c>
      <c r="H1112" s="34">
        <v>24.668040999999999</v>
      </c>
      <c r="I1112" s="34">
        <v>23.049999</v>
      </c>
      <c r="J1112" s="34">
        <v>4.62</v>
      </c>
      <c r="K1112" s="34"/>
      <c r="L1112" s="34">
        <v>77.220000999999996</v>
      </c>
      <c r="M1112" s="34">
        <v>3.6</v>
      </c>
      <c r="N1112" s="34">
        <v>45.531981999999999</v>
      </c>
      <c r="O1112" s="34">
        <v>11.81</v>
      </c>
      <c r="P1112" s="34"/>
      <c r="Q1112" s="34"/>
      <c r="R1112" s="34">
        <v>39.799999</v>
      </c>
      <c r="S1112" s="34">
        <v>45.800102000000003</v>
      </c>
      <c r="T1112" s="34"/>
      <c r="U1112" s="34"/>
      <c r="V1112" s="34">
        <v>4.1176060000000003</v>
      </c>
      <c r="W1112" s="34">
        <v>39.479999999999997</v>
      </c>
      <c r="X1112" s="34">
        <v>44.849997999999999</v>
      </c>
      <c r="Y1112" s="34">
        <v>12.2</v>
      </c>
      <c r="Z1112" s="34">
        <v>19.938406000000001</v>
      </c>
      <c r="AA1112" s="34">
        <v>48.187736999999998</v>
      </c>
      <c r="AB1112" s="34">
        <v>76.412895000000006</v>
      </c>
      <c r="AC1112" s="34"/>
      <c r="AD1112" s="34">
        <v>121.589996</v>
      </c>
      <c r="AE1112" s="34">
        <v>34.358074000000002</v>
      </c>
      <c r="AF1112" s="34">
        <v>0.92</v>
      </c>
      <c r="AG1112" s="34">
        <v>16.32</v>
      </c>
      <c r="AH1112" s="34">
        <v>29.670570000000001</v>
      </c>
      <c r="AI1112" s="34">
        <v>141.65368699999999</v>
      </c>
      <c r="AJ1112" s="34">
        <v>12.018504</v>
      </c>
      <c r="AK1112" s="34">
        <v>16.299999</v>
      </c>
      <c r="AL1112" s="34"/>
      <c r="AM1112" s="34">
        <v>39.733780000000003</v>
      </c>
      <c r="AN1112" s="34">
        <v>3.8</v>
      </c>
      <c r="AO1112" s="34">
        <v>27.450001</v>
      </c>
      <c r="AP1112" s="34">
        <v>8</v>
      </c>
      <c r="AQ1112" s="34">
        <v>16.450001</v>
      </c>
      <c r="AR1112" s="34">
        <v>3.97</v>
      </c>
      <c r="AS1112" s="34"/>
      <c r="AT1112" s="34">
        <v>23.446574999999999</v>
      </c>
      <c r="AU1112" s="34">
        <v>181.800003</v>
      </c>
      <c r="AV1112" s="34">
        <v>11.051862</v>
      </c>
      <c r="AW1112" s="34">
        <v>13.176216</v>
      </c>
      <c r="AX1112" s="34">
        <v>8.82</v>
      </c>
      <c r="AY1112" s="34">
        <v>4.5</v>
      </c>
      <c r="AZ1112" s="34">
        <v>65.260002</v>
      </c>
      <c r="BA1112" s="34"/>
      <c r="BB1112" s="34"/>
      <c r="BC1112" s="34">
        <v>27.471132000000001</v>
      </c>
      <c r="BD1112" s="34"/>
      <c r="BE1112" s="38"/>
      <c r="BF1112" s="41"/>
      <c r="BG1112" s="41">
        <f t="shared" si="848"/>
        <v>0</v>
      </c>
      <c r="BH1112" s="41"/>
      <c r="BI1112" s="41">
        <f t="shared" si="849"/>
        <v>1.2048338516174574E-2</v>
      </c>
      <c r="BJ1112" s="41"/>
      <c r="BK1112" s="41">
        <f t="shared" si="850"/>
        <v>-9.5861903823492196E-3</v>
      </c>
      <c r="BL1112" s="41">
        <f t="shared" si="851"/>
        <v>8.5209847120999264E-3</v>
      </c>
      <c r="BM1112" s="41">
        <f t="shared" si="852"/>
        <v>2.637506732701636E-2</v>
      </c>
      <c r="BN1112" s="41">
        <f t="shared" si="853"/>
        <v>-2.3530497410194161E-2</v>
      </c>
      <c r="BO1112" s="41"/>
      <c r="BP1112" s="41">
        <f t="shared" si="854"/>
        <v>3.6325804676731101E-3</v>
      </c>
      <c r="BQ1112" s="41">
        <f t="shared" si="855"/>
        <v>0</v>
      </c>
      <c r="BR1112" s="41">
        <f t="shared" si="856"/>
        <v>6.9991609130657445E-3</v>
      </c>
      <c r="BS1112" s="41">
        <f t="shared" si="857"/>
        <v>-7.5917699082127376E-3</v>
      </c>
      <c r="BT1112" s="41"/>
      <c r="BU1112" s="41"/>
      <c r="BV1112" s="41">
        <f t="shared" si="858"/>
        <v>4.2804547290112927E-3</v>
      </c>
      <c r="BW1112" s="41">
        <f t="shared" si="859"/>
        <v>-6.4655236529697572E-3</v>
      </c>
      <c r="BX1112" s="41"/>
      <c r="BY1112" s="41"/>
      <c r="BZ1112" s="41">
        <f t="shared" si="860"/>
        <v>4.8546272333854544E-3</v>
      </c>
      <c r="CA1112" s="41">
        <f t="shared" si="861"/>
        <v>-1.1333706509849176E-2</v>
      </c>
      <c r="CB1112" s="41">
        <f t="shared" si="862"/>
        <v>-9.9834665022168478E-3</v>
      </c>
      <c r="CC1112" s="41">
        <f t="shared" si="863"/>
        <v>-2.8284713838582106E-2</v>
      </c>
      <c r="CD1112" s="41">
        <f t="shared" si="864"/>
        <v>-1.1244269985249399E-2</v>
      </c>
      <c r="CE1112" s="41">
        <f t="shared" si="865"/>
        <v>-3.1421866472156508E-3</v>
      </c>
      <c r="CF1112" s="41">
        <f t="shared" si="866"/>
        <v>1.9023122493104293E-2</v>
      </c>
      <c r="CG1112" s="41"/>
      <c r="CH1112" s="41">
        <f t="shared" si="867"/>
        <v>5.9390837194643236E-3</v>
      </c>
      <c r="CI1112" s="41">
        <f t="shared" si="868"/>
        <v>-1.0047447154229285E-2</v>
      </c>
      <c r="CJ1112" s="41">
        <f t="shared" si="869"/>
        <v>4.4451762570833796E-2</v>
      </c>
      <c r="CK1112" s="41">
        <f t="shared" si="870"/>
        <v>3.683245416296368E-3</v>
      </c>
      <c r="CL1112" s="41">
        <f t="shared" si="871"/>
        <v>-2.29894109865043E-2</v>
      </c>
      <c r="CM1112" s="41">
        <f t="shared" si="872"/>
        <v>-1.0996340494457095E-2</v>
      </c>
      <c r="CO1112" s="41">
        <f t="shared" si="873"/>
        <v>2.4845937236835581E-2</v>
      </c>
      <c r="CP1112" s="41"/>
      <c r="CQ1112" s="41">
        <f t="shared" si="874"/>
        <v>-1.2451919635498988E-3</v>
      </c>
      <c r="CR1112" s="41">
        <f t="shared" si="875"/>
        <v>0</v>
      </c>
      <c r="CS1112" s="41">
        <f t="shared" si="876"/>
        <v>-3.402294078174882E-2</v>
      </c>
      <c r="CT1112" s="41">
        <f t="shared" si="877"/>
        <v>0</v>
      </c>
      <c r="CU1112" s="41">
        <f t="shared" si="878"/>
        <v>-1.508324130129449E-2</v>
      </c>
      <c r="CV1112" s="41">
        <f t="shared" si="879"/>
        <v>-1.5000281259492598E-2</v>
      </c>
      <c r="CW1112" s="41"/>
      <c r="CX1112" s="41">
        <f t="shared" si="880"/>
        <v>-2.1119363524163661E-3</v>
      </c>
      <c r="CY1112" s="41">
        <f t="shared" si="881"/>
        <v>2.7540639370639201E-3</v>
      </c>
      <c r="CZ1112" s="41">
        <f t="shared" si="882"/>
        <v>0</v>
      </c>
      <c r="DA1112" s="41">
        <f t="shared" si="883"/>
        <v>-2.9092976718979122E-2</v>
      </c>
      <c r="DB1112" s="41">
        <f t="shared" si="884"/>
        <v>-6.7796869853788038E-3</v>
      </c>
      <c r="DC1112" s="41">
        <f t="shared" si="885"/>
        <v>-1.1049836186584935E-2</v>
      </c>
      <c r="DD1112" s="41">
        <f t="shared" si="886"/>
        <v>5.3775651426562036E-3</v>
      </c>
      <c r="DE1112" s="41"/>
      <c r="DF1112" s="41"/>
      <c r="DG1112" s="41">
        <f t="shared" si="887"/>
        <v>-9.7421583681728263E-3</v>
      </c>
      <c r="DH1112" s="41"/>
    </row>
    <row r="1113" spans="2:112">
      <c r="B1113" s="34"/>
      <c r="C1113" s="34">
        <v>5.0821170000000002</v>
      </c>
      <c r="D1113" s="34"/>
      <c r="E1113" s="34">
        <v>1.6</v>
      </c>
      <c r="F1113" s="34"/>
      <c r="G1113" s="34">
        <v>56.598927000000003</v>
      </c>
      <c r="H1113" s="34">
        <v>24.319201</v>
      </c>
      <c r="I1113" s="34">
        <v>23</v>
      </c>
      <c r="J1113" s="34">
        <v>4.6399999999999997</v>
      </c>
      <c r="K1113" s="34"/>
      <c r="L1113" s="34">
        <v>77.669998000000007</v>
      </c>
      <c r="M1113" s="34">
        <v>3.55</v>
      </c>
      <c r="N1113" s="34">
        <v>44.976227000000002</v>
      </c>
      <c r="O1113" s="34">
        <v>11.67</v>
      </c>
      <c r="P1113" s="34"/>
      <c r="Q1113" s="34"/>
      <c r="R1113" s="34">
        <v>39.509998000000003</v>
      </c>
      <c r="S1113" s="34">
        <v>44.770218</v>
      </c>
      <c r="T1113" s="34"/>
      <c r="U1113" s="34"/>
      <c r="V1113" s="34">
        <v>3.9979659999999999</v>
      </c>
      <c r="W1113" s="34">
        <v>38.560001</v>
      </c>
      <c r="X1113" s="34">
        <v>44.349997999999999</v>
      </c>
      <c r="Y1113" s="34">
        <v>12.25</v>
      </c>
      <c r="Z1113" s="34">
        <v>19.585512000000001</v>
      </c>
      <c r="AA1113" s="34">
        <v>48.130862999999998</v>
      </c>
      <c r="AB1113" s="34">
        <v>75.270927</v>
      </c>
      <c r="AC1113" s="34"/>
      <c r="AD1113" s="34">
        <v>119.699997</v>
      </c>
      <c r="AE1113" s="34">
        <v>34.189556000000003</v>
      </c>
      <c r="AF1113" s="34">
        <v>0.92</v>
      </c>
      <c r="AG1113" s="34">
        <v>16.420000000000002</v>
      </c>
      <c r="AH1113" s="34">
        <v>29.276278000000001</v>
      </c>
      <c r="AI1113" s="34">
        <v>141.21472199999999</v>
      </c>
      <c r="AJ1113" s="34">
        <v>11.874051</v>
      </c>
      <c r="AK1113" s="34">
        <v>16.149999999999999</v>
      </c>
      <c r="AL1113" s="34"/>
      <c r="AM1113" s="34">
        <v>39.367432000000001</v>
      </c>
      <c r="AN1113" s="34">
        <v>3.6</v>
      </c>
      <c r="AO1113" s="34">
        <v>26.9</v>
      </c>
      <c r="AP1113" s="34">
        <v>7.7</v>
      </c>
      <c r="AQ1113" s="34">
        <v>16.450001</v>
      </c>
      <c r="AR1113" s="34">
        <v>3.99</v>
      </c>
      <c r="AS1113" s="34"/>
      <c r="AT1113" s="34">
        <v>23.248297000000001</v>
      </c>
      <c r="AU1113" s="34">
        <v>181.259995</v>
      </c>
      <c r="AV1113" s="34">
        <v>11.150982000000001</v>
      </c>
      <c r="AW1113" s="34">
        <v>13.078975</v>
      </c>
      <c r="AX1113" s="34">
        <v>8.5</v>
      </c>
      <c r="AY1113" s="34">
        <v>4.45</v>
      </c>
      <c r="AZ1113" s="34">
        <v>63.860000999999997</v>
      </c>
      <c r="BA1113" s="34"/>
      <c r="BB1113" s="34"/>
      <c r="BC1113" s="34">
        <v>27.052792</v>
      </c>
      <c r="BD1113" s="34"/>
      <c r="BE1113" s="38"/>
      <c r="BF1113" s="41"/>
      <c r="BG1113" s="41">
        <f t="shared" si="848"/>
        <v>-1.8349085004087686E-2</v>
      </c>
      <c r="BH1113" s="41"/>
      <c r="BI1113" s="41">
        <f t="shared" si="849"/>
        <v>-4.2819997182928067E-2</v>
      </c>
      <c r="BJ1113" s="41"/>
      <c r="BK1113" s="41">
        <f t="shared" si="850"/>
        <v>0</v>
      </c>
      <c r="BL1113" s="41">
        <f t="shared" si="851"/>
        <v>-1.4242316260332212E-2</v>
      </c>
      <c r="BM1113" s="41">
        <f t="shared" si="852"/>
        <v>-2.1715101295588964E-3</v>
      </c>
      <c r="BN1113" s="41">
        <f t="shared" si="853"/>
        <v>4.3196611445163796E-3</v>
      </c>
      <c r="BO1113" s="41"/>
      <c r="BP1113" s="41">
        <f t="shared" si="854"/>
        <v>5.8105528954847585E-3</v>
      </c>
      <c r="BQ1113" s="41">
        <f t="shared" si="855"/>
        <v>-1.3986241974739952E-2</v>
      </c>
      <c r="BR1113" s="41">
        <f t="shared" si="856"/>
        <v>-1.228091884883833E-2</v>
      </c>
      <c r="BS1113" s="41">
        <f t="shared" si="857"/>
        <v>-1.1925183910806348E-2</v>
      </c>
      <c r="BT1113" s="41"/>
      <c r="BU1113" s="41"/>
      <c r="BV1113" s="41">
        <f t="shared" si="858"/>
        <v>-7.3131333615615215E-3</v>
      </c>
      <c r="BW1113" s="41">
        <f t="shared" si="859"/>
        <v>-2.2743176618734182E-2</v>
      </c>
      <c r="BX1113" s="41"/>
      <c r="BY1113" s="41"/>
      <c r="BZ1113" s="41">
        <f t="shared" si="860"/>
        <v>-2.9486194724935598E-2</v>
      </c>
      <c r="CA1113" s="41">
        <f t="shared" si="861"/>
        <v>-2.357871888932626E-2</v>
      </c>
      <c r="CB1113" s="41">
        <f t="shared" si="862"/>
        <v>-1.1210880251957159E-2</v>
      </c>
      <c r="CC1113" s="41">
        <f t="shared" si="863"/>
        <v>4.0899852515250664E-3</v>
      </c>
      <c r="CD1113" s="41">
        <f t="shared" si="864"/>
        <v>-1.7857712286828455E-2</v>
      </c>
      <c r="CE1113" s="41">
        <f t="shared" si="865"/>
        <v>-1.1809558405121016E-3</v>
      </c>
      <c r="CF1113" s="41">
        <f t="shared" si="866"/>
        <v>-1.5057500018572308E-2</v>
      </c>
      <c r="CG1113" s="41"/>
      <c r="CH1113" s="41">
        <f t="shared" si="867"/>
        <v>-1.5666108909613577E-2</v>
      </c>
      <c r="CI1113" s="41">
        <f t="shared" si="868"/>
        <v>-4.9168246807579164E-3</v>
      </c>
      <c r="CJ1113" s="41">
        <f t="shared" si="869"/>
        <v>0</v>
      </c>
      <c r="CK1113" s="41">
        <f t="shared" si="870"/>
        <v>6.1087544883211909E-3</v>
      </c>
      <c r="CL1113" s="41">
        <f t="shared" si="871"/>
        <v>-1.3378081916105976E-2</v>
      </c>
      <c r="CM1113" s="41">
        <f t="shared" si="872"/>
        <v>-3.103671802184179E-3</v>
      </c>
      <c r="CO1113" s="41">
        <f t="shared" si="873"/>
        <v>-9.2449967943560168E-3</v>
      </c>
      <c r="CP1113" s="41"/>
      <c r="CQ1113" s="41">
        <f t="shared" si="874"/>
        <v>-9.2628320128949025E-3</v>
      </c>
      <c r="CR1113" s="41">
        <f t="shared" si="875"/>
        <v>-5.4067221270275703E-2</v>
      </c>
      <c r="CS1113" s="41">
        <f t="shared" si="876"/>
        <v>-2.0239917777618091E-2</v>
      </c>
      <c r="CT1113" s="41">
        <f t="shared" si="877"/>
        <v>-3.8221212820197741E-2</v>
      </c>
      <c r="CU1113" s="41">
        <f t="shared" si="878"/>
        <v>0</v>
      </c>
      <c r="CV1113" s="41">
        <f t="shared" si="879"/>
        <v>5.0251362026729795E-3</v>
      </c>
      <c r="CW1113" s="41"/>
      <c r="CX1113" s="41">
        <f t="shared" si="880"/>
        <v>-8.4925467492320533E-3</v>
      </c>
      <c r="CY1113" s="41">
        <f t="shared" si="881"/>
        <v>-2.9747612030782107E-3</v>
      </c>
      <c r="CZ1113" s="41">
        <f t="shared" si="882"/>
        <v>8.9286452214998608E-3</v>
      </c>
      <c r="DA1113" s="41">
        <f t="shared" si="883"/>
        <v>-7.407407139523571E-3</v>
      </c>
      <c r="DB1113" s="41">
        <f t="shared" si="884"/>
        <v>-3.6955706522429244E-2</v>
      </c>
      <c r="DC1113" s="41">
        <f t="shared" si="885"/>
        <v>-1.1173300598125189E-2</v>
      </c>
      <c r="DD1113" s="41">
        <f t="shared" si="886"/>
        <v>-2.1686118865927854E-2</v>
      </c>
      <c r="DE1113" s="41"/>
      <c r="DF1113" s="41"/>
      <c r="DG1113" s="41">
        <f t="shared" si="887"/>
        <v>-1.5345491617090198E-2</v>
      </c>
      <c r="DH1113" s="41"/>
    </row>
    <row r="1114" spans="2:112">
      <c r="B1114" s="34"/>
      <c r="C1114" s="34">
        <v>5.1291729999999998</v>
      </c>
      <c r="D1114" s="34"/>
      <c r="E1114" s="34">
        <v>1.62</v>
      </c>
      <c r="F1114" s="34"/>
      <c r="G1114" s="34">
        <v>58.581375000000001</v>
      </c>
      <c r="H1114" s="34">
        <v>24.717874999999999</v>
      </c>
      <c r="I1114" s="34">
        <v>23.25</v>
      </c>
      <c r="J1114" s="34">
        <v>4.6100000000000003</v>
      </c>
      <c r="K1114" s="34"/>
      <c r="L1114" s="34">
        <v>78.330001999999993</v>
      </c>
      <c r="M1114" s="34">
        <v>3.58</v>
      </c>
      <c r="N1114" s="34">
        <v>45.254100999999999</v>
      </c>
      <c r="O1114" s="34">
        <v>11.67</v>
      </c>
      <c r="P1114" s="34"/>
      <c r="Q1114" s="34"/>
      <c r="R1114" s="34">
        <v>37.959999000000003</v>
      </c>
      <c r="S1114" s="34">
        <v>44.898955999999998</v>
      </c>
      <c r="T1114" s="34"/>
      <c r="U1114" s="34"/>
      <c r="V1114" s="34">
        <v>3.8500160000000001</v>
      </c>
      <c r="W1114" s="34">
        <v>38.990001999999997</v>
      </c>
      <c r="X1114" s="34">
        <v>44.299999</v>
      </c>
      <c r="Y1114" s="34">
        <v>12.4</v>
      </c>
      <c r="Z1114" s="34">
        <v>19.477685999999999</v>
      </c>
      <c r="AA1114" s="34">
        <v>48.699565999999997</v>
      </c>
      <c r="AB1114" s="34">
        <v>75.866744999999995</v>
      </c>
      <c r="AC1114" s="34"/>
      <c r="AD1114" s="34">
        <v>119.800003</v>
      </c>
      <c r="AE1114" s="34">
        <v>34.149906000000001</v>
      </c>
      <c r="AF1114" s="34">
        <v>0.93</v>
      </c>
      <c r="AG1114" s="34">
        <v>16.239999999999998</v>
      </c>
      <c r="AH1114" s="34">
        <v>29.325562999999999</v>
      </c>
      <c r="AI1114" s="34">
        <v>143.419479</v>
      </c>
      <c r="AJ1114" s="34">
        <v>11.912571</v>
      </c>
      <c r="AK1114" s="34">
        <v>15.95</v>
      </c>
      <c r="AL1114" s="34"/>
      <c r="AM1114" s="34">
        <v>39.832790000000003</v>
      </c>
      <c r="AN1114" s="34">
        <v>3.9</v>
      </c>
      <c r="AO1114" s="34">
        <v>26.75</v>
      </c>
      <c r="AP1114" s="34">
        <v>7.85</v>
      </c>
      <c r="AQ1114" s="34">
        <v>16.700001</v>
      </c>
      <c r="AR1114" s="34">
        <v>3.97</v>
      </c>
      <c r="AS1114" s="34"/>
      <c r="AT1114" s="34">
        <v>23.446574999999999</v>
      </c>
      <c r="AU1114" s="34">
        <v>181.35000600000001</v>
      </c>
      <c r="AV1114" s="34">
        <v>11.101421</v>
      </c>
      <c r="AW1114" s="34">
        <v>13.224837000000001</v>
      </c>
      <c r="AX1114" s="34">
        <v>8.64</v>
      </c>
      <c r="AY1114" s="34">
        <v>4.6500000000000004</v>
      </c>
      <c r="AZ1114" s="34">
        <v>64.069999999999993</v>
      </c>
      <c r="BA1114" s="34"/>
      <c r="BB1114" s="34"/>
      <c r="BC1114" s="34">
        <v>27.341647999999999</v>
      </c>
      <c r="BD1114" s="34"/>
      <c r="BE1114" s="38"/>
      <c r="BF1114" s="41"/>
      <c r="BG1114" s="41">
        <f t="shared" si="848"/>
        <v>9.2165305451070711E-3</v>
      </c>
      <c r="BH1114" s="41"/>
      <c r="BI1114" s="41">
        <f t="shared" si="849"/>
        <v>1.242251999855711E-2</v>
      </c>
      <c r="BJ1114" s="41"/>
      <c r="BK1114" s="41">
        <f t="shared" si="850"/>
        <v>3.442678586665722E-2</v>
      </c>
      <c r="BL1114" s="41">
        <f t="shared" si="851"/>
        <v>1.6260463171453316E-2</v>
      </c>
      <c r="BM1114" s="41">
        <f t="shared" si="852"/>
        <v>1.0810916104215676E-2</v>
      </c>
      <c r="BN1114" s="41">
        <f t="shared" si="853"/>
        <v>-6.4865092296066615E-3</v>
      </c>
      <c r="BO1114" s="41"/>
      <c r="BP1114" s="41">
        <f t="shared" si="854"/>
        <v>8.4616402305601746E-3</v>
      </c>
      <c r="BQ1114" s="41">
        <f t="shared" si="855"/>
        <v>8.4151969252844981E-3</v>
      </c>
      <c r="BR1114" s="41">
        <f t="shared" si="856"/>
        <v>6.1592345858641796E-3</v>
      </c>
      <c r="BS1114" s="41">
        <f t="shared" si="857"/>
        <v>0</v>
      </c>
      <c r="BT1114" s="41"/>
      <c r="BU1114" s="41"/>
      <c r="BV1114" s="41">
        <f t="shared" si="858"/>
        <v>-4.0020806404994669E-2</v>
      </c>
      <c r="BW1114" s="41">
        <f t="shared" si="859"/>
        <v>2.8714012343446652E-3</v>
      </c>
      <c r="BX1114" s="41"/>
      <c r="BY1114" s="41"/>
      <c r="BZ1114" s="41">
        <f t="shared" si="860"/>
        <v>-3.7708427654707666E-2</v>
      </c>
      <c r="CA1114" s="41">
        <f t="shared" si="861"/>
        <v>1.1089758613754063E-2</v>
      </c>
      <c r="CB1114" s="41">
        <f t="shared" si="862"/>
        <v>-1.1280091820326217E-3</v>
      </c>
      <c r="CC1114" s="41">
        <f t="shared" si="863"/>
        <v>1.2170535620255114E-2</v>
      </c>
      <c r="CD1114" s="41">
        <f t="shared" si="864"/>
        <v>-5.5206065745982908E-3</v>
      </c>
      <c r="CE1114" s="41">
        <f t="shared" si="865"/>
        <v>1.1746504585643356E-2</v>
      </c>
      <c r="CF1114" s="41">
        <f t="shared" si="866"/>
        <v>7.8844814624995738E-3</v>
      </c>
      <c r="CG1114" s="41"/>
      <c r="CH1114" s="41">
        <f t="shared" si="867"/>
        <v>8.3512322181448671E-4</v>
      </c>
      <c r="CI1114" s="41">
        <f t="shared" si="868"/>
        <v>-1.1603838628121471E-3</v>
      </c>
      <c r="CJ1114" s="41">
        <f t="shared" si="869"/>
        <v>1.0810916104215676E-2</v>
      </c>
      <c r="CK1114" s="41">
        <f t="shared" si="870"/>
        <v>-1.1022769290750434E-2</v>
      </c>
      <c r="CL1114" s="41">
        <f t="shared" si="871"/>
        <v>1.6820294645641337E-3</v>
      </c>
      <c r="CM1114" s="41">
        <f t="shared" si="872"/>
        <v>1.5492172680442302E-2</v>
      </c>
      <c r="CO1114" s="41">
        <f t="shared" si="873"/>
        <v>-1.2461220437811889E-2</v>
      </c>
      <c r="CP1114" s="41"/>
      <c r="CQ1114" s="41">
        <f t="shared" si="874"/>
        <v>1.1751566945267002E-2</v>
      </c>
      <c r="CR1114" s="41">
        <f t="shared" si="875"/>
        <v>8.0042707673536356E-2</v>
      </c>
      <c r="CS1114" s="41">
        <f t="shared" si="876"/>
        <v>-5.5918132657778296E-3</v>
      </c>
      <c r="CT1114" s="41">
        <f t="shared" si="877"/>
        <v>1.9293202934678851E-2</v>
      </c>
      <c r="CU1114" s="41">
        <f t="shared" si="878"/>
        <v>1.5083241301294485E-2</v>
      </c>
      <c r="CV1114" s="41">
        <f t="shared" si="879"/>
        <v>-5.0251362026730428E-3</v>
      </c>
      <c r="CW1114" s="41"/>
      <c r="CX1114" s="41">
        <f t="shared" si="880"/>
        <v>8.4925467492320654E-3</v>
      </c>
      <c r="CY1114" s="41">
        <f t="shared" si="881"/>
        <v>4.9646177215486871E-4</v>
      </c>
      <c r="CZ1114" s="41">
        <f t="shared" si="882"/>
        <v>-4.4544476342186891E-3</v>
      </c>
      <c r="DA1114" s="41">
        <f t="shared" si="883"/>
        <v>1.1090673482563517E-2</v>
      </c>
      <c r="DB1114" s="41">
        <f t="shared" si="884"/>
        <v>1.6336419319693599E-2</v>
      </c>
      <c r="DC1114" s="41">
        <f t="shared" si="885"/>
        <v>4.3963123421116204E-2</v>
      </c>
      <c r="DD1114" s="41">
        <f t="shared" si="886"/>
        <v>3.28303270503977E-3</v>
      </c>
      <c r="DE1114" s="41"/>
      <c r="DF1114" s="41"/>
      <c r="DG1114" s="41">
        <f t="shared" si="887"/>
        <v>1.062089122790727E-2</v>
      </c>
      <c r="DH1114" s="41"/>
    </row>
    <row r="1115" spans="2:112">
      <c r="B1115" s="34"/>
      <c r="C1115" s="34">
        <v>5.0350590000000004</v>
      </c>
      <c r="D1115" s="34"/>
      <c r="E1115" s="34">
        <v>1.56</v>
      </c>
      <c r="F1115" s="34"/>
      <c r="G1115" s="34">
        <v>57.471203000000003</v>
      </c>
      <c r="H1115" s="34">
        <v>25.096619</v>
      </c>
      <c r="I1115" s="34">
        <v>23.4</v>
      </c>
      <c r="J1115" s="34">
        <v>4.62</v>
      </c>
      <c r="K1115" s="34"/>
      <c r="L1115" s="34">
        <v>79.019997000000004</v>
      </c>
      <c r="M1115" s="34">
        <v>3.71</v>
      </c>
      <c r="N1115" s="34">
        <v>45.323569999999997</v>
      </c>
      <c r="O1115" s="34">
        <v>11.49</v>
      </c>
      <c r="P1115" s="34"/>
      <c r="Q1115" s="34"/>
      <c r="R1115" s="34">
        <v>37.909999999999997</v>
      </c>
      <c r="S1115" s="34">
        <v>44.928660999999998</v>
      </c>
      <c r="T1115" s="34"/>
      <c r="U1115" s="34"/>
      <c r="V1115" s="34">
        <v>4.0893949999999997</v>
      </c>
      <c r="W1115" s="34">
        <v>38.810001</v>
      </c>
      <c r="X1115" s="34">
        <v>43.700001</v>
      </c>
      <c r="Y1115" s="34">
        <v>12.55</v>
      </c>
      <c r="Z1115" s="34">
        <v>19.448277000000001</v>
      </c>
      <c r="AA1115" s="34">
        <v>48.519474000000002</v>
      </c>
      <c r="AB1115" s="34">
        <v>76.164635000000004</v>
      </c>
      <c r="AC1115" s="34"/>
      <c r="AD1115" s="34">
        <v>118.199997</v>
      </c>
      <c r="AE1115" s="34">
        <v>33.872340999999999</v>
      </c>
      <c r="AF1115" s="34">
        <v>0.93</v>
      </c>
      <c r="AG1115" s="34">
        <v>15.8</v>
      </c>
      <c r="AH1115" s="34">
        <v>28.586262000000001</v>
      </c>
      <c r="AI1115" s="34">
        <v>144.70642100000001</v>
      </c>
      <c r="AJ1115" s="34">
        <v>11.787378</v>
      </c>
      <c r="AK1115" s="34">
        <v>15.9</v>
      </c>
      <c r="AL1115" s="34"/>
      <c r="AM1115" s="34">
        <v>39.595165000000001</v>
      </c>
      <c r="AN1115" s="34">
        <v>4.2</v>
      </c>
      <c r="AO1115" s="34">
        <v>26.799999</v>
      </c>
      <c r="AP1115" s="34">
        <v>7.5</v>
      </c>
      <c r="AQ1115" s="34">
        <v>16.450001</v>
      </c>
      <c r="AR1115" s="34">
        <v>4</v>
      </c>
      <c r="AS1115" s="34"/>
      <c r="AT1115" s="34">
        <v>23.149156999999999</v>
      </c>
      <c r="AU1115" s="34">
        <v>181.490005</v>
      </c>
      <c r="AV1115" s="34">
        <v>11.002302</v>
      </c>
      <c r="AW1115" s="34">
        <v>12.884492</v>
      </c>
      <c r="AX1115" s="34">
        <v>8.4700000000000006</v>
      </c>
      <c r="AY1115" s="34">
        <v>4.6500000000000004</v>
      </c>
      <c r="AZ1115" s="34">
        <v>63.049999</v>
      </c>
      <c r="BA1115" s="34"/>
      <c r="BB1115" s="34"/>
      <c r="BC1115" s="34">
        <v>27.351606</v>
      </c>
      <c r="BD1115" s="34"/>
      <c r="BE1115" s="38"/>
      <c r="BF1115" s="41"/>
      <c r="BG1115" s="41">
        <f t="shared" si="848"/>
        <v>-1.8519193534129199E-2</v>
      </c>
      <c r="BH1115" s="41"/>
      <c r="BI1115" s="41">
        <f t="shared" si="849"/>
        <v>-3.7740327982847086E-2</v>
      </c>
      <c r="BJ1115" s="41"/>
      <c r="BK1115" s="41">
        <f t="shared" si="850"/>
        <v>-1.9132808337840271E-2</v>
      </c>
      <c r="BL1115" s="41">
        <f t="shared" si="851"/>
        <v>1.520646975819155E-2</v>
      </c>
      <c r="BM1115" s="41">
        <f t="shared" si="852"/>
        <v>6.4308903302903314E-3</v>
      </c>
      <c r="BN1115" s="41">
        <f t="shared" si="853"/>
        <v>2.1668480850902932E-3</v>
      </c>
      <c r="BO1115" s="41"/>
      <c r="BP1115" s="41">
        <f t="shared" si="854"/>
        <v>8.7702501060236537E-3</v>
      </c>
      <c r="BQ1115" s="41">
        <f t="shared" si="855"/>
        <v>3.5669076206734714E-2</v>
      </c>
      <c r="BR1115" s="41">
        <f t="shared" si="856"/>
        <v>1.5339103523875379E-3</v>
      </c>
      <c r="BS1115" s="41">
        <f t="shared" si="857"/>
        <v>-1.5544354437800232E-2</v>
      </c>
      <c r="BT1115" s="41"/>
      <c r="BU1115" s="41"/>
      <c r="BV1115" s="41">
        <f t="shared" si="858"/>
        <v>-1.3180178699639692E-3</v>
      </c>
      <c r="BW1115" s="41">
        <f t="shared" si="859"/>
        <v>6.6137791638836557E-4</v>
      </c>
      <c r="BX1115" s="41"/>
      <c r="BY1115" s="41"/>
      <c r="BZ1115" s="41">
        <f t="shared" si="860"/>
        <v>6.0319733217603234E-2</v>
      </c>
      <c r="CA1115" s="41">
        <f t="shared" si="861"/>
        <v>-4.6272831423388094E-3</v>
      </c>
      <c r="CB1115" s="41">
        <f t="shared" si="862"/>
        <v>-1.3636529492886802E-2</v>
      </c>
      <c r="CC1115" s="41">
        <f t="shared" si="863"/>
        <v>1.2024192966801812E-2</v>
      </c>
      <c r="CD1115" s="41">
        <f t="shared" si="864"/>
        <v>-1.5110226352280493E-3</v>
      </c>
      <c r="CE1115" s="41">
        <f t="shared" si="865"/>
        <v>-3.7048752177903572E-3</v>
      </c>
      <c r="CF1115" s="41">
        <f t="shared" si="866"/>
        <v>3.918801253066608E-3</v>
      </c>
      <c r="CG1115" s="41"/>
      <c r="CH1115" s="41">
        <f t="shared" si="867"/>
        <v>-1.3445631131798136E-2</v>
      </c>
      <c r="CI1115" s="41">
        <f t="shared" si="868"/>
        <v>-8.1610517967167263E-3</v>
      </c>
      <c r="CJ1115" s="41">
        <f t="shared" si="869"/>
        <v>0</v>
      </c>
      <c r="CK1115" s="41">
        <f t="shared" si="870"/>
        <v>-2.7467394700610683E-2</v>
      </c>
      <c r="CL1115" s="41">
        <f t="shared" si="871"/>
        <v>-2.553334022061771E-2</v>
      </c>
      <c r="CM1115" s="41">
        <f t="shared" si="872"/>
        <v>8.9332514603698791E-3</v>
      </c>
      <c r="CO1115" s="41">
        <f t="shared" si="873"/>
        <v>-3.1397200046676412E-3</v>
      </c>
      <c r="CP1115" s="41"/>
      <c r="CQ1115" s="41">
        <f t="shared" si="874"/>
        <v>-5.9834275965432978E-3</v>
      </c>
      <c r="CR1115" s="41">
        <f t="shared" si="875"/>
        <v>7.4107972153722043E-2</v>
      </c>
      <c r="CS1115" s="41">
        <f t="shared" si="876"/>
        <v>1.867376861361836E-3</v>
      </c>
      <c r="CT1115" s="41">
        <f t="shared" si="877"/>
        <v>-4.5610511252052295E-2</v>
      </c>
      <c r="CU1115" s="41">
        <f t="shared" si="878"/>
        <v>-1.508324130129449E-2</v>
      </c>
      <c r="CV1115" s="41">
        <f t="shared" si="879"/>
        <v>7.5282664207915878E-3</v>
      </c>
      <c r="CW1115" s="41"/>
      <c r="CX1115" s="41">
        <f t="shared" si="880"/>
        <v>-1.276606360566692E-2</v>
      </c>
      <c r="CY1115" s="41">
        <f t="shared" si="881"/>
        <v>7.7168450393087936E-4</v>
      </c>
      <c r="CZ1115" s="41">
        <f t="shared" si="882"/>
        <v>-8.9685945115385978E-3</v>
      </c>
      <c r="DA1115" s="41">
        <f t="shared" si="883"/>
        <v>-2.6072234888300922E-2</v>
      </c>
      <c r="DB1115" s="41">
        <f t="shared" si="884"/>
        <v>-1.9872074152001231E-2</v>
      </c>
      <c r="DC1115" s="41">
        <f t="shared" si="885"/>
        <v>0</v>
      </c>
      <c r="DD1115" s="41">
        <f t="shared" si="886"/>
        <v>-1.6048189100429881E-2</v>
      </c>
      <c r="DE1115" s="41"/>
      <c r="DF1115" s="41"/>
      <c r="DG1115" s="41">
        <f t="shared" si="887"/>
        <v>3.6413997638664995E-4</v>
      </c>
      <c r="DH1115" s="41"/>
    </row>
    <row r="1116" spans="2:112">
      <c r="B1116" s="34"/>
      <c r="C1116" s="34">
        <v>5.1762300000000003</v>
      </c>
      <c r="D1116" s="34"/>
      <c r="E1116" s="34">
        <v>1.53</v>
      </c>
      <c r="F1116" s="34"/>
      <c r="G1116" s="34">
        <v>57.481121000000002</v>
      </c>
      <c r="H1116" s="34">
        <v>25.176352999999999</v>
      </c>
      <c r="I1116" s="34">
        <v>23.5</v>
      </c>
      <c r="J1116" s="34">
        <v>4.63</v>
      </c>
      <c r="K1116" s="34"/>
      <c r="L1116" s="34">
        <v>78.669998000000007</v>
      </c>
      <c r="M1116" s="34">
        <v>3.65</v>
      </c>
      <c r="N1116" s="34">
        <v>45.472434999999997</v>
      </c>
      <c r="O1116" s="34">
        <v>11.48</v>
      </c>
      <c r="P1116" s="34"/>
      <c r="Q1116" s="34"/>
      <c r="R1116" s="34">
        <v>38.590000000000003</v>
      </c>
      <c r="S1116" s="34">
        <v>44.829636000000001</v>
      </c>
      <c r="T1116" s="34"/>
      <c r="U1116" s="34"/>
      <c r="V1116" s="34">
        <v>4.0594729999999997</v>
      </c>
      <c r="W1116" s="34">
        <v>38.990001999999997</v>
      </c>
      <c r="X1116" s="34">
        <v>42.900002000000001</v>
      </c>
      <c r="Y1116" s="34">
        <v>12.54</v>
      </c>
      <c r="Z1116" s="34">
        <v>20.016826999999999</v>
      </c>
      <c r="AA1116" s="34">
        <v>48.491039000000001</v>
      </c>
      <c r="AB1116" s="34">
        <v>76.821831000000003</v>
      </c>
      <c r="AC1116" s="34"/>
      <c r="AD1116" s="34">
        <v>117.779999</v>
      </c>
      <c r="AE1116" s="34">
        <v>34.219296</v>
      </c>
      <c r="AF1116" s="34">
        <v>0.9</v>
      </c>
      <c r="AG1116" s="34">
        <v>15.47</v>
      </c>
      <c r="AH1116" s="34">
        <v>28.438402</v>
      </c>
      <c r="AI1116" s="34">
        <v>147.06083699999999</v>
      </c>
      <c r="AJ1116" s="34">
        <v>11.80664</v>
      </c>
      <c r="AK1116" s="34">
        <v>16.899999999999999</v>
      </c>
      <c r="AL1116" s="34"/>
      <c r="AM1116" s="34">
        <v>40.050624999999997</v>
      </c>
      <c r="AN1116" s="34">
        <v>4</v>
      </c>
      <c r="AO1116" s="34">
        <v>27.6</v>
      </c>
      <c r="AP1116" s="34">
        <v>7.45</v>
      </c>
      <c r="AQ1116" s="34">
        <v>16.75</v>
      </c>
      <c r="AR1116" s="34">
        <v>4.12</v>
      </c>
      <c r="AS1116" s="34"/>
      <c r="AT1116" s="34">
        <v>23.149156999999999</v>
      </c>
      <c r="AU1116" s="34">
        <v>181.53999300000001</v>
      </c>
      <c r="AV1116" s="34">
        <v>11.002302</v>
      </c>
      <c r="AW1116" s="34">
        <v>13.078975</v>
      </c>
      <c r="AX1116" s="34">
        <v>8.23</v>
      </c>
      <c r="AY1116" s="34">
        <v>4.75</v>
      </c>
      <c r="AZ1116" s="34">
        <v>63.59</v>
      </c>
      <c r="BA1116" s="34"/>
      <c r="BB1116" s="34"/>
      <c r="BC1116" s="34">
        <v>26.983067999999999</v>
      </c>
      <c r="BD1116" s="34"/>
      <c r="BE1116" s="38"/>
      <c r="BF1116" s="41"/>
      <c r="BG1116" s="41">
        <f t="shared" si="848"/>
        <v>2.7651747993109672E-2</v>
      </c>
      <c r="BH1116" s="41"/>
      <c r="BI1116" s="41">
        <f t="shared" si="849"/>
        <v>-1.9418085857101627E-2</v>
      </c>
      <c r="BJ1116" s="41"/>
      <c r="BK1116" s="41">
        <f t="shared" si="850"/>
        <v>1.7255849520036705E-4</v>
      </c>
      <c r="BL1116" s="41">
        <f t="shared" si="851"/>
        <v>3.1720450844274638E-3</v>
      </c>
      <c r="BM1116" s="41">
        <f t="shared" si="852"/>
        <v>4.264398786457518E-3</v>
      </c>
      <c r="BN1116" s="41">
        <f t="shared" si="853"/>
        <v>2.1621630044950956E-3</v>
      </c>
      <c r="BO1116" s="41"/>
      <c r="BP1116" s="41">
        <f t="shared" si="854"/>
        <v>-4.4390840996725205E-3</v>
      </c>
      <c r="BQ1116" s="41">
        <f t="shared" si="855"/>
        <v>-1.6304709024943697E-2</v>
      </c>
      <c r="BR1116" s="41">
        <f t="shared" si="856"/>
        <v>3.2791119695222276E-3</v>
      </c>
      <c r="BS1116" s="41">
        <f t="shared" si="857"/>
        <v>-8.7070096924392088E-4</v>
      </c>
      <c r="BT1116" s="41"/>
      <c r="BU1116" s="41"/>
      <c r="BV1116" s="41">
        <f t="shared" si="858"/>
        <v>1.7778246021284184E-2</v>
      </c>
      <c r="BW1116" s="41">
        <f t="shared" si="859"/>
        <v>-2.2064821523025565E-3</v>
      </c>
      <c r="BX1116" s="41"/>
      <c r="BY1116" s="41"/>
      <c r="BZ1116" s="41">
        <f t="shared" si="860"/>
        <v>-7.343875119973098E-3</v>
      </c>
      <c r="CA1116" s="41">
        <f t="shared" si="861"/>
        <v>4.6272831423388736E-3</v>
      </c>
      <c r="CB1116" s="41">
        <f t="shared" si="862"/>
        <v>-1.8476252430822626E-2</v>
      </c>
      <c r="CC1116" s="41">
        <f t="shared" si="863"/>
        <v>-7.9713037301838859E-4</v>
      </c>
      <c r="CD1116" s="41">
        <f t="shared" si="864"/>
        <v>2.8814789795255036E-2</v>
      </c>
      <c r="CE1116" s="41">
        <f t="shared" si="865"/>
        <v>-5.8622514065731794E-4</v>
      </c>
      <c r="CF1116" s="41">
        <f t="shared" si="866"/>
        <v>8.59161022274855E-3</v>
      </c>
      <c r="CG1116" s="41"/>
      <c r="CH1116" s="41">
        <f t="shared" si="867"/>
        <v>-3.5596105652679257E-3</v>
      </c>
      <c r="CI1116" s="41">
        <f t="shared" si="868"/>
        <v>1.019091383389145E-2</v>
      </c>
      <c r="CJ1116" s="41">
        <f t="shared" si="869"/>
        <v>-3.2789822822990956E-2</v>
      </c>
      <c r="CK1116" s="41">
        <f t="shared" si="870"/>
        <v>-2.1107275447946366E-2</v>
      </c>
      <c r="CL1116" s="41">
        <f t="shared" si="871"/>
        <v>-5.1858378811449899E-3</v>
      </c>
      <c r="CM1116" s="41">
        <f t="shared" si="872"/>
        <v>1.61393510853588E-2</v>
      </c>
      <c r="CO1116" s="41">
        <f t="shared" si="873"/>
        <v>6.0994512702841931E-2</v>
      </c>
      <c r="CP1116" s="41"/>
      <c r="CQ1116" s="41">
        <f t="shared" si="874"/>
        <v>1.1437264039216691E-2</v>
      </c>
      <c r="CR1116" s="41">
        <f t="shared" si="875"/>
        <v>-4.8790164169432056E-2</v>
      </c>
      <c r="CS1116" s="41">
        <f t="shared" si="876"/>
        <v>2.9413922519726889E-2</v>
      </c>
      <c r="CT1116" s="41">
        <f t="shared" si="877"/>
        <v>-6.6889881507965401E-3</v>
      </c>
      <c r="CU1116" s="41">
        <f t="shared" si="878"/>
        <v>1.8072720269422783E-2</v>
      </c>
      <c r="CV1116" s="41">
        <f t="shared" si="879"/>
        <v>2.9558802241544429E-2</v>
      </c>
      <c r="CW1116" s="41"/>
      <c r="CX1116" s="41">
        <f t="shared" si="880"/>
        <v>0</v>
      </c>
      <c r="CY1116" s="41">
        <f t="shared" si="881"/>
        <v>2.7539322144917093E-4</v>
      </c>
      <c r="CZ1116" s="41">
        <f t="shared" si="882"/>
        <v>0</v>
      </c>
      <c r="DA1116" s="41">
        <f t="shared" si="883"/>
        <v>1.4981561405737516E-2</v>
      </c>
      <c r="DB1116" s="41">
        <f t="shared" si="884"/>
        <v>-2.8744493974984551E-2</v>
      </c>
      <c r="DC1116" s="41">
        <f t="shared" si="885"/>
        <v>2.1277398447284879E-2</v>
      </c>
      <c r="DD1116" s="41">
        <f t="shared" si="886"/>
        <v>8.5281787288161732E-3</v>
      </c>
      <c r="DE1116" s="41"/>
      <c r="DF1116" s="41"/>
      <c r="DG1116" s="41">
        <f t="shared" si="887"/>
        <v>-1.3565689259727152E-2</v>
      </c>
      <c r="DH1116" s="41"/>
    </row>
    <row r="1117" spans="2:112">
      <c r="B1117" s="34"/>
      <c r="C1117" s="34">
        <v>5.0821170000000002</v>
      </c>
      <c r="D1117" s="34"/>
      <c r="E1117" s="34">
        <v>1.56</v>
      </c>
      <c r="F1117" s="34"/>
      <c r="G1117" s="34">
        <v>57.491031999999997</v>
      </c>
      <c r="H1117" s="34">
        <v>25.684664000000001</v>
      </c>
      <c r="I1117" s="34">
        <v>24.049999</v>
      </c>
      <c r="J1117" s="34">
        <v>4.5199999999999996</v>
      </c>
      <c r="K1117" s="34"/>
      <c r="L1117" s="34">
        <v>78.620002999999997</v>
      </c>
      <c r="M1117" s="34">
        <v>3.6</v>
      </c>
      <c r="N1117" s="34">
        <v>45.919021999999998</v>
      </c>
      <c r="O1117" s="34">
        <v>11.5</v>
      </c>
      <c r="P1117" s="34"/>
      <c r="Q1117" s="34"/>
      <c r="R1117" s="34">
        <v>38.470001000000003</v>
      </c>
      <c r="S1117" s="34">
        <v>45.037593999999999</v>
      </c>
      <c r="T1117" s="34"/>
      <c r="U1117" s="34"/>
      <c r="V1117" s="34">
        <v>4.0893949999999997</v>
      </c>
      <c r="W1117" s="34">
        <v>39.330002</v>
      </c>
      <c r="X1117" s="34">
        <v>42.849997999999999</v>
      </c>
      <c r="Y1117" s="34">
        <v>12.52</v>
      </c>
      <c r="Z1117" s="34">
        <v>20.036432000000001</v>
      </c>
      <c r="AA1117" s="34">
        <v>48.604782</v>
      </c>
      <c r="AB1117" s="34">
        <v>76.871619999999993</v>
      </c>
      <c r="AC1117" s="34"/>
      <c r="AD1117" s="34">
        <v>117.58000199999999</v>
      </c>
      <c r="AE1117" s="34">
        <v>34.506771000000001</v>
      </c>
      <c r="AF1117" s="34">
        <v>0.94</v>
      </c>
      <c r="AG1117" s="34">
        <v>15.5</v>
      </c>
      <c r="AH1117" s="34">
        <v>28.832695000000001</v>
      </c>
      <c r="AI1117" s="34">
        <v>148.09837300000001</v>
      </c>
      <c r="AJ1117" s="34">
        <v>11.902941</v>
      </c>
      <c r="AK1117" s="34">
        <v>17.299999</v>
      </c>
      <c r="AL1117" s="34"/>
      <c r="AM1117" s="34">
        <v>40.753608999999997</v>
      </c>
      <c r="AN1117" s="34">
        <v>4</v>
      </c>
      <c r="AO1117" s="34">
        <v>26.9</v>
      </c>
      <c r="AP1117" s="34">
        <v>7.7</v>
      </c>
      <c r="AQ1117" s="34">
        <v>16.549999</v>
      </c>
      <c r="AR1117" s="34">
        <v>4.03</v>
      </c>
      <c r="AS1117" s="34"/>
      <c r="AT1117" s="34">
        <v>23.050015999999999</v>
      </c>
      <c r="AU1117" s="34">
        <v>181.63000500000001</v>
      </c>
      <c r="AV1117" s="34">
        <v>11.051862</v>
      </c>
      <c r="AW1117" s="34">
        <v>13.224837000000001</v>
      </c>
      <c r="AX1117" s="34">
        <v>8.6199999999999992</v>
      </c>
      <c r="AY1117" s="34">
        <v>4.75</v>
      </c>
      <c r="AZ1117" s="34">
        <v>63.700001</v>
      </c>
      <c r="BA1117" s="34"/>
      <c r="BB1117" s="34"/>
      <c r="BC1117" s="34">
        <v>27.132474999999999</v>
      </c>
      <c r="BD1117" s="34"/>
      <c r="BE1117" s="38"/>
      <c r="BF1117" s="41"/>
      <c r="BG1117" s="41">
        <f t="shared" si="848"/>
        <v>-1.8349085004087686E-2</v>
      </c>
      <c r="BH1117" s="41"/>
      <c r="BI1117" s="41">
        <f t="shared" si="849"/>
        <v>1.9418085857101516E-2</v>
      </c>
      <c r="BJ1117" s="41"/>
      <c r="BK1117" s="41">
        <f t="shared" si="850"/>
        <v>1.724069657900502E-4</v>
      </c>
      <c r="BL1117" s="41">
        <f t="shared" si="851"/>
        <v>1.9988901314625104E-2</v>
      </c>
      <c r="BM1117" s="41">
        <f t="shared" si="852"/>
        <v>2.3134533821614515E-2</v>
      </c>
      <c r="BN1117" s="41">
        <f t="shared" si="853"/>
        <v>-2.4044874254002917E-2</v>
      </c>
      <c r="BO1117" s="41"/>
      <c r="BP1117" s="41">
        <f t="shared" si="854"/>
        <v>-6.3570476655632076E-4</v>
      </c>
      <c r="BQ1117" s="41">
        <f t="shared" si="855"/>
        <v>-1.3793322132335761E-2</v>
      </c>
      <c r="BR1117" s="41">
        <f t="shared" si="856"/>
        <v>9.7731356796358377E-3</v>
      </c>
      <c r="BS1117" s="41">
        <f t="shared" si="857"/>
        <v>1.7406444777838966E-3</v>
      </c>
      <c r="BT1117" s="41"/>
      <c r="BU1117" s="41"/>
      <c r="BV1117" s="41">
        <f t="shared" si="858"/>
        <v>-3.1144327910427637E-3</v>
      </c>
      <c r="BW1117" s="41">
        <f t="shared" si="859"/>
        <v>4.6281246500394493E-3</v>
      </c>
      <c r="BX1117" s="41"/>
      <c r="BY1117" s="41"/>
      <c r="BZ1117" s="41">
        <f t="shared" si="860"/>
        <v>7.3438751199730989E-3</v>
      </c>
      <c r="CA1117" s="41">
        <f t="shared" si="861"/>
        <v>8.6823830057755486E-3</v>
      </c>
      <c r="CB1117" s="41">
        <f t="shared" si="862"/>
        <v>-1.1662741846749189E-3</v>
      </c>
      <c r="CC1117" s="41">
        <f t="shared" si="863"/>
        <v>-1.5961695328221036E-3</v>
      </c>
      <c r="CD1117" s="41">
        <f t="shared" si="864"/>
        <v>9.7894663531297287E-4</v>
      </c>
      <c r="CE1117" s="41">
        <f t="shared" si="865"/>
        <v>2.3429031416250827E-3</v>
      </c>
      <c r="CF1117" s="41">
        <f t="shared" si="866"/>
        <v>6.4790010788002227E-4</v>
      </c>
      <c r="CG1117" s="41"/>
      <c r="CH1117" s="41">
        <f t="shared" si="867"/>
        <v>-1.6994990422146868E-3</v>
      </c>
      <c r="CI1117" s="41">
        <f t="shared" si="868"/>
        <v>8.3658701622743199E-3</v>
      </c>
      <c r="CJ1117" s="41">
        <f t="shared" si="869"/>
        <v>4.3485111939738676E-2</v>
      </c>
      <c r="CK1117" s="41">
        <f t="shared" si="870"/>
        <v>1.9373593402261763E-3</v>
      </c>
      <c r="CL1117" s="41">
        <f t="shared" si="871"/>
        <v>1.3769571406873946E-2</v>
      </c>
      <c r="CM1117" s="41">
        <f t="shared" si="872"/>
        <v>7.030377086669988E-3</v>
      </c>
      <c r="CO1117" s="41">
        <f t="shared" si="873"/>
        <v>2.3392821771235726E-2</v>
      </c>
      <c r="CP1117" s="41"/>
      <c r="CQ1117" s="41">
        <f t="shared" si="874"/>
        <v>1.740012129671575E-2</v>
      </c>
      <c r="CR1117" s="41">
        <f t="shared" si="875"/>
        <v>0</v>
      </c>
      <c r="CS1117" s="41">
        <f t="shared" si="876"/>
        <v>-2.5689486115311012E-2</v>
      </c>
      <c r="CT1117" s="41">
        <f t="shared" si="877"/>
        <v>3.3006296468170077E-2</v>
      </c>
      <c r="CU1117" s="41">
        <f t="shared" si="878"/>
        <v>-1.2012216870966087E-2</v>
      </c>
      <c r="CV1117" s="41">
        <f t="shared" si="879"/>
        <v>-2.2086787402843398E-2</v>
      </c>
      <c r="CW1117" s="41"/>
      <c r="CX1117" s="41">
        <f t="shared" si="880"/>
        <v>-4.2919015968035708E-3</v>
      </c>
      <c r="CY1117" s="41">
        <f t="shared" si="881"/>
        <v>4.9570175035841633E-4</v>
      </c>
      <c r="CZ1117" s="41">
        <f t="shared" si="882"/>
        <v>4.4943969242575718E-3</v>
      </c>
      <c r="DA1117" s="41">
        <f t="shared" si="883"/>
        <v>1.1090673482563517E-2</v>
      </c>
      <c r="DB1117" s="41">
        <f t="shared" si="884"/>
        <v>4.6299069986623156E-2</v>
      </c>
      <c r="DC1117" s="41">
        <f t="shared" si="885"/>
        <v>0</v>
      </c>
      <c r="DD1117" s="41">
        <f t="shared" si="886"/>
        <v>1.7283529973882285E-3</v>
      </c>
      <c r="DE1117" s="41"/>
      <c r="DF1117" s="41"/>
      <c r="DG1117" s="41">
        <f t="shared" si="887"/>
        <v>5.5217917565896432E-3</v>
      </c>
      <c r="DH1117" s="41"/>
    </row>
    <row r="1118" spans="2:112">
      <c r="B1118" s="34"/>
      <c r="C1118" s="34">
        <v>5.1291729999999998</v>
      </c>
      <c r="D1118" s="34"/>
      <c r="E1118" s="34">
        <v>1.56</v>
      </c>
      <c r="F1118" s="34"/>
      <c r="G1118" s="34">
        <v>57.074717999999997</v>
      </c>
      <c r="H1118" s="34">
        <v>25.276022000000001</v>
      </c>
      <c r="I1118" s="34">
        <v>23.700001</v>
      </c>
      <c r="J1118" s="34">
        <v>4.4000000000000004</v>
      </c>
      <c r="K1118" s="34"/>
      <c r="L1118" s="34">
        <v>78.779999000000004</v>
      </c>
      <c r="M1118" s="34">
        <v>3.5</v>
      </c>
      <c r="N1118" s="34">
        <v>46.306064999999997</v>
      </c>
      <c r="O1118" s="34">
        <v>11.45</v>
      </c>
      <c r="P1118" s="34"/>
      <c r="Q1118" s="34"/>
      <c r="R1118" s="34">
        <v>39.310001</v>
      </c>
      <c r="S1118" s="34">
        <v>44.780124999999998</v>
      </c>
      <c r="T1118" s="34"/>
      <c r="U1118" s="34"/>
      <c r="V1118" s="34">
        <v>4.019577</v>
      </c>
      <c r="W1118" s="34">
        <v>40.090000000000003</v>
      </c>
      <c r="X1118" s="34">
        <v>43.349997999999999</v>
      </c>
      <c r="Y1118" s="34">
        <v>12.4</v>
      </c>
      <c r="Z1118" s="34">
        <v>19.977615</v>
      </c>
      <c r="AA1118" s="34">
        <v>49.192436000000001</v>
      </c>
      <c r="AB1118" s="34">
        <v>77.718001999999998</v>
      </c>
      <c r="AC1118" s="34"/>
      <c r="AD1118" s="34">
        <v>119.239998</v>
      </c>
      <c r="AE1118" s="34">
        <v>34.447291999999997</v>
      </c>
      <c r="AF1118" s="34">
        <v>0.94</v>
      </c>
      <c r="AG1118" s="34">
        <v>15.35</v>
      </c>
      <c r="AH1118" s="34">
        <v>29.128416000000001</v>
      </c>
      <c r="AI1118" s="34">
        <v>147.49980199999999</v>
      </c>
      <c r="AJ1118" s="34">
        <v>11.854791000000001</v>
      </c>
      <c r="AK1118" s="34">
        <v>17.799999</v>
      </c>
      <c r="AL1118" s="34"/>
      <c r="AM1118" s="34">
        <v>40.882328000000001</v>
      </c>
      <c r="AN1118" s="34">
        <v>4</v>
      </c>
      <c r="AO1118" s="34">
        <v>26.950001</v>
      </c>
      <c r="AP1118" s="34">
        <v>7.55</v>
      </c>
      <c r="AQ1118" s="34">
        <v>16.850000000000001</v>
      </c>
      <c r="AR1118" s="34">
        <v>4.1399999999999997</v>
      </c>
      <c r="AS1118" s="34"/>
      <c r="AT1118" s="34">
        <v>23.099585000000001</v>
      </c>
      <c r="AU1118" s="34">
        <v>182.36999499999999</v>
      </c>
      <c r="AV1118" s="34">
        <v>11.002302</v>
      </c>
      <c r="AW1118" s="34">
        <v>12.981733</v>
      </c>
      <c r="AX1118" s="34">
        <v>8.9</v>
      </c>
      <c r="AY1118" s="34">
        <v>4.75</v>
      </c>
      <c r="AZ1118" s="34">
        <v>64.370002999999997</v>
      </c>
      <c r="BA1118" s="34"/>
      <c r="BB1118" s="34"/>
      <c r="BC1118" s="34">
        <v>27.271923000000001</v>
      </c>
      <c r="BD1118" s="34"/>
      <c r="BE1118" s="38"/>
      <c r="BF1118" s="41"/>
      <c r="BG1118" s="41">
        <f t="shared" si="848"/>
        <v>9.2165305451070711E-3</v>
      </c>
      <c r="BH1118" s="41"/>
      <c r="BI1118" s="41">
        <f t="shared" si="849"/>
        <v>0</v>
      </c>
      <c r="BJ1118" s="41"/>
      <c r="BK1118" s="41">
        <f t="shared" si="850"/>
        <v>-7.2677188857009313E-3</v>
      </c>
      <c r="BL1118" s="41">
        <f t="shared" si="851"/>
        <v>-1.6037882966836271E-2</v>
      </c>
      <c r="BM1118" s="41">
        <f t="shared" si="852"/>
        <v>-1.4659864636550255E-2</v>
      </c>
      <c r="BN1118" s="41">
        <f t="shared" si="853"/>
        <v>-2.6907452919924156E-2</v>
      </c>
      <c r="BO1118" s="41"/>
      <c r="BP1118" s="41">
        <f t="shared" si="854"/>
        <v>2.0329866972398814E-3</v>
      </c>
      <c r="BQ1118" s="41">
        <f t="shared" si="855"/>
        <v>-2.8170876966696335E-2</v>
      </c>
      <c r="BR1118" s="41">
        <f t="shared" si="856"/>
        <v>8.393492158705081E-3</v>
      </c>
      <c r="BS1118" s="41">
        <f t="shared" si="857"/>
        <v>-4.3573053689558126E-3</v>
      </c>
      <c r="BT1118" s="41"/>
      <c r="BU1118" s="41"/>
      <c r="BV1118" s="41">
        <f t="shared" si="858"/>
        <v>2.1600222114103406E-2</v>
      </c>
      <c r="BW1118" s="41">
        <f t="shared" si="859"/>
        <v>-5.7331606301751162E-3</v>
      </c>
      <c r="BX1118" s="41"/>
      <c r="BY1118" s="41"/>
      <c r="BZ1118" s="41">
        <f t="shared" si="860"/>
        <v>-1.7220364138904785E-2</v>
      </c>
      <c r="CA1118" s="41">
        <f t="shared" si="861"/>
        <v>1.9139289358931794E-2</v>
      </c>
      <c r="CB1118" s="41">
        <f t="shared" si="862"/>
        <v>1.1601058721106365E-2</v>
      </c>
      <c r="CC1118" s="41">
        <f t="shared" si="863"/>
        <v>-9.630893060961189E-3</v>
      </c>
      <c r="CD1118" s="41">
        <f t="shared" si="864"/>
        <v>-2.9398197268416248E-3</v>
      </c>
      <c r="CE1118" s="41">
        <f t="shared" si="865"/>
        <v>1.2017950713983892E-2</v>
      </c>
      <c r="CF1118" s="41">
        <f t="shared" si="866"/>
        <v>1.0950158829828615E-2</v>
      </c>
      <c r="CG1118" s="41"/>
      <c r="CH1118" s="41">
        <f t="shared" si="867"/>
        <v>1.4019282053171324E-2</v>
      </c>
      <c r="CI1118" s="41">
        <f t="shared" si="868"/>
        <v>-1.7251779565760374E-3</v>
      </c>
      <c r="CJ1118" s="41">
        <f t="shared" si="869"/>
        <v>0</v>
      </c>
      <c r="CK1118" s="41">
        <f t="shared" si="870"/>
        <v>-9.7245498919947444E-3</v>
      </c>
      <c r="CL1118" s="41">
        <f t="shared" si="871"/>
        <v>1.0204206265530466E-2</v>
      </c>
      <c r="CM1118" s="41">
        <f t="shared" si="872"/>
        <v>-4.0499019869248412E-3</v>
      </c>
      <c r="CO1118" s="41">
        <f t="shared" si="873"/>
        <v>2.8491957417999227E-2</v>
      </c>
      <c r="CP1118" s="41"/>
      <c r="CQ1118" s="41">
        <f t="shared" si="874"/>
        <v>3.1534912539944743E-3</v>
      </c>
      <c r="CR1118" s="41">
        <f t="shared" si="875"/>
        <v>0</v>
      </c>
      <c r="CS1118" s="41">
        <f t="shared" si="876"/>
        <v>1.8570478529635038E-3</v>
      </c>
      <c r="CT1118" s="41">
        <f t="shared" si="877"/>
        <v>-1.9672765598704893E-2</v>
      </c>
      <c r="CU1118" s="41">
        <f t="shared" si="878"/>
        <v>1.7964615398261469E-2</v>
      </c>
      <c r="CV1118" s="41">
        <f t="shared" si="879"/>
        <v>2.6929411878631328E-2</v>
      </c>
      <c r="CW1118" s="41"/>
      <c r="CX1118" s="41">
        <f t="shared" si="880"/>
        <v>2.1481884128197654E-3</v>
      </c>
      <c r="CY1118" s="41">
        <f t="shared" si="881"/>
        <v>4.0658847221066181E-3</v>
      </c>
      <c r="CZ1118" s="41">
        <f t="shared" si="882"/>
        <v>-4.4943969242574339E-3</v>
      </c>
      <c r="DA1118" s="41">
        <f t="shared" si="883"/>
        <v>-1.8553437065694896E-2</v>
      </c>
      <c r="DB1118" s="41">
        <f t="shared" si="884"/>
        <v>3.1966192062492502E-2</v>
      </c>
      <c r="DC1118" s="41">
        <f t="shared" si="885"/>
        <v>0</v>
      </c>
      <c r="DD1118" s="41">
        <f t="shared" si="886"/>
        <v>1.0463154393380372E-2</v>
      </c>
      <c r="DE1118" s="41"/>
      <c r="DF1118" s="41"/>
      <c r="DG1118" s="41">
        <f t="shared" si="887"/>
        <v>5.1263614896034319E-3</v>
      </c>
      <c r="DH1118" s="41"/>
    </row>
    <row r="1119" spans="2:112">
      <c r="B1119" s="34"/>
      <c r="C1119" s="34">
        <v>5.0821170000000002</v>
      </c>
      <c r="D1119" s="34"/>
      <c r="E1119" s="34">
        <v>1.52</v>
      </c>
      <c r="F1119" s="34"/>
      <c r="G1119" s="34">
        <v>56.955768999999997</v>
      </c>
      <c r="H1119" s="34">
        <v>25.445459</v>
      </c>
      <c r="I1119" s="34">
        <v>23.700001</v>
      </c>
      <c r="J1119" s="34">
        <v>4.5199999999999996</v>
      </c>
      <c r="K1119" s="34"/>
      <c r="L1119" s="34">
        <v>79.150002000000001</v>
      </c>
      <c r="M1119" s="34">
        <v>3.5</v>
      </c>
      <c r="N1119" s="34">
        <v>46.405304000000001</v>
      </c>
      <c r="O1119" s="34">
        <v>11.42</v>
      </c>
      <c r="P1119" s="34"/>
      <c r="Q1119" s="34"/>
      <c r="R1119" s="34">
        <v>43.09</v>
      </c>
      <c r="S1119" s="34">
        <v>44.720703</v>
      </c>
      <c r="T1119" s="34"/>
      <c r="U1119" s="34"/>
      <c r="V1119" s="34">
        <v>4.0893949999999997</v>
      </c>
      <c r="W1119" s="34">
        <v>40.259998000000003</v>
      </c>
      <c r="X1119" s="34">
        <v>43.549999</v>
      </c>
      <c r="Y1119" s="34">
        <v>12.45</v>
      </c>
      <c r="Z1119" s="34">
        <v>21.467604000000001</v>
      </c>
      <c r="AA1119" s="34">
        <v>49.315655</v>
      </c>
      <c r="AB1119" s="34">
        <v>77.120559999999998</v>
      </c>
      <c r="AC1119" s="34"/>
      <c r="AD1119" s="34">
        <v>118.650002</v>
      </c>
      <c r="AE1119" s="34">
        <v>34.605896000000001</v>
      </c>
      <c r="AF1119" s="34">
        <v>0.94</v>
      </c>
      <c r="AG1119" s="34">
        <v>15.42</v>
      </c>
      <c r="AH1119" s="34">
        <v>29.128416000000001</v>
      </c>
      <c r="AI1119" s="34">
        <v>148.16821300000001</v>
      </c>
      <c r="AJ1119" s="34">
        <v>11.931831000000001</v>
      </c>
      <c r="AK1119" s="34">
        <v>17.25</v>
      </c>
      <c r="AL1119" s="34"/>
      <c r="AM1119" s="34">
        <v>41.525905999999999</v>
      </c>
      <c r="AN1119" s="34">
        <v>4.2</v>
      </c>
      <c r="AO1119" s="34">
        <v>27.5</v>
      </c>
      <c r="AP1119" s="34">
        <v>7.55</v>
      </c>
      <c r="AQ1119" s="34">
        <v>16.850000000000001</v>
      </c>
      <c r="AR1119" s="34">
        <v>4.13</v>
      </c>
      <c r="AS1119" s="34"/>
      <c r="AT1119" s="34">
        <v>22.901304</v>
      </c>
      <c r="AU1119" s="34">
        <v>182.11999499999999</v>
      </c>
      <c r="AV1119" s="34">
        <v>11.051862</v>
      </c>
      <c r="AW1119" s="34">
        <v>13.662421999999999</v>
      </c>
      <c r="AX1119" s="34">
        <v>8.92</v>
      </c>
      <c r="AY1119" s="34">
        <v>4.5999999999999996</v>
      </c>
      <c r="AZ1119" s="34">
        <v>64.680000000000007</v>
      </c>
      <c r="BA1119" s="34"/>
      <c r="BB1119" s="34"/>
      <c r="BC1119" s="34">
        <v>27.212160000000001</v>
      </c>
      <c r="BD1119" s="34"/>
      <c r="BE1119" s="38"/>
      <c r="BF1119" s="41"/>
      <c r="BG1119" s="41">
        <f t="shared" si="848"/>
        <v>-9.2165305451071319E-3</v>
      </c>
      <c r="BH1119" s="41"/>
      <c r="BI1119" s="41">
        <f t="shared" si="849"/>
        <v>-2.5975486403260677E-2</v>
      </c>
      <c r="BJ1119" s="41"/>
      <c r="BK1119" s="41">
        <f t="shared" si="850"/>
        <v>-2.0862673881925551E-3</v>
      </c>
      <c r="BL1119" s="41">
        <f t="shared" si="851"/>
        <v>6.681099483829527E-3</v>
      </c>
      <c r="BM1119" s="41">
        <f t="shared" si="852"/>
        <v>0</v>
      </c>
      <c r="BN1119" s="41">
        <f t="shared" si="853"/>
        <v>2.6907452919924187E-2</v>
      </c>
      <c r="BO1119" s="41"/>
      <c r="BP1119" s="41">
        <f t="shared" si="854"/>
        <v>4.685666746315733E-3</v>
      </c>
      <c r="BQ1119" s="41">
        <f t="shared" si="855"/>
        <v>0</v>
      </c>
      <c r="BR1119" s="41">
        <f t="shared" si="856"/>
        <v>2.1408170103029986E-3</v>
      </c>
      <c r="BS1119" s="41">
        <f t="shared" si="857"/>
        <v>-2.6235257723844808E-3</v>
      </c>
      <c r="BT1119" s="41"/>
      <c r="BU1119" s="41"/>
      <c r="BV1119" s="41">
        <f t="shared" si="858"/>
        <v>9.181198675515842E-2</v>
      </c>
      <c r="BW1119" s="41">
        <f t="shared" si="859"/>
        <v>-1.327853832392481E-3</v>
      </c>
      <c r="BX1119" s="41"/>
      <c r="BY1119" s="41"/>
      <c r="BZ1119" s="41">
        <f t="shared" si="860"/>
        <v>1.7220364138904629E-2</v>
      </c>
      <c r="CA1119" s="41">
        <f t="shared" si="861"/>
        <v>4.2314438801296875E-3</v>
      </c>
      <c r="CB1119" s="41">
        <f t="shared" si="862"/>
        <v>4.6030232459507861E-3</v>
      </c>
      <c r="CC1119" s="41">
        <f t="shared" si="863"/>
        <v>4.0241502997253268E-3</v>
      </c>
      <c r="CD1119" s="41">
        <f t="shared" si="864"/>
        <v>7.1932611359252982E-2</v>
      </c>
      <c r="CE1119" s="41">
        <f t="shared" si="865"/>
        <v>2.5017044389601551E-3</v>
      </c>
      <c r="CF1119" s="41">
        <f t="shared" si="866"/>
        <v>-7.7170048235231763E-3</v>
      </c>
      <c r="CG1119" s="41"/>
      <c r="CH1119" s="41">
        <f t="shared" si="867"/>
        <v>-4.9602522989030725E-3</v>
      </c>
      <c r="CI1119" s="41">
        <f t="shared" si="868"/>
        <v>4.5936844770789629E-3</v>
      </c>
      <c r="CJ1119" s="41">
        <f t="shared" si="869"/>
        <v>0</v>
      </c>
      <c r="CK1119" s="41">
        <f t="shared" si="870"/>
        <v>4.5498941019773611E-3</v>
      </c>
      <c r="CL1119" s="41">
        <f t="shared" si="871"/>
        <v>0</v>
      </c>
      <c r="CM1119" s="41">
        <f t="shared" si="872"/>
        <v>4.5213692707426079E-3</v>
      </c>
      <c r="CO1119" s="41">
        <f t="shared" si="873"/>
        <v>-3.1386257640893866E-2</v>
      </c>
      <c r="CP1119" s="41"/>
      <c r="CQ1119" s="41">
        <f t="shared" si="874"/>
        <v>1.5619582006716015E-2</v>
      </c>
      <c r="CR1119" s="41">
        <f t="shared" si="875"/>
        <v>4.8790164169432049E-2</v>
      </c>
      <c r="CS1119" s="41">
        <f t="shared" si="876"/>
        <v>2.0202670211768706E-2</v>
      </c>
      <c r="CT1119" s="41">
        <f t="shared" si="877"/>
        <v>0</v>
      </c>
      <c r="CU1119" s="41">
        <f t="shared" si="878"/>
        <v>0</v>
      </c>
      <c r="CV1119" s="41">
        <f t="shared" si="879"/>
        <v>-2.4183808642815269E-3</v>
      </c>
      <c r="CW1119" s="41"/>
      <c r="CX1119" s="41">
        <f t="shared" si="880"/>
        <v>-8.6207998279726802E-3</v>
      </c>
      <c r="CY1119" s="41">
        <f t="shared" si="881"/>
        <v>-1.3717799997950578E-3</v>
      </c>
      <c r="CZ1119" s="41">
        <f t="shared" si="882"/>
        <v>4.4943969242575718E-3</v>
      </c>
      <c r="DA1119" s="41">
        <f t="shared" si="883"/>
        <v>5.1105928967784535E-2</v>
      </c>
      <c r="DB1119" s="41">
        <f t="shared" si="884"/>
        <v>2.2446698538237278E-3</v>
      </c>
      <c r="DC1119" s="41">
        <f t="shared" si="885"/>
        <v>-3.208831455150063E-2</v>
      </c>
      <c r="DD1119" s="41">
        <f t="shared" si="886"/>
        <v>4.8043020388212464E-3</v>
      </c>
      <c r="DE1119" s="41"/>
      <c r="DF1119" s="41"/>
      <c r="DG1119" s="41">
        <f t="shared" si="887"/>
        <v>-2.1937791985333637E-3</v>
      </c>
      <c r="DH1119" s="41"/>
    </row>
    <row r="1120" spans="2:112">
      <c r="B1120" s="34"/>
      <c r="C1120" s="34">
        <v>4.9409470000000004</v>
      </c>
      <c r="D1120" s="34"/>
      <c r="E1120" s="34">
        <v>1.55</v>
      </c>
      <c r="F1120" s="34"/>
      <c r="G1120" s="34">
        <v>56.985508000000003</v>
      </c>
      <c r="H1120" s="34">
        <v>25.186319000000001</v>
      </c>
      <c r="I1120" s="34">
        <v>23.5</v>
      </c>
      <c r="J1120" s="34">
        <v>4.5199999999999996</v>
      </c>
      <c r="K1120" s="34"/>
      <c r="L1120" s="34">
        <v>78.860000999999997</v>
      </c>
      <c r="M1120" s="34">
        <v>3.45</v>
      </c>
      <c r="N1120" s="34">
        <v>46.276291000000001</v>
      </c>
      <c r="O1120" s="34">
        <v>11.47</v>
      </c>
      <c r="P1120" s="34"/>
      <c r="Q1120" s="34"/>
      <c r="R1120" s="34">
        <v>44.139999000000003</v>
      </c>
      <c r="S1120" s="34">
        <v>44.978175999999998</v>
      </c>
      <c r="T1120" s="34"/>
      <c r="U1120" s="34"/>
      <c r="V1120" s="34">
        <v>4.1492399999999998</v>
      </c>
      <c r="W1120" s="34">
        <v>40.25</v>
      </c>
      <c r="X1120" s="34">
        <v>43.549999</v>
      </c>
      <c r="Y1120" s="34">
        <v>12.51</v>
      </c>
      <c r="Z1120" s="34">
        <v>21.163727000000002</v>
      </c>
      <c r="AA1120" s="34">
        <v>49.514698000000003</v>
      </c>
      <c r="AB1120" s="34">
        <v>77.419280999999998</v>
      </c>
      <c r="AC1120" s="34"/>
      <c r="AD1120" s="34">
        <v>116.75</v>
      </c>
      <c r="AE1120" s="34">
        <v>34.814067999999999</v>
      </c>
      <c r="AF1120" s="34">
        <v>0.94</v>
      </c>
      <c r="AG1120" s="34">
        <v>15.28</v>
      </c>
      <c r="AH1120" s="34">
        <v>28.931269</v>
      </c>
      <c r="AI1120" s="34">
        <v>150.64233400000001</v>
      </c>
      <c r="AJ1120" s="34">
        <v>12.037765</v>
      </c>
      <c r="AK1120" s="34">
        <v>16.600000000000001</v>
      </c>
      <c r="AL1120" s="34"/>
      <c r="AM1120" s="34">
        <v>41.684325999999999</v>
      </c>
      <c r="AN1120" s="34">
        <v>3.9</v>
      </c>
      <c r="AO1120" s="34">
        <v>27.6</v>
      </c>
      <c r="AP1120" s="34">
        <v>7.5</v>
      </c>
      <c r="AQ1120" s="34">
        <v>16.450001</v>
      </c>
      <c r="AR1120" s="34">
        <v>4.03</v>
      </c>
      <c r="AS1120" s="34"/>
      <c r="AT1120" s="34">
        <v>22.901304</v>
      </c>
      <c r="AU1120" s="34">
        <v>181.78999300000001</v>
      </c>
      <c r="AV1120" s="34">
        <v>11.250102</v>
      </c>
      <c r="AW1120" s="34">
        <v>13.419320000000001</v>
      </c>
      <c r="AX1120" s="34">
        <v>9.35</v>
      </c>
      <c r="AY1120" s="34">
        <v>4.05</v>
      </c>
      <c r="AZ1120" s="34">
        <v>64.989998</v>
      </c>
      <c r="BA1120" s="34"/>
      <c r="BB1120" s="34"/>
      <c r="BC1120" s="34">
        <v>27.142434999999999</v>
      </c>
      <c r="BD1120" s="34"/>
      <c r="BE1120" s="38"/>
      <c r="BF1120" s="41"/>
      <c r="BG1120" s="41">
        <f t="shared" si="848"/>
        <v>-2.8170893832558785E-2</v>
      </c>
      <c r="BH1120" s="41"/>
      <c r="BI1120" s="41">
        <f t="shared" si="849"/>
        <v>1.9544596072970346E-2</v>
      </c>
      <c r="BJ1120" s="41"/>
      <c r="BK1120" s="41">
        <f t="shared" si="850"/>
        <v>5.2200574643902059E-4</v>
      </c>
      <c r="BL1120" s="41">
        <f t="shared" si="851"/>
        <v>-1.0236348515403957E-2</v>
      </c>
      <c r="BM1120" s="41">
        <f t="shared" si="852"/>
        <v>-8.474669185064225E-3</v>
      </c>
      <c r="BN1120" s="41">
        <f t="shared" si="853"/>
        <v>0</v>
      </c>
      <c r="BO1120" s="41"/>
      <c r="BP1120" s="41">
        <f t="shared" si="854"/>
        <v>-3.670670465317404E-3</v>
      </c>
      <c r="BQ1120" s="41">
        <f t="shared" si="855"/>
        <v>-1.4388737452099556E-2</v>
      </c>
      <c r="BR1120" s="41">
        <f t="shared" si="856"/>
        <v>-2.784006540421104E-3</v>
      </c>
      <c r="BS1120" s="41">
        <f t="shared" si="857"/>
        <v>4.368726913415168E-3</v>
      </c>
      <c r="BT1120" s="41"/>
      <c r="BU1120" s="41"/>
      <c r="BV1120" s="41">
        <f t="shared" si="858"/>
        <v>2.4075426545655438E-2</v>
      </c>
      <c r="BW1120" s="41">
        <f t="shared" si="859"/>
        <v>5.7408455937192817E-3</v>
      </c>
      <c r="BX1120" s="41"/>
      <c r="BY1120" s="41"/>
      <c r="BZ1120" s="41">
        <f t="shared" si="860"/>
        <v>1.4528147588860462E-2</v>
      </c>
      <c r="CA1120" s="41">
        <f t="shared" si="861"/>
        <v>-2.483666699730701E-4</v>
      </c>
      <c r="CB1120" s="41">
        <f t="shared" si="862"/>
        <v>0</v>
      </c>
      <c r="CC1120" s="41">
        <f t="shared" si="863"/>
        <v>4.8077015681032989E-3</v>
      </c>
      <c r="CD1120" s="41">
        <f t="shared" si="864"/>
        <v>-1.4256282389410993E-2</v>
      </c>
      <c r="CE1120" s="41">
        <f t="shared" si="865"/>
        <v>4.0279785121520046E-3</v>
      </c>
      <c r="CF1120" s="41">
        <f t="shared" si="866"/>
        <v>3.8659464137213765E-3</v>
      </c>
      <c r="CG1120" s="41"/>
      <c r="CH1120" s="41">
        <f t="shared" si="867"/>
        <v>-1.6143103189065769E-2</v>
      </c>
      <c r="CI1120" s="41">
        <f t="shared" si="868"/>
        <v>5.9974857950760513E-3</v>
      </c>
      <c r="CJ1120" s="41">
        <f t="shared" si="869"/>
        <v>0</v>
      </c>
      <c r="CK1120" s="41">
        <f t="shared" si="870"/>
        <v>-9.1205843968090779E-3</v>
      </c>
      <c r="CL1120" s="41">
        <f t="shared" si="871"/>
        <v>-6.7912100353222683E-3</v>
      </c>
      <c r="CM1120" s="41">
        <f t="shared" si="872"/>
        <v>1.6560175444757571E-2</v>
      </c>
      <c r="CO1120" s="41">
        <f t="shared" si="873"/>
        <v>-3.8409448114871181E-2</v>
      </c>
      <c r="CP1120" s="41"/>
      <c r="CQ1120" s="41">
        <f t="shared" si="874"/>
        <v>3.8077094030049209E-3</v>
      </c>
      <c r="CR1120" s="41">
        <f t="shared" si="875"/>
        <v>-7.410797215372196E-2</v>
      </c>
      <c r="CS1120" s="41">
        <f t="shared" si="876"/>
        <v>3.6297680505787311E-3</v>
      </c>
      <c r="CT1120" s="41">
        <f t="shared" si="877"/>
        <v>-6.6445427186685013E-3</v>
      </c>
      <c r="CU1120" s="41">
        <f t="shared" si="878"/>
        <v>-2.4025118796718231E-2</v>
      </c>
      <c r="CV1120" s="41">
        <f t="shared" si="879"/>
        <v>-2.4511031014349691E-2</v>
      </c>
      <c r="CW1120" s="41"/>
      <c r="CX1120" s="41">
        <f t="shared" si="880"/>
        <v>0</v>
      </c>
      <c r="CY1120" s="41">
        <f t="shared" si="881"/>
        <v>-1.8136467881539361E-3</v>
      </c>
      <c r="CZ1120" s="41">
        <f t="shared" si="882"/>
        <v>1.7778274720575648E-2</v>
      </c>
      <c r="DA1120" s="41">
        <f t="shared" si="883"/>
        <v>-1.795368480981974E-2</v>
      </c>
      <c r="DB1120" s="41">
        <f t="shared" si="884"/>
        <v>4.7080396708677488E-2</v>
      </c>
      <c r="DC1120" s="41">
        <f t="shared" si="885"/>
        <v>-0.12733942237660151</v>
      </c>
      <c r="DD1120" s="41">
        <f t="shared" si="886"/>
        <v>4.7813464233855971E-3</v>
      </c>
      <c r="DE1120" s="41"/>
      <c r="DF1120" s="41"/>
      <c r="DG1120" s="41">
        <f t="shared" si="887"/>
        <v>-2.5655618718080845E-3</v>
      </c>
      <c r="DH1120" s="41"/>
    </row>
    <row r="1121" spans="2:112">
      <c r="B1121" s="34"/>
      <c r="C1121" s="34">
        <v>4.9409470000000004</v>
      </c>
      <c r="D1121" s="34"/>
      <c r="E1121" s="34">
        <v>1.53</v>
      </c>
      <c r="F1121" s="34"/>
      <c r="G1121" s="34">
        <v>56.668312</v>
      </c>
      <c r="H1121" s="34">
        <v>25.634829</v>
      </c>
      <c r="I1121" s="34">
        <v>23.450001</v>
      </c>
      <c r="J1121" s="34">
        <v>4.4800000000000004</v>
      </c>
      <c r="K1121" s="34"/>
      <c r="L1121" s="34">
        <v>78.300003000000004</v>
      </c>
      <c r="M1121" s="34">
        <v>3.4</v>
      </c>
      <c r="N1121" s="34">
        <v>46.296138999999997</v>
      </c>
      <c r="O1121" s="34">
        <v>11.42</v>
      </c>
      <c r="P1121" s="34"/>
      <c r="Q1121" s="34"/>
      <c r="R1121" s="34">
        <v>44.529998999999997</v>
      </c>
      <c r="S1121" s="34">
        <v>44.364204000000001</v>
      </c>
      <c r="T1121" s="34"/>
      <c r="U1121" s="34"/>
      <c r="V1121" s="34">
        <v>4.3188000000000004</v>
      </c>
      <c r="W1121" s="34">
        <v>39.959999000000003</v>
      </c>
      <c r="X1121" s="34">
        <v>43.700001</v>
      </c>
      <c r="Y1121" s="34">
        <v>12.37</v>
      </c>
      <c r="Z1121" s="34">
        <v>21.536221999999999</v>
      </c>
      <c r="AA1121" s="34">
        <v>49.429397999999999</v>
      </c>
      <c r="AB1121" s="34">
        <v>76.971198999999999</v>
      </c>
      <c r="AC1121" s="34"/>
      <c r="AD1121" s="34">
        <v>116.800003</v>
      </c>
      <c r="AE1121" s="34">
        <v>34.288685000000001</v>
      </c>
      <c r="AF1121" s="34">
        <v>0.93</v>
      </c>
      <c r="AG1121" s="34">
        <v>15.16</v>
      </c>
      <c r="AH1121" s="34">
        <v>28.881981</v>
      </c>
      <c r="AI1121" s="34">
        <v>148.587219</v>
      </c>
      <c r="AJ1121" s="34">
        <v>12.076283999999999</v>
      </c>
      <c r="AK1121" s="34">
        <v>16.850000000000001</v>
      </c>
      <c r="AL1121" s="34"/>
      <c r="AM1121" s="34">
        <v>41.545712000000002</v>
      </c>
      <c r="AN1121" s="34">
        <v>3.8</v>
      </c>
      <c r="AO1121" s="34">
        <v>27.4</v>
      </c>
      <c r="AP1121" s="34">
        <v>7.35</v>
      </c>
      <c r="AQ1121" s="34">
        <v>16.899999999999999</v>
      </c>
      <c r="AR1121" s="34">
        <v>3.97</v>
      </c>
      <c r="AS1121" s="34"/>
      <c r="AT1121" s="34">
        <v>22.603885999999999</v>
      </c>
      <c r="AU1121" s="34">
        <v>182.19000199999999</v>
      </c>
      <c r="AV1121" s="34">
        <v>11.299661</v>
      </c>
      <c r="AW1121" s="34">
        <v>13.224837000000001</v>
      </c>
      <c r="AX1121" s="34">
        <v>9.59</v>
      </c>
      <c r="AY1121" s="34">
        <v>4.0999999999999996</v>
      </c>
      <c r="AZ1121" s="34">
        <v>64.839995999999999</v>
      </c>
      <c r="BA1121" s="34"/>
      <c r="BB1121" s="34"/>
      <c r="BC1121" s="34">
        <v>26.933266</v>
      </c>
      <c r="BD1121" s="34"/>
      <c r="BE1121" s="38"/>
      <c r="BF1121" s="41"/>
      <c r="BG1121" s="41">
        <f t="shared" si="848"/>
        <v>0</v>
      </c>
      <c r="BH1121" s="41"/>
      <c r="BI1121" s="41">
        <f t="shared" si="849"/>
        <v>-1.298719552681119E-2</v>
      </c>
      <c r="BJ1121" s="41"/>
      <c r="BK1121" s="41">
        <f t="shared" si="850"/>
        <v>-5.5818066398659648E-3</v>
      </c>
      <c r="BL1121" s="41">
        <f t="shared" si="851"/>
        <v>1.7650984375691785E-2</v>
      </c>
      <c r="BM1121" s="41">
        <f t="shared" si="852"/>
        <v>-2.1298836139025962E-3</v>
      </c>
      <c r="BN1121" s="41">
        <f t="shared" si="853"/>
        <v>-8.8889474172458155E-3</v>
      </c>
      <c r="BO1121" s="41"/>
      <c r="BP1121" s="41">
        <f t="shared" si="854"/>
        <v>-7.1264998192479582E-3</v>
      </c>
      <c r="BQ1121" s="41">
        <f t="shared" si="855"/>
        <v>-1.4598799421152749E-2</v>
      </c>
      <c r="BR1121" s="41">
        <f t="shared" si="856"/>
        <v>4.2881018255930812E-4</v>
      </c>
      <c r="BS1121" s="41">
        <f t="shared" si="857"/>
        <v>-4.36872691341526E-3</v>
      </c>
      <c r="BT1121" s="41"/>
      <c r="BU1121" s="41"/>
      <c r="BV1121" s="41">
        <f t="shared" si="858"/>
        <v>8.796718703437803E-3</v>
      </c>
      <c r="BW1121" s="41">
        <f t="shared" si="859"/>
        <v>-1.3744466297895287E-2</v>
      </c>
      <c r="BX1121" s="41"/>
      <c r="BY1121" s="41"/>
      <c r="BZ1121" s="41">
        <f t="shared" si="860"/>
        <v>4.0052400949171368E-2</v>
      </c>
      <c r="CA1121" s="41">
        <f t="shared" si="861"/>
        <v>-7.2310751092448493E-3</v>
      </c>
      <c r="CB1121" s="41">
        <f t="shared" si="862"/>
        <v>3.4384446484404772E-3</v>
      </c>
      <c r="CC1121" s="41">
        <f t="shared" si="863"/>
        <v>-1.125413807442332E-2</v>
      </c>
      <c r="CD1121" s="41">
        <f t="shared" si="864"/>
        <v>1.7447536034347847E-2</v>
      </c>
      <c r="CE1121" s="41">
        <f t="shared" si="865"/>
        <v>-1.7242063868526019E-3</v>
      </c>
      <c r="CF1121" s="41">
        <f t="shared" si="866"/>
        <v>-5.8045451778113936E-3</v>
      </c>
      <c r="CG1121" s="41"/>
      <c r="CH1121" s="41">
        <f t="shared" si="867"/>
        <v>4.2819953005129743E-4</v>
      </c>
      <c r="CI1121" s="41">
        <f t="shared" si="868"/>
        <v>-1.5206141599335313E-2</v>
      </c>
      <c r="CJ1121" s="41">
        <f t="shared" si="869"/>
        <v>-1.0695289116747806E-2</v>
      </c>
      <c r="CK1121" s="41">
        <f t="shared" si="870"/>
        <v>-7.884403524148759E-3</v>
      </c>
      <c r="CL1121" s="41">
        <f t="shared" si="871"/>
        <v>-1.7050766715656274E-3</v>
      </c>
      <c r="CM1121" s="41">
        <f t="shared" si="872"/>
        <v>-1.3736258958220966E-2</v>
      </c>
      <c r="CO1121" s="41">
        <f t="shared" si="873"/>
        <v>1.4947961435873148E-2</v>
      </c>
      <c r="CP1121" s="41"/>
      <c r="CQ1121" s="41">
        <f t="shared" si="874"/>
        <v>-3.330867832992657E-3</v>
      </c>
      <c r="CR1121" s="41">
        <f t="shared" si="875"/>
        <v>-2.5975486403260677E-2</v>
      </c>
      <c r="CS1121" s="41">
        <f t="shared" si="876"/>
        <v>-7.2727593290799206E-3</v>
      </c>
      <c r="CT1121" s="41">
        <f t="shared" si="877"/>
        <v>-2.0202707317519466E-2</v>
      </c>
      <c r="CU1121" s="41">
        <f t="shared" si="878"/>
        <v>2.6988083927375138E-2</v>
      </c>
      <c r="CV1121" s="41">
        <f t="shared" si="879"/>
        <v>-1.5000281259492598E-2</v>
      </c>
      <c r="CW1121" s="41"/>
      <c r="CX1121" s="41">
        <f t="shared" si="880"/>
        <v>-1.3072013770710001E-2</v>
      </c>
      <c r="CY1121" s="41">
        <f t="shared" si="881"/>
        <v>2.1979733311432489E-3</v>
      </c>
      <c r="CZ1121" s="41">
        <f t="shared" si="882"/>
        <v>4.3955299922920094E-3</v>
      </c>
      <c r="DA1121" s="41">
        <f t="shared" si="883"/>
        <v>-1.459880709226995E-2</v>
      </c>
      <c r="DB1121" s="41">
        <f t="shared" si="884"/>
        <v>2.5344545594751192E-2</v>
      </c>
      <c r="DC1121" s="41">
        <f t="shared" si="885"/>
        <v>1.2270092591814401E-2</v>
      </c>
      <c r="DD1121" s="41">
        <f t="shared" si="886"/>
        <v>-2.3107459551329722E-3</v>
      </c>
      <c r="DE1121" s="41"/>
      <c r="DF1121" s="41"/>
      <c r="DG1121" s="41">
        <f t="shared" si="887"/>
        <v>-7.7361934968354917E-3</v>
      </c>
      <c r="DH1121" s="41"/>
    </row>
    <row r="1122" spans="2:112">
      <c r="B1122" s="34"/>
      <c r="C1122" s="34">
        <v>5.0350590000000004</v>
      </c>
      <c r="D1122" s="34"/>
      <c r="E1122" s="34">
        <v>1.52</v>
      </c>
      <c r="F1122" s="34"/>
      <c r="G1122" s="34">
        <v>56.539454999999997</v>
      </c>
      <c r="H1122" s="34">
        <v>25.913902</v>
      </c>
      <c r="I1122" s="34">
        <v>23.65</v>
      </c>
      <c r="J1122" s="34">
        <v>4.41</v>
      </c>
      <c r="K1122" s="34"/>
      <c r="L1122" s="34">
        <v>79.379997000000003</v>
      </c>
      <c r="M1122" s="34">
        <v>3.45</v>
      </c>
      <c r="N1122" s="34">
        <v>46.633560000000003</v>
      </c>
      <c r="O1122" s="34">
        <v>11.5</v>
      </c>
      <c r="P1122" s="34"/>
      <c r="Q1122" s="34"/>
      <c r="R1122" s="34">
        <v>42.369999</v>
      </c>
      <c r="S1122" s="34">
        <v>45.027690999999997</v>
      </c>
      <c r="T1122" s="34"/>
      <c r="U1122" s="34"/>
      <c r="V1122" s="34">
        <v>4.179163</v>
      </c>
      <c r="W1122" s="34">
        <v>40.389999000000003</v>
      </c>
      <c r="X1122" s="34">
        <v>43.700001</v>
      </c>
      <c r="Y1122" s="34">
        <v>12.4</v>
      </c>
      <c r="Z1122" s="34">
        <v>21.320568000000002</v>
      </c>
      <c r="AA1122" s="34">
        <v>49.675831000000002</v>
      </c>
      <c r="AB1122" s="34">
        <v>77.867362999999997</v>
      </c>
      <c r="AC1122" s="34"/>
      <c r="AD1122" s="34">
        <v>120.489998</v>
      </c>
      <c r="AE1122" s="34">
        <v>34.734768000000003</v>
      </c>
      <c r="AF1122" s="34">
        <v>0.93</v>
      </c>
      <c r="AG1122" s="34">
        <v>15.27</v>
      </c>
      <c r="AH1122" s="34">
        <v>29.522711000000001</v>
      </c>
      <c r="AI1122" s="34">
        <v>153.83474699999999</v>
      </c>
      <c r="AJ1122" s="34">
        <v>12.153326</v>
      </c>
      <c r="AK1122" s="34">
        <v>16.649999999999999</v>
      </c>
      <c r="AL1122" s="34"/>
      <c r="AM1122" s="34">
        <v>42.209099000000002</v>
      </c>
      <c r="AN1122" s="34">
        <v>3.9</v>
      </c>
      <c r="AO1122" s="34">
        <v>28.700001</v>
      </c>
      <c r="AP1122" s="34">
        <v>7.3</v>
      </c>
      <c r="AQ1122" s="34">
        <v>16.549999</v>
      </c>
      <c r="AR1122" s="34">
        <v>3.85</v>
      </c>
      <c r="AS1122" s="34"/>
      <c r="AT1122" s="34">
        <v>22.603885999999999</v>
      </c>
      <c r="AU1122" s="34">
        <v>182</v>
      </c>
      <c r="AV1122" s="34">
        <v>11.002302</v>
      </c>
      <c r="AW1122" s="34">
        <v>13.808285</v>
      </c>
      <c r="AX1122" s="34">
        <v>9.6300000000000008</v>
      </c>
      <c r="AY1122" s="34">
        <v>3.9</v>
      </c>
      <c r="AZ1122" s="34">
        <v>65.730002999999996</v>
      </c>
      <c r="BA1122" s="34"/>
      <c r="BB1122" s="34"/>
      <c r="BC1122" s="34">
        <v>27.002988999999999</v>
      </c>
      <c r="BD1122" s="34"/>
      <c r="BE1122" s="38"/>
      <c r="BF1122" s="41"/>
      <c r="BG1122" s="41">
        <f t="shared" si="848"/>
        <v>1.8868230843536719E-2</v>
      </c>
      <c r="BH1122" s="41"/>
      <c r="BI1122" s="41">
        <f t="shared" si="849"/>
        <v>-6.5574005461590517E-3</v>
      </c>
      <c r="BJ1122" s="41"/>
      <c r="BK1122" s="41">
        <f t="shared" si="850"/>
        <v>-2.2764702292581286E-3</v>
      </c>
      <c r="BL1122" s="41">
        <f t="shared" si="851"/>
        <v>1.0827646814035871E-2</v>
      </c>
      <c r="BM1122" s="41">
        <f t="shared" si="852"/>
        <v>8.4925774017311582E-3</v>
      </c>
      <c r="BN1122" s="41">
        <f t="shared" si="853"/>
        <v>-1.5748356968139282E-2</v>
      </c>
      <c r="BO1122" s="41"/>
      <c r="BP1122" s="41">
        <f t="shared" si="854"/>
        <v>1.3698768251090765E-2</v>
      </c>
      <c r="BQ1122" s="41">
        <f t="shared" si="855"/>
        <v>1.4598799421152851E-2</v>
      </c>
      <c r="BR1122" s="41">
        <f t="shared" si="856"/>
        <v>7.2618869199920421E-3</v>
      </c>
      <c r="BS1122" s="41">
        <f t="shared" si="857"/>
        <v>6.9808311413401408E-3</v>
      </c>
      <c r="BT1122" s="41"/>
      <c r="BU1122" s="41"/>
      <c r="BV1122" s="41">
        <f t="shared" si="858"/>
        <v>-4.9722555839977305E-2</v>
      </c>
      <c r="BW1122" s="41">
        <f t="shared" si="859"/>
        <v>1.4844728017392641E-2</v>
      </c>
      <c r="BX1122" s="41"/>
      <c r="BY1122" s="41"/>
      <c r="BZ1122" s="41">
        <f t="shared" si="860"/>
        <v>-3.2866598639185368E-2</v>
      </c>
      <c r="CA1122" s="41">
        <f t="shared" si="861"/>
        <v>1.0703276061390153E-2</v>
      </c>
      <c r="CB1122" s="41">
        <f t="shared" si="862"/>
        <v>0</v>
      </c>
      <c r="CC1122" s="41">
        <f t="shared" si="863"/>
        <v>2.4222862065947171E-3</v>
      </c>
      <c r="CD1122" s="41">
        <f t="shared" si="864"/>
        <v>-1.0064021136344551E-2</v>
      </c>
      <c r="CE1122" s="41">
        <f t="shared" si="865"/>
        <v>4.9731686288027096E-3</v>
      </c>
      <c r="CF1122" s="41">
        <f t="shared" si="866"/>
        <v>1.1575591960339053E-2</v>
      </c>
      <c r="CG1122" s="41"/>
      <c r="CH1122" s="41">
        <f t="shared" si="867"/>
        <v>3.1103649257239147E-2</v>
      </c>
      <c r="CI1122" s="41">
        <f t="shared" si="868"/>
        <v>1.2925728613985126E-2</v>
      </c>
      <c r="CJ1122" s="41">
        <f t="shared" si="869"/>
        <v>0</v>
      </c>
      <c r="CK1122" s="41">
        <f t="shared" si="870"/>
        <v>7.2297390163153759E-3</v>
      </c>
      <c r="CL1122" s="41">
        <f t="shared" si="871"/>
        <v>2.1941925703983456E-2</v>
      </c>
      <c r="CM1122" s="41">
        <f t="shared" si="872"/>
        <v>3.4706835668334934E-2</v>
      </c>
      <c r="CO1122" s="41">
        <f t="shared" si="873"/>
        <v>-1.1940440371918087E-2</v>
      </c>
      <c r="CP1122" s="41"/>
      <c r="CQ1122" s="41">
        <f t="shared" si="874"/>
        <v>1.5841498900720851E-2</v>
      </c>
      <c r="CR1122" s="41">
        <f t="shared" si="875"/>
        <v>2.5975486403260736E-2</v>
      </c>
      <c r="CS1122" s="41">
        <f t="shared" si="876"/>
        <v>4.6354144214755977E-2</v>
      </c>
      <c r="CT1122" s="41">
        <f t="shared" si="877"/>
        <v>-6.8259650703998706E-3</v>
      </c>
      <c r="CU1122" s="41">
        <f t="shared" si="878"/>
        <v>-2.0927580528918414E-2</v>
      </c>
      <c r="CV1122" s="41">
        <f t="shared" si="879"/>
        <v>-3.069294639940625E-2</v>
      </c>
      <c r="CW1122" s="41"/>
      <c r="CX1122" s="41">
        <f t="shared" si="880"/>
        <v>0</v>
      </c>
      <c r="CY1122" s="41">
        <f t="shared" si="881"/>
        <v>-1.0434224783491413E-3</v>
      </c>
      <c r="CZ1122" s="41">
        <f t="shared" si="882"/>
        <v>-2.6668201637125261E-2</v>
      </c>
      <c r="DA1122" s="41">
        <f t="shared" si="883"/>
        <v>4.3172121810009574E-2</v>
      </c>
      <c r="DB1122" s="41">
        <f t="shared" si="884"/>
        <v>4.1623369146873302E-3</v>
      </c>
      <c r="DC1122" s="41">
        <f t="shared" si="885"/>
        <v>-5.0010420574661305E-2</v>
      </c>
      <c r="DD1122" s="41">
        <f t="shared" si="886"/>
        <v>1.3632852739584639E-2</v>
      </c>
      <c r="DE1122" s="41"/>
      <c r="DF1122" s="41"/>
      <c r="DG1122" s="41">
        <f t="shared" si="887"/>
        <v>2.585386725014952E-3</v>
      </c>
      <c r="DH1122" s="41"/>
    </row>
    <row r="1123" spans="2:112">
      <c r="B1123" s="34"/>
      <c r="C1123" s="34">
        <v>4.9409470000000004</v>
      </c>
      <c r="D1123" s="34"/>
      <c r="E1123" s="34">
        <v>1.5</v>
      </c>
      <c r="F1123" s="34"/>
      <c r="G1123" s="34">
        <v>56.727786999999999</v>
      </c>
      <c r="H1123" s="34">
        <v>25.893968999999998</v>
      </c>
      <c r="I1123" s="34">
        <v>23.700001</v>
      </c>
      <c r="J1123" s="34">
        <v>4.22</v>
      </c>
      <c r="K1123" s="34"/>
      <c r="L1123" s="34">
        <v>79.339995999999999</v>
      </c>
      <c r="M1123" s="34">
        <v>3.5</v>
      </c>
      <c r="N1123" s="34">
        <v>46.812190999999999</v>
      </c>
      <c r="O1123" s="34">
        <v>11.66</v>
      </c>
      <c r="P1123" s="34"/>
      <c r="Q1123" s="34"/>
      <c r="R1123" s="34">
        <v>42.860000999999997</v>
      </c>
      <c r="S1123" s="34">
        <v>44.720703</v>
      </c>
      <c r="T1123" s="34"/>
      <c r="U1123" s="34"/>
      <c r="V1123" s="34">
        <v>4.1691880000000001</v>
      </c>
      <c r="W1123" s="34">
        <v>40.400002000000001</v>
      </c>
      <c r="X1123" s="34">
        <v>43.799999</v>
      </c>
      <c r="Y1123" s="34">
        <v>12.41</v>
      </c>
      <c r="Z1123" s="34">
        <v>21.938126</v>
      </c>
      <c r="AA1123" s="34">
        <v>50.235053999999998</v>
      </c>
      <c r="AB1123" s="34">
        <v>77.817581000000004</v>
      </c>
      <c r="AC1123" s="34"/>
      <c r="AD1123" s="34">
        <v>120.69000200000001</v>
      </c>
      <c r="AE1123" s="34">
        <v>35.200671999999997</v>
      </c>
      <c r="AF1123" s="34">
        <v>0.95</v>
      </c>
      <c r="AG1123" s="34">
        <v>15.47</v>
      </c>
      <c r="AH1123" s="34">
        <v>29.818429999999999</v>
      </c>
      <c r="AI1123" s="34">
        <v>151.61003099999999</v>
      </c>
      <c r="AJ1123" s="34">
        <v>12.124435999999999</v>
      </c>
      <c r="AK1123" s="34">
        <v>18.25</v>
      </c>
      <c r="AL1123" s="34"/>
      <c r="AM1123" s="34">
        <v>42.100185000000003</v>
      </c>
      <c r="AN1123" s="34">
        <v>3.9</v>
      </c>
      <c r="AO1123" s="34">
        <v>27.799999</v>
      </c>
      <c r="AP1123" s="34">
        <v>7.35</v>
      </c>
      <c r="AQ1123" s="34">
        <v>16.350000000000001</v>
      </c>
      <c r="AR1123" s="34">
        <v>3.84</v>
      </c>
      <c r="AS1123" s="34"/>
      <c r="AT1123" s="34">
        <v>22.554317000000001</v>
      </c>
      <c r="AU1123" s="34">
        <v>182.38000500000001</v>
      </c>
      <c r="AV1123" s="34">
        <v>11.101421</v>
      </c>
      <c r="AW1123" s="34">
        <v>14.002768</v>
      </c>
      <c r="AX1123" s="34">
        <v>9.41</v>
      </c>
      <c r="AY1123" s="34">
        <v>3.75</v>
      </c>
      <c r="AZ1123" s="34">
        <v>65.669998000000007</v>
      </c>
      <c r="BA1123" s="34"/>
      <c r="BB1123" s="34"/>
      <c r="BC1123" s="34">
        <v>27.550816999999999</v>
      </c>
      <c r="BD1123" s="34"/>
      <c r="BE1123" s="38"/>
      <c r="BF1123" s="41"/>
      <c r="BG1123" s="41">
        <f t="shared" si="848"/>
        <v>-1.8868230843536674E-2</v>
      </c>
      <c r="BH1123" s="41"/>
      <c r="BI1123" s="41">
        <f t="shared" si="849"/>
        <v>-1.324522675002068E-2</v>
      </c>
      <c r="BJ1123" s="41"/>
      <c r="BK1123" s="41">
        <f t="shared" si="850"/>
        <v>3.3254482095965952E-3</v>
      </c>
      <c r="BL1123" s="41">
        <f t="shared" si="851"/>
        <v>-7.694970126670914E-4</v>
      </c>
      <c r="BM1123" s="41">
        <f t="shared" si="852"/>
        <v>2.1119753972355867E-3</v>
      </c>
      <c r="BN1123" s="41">
        <f t="shared" si="853"/>
        <v>-4.4039561410834274E-2</v>
      </c>
      <c r="BO1123" s="41"/>
      <c r="BP1123" s="41">
        <f t="shared" si="854"/>
        <v>-5.0404489177237506E-4</v>
      </c>
      <c r="BQ1123" s="41">
        <f t="shared" si="855"/>
        <v>1.4388737452099452E-2</v>
      </c>
      <c r="BR1123" s="41">
        <f t="shared" si="856"/>
        <v>3.8232068483469014E-3</v>
      </c>
      <c r="BS1123" s="41">
        <f t="shared" si="857"/>
        <v>1.3817145553141903E-2</v>
      </c>
      <c r="BT1123" s="41"/>
      <c r="BU1123" s="41"/>
      <c r="BV1123" s="41">
        <f t="shared" si="858"/>
        <v>1.1498472340345751E-2</v>
      </c>
      <c r="BW1123" s="41">
        <f t="shared" si="859"/>
        <v>-6.8411073132167511E-3</v>
      </c>
      <c r="BX1123" s="41"/>
      <c r="BY1123" s="41"/>
      <c r="BZ1123" s="41">
        <f t="shared" si="860"/>
        <v>-2.3896946227989703E-3</v>
      </c>
      <c r="CA1123" s="41">
        <f t="shared" si="861"/>
        <v>2.4762965533604159E-4</v>
      </c>
      <c r="CB1123" s="41">
        <f t="shared" si="862"/>
        <v>2.2856695665105574E-3</v>
      </c>
      <c r="CC1123" s="41">
        <f t="shared" si="863"/>
        <v>8.0612660552459325E-4</v>
      </c>
      <c r="CD1123" s="41">
        <f t="shared" si="864"/>
        <v>2.855379583769416E-2</v>
      </c>
      <c r="CE1123" s="41">
        <f t="shared" si="865"/>
        <v>1.119455282669954E-2</v>
      </c>
      <c r="CF1123" s="41">
        <f t="shared" si="866"/>
        <v>-6.3952236378985393E-4</v>
      </c>
      <c r="CG1123" s="41"/>
      <c r="CH1123" s="41">
        <f t="shared" si="867"/>
        <v>1.6585458648907066E-3</v>
      </c>
      <c r="CI1123" s="41">
        <f t="shared" si="868"/>
        <v>1.3324028350450145E-2</v>
      </c>
      <c r="CJ1123" s="41">
        <f t="shared" si="869"/>
        <v>2.1277398447284879E-2</v>
      </c>
      <c r="CK1123" s="41">
        <f t="shared" si="870"/>
        <v>1.3012545354433748E-2</v>
      </c>
      <c r="CL1123" s="41">
        <f t="shared" si="871"/>
        <v>9.9668271629064359E-3</v>
      </c>
      <c r="CM1123" s="41">
        <f t="shared" si="872"/>
        <v>-1.4567316266236361E-2</v>
      </c>
      <c r="CO1123" s="41">
        <f t="shared" si="873"/>
        <v>9.1754863602047723E-2</v>
      </c>
      <c r="CP1123" s="41"/>
      <c r="CQ1123" s="41">
        <f t="shared" si="874"/>
        <v>-2.5836789359285251E-3</v>
      </c>
      <c r="CR1123" s="41">
        <f t="shared" si="875"/>
        <v>0</v>
      </c>
      <c r="CS1123" s="41">
        <f t="shared" si="876"/>
        <v>-3.1861172883412739E-2</v>
      </c>
      <c r="CT1123" s="41">
        <f t="shared" si="877"/>
        <v>6.8259650703998906E-3</v>
      </c>
      <c r="CU1123" s="41">
        <f t="shared" si="878"/>
        <v>-1.2158144056846853E-2</v>
      </c>
      <c r="CV1123" s="41">
        <f t="shared" si="879"/>
        <v>-2.6007817000574785E-3</v>
      </c>
      <c r="CW1123" s="41"/>
      <c r="CX1123" s="41">
        <f t="shared" si="880"/>
        <v>-2.1953495318842936E-3</v>
      </c>
      <c r="CY1123" s="41">
        <f t="shared" si="881"/>
        <v>2.085762844010559E-3</v>
      </c>
      <c r="CZ1123" s="41">
        <f t="shared" si="882"/>
        <v>8.9685945115387418E-3</v>
      </c>
      <c r="DA1123" s="41">
        <f t="shared" si="883"/>
        <v>1.3986250021438702E-2</v>
      </c>
      <c r="DB1123" s="41">
        <f t="shared" si="884"/>
        <v>-2.3110272212745999E-2</v>
      </c>
      <c r="DC1123" s="41">
        <f t="shared" si="885"/>
        <v>-3.9220713153281267E-2</v>
      </c>
      <c r="DD1123" s="41">
        <f t="shared" si="886"/>
        <v>-9.133181691693299E-4</v>
      </c>
      <c r="DE1123" s="41"/>
      <c r="DF1123" s="41"/>
      <c r="DG1123" s="41">
        <f t="shared" si="887"/>
        <v>2.0084626750801422E-2</v>
      </c>
      <c r="DH1123" s="41"/>
    </row>
    <row r="1124" spans="2:112">
      <c r="B1124" s="34"/>
      <c r="C1124" s="34">
        <v>5.0821170000000002</v>
      </c>
      <c r="D1124" s="34"/>
      <c r="E1124" s="34">
        <v>1.51</v>
      </c>
      <c r="F1124" s="34"/>
      <c r="G1124" s="34">
        <v>56.043841999999998</v>
      </c>
      <c r="H1124" s="34">
        <v>25.774366000000001</v>
      </c>
      <c r="I1124" s="34">
        <v>23.9</v>
      </c>
      <c r="J1124" s="34">
        <v>4.28</v>
      </c>
      <c r="K1124" s="34"/>
      <c r="L1124" s="34">
        <v>79.529999000000004</v>
      </c>
      <c r="M1124" s="34">
        <v>3.45</v>
      </c>
      <c r="N1124" s="34">
        <v>46.663333999999999</v>
      </c>
      <c r="O1124" s="34">
        <v>11.61</v>
      </c>
      <c r="P1124" s="34"/>
      <c r="Q1124" s="34"/>
      <c r="R1124" s="34">
        <v>42.970001000000003</v>
      </c>
      <c r="S1124" s="34">
        <v>44.572163000000003</v>
      </c>
      <c r="T1124" s="34"/>
      <c r="U1124" s="34"/>
      <c r="V1124" s="34">
        <v>4.2589550000000003</v>
      </c>
      <c r="W1124" s="34">
        <v>39.790000999999997</v>
      </c>
      <c r="X1124" s="34">
        <v>44.549999</v>
      </c>
      <c r="Y1124" s="34">
        <v>12.26</v>
      </c>
      <c r="Z1124" s="34">
        <v>21.771484000000001</v>
      </c>
      <c r="AA1124" s="34">
        <v>50.472011999999999</v>
      </c>
      <c r="AB1124" s="34">
        <v>76.821831000000003</v>
      </c>
      <c r="AC1124" s="34"/>
      <c r="AD1124" s="34">
        <v>123.050003</v>
      </c>
      <c r="AE1124" s="34">
        <v>35.279975999999998</v>
      </c>
      <c r="AF1124" s="34">
        <v>0.92</v>
      </c>
      <c r="AG1124" s="34">
        <v>15.59</v>
      </c>
      <c r="AH1124" s="34">
        <v>30.311295000000001</v>
      </c>
      <c r="AI1124" s="34">
        <v>152.09887699999999</v>
      </c>
      <c r="AJ1124" s="34">
        <v>12.105176</v>
      </c>
      <c r="AK1124" s="34">
        <v>18.149999999999999</v>
      </c>
      <c r="AL1124" s="34"/>
      <c r="AM1124" s="34">
        <v>42.258606</v>
      </c>
      <c r="AN1124" s="34">
        <v>4</v>
      </c>
      <c r="AO1124" s="34">
        <v>26.549999</v>
      </c>
      <c r="AP1124" s="34">
        <v>7.25</v>
      </c>
      <c r="AQ1124" s="34">
        <v>16</v>
      </c>
      <c r="AR1124" s="34">
        <v>3.71</v>
      </c>
      <c r="AS1124" s="34"/>
      <c r="AT1124" s="34">
        <v>22.256896999999999</v>
      </c>
      <c r="AU1124" s="34">
        <v>182</v>
      </c>
      <c r="AV1124" s="34">
        <v>10.754502</v>
      </c>
      <c r="AW1124" s="34">
        <v>13.954147000000001</v>
      </c>
      <c r="AX1124" s="34">
        <v>9.5299999999999994</v>
      </c>
      <c r="AY1124" s="34">
        <v>3.85</v>
      </c>
      <c r="AZ1124" s="34">
        <v>65.809997999999993</v>
      </c>
      <c r="BA1124" s="34"/>
      <c r="BB1124" s="34"/>
      <c r="BC1124" s="34">
        <v>27.451212000000002</v>
      </c>
      <c r="BD1124" s="34"/>
      <c r="BE1124" s="38"/>
      <c r="BF1124" s="41"/>
      <c r="BG1124" s="41">
        <f t="shared" si="848"/>
        <v>2.8170893832558861E-2</v>
      </c>
      <c r="BH1124" s="41"/>
      <c r="BI1124" s="41">
        <f t="shared" si="849"/>
        <v>6.6445427186685108E-3</v>
      </c>
      <c r="BJ1124" s="41"/>
      <c r="BK1124" s="41">
        <f t="shared" si="850"/>
        <v>-1.2129883943556217E-2</v>
      </c>
      <c r="BL1124" s="41">
        <f t="shared" si="851"/>
        <v>-4.6296523248767684E-3</v>
      </c>
      <c r="BM1124" s="41">
        <f t="shared" si="852"/>
        <v>8.4033686022873724E-3</v>
      </c>
      <c r="BN1124" s="41">
        <f t="shared" si="853"/>
        <v>1.4117881545785022E-2</v>
      </c>
      <c r="BO1124" s="41"/>
      <c r="BP1124" s="41">
        <f t="shared" si="854"/>
        <v>2.3919317249208646E-3</v>
      </c>
      <c r="BQ1124" s="41">
        <f t="shared" si="855"/>
        <v>-1.4388737452099556E-2</v>
      </c>
      <c r="BR1124" s="41">
        <f t="shared" si="856"/>
        <v>-3.1849433492259151E-3</v>
      </c>
      <c r="BS1124" s="41">
        <f t="shared" si="857"/>
        <v>-4.2973852125462089E-3</v>
      </c>
      <c r="BT1124" s="41"/>
      <c r="BU1124" s="41"/>
      <c r="BV1124" s="41">
        <f t="shared" si="858"/>
        <v>2.5632076817453031E-3</v>
      </c>
      <c r="BW1124" s="41">
        <f t="shared" si="859"/>
        <v>-3.3270325765452752E-3</v>
      </c>
      <c r="BX1124" s="41"/>
      <c r="BY1124" s="41"/>
      <c r="BZ1124" s="41">
        <f t="shared" si="860"/>
        <v>2.1302532395862817E-2</v>
      </c>
      <c r="CA1124" s="41">
        <f t="shared" si="861"/>
        <v>-1.521418490127413E-2</v>
      </c>
      <c r="CB1124" s="41">
        <f t="shared" si="862"/>
        <v>1.6978336918778914E-2</v>
      </c>
      <c r="CC1124" s="41">
        <f t="shared" si="863"/>
        <v>-1.2160668708450549E-2</v>
      </c>
      <c r="CD1124" s="41">
        <f t="shared" si="864"/>
        <v>-7.6249963057370652E-3</v>
      </c>
      <c r="CE1124" s="41">
        <f t="shared" si="865"/>
        <v>4.7058949626220259E-3</v>
      </c>
      <c r="CF1124" s="41">
        <f t="shared" si="866"/>
        <v>-1.2878524946644423E-2</v>
      </c>
      <c r="CG1124" s="41"/>
      <c r="CH1124" s="41">
        <f t="shared" si="867"/>
        <v>1.9365510016210185E-2</v>
      </c>
      <c r="CI1124" s="41">
        <f t="shared" si="868"/>
        <v>2.2503775353370013E-3</v>
      </c>
      <c r="CJ1124" s="41">
        <f t="shared" si="869"/>
        <v>-3.2088314551500394E-2</v>
      </c>
      <c r="CK1124" s="41">
        <f t="shared" si="870"/>
        <v>7.7270184847103704E-3</v>
      </c>
      <c r="CL1124" s="41">
        <f t="shared" si="871"/>
        <v>1.6393756608360385E-2</v>
      </c>
      <c r="CM1124" s="41">
        <f t="shared" si="872"/>
        <v>3.2191773720602439E-3</v>
      </c>
      <c r="CO1124" s="41">
        <f t="shared" si="873"/>
        <v>-5.4945193176408128E-3</v>
      </c>
      <c r="CP1124" s="41"/>
      <c r="CQ1124" s="41">
        <f t="shared" si="874"/>
        <v>3.7558903904454312E-3</v>
      </c>
      <c r="CR1124" s="41">
        <f t="shared" si="875"/>
        <v>2.5317807984290001E-2</v>
      </c>
      <c r="CS1124" s="41">
        <f t="shared" si="876"/>
        <v>-4.6006274702203989E-2</v>
      </c>
      <c r="CT1124" s="41">
        <f t="shared" si="877"/>
        <v>-1.3698844358161802E-2</v>
      </c>
      <c r="CU1124" s="41">
        <f t="shared" si="878"/>
        <v>-2.1639175103481293E-2</v>
      </c>
      <c r="CV1124" s="41">
        <f t="shared" si="879"/>
        <v>-3.4440489980291679E-2</v>
      </c>
      <c r="CW1124" s="41"/>
      <c r="CX1124" s="41">
        <f t="shared" si="880"/>
        <v>-1.3274550760605529E-2</v>
      </c>
      <c r="CY1124" s="41">
        <f t="shared" si="881"/>
        <v>-2.085762844010517E-3</v>
      </c>
      <c r="CZ1124" s="41">
        <f t="shared" si="882"/>
        <v>-3.1748660539701649E-2</v>
      </c>
      <c r="DA1124" s="41">
        <f t="shared" si="883"/>
        <v>-3.4782842827923385E-3</v>
      </c>
      <c r="DB1124" s="41">
        <f t="shared" si="884"/>
        <v>1.2671764068822491E-2</v>
      </c>
      <c r="DC1124" s="41">
        <f t="shared" si="885"/>
        <v>2.6317308317373358E-2</v>
      </c>
      <c r="DD1124" s="41">
        <f t="shared" si="886"/>
        <v>2.1296023299348966E-3</v>
      </c>
      <c r="DE1124" s="41"/>
      <c r="DF1124" s="41"/>
      <c r="DG1124" s="41">
        <f t="shared" si="887"/>
        <v>-3.6218703453423954E-3</v>
      </c>
      <c r="DH1124" s="41"/>
    </row>
    <row r="1125" spans="2:112">
      <c r="B1125" s="34"/>
      <c r="C1125" s="34">
        <v>4.9409470000000004</v>
      </c>
      <c r="D1125" s="34"/>
      <c r="E1125" s="34">
        <v>1.58</v>
      </c>
      <c r="F1125" s="34"/>
      <c r="G1125" s="34">
        <v>55.092269999999999</v>
      </c>
      <c r="H1125" s="34">
        <v>26.103273000000002</v>
      </c>
      <c r="I1125" s="34">
        <v>24.1</v>
      </c>
      <c r="J1125" s="34">
        <v>4.2699999999999996</v>
      </c>
      <c r="K1125" s="34"/>
      <c r="L1125" s="34">
        <v>81.089995999999999</v>
      </c>
      <c r="M1125" s="34">
        <v>3.55</v>
      </c>
      <c r="N1125" s="34">
        <v>46.822121000000003</v>
      </c>
      <c r="O1125" s="34">
        <v>11.42</v>
      </c>
      <c r="P1125" s="34"/>
      <c r="Q1125" s="34"/>
      <c r="R1125" s="34">
        <v>42.669998</v>
      </c>
      <c r="S1125" s="34">
        <v>44.284984999999999</v>
      </c>
      <c r="T1125" s="34"/>
      <c r="U1125" s="34"/>
      <c r="V1125" s="34">
        <v>4.0993700000000004</v>
      </c>
      <c r="W1125" s="34">
        <v>39.959999000000003</v>
      </c>
      <c r="X1125" s="34">
        <v>44.849997999999999</v>
      </c>
      <c r="Y1125" s="34">
        <v>12.19</v>
      </c>
      <c r="Z1125" s="34">
        <v>21.987141000000001</v>
      </c>
      <c r="AA1125" s="34">
        <v>50.140270000000001</v>
      </c>
      <c r="AB1125" s="34">
        <v>76.672470000000004</v>
      </c>
      <c r="AC1125" s="34"/>
      <c r="AD1125" s="34">
        <v>123.739998</v>
      </c>
      <c r="AE1125" s="34">
        <v>35.131283000000003</v>
      </c>
      <c r="AF1125" s="34">
        <v>0.92</v>
      </c>
      <c r="AG1125" s="34">
        <v>15.55</v>
      </c>
      <c r="AH1125" s="34">
        <v>30.114149000000001</v>
      </c>
      <c r="AI1125" s="34">
        <v>148.34777800000001</v>
      </c>
      <c r="AJ1125" s="34">
        <v>12.105176</v>
      </c>
      <c r="AK1125" s="34">
        <v>18.450001</v>
      </c>
      <c r="AL1125" s="34"/>
      <c r="AM1125" s="34">
        <v>42.624949999999998</v>
      </c>
      <c r="AN1125" s="34">
        <v>4</v>
      </c>
      <c r="AO1125" s="34">
        <v>26.299999</v>
      </c>
      <c r="AP1125" s="34">
        <v>7.1</v>
      </c>
      <c r="AQ1125" s="34">
        <v>16.350000000000001</v>
      </c>
      <c r="AR1125" s="34">
        <v>3.76</v>
      </c>
      <c r="AS1125" s="34"/>
      <c r="AT1125" s="34">
        <v>22.504746999999998</v>
      </c>
      <c r="AU1125" s="34">
        <v>181.770004</v>
      </c>
      <c r="AV1125" s="34">
        <v>10.556262</v>
      </c>
      <c r="AW1125" s="34">
        <v>14.002768</v>
      </c>
      <c r="AX1125" s="34">
        <v>9.5</v>
      </c>
      <c r="AY1125" s="34">
        <v>3.75</v>
      </c>
      <c r="AZ1125" s="34">
        <v>65.970000999999996</v>
      </c>
      <c r="BA1125" s="34"/>
      <c r="BB1125" s="34"/>
      <c r="BC1125" s="34">
        <v>26.823699999999999</v>
      </c>
      <c r="BD1125" s="34"/>
      <c r="BE1125" s="38"/>
      <c r="BF1125" s="41"/>
      <c r="BG1125" s="41">
        <f t="shared" si="848"/>
        <v>-2.8170893832558785E-2</v>
      </c>
      <c r="BH1125" s="41"/>
      <c r="BI1125" s="41">
        <f t="shared" si="849"/>
        <v>4.531519621204249E-2</v>
      </c>
      <c r="BJ1125" s="41"/>
      <c r="BK1125" s="41">
        <f t="shared" si="850"/>
        <v>-1.7124861355408298E-2</v>
      </c>
      <c r="BL1125" s="41">
        <f t="shared" si="851"/>
        <v>1.2680276642963249E-2</v>
      </c>
      <c r="BM1125" s="41">
        <f t="shared" si="852"/>
        <v>8.3333815591444607E-3</v>
      </c>
      <c r="BN1125" s="41">
        <f t="shared" si="853"/>
        <v>-2.3391823531723776E-3</v>
      </c>
      <c r="BO1125" s="41"/>
      <c r="BP1125" s="41">
        <f t="shared" si="854"/>
        <v>1.9425303233385042E-2</v>
      </c>
      <c r="BQ1125" s="41">
        <f t="shared" si="855"/>
        <v>2.8573372444055948E-2</v>
      </c>
      <c r="BR1125" s="41">
        <f t="shared" si="856"/>
        <v>3.3970450846930816E-3</v>
      </c>
      <c r="BS1125" s="41">
        <f t="shared" si="857"/>
        <v>-1.6500591481935951E-2</v>
      </c>
      <c r="BT1125" s="41"/>
      <c r="BU1125" s="41"/>
      <c r="BV1125" s="41">
        <f t="shared" si="858"/>
        <v>-7.0061707303844803E-3</v>
      </c>
      <c r="BW1125" s="41">
        <f t="shared" si="859"/>
        <v>-6.4638356361697326E-3</v>
      </c>
      <c r="BX1125" s="41"/>
      <c r="BY1125" s="41"/>
      <c r="BZ1125" s="41">
        <f t="shared" si="860"/>
        <v>-3.8190521657732276E-2</v>
      </c>
      <c r="CA1125" s="41">
        <f t="shared" si="861"/>
        <v>4.2632791845479143E-3</v>
      </c>
      <c r="CB1125" s="41">
        <f t="shared" si="862"/>
        <v>6.7114124415871166E-3</v>
      </c>
      <c r="CC1125" s="41">
        <f t="shared" si="863"/>
        <v>-5.7259870148851887E-3</v>
      </c>
      <c r="CD1125" s="41">
        <f t="shared" si="864"/>
        <v>9.8567423458485789E-3</v>
      </c>
      <c r="CE1125" s="41">
        <f t="shared" si="865"/>
        <v>-6.5944871862008416E-3</v>
      </c>
      <c r="CF1125" s="41">
        <f t="shared" si="866"/>
        <v>-1.9461445300408167E-3</v>
      </c>
      <c r="CG1125" s="41"/>
      <c r="CH1125" s="41">
        <f t="shared" si="867"/>
        <v>5.5917727225224586E-3</v>
      </c>
      <c r="CI1125" s="41">
        <f t="shared" si="868"/>
        <v>-4.2235637638053632E-3</v>
      </c>
      <c r="CJ1125" s="41">
        <f t="shared" si="869"/>
        <v>0</v>
      </c>
      <c r="CK1125" s="41">
        <f t="shared" si="870"/>
        <v>-2.5690444444419597E-3</v>
      </c>
      <c r="CL1125" s="41">
        <f t="shared" si="871"/>
        <v>-6.5252875768362952E-3</v>
      </c>
      <c r="CM1125" s="41">
        <f t="shared" si="872"/>
        <v>-2.4971447405221194E-2</v>
      </c>
      <c r="CO1125" s="41">
        <f t="shared" si="873"/>
        <v>1.6393863976217136E-2</v>
      </c>
      <c r="CP1125" s="41"/>
      <c r="CQ1125" s="41">
        <f t="shared" si="874"/>
        <v>8.6317372140512546E-3</v>
      </c>
      <c r="CR1125" s="41">
        <f t="shared" si="875"/>
        <v>0</v>
      </c>
      <c r="CS1125" s="41">
        <f t="shared" si="876"/>
        <v>-9.4608088622592113E-3</v>
      </c>
      <c r="CT1125" s="41">
        <f t="shared" si="877"/>
        <v>-2.0906684819313712E-2</v>
      </c>
      <c r="CU1125" s="41">
        <f t="shared" si="878"/>
        <v>2.1639175103481248E-2</v>
      </c>
      <c r="CV1125" s="41">
        <f t="shared" si="879"/>
        <v>1.3387080782459279E-2</v>
      </c>
      <c r="CW1125" s="41"/>
      <c r="CX1125" s="41">
        <f t="shared" si="880"/>
        <v>1.1074326628239563E-2</v>
      </c>
      <c r="CY1125" s="41">
        <f t="shared" si="881"/>
        <v>-1.2645134459566426E-3</v>
      </c>
      <c r="CZ1125" s="41">
        <f t="shared" si="882"/>
        <v>-1.8605219262352653E-2</v>
      </c>
      <c r="DA1125" s="41">
        <f t="shared" si="883"/>
        <v>3.478284282792404E-3</v>
      </c>
      <c r="DB1125" s="41">
        <f t="shared" si="884"/>
        <v>-3.1529190596155305E-3</v>
      </c>
      <c r="DC1125" s="41">
        <f t="shared" si="885"/>
        <v>-2.6317308317373417E-2</v>
      </c>
      <c r="DD1125" s="41">
        <f t="shared" si="886"/>
        <v>2.4283363156757149E-3</v>
      </c>
      <c r="DE1125" s="41"/>
      <c r="DF1125" s="41"/>
      <c r="DG1125" s="41">
        <f t="shared" si="887"/>
        <v>-2.3124494899218702E-2</v>
      </c>
      <c r="DH1125" s="41"/>
    </row>
    <row r="1126" spans="2:112">
      <c r="B1126" s="34"/>
      <c r="C1126" s="34">
        <v>4.9409470000000004</v>
      </c>
      <c r="D1126" s="34"/>
      <c r="E1126" s="34">
        <v>1.6</v>
      </c>
      <c r="F1126" s="34"/>
      <c r="G1126" s="34">
        <v>55.290512</v>
      </c>
      <c r="H1126" s="34">
        <v>26.143141</v>
      </c>
      <c r="I1126" s="34">
        <v>24.450001</v>
      </c>
      <c r="J1126" s="34">
        <v>4.32</v>
      </c>
      <c r="K1126" s="34"/>
      <c r="L1126" s="34">
        <v>80.760002</v>
      </c>
      <c r="M1126" s="34">
        <v>3.5</v>
      </c>
      <c r="N1126" s="34">
        <v>47.288555000000002</v>
      </c>
      <c r="O1126" s="34">
        <v>11.58</v>
      </c>
      <c r="P1126" s="34"/>
      <c r="Q1126" s="34"/>
      <c r="R1126" s="34">
        <v>42.849997999999999</v>
      </c>
      <c r="S1126" s="34">
        <v>45.235649000000002</v>
      </c>
      <c r="T1126" s="34"/>
      <c r="U1126" s="34"/>
      <c r="V1126" s="34">
        <v>4.1392660000000001</v>
      </c>
      <c r="W1126" s="34">
        <v>39.900002000000001</v>
      </c>
      <c r="X1126" s="34">
        <v>44.099997999999999</v>
      </c>
      <c r="Y1126" s="34">
        <v>12.45</v>
      </c>
      <c r="Z1126" s="34">
        <v>22.751740000000002</v>
      </c>
      <c r="AA1126" s="34">
        <v>50.557312000000003</v>
      </c>
      <c r="AB1126" s="34">
        <v>77.269913000000003</v>
      </c>
      <c r="AC1126" s="34"/>
      <c r="AD1126" s="34">
        <v>123.300003</v>
      </c>
      <c r="AE1126" s="34">
        <v>36.023440999999998</v>
      </c>
      <c r="AF1126" s="34">
        <v>0.95</v>
      </c>
      <c r="AG1126" s="34">
        <v>15.7</v>
      </c>
      <c r="AH1126" s="34">
        <v>29.867716000000001</v>
      </c>
      <c r="AI1126" s="34">
        <v>143.42945900000001</v>
      </c>
      <c r="AJ1126" s="34">
        <v>11.951093</v>
      </c>
      <c r="AK1126" s="34">
        <v>18.850000000000001</v>
      </c>
      <c r="AL1126" s="34"/>
      <c r="AM1126" s="34">
        <v>43.070506999999999</v>
      </c>
      <c r="AN1126" s="34">
        <v>4.0999999999999996</v>
      </c>
      <c r="AO1126" s="34">
        <v>27.200001</v>
      </c>
      <c r="AP1126" s="34">
        <v>7.1</v>
      </c>
      <c r="AQ1126" s="34">
        <v>17.350000000000001</v>
      </c>
      <c r="AR1126" s="34">
        <v>3.94</v>
      </c>
      <c r="AS1126" s="34"/>
      <c r="AT1126" s="34">
        <v>23.198727000000002</v>
      </c>
      <c r="AU1126" s="34">
        <v>181.60000600000001</v>
      </c>
      <c r="AV1126" s="34">
        <v>10.209343000000001</v>
      </c>
      <c r="AW1126" s="34">
        <v>13.954147000000001</v>
      </c>
      <c r="AX1126" s="34">
        <v>9.86</v>
      </c>
      <c r="AY1126" s="34">
        <v>3.65</v>
      </c>
      <c r="AZ1126" s="34">
        <v>67.430000000000007</v>
      </c>
      <c r="BA1126" s="34"/>
      <c r="BB1126" s="34"/>
      <c r="BC1126" s="34">
        <v>27.879515000000001</v>
      </c>
      <c r="BD1126" s="34"/>
      <c r="BE1126" s="38"/>
      <c r="BF1126" s="41"/>
      <c r="BG1126" s="41">
        <f t="shared" si="848"/>
        <v>0</v>
      </c>
      <c r="BH1126" s="41"/>
      <c r="BI1126" s="41">
        <f t="shared" si="849"/>
        <v>1.2578782206860185E-2</v>
      </c>
      <c r="BJ1126" s="41"/>
      <c r="BK1126" s="41">
        <f t="shared" si="850"/>
        <v>3.5919046349002191E-3</v>
      </c>
      <c r="BL1126" s="41">
        <f t="shared" si="851"/>
        <v>1.5261528853707529E-3</v>
      </c>
      <c r="BM1126" s="41">
        <f t="shared" si="852"/>
        <v>1.4418416324066371E-2</v>
      </c>
      <c r="BN1126" s="41">
        <f t="shared" si="853"/>
        <v>1.164157501548599E-2</v>
      </c>
      <c r="BO1126" s="41"/>
      <c r="BP1126" s="41">
        <f t="shared" si="854"/>
        <v>-4.0777814191860088E-3</v>
      </c>
      <c r="BQ1126" s="41">
        <f t="shared" si="855"/>
        <v>-1.4184634991956413E-2</v>
      </c>
      <c r="BR1126" s="41">
        <f t="shared" si="856"/>
        <v>9.9125378559363903E-3</v>
      </c>
      <c r="BS1126" s="41">
        <f t="shared" si="857"/>
        <v>1.3913267916985082E-2</v>
      </c>
      <c r="BT1126" s="41"/>
      <c r="BU1126" s="41"/>
      <c r="BV1126" s="41">
        <f t="shared" si="858"/>
        <v>4.2095480407726071E-3</v>
      </c>
      <c r="BW1126" s="41">
        <f t="shared" si="859"/>
        <v>2.1239790125881862E-2</v>
      </c>
      <c r="BX1126" s="41"/>
      <c r="BY1126" s="41"/>
      <c r="BZ1126" s="41">
        <f t="shared" si="860"/>
        <v>9.6851740656774717E-3</v>
      </c>
      <c r="CA1126" s="41">
        <f t="shared" si="861"/>
        <v>-1.5025547341977262E-3</v>
      </c>
      <c r="CB1126" s="41">
        <f t="shared" si="862"/>
        <v>-1.6863806810390673E-2</v>
      </c>
      <c r="CC1126" s="41">
        <f t="shared" si="863"/>
        <v>2.1104679417536545E-2</v>
      </c>
      <c r="CD1126" s="41">
        <f t="shared" si="864"/>
        <v>3.4183843517129289E-2</v>
      </c>
      <c r="CE1126" s="41">
        <f t="shared" si="865"/>
        <v>8.2831062304883057E-3</v>
      </c>
      <c r="CF1126" s="41">
        <f t="shared" si="866"/>
        <v>7.7619429802789092E-3</v>
      </c>
      <c r="CG1126" s="41"/>
      <c r="CH1126" s="41">
        <f t="shared" si="867"/>
        <v>-3.5621394387217835E-3</v>
      </c>
      <c r="CI1126" s="41">
        <f t="shared" si="868"/>
        <v>2.5077878343606363E-2</v>
      </c>
      <c r="CJ1126" s="41">
        <f t="shared" si="869"/>
        <v>3.2088314551500449E-2</v>
      </c>
      <c r="CK1126" s="41">
        <f t="shared" si="870"/>
        <v>9.6000737290191374E-3</v>
      </c>
      <c r="CL1126" s="41">
        <f t="shared" si="871"/>
        <v>-8.2169631292269875E-3</v>
      </c>
      <c r="CM1126" s="41">
        <f t="shared" si="872"/>
        <v>-3.3716029108082884E-2</v>
      </c>
      <c r="CO1126" s="41">
        <f t="shared" si="873"/>
        <v>2.1448489206943127E-2</v>
      </c>
      <c r="CP1126" s="41"/>
      <c r="CQ1126" s="41">
        <f t="shared" si="874"/>
        <v>1.039870794898118E-2</v>
      </c>
      <c r="CR1126" s="41">
        <f t="shared" si="875"/>
        <v>2.4692612590371414E-2</v>
      </c>
      <c r="CS1126" s="41">
        <f t="shared" si="876"/>
        <v>3.3648108905752511E-2</v>
      </c>
      <c r="CT1126" s="41">
        <f t="shared" si="877"/>
        <v>0</v>
      </c>
      <c r="CU1126" s="41">
        <f t="shared" si="878"/>
        <v>5.9364609049605735E-2</v>
      </c>
      <c r="CV1126" s="41">
        <f t="shared" si="879"/>
        <v>4.6761765908039286E-2</v>
      </c>
      <c r="CW1126" s="41"/>
      <c r="CX1126" s="41">
        <f t="shared" si="880"/>
        <v>3.0371141741687226E-2</v>
      </c>
      <c r="CY1126" s="41">
        <f t="shared" si="881"/>
        <v>-9.3567442399871412E-4</v>
      </c>
      <c r="CZ1126" s="41">
        <f t="shared" si="882"/>
        <v>-3.3415956912302661E-2</v>
      </c>
      <c r="DA1126" s="41">
        <f t="shared" si="883"/>
        <v>-3.4782842827923385E-3</v>
      </c>
      <c r="DB1126" s="41">
        <f t="shared" si="884"/>
        <v>3.7194370008048844E-2</v>
      </c>
      <c r="DC1126" s="41">
        <f t="shared" si="885"/>
        <v>-2.7028672387919374E-2</v>
      </c>
      <c r="DD1126" s="41">
        <f t="shared" si="886"/>
        <v>2.1889914353305905E-2</v>
      </c>
      <c r="DE1126" s="41"/>
      <c r="DF1126" s="41"/>
      <c r="DG1126" s="41">
        <f t="shared" si="887"/>
        <v>3.8606364671157592E-2</v>
      </c>
      <c r="DH1126" s="41"/>
    </row>
    <row r="1127" spans="2:112">
      <c r="B1127" s="34"/>
      <c r="C1127" s="34">
        <v>4.988003</v>
      </c>
      <c r="D1127" s="34"/>
      <c r="E1127" s="34">
        <v>1.88</v>
      </c>
      <c r="F1127" s="34"/>
      <c r="G1127" s="34">
        <v>54.854374</v>
      </c>
      <c r="H1127" s="34">
        <v>26.143141</v>
      </c>
      <c r="I1127" s="34">
        <v>25.049999</v>
      </c>
      <c r="J1127" s="34">
        <v>4.1900000000000004</v>
      </c>
      <c r="K1127" s="34"/>
      <c r="L1127" s="34">
        <v>82.169998000000007</v>
      </c>
      <c r="M1127" s="34">
        <v>3.55</v>
      </c>
      <c r="N1127" s="34">
        <v>46.633560000000003</v>
      </c>
      <c r="O1127" s="34">
        <v>11.52</v>
      </c>
      <c r="P1127" s="34"/>
      <c r="Q1127" s="34"/>
      <c r="R1127" s="34">
        <v>43.09</v>
      </c>
      <c r="S1127" s="34">
        <v>44.918757999999997</v>
      </c>
      <c r="T1127" s="34"/>
      <c r="U1127" s="34"/>
      <c r="V1127" s="34">
        <v>4.2789029999999997</v>
      </c>
      <c r="W1127" s="34">
        <v>39.580002</v>
      </c>
      <c r="X1127" s="34">
        <v>43.299999</v>
      </c>
      <c r="Y1127" s="34">
        <v>12.26</v>
      </c>
      <c r="Z1127" s="34">
        <v>22.585097999999999</v>
      </c>
      <c r="AA1127" s="34">
        <v>51.088099999999997</v>
      </c>
      <c r="AB1127" s="34">
        <v>76.473327999999995</v>
      </c>
      <c r="AC1127" s="34"/>
      <c r="AD1127" s="34">
        <v>123.540001</v>
      </c>
      <c r="AE1127" s="34">
        <v>35.468319000000001</v>
      </c>
      <c r="AF1127" s="34">
        <v>0.93</v>
      </c>
      <c r="AG1127" s="34">
        <v>15.75</v>
      </c>
      <c r="AH1127" s="34">
        <v>29.769144000000001</v>
      </c>
      <c r="AI1127" s="34">
        <v>144.71639999999999</v>
      </c>
      <c r="AJ1127" s="34">
        <v>11.951093</v>
      </c>
      <c r="AK1127" s="34">
        <v>18.25</v>
      </c>
      <c r="AL1127" s="34"/>
      <c r="AM1127" s="34">
        <v>42.565544000000003</v>
      </c>
      <c r="AN1127" s="34">
        <v>4</v>
      </c>
      <c r="AO1127" s="34">
        <v>27.200001</v>
      </c>
      <c r="AP1127" s="34">
        <v>7.15</v>
      </c>
      <c r="AQ1127" s="34">
        <v>17.149999999999999</v>
      </c>
      <c r="AR1127" s="34">
        <v>3.97</v>
      </c>
      <c r="AS1127" s="34"/>
      <c r="AT1127" s="34">
        <v>22.356034999999999</v>
      </c>
      <c r="AU1127" s="34">
        <v>182.03999300000001</v>
      </c>
      <c r="AV1127" s="34">
        <v>10.605823000000001</v>
      </c>
      <c r="AW1127" s="34">
        <v>13.856904999999999</v>
      </c>
      <c r="AX1127" s="34">
        <v>9.9700000000000006</v>
      </c>
      <c r="AY1127" s="34">
        <v>3.5</v>
      </c>
      <c r="AZ1127" s="34">
        <v>67.680000000000007</v>
      </c>
      <c r="BA1127" s="34"/>
      <c r="BB1127" s="34"/>
      <c r="BC1127" s="34">
        <v>27.680305000000001</v>
      </c>
      <c r="BD1127" s="34"/>
      <c r="BE1127" s="38"/>
      <c r="BF1127" s="41"/>
      <c r="BG1127" s="41">
        <f t="shared" si="848"/>
        <v>9.4786160285585119E-3</v>
      </c>
      <c r="BH1127" s="41"/>
      <c r="BI1127" s="41">
        <f t="shared" si="849"/>
        <v>0.16126814759612212</v>
      </c>
      <c r="BJ1127" s="41"/>
      <c r="BK1127" s="41">
        <f t="shared" si="850"/>
        <v>-7.9193922708007715E-3</v>
      </c>
      <c r="BL1127" s="41">
        <f t="shared" si="851"/>
        <v>0</v>
      </c>
      <c r="BM1127" s="41">
        <f t="shared" si="852"/>
        <v>2.4243530790037708E-2</v>
      </c>
      <c r="BN1127" s="41">
        <f t="shared" si="853"/>
        <v>-3.0554668321972546E-2</v>
      </c>
      <c r="BO1127" s="41"/>
      <c r="BP1127" s="41">
        <f t="shared" si="854"/>
        <v>1.7308429393941463E-2</v>
      </c>
      <c r="BQ1127" s="41">
        <f t="shared" si="855"/>
        <v>1.4184634991956381E-2</v>
      </c>
      <c r="BR1127" s="41">
        <f t="shared" si="856"/>
        <v>-1.3947846439750359E-2</v>
      </c>
      <c r="BS1127" s="41">
        <f t="shared" si="857"/>
        <v>-5.1948168771040228E-3</v>
      </c>
      <c r="BT1127" s="41"/>
      <c r="BU1127" s="41"/>
      <c r="BV1127" s="41">
        <f t="shared" si="858"/>
        <v>5.5853532584048595E-3</v>
      </c>
      <c r="BW1127" s="41">
        <f t="shared" si="859"/>
        <v>-7.0299903382843535E-3</v>
      </c>
      <c r="BX1127" s="41"/>
      <c r="BY1127" s="41"/>
      <c r="BZ1127" s="41">
        <f t="shared" si="860"/>
        <v>3.3178190897203912E-2</v>
      </c>
      <c r="CA1127" s="41">
        <f t="shared" si="861"/>
        <v>-8.0523833161404677E-3</v>
      </c>
      <c r="CB1127" s="41">
        <f t="shared" si="862"/>
        <v>-1.8307125187569651E-2</v>
      </c>
      <c r="CC1127" s="41">
        <f t="shared" si="863"/>
        <v>-1.5378692402651271E-2</v>
      </c>
      <c r="CD1127" s="41">
        <f t="shared" si="864"/>
        <v>-7.3513177284132919E-3</v>
      </c>
      <c r="CE1127" s="41">
        <f t="shared" si="865"/>
        <v>1.0444009508983072E-2</v>
      </c>
      <c r="CF1127" s="41">
        <f t="shared" si="866"/>
        <v>-1.0362629578844143E-2</v>
      </c>
      <c r="CG1127" s="41"/>
      <c r="CH1127" s="41">
        <f t="shared" si="867"/>
        <v>1.9445638610986543E-3</v>
      </c>
      <c r="CI1127" s="41">
        <f t="shared" si="868"/>
        <v>-1.5529989945955584E-2</v>
      </c>
      <c r="CJ1127" s="41">
        <f t="shared" si="869"/>
        <v>-2.1277398447284851E-2</v>
      </c>
      <c r="CK1127" s="41">
        <f t="shared" si="870"/>
        <v>3.1796529173798056E-3</v>
      </c>
      <c r="CL1127" s="41">
        <f t="shared" si="871"/>
        <v>-3.3057437888494644E-3</v>
      </c>
      <c r="CM1127" s="41">
        <f t="shared" si="872"/>
        <v>8.9326257315196136E-3</v>
      </c>
      <c r="CO1127" s="41">
        <f t="shared" si="873"/>
        <v>-3.2347833865519281E-2</v>
      </c>
      <c r="CP1127" s="41"/>
      <c r="CQ1127" s="41">
        <f t="shared" si="874"/>
        <v>-1.1793370823670836E-2</v>
      </c>
      <c r="CR1127" s="41">
        <f t="shared" si="875"/>
        <v>-2.4692612590371411E-2</v>
      </c>
      <c r="CS1127" s="41">
        <f t="shared" si="876"/>
        <v>0</v>
      </c>
      <c r="CT1127" s="41">
        <f t="shared" si="877"/>
        <v>7.0175726586465398E-3</v>
      </c>
      <c r="CU1127" s="41">
        <f t="shared" si="878"/>
        <v>-1.1594332780919482E-2</v>
      </c>
      <c r="CV1127" s="41">
        <f t="shared" si="879"/>
        <v>7.5853713892565641E-3</v>
      </c>
      <c r="CW1127" s="41"/>
      <c r="CX1127" s="41">
        <f t="shared" si="880"/>
        <v>-3.7001099495694564E-2</v>
      </c>
      <c r="CY1127" s="41">
        <f t="shared" si="881"/>
        <v>2.4199054885132502E-3</v>
      </c>
      <c r="CZ1127" s="41">
        <f t="shared" si="882"/>
        <v>3.8099908480546188E-2</v>
      </c>
      <c r="DA1127" s="41">
        <f t="shared" si="883"/>
        <v>-6.9930757229905985E-3</v>
      </c>
      <c r="DB1127" s="41">
        <f t="shared" si="884"/>
        <v>1.1094415359203072E-2</v>
      </c>
      <c r="DC1127" s="41">
        <f t="shared" si="885"/>
        <v>-4.1964199099032082E-2</v>
      </c>
      <c r="DD1127" s="41">
        <f t="shared" si="886"/>
        <v>3.7006925514772322E-3</v>
      </c>
      <c r="DE1127" s="41"/>
      <c r="DF1127" s="41"/>
      <c r="DG1127" s="41">
        <f t="shared" si="887"/>
        <v>-7.1710402833383225E-3</v>
      </c>
      <c r="DH1127" s="41"/>
    </row>
    <row r="1128" spans="2:112">
      <c r="B1128" s="34"/>
      <c r="C1128" s="34">
        <v>4.988003</v>
      </c>
      <c r="D1128" s="34"/>
      <c r="E1128" s="34">
        <v>1.85</v>
      </c>
      <c r="F1128" s="34"/>
      <c r="G1128" s="34">
        <v>54.656128000000002</v>
      </c>
      <c r="H1128" s="34">
        <v>25.684664000000001</v>
      </c>
      <c r="I1128" s="34">
        <v>24.35</v>
      </c>
      <c r="J1128" s="34">
        <v>4.0599999999999996</v>
      </c>
      <c r="K1128" s="34"/>
      <c r="L1128" s="34">
        <v>74.599997999999999</v>
      </c>
      <c r="M1128" s="34">
        <v>3.52</v>
      </c>
      <c r="N1128" s="34">
        <v>46.812190999999999</v>
      </c>
      <c r="O1128" s="34">
        <v>11.55</v>
      </c>
      <c r="P1128" s="34"/>
      <c r="Q1128" s="34"/>
      <c r="R1128" s="34">
        <v>42.66</v>
      </c>
      <c r="S1128" s="34">
        <v>45.077205999999997</v>
      </c>
      <c r="T1128" s="34"/>
      <c r="U1128" s="34"/>
      <c r="V1128" s="34">
        <v>4.209085</v>
      </c>
      <c r="W1128" s="34">
        <v>39.490001999999997</v>
      </c>
      <c r="X1128" s="34">
        <v>42.950001</v>
      </c>
      <c r="Y1128" s="34">
        <v>12.25</v>
      </c>
      <c r="Z1128" s="34">
        <v>23.261472999999999</v>
      </c>
      <c r="AA1128" s="34">
        <v>50.348788999999996</v>
      </c>
      <c r="AB1128" s="34">
        <v>77.469070000000002</v>
      </c>
      <c r="AC1128" s="34"/>
      <c r="AD1128" s="34">
        <v>121.650002</v>
      </c>
      <c r="AE1128" s="34">
        <v>35.309711</v>
      </c>
      <c r="AF1128" s="34">
        <v>0.95</v>
      </c>
      <c r="AG1128" s="34">
        <v>15.54</v>
      </c>
      <c r="AH1128" s="34">
        <v>29.719856</v>
      </c>
      <c r="AI1128" s="34">
        <v>143.15013099999999</v>
      </c>
      <c r="AJ1128" s="34">
        <v>11.825899</v>
      </c>
      <c r="AK1128" s="34">
        <v>18.649999999999999</v>
      </c>
      <c r="AL1128" s="34"/>
      <c r="AM1128" s="34">
        <v>42.377419000000003</v>
      </c>
      <c r="AN1128" s="34">
        <v>4</v>
      </c>
      <c r="AO1128" s="34">
        <v>27.35</v>
      </c>
      <c r="AP1128" s="34">
        <v>7.25</v>
      </c>
      <c r="AQ1128" s="34">
        <v>17.149999999999999</v>
      </c>
      <c r="AR1128" s="34">
        <v>4.01</v>
      </c>
      <c r="AS1128" s="34"/>
      <c r="AT1128" s="34">
        <v>22.504746999999998</v>
      </c>
      <c r="AU1128" s="34">
        <v>181.91000399999999</v>
      </c>
      <c r="AV1128" s="34">
        <v>10.853621</v>
      </c>
      <c r="AW1128" s="34">
        <v>13.856904999999999</v>
      </c>
      <c r="AX1128" s="34">
        <v>9.51</v>
      </c>
      <c r="AY1128" s="34">
        <v>3.5</v>
      </c>
      <c r="AZ1128" s="34">
        <v>66.879997000000003</v>
      </c>
      <c r="BA1128" s="34"/>
      <c r="BB1128" s="34"/>
      <c r="BC1128" s="34">
        <v>27.859591999999999</v>
      </c>
      <c r="BD1128" s="34"/>
      <c r="BE1128" s="38"/>
      <c r="BF1128" s="41"/>
      <c r="BG1128" s="41">
        <f t="shared" si="848"/>
        <v>0</v>
      </c>
      <c r="BH1128" s="41"/>
      <c r="BI1128" s="41">
        <f t="shared" si="849"/>
        <v>-1.608613775162427E-2</v>
      </c>
      <c r="BJ1128" s="41"/>
      <c r="BK1128" s="41">
        <f t="shared" si="850"/>
        <v>-3.6205882164900057E-3</v>
      </c>
      <c r="BL1128" s="41">
        <f t="shared" si="851"/>
        <v>-1.7692779382107105E-2</v>
      </c>
      <c r="BM1128" s="41">
        <f t="shared" si="852"/>
        <v>-2.8341938082114472E-2</v>
      </c>
      <c r="BN1128" s="41">
        <f t="shared" si="853"/>
        <v>-3.1517760320405298E-2</v>
      </c>
      <c r="BO1128" s="41"/>
      <c r="BP1128" s="41">
        <f t="shared" si="854"/>
        <v>-9.6649767203249526E-2</v>
      </c>
      <c r="BQ1128" s="41">
        <f t="shared" si="855"/>
        <v>-8.4866138773186939E-3</v>
      </c>
      <c r="BR1128" s="41">
        <f t="shared" si="856"/>
        <v>3.8232068483469014E-3</v>
      </c>
      <c r="BS1128" s="41">
        <f t="shared" si="857"/>
        <v>2.6007817000574403E-3</v>
      </c>
      <c r="BT1128" s="41"/>
      <c r="BU1128" s="41"/>
      <c r="BV1128" s="41">
        <f t="shared" si="858"/>
        <v>-1.0029238584542268E-2</v>
      </c>
      <c r="BW1128" s="41">
        <f t="shared" si="859"/>
        <v>3.521228212345151E-3</v>
      </c>
      <c r="BX1128" s="41"/>
      <c r="BY1128" s="41"/>
      <c r="BZ1128" s="41">
        <f t="shared" si="860"/>
        <v>-1.645138392473245E-2</v>
      </c>
      <c r="CA1128" s="41">
        <f t="shared" si="861"/>
        <v>-2.276464760699628E-3</v>
      </c>
      <c r="CB1128" s="41">
        <f t="shared" si="862"/>
        <v>-8.1159402006044466E-3</v>
      </c>
      <c r="CC1128" s="41">
        <f t="shared" si="863"/>
        <v>-8.1599351732930254E-4</v>
      </c>
      <c r="CD1128" s="41">
        <f t="shared" si="864"/>
        <v>2.9508164426127539E-2</v>
      </c>
      <c r="CE1128" s="41">
        <f t="shared" si="865"/>
        <v>-1.4577026140542208E-2</v>
      </c>
      <c r="CF1128" s="41">
        <f t="shared" si="866"/>
        <v>1.2936733480871413E-2</v>
      </c>
      <c r="CG1128" s="41"/>
      <c r="CH1128" s="41">
        <f t="shared" si="867"/>
        <v>-1.5416912692157586E-2</v>
      </c>
      <c r="CI1128" s="41">
        <f t="shared" si="868"/>
        <v>-4.4818502435358988E-3</v>
      </c>
      <c r="CJ1128" s="41">
        <f t="shared" si="869"/>
        <v>2.1277398447284879E-2</v>
      </c>
      <c r="CK1128" s="41">
        <f t="shared" si="870"/>
        <v>-1.3423020332140774E-2</v>
      </c>
      <c r="CL1128" s="41">
        <f t="shared" si="871"/>
        <v>-1.6570462195674466E-3</v>
      </c>
      <c r="CM1128" s="41">
        <f t="shared" si="872"/>
        <v>-1.0882018488044634E-2</v>
      </c>
      <c r="CO1128" s="41">
        <f t="shared" si="873"/>
        <v>2.1681066061323948E-2</v>
      </c>
      <c r="CP1128" s="41"/>
      <c r="CQ1128" s="41">
        <f t="shared" si="874"/>
        <v>-4.4294500907559398E-3</v>
      </c>
      <c r="CR1128" s="41">
        <f t="shared" si="875"/>
        <v>0</v>
      </c>
      <c r="CS1128" s="41">
        <f t="shared" si="876"/>
        <v>5.4995188013334259E-3</v>
      </c>
      <c r="CT1128" s="41">
        <f t="shared" si="877"/>
        <v>1.3889112160667093E-2</v>
      </c>
      <c r="CU1128" s="41">
        <f t="shared" si="878"/>
        <v>0</v>
      </c>
      <c r="CV1128" s="41">
        <f t="shared" si="879"/>
        <v>1.0025146619378646E-2</v>
      </c>
      <c r="CW1128" s="41"/>
      <c r="CX1128" s="41">
        <f t="shared" si="880"/>
        <v>6.6299577540074386E-3</v>
      </c>
      <c r="CY1128" s="41">
        <f t="shared" si="881"/>
        <v>-7.1432343233323898E-4</v>
      </c>
      <c r="CZ1128" s="41">
        <f t="shared" si="882"/>
        <v>2.3095567120097187E-2</v>
      </c>
      <c r="DA1128" s="41">
        <f t="shared" si="883"/>
        <v>0</v>
      </c>
      <c r="DB1128" s="41">
        <f t="shared" si="884"/>
        <v>-4.7236707416448066E-2</v>
      </c>
      <c r="DC1128" s="41">
        <f t="shared" si="885"/>
        <v>0</v>
      </c>
      <c r="DD1128" s="41">
        <f t="shared" si="886"/>
        <v>-1.1890791377981996E-2</v>
      </c>
      <c r="DE1128" s="41"/>
      <c r="DF1128" s="41"/>
      <c r="DG1128" s="41">
        <f t="shared" si="887"/>
        <v>6.4561741177054264E-3</v>
      </c>
      <c r="DH1128" s="41"/>
    </row>
    <row r="1129" spans="2:112">
      <c r="B1129" s="34"/>
      <c r="C1129" s="34">
        <v>4.9409470000000004</v>
      </c>
      <c r="D1129" s="34"/>
      <c r="E1129" s="34">
        <v>1.79</v>
      </c>
      <c r="F1129" s="34"/>
      <c r="G1129" s="34">
        <v>54.507446000000002</v>
      </c>
      <c r="H1129" s="34">
        <v>25.116551999999999</v>
      </c>
      <c r="I1129" s="34">
        <v>24.65</v>
      </c>
      <c r="J1129" s="34">
        <v>4.08</v>
      </c>
      <c r="K1129" s="34"/>
      <c r="L1129" s="34">
        <v>71.400002000000001</v>
      </c>
      <c r="M1129" s="34">
        <v>3.5</v>
      </c>
      <c r="N1129" s="34">
        <v>47.229008</v>
      </c>
      <c r="O1129" s="34">
        <v>11.4</v>
      </c>
      <c r="P1129" s="34"/>
      <c r="Q1129" s="34"/>
      <c r="R1129" s="34">
        <v>42.610000999999997</v>
      </c>
      <c r="S1129" s="34">
        <v>44.146351000000003</v>
      </c>
      <c r="T1129" s="34"/>
      <c r="U1129" s="34"/>
      <c r="V1129" s="34">
        <v>4.239007</v>
      </c>
      <c r="W1129" s="34">
        <v>42</v>
      </c>
      <c r="X1129" s="34">
        <v>44.150002000000001</v>
      </c>
      <c r="Y1129" s="34">
        <v>12.1</v>
      </c>
      <c r="Z1129" s="34">
        <v>22.467466000000002</v>
      </c>
      <c r="AA1129" s="34">
        <v>49.325133999999998</v>
      </c>
      <c r="AB1129" s="34">
        <v>77.668212999999994</v>
      </c>
      <c r="AC1129" s="34"/>
      <c r="AD1129" s="34">
        <v>121.260002</v>
      </c>
      <c r="AE1129" s="34">
        <v>35.210583</v>
      </c>
      <c r="AF1129" s="34">
        <v>0.97</v>
      </c>
      <c r="AG1129" s="34">
        <v>15.5</v>
      </c>
      <c r="AH1129" s="34">
        <v>29.917003999999999</v>
      </c>
      <c r="AI1129" s="34">
        <v>138.92016599999999</v>
      </c>
      <c r="AJ1129" s="34">
        <v>11.681445999999999</v>
      </c>
      <c r="AK1129" s="34">
        <v>19</v>
      </c>
      <c r="AL1129" s="34"/>
      <c r="AM1129" s="34">
        <v>40.971438999999997</v>
      </c>
      <c r="AN1129" s="34">
        <v>4.0999999999999996</v>
      </c>
      <c r="AO1129" s="34">
        <v>26.549999</v>
      </c>
      <c r="AP1129" s="34">
        <v>7.4</v>
      </c>
      <c r="AQ1129" s="34">
        <v>16.950001</v>
      </c>
      <c r="AR1129" s="34">
        <v>3.95</v>
      </c>
      <c r="AS1129" s="34"/>
      <c r="AT1129" s="34">
        <v>22.504746999999998</v>
      </c>
      <c r="AU1129" s="34">
        <v>181.89999399999999</v>
      </c>
      <c r="AV1129" s="34">
        <v>11.299661</v>
      </c>
      <c r="AW1129" s="34">
        <v>13.662421999999999</v>
      </c>
      <c r="AX1129" s="34">
        <v>9.39</v>
      </c>
      <c r="AY1129" s="34">
        <v>3.6</v>
      </c>
      <c r="AZ1129" s="34">
        <v>66.589995999999999</v>
      </c>
      <c r="BA1129" s="34"/>
      <c r="BB1129" s="34"/>
      <c r="BC1129" s="34">
        <v>27.94924</v>
      </c>
      <c r="BD1129" s="34"/>
      <c r="BE1129" s="38"/>
      <c r="BF1129" s="41"/>
      <c r="BG1129" s="41">
        <f t="shared" si="848"/>
        <v>-9.4786160285586715E-3</v>
      </c>
      <c r="BH1129" s="41"/>
      <c r="BI1129" s="41">
        <f t="shared" si="849"/>
        <v>-3.2970019237569828E-2</v>
      </c>
      <c r="BJ1129" s="41"/>
      <c r="BK1129" s="41">
        <f t="shared" si="850"/>
        <v>-2.7240238935163546E-3</v>
      </c>
      <c r="BL1129" s="41">
        <f t="shared" si="851"/>
        <v>-2.2367011236223172E-2</v>
      </c>
      <c r="BM1129" s="41">
        <f t="shared" si="852"/>
        <v>1.2245050960100168E-2</v>
      </c>
      <c r="BN1129" s="41">
        <f t="shared" si="853"/>
        <v>4.9140148024291626E-3</v>
      </c>
      <c r="BO1129" s="41"/>
      <c r="BP1129" s="41">
        <f t="shared" si="854"/>
        <v>-4.3842583043320484E-2</v>
      </c>
      <c r="BQ1129" s="41">
        <f t="shared" si="855"/>
        <v>-5.6980211146377786E-3</v>
      </c>
      <c r="BR1129" s="41">
        <f t="shared" si="856"/>
        <v>8.8646196334552837E-3</v>
      </c>
      <c r="BS1129" s="41">
        <f t="shared" si="857"/>
        <v>-1.3072081567352775E-2</v>
      </c>
      <c r="BT1129" s="41"/>
      <c r="BU1129" s="41"/>
      <c r="BV1129" s="41">
        <f t="shared" si="858"/>
        <v>-1.1727220627147338E-3</v>
      </c>
      <c r="BW1129" s="41">
        <f t="shared" si="859"/>
        <v>-2.0866434968651169E-2</v>
      </c>
      <c r="BX1129" s="41"/>
      <c r="BY1129" s="41"/>
      <c r="BZ1129" s="41">
        <f t="shared" si="860"/>
        <v>7.083759296854804E-3</v>
      </c>
      <c r="CA1129" s="41">
        <f t="shared" si="861"/>
        <v>6.1622092339078449E-2</v>
      </c>
      <c r="CB1129" s="41">
        <f t="shared" si="862"/>
        <v>2.7556300636930084E-2</v>
      </c>
      <c r="CC1129" s="41">
        <f t="shared" si="863"/>
        <v>-1.2320484388040624E-2</v>
      </c>
      <c r="CD1129" s="41">
        <f t="shared" si="864"/>
        <v>-3.4730165434180331E-2</v>
      </c>
      <c r="CE1129" s="41">
        <f t="shared" si="865"/>
        <v>-2.0540798656692776E-2</v>
      </c>
      <c r="CF1129" s="41">
        <f t="shared" si="866"/>
        <v>2.5673146458419019E-3</v>
      </c>
      <c r="CG1129" s="41"/>
      <c r="CH1129" s="41">
        <f t="shared" si="867"/>
        <v>-3.2110685330701619E-3</v>
      </c>
      <c r="CI1129" s="41">
        <f t="shared" si="868"/>
        <v>-2.8113344305968533E-3</v>
      </c>
      <c r="CJ1129" s="41">
        <f t="shared" si="869"/>
        <v>2.0834086902842053E-2</v>
      </c>
      <c r="CK1129" s="41">
        <f t="shared" si="870"/>
        <v>-2.5773210143004033E-3</v>
      </c>
      <c r="CL1129" s="41">
        <f t="shared" si="871"/>
        <v>6.6116397869766686E-3</v>
      </c>
      <c r="CM1129" s="41">
        <f t="shared" si="872"/>
        <v>-2.9994523860206613E-2</v>
      </c>
      <c r="CO1129" s="41">
        <f t="shared" si="873"/>
        <v>1.8592833076615925E-2</v>
      </c>
      <c r="CP1129" s="41"/>
      <c r="CQ1129" s="41">
        <f t="shared" si="874"/>
        <v>-3.374043541412438E-2</v>
      </c>
      <c r="CR1129" s="41">
        <f t="shared" si="875"/>
        <v>2.4692612590371414E-2</v>
      </c>
      <c r="CS1129" s="41">
        <f t="shared" si="876"/>
        <v>-2.9686818844826577E-2</v>
      </c>
      <c r="CT1129" s="41">
        <f t="shared" si="877"/>
        <v>2.0478531343540701E-2</v>
      </c>
      <c r="CU1129" s="41">
        <f t="shared" si="878"/>
        <v>-1.1730280788441166E-2</v>
      </c>
      <c r="CV1129" s="41">
        <f t="shared" si="879"/>
        <v>-1.5075662405447273E-2</v>
      </c>
      <c r="CW1129" s="41"/>
      <c r="CX1129" s="41">
        <f t="shared" si="880"/>
        <v>0</v>
      </c>
      <c r="CY1129" s="41">
        <f t="shared" si="881"/>
        <v>-5.5028724100707673E-5</v>
      </c>
      <c r="CZ1129" s="41">
        <f t="shared" si="882"/>
        <v>4.027396823930008E-2</v>
      </c>
      <c r="DA1129" s="41">
        <f t="shared" si="883"/>
        <v>-1.4134519923575797E-2</v>
      </c>
      <c r="DB1129" s="41">
        <f t="shared" si="884"/>
        <v>-1.2698583337127319E-2</v>
      </c>
      <c r="DC1129" s="41">
        <f t="shared" si="885"/>
        <v>2.8170876966696439E-2</v>
      </c>
      <c r="DD1129" s="41">
        <f t="shared" si="886"/>
        <v>-4.345567866536169E-3</v>
      </c>
      <c r="DE1129" s="41"/>
      <c r="DF1129" s="41"/>
      <c r="DG1129" s="41">
        <f t="shared" si="887"/>
        <v>3.2126842255819706E-3</v>
      </c>
      <c r="DH1129" s="41"/>
    </row>
    <row r="1130" spans="2:112">
      <c r="B1130" s="34"/>
      <c r="C1130" s="34">
        <v>4.988003</v>
      </c>
      <c r="D1130" s="34"/>
      <c r="E1130" s="34">
        <v>1.76</v>
      </c>
      <c r="F1130" s="34"/>
      <c r="G1130" s="34">
        <v>54.547091999999999</v>
      </c>
      <c r="H1130" s="34">
        <v>24.977015000000002</v>
      </c>
      <c r="I1130" s="34">
        <v>24.299999</v>
      </c>
      <c r="J1130" s="34">
        <v>4.13</v>
      </c>
      <c r="K1130" s="34"/>
      <c r="L1130" s="34">
        <v>70.269997000000004</v>
      </c>
      <c r="M1130" s="34">
        <v>3.5</v>
      </c>
      <c r="N1130" s="34">
        <v>47.129767999999999</v>
      </c>
      <c r="O1130" s="34">
        <v>11.36</v>
      </c>
      <c r="P1130" s="34"/>
      <c r="Q1130" s="34"/>
      <c r="R1130" s="34">
        <v>42.389999000000003</v>
      </c>
      <c r="S1130" s="34">
        <v>43.007537999999997</v>
      </c>
      <c r="T1130" s="34"/>
      <c r="U1130" s="34"/>
      <c r="V1130" s="34">
        <v>4.2290330000000003</v>
      </c>
      <c r="W1130" s="34">
        <v>41.130001</v>
      </c>
      <c r="X1130" s="34">
        <v>44.599997999999999</v>
      </c>
      <c r="Y1130" s="34">
        <v>12.1</v>
      </c>
      <c r="Z1130" s="34">
        <v>22.124376000000002</v>
      </c>
      <c r="AA1130" s="34">
        <v>50.566788000000003</v>
      </c>
      <c r="AB1130" s="34">
        <v>77.718001999999998</v>
      </c>
      <c r="AC1130" s="34"/>
      <c r="AD1130" s="34">
        <v>120.910004</v>
      </c>
      <c r="AE1130" s="34">
        <v>34.486946000000003</v>
      </c>
      <c r="AF1130" s="34">
        <v>0.94</v>
      </c>
      <c r="AG1130" s="34">
        <v>15.5</v>
      </c>
      <c r="AH1130" s="34">
        <v>30.360579999999999</v>
      </c>
      <c r="AI1130" s="34">
        <v>144.18765300000001</v>
      </c>
      <c r="AJ1130" s="34">
        <v>11.604405</v>
      </c>
      <c r="AK1130" s="34">
        <v>19.100000000000001</v>
      </c>
      <c r="AL1130" s="34"/>
      <c r="AM1130" s="34">
        <v>40.733809999999998</v>
      </c>
      <c r="AN1130" s="34">
        <v>3.9</v>
      </c>
      <c r="AO1130" s="34">
        <v>24.85</v>
      </c>
      <c r="AP1130" s="34">
        <v>7.4</v>
      </c>
      <c r="AQ1130" s="34">
        <v>16.799999</v>
      </c>
      <c r="AR1130" s="34">
        <v>3.89</v>
      </c>
      <c r="AS1130" s="34"/>
      <c r="AT1130" s="34">
        <v>22.901304</v>
      </c>
      <c r="AU1130" s="34">
        <v>181.44000199999999</v>
      </c>
      <c r="AV1130" s="34">
        <v>11.200540999999999</v>
      </c>
      <c r="AW1130" s="34">
        <v>12.981733</v>
      </c>
      <c r="AX1130" s="34">
        <v>9.26</v>
      </c>
      <c r="AY1130" s="34">
        <v>3.45</v>
      </c>
      <c r="AZ1130" s="34">
        <v>66.089995999999999</v>
      </c>
      <c r="BA1130" s="34"/>
      <c r="BB1130" s="34"/>
      <c r="BC1130" s="34">
        <v>28.088685999999999</v>
      </c>
      <c r="BD1130" s="34"/>
      <c r="BE1130" s="38"/>
      <c r="BF1130" s="41"/>
      <c r="BG1130" s="41">
        <f t="shared" si="848"/>
        <v>9.4786160285585119E-3</v>
      </c>
      <c r="BH1130" s="41"/>
      <c r="BI1130" s="41">
        <f t="shared" si="849"/>
        <v>-1.6901810802603254E-2</v>
      </c>
      <c r="BJ1130" s="41"/>
      <c r="BK1130" s="41">
        <f t="shared" si="850"/>
        <v>7.2708577696376246E-4</v>
      </c>
      <c r="BL1130" s="41">
        <f t="shared" si="851"/>
        <v>-5.5710690715408632E-3</v>
      </c>
      <c r="BM1130" s="41">
        <f t="shared" si="852"/>
        <v>-1.4300591294460504E-2</v>
      </c>
      <c r="BN1130" s="41">
        <f t="shared" si="853"/>
        <v>1.2180418556871013E-2</v>
      </c>
      <c r="BO1130" s="41"/>
      <c r="BP1130" s="41">
        <f t="shared" si="854"/>
        <v>-1.5952974845109193E-2</v>
      </c>
      <c r="BQ1130" s="41">
        <f t="shared" si="855"/>
        <v>0</v>
      </c>
      <c r="BR1130" s="41">
        <f t="shared" si="856"/>
        <v>-2.1034617191523393E-3</v>
      </c>
      <c r="BS1130" s="41">
        <f t="shared" si="857"/>
        <v>-3.5149421074446084E-3</v>
      </c>
      <c r="BT1130" s="41"/>
      <c r="BU1130" s="41"/>
      <c r="BV1130" s="41">
        <f t="shared" si="858"/>
        <v>-5.1765292064135156E-3</v>
      </c>
      <c r="BW1130" s="41">
        <f t="shared" si="859"/>
        <v>-2.6134870922153251E-2</v>
      </c>
      <c r="BX1130" s="41"/>
      <c r="BY1130" s="41"/>
      <c r="BZ1130" s="41">
        <f t="shared" si="860"/>
        <v>-2.3556819789090559E-3</v>
      </c>
      <c r="CA1130" s="41">
        <f t="shared" si="861"/>
        <v>-2.0931811727882454E-2</v>
      </c>
      <c r="CB1130" s="41">
        <f t="shared" si="862"/>
        <v>1.0140841832886717E-2</v>
      </c>
      <c r="CC1130" s="41">
        <f t="shared" si="863"/>
        <v>0</v>
      </c>
      <c r="CD1130" s="41">
        <f t="shared" si="864"/>
        <v>-1.5388320145822195E-2</v>
      </c>
      <c r="CE1130" s="41">
        <f t="shared" si="865"/>
        <v>2.4861228576038775E-2</v>
      </c>
      <c r="CF1130" s="41">
        <f t="shared" si="866"/>
        <v>6.40841939601105E-4</v>
      </c>
      <c r="CG1130" s="41"/>
      <c r="CH1130" s="41">
        <f t="shared" si="867"/>
        <v>-2.8905168684567775E-3</v>
      </c>
      <c r="CI1130" s="41">
        <f t="shared" si="868"/>
        <v>-2.0765815202811226E-2</v>
      </c>
      <c r="CJ1130" s="41">
        <f t="shared" si="869"/>
        <v>-3.1416196233378928E-2</v>
      </c>
      <c r="CK1130" s="41">
        <f t="shared" si="870"/>
        <v>0</v>
      </c>
      <c r="CL1130" s="41">
        <f t="shared" si="871"/>
        <v>1.4718042026545601E-2</v>
      </c>
      <c r="CM1130" s="41">
        <f t="shared" si="872"/>
        <v>3.7216174244250513E-2</v>
      </c>
      <c r="CO1130" s="41">
        <f t="shared" si="873"/>
        <v>5.249355886143745E-3</v>
      </c>
      <c r="CP1130" s="41"/>
      <c r="CQ1130" s="41">
        <f t="shared" si="874"/>
        <v>-5.8167540743195127E-3</v>
      </c>
      <c r="CR1130" s="41">
        <f t="shared" si="875"/>
        <v>-5.0010420574661305E-2</v>
      </c>
      <c r="CS1130" s="41">
        <f t="shared" si="876"/>
        <v>-6.61719574805259E-2</v>
      </c>
      <c r="CT1130" s="41">
        <f t="shared" si="877"/>
        <v>0</v>
      </c>
      <c r="CU1130" s="41">
        <f t="shared" si="878"/>
        <v>-8.8890659381057422E-3</v>
      </c>
      <c r="CV1130" s="41">
        <f t="shared" si="879"/>
        <v>-1.5306421282675545E-2</v>
      </c>
      <c r="CW1130" s="41"/>
      <c r="CX1130" s="41">
        <f t="shared" si="880"/>
        <v>1.7467587434960127E-2</v>
      </c>
      <c r="CY1130" s="41">
        <f t="shared" si="881"/>
        <v>-2.5320209766045015E-3</v>
      </c>
      <c r="CZ1130" s="41">
        <f t="shared" si="882"/>
        <v>-8.8106445623885189E-3</v>
      </c>
      <c r="DA1130" s="41">
        <f t="shared" si="883"/>
        <v>-5.1105928967784604E-2</v>
      </c>
      <c r="DB1130" s="41">
        <f t="shared" si="884"/>
        <v>-1.3941244562083632E-2</v>
      </c>
      <c r="DC1130" s="41">
        <f t="shared" si="885"/>
        <v>-4.2559614418795889E-2</v>
      </c>
      <c r="DD1130" s="41">
        <f t="shared" si="886"/>
        <v>-7.5369670946186457E-3</v>
      </c>
      <c r="DE1130" s="41"/>
      <c r="DF1130" s="41"/>
      <c r="DG1130" s="41">
        <f t="shared" si="887"/>
        <v>4.976853990953314E-3</v>
      </c>
      <c r="DH1130" s="41"/>
    </row>
    <row r="1131" spans="2:112">
      <c r="B1131" s="34"/>
      <c r="C1131" s="34">
        <v>4.988003</v>
      </c>
      <c r="D1131" s="34"/>
      <c r="E1131" s="34">
        <v>1.72</v>
      </c>
      <c r="F1131" s="34"/>
      <c r="G1131" s="34">
        <v>54.557006999999999</v>
      </c>
      <c r="H1131" s="34">
        <v>25.305921999999999</v>
      </c>
      <c r="I1131" s="34">
        <v>24.700001</v>
      </c>
      <c r="J1131" s="34">
        <v>4.01</v>
      </c>
      <c r="K1131" s="34"/>
      <c r="L1131" s="34">
        <v>71.25</v>
      </c>
      <c r="M1131" s="34">
        <v>3.55</v>
      </c>
      <c r="N1131" s="34">
        <v>46.732799999999997</v>
      </c>
      <c r="O1131" s="34">
        <v>11.65</v>
      </c>
      <c r="P1131" s="34"/>
      <c r="Q1131" s="34"/>
      <c r="R1131" s="34">
        <v>43.119999</v>
      </c>
      <c r="S1131" s="34">
        <v>43.463057999999997</v>
      </c>
      <c r="T1131" s="34"/>
      <c r="U1131" s="34"/>
      <c r="V1131" s="34">
        <v>4.1891360000000004</v>
      </c>
      <c r="W1131" s="34">
        <v>41.02</v>
      </c>
      <c r="X1131" s="34">
        <v>44.200001</v>
      </c>
      <c r="Y1131" s="34">
        <v>12.16</v>
      </c>
      <c r="Z1131" s="34">
        <v>21.536221999999999</v>
      </c>
      <c r="AA1131" s="34">
        <v>50.140270000000001</v>
      </c>
      <c r="AB1131" s="34">
        <v>76.821831000000003</v>
      </c>
      <c r="AC1131" s="34"/>
      <c r="AD1131" s="34">
        <v>121.58000199999999</v>
      </c>
      <c r="AE1131" s="34">
        <v>34.387813999999999</v>
      </c>
      <c r="AF1131" s="34">
        <v>0.93</v>
      </c>
      <c r="AG1131" s="34">
        <v>16.02</v>
      </c>
      <c r="AH1131" s="34">
        <v>30.607013999999999</v>
      </c>
      <c r="AI1131" s="34">
        <v>146.21284499999999</v>
      </c>
      <c r="AJ1131" s="34">
        <v>11.39254</v>
      </c>
      <c r="AK1131" s="34">
        <v>18.700001</v>
      </c>
      <c r="AL1131" s="34"/>
      <c r="AM1131" s="34">
        <v>41.337783999999999</v>
      </c>
      <c r="AN1131" s="34">
        <v>3.8</v>
      </c>
      <c r="AO1131" s="34">
        <v>24.15</v>
      </c>
      <c r="AP1131" s="34">
        <v>7.45</v>
      </c>
      <c r="AQ1131" s="34">
        <v>16.850000000000001</v>
      </c>
      <c r="AR1131" s="34">
        <v>3.4</v>
      </c>
      <c r="AS1131" s="34"/>
      <c r="AT1131" s="34">
        <v>22.901304</v>
      </c>
      <c r="AU1131" s="34">
        <v>181.41000399999999</v>
      </c>
      <c r="AV1131" s="34">
        <v>11.002302</v>
      </c>
      <c r="AW1131" s="34">
        <v>13.370699</v>
      </c>
      <c r="AX1131" s="34">
        <v>8.9</v>
      </c>
      <c r="AY1131" s="34">
        <v>3.5</v>
      </c>
      <c r="AZ1131" s="34">
        <v>66.360000999999997</v>
      </c>
      <c r="BA1131" s="34"/>
      <c r="BB1131" s="34"/>
      <c r="BC1131" s="34">
        <v>28.327739999999999</v>
      </c>
      <c r="BD1131" s="34"/>
      <c r="BE1131" s="38"/>
      <c r="BF1131" s="41"/>
      <c r="BG1131" s="41">
        <f t="shared" si="848"/>
        <v>0</v>
      </c>
      <c r="BH1131" s="41"/>
      <c r="BI1131" s="41">
        <f t="shared" si="849"/>
        <v>-2.2989518224698718E-2</v>
      </c>
      <c r="BJ1131" s="41"/>
      <c r="BK1131" s="41">
        <f t="shared" si="850"/>
        <v>1.8175302519639252E-4</v>
      </c>
      <c r="BL1131" s="41">
        <f t="shared" si="851"/>
        <v>1.3082437528555967E-2</v>
      </c>
      <c r="BM1131" s="41">
        <f t="shared" si="852"/>
        <v>1.6326974925522118E-2</v>
      </c>
      <c r="BN1131" s="41">
        <f t="shared" si="853"/>
        <v>-2.9486165654463655E-2</v>
      </c>
      <c r="BO1131" s="41"/>
      <c r="BP1131" s="41">
        <f t="shared" si="854"/>
        <v>1.3849896637126409E-2</v>
      </c>
      <c r="BQ1131" s="41">
        <f t="shared" si="855"/>
        <v>1.4184634991956381E-2</v>
      </c>
      <c r="BR1131" s="41">
        <f t="shared" si="856"/>
        <v>-8.4585447698162508E-3</v>
      </c>
      <c r="BS1131" s="41">
        <f t="shared" si="857"/>
        <v>2.5207766718704276E-2</v>
      </c>
      <c r="BT1131" s="41"/>
      <c r="BU1131" s="41"/>
      <c r="BV1131" s="41">
        <f t="shared" si="858"/>
        <v>1.7074441635570758E-2</v>
      </c>
      <c r="BW1131" s="41">
        <f t="shared" si="859"/>
        <v>1.0535933250090493E-2</v>
      </c>
      <c r="BX1131" s="41"/>
      <c r="BY1131" s="41"/>
      <c r="BZ1131" s="41">
        <f t="shared" si="860"/>
        <v>-9.4788543028650283E-3</v>
      </c>
      <c r="CA1131" s="41">
        <f t="shared" si="861"/>
        <v>-2.6780539112512066E-3</v>
      </c>
      <c r="CB1131" s="41">
        <f t="shared" si="862"/>
        <v>-9.0090024748815025E-3</v>
      </c>
      <c r="CC1131" s="41">
        <f t="shared" si="863"/>
        <v>4.9464239353256166E-3</v>
      </c>
      <c r="CD1131" s="41">
        <f t="shared" si="864"/>
        <v>-2.6943725376301925E-2</v>
      </c>
      <c r="CE1131" s="41">
        <f t="shared" si="865"/>
        <v>-8.4705195182750211E-3</v>
      </c>
      <c r="CF1131" s="41">
        <f t="shared" si="866"/>
        <v>-1.1598058937708555E-2</v>
      </c>
      <c r="CG1131" s="41"/>
      <c r="CH1131" s="41">
        <f t="shared" si="867"/>
        <v>5.5259985020374575E-3</v>
      </c>
      <c r="CI1131" s="41">
        <f t="shared" si="868"/>
        <v>-2.8786181891392246E-3</v>
      </c>
      <c r="CJ1131" s="41">
        <f t="shared" si="869"/>
        <v>-1.0695289116747806E-2</v>
      </c>
      <c r="CK1131" s="41">
        <f t="shared" si="870"/>
        <v>3.2997917715012134E-2</v>
      </c>
      <c r="CL1131" s="41">
        <f t="shared" si="871"/>
        <v>8.0841419494378768E-3</v>
      </c>
      <c r="CM1131" s="41">
        <f t="shared" si="872"/>
        <v>1.3947805501675813E-2</v>
      </c>
      <c r="CO1131" s="41">
        <f t="shared" si="873"/>
        <v>-2.1164757716108852E-2</v>
      </c>
      <c r="CP1131" s="41"/>
      <c r="CQ1131" s="41">
        <f t="shared" si="874"/>
        <v>1.4718488430909346E-2</v>
      </c>
      <c r="CR1131" s="41">
        <f t="shared" si="875"/>
        <v>-2.5975486403260677E-2</v>
      </c>
      <c r="CS1131" s="41">
        <f t="shared" si="876"/>
        <v>-2.8573372444056114E-2</v>
      </c>
      <c r="CT1131" s="41">
        <f t="shared" si="877"/>
        <v>6.7340321813441194E-3</v>
      </c>
      <c r="CU1131" s="41">
        <f t="shared" si="878"/>
        <v>2.9718299129687835E-3</v>
      </c>
      <c r="CV1131" s="41">
        <f t="shared" si="879"/>
        <v>-0.13463372600823925</v>
      </c>
      <c r="CW1131" s="41"/>
      <c r="CX1131" s="41">
        <f t="shared" si="880"/>
        <v>0</v>
      </c>
      <c r="CY1131" s="41">
        <f t="shared" si="881"/>
        <v>-1.6534655958283805E-4</v>
      </c>
      <c r="CZ1131" s="41">
        <f t="shared" si="882"/>
        <v>-1.7857557074736727E-2</v>
      </c>
      <c r="DA1131" s="41">
        <f t="shared" si="883"/>
        <v>2.9522455512926926E-2</v>
      </c>
      <c r="DB1131" s="41">
        <f t="shared" si="884"/>
        <v>-3.9652771919993751E-2</v>
      </c>
      <c r="DC1131" s="41">
        <f t="shared" si="885"/>
        <v>1.4388737452099452E-2</v>
      </c>
      <c r="DD1131" s="41">
        <f t="shared" si="886"/>
        <v>4.0770914327314623E-3</v>
      </c>
      <c r="DE1131" s="41"/>
      <c r="DF1131" s="41"/>
      <c r="DG1131" s="41">
        <f t="shared" si="887"/>
        <v>8.4746747601031815E-3</v>
      </c>
      <c r="DH1131" s="41"/>
    </row>
    <row r="1132" spans="2:112">
      <c r="B1132" s="34"/>
      <c r="C1132" s="34">
        <v>4.8938889999999997</v>
      </c>
      <c r="D1132" s="34"/>
      <c r="E1132" s="34">
        <v>1.69</v>
      </c>
      <c r="F1132" s="34"/>
      <c r="G1132" s="34">
        <v>54.537182000000001</v>
      </c>
      <c r="H1132" s="34">
        <v>25.535162</v>
      </c>
      <c r="I1132" s="34">
        <v>24</v>
      </c>
      <c r="J1132" s="34">
        <v>3.91</v>
      </c>
      <c r="K1132" s="34"/>
      <c r="L1132" s="34">
        <v>71.639999000000003</v>
      </c>
      <c r="M1132" s="34">
        <v>3.58</v>
      </c>
      <c r="N1132" s="34">
        <v>46.693103999999998</v>
      </c>
      <c r="O1132" s="34">
        <v>12.31</v>
      </c>
      <c r="P1132" s="34"/>
      <c r="Q1132" s="34"/>
      <c r="R1132" s="34">
        <v>43.099997999999999</v>
      </c>
      <c r="S1132" s="34">
        <v>43.413544000000002</v>
      </c>
      <c r="T1132" s="34"/>
      <c r="U1132" s="34"/>
      <c r="V1132" s="34">
        <v>4.0993700000000004</v>
      </c>
      <c r="W1132" s="34">
        <v>40.380001</v>
      </c>
      <c r="X1132" s="34">
        <v>35.150002000000001</v>
      </c>
      <c r="Y1132" s="34">
        <v>12.1</v>
      </c>
      <c r="Z1132" s="34">
        <v>21.516618999999999</v>
      </c>
      <c r="AA1132" s="34">
        <v>48.955478999999997</v>
      </c>
      <c r="AB1132" s="34">
        <v>87.924408</v>
      </c>
      <c r="AC1132" s="34"/>
      <c r="AD1132" s="34">
        <v>121.379997</v>
      </c>
      <c r="AE1132" s="34">
        <v>34.477027999999997</v>
      </c>
      <c r="AF1132" s="34">
        <v>0.89</v>
      </c>
      <c r="AG1132" s="34">
        <v>16.02</v>
      </c>
      <c r="AH1132" s="34">
        <v>30.114149000000001</v>
      </c>
      <c r="AI1132" s="34">
        <v>143.61901900000001</v>
      </c>
      <c r="AJ1132" s="34">
        <v>11.40217</v>
      </c>
      <c r="AK1132" s="34">
        <v>17.200001</v>
      </c>
      <c r="AL1132" s="34"/>
      <c r="AM1132" s="34">
        <v>40.357554999999998</v>
      </c>
      <c r="AN1132" s="34">
        <v>3.7</v>
      </c>
      <c r="AO1132" s="34">
        <v>24.549999</v>
      </c>
      <c r="AP1132" s="34">
        <v>7.25</v>
      </c>
      <c r="AQ1132" s="34">
        <v>16.600000000000001</v>
      </c>
      <c r="AR1132" s="34">
        <v>3.82</v>
      </c>
      <c r="AS1132" s="34"/>
      <c r="AT1132" s="34">
        <v>22.851734</v>
      </c>
      <c r="AU1132" s="34">
        <v>182.88000500000001</v>
      </c>
      <c r="AV1132" s="34">
        <v>11.051862</v>
      </c>
      <c r="AW1132" s="34">
        <v>13.078975</v>
      </c>
      <c r="AX1132" s="34">
        <v>8.81</v>
      </c>
      <c r="AY1132" s="34">
        <v>3.55</v>
      </c>
      <c r="AZ1132" s="34">
        <v>66.069999999999993</v>
      </c>
      <c r="BA1132" s="34"/>
      <c r="BB1132" s="34"/>
      <c r="BC1132" s="34">
        <v>27.809792000000002</v>
      </c>
      <c r="BD1132" s="34"/>
      <c r="BE1132" s="38"/>
      <c r="BF1132" s="41"/>
      <c r="BG1132" s="41">
        <f t="shared" si="848"/>
        <v>-1.9048345331481517E-2</v>
      </c>
      <c r="BH1132" s="41"/>
      <c r="BI1132" s="41">
        <f t="shared" si="849"/>
        <v>-1.7595761890379601E-2</v>
      </c>
      <c r="BJ1132" s="41"/>
      <c r="BK1132" s="41">
        <f t="shared" si="850"/>
        <v>-3.6344740998490272E-4</v>
      </c>
      <c r="BL1132" s="41">
        <f t="shared" si="851"/>
        <v>9.0179648235448728E-3</v>
      </c>
      <c r="BM1132" s="41">
        <f t="shared" si="852"/>
        <v>-2.8749453771815012E-2</v>
      </c>
      <c r="BN1132" s="41">
        <f t="shared" si="853"/>
        <v>-2.5253867321203303E-2</v>
      </c>
      <c r="BO1132" s="41"/>
      <c r="BP1132" s="41">
        <f t="shared" si="854"/>
        <v>5.4587440850686663E-3</v>
      </c>
      <c r="BQ1132" s="41">
        <f t="shared" si="855"/>
        <v>8.4151969252844981E-3</v>
      </c>
      <c r="BR1132" s="41">
        <f t="shared" si="856"/>
        <v>-8.4978578080073259E-4</v>
      </c>
      <c r="BS1132" s="41">
        <f t="shared" si="857"/>
        <v>5.5105760184652644E-2</v>
      </c>
      <c r="BT1132" s="41"/>
      <c r="BU1132" s="41"/>
      <c r="BV1132" s="41">
        <f t="shared" si="858"/>
        <v>-4.639527036580987E-4</v>
      </c>
      <c r="BW1132" s="41">
        <f t="shared" si="859"/>
        <v>-1.1398697513776204E-3</v>
      </c>
      <c r="BX1132" s="41"/>
      <c r="BY1132" s="41"/>
      <c r="BZ1132" s="41">
        <f t="shared" si="860"/>
        <v>-2.1661204053229598E-2</v>
      </c>
      <c r="CA1132" s="41">
        <f t="shared" si="861"/>
        <v>-1.5725114994808533E-2</v>
      </c>
      <c r="CB1132" s="41">
        <f t="shared" si="862"/>
        <v>-0.22910013655241002</v>
      </c>
      <c r="CC1132" s="41">
        <f t="shared" si="863"/>
        <v>-4.9464239353255741E-3</v>
      </c>
      <c r="CD1132" s="41">
        <f t="shared" si="864"/>
        <v>-9.1064844499800927E-4</v>
      </c>
      <c r="CE1132" s="41">
        <f t="shared" si="865"/>
        <v>-2.3913184383734118E-2</v>
      </c>
      <c r="CF1132" s="41">
        <f t="shared" si="866"/>
        <v>0.13498858775376113</v>
      </c>
      <c r="CG1132" s="41"/>
      <c r="CH1132" s="41">
        <f t="shared" si="867"/>
        <v>-1.6464030787101496E-3</v>
      </c>
      <c r="CI1132" s="41">
        <f t="shared" si="868"/>
        <v>2.5909897508946101E-3</v>
      </c>
      <c r="CJ1132" s="41">
        <f t="shared" si="869"/>
        <v>-4.3963123421116176E-2</v>
      </c>
      <c r="CK1132" s="41">
        <f t="shared" si="870"/>
        <v>0</v>
      </c>
      <c r="CL1132" s="41">
        <f t="shared" si="871"/>
        <v>-1.6234070625316298E-2</v>
      </c>
      <c r="CM1132" s="41">
        <f t="shared" si="872"/>
        <v>-1.7899310419573974E-2</v>
      </c>
      <c r="CO1132" s="41">
        <f t="shared" si="873"/>
        <v>-8.3614135377534815E-2</v>
      </c>
      <c r="CP1132" s="41"/>
      <c r="CQ1132" s="41">
        <f t="shared" si="874"/>
        <v>-2.399833469106805E-2</v>
      </c>
      <c r="CR1132" s="41">
        <f t="shared" si="875"/>
        <v>-2.666824708216118E-2</v>
      </c>
      <c r="CS1132" s="41">
        <f t="shared" si="876"/>
        <v>1.6427433408749526E-2</v>
      </c>
      <c r="CT1132" s="41">
        <f t="shared" si="877"/>
        <v>-2.7212563524884815E-2</v>
      </c>
      <c r="CU1132" s="41">
        <f t="shared" si="878"/>
        <v>-1.4947961435873139E-2</v>
      </c>
      <c r="CV1132" s="41">
        <f t="shared" si="879"/>
        <v>0.11647499099636811</v>
      </c>
      <c r="CW1132" s="41"/>
      <c r="CX1132" s="41">
        <f t="shared" si="880"/>
        <v>-2.1668514949880965E-3</v>
      </c>
      <c r="CY1132" s="41">
        <f t="shared" si="881"/>
        <v>8.0705423841007443E-3</v>
      </c>
      <c r="CZ1132" s="41">
        <f t="shared" si="882"/>
        <v>4.4943969242575718E-3</v>
      </c>
      <c r="DA1132" s="41">
        <f t="shared" si="883"/>
        <v>-2.2059691929795296E-2</v>
      </c>
      <c r="DB1132" s="41">
        <f t="shared" si="884"/>
        <v>-1.0163836790005994E-2</v>
      </c>
      <c r="DC1132" s="41">
        <f t="shared" si="885"/>
        <v>1.4184634991956381E-2</v>
      </c>
      <c r="DD1132" s="41">
        <f t="shared" si="886"/>
        <v>-4.3796943497682135E-3</v>
      </c>
      <c r="DE1132" s="41"/>
      <c r="DF1132" s="41"/>
      <c r="DG1132" s="41">
        <f t="shared" si="887"/>
        <v>-1.8453347675314494E-2</v>
      </c>
      <c r="DH1132" s="41"/>
    </row>
    <row r="1133" spans="2:112">
      <c r="B1133" s="34"/>
      <c r="C1133" s="34">
        <v>4.6774290000000001</v>
      </c>
      <c r="D1133" s="34"/>
      <c r="E1133" s="34">
        <v>1.7</v>
      </c>
      <c r="F1133" s="34"/>
      <c r="G1133" s="34">
        <v>54.755253000000003</v>
      </c>
      <c r="H1133" s="34">
        <v>25.485325</v>
      </c>
      <c r="I1133" s="34">
        <v>24.299999</v>
      </c>
      <c r="J1133" s="34">
        <v>3.72</v>
      </c>
      <c r="K1133" s="34"/>
      <c r="L1133" s="34">
        <v>72.150002000000001</v>
      </c>
      <c r="M1133" s="34">
        <v>3.7</v>
      </c>
      <c r="N1133" s="34">
        <v>46.633560000000003</v>
      </c>
      <c r="O1133" s="34">
        <v>12.12</v>
      </c>
      <c r="P1133" s="34"/>
      <c r="Q1133" s="34"/>
      <c r="R1133" s="34">
        <v>45.060001</v>
      </c>
      <c r="S1133" s="34">
        <v>43.433352999999997</v>
      </c>
      <c r="T1133" s="34"/>
      <c r="U1133" s="34"/>
      <c r="V1133" s="34">
        <v>3.8101189999999998</v>
      </c>
      <c r="W1133" s="34">
        <v>40.759998000000003</v>
      </c>
      <c r="X1133" s="34">
        <v>34.849997999999999</v>
      </c>
      <c r="Y1133" s="34">
        <v>14.46</v>
      </c>
      <c r="Z1133" s="34">
        <v>22.016546000000002</v>
      </c>
      <c r="AA1133" s="34">
        <v>49.249305999999997</v>
      </c>
      <c r="AB1133" s="34">
        <v>84.439301</v>
      </c>
      <c r="AC1133" s="34"/>
      <c r="AD1133" s="34">
        <v>121.870003</v>
      </c>
      <c r="AE1133" s="34">
        <v>34.278778000000003</v>
      </c>
      <c r="AF1133" s="34">
        <v>0.91</v>
      </c>
      <c r="AG1133" s="34">
        <v>16</v>
      </c>
      <c r="AH1133" s="34">
        <v>30.508441999999999</v>
      </c>
      <c r="AI1133" s="34">
        <v>142.40190100000001</v>
      </c>
      <c r="AJ1133" s="34">
        <v>11.276978</v>
      </c>
      <c r="AK1133" s="34">
        <v>19.049999</v>
      </c>
      <c r="AL1133" s="34"/>
      <c r="AM1133" s="34">
        <v>40.397167000000003</v>
      </c>
      <c r="AN1133" s="34">
        <v>3.8</v>
      </c>
      <c r="AO1133" s="34">
        <v>24.9</v>
      </c>
      <c r="AP1133" s="34">
        <v>7.2</v>
      </c>
      <c r="AQ1133" s="34">
        <v>16.950001</v>
      </c>
      <c r="AR1133" s="34">
        <v>3.6</v>
      </c>
      <c r="AS1133" s="34"/>
      <c r="AT1133" s="34">
        <v>22.921344999999999</v>
      </c>
      <c r="AU1133" s="34">
        <v>183.85000600000001</v>
      </c>
      <c r="AV1133" s="34">
        <v>10.704943</v>
      </c>
      <c r="AW1133" s="34">
        <v>13.078975</v>
      </c>
      <c r="AX1133" s="34">
        <v>8.4700000000000006</v>
      </c>
      <c r="AY1133" s="34">
        <v>3.55</v>
      </c>
      <c r="AZ1133" s="34">
        <v>65.910004000000001</v>
      </c>
      <c r="BA1133" s="34"/>
      <c r="BB1133" s="34"/>
      <c r="BC1133" s="34">
        <v>27.5807</v>
      </c>
      <c r="BD1133" s="34"/>
      <c r="BE1133" s="38"/>
      <c r="BF1133" s="41"/>
      <c r="BG1133" s="41">
        <f t="shared" si="848"/>
        <v>-4.5238683927324393E-2</v>
      </c>
      <c r="BH1133" s="41"/>
      <c r="BI1133" s="41">
        <f t="shared" si="849"/>
        <v>5.899722127188322E-3</v>
      </c>
      <c r="BJ1133" s="41"/>
      <c r="BK1133" s="41">
        <f t="shared" si="850"/>
        <v>3.9906017172465979E-3</v>
      </c>
      <c r="BL1133" s="41">
        <f t="shared" si="851"/>
        <v>-1.953608002628083E-3</v>
      </c>
      <c r="BM1133" s="41">
        <f t="shared" si="852"/>
        <v>1.2422478846292993E-2</v>
      </c>
      <c r="BN1133" s="41">
        <f t="shared" si="853"/>
        <v>-4.9813705712219158E-2</v>
      </c>
      <c r="BO1133" s="41"/>
      <c r="BP1133" s="41">
        <f t="shared" si="854"/>
        <v>7.0937497060785167E-3</v>
      </c>
      <c r="BQ1133" s="41">
        <f t="shared" si="855"/>
        <v>3.2970019237569897E-2</v>
      </c>
      <c r="BR1133" s="41">
        <f t="shared" si="856"/>
        <v>-1.2760342120326667E-3</v>
      </c>
      <c r="BS1133" s="41">
        <f t="shared" si="857"/>
        <v>-1.5554959555193803E-2</v>
      </c>
      <c r="BT1133" s="41"/>
      <c r="BU1133" s="41"/>
      <c r="BV1133" s="41">
        <f t="shared" si="858"/>
        <v>4.4472006490741497E-2</v>
      </c>
      <c r="BW1133" s="41">
        <f t="shared" si="859"/>
        <v>4.5618210961561792E-4</v>
      </c>
      <c r="BX1133" s="41"/>
      <c r="BY1133" s="41"/>
      <c r="BZ1133" s="41">
        <f t="shared" si="860"/>
        <v>-7.3172881120343009E-2</v>
      </c>
      <c r="CA1133" s="41">
        <f t="shared" si="861"/>
        <v>9.3665216373832929E-3</v>
      </c>
      <c r="CB1133" s="41">
        <f t="shared" si="862"/>
        <v>-8.5715953379545406E-3</v>
      </c>
      <c r="CC1133" s="41">
        <f t="shared" si="863"/>
        <v>0.1781807641279233</v>
      </c>
      <c r="CD1133" s="41">
        <f t="shared" si="864"/>
        <v>2.2968648303623659E-2</v>
      </c>
      <c r="CE1133" s="41">
        <f t="shared" si="865"/>
        <v>5.9839828941226593E-3</v>
      </c>
      <c r="CF1133" s="41">
        <f t="shared" si="866"/>
        <v>-4.0444500447700565E-2</v>
      </c>
      <c r="CG1133" s="41"/>
      <c r="CH1133" s="41">
        <f t="shared" si="867"/>
        <v>4.028831759864954E-3</v>
      </c>
      <c r="CI1133" s="41">
        <f t="shared" si="868"/>
        <v>-5.7668016986537158E-3</v>
      </c>
      <c r="CJ1133" s="41">
        <f t="shared" si="869"/>
        <v>2.2223136784710256E-2</v>
      </c>
      <c r="CK1133" s="41">
        <f t="shared" si="870"/>
        <v>-1.2492194004319278E-3</v>
      </c>
      <c r="CL1133" s="41">
        <f t="shared" si="871"/>
        <v>1.3008304446797191E-2</v>
      </c>
      <c r="CM1133" s="41">
        <f t="shared" si="872"/>
        <v>-8.5107435259770287E-3</v>
      </c>
      <c r="CO1133" s="41">
        <f t="shared" si="873"/>
        <v>0.10215760712032969</v>
      </c>
      <c r="CP1133" s="41"/>
      <c r="CQ1133" s="41">
        <f t="shared" si="874"/>
        <v>9.8104487752560593E-4</v>
      </c>
      <c r="CR1133" s="41">
        <f t="shared" si="875"/>
        <v>2.6668247082161273E-2</v>
      </c>
      <c r="CS1133" s="41">
        <f t="shared" si="876"/>
        <v>1.4155989963330657E-2</v>
      </c>
      <c r="CT1133" s="41">
        <f t="shared" si="877"/>
        <v>-6.9204428445737952E-3</v>
      </c>
      <c r="CU1133" s="41">
        <f t="shared" si="878"/>
        <v>2.0865197461010083E-2</v>
      </c>
      <c r="CV1133" s="41">
        <f t="shared" si="879"/>
        <v>-5.9316577156419387E-2</v>
      </c>
      <c r="CW1133" s="41"/>
      <c r="CX1133" s="41">
        <f t="shared" si="880"/>
        <v>3.0415718228259466E-3</v>
      </c>
      <c r="CY1133" s="41">
        <f t="shared" si="881"/>
        <v>5.2900129957484041E-3</v>
      </c>
      <c r="CZ1133" s="41">
        <f t="shared" si="882"/>
        <v>-3.1893323142613887E-2</v>
      </c>
      <c r="DA1133" s="41">
        <f t="shared" si="883"/>
        <v>0</v>
      </c>
      <c r="DB1133" s="41">
        <f t="shared" si="884"/>
        <v>-3.9356931284125055E-2</v>
      </c>
      <c r="DC1133" s="41">
        <f t="shared" si="885"/>
        <v>0</v>
      </c>
      <c r="DD1133" s="41">
        <f t="shared" si="886"/>
        <v>-2.4245502883494109E-3</v>
      </c>
      <c r="DE1133" s="41"/>
      <c r="DF1133" s="41"/>
      <c r="DG1133" s="41">
        <f t="shared" si="887"/>
        <v>-8.2719361401882487E-3</v>
      </c>
      <c r="DH1133" s="41"/>
    </row>
    <row r="1134" spans="2:112">
      <c r="B1134" s="34"/>
      <c r="C1134" s="34">
        <v>4.6115500000000003</v>
      </c>
      <c r="D1134" s="34"/>
      <c r="E1134" s="34">
        <v>1.84</v>
      </c>
      <c r="F1134" s="34"/>
      <c r="G1134" s="34">
        <v>54.794894999999997</v>
      </c>
      <c r="H1134" s="34">
        <v>25.933835999999999</v>
      </c>
      <c r="I1134" s="34">
        <v>25</v>
      </c>
      <c r="J1134" s="34">
        <v>3.87</v>
      </c>
      <c r="K1134" s="34"/>
      <c r="L1134" s="34">
        <v>71.239998</v>
      </c>
      <c r="M1134" s="34">
        <v>3.55</v>
      </c>
      <c r="N1134" s="34">
        <v>47.139690000000002</v>
      </c>
      <c r="O1134" s="34">
        <v>12.21</v>
      </c>
      <c r="P1134" s="34"/>
      <c r="Q1134" s="34"/>
      <c r="R1134" s="34">
        <v>44.919998</v>
      </c>
      <c r="S1134" s="34">
        <v>39.670318999999999</v>
      </c>
      <c r="T1134" s="34"/>
      <c r="U1134" s="34"/>
      <c r="V1134" s="34">
        <v>3.5507919999999999</v>
      </c>
      <c r="W1134" s="34">
        <v>41.189999</v>
      </c>
      <c r="X1134" s="34">
        <v>34.299999</v>
      </c>
      <c r="Y1134" s="34">
        <v>13.94</v>
      </c>
      <c r="Z1134" s="34">
        <v>22.712530000000001</v>
      </c>
      <c r="AA1134" s="34">
        <v>50.386702999999997</v>
      </c>
      <c r="AB1134" s="34">
        <v>86.331207000000006</v>
      </c>
      <c r="AC1134" s="34"/>
      <c r="AD1134" s="34">
        <v>122.05999799999999</v>
      </c>
      <c r="AE1134" s="34">
        <v>34.358074000000002</v>
      </c>
      <c r="AF1134" s="34">
        <v>0.92</v>
      </c>
      <c r="AG1134" s="34">
        <v>15.97</v>
      </c>
      <c r="AH1134" s="34">
        <v>31.444889</v>
      </c>
      <c r="AI1134" s="34">
        <v>141.184799</v>
      </c>
      <c r="AJ1134" s="34">
        <v>11.459951</v>
      </c>
      <c r="AK1134" s="34">
        <v>21.75</v>
      </c>
      <c r="AL1134" s="34"/>
      <c r="AM1134" s="34">
        <v>40.199139000000002</v>
      </c>
      <c r="AN1134" s="34">
        <v>3.7</v>
      </c>
      <c r="AO1134" s="34">
        <v>25</v>
      </c>
      <c r="AP1134" s="34">
        <v>7.375</v>
      </c>
      <c r="AQ1134" s="34">
        <v>16.950001</v>
      </c>
      <c r="AR1134" s="34">
        <v>3.65</v>
      </c>
      <c r="AS1134" s="34"/>
      <c r="AT1134" s="34">
        <v>22.971067000000001</v>
      </c>
      <c r="AU1134" s="34">
        <v>185.83999600000001</v>
      </c>
      <c r="AV1134" s="34">
        <v>10.556262</v>
      </c>
      <c r="AW1134" s="34">
        <v>13.224837000000001</v>
      </c>
      <c r="AX1134" s="34">
        <v>8.61</v>
      </c>
      <c r="AY1134" s="34">
        <v>3.7</v>
      </c>
      <c r="AZ1134" s="34">
        <v>66.160004000000001</v>
      </c>
      <c r="BA1134" s="34"/>
      <c r="BB1134" s="34"/>
      <c r="BC1134" s="34">
        <v>27.630500999999999</v>
      </c>
      <c r="BD1134" s="34"/>
      <c r="BE1134" s="38"/>
      <c r="BF1134" s="41"/>
      <c r="BG1134" s="41">
        <f t="shared" si="848"/>
        <v>-1.4184573908340384E-2</v>
      </c>
      <c r="BH1134" s="41"/>
      <c r="BI1134" s="41">
        <f t="shared" si="849"/>
        <v>7.9137320558723995E-2</v>
      </c>
      <c r="BJ1134" s="41"/>
      <c r="BK1134" s="41">
        <f t="shared" si="850"/>
        <v>7.2372338064363121E-4</v>
      </c>
      <c r="BL1134" s="41">
        <f t="shared" si="851"/>
        <v>1.7445729051546881E-2</v>
      </c>
      <c r="BM1134" s="41">
        <f t="shared" si="852"/>
        <v>2.839951567396224E-2</v>
      </c>
      <c r="BN1134" s="41">
        <f t="shared" si="853"/>
        <v>3.9530838756635218E-2</v>
      </c>
      <c r="BO1134" s="41"/>
      <c r="BP1134" s="41">
        <f t="shared" si="854"/>
        <v>-1.2692882592562406E-2</v>
      </c>
      <c r="BQ1134" s="41">
        <f t="shared" si="855"/>
        <v>-4.1385216162854482E-2</v>
      </c>
      <c r="BR1134" s="41">
        <f t="shared" si="856"/>
        <v>1.0794867723993559E-2</v>
      </c>
      <c r="BS1134" s="41">
        <f t="shared" si="857"/>
        <v>7.3983074814451457E-3</v>
      </c>
      <c r="BT1134" s="41"/>
      <c r="BU1134" s="41"/>
      <c r="BV1134" s="41">
        <f t="shared" si="858"/>
        <v>-3.1118718500862171E-3</v>
      </c>
      <c r="BW1134" s="41">
        <f t="shared" si="859"/>
        <v>-9.0624372428843983E-2</v>
      </c>
      <c r="BX1134" s="41"/>
      <c r="BY1134" s="41"/>
      <c r="BZ1134" s="41">
        <f t="shared" si="860"/>
        <v>-7.0489745050567709E-2</v>
      </c>
      <c r="CA1134" s="41">
        <f t="shared" si="861"/>
        <v>1.0494324883442369E-2</v>
      </c>
      <c r="CB1134" s="41">
        <f t="shared" si="862"/>
        <v>-1.5907754800347167E-2</v>
      </c>
      <c r="CC1134" s="41">
        <f t="shared" si="863"/>
        <v>-3.6623811398240898E-2</v>
      </c>
      <c r="CD1134" s="41">
        <f t="shared" si="864"/>
        <v>3.1122492991211777E-2</v>
      </c>
      <c r="CE1134" s="41">
        <f t="shared" si="865"/>
        <v>2.2832034754898797E-2</v>
      </c>
      <c r="CF1134" s="41">
        <f t="shared" si="866"/>
        <v>2.2158198505901699E-2</v>
      </c>
      <c r="CG1134" s="41"/>
      <c r="CH1134" s="41">
        <f t="shared" si="867"/>
        <v>1.5577832791593108E-3</v>
      </c>
      <c r="CI1134" s="41">
        <f t="shared" si="868"/>
        <v>2.3105965081021348E-3</v>
      </c>
      <c r="CJ1134" s="41">
        <f t="shared" si="869"/>
        <v>1.092907053219023E-2</v>
      </c>
      <c r="CK1134" s="41">
        <f t="shared" si="870"/>
        <v>-1.8767600128601319E-3</v>
      </c>
      <c r="CL1134" s="41">
        <f t="shared" si="871"/>
        <v>3.0233025816078868E-2</v>
      </c>
      <c r="CM1134" s="41">
        <f t="shared" si="872"/>
        <v>-8.5836851513959953E-3</v>
      </c>
      <c r="CO1134" s="41">
        <f t="shared" si="873"/>
        <v>0.13254670845542285</v>
      </c>
      <c r="CP1134" s="41"/>
      <c r="CQ1134" s="41">
        <f t="shared" si="874"/>
        <v>-4.9140812607813365E-3</v>
      </c>
      <c r="CR1134" s="41">
        <f t="shared" si="875"/>
        <v>-2.666824708216118E-2</v>
      </c>
      <c r="CS1134" s="41">
        <f t="shared" si="876"/>
        <v>4.0080213975388678E-3</v>
      </c>
      <c r="CT1134" s="41">
        <f t="shared" si="877"/>
        <v>2.4014876203873919E-2</v>
      </c>
      <c r="CU1134" s="41">
        <f t="shared" si="878"/>
        <v>0</v>
      </c>
      <c r="CV1134" s="41">
        <f t="shared" si="879"/>
        <v>1.3793322132335769E-2</v>
      </c>
      <c r="CW1134" s="41"/>
      <c r="CX1134" s="41">
        <f t="shared" si="880"/>
        <v>2.1668950176571386E-3</v>
      </c>
      <c r="CY1134" s="41">
        <f t="shared" si="881"/>
        <v>1.0765826555681051E-2</v>
      </c>
      <c r="CZ1134" s="41">
        <f t="shared" si="882"/>
        <v>-1.3986359072159251E-2</v>
      </c>
      <c r="DA1134" s="41">
        <f t="shared" si="883"/>
        <v>1.1090673482563517E-2</v>
      </c>
      <c r="DB1134" s="41">
        <f t="shared" si="884"/>
        <v>1.6393809775676352E-2</v>
      </c>
      <c r="DC1134" s="41">
        <f t="shared" si="885"/>
        <v>4.1385216162854489E-2</v>
      </c>
      <c r="DD1134" s="41">
        <f t="shared" si="886"/>
        <v>3.7858754214813283E-3</v>
      </c>
      <c r="DE1134" s="41"/>
      <c r="DF1134" s="41"/>
      <c r="DG1134" s="41">
        <f t="shared" si="887"/>
        <v>1.8040184819154311E-3</v>
      </c>
      <c r="DH1134" s="41"/>
    </row>
    <row r="1135" spans="2:112">
      <c r="B1135" s="34"/>
      <c r="C1135" s="34">
        <v>4.6586069999999999</v>
      </c>
      <c r="D1135" s="34"/>
      <c r="E1135" s="34">
        <v>2.04</v>
      </c>
      <c r="F1135" s="34"/>
      <c r="G1135" s="34">
        <v>54.269550000000002</v>
      </c>
      <c r="H1135" s="34">
        <v>26.581683999999999</v>
      </c>
      <c r="I1135" s="34">
        <v>24.950001</v>
      </c>
      <c r="J1135" s="34">
        <v>3.7</v>
      </c>
      <c r="K1135" s="34"/>
      <c r="L1135" s="34">
        <v>71.180000000000007</v>
      </c>
      <c r="M1135" s="34">
        <v>3.6</v>
      </c>
      <c r="N1135" s="34">
        <v>47.238930000000003</v>
      </c>
      <c r="O1135" s="34">
        <v>12.31</v>
      </c>
      <c r="P1135" s="34"/>
      <c r="Q1135" s="34"/>
      <c r="R1135" s="34">
        <v>44.380001</v>
      </c>
      <c r="S1135" s="34">
        <v>38.798878000000002</v>
      </c>
      <c r="T1135" s="34"/>
      <c r="U1135" s="34"/>
      <c r="V1135" s="34">
        <v>3.5607660000000001</v>
      </c>
      <c r="W1135" s="34">
        <v>42.389999000000003</v>
      </c>
      <c r="X1135" s="34">
        <v>33.25</v>
      </c>
      <c r="Y1135" s="34">
        <v>14.16</v>
      </c>
      <c r="Z1135" s="34">
        <v>22.594898000000001</v>
      </c>
      <c r="AA1135" s="34">
        <v>51.002795999999996</v>
      </c>
      <c r="AB1135" s="34">
        <v>85.335464000000002</v>
      </c>
      <c r="AC1135" s="34"/>
      <c r="AD1135" s="34">
        <v>121.83000199999999</v>
      </c>
      <c r="AE1135" s="34">
        <v>34.595989000000003</v>
      </c>
      <c r="AF1135" s="34">
        <v>0.91</v>
      </c>
      <c r="AG1135" s="34">
        <v>15.8</v>
      </c>
      <c r="AH1135" s="34">
        <v>30.952020999999998</v>
      </c>
      <c r="AI1135" s="34">
        <v>139.548676</v>
      </c>
      <c r="AJ1135" s="34">
        <v>11.450322</v>
      </c>
      <c r="AK1135" s="34">
        <v>23.200001</v>
      </c>
      <c r="AL1135" s="34"/>
      <c r="AM1135" s="34">
        <v>40.209041999999997</v>
      </c>
      <c r="AN1135" s="34">
        <v>3.7</v>
      </c>
      <c r="AO1135" s="34">
        <v>24.549999</v>
      </c>
      <c r="AP1135" s="34">
        <v>7.3</v>
      </c>
      <c r="AQ1135" s="34">
        <v>17.200001</v>
      </c>
      <c r="AR1135" s="34">
        <v>3.72</v>
      </c>
      <c r="AS1135" s="34"/>
      <c r="AT1135" s="34">
        <v>22.473858</v>
      </c>
      <c r="AU1135" s="34">
        <v>183.08000200000001</v>
      </c>
      <c r="AV1135" s="34">
        <v>10.506703</v>
      </c>
      <c r="AW1135" s="34">
        <v>13.17549</v>
      </c>
      <c r="AX1135" s="34">
        <v>8.32</v>
      </c>
      <c r="AY1135" s="34">
        <v>3.65</v>
      </c>
      <c r="AZ1135" s="34">
        <v>66.680000000000007</v>
      </c>
      <c r="BA1135" s="34"/>
      <c r="BB1135" s="34"/>
      <c r="BC1135" s="34">
        <v>27.759989000000001</v>
      </c>
      <c r="BD1135" s="34"/>
      <c r="BE1135" s="38"/>
      <c r="BF1135" s="41"/>
      <c r="BG1135" s="41">
        <f t="shared" si="848"/>
        <v>1.0152450317407634E-2</v>
      </c>
      <c r="BH1135" s="41"/>
      <c r="BI1135" s="41">
        <f t="shared" si="849"/>
        <v>0.10318423623523081</v>
      </c>
      <c r="BJ1135" s="41"/>
      <c r="BK1135" s="41">
        <f t="shared" si="850"/>
        <v>-9.6337365133143289E-3</v>
      </c>
      <c r="BL1135" s="41">
        <f t="shared" si="851"/>
        <v>2.4673881823088689E-2</v>
      </c>
      <c r="BM1135" s="41">
        <f t="shared" si="852"/>
        <v>-2.0019625905135828E-3</v>
      </c>
      <c r="BN1135" s="41">
        <f t="shared" si="853"/>
        <v>-4.4921687391511679E-2</v>
      </c>
      <c r="BO1135" s="41"/>
      <c r="BP1135" s="41">
        <f t="shared" si="854"/>
        <v>-8.4255026529812577E-4</v>
      </c>
      <c r="BQ1135" s="41">
        <f t="shared" si="855"/>
        <v>1.398624197473987E-2</v>
      </c>
      <c r="BR1135" s="41">
        <f t="shared" si="856"/>
        <v>2.1030194460492833E-3</v>
      </c>
      <c r="BS1135" s="41">
        <f t="shared" si="857"/>
        <v>8.1566520737487869E-3</v>
      </c>
      <c r="BT1135" s="41"/>
      <c r="BU1135" s="41"/>
      <c r="BV1135" s="41">
        <f t="shared" si="858"/>
        <v>-1.2094145309523935E-2</v>
      </c>
      <c r="BW1135" s="41">
        <f t="shared" si="859"/>
        <v>-2.2211947149636261E-2</v>
      </c>
      <c r="BX1135" s="41"/>
      <c r="BY1135" s="41"/>
      <c r="BZ1135" s="41">
        <f t="shared" si="860"/>
        <v>2.8050130617511418E-3</v>
      </c>
      <c r="CA1135" s="41">
        <f t="shared" si="861"/>
        <v>2.8716977603824245E-2</v>
      </c>
      <c r="CB1135" s="41">
        <f t="shared" si="862"/>
        <v>-3.1090557915511755E-2</v>
      </c>
      <c r="CC1135" s="41">
        <f t="shared" si="863"/>
        <v>1.5658682933195955E-2</v>
      </c>
      <c r="CD1135" s="41">
        <f t="shared" si="864"/>
        <v>-5.1926259999908837E-3</v>
      </c>
      <c r="CE1135" s="41">
        <f t="shared" si="865"/>
        <v>1.2153143847828686E-2</v>
      </c>
      <c r="CF1135" s="41">
        <f t="shared" si="866"/>
        <v>-1.1601019134752763E-2</v>
      </c>
      <c r="CG1135" s="41"/>
      <c r="CH1135" s="41">
        <f t="shared" si="867"/>
        <v>-1.8860639483307478E-3</v>
      </c>
      <c r="CI1135" s="41">
        <f t="shared" si="868"/>
        <v>6.9007084940264857E-3</v>
      </c>
      <c r="CJ1135" s="41">
        <f t="shared" si="869"/>
        <v>-1.0929070532190317E-2</v>
      </c>
      <c r="CK1135" s="41">
        <f t="shared" si="870"/>
        <v>-1.0702022193999943E-2</v>
      </c>
      <c r="CL1135" s="41">
        <f t="shared" si="871"/>
        <v>-1.5798162148397091E-2</v>
      </c>
      <c r="CM1135" s="41">
        <f t="shared" si="872"/>
        <v>-1.1656191157989739E-2</v>
      </c>
      <c r="CO1135" s="41">
        <f t="shared" si="873"/>
        <v>6.4538564241018545E-2</v>
      </c>
      <c r="CP1135" s="41"/>
      <c r="CQ1135" s="41">
        <f t="shared" si="874"/>
        <v>2.4631822102943709E-4</v>
      </c>
      <c r="CR1135" s="41">
        <f t="shared" si="875"/>
        <v>0</v>
      </c>
      <c r="CS1135" s="41">
        <f t="shared" si="876"/>
        <v>-1.8164011360869543E-2</v>
      </c>
      <c r="CT1135" s="41">
        <f t="shared" si="877"/>
        <v>-1.0221554071538139E-2</v>
      </c>
      <c r="CU1135" s="41">
        <f t="shared" si="878"/>
        <v>1.4641549135432853E-2</v>
      </c>
      <c r="CV1135" s="41">
        <f t="shared" si="879"/>
        <v>1.8996500690655085E-2</v>
      </c>
      <c r="CW1135" s="41"/>
      <c r="CX1135" s="41">
        <f t="shared" si="880"/>
        <v>-2.1882700462563916E-2</v>
      </c>
      <c r="CY1135" s="41">
        <f t="shared" si="881"/>
        <v>-1.4962840228634601E-2</v>
      </c>
      <c r="CZ1135" s="41">
        <f t="shared" si="882"/>
        <v>-4.7058039032281769E-3</v>
      </c>
      <c r="DA1135" s="41">
        <f t="shared" si="883"/>
        <v>-3.7383671399434659E-3</v>
      </c>
      <c r="DB1135" s="41">
        <f t="shared" si="884"/>
        <v>-3.4262063606522154E-2</v>
      </c>
      <c r="DC1135" s="41">
        <f t="shared" si="885"/>
        <v>-1.3605652055778709E-2</v>
      </c>
      <c r="DD1135" s="41">
        <f t="shared" si="886"/>
        <v>7.828946707667192E-3</v>
      </c>
      <c r="DE1135" s="41"/>
      <c r="DF1135" s="41"/>
      <c r="DG1135" s="41">
        <f t="shared" si="887"/>
        <v>4.6754681492766209E-3</v>
      </c>
      <c r="DH1135" s="41"/>
    </row>
    <row r="1136" spans="2:112">
      <c r="B1136" s="34"/>
      <c r="C1136" s="34">
        <v>4.7056630000000004</v>
      </c>
      <c r="D1136" s="34"/>
      <c r="E1136" s="34">
        <v>1.92</v>
      </c>
      <c r="F1136" s="34"/>
      <c r="G1136" s="34">
        <v>53.486480999999998</v>
      </c>
      <c r="H1136" s="34">
        <v>26.212907999999999</v>
      </c>
      <c r="I1136" s="34">
        <v>24.75</v>
      </c>
      <c r="J1136" s="34">
        <v>3.75</v>
      </c>
      <c r="K1136" s="34"/>
      <c r="L1136" s="34">
        <v>70.349997999999999</v>
      </c>
      <c r="M1136" s="34">
        <v>3.45</v>
      </c>
      <c r="N1136" s="34">
        <v>47.209159999999997</v>
      </c>
      <c r="O1136" s="34">
        <v>12.2</v>
      </c>
      <c r="P1136" s="34"/>
      <c r="Q1136" s="34"/>
      <c r="R1136" s="34">
        <v>44.639999000000003</v>
      </c>
      <c r="S1136" s="34">
        <v>38.808776999999999</v>
      </c>
      <c r="T1136" s="34"/>
      <c r="U1136" s="34"/>
      <c r="V1136" s="34">
        <v>3.4709989999999999</v>
      </c>
      <c r="W1136" s="34">
        <v>42.919998</v>
      </c>
      <c r="X1136" s="34">
        <v>32.950001</v>
      </c>
      <c r="Y1136" s="34">
        <v>14.19</v>
      </c>
      <c r="Z1136" s="34">
        <v>22.585097999999999</v>
      </c>
      <c r="AA1136" s="34">
        <v>52.888976999999997</v>
      </c>
      <c r="AB1136" s="34">
        <v>85.634186</v>
      </c>
      <c r="AC1136" s="34"/>
      <c r="AD1136" s="34">
        <v>128.970001</v>
      </c>
      <c r="AE1136" s="34">
        <v>38.739573999999998</v>
      </c>
      <c r="AF1136" s="34">
        <v>0.91</v>
      </c>
      <c r="AG1136" s="34">
        <v>15.61</v>
      </c>
      <c r="AH1136" s="34">
        <v>31.050594</v>
      </c>
      <c r="AI1136" s="34">
        <v>138.670761</v>
      </c>
      <c r="AJ1136" s="34">
        <v>11.469582000000001</v>
      </c>
      <c r="AK1136" s="34">
        <v>24.75</v>
      </c>
      <c r="AL1136" s="34"/>
      <c r="AM1136" s="34">
        <v>40.209041999999997</v>
      </c>
      <c r="AN1136" s="34">
        <v>3.3</v>
      </c>
      <c r="AO1136" s="34">
        <v>24.25</v>
      </c>
      <c r="AP1136" s="34">
        <v>7.35</v>
      </c>
      <c r="AQ1136" s="34">
        <v>17.049999</v>
      </c>
      <c r="AR1136" s="34">
        <v>3.68</v>
      </c>
      <c r="AS1136" s="34"/>
      <c r="AT1136" s="34">
        <v>22.473858</v>
      </c>
      <c r="AU1136" s="34">
        <v>183</v>
      </c>
      <c r="AV1136" s="34">
        <v>10.883357999999999</v>
      </c>
      <c r="AW1136" s="34">
        <v>13.155751</v>
      </c>
      <c r="AX1136" s="34">
        <v>8.43</v>
      </c>
      <c r="AY1136" s="34">
        <v>3.5</v>
      </c>
      <c r="AZ1136" s="34">
        <v>65.680000000000007</v>
      </c>
      <c r="BA1136" s="34"/>
      <c r="BB1136" s="34"/>
      <c r="BC1136" s="34">
        <v>27.670345000000001</v>
      </c>
      <c r="BD1136" s="34"/>
      <c r="BE1136" s="38"/>
      <c r="BF1136" s="41"/>
      <c r="BG1136" s="41">
        <f t="shared" si="848"/>
        <v>1.005020061993445E-2</v>
      </c>
      <c r="BH1136" s="41"/>
      <c r="BI1136" s="41">
        <f t="shared" si="849"/>
        <v>-6.0624621816434854E-2</v>
      </c>
      <c r="BJ1136" s="41"/>
      <c r="BK1136" s="41">
        <f t="shared" si="850"/>
        <v>-1.4534365785695353E-2</v>
      </c>
      <c r="BL1136" s="41">
        <f t="shared" si="851"/>
        <v>-1.3970445985001844E-2</v>
      </c>
      <c r="BM1136" s="41">
        <f t="shared" si="852"/>
        <v>-8.0483732629878721E-3</v>
      </c>
      <c r="BN1136" s="41">
        <f t="shared" si="853"/>
        <v>1.342302033214055E-2</v>
      </c>
      <c r="BO1136" s="41"/>
      <c r="BP1136" s="41">
        <f t="shared" si="854"/>
        <v>-1.1729124950931234E-2</v>
      </c>
      <c r="BQ1136" s="41">
        <f t="shared" si="855"/>
        <v>-4.2559614418795889E-2</v>
      </c>
      <c r="BR1136" s="41">
        <f t="shared" si="856"/>
        <v>-6.3039921687978715E-4</v>
      </c>
      <c r="BS1136" s="41">
        <f t="shared" si="857"/>
        <v>-8.9759884571513938E-3</v>
      </c>
      <c r="BT1136" s="41"/>
      <c r="BU1136" s="41"/>
      <c r="BV1136" s="41">
        <f t="shared" si="858"/>
        <v>5.8413556345016495E-3</v>
      </c>
      <c r="BW1136" s="41">
        <f t="shared" si="859"/>
        <v>2.5510370217174475E-4</v>
      </c>
      <c r="BX1136" s="41"/>
      <c r="BY1136" s="41"/>
      <c r="BZ1136" s="41">
        <f t="shared" si="860"/>
        <v>-2.5533241479638806E-2</v>
      </c>
      <c r="CA1136" s="41">
        <f t="shared" si="861"/>
        <v>1.2425409390098095E-2</v>
      </c>
      <c r="CB1136" s="41">
        <f t="shared" si="862"/>
        <v>-9.0634758043337312E-3</v>
      </c>
      <c r="CC1136" s="41">
        <f t="shared" si="863"/>
        <v>2.1164029063774721E-3</v>
      </c>
      <c r="CD1136" s="41">
        <f t="shared" si="864"/>
        <v>-4.3382031966974664E-4</v>
      </c>
      <c r="CE1136" s="41">
        <f t="shared" si="865"/>
        <v>3.6314488109216593E-2</v>
      </c>
      <c r="CF1136" s="41">
        <f t="shared" si="866"/>
        <v>3.4944483301998126E-3</v>
      </c>
      <c r="CG1136" s="41"/>
      <c r="CH1136" s="41">
        <f t="shared" si="867"/>
        <v>5.6953180147407176E-2</v>
      </c>
      <c r="CI1136" s="41">
        <f t="shared" si="868"/>
        <v>0.11312391104384285</v>
      </c>
      <c r="CJ1136" s="41">
        <f t="shared" si="869"/>
        <v>0</v>
      </c>
      <c r="CK1136" s="41">
        <f t="shared" si="870"/>
        <v>-1.2098205505580488E-2</v>
      </c>
      <c r="CL1136" s="41">
        <f t="shared" si="871"/>
        <v>3.179642763415418E-3</v>
      </c>
      <c r="CM1136" s="41">
        <f t="shared" si="872"/>
        <v>-6.3109746989196266E-3</v>
      </c>
      <c r="CO1136" s="41">
        <f t="shared" si="873"/>
        <v>6.4673167238987736E-2</v>
      </c>
      <c r="CP1136" s="41"/>
      <c r="CQ1136" s="41">
        <f t="shared" si="874"/>
        <v>0</v>
      </c>
      <c r="CR1136" s="41">
        <f t="shared" si="875"/>
        <v>-0.11441035117774434</v>
      </c>
      <c r="CS1136" s="41">
        <f t="shared" si="876"/>
        <v>-1.2295196123838947E-2</v>
      </c>
      <c r="CT1136" s="41">
        <f t="shared" si="877"/>
        <v>6.8259650703998906E-3</v>
      </c>
      <c r="CU1136" s="41">
        <f t="shared" si="878"/>
        <v>-8.7592968804428573E-3</v>
      </c>
      <c r="CV1136" s="41">
        <f t="shared" si="879"/>
        <v>-1.0810916104215617E-2</v>
      </c>
      <c r="CW1136" s="41"/>
      <c r="CX1136" s="41">
        <f t="shared" si="880"/>
        <v>0</v>
      </c>
      <c r="CY1136" s="41">
        <f t="shared" si="881"/>
        <v>-4.3707386820653949E-4</v>
      </c>
      <c r="CZ1136" s="41">
        <f t="shared" si="882"/>
        <v>3.5221399076825956E-2</v>
      </c>
      <c r="DA1136" s="41">
        <f t="shared" si="883"/>
        <v>-1.4992839644382718E-3</v>
      </c>
      <c r="DB1136" s="41">
        <f t="shared" si="884"/>
        <v>1.3134517180646763E-2</v>
      </c>
      <c r="DC1136" s="41">
        <f t="shared" si="885"/>
        <v>-4.1964199099032082E-2</v>
      </c>
      <c r="DD1136" s="41">
        <f t="shared" si="886"/>
        <v>-1.511059273842052E-2</v>
      </c>
      <c r="DE1136" s="41"/>
      <c r="DF1136" s="41"/>
      <c r="DG1136" s="41">
        <f t="shared" si="887"/>
        <v>-3.2344772865140524E-3</v>
      </c>
      <c r="DH1136" s="41"/>
    </row>
    <row r="1137" spans="2:112">
      <c r="B1137" s="34"/>
      <c r="C1137" s="34">
        <v>4.782178</v>
      </c>
      <c r="D1137" s="34"/>
      <c r="E1137" s="34">
        <v>1.84</v>
      </c>
      <c r="F1137" s="34"/>
      <c r="G1137" s="34">
        <v>47.846415999999998</v>
      </c>
      <c r="H1137" s="34">
        <v>26.073371999999999</v>
      </c>
      <c r="I1137" s="34">
        <v>24.450001</v>
      </c>
      <c r="J1137" s="34">
        <v>3.69</v>
      </c>
      <c r="K1137" s="34"/>
      <c r="L1137" s="34">
        <v>70.309997999999993</v>
      </c>
      <c r="M1137" s="34">
        <v>3.45</v>
      </c>
      <c r="N1137" s="34">
        <v>46.683177999999998</v>
      </c>
      <c r="O1137" s="34">
        <v>12.07</v>
      </c>
      <c r="P1137" s="34"/>
      <c r="Q1137" s="34"/>
      <c r="R1137" s="34">
        <v>43.849997999999999</v>
      </c>
      <c r="S1137" s="34">
        <v>38.769168999999998</v>
      </c>
      <c r="T1137" s="34"/>
      <c r="U1137" s="34"/>
      <c r="V1137" s="34">
        <v>3.502599</v>
      </c>
      <c r="W1137" s="34">
        <v>42.52</v>
      </c>
      <c r="X1137" s="34">
        <v>34.200001</v>
      </c>
      <c r="Y1137" s="34">
        <v>13.97</v>
      </c>
      <c r="Z1137" s="34">
        <v>21.742076999999998</v>
      </c>
      <c r="AA1137" s="34">
        <v>52.699409000000003</v>
      </c>
      <c r="AB1137" s="34">
        <v>84.937172000000004</v>
      </c>
      <c r="AC1137" s="34"/>
      <c r="AD1137" s="34">
        <v>126.970001</v>
      </c>
      <c r="AE1137" s="34">
        <v>37.113861</v>
      </c>
      <c r="AF1137" s="34">
        <v>0.91</v>
      </c>
      <c r="AG1137" s="34">
        <v>15.61</v>
      </c>
      <c r="AH1137" s="34">
        <v>31.198456</v>
      </c>
      <c r="AI1137" s="34">
        <v>136.68547100000001</v>
      </c>
      <c r="AJ1137" s="34">
        <v>11.276978</v>
      </c>
      <c r="AK1137" s="34">
        <v>24.25</v>
      </c>
      <c r="AL1137" s="34"/>
      <c r="AM1137" s="34">
        <v>39.842697000000001</v>
      </c>
      <c r="AN1137" s="34">
        <v>3.3</v>
      </c>
      <c r="AO1137" s="34">
        <v>23.25</v>
      </c>
      <c r="AP1137" s="34">
        <v>7.3</v>
      </c>
      <c r="AQ1137" s="34">
        <v>17.299999</v>
      </c>
      <c r="AR1137" s="34">
        <v>3.91</v>
      </c>
      <c r="AS1137" s="34"/>
      <c r="AT1137" s="34">
        <v>22.274972999999999</v>
      </c>
      <c r="AU1137" s="34">
        <v>183.240005</v>
      </c>
      <c r="AV1137" s="34">
        <v>10.605823000000001</v>
      </c>
      <c r="AW1137" s="34">
        <v>13.076796999999999</v>
      </c>
      <c r="AX1137" s="34">
        <v>8.24</v>
      </c>
      <c r="AY1137" s="34">
        <v>3.4</v>
      </c>
      <c r="AZ1137" s="34">
        <v>60.5</v>
      </c>
      <c r="BA1137" s="34"/>
      <c r="BB1137" s="34"/>
      <c r="BC1137" s="34">
        <v>26.953185999999999</v>
      </c>
      <c r="BD1137" s="34"/>
      <c r="BE1137" s="38"/>
      <c r="BF1137" s="41"/>
      <c r="BG1137" s="41">
        <f t="shared" si="848"/>
        <v>1.6129414231388792E-2</v>
      </c>
      <c r="BH1137" s="41"/>
      <c r="BI1137" s="41">
        <f t="shared" si="849"/>
        <v>-4.2559614418795889E-2</v>
      </c>
      <c r="BJ1137" s="41"/>
      <c r="BK1137" s="41">
        <f t="shared" si="850"/>
        <v>-0.1114327160189659</v>
      </c>
      <c r="BL1137" s="41">
        <f t="shared" si="851"/>
        <v>-5.3373975450587367E-3</v>
      </c>
      <c r="BM1137" s="41">
        <f t="shared" si="852"/>
        <v>-1.2195232194023646E-2</v>
      </c>
      <c r="BN1137" s="41">
        <f t="shared" si="853"/>
        <v>-1.6129381929883644E-2</v>
      </c>
      <c r="BO1137" s="41"/>
      <c r="BP1137" s="41">
        <f t="shared" si="854"/>
        <v>-5.6874736550190444E-4</v>
      </c>
      <c r="BQ1137" s="41">
        <f t="shared" si="855"/>
        <v>0</v>
      </c>
      <c r="BR1137" s="41">
        <f t="shared" si="856"/>
        <v>-1.1204055910006337E-2</v>
      </c>
      <c r="BS1137" s="41">
        <f t="shared" si="857"/>
        <v>-1.0712916629770607E-2</v>
      </c>
      <c r="BT1137" s="41"/>
      <c r="BU1137" s="41"/>
      <c r="BV1137" s="41">
        <f t="shared" si="858"/>
        <v>-1.7855622463464855E-2</v>
      </c>
      <c r="BW1137" s="41">
        <f t="shared" si="859"/>
        <v>-1.0211150329122551E-3</v>
      </c>
      <c r="BX1137" s="41"/>
      <c r="BY1137" s="41"/>
      <c r="BZ1137" s="41">
        <f t="shared" si="860"/>
        <v>9.0628155759918637E-3</v>
      </c>
      <c r="CA1137" s="41">
        <f t="shared" si="861"/>
        <v>-9.363317690426887E-3</v>
      </c>
      <c r="CB1137" s="41">
        <f t="shared" si="862"/>
        <v>3.7234382010795763E-2</v>
      </c>
      <c r="CC1137" s="41">
        <f t="shared" si="863"/>
        <v>-1.5625317903080756E-2</v>
      </c>
      <c r="CD1137" s="41">
        <f t="shared" si="864"/>
        <v>-3.8040892952259646E-2</v>
      </c>
      <c r="CE1137" s="41">
        <f t="shared" si="865"/>
        <v>-3.5907017970171432E-3</v>
      </c>
      <c r="CF1137" s="41">
        <f t="shared" si="866"/>
        <v>-8.1727423390198159E-3</v>
      </c>
      <c r="CG1137" s="41"/>
      <c r="CH1137" s="41">
        <f t="shared" si="867"/>
        <v>-1.5628980972464762E-2</v>
      </c>
      <c r="CI1137" s="41">
        <f t="shared" si="868"/>
        <v>-4.2871149834529332E-2</v>
      </c>
      <c r="CJ1137" s="41">
        <f t="shared" si="869"/>
        <v>0</v>
      </c>
      <c r="CK1137" s="41">
        <f t="shared" si="870"/>
        <v>0</v>
      </c>
      <c r="CL1137" s="41">
        <f t="shared" si="871"/>
        <v>4.750667780132686E-3</v>
      </c>
      <c r="CM1137" s="41">
        <f t="shared" si="872"/>
        <v>-1.4420043351398772E-2</v>
      </c>
      <c r="CO1137" s="41">
        <f t="shared" si="873"/>
        <v>-2.0408871631207123E-2</v>
      </c>
      <c r="CP1137" s="41"/>
      <c r="CQ1137" s="41">
        <f t="shared" si="874"/>
        <v>-9.152769497916451E-3</v>
      </c>
      <c r="CR1137" s="41">
        <f t="shared" si="875"/>
        <v>0</v>
      </c>
      <c r="CS1137" s="41">
        <f t="shared" si="876"/>
        <v>-4.2111485350126848E-2</v>
      </c>
      <c r="CT1137" s="41">
        <f t="shared" si="877"/>
        <v>-6.8259650703998706E-3</v>
      </c>
      <c r="CU1137" s="41">
        <f t="shared" si="878"/>
        <v>1.4556298621765771E-2</v>
      </c>
      <c r="CV1137" s="41">
        <f t="shared" si="879"/>
        <v>6.062462181643484E-2</v>
      </c>
      <c r="CW1137" s="41"/>
      <c r="CX1137" s="41">
        <f t="shared" si="880"/>
        <v>-8.8890058184354966E-3</v>
      </c>
      <c r="CY1137" s="41">
        <f t="shared" si="881"/>
        <v>1.3106434637386131E-3</v>
      </c>
      <c r="CZ1137" s="41">
        <f t="shared" si="882"/>
        <v>-2.583164360535415E-2</v>
      </c>
      <c r="DA1137" s="41">
        <f t="shared" si="883"/>
        <v>-6.0195630564714216E-3</v>
      </c>
      <c r="DB1137" s="41">
        <f t="shared" si="884"/>
        <v>-2.2796428092383685E-2</v>
      </c>
      <c r="DC1137" s="41">
        <f t="shared" si="885"/>
        <v>-2.8987536873252298E-2</v>
      </c>
      <c r="DD1137" s="41">
        <f t="shared" si="886"/>
        <v>-8.2151100107377084E-2</v>
      </c>
      <c r="DE1137" s="41"/>
      <c r="DF1137" s="41"/>
      <c r="DG1137" s="41">
        <f t="shared" si="887"/>
        <v>-2.6259752806775911E-2</v>
      </c>
      <c r="DH1137" s="41"/>
    </row>
    <row r="1138" spans="2:112">
      <c r="B1138" s="34"/>
      <c r="C1138" s="34">
        <v>4.782178</v>
      </c>
      <c r="D1138" s="34"/>
      <c r="E1138" s="34">
        <v>1.75</v>
      </c>
      <c r="F1138" s="34"/>
      <c r="G1138" s="34">
        <v>49.452198000000003</v>
      </c>
      <c r="H1138" s="34">
        <v>26.382345000000001</v>
      </c>
      <c r="I1138" s="34">
        <v>23.25</v>
      </c>
      <c r="J1138" s="34">
        <v>3.42</v>
      </c>
      <c r="K1138" s="34"/>
      <c r="L1138" s="34">
        <v>70.190002000000007</v>
      </c>
      <c r="M1138" s="34">
        <v>3.48</v>
      </c>
      <c r="N1138" s="34">
        <v>45.938868999999997</v>
      </c>
      <c r="O1138" s="34">
        <v>12.03</v>
      </c>
      <c r="P1138" s="34"/>
      <c r="Q1138" s="34"/>
      <c r="R1138" s="34">
        <v>42.709999000000003</v>
      </c>
      <c r="S1138" s="34">
        <v>38.432476000000001</v>
      </c>
      <c r="T1138" s="34"/>
      <c r="U1138" s="34"/>
      <c r="V1138" s="34">
        <v>3.5524930000000001</v>
      </c>
      <c r="W1138" s="34">
        <v>41.68</v>
      </c>
      <c r="X1138" s="34">
        <v>35.150002000000001</v>
      </c>
      <c r="Y1138" s="34">
        <v>13.97</v>
      </c>
      <c r="Z1138" s="34">
        <v>21.046095000000001</v>
      </c>
      <c r="AA1138" s="34">
        <v>52.767597000000002</v>
      </c>
      <c r="AB1138" s="34">
        <v>84.538871999999998</v>
      </c>
      <c r="AC1138" s="34"/>
      <c r="AD1138" s="34">
        <v>124.980003</v>
      </c>
      <c r="AE1138" s="34">
        <v>36.410046000000001</v>
      </c>
      <c r="AF1138" s="34">
        <v>0.91</v>
      </c>
      <c r="AG1138" s="34">
        <v>15.5</v>
      </c>
      <c r="AH1138" s="34">
        <v>30.607013999999999</v>
      </c>
      <c r="AI1138" s="34">
        <v>135.89733899999999</v>
      </c>
      <c r="AJ1138" s="34">
        <v>11.267346999999999</v>
      </c>
      <c r="AK1138" s="34">
        <v>24.799999</v>
      </c>
      <c r="AL1138" s="34"/>
      <c r="AM1138" s="34">
        <v>39.394801999999999</v>
      </c>
      <c r="AN1138" s="34">
        <v>3.5</v>
      </c>
      <c r="AO1138" s="34">
        <v>22.85</v>
      </c>
      <c r="AP1138" s="34">
        <v>7</v>
      </c>
      <c r="AQ1138" s="34">
        <v>17.799999</v>
      </c>
      <c r="AR1138" s="34">
        <v>4.04</v>
      </c>
      <c r="AS1138" s="34"/>
      <c r="AT1138" s="34">
        <v>22.076090000000001</v>
      </c>
      <c r="AU1138" s="34">
        <v>183.19000199999999</v>
      </c>
      <c r="AV1138" s="34">
        <v>10.506703</v>
      </c>
      <c r="AW1138" s="34">
        <v>13.076796999999999</v>
      </c>
      <c r="AX1138" s="34">
        <v>8.06</v>
      </c>
      <c r="AY1138" s="34">
        <v>3.4</v>
      </c>
      <c r="AZ1138" s="34">
        <v>60.93</v>
      </c>
      <c r="BA1138" s="34"/>
      <c r="BB1138" s="34"/>
      <c r="BC1138" s="34">
        <v>25.837607999999999</v>
      </c>
      <c r="BD1138" s="34"/>
      <c r="BE1138" s="38"/>
      <c r="BF1138" s="41"/>
      <c r="BG1138" s="41">
        <f t="shared" si="848"/>
        <v>0</v>
      </c>
      <c r="BH1138" s="41"/>
      <c r="BI1138" s="41">
        <f t="shared" si="849"/>
        <v>-5.0149783685471558E-2</v>
      </c>
      <c r="BJ1138" s="41"/>
      <c r="BK1138" s="41">
        <f t="shared" si="850"/>
        <v>3.301029165690697E-2</v>
      </c>
      <c r="BL1138" s="41">
        <f t="shared" si="851"/>
        <v>1.1780472784410141E-2</v>
      </c>
      <c r="BM1138" s="41">
        <f t="shared" si="852"/>
        <v>-5.0325124787310375E-2</v>
      </c>
      <c r="BN1138" s="41">
        <f t="shared" si="853"/>
        <v>-7.5985906977921985E-2</v>
      </c>
      <c r="BO1138" s="41"/>
      <c r="BP1138" s="41">
        <f t="shared" si="854"/>
        <v>-1.7081285291963373E-3</v>
      </c>
      <c r="BQ1138" s="41">
        <f t="shared" si="855"/>
        <v>8.6580627431145311E-3</v>
      </c>
      <c r="BR1138" s="41">
        <f t="shared" si="856"/>
        <v>-1.6072307759846704E-2</v>
      </c>
      <c r="BS1138" s="41">
        <f t="shared" si="857"/>
        <v>-3.3195051228527049E-3</v>
      </c>
      <c r="BT1138" s="41"/>
      <c r="BU1138" s="41"/>
      <c r="BV1138" s="41">
        <f t="shared" si="858"/>
        <v>-2.6341611768502252E-2</v>
      </c>
      <c r="BW1138" s="41">
        <f t="shared" si="859"/>
        <v>-8.7224860216478291E-3</v>
      </c>
      <c r="BX1138" s="41"/>
      <c r="BY1138" s="41"/>
      <c r="BZ1138" s="41">
        <f t="shared" si="860"/>
        <v>1.4144346189639697E-2</v>
      </c>
      <c r="CA1138" s="41">
        <f t="shared" si="861"/>
        <v>-1.9953156028635788E-2</v>
      </c>
      <c r="CB1138" s="41">
        <f t="shared" si="862"/>
        <v>2.7399001847351459E-2</v>
      </c>
      <c r="CC1138" s="41">
        <f t="shared" si="863"/>
        <v>0</v>
      </c>
      <c r="CD1138" s="41">
        <f t="shared" si="864"/>
        <v>-3.2534383077736893E-2</v>
      </c>
      <c r="CE1138" s="41">
        <f t="shared" si="865"/>
        <v>1.2930680804764056E-3</v>
      </c>
      <c r="CF1138" s="41">
        <f t="shared" si="866"/>
        <v>-4.7003779876002511E-3</v>
      </c>
      <c r="CG1138" s="41"/>
      <c r="CH1138" s="41">
        <f t="shared" si="867"/>
        <v>-1.5797097452800259E-2</v>
      </c>
      <c r="CI1138" s="41">
        <f t="shared" si="868"/>
        <v>-1.9145786121972708E-2</v>
      </c>
      <c r="CJ1138" s="41">
        <f t="shared" si="869"/>
        <v>0</v>
      </c>
      <c r="CK1138" s="41">
        <f t="shared" si="870"/>
        <v>-7.0717106021396837E-3</v>
      </c>
      <c r="CL1138" s="41">
        <f t="shared" si="871"/>
        <v>-1.9139408032710838E-2</v>
      </c>
      <c r="CM1138" s="41">
        <f t="shared" si="872"/>
        <v>-5.7827138567210787E-3</v>
      </c>
      <c r="CO1138" s="41">
        <f t="shared" si="873"/>
        <v>2.2426995464862869E-2</v>
      </c>
      <c r="CP1138" s="41"/>
      <c r="CQ1138" s="41">
        <f t="shared" si="874"/>
        <v>-1.13052475417833E-2</v>
      </c>
      <c r="CR1138" s="41">
        <f t="shared" si="875"/>
        <v>5.8840500022933395E-2</v>
      </c>
      <c r="CS1138" s="41">
        <f t="shared" si="876"/>
        <v>-1.7354014693151506E-2</v>
      </c>
      <c r="CT1138" s="41">
        <f t="shared" si="877"/>
        <v>-4.1964199099032082E-2</v>
      </c>
      <c r="CU1138" s="41">
        <f t="shared" si="878"/>
        <v>2.8491957417999227E-2</v>
      </c>
      <c r="CV1138" s="41">
        <f t="shared" si="879"/>
        <v>3.2707317975784314E-2</v>
      </c>
      <c r="CW1138" s="41"/>
      <c r="CX1138" s="41">
        <f t="shared" si="880"/>
        <v>-8.9686388404697434E-3</v>
      </c>
      <c r="CY1138" s="41">
        <f t="shared" si="881"/>
        <v>-2.7291979016545487E-4</v>
      </c>
      <c r="CZ1138" s="41">
        <f t="shared" si="882"/>
        <v>-9.3897554714718074E-3</v>
      </c>
      <c r="DA1138" s="41">
        <f t="shared" si="883"/>
        <v>0</v>
      </c>
      <c r="DB1138" s="41">
        <f t="shared" si="884"/>
        <v>-2.2086787402843398E-2</v>
      </c>
      <c r="DC1138" s="41">
        <f t="shared" si="885"/>
        <v>0</v>
      </c>
      <c r="DD1138" s="41">
        <f t="shared" si="886"/>
        <v>7.0822992236073247E-3</v>
      </c>
      <c r="DE1138" s="41"/>
      <c r="DF1138" s="41"/>
      <c r="DG1138" s="41">
        <f t="shared" si="887"/>
        <v>-4.2270404321510052E-2</v>
      </c>
      <c r="DH1138" s="41"/>
    </row>
    <row r="1139" spans="2:112">
      <c r="B1139" s="34"/>
      <c r="C1139" s="34">
        <v>4.686534</v>
      </c>
      <c r="D1139" s="34"/>
      <c r="E1139" s="34">
        <v>1.84</v>
      </c>
      <c r="F1139" s="34"/>
      <c r="G1139" s="34">
        <v>49.263866</v>
      </c>
      <c r="H1139" s="34">
        <v>26.113240999999999</v>
      </c>
      <c r="I1139" s="34">
        <v>23.35</v>
      </c>
      <c r="J1139" s="34">
        <v>3.41</v>
      </c>
      <c r="K1139" s="34"/>
      <c r="L1139" s="34">
        <v>70.099997999999999</v>
      </c>
      <c r="M1139" s="34">
        <v>3.45</v>
      </c>
      <c r="N1139" s="34">
        <v>46.317462999999996</v>
      </c>
      <c r="O1139" s="34">
        <v>12.1</v>
      </c>
      <c r="P1139" s="34"/>
      <c r="Q1139" s="34"/>
      <c r="R1139" s="34">
        <v>43.5</v>
      </c>
      <c r="S1139" s="34">
        <v>38.689945000000002</v>
      </c>
      <c r="T1139" s="34"/>
      <c r="U1139" s="34"/>
      <c r="V1139" s="34">
        <v>3.4626830000000002</v>
      </c>
      <c r="W1139" s="34">
        <v>42.5</v>
      </c>
      <c r="X1139" s="34">
        <v>34.700001</v>
      </c>
      <c r="Y1139" s="34">
        <v>14.21</v>
      </c>
      <c r="Z1139" s="34">
        <v>21.163727000000002</v>
      </c>
      <c r="AA1139" s="34">
        <v>51.725299999999997</v>
      </c>
      <c r="AB1139" s="34">
        <v>85.036743000000001</v>
      </c>
      <c r="AC1139" s="34"/>
      <c r="AD1139" s="34">
        <v>125.120003</v>
      </c>
      <c r="AE1139" s="34">
        <v>36.776820999999998</v>
      </c>
      <c r="AF1139" s="34">
        <v>0.93</v>
      </c>
      <c r="AG1139" s="34">
        <v>15.48</v>
      </c>
      <c r="AH1139" s="34">
        <v>29.473423</v>
      </c>
      <c r="AI1139" s="34">
        <v>131.35810900000001</v>
      </c>
      <c r="AJ1139" s="34">
        <v>11.286607999999999</v>
      </c>
      <c r="AK1139" s="34">
        <v>27</v>
      </c>
      <c r="AL1139" s="34"/>
      <c r="AM1139" s="34">
        <v>39.394801999999999</v>
      </c>
      <c r="AN1139" s="34">
        <v>3.3</v>
      </c>
      <c r="AO1139" s="34">
        <v>22.799999</v>
      </c>
      <c r="AP1139" s="34">
        <v>7</v>
      </c>
      <c r="AQ1139" s="34">
        <v>17.5</v>
      </c>
      <c r="AR1139" s="34">
        <v>3.89</v>
      </c>
      <c r="AS1139" s="34"/>
      <c r="AT1139" s="34">
        <v>21.877205</v>
      </c>
      <c r="AU1139" s="34">
        <v>182.699997</v>
      </c>
      <c r="AV1139" s="34">
        <v>11.250102</v>
      </c>
      <c r="AW1139" s="34">
        <v>13.027450999999999</v>
      </c>
      <c r="AX1139" s="34">
        <v>8</v>
      </c>
      <c r="AY1139" s="34">
        <v>3.6</v>
      </c>
      <c r="AZ1139" s="34">
        <v>60.540000999999997</v>
      </c>
      <c r="BA1139" s="34"/>
      <c r="BB1139" s="34"/>
      <c r="BC1139" s="34">
        <v>26.534842999999999</v>
      </c>
      <c r="BD1139" s="34"/>
      <c r="BE1139" s="38"/>
      <c r="BF1139" s="41"/>
      <c r="BG1139" s="41">
        <f t="shared" si="848"/>
        <v>-2.0202801203529758E-2</v>
      </c>
      <c r="BH1139" s="41"/>
      <c r="BI1139" s="41">
        <f t="shared" si="849"/>
        <v>5.0149783685471516E-2</v>
      </c>
      <c r="BJ1139" s="41"/>
      <c r="BK1139" s="41">
        <f t="shared" si="850"/>
        <v>-3.8156348797464038E-3</v>
      </c>
      <c r="BL1139" s="41">
        <f t="shared" si="851"/>
        <v>-1.0252532745208343E-2</v>
      </c>
      <c r="BM1139" s="41">
        <f t="shared" si="852"/>
        <v>4.2918520815410843E-3</v>
      </c>
      <c r="BN1139" s="41">
        <f t="shared" si="853"/>
        <v>-2.9282597790883341E-3</v>
      </c>
      <c r="BO1139" s="41"/>
      <c r="BP1139" s="41">
        <f t="shared" si="854"/>
        <v>-1.283113726543731E-3</v>
      </c>
      <c r="BQ1139" s="41">
        <f t="shared" si="855"/>
        <v>-8.6580627431145415E-3</v>
      </c>
      <c r="BR1139" s="41">
        <f t="shared" si="856"/>
        <v>8.2074827180296395E-3</v>
      </c>
      <c r="BS1139" s="41">
        <f t="shared" si="857"/>
        <v>5.8019226161079391E-3</v>
      </c>
      <c r="BT1139" s="41"/>
      <c r="BU1139" s="41"/>
      <c r="BV1139" s="41">
        <f t="shared" si="858"/>
        <v>1.8327876654983831E-2</v>
      </c>
      <c r="BW1139" s="41">
        <f t="shared" si="859"/>
        <v>6.6769158225070107E-3</v>
      </c>
      <c r="BX1139" s="41"/>
      <c r="BY1139" s="41"/>
      <c r="BZ1139" s="41">
        <f t="shared" si="860"/>
        <v>-2.560588844142813E-2</v>
      </c>
      <c r="CA1139" s="41">
        <f t="shared" si="861"/>
        <v>1.9482678485259714E-2</v>
      </c>
      <c r="CB1139" s="41">
        <f t="shared" si="862"/>
        <v>-1.2884959384419636E-2</v>
      </c>
      <c r="CC1139" s="41">
        <f t="shared" si="863"/>
        <v>1.703376884013889E-2</v>
      </c>
      <c r="CD1139" s="41">
        <f t="shared" si="864"/>
        <v>5.5736934654716458E-3</v>
      </c>
      <c r="CE1139" s="41">
        <f t="shared" si="865"/>
        <v>-1.9950285625536312E-2</v>
      </c>
      <c r="CF1139" s="41">
        <f t="shared" si="866"/>
        <v>5.8719814232182869E-3</v>
      </c>
      <c r="CG1139" s="41"/>
      <c r="CH1139" s="41">
        <f t="shared" si="867"/>
        <v>1.1195522692069066E-3</v>
      </c>
      <c r="CI1139" s="41">
        <f t="shared" si="868"/>
        <v>1.0023057020981746E-2</v>
      </c>
      <c r="CJ1139" s="41">
        <f t="shared" si="869"/>
        <v>2.173998663640582E-2</v>
      </c>
      <c r="CK1139" s="41">
        <f t="shared" si="870"/>
        <v>-1.291155763619816E-3</v>
      </c>
      <c r="CL1139" s="41">
        <f t="shared" si="871"/>
        <v>-3.774025635522555E-2</v>
      </c>
      <c r="CM1139" s="41">
        <f t="shared" si="872"/>
        <v>-3.3972490345145594E-2</v>
      </c>
      <c r="CO1139" s="41">
        <f t="shared" si="873"/>
        <v>8.4993253155973961E-2</v>
      </c>
      <c r="CP1139" s="41"/>
      <c r="CQ1139" s="41">
        <f t="shared" si="874"/>
        <v>0</v>
      </c>
      <c r="CR1139" s="41">
        <f t="shared" si="875"/>
        <v>-5.8840500022933465E-2</v>
      </c>
      <c r="CS1139" s="41">
        <f t="shared" si="876"/>
        <v>-2.1906252394687611E-3</v>
      </c>
      <c r="CT1139" s="41">
        <f t="shared" si="877"/>
        <v>0</v>
      </c>
      <c r="CU1139" s="41">
        <f t="shared" si="878"/>
        <v>-1.699752018879417E-2</v>
      </c>
      <c r="CV1139" s="41">
        <f t="shared" si="879"/>
        <v>-3.7835534342703814E-2</v>
      </c>
      <c r="CW1139" s="41"/>
      <c r="CX1139" s="41">
        <f t="shared" si="880"/>
        <v>-9.0498952307569817E-3</v>
      </c>
      <c r="CY1139" s="41">
        <f t="shared" si="881"/>
        <v>-2.6784295513946287E-3</v>
      </c>
      <c r="CZ1139" s="41">
        <f t="shared" si="882"/>
        <v>6.8363760838577023E-2</v>
      </c>
      <c r="DA1139" s="41">
        <f t="shared" si="883"/>
        <v>-3.7806918458465986E-3</v>
      </c>
      <c r="DB1139" s="41">
        <f t="shared" si="884"/>
        <v>-7.472014838701066E-3</v>
      </c>
      <c r="DC1139" s="41">
        <f t="shared" si="885"/>
        <v>5.7158413839948623E-2</v>
      </c>
      <c r="DD1139" s="41">
        <f t="shared" si="886"/>
        <v>-6.4213441488259635E-3</v>
      </c>
      <c r="DE1139" s="41"/>
      <c r="DF1139" s="41"/>
      <c r="DG1139" s="41">
        <f t="shared" si="887"/>
        <v>2.6627594578457189E-2</v>
      </c>
      <c r="DH1139" s="41"/>
    </row>
    <row r="1140" spans="2:112">
      <c r="B1140" s="34"/>
      <c r="C1140" s="34">
        <v>4.782178</v>
      </c>
      <c r="D1140" s="34"/>
      <c r="E1140" s="34">
        <v>1.94</v>
      </c>
      <c r="F1140" s="34"/>
      <c r="G1140" s="34">
        <v>51.504032000000002</v>
      </c>
      <c r="H1140" s="34">
        <v>26.192976000000002</v>
      </c>
      <c r="I1140" s="34">
        <v>24.049999</v>
      </c>
      <c r="J1140" s="34">
        <v>3.42</v>
      </c>
      <c r="K1140" s="34"/>
      <c r="L1140" s="34">
        <v>69.680000000000007</v>
      </c>
      <c r="M1140" s="34">
        <v>3.5</v>
      </c>
      <c r="N1140" s="34">
        <v>47.074638</v>
      </c>
      <c r="O1140" s="34">
        <v>12.36</v>
      </c>
      <c r="P1140" s="34"/>
      <c r="Q1140" s="34"/>
      <c r="R1140" s="34">
        <v>43.43</v>
      </c>
      <c r="S1140" s="34">
        <v>38.897902999999999</v>
      </c>
      <c r="T1140" s="34"/>
      <c r="U1140" s="34"/>
      <c r="V1140" s="34">
        <v>3.5624720000000001</v>
      </c>
      <c r="W1140" s="34">
        <v>42.549999</v>
      </c>
      <c r="X1140" s="34">
        <v>34.450001</v>
      </c>
      <c r="Y1140" s="34">
        <v>14.31</v>
      </c>
      <c r="Z1140" s="34">
        <v>20.516756000000001</v>
      </c>
      <c r="AA1140" s="34">
        <v>50.858341000000003</v>
      </c>
      <c r="AB1140" s="34">
        <v>85.982703999999998</v>
      </c>
      <c r="AC1140" s="34"/>
      <c r="AD1140" s="34">
        <v>126.91999800000001</v>
      </c>
      <c r="AE1140" s="34">
        <v>37.054381999999997</v>
      </c>
      <c r="AF1140" s="34">
        <v>0.97</v>
      </c>
      <c r="AG1140" s="34">
        <v>15.82</v>
      </c>
      <c r="AH1140" s="34">
        <v>31.23847</v>
      </c>
      <c r="AI1140" s="34">
        <v>133.53295900000001</v>
      </c>
      <c r="AJ1140" s="34">
        <v>11.217966000000001</v>
      </c>
      <c r="AK1140" s="34">
        <v>25.6</v>
      </c>
      <c r="AL1140" s="34"/>
      <c r="AM1140" s="34">
        <v>39.922320999999997</v>
      </c>
      <c r="AN1140" s="34">
        <v>3.6</v>
      </c>
      <c r="AO1140" s="34">
        <v>22.799999</v>
      </c>
      <c r="AP1140" s="34">
        <v>7.2</v>
      </c>
      <c r="AQ1140" s="34">
        <v>17.600000000000001</v>
      </c>
      <c r="AR1140" s="34">
        <v>4.03</v>
      </c>
      <c r="AS1140" s="34"/>
      <c r="AT1140" s="34">
        <v>22.523579000000002</v>
      </c>
      <c r="AU1140" s="34">
        <v>182.699997</v>
      </c>
      <c r="AV1140" s="34">
        <v>11.250102</v>
      </c>
      <c r="AW1140" s="34">
        <v>13.274183000000001</v>
      </c>
      <c r="AX1140" s="34">
        <v>9.18</v>
      </c>
      <c r="AY1140" s="34">
        <v>3.75</v>
      </c>
      <c r="AZ1140" s="34">
        <v>62.400002000000001</v>
      </c>
      <c r="BA1140" s="34"/>
      <c r="BB1140" s="34"/>
      <c r="BC1140" s="34">
        <v>27.002988999999999</v>
      </c>
      <c r="BD1140" s="34"/>
      <c r="BE1140" s="38"/>
      <c r="BF1140" s="41"/>
      <c r="BG1140" s="41">
        <f t="shared" si="848"/>
        <v>2.020280120352979E-2</v>
      </c>
      <c r="BH1140" s="41"/>
      <c r="BI1140" s="41">
        <f t="shared" si="849"/>
        <v>5.292240145434253E-2</v>
      </c>
      <c r="BJ1140" s="41"/>
      <c r="BK1140" s="41">
        <f t="shared" si="850"/>
        <v>4.4469224727754039E-2</v>
      </c>
      <c r="BL1140" s="41">
        <f t="shared" si="851"/>
        <v>3.0487795269833456E-3</v>
      </c>
      <c r="BM1140" s="41">
        <f t="shared" si="852"/>
        <v>2.9537970856821368E-2</v>
      </c>
      <c r="BN1140" s="41">
        <f t="shared" si="853"/>
        <v>2.9282597790883597E-3</v>
      </c>
      <c r="BO1140" s="41"/>
      <c r="BP1140" s="41">
        <f t="shared" si="854"/>
        <v>-6.0094329656261202E-3</v>
      </c>
      <c r="BQ1140" s="41">
        <f t="shared" si="855"/>
        <v>1.4388737452099452E-2</v>
      </c>
      <c r="BR1140" s="41">
        <f t="shared" si="856"/>
        <v>1.6215324049459669E-2</v>
      </c>
      <c r="BS1140" s="41">
        <f t="shared" si="857"/>
        <v>2.1259999426849325E-2</v>
      </c>
      <c r="BT1140" s="41"/>
      <c r="BU1140" s="41"/>
      <c r="BV1140" s="41">
        <f t="shared" si="858"/>
        <v>-1.610491547907921E-3</v>
      </c>
      <c r="BW1140" s="41">
        <f t="shared" si="859"/>
        <v>5.3605945608750857E-3</v>
      </c>
      <c r="BX1140" s="41"/>
      <c r="BY1140" s="41"/>
      <c r="BZ1140" s="41">
        <f t="shared" si="860"/>
        <v>2.8410963812359316E-2</v>
      </c>
      <c r="CA1140" s="41">
        <f t="shared" si="861"/>
        <v>1.1757555872491405E-3</v>
      </c>
      <c r="CB1140" s="41">
        <f t="shared" si="862"/>
        <v>-7.2306892840135351E-3</v>
      </c>
      <c r="CC1140" s="41">
        <f t="shared" si="863"/>
        <v>7.0126514593502939E-3</v>
      </c>
      <c r="CD1140" s="41">
        <f t="shared" si="864"/>
        <v>-3.1046807559325863E-2</v>
      </c>
      <c r="CE1140" s="41">
        <f t="shared" si="865"/>
        <v>-1.6902883010149659E-2</v>
      </c>
      <c r="CF1140" s="41">
        <f t="shared" si="866"/>
        <v>1.10627260713104E-2</v>
      </c>
      <c r="CG1140" s="41"/>
      <c r="CH1140" s="41">
        <f t="shared" si="867"/>
        <v>1.4283650183054141E-2</v>
      </c>
      <c r="CI1140" s="41">
        <f t="shared" si="868"/>
        <v>7.5188347563266882E-3</v>
      </c>
      <c r="CJ1140" s="41">
        <f t="shared" si="869"/>
        <v>4.2111485350126848E-2</v>
      </c>
      <c r="CK1140" s="41">
        <f t="shared" si="870"/>
        <v>2.172609417792665E-2</v>
      </c>
      <c r="CL1140" s="41">
        <f t="shared" si="871"/>
        <v>5.816140607644036E-2</v>
      </c>
      <c r="CM1140" s="41">
        <f t="shared" si="872"/>
        <v>1.6421081218322503E-2</v>
      </c>
      <c r="CO1140" s="41">
        <f t="shared" si="873"/>
        <v>-5.3244514518812243E-2</v>
      </c>
      <c r="CP1140" s="41"/>
      <c r="CQ1140" s="41">
        <f t="shared" si="874"/>
        <v>1.3301712369198686E-2</v>
      </c>
      <c r="CR1140" s="41">
        <f t="shared" si="875"/>
        <v>8.7011376989629893E-2</v>
      </c>
      <c r="CS1140" s="41">
        <f t="shared" si="876"/>
        <v>0</v>
      </c>
      <c r="CT1140" s="41">
        <f t="shared" si="877"/>
        <v>2.8170876966696439E-2</v>
      </c>
      <c r="CU1140" s="41">
        <f t="shared" si="878"/>
        <v>5.6980211146377959E-3</v>
      </c>
      <c r="CV1140" s="41">
        <f t="shared" si="879"/>
        <v>3.5357218328236815E-2</v>
      </c>
      <c r="CW1140" s="41"/>
      <c r="CX1140" s="41">
        <f t="shared" si="880"/>
        <v>2.9117488880131489E-2</v>
      </c>
      <c r="CY1140" s="41">
        <f t="shared" si="881"/>
        <v>0</v>
      </c>
      <c r="CZ1140" s="41">
        <f t="shared" si="882"/>
        <v>0</v>
      </c>
      <c r="DA1140" s="41">
        <f t="shared" si="883"/>
        <v>1.8762274458025193E-2</v>
      </c>
      <c r="DB1140" s="41">
        <f t="shared" si="884"/>
        <v>0.13758566295256314</v>
      </c>
      <c r="DC1140" s="41">
        <f t="shared" si="885"/>
        <v>4.08219945202552E-2</v>
      </c>
      <c r="DD1140" s="41">
        <f t="shared" si="886"/>
        <v>3.0260987315086477E-2</v>
      </c>
      <c r="DE1140" s="41"/>
      <c r="DF1140" s="41"/>
      <c r="DG1140" s="41">
        <f t="shared" si="887"/>
        <v>1.7488864032249835E-2</v>
      </c>
      <c r="DH1140" s="41"/>
    </row>
    <row r="1141" spans="2:112">
      <c r="B1141" s="34"/>
      <c r="C1141" s="34">
        <v>4.543069</v>
      </c>
      <c r="D1141" s="34"/>
      <c r="E1141" s="34">
        <v>1.94</v>
      </c>
      <c r="F1141" s="34"/>
      <c r="G1141" s="34">
        <v>52.128506000000002</v>
      </c>
      <c r="H1141" s="34">
        <v>26.332512000000001</v>
      </c>
      <c r="I1141" s="34">
        <v>24.1</v>
      </c>
      <c r="J1141" s="34">
        <v>3.36</v>
      </c>
      <c r="K1141" s="34"/>
      <c r="L1141" s="34">
        <v>69.430000000000007</v>
      </c>
      <c r="M1141" s="34">
        <v>3.9</v>
      </c>
      <c r="N1141" s="34">
        <v>46.606380000000001</v>
      </c>
      <c r="O1141" s="34">
        <v>12.25</v>
      </c>
      <c r="P1141" s="34"/>
      <c r="Q1141" s="34"/>
      <c r="R1141" s="34">
        <v>44.529998999999997</v>
      </c>
      <c r="S1141" s="34">
        <v>38.274033000000003</v>
      </c>
      <c r="T1141" s="34"/>
      <c r="U1141" s="34"/>
      <c r="V1141" s="34">
        <v>3.4726620000000001</v>
      </c>
      <c r="W1141" s="34">
        <v>42.599997999999999</v>
      </c>
      <c r="X1141" s="34">
        <v>34.049999</v>
      </c>
      <c r="Y1141" s="34">
        <v>14.39</v>
      </c>
      <c r="Z1141" s="34">
        <v>20.673597000000001</v>
      </c>
      <c r="AA1141" s="34">
        <v>50.517403000000002</v>
      </c>
      <c r="AB1141" s="34">
        <v>84.738014000000007</v>
      </c>
      <c r="AC1141" s="34"/>
      <c r="AD1141" s="34">
        <v>127.019997</v>
      </c>
      <c r="AE1141" s="34">
        <v>37.024642999999998</v>
      </c>
      <c r="AF1141" s="34">
        <v>0.89</v>
      </c>
      <c r="AG1141" s="34">
        <v>15.88</v>
      </c>
      <c r="AH1141" s="34">
        <v>30.443850999999999</v>
      </c>
      <c r="AI1141" s="34">
        <v>129.81178299999999</v>
      </c>
      <c r="AJ1141" s="34">
        <v>11.149324999999999</v>
      </c>
      <c r="AK1141" s="34">
        <v>26.049999</v>
      </c>
      <c r="AL1141" s="34"/>
      <c r="AM1141" s="34">
        <v>39.554054000000001</v>
      </c>
      <c r="AN1141" s="34">
        <v>3.3</v>
      </c>
      <c r="AO1141" s="34">
        <v>22.4</v>
      </c>
      <c r="AP1141" s="34">
        <v>7.05</v>
      </c>
      <c r="AQ1141" s="34">
        <v>17.649999999999999</v>
      </c>
      <c r="AR1141" s="34">
        <v>4.0599999999999996</v>
      </c>
      <c r="AS1141" s="34"/>
      <c r="AT1141" s="34">
        <v>22.175529000000001</v>
      </c>
      <c r="AU1141" s="34">
        <v>182.5</v>
      </c>
      <c r="AV1141" s="34">
        <v>11.150982000000001</v>
      </c>
      <c r="AW1141" s="34">
        <v>12.830066</v>
      </c>
      <c r="AX1141" s="34">
        <v>9.09</v>
      </c>
      <c r="AY1141" s="34">
        <v>3.65</v>
      </c>
      <c r="AZ1141" s="34">
        <v>61.869999</v>
      </c>
      <c r="BA1141" s="34"/>
      <c r="BB1141" s="34"/>
      <c r="BC1141" s="34">
        <v>26.07666</v>
      </c>
      <c r="BD1141" s="34"/>
      <c r="BE1141" s="38"/>
      <c r="BF1141" s="41"/>
      <c r="BG1141" s="41">
        <f t="shared" si="848"/>
        <v>-5.1293316399102354E-2</v>
      </c>
      <c r="BH1141" s="41"/>
      <c r="BI1141" s="41">
        <f t="shared" si="849"/>
        <v>0</v>
      </c>
      <c r="BJ1141" s="41"/>
      <c r="BK1141" s="41">
        <f t="shared" si="850"/>
        <v>1.2051843380681427E-2</v>
      </c>
      <c r="BL1141" s="41">
        <f t="shared" si="851"/>
        <v>5.3130902180599845E-3</v>
      </c>
      <c r="BM1141" s="41">
        <f t="shared" si="852"/>
        <v>2.0768855248816894E-3</v>
      </c>
      <c r="BN1141" s="41">
        <f t="shared" si="853"/>
        <v>-1.7699577099400975E-2</v>
      </c>
      <c r="BO1141" s="41"/>
      <c r="BP1141" s="41">
        <f t="shared" si="854"/>
        <v>-3.5942817790652897E-3</v>
      </c>
      <c r="BQ1141" s="41">
        <f t="shared" si="855"/>
        <v>0.10821358464023279</v>
      </c>
      <c r="BR1141" s="41">
        <f t="shared" si="856"/>
        <v>-9.9969430254934263E-3</v>
      </c>
      <c r="BS1141" s="41">
        <f t="shared" si="857"/>
        <v>-8.9395150388086424E-3</v>
      </c>
      <c r="BT1141" s="41"/>
      <c r="BU1141" s="41"/>
      <c r="BV1141" s="41">
        <f t="shared" si="858"/>
        <v>2.5012650330109437E-2</v>
      </c>
      <c r="BW1141" s="41">
        <f t="shared" si="859"/>
        <v>-1.6168665024719805E-2</v>
      </c>
      <c r="BX1141" s="41"/>
      <c r="BY1141" s="41"/>
      <c r="BZ1141" s="41">
        <f t="shared" si="860"/>
        <v>-2.5533239088761692E-2</v>
      </c>
      <c r="CA1141" s="41">
        <f t="shared" si="861"/>
        <v>1.1743748093465754E-3</v>
      </c>
      <c r="CB1141" s="41">
        <f t="shared" si="862"/>
        <v>-1.167902326029807E-2</v>
      </c>
      <c r="CC1141" s="41">
        <f t="shared" si="863"/>
        <v>5.5749273309168585E-3</v>
      </c>
      <c r="CD1141" s="41">
        <f t="shared" si="864"/>
        <v>7.6154607367368262E-3</v>
      </c>
      <c r="CE1141" s="41">
        <f t="shared" si="865"/>
        <v>-6.7262497309905616E-3</v>
      </c>
      <c r="CF1141" s="41">
        <f t="shared" si="866"/>
        <v>-1.4581851217745165E-2</v>
      </c>
      <c r="CG1141" s="41"/>
      <c r="CH1141" s="41">
        <f t="shared" si="867"/>
        <v>7.8757979946374689E-4</v>
      </c>
      <c r="CI1141" s="41">
        <f t="shared" si="868"/>
        <v>-8.0289937934785081E-4</v>
      </c>
      <c r="CJ1141" s="41">
        <f t="shared" si="869"/>
        <v>-8.60746087712429E-2</v>
      </c>
      <c r="CK1141" s="41">
        <f t="shared" si="870"/>
        <v>3.7854934794818861E-3</v>
      </c>
      <c r="CL1141" s="41">
        <f t="shared" si="871"/>
        <v>-2.576631193878693E-2</v>
      </c>
      <c r="CM1141" s="41">
        <f t="shared" si="872"/>
        <v>-2.8262752994531366E-2</v>
      </c>
      <c r="CO1141" s="41">
        <f t="shared" si="873"/>
        <v>1.7425378326142344E-2</v>
      </c>
      <c r="CP1141" s="41"/>
      <c r="CQ1141" s="41">
        <f t="shared" si="874"/>
        <v>-9.2673989145602778E-3</v>
      </c>
      <c r="CR1141" s="41">
        <f t="shared" si="875"/>
        <v>-8.701137698962981E-2</v>
      </c>
      <c r="CS1141" s="41">
        <f t="shared" si="876"/>
        <v>-1.7699533239750841E-2</v>
      </c>
      <c r="CT1141" s="41">
        <f t="shared" si="877"/>
        <v>-2.1053409197832381E-2</v>
      </c>
      <c r="CU1141" s="41">
        <f t="shared" si="878"/>
        <v>2.8368813351995355E-3</v>
      </c>
      <c r="CV1141" s="41">
        <f t="shared" si="879"/>
        <v>7.4165976550493989E-3</v>
      </c>
      <c r="CW1141" s="41"/>
      <c r="CX1141" s="41">
        <f t="shared" si="880"/>
        <v>-1.5573332439381955E-2</v>
      </c>
      <c r="CY1141" s="41">
        <f t="shared" si="881"/>
        <v>-1.0952739410534885E-3</v>
      </c>
      <c r="CZ1141" s="41">
        <f t="shared" si="882"/>
        <v>-8.8496294990759016E-3</v>
      </c>
      <c r="DA1141" s="41">
        <f t="shared" si="883"/>
        <v>-3.4029698170345846E-2</v>
      </c>
      <c r="DB1141" s="41">
        <f t="shared" si="884"/>
        <v>-9.8522964430115944E-3</v>
      </c>
      <c r="DC1141" s="41">
        <f t="shared" si="885"/>
        <v>-2.7028672387919374E-2</v>
      </c>
      <c r="DD1141" s="41">
        <f t="shared" si="886"/>
        <v>-8.5299140466884374E-3</v>
      </c>
      <c r="DE1141" s="41"/>
      <c r="DF1141" s="41"/>
      <c r="DG1141" s="41">
        <f t="shared" si="887"/>
        <v>-3.4906902208380865E-2</v>
      </c>
      <c r="DH1141" s="41"/>
    </row>
    <row r="1142" spans="2:112">
      <c r="B1142" s="34"/>
      <c r="C1142" s="34">
        <v>4.5908910000000001</v>
      </c>
      <c r="D1142" s="34"/>
      <c r="E1142" s="34">
        <v>1.92</v>
      </c>
      <c r="F1142" s="34"/>
      <c r="G1142" s="34">
        <v>52.257365999999998</v>
      </c>
      <c r="H1142" s="34">
        <v>26.103273000000002</v>
      </c>
      <c r="I1142" s="34">
        <v>24.25</v>
      </c>
      <c r="J1142" s="34">
        <v>3.43</v>
      </c>
      <c r="K1142" s="34"/>
      <c r="L1142" s="34">
        <v>70.069999999999993</v>
      </c>
      <c r="M1142" s="34">
        <v>4.3499999999999996</v>
      </c>
      <c r="N1142" s="34">
        <v>46.895305999999998</v>
      </c>
      <c r="O1142" s="34">
        <v>12.29</v>
      </c>
      <c r="P1142" s="34"/>
      <c r="Q1142" s="34"/>
      <c r="R1142" s="34">
        <v>46.060001</v>
      </c>
      <c r="S1142" s="34">
        <v>38.066074</v>
      </c>
      <c r="T1142" s="34"/>
      <c r="U1142" s="34"/>
      <c r="V1142" s="34">
        <v>3.6223459999999998</v>
      </c>
      <c r="W1142" s="34">
        <v>43.060001</v>
      </c>
      <c r="X1142" s="34">
        <v>34.549999</v>
      </c>
      <c r="Y1142" s="34">
        <v>13.96</v>
      </c>
      <c r="Z1142" s="34">
        <v>20.869648000000002</v>
      </c>
      <c r="AA1142" s="34">
        <v>49.553032000000002</v>
      </c>
      <c r="AB1142" s="34">
        <v>84.937172000000004</v>
      </c>
      <c r="AC1142" s="34"/>
      <c r="AD1142" s="34">
        <v>127.540001</v>
      </c>
      <c r="AE1142" s="34">
        <v>37.232818999999999</v>
      </c>
      <c r="AF1142" s="34">
        <v>0.89</v>
      </c>
      <c r="AG1142" s="34">
        <v>15.92</v>
      </c>
      <c r="AH1142" s="34">
        <v>30.543178999999999</v>
      </c>
      <c r="AI1142" s="34">
        <v>129.442657</v>
      </c>
      <c r="AJ1142" s="34">
        <v>11.188549</v>
      </c>
      <c r="AK1142" s="34">
        <v>27.700001</v>
      </c>
      <c r="AL1142" s="34"/>
      <c r="AM1142" s="34">
        <v>39.902411999999998</v>
      </c>
      <c r="AN1142" s="34">
        <v>3.4</v>
      </c>
      <c r="AO1142" s="34">
        <v>22.049999</v>
      </c>
      <c r="AP1142" s="34">
        <v>7.15</v>
      </c>
      <c r="AQ1142" s="34">
        <v>17.799999</v>
      </c>
      <c r="AR1142" s="34">
        <v>4.1900000000000004</v>
      </c>
      <c r="AS1142" s="34"/>
      <c r="AT1142" s="34">
        <v>22.473858</v>
      </c>
      <c r="AU1142" s="34">
        <v>182.759995</v>
      </c>
      <c r="AV1142" s="34">
        <v>11.150982000000001</v>
      </c>
      <c r="AW1142" s="34">
        <v>12.978104999999999</v>
      </c>
      <c r="AX1142" s="34">
        <v>9.35</v>
      </c>
      <c r="AY1142" s="34">
        <v>3.65</v>
      </c>
      <c r="AZ1142" s="34">
        <v>61.650002000000001</v>
      </c>
      <c r="BA1142" s="34"/>
      <c r="BB1142" s="34"/>
      <c r="BC1142" s="34">
        <v>26.594608000000001</v>
      </c>
      <c r="BD1142" s="34"/>
      <c r="BE1142" s="38"/>
      <c r="BF1142" s="41"/>
      <c r="BG1142" s="41">
        <f t="shared" si="848"/>
        <v>1.0471348017564552E-2</v>
      </c>
      <c r="BH1142" s="41"/>
      <c r="BI1142" s="41">
        <f t="shared" si="849"/>
        <v>-1.0362787035546547E-2</v>
      </c>
      <c r="BJ1142" s="41"/>
      <c r="BK1142" s="41">
        <f t="shared" si="850"/>
        <v>2.4689177373752912E-3</v>
      </c>
      <c r="BL1142" s="41">
        <f t="shared" si="851"/>
        <v>-8.7436646737925408E-3</v>
      </c>
      <c r="BM1142" s="41">
        <f t="shared" si="852"/>
        <v>6.2047768868828696E-3</v>
      </c>
      <c r="BN1142" s="41">
        <f t="shared" si="853"/>
        <v>2.0619287202735825E-2</v>
      </c>
      <c r="BO1142" s="41"/>
      <c r="BP1142" s="41">
        <f t="shared" si="854"/>
        <v>9.1756916172604196E-3</v>
      </c>
      <c r="BQ1142" s="41">
        <f t="shared" si="855"/>
        <v>0.10919929196499201</v>
      </c>
      <c r="BR1142" s="41">
        <f t="shared" si="856"/>
        <v>6.1801435239767655E-3</v>
      </c>
      <c r="BS1142" s="41">
        <f t="shared" si="857"/>
        <v>3.2599865872075008E-3</v>
      </c>
      <c r="BT1142" s="41"/>
      <c r="BU1142" s="41"/>
      <c r="BV1142" s="41">
        <f t="shared" si="858"/>
        <v>3.378181922651096E-2</v>
      </c>
      <c r="BW1142" s="41">
        <f t="shared" si="859"/>
        <v>-5.4482374358922466E-3</v>
      </c>
      <c r="BX1142" s="41"/>
      <c r="BY1142" s="41"/>
      <c r="BZ1142" s="41">
        <f t="shared" si="860"/>
        <v>4.2200435405744412E-2</v>
      </c>
      <c r="CA1142" s="41">
        <f t="shared" si="861"/>
        <v>1.0740308832659076E-2</v>
      </c>
      <c r="CB1142" s="41">
        <f t="shared" si="862"/>
        <v>1.4577518043173178E-2</v>
      </c>
      <c r="CC1142" s="41">
        <f t="shared" si="863"/>
        <v>-3.0337423565049957E-2</v>
      </c>
      <c r="CD1142" s="41">
        <f t="shared" si="864"/>
        <v>9.4384757583856112E-3</v>
      </c>
      <c r="CE1142" s="41">
        <f t="shared" si="865"/>
        <v>-1.9274441156612497E-2</v>
      </c>
      <c r="CF1142" s="41">
        <f t="shared" si="866"/>
        <v>2.3475217108169942E-3</v>
      </c>
      <c r="CG1142" s="41"/>
      <c r="CH1142" s="41">
        <f t="shared" si="867"/>
        <v>4.085517971302275E-3</v>
      </c>
      <c r="CI1142" s="41">
        <f t="shared" si="868"/>
        <v>5.6068855510214921E-3</v>
      </c>
      <c r="CJ1142" s="41">
        <f t="shared" si="869"/>
        <v>0</v>
      </c>
      <c r="CK1142" s="41">
        <f t="shared" si="870"/>
        <v>2.5157245972471489E-3</v>
      </c>
      <c r="CL1142" s="41">
        <f t="shared" si="871"/>
        <v>3.2573512048472376E-3</v>
      </c>
      <c r="CM1142" s="41">
        <f t="shared" si="872"/>
        <v>-2.8475982855390917E-3</v>
      </c>
      <c r="CO1142" s="41">
        <f t="shared" si="873"/>
        <v>6.1414719482715999E-2</v>
      </c>
      <c r="CP1142" s="41"/>
      <c r="CQ1142" s="41">
        <f t="shared" si="874"/>
        <v>8.7685810754124151E-3</v>
      </c>
      <c r="CR1142" s="41">
        <f t="shared" si="875"/>
        <v>2.9852963149681128E-2</v>
      </c>
      <c r="CS1142" s="41">
        <f t="shared" si="876"/>
        <v>-1.5748402319614052E-2</v>
      </c>
      <c r="CT1142" s="41">
        <f t="shared" si="877"/>
        <v>1.4084739881739023E-2</v>
      </c>
      <c r="CU1142" s="41">
        <f t="shared" si="878"/>
        <v>8.4626177389568649E-3</v>
      </c>
      <c r="CV1142" s="41">
        <f t="shared" si="879"/>
        <v>3.1517760320405319E-2</v>
      </c>
      <c r="CW1142" s="41"/>
      <c r="CX1142" s="41">
        <f t="shared" si="880"/>
        <v>1.3363383448912757E-2</v>
      </c>
      <c r="CY1142" s="41">
        <f t="shared" si="881"/>
        <v>1.4236163142400328E-3</v>
      </c>
      <c r="CZ1142" s="41">
        <f t="shared" si="882"/>
        <v>0</v>
      </c>
      <c r="DA1142" s="41">
        <f t="shared" si="883"/>
        <v>1.1472383973523907E-2</v>
      </c>
      <c r="DB1142" s="41">
        <f t="shared" si="884"/>
        <v>2.8201435111208213E-2</v>
      </c>
      <c r="DC1142" s="41">
        <f t="shared" si="885"/>
        <v>0</v>
      </c>
      <c r="DD1142" s="41">
        <f t="shared" si="886"/>
        <v>-3.5621313284219134E-3</v>
      </c>
      <c r="DE1142" s="41"/>
      <c r="DF1142" s="41"/>
      <c r="DG1142" s="41">
        <f t="shared" si="887"/>
        <v>1.9667827100493487E-2</v>
      </c>
      <c r="DH1142" s="41"/>
    </row>
    <row r="1143" spans="2:112">
      <c r="B1143" s="34"/>
      <c r="C1143" s="34">
        <v>4.5908910000000001</v>
      </c>
      <c r="D1143" s="34"/>
      <c r="E1143" s="34">
        <v>2.0099999999999998</v>
      </c>
      <c r="F1143" s="34"/>
      <c r="G1143" s="34">
        <v>52.396137000000003</v>
      </c>
      <c r="H1143" s="34">
        <v>25.744465000000002</v>
      </c>
      <c r="I1143" s="34">
        <v>23.549999</v>
      </c>
      <c r="J1143" s="34">
        <v>3.34</v>
      </c>
      <c r="K1143" s="34"/>
      <c r="L1143" s="34">
        <v>70.389999000000003</v>
      </c>
      <c r="M1143" s="34">
        <v>4.1500000000000004</v>
      </c>
      <c r="N1143" s="34">
        <v>46.118201999999997</v>
      </c>
      <c r="O1143" s="34">
        <v>12.19</v>
      </c>
      <c r="P1143" s="34"/>
      <c r="Q1143" s="34"/>
      <c r="R1143" s="34">
        <v>46.799999</v>
      </c>
      <c r="S1143" s="34">
        <v>37.402591999999999</v>
      </c>
      <c r="T1143" s="34"/>
      <c r="U1143" s="34"/>
      <c r="V1143" s="34">
        <v>3.5624720000000001</v>
      </c>
      <c r="W1143" s="34">
        <v>41.860000999999997</v>
      </c>
      <c r="X1143" s="34">
        <v>34</v>
      </c>
      <c r="Y1143" s="34">
        <v>13.8</v>
      </c>
      <c r="Z1143" s="34">
        <v>20.732412</v>
      </c>
      <c r="AA1143" s="34">
        <v>48.900379000000001</v>
      </c>
      <c r="AB1143" s="34">
        <v>84.040999999999997</v>
      </c>
      <c r="AC1143" s="34"/>
      <c r="AD1143" s="34">
        <v>126.620003</v>
      </c>
      <c r="AE1143" s="34">
        <v>36.756999999999998</v>
      </c>
      <c r="AF1143" s="34">
        <v>0.91</v>
      </c>
      <c r="AG1143" s="34">
        <v>15.62</v>
      </c>
      <c r="AH1143" s="34">
        <v>29.698895</v>
      </c>
      <c r="AI1143" s="34">
        <v>130.240768</v>
      </c>
      <c r="AJ1143" s="34">
        <v>11.168938000000001</v>
      </c>
      <c r="AK1143" s="34">
        <v>27.049999</v>
      </c>
      <c r="AL1143" s="34"/>
      <c r="AM1143" s="34">
        <v>39.026530999999999</v>
      </c>
      <c r="AN1143" s="34">
        <v>3.4</v>
      </c>
      <c r="AO1143" s="34">
        <v>21</v>
      </c>
      <c r="AP1143" s="34">
        <v>7.1</v>
      </c>
      <c r="AQ1143" s="34">
        <v>18.149999999999999</v>
      </c>
      <c r="AR1143" s="34">
        <v>4.26</v>
      </c>
      <c r="AS1143" s="34"/>
      <c r="AT1143" s="34">
        <v>21.827483999999998</v>
      </c>
      <c r="AU1143" s="34">
        <v>182.64999399999999</v>
      </c>
      <c r="AV1143" s="34">
        <v>11.002302</v>
      </c>
      <c r="AW1143" s="34">
        <v>12.928758999999999</v>
      </c>
      <c r="AX1143" s="34">
        <v>9.35</v>
      </c>
      <c r="AY1143" s="34">
        <v>3.5</v>
      </c>
      <c r="AZ1143" s="34">
        <v>59.119999</v>
      </c>
      <c r="BA1143" s="34"/>
      <c r="BB1143" s="34"/>
      <c r="BC1143" s="34">
        <v>26.056737999999999</v>
      </c>
      <c r="BD1143" s="34"/>
      <c r="BE1143" s="38"/>
      <c r="BF1143" s="41"/>
      <c r="BG1143" s="41">
        <f t="shared" si="848"/>
        <v>0</v>
      </c>
      <c r="BH1143" s="41"/>
      <c r="BI1143" s="41">
        <f t="shared" si="849"/>
        <v>4.5809536031294201E-2</v>
      </c>
      <c r="BJ1143" s="41"/>
      <c r="BK1143" s="41">
        <f t="shared" si="850"/>
        <v>2.652010250114638E-3</v>
      </c>
      <c r="BL1143" s="41">
        <f t="shared" si="851"/>
        <v>-1.3841056217228221E-2</v>
      </c>
      <c r="BM1143" s="41">
        <f t="shared" si="852"/>
        <v>-2.9290839383911357E-2</v>
      </c>
      <c r="BN1143" s="41">
        <f t="shared" si="853"/>
        <v>-2.6589454189239609E-2</v>
      </c>
      <c r="BO1143" s="41"/>
      <c r="BP1143" s="41">
        <f t="shared" si="854"/>
        <v>4.5564510310342372E-3</v>
      </c>
      <c r="BQ1143" s="41">
        <f t="shared" si="855"/>
        <v>-4.706751085798562E-2</v>
      </c>
      <c r="BR1143" s="41">
        <f t="shared" si="856"/>
        <v>-1.6709875770461461E-2</v>
      </c>
      <c r="BS1143" s="41">
        <f t="shared" si="857"/>
        <v>-8.1699800847633008E-3</v>
      </c>
      <c r="BT1143" s="41"/>
      <c r="BU1143" s="41"/>
      <c r="BV1143" s="41">
        <f t="shared" si="858"/>
        <v>1.5938265452728549E-2</v>
      </c>
      <c r="BW1143" s="41">
        <f t="shared" si="859"/>
        <v>-1.758343242386377E-2</v>
      </c>
      <c r="BX1143" s="41"/>
      <c r="BY1143" s="41"/>
      <c r="BZ1143" s="41">
        <f t="shared" si="860"/>
        <v>-1.6667196316982789E-2</v>
      </c>
      <c r="CA1143" s="41">
        <f t="shared" si="861"/>
        <v>-2.8263774252618282E-2</v>
      </c>
      <c r="CB1143" s="41">
        <f t="shared" si="862"/>
        <v>-1.6046996653956976E-2</v>
      </c>
      <c r="CC1143" s="41">
        <f t="shared" si="863"/>
        <v>-1.1527505171067383E-2</v>
      </c>
      <c r="CD1143" s="41">
        <f t="shared" si="864"/>
        <v>-6.5975818409638324E-3</v>
      </c>
      <c r="CE1143" s="41">
        <f t="shared" si="865"/>
        <v>-1.325830265833077E-2</v>
      </c>
      <c r="CF1143" s="41">
        <f t="shared" si="866"/>
        <v>-1.0607055239244101E-2</v>
      </c>
      <c r="CG1143" s="41"/>
      <c r="CH1143" s="41">
        <f t="shared" si="867"/>
        <v>-7.2395499188832972E-3</v>
      </c>
      <c r="CI1143" s="41">
        <f t="shared" si="868"/>
        <v>-1.2861919813669267E-2</v>
      </c>
      <c r="CJ1143" s="41">
        <f t="shared" si="869"/>
        <v>2.2223136784710256E-2</v>
      </c>
      <c r="CK1143" s="41">
        <f t="shared" si="870"/>
        <v>-1.9024036004697046E-2</v>
      </c>
      <c r="CL1143" s="41">
        <f t="shared" si="871"/>
        <v>-2.8031547636672018E-2</v>
      </c>
      <c r="CM1143" s="41">
        <f t="shared" si="872"/>
        <v>6.1468190581898318E-3</v>
      </c>
      <c r="CO1143" s="41">
        <f t="shared" si="873"/>
        <v>-2.3745480970462123E-2</v>
      </c>
      <c r="CP1143" s="41"/>
      <c r="CQ1143" s="41">
        <f t="shared" si="874"/>
        <v>-2.2195076302560089E-2</v>
      </c>
      <c r="CR1143" s="41">
        <f t="shared" si="875"/>
        <v>0</v>
      </c>
      <c r="CS1143" s="41">
        <f t="shared" si="876"/>
        <v>-4.8790118817957029E-2</v>
      </c>
      <c r="CT1143" s="41">
        <f t="shared" si="877"/>
        <v>-7.0175726586466465E-3</v>
      </c>
      <c r="CU1143" s="41">
        <f t="shared" si="878"/>
        <v>1.9472159592597144E-2</v>
      </c>
      <c r="CV1143" s="41">
        <f t="shared" si="879"/>
        <v>1.6568426347232487E-2</v>
      </c>
      <c r="CW1143" s="41"/>
      <c r="CX1143" s="41">
        <f t="shared" si="880"/>
        <v>-2.9182857371077411E-2</v>
      </c>
      <c r="CY1143" s="41">
        <f t="shared" si="881"/>
        <v>-6.0206894520796624E-4</v>
      </c>
      <c r="CZ1143" s="41">
        <f t="shared" si="882"/>
        <v>-1.3423042145757354E-2</v>
      </c>
      <c r="DA1143" s="41">
        <f t="shared" si="883"/>
        <v>-3.8094969485187812E-3</v>
      </c>
      <c r="DB1143" s="41">
        <f t="shared" si="884"/>
        <v>0</v>
      </c>
      <c r="DC1143" s="41">
        <f t="shared" si="885"/>
        <v>-4.1964199099032082E-2</v>
      </c>
      <c r="DD1143" s="41">
        <f t="shared" si="886"/>
        <v>-4.1904002326356542E-2</v>
      </c>
      <c r="DE1143" s="41"/>
      <c r="DF1143" s="41"/>
      <c r="DG1143" s="41">
        <f t="shared" si="887"/>
        <v>-2.0432097289431454E-2</v>
      </c>
      <c r="DH1143" s="41"/>
    </row>
    <row r="1144" spans="2:112">
      <c r="B1144" s="34"/>
      <c r="C1144" s="34">
        <v>4.686534</v>
      </c>
      <c r="D1144" s="34"/>
      <c r="E1144" s="34">
        <v>2.12</v>
      </c>
      <c r="F1144" s="34"/>
      <c r="G1144" s="34">
        <v>49.68018</v>
      </c>
      <c r="H1144" s="34">
        <v>25.475359000000001</v>
      </c>
      <c r="I1144" s="34">
        <v>23.85</v>
      </c>
      <c r="J1144" s="34">
        <v>3.32</v>
      </c>
      <c r="K1144" s="34"/>
      <c r="L1144" s="34">
        <v>70.940002000000007</v>
      </c>
      <c r="M1144" s="34">
        <v>4.25</v>
      </c>
      <c r="N1144" s="34">
        <v>46.177979000000001</v>
      </c>
      <c r="O1144" s="34">
        <v>12.12</v>
      </c>
      <c r="P1144" s="34"/>
      <c r="Q1144" s="34"/>
      <c r="R1144" s="34">
        <v>47.57</v>
      </c>
      <c r="S1144" s="34">
        <v>37.303561999999999</v>
      </c>
      <c r="T1144" s="34"/>
      <c r="U1144" s="34"/>
      <c r="V1144" s="34">
        <v>3.6123669999999999</v>
      </c>
      <c r="W1144" s="34">
        <v>41.580002</v>
      </c>
      <c r="X1144" s="34">
        <v>33.400002000000001</v>
      </c>
      <c r="Y1144" s="34">
        <v>13.6</v>
      </c>
      <c r="Z1144" s="34">
        <v>20.448139000000001</v>
      </c>
      <c r="AA1144" s="34">
        <v>48.705559000000001</v>
      </c>
      <c r="AB1144" s="34">
        <v>84.738014000000007</v>
      </c>
      <c r="AC1144" s="34"/>
      <c r="AD1144" s="34">
        <v>126.260002</v>
      </c>
      <c r="AE1144" s="34">
        <v>36.916294000000001</v>
      </c>
      <c r="AF1144" s="34">
        <v>0.95</v>
      </c>
      <c r="AG1144" s="34">
        <v>15.75</v>
      </c>
      <c r="AH1144" s="34">
        <v>28.755285000000001</v>
      </c>
      <c r="AI1144" s="34">
        <v>129.67211900000001</v>
      </c>
      <c r="AJ1144" s="34">
        <v>11.159131</v>
      </c>
      <c r="AK1144" s="34">
        <v>26.5</v>
      </c>
      <c r="AL1144" s="34"/>
      <c r="AM1144" s="34">
        <v>38.777698999999998</v>
      </c>
      <c r="AN1144" s="34">
        <v>3.5</v>
      </c>
      <c r="AO1144" s="34">
        <v>21.25</v>
      </c>
      <c r="AP1144" s="34">
        <v>7</v>
      </c>
      <c r="AQ1144" s="34">
        <v>18.450001</v>
      </c>
      <c r="AR1144" s="34">
        <v>4.6399999999999997</v>
      </c>
      <c r="AS1144" s="34"/>
      <c r="AT1144" s="34">
        <v>21.777763</v>
      </c>
      <c r="AU1144" s="34">
        <v>182.800003</v>
      </c>
      <c r="AV1144" s="34">
        <v>11.051862</v>
      </c>
      <c r="AW1144" s="34">
        <v>13.126144</v>
      </c>
      <c r="AX1144" s="34">
        <v>9.4</v>
      </c>
      <c r="AY1144" s="34">
        <v>3.75</v>
      </c>
      <c r="AZ1144" s="34">
        <v>59.299999</v>
      </c>
      <c r="BA1144" s="34"/>
      <c r="BB1144" s="34"/>
      <c r="BC1144" s="34">
        <v>25.708117999999999</v>
      </c>
      <c r="BD1144" s="34"/>
      <c r="BE1144" s="38"/>
      <c r="BF1144" s="41"/>
      <c r="BG1144" s="41">
        <f t="shared" si="848"/>
        <v>2.0619167178008119E-2</v>
      </c>
      <c r="BH1144" s="41"/>
      <c r="BI1144" s="41">
        <f t="shared" si="849"/>
        <v>5.3281366612936781E-2</v>
      </c>
      <c r="BJ1144" s="41"/>
      <c r="BK1144" s="41">
        <f t="shared" si="850"/>
        <v>-5.3226806428331337E-2</v>
      </c>
      <c r="BL1144" s="41">
        <f t="shared" si="851"/>
        <v>-1.0507981291264103E-2</v>
      </c>
      <c r="BM1144" s="41">
        <f t="shared" si="852"/>
        <v>1.2658439334769562E-2</v>
      </c>
      <c r="BN1144" s="41">
        <f t="shared" si="853"/>
        <v>-6.0060240602119218E-3</v>
      </c>
      <c r="BO1144" s="41"/>
      <c r="BP1144" s="41">
        <f t="shared" si="854"/>
        <v>7.7832841248376564E-3</v>
      </c>
      <c r="BQ1144" s="41">
        <f t="shared" si="855"/>
        <v>2.3810648693718392E-2</v>
      </c>
      <c r="BR1144" s="41">
        <f t="shared" si="856"/>
        <v>1.2953300496413925E-3</v>
      </c>
      <c r="BS1144" s="41">
        <f t="shared" si="857"/>
        <v>-5.7589628520117436E-3</v>
      </c>
      <c r="BT1144" s="41"/>
      <c r="BU1144" s="41"/>
      <c r="BV1144" s="41">
        <f t="shared" si="858"/>
        <v>1.6319128888110761E-2</v>
      </c>
      <c r="BW1144" s="41">
        <f t="shared" si="859"/>
        <v>-2.6511887629814628E-3</v>
      </c>
      <c r="BX1144" s="41"/>
      <c r="BY1144" s="41"/>
      <c r="BZ1144" s="41">
        <f t="shared" si="860"/>
        <v>1.3908550237047132E-2</v>
      </c>
      <c r="CA1144" s="41">
        <f t="shared" si="861"/>
        <v>-6.7114103770938224E-3</v>
      </c>
      <c r="CB1144" s="41">
        <f t="shared" si="862"/>
        <v>-1.7804564753268897E-2</v>
      </c>
      <c r="CC1144" s="41">
        <f t="shared" si="863"/>
        <v>-1.4598799421152749E-2</v>
      </c>
      <c r="CD1144" s="41">
        <f t="shared" si="864"/>
        <v>-1.380639688777336E-2</v>
      </c>
      <c r="CE1144" s="41">
        <f t="shared" si="865"/>
        <v>-3.9919755439214834E-3</v>
      </c>
      <c r="CF1144" s="41">
        <f t="shared" si="866"/>
        <v>8.2595335284272355E-3</v>
      </c>
      <c r="CG1144" s="41"/>
      <c r="CH1144" s="41">
        <f t="shared" si="867"/>
        <v>-2.8472100291107119E-3</v>
      </c>
      <c r="CI1144" s="41">
        <f t="shared" si="868"/>
        <v>4.3243416870205583E-3</v>
      </c>
      <c r="CJ1144" s="41">
        <f t="shared" si="869"/>
        <v>4.3017385083690643E-2</v>
      </c>
      <c r="CK1144" s="41">
        <f t="shared" si="870"/>
        <v>8.2882208601022921E-3</v>
      </c>
      <c r="CL1144" s="41">
        <f t="shared" si="871"/>
        <v>-3.2288263292939719E-2</v>
      </c>
      <c r="CM1144" s="41">
        <f t="shared" si="872"/>
        <v>-4.3756961332444095E-3</v>
      </c>
      <c r="CO1144" s="41">
        <f t="shared" si="873"/>
        <v>-2.0542235331736606E-2</v>
      </c>
      <c r="CP1144" s="41"/>
      <c r="CQ1144" s="41">
        <f t="shared" si="874"/>
        <v>-6.3963835484618899E-3</v>
      </c>
      <c r="CR1144" s="41">
        <f t="shared" si="875"/>
        <v>2.8987536873252406E-2</v>
      </c>
      <c r="CS1144" s="41">
        <f t="shared" si="876"/>
        <v>1.1834457647002798E-2</v>
      </c>
      <c r="CT1144" s="41">
        <f t="shared" si="877"/>
        <v>-1.4184634991956413E-2</v>
      </c>
      <c r="CU1144" s="41">
        <f t="shared" si="878"/>
        <v>1.6393863976217136E-2</v>
      </c>
      <c r="CV1144" s="41">
        <f t="shared" si="879"/>
        <v>8.5445205956884804E-2</v>
      </c>
      <c r="CW1144" s="41"/>
      <c r="CX1144" s="41">
        <f t="shared" si="880"/>
        <v>-2.2805063596452436E-3</v>
      </c>
      <c r="CY1144" s="41">
        <f t="shared" si="881"/>
        <v>8.2095503984960696E-4</v>
      </c>
      <c r="CZ1144" s="41">
        <f t="shared" si="882"/>
        <v>4.4943969242575718E-3</v>
      </c>
      <c r="DA1144" s="41">
        <f t="shared" si="883"/>
        <v>1.5151756751455627E-2</v>
      </c>
      <c r="DB1144" s="41">
        <f t="shared" si="884"/>
        <v>5.3333459753626029E-3</v>
      </c>
      <c r="DC1144" s="41">
        <f t="shared" si="885"/>
        <v>6.8992871486951421E-2</v>
      </c>
      <c r="DD1144" s="41">
        <f t="shared" si="886"/>
        <v>3.0400294150766762E-3</v>
      </c>
      <c r="DE1144" s="41"/>
      <c r="DF1144" s="41"/>
      <c r="DG1144" s="41">
        <f t="shared" si="887"/>
        <v>-1.3469573674113932E-2</v>
      </c>
      <c r="DH1144" s="41"/>
    </row>
    <row r="1145" spans="2:112">
      <c r="B1145" s="34"/>
      <c r="C1145" s="34">
        <v>4.4474260000000001</v>
      </c>
      <c r="D1145" s="34"/>
      <c r="E1145" s="34">
        <v>2.0299999999999998</v>
      </c>
      <c r="F1145" s="34"/>
      <c r="G1145" s="34">
        <v>49.313426999999997</v>
      </c>
      <c r="H1145" s="34">
        <v>25.983668999999999</v>
      </c>
      <c r="I1145" s="34">
        <v>23.65</v>
      </c>
      <c r="J1145" s="34">
        <v>3.37</v>
      </c>
      <c r="K1145" s="34"/>
      <c r="L1145" s="34">
        <v>68.959998999999996</v>
      </c>
      <c r="M1145" s="34">
        <v>4</v>
      </c>
      <c r="N1145" s="34">
        <v>46.456940000000003</v>
      </c>
      <c r="O1145" s="34">
        <v>12.03</v>
      </c>
      <c r="P1145" s="34"/>
      <c r="Q1145" s="34"/>
      <c r="R1145" s="34">
        <v>47.490001999999997</v>
      </c>
      <c r="S1145" s="34">
        <v>36.867843999999998</v>
      </c>
      <c r="T1145" s="34"/>
      <c r="U1145" s="34"/>
      <c r="V1145" s="34">
        <v>3.6223459999999998</v>
      </c>
      <c r="W1145" s="34">
        <v>41.419998</v>
      </c>
      <c r="X1145" s="34">
        <v>33.950001</v>
      </c>
      <c r="Y1145" s="34">
        <v>13.64</v>
      </c>
      <c r="Z1145" s="34">
        <v>20.399124</v>
      </c>
      <c r="AA1145" s="34">
        <v>48.423065000000001</v>
      </c>
      <c r="AB1145" s="34">
        <v>83.692481999999998</v>
      </c>
      <c r="AC1145" s="34"/>
      <c r="AD1145" s="34">
        <v>126.550003</v>
      </c>
      <c r="AE1145" s="34">
        <v>36.985984999999999</v>
      </c>
      <c r="AF1145" s="34">
        <v>0.98</v>
      </c>
      <c r="AG1145" s="34">
        <v>16.07</v>
      </c>
      <c r="AH1145" s="34">
        <v>28.556630999999999</v>
      </c>
      <c r="AI1145" s="34">
        <v>128.74432400000001</v>
      </c>
      <c r="AJ1145" s="34">
        <v>11.188549</v>
      </c>
      <c r="AK1145" s="34">
        <v>26.049999</v>
      </c>
      <c r="AL1145" s="34"/>
      <c r="AM1145" s="34">
        <v>38.688122</v>
      </c>
      <c r="AN1145" s="34">
        <v>3.6</v>
      </c>
      <c r="AO1145" s="34">
        <v>21.15</v>
      </c>
      <c r="AP1145" s="34">
        <v>6.95</v>
      </c>
      <c r="AQ1145" s="34">
        <v>18.25</v>
      </c>
      <c r="AR1145" s="34">
        <v>4.53</v>
      </c>
      <c r="AS1145" s="34"/>
      <c r="AT1145" s="34">
        <v>21.877205</v>
      </c>
      <c r="AU1145" s="34"/>
      <c r="AV1145" s="34">
        <v>11.051862</v>
      </c>
      <c r="AW1145" s="34">
        <v>13.224836</v>
      </c>
      <c r="AX1145" s="34">
        <v>9.0500000000000007</v>
      </c>
      <c r="AY1145" s="34">
        <v>3.4</v>
      </c>
      <c r="AZ1145" s="34">
        <v>59.400002000000001</v>
      </c>
      <c r="BA1145" s="34"/>
      <c r="BB1145" s="34"/>
      <c r="BC1145" s="34">
        <v>25.837607999999999</v>
      </c>
      <c r="BD1145" s="34"/>
      <c r="BE1145" s="38"/>
      <c r="BF1145" s="41"/>
      <c r="BG1145" s="41">
        <f t="shared" si="848"/>
        <v>-5.2367788200686737E-2</v>
      </c>
      <c r="BH1145" s="41"/>
      <c r="BI1145" s="41">
        <f t="shared" si="849"/>
        <v>-4.3380295630225288E-2</v>
      </c>
      <c r="BJ1145" s="41"/>
      <c r="BK1145" s="41">
        <f t="shared" si="850"/>
        <v>-7.4096638985741599E-3</v>
      </c>
      <c r="BL1145" s="41">
        <f t="shared" si="851"/>
        <v>1.975655403296115E-2</v>
      </c>
      <c r="BM1145" s="41">
        <f t="shared" si="852"/>
        <v>-8.4211023964083972E-3</v>
      </c>
      <c r="BN1145" s="41">
        <f t="shared" si="853"/>
        <v>1.4947961435873366E-2</v>
      </c>
      <c r="BO1145" s="41"/>
      <c r="BP1145" s="41">
        <f t="shared" si="854"/>
        <v>-2.8307865684037058E-2</v>
      </c>
      <c r="BQ1145" s="41">
        <f t="shared" si="855"/>
        <v>-6.0624621816434854E-2</v>
      </c>
      <c r="BR1145" s="41">
        <f t="shared" si="856"/>
        <v>6.0228226304430352E-3</v>
      </c>
      <c r="BS1145" s="41">
        <f t="shared" si="857"/>
        <v>-7.4534506545808907E-3</v>
      </c>
      <c r="BT1145" s="41"/>
      <c r="BU1145" s="41"/>
      <c r="BV1145" s="41">
        <f t="shared" si="858"/>
        <v>-1.6831057690313497E-3</v>
      </c>
      <c r="BW1145" s="41">
        <f t="shared" si="859"/>
        <v>-1.174908325811232E-2</v>
      </c>
      <c r="BX1145" s="41"/>
      <c r="BY1145" s="41"/>
      <c r="BZ1145" s="41">
        <f t="shared" si="860"/>
        <v>2.7586460799357369E-3</v>
      </c>
      <c r="CA1145" s="41">
        <f t="shared" si="861"/>
        <v>-3.8555228483291288E-3</v>
      </c>
      <c r="CB1145" s="41">
        <f t="shared" si="862"/>
        <v>1.6332923596893197E-2</v>
      </c>
      <c r="CC1145" s="41">
        <f t="shared" si="863"/>
        <v>2.9368596733097057E-3</v>
      </c>
      <c r="CD1145" s="41">
        <f t="shared" si="864"/>
        <v>-2.3999171511479285E-3</v>
      </c>
      <c r="CE1145" s="41">
        <f t="shared" si="865"/>
        <v>-5.8169216224467852E-3</v>
      </c>
      <c r="CF1145" s="41">
        <f t="shared" si="866"/>
        <v>-1.2415155857331347E-2</v>
      </c>
      <c r="CG1145" s="41"/>
      <c r="CH1145" s="41">
        <f t="shared" si="867"/>
        <v>2.2942219173688731E-3</v>
      </c>
      <c r="CI1145" s="41">
        <f t="shared" si="868"/>
        <v>1.88603170568647E-3</v>
      </c>
      <c r="CJ1145" s="41">
        <f t="shared" si="869"/>
        <v>3.1090587070031182E-2</v>
      </c>
      <c r="CK1145" s="41">
        <f t="shared" si="870"/>
        <v>2.0113814477779123E-2</v>
      </c>
      <c r="CL1145" s="41">
        <f t="shared" si="871"/>
        <v>-6.9324081079472806E-3</v>
      </c>
      <c r="CM1145" s="41">
        <f t="shared" si="872"/>
        <v>-7.1806497743355227E-3</v>
      </c>
      <c r="CO1145" s="41">
        <f t="shared" si="873"/>
        <v>-1.7127003180517322E-2</v>
      </c>
      <c r="CP1145" s="41"/>
      <c r="CQ1145" s="41">
        <f t="shared" si="874"/>
        <v>-2.3126854855205371E-3</v>
      </c>
      <c r="CR1145" s="41">
        <f t="shared" si="875"/>
        <v>2.8170876966696439E-2</v>
      </c>
      <c r="CS1145" s="41">
        <f t="shared" si="876"/>
        <v>-4.7169898781389101E-3</v>
      </c>
      <c r="CT1145" s="41">
        <f t="shared" si="877"/>
        <v>-7.168489478612516E-3</v>
      </c>
      <c r="CU1145" s="41">
        <f t="shared" si="878"/>
        <v>-1.0899344658576192E-2</v>
      </c>
      <c r="CV1145" s="41">
        <f t="shared" si="879"/>
        <v>-2.3992426743221079E-2</v>
      </c>
      <c r="CW1145" s="41"/>
      <c r="CX1145" s="41">
        <f t="shared" si="880"/>
        <v>4.555823841060431E-3</v>
      </c>
      <c r="CY1145" s="41"/>
      <c r="CZ1145" s="41">
        <f t="shared" si="882"/>
        <v>0</v>
      </c>
      <c r="DA1145" s="41">
        <f t="shared" si="883"/>
        <v>7.4906103272581294E-3</v>
      </c>
      <c r="DB1145" s="41">
        <f t="shared" si="884"/>
        <v>-3.7944931564123367E-2</v>
      </c>
      <c r="DC1145" s="41">
        <f t="shared" si="885"/>
        <v>-9.7980408360203788E-2</v>
      </c>
      <c r="DD1145" s="41">
        <f t="shared" si="886"/>
        <v>1.6849708983590614E-3</v>
      </c>
      <c r="DE1145" s="41"/>
      <c r="DF1145" s="41"/>
      <c r="DG1145" s="41">
        <f t="shared" si="887"/>
        <v>5.0242874607258651E-3</v>
      </c>
      <c r="DH1145" s="41"/>
    </row>
    <row r="1146" spans="2:112">
      <c r="B1146" s="34"/>
      <c r="C1146" s="34">
        <v>4.4474260000000001</v>
      </c>
      <c r="D1146" s="34"/>
      <c r="E1146" s="34">
        <v>2.12</v>
      </c>
      <c r="F1146" s="34"/>
      <c r="G1146" s="34">
        <v>49.531497999999999</v>
      </c>
      <c r="H1146" s="34">
        <v>26.312577999999998</v>
      </c>
      <c r="I1146" s="34">
        <v>24.200001</v>
      </c>
      <c r="J1146" s="34">
        <v>3.33</v>
      </c>
      <c r="K1146" s="34"/>
      <c r="L1146" s="34">
        <v>70.300003000000004</v>
      </c>
      <c r="M1146" s="34">
        <v>4.05</v>
      </c>
      <c r="N1146" s="34">
        <v>46.975009999999997</v>
      </c>
      <c r="O1146" s="34">
        <v>12.13</v>
      </c>
      <c r="P1146" s="34"/>
      <c r="Q1146" s="34"/>
      <c r="R1146" s="34">
        <v>48.130001</v>
      </c>
      <c r="S1146" s="34">
        <v>37.254050999999997</v>
      </c>
      <c r="T1146" s="34"/>
      <c r="U1146" s="34"/>
      <c r="V1146" s="34">
        <v>3.6622620000000001</v>
      </c>
      <c r="W1146" s="34">
        <v>41.720001000000003</v>
      </c>
      <c r="X1146" s="34">
        <v>34</v>
      </c>
      <c r="Y1146" s="34">
        <v>13.61</v>
      </c>
      <c r="Z1146" s="34">
        <v>20.683401</v>
      </c>
      <c r="AA1146" s="34">
        <v>48.793227999999999</v>
      </c>
      <c r="AB1146" s="34">
        <v>83.592903000000007</v>
      </c>
      <c r="AC1146" s="34"/>
      <c r="AD1146" s="34">
        <v>127.970001</v>
      </c>
      <c r="AE1146" s="34">
        <v>37.523598</v>
      </c>
      <c r="AF1146" s="34">
        <v>1.0900000000000001</v>
      </c>
      <c r="AG1146" s="34">
        <v>16.120000999999998</v>
      </c>
      <c r="AH1146" s="34">
        <v>28.804949000000001</v>
      </c>
      <c r="AI1146" s="34">
        <v>130.400406</v>
      </c>
      <c r="AJ1146" s="34">
        <v>11.168938000000001</v>
      </c>
      <c r="AK1146" s="34">
        <v>26.75</v>
      </c>
      <c r="AL1146" s="34"/>
      <c r="AM1146" s="34">
        <v>39.802883000000001</v>
      </c>
      <c r="AN1146" s="34">
        <v>3.3</v>
      </c>
      <c r="AO1146" s="34">
        <v>21.450001</v>
      </c>
      <c r="AP1146" s="34">
        <v>6.95</v>
      </c>
      <c r="AQ1146" s="34">
        <v>18</v>
      </c>
      <c r="AR1146" s="34">
        <v>4.58</v>
      </c>
      <c r="AS1146" s="34"/>
      <c r="AT1146" s="34">
        <v>22.026367</v>
      </c>
      <c r="AU1146" s="34"/>
      <c r="AV1146" s="34">
        <v>11.002302</v>
      </c>
      <c r="AW1146" s="34">
        <v>13.816993999999999</v>
      </c>
      <c r="AX1146" s="34">
        <v>9.2899999999999991</v>
      </c>
      <c r="AY1146" s="34">
        <v>3.5</v>
      </c>
      <c r="AZ1146" s="34">
        <v>60.119999</v>
      </c>
      <c r="BA1146" s="34"/>
      <c r="BB1146" s="34"/>
      <c r="BC1146" s="34">
        <v>25.767883000000001</v>
      </c>
      <c r="BD1146" s="34"/>
      <c r="BE1146" s="38"/>
      <c r="BF1146" s="41"/>
      <c r="BG1146" s="41">
        <f t="shared" si="848"/>
        <v>0</v>
      </c>
      <c r="BH1146" s="41"/>
      <c r="BI1146" s="41">
        <f t="shared" si="849"/>
        <v>4.3380295630225177E-2</v>
      </c>
      <c r="BJ1146" s="41"/>
      <c r="BK1146" s="41">
        <f t="shared" si="850"/>
        <v>4.4123935306915711E-3</v>
      </c>
      <c r="BL1146" s="41">
        <f t="shared" si="851"/>
        <v>1.2578850518996374E-2</v>
      </c>
      <c r="BM1146" s="41">
        <f t="shared" si="852"/>
        <v>2.2989559547012071E-2</v>
      </c>
      <c r="BN1146" s="41">
        <f t="shared" si="853"/>
        <v>-1.1940440371917863E-2</v>
      </c>
      <c r="BO1146" s="41"/>
      <c r="BP1146" s="41">
        <f t="shared" si="854"/>
        <v>1.9245229636594228E-2</v>
      </c>
      <c r="BQ1146" s="41">
        <f t="shared" si="855"/>
        <v>1.242251999855711E-2</v>
      </c>
      <c r="BR1146" s="41">
        <f t="shared" si="856"/>
        <v>1.108989611355397E-2</v>
      </c>
      <c r="BS1146" s="41">
        <f t="shared" si="857"/>
        <v>8.2781929693714739E-3</v>
      </c>
      <c r="BT1146" s="41"/>
      <c r="BU1146" s="41"/>
      <c r="BV1146" s="41">
        <f t="shared" si="858"/>
        <v>1.3386499416921119E-2</v>
      </c>
      <c r="BW1146" s="41">
        <f t="shared" si="859"/>
        <v>1.0420955779626614E-2</v>
      </c>
      <c r="BX1146" s="41"/>
      <c r="BY1146" s="41"/>
      <c r="BZ1146" s="41">
        <f t="shared" si="860"/>
        <v>1.0959107064808014E-2</v>
      </c>
      <c r="CA1146" s="41">
        <f t="shared" si="861"/>
        <v>7.2168464203059817E-3</v>
      </c>
      <c r="CB1146" s="41">
        <f t="shared" si="862"/>
        <v>1.4716411563757863E-3</v>
      </c>
      <c r="CC1146" s="41">
        <f t="shared" si="863"/>
        <v>-2.2018357519414463E-3</v>
      </c>
      <c r="CD1146" s="41">
        <f t="shared" si="864"/>
        <v>1.3839535780651047E-2</v>
      </c>
      <c r="CE1146" s="41">
        <f t="shared" si="865"/>
        <v>7.6152829421122382E-3</v>
      </c>
      <c r="CF1146" s="41">
        <f t="shared" si="866"/>
        <v>-1.1905285301711578E-3</v>
      </c>
      <c r="CG1146" s="41"/>
      <c r="CH1146" s="41">
        <f t="shared" si="867"/>
        <v>1.115835856665812E-2</v>
      </c>
      <c r="CI1146" s="41">
        <f t="shared" si="868"/>
        <v>1.4430957958987748E-2</v>
      </c>
      <c r="CJ1146" s="41">
        <f t="shared" si="869"/>
        <v>0.1063804035585718</v>
      </c>
      <c r="CK1146" s="41">
        <f t="shared" si="870"/>
        <v>3.1066193637984121E-3</v>
      </c>
      <c r="CL1146" s="41">
        <f t="shared" si="871"/>
        <v>8.6580443284048243E-3</v>
      </c>
      <c r="CM1146" s="41">
        <f t="shared" si="872"/>
        <v>1.2781309849477304E-2</v>
      </c>
      <c r="CO1146" s="41">
        <f t="shared" si="873"/>
        <v>2.6516743530356414E-2</v>
      </c>
      <c r="CP1146" s="41"/>
      <c r="CQ1146" s="41">
        <f t="shared" si="874"/>
        <v>2.8406718992876483E-2</v>
      </c>
      <c r="CR1146" s="41">
        <f t="shared" si="875"/>
        <v>-8.701137698962981E-2</v>
      </c>
      <c r="CS1146" s="41">
        <f t="shared" si="876"/>
        <v>1.4084786501784644E-2</v>
      </c>
      <c r="CT1146" s="41">
        <f t="shared" si="877"/>
        <v>0</v>
      </c>
      <c r="CU1146" s="41">
        <f t="shared" si="878"/>
        <v>-1.3793322132335873E-2</v>
      </c>
      <c r="CV1146" s="41">
        <f t="shared" si="879"/>
        <v>1.0977058631150994E-2</v>
      </c>
      <c r="CW1146" s="41"/>
      <c r="CX1146" s="41">
        <f t="shared" si="880"/>
        <v>6.7950085668186822E-3</v>
      </c>
      <c r="CY1146" s="41"/>
      <c r="CZ1146" s="41">
        <f t="shared" si="882"/>
        <v>-4.4943969242574339E-3</v>
      </c>
      <c r="DA1146" s="41">
        <f t="shared" si="883"/>
        <v>4.3802706915442885E-2</v>
      </c>
      <c r="DB1146" s="41">
        <f t="shared" si="884"/>
        <v>2.6173795113912199E-2</v>
      </c>
      <c r="DC1146" s="41">
        <f t="shared" si="885"/>
        <v>2.8987536873252406E-2</v>
      </c>
      <c r="DD1146" s="41">
        <f t="shared" si="886"/>
        <v>1.204828821274131E-2</v>
      </c>
      <c r="DE1146" s="41"/>
      <c r="DF1146" s="41"/>
      <c r="DG1146" s="41">
        <f t="shared" si="887"/>
        <v>-2.7022334669013384E-3</v>
      </c>
      <c r="DH1146" s="41"/>
    </row>
    <row r="1147" spans="2:112">
      <c r="B1147" s="34"/>
      <c r="C1147" s="34">
        <v>4.3996040000000001</v>
      </c>
      <c r="D1147" s="34"/>
      <c r="E1147" s="34">
        <v>2.2200000000000002</v>
      </c>
      <c r="F1147" s="34"/>
      <c r="G1147" s="34">
        <v>49.133011000000003</v>
      </c>
      <c r="H1147" s="34">
        <v>26.003605</v>
      </c>
      <c r="I1147" s="34">
        <v>24</v>
      </c>
      <c r="J1147" s="34">
        <v>3.19</v>
      </c>
      <c r="K1147" s="34"/>
      <c r="L1147" s="34">
        <v>70.319999999999993</v>
      </c>
      <c r="M1147" s="34">
        <v>4.1500000000000004</v>
      </c>
      <c r="N1147" s="34">
        <v>46.696049000000002</v>
      </c>
      <c r="O1147" s="34">
        <v>11.95</v>
      </c>
      <c r="P1147" s="34"/>
      <c r="Q1147" s="34"/>
      <c r="R1147" s="34">
        <v>48.639999000000003</v>
      </c>
      <c r="S1147" s="34">
        <v>37.214443000000003</v>
      </c>
      <c r="T1147" s="34"/>
      <c r="U1147" s="34"/>
      <c r="V1147" s="34">
        <v>3.7720289999999999</v>
      </c>
      <c r="W1147" s="34">
        <v>41.32</v>
      </c>
      <c r="X1147" s="34">
        <v>34.75</v>
      </c>
      <c r="Y1147" s="34">
        <v>13.13</v>
      </c>
      <c r="Z1147" s="34">
        <v>20.124655000000001</v>
      </c>
      <c r="AA1147" s="34">
        <v>49.290024000000003</v>
      </c>
      <c r="AB1147" s="34">
        <v>83.991211000000007</v>
      </c>
      <c r="AC1147" s="34"/>
      <c r="AD1147" s="34">
        <v>126.879997</v>
      </c>
      <c r="AE1147" s="34">
        <v>37.155231000000001</v>
      </c>
      <c r="AF1147" s="34">
        <v>1.26</v>
      </c>
      <c r="AG1147" s="34">
        <v>16.940000999999999</v>
      </c>
      <c r="AH1147" s="34">
        <v>28.606293000000001</v>
      </c>
      <c r="AI1147" s="34">
        <v>130.609894</v>
      </c>
      <c r="AJ1147" s="34">
        <v>11.168938000000001</v>
      </c>
      <c r="AK1147" s="34">
        <v>25.5</v>
      </c>
      <c r="AL1147" s="34"/>
      <c r="AM1147" s="34">
        <v>39.354987999999999</v>
      </c>
      <c r="AN1147" s="34">
        <v>3.1</v>
      </c>
      <c r="AO1147" s="34">
        <v>21.5</v>
      </c>
      <c r="AP1147" s="34">
        <v>6.85</v>
      </c>
      <c r="AQ1147" s="34">
        <v>18.049999</v>
      </c>
      <c r="AR1147" s="34">
        <v>4.58</v>
      </c>
      <c r="AS1147" s="34"/>
      <c r="AT1147" s="34">
        <v>22.076090000000001</v>
      </c>
      <c r="AU1147" s="34"/>
      <c r="AV1147" s="34">
        <v>11.051862</v>
      </c>
      <c r="AW1147" s="34">
        <v>13.323529000000001</v>
      </c>
      <c r="AX1147" s="34">
        <v>9.75</v>
      </c>
      <c r="AY1147" s="34">
        <v>3.5</v>
      </c>
      <c r="AZ1147" s="34">
        <v>60.580002</v>
      </c>
      <c r="BA1147" s="34"/>
      <c r="BB1147" s="34"/>
      <c r="BC1147" s="34">
        <v>25.628435</v>
      </c>
      <c r="BD1147" s="34"/>
      <c r="BE1147" s="38"/>
      <c r="BF1147" s="41"/>
      <c r="BG1147" s="41">
        <f t="shared" si="848"/>
        <v>-1.0810964984468978E-2</v>
      </c>
      <c r="BH1147" s="41"/>
      <c r="BI1147" s="41">
        <f t="shared" si="849"/>
        <v>4.6091107200267087E-2</v>
      </c>
      <c r="BJ1147" s="41"/>
      <c r="BK1147" s="41">
        <f t="shared" si="850"/>
        <v>-8.0776597534941742E-3</v>
      </c>
      <c r="BL1147" s="41">
        <f t="shared" si="851"/>
        <v>-1.1811893552672925E-2</v>
      </c>
      <c r="BM1147" s="41">
        <f t="shared" si="852"/>
        <v>-8.2988441370082707E-3</v>
      </c>
      <c r="BN1147" s="41">
        <f t="shared" si="853"/>
        <v>-4.2951387195599308E-2</v>
      </c>
      <c r="BO1147" s="41"/>
      <c r="BP1147" s="41">
        <f t="shared" si="854"/>
        <v>2.8441188604991891E-4</v>
      </c>
      <c r="BQ1147" s="41">
        <f t="shared" si="855"/>
        <v>2.4391453124159263E-2</v>
      </c>
      <c r="BR1147" s="41">
        <f t="shared" si="856"/>
        <v>-5.9562009373433974E-3</v>
      </c>
      <c r="BS1147" s="41">
        <f t="shared" si="857"/>
        <v>-1.4950444578439233E-2</v>
      </c>
      <c r="BT1147" s="41"/>
      <c r="BU1147" s="41"/>
      <c r="BV1147" s="41">
        <f t="shared" si="858"/>
        <v>1.0540513006620933E-2</v>
      </c>
      <c r="BW1147" s="41">
        <f t="shared" si="859"/>
        <v>-1.0637519736849245E-3</v>
      </c>
      <c r="BX1147" s="41"/>
      <c r="BY1147" s="41"/>
      <c r="BZ1147" s="41">
        <f t="shared" si="860"/>
        <v>2.9532063674163167E-2</v>
      </c>
      <c r="CA1147" s="41">
        <f t="shared" si="861"/>
        <v>-9.6340098504529934E-3</v>
      </c>
      <c r="CB1147" s="41">
        <f t="shared" si="862"/>
        <v>2.1819047394639673E-2</v>
      </c>
      <c r="CC1147" s="41">
        <f t="shared" si="863"/>
        <v>-3.5905128348669837E-2</v>
      </c>
      <c r="CD1147" s="41">
        <f t="shared" si="864"/>
        <v>-2.7385814231808577E-2</v>
      </c>
      <c r="CE1147" s="41">
        <f t="shared" si="865"/>
        <v>1.0130174893566697E-2</v>
      </c>
      <c r="CF1147" s="41">
        <f t="shared" si="866"/>
        <v>4.75353827413334E-3</v>
      </c>
      <c r="CG1147" s="41"/>
      <c r="CH1147" s="41">
        <f t="shared" si="867"/>
        <v>-8.5541350216867956E-3</v>
      </c>
      <c r="CI1147" s="41">
        <f t="shared" si="868"/>
        <v>-9.8654462744007139E-3</v>
      </c>
      <c r="CJ1147" s="41">
        <f t="shared" si="869"/>
        <v>0.14493402472233424</v>
      </c>
      <c r="CK1147" s="41">
        <f t="shared" si="870"/>
        <v>4.9616949142564128E-2</v>
      </c>
      <c r="CL1147" s="41">
        <f t="shared" si="871"/>
        <v>-6.9204840701293244E-3</v>
      </c>
      <c r="CM1147" s="41">
        <f t="shared" si="872"/>
        <v>1.6052090280133343E-3</v>
      </c>
      <c r="CO1147" s="41">
        <f t="shared" si="873"/>
        <v>-4.78560211776351E-2</v>
      </c>
      <c r="CP1147" s="41"/>
      <c r="CQ1147" s="41">
        <f t="shared" si="874"/>
        <v>-1.1316620175291581E-2</v>
      </c>
      <c r="CR1147" s="41">
        <f t="shared" si="875"/>
        <v>-6.252035698133393E-2</v>
      </c>
      <c r="CS1147" s="41">
        <f t="shared" si="876"/>
        <v>2.328243139545506E-3</v>
      </c>
      <c r="CT1147" s="41">
        <f t="shared" si="877"/>
        <v>-1.4493007302566864E-2</v>
      </c>
      <c r="CU1147" s="41">
        <f t="shared" si="878"/>
        <v>2.7738714810617059E-3</v>
      </c>
      <c r="CV1147" s="41">
        <f t="shared" si="879"/>
        <v>0</v>
      </c>
      <c r="CW1147" s="41"/>
      <c r="CX1147" s="41">
        <f t="shared" si="880"/>
        <v>2.2548866639381612E-3</v>
      </c>
      <c r="CY1147" s="41"/>
      <c r="CZ1147" s="41">
        <f t="shared" si="882"/>
        <v>4.4943969242575718E-3</v>
      </c>
      <c r="DA1147" s="41">
        <f t="shared" si="883"/>
        <v>-3.6367713864977252E-2</v>
      </c>
      <c r="DB1147" s="41">
        <f t="shared" si="884"/>
        <v>4.832873218400871E-2</v>
      </c>
      <c r="DC1147" s="41">
        <f t="shared" si="885"/>
        <v>0</v>
      </c>
      <c r="DD1147" s="41">
        <f t="shared" si="886"/>
        <v>7.6222903619131404E-3</v>
      </c>
      <c r="DE1147" s="41"/>
      <c r="DF1147" s="41"/>
      <c r="DG1147" s="41">
        <f t="shared" si="887"/>
        <v>-5.4263942478966262E-3</v>
      </c>
      <c r="DH1147" s="41"/>
    </row>
    <row r="1148" spans="2:112">
      <c r="B1148" s="34"/>
      <c r="C1148" s="34">
        <v>4.543069</v>
      </c>
      <c r="D1148" s="34"/>
      <c r="E1148" s="34">
        <v>2.81</v>
      </c>
      <c r="F1148" s="34"/>
      <c r="G1148" s="34">
        <v>48.634906999999998</v>
      </c>
      <c r="H1148" s="34">
        <v>25.983668999999999</v>
      </c>
      <c r="I1148" s="34">
        <v>24.35</v>
      </c>
      <c r="J1148" s="34">
        <v>3.22</v>
      </c>
      <c r="K1148" s="34"/>
      <c r="L1148" s="34">
        <v>68.769997000000004</v>
      </c>
      <c r="M1148" s="34">
        <v>4.24</v>
      </c>
      <c r="N1148" s="34">
        <v>46.367274999999999</v>
      </c>
      <c r="O1148" s="34">
        <v>11.74</v>
      </c>
      <c r="P1148" s="34"/>
      <c r="Q1148" s="34"/>
      <c r="R1148" s="34">
        <v>48.599997999999999</v>
      </c>
      <c r="S1148" s="34">
        <v>37.075802000000003</v>
      </c>
      <c r="T1148" s="34"/>
      <c r="U1148" s="34"/>
      <c r="V1148" s="34">
        <v>3.8618399999999999</v>
      </c>
      <c r="W1148" s="34">
        <v>41.66</v>
      </c>
      <c r="X1148" s="34">
        <v>35.049999</v>
      </c>
      <c r="Y1148" s="34">
        <v>13.38</v>
      </c>
      <c r="Z1148" s="34">
        <v>19.889392999999998</v>
      </c>
      <c r="AA1148" s="34">
        <v>49.377693000000001</v>
      </c>
      <c r="AB1148" s="34">
        <v>82.846091999999999</v>
      </c>
      <c r="AC1148" s="34"/>
      <c r="AD1148" s="34">
        <v>126.839996</v>
      </c>
      <c r="AE1148" s="34">
        <v>36.229336000000004</v>
      </c>
      <c r="AF1148" s="34">
        <v>1.35</v>
      </c>
      <c r="AG1148" s="34">
        <v>16.889999</v>
      </c>
      <c r="AH1148" s="34">
        <v>28.655957999999998</v>
      </c>
      <c r="AI1148" s="34">
        <v>130.021286</v>
      </c>
      <c r="AJ1148" s="34">
        <v>11.178742</v>
      </c>
      <c r="AK1148" s="34">
        <v>25.9</v>
      </c>
      <c r="AL1148" s="34"/>
      <c r="AM1148" s="34">
        <v>39.245502000000002</v>
      </c>
      <c r="AN1148" s="34">
        <v>3</v>
      </c>
      <c r="AO1148" s="34">
        <v>21.299999</v>
      </c>
      <c r="AP1148" s="34">
        <v>6.9</v>
      </c>
      <c r="AQ1148" s="34">
        <v>18.149999999999999</v>
      </c>
      <c r="AR1148" s="34">
        <v>4.8899999999999997</v>
      </c>
      <c r="AS1148" s="34"/>
      <c r="AT1148" s="34">
        <v>22.175529000000001</v>
      </c>
      <c r="AU1148" s="34"/>
      <c r="AV1148" s="34">
        <v>11.101421</v>
      </c>
      <c r="AW1148" s="34">
        <v>13.323529000000001</v>
      </c>
      <c r="AX1148" s="34">
        <v>9.67</v>
      </c>
      <c r="AY1148" s="34">
        <v>3.6</v>
      </c>
      <c r="AZ1148" s="34">
        <v>60.049999</v>
      </c>
      <c r="BA1148" s="34"/>
      <c r="BB1148" s="34"/>
      <c r="BC1148" s="34">
        <v>26.016897</v>
      </c>
      <c r="BD1148" s="34"/>
      <c r="BE1148" s="38"/>
      <c r="BF1148" s="41"/>
      <c r="BG1148" s="41">
        <f t="shared" si="848"/>
        <v>3.2088237989583053E-2</v>
      </c>
      <c r="BH1148" s="41"/>
      <c r="BI1148" s="41">
        <f t="shared" si="849"/>
        <v>0.23567728746146627</v>
      </c>
      <c r="BJ1148" s="41"/>
      <c r="BK1148" s="41">
        <f t="shared" si="850"/>
        <v>-1.0189606569259135E-2</v>
      </c>
      <c r="BL1148" s="41">
        <f t="shared" si="851"/>
        <v>-7.6695696632360399E-4</v>
      </c>
      <c r="BM1148" s="41">
        <f t="shared" si="852"/>
        <v>1.4478019180653235E-2</v>
      </c>
      <c r="BN1148" s="41">
        <f t="shared" si="853"/>
        <v>9.3604427595638928E-3</v>
      </c>
      <c r="BO1148" s="41"/>
      <c r="BP1148" s="41">
        <f t="shared" si="854"/>
        <v>-2.2288693668850727E-2</v>
      </c>
      <c r="BQ1148" s="41">
        <f t="shared" si="855"/>
        <v>2.1454935001259466E-2</v>
      </c>
      <c r="BR1148" s="41">
        <f t="shared" si="856"/>
        <v>-7.0656270086210497E-3</v>
      </c>
      <c r="BS1148" s="41">
        <f t="shared" si="857"/>
        <v>-1.7729463977569228E-2</v>
      </c>
      <c r="BT1148" s="41"/>
      <c r="BU1148" s="41"/>
      <c r="BV1148" s="41">
        <f t="shared" si="858"/>
        <v>-8.2272734451705083E-4</v>
      </c>
      <c r="BW1148" s="41">
        <f t="shared" si="859"/>
        <v>-3.7324189992925592E-3</v>
      </c>
      <c r="BX1148" s="41"/>
      <c r="BY1148" s="41"/>
      <c r="BZ1148" s="41">
        <f t="shared" si="860"/>
        <v>2.3530700866154424E-2</v>
      </c>
      <c r="CA1148" s="41">
        <f t="shared" si="861"/>
        <v>8.1947915813880348E-3</v>
      </c>
      <c r="CB1148" s="41">
        <f t="shared" si="862"/>
        <v>8.5960129391270002E-3</v>
      </c>
      <c r="CC1148" s="41">
        <f t="shared" si="863"/>
        <v>1.8861366385377623E-2</v>
      </c>
      <c r="CD1148" s="41">
        <f t="shared" si="864"/>
        <v>-1.1759105748506906E-2</v>
      </c>
      <c r="CE1148" s="41">
        <f t="shared" si="865"/>
        <v>1.7770558747401456E-3</v>
      </c>
      <c r="CF1148" s="41">
        <f t="shared" si="866"/>
        <v>-1.372758924026546E-2</v>
      </c>
      <c r="CG1148" s="41"/>
      <c r="CH1148" s="41">
        <f t="shared" si="867"/>
        <v>-3.1531610779628161E-4</v>
      </c>
      <c r="CI1148" s="41">
        <f t="shared" si="868"/>
        <v>-2.5235391402313928E-2</v>
      </c>
      <c r="CJ1148" s="41">
        <f t="shared" si="869"/>
        <v>6.8992871486951421E-2</v>
      </c>
      <c r="CK1148" s="41">
        <f t="shared" si="870"/>
        <v>-2.9560766427079257E-3</v>
      </c>
      <c r="CL1148" s="41">
        <f t="shared" si="871"/>
        <v>1.7346510689408069E-3</v>
      </c>
      <c r="CM1148" s="41">
        <f t="shared" si="872"/>
        <v>-4.5167964992093431E-3</v>
      </c>
      <c r="CO1148" s="41">
        <f t="shared" si="873"/>
        <v>1.5564516541111548E-2</v>
      </c>
      <c r="CP1148" s="41"/>
      <c r="CQ1148" s="41">
        <f t="shared" si="874"/>
        <v>-2.7858877422167346E-3</v>
      </c>
      <c r="CR1148" s="41">
        <f t="shared" si="875"/>
        <v>-3.2789822822990956E-2</v>
      </c>
      <c r="CS1148" s="41">
        <f t="shared" si="876"/>
        <v>-9.3459093665956543E-3</v>
      </c>
      <c r="CT1148" s="41">
        <f t="shared" si="877"/>
        <v>7.2727593290798781E-3</v>
      </c>
      <c r="CU1148" s="41">
        <f t="shared" si="878"/>
        <v>5.5249313336333513E-3</v>
      </c>
      <c r="CV1148" s="41">
        <f t="shared" si="879"/>
        <v>6.5493305360687065E-2</v>
      </c>
      <c r="CW1148" s="41"/>
      <c r="CX1148" s="41">
        <f t="shared" si="880"/>
        <v>4.4942612099924612E-3</v>
      </c>
      <c r="CY1148" s="41"/>
      <c r="CZ1148" s="41">
        <f t="shared" si="882"/>
        <v>4.4741975872811049E-3</v>
      </c>
      <c r="DA1148" s="41">
        <f t="shared" si="883"/>
        <v>0</v>
      </c>
      <c r="DB1148" s="41">
        <f t="shared" si="884"/>
        <v>-8.2389755445528446E-3</v>
      </c>
      <c r="DC1148" s="41">
        <f t="shared" si="885"/>
        <v>2.8170876966696439E-2</v>
      </c>
      <c r="DD1148" s="41">
        <f t="shared" si="886"/>
        <v>-8.7873067400837477E-3</v>
      </c>
      <c r="DE1148" s="41"/>
      <c r="DF1148" s="41"/>
      <c r="DG1148" s="41">
        <f t="shared" si="887"/>
        <v>1.5043734297983261E-2</v>
      </c>
      <c r="DH1148" s="41"/>
    </row>
    <row r="1149" spans="2:112">
      <c r="B1149" s="34"/>
      <c r="C1149" s="34">
        <v>4.734356</v>
      </c>
      <c r="D1149" s="34"/>
      <c r="E1149" s="34">
        <v>2.58</v>
      </c>
      <c r="F1149" s="34"/>
      <c r="G1149" s="34">
        <v>48.674754999999998</v>
      </c>
      <c r="H1149" s="34">
        <v>26.372377</v>
      </c>
      <c r="I1149" s="34">
        <v>24.049999</v>
      </c>
      <c r="J1149" s="34">
        <v>3.4</v>
      </c>
      <c r="K1149" s="34"/>
      <c r="L1149" s="34">
        <v>69.870002999999997</v>
      </c>
      <c r="M1149" s="34">
        <v>4.6500000000000004</v>
      </c>
      <c r="N1149" s="34">
        <v>46.755828999999999</v>
      </c>
      <c r="O1149" s="34">
        <v>11.69</v>
      </c>
      <c r="P1149" s="34"/>
      <c r="Q1149" s="34"/>
      <c r="R1149" s="34">
        <v>48.224997999999999</v>
      </c>
      <c r="S1149" s="34">
        <v>37.402591999999999</v>
      </c>
      <c r="T1149" s="34"/>
      <c r="U1149" s="34"/>
      <c r="V1149" s="34">
        <v>3.841882</v>
      </c>
      <c r="W1149" s="34">
        <v>41.5</v>
      </c>
      <c r="X1149" s="34">
        <v>35</v>
      </c>
      <c r="Y1149" s="34">
        <v>13.6</v>
      </c>
      <c r="Z1149" s="34">
        <v>19.889392999999998</v>
      </c>
      <c r="AA1149" s="34">
        <v>50.156981999999999</v>
      </c>
      <c r="AB1149" s="34">
        <v>83.742264000000006</v>
      </c>
      <c r="AC1149" s="34"/>
      <c r="AD1149" s="34">
        <v>124.050003</v>
      </c>
      <c r="AE1149" s="34">
        <v>35.701678999999999</v>
      </c>
      <c r="AF1149" s="34">
        <v>1.35</v>
      </c>
      <c r="AG1149" s="34">
        <v>16.989999999999998</v>
      </c>
      <c r="AH1149" s="34">
        <v>28.556630999999999</v>
      </c>
      <c r="AI1149" s="34">
        <v>128.335297</v>
      </c>
      <c r="AJ1149" s="34">
        <v>11.42389</v>
      </c>
      <c r="AK1149" s="34">
        <v>26.6</v>
      </c>
      <c r="AL1149" s="34"/>
      <c r="AM1149" s="34">
        <v>39.185780000000001</v>
      </c>
      <c r="AN1149" s="34">
        <v>2.8</v>
      </c>
      <c r="AO1149" s="34">
        <v>21.75</v>
      </c>
      <c r="AP1149" s="34">
        <v>6.95</v>
      </c>
      <c r="AQ1149" s="34">
        <v>18.100000000000001</v>
      </c>
      <c r="AR1149" s="34">
        <v>5.13</v>
      </c>
      <c r="AS1149" s="34"/>
      <c r="AT1149" s="34">
        <v>22.424135</v>
      </c>
      <c r="AU1149" s="34"/>
      <c r="AV1149" s="34">
        <v>11.250102</v>
      </c>
      <c r="AW1149" s="34">
        <v>13.323529000000001</v>
      </c>
      <c r="AX1149" s="34">
        <v>10.039999999999999</v>
      </c>
      <c r="AY1149" s="34">
        <v>3.65</v>
      </c>
      <c r="AZ1149" s="34">
        <v>61.950001</v>
      </c>
      <c r="BA1149" s="34"/>
      <c r="BB1149" s="34"/>
      <c r="BC1149" s="34">
        <v>26.196186000000001</v>
      </c>
      <c r="BD1149" s="34"/>
      <c r="BE1149" s="38"/>
      <c r="BF1149" s="41"/>
      <c r="BG1149" s="41">
        <f t="shared" si="848"/>
        <v>4.1242934076768677E-2</v>
      </c>
      <c r="BH1149" s="41"/>
      <c r="BI1149" s="41">
        <f t="shared" si="849"/>
        <v>-8.53950844121283E-2</v>
      </c>
      <c r="BJ1149" s="41"/>
      <c r="BK1149" s="41">
        <f t="shared" si="850"/>
        <v>8.1899374447197697E-4</v>
      </c>
      <c r="BL1149" s="41">
        <f t="shared" si="851"/>
        <v>1.4848911324004779E-2</v>
      </c>
      <c r="BM1149" s="41">
        <f t="shared" si="852"/>
        <v>-1.2396894556871178E-2</v>
      </c>
      <c r="BN1149" s="41">
        <f t="shared" si="853"/>
        <v>5.4394072065798764E-2</v>
      </c>
      <c r="BO1149" s="41"/>
      <c r="BP1149" s="41">
        <f t="shared" si="854"/>
        <v>1.5868855793170499E-2</v>
      </c>
      <c r="BQ1149" s="41">
        <f t="shared" si="855"/>
        <v>9.2303950355398651E-2</v>
      </c>
      <c r="BR1149" s="41">
        <f t="shared" si="856"/>
        <v>8.3450022214764576E-3</v>
      </c>
      <c r="BS1149" s="41">
        <f t="shared" si="857"/>
        <v>-4.2680389159734048E-3</v>
      </c>
      <c r="BT1149" s="41"/>
      <c r="BU1149" s="41"/>
      <c r="BV1149" s="41">
        <f t="shared" si="858"/>
        <v>-7.7459724346573815E-3</v>
      </c>
      <c r="BW1149" s="41">
        <f t="shared" si="859"/>
        <v>8.7754872144446723E-3</v>
      </c>
      <c r="BX1149" s="41"/>
      <c r="BY1149" s="41"/>
      <c r="BZ1149" s="41">
        <f t="shared" si="860"/>
        <v>-5.1814031323853937E-3</v>
      </c>
      <c r="CA1149" s="41">
        <f t="shared" si="861"/>
        <v>-3.8480085961732175E-3</v>
      </c>
      <c r="CB1149" s="41">
        <f t="shared" si="862"/>
        <v>-1.4275234605145119E-3</v>
      </c>
      <c r="CC1149" s="41">
        <f t="shared" si="863"/>
        <v>1.6308738041923908E-2</v>
      </c>
      <c r="CD1149" s="41">
        <f t="shared" si="864"/>
        <v>0</v>
      </c>
      <c r="CE1149" s="41">
        <f t="shared" si="865"/>
        <v>1.5658963544326419E-2</v>
      </c>
      <c r="CF1149" s="41">
        <f t="shared" si="866"/>
        <v>1.075922311306997E-2</v>
      </c>
      <c r="CG1149" s="41"/>
      <c r="CH1149" s="41">
        <f t="shared" si="867"/>
        <v>-2.224168381274633E-2</v>
      </c>
      <c r="CI1149" s="41">
        <f t="shared" si="868"/>
        <v>-1.4671458894011346E-2</v>
      </c>
      <c r="CJ1149" s="41">
        <f t="shared" si="869"/>
        <v>0</v>
      </c>
      <c r="CK1149" s="41">
        <f t="shared" si="870"/>
        <v>5.9032640707648056E-3</v>
      </c>
      <c r="CL1149" s="41">
        <f t="shared" si="871"/>
        <v>-3.4722113272163502E-3</v>
      </c>
      <c r="CM1149" s="41">
        <f t="shared" si="872"/>
        <v>-1.3051828712130011E-2</v>
      </c>
      <c r="CO1149" s="41">
        <f t="shared" si="873"/>
        <v>2.6668247082161489E-2</v>
      </c>
      <c r="CP1149" s="41"/>
      <c r="CQ1149" s="41">
        <f t="shared" si="874"/>
        <v>-1.5229130525392155E-3</v>
      </c>
      <c r="CR1149" s="41">
        <f t="shared" si="875"/>
        <v>-6.899287148695156E-2</v>
      </c>
      <c r="CS1149" s="41">
        <f t="shared" si="876"/>
        <v>2.0906731767671591E-2</v>
      </c>
      <c r="CT1149" s="41">
        <f t="shared" si="877"/>
        <v>7.2202479734870973E-3</v>
      </c>
      <c r="CU1149" s="41">
        <f t="shared" si="878"/>
        <v>-2.7586224390795284E-3</v>
      </c>
      <c r="CV1149" s="41">
        <f t="shared" si="879"/>
        <v>4.7913355695897449E-2</v>
      </c>
      <c r="CW1149" s="41"/>
      <c r="CX1149" s="41">
        <f t="shared" si="880"/>
        <v>1.1148450575270934E-2</v>
      </c>
      <c r="CY1149" s="41"/>
      <c r="CZ1149" s="41">
        <f t="shared" si="882"/>
        <v>1.3304077133294602E-2</v>
      </c>
      <c r="DA1149" s="41">
        <f t="shared" si="883"/>
        <v>0</v>
      </c>
      <c r="DB1149" s="41">
        <f t="shared" si="884"/>
        <v>3.7548804798380013E-2</v>
      </c>
      <c r="DC1149" s="41">
        <f t="shared" si="885"/>
        <v>1.3793322132335769E-2</v>
      </c>
      <c r="DD1149" s="41">
        <f t="shared" si="886"/>
        <v>3.1150092343998338E-2</v>
      </c>
      <c r="DE1149" s="41"/>
      <c r="DF1149" s="41"/>
      <c r="DG1149" s="41">
        <f t="shared" si="887"/>
        <v>6.8676160979513276E-3</v>
      </c>
      <c r="DH1149" s="41"/>
    </row>
    <row r="1150" spans="2:112">
      <c r="B1150" s="34"/>
      <c r="C1150" s="34">
        <v>4.734356</v>
      </c>
      <c r="D1150" s="34"/>
      <c r="E1150" s="34">
        <v>2.74</v>
      </c>
      <c r="F1150" s="34"/>
      <c r="G1150" s="34">
        <v>48.963656999999998</v>
      </c>
      <c r="H1150" s="34">
        <v>26.173041999999999</v>
      </c>
      <c r="I1150" s="34">
        <v>24.15</v>
      </c>
      <c r="J1150" s="34">
        <v>3.43</v>
      </c>
      <c r="K1150" s="34"/>
      <c r="L1150" s="34">
        <v>70.760002</v>
      </c>
      <c r="M1150" s="34">
        <v>4.6500000000000004</v>
      </c>
      <c r="N1150" s="34">
        <v>46.417088</v>
      </c>
      <c r="O1150" s="34">
        <v>11.76</v>
      </c>
      <c r="P1150" s="34"/>
      <c r="Q1150" s="34"/>
      <c r="R1150" s="34">
        <v>48.380001</v>
      </c>
      <c r="S1150" s="34">
        <v>37.333275</v>
      </c>
      <c r="T1150" s="34"/>
      <c r="U1150" s="34"/>
      <c r="V1150" s="34">
        <v>4.0713970000000002</v>
      </c>
      <c r="W1150" s="34">
        <v>41.779998999999997</v>
      </c>
      <c r="X1150" s="34">
        <v>34.150002000000001</v>
      </c>
      <c r="Y1150" s="34">
        <v>13.59</v>
      </c>
      <c r="Z1150" s="34">
        <v>21.036290999999999</v>
      </c>
      <c r="AA1150" s="34">
        <v>49.816043999999998</v>
      </c>
      <c r="AB1150" s="34">
        <v>83.841842999999997</v>
      </c>
      <c r="AC1150" s="34"/>
      <c r="AD1150" s="34">
        <v>124.19000200000001</v>
      </c>
      <c r="AE1150" s="34">
        <v>35.801234999999998</v>
      </c>
      <c r="AF1150" s="34">
        <v>1.25</v>
      </c>
      <c r="AG1150" s="34">
        <v>17.309999000000001</v>
      </c>
      <c r="AH1150" s="34">
        <v>28.357975</v>
      </c>
      <c r="AI1150" s="34">
        <v>134.76004</v>
      </c>
      <c r="AJ1150" s="34">
        <v>11.335637999999999</v>
      </c>
      <c r="AK1150" s="34">
        <v>26.25</v>
      </c>
      <c r="AL1150" s="34"/>
      <c r="AM1150" s="34">
        <v>39.573956000000003</v>
      </c>
      <c r="AN1150" s="34">
        <v>2.8</v>
      </c>
      <c r="AO1150" s="34">
        <v>21.4</v>
      </c>
      <c r="AP1150" s="34">
        <v>6.7</v>
      </c>
      <c r="AQ1150" s="34">
        <v>18.200001</v>
      </c>
      <c r="AR1150" s="34">
        <v>5.03</v>
      </c>
      <c r="AS1150" s="34"/>
      <c r="AT1150" s="34">
        <v>22.125809</v>
      </c>
      <c r="AU1150" s="34"/>
      <c r="AV1150" s="34">
        <v>11.051862</v>
      </c>
      <c r="AW1150" s="34">
        <v>13.17549</v>
      </c>
      <c r="AX1150" s="34">
        <v>10.75</v>
      </c>
      <c r="AY1150" s="34">
        <v>3.75</v>
      </c>
      <c r="AZ1150" s="34">
        <v>61.34</v>
      </c>
      <c r="BA1150" s="34"/>
      <c r="BB1150" s="34"/>
      <c r="BC1150" s="34">
        <v>26.226067</v>
      </c>
      <c r="BD1150" s="34"/>
      <c r="BE1150" s="38"/>
      <c r="BF1150" s="41"/>
      <c r="BG1150" s="41">
        <f t="shared" si="848"/>
        <v>0</v>
      </c>
      <c r="BH1150" s="41"/>
      <c r="BI1150" s="41">
        <f t="shared" si="849"/>
        <v>6.0168521466452907E-2</v>
      </c>
      <c r="BJ1150" s="41"/>
      <c r="BK1150" s="41">
        <f t="shared" si="850"/>
        <v>5.9178111811901682E-3</v>
      </c>
      <c r="BL1150" s="41">
        <f t="shared" si="851"/>
        <v>-7.5871868576176628E-3</v>
      </c>
      <c r="BM1150" s="41">
        <f t="shared" si="852"/>
        <v>4.149425126853872E-3</v>
      </c>
      <c r="BN1150" s="41">
        <f t="shared" si="853"/>
        <v>8.7848295557328114E-3</v>
      </c>
      <c r="BO1150" s="41"/>
      <c r="BP1150" s="41">
        <f t="shared" si="854"/>
        <v>1.2657482054899282E-2</v>
      </c>
      <c r="BQ1150" s="41">
        <f t="shared" si="855"/>
        <v>0</v>
      </c>
      <c r="BR1150" s="41">
        <f t="shared" si="856"/>
        <v>-7.2712651568413575E-3</v>
      </c>
      <c r="BS1150" s="41">
        <f t="shared" si="857"/>
        <v>5.9701669865037544E-3</v>
      </c>
      <c r="BT1150" s="41"/>
      <c r="BU1150" s="41"/>
      <c r="BV1150" s="41">
        <f t="shared" si="858"/>
        <v>3.2090085320527432E-3</v>
      </c>
      <c r="BW1150" s="41">
        <f t="shared" si="859"/>
        <v>-1.8549867060886603E-3</v>
      </c>
      <c r="BX1150" s="41"/>
      <c r="BY1150" s="41"/>
      <c r="BZ1150" s="41">
        <f t="shared" si="860"/>
        <v>5.8023833098779343E-2</v>
      </c>
      <c r="CA1150" s="41">
        <f t="shared" si="861"/>
        <v>6.7243049568696785E-3</v>
      </c>
      <c r="CB1150" s="41">
        <f t="shared" si="862"/>
        <v>-2.458541690746258E-2</v>
      </c>
      <c r="CC1150" s="41">
        <f t="shared" si="863"/>
        <v>-7.3556457895397837E-4</v>
      </c>
      <c r="CD1150" s="41">
        <f t="shared" si="864"/>
        <v>5.6062514507788229E-2</v>
      </c>
      <c r="CE1150" s="41">
        <f t="shared" si="865"/>
        <v>-6.8206262302938992E-3</v>
      </c>
      <c r="CF1150" s="41">
        <f t="shared" si="866"/>
        <v>1.1884063889147324E-3</v>
      </c>
      <c r="CG1150" s="41"/>
      <c r="CH1150" s="41">
        <f t="shared" si="867"/>
        <v>1.1279327426907055E-3</v>
      </c>
      <c r="CI1150" s="41">
        <f t="shared" si="868"/>
        <v>2.7846715263391926E-3</v>
      </c>
      <c r="CJ1150" s="41">
        <f t="shared" si="869"/>
        <v>-7.6961041136128436E-2</v>
      </c>
      <c r="CK1150" s="41">
        <f t="shared" si="870"/>
        <v>1.8659375734200678E-2</v>
      </c>
      <c r="CL1150" s="41">
        <f t="shared" si="871"/>
        <v>-6.9808725988896037E-3</v>
      </c>
      <c r="CM1150" s="41">
        <f t="shared" si="872"/>
        <v>4.8849368560979399E-2</v>
      </c>
      <c r="CO1150" s="41">
        <f t="shared" si="873"/>
        <v>-1.324522675002068E-2</v>
      </c>
      <c r="CP1150" s="41"/>
      <c r="CQ1150" s="41">
        <f t="shared" si="874"/>
        <v>9.8572992456944872E-3</v>
      </c>
      <c r="CR1150" s="41">
        <f t="shared" si="875"/>
        <v>0</v>
      </c>
      <c r="CS1150" s="41">
        <f t="shared" si="876"/>
        <v>-1.622283550688737E-2</v>
      </c>
      <c r="CT1150" s="41">
        <f t="shared" si="877"/>
        <v>-3.6634133179780384E-2</v>
      </c>
      <c r="CU1150" s="41">
        <f t="shared" si="878"/>
        <v>5.5097107560229215E-3</v>
      </c>
      <c r="CV1150" s="41">
        <f t="shared" si="879"/>
        <v>-1.9685675071030213E-2</v>
      </c>
      <c r="CW1150" s="41"/>
      <c r="CX1150" s="41">
        <f t="shared" si="880"/>
        <v>-1.3393078982457573E-2</v>
      </c>
      <c r="CY1150" s="41"/>
      <c r="CZ1150" s="41">
        <f t="shared" si="882"/>
        <v>-1.7778274720575655E-2</v>
      </c>
      <c r="DA1150" s="41">
        <f t="shared" si="883"/>
        <v>-1.1173284575107348E-2</v>
      </c>
      <c r="DB1150" s="41">
        <f t="shared" si="884"/>
        <v>6.8328640310088812E-2</v>
      </c>
      <c r="DC1150" s="41">
        <f t="shared" si="885"/>
        <v>2.7028672387919419E-2</v>
      </c>
      <c r="DD1150" s="41">
        <f t="shared" si="886"/>
        <v>-9.8954655310958626E-3</v>
      </c>
      <c r="DE1150" s="41"/>
      <c r="DF1150" s="41"/>
      <c r="DG1150" s="41">
        <f t="shared" si="887"/>
        <v>1.1400121714029343E-3</v>
      </c>
      <c r="DH1150" s="41"/>
    </row>
    <row r="1151" spans="2:112">
      <c r="B1151" s="34"/>
      <c r="C1151" s="34">
        <v>4.83</v>
      </c>
      <c r="D1151" s="34"/>
      <c r="E1151" s="34">
        <v>2.64</v>
      </c>
      <c r="F1151" s="34"/>
      <c r="G1151" s="34">
        <v>49.461761000000003</v>
      </c>
      <c r="H1151" s="34">
        <v>25.893968999999998</v>
      </c>
      <c r="I1151" s="34">
        <v>24.299999</v>
      </c>
      <c r="J1151" s="34">
        <v>3.42</v>
      </c>
      <c r="K1151" s="34"/>
      <c r="L1151" s="34">
        <v>71.610000999999997</v>
      </c>
      <c r="M1151" s="34">
        <v>4.45</v>
      </c>
      <c r="N1151" s="34">
        <v>46.347346999999999</v>
      </c>
      <c r="O1151" s="34">
        <v>11.63</v>
      </c>
      <c r="P1151" s="34"/>
      <c r="Q1151" s="34"/>
      <c r="R1151" s="34">
        <v>48.759998000000003</v>
      </c>
      <c r="S1151" s="34">
        <v>37.877921999999998</v>
      </c>
      <c r="T1151" s="34"/>
      <c r="U1151" s="34"/>
      <c r="V1151" s="34">
        <v>4.0614189999999999</v>
      </c>
      <c r="W1151" s="34">
        <v>41.450001</v>
      </c>
      <c r="X1151" s="34">
        <v>34.5</v>
      </c>
      <c r="Y1151" s="34">
        <v>13.97</v>
      </c>
      <c r="Z1151" s="34">
        <v>22.614504</v>
      </c>
      <c r="AA1151" s="34">
        <v>49.689407000000003</v>
      </c>
      <c r="AB1151" s="34">
        <v>83.991211000000007</v>
      </c>
      <c r="AC1151" s="34"/>
      <c r="AD1151" s="34">
        <v>126.889999</v>
      </c>
      <c r="AE1151" s="34">
        <v>35.791279000000003</v>
      </c>
      <c r="AF1151" s="34">
        <v>1.26</v>
      </c>
      <c r="AG1151" s="34">
        <v>17.190000999999999</v>
      </c>
      <c r="AH1151" s="34">
        <v>28.059994</v>
      </c>
      <c r="AI1151" s="34">
        <v>133.34172100000001</v>
      </c>
      <c r="AJ1151" s="34">
        <v>11.266995</v>
      </c>
      <c r="AK1151" s="34">
        <v>27</v>
      </c>
      <c r="AL1151" s="34"/>
      <c r="AM1151" s="34">
        <v>39.345032000000003</v>
      </c>
      <c r="AN1151" s="34">
        <v>3</v>
      </c>
      <c r="AO1151" s="34">
        <v>21.700001</v>
      </c>
      <c r="AP1151" s="34">
        <v>6.75</v>
      </c>
      <c r="AQ1151" s="34">
        <v>18.399999999999999</v>
      </c>
      <c r="AR1151" s="34">
        <v>5.04</v>
      </c>
      <c r="AS1151" s="34"/>
      <c r="AT1151" s="34">
        <v>22.076090000000001</v>
      </c>
      <c r="AU1151" s="34"/>
      <c r="AV1151" s="34">
        <v>11.150982000000001</v>
      </c>
      <c r="AW1151" s="34">
        <v>13.027450999999999</v>
      </c>
      <c r="AX1151" s="34">
        <v>10.99</v>
      </c>
      <c r="AY1151" s="34">
        <v>3.75</v>
      </c>
      <c r="AZ1151" s="34">
        <v>61.82</v>
      </c>
      <c r="BA1151" s="34"/>
      <c r="BB1151" s="34"/>
      <c r="BC1151" s="34">
        <v>25.718078999999999</v>
      </c>
      <c r="BD1151" s="34"/>
      <c r="BE1151" s="38"/>
      <c r="BF1151" s="41"/>
      <c r="BG1151" s="41">
        <f t="shared" si="848"/>
        <v>2.0000758724157044E-2</v>
      </c>
      <c r="BH1151" s="41"/>
      <c r="BI1151" s="41">
        <f t="shared" si="849"/>
        <v>-3.7179003241754133E-2</v>
      </c>
      <c r="BJ1151" s="41"/>
      <c r="BK1151" s="41">
        <f t="shared" si="850"/>
        <v>1.0121536946264669E-2</v>
      </c>
      <c r="BL1151" s="41">
        <f t="shared" si="851"/>
        <v>-1.0719865308942363E-2</v>
      </c>
      <c r="BM1151" s="41">
        <f t="shared" si="852"/>
        <v>6.1919290956568961E-3</v>
      </c>
      <c r="BN1151" s="41">
        <f t="shared" si="853"/>
        <v>-2.9197101033348618E-3</v>
      </c>
      <c r="BO1151" s="41"/>
      <c r="BP1151" s="41">
        <f t="shared" si="854"/>
        <v>1.194084542723799E-2</v>
      </c>
      <c r="BQ1151" s="41">
        <f t="shared" si="855"/>
        <v>-4.3963123421116176E-2</v>
      </c>
      <c r="BR1151" s="41">
        <f t="shared" si="856"/>
        <v>-1.5036153271357721E-3</v>
      </c>
      <c r="BS1151" s="41">
        <f t="shared" si="857"/>
        <v>-1.1115975939907733E-2</v>
      </c>
      <c r="BT1151" s="41"/>
      <c r="BU1151" s="41"/>
      <c r="BV1151" s="41">
        <f t="shared" si="858"/>
        <v>7.8237377442635109E-3</v>
      </c>
      <c r="BW1151" s="41">
        <f t="shared" si="859"/>
        <v>1.4483389242826892E-2</v>
      </c>
      <c r="BX1151" s="41"/>
      <c r="BY1151" s="41"/>
      <c r="BZ1151" s="41">
        <f t="shared" si="860"/>
        <v>-2.453763863937261E-3</v>
      </c>
      <c r="CA1151" s="41">
        <f t="shared" si="861"/>
        <v>-7.9298264867661977E-3</v>
      </c>
      <c r="CB1151" s="41">
        <f t="shared" si="862"/>
        <v>1.0196679455363032E-2</v>
      </c>
      <c r="CC1151" s="41">
        <f t="shared" si="863"/>
        <v>2.75779451058181E-2</v>
      </c>
      <c r="CD1151" s="41">
        <f t="shared" si="864"/>
        <v>7.2342381283675733E-2</v>
      </c>
      <c r="CE1151" s="41">
        <f t="shared" si="865"/>
        <v>-2.5453292678460759E-3</v>
      </c>
      <c r="CF1151" s="41">
        <f t="shared" si="866"/>
        <v>1.7799597382807081E-3</v>
      </c>
      <c r="CG1151" s="41"/>
      <c r="CH1151" s="41">
        <f t="shared" si="867"/>
        <v>2.1507894463684167E-2</v>
      </c>
      <c r="CI1151" s="41">
        <f t="shared" si="868"/>
        <v>-2.7812963976029694E-4</v>
      </c>
      <c r="CJ1151" s="41">
        <f t="shared" si="869"/>
        <v>7.9681696491768813E-3</v>
      </c>
      <c r="CK1151" s="41">
        <f t="shared" si="870"/>
        <v>-6.9564338499284147E-3</v>
      </c>
      <c r="CL1151" s="41">
        <f t="shared" si="871"/>
        <v>-1.0563434882754744E-2</v>
      </c>
      <c r="CM1151" s="41">
        <f t="shared" si="872"/>
        <v>-1.0580551401012925E-2</v>
      </c>
      <c r="CO1151" s="41">
        <f t="shared" si="873"/>
        <v>2.8170876966696224E-2</v>
      </c>
      <c r="CP1151" s="41"/>
      <c r="CQ1151" s="41">
        <f t="shared" si="874"/>
        <v>-5.8015098238227963E-3</v>
      </c>
      <c r="CR1151" s="41">
        <f t="shared" si="875"/>
        <v>6.8992871486951421E-2</v>
      </c>
      <c r="CS1151" s="41">
        <f t="shared" si="876"/>
        <v>1.3921384601556324E-2</v>
      </c>
      <c r="CT1151" s="41">
        <f t="shared" si="877"/>
        <v>7.4349784875179905E-3</v>
      </c>
      <c r="CU1151" s="41">
        <f t="shared" si="878"/>
        <v>1.0929015587136753E-2</v>
      </c>
      <c r="CV1151" s="41">
        <f t="shared" si="879"/>
        <v>1.9860979716293243E-3</v>
      </c>
      <c r="CW1151" s="41"/>
      <c r="CX1151" s="41">
        <f t="shared" si="880"/>
        <v>-2.2496328028057972E-3</v>
      </c>
      <c r="CY1151" s="41"/>
      <c r="CZ1151" s="41">
        <f t="shared" si="882"/>
        <v>8.9286452214998608E-3</v>
      </c>
      <c r="DA1151" s="41">
        <f t="shared" si="883"/>
        <v>-1.1299538866756262E-2</v>
      </c>
      <c r="DB1151" s="41">
        <f t="shared" si="884"/>
        <v>2.2080013841858256E-2</v>
      </c>
      <c r="DC1151" s="41">
        <f t="shared" si="885"/>
        <v>0</v>
      </c>
      <c r="DD1151" s="41">
        <f t="shared" si="886"/>
        <v>7.7947780178647952E-3</v>
      </c>
      <c r="DE1151" s="41"/>
      <c r="DF1151" s="41"/>
      <c r="DG1151" s="41">
        <f t="shared" si="887"/>
        <v>-1.9559632200612385E-2</v>
      </c>
      <c r="DH1151" s="41"/>
    </row>
    <row r="1152" spans="2:112">
      <c r="B1152" s="34"/>
      <c r="C1152" s="34">
        <v>4.782178</v>
      </c>
      <c r="D1152" s="34"/>
      <c r="E1152" s="34">
        <v>2.74</v>
      </c>
      <c r="F1152" s="34"/>
      <c r="G1152" s="34">
        <v>49.830356999999999</v>
      </c>
      <c r="H1152" s="34">
        <v>25.874033000000001</v>
      </c>
      <c r="I1152" s="34">
        <v>25.049999</v>
      </c>
      <c r="J1152" s="34">
        <v>3.47</v>
      </c>
      <c r="K1152" s="34"/>
      <c r="L1152" s="34">
        <v>71.589995999999999</v>
      </c>
      <c r="M1152" s="34">
        <v>4.3</v>
      </c>
      <c r="N1152" s="34">
        <v>46.566532000000002</v>
      </c>
      <c r="O1152" s="34">
        <v>11.73</v>
      </c>
      <c r="P1152" s="34"/>
      <c r="Q1152" s="34"/>
      <c r="R1152" s="34">
        <v>49.205002</v>
      </c>
      <c r="S1152" s="34">
        <v>38.254227</v>
      </c>
      <c r="T1152" s="34"/>
      <c r="U1152" s="34"/>
      <c r="V1152" s="34">
        <v>3.9017559999999998</v>
      </c>
      <c r="W1152" s="34">
        <v>41.84</v>
      </c>
      <c r="X1152" s="34">
        <v>34.849997999999999</v>
      </c>
      <c r="Y1152" s="34">
        <v>13.67</v>
      </c>
      <c r="Z1152" s="34">
        <v>23.919091999999999</v>
      </c>
      <c r="AA1152" s="34">
        <v>49.893974</v>
      </c>
      <c r="AB1152" s="34">
        <v>84.339714000000001</v>
      </c>
      <c r="AC1152" s="34"/>
      <c r="AD1152" s="34">
        <v>126.93</v>
      </c>
      <c r="AE1152" s="34">
        <v>35.671810000000001</v>
      </c>
      <c r="AF1152" s="34">
        <v>1.22</v>
      </c>
      <c r="AG1152" s="34">
        <v>17.07</v>
      </c>
      <c r="AH1152" s="34">
        <v>29.301586</v>
      </c>
      <c r="AI1152" s="34">
        <v>135.59904499999999</v>
      </c>
      <c r="AJ1152" s="34">
        <v>11.247384</v>
      </c>
      <c r="AK1152" s="34"/>
      <c r="AL1152" s="34"/>
      <c r="AM1152" s="34">
        <v>39.802883000000001</v>
      </c>
      <c r="AN1152" s="34">
        <v>3.3</v>
      </c>
      <c r="AO1152" s="34">
        <v>21.85</v>
      </c>
      <c r="AP1152" s="34">
        <v>7.2</v>
      </c>
      <c r="AQ1152" s="34">
        <v>18.25</v>
      </c>
      <c r="AR1152" s="34">
        <v>5.33</v>
      </c>
      <c r="AS1152" s="34"/>
      <c r="AT1152" s="34">
        <v>22.125809</v>
      </c>
      <c r="AU1152" s="34"/>
      <c r="AV1152" s="34">
        <v>11.250102</v>
      </c>
      <c r="AW1152" s="34">
        <v>12.632680000000001</v>
      </c>
      <c r="AX1152" s="34">
        <v>11.01</v>
      </c>
      <c r="AY1152" s="34">
        <v>3.8</v>
      </c>
      <c r="AZ1152" s="34">
        <v>63.110000999999997</v>
      </c>
      <c r="BA1152" s="34"/>
      <c r="BB1152" s="34"/>
      <c r="BC1152" s="34">
        <v>25.578634000000001</v>
      </c>
      <c r="BD1152" s="34"/>
      <c r="BE1152" s="38"/>
      <c r="BF1152" s="41"/>
      <c r="BG1152" s="41">
        <f t="shared" si="848"/>
        <v>-9.9503764018233857E-3</v>
      </c>
      <c r="BH1152" s="41"/>
      <c r="BI1152" s="41">
        <f t="shared" si="849"/>
        <v>3.7179003241754029E-2</v>
      </c>
      <c r="BJ1152" s="41"/>
      <c r="BK1152" s="41">
        <f t="shared" si="850"/>
        <v>7.4245106381130212E-3</v>
      </c>
      <c r="BL1152" s="41">
        <f t="shared" si="851"/>
        <v>-7.7020554069401662E-4</v>
      </c>
      <c r="BM1152" s="41">
        <f t="shared" si="852"/>
        <v>3.0397478416474829E-2</v>
      </c>
      <c r="BN1152" s="41">
        <f t="shared" si="853"/>
        <v>1.4514042884254012E-2</v>
      </c>
      <c r="BO1152" s="41"/>
      <c r="BP1152" s="41">
        <f t="shared" si="854"/>
        <v>-2.7939944901162156E-4</v>
      </c>
      <c r="BQ1152" s="41">
        <f t="shared" si="855"/>
        <v>-3.4289073478632193E-2</v>
      </c>
      <c r="BR1152" s="41">
        <f t="shared" si="856"/>
        <v>4.7180337091542318E-3</v>
      </c>
      <c r="BS1152" s="41">
        <f t="shared" si="857"/>
        <v>8.5616961348109807E-3</v>
      </c>
      <c r="BT1152" s="41"/>
      <c r="BU1152" s="41"/>
      <c r="BV1152" s="41">
        <f t="shared" si="858"/>
        <v>9.0850214013810868E-3</v>
      </c>
      <c r="BW1152" s="41">
        <f t="shared" si="859"/>
        <v>9.8856546021167252E-3</v>
      </c>
      <c r="BX1152" s="41"/>
      <c r="BY1152" s="41"/>
      <c r="BZ1152" s="41">
        <f t="shared" si="860"/>
        <v>-4.0105711728467615E-2</v>
      </c>
      <c r="CA1152" s="41">
        <f t="shared" si="861"/>
        <v>9.3649140499114155E-3</v>
      </c>
      <c r="CB1152" s="41">
        <f t="shared" si="862"/>
        <v>1.0093755780407917E-2</v>
      </c>
      <c r="CC1152" s="41">
        <f t="shared" si="863"/>
        <v>-2.1708522533012291E-2</v>
      </c>
      <c r="CD1152" s="41">
        <f t="shared" si="864"/>
        <v>5.6085498152215467E-2</v>
      </c>
      <c r="CE1152" s="41">
        <f t="shared" si="865"/>
        <v>4.1084623898911187E-3</v>
      </c>
      <c r="CF1152" s="41">
        <f t="shared" si="866"/>
        <v>4.1406948596498299E-3</v>
      </c>
      <c r="CG1152" s="41"/>
      <c r="CH1152" s="41">
        <f t="shared" si="867"/>
        <v>3.1519187210425062E-4</v>
      </c>
      <c r="CI1152" s="41">
        <f t="shared" si="868"/>
        <v>-3.3435193739393236E-3</v>
      </c>
      <c r="CJ1152" s="41">
        <f t="shared" si="869"/>
        <v>-3.2260862218221435E-2</v>
      </c>
      <c r="CK1152" s="41">
        <f t="shared" si="870"/>
        <v>-7.0053407617635087E-3</v>
      </c>
      <c r="CL1152" s="41">
        <f t="shared" si="871"/>
        <v>4.3296783404115802E-2</v>
      </c>
      <c r="CM1152" s="41">
        <f t="shared" si="872"/>
        <v>1.6787168747354843E-2</v>
      </c>
      <c r="CO1152" s="41"/>
      <c r="CP1152" s="41"/>
      <c r="CQ1152" s="41">
        <f t="shared" si="874"/>
        <v>1.1569631548175802E-2</v>
      </c>
      <c r="CR1152" s="41">
        <f t="shared" si="875"/>
        <v>9.5310179804324741E-2</v>
      </c>
      <c r="CS1152" s="41">
        <f t="shared" si="876"/>
        <v>6.8886149122371013E-3</v>
      </c>
      <c r="CT1152" s="41">
        <f t="shared" si="877"/>
        <v>6.4538521137571164E-2</v>
      </c>
      <c r="CU1152" s="41">
        <f t="shared" si="878"/>
        <v>-8.1855845864392939E-3</v>
      </c>
      <c r="CV1152" s="41">
        <f t="shared" si="879"/>
        <v>5.5945156094475944E-2</v>
      </c>
      <c r="CW1152" s="41"/>
      <c r="CX1152" s="41">
        <f t="shared" si="880"/>
        <v>2.2496328028058215E-3</v>
      </c>
      <c r="CY1152" s="41"/>
      <c r="CZ1152" s="41">
        <f t="shared" si="882"/>
        <v>8.8496294990758253E-3</v>
      </c>
      <c r="DA1152" s="41">
        <f t="shared" si="883"/>
        <v>-3.0771639476506983E-2</v>
      </c>
      <c r="DB1152" s="41">
        <f t="shared" si="884"/>
        <v>1.8181823190585051E-3</v>
      </c>
      <c r="DC1152" s="41">
        <f t="shared" si="885"/>
        <v>1.3245226750020505E-2</v>
      </c>
      <c r="DD1152" s="41">
        <f t="shared" si="886"/>
        <v>2.0652314737527135E-2</v>
      </c>
      <c r="DE1152" s="41"/>
      <c r="DF1152" s="41"/>
      <c r="DG1152" s="41">
        <f t="shared" si="887"/>
        <v>-5.4368139918478759E-3</v>
      </c>
      <c r="DH1152" s="41"/>
    </row>
    <row r="1153" spans="2:112">
      <c r="B1153" s="34"/>
      <c r="C1153" s="34">
        <v>4.782178</v>
      </c>
      <c r="D1153" s="34"/>
      <c r="E1153" s="34">
        <v>2.8</v>
      </c>
      <c r="F1153" s="34"/>
      <c r="G1153" s="34">
        <v>51.384444999999999</v>
      </c>
      <c r="H1153" s="34">
        <v>26.352446</v>
      </c>
      <c r="I1153" s="34">
        <v>25.75</v>
      </c>
      <c r="J1153" s="34">
        <v>3.35</v>
      </c>
      <c r="K1153" s="34"/>
      <c r="L1153" s="34">
        <v>71.190002000000007</v>
      </c>
      <c r="M1153" s="34">
        <v>4.3499999999999996</v>
      </c>
      <c r="N1153" s="34">
        <v>47.074638</v>
      </c>
      <c r="O1153" s="34">
        <v>11.96</v>
      </c>
      <c r="P1153" s="34"/>
      <c r="Q1153" s="34"/>
      <c r="R1153" s="34">
        <v>48.5</v>
      </c>
      <c r="S1153" s="34">
        <v>38.403579999999998</v>
      </c>
      <c r="T1153" s="34"/>
      <c r="U1153" s="34"/>
      <c r="V1153" s="34">
        <v>3.9815870000000002</v>
      </c>
      <c r="W1153" s="34">
        <v>43.02</v>
      </c>
      <c r="X1153" s="34">
        <v>35.5</v>
      </c>
      <c r="Y1153" s="34">
        <v>13.69</v>
      </c>
      <c r="Z1153" s="34">
        <v>23.353605000000002</v>
      </c>
      <c r="AA1153" s="34">
        <v>49.855007000000001</v>
      </c>
      <c r="AB1153" s="34">
        <v>86.480575999999999</v>
      </c>
      <c r="AC1153" s="34"/>
      <c r="AD1153" s="34">
        <v>128.86999499999999</v>
      </c>
      <c r="AE1153" s="34">
        <v>35.363177999999998</v>
      </c>
      <c r="AF1153" s="34">
        <v>1.25</v>
      </c>
      <c r="AG1153" s="34">
        <v>17.079999999999998</v>
      </c>
      <c r="AH1153" s="34">
        <v>30.046541000000001</v>
      </c>
      <c r="AI1153" s="34">
        <v>136.408096</v>
      </c>
      <c r="AJ1153" s="34">
        <v>11.247384</v>
      </c>
      <c r="AK1153" s="34"/>
      <c r="AL1153" s="34"/>
      <c r="AM1153" s="34">
        <v>40.201008000000002</v>
      </c>
      <c r="AN1153" s="34">
        <v>3.2</v>
      </c>
      <c r="AO1153" s="34">
        <v>21.75</v>
      </c>
      <c r="AP1153" s="34">
        <v>7.25</v>
      </c>
      <c r="AQ1153" s="34">
        <v>18.399999999999999</v>
      </c>
      <c r="AR1153" s="34">
        <v>5.35</v>
      </c>
      <c r="AS1153" s="34"/>
      <c r="AT1153" s="34">
        <v>22.324695999999999</v>
      </c>
      <c r="AU1153" s="34"/>
      <c r="AV1153" s="34">
        <v>11.250102</v>
      </c>
      <c r="AW1153" s="34">
        <v>12.928758999999999</v>
      </c>
      <c r="AX1153" s="34">
        <v>11.15</v>
      </c>
      <c r="AY1153" s="34">
        <v>4</v>
      </c>
      <c r="AZ1153" s="34">
        <v>63.610000999999997</v>
      </c>
      <c r="BA1153" s="34"/>
      <c r="BB1153" s="34"/>
      <c r="BC1153" s="34">
        <v>26.196186000000001</v>
      </c>
      <c r="BD1153" s="34"/>
      <c r="BE1153" s="38"/>
      <c r="BF1153" s="41"/>
      <c r="BG1153" s="41">
        <f t="shared" si="848"/>
        <v>0</v>
      </c>
      <c r="BH1153" s="41"/>
      <c r="BI1153" s="41">
        <f t="shared" si="849"/>
        <v>2.1661496781179249E-2</v>
      </c>
      <c r="BJ1153" s="41"/>
      <c r="BK1153" s="41">
        <f t="shared" si="850"/>
        <v>3.0711123574878714E-2</v>
      </c>
      <c r="BL1153" s="41">
        <f t="shared" si="851"/>
        <v>1.8321219097153146E-2</v>
      </c>
      <c r="BM1153" s="41">
        <f t="shared" si="852"/>
        <v>2.7560839499031795E-2</v>
      </c>
      <c r="BN1153" s="41">
        <f t="shared" si="853"/>
        <v>-3.5194248121792809E-2</v>
      </c>
      <c r="BO1153" s="41"/>
      <c r="BP1153" s="41">
        <f t="shared" si="854"/>
        <v>-5.6029563247516866E-3</v>
      </c>
      <c r="BQ1153" s="41">
        <f t="shared" si="855"/>
        <v>1.1560822401076006E-2</v>
      </c>
      <c r="BR1153" s="41">
        <f t="shared" si="856"/>
        <v>1.085229897765078E-2</v>
      </c>
      <c r="BS1153" s="41">
        <f t="shared" si="857"/>
        <v>1.9418085857101516E-2</v>
      </c>
      <c r="BT1153" s="41"/>
      <c r="BU1153" s="41"/>
      <c r="BV1153" s="41">
        <f t="shared" si="858"/>
        <v>-1.4431487053786303E-2</v>
      </c>
      <c r="BW1153" s="41">
        <f t="shared" si="859"/>
        <v>3.8966204440713417E-3</v>
      </c>
      <c r="BX1153" s="41"/>
      <c r="BY1153" s="41"/>
      <c r="BZ1153" s="41">
        <f t="shared" si="860"/>
        <v>2.0253775326933041E-2</v>
      </c>
      <c r="CA1153" s="41">
        <f t="shared" si="861"/>
        <v>2.7812304082916503E-2</v>
      </c>
      <c r="CB1153" s="41">
        <f t="shared" si="862"/>
        <v>1.8479616663648068E-2</v>
      </c>
      <c r="CC1153" s="41">
        <f t="shared" si="863"/>
        <v>1.4619885644991885E-3</v>
      </c>
      <c r="CD1153" s="41">
        <f t="shared" si="864"/>
        <v>-2.3925606576048964E-2</v>
      </c>
      <c r="CE1153" s="41">
        <f t="shared" si="865"/>
        <v>-7.813012542398041E-4</v>
      </c>
      <c r="CF1153" s="41">
        <f t="shared" si="866"/>
        <v>2.5066976531926671E-2</v>
      </c>
      <c r="CG1153" s="41"/>
      <c r="CH1153" s="41">
        <f t="shared" si="867"/>
        <v>1.5168352101423616E-2</v>
      </c>
      <c r="CI1153" s="41">
        <f t="shared" si="868"/>
        <v>-8.6896317081571733E-3</v>
      </c>
      <c r="CJ1153" s="41">
        <f t="shared" si="869"/>
        <v>2.4292692569044483E-2</v>
      </c>
      <c r="CK1153" s="41">
        <f t="shared" si="870"/>
        <v>5.8565155407444515E-4</v>
      </c>
      <c r="CL1153" s="41">
        <f t="shared" si="871"/>
        <v>2.5105901951791125E-2</v>
      </c>
      <c r="CM1153" s="41">
        <f t="shared" si="872"/>
        <v>5.9487657780093678E-3</v>
      </c>
      <c r="CO1153" s="41"/>
      <c r="CP1153" s="41"/>
      <c r="CQ1153" s="41">
        <f t="shared" si="874"/>
        <v>9.9527230846025092E-3</v>
      </c>
      <c r="CR1153" s="41">
        <f t="shared" si="875"/>
        <v>-3.0771658666753545E-2</v>
      </c>
      <c r="CS1153" s="41">
        <f t="shared" si="876"/>
        <v>-4.5871640069061539E-3</v>
      </c>
      <c r="CT1153" s="41">
        <f t="shared" si="877"/>
        <v>6.920442844573757E-3</v>
      </c>
      <c r="CU1153" s="41">
        <f t="shared" si="878"/>
        <v>8.1855845864392818E-3</v>
      </c>
      <c r="CV1153" s="41">
        <f t="shared" si="879"/>
        <v>3.745322730161892E-3</v>
      </c>
      <c r="CW1153" s="41"/>
      <c r="CX1153" s="41">
        <f t="shared" si="880"/>
        <v>8.9487544513113179E-3</v>
      </c>
      <c r="CY1153" s="41"/>
      <c r="CZ1153" s="41">
        <f t="shared" si="882"/>
        <v>0</v>
      </c>
      <c r="DA1153" s="41">
        <f t="shared" si="883"/>
        <v>2.3167102789191381E-2</v>
      </c>
      <c r="DB1153" s="41">
        <f t="shared" si="884"/>
        <v>1.2635547171539136E-2</v>
      </c>
      <c r="DC1153" s="41">
        <f t="shared" si="885"/>
        <v>5.1293294387550481E-2</v>
      </c>
      <c r="DD1153" s="41">
        <f t="shared" si="886"/>
        <v>7.89145497001386E-3</v>
      </c>
      <c r="DE1153" s="41"/>
      <c r="DF1153" s="41"/>
      <c r="DG1153" s="41">
        <f t="shared" si="887"/>
        <v>2.3856434021057478E-2</v>
      </c>
      <c r="DH1153" s="41"/>
    </row>
    <row r="1154" spans="2:112">
      <c r="B1154" s="34"/>
      <c r="C1154" s="34">
        <v>4.83</v>
      </c>
      <c r="D1154" s="34"/>
      <c r="E1154" s="34">
        <v>2.86</v>
      </c>
      <c r="F1154" s="34"/>
      <c r="G1154" s="34">
        <v>52.629707000000003</v>
      </c>
      <c r="H1154" s="34">
        <v>26.412247000000001</v>
      </c>
      <c r="I1154" s="34">
        <v>25</v>
      </c>
      <c r="J1154" s="34">
        <v>3.32</v>
      </c>
      <c r="K1154" s="34"/>
      <c r="L1154" s="34">
        <v>70.669998000000007</v>
      </c>
      <c r="M1154" s="34">
        <v>4.3</v>
      </c>
      <c r="N1154" s="34">
        <v>47.194191000000004</v>
      </c>
      <c r="O1154" s="34">
        <v>12.01</v>
      </c>
      <c r="P1154" s="34"/>
      <c r="Q1154" s="34"/>
      <c r="R1154" s="34">
        <v>47.900002000000001</v>
      </c>
      <c r="S1154" s="34">
        <v>38.443404999999998</v>
      </c>
      <c r="T1154" s="34"/>
      <c r="U1154" s="34"/>
      <c r="V1154" s="34">
        <v>3.9815870000000002</v>
      </c>
      <c r="W1154" s="34">
        <v>43.610000999999997</v>
      </c>
      <c r="X1154" s="34">
        <v>34.799999</v>
      </c>
      <c r="Y1154" s="34">
        <v>13.59</v>
      </c>
      <c r="Z1154" s="34">
        <v>24.504418999999999</v>
      </c>
      <c r="AA1154" s="34">
        <v>50.868084000000003</v>
      </c>
      <c r="AB1154" s="34">
        <v>86.679726000000002</v>
      </c>
      <c r="AC1154" s="34"/>
      <c r="AD1154" s="34">
        <v>128.929993</v>
      </c>
      <c r="AE1154" s="34">
        <v>35.821148000000001</v>
      </c>
      <c r="AF1154" s="34">
        <v>1.3</v>
      </c>
      <c r="AG1154" s="34">
        <v>17.200001</v>
      </c>
      <c r="AH1154" s="34">
        <v>30.394188</v>
      </c>
      <c r="AI1154" s="34">
        <v>136.25825499999999</v>
      </c>
      <c r="AJ1154" s="34">
        <v>11.266995</v>
      </c>
      <c r="AK1154" s="34"/>
      <c r="AL1154" s="34"/>
      <c r="AM1154" s="34">
        <v>40.101478999999998</v>
      </c>
      <c r="AN1154" s="34">
        <v>3.2</v>
      </c>
      <c r="AO1154" s="34">
        <v>21.950001</v>
      </c>
      <c r="AP1154" s="34">
        <v>7.2</v>
      </c>
      <c r="AQ1154" s="34">
        <v>18.5</v>
      </c>
      <c r="AR1154" s="34">
        <v>5.46</v>
      </c>
      <c r="AS1154" s="34"/>
      <c r="AT1154" s="34">
        <v>22.424135</v>
      </c>
      <c r="AU1154" s="34"/>
      <c r="AV1154" s="34">
        <v>11.250102</v>
      </c>
      <c r="AW1154" s="34">
        <v>12.879412</v>
      </c>
      <c r="AX1154" s="34">
        <v>11.61</v>
      </c>
      <c r="AY1154" s="34">
        <v>3.95</v>
      </c>
      <c r="AZ1154" s="34">
        <v>62.779998999999997</v>
      </c>
      <c r="BA1154" s="34"/>
      <c r="BB1154" s="34"/>
      <c r="BC1154" s="34">
        <v>26.504963</v>
      </c>
      <c r="BD1154" s="34"/>
      <c r="BE1154" s="38"/>
      <c r="BF1154" s="41"/>
      <c r="BG1154" s="41">
        <f t="shared" si="848"/>
        <v>9.9503764018234308E-3</v>
      </c>
      <c r="BH1154" s="41"/>
      <c r="BI1154" s="41">
        <f t="shared" si="849"/>
        <v>2.1202207650602906E-2</v>
      </c>
      <c r="BJ1154" s="41"/>
      <c r="BK1154" s="41">
        <f t="shared" si="850"/>
        <v>2.394523198182796E-2</v>
      </c>
      <c r="BL1154" s="41">
        <f t="shared" si="851"/>
        <v>2.2667060947203312E-3</v>
      </c>
      <c r="BM1154" s="41">
        <f t="shared" si="852"/>
        <v>-2.9558802241544391E-2</v>
      </c>
      <c r="BN1154" s="41">
        <f t="shared" si="853"/>
        <v>-8.9955629085779858E-3</v>
      </c>
      <c r="BO1154" s="41"/>
      <c r="BP1154" s="41">
        <f t="shared" si="854"/>
        <v>-7.3312608074042633E-3</v>
      </c>
      <c r="BQ1154" s="41">
        <f t="shared" si="855"/>
        <v>-1.1560822401075971E-2</v>
      </c>
      <c r="BR1154" s="41">
        <f t="shared" si="856"/>
        <v>2.5364283265899876E-3</v>
      </c>
      <c r="BS1154" s="41">
        <f t="shared" si="857"/>
        <v>4.1718875694063268E-3</v>
      </c>
      <c r="BT1154" s="41"/>
      <c r="BU1154" s="41"/>
      <c r="BV1154" s="41">
        <f t="shared" si="858"/>
        <v>-1.2448251772915355E-2</v>
      </c>
      <c r="BW1154" s="41">
        <f t="shared" si="859"/>
        <v>1.0364753689496653E-3</v>
      </c>
      <c r="BX1154" s="41"/>
      <c r="BY1154" s="41"/>
      <c r="BZ1154" s="41">
        <f t="shared" si="860"/>
        <v>0</v>
      </c>
      <c r="CA1154" s="41">
        <f t="shared" si="861"/>
        <v>1.3621380945611199E-2</v>
      </c>
      <c r="CB1154" s="41">
        <f t="shared" si="862"/>
        <v>-1.9915338436574066E-2</v>
      </c>
      <c r="CC1154" s="41">
        <f t="shared" si="863"/>
        <v>-7.3314111373051442E-3</v>
      </c>
      <c r="CD1154" s="41">
        <f t="shared" si="864"/>
        <v>4.8102106713718569E-2</v>
      </c>
      <c r="CE1154" s="41">
        <f t="shared" si="865"/>
        <v>2.0116760802071237E-2</v>
      </c>
      <c r="CF1154" s="41">
        <f t="shared" si="866"/>
        <v>2.3001818027071777E-3</v>
      </c>
      <c r="CG1154" s="41"/>
      <c r="CH1154" s="41">
        <f t="shared" si="867"/>
        <v>4.6546162820807011E-4</v>
      </c>
      <c r="CI1154" s="41">
        <f t="shared" si="868"/>
        <v>1.2867335957078159E-2</v>
      </c>
      <c r="CJ1154" s="41">
        <f t="shared" si="869"/>
        <v>3.9220713153281329E-2</v>
      </c>
      <c r="CK1154" s="41">
        <f t="shared" si="870"/>
        <v>7.0012535985169381E-3</v>
      </c>
      <c r="CL1154" s="41">
        <f t="shared" si="871"/>
        <v>1.1503859720932371E-2</v>
      </c>
      <c r="CM1154" s="41">
        <f t="shared" si="872"/>
        <v>-1.0990796226535962E-3</v>
      </c>
      <c r="CO1154" s="41"/>
      <c r="CP1154" s="41"/>
      <c r="CQ1154" s="41">
        <f t="shared" si="874"/>
        <v>-2.4788535120905016E-3</v>
      </c>
      <c r="CR1154" s="41">
        <f t="shared" si="875"/>
        <v>0</v>
      </c>
      <c r="CS1154" s="41">
        <f t="shared" si="876"/>
        <v>9.1534275445727606E-3</v>
      </c>
      <c r="CT1154" s="41">
        <f t="shared" si="877"/>
        <v>-6.9204428445737952E-3</v>
      </c>
      <c r="CU1154" s="41">
        <f t="shared" si="878"/>
        <v>5.4200674693393345E-3</v>
      </c>
      <c r="CV1154" s="41">
        <f t="shared" si="879"/>
        <v>2.0352228848898517E-2</v>
      </c>
      <c r="CW1154" s="41"/>
      <c r="CX1154" s="41">
        <f t="shared" si="880"/>
        <v>4.4443245311462315E-3</v>
      </c>
      <c r="CY1154" s="41"/>
      <c r="CZ1154" s="41">
        <f t="shared" si="882"/>
        <v>0</v>
      </c>
      <c r="DA1154" s="41">
        <f t="shared" si="883"/>
        <v>-3.824142372413377E-3</v>
      </c>
      <c r="DB1154" s="41">
        <f t="shared" si="884"/>
        <v>4.0427297803672352E-2</v>
      </c>
      <c r="DC1154" s="41">
        <f t="shared" si="885"/>
        <v>-1.2578782206860073E-2</v>
      </c>
      <c r="DD1154" s="41">
        <f t="shared" si="886"/>
        <v>-1.313417092634369E-2</v>
      </c>
      <c r="DE1154" s="41"/>
      <c r="DF1154" s="41"/>
      <c r="DG1154" s="41">
        <f t="shared" si="887"/>
        <v>1.1718170824509455E-2</v>
      </c>
      <c r="DH1154" s="41"/>
    </row>
    <row r="1155" spans="2:112">
      <c r="B1155" s="34"/>
      <c r="C1155" s="34">
        <v>4.686534</v>
      </c>
      <c r="D1155" s="34"/>
      <c r="E1155" s="34">
        <v>2.97</v>
      </c>
      <c r="F1155" s="34"/>
      <c r="G1155" s="34">
        <v>52.290993</v>
      </c>
      <c r="H1155" s="34">
        <v>26.372377</v>
      </c>
      <c r="I1155" s="34">
        <v>25.200001</v>
      </c>
      <c r="J1155" s="34">
        <v>3.39</v>
      </c>
      <c r="K1155" s="34"/>
      <c r="L1155" s="34">
        <v>70.099997999999999</v>
      </c>
      <c r="M1155" s="34">
        <v>4.3</v>
      </c>
      <c r="N1155" s="34">
        <v>46.217830999999997</v>
      </c>
      <c r="O1155" s="34">
        <v>11.81</v>
      </c>
      <c r="P1155" s="34"/>
      <c r="Q1155" s="34"/>
      <c r="R1155" s="34">
        <v>47.75</v>
      </c>
      <c r="S1155" s="34">
        <v>38.184528</v>
      </c>
      <c r="T1155" s="34"/>
      <c r="U1155" s="34"/>
      <c r="V1155" s="34">
        <v>3.9915660000000002</v>
      </c>
      <c r="W1155" s="34">
        <v>43.349997999999999</v>
      </c>
      <c r="X1155" s="34">
        <v>34.599997999999999</v>
      </c>
      <c r="Y1155" s="34">
        <v>13.52</v>
      </c>
      <c r="Z1155" s="34">
        <v>24.643311000000001</v>
      </c>
      <c r="AA1155" s="34">
        <v>50.721966000000002</v>
      </c>
      <c r="AB1155" s="34">
        <v>85.883125000000007</v>
      </c>
      <c r="AC1155" s="34"/>
      <c r="AD1155" s="34">
        <v>130.86999499999999</v>
      </c>
      <c r="AE1155" s="34">
        <v>35.512512000000001</v>
      </c>
      <c r="AF1155" s="34">
        <v>1.26</v>
      </c>
      <c r="AG1155" s="34">
        <v>17.389999</v>
      </c>
      <c r="AH1155" s="34">
        <v>29.897551</v>
      </c>
      <c r="AI1155" s="34">
        <v>136.06848099999999</v>
      </c>
      <c r="AJ1155" s="34">
        <v>11.276802</v>
      </c>
      <c r="AK1155" s="34"/>
      <c r="AL1155" s="34"/>
      <c r="AM1155" s="34">
        <v>39.444564999999997</v>
      </c>
      <c r="AN1155" s="34">
        <v>3.2</v>
      </c>
      <c r="AO1155" s="34">
        <v>22.35</v>
      </c>
      <c r="AP1155" s="34">
        <v>6.85</v>
      </c>
      <c r="AQ1155" s="34">
        <v>18.399999999999999</v>
      </c>
      <c r="AR1155" s="34">
        <v>5.19</v>
      </c>
      <c r="AS1155" s="34"/>
      <c r="AT1155" s="34">
        <v>21.777763</v>
      </c>
      <c r="AU1155" s="34"/>
      <c r="AV1155" s="34">
        <v>11.002302</v>
      </c>
      <c r="AW1155" s="34">
        <v>12.731372</v>
      </c>
      <c r="AX1155" s="34">
        <v>11.43</v>
      </c>
      <c r="AY1155" s="34">
        <v>4.0999999999999996</v>
      </c>
      <c r="AZ1155" s="34">
        <v>61.380001</v>
      </c>
      <c r="BA1155" s="34"/>
      <c r="BB1155" s="34"/>
      <c r="BC1155" s="34">
        <v>26.694212</v>
      </c>
      <c r="BD1155" s="34"/>
      <c r="BE1155" s="38"/>
      <c r="BF1155" s="41"/>
      <c r="BG1155" s="41">
        <f t="shared" si="848"/>
        <v>-3.0153177605353167E-2</v>
      </c>
      <c r="BH1155" s="41"/>
      <c r="BI1155" s="41">
        <f t="shared" si="849"/>
        <v>3.7740327982847113E-2</v>
      </c>
      <c r="BJ1155" s="41"/>
      <c r="BK1155" s="41">
        <f t="shared" si="850"/>
        <v>-6.4565939167480612E-3</v>
      </c>
      <c r="BL1155" s="41">
        <f t="shared" si="851"/>
        <v>-1.5106674846193855E-3</v>
      </c>
      <c r="BM1155" s="41">
        <f t="shared" si="852"/>
        <v>7.9682093317157542E-3</v>
      </c>
      <c r="BN1155" s="41">
        <f t="shared" si="853"/>
        <v>2.0865138463961756E-2</v>
      </c>
      <c r="BO1155" s="41"/>
      <c r="BP1155" s="41">
        <f t="shared" si="854"/>
        <v>-8.0983608923373175E-3</v>
      </c>
      <c r="BQ1155" s="41">
        <f t="shared" si="855"/>
        <v>0</v>
      </c>
      <c r="BR1155" s="41">
        <f t="shared" si="856"/>
        <v>-2.0905136975443831E-2</v>
      </c>
      <c r="BS1155" s="41">
        <f t="shared" si="857"/>
        <v>-1.6793005882621229E-2</v>
      </c>
      <c r="BT1155" s="41"/>
      <c r="BU1155" s="41"/>
      <c r="BV1155" s="41">
        <f t="shared" si="858"/>
        <v>-3.1364792437828335E-3</v>
      </c>
      <c r="BW1155" s="41">
        <f t="shared" si="859"/>
        <v>-6.7567523944665874E-3</v>
      </c>
      <c r="BX1155" s="41"/>
      <c r="BY1155" s="41"/>
      <c r="BZ1155" s="41">
        <f t="shared" si="860"/>
        <v>2.5031515663897141E-3</v>
      </c>
      <c r="CA1155" s="41">
        <f t="shared" si="861"/>
        <v>-5.9798476947469335E-3</v>
      </c>
      <c r="CB1155" s="41">
        <f t="shared" si="862"/>
        <v>-5.7637337845874107E-3</v>
      </c>
      <c r="CC1155" s="41">
        <f t="shared" si="863"/>
        <v>-5.1641575482343745E-3</v>
      </c>
      <c r="CD1155" s="41">
        <f t="shared" si="864"/>
        <v>5.6520360044217642E-3</v>
      </c>
      <c r="CE1155" s="41">
        <f t="shared" si="865"/>
        <v>-2.8766222825952659E-3</v>
      </c>
      <c r="CF1155" s="41">
        <f t="shared" si="866"/>
        <v>-9.2326552792301574E-3</v>
      </c>
      <c r="CG1155" s="41"/>
      <c r="CH1155" s="41">
        <f t="shared" si="867"/>
        <v>1.4934858731817905E-2</v>
      </c>
      <c r="CI1155" s="41">
        <f t="shared" si="868"/>
        <v>-8.653360164128791E-3</v>
      </c>
      <c r="CJ1155" s="41">
        <f t="shared" si="869"/>
        <v>-3.1252543504104426E-2</v>
      </c>
      <c r="CK1155" s="41">
        <f t="shared" si="870"/>
        <v>1.0985828902936522E-2</v>
      </c>
      <c r="CL1155" s="41">
        <f t="shared" si="871"/>
        <v>-1.6474835236001809E-2</v>
      </c>
      <c r="CM1155" s="41">
        <f t="shared" si="872"/>
        <v>-1.3937230953268809E-3</v>
      </c>
      <c r="CO1155" s="41"/>
      <c r="CP1155" s="41"/>
      <c r="CQ1155" s="41">
        <f t="shared" si="874"/>
        <v>-1.6516947952833514E-2</v>
      </c>
      <c r="CR1155" s="41">
        <f t="shared" si="875"/>
        <v>0</v>
      </c>
      <c r="CS1155" s="41">
        <f t="shared" si="876"/>
        <v>1.8059135980311999E-2</v>
      </c>
      <c r="CT1155" s="41">
        <f t="shared" si="877"/>
        <v>-4.9832373747875754E-2</v>
      </c>
      <c r="CU1155" s="41">
        <f t="shared" si="878"/>
        <v>-5.4200674693392556E-3</v>
      </c>
      <c r="CV1155" s="41">
        <f t="shared" si="879"/>
        <v>-5.0715092579016338E-2</v>
      </c>
      <c r="CW1155" s="41"/>
      <c r="CX1155" s="41">
        <f t="shared" si="880"/>
        <v>-2.9248430857080891E-2</v>
      </c>
      <c r="CY1155" s="41"/>
      <c r="CZ1155" s="41">
        <f t="shared" si="882"/>
        <v>-2.227267164483315E-2</v>
      </c>
      <c r="DA1155" s="41">
        <f t="shared" si="883"/>
        <v>-1.1560883793451533E-2</v>
      </c>
      <c r="DB1155" s="41">
        <f t="shared" si="884"/>
        <v>-1.562531790308087E-2</v>
      </c>
      <c r="DC1155" s="41">
        <f t="shared" si="885"/>
        <v>3.7271394797231384E-2</v>
      </c>
      <c r="DD1155" s="41">
        <f t="shared" si="886"/>
        <v>-2.2552470001625816E-2</v>
      </c>
      <c r="DE1155" s="41"/>
      <c r="DF1155" s="41"/>
      <c r="DG1155" s="41">
        <f t="shared" si="887"/>
        <v>7.1147644042481141E-3</v>
      </c>
      <c r="DH1155" s="41"/>
    </row>
    <row r="1156" spans="2:112">
      <c r="B1156" s="34"/>
      <c r="C1156" s="34">
        <v>4.543069</v>
      </c>
      <c r="D1156" s="34"/>
      <c r="E1156" s="34">
        <v>3.01</v>
      </c>
      <c r="F1156" s="34"/>
      <c r="G1156" s="34">
        <v>52.520122999999998</v>
      </c>
      <c r="H1156" s="34">
        <v>26.541815</v>
      </c>
      <c r="I1156" s="34">
        <v>24.950001</v>
      </c>
      <c r="J1156" s="34">
        <v>3.78</v>
      </c>
      <c r="K1156" s="34"/>
      <c r="L1156" s="34">
        <v>69.389999000000003</v>
      </c>
      <c r="M1156" s="34">
        <v>4.25</v>
      </c>
      <c r="N1156" s="34">
        <v>46.397162999999999</v>
      </c>
      <c r="O1156" s="34">
        <v>11.62</v>
      </c>
      <c r="P1156" s="34"/>
      <c r="Q1156" s="34"/>
      <c r="R1156" s="34">
        <v>47.299999</v>
      </c>
      <c r="S1156" s="34">
        <v>38.453361999999998</v>
      </c>
      <c r="T1156" s="34"/>
      <c r="U1156" s="34"/>
      <c r="V1156" s="34">
        <v>3.9316930000000001</v>
      </c>
      <c r="W1156" s="34">
        <v>42.799999</v>
      </c>
      <c r="X1156" s="34">
        <v>34.25</v>
      </c>
      <c r="Y1156" s="34">
        <v>13.38</v>
      </c>
      <c r="Z1156" s="34">
        <v>24.603625999999998</v>
      </c>
      <c r="AA1156" s="34">
        <v>51.803229999999999</v>
      </c>
      <c r="AB1156" s="34">
        <v>86.829078999999993</v>
      </c>
      <c r="AC1156" s="34"/>
      <c r="AD1156" s="34">
        <v>133.550003</v>
      </c>
      <c r="AE1156" s="34">
        <v>35.522472</v>
      </c>
      <c r="AF1156" s="34">
        <v>1.29</v>
      </c>
      <c r="AG1156" s="34">
        <v>17.139999</v>
      </c>
      <c r="AH1156" s="34">
        <v>30.791495999999999</v>
      </c>
      <c r="AI1156" s="34">
        <v>135.50915499999999</v>
      </c>
      <c r="AJ1156" s="34">
        <v>11.325831000000001</v>
      </c>
      <c r="AK1156" s="34"/>
      <c r="AL1156" s="34"/>
      <c r="AM1156" s="34">
        <v>39.116107999999997</v>
      </c>
      <c r="AN1156" s="34">
        <v>3.2</v>
      </c>
      <c r="AO1156" s="34">
        <v>22.6</v>
      </c>
      <c r="AP1156" s="34">
        <v>7.15</v>
      </c>
      <c r="AQ1156" s="34">
        <v>18.549999</v>
      </c>
      <c r="AR1156" s="34">
        <v>5.21</v>
      </c>
      <c r="AS1156" s="34"/>
      <c r="AT1156" s="34">
        <v>21.628601</v>
      </c>
      <c r="AU1156" s="34"/>
      <c r="AV1156" s="34">
        <v>11.230276999999999</v>
      </c>
      <c r="AW1156" s="34">
        <v>12.336601</v>
      </c>
      <c r="AX1156" s="34">
        <v>11.49</v>
      </c>
      <c r="AY1156" s="34">
        <v>4</v>
      </c>
      <c r="AZ1156" s="34">
        <v>61.040000999999997</v>
      </c>
      <c r="BA1156" s="34"/>
      <c r="BB1156" s="34"/>
      <c r="BC1156" s="34">
        <v>26.534842999999999</v>
      </c>
      <c r="BD1156" s="34"/>
      <c r="BE1156" s="38"/>
      <c r="BF1156" s="41"/>
      <c r="BG1156" s="41">
        <f t="shared" ref="BG1156:BG1219" si="888">LN(C1156/C1155)</f>
        <v>-3.1090515195572595E-2</v>
      </c>
      <c r="BH1156" s="41"/>
      <c r="BI1156" s="41">
        <f t="shared" ref="BI1156:BI1219" si="889">LN(E1156/E1155)</f>
        <v>1.337812594617605E-2</v>
      </c>
      <c r="BJ1156" s="41"/>
      <c r="BK1156" s="41">
        <f t="shared" ref="BK1156:BK1219" si="890">LN(G1156/G1155)</f>
        <v>4.3722531303908253E-3</v>
      </c>
      <c r="BL1156" s="41">
        <f t="shared" ref="BL1156:BL1219" si="891">LN(H1156/H1155)</f>
        <v>6.404277291857139E-3</v>
      </c>
      <c r="BM1156" s="41">
        <f t="shared" ref="BM1156:BM1219" si="892">LN(I1156/I1155)</f>
        <v>-9.9701719222292859E-3</v>
      </c>
      <c r="BN1156" s="41">
        <f t="shared" ref="BN1156:BN1219" si="893">LN(J1156/J1155)</f>
        <v>0.10889408823913739</v>
      </c>
      <c r="BO1156" s="41"/>
      <c r="BP1156" s="41">
        <f t="shared" ref="BP1156:BP1190" si="894">LN(L1156/L1155)</f>
        <v>-1.0180015009714513E-2</v>
      </c>
      <c r="BQ1156" s="41">
        <f t="shared" ref="BQ1156:BQ1219" si="895">LN(M1156/M1155)</f>
        <v>-1.1696039763191187E-2</v>
      </c>
      <c r="BR1156" s="41">
        <f t="shared" ref="BR1156:BR1219" si="896">LN(N1156/N1155)</f>
        <v>3.8726391133836902E-3</v>
      </c>
      <c r="BS1156" s="41">
        <f t="shared" ref="BS1156:BS1219" si="897">LN(O1156/O1155)</f>
        <v>-1.6218878785505923E-2</v>
      </c>
      <c r="BT1156" s="41"/>
      <c r="BU1156" s="41"/>
      <c r="BV1156" s="41">
        <f t="shared" ref="BV1156:BV1219" si="898">LN(R1156/R1155)</f>
        <v>-9.4687925705012714E-3</v>
      </c>
      <c r="BW1156" s="41">
        <f t="shared" ref="BW1156:BW1219" si="899">LN(S1156/S1155)</f>
        <v>7.0157229713609347E-3</v>
      </c>
      <c r="BX1156" s="41"/>
      <c r="BY1156" s="41"/>
      <c r="BZ1156" s="41">
        <f t="shared" ref="BZ1156:BZ1219" si="900">LN(V1156/V1155)</f>
        <v>-1.5113513181795052E-2</v>
      </c>
      <c r="CA1156" s="41">
        <f t="shared" ref="CA1156:CA1219" si="901">LN(W1156/W1155)</f>
        <v>-1.2768577867183446E-2</v>
      </c>
      <c r="CB1156" s="41">
        <f t="shared" ref="CB1156:CB1210" si="902">LN(X1156/X1155)</f>
        <v>-1.0167059551974384E-2</v>
      </c>
      <c r="CC1156" s="41">
        <f t="shared" ref="CC1156:CC1219" si="903">LN(Y1156/Y1155)</f>
        <v>-1.0409015914735526E-2</v>
      </c>
      <c r="CD1156" s="41">
        <f t="shared" ref="CD1156:CD1219" si="904">LN(Z1156/Z1155)</f>
        <v>-1.6116741875796194E-3</v>
      </c>
      <c r="CE1156" s="41">
        <f t="shared" ref="CE1156:CE1219" si="905">LN(AA1156/AA1155)</f>
        <v>2.1093431326384023E-2</v>
      </c>
      <c r="CF1156" s="41">
        <f t="shared" ref="CF1156:CF1219" si="906">LN(AB1156/AB1155)</f>
        <v>1.0954216751425926E-2</v>
      </c>
      <c r="CG1156" s="41"/>
      <c r="CH1156" s="41">
        <f t="shared" ref="CH1156:CH1219" si="907">LN(AD1156/AD1155)</f>
        <v>2.0271536157931133E-2</v>
      </c>
      <c r="CI1156" s="41">
        <f t="shared" ref="CI1156:CI1219" si="908">LN(AE1156/AE1155)</f>
        <v>2.8042520753632932E-4</v>
      </c>
      <c r="CJ1156" s="41">
        <f t="shared" ref="CJ1156:CJ1197" si="909">LN(AF1156/AF1155)</f>
        <v>2.3530497410194036E-2</v>
      </c>
      <c r="CK1156" s="41">
        <f t="shared" ref="CK1156:CK1219" si="910">LN(AG1156/AG1155)</f>
        <v>-1.4480416035302351E-2</v>
      </c>
      <c r="CL1156" s="41">
        <f t="shared" ref="CL1156:CL1219" si="911">LN(AH1156/AH1155)</f>
        <v>2.9461977272109474E-2</v>
      </c>
      <c r="CM1156" s="41">
        <f t="shared" ref="CM1156:CM1219" si="912">LN(AI1156/AI1155)</f>
        <v>-4.1190931556440236E-3</v>
      </c>
      <c r="CO1156" s="41"/>
      <c r="CP1156" s="41"/>
      <c r="CQ1156" s="41">
        <f t="shared" ref="CQ1156:CQ1219" si="913">LN(AM1156/AM1155)</f>
        <v>-8.3619170078278286E-3</v>
      </c>
      <c r="CR1156" s="41">
        <f t="shared" ref="CR1156:CR1219" si="914">LN(AN1156/AN1155)</f>
        <v>0</v>
      </c>
      <c r="CS1156" s="41">
        <f t="shared" ref="CS1156:CS1219" si="915">LN(AO1156/AO1155)</f>
        <v>1.1123585218662302E-2</v>
      </c>
      <c r="CT1156" s="41">
        <f t="shared" ref="CT1156:CT1219" si="916">LN(AP1156/AP1155)</f>
        <v>4.2863704431782529E-2</v>
      </c>
      <c r="CU1156" s="41">
        <f t="shared" ref="CU1156:CU1186" si="917">LN(AQ1156/AQ1155)</f>
        <v>8.1190705301470122E-3</v>
      </c>
      <c r="CV1156" s="41">
        <f t="shared" ref="CV1156:CV1219" si="918">LN(AR1156/AR1155)</f>
        <v>3.8461585874780936E-3</v>
      </c>
      <c r="CW1156" s="41"/>
      <c r="CX1156" s="41">
        <f t="shared" ref="CX1156:CX1219" si="919">LN(AT1156/AT1155)</f>
        <v>-6.8728441364369593E-3</v>
      </c>
      <c r="CY1156" s="41"/>
      <c r="CZ1156" s="41">
        <f t="shared" ref="CZ1156:CZ1219" si="920">LN(AV1156/AV1155)</f>
        <v>2.0508910888007229E-2</v>
      </c>
      <c r="DA1156" s="41">
        <f t="shared" ref="DA1156:DA1219" si="921">LN(AW1156/AW1155)</f>
        <v>-3.1498648836669071E-2</v>
      </c>
      <c r="DB1156" s="41">
        <f t="shared" ref="DB1156:DB1219" si="922">LN(AX1156/AX1155)</f>
        <v>5.2356140539451639E-3</v>
      </c>
      <c r="DC1156" s="41">
        <f t="shared" ref="DC1156:DC1219" si="923">LN(AY1156/AY1155)</f>
        <v>-2.4692612590371411E-2</v>
      </c>
      <c r="DD1156" s="41">
        <f t="shared" ref="DD1156:DD1219" si="924">LN(AZ1156/AZ1155)</f>
        <v>-5.5546621246405367E-3</v>
      </c>
      <c r="DE1156" s="41"/>
      <c r="DF1156" s="41"/>
      <c r="DG1156" s="41">
        <f t="shared" ref="DG1156:DG1219" si="925">LN(BC1156/BC1155)</f>
        <v>-5.9880633314371061E-3</v>
      </c>
      <c r="DH1156" s="41"/>
    </row>
    <row r="1157" spans="2:112">
      <c r="B1157" s="34"/>
      <c r="C1157" s="34">
        <v>4.4474260000000001</v>
      </c>
      <c r="D1157" s="34"/>
      <c r="E1157" s="34">
        <v>3.31</v>
      </c>
      <c r="F1157" s="34"/>
      <c r="G1157" s="34">
        <v>53.277240999999997</v>
      </c>
      <c r="H1157" s="34">
        <v>26.681353000000001</v>
      </c>
      <c r="I1157" s="34">
        <v>24.75</v>
      </c>
      <c r="J1157" s="34">
        <v>3.53</v>
      </c>
      <c r="K1157" s="34"/>
      <c r="L1157" s="34">
        <v>70.629997000000003</v>
      </c>
      <c r="M1157" s="34">
        <v>4.2699999999999996</v>
      </c>
      <c r="N1157" s="34">
        <v>43.238930000000003</v>
      </c>
      <c r="O1157" s="34">
        <v>11.4</v>
      </c>
      <c r="P1157" s="34"/>
      <c r="Q1157" s="34"/>
      <c r="R1157" s="34">
        <v>47.400002000000001</v>
      </c>
      <c r="S1157" s="34">
        <v>38.791896999999999</v>
      </c>
      <c r="T1157" s="34"/>
      <c r="U1157" s="34"/>
      <c r="V1157" s="34">
        <v>3.9616289999999998</v>
      </c>
      <c r="W1157" s="34">
        <v>42.439999</v>
      </c>
      <c r="X1157" s="34">
        <v>34.849997999999999</v>
      </c>
      <c r="Y1157" s="34">
        <v>13.43</v>
      </c>
      <c r="Z1157" s="34">
        <v>24.712757</v>
      </c>
      <c r="AA1157" s="34">
        <v>50.984977999999998</v>
      </c>
      <c r="AB1157" s="34">
        <v>87.326958000000005</v>
      </c>
      <c r="AC1157" s="34"/>
      <c r="AD1157" s="34">
        <v>135.479996</v>
      </c>
      <c r="AE1157" s="34">
        <v>35.412956000000001</v>
      </c>
      <c r="AF1157" s="34">
        <v>1.32</v>
      </c>
      <c r="AG1157" s="34">
        <v>17.450001</v>
      </c>
      <c r="AH1157" s="34">
        <v>31.536453000000002</v>
      </c>
      <c r="AI1157" s="34">
        <v>134.60022000000001</v>
      </c>
      <c r="AJ1157" s="34">
        <v>11.316026000000001</v>
      </c>
      <c r="AK1157" s="34"/>
      <c r="AL1157" s="34"/>
      <c r="AM1157" s="34">
        <v>39.484375</v>
      </c>
      <c r="AN1157" s="34">
        <v>3.3</v>
      </c>
      <c r="AO1157" s="34">
        <v>22.700001</v>
      </c>
      <c r="AP1157" s="34">
        <v>7</v>
      </c>
      <c r="AQ1157" s="34">
        <v>18.75</v>
      </c>
      <c r="AR1157" s="34">
        <v>5.14</v>
      </c>
      <c r="AS1157" s="34"/>
      <c r="AT1157" s="34">
        <v>21.031949999999998</v>
      </c>
      <c r="AU1157" s="34"/>
      <c r="AV1157" s="34">
        <v>11.051862</v>
      </c>
      <c r="AW1157" s="34">
        <v>12.139215</v>
      </c>
      <c r="AX1157" s="34">
        <v>11.64</v>
      </c>
      <c r="AY1157" s="34">
        <v>4</v>
      </c>
      <c r="AZ1157" s="34">
        <v>60.59</v>
      </c>
      <c r="BA1157" s="34"/>
      <c r="BB1157" s="34"/>
      <c r="BC1157" s="34">
        <v>26.873502999999999</v>
      </c>
      <c r="BD1157" s="34"/>
      <c r="BE1157" s="38"/>
      <c r="BF1157" s="41"/>
      <c r="BG1157" s="41">
        <f t="shared" si="888"/>
        <v>-2.1277273005114054E-2</v>
      </c>
      <c r="BH1157" s="41"/>
      <c r="BI1157" s="41">
        <f t="shared" si="889"/>
        <v>9.5008110628187162E-2</v>
      </c>
      <c r="BJ1157" s="41"/>
      <c r="BK1157" s="41">
        <f t="shared" si="890"/>
        <v>1.4312850461494379E-2</v>
      </c>
      <c r="BL1157" s="41">
        <f t="shared" si="891"/>
        <v>5.2435179999154079E-3</v>
      </c>
      <c r="BM1157" s="41">
        <f t="shared" si="892"/>
        <v>-8.0483732629878721E-3</v>
      </c>
      <c r="BN1157" s="41">
        <f t="shared" si="893"/>
        <v>-6.8426138686290952E-2</v>
      </c>
      <c r="BO1157" s="41"/>
      <c r="BP1157" s="41">
        <f t="shared" si="894"/>
        <v>1.7712190445801954E-2</v>
      </c>
      <c r="BQ1157" s="41">
        <f t="shared" si="895"/>
        <v>4.6948443042076635E-3</v>
      </c>
      <c r="BR1157" s="41">
        <f t="shared" si="896"/>
        <v>-7.0497068262657586E-2</v>
      </c>
      <c r="BS1157" s="41">
        <f t="shared" si="897"/>
        <v>-1.9114396023315328E-2</v>
      </c>
      <c r="BT1157" s="41"/>
      <c r="BU1157" s="41"/>
      <c r="BV1157" s="41">
        <f t="shared" si="898"/>
        <v>2.1119965388846575E-3</v>
      </c>
      <c r="BW1157" s="41">
        <f t="shared" si="899"/>
        <v>8.7652542522666486E-3</v>
      </c>
      <c r="BX1157" s="41"/>
      <c r="BY1157" s="41"/>
      <c r="BZ1157" s="41">
        <f t="shared" si="900"/>
        <v>7.5851823935444655E-3</v>
      </c>
      <c r="CA1157" s="41">
        <f t="shared" si="901"/>
        <v>-8.4467890401594223E-3</v>
      </c>
      <c r="CB1157" s="41">
        <f t="shared" si="902"/>
        <v>1.7366515109487796E-2</v>
      </c>
      <c r="CC1157" s="41">
        <f t="shared" si="903"/>
        <v>3.729955835063789E-3</v>
      </c>
      <c r="CD1157" s="41">
        <f t="shared" si="904"/>
        <v>4.4257575877784932E-3</v>
      </c>
      <c r="CE1157" s="41">
        <f t="shared" si="905"/>
        <v>-1.5921462217151836E-2</v>
      </c>
      <c r="CF1157" s="41">
        <f t="shared" si="906"/>
        <v>5.7176353451452774E-3</v>
      </c>
      <c r="CG1157" s="41"/>
      <c r="CH1157" s="41">
        <f t="shared" si="907"/>
        <v>1.4348036405451009E-2</v>
      </c>
      <c r="CI1157" s="41">
        <f t="shared" si="908"/>
        <v>-3.0877684142065756E-3</v>
      </c>
      <c r="CJ1157" s="41">
        <f t="shared" si="909"/>
        <v>2.2989518224698781E-2</v>
      </c>
      <c r="CK1157" s="41">
        <f t="shared" si="910"/>
        <v>1.7924851128450058E-2</v>
      </c>
      <c r="CL1157" s="41">
        <f t="shared" si="911"/>
        <v>2.3905566883237635E-2</v>
      </c>
      <c r="CM1157" s="41">
        <f t="shared" si="912"/>
        <v>-6.7301509312152541E-3</v>
      </c>
      <c r="CO1157" s="41"/>
      <c r="CP1157" s="41"/>
      <c r="CQ1157" s="41">
        <f t="shared" si="913"/>
        <v>9.3706725637962025E-3</v>
      </c>
      <c r="CR1157" s="41">
        <f t="shared" si="914"/>
        <v>3.0771658666753472E-2</v>
      </c>
      <c r="CS1157" s="41">
        <f t="shared" si="915"/>
        <v>4.4150622619792048E-3</v>
      </c>
      <c r="CT1157" s="41">
        <f t="shared" si="916"/>
        <v>-2.1202207650603051E-2</v>
      </c>
      <c r="CU1157" s="41">
        <f t="shared" si="917"/>
        <v>1.072401727133284E-2</v>
      </c>
      <c r="CV1157" s="41">
        <f t="shared" si="918"/>
        <v>-1.3526776298201851E-2</v>
      </c>
      <c r="CW1157" s="41"/>
      <c r="CX1157" s="41">
        <f t="shared" si="919"/>
        <v>-2.7973849091231143E-2</v>
      </c>
      <c r="CY1157" s="41"/>
      <c r="CZ1157" s="41">
        <f t="shared" si="920"/>
        <v>-1.6014513963749748E-2</v>
      </c>
      <c r="DA1157" s="41">
        <f t="shared" si="921"/>
        <v>-1.6129413562900586E-2</v>
      </c>
      <c r="DB1157" s="41">
        <f t="shared" si="922"/>
        <v>1.2970350442627405E-2</v>
      </c>
      <c r="DC1157" s="41">
        <f t="shared" si="923"/>
        <v>0</v>
      </c>
      <c r="DD1157" s="41">
        <f t="shared" si="924"/>
        <v>-7.3995404020034622E-3</v>
      </c>
      <c r="DE1157" s="41"/>
      <c r="DF1157" s="41"/>
      <c r="DG1157" s="41">
        <f t="shared" si="925"/>
        <v>1.2682083022233165E-2</v>
      </c>
      <c r="DH1157" s="41"/>
    </row>
    <row r="1158" spans="2:112">
      <c r="B1158" s="34"/>
      <c r="C1158" s="34">
        <v>4.351782</v>
      </c>
      <c r="D1158" s="34"/>
      <c r="E1158" s="34">
        <v>3.11</v>
      </c>
      <c r="F1158" s="34"/>
      <c r="G1158" s="34">
        <v>53.566139</v>
      </c>
      <c r="H1158" s="34">
        <v>26.551783</v>
      </c>
      <c r="I1158" s="34">
        <v>24.5</v>
      </c>
      <c r="J1158" s="34">
        <v>3.54</v>
      </c>
      <c r="K1158" s="34"/>
      <c r="L1158" s="34">
        <v>71.059997999999993</v>
      </c>
      <c r="M1158" s="34">
        <v>4.4000000000000004</v>
      </c>
      <c r="N1158" s="34">
        <v>43.268818000000003</v>
      </c>
      <c r="O1158" s="34">
        <v>11.41</v>
      </c>
      <c r="P1158" s="34"/>
      <c r="Q1158" s="34"/>
      <c r="R1158" s="34">
        <v>48.16</v>
      </c>
      <c r="S1158" s="34">
        <v>38.931289999999997</v>
      </c>
      <c r="T1158" s="34"/>
      <c r="U1158" s="34"/>
      <c r="V1158" s="34">
        <v>3.8135469999999998</v>
      </c>
      <c r="W1158" s="34">
        <v>42.290000999999997</v>
      </c>
      <c r="X1158" s="34">
        <v>35.849997999999999</v>
      </c>
      <c r="Y1158" s="34">
        <v>13.31</v>
      </c>
      <c r="Z1158" s="34">
        <v>25.179034999999999</v>
      </c>
      <c r="AA1158" s="34">
        <v>51.579185000000003</v>
      </c>
      <c r="AB1158" s="34">
        <v>88.023987000000005</v>
      </c>
      <c r="AC1158" s="34"/>
      <c r="AD1158" s="34">
        <v>136.679993</v>
      </c>
      <c r="AE1158" s="34">
        <v>35.562297999999998</v>
      </c>
      <c r="AF1158" s="34">
        <v>1.32</v>
      </c>
      <c r="AG1158" s="34">
        <v>17.719999000000001</v>
      </c>
      <c r="AH1158" s="34">
        <v>31.933764</v>
      </c>
      <c r="AI1158" s="34">
        <v>134.090836</v>
      </c>
      <c r="AJ1158" s="34">
        <v>11.276802</v>
      </c>
      <c r="AK1158" s="34"/>
      <c r="AL1158" s="34"/>
      <c r="AM1158" s="34">
        <v>39.444564999999997</v>
      </c>
      <c r="AN1158" s="34">
        <v>3.2</v>
      </c>
      <c r="AO1158" s="34">
        <v>22.450001</v>
      </c>
      <c r="AP1158" s="34">
        <v>6.9</v>
      </c>
      <c r="AQ1158" s="34">
        <v>18.450001</v>
      </c>
      <c r="AR1158" s="34">
        <v>5.2</v>
      </c>
      <c r="AS1158" s="34"/>
      <c r="AT1158" s="34">
        <v>21.181111999999999</v>
      </c>
      <c r="AU1158" s="34"/>
      <c r="AV1158" s="34">
        <v>11.150982000000001</v>
      </c>
      <c r="AW1158" s="34">
        <v>12.139215</v>
      </c>
      <c r="AX1158" s="34">
        <v>11.57</v>
      </c>
      <c r="AY1158" s="34">
        <v>3.9</v>
      </c>
      <c r="AZ1158" s="34">
        <v>60.080002</v>
      </c>
      <c r="BA1158" s="34"/>
      <c r="BB1158" s="34"/>
      <c r="BC1158" s="34">
        <v>26.744015000000001</v>
      </c>
      <c r="BD1158" s="34"/>
      <c r="BE1158" s="38"/>
      <c r="BF1158" s="41"/>
      <c r="BG1158" s="41">
        <f t="shared" si="888"/>
        <v>-2.1740085471206348E-2</v>
      </c>
      <c r="BH1158" s="41"/>
      <c r="BI1158" s="41">
        <f t="shared" si="889"/>
        <v>-6.232546319782882E-2</v>
      </c>
      <c r="BJ1158" s="41"/>
      <c r="BK1158" s="41">
        <f t="shared" si="890"/>
        <v>5.4078915151347254E-3</v>
      </c>
      <c r="BL1158" s="41">
        <f t="shared" si="891"/>
        <v>-4.8680301636186462E-3</v>
      </c>
      <c r="BM1158" s="41">
        <f t="shared" si="892"/>
        <v>-1.0152371464017962E-2</v>
      </c>
      <c r="BN1158" s="41">
        <f t="shared" si="893"/>
        <v>2.8288562004778446E-3</v>
      </c>
      <c r="BO1158" s="41"/>
      <c r="BP1158" s="41">
        <f t="shared" si="894"/>
        <v>6.0696215016901207E-3</v>
      </c>
      <c r="BQ1158" s="41">
        <f t="shared" si="895"/>
        <v>2.999071368368254E-2</v>
      </c>
      <c r="BR1158" s="41">
        <f t="shared" si="896"/>
        <v>6.9099015707160003E-4</v>
      </c>
      <c r="BS1158" s="41">
        <f t="shared" si="897"/>
        <v>8.7680847353438615E-4</v>
      </c>
      <c r="BT1158" s="41"/>
      <c r="BU1158" s="41"/>
      <c r="BV1158" s="41">
        <f t="shared" si="898"/>
        <v>1.5906530105442736E-2</v>
      </c>
      <c r="BW1158" s="41">
        <f t="shared" si="899"/>
        <v>3.5869128591405112E-3</v>
      </c>
      <c r="BX1158" s="41"/>
      <c r="BY1158" s="41"/>
      <c r="BZ1158" s="41">
        <f t="shared" si="900"/>
        <v>-3.8095577133559107E-2</v>
      </c>
      <c r="CA1158" s="41">
        <f t="shared" si="901"/>
        <v>-3.540615052456527E-3</v>
      </c>
      <c r="CB1158" s="41">
        <f t="shared" si="902"/>
        <v>2.8290431439900104E-2</v>
      </c>
      <c r="CC1158" s="41">
        <f t="shared" si="903"/>
        <v>-8.9753781281259239E-3</v>
      </c>
      <c r="CD1158" s="41">
        <f t="shared" si="904"/>
        <v>1.8692115777089239E-2</v>
      </c>
      <c r="CE1158" s="41">
        <f t="shared" si="905"/>
        <v>1.1587159313786179E-2</v>
      </c>
      <c r="CF1158" s="41">
        <f t="shared" si="906"/>
        <v>7.9501444522486215E-3</v>
      </c>
      <c r="CG1158" s="41"/>
      <c r="CH1158" s="41">
        <f t="shared" si="907"/>
        <v>8.8183776076565801E-3</v>
      </c>
      <c r="CI1158" s="41">
        <f t="shared" si="908"/>
        <v>4.2082898470540931E-3</v>
      </c>
      <c r="CJ1158" s="41">
        <f t="shared" si="909"/>
        <v>0</v>
      </c>
      <c r="CK1158" s="41">
        <f t="shared" si="910"/>
        <v>1.5354182788500086E-2</v>
      </c>
      <c r="CL1158" s="41">
        <f t="shared" si="911"/>
        <v>1.2519767804862516E-2</v>
      </c>
      <c r="CM1158" s="41">
        <f t="shared" si="912"/>
        <v>-3.7916007911475967E-3</v>
      </c>
      <c r="CO1158" s="41"/>
      <c r="CP1158" s="41"/>
      <c r="CQ1158" s="41">
        <f t="shared" si="913"/>
        <v>-1.0087555559685018E-3</v>
      </c>
      <c r="CR1158" s="41">
        <f t="shared" si="914"/>
        <v>-3.0771658666753545E-2</v>
      </c>
      <c r="CS1158" s="41">
        <f t="shared" si="915"/>
        <v>-1.1074309808527265E-2</v>
      </c>
      <c r="CT1158" s="41">
        <f t="shared" si="916"/>
        <v>-1.4388737452099556E-2</v>
      </c>
      <c r="CU1158" s="41">
        <f t="shared" si="917"/>
        <v>-1.6129327729343022E-2</v>
      </c>
      <c r="CV1158" s="41">
        <f t="shared" si="918"/>
        <v>1.160554612030811E-2</v>
      </c>
      <c r="CW1158" s="41"/>
      <c r="CX1158" s="41">
        <f t="shared" si="919"/>
        <v>7.0671310608062411E-3</v>
      </c>
      <c r="CY1158" s="41"/>
      <c r="CZ1158" s="41">
        <f t="shared" si="920"/>
        <v>8.9286452214998608E-3</v>
      </c>
      <c r="DA1158" s="41">
        <f t="shared" si="921"/>
        <v>0</v>
      </c>
      <c r="DB1158" s="41">
        <f t="shared" si="922"/>
        <v>-6.0319010977065365E-3</v>
      </c>
      <c r="DC1158" s="41">
        <f t="shared" si="923"/>
        <v>-2.5317807984289897E-2</v>
      </c>
      <c r="DD1158" s="41">
        <f t="shared" si="924"/>
        <v>-8.4528222120708735E-3</v>
      </c>
      <c r="DE1158" s="41"/>
      <c r="DF1158" s="41"/>
      <c r="DG1158" s="41">
        <f t="shared" si="925"/>
        <v>-4.8300725797061688E-3</v>
      </c>
      <c r="DH1158" s="41"/>
    </row>
    <row r="1159" spans="2:112">
      <c r="B1159" s="34"/>
      <c r="C1159" s="34">
        <v>4.30396</v>
      </c>
      <c r="D1159" s="34"/>
      <c r="E1159" s="34">
        <v>3.43</v>
      </c>
      <c r="F1159" s="34"/>
      <c r="G1159" s="34">
        <v>53.635876000000003</v>
      </c>
      <c r="H1159" s="34">
        <v>26.701288000000002</v>
      </c>
      <c r="I1159" s="34">
        <v>25.049999</v>
      </c>
      <c r="J1159" s="34">
        <v>3.53</v>
      </c>
      <c r="K1159" s="34"/>
      <c r="L1159" s="34">
        <v>70.680000000000007</v>
      </c>
      <c r="M1159" s="34">
        <v>4.5999999999999996</v>
      </c>
      <c r="N1159" s="34">
        <v>43.348517999999999</v>
      </c>
      <c r="O1159" s="34">
        <v>11.57</v>
      </c>
      <c r="P1159" s="34"/>
      <c r="Q1159" s="34"/>
      <c r="R1159" s="34">
        <v>48.240001999999997</v>
      </c>
      <c r="S1159" s="34">
        <v>39.170257999999997</v>
      </c>
      <c r="T1159" s="34"/>
      <c r="U1159" s="34"/>
      <c r="V1159" s="34">
        <v>3.6638000000000002</v>
      </c>
      <c r="W1159" s="34">
        <v>43.529998999999997</v>
      </c>
      <c r="X1159" s="34">
        <v>36.049999</v>
      </c>
      <c r="Y1159" s="34">
        <v>13.43</v>
      </c>
      <c r="Z1159" s="34">
        <v>25.387373</v>
      </c>
      <c r="AA1159" s="34">
        <v>51.803229999999999</v>
      </c>
      <c r="AB1159" s="34">
        <v>88.422286999999997</v>
      </c>
      <c r="AC1159" s="34"/>
      <c r="AD1159" s="34">
        <v>136.38999899999999</v>
      </c>
      <c r="AE1159" s="34">
        <v>36.199471000000003</v>
      </c>
      <c r="AF1159" s="34">
        <v>1.31</v>
      </c>
      <c r="AG1159" s="34">
        <v>17.989999999999998</v>
      </c>
      <c r="AH1159" s="34">
        <v>31.437124000000001</v>
      </c>
      <c r="AI1159" s="34">
        <v>137.28703300000001</v>
      </c>
      <c r="AJ1159" s="34">
        <v>11.286607999999999</v>
      </c>
      <c r="AK1159" s="34"/>
      <c r="AL1159" s="34"/>
      <c r="AM1159" s="34">
        <v>40.171149999999997</v>
      </c>
      <c r="AN1159" s="34">
        <v>3.8</v>
      </c>
      <c r="AO1159" s="34">
        <v>23.4</v>
      </c>
      <c r="AP1159" s="34">
        <v>6.85</v>
      </c>
      <c r="AQ1159" s="34">
        <v>18.450001</v>
      </c>
      <c r="AR1159" s="34">
        <v>5.3</v>
      </c>
      <c r="AS1159" s="34"/>
      <c r="AT1159" s="34">
        <v>21.877205</v>
      </c>
      <c r="AU1159" s="34"/>
      <c r="AV1159" s="34">
        <v>10.804062</v>
      </c>
      <c r="AW1159" s="34">
        <v>12.139215</v>
      </c>
      <c r="AX1159" s="34">
        <v>11.92</v>
      </c>
      <c r="AY1159" s="34">
        <v>4</v>
      </c>
      <c r="AZ1159" s="34">
        <v>60.150002000000001</v>
      </c>
      <c r="BA1159" s="34"/>
      <c r="BB1159" s="34"/>
      <c r="BC1159" s="34">
        <v>26.843620000000001</v>
      </c>
      <c r="BD1159" s="34"/>
      <c r="BE1159" s="38"/>
      <c r="BF1159" s="41"/>
      <c r="BG1159" s="41">
        <f t="shared" si="888"/>
        <v>-1.1049887251235726E-2</v>
      </c>
      <c r="BH1159" s="41"/>
      <c r="BI1159" s="41">
        <f t="shared" si="889"/>
        <v>9.7937534986705849E-2</v>
      </c>
      <c r="BJ1159" s="41"/>
      <c r="BK1159" s="41">
        <f t="shared" si="890"/>
        <v>1.301039161194926E-3</v>
      </c>
      <c r="BL1159" s="41">
        <f t="shared" si="891"/>
        <v>5.6149022011664921E-3</v>
      </c>
      <c r="BM1159" s="41">
        <f t="shared" si="892"/>
        <v>2.2200670060032061E-2</v>
      </c>
      <c r="BN1159" s="41">
        <f t="shared" si="893"/>
        <v>-2.8288562004777137E-3</v>
      </c>
      <c r="BO1159" s="41"/>
      <c r="BP1159" s="41">
        <f t="shared" si="894"/>
        <v>-5.3619149961554452E-3</v>
      </c>
      <c r="BQ1159" s="41">
        <f t="shared" si="895"/>
        <v>4.4451762570833588E-2</v>
      </c>
      <c r="BR1159" s="41">
        <f t="shared" si="896"/>
        <v>1.8402787749748693E-3</v>
      </c>
      <c r="BS1159" s="41">
        <f t="shared" si="897"/>
        <v>1.3925377331600949E-2</v>
      </c>
      <c r="BT1159" s="41"/>
      <c r="BU1159" s="41"/>
      <c r="BV1159" s="41">
        <f t="shared" si="898"/>
        <v>1.6597928777332962E-3</v>
      </c>
      <c r="BW1159" s="41">
        <f t="shared" si="899"/>
        <v>6.1194368574922645E-3</v>
      </c>
      <c r="BX1159" s="41"/>
      <c r="BY1159" s="41"/>
      <c r="BZ1159" s="41">
        <f t="shared" si="900"/>
        <v>-4.0058867013147675E-2</v>
      </c>
      <c r="CA1159" s="41">
        <f t="shared" si="901"/>
        <v>2.889965746089445E-2</v>
      </c>
      <c r="CB1159" s="41">
        <f t="shared" si="902"/>
        <v>5.5633247340845142E-3</v>
      </c>
      <c r="CC1159" s="41">
        <f t="shared" si="903"/>
        <v>8.9753781281258528E-3</v>
      </c>
      <c r="CD1159" s="41">
        <f t="shared" si="904"/>
        <v>8.2402206170536663E-3</v>
      </c>
      <c r="CE1159" s="41">
        <f t="shared" si="905"/>
        <v>4.3343029033655967E-3</v>
      </c>
      <c r="CF1159" s="41">
        <f t="shared" si="906"/>
        <v>4.5146963718639922E-3</v>
      </c>
      <c r="CG1159" s="41"/>
      <c r="CH1159" s="41">
        <f t="shared" si="907"/>
        <v>-2.1239544257062076E-3</v>
      </c>
      <c r="CI1159" s="41">
        <f t="shared" si="908"/>
        <v>1.7758473735462171E-2</v>
      </c>
      <c r="CJ1159" s="41">
        <f t="shared" si="909"/>
        <v>-7.6045993852193036E-3</v>
      </c>
      <c r="CK1159" s="41">
        <f t="shared" si="910"/>
        <v>1.5122159218916935E-2</v>
      </c>
      <c r="CL1159" s="41">
        <f t="shared" si="911"/>
        <v>-1.5674395097961577E-2</v>
      </c>
      <c r="CM1159" s="41">
        <f t="shared" si="912"/>
        <v>2.3556414597337049E-2</v>
      </c>
      <c r="CO1159" s="41"/>
      <c r="CP1159" s="41"/>
      <c r="CQ1159" s="41">
        <f t="shared" si="913"/>
        <v>1.8252807818453273E-2</v>
      </c>
      <c r="CR1159" s="41">
        <f t="shared" si="914"/>
        <v>0.17185025692665903</v>
      </c>
      <c r="CS1159" s="41">
        <f t="shared" si="915"/>
        <v>4.1445363631963619E-2</v>
      </c>
      <c r="CT1159" s="41">
        <f t="shared" si="916"/>
        <v>-7.2727593290799206E-3</v>
      </c>
      <c r="CU1159" s="41">
        <f t="shared" si="917"/>
        <v>0</v>
      </c>
      <c r="CV1159" s="41">
        <f t="shared" si="918"/>
        <v>1.9048194970694411E-2</v>
      </c>
      <c r="CW1159" s="41"/>
      <c r="CX1159" s="41">
        <f t="shared" si="919"/>
        <v>3.2335386007922219E-2</v>
      </c>
      <c r="CY1159" s="41"/>
      <c r="CZ1159" s="41">
        <f t="shared" si="920"/>
        <v>-3.160539124768702E-2</v>
      </c>
      <c r="DA1159" s="41">
        <f t="shared" si="921"/>
        <v>0</v>
      </c>
      <c r="DB1159" s="41">
        <f t="shared" si="922"/>
        <v>2.9802120431618534E-2</v>
      </c>
      <c r="DC1159" s="41">
        <f t="shared" si="923"/>
        <v>2.5317807984290001E-2</v>
      </c>
      <c r="DD1159" s="41">
        <f t="shared" si="924"/>
        <v>1.1644349260683774E-3</v>
      </c>
      <c r="DE1159" s="41"/>
      <c r="DF1159" s="41"/>
      <c r="DG1159" s="41">
        <f t="shared" si="925"/>
        <v>3.7174663411829829E-3</v>
      </c>
      <c r="DH1159" s="41"/>
    </row>
    <row r="1160" spans="2:112">
      <c r="B1160" s="34"/>
      <c r="C1160" s="34">
        <v>4.30396</v>
      </c>
      <c r="D1160" s="34"/>
      <c r="E1160" s="34">
        <v>3.44</v>
      </c>
      <c r="F1160" s="34"/>
      <c r="G1160" s="34">
        <v>53.635876000000003</v>
      </c>
      <c r="H1160" s="34">
        <v>26.611585999999999</v>
      </c>
      <c r="I1160" s="34">
        <v>25.049999</v>
      </c>
      <c r="J1160" s="34">
        <v>3.62</v>
      </c>
      <c r="K1160" s="34"/>
      <c r="L1160" s="34">
        <v>70.059997999999993</v>
      </c>
      <c r="M1160" s="34">
        <v>4.5</v>
      </c>
      <c r="N1160" s="34">
        <v>44.045921</v>
      </c>
      <c r="O1160" s="34">
        <v>11.75</v>
      </c>
      <c r="P1160" s="34"/>
      <c r="Q1160" s="34"/>
      <c r="R1160" s="34">
        <v>48.32</v>
      </c>
      <c r="S1160" s="34">
        <v>39.827407999999998</v>
      </c>
      <c r="T1160" s="34"/>
      <c r="U1160" s="34"/>
      <c r="V1160" s="34">
        <v>3.8634620000000002</v>
      </c>
      <c r="W1160" s="34">
        <v>43.029998999999997</v>
      </c>
      <c r="X1160" s="34">
        <v>36.900002000000001</v>
      </c>
      <c r="Y1160" s="34">
        <v>13.87</v>
      </c>
      <c r="Z1160" s="34">
        <v>25.923096000000001</v>
      </c>
      <c r="AA1160" s="34">
        <v>51.627892000000003</v>
      </c>
      <c r="AB1160" s="34">
        <v>89.666961999999998</v>
      </c>
      <c r="AC1160" s="34"/>
      <c r="AD1160" s="34">
        <v>137.91999799999999</v>
      </c>
      <c r="AE1160" s="34">
        <v>36.348804000000001</v>
      </c>
      <c r="AF1160" s="34">
        <v>1.26</v>
      </c>
      <c r="AG1160" s="34">
        <v>17.959999</v>
      </c>
      <c r="AH1160" s="34">
        <v>31.536453000000002</v>
      </c>
      <c r="AI1160" s="34">
        <v>139.23472599999999</v>
      </c>
      <c r="AJ1160" s="34">
        <v>11.482726</v>
      </c>
      <c r="AK1160" s="34"/>
      <c r="AL1160" s="34"/>
      <c r="AM1160" s="34">
        <v>40.390121000000001</v>
      </c>
      <c r="AN1160" s="34">
        <v>3.8</v>
      </c>
      <c r="AO1160" s="34">
        <v>24.049999</v>
      </c>
      <c r="AP1160" s="34">
        <v>7.1</v>
      </c>
      <c r="AQ1160" s="34">
        <v>18.5</v>
      </c>
      <c r="AR1160" s="34">
        <v>5.44</v>
      </c>
      <c r="AS1160" s="34"/>
      <c r="AT1160" s="34">
        <v>22.125809</v>
      </c>
      <c r="AU1160" s="34"/>
      <c r="AV1160" s="34">
        <v>10.556262</v>
      </c>
      <c r="AW1160" s="34">
        <v>12.435294000000001</v>
      </c>
      <c r="AX1160" s="34">
        <v>11.94</v>
      </c>
      <c r="AY1160" s="34">
        <v>4.25</v>
      </c>
      <c r="AZ1160" s="34">
        <v>60.32</v>
      </c>
      <c r="BA1160" s="34"/>
      <c r="BB1160" s="34"/>
      <c r="BC1160" s="34">
        <v>26.734055000000001</v>
      </c>
      <c r="BD1160" s="34"/>
      <c r="BE1160" s="38"/>
      <c r="BF1160" s="41"/>
      <c r="BG1160" s="41">
        <f t="shared" si="888"/>
        <v>0</v>
      </c>
      <c r="BH1160" s="41"/>
      <c r="BI1160" s="41">
        <f t="shared" si="889"/>
        <v>2.9112102074583131E-3</v>
      </c>
      <c r="BJ1160" s="41"/>
      <c r="BK1160" s="41">
        <f t="shared" si="890"/>
        <v>0</v>
      </c>
      <c r="BL1160" s="41">
        <f t="shared" si="891"/>
        <v>-3.3651190760780273E-3</v>
      </c>
      <c r="BM1160" s="41">
        <f t="shared" si="892"/>
        <v>0</v>
      </c>
      <c r="BN1160" s="41">
        <f t="shared" si="893"/>
        <v>2.5176154892474403E-2</v>
      </c>
      <c r="BO1160" s="41"/>
      <c r="BP1160" s="41">
        <f t="shared" si="894"/>
        <v>-8.8106582291152501E-3</v>
      </c>
      <c r="BQ1160" s="41">
        <f t="shared" si="895"/>
        <v>-2.1978906718775115E-2</v>
      </c>
      <c r="BR1160" s="41">
        <f t="shared" si="896"/>
        <v>1.5960232984695181E-2</v>
      </c>
      <c r="BS1160" s="41">
        <f t="shared" si="897"/>
        <v>1.5437699384582731E-2</v>
      </c>
      <c r="BT1160" s="41"/>
      <c r="BU1160" s="41"/>
      <c r="BV1160" s="41">
        <f t="shared" si="898"/>
        <v>1.6569597482605357E-3</v>
      </c>
      <c r="BW1160" s="41">
        <f t="shared" si="899"/>
        <v>1.6637584171012621E-2</v>
      </c>
      <c r="BX1160" s="41"/>
      <c r="BY1160" s="41"/>
      <c r="BZ1160" s="41">
        <f t="shared" si="900"/>
        <v>5.3062812532651639E-2</v>
      </c>
      <c r="CA1160" s="41">
        <f t="shared" si="901"/>
        <v>-1.1552808980635603E-2</v>
      </c>
      <c r="CB1160" s="41">
        <f t="shared" si="902"/>
        <v>2.3304769255315504E-2</v>
      </c>
      <c r="CC1160" s="41">
        <f t="shared" si="903"/>
        <v>3.2237223791593883E-2</v>
      </c>
      <c r="CD1160" s="41">
        <f t="shared" si="904"/>
        <v>2.0882384363449531E-2</v>
      </c>
      <c r="CE1160" s="41">
        <f t="shared" si="905"/>
        <v>-3.3904334511565487E-3</v>
      </c>
      <c r="CF1160" s="41">
        <f t="shared" si="906"/>
        <v>1.3978331356132542E-2</v>
      </c>
      <c r="CG1160" s="41"/>
      <c r="CH1160" s="41">
        <f t="shared" si="907"/>
        <v>1.1155370807354828E-2</v>
      </c>
      <c r="CI1160" s="41">
        <f t="shared" si="908"/>
        <v>4.1167956345755765E-3</v>
      </c>
      <c r="CJ1160" s="41">
        <f t="shared" si="909"/>
        <v>-3.8915416249673609E-2</v>
      </c>
      <c r="CK1160" s="41">
        <f t="shared" si="910"/>
        <v>-1.6690407676769178E-3</v>
      </c>
      <c r="CL1160" s="41">
        <f t="shared" si="911"/>
        <v>3.1546272930989762E-3</v>
      </c>
      <c r="CM1160" s="41">
        <f t="shared" si="912"/>
        <v>1.4087319691066729E-2</v>
      </c>
      <c r="CO1160" s="41"/>
      <c r="CP1160" s="41"/>
      <c r="CQ1160" s="41">
        <f t="shared" si="913"/>
        <v>5.4361490708643035E-3</v>
      </c>
      <c r="CR1160" s="41">
        <f t="shared" si="914"/>
        <v>0</v>
      </c>
      <c r="CS1160" s="41">
        <f t="shared" si="915"/>
        <v>2.7398932608072017E-2</v>
      </c>
      <c r="CT1160" s="41">
        <f t="shared" si="916"/>
        <v>3.5846131773135878E-2</v>
      </c>
      <c r="CU1160" s="41">
        <f t="shared" si="917"/>
        <v>2.7063073972024118E-3</v>
      </c>
      <c r="CV1160" s="41">
        <f t="shared" si="918"/>
        <v>2.607224030977532E-2</v>
      </c>
      <c r="CW1160" s="41"/>
      <c r="CX1160" s="41">
        <f t="shared" si="919"/>
        <v>1.1299528033562958E-2</v>
      </c>
      <c r="CY1160" s="41"/>
      <c r="CZ1160" s="41">
        <f t="shared" si="920"/>
        <v>-2.3202936188585977E-2</v>
      </c>
      <c r="DA1160" s="41">
        <f t="shared" si="921"/>
        <v>2.4097598652002006E-2</v>
      </c>
      <c r="DB1160" s="41">
        <f t="shared" si="922"/>
        <v>1.6764463272523522E-3</v>
      </c>
      <c r="DC1160" s="41">
        <f t="shared" si="923"/>
        <v>6.062462181643484E-2</v>
      </c>
      <c r="DD1160" s="41">
        <f t="shared" si="924"/>
        <v>2.8222480288055724E-3</v>
      </c>
      <c r="DE1160" s="41"/>
      <c r="DF1160" s="41"/>
      <c r="DG1160" s="41">
        <f t="shared" si="925"/>
        <v>-4.0899554798208082E-3</v>
      </c>
      <c r="DH1160" s="41"/>
    </row>
    <row r="1161" spans="2:112">
      <c r="B1161" s="34"/>
      <c r="C1161" s="34">
        <v>4.4474260000000001</v>
      </c>
      <c r="D1161" s="34"/>
      <c r="E1161" s="34">
        <v>3.53</v>
      </c>
      <c r="F1161" s="34"/>
      <c r="G1161" s="34">
        <v>53.506366999999997</v>
      </c>
      <c r="H1161" s="34">
        <v>26.282679000000002</v>
      </c>
      <c r="I1161" s="34">
        <v>24.950001</v>
      </c>
      <c r="J1161" s="34">
        <v>3.78</v>
      </c>
      <c r="K1161" s="34"/>
      <c r="L1161" s="34">
        <v>70.75</v>
      </c>
      <c r="M1161" s="34">
        <v>4.5</v>
      </c>
      <c r="N1161" s="34">
        <v>44.105697999999997</v>
      </c>
      <c r="O1161" s="34">
        <v>11.89</v>
      </c>
      <c r="P1161" s="34"/>
      <c r="Q1161" s="34"/>
      <c r="R1161" s="34">
        <v>48.48</v>
      </c>
      <c r="S1161" s="34">
        <v>39.966805000000001</v>
      </c>
      <c r="T1161" s="34"/>
      <c r="U1161" s="34"/>
      <c r="V1161" s="34">
        <v>3.743665</v>
      </c>
      <c r="W1161" s="34">
        <v>43.139999000000003</v>
      </c>
      <c r="X1161" s="34">
        <v>36.75</v>
      </c>
      <c r="Y1161" s="34">
        <v>14</v>
      </c>
      <c r="Z1161" s="34">
        <v>25.704837999999999</v>
      </c>
      <c r="AA1161" s="34">
        <v>52.553294999999999</v>
      </c>
      <c r="AB1161" s="34">
        <v>90.264411999999993</v>
      </c>
      <c r="AC1161" s="34"/>
      <c r="AD1161" s="34">
        <v>137.94000199999999</v>
      </c>
      <c r="AE1161" s="34">
        <v>36.229336000000004</v>
      </c>
      <c r="AF1161" s="34">
        <v>1.26</v>
      </c>
      <c r="AG1161" s="34">
        <v>18.190000999999999</v>
      </c>
      <c r="AH1161" s="34">
        <v>31.536453000000002</v>
      </c>
      <c r="AI1161" s="34">
        <v>140.90275600000001</v>
      </c>
      <c r="AJ1161" s="34">
        <v>11.463113999999999</v>
      </c>
      <c r="AK1161" s="34"/>
      <c r="AL1161" s="34"/>
      <c r="AM1161" s="34">
        <v>40.280636000000001</v>
      </c>
      <c r="AN1161" s="34">
        <v>3.8</v>
      </c>
      <c r="AO1161" s="34">
        <v>24.6</v>
      </c>
      <c r="AP1161" s="34">
        <v>7.05</v>
      </c>
      <c r="AQ1161" s="34">
        <v>18.549999</v>
      </c>
      <c r="AR1161" s="34">
        <v>5.72</v>
      </c>
      <c r="AS1161" s="34"/>
      <c r="AT1161" s="34">
        <v>22.274972999999999</v>
      </c>
      <c r="AU1161" s="34"/>
      <c r="AV1161" s="34">
        <v>10.853621</v>
      </c>
      <c r="AW1161" s="34">
        <v>12.435294000000001</v>
      </c>
      <c r="AX1161" s="34">
        <v>11.9</v>
      </c>
      <c r="AY1161" s="34">
        <v>4.25</v>
      </c>
      <c r="AZ1161" s="34">
        <v>60.509998000000003</v>
      </c>
      <c r="BA1161" s="34"/>
      <c r="BB1161" s="34"/>
      <c r="BC1161" s="34">
        <v>26.983067999999999</v>
      </c>
      <c r="BD1161" s="34"/>
      <c r="BE1161" s="38"/>
      <c r="BF1161" s="41"/>
      <c r="BG1161" s="41">
        <f t="shared" si="888"/>
        <v>3.2789972722442044E-2</v>
      </c>
      <c r="BH1161" s="41"/>
      <c r="BI1161" s="41">
        <f t="shared" si="889"/>
        <v>2.5826399559898461E-2</v>
      </c>
      <c r="BJ1161" s="41"/>
      <c r="BK1161" s="41">
        <f t="shared" si="890"/>
        <v>-2.4175163679379845E-3</v>
      </c>
      <c r="BL1161" s="41">
        <f t="shared" si="891"/>
        <v>-1.2436555806918204E-2</v>
      </c>
      <c r="BM1161" s="41">
        <f t="shared" si="892"/>
        <v>-3.9999253330261532E-3</v>
      </c>
      <c r="BN1161" s="41">
        <f t="shared" si="893"/>
        <v>4.3249983793816525E-2</v>
      </c>
      <c r="BO1161" s="41"/>
      <c r="BP1161" s="41">
        <f t="shared" si="894"/>
        <v>9.8005473009664095E-3</v>
      </c>
      <c r="BQ1161" s="41">
        <f t="shared" si="895"/>
        <v>0</v>
      </c>
      <c r="BR1161" s="41">
        <f t="shared" si="896"/>
        <v>1.3562316799341028E-3</v>
      </c>
      <c r="BS1161" s="41">
        <f t="shared" si="897"/>
        <v>1.1844470112522468E-2</v>
      </c>
      <c r="BT1161" s="41"/>
      <c r="BU1161" s="41"/>
      <c r="BV1161" s="41">
        <f t="shared" si="898"/>
        <v>3.3057881344994103E-3</v>
      </c>
      <c r="BW1161" s="41">
        <f t="shared" si="899"/>
        <v>3.4939160765153324E-3</v>
      </c>
      <c r="BX1161" s="41"/>
      <c r="BY1161" s="41"/>
      <c r="BZ1161" s="41">
        <f t="shared" si="900"/>
        <v>-3.1498594585514704E-2</v>
      </c>
      <c r="CA1161" s="41">
        <f t="shared" si="901"/>
        <v>2.5530941697594961E-3</v>
      </c>
      <c r="CB1161" s="41">
        <f t="shared" si="902"/>
        <v>-4.073379588176395E-3</v>
      </c>
      <c r="CC1161" s="41">
        <f t="shared" si="903"/>
        <v>9.3290952885185588E-3</v>
      </c>
      <c r="CD1161" s="41">
        <f t="shared" si="904"/>
        <v>-8.4550855838120883E-3</v>
      </c>
      <c r="CE1161" s="41">
        <f t="shared" si="905"/>
        <v>1.7765728463021498E-2</v>
      </c>
      <c r="CF1161" s="41">
        <f t="shared" si="906"/>
        <v>6.6408896060291692E-3</v>
      </c>
      <c r="CG1161" s="41"/>
      <c r="CH1161" s="41">
        <f t="shared" si="907"/>
        <v>1.4503008797993867E-4</v>
      </c>
      <c r="CI1161" s="41">
        <f t="shared" si="908"/>
        <v>-3.2921237138421274E-3</v>
      </c>
      <c r="CJ1161" s="41">
        <f t="shared" si="909"/>
        <v>0</v>
      </c>
      <c r="CK1161" s="41">
        <f t="shared" si="910"/>
        <v>1.2725040310525737E-2</v>
      </c>
      <c r="CL1161" s="41">
        <f t="shared" si="911"/>
        <v>0</v>
      </c>
      <c r="CM1161" s="41">
        <f t="shared" si="912"/>
        <v>1.1908793505892898E-2</v>
      </c>
      <c r="CO1161" s="41"/>
      <c r="CP1161" s="41"/>
      <c r="CQ1161" s="41">
        <f t="shared" si="913"/>
        <v>-2.7143681624781442E-3</v>
      </c>
      <c r="CR1161" s="41">
        <f t="shared" si="914"/>
        <v>0</v>
      </c>
      <c r="CS1161" s="41">
        <f t="shared" si="915"/>
        <v>2.2611487966589489E-2</v>
      </c>
      <c r="CT1161" s="41">
        <f t="shared" si="916"/>
        <v>-7.067167223092443E-3</v>
      </c>
      <c r="CU1161" s="41">
        <f t="shared" si="917"/>
        <v>2.6990030608076677E-3</v>
      </c>
      <c r="CV1161" s="41">
        <f t="shared" si="918"/>
        <v>5.01897445238551E-2</v>
      </c>
      <c r="CW1161" s="41"/>
      <c r="CX1161" s="41">
        <f t="shared" si="919"/>
        <v>6.7190060376638907E-3</v>
      </c>
      <c r="CY1161" s="41"/>
      <c r="CZ1161" s="41">
        <f t="shared" si="920"/>
        <v>2.7779518688340683E-2</v>
      </c>
      <c r="DA1161" s="41">
        <f t="shared" si="921"/>
        <v>0</v>
      </c>
      <c r="DB1161" s="41">
        <f t="shared" si="922"/>
        <v>-3.3557078469723042E-3</v>
      </c>
      <c r="DC1161" s="41">
        <f t="shared" si="923"/>
        <v>0</v>
      </c>
      <c r="DD1161" s="41">
        <f t="shared" si="924"/>
        <v>3.1448838821409473E-3</v>
      </c>
      <c r="DE1161" s="41"/>
      <c r="DF1161" s="41"/>
      <c r="DG1161" s="41">
        <f t="shared" si="925"/>
        <v>9.2713373243296475E-3</v>
      </c>
      <c r="DH1161" s="41"/>
    </row>
    <row r="1162" spans="2:112">
      <c r="B1162" s="34"/>
      <c r="C1162" s="34">
        <v>4.3996040000000001</v>
      </c>
      <c r="D1162" s="34"/>
      <c r="E1162" s="34">
        <v>2.79</v>
      </c>
      <c r="F1162" s="34"/>
      <c r="G1162" s="34">
        <v>53.805228999999997</v>
      </c>
      <c r="H1162" s="34">
        <v>26.123204999999999</v>
      </c>
      <c r="I1162" s="34">
        <v>25.35</v>
      </c>
      <c r="J1162" s="34">
        <v>3.87</v>
      </c>
      <c r="K1162" s="34"/>
      <c r="L1162" s="34">
        <v>70.190002000000007</v>
      </c>
      <c r="M1162" s="34">
        <v>4.2</v>
      </c>
      <c r="N1162" s="34">
        <v>44.554031000000002</v>
      </c>
      <c r="O1162" s="34">
        <v>11.75</v>
      </c>
      <c r="P1162" s="34"/>
      <c r="Q1162" s="34"/>
      <c r="R1162" s="34">
        <v>48.110000999999997</v>
      </c>
      <c r="S1162" s="34">
        <v>40.225684999999999</v>
      </c>
      <c r="T1162" s="34"/>
      <c r="U1162" s="34"/>
      <c r="V1162" s="34">
        <v>3.7736139999999998</v>
      </c>
      <c r="W1162" s="34">
        <v>42.5</v>
      </c>
      <c r="X1162" s="34">
        <v>36.549999</v>
      </c>
      <c r="Y1162" s="34">
        <v>13.93</v>
      </c>
      <c r="Z1162" s="34">
        <v>25.159195</v>
      </c>
      <c r="AA1162" s="34">
        <v>52.300026000000003</v>
      </c>
      <c r="AB1162" s="34">
        <v>90.513351</v>
      </c>
      <c r="AC1162" s="34"/>
      <c r="AD1162" s="34">
        <v>135.300003</v>
      </c>
      <c r="AE1162" s="34">
        <v>36.159644999999998</v>
      </c>
      <c r="AF1162" s="34">
        <v>1.29</v>
      </c>
      <c r="AG1162" s="34">
        <v>18.139999</v>
      </c>
      <c r="AH1162" s="34">
        <v>31.387463</v>
      </c>
      <c r="AI1162" s="34">
        <v>144.36862199999999</v>
      </c>
      <c r="AJ1162" s="34">
        <v>11.453309000000001</v>
      </c>
      <c r="AK1162" s="34"/>
      <c r="AL1162" s="34"/>
      <c r="AM1162" s="34">
        <v>40.290588</v>
      </c>
      <c r="AN1162" s="34">
        <v>3.4</v>
      </c>
      <c r="AO1162" s="34">
        <v>24.450001</v>
      </c>
      <c r="AP1162" s="34">
        <v>7.15</v>
      </c>
      <c r="AQ1162" s="34">
        <v>18.5</v>
      </c>
      <c r="AR1162" s="34">
        <v>5.84</v>
      </c>
      <c r="AS1162" s="34"/>
      <c r="AT1162" s="34">
        <v>22.125809</v>
      </c>
      <c r="AU1162" s="34"/>
      <c r="AV1162" s="34">
        <v>11.299661</v>
      </c>
      <c r="AW1162" s="34">
        <v>12.682027</v>
      </c>
      <c r="AX1162" s="34">
        <v>11.8</v>
      </c>
      <c r="AY1162" s="34">
        <v>4.1500000000000004</v>
      </c>
      <c r="AZ1162" s="34">
        <v>61.220001000000003</v>
      </c>
      <c r="BA1162" s="34"/>
      <c r="BB1162" s="34"/>
      <c r="BC1162" s="34">
        <v>26.395395000000001</v>
      </c>
      <c r="BD1162" s="34"/>
      <c r="BE1162" s="38"/>
      <c r="BF1162" s="41"/>
      <c r="BG1162" s="41">
        <f t="shared" si="888"/>
        <v>-1.0810964984468978E-2</v>
      </c>
      <c r="BH1162" s="41"/>
      <c r="BI1162" s="41">
        <f t="shared" si="889"/>
        <v>-0.23525627511193103</v>
      </c>
      <c r="BJ1162" s="41"/>
      <c r="BK1162" s="41">
        <f t="shared" si="890"/>
        <v>5.5699995866204995E-3</v>
      </c>
      <c r="BL1162" s="41">
        <f t="shared" si="891"/>
        <v>-6.0861292695935394E-3</v>
      </c>
      <c r="BM1162" s="41">
        <f t="shared" si="892"/>
        <v>1.5904867759505083E-2</v>
      </c>
      <c r="BN1162" s="41">
        <f t="shared" si="893"/>
        <v>2.3530497410194251E-2</v>
      </c>
      <c r="BO1162" s="41"/>
      <c r="BP1162" s="41">
        <f t="shared" si="894"/>
        <v>-7.9466572869297605E-3</v>
      </c>
      <c r="BQ1162" s="41">
        <f t="shared" si="895"/>
        <v>-6.8992871486951435E-2</v>
      </c>
      <c r="BR1162" s="41">
        <f t="shared" si="896"/>
        <v>1.0113651971745279E-2</v>
      </c>
      <c r="BS1162" s="41">
        <f t="shared" si="897"/>
        <v>-1.1844470112522513E-2</v>
      </c>
      <c r="BT1162" s="41"/>
      <c r="BU1162" s="41"/>
      <c r="BV1162" s="41">
        <f t="shared" si="898"/>
        <v>-7.6612652639974224E-3</v>
      </c>
      <c r="BW1162" s="41">
        <f t="shared" si="899"/>
        <v>6.4564873670910168E-3</v>
      </c>
      <c r="BX1162" s="41"/>
      <c r="BY1162" s="41"/>
      <c r="BZ1162" s="41">
        <f t="shared" si="900"/>
        <v>7.9680848498342172E-3</v>
      </c>
      <c r="CA1162" s="41">
        <f t="shared" si="901"/>
        <v>-1.4946541850295906E-2</v>
      </c>
      <c r="CB1162" s="41">
        <f t="shared" si="902"/>
        <v>-5.4570668228396662E-3</v>
      </c>
      <c r="CC1162" s="41">
        <f t="shared" si="903"/>
        <v>-5.0125418235442863E-3</v>
      </c>
      <c r="CD1162" s="41">
        <f t="shared" si="904"/>
        <v>-2.145578712192979E-2</v>
      </c>
      <c r="CE1162" s="41">
        <f t="shared" si="905"/>
        <v>-4.8309293429672539E-3</v>
      </c>
      <c r="CF1162" s="41">
        <f t="shared" si="906"/>
        <v>2.7540904724048681E-3</v>
      </c>
      <c r="CG1162" s="41"/>
      <c r="CH1162" s="41">
        <f t="shared" si="907"/>
        <v>-1.9324265152511438E-2</v>
      </c>
      <c r="CI1162" s="41">
        <f t="shared" si="908"/>
        <v>-1.9254593881078157E-3</v>
      </c>
      <c r="CJ1162" s="41">
        <f t="shared" si="909"/>
        <v>2.3530497410194036E-2</v>
      </c>
      <c r="CK1162" s="41">
        <f t="shared" si="910"/>
        <v>-2.7526579450930845E-3</v>
      </c>
      <c r="CL1162" s="41">
        <f t="shared" si="911"/>
        <v>-4.7355691731773746E-3</v>
      </c>
      <c r="CM1162" s="41">
        <f t="shared" si="912"/>
        <v>2.4299924991913597E-2</v>
      </c>
      <c r="CO1162" s="41"/>
      <c r="CP1162" s="41"/>
      <c r="CQ1162" s="41">
        <f t="shared" si="913"/>
        <v>2.4703608947553393E-4</v>
      </c>
      <c r="CR1162" s="41">
        <f t="shared" si="914"/>
        <v>-0.11122563511022437</v>
      </c>
      <c r="CS1162" s="41">
        <f t="shared" si="915"/>
        <v>-6.1161861176414487E-3</v>
      </c>
      <c r="CT1162" s="41">
        <f t="shared" si="916"/>
        <v>1.4084739881739023E-2</v>
      </c>
      <c r="CU1162" s="41">
        <f t="shared" si="917"/>
        <v>-2.6990030608077301E-3</v>
      </c>
      <c r="CV1162" s="41">
        <f t="shared" si="918"/>
        <v>2.0761991448429225E-2</v>
      </c>
      <c r="CW1162" s="41"/>
      <c r="CX1162" s="41">
        <f t="shared" si="919"/>
        <v>-6.7190060376639167E-3</v>
      </c>
      <c r="CY1162" s="41"/>
      <c r="CZ1162" s="41">
        <f t="shared" si="920"/>
        <v>4.027396823930008E-2</v>
      </c>
      <c r="DA1162" s="41">
        <f t="shared" si="921"/>
        <v>1.9647074358125086E-2</v>
      </c>
      <c r="DB1162" s="41">
        <f t="shared" si="922"/>
        <v>-8.4388686458645949E-3</v>
      </c>
      <c r="DC1162" s="41">
        <f t="shared" si="923"/>
        <v>-2.3810648693718447E-2</v>
      </c>
      <c r="DD1162" s="41">
        <f t="shared" si="924"/>
        <v>1.1665342269956028E-2</v>
      </c>
      <c r="DE1162" s="41"/>
      <c r="DF1162" s="41"/>
      <c r="DG1162" s="41">
        <f t="shared" si="925"/>
        <v>-2.2019995057708984E-2</v>
      </c>
      <c r="DH1162" s="41"/>
    </row>
    <row r="1163" spans="2:112">
      <c r="B1163" s="34"/>
      <c r="C1163" s="34">
        <v>4.30396</v>
      </c>
      <c r="D1163" s="34"/>
      <c r="E1163" s="34">
        <v>3.3</v>
      </c>
      <c r="F1163" s="34"/>
      <c r="G1163" s="34">
        <v>53.825153</v>
      </c>
      <c r="H1163" s="34">
        <v>26.053305000000002</v>
      </c>
      <c r="I1163" s="34">
        <v>25.5</v>
      </c>
      <c r="J1163" s="34">
        <v>3.95</v>
      </c>
      <c r="K1163" s="34"/>
      <c r="L1163" s="34">
        <v>70.709998999999996</v>
      </c>
      <c r="M1163" s="34">
        <v>4.5</v>
      </c>
      <c r="N1163" s="34">
        <v>44.663623999999999</v>
      </c>
      <c r="O1163" s="34">
        <v>11.84</v>
      </c>
      <c r="P1163" s="34"/>
      <c r="Q1163" s="34"/>
      <c r="R1163" s="34">
        <v>49.650002000000001</v>
      </c>
      <c r="S1163" s="34">
        <v>40.255553999999997</v>
      </c>
      <c r="T1163" s="34"/>
      <c r="U1163" s="34"/>
      <c r="V1163" s="34">
        <v>3.8335129999999999</v>
      </c>
      <c r="W1163" s="34">
        <v>42.290000999999997</v>
      </c>
      <c r="X1163" s="34">
        <v>36.299999</v>
      </c>
      <c r="Y1163" s="34">
        <v>13.97</v>
      </c>
      <c r="Z1163" s="34">
        <v>25.407215000000001</v>
      </c>
      <c r="AA1163" s="34">
        <v>52.991646000000003</v>
      </c>
      <c r="AB1163" s="34">
        <v>91.608665000000002</v>
      </c>
      <c r="AC1163" s="34"/>
      <c r="AD1163" s="34">
        <v>134.699997</v>
      </c>
      <c r="AE1163" s="34">
        <v>36.119819999999997</v>
      </c>
      <c r="AF1163" s="34">
        <v>1.02</v>
      </c>
      <c r="AG1163" s="34">
        <v>18.809999000000001</v>
      </c>
      <c r="AH1163" s="34">
        <v>31.63578</v>
      </c>
      <c r="AI1163" s="34">
        <v>146.50608800000001</v>
      </c>
      <c r="AJ1163" s="34">
        <v>11.502337000000001</v>
      </c>
      <c r="AK1163" s="34"/>
      <c r="AL1163" s="34"/>
      <c r="AM1163" s="34">
        <v>40.499603</v>
      </c>
      <c r="AN1163" s="34">
        <v>3.2</v>
      </c>
      <c r="AO1163" s="34">
        <v>24.35</v>
      </c>
      <c r="AP1163" s="34">
        <v>7.25</v>
      </c>
      <c r="AQ1163" s="34">
        <v>18.450001</v>
      </c>
      <c r="AR1163" s="34">
        <v>6.15</v>
      </c>
      <c r="AS1163" s="34"/>
      <c r="AT1163" s="34">
        <v>22.324695999999999</v>
      </c>
      <c r="AU1163" s="34"/>
      <c r="AV1163" s="34">
        <v>11.497901000000001</v>
      </c>
      <c r="AW1163" s="34">
        <v>12.731372</v>
      </c>
      <c r="AX1163" s="34">
        <v>12.15</v>
      </c>
      <c r="AY1163" s="34">
        <v>3.95</v>
      </c>
      <c r="AZ1163" s="34">
        <v>62.459999000000003</v>
      </c>
      <c r="BA1163" s="34"/>
      <c r="BB1163" s="34"/>
      <c r="BC1163" s="34">
        <v>26.744015000000001</v>
      </c>
      <c r="BD1163" s="34"/>
      <c r="BE1163" s="38"/>
      <c r="BF1163" s="41"/>
      <c r="BG1163" s="41">
        <f t="shared" si="888"/>
        <v>-2.1979007737973091E-2</v>
      </c>
      <c r="BH1163" s="41"/>
      <c r="BI1163" s="41">
        <f t="shared" si="889"/>
        <v>0.16788087263916016</v>
      </c>
      <c r="BJ1163" s="41"/>
      <c r="BK1163" s="41">
        <f t="shared" si="890"/>
        <v>3.7023003834712938E-4</v>
      </c>
      <c r="BL1163" s="41">
        <f t="shared" si="891"/>
        <v>-2.6793682374597052E-3</v>
      </c>
      <c r="BM1163" s="41">
        <f t="shared" si="892"/>
        <v>5.899722127188322E-3</v>
      </c>
      <c r="BN1163" s="41">
        <f t="shared" si="893"/>
        <v>2.0461071871340025E-2</v>
      </c>
      <c r="BO1163" s="41"/>
      <c r="BP1163" s="41">
        <f t="shared" si="894"/>
        <v>7.3811122374606549E-3</v>
      </c>
      <c r="BQ1163" s="41">
        <f t="shared" si="895"/>
        <v>6.8992871486951421E-2</v>
      </c>
      <c r="BR1163" s="41">
        <f t="shared" si="896"/>
        <v>2.4567571322541802E-3</v>
      </c>
      <c r="BS1163" s="41">
        <f t="shared" si="897"/>
        <v>7.6303888656917328E-3</v>
      </c>
      <c r="BT1163" s="41"/>
      <c r="BU1163" s="41"/>
      <c r="BV1163" s="41">
        <f t="shared" si="898"/>
        <v>3.150835427609306E-2</v>
      </c>
      <c r="BW1163" s="41">
        <f t="shared" si="899"/>
        <v>7.4225997866055461E-4</v>
      </c>
      <c r="BX1163" s="41"/>
      <c r="BY1163" s="41"/>
      <c r="BZ1163" s="41">
        <f t="shared" si="900"/>
        <v>1.5748452201775488E-2</v>
      </c>
      <c r="CA1163" s="41">
        <f t="shared" si="901"/>
        <v>-4.9534007997222591E-3</v>
      </c>
      <c r="CB1163" s="41">
        <f t="shared" si="902"/>
        <v>-6.8634451134106551E-3</v>
      </c>
      <c r="CC1163" s="41">
        <f t="shared" si="903"/>
        <v>2.8673854771562556E-3</v>
      </c>
      <c r="CD1163" s="41">
        <f t="shared" si="904"/>
        <v>9.8097527167276041E-3</v>
      </c>
      <c r="CE1163" s="41">
        <f t="shared" si="905"/>
        <v>1.3137410284173527E-2</v>
      </c>
      <c r="CF1163" s="41">
        <f t="shared" si="906"/>
        <v>1.2028498588990929E-2</v>
      </c>
      <c r="CG1163" s="41"/>
      <c r="CH1163" s="41">
        <f t="shared" si="907"/>
        <v>-4.4444962050880195E-3</v>
      </c>
      <c r="CI1163" s="41">
        <f t="shared" si="908"/>
        <v>-1.1019728502446864E-3</v>
      </c>
      <c r="CJ1163" s="41">
        <f t="shared" si="909"/>
        <v>-0.23483959107740107</v>
      </c>
      <c r="CK1163" s="41">
        <f t="shared" si="910"/>
        <v>3.6269200589529246E-2</v>
      </c>
      <c r="CL1163" s="41">
        <f t="shared" si="911"/>
        <v>7.8802128602835086E-3</v>
      </c>
      <c r="CM1163" s="41">
        <f t="shared" si="912"/>
        <v>1.4697080230809925E-2</v>
      </c>
      <c r="CO1163" s="41"/>
      <c r="CP1163" s="41"/>
      <c r="CQ1163" s="41">
        <f t="shared" si="913"/>
        <v>5.1742783064442173E-3</v>
      </c>
      <c r="CR1163" s="41">
        <f t="shared" si="914"/>
        <v>-6.0624621816434736E-2</v>
      </c>
      <c r="CS1163" s="41">
        <f t="shared" si="915"/>
        <v>-4.0984072920768775E-3</v>
      </c>
      <c r="CT1163" s="41">
        <f t="shared" si="916"/>
        <v>1.3889112160667093E-2</v>
      </c>
      <c r="CU1163" s="41">
        <f t="shared" si="917"/>
        <v>-2.7063073972024209E-3</v>
      </c>
      <c r="CV1163" s="41">
        <f t="shared" si="918"/>
        <v>5.1721284978290857E-2</v>
      </c>
      <c r="CW1163" s="41"/>
      <c r="CX1163" s="41">
        <f t="shared" si="919"/>
        <v>8.9487544513113179E-3</v>
      </c>
      <c r="CY1163" s="41"/>
      <c r="CZ1163" s="41">
        <f t="shared" si="920"/>
        <v>1.7391771702668327E-2</v>
      </c>
      <c r="DA1163" s="41">
        <f t="shared" si="921"/>
        <v>3.8833893894424367E-3</v>
      </c>
      <c r="DB1163" s="41">
        <f t="shared" si="922"/>
        <v>2.922963831493831E-2</v>
      </c>
      <c r="DC1163" s="41">
        <f t="shared" si="923"/>
        <v>-4.9392755329576474E-2</v>
      </c>
      <c r="DD1163" s="41">
        <f t="shared" si="924"/>
        <v>2.0052385992888409E-2</v>
      </c>
      <c r="DE1163" s="41"/>
      <c r="DF1163" s="41"/>
      <c r="DG1163" s="41">
        <f t="shared" si="925"/>
        <v>1.3121146872017386E-2</v>
      </c>
      <c r="DH1163" s="41"/>
    </row>
    <row r="1164" spans="2:112">
      <c r="B1164" s="34"/>
      <c r="C1164" s="34">
        <v>4.256138</v>
      </c>
      <c r="D1164" s="34"/>
      <c r="E1164" s="34">
        <v>3.31</v>
      </c>
      <c r="F1164" s="34"/>
      <c r="G1164" s="34">
        <v>54.024394999999998</v>
      </c>
      <c r="H1164" s="34">
        <v>26.083262999999999</v>
      </c>
      <c r="I1164" s="34">
        <v>26.049999</v>
      </c>
      <c r="J1164" s="34">
        <v>4.0999999999999996</v>
      </c>
      <c r="K1164" s="34"/>
      <c r="L1164" s="34">
        <v>70.569999999999993</v>
      </c>
      <c r="M1164" s="34">
        <v>4.3499999999999996</v>
      </c>
      <c r="N1164" s="34">
        <v>44.912692999999997</v>
      </c>
      <c r="O1164" s="34">
        <v>11.8</v>
      </c>
      <c r="P1164" s="34"/>
      <c r="Q1164" s="34"/>
      <c r="R1164" s="34">
        <v>49.57</v>
      </c>
      <c r="S1164" s="34">
        <v>40.026546000000003</v>
      </c>
      <c r="T1164" s="34"/>
      <c r="U1164" s="34"/>
      <c r="V1164" s="34">
        <v>3.8135469999999998</v>
      </c>
      <c r="W1164" s="34">
        <v>42.25</v>
      </c>
      <c r="X1164" s="34">
        <v>36.799999</v>
      </c>
      <c r="Y1164" s="34">
        <v>14.08</v>
      </c>
      <c r="Z1164" s="34">
        <v>25.913176</v>
      </c>
      <c r="AA1164" s="34">
        <v>52.865012999999998</v>
      </c>
      <c r="AB1164" s="34">
        <v>93.152077000000006</v>
      </c>
      <c r="AC1164" s="34"/>
      <c r="AD1164" s="34">
        <v>135.14999399999999</v>
      </c>
      <c r="AE1164" s="34">
        <v>36.249248999999999</v>
      </c>
      <c r="AF1164" s="34">
        <v>1.28</v>
      </c>
      <c r="AG1164" s="34">
        <v>19.799999</v>
      </c>
      <c r="AH1164" s="34">
        <v>31.536453000000002</v>
      </c>
      <c r="AI1164" s="34">
        <v>146.096588</v>
      </c>
      <c r="AJ1164" s="34">
        <v>11.502337000000001</v>
      </c>
      <c r="AK1164" s="34"/>
      <c r="AL1164" s="34"/>
      <c r="AM1164" s="34">
        <v>40.798203000000001</v>
      </c>
      <c r="AN1164" s="34">
        <v>3.1</v>
      </c>
      <c r="AO1164" s="34">
        <v>25.049999</v>
      </c>
      <c r="AP1164" s="34">
        <v>7.15</v>
      </c>
      <c r="AQ1164" s="34">
        <v>18.149999999999999</v>
      </c>
      <c r="AR1164" s="34">
        <v>6.52</v>
      </c>
      <c r="AS1164" s="34"/>
      <c r="AT1164" s="34">
        <v>22.821905000000001</v>
      </c>
      <c r="AU1164" s="34"/>
      <c r="AV1164" s="34">
        <v>11.398781</v>
      </c>
      <c r="AW1164" s="34">
        <v>12.682027</v>
      </c>
      <c r="AX1164" s="34">
        <v>12.17</v>
      </c>
      <c r="AY1164" s="34">
        <v>4.3</v>
      </c>
      <c r="AZ1164" s="34">
        <v>62.700001</v>
      </c>
      <c r="BA1164" s="34"/>
      <c r="BB1164" s="34"/>
      <c r="BC1164" s="34">
        <v>27.142434999999999</v>
      </c>
      <c r="BD1164" s="34"/>
      <c r="BE1164" s="38"/>
      <c r="BF1164" s="41"/>
      <c r="BG1164" s="41">
        <f t="shared" si="888"/>
        <v>-1.117335281029889E-2</v>
      </c>
      <c r="BH1164" s="41"/>
      <c r="BI1164" s="41">
        <f t="shared" si="889"/>
        <v>3.0257209165371114E-3</v>
      </c>
      <c r="BJ1164" s="41"/>
      <c r="BK1164" s="41">
        <f t="shared" si="890"/>
        <v>3.6948180193692305E-3</v>
      </c>
      <c r="BL1164" s="41">
        <f t="shared" si="891"/>
        <v>1.1492127098622518E-3</v>
      </c>
      <c r="BM1164" s="41">
        <f t="shared" si="892"/>
        <v>2.1339277647278741E-2</v>
      </c>
      <c r="BN1164" s="41">
        <f t="shared" si="893"/>
        <v>3.7271394797231384E-2</v>
      </c>
      <c r="BO1164" s="41"/>
      <c r="BP1164" s="41">
        <f t="shared" si="894"/>
        <v>-1.9818664611392775E-3</v>
      </c>
      <c r="BQ1164" s="41">
        <f t="shared" si="895"/>
        <v>-3.3901551675681457E-2</v>
      </c>
      <c r="BR1164" s="41">
        <f t="shared" si="896"/>
        <v>5.5610601154615401E-3</v>
      </c>
      <c r="BS1164" s="41">
        <f t="shared" si="897"/>
        <v>-3.3840979842404569E-3</v>
      </c>
      <c r="BT1164" s="41"/>
      <c r="BU1164" s="41"/>
      <c r="BV1164" s="41">
        <f t="shared" si="898"/>
        <v>-1.6126187406720371E-3</v>
      </c>
      <c r="BW1164" s="41">
        <f t="shared" si="899"/>
        <v>-5.7050979271445245E-3</v>
      </c>
      <c r="BX1164" s="41"/>
      <c r="BY1164" s="41"/>
      <c r="BZ1164" s="41">
        <f t="shared" si="900"/>
        <v>-5.2218879855988392E-3</v>
      </c>
      <c r="CA1164" s="41">
        <f t="shared" si="901"/>
        <v>-9.4632132746601402E-4</v>
      </c>
      <c r="CB1164" s="41">
        <f t="shared" si="902"/>
        <v>1.3680104278376385E-2</v>
      </c>
      <c r="CC1164" s="41">
        <f t="shared" si="903"/>
        <v>7.8431774610258787E-3</v>
      </c>
      <c r="CD1164" s="41">
        <f t="shared" si="904"/>
        <v>1.9718376410498447E-2</v>
      </c>
      <c r="CE1164" s="41">
        <f t="shared" si="905"/>
        <v>-2.3925383930069894E-3</v>
      </c>
      <c r="CF1164" s="41">
        <f t="shared" si="906"/>
        <v>1.6707530892820985E-2</v>
      </c>
      <c r="CG1164" s="41"/>
      <c r="CH1164" s="41">
        <f t="shared" si="907"/>
        <v>3.3351671827358234E-3</v>
      </c>
      <c r="CI1164" s="41">
        <f t="shared" si="908"/>
        <v>3.5769186970363341E-3</v>
      </c>
      <c r="CJ1164" s="41">
        <f t="shared" si="909"/>
        <v>0.22705745063534608</v>
      </c>
      <c r="CK1164" s="41">
        <f t="shared" si="910"/>
        <v>5.1293297045711068E-2</v>
      </c>
      <c r="CL1164" s="41">
        <f t="shared" si="911"/>
        <v>-3.1446436871060772E-3</v>
      </c>
      <c r="CM1164" s="41">
        <f t="shared" si="912"/>
        <v>-2.7990192909417206E-3</v>
      </c>
      <c r="CO1164" s="41"/>
      <c r="CP1164" s="41"/>
      <c r="CQ1164" s="41">
        <f t="shared" si="913"/>
        <v>7.3458647271851659E-3</v>
      </c>
      <c r="CR1164" s="41">
        <f t="shared" si="914"/>
        <v>-3.1748698314580298E-2</v>
      </c>
      <c r="CS1164" s="41">
        <f t="shared" si="915"/>
        <v>2.8341938082114354E-2</v>
      </c>
      <c r="CT1164" s="41">
        <f t="shared" si="916"/>
        <v>-1.3889112160667037E-2</v>
      </c>
      <c r="CU1164" s="41">
        <f t="shared" si="917"/>
        <v>-1.6393863976217019E-2</v>
      </c>
      <c r="CV1164" s="41">
        <f t="shared" si="918"/>
        <v>5.8422294120134992E-2</v>
      </c>
      <c r="CW1164" s="41"/>
      <c r="CX1164" s="41">
        <f t="shared" si="919"/>
        <v>2.2027310705175916E-2</v>
      </c>
      <c r="CY1164" s="41"/>
      <c r="CZ1164" s="41">
        <f t="shared" si="920"/>
        <v>-8.6580771124671711E-3</v>
      </c>
      <c r="DA1164" s="41">
        <f t="shared" si="921"/>
        <v>-3.8833893894424823E-3</v>
      </c>
      <c r="DB1164" s="41">
        <f t="shared" si="922"/>
        <v>1.644737212878245E-3</v>
      </c>
      <c r="DC1164" s="41">
        <f t="shared" si="923"/>
        <v>8.4899443786486062E-2</v>
      </c>
      <c r="DD1164" s="41">
        <f t="shared" si="924"/>
        <v>3.8351277431523962E-3</v>
      </c>
      <c r="DE1164" s="41"/>
      <c r="DF1164" s="41"/>
      <c r="DG1164" s="41">
        <f t="shared" si="925"/>
        <v>1.4787660361543336E-2</v>
      </c>
      <c r="DH1164" s="41"/>
    </row>
    <row r="1165" spans="2:112">
      <c r="B1165" s="34"/>
      <c r="C1165" s="34">
        <v>4.30396</v>
      </c>
      <c r="D1165" s="34"/>
      <c r="E1165" s="34">
        <v>3.22</v>
      </c>
      <c r="F1165" s="34"/>
      <c r="G1165" s="34">
        <v>53.835116999999997</v>
      </c>
      <c r="H1165" s="34">
        <v>25.953444999999999</v>
      </c>
      <c r="I1165" s="34">
        <v>25.85</v>
      </c>
      <c r="J1165" s="34">
        <v>4.07</v>
      </c>
      <c r="K1165" s="34"/>
      <c r="L1165" s="34">
        <v>70.360000999999997</v>
      </c>
      <c r="M1165" s="34">
        <v>4.3499999999999996</v>
      </c>
      <c r="N1165" s="34">
        <v>45.072102000000001</v>
      </c>
      <c r="O1165" s="34">
        <v>11.9</v>
      </c>
      <c r="P1165" s="34"/>
      <c r="Q1165" s="34"/>
      <c r="R1165" s="34">
        <v>49.669998</v>
      </c>
      <c r="S1165" s="34">
        <v>40.315295999999996</v>
      </c>
      <c r="T1165" s="34"/>
      <c r="U1165" s="34"/>
      <c r="V1165" s="34">
        <v>3.843496</v>
      </c>
      <c r="W1165" s="34">
        <v>41.93</v>
      </c>
      <c r="X1165" s="34">
        <v>36.75</v>
      </c>
      <c r="Y1165" s="34">
        <v>14.44</v>
      </c>
      <c r="Z1165" s="34">
        <v>26.429058000000001</v>
      </c>
      <c r="AA1165" s="34">
        <v>52.728637999999997</v>
      </c>
      <c r="AB1165" s="34">
        <v>93.898887999999999</v>
      </c>
      <c r="AC1165" s="34"/>
      <c r="AD1165" s="34">
        <v>136.179993</v>
      </c>
      <c r="AE1165" s="34">
        <v>36.836643000000002</v>
      </c>
      <c r="AF1165" s="34">
        <v>1.23</v>
      </c>
      <c r="AG1165" s="34">
        <v>21.93</v>
      </c>
      <c r="AH1165" s="34">
        <v>31.735106999999999</v>
      </c>
      <c r="AI1165" s="34">
        <v>148.523697</v>
      </c>
      <c r="AJ1165" s="34">
        <v>11.463113999999999</v>
      </c>
      <c r="AK1165" s="34"/>
      <c r="AL1165" s="34"/>
      <c r="AM1165" s="34">
        <v>40.778297000000002</v>
      </c>
      <c r="AN1165" s="34">
        <v>3.2</v>
      </c>
      <c r="AO1165" s="34">
        <v>25.200001</v>
      </c>
      <c r="AP1165" s="34">
        <v>7.25</v>
      </c>
      <c r="AQ1165" s="34">
        <v>18.299999</v>
      </c>
      <c r="AR1165" s="34">
        <v>6.93</v>
      </c>
      <c r="AS1165" s="34"/>
      <c r="AT1165" s="34">
        <v>22.921344999999999</v>
      </c>
      <c r="AU1165" s="34"/>
      <c r="AV1165" s="34">
        <v>11.398781</v>
      </c>
      <c r="AW1165" s="34">
        <v>12.780718999999999</v>
      </c>
      <c r="AX1165" s="34">
        <v>12.13</v>
      </c>
      <c r="AY1165" s="34">
        <v>4.3</v>
      </c>
      <c r="AZ1165" s="34">
        <v>63.029998999999997</v>
      </c>
      <c r="BA1165" s="34"/>
      <c r="BB1165" s="34"/>
      <c r="BC1165" s="34">
        <v>27.421330999999999</v>
      </c>
      <c r="BD1165" s="34"/>
      <c r="BE1165" s="38"/>
      <c r="BF1165" s="41"/>
      <c r="BG1165" s="41">
        <f t="shared" si="888"/>
        <v>1.1173352810298883E-2</v>
      </c>
      <c r="BH1165" s="41"/>
      <c r="BI1165" s="41">
        <f t="shared" si="889"/>
        <v>-2.7566829832654592E-2</v>
      </c>
      <c r="BJ1165" s="41"/>
      <c r="BK1165" s="41">
        <f t="shared" si="890"/>
        <v>-3.5097172383951945E-3</v>
      </c>
      <c r="BL1165" s="41">
        <f t="shared" si="891"/>
        <v>-4.9894881635503679E-3</v>
      </c>
      <c r="BM1165" s="41">
        <f t="shared" si="892"/>
        <v>-7.7071288572210638E-3</v>
      </c>
      <c r="BN1165" s="41">
        <f t="shared" si="893"/>
        <v>-7.3439742557583941E-3</v>
      </c>
      <c r="BO1165" s="41"/>
      <c r="BP1165" s="41">
        <f t="shared" si="894"/>
        <v>-2.9801909307606714E-3</v>
      </c>
      <c r="BQ1165" s="41">
        <f t="shared" si="895"/>
        <v>0</v>
      </c>
      <c r="BR1165" s="41">
        <f t="shared" si="896"/>
        <v>3.5430245022031476E-3</v>
      </c>
      <c r="BS1165" s="41">
        <f t="shared" si="897"/>
        <v>8.4388686458646035E-3</v>
      </c>
      <c r="BT1165" s="41"/>
      <c r="BU1165" s="41"/>
      <c r="BV1165" s="41">
        <f t="shared" si="898"/>
        <v>2.0152768210218524E-3</v>
      </c>
      <c r="BW1165" s="41">
        <f t="shared" si="899"/>
        <v>7.1880662947041768E-3</v>
      </c>
      <c r="BX1165" s="41"/>
      <c r="BY1165" s="41"/>
      <c r="BZ1165" s="41">
        <f t="shared" si="900"/>
        <v>7.8226419060431658E-3</v>
      </c>
      <c r="CA1165" s="41">
        <f t="shared" si="901"/>
        <v>-7.6027926205115438E-3</v>
      </c>
      <c r="CB1165" s="41">
        <f t="shared" si="902"/>
        <v>-1.3595923421261221E-3</v>
      </c>
      <c r="CC1165" s="41">
        <f t="shared" si="903"/>
        <v>2.5246782734783889E-2</v>
      </c>
      <c r="CD1165" s="41">
        <f t="shared" si="904"/>
        <v>1.9712521447262678E-2</v>
      </c>
      <c r="CE1165" s="41">
        <f t="shared" si="905"/>
        <v>-2.583016583529313E-3</v>
      </c>
      <c r="CF1165" s="41">
        <f t="shared" si="906"/>
        <v>7.9851495897306068E-3</v>
      </c>
      <c r="CG1165" s="41"/>
      <c r="CH1165" s="41">
        <f t="shared" si="907"/>
        <v>7.5922603249247494E-3</v>
      </c>
      <c r="CI1165" s="41">
        <f t="shared" si="908"/>
        <v>1.6074419611881365E-2</v>
      </c>
      <c r="CJ1165" s="41">
        <f t="shared" si="909"/>
        <v>-3.9845908547199674E-2</v>
      </c>
      <c r="CK1165" s="41">
        <f t="shared" si="910"/>
        <v>0.10217367523435905</v>
      </c>
      <c r="CL1165" s="41">
        <f t="shared" si="911"/>
        <v>6.2794295814411214E-3</v>
      </c>
      <c r="CM1165" s="41">
        <f t="shared" si="912"/>
        <v>1.6476556652739369E-2</v>
      </c>
      <c r="CO1165" s="41"/>
      <c r="CP1165" s="41"/>
      <c r="CQ1165" s="41">
        <f t="shared" si="913"/>
        <v>-4.8803271518370062E-4</v>
      </c>
      <c r="CR1165" s="41">
        <f t="shared" si="914"/>
        <v>3.174869831458027E-2</v>
      </c>
      <c r="CS1165" s="41">
        <f t="shared" si="915"/>
        <v>5.9702465892032784E-3</v>
      </c>
      <c r="CT1165" s="41">
        <f t="shared" si="916"/>
        <v>1.3889112160667093E-2</v>
      </c>
      <c r="CU1165" s="41">
        <f t="shared" si="917"/>
        <v>8.2304444917053986E-3</v>
      </c>
      <c r="CV1165" s="41">
        <f t="shared" si="918"/>
        <v>6.0985437263250251E-2</v>
      </c>
      <c r="CW1165" s="41"/>
      <c r="CX1165" s="41">
        <f t="shared" si="919"/>
        <v>4.3477521445189201E-3</v>
      </c>
      <c r="CY1165" s="41"/>
      <c r="CZ1165" s="41">
        <f t="shared" si="920"/>
        <v>0</v>
      </c>
      <c r="DA1165" s="41">
        <f t="shared" si="921"/>
        <v>7.7519128704660106E-3</v>
      </c>
      <c r="DB1165" s="41">
        <f t="shared" si="922"/>
        <v>-3.2921840434770055E-3</v>
      </c>
      <c r="DC1165" s="41">
        <f t="shared" si="923"/>
        <v>0</v>
      </c>
      <c r="DD1165" s="41">
        <f t="shared" si="924"/>
        <v>5.2493240717195319E-3</v>
      </c>
      <c r="DE1165" s="41"/>
      <c r="DF1165" s="41"/>
      <c r="DG1165" s="41">
        <f t="shared" si="925"/>
        <v>1.022284381422648E-2</v>
      </c>
      <c r="DH1165" s="41"/>
    </row>
    <row r="1166" spans="2:112">
      <c r="B1166" s="34"/>
      <c r="C1166" s="34">
        <v>4.30396</v>
      </c>
      <c r="D1166" s="34"/>
      <c r="E1166" s="34">
        <v>3.52</v>
      </c>
      <c r="F1166" s="34"/>
      <c r="G1166" s="34">
        <v>53.924778000000003</v>
      </c>
      <c r="H1166" s="34">
        <v>25.943459000000001</v>
      </c>
      <c r="I1166" s="34">
        <v>25.15</v>
      </c>
      <c r="J1166" s="34">
        <v>4.22</v>
      </c>
      <c r="K1166" s="34"/>
      <c r="L1166" s="34">
        <v>69.199996999999996</v>
      </c>
      <c r="M1166" s="34">
        <v>4.45</v>
      </c>
      <c r="N1166" s="34">
        <v>44.842948999999997</v>
      </c>
      <c r="O1166" s="34">
        <v>12.07</v>
      </c>
      <c r="P1166" s="34"/>
      <c r="Q1166" s="34"/>
      <c r="R1166" s="34">
        <v>49.209999000000003</v>
      </c>
      <c r="S1166" s="34">
        <v>40.803181000000002</v>
      </c>
      <c r="T1166" s="34"/>
      <c r="U1166" s="34"/>
      <c r="V1166" s="34">
        <v>3.6937500000000001</v>
      </c>
      <c r="W1166" s="34">
        <v>41.830002</v>
      </c>
      <c r="X1166" s="34">
        <v>36.75</v>
      </c>
      <c r="Y1166" s="34">
        <v>14.35</v>
      </c>
      <c r="Z1166" s="34">
        <v>26.686997999999999</v>
      </c>
      <c r="AA1166" s="34">
        <v>52.543551999999998</v>
      </c>
      <c r="AB1166" s="34">
        <v>94.197601000000006</v>
      </c>
      <c r="AC1166" s="34"/>
      <c r="AD1166" s="34">
        <v>136.38000500000001</v>
      </c>
      <c r="AE1166" s="34">
        <v>36.786864999999999</v>
      </c>
      <c r="AF1166" s="34">
        <v>1.29</v>
      </c>
      <c r="AG1166" s="34">
        <v>22.33</v>
      </c>
      <c r="AH1166" s="34">
        <v>32.331069999999997</v>
      </c>
      <c r="AI1166" s="34">
        <v>149.78221099999999</v>
      </c>
      <c r="AJ1166" s="34">
        <v>11.374862</v>
      </c>
      <c r="AK1166" s="34"/>
      <c r="AL1166" s="34"/>
      <c r="AM1166" s="34">
        <v>40.758389000000001</v>
      </c>
      <c r="AN1166" s="34">
        <v>3.5</v>
      </c>
      <c r="AO1166" s="34">
        <v>25.450001</v>
      </c>
      <c r="AP1166" s="34">
        <v>7.65</v>
      </c>
      <c r="AQ1166" s="34">
        <v>18.600000000000001</v>
      </c>
      <c r="AR1166" s="34">
        <v>7.14</v>
      </c>
      <c r="AS1166" s="34"/>
      <c r="AT1166" s="34">
        <v>23.219671000000002</v>
      </c>
      <c r="AU1166" s="34"/>
      <c r="AV1166" s="34">
        <v>11.646580999999999</v>
      </c>
      <c r="AW1166" s="34">
        <v>12.830066</v>
      </c>
      <c r="AX1166" s="34">
        <v>12.15</v>
      </c>
      <c r="AY1166" s="34">
        <v>4.2</v>
      </c>
      <c r="AZ1166" s="34">
        <v>63.43</v>
      </c>
      <c r="BA1166" s="34"/>
      <c r="BB1166" s="34"/>
      <c r="BC1166" s="34">
        <v>27.411370999999999</v>
      </c>
      <c r="BD1166" s="34"/>
      <c r="BE1166" s="38"/>
      <c r="BF1166" s="41"/>
      <c r="BG1166" s="41">
        <f t="shared" si="888"/>
        <v>0</v>
      </c>
      <c r="BH1166" s="41"/>
      <c r="BI1166" s="41">
        <f t="shared" si="889"/>
        <v>8.9079630053688644E-2</v>
      </c>
      <c r="BJ1166" s="41"/>
      <c r="BK1166" s="41">
        <f t="shared" si="890"/>
        <v>1.6640888651703711E-3</v>
      </c>
      <c r="BL1166" s="41">
        <f t="shared" si="891"/>
        <v>-3.8483991735779974E-4</v>
      </c>
      <c r="BM1166" s="41">
        <f t="shared" si="892"/>
        <v>-2.745270440869009E-2</v>
      </c>
      <c r="BN1166" s="41">
        <f t="shared" si="893"/>
        <v>3.6192128593416632E-2</v>
      </c>
      <c r="BO1166" s="41"/>
      <c r="BP1166" s="41">
        <f t="shared" si="894"/>
        <v>-1.6624114810956402E-2</v>
      </c>
      <c r="BQ1166" s="41">
        <f t="shared" si="895"/>
        <v>2.272825107755631E-2</v>
      </c>
      <c r="BR1166" s="41">
        <f t="shared" si="896"/>
        <v>-5.0971109636883316E-3</v>
      </c>
      <c r="BS1166" s="41">
        <f t="shared" si="897"/>
        <v>1.4184634991956381E-2</v>
      </c>
      <c r="BT1166" s="41"/>
      <c r="BU1166" s="41"/>
      <c r="BV1166" s="41">
        <f t="shared" si="898"/>
        <v>-9.3042542966906283E-3</v>
      </c>
      <c r="BW1166" s="41">
        <f t="shared" si="899"/>
        <v>1.2029093766862866E-2</v>
      </c>
      <c r="BX1166" s="41"/>
      <c r="BY1166" s="41"/>
      <c r="BZ1166" s="41">
        <f t="shared" si="900"/>
        <v>-3.9740166916141351E-2</v>
      </c>
      <c r="CA1166" s="41">
        <f t="shared" si="901"/>
        <v>-2.3877279159906723E-3</v>
      </c>
      <c r="CB1166" s="41">
        <f t="shared" si="902"/>
        <v>0</v>
      </c>
      <c r="CC1166" s="41">
        <f t="shared" si="903"/>
        <v>-6.2521912590500512E-3</v>
      </c>
      <c r="CD1166" s="41">
        <f t="shared" si="904"/>
        <v>9.7123938431320639E-3</v>
      </c>
      <c r="CE1166" s="41">
        <f t="shared" si="905"/>
        <v>-3.5163359042833728E-3</v>
      </c>
      <c r="CF1166" s="41">
        <f t="shared" si="906"/>
        <v>3.176170408151257E-3</v>
      </c>
      <c r="CG1166" s="41"/>
      <c r="CH1166" s="41">
        <f t="shared" si="907"/>
        <v>1.4676551025096358E-3</v>
      </c>
      <c r="CI1166" s="41">
        <f t="shared" si="908"/>
        <v>-1.3522313439628406E-3</v>
      </c>
      <c r="CJ1166" s="41">
        <f t="shared" si="909"/>
        <v>4.7628048989254664E-2</v>
      </c>
      <c r="CK1166" s="41">
        <f t="shared" si="910"/>
        <v>1.8075503422269573E-2</v>
      </c>
      <c r="CL1166" s="41">
        <f t="shared" si="911"/>
        <v>1.8605142960753503E-2</v>
      </c>
      <c r="CM1166" s="41">
        <f t="shared" si="912"/>
        <v>8.437791093216334E-3</v>
      </c>
      <c r="CO1166" s="41"/>
      <c r="CP1166" s="41"/>
      <c r="CQ1166" s="41">
        <f t="shared" si="913"/>
        <v>-4.8832007706567458E-4</v>
      </c>
      <c r="CR1166" s="41">
        <f t="shared" si="914"/>
        <v>8.9612158689687138E-2</v>
      </c>
      <c r="CS1166" s="41">
        <f t="shared" si="915"/>
        <v>9.8717480893452617E-3</v>
      </c>
      <c r="CT1166" s="41">
        <f t="shared" si="916"/>
        <v>5.3704178971861166E-2</v>
      </c>
      <c r="CU1166" s="41">
        <f t="shared" si="917"/>
        <v>1.6260575516590565E-2</v>
      </c>
      <c r="CV1166" s="41">
        <f t="shared" si="918"/>
        <v>2.9852963149681128E-2</v>
      </c>
      <c r="CW1166" s="41"/>
      <c r="CX1166" s="41">
        <f t="shared" si="919"/>
        <v>1.2931234851115402E-2</v>
      </c>
      <c r="CY1166" s="41"/>
      <c r="CZ1166" s="41">
        <f t="shared" si="920"/>
        <v>2.1506240685748079E-2</v>
      </c>
      <c r="DA1166" s="41">
        <f t="shared" si="921"/>
        <v>3.8536156598365291E-3</v>
      </c>
      <c r="DB1166" s="41">
        <f t="shared" si="922"/>
        <v>1.6474468305987288E-3</v>
      </c>
      <c r="DC1166" s="41">
        <f t="shared" si="923"/>
        <v>-2.3530497410194046E-2</v>
      </c>
      <c r="DD1166" s="41">
        <f t="shared" si="924"/>
        <v>6.3261479862480666E-3</v>
      </c>
      <c r="DE1166" s="41"/>
      <c r="DF1166" s="41"/>
      <c r="DG1166" s="41">
        <f t="shared" si="925"/>
        <v>-3.6328686153527833E-4</v>
      </c>
      <c r="DH1166" s="41"/>
    </row>
    <row r="1167" spans="2:112">
      <c r="B1167" s="34"/>
      <c r="C1167" s="34">
        <v>4.30396</v>
      </c>
      <c r="D1167" s="34"/>
      <c r="E1167" s="34">
        <v>3.51</v>
      </c>
      <c r="F1167" s="34"/>
      <c r="G1167" s="34">
        <v>53.984546999999999</v>
      </c>
      <c r="H1167" s="34">
        <v>25.883543</v>
      </c>
      <c r="I1167" s="34">
        <v>24.6</v>
      </c>
      <c r="J1167" s="34">
        <v>4.42</v>
      </c>
      <c r="K1167" s="34"/>
      <c r="L1167" s="34">
        <v>70.209998999999996</v>
      </c>
      <c r="M1167" s="34">
        <v>4.45</v>
      </c>
      <c r="N1167" s="34">
        <v>45.022281999999997</v>
      </c>
      <c r="O1167" s="34">
        <v>12.01</v>
      </c>
      <c r="P1167" s="34"/>
      <c r="Q1167" s="34"/>
      <c r="R1167" s="34">
        <v>49.810001</v>
      </c>
      <c r="S1167" s="34">
        <v>40.922660999999998</v>
      </c>
      <c r="T1167" s="34"/>
      <c r="U1167" s="34"/>
      <c r="V1167" s="34">
        <v>3.6538170000000001</v>
      </c>
      <c r="W1167" s="34">
        <v>42.02</v>
      </c>
      <c r="X1167" s="34">
        <v>36.200001</v>
      </c>
      <c r="Y1167" s="34">
        <v>14.35</v>
      </c>
      <c r="Z1167" s="34">
        <v>26.419136000000002</v>
      </c>
      <c r="AA1167" s="34">
        <v>52.777343999999999</v>
      </c>
      <c r="AB1167" s="34">
        <v>94.745270000000005</v>
      </c>
      <c r="AC1167" s="34"/>
      <c r="AD1167" s="34">
        <v>135.80999800000001</v>
      </c>
      <c r="AE1167" s="34">
        <v>36.488190000000003</v>
      </c>
      <c r="AF1167" s="34">
        <v>1.21</v>
      </c>
      <c r="AG1167" s="34">
        <v>22.33</v>
      </c>
      <c r="AH1167" s="34">
        <v>31.784770999999999</v>
      </c>
      <c r="AI1167" s="34">
        <v>145.776962</v>
      </c>
      <c r="AJ1167" s="34">
        <v>11.374862</v>
      </c>
      <c r="AK1167" s="34"/>
      <c r="AL1167" s="34"/>
      <c r="AM1167" s="34">
        <v>40.648902999999997</v>
      </c>
      <c r="AN1167" s="34">
        <v>3.6</v>
      </c>
      <c r="AO1167" s="34">
        <v>25.25</v>
      </c>
      <c r="AP1167" s="34">
        <v>7.6</v>
      </c>
      <c r="AQ1167" s="34">
        <v>18.5</v>
      </c>
      <c r="AR1167" s="34">
        <v>7.38</v>
      </c>
      <c r="AS1167" s="34"/>
      <c r="AT1167" s="34">
        <v>23.418554</v>
      </c>
      <c r="AU1167" s="34"/>
      <c r="AV1167" s="34">
        <v>11.745701</v>
      </c>
      <c r="AW1167" s="34">
        <v>12.484640000000001</v>
      </c>
      <c r="AX1167" s="34">
        <v>11.98</v>
      </c>
      <c r="AY1167" s="34">
        <v>4.0999999999999996</v>
      </c>
      <c r="AZ1167" s="34">
        <v>62.799999</v>
      </c>
      <c r="BA1167" s="34"/>
      <c r="BB1167" s="34"/>
      <c r="BC1167" s="34">
        <v>27.122515</v>
      </c>
      <c r="BD1167" s="34"/>
      <c r="BE1167" s="38"/>
      <c r="BF1167" s="41"/>
      <c r="BG1167" s="41">
        <f t="shared" si="888"/>
        <v>0</v>
      </c>
      <c r="BH1167" s="41"/>
      <c r="BI1167" s="41">
        <f t="shared" si="889"/>
        <v>-2.8449521322313617E-3</v>
      </c>
      <c r="BJ1167" s="41"/>
      <c r="BK1167" s="41">
        <f t="shared" si="890"/>
        <v>1.1077635062969478E-3</v>
      </c>
      <c r="BL1167" s="41">
        <f t="shared" si="891"/>
        <v>-2.3121548374678016E-3</v>
      </c>
      <c r="BM1167" s="41">
        <f t="shared" si="892"/>
        <v>-2.2111453607430925E-2</v>
      </c>
      <c r="BN1167" s="41">
        <f t="shared" si="893"/>
        <v>4.6304568041686367E-2</v>
      </c>
      <c r="BO1167" s="41"/>
      <c r="BP1167" s="41">
        <f t="shared" si="894"/>
        <v>1.4489917515150306E-2</v>
      </c>
      <c r="BQ1167" s="41">
        <f t="shared" si="895"/>
        <v>0</v>
      </c>
      <c r="BR1167" s="41">
        <f t="shared" si="896"/>
        <v>3.9911595632541623E-3</v>
      </c>
      <c r="BS1167" s="41">
        <f t="shared" si="897"/>
        <v>-4.9833990175480259E-3</v>
      </c>
      <c r="BT1167" s="41"/>
      <c r="BU1167" s="41"/>
      <c r="BV1167" s="41">
        <f t="shared" si="898"/>
        <v>1.2118952604668026E-2</v>
      </c>
      <c r="BW1167" s="41">
        <f t="shared" si="899"/>
        <v>2.9239242373995133E-3</v>
      </c>
      <c r="BX1167" s="41"/>
      <c r="BY1167" s="41"/>
      <c r="BZ1167" s="41">
        <f t="shared" si="900"/>
        <v>-1.0869827572412826E-2</v>
      </c>
      <c r="CA1167" s="41">
        <f t="shared" si="901"/>
        <v>4.5318621501737894E-3</v>
      </c>
      <c r="CB1167" s="41">
        <f t="shared" si="902"/>
        <v>-1.5079079202811325E-2</v>
      </c>
      <c r="CC1167" s="41">
        <f t="shared" si="903"/>
        <v>0</v>
      </c>
      <c r="CD1167" s="41">
        <f t="shared" si="904"/>
        <v>-1.0087884446144122E-2</v>
      </c>
      <c r="CE1167" s="41">
        <f t="shared" si="905"/>
        <v>4.4396201112389001E-3</v>
      </c>
      <c r="CF1167" s="41">
        <f t="shared" si="906"/>
        <v>5.7972077053912701E-3</v>
      </c>
      <c r="CG1167" s="41"/>
      <c r="CH1167" s="41">
        <f t="shared" si="907"/>
        <v>-4.1883083652526944E-3</v>
      </c>
      <c r="CI1167" s="41">
        <f t="shared" si="908"/>
        <v>-8.152205525370505E-3</v>
      </c>
      <c r="CJ1167" s="41">
        <f t="shared" si="909"/>
        <v>-6.4021858764931022E-2</v>
      </c>
      <c r="CK1167" s="41">
        <f t="shared" si="910"/>
        <v>0</v>
      </c>
      <c r="CL1167" s="41">
        <f t="shared" si="911"/>
        <v>-1.7041411679024707E-2</v>
      </c>
      <c r="CM1167" s="41">
        <f t="shared" si="912"/>
        <v>-2.7104516247117745E-2</v>
      </c>
      <c r="CO1167" s="41"/>
      <c r="CP1167" s="41"/>
      <c r="CQ1167" s="41">
        <f t="shared" si="913"/>
        <v>-2.6898343704354209E-3</v>
      </c>
      <c r="CR1167" s="41">
        <f t="shared" si="914"/>
        <v>2.8170876966696439E-2</v>
      </c>
      <c r="CS1167" s="41">
        <f t="shared" si="915"/>
        <v>-7.8896265678929482E-3</v>
      </c>
      <c r="CT1167" s="41">
        <f t="shared" si="916"/>
        <v>-6.5574005461591636E-3</v>
      </c>
      <c r="CU1167" s="41">
        <f t="shared" si="917"/>
        <v>-5.3908486348765343E-3</v>
      </c>
      <c r="CV1167" s="41">
        <f t="shared" si="918"/>
        <v>3.306086226088821E-2</v>
      </c>
      <c r="CW1167" s="41"/>
      <c r="CX1167" s="41">
        <f t="shared" si="919"/>
        <v>8.5288068132967024E-3</v>
      </c>
      <c r="CY1167" s="41"/>
      <c r="CZ1167" s="41">
        <f t="shared" si="920"/>
        <v>8.4746407578925199E-3</v>
      </c>
      <c r="DA1167" s="41">
        <f t="shared" si="921"/>
        <v>-2.7292234093121061E-2</v>
      </c>
      <c r="DB1167" s="41">
        <f t="shared" si="922"/>
        <v>-1.4090577099254131E-2</v>
      </c>
      <c r="DC1167" s="41">
        <f t="shared" si="923"/>
        <v>-2.4097551579060641E-2</v>
      </c>
      <c r="DD1167" s="41">
        <f t="shared" si="924"/>
        <v>-9.9818780952197674E-3</v>
      </c>
      <c r="DE1167" s="41"/>
      <c r="DF1167" s="41"/>
      <c r="DG1167" s="41">
        <f t="shared" si="925"/>
        <v>-1.0593732544662018E-2</v>
      </c>
      <c r="DH1167" s="41"/>
    </row>
    <row r="1168" spans="2:112">
      <c r="B1168" s="34"/>
      <c r="C1168" s="34">
        <v>4.256138</v>
      </c>
      <c r="D1168" s="34"/>
      <c r="E1168" s="34">
        <v>3.55</v>
      </c>
      <c r="F1168" s="34"/>
      <c r="G1168" s="34">
        <v>54.114055999999998</v>
      </c>
      <c r="H1168" s="34">
        <v>25.004781999999999</v>
      </c>
      <c r="I1168" s="34">
        <v>24.85</v>
      </c>
      <c r="J1168" s="34">
        <v>4.82</v>
      </c>
      <c r="K1168" s="34"/>
      <c r="L1168" s="34">
        <v>71.610000999999997</v>
      </c>
      <c r="M1168" s="34">
        <v>4.45</v>
      </c>
      <c r="N1168" s="34">
        <v>45.261395</v>
      </c>
      <c r="O1168" s="34">
        <v>12.11</v>
      </c>
      <c r="P1168" s="34"/>
      <c r="Q1168" s="34"/>
      <c r="R1168" s="34">
        <v>50.68</v>
      </c>
      <c r="S1168" s="34">
        <v>40.753394999999998</v>
      </c>
      <c r="T1168" s="34"/>
      <c r="U1168" s="34"/>
      <c r="V1168" s="34">
        <v>3.7935810000000001</v>
      </c>
      <c r="W1168" s="34">
        <v>43.029998999999997</v>
      </c>
      <c r="X1168" s="34">
        <v>35.549999</v>
      </c>
      <c r="Y1168" s="34">
        <v>14.57</v>
      </c>
      <c r="Z1168" s="34">
        <v>26.954861000000001</v>
      </c>
      <c r="AA1168" s="34">
        <v>53.303364000000002</v>
      </c>
      <c r="AB1168" s="34">
        <v>95.093781000000007</v>
      </c>
      <c r="AC1168" s="34"/>
      <c r="AD1168" s="34">
        <v>135.550003</v>
      </c>
      <c r="AE1168" s="34">
        <v>36.81673</v>
      </c>
      <c r="AF1168" s="34">
        <v>1.25</v>
      </c>
      <c r="AG1168" s="34">
        <v>34.18</v>
      </c>
      <c r="AH1168" s="34">
        <v>32.033088999999997</v>
      </c>
      <c r="AI1168" s="34">
        <v>142.73057600000001</v>
      </c>
      <c r="AJ1168" s="34">
        <v>11.237577999999999</v>
      </c>
      <c r="AK1168" s="34"/>
      <c r="AL1168" s="34"/>
      <c r="AM1168" s="34">
        <v>40.887782999999999</v>
      </c>
      <c r="AN1168" s="34">
        <v>4.2</v>
      </c>
      <c r="AO1168" s="34">
        <v>25.1</v>
      </c>
      <c r="AP1168" s="34">
        <v>7.55</v>
      </c>
      <c r="AQ1168" s="34">
        <v>18.299999</v>
      </c>
      <c r="AR1168" s="34">
        <v>7.1</v>
      </c>
      <c r="AS1168" s="34"/>
      <c r="AT1168" s="34">
        <v>23.667158000000001</v>
      </c>
      <c r="AU1168" s="34"/>
      <c r="AV1168" s="34">
        <v>11.646580999999999</v>
      </c>
      <c r="AW1168" s="34">
        <v>12.780718999999999</v>
      </c>
      <c r="AX1168" s="34">
        <v>12.49</v>
      </c>
      <c r="AY1168" s="34">
        <v>4.05</v>
      </c>
      <c r="AZ1168" s="34">
        <v>62.369999</v>
      </c>
      <c r="BA1168" s="34"/>
      <c r="BB1168" s="34"/>
      <c r="BC1168" s="34">
        <v>27.431293</v>
      </c>
      <c r="BD1168" s="34"/>
      <c r="BE1168" s="38"/>
      <c r="BF1168" s="41"/>
      <c r="BG1168" s="41">
        <f t="shared" si="888"/>
        <v>-1.117335281029889E-2</v>
      </c>
      <c r="BH1168" s="41"/>
      <c r="BI1168" s="41">
        <f t="shared" si="889"/>
        <v>1.1331566009550018E-2</v>
      </c>
      <c r="BJ1168" s="41"/>
      <c r="BK1168" s="41">
        <f t="shared" si="890"/>
        <v>2.3961283193254484E-3</v>
      </c>
      <c r="BL1168" s="41">
        <f t="shared" si="891"/>
        <v>-3.4540274768004323E-2</v>
      </c>
      <c r="BM1168" s="41">
        <f t="shared" si="892"/>
        <v>1.0111309604320695E-2</v>
      </c>
      <c r="BN1168" s="41">
        <f t="shared" si="893"/>
        <v>8.6634231972902292E-2</v>
      </c>
      <c r="BO1168" s="41"/>
      <c r="BP1168" s="41">
        <f t="shared" si="894"/>
        <v>1.9744006197206287E-2</v>
      </c>
      <c r="BQ1168" s="41">
        <f t="shared" si="895"/>
        <v>0</v>
      </c>
      <c r="BR1168" s="41">
        <f t="shared" si="896"/>
        <v>5.2969388713985394E-3</v>
      </c>
      <c r="BS1168" s="41">
        <f t="shared" si="897"/>
        <v>8.2919214731087074E-3</v>
      </c>
      <c r="BT1168" s="41"/>
      <c r="BU1168" s="41"/>
      <c r="BV1168" s="41">
        <f t="shared" si="898"/>
        <v>1.7315568291456612E-2</v>
      </c>
      <c r="BW1168" s="41">
        <f t="shared" si="899"/>
        <v>-4.1448191946422217E-3</v>
      </c>
      <c r="BX1168" s="41"/>
      <c r="BY1168" s="41"/>
      <c r="BZ1168" s="41">
        <f t="shared" si="900"/>
        <v>3.7538053281344047E-2</v>
      </c>
      <c r="CA1168" s="41">
        <f t="shared" si="901"/>
        <v>2.3751828194053307E-2</v>
      </c>
      <c r="CB1168" s="41">
        <f t="shared" si="902"/>
        <v>-1.8119018336180161E-2</v>
      </c>
      <c r="CC1168" s="41">
        <f t="shared" si="903"/>
        <v>1.5214678001483488E-2</v>
      </c>
      <c r="CD1168" s="41">
        <f t="shared" si="904"/>
        <v>2.0075056086283249E-2</v>
      </c>
      <c r="CE1168" s="41">
        <f t="shared" si="905"/>
        <v>9.9174359094174932E-3</v>
      </c>
      <c r="CF1168" s="41">
        <f t="shared" si="906"/>
        <v>3.6716512191544031E-3</v>
      </c>
      <c r="CG1168" s="41"/>
      <c r="CH1168" s="41">
        <f t="shared" si="907"/>
        <v>-1.9162373127918164E-3</v>
      </c>
      <c r="CI1168" s="41">
        <f t="shared" si="908"/>
        <v>8.9637148446900169E-3</v>
      </c>
      <c r="CJ1168" s="41">
        <f t="shared" si="909"/>
        <v>3.2523191705560145E-2</v>
      </c>
      <c r="CK1168" s="41">
        <f t="shared" si="910"/>
        <v>0.42570961183537837</v>
      </c>
      <c r="CL1168" s="41">
        <f t="shared" si="911"/>
        <v>7.7821241015296862E-3</v>
      </c>
      <c r="CM1168" s="41">
        <f t="shared" si="912"/>
        <v>-2.111902689036085E-2</v>
      </c>
      <c r="CO1168" s="41"/>
      <c r="CP1168" s="41"/>
      <c r="CQ1168" s="41">
        <f t="shared" si="913"/>
        <v>5.8594651114909115E-3</v>
      </c>
      <c r="CR1168" s="41">
        <f t="shared" si="914"/>
        <v>0.15415067982725836</v>
      </c>
      <c r="CS1168" s="41">
        <f t="shared" si="915"/>
        <v>-5.9583095836305234E-3</v>
      </c>
      <c r="CT1168" s="41">
        <f t="shared" si="916"/>
        <v>-6.6006840313520242E-3</v>
      </c>
      <c r="CU1168" s="41">
        <f t="shared" si="917"/>
        <v>-1.0869726881714184E-2</v>
      </c>
      <c r="CV1168" s="41">
        <f t="shared" si="918"/>
        <v>-3.8678854565111373E-2</v>
      </c>
      <c r="CW1168" s="41"/>
      <c r="CX1168" s="41">
        <f t="shared" si="919"/>
        <v>1.0559734558407715E-2</v>
      </c>
      <c r="CY1168" s="41"/>
      <c r="CZ1168" s="41">
        <f t="shared" si="920"/>
        <v>-8.4746407578925147E-3</v>
      </c>
      <c r="DA1168" s="41">
        <f t="shared" si="921"/>
        <v>2.3438618433284507E-2</v>
      </c>
      <c r="DB1168" s="41">
        <f t="shared" si="922"/>
        <v>4.1689731450183065E-2</v>
      </c>
      <c r="DC1168" s="41">
        <f t="shared" si="923"/>
        <v>-1.2270092591814359E-2</v>
      </c>
      <c r="DD1168" s="41">
        <f t="shared" si="924"/>
        <v>-6.8706830459041961E-3</v>
      </c>
      <c r="DE1168" s="41"/>
      <c r="DF1168" s="41"/>
      <c r="DG1168" s="41">
        <f t="shared" si="925"/>
        <v>1.1320247247750858E-2</v>
      </c>
      <c r="DH1168" s="41"/>
    </row>
    <row r="1169" spans="2:112">
      <c r="B1169" s="34"/>
      <c r="C1169" s="34">
        <v>4.543069</v>
      </c>
      <c r="D1169" s="34"/>
      <c r="E1169" s="34">
        <v>3.74</v>
      </c>
      <c r="F1169" s="34"/>
      <c r="G1169" s="34">
        <v>54.970795000000003</v>
      </c>
      <c r="H1169" s="34">
        <v>24.735161000000002</v>
      </c>
      <c r="I1169" s="34">
        <v>24</v>
      </c>
      <c r="J1169" s="34">
        <v>5.0999999999999996</v>
      </c>
      <c r="K1169" s="34"/>
      <c r="L1169" s="34">
        <v>70.279999000000004</v>
      </c>
      <c r="M1169" s="34">
        <v>4.3499999999999996</v>
      </c>
      <c r="N1169" s="34">
        <v>45.908980999999997</v>
      </c>
      <c r="O1169" s="34">
        <v>12.21</v>
      </c>
      <c r="P1169" s="34"/>
      <c r="Q1169" s="34"/>
      <c r="R1169" s="34">
        <v>50.299999</v>
      </c>
      <c r="S1169" s="34">
        <v>41.430461999999999</v>
      </c>
      <c r="T1169" s="34"/>
      <c r="U1169" s="34"/>
      <c r="V1169" s="34">
        <v>3.8335129999999999</v>
      </c>
      <c r="W1169" s="34">
        <v>43</v>
      </c>
      <c r="X1169" s="34">
        <v>35</v>
      </c>
      <c r="Y1169" s="34">
        <v>14.75</v>
      </c>
      <c r="Z1169" s="34">
        <v>26.756444999999999</v>
      </c>
      <c r="AA1169" s="34">
        <v>53.205947999999999</v>
      </c>
      <c r="AB1169" s="34">
        <v>95.790801999999999</v>
      </c>
      <c r="AC1169" s="34"/>
      <c r="AD1169" s="34">
        <v>135.86000100000001</v>
      </c>
      <c r="AE1169" s="34">
        <v>36.796818000000002</v>
      </c>
      <c r="AF1169" s="34">
        <v>1.23</v>
      </c>
      <c r="AG1169" s="34">
        <v>33.400002000000001</v>
      </c>
      <c r="AH1169" s="34">
        <v>32.331069999999997</v>
      </c>
      <c r="AI1169" s="34">
        <v>142.171234</v>
      </c>
      <c r="AJ1169" s="34">
        <v>11.306219</v>
      </c>
      <c r="AK1169" s="34"/>
      <c r="AL1169" s="34"/>
      <c r="AM1169" s="34">
        <v>40.927593000000002</v>
      </c>
      <c r="AN1169" s="34">
        <v>5.4</v>
      </c>
      <c r="AO1169" s="34">
        <v>25.5</v>
      </c>
      <c r="AP1169" s="34">
        <v>7.5</v>
      </c>
      <c r="AQ1169" s="34">
        <v>17.799999</v>
      </c>
      <c r="AR1169" s="34">
        <v>7.37</v>
      </c>
      <c r="AS1169" s="34"/>
      <c r="AT1169" s="34">
        <v>23.816322</v>
      </c>
      <c r="AU1169" s="34"/>
      <c r="AV1169" s="34">
        <v>11.696141000000001</v>
      </c>
      <c r="AW1169" s="34">
        <v>12.632680000000001</v>
      </c>
      <c r="AX1169" s="34">
        <v>12.44</v>
      </c>
      <c r="AY1169" s="34">
        <v>3.9</v>
      </c>
      <c r="AZ1169" s="34">
        <v>62.470001000000003</v>
      </c>
      <c r="BA1169" s="34"/>
      <c r="BB1169" s="34"/>
      <c r="BC1169" s="34">
        <v>27.630500999999999</v>
      </c>
      <c r="BD1169" s="34"/>
      <c r="BE1169" s="38"/>
      <c r="BF1169" s="41"/>
      <c r="BG1169" s="41">
        <f t="shared" si="888"/>
        <v>6.5240598537855021E-2</v>
      </c>
      <c r="BH1169" s="41"/>
      <c r="BI1169" s="41">
        <f t="shared" si="889"/>
        <v>5.2138007939116278E-2</v>
      </c>
      <c r="BJ1169" s="41"/>
      <c r="BK1169" s="41">
        <f t="shared" si="890"/>
        <v>1.5708076938604688E-2</v>
      </c>
      <c r="BL1169" s="41">
        <f t="shared" si="891"/>
        <v>-1.0841332922674786E-2</v>
      </c>
      <c r="BM1169" s="41">
        <f t="shared" si="892"/>
        <v>-3.4803922194692118E-2</v>
      </c>
      <c r="BN1169" s="41">
        <f t="shared" si="893"/>
        <v>5.6466611667770956E-2</v>
      </c>
      <c r="BO1169" s="41"/>
      <c r="BP1169" s="41">
        <f t="shared" si="894"/>
        <v>-1.8747493893281095E-2</v>
      </c>
      <c r="BQ1169" s="41">
        <f t="shared" si="895"/>
        <v>-2.2728251077556289E-2</v>
      </c>
      <c r="BR1169" s="41">
        <f t="shared" si="896"/>
        <v>1.4206300766503581E-2</v>
      </c>
      <c r="BS1169" s="41">
        <f t="shared" si="897"/>
        <v>8.2237305576124391E-3</v>
      </c>
      <c r="BT1169" s="41"/>
      <c r="BU1169" s="41"/>
      <c r="BV1169" s="41">
        <f t="shared" si="898"/>
        <v>-7.5262982279606589E-3</v>
      </c>
      <c r="BW1169" s="41">
        <f t="shared" si="899"/>
        <v>1.647725826676185E-2</v>
      </c>
      <c r="BX1169" s="41"/>
      <c r="BY1169" s="41"/>
      <c r="BZ1169" s="41">
        <f t="shared" si="900"/>
        <v>1.0471187286765838E-2</v>
      </c>
      <c r="CA1169" s="41">
        <f t="shared" si="901"/>
        <v>-6.9740791734521806E-4</v>
      </c>
      <c r="CB1169" s="41">
        <f t="shared" si="902"/>
        <v>-1.5592066630440589E-2</v>
      </c>
      <c r="CC1169" s="41">
        <f t="shared" si="903"/>
        <v>1.2278462578715342E-2</v>
      </c>
      <c r="CD1169" s="41">
        <f t="shared" si="904"/>
        <v>-7.3882732462364721E-3</v>
      </c>
      <c r="CE1169" s="41">
        <f t="shared" si="905"/>
        <v>-1.8292490174767596E-3</v>
      </c>
      <c r="CF1169" s="41">
        <f t="shared" si="906"/>
        <v>7.3030947499449425E-3</v>
      </c>
      <c r="CG1169" s="41"/>
      <c r="CH1169" s="41">
        <f t="shared" si="907"/>
        <v>2.2843530469453064E-3</v>
      </c>
      <c r="CI1169" s="41">
        <f t="shared" si="908"/>
        <v>-5.4098738687691E-4</v>
      </c>
      <c r="CJ1169" s="41">
        <f t="shared" si="909"/>
        <v>-1.6129381929883644E-2</v>
      </c>
      <c r="CK1169" s="41">
        <f t="shared" si="910"/>
        <v>-2.3084717824552285E-2</v>
      </c>
      <c r="CL1169" s="41">
        <f t="shared" si="911"/>
        <v>9.2592875774949422E-3</v>
      </c>
      <c r="CM1169" s="41">
        <f t="shared" si="912"/>
        <v>-3.9265648656775154E-3</v>
      </c>
      <c r="CO1169" s="41"/>
      <c r="CP1169" s="41"/>
      <c r="CQ1169" s="41">
        <f t="shared" si="913"/>
        <v>9.7316678326703958E-4</v>
      </c>
      <c r="CR1169" s="41">
        <f t="shared" si="914"/>
        <v>0.25131442828090617</v>
      </c>
      <c r="CS1169" s="41">
        <f t="shared" si="915"/>
        <v>1.5810606026642245E-2</v>
      </c>
      <c r="CT1169" s="41">
        <f t="shared" si="916"/>
        <v>-6.6445427186685013E-3</v>
      </c>
      <c r="CU1169" s="41">
        <f t="shared" si="917"/>
        <v>-2.7702604084302394E-2</v>
      </c>
      <c r="CV1169" s="41">
        <f t="shared" si="918"/>
        <v>3.732292215397566E-2</v>
      </c>
      <c r="CW1169" s="41"/>
      <c r="CX1169" s="41">
        <f t="shared" si="919"/>
        <v>6.2827952234601981E-3</v>
      </c>
      <c r="CY1169" s="41"/>
      <c r="CZ1169" s="41">
        <f t="shared" si="920"/>
        <v>4.246297794078484E-3</v>
      </c>
      <c r="DA1169" s="41">
        <f t="shared" si="921"/>
        <v>-1.1650600104349852E-2</v>
      </c>
      <c r="DB1169" s="41">
        <f t="shared" si="922"/>
        <v>-4.0112368264529508E-3</v>
      </c>
      <c r="DC1169" s="41">
        <f t="shared" si="923"/>
        <v>-3.7740327982846968E-2</v>
      </c>
      <c r="DD1169" s="41">
        <f t="shared" si="924"/>
        <v>1.6020830084804867E-3</v>
      </c>
      <c r="DE1169" s="41"/>
      <c r="DF1169" s="41"/>
      <c r="DG1169" s="41">
        <f t="shared" si="925"/>
        <v>7.2358292272160733E-3</v>
      </c>
      <c r="DH1169" s="41"/>
    </row>
    <row r="1170" spans="2:112">
      <c r="B1170" s="34"/>
      <c r="C1170" s="34">
        <v>4.4474260000000001</v>
      </c>
      <c r="D1170" s="34"/>
      <c r="E1170" s="34">
        <v>3.66</v>
      </c>
      <c r="F1170" s="34"/>
      <c r="G1170" s="34">
        <v>55.209881000000003</v>
      </c>
      <c r="H1170" s="34">
        <v>25.144584999999999</v>
      </c>
      <c r="I1170" s="34">
        <v>23.950001</v>
      </c>
      <c r="J1170" s="34">
        <v>4.95</v>
      </c>
      <c r="K1170" s="34"/>
      <c r="L1170" s="34">
        <v>70.279999000000004</v>
      </c>
      <c r="M1170" s="34">
        <v>4.45</v>
      </c>
      <c r="N1170" s="34">
        <v>45.470615000000002</v>
      </c>
      <c r="O1170" s="34">
        <v>12.38</v>
      </c>
      <c r="P1170" s="34"/>
      <c r="Q1170" s="34"/>
      <c r="R1170" s="34">
        <v>48.009998000000003</v>
      </c>
      <c r="S1170" s="34">
        <v>41.659469999999999</v>
      </c>
      <c r="T1170" s="34"/>
      <c r="U1170" s="34"/>
      <c r="V1170" s="34">
        <v>3.803563</v>
      </c>
      <c r="W1170" s="34">
        <v>42.919998</v>
      </c>
      <c r="X1170" s="34">
        <v>34.75</v>
      </c>
      <c r="Y1170" s="34">
        <v>15.08</v>
      </c>
      <c r="Z1170" s="34">
        <v>28.204885000000001</v>
      </c>
      <c r="AA1170" s="34">
        <v>53.186466000000003</v>
      </c>
      <c r="AB1170" s="34">
        <v>95.741012999999995</v>
      </c>
      <c r="AC1170" s="34"/>
      <c r="AD1170" s="34">
        <v>134.85000600000001</v>
      </c>
      <c r="AE1170" s="34">
        <v>37.175144000000003</v>
      </c>
      <c r="AF1170" s="34">
        <v>1.21</v>
      </c>
      <c r="AG1170" s="34">
        <v>33.340000000000003</v>
      </c>
      <c r="AH1170" s="34">
        <v>32.976700000000001</v>
      </c>
      <c r="AI1170" s="34">
        <v>143.05020099999999</v>
      </c>
      <c r="AJ1170" s="34">
        <v>11.355249000000001</v>
      </c>
      <c r="AK1170" s="34"/>
      <c r="AL1170" s="34"/>
      <c r="AM1170" s="34">
        <v>40.838012999999997</v>
      </c>
      <c r="AN1170" s="34">
        <v>4.8</v>
      </c>
      <c r="AO1170" s="34">
        <v>25.75</v>
      </c>
      <c r="AP1170" s="34">
        <v>7.6</v>
      </c>
      <c r="AQ1170" s="34">
        <v>18</v>
      </c>
      <c r="AR1170" s="34">
        <v>7.13</v>
      </c>
      <c r="AS1170" s="34"/>
      <c r="AT1170" s="34">
        <v>23.965485000000001</v>
      </c>
      <c r="AU1170" s="34"/>
      <c r="AV1170" s="34">
        <v>11.993501</v>
      </c>
      <c r="AW1170" s="34">
        <v>12.583333</v>
      </c>
      <c r="AX1170" s="34">
        <v>12.56</v>
      </c>
      <c r="AY1170" s="34">
        <v>3.9</v>
      </c>
      <c r="AZ1170" s="34">
        <v>62.830002</v>
      </c>
      <c r="BA1170" s="34"/>
      <c r="BB1170" s="34"/>
      <c r="BC1170" s="34">
        <v>27.94924</v>
      </c>
      <c r="BD1170" s="34"/>
      <c r="BE1170" s="38"/>
      <c r="BF1170" s="41"/>
      <c r="BG1170" s="41">
        <f t="shared" si="888"/>
        <v>-2.1277273005114054E-2</v>
      </c>
      <c r="BH1170" s="41"/>
      <c r="BI1170" s="41">
        <f t="shared" si="889"/>
        <v>-2.1622464013165657E-2</v>
      </c>
      <c r="BJ1170" s="41"/>
      <c r="BK1170" s="41">
        <f t="shared" si="890"/>
        <v>4.3398966849571103E-3</v>
      </c>
      <c r="BL1170" s="41">
        <f t="shared" si="891"/>
        <v>1.6416811558687922E-2</v>
      </c>
      <c r="BM1170" s="41">
        <f t="shared" si="892"/>
        <v>-2.0854647373687919E-3</v>
      </c>
      <c r="BN1170" s="41">
        <f t="shared" si="893"/>
        <v>-2.9852963149681045E-2</v>
      </c>
      <c r="BO1170" s="41"/>
      <c r="BP1170" s="41">
        <f t="shared" si="894"/>
        <v>0</v>
      </c>
      <c r="BQ1170" s="41">
        <f t="shared" si="895"/>
        <v>2.272825107755631E-2</v>
      </c>
      <c r="BR1170" s="41">
        <f t="shared" si="896"/>
        <v>-9.5944692679021688E-3</v>
      </c>
      <c r="BS1170" s="41">
        <f t="shared" si="897"/>
        <v>1.382697913383679E-2</v>
      </c>
      <c r="BT1170" s="41"/>
      <c r="BU1170" s="41"/>
      <c r="BV1170" s="41">
        <f t="shared" si="898"/>
        <v>-4.6595776340117349E-2</v>
      </c>
      <c r="BW1170" s="41">
        <f t="shared" si="899"/>
        <v>5.512306349630792E-3</v>
      </c>
      <c r="BX1170" s="41"/>
      <c r="BY1170" s="41"/>
      <c r="BZ1170" s="41">
        <f t="shared" si="900"/>
        <v>-7.8433561585889502E-3</v>
      </c>
      <c r="CA1170" s="41">
        <f t="shared" si="901"/>
        <v>-1.8622445293882837E-3</v>
      </c>
      <c r="CB1170" s="41">
        <f t="shared" si="902"/>
        <v>-7.168489478612516E-3</v>
      </c>
      <c r="CC1170" s="41">
        <f t="shared" si="903"/>
        <v>2.2126279793981272E-2</v>
      </c>
      <c r="CD1170" s="41">
        <f t="shared" si="904"/>
        <v>5.2719810990986646E-2</v>
      </c>
      <c r="CE1170" s="41">
        <f t="shared" si="905"/>
        <v>-3.662291226467881E-4</v>
      </c>
      <c r="CF1170" s="41">
        <f t="shared" si="906"/>
        <v>-5.1990319333110617E-4</v>
      </c>
      <c r="CG1170" s="41"/>
      <c r="CH1170" s="41">
        <f t="shared" si="907"/>
        <v>-7.4618570440540032E-3</v>
      </c>
      <c r="CI1170" s="41">
        <f t="shared" si="908"/>
        <v>1.0228991864604282E-2</v>
      </c>
      <c r="CJ1170" s="41">
        <f t="shared" si="909"/>
        <v>-1.6393809775676383E-2</v>
      </c>
      <c r="CK1170" s="41">
        <f t="shared" si="910"/>
        <v>-1.7980825402443986E-3</v>
      </c>
      <c r="CL1170" s="41">
        <f t="shared" si="911"/>
        <v>1.9772564097080281E-2</v>
      </c>
      <c r="CM1170" s="41">
        <f t="shared" si="912"/>
        <v>6.1634202387094604E-3</v>
      </c>
      <c r="CO1170" s="41"/>
      <c r="CP1170" s="41"/>
      <c r="CQ1170" s="41">
        <f t="shared" si="913"/>
        <v>-2.1911422228130368E-3</v>
      </c>
      <c r="CR1170" s="41">
        <f t="shared" si="914"/>
        <v>-0.11778303565638351</v>
      </c>
      <c r="CS1170" s="41">
        <f t="shared" si="915"/>
        <v>9.7561749453646558E-3</v>
      </c>
      <c r="CT1170" s="41">
        <f t="shared" si="916"/>
        <v>1.3245226750020505E-2</v>
      </c>
      <c r="CU1170" s="41">
        <f t="shared" si="917"/>
        <v>1.1173356777902106E-2</v>
      </c>
      <c r="CV1170" s="41">
        <f t="shared" si="918"/>
        <v>-3.3106471775040745E-2</v>
      </c>
      <c r="CW1170" s="41"/>
      <c r="CX1170" s="41">
        <f t="shared" si="919"/>
        <v>6.2435263091234006E-3</v>
      </c>
      <c r="CY1170" s="41"/>
      <c r="CZ1170" s="41">
        <f t="shared" si="920"/>
        <v>2.5105961407127217E-2</v>
      </c>
      <c r="DA1170" s="41">
        <f t="shared" si="921"/>
        <v>-3.9139465065669739E-3</v>
      </c>
      <c r="DB1170" s="41">
        <f t="shared" si="922"/>
        <v>9.6000737290193577E-3</v>
      </c>
      <c r="DC1170" s="41">
        <f t="shared" si="923"/>
        <v>0</v>
      </c>
      <c r="DD1170" s="41">
        <f t="shared" si="924"/>
        <v>5.7462407336205199E-3</v>
      </c>
      <c r="DE1170" s="41"/>
      <c r="DF1170" s="41"/>
      <c r="DG1170" s="41">
        <f t="shared" si="925"/>
        <v>1.1469736582530773E-2</v>
      </c>
      <c r="DH1170" s="41"/>
    </row>
    <row r="1171" spans="2:112">
      <c r="B1171" s="34"/>
      <c r="C1171" s="34">
        <v>4.351782</v>
      </c>
      <c r="D1171" s="34"/>
      <c r="E1171" s="34">
        <v>3.95</v>
      </c>
      <c r="F1171" s="34"/>
      <c r="G1171" s="34">
        <v>57.142529000000003</v>
      </c>
      <c r="H1171" s="34">
        <v>25.144584999999999</v>
      </c>
      <c r="I1171" s="34">
        <v>24.700001</v>
      </c>
      <c r="J1171" s="34">
        <v>4.97</v>
      </c>
      <c r="K1171" s="34"/>
      <c r="L1171" s="34">
        <v>70.629997000000003</v>
      </c>
      <c r="M1171" s="34">
        <v>4.25</v>
      </c>
      <c r="N1171" s="34">
        <v>45.570244000000002</v>
      </c>
      <c r="O1171" s="34">
        <v>12.41</v>
      </c>
      <c r="P1171" s="34"/>
      <c r="Q1171" s="34"/>
      <c r="R1171" s="34">
        <v>47.450001</v>
      </c>
      <c r="S1171" s="34">
        <v>41.918346</v>
      </c>
      <c r="T1171" s="34"/>
      <c r="U1171" s="34"/>
      <c r="V1171" s="34">
        <v>3.803563</v>
      </c>
      <c r="W1171" s="34">
        <v>43.41</v>
      </c>
      <c r="X1171" s="34">
        <v>34.799999</v>
      </c>
      <c r="Y1171" s="34">
        <v>15.45</v>
      </c>
      <c r="Z1171" s="34">
        <v>28.939025999999998</v>
      </c>
      <c r="AA1171" s="34">
        <v>53.196209000000003</v>
      </c>
      <c r="AB1171" s="34">
        <v>96.886131000000006</v>
      </c>
      <c r="AC1171" s="34"/>
      <c r="AD1171" s="34">
        <v>134.320007</v>
      </c>
      <c r="AE1171" s="34">
        <v>37.762538999999997</v>
      </c>
      <c r="AF1171" s="34">
        <v>1.23</v>
      </c>
      <c r="AG1171" s="34">
        <v>36.849997999999999</v>
      </c>
      <c r="AH1171" s="34">
        <v>33.870643999999999</v>
      </c>
      <c r="AI1171" s="34">
        <v>147.31514000000001</v>
      </c>
      <c r="AJ1171" s="34">
        <v>11.404279000000001</v>
      </c>
      <c r="AK1171" s="34"/>
      <c r="AL1171" s="34"/>
      <c r="AM1171" s="34">
        <v>41.524788000000001</v>
      </c>
      <c r="AN1171" s="34">
        <v>4.3</v>
      </c>
      <c r="AO1171" s="34">
        <v>25.85</v>
      </c>
      <c r="AP1171" s="34">
        <v>7.6</v>
      </c>
      <c r="AQ1171" s="34">
        <v>18.200001</v>
      </c>
      <c r="AR1171" s="34">
        <v>7.39</v>
      </c>
      <c r="AS1171" s="34"/>
      <c r="AT1171" s="34">
        <v>24.661577000000001</v>
      </c>
      <c r="AU1171" s="34"/>
      <c r="AV1171" s="34">
        <v>11.94394</v>
      </c>
      <c r="AW1171" s="34">
        <v>12.632680000000001</v>
      </c>
      <c r="AX1171" s="34">
        <v>12.65</v>
      </c>
      <c r="AY1171" s="34">
        <v>4.0999999999999996</v>
      </c>
      <c r="AZ1171" s="34">
        <v>63.709999000000003</v>
      </c>
      <c r="BA1171" s="34"/>
      <c r="BB1171" s="34"/>
      <c r="BC1171" s="34">
        <v>28.785923</v>
      </c>
      <c r="BD1171" s="34"/>
      <c r="BE1171" s="38"/>
      <c r="BF1171" s="41"/>
      <c r="BG1171" s="41">
        <f t="shared" si="888"/>
        <v>-2.1740085471206348E-2</v>
      </c>
      <c r="BH1171" s="41"/>
      <c r="BI1171" s="41">
        <f t="shared" si="889"/>
        <v>7.6252431499755594E-2</v>
      </c>
      <c r="BJ1171" s="41"/>
      <c r="BK1171" s="41">
        <f t="shared" si="890"/>
        <v>3.4406714649179257E-2</v>
      </c>
      <c r="BL1171" s="41">
        <f t="shared" si="891"/>
        <v>0</v>
      </c>
      <c r="BM1171" s="41">
        <f t="shared" si="892"/>
        <v>3.0834918509183795E-2</v>
      </c>
      <c r="BN1171" s="41">
        <f t="shared" si="893"/>
        <v>4.0322635279382299E-3</v>
      </c>
      <c r="BO1171" s="41"/>
      <c r="BP1171" s="41">
        <f t="shared" si="894"/>
        <v>4.9676918558636584E-3</v>
      </c>
      <c r="BQ1171" s="41">
        <f t="shared" si="895"/>
        <v>-4.5985113241823382E-2</v>
      </c>
      <c r="BR1171" s="41">
        <f t="shared" si="896"/>
        <v>2.188666514465636E-3</v>
      </c>
      <c r="BS1171" s="41">
        <f t="shared" si="897"/>
        <v>2.4203319600656719E-3</v>
      </c>
      <c r="BT1171" s="41"/>
      <c r="BU1171" s="41"/>
      <c r="BV1171" s="41">
        <f t="shared" si="898"/>
        <v>-1.1732734754108059E-2</v>
      </c>
      <c r="BW1171" s="41">
        <f t="shared" si="899"/>
        <v>6.1948694111294564E-3</v>
      </c>
      <c r="BX1171" s="41"/>
      <c r="BY1171" s="41"/>
      <c r="BZ1171" s="41">
        <f t="shared" si="900"/>
        <v>0</v>
      </c>
      <c r="CA1171" s="41">
        <f t="shared" si="901"/>
        <v>1.1351958147327836E-2</v>
      </c>
      <c r="CB1171" s="41">
        <f t="shared" si="902"/>
        <v>1.4377860339948819E-3</v>
      </c>
      <c r="CC1171" s="41">
        <f t="shared" si="903"/>
        <v>2.423964076394448E-2</v>
      </c>
      <c r="CD1171" s="41">
        <f t="shared" si="904"/>
        <v>2.5695874904932151E-2</v>
      </c>
      <c r="CE1171" s="41">
        <f t="shared" si="905"/>
        <v>1.8316892345949495E-4</v>
      </c>
      <c r="CF1171" s="41">
        <f t="shared" si="906"/>
        <v>1.1889617070208851E-2</v>
      </c>
      <c r="CG1171" s="41"/>
      <c r="CH1171" s="41">
        <f t="shared" si="907"/>
        <v>-3.9380291959823111E-3</v>
      </c>
      <c r="CI1171" s="41">
        <f t="shared" si="908"/>
        <v>1.5677213573197946E-2</v>
      </c>
      <c r="CJ1171" s="41">
        <f t="shared" si="909"/>
        <v>1.6393809775676352E-2</v>
      </c>
      <c r="CK1171" s="41">
        <f t="shared" si="910"/>
        <v>0.10009768703861205</v>
      </c>
      <c r="CL1171" s="41">
        <f t="shared" si="911"/>
        <v>2.6747429043266817E-2</v>
      </c>
      <c r="CM1171" s="41">
        <f t="shared" si="912"/>
        <v>2.9378477023652885E-2</v>
      </c>
      <c r="CO1171" s="41"/>
      <c r="CP1171" s="41"/>
      <c r="CQ1171" s="41">
        <f t="shared" si="913"/>
        <v>1.6677211296349716E-2</v>
      </c>
      <c r="CR1171" s="41">
        <f t="shared" si="914"/>
        <v>-0.11000089521432846</v>
      </c>
      <c r="CS1171" s="41">
        <f t="shared" si="915"/>
        <v>3.8759738446929397E-3</v>
      </c>
      <c r="CT1171" s="41">
        <f t="shared" si="916"/>
        <v>0</v>
      </c>
      <c r="CU1171" s="41">
        <f t="shared" si="917"/>
        <v>1.1049891131638526E-2</v>
      </c>
      <c r="CV1171" s="41">
        <f t="shared" si="918"/>
        <v>3.5816500533905893E-2</v>
      </c>
      <c r="CW1171" s="41"/>
      <c r="CX1171" s="41">
        <f t="shared" si="919"/>
        <v>2.8631775153969748E-2</v>
      </c>
      <c r="CY1171" s="41"/>
      <c r="CZ1171" s="41">
        <f t="shared" si="920"/>
        <v>-4.1408829639020261E-3</v>
      </c>
      <c r="DA1171" s="41">
        <f t="shared" si="921"/>
        <v>3.9139465065669487E-3</v>
      </c>
      <c r="DB1171" s="41">
        <f t="shared" si="922"/>
        <v>7.1400541334765396E-3</v>
      </c>
      <c r="DC1171" s="41">
        <f t="shared" si="923"/>
        <v>5.0010420574661416E-2</v>
      </c>
      <c r="DD1171" s="41">
        <f t="shared" si="924"/>
        <v>1.3908822185491072E-2</v>
      </c>
      <c r="DE1171" s="41"/>
      <c r="DF1171" s="41"/>
      <c r="DG1171" s="41">
        <f t="shared" si="925"/>
        <v>2.9496475107309097E-2</v>
      </c>
      <c r="DH1171" s="41"/>
    </row>
    <row r="1172" spans="2:112">
      <c r="B1172" s="34"/>
      <c r="C1172" s="34">
        <v>4.4474260000000001</v>
      </c>
      <c r="D1172" s="34"/>
      <c r="E1172" s="34">
        <v>4.22</v>
      </c>
      <c r="F1172" s="34"/>
      <c r="G1172" s="34">
        <v>56.196133000000003</v>
      </c>
      <c r="H1172" s="34">
        <v>25.234459000000001</v>
      </c>
      <c r="I1172" s="34">
        <v>24.6</v>
      </c>
      <c r="J1172" s="34">
        <v>4.99</v>
      </c>
      <c r="K1172" s="34"/>
      <c r="L1172" s="34">
        <v>70.800003000000004</v>
      </c>
      <c r="M1172" s="34">
        <v>4.0999999999999996</v>
      </c>
      <c r="N1172" s="34">
        <v>45.839241000000001</v>
      </c>
      <c r="O1172" s="34">
        <v>12.43</v>
      </c>
      <c r="P1172" s="34"/>
      <c r="Q1172" s="34"/>
      <c r="R1172" s="34">
        <v>47.73</v>
      </c>
      <c r="S1172" s="34">
        <v>41.958176000000002</v>
      </c>
      <c r="T1172" s="34"/>
      <c r="U1172" s="34"/>
      <c r="V1172" s="34">
        <v>3.8135469999999998</v>
      </c>
      <c r="W1172" s="34">
        <v>43.25</v>
      </c>
      <c r="X1172" s="34">
        <v>34.25</v>
      </c>
      <c r="Y1172" s="34">
        <v>15.44</v>
      </c>
      <c r="Z1172" s="34">
        <v>29.643401999999998</v>
      </c>
      <c r="AA1172" s="34">
        <v>53.712485999999998</v>
      </c>
      <c r="AB1172" s="34">
        <v>97.184844999999996</v>
      </c>
      <c r="AC1172" s="34"/>
      <c r="AD1172" s="34">
        <v>134.699997</v>
      </c>
      <c r="AE1172" s="34">
        <v>37.762538999999997</v>
      </c>
      <c r="AF1172" s="34">
        <v>1.22</v>
      </c>
      <c r="AG1172" s="34">
        <v>46.189999</v>
      </c>
      <c r="AH1172" s="34">
        <v>33.721657</v>
      </c>
      <c r="AI1172" s="34">
        <v>148.47375500000001</v>
      </c>
      <c r="AJ1172" s="34">
        <v>11.727874</v>
      </c>
      <c r="AK1172" s="34"/>
      <c r="AL1172" s="34"/>
      <c r="AM1172" s="34">
        <v>41.843288000000001</v>
      </c>
      <c r="AN1172" s="34">
        <v>4.5</v>
      </c>
      <c r="AO1172" s="34">
        <v>25.5</v>
      </c>
      <c r="AP1172" s="34">
        <v>7.6</v>
      </c>
      <c r="AQ1172" s="34">
        <v>17.899999999999999</v>
      </c>
      <c r="AR1172" s="34">
        <v>7.65</v>
      </c>
      <c r="AS1172" s="34"/>
      <c r="AT1172" s="34">
        <v>24.661577000000001</v>
      </c>
      <c r="AU1172" s="34"/>
      <c r="AV1172" s="34">
        <v>12.09262</v>
      </c>
      <c r="AW1172" s="34">
        <v>12.682027</v>
      </c>
      <c r="AX1172" s="34">
        <v>12.85</v>
      </c>
      <c r="AY1172" s="34">
        <v>4</v>
      </c>
      <c r="AZ1172" s="34">
        <v>64.019997000000004</v>
      </c>
      <c r="BA1172" s="34"/>
      <c r="BB1172" s="34"/>
      <c r="BC1172" s="34">
        <v>28.825766000000002</v>
      </c>
      <c r="BD1172" s="34"/>
      <c r="BE1172" s="38"/>
      <c r="BF1172" s="41"/>
      <c r="BG1172" s="41">
        <f t="shared" si="888"/>
        <v>2.1740085471206396E-2</v>
      </c>
      <c r="BH1172" s="41"/>
      <c r="BI1172" s="41">
        <f t="shared" si="889"/>
        <v>6.6119549134889863E-2</v>
      </c>
      <c r="BJ1172" s="41"/>
      <c r="BK1172" s="41">
        <f t="shared" si="890"/>
        <v>-1.6700708833083878E-2</v>
      </c>
      <c r="BL1172" s="41">
        <f t="shared" si="891"/>
        <v>3.5679158715870968E-3</v>
      </c>
      <c r="BM1172" s="41">
        <f t="shared" si="892"/>
        <v>-4.0568411814435115E-3</v>
      </c>
      <c r="BN1172" s="41">
        <f t="shared" si="893"/>
        <v>4.0160696548899649E-3</v>
      </c>
      <c r="BO1172" s="41"/>
      <c r="BP1172" s="41">
        <f t="shared" si="894"/>
        <v>2.4041021265935078E-3</v>
      </c>
      <c r="BQ1172" s="41">
        <f t="shared" si="895"/>
        <v>-3.593200922606344E-2</v>
      </c>
      <c r="BR1172" s="41">
        <f t="shared" si="896"/>
        <v>5.8855550165017702E-3</v>
      </c>
      <c r="BS1172" s="41">
        <f t="shared" si="897"/>
        <v>1.6103063061039097E-3</v>
      </c>
      <c r="BT1172" s="41"/>
      <c r="BU1172" s="41"/>
      <c r="BV1172" s="41">
        <f t="shared" si="898"/>
        <v>5.8835848870529188E-3</v>
      </c>
      <c r="BW1172" s="41">
        <f t="shared" si="899"/>
        <v>9.4972948434482755E-4</v>
      </c>
      <c r="BX1172" s="41"/>
      <c r="BY1172" s="41"/>
      <c r="BZ1172" s="41">
        <f t="shared" si="900"/>
        <v>2.6214681729901982E-3</v>
      </c>
      <c r="CA1172" s="41">
        <f t="shared" si="901"/>
        <v>-3.6925959336138164E-3</v>
      </c>
      <c r="CB1172" s="41">
        <f t="shared" si="902"/>
        <v>-1.5930793336561791E-2</v>
      </c>
      <c r="CC1172" s="41">
        <f t="shared" si="903"/>
        <v>-6.4745874712434899E-4</v>
      </c>
      <c r="CD1172" s="41">
        <f t="shared" si="904"/>
        <v>2.4048506372108685E-2</v>
      </c>
      <c r="CE1172" s="41">
        <f t="shared" si="905"/>
        <v>9.6583540440854723E-3</v>
      </c>
      <c r="CF1172" s="41">
        <f t="shared" si="906"/>
        <v>3.0784019543276847E-3</v>
      </c>
      <c r="CG1172" s="41"/>
      <c r="CH1172" s="41">
        <f t="shared" si="907"/>
        <v>2.8249962609653073E-3</v>
      </c>
      <c r="CI1172" s="41">
        <f t="shared" si="908"/>
        <v>0</v>
      </c>
      <c r="CJ1172" s="41">
        <f t="shared" si="909"/>
        <v>-8.1633106391609811E-3</v>
      </c>
      <c r="CK1172" s="41">
        <f t="shared" si="910"/>
        <v>0.22590773843154605</v>
      </c>
      <c r="CL1172" s="41">
        <f t="shared" si="911"/>
        <v>-4.4084086229049671E-3</v>
      </c>
      <c r="CM1172" s="41">
        <f t="shared" si="912"/>
        <v>7.8341069948297745E-3</v>
      </c>
      <c r="CO1172" s="41"/>
      <c r="CP1172" s="41"/>
      <c r="CQ1172" s="41">
        <f t="shared" si="913"/>
        <v>7.6408516269551117E-3</v>
      </c>
      <c r="CR1172" s="41">
        <f t="shared" si="914"/>
        <v>4.5462374076757413E-2</v>
      </c>
      <c r="CS1172" s="41">
        <f t="shared" si="915"/>
        <v>-1.3632148790057757E-2</v>
      </c>
      <c r="CT1172" s="41">
        <f t="shared" si="916"/>
        <v>0</v>
      </c>
      <c r="CU1172" s="41">
        <f t="shared" si="917"/>
        <v>-1.6620936181093903E-2</v>
      </c>
      <c r="CV1172" s="41">
        <f t="shared" si="918"/>
        <v>3.4577912878334199E-2</v>
      </c>
      <c r="CW1172" s="41"/>
      <c r="CX1172" s="41">
        <f t="shared" si="919"/>
        <v>0</v>
      </c>
      <c r="CY1172" s="41"/>
      <c r="CZ1172" s="41">
        <f t="shared" si="920"/>
        <v>1.237131239053009E-2</v>
      </c>
      <c r="DA1172" s="41">
        <f t="shared" si="921"/>
        <v>3.898687233883751E-3</v>
      </c>
      <c r="DB1172" s="41">
        <f t="shared" si="922"/>
        <v>1.5686596167699473E-2</v>
      </c>
      <c r="DC1172" s="41">
        <f t="shared" si="923"/>
        <v>-2.4692612590371411E-2</v>
      </c>
      <c r="DD1172" s="41">
        <f t="shared" si="924"/>
        <v>4.853967249086222E-3</v>
      </c>
      <c r="DE1172" s="41"/>
      <c r="DF1172" s="41"/>
      <c r="DG1172" s="41">
        <f t="shared" si="925"/>
        <v>1.3831570309299143E-3</v>
      </c>
      <c r="DH1172" s="41"/>
    </row>
    <row r="1173" spans="2:112">
      <c r="B1173" s="34"/>
      <c r="C1173" s="34">
        <v>4.3996040000000001</v>
      </c>
      <c r="D1173" s="34"/>
      <c r="E1173" s="34">
        <v>4.33</v>
      </c>
      <c r="F1173" s="34"/>
      <c r="G1173" s="34">
        <v>56.315674000000001</v>
      </c>
      <c r="H1173" s="34">
        <v>26.013361</v>
      </c>
      <c r="I1173" s="34">
        <v>24.65</v>
      </c>
      <c r="J1173" s="34">
        <v>5.0599999999999996</v>
      </c>
      <c r="K1173" s="34"/>
      <c r="L1173" s="34">
        <v>72.690002000000007</v>
      </c>
      <c r="M1173" s="34">
        <v>4.1500000000000004</v>
      </c>
      <c r="N1173" s="34">
        <v>45.769500999999998</v>
      </c>
      <c r="O1173" s="34">
        <v>12.45</v>
      </c>
      <c r="P1173" s="34"/>
      <c r="Q1173" s="34"/>
      <c r="R1173" s="34">
        <v>47.970001000000003</v>
      </c>
      <c r="S1173" s="34">
        <v>41.918346</v>
      </c>
      <c r="T1173" s="34"/>
      <c r="U1173" s="34"/>
      <c r="V1173" s="34">
        <v>3.743665</v>
      </c>
      <c r="W1173" s="34">
        <v>44.869999</v>
      </c>
      <c r="X1173" s="34">
        <v>35.200001</v>
      </c>
      <c r="Y1173" s="34">
        <v>15.27</v>
      </c>
      <c r="Z1173" s="34">
        <v>28.968788</v>
      </c>
      <c r="AA1173" s="34">
        <v>53.439739000000003</v>
      </c>
      <c r="AB1173" s="34">
        <v>98.130806000000007</v>
      </c>
      <c r="AC1173" s="34"/>
      <c r="AD1173" s="34">
        <v>136.14999399999999</v>
      </c>
      <c r="AE1173" s="34">
        <v>37.971611000000003</v>
      </c>
      <c r="AF1173" s="34">
        <v>1.22</v>
      </c>
      <c r="AG1173" s="34">
        <v>44.98</v>
      </c>
      <c r="AH1173" s="34">
        <v>34.218291999999998</v>
      </c>
      <c r="AI1173" s="34">
        <v>149.14297500000001</v>
      </c>
      <c r="AJ1173" s="34">
        <v>11.52195</v>
      </c>
      <c r="AK1173" s="34"/>
      <c r="AL1173" s="34"/>
      <c r="AM1173" s="34">
        <v>41.972678999999999</v>
      </c>
      <c r="AN1173" s="34">
        <v>4.2</v>
      </c>
      <c r="AO1173" s="34">
        <v>25.35</v>
      </c>
      <c r="AP1173" s="34">
        <v>7.5</v>
      </c>
      <c r="AQ1173" s="34">
        <v>18.299999</v>
      </c>
      <c r="AR1173" s="34">
        <v>7.35</v>
      </c>
      <c r="AS1173" s="34"/>
      <c r="AT1173" s="34">
        <v>24.512415000000001</v>
      </c>
      <c r="AU1173" s="34"/>
      <c r="AV1173" s="34">
        <v>12.389979</v>
      </c>
      <c r="AW1173" s="34">
        <v>12.287254000000001</v>
      </c>
      <c r="AX1173" s="34">
        <v>14.05</v>
      </c>
      <c r="AY1173" s="34">
        <v>3.9</v>
      </c>
      <c r="AZ1173" s="34">
        <v>64.319999999999993</v>
      </c>
      <c r="BA1173" s="34"/>
      <c r="BB1173" s="34"/>
      <c r="BC1173" s="34">
        <v>28.795819999999999</v>
      </c>
      <c r="BD1173" s="34"/>
      <c r="BE1173" s="38"/>
      <c r="BF1173" s="41"/>
      <c r="BG1173" s="41">
        <f t="shared" si="888"/>
        <v>-1.0810964984468978E-2</v>
      </c>
      <c r="BH1173" s="41"/>
      <c r="BI1173" s="41">
        <f t="shared" si="889"/>
        <v>2.5732413966478032E-2</v>
      </c>
      <c r="BJ1173" s="41"/>
      <c r="BK1173" s="41">
        <f t="shared" si="890"/>
        <v>2.124951117022841E-3</v>
      </c>
      <c r="BL1173" s="41">
        <f t="shared" si="891"/>
        <v>3.0399809559271032E-2</v>
      </c>
      <c r="BM1173" s="41">
        <f t="shared" si="892"/>
        <v>2.0304575503819213E-3</v>
      </c>
      <c r="BN1173" s="41">
        <f t="shared" si="893"/>
        <v>1.3930573535946783E-2</v>
      </c>
      <c r="BO1173" s="41"/>
      <c r="BP1173" s="41">
        <f t="shared" si="894"/>
        <v>2.6344807938090145E-2</v>
      </c>
      <c r="BQ1173" s="41">
        <f t="shared" si="895"/>
        <v>1.2121360532345041E-2</v>
      </c>
      <c r="BR1173" s="41">
        <f t="shared" si="896"/>
        <v>-1.5225624094387176E-3</v>
      </c>
      <c r="BS1173" s="41">
        <f t="shared" si="897"/>
        <v>1.6077173880968793E-3</v>
      </c>
      <c r="BT1173" s="41"/>
      <c r="BU1173" s="41"/>
      <c r="BV1173" s="41">
        <f t="shared" si="898"/>
        <v>5.0157053425296328E-3</v>
      </c>
      <c r="BW1173" s="41">
        <f t="shared" si="899"/>
        <v>-9.4972948434474277E-4</v>
      </c>
      <c r="BX1173" s="41"/>
      <c r="BY1173" s="41"/>
      <c r="BZ1173" s="41">
        <f t="shared" si="900"/>
        <v>-1.8494649066010796E-2</v>
      </c>
      <c r="CA1173" s="41">
        <f t="shared" si="901"/>
        <v>3.6772164323397555E-2</v>
      </c>
      <c r="CB1173" s="41">
        <f t="shared" si="902"/>
        <v>2.7359546304907664E-2</v>
      </c>
      <c r="CC1173" s="41">
        <f t="shared" si="903"/>
        <v>-1.1071425366089085E-2</v>
      </c>
      <c r="CD1173" s="41">
        <f t="shared" si="904"/>
        <v>-2.3020596645779216E-2</v>
      </c>
      <c r="CE1173" s="41">
        <f t="shared" si="905"/>
        <v>-5.0908432196888186E-3</v>
      </c>
      <c r="CF1173" s="41">
        <f t="shared" si="906"/>
        <v>9.6865601064560682E-3</v>
      </c>
      <c r="CG1173" s="41"/>
      <c r="CH1173" s="41">
        <f t="shared" si="907"/>
        <v>1.070711390612308E-2</v>
      </c>
      <c r="CI1173" s="41">
        <f t="shared" si="908"/>
        <v>5.521222093611622E-3</v>
      </c>
      <c r="CJ1173" s="41">
        <f t="shared" si="909"/>
        <v>0</v>
      </c>
      <c r="CK1173" s="41">
        <f t="shared" si="910"/>
        <v>-2.6545356261636486E-2</v>
      </c>
      <c r="CL1173" s="41">
        <f t="shared" si="911"/>
        <v>1.4620082983815005E-2</v>
      </c>
      <c r="CM1173" s="41">
        <f t="shared" si="912"/>
        <v>4.497201000118029E-3</v>
      </c>
      <c r="CO1173" s="41"/>
      <c r="CP1173" s="41"/>
      <c r="CQ1173" s="41">
        <f t="shared" si="913"/>
        <v>3.0875048613820582E-3</v>
      </c>
      <c r="CR1173" s="41">
        <f t="shared" si="914"/>
        <v>-6.8992871486951435E-2</v>
      </c>
      <c r="CS1173" s="41">
        <f t="shared" si="915"/>
        <v>-5.8997221271882708E-3</v>
      </c>
      <c r="CT1173" s="41">
        <f t="shared" si="916"/>
        <v>-1.3245226750020567E-2</v>
      </c>
      <c r="CU1173" s="41">
        <f t="shared" si="917"/>
        <v>2.2100292355855804E-2</v>
      </c>
      <c r="CV1173" s="41">
        <f t="shared" si="918"/>
        <v>-4.0005334613699248E-2</v>
      </c>
      <c r="CW1173" s="41"/>
      <c r="CX1173" s="41">
        <f t="shared" si="919"/>
        <v>-6.0667215097513468E-3</v>
      </c>
      <c r="CY1173" s="41"/>
      <c r="CZ1173" s="41">
        <f t="shared" si="920"/>
        <v>2.4292651552291336E-2</v>
      </c>
      <c r="DA1173" s="41">
        <f t="shared" si="921"/>
        <v>-3.1623329350313041E-2</v>
      </c>
      <c r="DB1173" s="41">
        <f t="shared" si="922"/>
        <v>8.9278584438526071E-2</v>
      </c>
      <c r="DC1173" s="41">
        <f t="shared" si="923"/>
        <v>-2.5317807984289897E-2</v>
      </c>
      <c r="DD1173" s="41">
        <f t="shared" si="924"/>
        <v>4.6751371893510654E-3</v>
      </c>
      <c r="DE1173" s="41"/>
      <c r="DF1173" s="41"/>
      <c r="DG1173" s="41">
        <f t="shared" si="925"/>
        <v>-1.0394022370725446E-3</v>
      </c>
      <c r="DH1173" s="41"/>
    </row>
    <row r="1174" spans="2:112">
      <c r="B1174" s="34"/>
      <c r="C1174" s="34">
        <v>4.495247</v>
      </c>
      <c r="D1174" s="34"/>
      <c r="E1174" s="34">
        <v>4.45</v>
      </c>
      <c r="F1174" s="34"/>
      <c r="G1174" s="34">
        <v>56.823742000000003</v>
      </c>
      <c r="H1174" s="34">
        <v>26.003375999999999</v>
      </c>
      <c r="I1174" s="34">
        <v>25.1</v>
      </c>
      <c r="J1174" s="34">
        <v>5.07</v>
      </c>
      <c r="K1174" s="34"/>
      <c r="L1174" s="34">
        <v>73.699996999999996</v>
      </c>
      <c r="M1174" s="34">
        <v>3.95</v>
      </c>
      <c r="N1174" s="34">
        <v>46.357311000000003</v>
      </c>
      <c r="O1174" s="34">
        <v>12.73</v>
      </c>
      <c r="P1174" s="34"/>
      <c r="Q1174" s="34"/>
      <c r="R1174" s="34">
        <v>47.759998000000003</v>
      </c>
      <c r="S1174" s="34">
        <v>42.874206999999998</v>
      </c>
      <c r="T1174" s="34"/>
      <c r="U1174" s="34"/>
      <c r="V1174" s="34">
        <v>3.7935810000000001</v>
      </c>
      <c r="W1174" s="34">
        <v>46.119999</v>
      </c>
      <c r="X1174" s="34">
        <v>35.150002000000001</v>
      </c>
      <c r="Y1174" s="34">
        <v>15.61</v>
      </c>
      <c r="Z1174" s="34">
        <v>29.345777999999999</v>
      </c>
      <c r="AA1174" s="34">
        <v>53.079318999999998</v>
      </c>
      <c r="AB1174" s="34">
        <v>99.325705999999997</v>
      </c>
      <c r="AC1174" s="34"/>
      <c r="AD1174" s="34">
        <v>136.009995</v>
      </c>
      <c r="AE1174" s="34">
        <v>38.389758999999998</v>
      </c>
      <c r="AF1174" s="34">
        <v>1.24</v>
      </c>
      <c r="AG1174" s="34">
        <v>43.849997999999999</v>
      </c>
      <c r="AH1174" s="34">
        <v>34.267955999999998</v>
      </c>
      <c r="AI1174" s="34">
        <v>151.310394</v>
      </c>
      <c r="AJ1174" s="34">
        <v>11.629814</v>
      </c>
      <c r="AK1174" s="34"/>
      <c r="AL1174" s="34"/>
      <c r="AM1174" s="34">
        <v>42.350903000000002</v>
      </c>
      <c r="AN1174" s="34">
        <v>4.5999999999999996</v>
      </c>
      <c r="AO1174" s="34">
        <v>25.35</v>
      </c>
      <c r="AP1174" s="34">
        <v>7.6</v>
      </c>
      <c r="AQ1174" s="34">
        <v>18.299999</v>
      </c>
      <c r="AR1174" s="34">
        <v>7.48</v>
      </c>
      <c r="AS1174" s="34"/>
      <c r="AT1174" s="34">
        <v>24.711297999999999</v>
      </c>
      <c r="AU1174" s="34"/>
      <c r="AV1174" s="34">
        <v>12.389979</v>
      </c>
      <c r="AW1174" s="34">
        <v>12.336601</v>
      </c>
      <c r="AX1174" s="34">
        <v>13.8</v>
      </c>
      <c r="AY1174" s="34">
        <v>5.55</v>
      </c>
      <c r="AZ1174" s="34">
        <v>66.300003000000004</v>
      </c>
      <c r="BA1174" s="34"/>
      <c r="BB1174" s="34"/>
      <c r="BC1174" s="34">
        <v>29.384713999999999</v>
      </c>
      <c r="BD1174" s="34"/>
      <c r="BE1174" s="38"/>
      <c r="BF1174" s="41"/>
      <c r="BG1174" s="41">
        <f t="shared" si="888"/>
        <v>2.1506079484300947E-2</v>
      </c>
      <c r="BH1174" s="41"/>
      <c r="BI1174" s="41">
        <f t="shared" si="889"/>
        <v>2.7336554163750418E-2</v>
      </c>
      <c r="BJ1174" s="41"/>
      <c r="BK1174" s="41">
        <f t="shared" si="890"/>
        <v>8.9813335300123563E-3</v>
      </c>
      <c r="BL1174" s="41">
        <f t="shared" si="891"/>
        <v>-3.8391489733938429E-4</v>
      </c>
      <c r="BM1174" s="41">
        <f t="shared" si="892"/>
        <v>1.8090945649039264E-2</v>
      </c>
      <c r="BN1174" s="41">
        <f t="shared" si="893"/>
        <v>1.9743343037178294E-3</v>
      </c>
      <c r="BO1174" s="41"/>
      <c r="BP1174" s="41">
        <f t="shared" si="894"/>
        <v>1.3798907479082155E-2</v>
      </c>
      <c r="BQ1174" s="41">
        <f t="shared" si="895"/>
        <v>-4.9392755329576474E-2</v>
      </c>
      <c r="BR1174" s="41">
        <f t="shared" si="896"/>
        <v>1.276106193255371E-2</v>
      </c>
      <c r="BS1174" s="41">
        <f t="shared" si="897"/>
        <v>2.2240789658598631E-2</v>
      </c>
      <c r="BT1174" s="41"/>
      <c r="BU1174" s="41"/>
      <c r="BV1174" s="41">
        <f t="shared" si="898"/>
        <v>-4.3874091520357608E-3</v>
      </c>
      <c r="BW1174" s="41">
        <f t="shared" si="899"/>
        <v>2.2546826560731727E-2</v>
      </c>
      <c r="BX1174" s="41"/>
      <c r="BY1174" s="41"/>
      <c r="BZ1174" s="41">
        <f t="shared" si="900"/>
        <v>1.3245349764843716E-2</v>
      </c>
      <c r="CA1174" s="41">
        <f t="shared" si="901"/>
        <v>2.747727601700491E-2</v>
      </c>
      <c r="CB1174" s="41">
        <f t="shared" si="902"/>
        <v>-1.4214358574652938E-3</v>
      </c>
      <c r="CC1174" s="41">
        <f t="shared" si="903"/>
        <v>2.2021615296799579E-2</v>
      </c>
      <c r="CD1174" s="41">
        <f t="shared" si="904"/>
        <v>1.2929711317882153E-2</v>
      </c>
      <c r="CE1174" s="41">
        <f t="shared" si="905"/>
        <v>-6.7672655437546071E-3</v>
      </c>
      <c r="CF1174" s="41">
        <f t="shared" si="906"/>
        <v>1.2103065875375737E-2</v>
      </c>
      <c r="CG1174" s="41"/>
      <c r="CH1174" s="41">
        <f t="shared" si="907"/>
        <v>-1.0287993680674573E-3</v>
      </c>
      <c r="CI1174" s="41">
        <f t="shared" si="908"/>
        <v>1.095192974004887E-2</v>
      </c>
      <c r="CJ1174" s="41">
        <f t="shared" si="909"/>
        <v>1.6260520871780326E-2</v>
      </c>
      <c r="CK1174" s="41">
        <f t="shared" si="910"/>
        <v>-2.5443273323012765E-2</v>
      </c>
      <c r="CL1174" s="41">
        <f t="shared" si="911"/>
        <v>1.450335217825681E-3</v>
      </c>
      <c r="CM1174" s="41">
        <f t="shared" si="912"/>
        <v>1.4427906768960988E-2</v>
      </c>
      <c r="CO1174" s="41"/>
      <c r="CP1174" s="41"/>
      <c r="CQ1174" s="41">
        <f t="shared" si="913"/>
        <v>8.9708365683502066E-3</v>
      </c>
      <c r="CR1174" s="41">
        <f t="shared" si="914"/>
        <v>9.0971778205726592E-2</v>
      </c>
      <c r="CS1174" s="41">
        <f t="shared" si="915"/>
        <v>0</v>
      </c>
      <c r="CT1174" s="41">
        <f t="shared" si="916"/>
        <v>1.3245226750020505E-2</v>
      </c>
      <c r="CU1174" s="41">
        <f t="shared" si="917"/>
        <v>0</v>
      </c>
      <c r="CV1174" s="41">
        <f t="shared" si="918"/>
        <v>1.753247876164063E-2</v>
      </c>
      <c r="CW1174" s="41"/>
      <c r="CX1174" s="41">
        <f t="shared" si="919"/>
        <v>8.0808240633586312E-3</v>
      </c>
      <c r="CY1174" s="41"/>
      <c r="CZ1174" s="41">
        <f t="shared" si="920"/>
        <v>0</v>
      </c>
      <c r="DA1174" s="41">
        <f t="shared" si="921"/>
        <v>4.0080699030864879E-3</v>
      </c>
      <c r="DB1174" s="41">
        <f t="shared" si="922"/>
        <v>-1.795380361659582E-2</v>
      </c>
      <c r="DC1174" s="41">
        <f t="shared" si="923"/>
        <v>0.35282137462274243</v>
      </c>
      <c r="DD1174" s="41">
        <f t="shared" si="924"/>
        <v>3.0319317569973799E-2</v>
      </c>
      <c r="DE1174" s="41"/>
      <c r="DF1174" s="41"/>
      <c r="DG1174" s="41">
        <f t="shared" si="925"/>
        <v>2.0244369441005775E-2</v>
      </c>
      <c r="DH1174" s="41"/>
    </row>
    <row r="1175" spans="2:112">
      <c r="B1175" s="34"/>
      <c r="C1175" s="34">
        <v>4.4474260000000001</v>
      </c>
      <c r="D1175" s="34"/>
      <c r="E1175" s="34">
        <v>4.5</v>
      </c>
      <c r="F1175" s="34"/>
      <c r="G1175" s="34">
        <v>56.654384999999998</v>
      </c>
      <c r="H1175" s="34">
        <v>25.673838</v>
      </c>
      <c r="I1175" s="34">
        <v>25.450001</v>
      </c>
      <c r="J1175" s="34">
        <v>5.25</v>
      </c>
      <c r="K1175" s="34"/>
      <c r="L1175" s="34">
        <v>74.519997000000004</v>
      </c>
      <c r="M1175" s="34">
        <v>3.6</v>
      </c>
      <c r="N1175" s="34">
        <v>46.387199000000003</v>
      </c>
      <c r="O1175" s="34">
        <v>12.81</v>
      </c>
      <c r="P1175" s="34"/>
      <c r="Q1175" s="34"/>
      <c r="R1175" s="34">
        <v>47.41</v>
      </c>
      <c r="S1175" s="34">
        <v>42.625286000000003</v>
      </c>
      <c r="T1175" s="34"/>
      <c r="U1175" s="34"/>
      <c r="V1175" s="34">
        <v>3.803563</v>
      </c>
      <c r="W1175" s="34">
        <v>45.889999000000003</v>
      </c>
      <c r="X1175" s="34">
        <v>34.549999</v>
      </c>
      <c r="Y1175" s="34">
        <v>15.49</v>
      </c>
      <c r="Z1175" s="34">
        <v>29.911263999999999</v>
      </c>
      <c r="AA1175" s="34">
        <v>53.449477999999999</v>
      </c>
      <c r="AB1175" s="34">
        <v>97.433784000000003</v>
      </c>
      <c r="AC1175" s="34"/>
      <c r="AD1175" s="34">
        <v>137.16999799999999</v>
      </c>
      <c r="AE1175" s="34">
        <v>38.559005999999997</v>
      </c>
      <c r="AF1175" s="34">
        <v>1.22</v>
      </c>
      <c r="AG1175" s="34">
        <v>44.32</v>
      </c>
      <c r="AH1175" s="34">
        <v>34.714931</v>
      </c>
      <c r="AI1175" s="34">
        <v>152.319199</v>
      </c>
      <c r="AJ1175" s="34">
        <v>11.649426</v>
      </c>
      <c r="AK1175" s="34"/>
      <c r="AL1175" s="34"/>
      <c r="AM1175" s="34">
        <v>42.709217000000002</v>
      </c>
      <c r="AN1175" s="34">
        <v>4.4000000000000004</v>
      </c>
      <c r="AO1175" s="34">
        <v>25.1</v>
      </c>
      <c r="AP1175" s="34">
        <v>7.55</v>
      </c>
      <c r="AQ1175" s="34">
        <v>18.350000000000001</v>
      </c>
      <c r="AR1175" s="34">
        <v>7.56</v>
      </c>
      <c r="AS1175" s="34"/>
      <c r="AT1175" s="34">
        <v>24.462693999999999</v>
      </c>
      <c r="AU1175" s="34"/>
      <c r="AV1175" s="34">
        <v>12.34042</v>
      </c>
      <c r="AW1175" s="34">
        <v>12.583333</v>
      </c>
      <c r="AX1175" s="34">
        <v>14.13</v>
      </c>
      <c r="AY1175" s="34">
        <v>5.65</v>
      </c>
      <c r="AZ1175" s="34">
        <v>67.220000999999996</v>
      </c>
      <c r="BA1175" s="34"/>
      <c r="BB1175" s="34"/>
      <c r="BC1175" s="34">
        <v>28.995445</v>
      </c>
      <c r="BD1175" s="34"/>
      <c r="BE1175" s="38"/>
      <c r="BF1175" s="41"/>
      <c r="BG1175" s="41">
        <f t="shared" si="888"/>
        <v>-1.069511449983193E-2</v>
      </c>
      <c r="BH1175" s="41"/>
      <c r="BI1175" s="41">
        <f t="shared" si="889"/>
        <v>1.1173300598125255E-2</v>
      </c>
      <c r="BJ1175" s="41"/>
      <c r="BK1175" s="41">
        <f t="shared" si="890"/>
        <v>-2.9848417525855219E-3</v>
      </c>
      <c r="BL1175" s="41">
        <f t="shared" si="891"/>
        <v>-1.2753878988705929E-2</v>
      </c>
      <c r="BM1175" s="41">
        <f t="shared" si="892"/>
        <v>1.3847936151523613E-2</v>
      </c>
      <c r="BN1175" s="41">
        <f t="shared" si="893"/>
        <v>3.488725900044054E-2</v>
      </c>
      <c r="BO1175" s="41"/>
      <c r="BP1175" s="41">
        <f t="shared" si="894"/>
        <v>1.1064746986011034E-2</v>
      </c>
      <c r="BQ1175" s="41">
        <f t="shared" si="895"/>
        <v>-9.2781733450966214E-2</v>
      </c>
      <c r="BR1175" s="41">
        <f t="shared" si="896"/>
        <v>6.4452334773557355E-4</v>
      </c>
      <c r="BS1175" s="41">
        <f t="shared" si="897"/>
        <v>6.2647033393277091E-3</v>
      </c>
      <c r="BT1175" s="41"/>
      <c r="BU1175" s="41"/>
      <c r="BV1175" s="41">
        <f t="shared" si="898"/>
        <v>-7.3552502942720284E-3</v>
      </c>
      <c r="BW1175" s="41">
        <f t="shared" si="899"/>
        <v>-5.8227644296450828E-3</v>
      </c>
      <c r="BX1175" s="41"/>
      <c r="BY1175" s="41"/>
      <c r="BZ1175" s="41">
        <f t="shared" si="900"/>
        <v>2.6278311281769783E-3</v>
      </c>
      <c r="CA1175" s="41">
        <f t="shared" si="901"/>
        <v>-4.99946710278883E-3</v>
      </c>
      <c r="CB1175" s="41">
        <f t="shared" si="902"/>
        <v>-1.7217153885558129E-2</v>
      </c>
      <c r="CC1175" s="41">
        <f t="shared" si="903"/>
        <v>-7.7170800985633912E-3</v>
      </c>
      <c r="CD1175" s="41">
        <f t="shared" si="904"/>
        <v>1.9086446021086854E-2</v>
      </c>
      <c r="CE1175" s="41">
        <f t="shared" si="905"/>
        <v>6.9494915961158645E-3</v>
      </c>
      <c r="CF1175" s="41">
        <f t="shared" si="906"/>
        <v>-1.9231400830986279E-2</v>
      </c>
      <c r="CG1175" s="41"/>
      <c r="CH1175" s="41">
        <f t="shared" si="907"/>
        <v>8.4926422272093415E-3</v>
      </c>
      <c r="CI1175" s="41">
        <f t="shared" si="908"/>
        <v>4.3989600852640601E-3</v>
      </c>
      <c r="CJ1175" s="41">
        <f t="shared" si="909"/>
        <v>-1.6260520871780291E-2</v>
      </c>
      <c r="CK1175" s="41">
        <f t="shared" si="910"/>
        <v>1.066136923087161E-2</v>
      </c>
      <c r="CL1175" s="41">
        <f t="shared" si="911"/>
        <v>1.2959192485596387E-2</v>
      </c>
      <c r="CM1175" s="41">
        <f t="shared" si="912"/>
        <v>6.6449959774573571E-3</v>
      </c>
      <c r="CO1175" s="41"/>
      <c r="CP1175" s="41"/>
      <c r="CQ1175" s="41">
        <f t="shared" si="913"/>
        <v>8.4250085574242937E-3</v>
      </c>
      <c r="CR1175" s="41">
        <f t="shared" si="914"/>
        <v>-4.4451762570833692E-2</v>
      </c>
      <c r="CS1175" s="41">
        <f t="shared" si="915"/>
        <v>-9.9108838994540188E-3</v>
      </c>
      <c r="CT1175" s="41">
        <f t="shared" si="916"/>
        <v>-6.6006840313520242E-3</v>
      </c>
      <c r="CU1175" s="41">
        <f t="shared" si="917"/>
        <v>2.7285692980144574E-3</v>
      </c>
      <c r="CV1175" s="41">
        <f t="shared" si="918"/>
        <v>1.0638398205055577E-2</v>
      </c>
      <c r="CW1175" s="41"/>
      <c r="CX1175" s="41">
        <f t="shared" si="919"/>
        <v>-1.011128476462456E-2</v>
      </c>
      <c r="CY1175" s="41"/>
      <c r="CZ1175" s="41">
        <f t="shared" si="920"/>
        <v>-4.0079471699166376E-3</v>
      </c>
      <c r="DA1175" s="41">
        <f t="shared" si="921"/>
        <v>1.9802625706775739E-2</v>
      </c>
      <c r="DB1175" s="41">
        <f t="shared" si="922"/>
        <v>2.3631604533277038E-2</v>
      </c>
      <c r="DC1175" s="41">
        <f t="shared" si="923"/>
        <v>1.7857617400006472E-2</v>
      </c>
      <c r="DD1175" s="41">
        <f t="shared" si="924"/>
        <v>1.3780894732799543E-2</v>
      </c>
      <c r="DE1175" s="41"/>
      <c r="DF1175" s="41"/>
      <c r="DG1175" s="41">
        <f t="shared" si="925"/>
        <v>-1.3335858476014425E-2</v>
      </c>
      <c r="DH1175" s="41"/>
    </row>
    <row r="1176" spans="2:112">
      <c r="B1176" s="34"/>
      <c r="C1176" s="34">
        <v>4.351782</v>
      </c>
      <c r="D1176" s="34"/>
      <c r="E1176" s="34">
        <v>4.4000000000000004</v>
      </c>
      <c r="F1176" s="34"/>
      <c r="G1176" s="34">
        <v>56.803818</v>
      </c>
      <c r="H1176" s="34">
        <v>25.544021999999998</v>
      </c>
      <c r="I1176" s="34">
        <v>25.65</v>
      </c>
      <c r="J1176" s="34">
        <v>5.4</v>
      </c>
      <c r="K1176" s="34"/>
      <c r="L1176" s="34">
        <v>73.199996999999996</v>
      </c>
      <c r="M1176" s="34">
        <v>3.7</v>
      </c>
      <c r="N1176" s="34">
        <v>46.696049000000002</v>
      </c>
      <c r="O1176" s="34">
        <v>12.76</v>
      </c>
      <c r="P1176" s="34"/>
      <c r="Q1176" s="34"/>
      <c r="R1176" s="34">
        <v>47.290000999999997</v>
      </c>
      <c r="S1176" s="34">
        <v>42.764682999999998</v>
      </c>
      <c r="T1176" s="34"/>
      <c r="U1176" s="34"/>
      <c r="V1176" s="34">
        <v>3.803563</v>
      </c>
      <c r="W1176" s="34">
        <v>45.75</v>
      </c>
      <c r="X1176" s="34">
        <v>34.450001</v>
      </c>
      <c r="Y1176" s="34">
        <v>15.22</v>
      </c>
      <c r="Z1176" s="34">
        <v>29.564035000000001</v>
      </c>
      <c r="AA1176" s="34">
        <v>53.751452999999998</v>
      </c>
      <c r="AB1176" s="34">
        <v>96.189094999999995</v>
      </c>
      <c r="AC1176" s="34"/>
      <c r="AD1176" s="34">
        <v>138.63000500000001</v>
      </c>
      <c r="AE1176" s="34">
        <v>38.509228</v>
      </c>
      <c r="AF1176" s="34">
        <v>1.23</v>
      </c>
      <c r="AG1176" s="34">
        <v>43.93</v>
      </c>
      <c r="AH1176" s="34">
        <v>34.516272999999998</v>
      </c>
      <c r="AI1176" s="34">
        <v>154.77629099999999</v>
      </c>
      <c r="AJ1176" s="34">
        <v>11.620009</v>
      </c>
      <c r="AK1176" s="34"/>
      <c r="AL1176" s="34"/>
      <c r="AM1176" s="34">
        <v>43.017769000000001</v>
      </c>
      <c r="AN1176" s="34">
        <v>3.9</v>
      </c>
      <c r="AO1176" s="34">
        <v>25.35</v>
      </c>
      <c r="AP1176" s="34">
        <v>7.65</v>
      </c>
      <c r="AQ1176" s="34">
        <v>18.299999</v>
      </c>
      <c r="AR1176" s="34">
        <v>7.63</v>
      </c>
      <c r="AS1176" s="34"/>
      <c r="AT1176" s="34">
        <v>23.965485000000001</v>
      </c>
      <c r="AU1176" s="34"/>
      <c r="AV1176" s="34">
        <v>12.389979</v>
      </c>
      <c r="AW1176" s="34">
        <v>12.780718999999999</v>
      </c>
      <c r="AX1176" s="34">
        <v>13.87</v>
      </c>
      <c r="AY1176" s="34">
        <v>7.5</v>
      </c>
      <c r="AZ1176" s="34">
        <v>65.779999000000004</v>
      </c>
      <c r="BA1176" s="34"/>
      <c r="BB1176" s="34"/>
      <c r="BC1176" s="34">
        <v>28.885653000000001</v>
      </c>
      <c r="BD1176" s="34"/>
      <c r="BE1176" s="38"/>
      <c r="BF1176" s="41"/>
      <c r="BG1176" s="41">
        <f t="shared" si="888"/>
        <v>-2.1740085471206348E-2</v>
      </c>
      <c r="BH1176" s="41"/>
      <c r="BI1176" s="41">
        <f t="shared" si="889"/>
        <v>-2.2472855852058514E-2</v>
      </c>
      <c r="BJ1176" s="41"/>
      <c r="BK1176" s="41">
        <f t="shared" si="890"/>
        <v>2.6341521803690308E-3</v>
      </c>
      <c r="BL1176" s="41">
        <f t="shared" si="891"/>
        <v>-5.0691800862260709E-3</v>
      </c>
      <c r="BM1176" s="41">
        <f t="shared" si="892"/>
        <v>7.8277893275166925E-3</v>
      </c>
      <c r="BN1176" s="41">
        <f t="shared" si="893"/>
        <v>2.8170876966696439E-2</v>
      </c>
      <c r="BO1176" s="41"/>
      <c r="BP1176" s="41">
        <f t="shared" si="894"/>
        <v>-1.7872125492079536E-2</v>
      </c>
      <c r="BQ1176" s="41">
        <f t="shared" si="895"/>
        <v>2.7398974188114562E-2</v>
      </c>
      <c r="BR1176" s="41">
        <f t="shared" si="896"/>
        <v>6.636019692720767E-3</v>
      </c>
      <c r="BS1176" s="41">
        <f t="shared" si="897"/>
        <v>-3.9108379919990596E-3</v>
      </c>
      <c r="BT1176" s="41"/>
      <c r="BU1176" s="41"/>
      <c r="BV1176" s="41">
        <f t="shared" si="898"/>
        <v>-2.5342991121230945E-3</v>
      </c>
      <c r="BW1176" s="41">
        <f t="shared" si="899"/>
        <v>3.2649531429162775E-3</v>
      </c>
      <c r="BX1176" s="41"/>
      <c r="BY1176" s="41"/>
      <c r="BZ1176" s="41">
        <f t="shared" si="900"/>
        <v>0</v>
      </c>
      <c r="CA1176" s="41">
        <f t="shared" si="901"/>
        <v>-3.0554148939717692E-3</v>
      </c>
      <c r="CB1176" s="41">
        <f t="shared" si="902"/>
        <v>-2.8984947828750991E-3</v>
      </c>
      <c r="CC1176" s="41">
        <f t="shared" si="903"/>
        <v>-1.7584301995237483E-2</v>
      </c>
      <c r="CD1176" s="41">
        <f t="shared" si="904"/>
        <v>-1.1676543068380844E-2</v>
      </c>
      <c r="CE1176" s="41">
        <f t="shared" si="905"/>
        <v>5.6338279137496151E-3</v>
      </c>
      <c r="CF1176" s="41">
        <f t="shared" si="906"/>
        <v>-1.2857015165425903E-2</v>
      </c>
      <c r="CG1176" s="41"/>
      <c r="CH1176" s="41">
        <f t="shared" si="907"/>
        <v>1.0587531707645632E-2</v>
      </c>
      <c r="CI1176" s="41">
        <f t="shared" si="908"/>
        <v>-1.2917905170147076E-3</v>
      </c>
      <c r="CJ1176" s="41">
        <f t="shared" si="909"/>
        <v>8.1633106391608354E-3</v>
      </c>
      <c r="CK1176" s="41">
        <f t="shared" si="910"/>
        <v>-8.8385844513401875E-3</v>
      </c>
      <c r="CL1176" s="41">
        <f t="shared" si="911"/>
        <v>-5.7389885996935956E-3</v>
      </c>
      <c r="CM1176" s="41">
        <f t="shared" si="912"/>
        <v>1.6002478147611701E-2</v>
      </c>
      <c r="CO1176" s="41"/>
      <c r="CP1176" s="41"/>
      <c r="CQ1176" s="41">
        <f t="shared" si="913"/>
        <v>7.1985111524223997E-3</v>
      </c>
      <c r="CR1176" s="41">
        <f t="shared" si="914"/>
        <v>-0.12062798778861487</v>
      </c>
      <c r="CS1176" s="41">
        <f t="shared" si="915"/>
        <v>9.9108838994539598E-3</v>
      </c>
      <c r="CT1176" s="41">
        <f t="shared" si="916"/>
        <v>1.3158084577511201E-2</v>
      </c>
      <c r="CU1176" s="41">
        <f t="shared" si="917"/>
        <v>-2.7285692980143859E-3</v>
      </c>
      <c r="CV1176" s="41">
        <f t="shared" si="918"/>
        <v>9.2166551049240476E-3</v>
      </c>
      <c r="CW1176" s="41"/>
      <c r="CX1176" s="41">
        <f t="shared" si="919"/>
        <v>-2.0534592942952446E-2</v>
      </c>
      <c r="CY1176" s="41"/>
      <c r="CZ1176" s="41">
        <f t="shared" si="920"/>
        <v>4.0079471699165214E-3</v>
      </c>
      <c r="DA1176" s="41">
        <f t="shared" si="921"/>
        <v>1.5564546610916764E-2</v>
      </c>
      <c r="DB1176" s="41">
        <f t="shared" si="922"/>
        <v>-1.8571962369695997E-2</v>
      </c>
      <c r="DC1176" s="41">
        <f t="shared" si="923"/>
        <v>0.28324747538391504</v>
      </c>
      <c r="DD1176" s="41">
        <f t="shared" si="924"/>
        <v>-2.1655011614762555E-2</v>
      </c>
      <c r="DE1176" s="41"/>
      <c r="DF1176" s="41"/>
      <c r="DG1176" s="41">
        <f t="shared" si="925"/>
        <v>-3.7937128172490231E-3</v>
      </c>
      <c r="DH1176" s="41"/>
    </row>
    <row r="1177" spans="2:112">
      <c r="B1177" s="34"/>
      <c r="C1177" s="34">
        <v>4.351782</v>
      </c>
      <c r="D1177" s="34"/>
      <c r="E1177" s="34">
        <v>4.38</v>
      </c>
      <c r="F1177" s="34"/>
      <c r="G1177" s="34">
        <v>56.714160999999997</v>
      </c>
      <c r="H1177" s="34">
        <v>27.141770999999999</v>
      </c>
      <c r="I1177" s="34">
        <v>25.65</v>
      </c>
      <c r="J1177" s="34">
        <v>5.52</v>
      </c>
      <c r="K1177" s="34"/>
      <c r="L1177" s="34">
        <v>74.069999999999993</v>
      </c>
      <c r="M1177" s="34">
        <v>3.78</v>
      </c>
      <c r="N1177" s="34">
        <v>46.038497999999997</v>
      </c>
      <c r="O1177" s="34">
        <v>12.87</v>
      </c>
      <c r="P1177" s="34"/>
      <c r="Q1177" s="34"/>
      <c r="R1177" s="34">
        <v>48.119999</v>
      </c>
      <c r="S1177" s="34">
        <v>42.914031999999999</v>
      </c>
      <c r="T1177" s="34"/>
      <c r="U1177" s="34"/>
      <c r="V1177" s="34">
        <v>3.843496</v>
      </c>
      <c r="W1177" s="34">
        <v>46.380001</v>
      </c>
      <c r="X1177" s="34">
        <v>34.349997999999999</v>
      </c>
      <c r="Y1177" s="34">
        <v>15.28</v>
      </c>
      <c r="Z1177" s="34">
        <v>29.464828000000001</v>
      </c>
      <c r="AA1177" s="34">
        <v>54.277473000000001</v>
      </c>
      <c r="AB1177" s="34">
        <v>97.384003000000007</v>
      </c>
      <c r="AC1177" s="34"/>
      <c r="AD1177" s="34">
        <v>140.13999899999999</v>
      </c>
      <c r="AE1177" s="34">
        <v>38.658566</v>
      </c>
      <c r="AF1177" s="34">
        <v>1.1599999999999999</v>
      </c>
      <c r="AG1177" s="34">
        <v>46.299999</v>
      </c>
      <c r="AH1177" s="34">
        <v>35.062576</v>
      </c>
      <c r="AI1177" s="34">
        <v>151.809799</v>
      </c>
      <c r="AJ1177" s="34">
        <v>11.649426</v>
      </c>
      <c r="AK1177" s="34"/>
      <c r="AL1177" s="34"/>
      <c r="AM1177" s="34">
        <v>42.997860000000003</v>
      </c>
      <c r="AN1177" s="34">
        <v>4.0999999999999996</v>
      </c>
      <c r="AO1177" s="34">
        <v>25.549999</v>
      </c>
      <c r="AP1177" s="34">
        <v>7.65</v>
      </c>
      <c r="AQ1177" s="34">
        <v>18.350000000000001</v>
      </c>
      <c r="AR1177" s="34">
        <v>7.72</v>
      </c>
      <c r="AS1177" s="34"/>
      <c r="AT1177" s="34">
        <v>24.214089999999999</v>
      </c>
      <c r="AU1177" s="34"/>
      <c r="AV1177" s="34">
        <v>13.975897</v>
      </c>
      <c r="AW1177" s="34">
        <v>12.484640000000001</v>
      </c>
      <c r="AX1177" s="34">
        <v>14.04</v>
      </c>
      <c r="AY1177" s="34">
        <v>7.2</v>
      </c>
      <c r="AZ1177" s="34">
        <v>65.120002999999997</v>
      </c>
      <c r="BA1177" s="34"/>
      <c r="BB1177" s="34"/>
      <c r="BC1177" s="34">
        <v>28.965502000000001</v>
      </c>
      <c r="BD1177" s="34"/>
      <c r="BE1177" s="38"/>
      <c r="BF1177" s="41"/>
      <c r="BG1177" s="41">
        <f t="shared" si="888"/>
        <v>0</v>
      </c>
      <c r="BH1177" s="41"/>
      <c r="BI1177" s="41">
        <f t="shared" si="889"/>
        <v>-4.5558165358608018E-3</v>
      </c>
      <c r="BJ1177" s="41"/>
      <c r="BK1177" s="41">
        <f t="shared" si="890"/>
        <v>-1.5796091408994762E-3</v>
      </c>
      <c r="BL1177" s="41">
        <f t="shared" si="891"/>
        <v>6.0670589843932081E-2</v>
      </c>
      <c r="BM1177" s="41">
        <f t="shared" si="892"/>
        <v>0</v>
      </c>
      <c r="BN1177" s="41">
        <f t="shared" si="893"/>
        <v>2.1978906718775167E-2</v>
      </c>
      <c r="BO1177" s="41"/>
      <c r="BP1177" s="41">
        <f t="shared" si="894"/>
        <v>1.1815212041539347E-2</v>
      </c>
      <c r="BQ1177" s="41">
        <f t="shared" si="895"/>
        <v>2.139118998131756E-2</v>
      </c>
      <c r="BR1177" s="41">
        <f t="shared" si="896"/>
        <v>-1.4181597725226751E-2</v>
      </c>
      <c r="BS1177" s="41">
        <f t="shared" si="897"/>
        <v>8.583743691391435E-3</v>
      </c>
      <c r="BT1177" s="41"/>
      <c r="BU1177" s="41"/>
      <c r="BV1177" s="41">
        <f t="shared" si="898"/>
        <v>1.7398992523194323E-2</v>
      </c>
      <c r="BW1177" s="41">
        <f t="shared" si="899"/>
        <v>3.4862602985059696E-3</v>
      </c>
      <c r="BX1177" s="41"/>
      <c r="BY1177" s="41"/>
      <c r="BZ1177" s="41">
        <f t="shared" si="900"/>
        <v>1.0444110079033205E-2</v>
      </c>
      <c r="CA1177" s="41">
        <f t="shared" si="901"/>
        <v>1.3676561666872613E-2</v>
      </c>
      <c r="CB1177" s="41">
        <f t="shared" si="902"/>
        <v>-2.907066043049709E-3</v>
      </c>
      <c r="CC1177" s="41">
        <f t="shared" si="903"/>
        <v>3.9344313048345217E-3</v>
      </c>
      <c r="CD1177" s="41">
        <f t="shared" si="904"/>
        <v>-3.3613079556218802E-3</v>
      </c>
      <c r="CE1177" s="41">
        <f t="shared" si="905"/>
        <v>9.7385797819009648E-3</v>
      </c>
      <c r="CF1177" s="41">
        <f t="shared" si="906"/>
        <v>1.2345963255330623E-2</v>
      </c>
      <c r="CG1177" s="41"/>
      <c r="CH1177" s="41">
        <f t="shared" si="907"/>
        <v>1.0833366189152897E-2</v>
      </c>
      <c r="CI1177" s="41">
        <f t="shared" si="908"/>
        <v>3.870479605291664E-3</v>
      </c>
      <c r="CJ1177" s="41">
        <f t="shared" si="909"/>
        <v>-5.8594164266052941E-2</v>
      </c>
      <c r="CK1177" s="41">
        <f t="shared" si="910"/>
        <v>5.2544481506227744E-2</v>
      </c>
      <c r="CL1177" s="41">
        <f t="shared" si="911"/>
        <v>1.5703456848353874E-2</v>
      </c>
      <c r="CM1177" s="41">
        <f t="shared" si="912"/>
        <v>-1.9352375590576811E-2</v>
      </c>
      <c r="CO1177" s="41"/>
      <c r="CP1177" s="41"/>
      <c r="CQ1177" s="41">
        <f t="shared" si="913"/>
        <v>-4.6291588138067422E-4</v>
      </c>
      <c r="CR1177" s="41">
        <f t="shared" si="914"/>
        <v>5.0010420574661416E-2</v>
      </c>
      <c r="CS1177" s="41">
        <f t="shared" si="915"/>
        <v>7.8585474735770842E-3</v>
      </c>
      <c r="CT1177" s="41">
        <f t="shared" si="916"/>
        <v>0</v>
      </c>
      <c r="CU1177" s="41">
        <f t="shared" si="917"/>
        <v>2.7285692980144574E-3</v>
      </c>
      <c r="CV1177" s="41">
        <f t="shared" si="918"/>
        <v>1.1726518740319158E-2</v>
      </c>
      <c r="CW1177" s="41"/>
      <c r="CX1177" s="41">
        <f t="shared" si="919"/>
        <v>1.0320024882984896E-2</v>
      </c>
      <c r="CY1177" s="41"/>
      <c r="CZ1177" s="41">
        <f t="shared" si="920"/>
        <v>0.12044620230347779</v>
      </c>
      <c r="DA1177" s="41">
        <f t="shared" si="921"/>
        <v>-2.3438618433284656E-2</v>
      </c>
      <c r="DB1177" s="41">
        <f t="shared" si="922"/>
        <v>1.2182164270924785E-2</v>
      </c>
      <c r="DC1177" s="41">
        <f t="shared" si="923"/>
        <v>-4.0821994520255048E-2</v>
      </c>
      <c r="DD1177" s="41">
        <f t="shared" si="924"/>
        <v>-1.0084057795641938E-2</v>
      </c>
      <c r="DE1177" s="41"/>
      <c r="DF1177" s="41"/>
      <c r="DG1177" s="41">
        <f t="shared" si="925"/>
        <v>2.760499793184728E-3</v>
      </c>
      <c r="DH1177" s="41"/>
    </row>
    <row r="1178" spans="2:112">
      <c r="B1178" s="34"/>
      <c r="C1178" s="34">
        <v>4.256138</v>
      </c>
      <c r="D1178" s="34"/>
      <c r="E1178" s="34">
        <v>4.25</v>
      </c>
      <c r="F1178" s="34"/>
      <c r="G1178" s="34">
        <v>57.022987000000001</v>
      </c>
      <c r="H1178" s="34">
        <v>27.581154000000002</v>
      </c>
      <c r="I1178" s="34">
        <v>25.85</v>
      </c>
      <c r="J1178" s="34">
        <v>5.7</v>
      </c>
      <c r="K1178" s="34"/>
      <c r="L1178" s="34">
        <v>73.040001000000004</v>
      </c>
      <c r="M1178" s="34">
        <v>3.85</v>
      </c>
      <c r="N1178" s="34">
        <v>46.168018000000004</v>
      </c>
      <c r="O1178" s="34">
        <v>13.05</v>
      </c>
      <c r="P1178" s="34"/>
      <c r="Q1178" s="34"/>
      <c r="R1178" s="34">
        <v>48.52</v>
      </c>
      <c r="S1178" s="34">
        <v>42.734805999999999</v>
      </c>
      <c r="T1178" s="34"/>
      <c r="U1178" s="34"/>
      <c r="V1178" s="34">
        <v>3.8634620000000002</v>
      </c>
      <c r="W1178" s="34">
        <v>46.310001</v>
      </c>
      <c r="X1178" s="34">
        <v>34.450001</v>
      </c>
      <c r="Y1178" s="34">
        <v>15.27</v>
      </c>
      <c r="Z1178" s="34">
        <v>29.573957</v>
      </c>
      <c r="AA1178" s="34">
        <v>54.452815999999999</v>
      </c>
      <c r="AB1178" s="34">
        <v>97.184844999999996</v>
      </c>
      <c r="AC1178" s="34"/>
      <c r="AD1178" s="34">
        <v>141.61000100000001</v>
      </c>
      <c r="AE1178" s="34">
        <v>38.618740000000003</v>
      </c>
      <c r="AF1178" s="34">
        <v>1.28</v>
      </c>
      <c r="AG1178" s="34">
        <v>46.93</v>
      </c>
      <c r="AH1178" s="34">
        <v>34.665267999999998</v>
      </c>
      <c r="AI1178" s="34">
        <v>153.10824600000001</v>
      </c>
      <c r="AJ1178" s="34">
        <v>11.649426</v>
      </c>
      <c r="AK1178" s="34"/>
      <c r="AL1178" s="34"/>
      <c r="AM1178" s="34">
        <v>43.137206999999997</v>
      </c>
      <c r="AN1178" s="34">
        <v>3.8</v>
      </c>
      <c r="AO1178" s="34">
        <v>25.299999</v>
      </c>
      <c r="AP1178" s="34">
        <v>7.45</v>
      </c>
      <c r="AQ1178" s="34">
        <v>18.350000000000001</v>
      </c>
      <c r="AR1178" s="34">
        <v>7.59</v>
      </c>
      <c r="AS1178" s="34"/>
      <c r="AT1178" s="34">
        <v>24.412970999999999</v>
      </c>
      <c r="AU1178" s="34"/>
      <c r="AV1178" s="34">
        <v>13.678537</v>
      </c>
      <c r="AW1178" s="34">
        <v>12.435294000000001</v>
      </c>
      <c r="AX1178" s="34">
        <v>13.92</v>
      </c>
      <c r="AY1178" s="34">
        <v>8.15</v>
      </c>
      <c r="AZ1178" s="34">
        <v>65.010002</v>
      </c>
      <c r="BA1178" s="34"/>
      <c r="BB1178" s="34"/>
      <c r="BC1178" s="34">
        <v>28.985464</v>
      </c>
      <c r="BD1178" s="34"/>
      <c r="BE1178" s="38"/>
      <c r="BF1178" s="41"/>
      <c r="BG1178" s="41">
        <f t="shared" si="888"/>
        <v>-2.2223240061534644E-2</v>
      </c>
      <c r="BH1178" s="41"/>
      <c r="BI1178" s="41">
        <f t="shared" si="889"/>
        <v>-3.012974145202927E-2</v>
      </c>
      <c r="BJ1178" s="41"/>
      <c r="BK1178" s="41">
        <f t="shared" si="890"/>
        <v>5.4305346034822883E-3</v>
      </c>
      <c r="BL1178" s="41">
        <f t="shared" si="891"/>
        <v>1.6058806889192017E-2</v>
      </c>
      <c r="BM1178" s="41">
        <f t="shared" si="892"/>
        <v>7.7670293376598167E-3</v>
      </c>
      <c r="BN1178" s="41">
        <f t="shared" si="893"/>
        <v>3.2088314551500664E-2</v>
      </c>
      <c r="BO1178" s="41"/>
      <c r="BP1178" s="41">
        <f t="shared" si="894"/>
        <v>-1.4003342047356556E-2</v>
      </c>
      <c r="BQ1178" s="41">
        <f t="shared" si="895"/>
        <v>1.8349138668196617E-2</v>
      </c>
      <c r="BR1178" s="41">
        <f t="shared" si="896"/>
        <v>2.8093477728987166E-3</v>
      </c>
      <c r="BS1178" s="41">
        <f t="shared" si="897"/>
        <v>1.3889112160667311E-2</v>
      </c>
      <c r="BT1178" s="41"/>
      <c r="BU1178" s="41"/>
      <c r="BV1178" s="41">
        <f t="shared" si="898"/>
        <v>8.2782137507513894E-3</v>
      </c>
      <c r="BW1178" s="41">
        <f t="shared" si="899"/>
        <v>-4.1851416968750185E-3</v>
      </c>
      <c r="BX1178" s="41"/>
      <c r="BY1178" s="41"/>
      <c r="BZ1178" s="41">
        <f t="shared" si="900"/>
        <v>5.1813036134607448E-3</v>
      </c>
      <c r="CA1178" s="41">
        <f t="shared" si="901"/>
        <v>-1.5104113021343448E-3</v>
      </c>
      <c r="CB1178" s="41">
        <f t="shared" si="902"/>
        <v>2.9070660430497155E-3</v>
      </c>
      <c r="CC1178" s="41">
        <f t="shared" si="903"/>
        <v>-6.5466450783338841E-4</v>
      </c>
      <c r="CD1178" s="41">
        <f t="shared" si="904"/>
        <v>3.6968621317967692E-3</v>
      </c>
      <c r="CE1178" s="41">
        <f t="shared" si="905"/>
        <v>3.2252862309602374E-3</v>
      </c>
      <c r="CF1178" s="41">
        <f t="shared" si="906"/>
        <v>-2.0471732407500469E-3</v>
      </c>
      <c r="CG1178" s="41"/>
      <c r="CH1178" s="41">
        <f t="shared" si="907"/>
        <v>1.0434891489949418E-2</v>
      </c>
      <c r="CI1178" s="41">
        <f t="shared" si="908"/>
        <v>-1.0307296045216187E-3</v>
      </c>
      <c r="CJ1178" s="41">
        <f t="shared" si="909"/>
        <v>9.8440072813252705E-2</v>
      </c>
      <c r="CK1178" s="41">
        <f t="shared" si="910"/>
        <v>1.3515190312410216E-2</v>
      </c>
      <c r="CL1178" s="41">
        <f t="shared" si="911"/>
        <v>-1.139608733300942E-2</v>
      </c>
      <c r="CM1178" s="41">
        <f t="shared" si="912"/>
        <v>8.5167465150086281E-3</v>
      </c>
      <c r="CO1178" s="41"/>
      <c r="CP1178" s="41"/>
      <c r="CQ1178" s="41">
        <f t="shared" si="913"/>
        <v>3.2355491536576108E-3</v>
      </c>
      <c r="CR1178" s="41">
        <f t="shared" si="914"/>
        <v>-7.5985906977921985E-2</v>
      </c>
      <c r="CS1178" s="41">
        <f t="shared" si="915"/>
        <v>-9.8329213029873935E-3</v>
      </c>
      <c r="CT1178" s="41">
        <f t="shared" si="916"/>
        <v>-2.6491615446976341E-2</v>
      </c>
      <c r="CU1178" s="41">
        <f t="shared" si="917"/>
        <v>0</v>
      </c>
      <c r="CV1178" s="41">
        <f t="shared" si="918"/>
        <v>-1.6982772629146194E-2</v>
      </c>
      <c r="CW1178" s="41"/>
      <c r="CX1178" s="41">
        <f t="shared" si="919"/>
        <v>8.1798942748022643E-3</v>
      </c>
      <c r="CY1178" s="41"/>
      <c r="CZ1178" s="41">
        <f t="shared" si="920"/>
        <v>-2.1506240996843208E-2</v>
      </c>
      <c r="DA1178" s="41">
        <f t="shared" si="921"/>
        <v>-3.9603687953063431E-3</v>
      </c>
      <c r="DB1178" s="41">
        <f t="shared" si="922"/>
        <v>-8.5837436913914419E-3</v>
      </c>
      <c r="DC1178" s="41">
        <f t="shared" si="923"/>
        <v>0.12393690123076169</v>
      </c>
      <c r="DD1178" s="41">
        <f t="shared" si="924"/>
        <v>-1.6906327822051408E-3</v>
      </c>
      <c r="DE1178" s="41"/>
      <c r="DF1178" s="41"/>
      <c r="DG1178" s="41">
        <f t="shared" si="925"/>
        <v>6.8892728343937244E-4</v>
      </c>
      <c r="DH1178" s="41"/>
    </row>
    <row r="1179" spans="2:112">
      <c r="B1179" s="34"/>
      <c r="C1179" s="34">
        <v>4.351782</v>
      </c>
      <c r="D1179" s="34"/>
      <c r="E1179" s="34">
        <v>4.3600000000000003</v>
      </c>
      <c r="F1179" s="34"/>
      <c r="G1179" s="34">
        <v>57.252113000000001</v>
      </c>
      <c r="H1179" s="34">
        <v>27.361462</v>
      </c>
      <c r="I1179" s="34">
        <v>25.4</v>
      </c>
      <c r="J1179" s="34">
        <v>5.55</v>
      </c>
      <c r="K1179" s="34"/>
      <c r="L1179" s="34">
        <v>73.949996999999996</v>
      </c>
      <c r="M1179" s="34">
        <v>3.75</v>
      </c>
      <c r="N1179" s="34">
        <v>45.859164999999997</v>
      </c>
      <c r="O1179" s="34">
        <v>13.02</v>
      </c>
      <c r="P1179" s="34"/>
      <c r="Q1179" s="34"/>
      <c r="R1179" s="34">
        <v>49.709999000000003</v>
      </c>
      <c r="S1179" s="34">
        <v>42.406235000000002</v>
      </c>
      <c r="T1179" s="34"/>
      <c r="U1179" s="34"/>
      <c r="V1179" s="34">
        <v>3.943327</v>
      </c>
      <c r="W1179" s="34">
        <v>46</v>
      </c>
      <c r="X1179" s="34">
        <v>34.049999</v>
      </c>
      <c r="Y1179" s="34">
        <v>15.18</v>
      </c>
      <c r="Z1179" s="34">
        <v>29.316015</v>
      </c>
      <c r="AA1179" s="34">
        <v>54.462555000000002</v>
      </c>
      <c r="AB1179" s="34">
        <v>98.379745</v>
      </c>
      <c r="AC1179" s="34"/>
      <c r="AD1179" s="34">
        <v>142.38000500000001</v>
      </c>
      <c r="AE1179" s="34">
        <v>38.389758999999998</v>
      </c>
      <c r="AF1179" s="34">
        <v>1.1499999999999999</v>
      </c>
      <c r="AG1179" s="34">
        <v>47</v>
      </c>
      <c r="AH1179" s="34">
        <v>34.714931</v>
      </c>
      <c r="AI1179" s="34">
        <v>151.52014199999999</v>
      </c>
      <c r="AJ1179" s="34">
        <v>11.52195</v>
      </c>
      <c r="AK1179" s="34"/>
      <c r="AL1179" s="34"/>
      <c r="AM1179" s="34">
        <v>43.505474</v>
      </c>
      <c r="AN1179" s="34">
        <v>3.8</v>
      </c>
      <c r="AO1179" s="34">
        <v>25.35</v>
      </c>
      <c r="AP1179" s="34">
        <v>7.25</v>
      </c>
      <c r="AQ1179" s="34">
        <v>18.299999</v>
      </c>
      <c r="AR1179" s="34">
        <v>7.41</v>
      </c>
      <c r="AS1179" s="34"/>
      <c r="AT1179" s="34">
        <v>24.562135999999999</v>
      </c>
      <c r="AU1179" s="34"/>
      <c r="AV1179" s="34">
        <v>13.430738</v>
      </c>
      <c r="AW1179" s="34">
        <v>12.583333</v>
      </c>
      <c r="AX1179" s="34">
        <v>13.99</v>
      </c>
      <c r="AY1179" s="34">
        <v>7.9</v>
      </c>
      <c r="AZ1179" s="34">
        <v>65.120002999999997</v>
      </c>
      <c r="BA1179" s="34"/>
      <c r="BB1179" s="34"/>
      <c r="BC1179" s="34">
        <v>28.646103</v>
      </c>
      <c r="BD1179" s="34"/>
      <c r="BE1179" s="38"/>
      <c r="BF1179" s="41"/>
      <c r="BG1179" s="41">
        <f t="shared" si="888"/>
        <v>2.2223240061534574E-2</v>
      </c>
      <c r="BH1179" s="41"/>
      <c r="BI1179" s="41">
        <f t="shared" si="889"/>
        <v>2.5553074424617486E-2</v>
      </c>
      <c r="BJ1179" s="41"/>
      <c r="BK1179" s="41">
        <f t="shared" si="890"/>
        <v>4.0100828096995313E-3</v>
      </c>
      <c r="BL1179" s="41">
        <f t="shared" si="891"/>
        <v>-7.9971864050084798E-3</v>
      </c>
      <c r="BM1179" s="41">
        <f t="shared" si="892"/>
        <v>-1.7561426929947294E-2</v>
      </c>
      <c r="BN1179" s="41">
        <f t="shared" si="893"/>
        <v>-2.6668247082161409E-2</v>
      </c>
      <c r="BO1179" s="41"/>
      <c r="BP1179" s="41">
        <f t="shared" si="894"/>
        <v>1.23818986110154E-2</v>
      </c>
      <c r="BQ1179" s="41">
        <f t="shared" si="895"/>
        <v>-2.6317308317373417E-2</v>
      </c>
      <c r="BR1179" s="41">
        <f t="shared" si="896"/>
        <v>-6.7122376133401567E-3</v>
      </c>
      <c r="BS1179" s="41">
        <f t="shared" si="897"/>
        <v>-2.3014969882792745E-3</v>
      </c>
      <c r="BT1179" s="41"/>
      <c r="BU1179" s="41"/>
      <c r="BV1179" s="41">
        <f t="shared" si="898"/>
        <v>2.4230015914054864E-2</v>
      </c>
      <c r="BW1179" s="41">
        <f t="shared" si="899"/>
        <v>-7.7183136895019313E-3</v>
      </c>
      <c r="BX1179" s="41"/>
      <c r="BY1179" s="41"/>
      <c r="BZ1179" s="41">
        <f t="shared" si="900"/>
        <v>2.0461110532801113E-2</v>
      </c>
      <c r="CA1179" s="41">
        <f t="shared" si="901"/>
        <v>-6.716545597173682E-3</v>
      </c>
      <c r="CB1179" s="41">
        <f t="shared" si="902"/>
        <v>-1.167902326029807E-2</v>
      </c>
      <c r="CC1179" s="41">
        <f t="shared" si="903"/>
        <v>-5.9113472630572374E-3</v>
      </c>
      <c r="CD1179" s="41">
        <f t="shared" si="904"/>
        <v>-8.7601892409342394E-3</v>
      </c>
      <c r="CE1179" s="41">
        <f t="shared" si="905"/>
        <v>1.7883609882693059E-4</v>
      </c>
      <c r="CF1179" s="41">
        <f t="shared" si="906"/>
        <v>1.2220155701165985E-2</v>
      </c>
      <c r="CG1179" s="41"/>
      <c r="CH1179" s="41">
        <f t="shared" si="907"/>
        <v>5.4227674964028401E-3</v>
      </c>
      <c r="CI1179" s="41">
        <f t="shared" si="908"/>
        <v>-5.9469195690195582E-3</v>
      </c>
      <c r="CJ1179" s="41">
        <f t="shared" si="909"/>
        <v>-0.10709813555636723</v>
      </c>
      <c r="CK1179" s="41">
        <f t="shared" si="910"/>
        <v>1.4904719037323187E-3</v>
      </c>
      <c r="CL1179" s="41">
        <f t="shared" si="911"/>
        <v>1.4316190843491163E-3</v>
      </c>
      <c r="CM1179" s="41">
        <f t="shared" si="912"/>
        <v>-1.0426594827966028E-2</v>
      </c>
      <c r="CO1179" s="41"/>
      <c r="CP1179" s="41"/>
      <c r="CQ1179" s="41">
        <f t="shared" si="913"/>
        <v>8.5008730911059482E-3</v>
      </c>
      <c r="CR1179" s="41">
        <f t="shared" si="914"/>
        <v>0</v>
      </c>
      <c r="CS1179" s="41">
        <f t="shared" si="915"/>
        <v>1.9743738294101532E-3</v>
      </c>
      <c r="CT1179" s="41">
        <f t="shared" si="916"/>
        <v>-2.7212563524884815E-2</v>
      </c>
      <c r="CU1179" s="41">
        <f t="shared" si="917"/>
        <v>-2.7285692980143859E-3</v>
      </c>
      <c r="CV1179" s="41">
        <f t="shared" si="918"/>
        <v>-2.4001152099543014E-2</v>
      </c>
      <c r="CW1179" s="41"/>
      <c r="CX1179" s="41">
        <f t="shared" si="919"/>
        <v>6.09148076979058E-3</v>
      </c>
      <c r="CY1179" s="41"/>
      <c r="CZ1179" s="41">
        <f t="shared" si="920"/>
        <v>-1.828200140473939E-2</v>
      </c>
      <c r="DA1179" s="41">
        <f t="shared" si="921"/>
        <v>1.1834440617674085E-2</v>
      </c>
      <c r="DB1179" s="41">
        <f t="shared" si="922"/>
        <v>5.0161337711161786E-3</v>
      </c>
      <c r="DC1179" s="41">
        <f t="shared" si="923"/>
        <v>-3.1155167779795576E-2</v>
      </c>
      <c r="DD1179" s="41">
        <f t="shared" si="924"/>
        <v>1.6906327822050751E-3</v>
      </c>
      <c r="DE1179" s="41"/>
      <c r="DF1179" s="41"/>
      <c r="DG1179" s="41">
        <f t="shared" si="925"/>
        <v>-1.1777049977057127E-2</v>
      </c>
      <c r="DH1179" s="41"/>
    </row>
    <row r="1180" spans="2:112">
      <c r="B1180" s="34"/>
      <c r="C1180" s="34">
        <v>4.30396</v>
      </c>
      <c r="D1180" s="34"/>
      <c r="E1180" s="34">
        <v>3.99</v>
      </c>
      <c r="F1180" s="34"/>
      <c r="G1180" s="34">
        <v>57.062832</v>
      </c>
      <c r="H1180" s="34">
        <v>27.461321000000002</v>
      </c>
      <c r="I1180" s="34">
        <v>25.549999</v>
      </c>
      <c r="J1180" s="34">
        <v>5.34</v>
      </c>
      <c r="K1180" s="34"/>
      <c r="L1180" s="34">
        <v>74.419998000000007</v>
      </c>
      <c r="M1180" s="34">
        <v>3.75</v>
      </c>
      <c r="N1180" s="34">
        <v>45.869129000000001</v>
      </c>
      <c r="O1180" s="34">
        <v>13.14</v>
      </c>
      <c r="P1180" s="34"/>
      <c r="Q1180" s="34"/>
      <c r="R1180" s="34">
        <v>45.650002000000001</v>
      </c>
      <c r="S1180" s="34">
        <v>42.366405</v>
      </c>
      <c r="T1180" s="34"/>
      <c r="U1180" s="34"/>
      <c r="V1180" s="34">
        <v>3.8251439999999999</v>
      </c>
      <c r="W1180" s="34">
        <v>45.77</v>
      </c>
      <c r="X1180" s="34">
        <v>33.900002000000001</v>
      </c>
      <c r="Y1180" s="34">
        <v>15.29</v>
      </c>
      <c r="Z1180" s="34">
        <v>29.464828000000001</v>
      </c>
      <c r="AA1180" s="34">
        <v>54.131354999999999</v>
      </c>
      <c r="AB1180" s="34">
        <v>99.475059999999999</v>
      </c>
      <c r="AC1180" s="34"/>
      <c r="AD1180" s="34">
        <v>143.21000699999999</v>
      </c>
      <c r="AE1180" s="34">
        <v>38.728256000000002</v>
      </c>
      <c r="AF1180" s="34">
        <v>1.06</v>
      </c>
      <c r="AG1180" s="34">
        <v>48.419998</v>
      </c>
      <c r="AH1180" s="34">
        <v>34.863917999999998</v>
      </c>
      <c r="AI1180" s="34">
        <v>152.86854600000001</v>
      </c>
      <c r="AJ1180" s="34">
        <v>11.620009</v>
      </c>
      <c r="AK1180" s="34"/>
      <c r="AL1180" s="34"/>
      <c r="AM1180" s="34">
        <v>44.032997000000002</v>
      </c>
      <c r="AN1180" s="34">
        <v>3.8</v>
      </c>
      <c r="AO1180" s="34">
        <v>25.4</v>
      </c>
      <c r="AP1180" s="34">
        <v>7.6</v>
      </c>
      <c r="AQ1180" s="34">
        <v>18.350000000000001</v>
      </c>
      <c r="AR1180" s="34">
        <v>7.45</v>
      </c>
      <c r="AS1180" s="34"/>
      <c r="AT1180" s="34">
        <v>24.860461999999998</v>
      </c>
      <c r="AU1180" s="34"/>
      <c r="AV1180" s="34">
        <v>13.678537</v>
      </c>
      <c r="AW1180" s="34">
        <v>12.731372</v>
      </c>
      <c r="AX1180" s="34">
        <v>14.07</v>
      </c>
      <c r="AY1180" s="34">
        <v>8.0500000000000007</v>
      </c>
      <c r="AZ1180" s="34">
        <v>65</v>
      </c>
      <c r="BA1180" s="34"/>
      <c r="BB1180" s="34"/>
      <c r="BC1180" s="34">
        <v>28.676045999999999</v>
      </c>
      <c r="BD1180" s="34"/>
      <c r="BE1180" s="38"/>
      <c r="BF1180" s="41"/>
      <c r="BG1180" s="41">
        <f t="shared" si="888"/>
        <v>-1.1049887251235726E-2</v>
      </c>
      <c r="BH1180" s="41"/>
      <c r="BI1180" s="41">
        <f t="shared" si="889"/>
        <v>-8.8680826459170858E-2</v>
      </c>
      <c r="BJ1180" s="41"/>
      <c r="BK1180" s="41">
        <f t="shared" si="890"/>
        <v>-3.3115735301180119E-3</v>
      </c>
      <c r="BL1180" s="41">
        <f t="shared" si="891"/>
        <v>3.6429785200121812E-3</v>
      </c>
      <c r="BM1180" s="41">
        <f t="shared" si="892"/>
        <v>5.8881034862785049E-3</v>
      </c>
      <c r="BN1180" s="41">
        <f t="shared" si="893"/>
        <v>-3.8572274786239619E-2</v>
      </c>
      <c r="BO1180" s="41"/>
      <c r="BP1180" s="41">
        <f t="shared" si="894"/>
        <v>6.3355474551233847E-3</v>
      </c>
      <c r="BQ1180" s="41">
        <f t="shared" si="895"/>
        <v>0</v>
      </c>
      <c r="BR1180" s="41">
        <f t="shared" si="896"/>
        <v>2.1725030750482065E-4</v>
      </c>
      <c r="BS1180" s="41">
        <f t="shared" si="897"/>
        <v>9.1743762760414498E-3</v>
      </c>
      <c r="BT1180" s="41"/>
      <c r="BU1180" s="41"/>
      <c r="BV1180" s="41">
        <f t="shared" si="898"/>
        <v>-8.5202449137317726E-2</v>
      </c>
      <c r="BW1180" s="41">
        <f t="shared" si="899"/>
        <v>-9.3969004459183453E-4</v>
      </c>
      <c r="BX1180" s="41"/>
      <c r="BY1180" s="41"/>
      <c r="BZ1180" s="41">
        <f t="shared" si="900"/>
        <v>-3.0428669605984525E-2</v>
      </c>
      <c r="CA1180" s="41">
        <f t="shared" si="901"/>
        <v>-5.0125418235441753E-3</v>
      </c>
      <c r="CB1180" s="41">
        <f t="shared" si="902"/>
        <v>-4.4149298434923035E-3</v>
      </c>
      <c r="CC1180" s="41">
        <f t="shared" si="903"/>
        <v>7.2202479734870973E-3</v>
      </c>
      <c r="CD1180" s="41">
        <f t="shared" si="904"/>
        <v>5.0633271091374017E-3</v>
      </c>
      <c r="CE1180" s="41">
        <f t="shared" si="905"/>
        <v>-6.0998084870667766E-3</v>
      </c>
      <c r="CF1180" s="41">
        <f t="shared" si="906"/>
        <v>1.1072020105842517E-2</v>
      </c>
      <c r="CG1180" s="41"/>
      <c r="CH1180" s="41">
        <f t="shared" si="907"/>
        <v>5.8125585768597282E-3</v>
      </c>
      <c r="CI1180" s="41">
        <f t="shared" si="908"/>
        <v>8.7787315035257624E-3</v>
      </c>
      <c r="CJ1180" s="41">
        <f t="shared" si="909"/>
        <v>-8.1493034251182789E-2</v>
      </c>
      <c r="CK1180" s="41">
        <f t="shared" si="910"/>
        <v>2.97653084946072E-2</v>
      </c>
      <c r="CL1180" s="41">
        <f t="shared" si="911"/>
        <v>4.2825436133316136E-3</v>
      </c>
      <c r="CM1180" s="41">
        <f t="shared" si="912"/>
        <v>8.859809010857405E-3</v>
      </c>
      <c r="CO1180" s="41"/>
      <c r="CP1180" s="41"/>
      <c r="CQ1180" s="41">
        <f t="shared" si="913"/>
        <v>1.2052515420059483E-2</v>
      </c>
      <c r="CR1180" s="41">
        <f t="shared" si="914"/>
        <v>0</v>
      </c>
      <c r="CS1180" s="41">
        <f t="shared" si="915"/>
        <v>1.9704439872985169E-3</v>
      </c>
      <c r="CT1180" s="41">
        <f t="shared" si="916"/>
        <v>4.714677842570187E-2</v>
      </c>
      <c r="CU1180" s="41">
        <f t="shared" si="917"/>
        <v>2.7285692980144574E-3</v>
      </c>
      <c r="CV1180" s="41">
        <f t="shared" si="918"/>
        <v>5.3835930834726792E-3</v>
      </c>
      <c r="CW1180" s="41"/>
      <c r="CX1180" s="41">
        <f t="shared" si="919"/>
        <v>1.2072599799429658E-2</v>
      </c>
      <c r="CY1180" s="41"/>
      <c r="CZ1180" s="41">
        <f t="shared" si="920"/>
        <v>1.8282001404739418E-2</v>
      </c>
      <c r="DA1180" s="41">
        <f t="shared" si="921"/>
        <v>1.1696023129893414E-2</v>
      </c>
      <c r="DB1180" s="41">
        <f t="shared" si="922"/>
        <v>5.7020824489077823E-3</v>
      </c>
      <c r="DC1180" s="41">
        <f t="shared" si="923"/>
        <v>1.8809331957496293E-2</v>
      </c>
      <c r="DD1180" s="41">
        <f t="shared" si="924"/>
        <v>-1.844497867442741E-3</v>
      </c>
      <c r="DE1180" s="41"/>
      <c r="DF1180" s="41"/>
      <c r="DG1180" s="41">
        <f t="shared" si="925"/>
        <v>1.0447271515745195E-3</v>
      </c>
      <c r="DH1180" s="41"/>
    </row>
    <row r="1181" spans="2:112">
      <c r="B1181" s="34"/>
      <c r="C1181" s="34">
        <v>4.256138</v>
      </c>
      <c r="D1181" s="34"/>
      <c r="E1181" s="34">
        <v>4.0999999999999996</v>
      </c>
      <c r="F1181" s="34"/>
      <c r="G1181" s="34">
        <v>57.829914000000002</v>
      </c>
      <c r="H1181" s="34">
        <v>27.760898999999998</v>
      </c>
      <c r="I1181" s="34">
        <v>25.299999</v>
      </c>
      <c r="J1181" s="34">
        <v>5.38</v>
      </c>
      <c r="K1181" s="34"/>
      <c r="L1181" s="34">
        <v>73.569999999999993</v>
      </c>
      <c r="M1181" s="34">
        <v>3.7</v>
      </c>
      <c r="N1181" s="34">
        <v>45.889057000000001</v>
      </c>
      <c r="O1181" s="34">
        <v>13</v>
      </c>
      <c r="P1181" s="34"/>
      <c r="Q1181" s="34"/>
      <c r="R1181" s="34">
        <v>47.68</v>
      </c>
      <c r="S1181" s="34">
        <v>42.426147</v>
      </c>
      <c r="T1181" s="34"/>
      <c r="U1181" s="34"/>
      <c r="V1181" s="34">
        <v>3.905043</v>
      </c>
      <c r="W1181" s="34">
        <v>46.200001</v>
      </c>
      <c r="X1181" s="34">
        <v>33.900002000000001</v>
      </c>
      <c r="Y1181" s="34">
        <v>15.28</v>
      </c>
      <c r="Z1181" s="34">
        <v>29.534275000000001</v>
      </c>
      <c r="AA1181" s="34">
        <v>53.965758999999998</v>
      </c>
      <c r="AB1181" s="34">
        <v>99.884178000000006</v>
      </c>
      <c r="AC1181" s="34"/>
      <c r="AD1181" s="34">
        <v>143.19000199999999</v>
      </c>
      <c r="AE1181" s="34">
        <v>38.638652999999998</v>
      </c>
      <c r="AF1181" s="34">
        <v>1.05</v>
      </c>
      <c r="AG1181" s="34">
        <v>48.779998999999997</v>
      </c>
      <c r="AH1181" s="34">
        <v>34.814255000000003</v>
      </c>
      <c r="AI1181" s="34">
        <v>157.213379</v>
      </c>
      <c r="AJ1181" s="34">
        <v>11.57098</v>
      </c>
      <c r="AK1181" s="34"/>
      <c r="AL1181" s="34"/>
      <c r="AM1181" s="34">
        <v>44.560516</v>
      </c>
      <c r="AN1181" s="34">
        <v>3.8</v>
      </c>
      <c r="AO1181" s="34">
        <v>25.700001</v>
      </c>
      <c r="AP1181" s="34">
        <v>7.55</v>
      </c>
      <c r="AQ1181" s="34">
        <v>18.25</v>
      </c>
      <c r="AR1181" s="34">
        <v>7.32</v>
      </c>
      <c r="AS1181" s="34"/>
      <c r="AT1181" s="34">
        <v>24.711297999999999</v>
      </c>
      <c r="AU1181" s="34"/>
      <c r="AV1181" s="34">
        <v>13.728097999999999</v>
      </c>
      <c r="AW1181" s="34">
        <v>13.471568</v>
      </c>
      <c r="AX1181" s="34">
        <v>14.24</v>
      </c>
      <c r="AY1181" s="34">
        <v>8.0500000000000007</v>
      </c>
      <c r="AZ1181" s="34">
        <v>65.180000000000007</v>
      </c>
      <c r="BA1181" s="34"/>
      <c r="BB1181" s="34"/>
      <c r="BC1181" s="34">
        <v>28.147041000000002</v>
      </c>
      <c r="BD1181" s="34"/>
      <c r="BE1181" s="38"/>
      <c r="BF1181" s="41"/>
      <c r="BG1181" s="41">
        <f t="shared" si="888"/>
        <v>-1.117335281029889E-2</v>
      </c>
      <c r="BH1181" s="41"/>
      <c r="BI1181" s="41">
        <f t="shared" si="889"/>
        <v>2.7195742808489867E-2</v>
      </c>
      <c r="BJ1181" s="41"/>
      <c r="BK1181" s="41">
        <f t="shared" si="890"/>
        <v>1.3353208531528134E-2</v>
      </c>
      <c r="BL1181" s="41">
        <f t="shared" si="891"/>
        <v>1.0850014321212756E-2</v>
      </c>
      <c r="BM1181" s="41">
        <f t="shared" si="892"/>
        <v>-9.8329213029873935E-3</v>
      </c>
      <c r="BN1181" s="41">
        <f t="shared" si="893"/>
        <v>7.4627212015895943E-3</v>
      </c>
      <c r="BO1181" s="41"/>
      <c r="BP1181" s="41">
        <f t="shared" si="894"/>
        <v>-1.1487362099807105E-2</v>
      </c>
      <c r="BQ1181" s="41">
        <f t="shared" si="895"/>
        <v>-1.3423020332140661E-2</v>
      </c>
      <c r="BR1181" s="41">
        <f t="shared" si="896"/>
        <v>4.343590731690394E-4</v>
      </c>
      <c r="BS1181" s="41">
        <f t="shared" si="897"/>
        <v>-1.0711655594927772E-2</v>
      </c>
      <c r="BT1181" s="41"/>
      <c r="BU1181" s="41"/>
      <c r="BV1181" s="41">
        <f t="shared" si="898"/>
        <v>4.3508371904507646E-2</v>
      </c>
      <c r="BW1181" s="41">
        <f t="shared" si="899"/>
        <v>1.409133431568204E-3</v>
      </c>
      <c r="BX1181" s="41"/>
      <c r="BY1181" s="41"/>
      <c r="BZ1181" s="41">
        <f t="shared" si="900"/>
        <v>2.0672681126020644E-2</v>
      </c>
      <c r="CA1181" s="41">
        <f t="shared" si="901"/>
        <v>9.3509650671638692E-3</v>
      </c>
      <c r="CB1181" s="41">
        <f t="shared" si="902"/>
        <v>0</v>
      </c>
      <c r="CC1181" s="41">
        <f t="shared" si="903"/>
        <v>-6.5423620259648602E-4</v>
      </c>
      <c r="CD1181" s="41">
        <f t="shared" si="904"/>
        <v>2.3541724718654056E-3</v>
      </c>
      <c r="CE1181" s="41">
        <f t="shared" si="905"/>
        <v>-3.0638399752104563E-3</v>
      </c>
      <c r="CF1181" s="41">
        <f t="shared" si="906"/>
        <v>4.1043352535145364E-3</v>
      </c>
      <c r="CG1181" s="41"/>
      <c r="CH1181" s="41">
        <f t="shared" si="907"/>
        <v>-1.3969971650753884E-4</v>
      </c>
      <c r="CI1181" s="41">
        <f t="shared" si="908"/>
        <v>-2.3163143318117932E-3</v>
      </c>
      <c r="CJ1181" s="41">
        <f t="shared" si="909"/>
        <v>-9.47874395454377E-3</v>
      </c>
      <c r="CK1181" s="41">
        <f t="shared" si="910"/>
        <v>7.4074620829032312E-3</v>
      </c>
      <c r="CL1181" s="41">
        <f t="shared" si="911"/>
        <v>-1.4254968599641032E-3</v>
      </c>
      <c r="CM1181" s="41">
        <f t="shared" si="912"/>
        <v>2.8025608897910319E-2</v>
      </c>
      <c r="CO1181" s="41"/>
      <c r="CP1181" s="41"/>
      <c r="CQ1181" s="41">
        <f t="shared" si="913"/>
        <v>1.1908890766177533E-2</v>
      </c>
      <c r="CR1181" s="41">
        <f t="shared" si="914"/>
        <v>0</v>
      </c>
      <c r="CS1181" s="41">
        <f t="shared" si="915"/>
        <v>1.1741856787188287E-2</v>
      </c>
      <c r="CT1181" s="41">
        <f t="shared" si="916"/>
        <v>-6.6006840313520242E-3</v>
      </c>
      <c r="CU1181" s="41">
        <f t="shared" si="917"/>
        <v>-5.4644944720788485E-3</v>
      </c>
      <c r="CV1181" s="41">
        <f t="shared" si="918"/>
        <v>-1.7603704418247976E-2</v>
      </c>
      <c r="CW1181" s="41"/>
      <c r="CX1181" s="41">
        <f t="shared" si="919"/>
        <v>-6.0181220194305378E-3</v>
      </c>
      <c r="CY1181" s="41"/>
      <c r="CZ1181" s="41">
        <f t="shared" si="920"/>
        <v>3.6167193837695739E-3</v>
      </c>
      <c r="DA1181" s="41">
        <f t="shared" si="921"/>
        <v>5.6512206810765096E-2</v>
      </c>
      <c r="DB1181" s="41">
        <f t="shared" si="922"/>
        <v>1.2010034857531918E-2</v>
      </c>
      <c r="DC1181" s="41">
        <f t="shared" si="923"/>
        <v>0</v>
      </c>
      <c r="DD1181" s="41">
        <f t="shared" si="924"/>
        <v>2.7654035137784604E-3</v>
      </c>
      <c r="DE1181" s="41"/>
      <c r="DF1181" s="41"/>
      <c r="DG1181" s="41">
        <f t="shared" si="925"/>
        <v>-1.8619906510475161E-2</v>
      </c>
      <c r="DH1181" s="41"/>
    </row>
    <row r="1182" spans="2:112">
      <c r="B1182" s="34"/>
      <c r="C1182" s="34">
        <v>4.30396</v>
      </c>
      <c r="D1182" s="34"/>
      <c r="E1182" s="34">
        <v>4.0599999999999996</v>
      </c>
      <c r="F1182" s="34"/>
      <c r="G1182" s="34">
        <v>57.670521000000001</v>
      </c>
      <c r="H1182" s="34">
        <v>27.760898999999998</v>
      </c>
      <c r="I1182" s="34">
        <v>25.4</v>
      </c>
      <c r="J1182" s="34">
        <v>5.2</v>
      </c>
      <c r="K1182" s="34"/>
      <c r="L1182" s="34">
        <v>73.309997999999993</v>
      </c>
      <c r="M1182" s="34">
        <v>3.65</v>
      </c>
      <c r="N1182" s="34">
        <v>46.277611</v>
      </c>
      <c r="O1182" s="34">
        <v>12.95</v>
      </c>
      <c r="P1182" s="34"/>
      <c r="Q1182" s="34"/>
      <c r="R1182" s="34">
        <v>47.860000999999997</v>
      </c>
      <c r="S1182" s="34">
        <v>42.426147</v>
      </c>
      <c r="T1182" s="34"/>
      <c r="U1182" s="34"/>
      <c r="V1182" s="34">
        <v>3.8650929999999999</v>
      </c>
      <c r="W1182" s="34">
        <v>46.049999</v>
      </c>
      <c r="X1182" s="34">
        <v>33.849997999999999</v>
      </c>
      <c r="Y1182" s="34">
        <v>15.21</v>
      </c>
      <c r="Z1182" s="34">
        <v>29.911263999999999</v>
      </c>
      <c r="AA1182" s="34">
        <v>53.761192000000001</v>
      </c>
      <c r="AB1182" s="34">
        <v>98.936226000000005</v>
      </c>
      <c r="AC1182" s="34"/>
      <c r="AD1182" s="34">
        <v>143.36000100000001</v>
      </c>
      <c r="AE1182" s="34">
        <v>38.698386999999997</v>
      </c>
      <c r="AF1182" s="34">
        <v>1.04</v>
      </c>
      <c r="AG1182" s="34">
        <v>50.110000999999997</v>
      </c>
      <c r="AH1182" s="34">
        <v>34.863917999999998</v>
      </c>
      <c r="AI1182" s="34">
        <v>149.64238</v>
      </c>
      <c r="AJ1182" s="34">
        <v>11.443502000000001</v>
      </c>
      <c r="AK1182" s="34"/>
      <c r="AL1182" s="34"/>
      <c r="AM1182" s="34">
        <v>44.660046000000001</v>
      </c>
      <c r="AN1182" s="34">
        <v>3.5</v>
      </c>
      <c r="AO1182" s="34">
        <v>25.049999</v>
      </c>
      <c r="AP1182" s="34">
        <v>7.45</v>
      </c>
      <c r="AQ1182" s="34">
        <v>18.100000000000001</v>
      </c>
      <c r="AR1182" s="34">
        <v>7.15</v>
      </c>
      <c r="AS1182" s="34"/>
      <c r="AT1182" s="34">
        <v>24.263808999999998</v>
      </c>
      <c r="AU1182" s="34"/>
      <c r="AV1182" s="34">
        <v>13.579416999999999</v>
      </c>
      <c r="AW1182" s="34">
        <v>13.570261</v>
      </c>
      <c r="AX1182" s="34">
        <v>14.04</v>
      </c>
      <c r="AY1182" s="34">
        <v>8.25</v>
      </c>
      <c r="AZ1182" s="34">
        <v>65.099997999999999</v>
      </c>
      <c r="BA1182" s="34"/>
      <c r="BB1182" s="34"/>
      <c r="BC1182" s="34">
        <v>27.747790999999999</v>
      </c>
      <c r="BD1182" s="34"/>
      <c r="BE1182" s="38"/>
      <c r="BF1182" s="41"/>
      <c r="BG1182" s="41">
        <f t="shared" si="888"/>
        <v>1.1173352810298883E-2</v>
      </c>
      <c r="BH1182" s="41"/>
      <c r="BI1182" s="41">
        <f t="shared" si="889"/>
        <v>-9.8040000966208556E-3</v>
      </c>
      <c r="BJ1182" s="41"/>
      <c r="BK1182" s="41">
        <f t="shared" si="890"/>
        <v>-2.7600433052194684E-3</v>
      </c>
      <c r="BL1182" s="41">
        <f t="shared" si="891"/>
        <v>0</v>
      </c>
      <c r="BM1182" s="41">
        <f t="shared" si="892"/>
        <v>3.9448178167088115E-3</v>
      </c>
      <c r="BN1182" s="41">
        <f t="shared" si="893"/>
        <v>-3.4029748586311373E-2</v>
      </c>
      <c r="BO1182" s="41"/>
      <c r="BP1182" s="41">
        <f t="shared" si="894"/>
        <v>-3.5403359900859598E-3</v>
      </c>
      <c r="BQ1182" s="41">
        <f t="shared" si="895"/>
        <v>-1.3605652055778709E-2</v>
      </c>
      <c r="BR1182" s="41">
        <f t="shared" si="896"/>
        <v>8.4316013662877696E-3</v>
      </c>
      <c r="BS1182" s="41">
        <f t="shared" si="897"/>
        <v>-3.8535693159900777E-3</v>
      </c>
      <c r="BT1182" s="41"/>
      <c r="BU1182" s="41"/>
      <c r="BV1182" s="41">
        <f t="shared" si="898"/>
        <v>3.7680806174076585E-3</v>
      </c>
      <c r="BW1182" s="41">
        <f t="shared" si="899"/>
        <v>0</v>
      </c>
      <c r="BX1182" s="41"/>
      <c r="BY1182" s="41"/>
      <c r="BZ1182" s="41">
        <f t="shared" si="900"/>
        <v>-1.0283050909081897E-2</v>
      </c>
      <c r="CA1182" s="41">
        <f t="shared" si="901"/>
        <v>-3.2520787469256024E-3</v>
      </c>
      <c r="CB1182" s="41">
        <f t="shared" si="902"/>
        <v>-1.4761331093657332E-3</v>
      </c>
      <c r="CC1182" s="41">
        <f t="shared" si="903"/>
        <v>-4.5916774671728748E-3</v>
      </c>
      <c r="CD1182" s="41">
        <f t="shared" si="904"/>
        <v>1.2683678552137236E-2</v>
      </c>
      <c r="CE1182" s="41">
        <f t="shared" si="905"/>
        <v>-3.7978842618165568E-3</v>
      </c>
      <c r="CF1182" s="41">
        <f t="shared" si="906"/>
        <v>-9.5358339907975331E-3</v>
      </c>
      <c r="CG1182" s="41"/>
      <c r="CH1182" s="41">
        <f t="shared" si="907"/>
        <v>1.1865225486962995E-3</v>
      </c>
      <c r="CI1182" s="41">
        <f t="shared" si="908"/>
        <v>1.5447710923173243E-3</v>
      </c>
      <c r="CJ1182" s="41">
        <f t="shared" si="909"/>
        <v>-9.5694510161506725E-3</v>
      </c>
      <c r="CK1182" s="41">
        <f t="shared" si="910"/>
        <v>2.690023664016071E-2</v>
      </c>
      <c r="CL1182" s="41">
        <f t="shared" si="911"/>
        <v>1.4254968599640781E-3</v>
      </c>
      <c r="CM1182" s="41">
        <f t="shared" si="912"/>
        <v>-4.9355670324363977E-2</v>
      </c>
      <c r="CO1182" s="41"/>
      <c r="CP1182" s="41"/>
      <c r="CQ1182" s="41">
        <f t="shared" si="913"/>
        <v>2.2311009716974388E-3</v>
      </c>
      <c r="CR1182" s="41">
        <f t="shared" si="914"/>
        <v>-8.2238098236971993E-2</v>
      </c>
      <c r="CS1182" s="41">
        <f t="shared" si="915"/>
        <v>-2.5617243200965908E-2</v>
      </c>
      <c r="CT1182" s="41">
        <f t="shared" si="916"/>
        <v>-1.3333530869465144E-2</v>
      </c>
      <c r="CU1182" s="41">
        <f t="shared" si="917"/>
        <v>-8.2531417567204141E-3</v>
      </c>
      <c r="CV1182" s="41">
        <f t="shared" si="918"/>
        <v>-2.3497971267303873E-2</v>
      </c>
      <c r="CW1182" s="41"/>
      <c r="CX1182" s="41">
        <f t="shared" si="919"/>
        <v>-1.8274649350099322E-2</v>
      </c>
      <c r="CY1182" s="41"/>
      <c r="CZ1182" s="41">
        <f t="shared" si="920"/>
        <v>-1.0889490986326683E-2</v>
      </c>
      <c r="DA1182" s="41">
        <f t="shared" si="921"/>
        <v>7.2993167878358514E-3</v>
      </c>
      <c r="DB1182" s="41">
        <f t="shared" si="922"/>
        <v>-1.4144507386164738E-2</v>
      </c>
      <c r="DC1182" s="41">
        <f t="shared" si="923"/>
        <v>2.4541108916117445E-2</v>
      </c>
      <c r="DD1182" s="41">
        <f t="shared" si="924"/>
        <v>-1.2281549168587063E-3</v>
      </c>
      <c r="DE1182" s="41"/>
      <c r="DF1182" s="41"/>
      <c r="DG1182" s="41">
        <f t="shared" si="925"/>
        <v>-1.4286000187447398E-2</v>
      </c>
      <c r="DH1182" s="41"/>
    </row>
    <row r="1183" spans="2:112">
      <c r="B1183" s="34"/>
      <c r="C1183" s="34">
        <v>4.256138</v>
      </c>
      <c r="D1183" s="34"/>
      <c r="E1183" s="34">
        <v>4</v>
      </c>
      <c r="F1183" s="34"/>
      <c r="G1183" s="34">
        <v>57.760178000000003</v>
      </c>
      <c r="H1183" s="34">
        <v>27.651053999999998</v>
      </c>
      <c r="I1183" s="34">
        <v>25.4</v>
      </c>
      <c r="J1183" s="34">
        <v>4.96</v>
      </c>
      <c r="K1183" s="34"/>
      <c r="L1183" s="34">
        <v>74.949996999999996</v>
      </c>
      <c r="M1183" s="34">
        <v>3.78</v>
      </c>
      <c r="N1183" s="34">
        <v>46.277611</v>
      </c>
      <c r="O1183" s="34">
        <v>12.98</v>
      </c>
      <c r="P1183" s="34"/>
      <c r="Q1183" s="34"/>
      <c r="R1183" s="34">
        <v>48.48</v>
      </c>
      <c r="S1183" s="34">
        <v>42.426147</v>
      </c>
      <c r="T1183" s="34"/>
      <c r="U1183" s="34"/>
      <c r="V1183" s="34">
        <v>3.8051699999999999</v>
      </c>
      <c r="W1183" s="34">
        <v>45.619999</v>
      </c>
      <c r="X1183" s="34">
        <v>34.150002000000001</v>
      </c>
      <c r="Y1183" s="34">
        <v>15.4</v>
      </c>
      <c r="Z1183" s="34">
        <v>29.573957</v>
      </c>
      <c r="AA1183" s="34">
        <v>54.014465000000001</v>
      </c>
      <c r="AB1183" s="34">
        <v>99.185683999999995</v>
      </c>
      <c r="AC1183" s="34"/>
      <c r="AD1183" s="34">
        <v>143.03999300000001</v>
      </c>
      <c r="AE1183" s="34">
        <v>38.758121000000003</v>
      </c>
      <c r="AF1183" s="34">
        <v>1.0900000000000001</v>
      </c>
      <c r="AG1183" s="34">
        <v>50.57</v>
      </c>
      <c r="AH1183" s="34">
        <v>33.274681000000001</v>
      </c>
      <c r="AI1183" s="34">
        <v>149.75224299999999</v>
      </c>
      <c r="AJ1183" s="34">
        <v>11.610203</v>
      </c>
      <c r="AK1183" s="34"/>
      <c r="AL1183" s="34"/>
      <c r="AM1183" s="34">
        <v>44.441077999999997</v>
      </c>
      <c r="AN1183" s="34">
        <v>3.7</v>
      </c>
      <c r="AO1183" s="34">
        <v>24.950001</v>
      </c>
      <c r="AP1183" s="34">
        <v>7.35</v>
      </c>
      <c r="AQ1183" s="34">
        <v>21.450001</v>
      </c>
      <c r="AR1183" s="34">
        <v>7.18</v>
      </c>
      <c r="AS1183" s="34"/>
      <c r="AT1183" s="34">
        <v>24.263808999999998</v>
      </c>
      <c r="AU1183" s="34"/>
      <c r="AV1183" s="34">
        <v>14.223697</v>
      </c>
      <c r="AW1183" s="34">
        <v>13.323529000000001</v>
      </c>
      <c r="AX1183" s="34">
        <v>13.93</v>
      </c>
      <c r="AY1183" s="34">
        <v>7</v>
      </c>
      <c r="AZ1183" s="34">
        <v>64.970000999999996</v>
      </c>
      <c r="BA1183" s="34"/>
      <c r="BB1183" s="34"/>
      <c r="BC1183" s="34">
        <v>27.917473000000001</v>
      </c>
      <c r="BD1183" s="34"/>
      <c r="BE1183" s="38"/>
      <c r="BF1183" s="41"/>
      <c r="BG1183" s="41">
        <f t="shared" si="888"/>
        <v>-1.117335281029889E-2</v>
      </c>
      <c r="BH1183" s="41"/>
      <c r="BI1183" s="41">
        <f t="shared" si="889"/>
        <v>-1.4888612493750524E-2</v>
      </c>
      <c r="BJ1183" s="41"/>
      <c r="BK1183" s="41">
        <f t="shared" si="890"/>
        <v>1.5534345508852933E-3</v>
      </c>
      <c r="BL1183" s="41">
        <f t="shared" si="891"/>
        <v>-3.9646732496293096E-3</v>
      </c>
      <c r="BM1183" s="41">
        <f t="shared" si="892"/>
        <v>0</v>
      </c>
      <c r="BN1183" s="41">
        <f t="shared" si="893"/>
        <v>-4.7252884850545615E-2</v>
      </c>
      <c r="BO1183" s="41"/>
      <c r="BP1183" s="41">
        <f t="shared" si="894"/>
        <v>2.2124186567834367E-2</v>
      </c>
      <c r="BQ1183" s="41">
        <f t="shared" si="895"/>
        <v>3.4996842037096153E-2</v>
      </c>
      <c r="BR1183" s="41">
        <f t="shared" si="896"/>
        <v>0</v>
      </c>
      <c r="BS1183" s="41">
        <f t="shared" si="897"/>
        <v>2.3139231303972198E-3</v>
      </c>
      <c r="BT1183" s="41"/>
      <c r="BU1183" s="41"/>
      <c r="BV1183" s="41">
        <f t="shared" si="898"/>
        <v>1.2871238386556905E-2</v>
      </c>
      <c r="BW1183" s="41">
        <f t="shared" si="899"/>
        <v>0</v>
      </c>
      <c r="BX1183" s="41"/>
      <c r="BY1183" s="41"/>
      <c r="BZ1183" s="41">
        <f t="shared" si="900"/>
        <v>-1.5625075474823502E-2</v>
      </c>
      <c r="CA1183" s="41">
        <f t="shared" si="901"/>
        <v>-9.3815460497576643E-3</v>
      </c>
      <c r="CB1183" s="41">
        <f t="shared" si="902"/>
        <v>8.8237043078639027E-3</v>
      </c>
      <c r="CC1183" s="41">
        <f t="shared" si="903"/>
        <v>1.2414403148381978E-2</v>
      </c>
      <c r="CD1183" s="41">
        <f t="shared" si="904"/>
        <v>-1.1340988892206019E-2</v>
      </c>
      <c r="CE1183" s="41">
        <f t="shared" si="905"/>
        <v>4.7000124756500037E-3</v>
      </c>
      <c r="CF1183" s="41">
        <f t="shared" si="906"/>
        <v>2.5182286182039875E-3</v>
      </c>
      <c r="CG1183" s="41"/>
      <c r="CH1183" s="41">
        <f t="shared" si="907"/>
        <v>-2.2346937142240855E-3</v>
      </c>
      <c r="CI1183" s="41">
        <f t="shared" si="908"/>
        <v>1.542388454746278E-3</v>
      </c>
      <c r="CJ1183" s="41">
        <f t="shared" si="909"/>
        <v>4.6956983087771083E-2</v>
      </c>
      <c r="CK1183" s="41">
        <f t="shared" si="910"/>
        <v>9.1379061641620202E-3</v>
      </c>
      <c r="CL1183" s="41">
        <f t="shared" si="911"/>
        <v>-4.6655648744807071E-2</v>
      </c>
      <c r="CM1183" s="41">
        <f t="shared" si="912"/>
        <v>7.3390098880373041E-4</v>
      </c>
      <c r="CO1183" s="41"/>
      <c r="CP1183" s="41"/>
      <c r="CQ1183" s="41">
        <f t="shared" si="913"/>
        <v>-4.9150545129944779E-3</v>
      </c>
      <c r="CR1183" s="41">
        <f t="shared" si="914"/>
        <v>5.5569851154810786E-2</v>
      </c>
      <c r="CS1183" s="41">
        <f t="shared" si="915"/>
        <v>-3.9999253330261532E-3</v>
      </c>
      <c r="CT1183" s="41">
        <f t="shared" si="916"/>
        <v>-1.3513719166722933E-2</v>
      </c>
      <c r="CU1183" s="41">
        <f t="shared" si="917"/>
        <v>0.16981275372229149</v>
      </c>
      <c r="CV1183" s="41">
        <f t="shared" si="918"/>
        <v>4.187026354216453E-3</v>
      </c>
      <c r="CW1183" s="41"/>
      <c r="CX1183" s="41">
        <f t="shared" si="919"/>
        <v>0</v>
      </c>
      <c r="CY1183" s="41"/>
      <c r="CZ1183" s="41">
        <f t="shared" si="920"/>
        <v>4.6354186091472356E-2</v>
      </c>
      <c r="DA1183" s="41">
        <f t="shared" si="921"/>
        <v>-1.834913730355666E-2</v>
      </c>
      <c r="DB1183" s="41">
        <f t="shared" si="922"/>
        <v>-7.865610805950737E-3</v>
      </c>
      <c r="DC1183" s="41">
        <f t="shared" si="923"/>
        <v>-0.16430305129127629</v>
      </c>
      <c r="DD1183" s="41">
        <f t="shared" si="924"/>
        <v>-1.9988782083981615E-3</v>
      </c>
      <c r="DE1183" s="41"/>
      <c r="DF1183" s="41"/>
      <c r="DG1183" s="41">
        <f t="shared" si="925"/>
        <v>6.0965317817282955E-3</v>
      </c>
      <c r="DH1183" s="41"/>
    </row>
    <row r="1184" spans="2:112">
      <c r="B1184" s="34"/>
      <c r="C1184" s="34">
        <v>4.256138</v>
      </c>
      <c r="D1184" s="34"/>
      <c r="E1184" s="34">
        <v>3.89</v>
      </c>
      <c r="F1184" s="34"/>
      <c r="G1184" s="34">
        <v>57.869762000000001</v>
      </c>
      <c r="H1184" s="34">
        <v>27.860758000000001</v>
      </c>
      <c r="I1184" s="34">
        <v>25.25</v>
      </c>
      <c r="J1184" s="34">
        <v>4.7699999999999996</v>
      </c>
      <c r="K1184" s="34"/>
      <c r="L1184" s="34">
        <v>76.819999999999993</v>
      </c>
      <c r="M1184" s="34">
        <v>3.88</v>
      </c>
      <c r="N1184" s="34">
        <v>46.735900999999998</v>
      </c>
      <c r="O1184" s="34">
        <v>12.93</v>
      </c>
      <c r="P1184" s="34"/>
      <c r="Q1184" s="34"/>
      <c r="R1184" s="34">
        <v>48.580002</v>
      </c>
      <c r="S1184" s="34">
        <v>42.386318000000003</v>
      </c>
      <c r="T1184" s="34"/>
      <c r="U1184" s="34"/>
      <c r="V1184" s="34">
        <v>3.735258</v>
      </c>
      <c r="W1184" s="34">
        <v>45.43</v>
      </c>
      <c r="X1184" s="34">
        <v>34.200001</v>
      </c>
      <c r="Y1184" s="34">
        <v>15.52</v>
      </c>
      <c r="Z1184" s="34">
        <v>29.464828000000001</v>
      </c>
      <c r="AA1184" s="34">
        <v>54.452815999999999</v>
      </c>
      <c r="AB1184" s="34">
        <v>100.333206</v>
      </c>
      <c r="AC1184" s="34"/>
      <c r="AD1184" s="34">
        <v>141.740005</v>
      </c>
      <c r="AE1184" s="34">
        <v>38.787990999999998</v>
      </c>
      <c r="AF1184" s="34">
        <v>1.04</v>
      </c>
      <c r="AG1184" s="34">
        <v>50.07</v>
      </c>
      <c r="AH1184" s="34">
        <v>33.920310999999998</v>
      </c>
      <c r="AI1184" s="34">
        <v>147.62477100000001</v>
      </c>
      <c r="AJ1184" s="34">
        <v>11.42389</v>
      </c>
      <c r="AK1184" s="34"/>
      <c r="AL1184" s="34"/>
      <c r="AM1184" s="34">
        <v>44.232056</v>
      </c>
      <c r="AN1184" s="34">
        <v>4.0999999999999996</v>
      </c>
      <c r="AO1184" s="34">
        <v>24.75</v>
      </c>
      <c r="AP1184" s="34">
        <v>7.45</v>
      </c>
      <c r="AQ1184" s="34">
        <v>21.5</v>
      </c>
      <c r="AR1184" s="34">
        <v>7.01</v>
      </c>
      <c r="AS1184" s="34"/>
      <c r="AT1184" s="34">
        <v>24.462693999999999</v>
      </c>
      <c r="AU1184" s="34"/>
      <c r="AV1184" s="34">
        <v>13.975897</v>
      </c>
      <c r="AW1184" s="34">
        <v>13.323529000000001</v>
      </c>
      <c r="AX1184" s="34">
        <v>13.76</v>
      </c>
      <c r="AY1184" s="34">
        <v>6.5</v>
      </c>
      <c r="AZ1184" s="34">
        <v>64.949996999999996</v>
      </c>
      <c r="BA1184" s="34"/>
      <c r="BB1184" s="34"/>
      <c r="BC1184" s="34">
        <v>27.677923</v>
      </c>
      <c r="BD1184" s="34"/>
      <c r="BE1184" s="38"/>
      <c r="BF1184" s="41"/>
      <c r="BG1184" s="41">
        <f t="shared" si="888"/>
        <v>0</v>
      </c>
      <c r="BH1184" s="41"/>
      <c r="BI1184" s="41">
        <f t="shared" si="889"/>
        <v>-2.7885203489535663E-2</v>
      </c>
      <c r="BJ1184" s="41"/>
      <c r="BK1184" s="41">
        <f t="shared" si="890"/>
        <v>1.8954266136953757E-3</v>
      </c>
      <c r="BL1184" s="41">
        <f t="shared" si="891"/>
        <v>7.5553288566189893E-3</v>
      </c>
      <c r="BM1184" s="41">
        <f t="shared" si="892"/>
        <v>-5.9230183031220556E-3</v>
      </c>
      <c r="BN1184" s="41">
        <f t="shared" si="893"/>
        <v>-3.9059435836586408E-2</v>
      </c>
      <c r="BO1184" s="41"/>
      <c r="BP1184" s="41">
        <f t="shared" si="894"/>
        <v>2.4643838395837298E-2</v>
      </c>
      <c r="BQ1184" s="41">
        <f t="shared" si="895"/>
        <v>2.6111144003685804E-2</v>
      </c>
      <c r="BR1184" s="41">
        <f t="shared" si="896"/>
        <v>9.8543469390835053E-3</v>
      </c>
      <c r="BS1184" s="41">
        <f t="shared" si="897"/>
        <v>-3.8595184921779158E-3</v>
      </c>
      <c r="BT1184" s="41"/>
      <c r="BU1184" s="41"/>
      <c r="BV1184" s="41">
        <f t="shared" si="898"/>
        <v>2.0606229821720891E-3</v>
      </c>
      <c r="BW1184" s="41">
        <f t="shared" si="899"/>
        <v>-9.3922521714007547E-4</v>
      </c>
      <c r="BX1184" s="41"/>
      <c r="BY1184" s="41"/>
      <c r="BZ1184" s="41">
        <f t="shared" si="900"/>
        <v>-1.8543775866461696E-2</v>
      </c>
      <c r="CA1184" s="41">
        <f t="shared" si="901"/>
        <v>-4.1735151647193562E-3</v>
      </c>
      <c r="CB1184" s="41">
        <f t="shared" si="902"/>
        <v>1.463028726374032E-3</v>
      </c>
      <c r="CC1184" s="41">
        <f t="shared" si="903"/>
        <v>7.7620053354891094E-3</v>
      </c>
      <c r="CD1184" s="41">
        <f t="shared" si="904"/>
        <v>-3.6968621317967211E-3</v>
      </c>
      <c r="CE1184" s="41">
        <f t="shared" si="905"/>
        <v>8.0826841496169245E-3</v>
      </c>
      <c r="CF1184" s="41">
        <f t="shared" si="906"/>
        <v>1.1503017616614356E-2</v>
      </c>
      <c r="CG1184" s="41"/>
      <c r="CH1184" s="41">
        <f t="shared" si="907"/>
        <v>-9.1298338298761994E-3</v>
      </c>
      <c r="CI1184" s="41">
        <f t="shared" si="908"/>
        <v>7.7038037644697589E-4</v>
      </c>
      <c r="CJ1184" s="41">
        <f t="shared" si="909"/>
        <v>-4.6956983087771097E-2</v>
      </c>
      <c r="CK1184" s="41">
        <f t="shared" si="910"/>
        <v>-9.9364887500382904E-3</v>
      </c>
      <c r="CL1184" s="41">
        <f t="shared" si="911"/>
        <v>1.92172020553837E-2</v>
      </c>
      <c r="CM1184" s="41">
        <f t="shared" si="912"/>
        <v>-1.4308491891996842E-2</v>
      </c>
      <c r="CO1184" s="41"/>
      <c r="CP1184" s="41"/>
      <c r="CQ1184" s="41">
        <f t="shared" si="913"/>
        <v>-4.7144468164075533E-3</v>
      </c>
      <c r="CR1184" s="41">
        <f t="shared" si="914"/>
        <v>0.10265415406008316</v>
      </c>
      <c r="CS1184" s="41">
        <f t="shared" si="915"/>
        <v>-8.0483732629878721E-3</v>
      </c>
      <c r="CT1184" s="41">
        <f t="shared" si="916"/>
        <v>1.3513719166722855E-2</v>
      </c>
      <c r="CU1184" s="41">
        <f t="shared" si="917"/>
        <v>2.328243139545506E-3</v>
      </c>
      <c r="CV1184" s="41">
        <f t="shared" si="918"/>
        <v>-2.3961682013634068E-2</v>
      </c>
      <c r="CW1184" s="41"/>
      <c r="CX1184" s="41">
        <f t="shared" si="919"/>
        <v>8.1633645854748398E-3</v>
      </c>
      <c r="CY1184" s="41"/>
      <c r="CZ1184" s="41">
        <f t="shared" si="920"/>
        <v>-1.7575173492072108E-2</v>
      </c>
      <c r="DA1184" s="41">
        <f t="shared" si="921"/>
        <v>0</v>
      </c>
      <c r="DB1184" s="41">
        <f t="shared" si="922"/>
        <v>-1.2278955286516768E-2</v>
      </c>
      <c r="DC1184" s="41">
        <f t="shared" si="923"/>
        <v>-7.4107972153721849E-2</v>
      </c>
      <c r="DD1184" s="41">
        <f t="shared" si="924"/>
        <v>-3.0794335692770335E-4</v>
      </c>
      <c r="DE1184" s="41"/>
      <c r="DF1184" s="41"/>
      <c r="DG1184" s="41">
        <f t="shared" si="925"/>
        <v>-8.617673395082957E-3</v>
      </c>
      <c r="DH1184" s="41"/>
    </row>
    <row r="1185" spans="2:112">
      <c r="B1185" s="34"/>
      <c r="C1185" s="34">
        <v>4.495247</v>
      </c>
      <c r="D1185" s="34"/>
      <c r="E1185" s="34">
        <v>3.92</v>
      </c>
      <c r="F1185" s="34"/>
      <c r="G1185" s="34">
        <v>58.328018</v>
      </c>
      <c r="H1185" s="34">
        <v>27.910688</v>
      </c>
      <c r="I1185" s="34">
        <v>25.25</v>
      </c>
      <c r="J1185" s="34">
        <v>4.75</v>
      </c>
      <c r="K1185" s="34"/>
      <c r="L1185" s="34">
        <v>77.150002000000001</v>
      </c>
      <c r="M1185" s="34">
        <v>3.9</v>
      </c>
      <c r="N1185" s="34">
        <v>46.666161000000002</v>
      </c>
      <c r="O1185" s="34">
        <v>12.99</v>
      </c>
      <c r="P1185" s="34"/>
      <c r="Q1185" s="34"/>
      <c r="R1185" s="34">
        <v>48.02</v>
      </c>
      <c r="S1185" s="34">
        <v>42.356448999999998</v>
      </c>
      <c r="T1185" s="34"/>
      <c r="U1185" s="34"/>
      <c r="V1185" s="34">
        <v>3.7452450000000002</v>
      </c>
      <c r="W1185" s="34">
        <v>44.959999000000003</v>
      </c>
      <c r="X1185" s="34">
        <v>34.5</v>
      </c>
      <c r="Y1185" s="34">
        <v>15.07</v>
      </c>
      <c r="Z1185" s="34">
        <v>29.306097000000001</v>
      </c>
      <c r="AA1185" s="34">
        <v>54.404105999999999</v>
      </c>
      <c r="AB1185" s="34">
        <v>98.786545000000004</v>
      </c>
      <c r="AC1185" s="34"/>
      <c r="AD1185" s="34">
        <v>142.14999399999999</v>
      </c>
      <c r="AE1185" s="34">
        <v>38.678474000000001</v>
      </c>
      <c r="AF1185" s="34">
        <v>1.01</v>
      </c>
      <c r="AG1185" s="34">
        <v>47.009998000000003</v>
      </c>
      <c r="AH1185" s="34">
        <v>33.622326000000001</v>
      </c>
      <c r="AI1185" s="34">
        <v>148.114182</v>
      </c>
      <c r="AJ1185" s="34">
        <v>11.286607999999999</v>
      </c>
      <c r="AK1185" s="34"/>
      <c r="AL1185" s="34"/>
      <c r="AM1185" s="34">
        <v>44.003135999999998</v>
      </c>
      <c r="AN1185" s="34">
        <v>3.9</v>
      </c>
      <c r="AO1185" s="34">
        <v>23.950001</v>
      </c>
      <c r="AP1185" s="34">
        <v>7.6</v>
      </c>
      <c r="AQ1185" s="34">
        <v>21.5</v>
      </c>
      <c r="AR1185" s="34">
        <v>7.04</v>
      </c>
      <c r="AS1185" s="34"/>
      <c r="AT1185" s="34">
        <v>24.114647000000001</v>
      </c>
      <c r="AU1185" s="34"/>
      <c r="AV1185" s="34">
        <v>13.975897</v>
      </c>
      <c r="AW1185" s="34">
        <v>13.224836</v>
      </c>
      <c r="AX1185" s="34">
        <v>13.74</v>
      </c>
      <c r="AY1185" s="34">
        <v>5.7</v>
      </c>
      <c r="AZ1185" s="34">
        <v>64.849997999999999</v>
      </c>
      <c r="BA1185" s="34"/>
      <c r="BB1185" s="34"/>
      <c r="BC1185" s="34">
        <v>27.877548000000001</v>
      </c>
      <c r="BD1185" s="34"/>
      <c r="BE1185" s="38"/>
      <c r="BF1185" s="41"/>
      <c r="BG1185" s="41">
        <f t="shared" si="888"/>
        <v>5.4658440032572822E-2</v>
      </c>
      <c r="BH1185" s="41"/>
      <c r="BI1185" s="41">
        <f t="shared" si="889"/>
        <v>7.6824961720162108E-3</v>
      </c>
      <c r="BJ1185" s="41"/>
      <c r="BK1185" s="41">
        <f t="shared" si="890"/>
        <v>7.887558192755691E-3</v>
      </c>
      <c r="BL1185" s="41">
        <f t="shared" si="891"/>
        <v>1.7905224598089348E-3</v>
      </c>
      <c r="BM1185" s="41">
        <f t="shared" si="892"/>
        <v>0</v>
      </c>
      <c r="BN1185" s="41">
        <f t="shared" si="893"/>
        <v>-4.2016868536999697E-3</v>
      </c>
      <c r="BO1185" s="41"/>
      <c r="BP1185" s="41">
        <f t="shared" si="894"/>
        <v>4.286581814936517E-3</v>
      </c>
      <c r="BQ1185" s="41">
        <f t="shared" si="895"/>
        <v>5.1413995004186523E-3</v>
      </c>
      <c r="BR1185" s="41">
        <f t="shared" si="896"/>
        <v>-1.4933291935289184E-3</v>
      </c>
      <c r="BS1185" s="41">
        <f t="shared" si="897"/>
        <v>4.6296378987421968E-3</v>
      </c>
      <c r="BT1185" s="41"/>
      <c r="BU1185" s="41"/>
      <c r="BV1185" s="41">
        <f t="shared" si="898"/>
        <v>-1.1594373950123834E-2</v>
      </c>
      <c r="BW1185" s="41">
        <f t="shared" si="899"/>
        <v>-7.0493334816191405E-4</v>
      </c>
      <c r="BX1185" s="41"/>
      <c r="BY1185" s="41"/>
      <c r="BZ1185" s="41">
        <f t="shared" si="900"/>
        <v>2.6701428857555036E-3</v>
      </c>
      <c r="CA1185" s="41">
        <f t="shared" si="901"/>
        <v>-1.0399496427869359E-2</v>
      </c>
      <c r="CB1185" s="41">
        <f t="shared" si="902"/>
        <v>8.7336507289890435E-3</v>
      </c>
      <c r="CC1185" s="41">
        <f t="shared" si="903"/>
        <v>-2.9423502116668609E-2</v>
      </c>
      <c r="CD1185" s="41">
        <f t="shared" si="904"/>
        <v>-5.4016977258299877E-3</v>
      </c>
      <c r="CE1185" s="41">
        <f t="shared" si="905"/>
        <v>-8.9493625864287842E-4</v>
      </c>
      <c r="CF1185" s="41">
        <f t="shared" si="906"/>
        <v>-1.5535295707586405E-2</v>
      </c>
      <c r="CG1185" s="41"/>
      <c r="CH1185" s="41">
        <f t="shared" si="907"/>
        <v>2.8883672301071657E-3</v>
      </c>
      <c r="CI1185" s="41">
        <f t="shared" si="908"/>
        <v>-2.8274705180349139E-3</v>
      </c>
      <c r="CJ1185" s="41">
        <f t="shared" si="909"/>
        <v>-2.9270382300113224E-2</v>
      </c>
      <c r="CK1185" s="41">
        <f t="shared" si="910"/>
        <v>-6.3061723849954676E-2</v>
      </c>
      <c r="CL1185" s="41">
        <f t="shared" si="911"/>
        <v>-8.8236689175256455E-3</v>
      </c>
      <c r="CM1185" s="41">
        <f t="shared" si="912"/>
        <v>3.309753022420113E-3</v>
      </c>
      <c r="CO1185" s="41"/>
      <c r="CP1185" s="41"/>
      <c r="CQ1185" s="41">
        <f t="shared" si="913"/>
        <v>-5.1888709808039996E-3</v>
      </c>
      <c r="CR1185" s="41">
        <f t="shared" si="914"/>
        <v>-5.0010420574661305E-2</v>
      </c>
      <c r="CS1185" s="41">
        <f t="shared" si="915"/>
        <v>-3.2857123404122432E-2</v>
      </c>
      <c r="CT1185" s="41">
        <f t="shared" si="916"/>
        <v>1.9934214900817111E-2</v>
      </c>
      <c r="CU1185" s="41">
        <f t="shared" si="917"/>
        <v>0</v>
      </c>
      <c r="CV1185" s="41">
        <f t="shared" si="918"/>
        <v>4.2704691234522855E-3</v>
      </c>
      <c r="CW1185" s="41"/>
      <c r="CX1185" s="41">
        <f t="shared" si="919"/>
        <v>-1.4329847974825423E-2</v>
      </c>
      <c r="CY1185" s="41"/>
      <c r="CZ1185" s="41">
        <f t="shared" si="920"/>
        <v>0</v>
      </c>
      <c r="DA1185" s="41">
        <f t="shared" si="921"/>
        <v>-7.4349930504655744E-3</v>
      </c>
      <c r="DB1185" s="41">
        <f t="shared" si="922"/>
        <v>-1.454545710994324E-3</v>
      </c>
      <c r="DC1185" s="41">
        <f t="shared" si="923"/>
        <v>-0.13133600206108698</v>
      </c>
      <c r="DD1185" s="41">
        <f t="shared" si="924"/>
        <v>-1.5408170051794741E-3</v>
      </c>
      <c r="DE1185" s="41"/>
      <c r="DF1185" s="41"/>
      <c r="DG1185" s="41">
        <f t="shared" si="925"/>
        <v>7.1865418676182683E-3</v>
      </c>
      <c r="DH1185" s="41"/>
    </row>
    <row r="1186" spans="2:112">
      <c r="B1186" s="34"/>
      <c r="C1186" s="34">
        <v>4.351782</v>
      </c>
      <c r="D1186" s="34"/>
      <c r="E1186" s="34">
        <v>3.9</v>
      </c>
      <c r="F1186" s="34"/>
      <c r="G1186" s="34">
        <v>59.085135999999999</v>
      </c>
      <c r="H1186" s="34">
        <v>28.559774000000001</v>
      </c>
      <c r="I1186" s="34">
        <v>25.4</v>
      </c>
      <c r="J1186" s="34">
        <v>5.01</v>
      </c>
      <c r="K1186" s="34"/>
      <c r="L1186" s="34">
        <v>76.059997999999993</v>
      </c>
      <c r="M1186" s="34">
        <v>3.9</v>
      </c>
      <c r="N1186" s="34">
        <v>46.795681000000002</v>
      </c>
      <c r="O1186" s="34">
        <v>13.06</v>
      </c>
      <c r="P1186" s="34"/>
      <c r="Q1186" s="34"/>
      <c r="R1186" s="34">
        <v>49.66</v>
      </c>
      <c r="S1186" s="34">
        <v>42.366405</v>
      </c>
      <c r="T1186" s="34"/>
      <c r="U1186" s="34"/>
      <c r="V1186" s="34">
        <v>3.7052960000000001</v>
      </c>
      <c r="W1186" s="34">
        <v>45.580002</v>
      </c>
      <c r="X1186" s="34">
        <v>35.650002000000001</v>
      </c>
      <c r="Y1186" s="34">
        <v>15.31</v>
      </c>
      <c r="Z1186" s="34">
        <v>29.276333000000001</v>
      </c>
      <c r="AA1186" s="34">
        <v>54.579445</v>
      </c>
      <c r="AB1186" s="34">
        <v>99.734497000000005</v>
      </c>
      <c r="AC1186" s="34"/>
      <c r="AD1186" s="34">
        <v>144.16000399999999</v>
      </c>
      <c r="AE1186" s="34">
        <v>38.588870999999997</v>
      </c>
      <c r="AF1186" s="34">
        <v>1.02</v>
      </c>
      <c r="AG1186" s="34">
        <v>47.52</v>
      </c>
      <c r="AH1186" s="34">
        <v>33.622326000000001</v>
      </c>
      <c r="AI1186" s="34">
        <v>150.60124200000001</v>
      </c>
      <c r="AJ1186" s="34">
        <v>11.365055</v>
      </c>
      <c r="AK1186" s="34"/>
      <c r="AL1186" s="34"/>
      <c r="AM1186" s="34">
        <v>43.933459999999997</v>
      </c>
      <c r="AN1186" s="34">
        <v>4</v>
      </c>
      <c r="AO1186" s="34">
        <v>23.75</v>
      </c>
      <c r="AP1186" s="34">
        <v>7.45</v>
      </c>
      <c r="AQ1186" s="34">
        <v>21.450001</v>
      </c>
      <c r="AR1186" s="34">
        <v>7.02</v>
      </c>
      <c r="AS1186" s="34"/>
      <c r="AT1186" s="34">
        <v>24.462693999999999</v>
      </c>
      <c r="AU1186" s="34"/>
      <c r="AV1186" s="34">
        <v>14.372375999999999</v>
      </c>
      <c r="AW1186" s="34">
        <v>13.224836</v>
      </c>
      <c r="AX1186" s="34">
        <v>13.7</v>
      </c>
      <c r="AY1186" s="34">
        <v>5.0999999999999996</v>
      </c>
      <c r="AZ1186" s="34">
        <v>64.610000999999997</v>
      </c>
      <c r="BA1186" s="34"/>
      <c r="BB1186" s="34"/>
      <c r="BC1186" s="34">
        <v>28.037248999999999</v>
      </c>
      <c r="BD1186" s="34"/>
      <c r="BE1186" s="38"/>
      <c r="BF1186" s="41"/>
      <c r="BG1186" s="41">
        <f t="shared" si="888"/>
        <v>-3.2435199971038227E-2</v>
      </c>
      <c r="BH1186" s="41"/>
      <c r="BI1186" s="41">
        <f t="shared" si="889"/>
        <v>-5.1151006667703768E-3</v>
      </c>
      <c r="BJ1186" s="41"/>
      <c r="BK1186" s="41">
        <f t="shared" si="890"/>
        <v>1.2896825753243218E-2</v>
      </c>
      <c r="BL1186" s="41">
        <f t="shared" si="891"/>
        <v>2.2989526367555125E-2</v>
      </c>
      <c r="BM1186" s="41">
        <f t="shared" si="892"/>
        <v>5.9230183031220712E-3</v>
      </c>
      <c r="BN1186" s="41">
        <f t="shared" si="893"/>
        <v>5.3291297050223625E-2</v>
      </c>
      <c r="BO1186" s="41"/>
      <c r="BP1186" s="41">
        <f t="shared" si="894"/>
        <v>-1.4229128527612159E-2</v>
      </c>
      <c r="BQ1186" s="41">
        <f t="shared" si="895"/>
        <v>0</v>
      </c>
      <c r="BR1186" s="41">
        <f t="shared" si="896"/>
        <v>2.7716141719678093E-3</v>
      </c>
      <c r="BS1186" s="41">
        <f t="shared" si="897"/>
        <v>5.3742931657769413E-3</v>
      </c>
      <c r="BT1186" s="41"/>
      <c r="BU1186" s="41"/>
      <c r="BV1186" s="41">
        <f t="shared" si="898"/>
        <v>3.3582189286913214E-2</v>
      </c>
      <c r="BW1186" s="41">
        <f t="shared" si="899"/>
        <v>2.3502513373392189E-4</v>
      </c>
      <c r="BX1186" s="41"/>
      <c r="BY1186" s="41"/>
      <c r="BZ1186" s="41">
        <f t="shared" si="900"/>
        <v>-1.0723887795460813E-2</v>
      </c>
      <c r="CA1186" s="41">
        <f t="shared" si="901"/>
        <v>1.3695884352988918E-2</v>
      </c>
      <c r="CB1186" s="41">
        <f t="shared" si="902"/>
        <v>3.2789878923971109E-2</v>
      </c>
      <c r="CC1186" s="41">
        <f t="shared" si="903"/>
        <v>1.5800197031188377E-2</v>
      </c>
      <c r="CD1186" s="41">
        <f t="shared" si="904"/>
        <v>-1.0161409337594329E-3</v>
      </c>
      <c r="CE1186" s="41">
        <f t="shared" si="905"/>
        <v>3.2177177138233439E-3</v>
      </c>
      <c r="CF1186" s="41">
        <f t="shared" si="906"/>
        <v>9.550213875508997E-3</v>
      </c>
      <c r="CG1186" s="41"/>
      <c r="CH1186" s="41">
        <f t="shared" si="907"/>
        <v>1.4041025718901453E-2</v>
      </c>
      <c r="CI1186" s="41">
        <f t="shared" si="908"/>
        <v>-2.319299056170536E-3</v>
      </c>
      <c r="CJ1186" s="41">
        <f t="shared" si="909"/>
        <v>9.8522964430116395E-3</v>
      </c>
      <c r="CK1186" s="41">
        <f t="shared" si="910"/>
        <v>1.0790372562490757E-2</v>
      </c>
      <c r="CL1186" s="41">
        <f t="shared" si="911"/>
        <v>0</v>
      </c>
      <c r="CM1186" s="41">
        <f t="shared" si="912"/>
        <v>1.6652086032768725E-2</v>
      </c>
      <c r="CO1186" s="41"/>
      <c r="CP1186" s="41"/>
      <c r="CQ1186" s="41">
        <f t="shared" si="913"/>
        <v>-1.5846875533155281E-3</v>
      </c>
      <c r="CR1186" s="41">
        <f t="shared" si="914"/>
        <v>2.5317807984290001E-2</v>
      </c>
      <c r="CS1186" s="41">
        <f t="shared" si="915"/>
        <v>-8.3858351299266661E-3</v>
      </c>
      <c r="CT1186" s="41">
        <f t="shared" si="916"/>
        <v>-1.9934214900817138E-2</v>
      </c>
      <c r="CU1186" s="41">
        <f t="shared" si="917"/>
        <v>-2.3282431395455646E-3</v>
      </c>
      <c r="CV1186" s="41">
        <f t="shared" si="918"/>
        <v>-2.8449521322313617E-3</v>
      </c>
      <c r="CW1186" s="41"/>
      <c r="CX1186" s="41">
        <f t="shared" si="919"/>
        <v>1.4329847974825323E-2</v>
      </c>
      <c r="CY1186" s="41"/>
      <c r="CZ1186" s="41">
        <f t="shared" si="920"/>
        <v>2.797382786284628E-2</v>
      </c>
      <c r="DA1186" s="41">
        <f t="shared" si="921"/>
        <v>0</v>
      </c>
      <c r="DB1186" s="41">
        <f t="shared" si="922"/>
        <v>-2.9154539601241309E-3</v>
      </c>
      <c r="DC1186" s="41">
        <f t="shared" si="923"/>
        <v>-0.1112256351102245</v>
      </c>
      <c r="DD1186" s="41">
        <f t="shared" si="924"/>
        <v>-3.7076668744973288E-3</v>
      </c>
      <c r="DE1186" s="41"/>
      <c r="DF1186" s="41"/>
      <c r="DG1186" s="41">
        <f t="shared" si="925"/>
        <v>5.7123138356541189E-3</v>
      </c>
      <c r="DH1186" s="41"/>
    </row>
    <row r="1187" spans="2:112">
      <c r="B1187" s="34"/>
      <c r="C1187" s="34">
        <v>4.3326539999999998</v>
      </c>
      <c r="D1187" s="34"/>
      <c r="E1187" s="34">
        <v>4</v>
      </c>
      <c r="F1187" s="34"/>
      <c r="G1187" s="34">
        <v>59.483620000000002</v>
      </c>
      <c r="H1187" s="34">
        <v>28.360056</v>
      </c>
      <c r="I1187" s="34">
        <v>25.299999</v>
      </c>
      <c r="J1187" s="34">
        <v>4.9800000000000004</v>
      </c>
      <c r="K1187" s="34"/>
      <c r="L1187" s="34">
        <v>76.809997999999993</v>
      </c>
      <c r="M1187" s="34">
        <v>3.85</v>
      </c>
      <c r="N1187" s="34">
        <v>46.735900999999998</v>
      </c>
      <c r="O1187" s="34">
        <v>13.13</v>
      </c>
      <c r="P1187" s="34"/>
      <c r="Q1187" s="34"/>
      <c r="R1187" s="34">
        <v>49.509998000000003</v>
      </c>
      <c r="S1187" s="34">
        <v>42.874206999999998</v>
      </c>
      <c r="T1187" s="34"/>
      <c r="U1187" s="34"/>
      <c r="V1187" s="34">
        <v>3.695309</v>
      </c>
      <c r="W1187" s="34">
        <v>45.110000999999997</v>
      </c>
      <c r="X1187" s="34">
        <v>34.25</v>
      </c>
      <c r="Y1187" s="34">
        <v>15.49</v>
      </c>
      <c r="Z1187" s="34">
        <v>28.869579000000002</v>
      </c>
      <c r="AA1187" s="34">
        <v>54.579445</v>
      </c>
      <c r="AB1187" s="34">
        <v>100.28331799999999</v>
      </c>
      <c r="AC1187" s="34"/>
      <c r="AD1187" s="34">
        <v>143.35000600000001</v>
      </c>
      <c r="AE1187" s="34">
        <v>38.240417000000001</v>
      </c>
      <c r="AF1187" s="34">
        <v>1.03</v>
      </c>
      <c r="AG1187" s="34">
        <v>46.799999</v>
      </c>
      <c r="AH1187" s="34">
        <v>32.827708999999999</v>
      </c>
      <c r="AI1187" s="34">
        <v>152.918488</v>
      </c>
      <c r="AJ1187" s="34">
        <v>11.139519</v>
      </c>
      <c r="AK1187" s="34"/>
      <c r="AL1187" s="34"/>
      <c r="AM1187" s="34">
        <v>43.455708000000001</v>
      </c>
      <c r="AN1187" s="34">
        <v>3.9</v>
      </c>
      <c r="AO1187" s="34">
        <v>23.15</v>
      </c>
      <c r="AP1187" s="34">
        <v>7.7</v>
      </c>
      <c r="AQ1187" s="34"/>
      <c r="AR1187" s="34">
        <v>6.99</v>
      </c>
      <c r="AS1187" s="34"/>
      <c r="AT1187" s="34">
        <v>24.263808999999998</v>
      </c>
      <c r="AU1187" s="34"/>
      <c r="AV1187" s="34">
        <v>14.174137</v>
      </c>
      <c r="AW1187" s="34">
        <v>13.076796999999999</v>
      </c>
      <c r="AX1187" s="34">
        <v>13.94</v>
      </c>
      <c r="AY1187" s="34">
        <v>5.8</v>
      </c>
      <c r="AZ1187" s="34">
        <v>64.440002000000007</v>
      </c>
      <c r="BA1187" s="34"/>
      <c r="BB1187" s="34"/>
      <c r="BC1187" s="34">
        <v>28.007303</v>
      </c>
      <c r="BD1187" s="34"/>
      <c r="BE1187" s="38"/>
      <c r="BF1187" s="41"/>
      <c r="BG1187" s="41">
        <f t="shared" si="888"/>
        <v>-4.4051291141575764E-3</v>
      </c>
      <c r="BH1187" s="41"/>
      <c r="BI1187" s="41">
        <f t="shared" si="889"/>
        <v>2.5317807984290001E-2</v>
      </c>
      <c r="BJ1187" s="41"/>
      <c r="BK1187" s="41">
        <f t="shared" si="890"/>
        <v>6.7215936765872199E-3</v>
      </c>
      <c r="BL1187" s="41">
        <f t="shared" si="891"/>
        <v>-7.0175480007013688E-3</v>
      </c>
      <c r="BM1187" s="41">
        <f t="shared" si="892"/>
        <v>-3.944817816708834E-3</v>
      </c>
      <c r="BN1187" s="41">
        <f t="shared" si="893"/>
        <v>-6.006024060211698E-3</v>
      </c>
      <c r="BO1187" s="41"/>
      <c r="BP1187" s="41">
        <f t="shared" si="894"/>
        <v>9.8123377672309029E-3</v>
      </c>
      <c r="BQ1187" s="41">
        <f t="shared" si="895"/>
        <v>-1.2903404835907841E-2</v>
      </c>
      <c r="BR1187" s="41">
        <f t="shared" si="896"/>
        <v>-1.2782849784388126E-3</v>
      </c>
      <c r="BS1187" s="41">
        <f t="shared" si="897"/>
        <v>5.3455644664198981E-3</v>
      </c>
      <c r="BT1187" s="41"/>
      <c r="BU1187" s="41"/>
      <c r="BV1187" s="41">
        <f t="shared" si="898"/>
        <v>-3.0251511025691947E-3</v>
      </c>
      <c r="BW1187" s="41">
        <f t="shared" si="899"/>
        <v>1.1914696419191736E-2</v>
      </c>
      <c r="BX1187" s="41"/>
      <c r="BY1187" s="41"/>
      <c r="BZ1187" s="41">
        <f t="shared" si="900"/>
        <v>-2.6989701686482349E-3</v>
      </c>
      <c r="CA1187" s="41">
        <f t="shared" si="901"/>
        <v>-1.036509410809356E-2</v>
      </c>
      <c r="CB1187" s="41">
        <f t="shared" si="902"/>
        <v>-4.0062638253050828E-2</v>
      </c>
      <c r="CC1187" s="41">
        <f t="shared" si="903"/>
        <v>1.1688444759184865E-2</v>
      </c>
      <c r="CD1187" s="41">
        <f t="shared" si="904"/>
        <v>-1.3991031222196451E-2</v>
      </c>
      <c r="CE1187" s="41">
        <f t="shared" si="905"/>
        <v>0</v>
      </c>
      <c r="CF1187" s="41">
        <f t="shared" si="906"/>
        <v>5.4877349532297002E-3</v>
      </c>
      <c r="CG1187" s="41"/>
      <c r="CH1187" s="41">
        <f t="shared" si="907"/>
        <v>-5.6345874219989817E-3</v>
      </c>
      <c r="CI1187" s="41">
        <f t="shared" si="908"/>
        <v>-9.0709259020834744E-3</v>
      </c>
      <c r="CJ1187" s="41">
        <f t="shared" si="909"/>
        <v>9.7561749453646558E-3</v>
      </c>
      <c r="CK1187" s="41">
        <f t="shared" si="910"/>
        <v>-1.5267493498310145E-2</v>
      </c>
      <c r="CL1187" s="41">
        <f t="shared" si="911"/>
        <v>-2.3917365252106585E-2</v>
      </c>
      <c r="CM1187" s="41">
        <f t="shared" si="912"/>
        <v>1.5269458912703298E-2</v>
      </c>
      <c r="CO1187" s="41"/>
      <c r="CP1187" s="41"/>
      <c r="CQ1187" s="41">
        <f t="shared" si="913"/>
        <v>-1.0934004079136255E-2</v>
      </c>
      <c r="CR1187" s="41">
        <f t="shared" si="914"/>
        <v>-2.5317807984289897E-2</v>
      </c>
      <c r="CS1187" s="41">
        <f t="shared" si="915"/>
        <v>-2.5587749948407169E-2</v>
      </c>
      <c r="CT1187" s="41">
        <f t="shared" si="916"/>
        <v>3.3006296468170077E-2</v>
      </c>
      <c r="CU1187" s="41"/>
      <c r="CV1187" s="41">
        <f t="shared" si="918"/>
        <v>-4.2826617920007359E-3</v>
      </c>
      <c r="CW1187" s="41"/>
      <c r="CX1187" s="41">
        <f t="shared" si="919"/>
        <v>-8.1633645854747045E-3</v>
      </c>
      <c r="CY1187" s="41"/>
      <c r="CZ1187" s="41">
        <f t="shared" si="920"/>
        <v>-1.3889064964458048E-2</v>
      </c>
      <c r="DA1187" s="41">
        <f t="shared" si="921"/>
        <v>-1.1257138545551435E-2</v>
      </c>
      <c r="DB1187" s="41">
        <f t="shared" si="922"/>
        <v>1.736657249829866E-2</v>
      </c>
      <c r="DC1187" s="41">
        <f t="shared" si="923"/>
        <v>0.12861737782209354</v>
      </c>
      <c r="DD1187" s="41">
        <f t="shared" si="924"/>
        <v>-2.6346237021577725E-3</v>
      </c>
      <c r="DE1187" s="41"/>
      <c r="DF1187" s="41"/>
      <c r="DG1187" s="41">
        <f t="shared" si="925"/>
        <v>-1.0686499144427521E-3</v>
      </c>
      <c r="DH1187" s="41"/>
    </row>
    <row r="1188" spans="2:112">
      <c r="B1188" s="34"/>
      <c r="C1188" s="34">
        <v>4.256138</v>
      </c>
      <c r="D1188" s="34"/>
      <c r="E1188" s="34">
        <v>3.87</v>
      </c>
      <c r="F1188" s="34"/>
      <c r="G1188" s="34">
        <v>60.101272999999999</v>
      </c>
      <c r="H1188" s="34">
        <v>28.659634</v>
      </c>
      <c r="I1188" s="34">
        <v>25.799999</v>
      </c>
      <c r="J1188" s="34">
        <v>5.03</v>
      </c>
      <c r="K1188" s="34"/>
      <c r="L1188" s="34">
        <v>77.089995999999999</v>
      </c>
      <c r="M1188" s="34">
        <v>4.05</v>
      </c>
      <c r="N1188" s="34">
        <v>46.994934000000001</v>
      </c>
      <c r="O1188" s="34">
        <v>13.09</v>
      </c>
      <c r="P1188" s="34"/>
      <c r="Q1188" s="34"/>
      <c r="R1188" s="34">
        <v>49.610000999999997</v>
      </c>
      <c r="S1188" s="34">
        <v>43.003642999999997</v>
      </c>
      <c r="T1188" s="34"/>
      <c r="U1188" s="34"/>
      <c r="V1188" s="34">
        <v>3.7052960000000001</v>
      </c>
      <c r="W1188" s="34">
        <v>45.66</v>
      </c>
      <c r="X1188" s="34">
        <v>33.599997999999999</v>
      </c>
      <c r="Y1188" s="34">
        <v>15.41</v>
      </c>
      <c r="Z1188" s="34">
        <v>28.562035000000002</v>
      </c>
      <c r="AA1188" s="34">
        <v>56.001652</v>
      </c>
      <c r="AB1188" s="34">
        <v>101.43084</v>
      </c>
      <c r="AC1188" s="34"/>
      <c r="AD1188" s="34">
        <v>143.929993</v>
      </c>
      <c r="AE1188" s="34">
        <v>37.782451999999999</v>
      </c>
      <c r="AF1188" s="34">
        <v>1</v>
      </c>
      <c r="AG1188" s="34">
        <v>45.009998000000003</v>
      </c>
      <c r="AH1188" s="34">
        <v>33.522998999999999</v>
      </c>
      <c r="AI1188" s="34">
        <v>153.10824600000001</v>
      </c>
      <c r="AJ1188" s="34">
        <v>11.42389</v>
      </c>
      <c r="AK1188" s="34"/>
      <c r="AL1188" s="34"/>
      <c r="AM1188" s="34">
        <v>43.913555000000002</v>
      </c>
      <c r="AN1188" s="34">
        <v>3.6</v>
      </c>
      <c r="AO1188" s="34">
        <v>23.200001</v>
      </c>
      <c r="AP1188" s="34">
        <v>7.8</v>
      </c>
      <c r="AQ1188" s="34"/>
      <c r="AR1188" s="34">
        <v>7.23</v>
      </c>
      <c r="AS1188" s="34"/>
      <c r="AT1188" s="34">
        <v>24.661577000000001</v>
      </c>
      <c r="AU1188" s="34"/>
      <c r="AV1188" s="34">
        <v>14.223697</v>
      </c>
      <c r="AW1188" s="34">
        <v>12.978104999999999</v>
      </c>
      <c r="AX1188" s="34">
        <v>13.52</v>
      </c>
      <c r="AY1188" s="34">
        <v>5.7</v>
      </c>
      <c r="AZ1188" s="34">
        <v>64.760002</v>
      </c>
      <c r="BA1188" s="34"/>
      <c r="BB1188" s="34"/>
      <c r="BC1188" s="34">
        <v>28.815784000000001</v>
      </c>
      <c r="BD1188" s="34"/>
      <c r="BE1188" s="38"/>
      <c r="BF1188" s="41"/>
      <c r="BG1188" s="41">
        <f t="shared" si="888"/>
        <v>-1.7818110947376974E-2</v>
      </c>
      <c r="BH1188" s="41"/>
      <c r="BI1188" s="41">
        <f t="shared" si="889"/>
        <v>-3.3039854078200155E-2</v>
      </c>
      <c r="BJ1188" s="41"/>
      <c r="BK1188" s="41">
        <f t="shared" si="890"/>
        <v>1.0330042147677276E-2</v>
      </c>
      <c r="BL1188" s="41">
        <f t="shared" si="891"/>
        <v>1.050797563265287E-2</v>
      </c>
      <c r="BM1188" s="41">
        <f t="shared" si="892"/>
        <v>1.9570096960098964E-2</v>
      </c>
      <c r="BN1188" s="41">
        <f t="shared" si="893"/>
        <v>9.9900930750861858E-3</v>
      </c>
      <c r="BO1188" s="41"/>
      <c r="BP1188" s="41">
        <f t="shared" si="894"/>
        <v>3.6387046114513626E-3</v>
      </c>
      <c r="BQ1188" s="41">
        <f t="shared" si="895"/>
        <v>5.0643732818754936E-2</v>
      </c>
      <c r="BR1188" s="41">
        <f t="shared" si="896"/>
        <v>5.5271813048236428E-3</v>
      </c>
      <c r="BS1188" s="41">
        <f t="shared" si="897"/>
        <v>-3.051108392896346E-3</v>
      </c>
      <c r="BT1188" s="41"/>
      <c r="BU1188" s="41"/>
      <c r="BV1188" s="41">
        <f t="shared" si="898"/>
        <v>2.0178174927322217E-3</v>
      </c>
      <c r="BW1188" s="41">
        <f t="shared" si="899"/>
        <v>3.014423346943971E-3</v>
      </c>
      <c r="BX1188" s="41"/>
      <c r="BY1188" s="41"/>
      <c r="BZ1188" s="41">
        <f t="shared" si="900"/>
        <v>2.6989701686482991E-3</v>
      </c>
      <c r="CA1188" s="41">
        <f t="shared" si="901"/>
        <v>1.211866751331144E-2</v>
      </c>
      <c r="CB1188" s="41">
        <f t="shared" si="902"/>
        <v>-1.9160557262887075E-2</v>
      </c>
      <c r="CC1188" s="41">
        <f t="shared" si="903"/>
        <v>-5.1780050967529375E-3</v>
      </c>
      <c r="CD1188" s="41">
        <f t="shared" si="904"/>
        <v>-1.0710022522434704E-2</v>
      </c>
      <c r="CE1188" s="41">
        <f t="shared" si="905"/>
        <v>2.5723843631452702E-2</v>
      </c>
      <c r="CF1188" s="41">
        <f t="shared" si="906"/>
        <v>1.1377826828988283E-2</v>
      </c>
      <c r="CG1188" s="41"/>
      <c r="CH1188" s="41">
        <f t="shared" si="907"/>
        <v>4.0377874548489859E-3</v>
      </c>
      <c r="CI1188" s="41">
        <f t="shared" si="908"/>
        <v>-1.2048230903558969E-2</v>
      </c>
      <c r="CJ1188" s="41">
        <f t="shared" si="909"/>
        <v>-2.9558802241544391E-2</v>
      </c>
      <c r="CK1188" s="41">
        <f t="shared" si="910"/>
        <v>-3.8998538685809096E-2</v>
      </c>
      <c r="CL1188" s="41">
        <f t="shared" si="911"/>
        <v>2.0958795241405415E-2</v>
      </c>
      <c r="CM1188" s="41">
        <f t="shared" si="912"/>
        <v>1.24014017886315E-3</v>
      </c>
      <c r="CO1188" s="41"/>
      <c r="CP1188" s="41"/>
      <c r="CQ1188" s="41">
        <f t="shared" si="913"/>
        <v>1.0480829879861589E-2</v>
      </c>
      <c r="CR1188" s="41">
        <f t="shared" si="914"/>
        <v>-8.004270767353637E-2</v>
      </c>
      <c r="CS1188" s="41">
        <f t="shared" si="915"/>
        <v>2.1575412434685043E-3</v>
      </c>
      <c r="CT1188" s="41">
        <f t="shared" si="916"/>
        <v>1.2903404835907782E-2</v>
      </c>
      <c r="CU1188" s="41"/>
      <c r="CV1188" s="41">
        <f t="shared" si="918"/>
        <v>3.3758479924954454E-2</v>
      </c>
      <c r="CW1188" s="41"/>
      <c r="CX1188" s="41">
        <f t="shared" si="919"/>
        <v>1.6260546796492015E-2</v>
      </c>
      <c r="CY1188" s="41"/>
      <c r="CZ1188" s="41">
        <f t="shared" si="920"/>
        <v>3.4904105936840275E-3</v>
      </c>
      <c r="DA1188" s="41">
        <f t="shared" si="921"/>
        <v>-7.575731584643355E-3</v>
      </c>
      <c r="DB1188" s="41">
        <f t="shared" si="922"/>
        <v>-3.0592334717559812E-2</v>
      </c>
      <c r="DC1188" s="41">
        <f t="shared" si="923"/>
        <v>-1.7391742711869107E-2</v>
      </c>
      <c r="DD1188" s="41">
        <f t="shared" si="924"/>
        <v>4.9535703472987176E-3</v>
      </c>
      <c r="DE1188" s="41"/>
      <c r="DF1188" s="41"/>
      <c r="DG1188" s="41">
        <f t="shared" si="925"/>
        <v>2.8457994974079776E-2</v>
      </c>
      <c r="DH1188" s="41"/>
    </row>
    <row r="1189" spans="2:112">
      <c r="B1189" s="34"/>
      <c r="C1189" s="34">
        <v>4.30396</v>
      </c>
      <c r="D1189" s="34"/>
      <c r="E1189" s="34">
        <v>3.89</v>
      </c>
      <c r="F1189" s="34"/>
      <c r="G1189" s="34">
        <v>59.453735000000002</v>
      </c>
      <c r="H1189" s="34">
        <v>28.419969999999999</v>
      </c>
      <c r="I1189" s="34">
        <v>25.5</v>
      </c>
      <c r="J1189" s="34">
        <v>4.9000000000000004</v>
      </c>
      <c r="K1189" s="34"/>
      <c r="L1189" s="34">
        <v>84.010002</v>
      </c>
      <c r="M1189" s="34">
        <v>4.03</v>
      </c>
      <c r="N1189" s="34">
        <v>46.965046000000001</v>
      </c>
      <c r="O1189" s="34">
        <v>13.01</v>
      </c>
      <c r="P1189" s="34"/>
      <c r="Q1189" s="34"/>
      <c r="R1189" s="34">
        <v>48.380001</v>
      </c>
      <c r="S1189" s="34">
        <v>42.396278000000002</v>
      </c>
      <c r="T1189" s="34"/>
      <c r="U1189" s="34"/>
      <c r="V1189" s="34">
        <v>3.7252710000000002</v>
      </c>
      <c r="W1189" s="34">
        <v>46.099997999999999</v>
      </c>
      <c r="X1189" s="34">
        <v>36</v>
      </c>
      <c r="Y1189" s="34">
        <v>14.77</v>
      </c>
      <c r="Z1189" s="34">
        <v>27.778289999999998</v>
      </c>
      <c r="AA1189" s="34">
        <v>55.212620000000001</v>
      </c>
      <c r="AB1189" s="34">
        <v>101.53061700000001</v>
      </c>
      <c r="AC1189" s="34"/>
      <c r="AD1189" s="34">
        <v>143.479996</v>
      </c>
      <c r="AE1189" s="34">
        <v>37.822273000000003</v>
      </c>
      <c r="AF1189" s="34">
        <v>1.01</v>
      </c>
      <c r="AG1189" s="34">
        <v>45.459999000000003</v>
      </c>
      <c r="AH1189" s="34">
        <v>33.225017999999999</v>
      </c>
      <c r="AI1189" s="34">
        <v>150.840958</v>
      </c>
      <c r="AJ1189" s="34">
        <v>11.42389</v>
      </c>
      <c r="AK1189" s="34"/>
      <c r="AL1189" s="34"/>
      <c r="AM1189" s="34">
        <v>43.694588000000003</v>
      </c>
      <c r="AN1189" s="34">
        <v>3.9</v>
      </c>
      <c r="AO1189" s="34">
        <v>22.9</v>
      </c>
      <c r="AP1189" s="34">
        <v>7.7</v>
      </c>
      <c r="AQ1189" s="34"/>
      <c r="AR1189" s="34">
        <v>7.46</v>
      </c>
      <c r="AS1189" s="34"/>
      <c r="AT1189" s="34">
        <v>24.562135999999999</v>
      </c>
      <c r="AU1189" s="34"/>
      <c r="AV1189" s="34">
        <v>14.64</v>
      </c>
      <c r="AW1189" s="34">
        <v>13.027450999999999</v>
      </c>
      <c r="AX1189" s="34">
        <v>13.36</v>
      </c>
      <c r="AY1189" s="34">
        <v>5.4</v>
      </c>
      <c r="AZ1189" s="34">
        <v>64.540001000000004</v>
      </c>
      <c r="BA1189" s="34"/>
      <c r="BB1189" s="34"/>
      <c r="BC1189" s="34">
        <v>28.606178</v>
      </c>
      <c r="BD1189" s="34"/>
      <c r="BE1189" s="38"/>
      <c r="BF1189" s="41"/>
      <c r="BG1189" s="41">
        <f t="shared" si="888"/>
        <v>1.1173352810298883E-2</v>
      </c>
      <c r="BH1189" s="41"/>
      <c r="BI1189" s="41">
        <f t="shared" si="889"/>
        <v>5.1546505886644221E-3</v>
      </c>
      <c r="BJ1189" s="41"/>
      <c r="BK1189" s="41">
        <f t="shared" si="890"/>
        <v>-1.083257561378506E-2</v>
      </c>
      <c r="BL1189" s="41">
        <f t="shared" si="891"/>
        <v>-8.3975848330139873E-3</v>
      </c>
      <c r="BM1189" s="41">
        <f t="shared" si="892"/>
        <v>-1.1696001003500545E-2</v>
      </c>
      <c r="BN1189" s="41">
        <f t="shared" si="893"/>
        <v>-2.618477899506691E-2</v>
      </c>
      <c r="BO1189" s="41"/>
      <c r="BP1189" s="41">
        <f t="shared" si="894"/>
        <v>8.5962344599680121E-2</v>
      </c>
      <c r="BQ1189" s="41">
        <f t="shared" si="895"/>
        <v>-4.950505159856091E-3</v>
      </c>
      <c r="BR1189" s="41">
        <f t="shared" si="896"/>
        <v>-6.3618576777165663E-4</v>
      </c>
      <c r="BS1189" s="41">
        <f t="shared" si="897"/>
        <v>-6.1302873973946631E-3</v>
      </c>
      <c r="BT1189" s="41"/>
      <c r="BU1189" s="41"/>
      <c r="BV1189" s="41">
        <f t="shared" si="898"/>
        <v>-2.5105920618604435E-2</v>
      </c>
      <c r="BW1189" s="41">
        <f t="shared" si="899"/>
        <v>-1.4224257669290086E-2</v>
      </c>
      <c r="BX1189" s="41"/>
      <c r="BY1189" s="41"/>
      <c r="BZ1189" s="41">
        <f t="shared" si="900"/>
        <v>5.3764532684620588E-3</v>
      </c>
      <c r="CA1189" s="41">
        <f t="shared" si="901"/>
        <v>9.5902655170044433E-3</v>
      </c>
      <c r="CB1189" s="41">
        <f t="shared" si="902"/>
        <v>6.8992931010762704E-2</v>
      </c>
      <c r="CC1189" s="41">
        <f t="shared" si="903"/>
        <v>-4.2418552788736019E-2</v>
      </c>
      <c r="CD1189" s="41">
        <f t="shared" si="904"/>
        <v>-2.7823608078361789E-2</v>
      </c>
      <c r="CE1189" s="41">
        <f t="shared" si="905"/>
        <v>-1.4189639958875934E-2</v>
      </c>
      <c r="CF1189" s="41">
        <f t="shared" si="906"/>
        <v>9.8321138912517165E-4</v>
      </c>
      <c r="CG1189" s="41"/>
      <c r="CH1189" s="41">
        <f t="shared" si="907"/>
        <v>-3.1313968541936206E-3</v>
      </c>
      <c r="CI1189" s="41">
        <f t="shared" si="908"/>
        <v>1.0533998683888261E-3</v>
      </c>
      <c r="CJ1189" s="41">
        <f t="shared" si="909"/>
        <v>9.950330853168092E-3</v>
      </c>
      <c r="CK1189" s="41">
        <f t="shared" si="910"/>
        <v>9.9481535567662455E-3</v>
      </c>
      <c r="CL1189" s="41">
        <f t="shared" si="911"/>
        <v>-8.9285942256347485E-3</v>
      </c>
      <c r="CM1189" s="41">
        <f t="shared" si="912"/>
        <v>-1.4919137964813417E-2</v>
      </c>
      <c r="CO1189" s="41"/>
      <c r="CP1189" s="41"/>
      <c r="CQ1189" s="41">
        <f t="shared" si="913"/>
        <v>-4.9987923145618758E-3</v>
      </c>
      <c r="CR1189" s="41">
        <f t="shared" si="914"/>
        <v>8.0042707673536356E-2</v>
      </c>
      <c r="CS1189" s="41">
        <f t="shared" si="915"/>
        <v>-1.3015411215517773E-2</v>
      </c>
      <c r="CT1189" s="41">
        <f t="shared" si="916"/>
        <v>-1.2903404835907841E-2</v>
      </c>
      <c r="CU1189" s="41"/>
      <c r="CV1189" s="41">
        <f t="shared" si="918"/>
        <v>3.1316378044996054E-2</v>
      </c>
      <c r="CW1189" s="41"/>
      <c r="CX1189" s="41">
        <f t="shared" si="919"/>
        <v>-4.0403752263917401E-3</v>
      </c>
      <c r="CY1189" s="41"/>
      <c r="CZ1189" s="41">
        <f t="shared" si="920"/>
        <v>2.8848132013255146E-2</v>
      </c>
      <c r="DA1189" s="41">
        <f t="shared" si="921"/>
        <v>3.7950397387968952E-3</v>
      </c>
      <c r="DB1189" s="41">
        <f t="shared" si="922"/>
        <v>-1.1904902506318427E-2</v>
      </c>
      <c r="DC1189" s="41">
        <f t="shared" si="923"/>
        <v>-5.4067221270275703E-2</v>
      </c>
      <c r="DD1189" s="41">
        <f t="shared" si="924"/>
        <v>-3.4029575746123714E-3</v>
      </c>
      <c r="DE1189" s="41"/>
      <c r="DF1189" s="41"/>
      <c r="DG1189" s="41">
        <f t="shared" si="925"/>
        <v>-7.3005840857003493E-3</v>
      </c>
      <c r="DH1189" s="41"/>
    </row>
    <row r="1190" spans="2:112">
      <c r="B1190" s="34"/>
      <c r="C1190" s="34">
        <v>4.30396</v>
      </c>
      <c r="D1190" s="34"/>
      <c r="E1190" s="34">
        <v>3.82</v>
      </c>
      <c r="F1190" s="34"/>
      <c r="G1190" s="34">
        <v>60.071381000000002</v>
      </c>
      <c r="H1190" s="34">
        <v>28.340081999999999</v>
      </c>
      <c r="I1190" s="34">
        <v>25.549999</v>
      </c>
      <c r="J1190" s="34">
        <v>4.83</v>
      </c>
      <c r="K1190" s="34"/>
      <c r="L1190" s="34">
        <v>80.120002999999997</v>
      </c>
      <c r="M1190" s="34">
        <v>3.95</v>
      </c>
      <c r="N1190" s="34">
        <v>47.592708999999999</v>
      </c>
      <c r="O1190" s="34">
        <v>13.06</v>
      </c>
      <c r="P1190" s="34"/>
      <c r="Q1190" s="34"/>
      <c r="R1190" s="34">
        <v>47.950001</v>
      </c>
      <c r="S1190" s="34">
        <v>42.535674999999998</v>
      </c>
      <c r="T1190" s="34"/>
      <c r="U1190" s="34"/>
      <c r="V1190" s="34">
        <v>3.7052960000000001</v>
      </c>
      <c r="W1190" s="34">
        <v>46.490001999999997</v>
      </c>
      <c r="X1190" s="34">
        <v>35.75</v>
      </c>
      <c r="Y1190" s="34">
        <v>16.09</v>
      </c>
      <c r="Z1190" s="34">
        <v>28.462826</v>
      </c>
      <c r="AA1190" s="34">
        <v>55.495113000000003</v>
      </c>
      <c r="AB1190" s="34">
        <v>102.728027</v>
      </c>
      <c r="AC1190" s="34"/>
      <c r="AD1190" s="34">
        <v>143.520004</v>
      </c>
      <c r="AE1190" s="34">
        <v>37.792403999999998</v>
      </c>
      <c r="AF1190" s="34">
        <v>1.0900000000000001</v>
      </c>
      <c r="AG1190" s="34">
        <v>44.619999</v>
      </c>
      <c r="AH1190" s="34">
        <v>33.572662000000001</v>
      </c>
      <c r="AI1190" s="34">
        <v>150.91085799999999</v>
      </c>
      <c r="AJ1190" s="34">
        <v>11.345443</v>
      </c>
      <c r="AK1190" s="34"/>
      <c r="AL1190" s="34"/>
      <c r="AM1190" s="34">
        <v>43.794117</v>
      </c>
      <c r="AN1190" s="34">
        <v>3.8</v>
      </c>
      <c r="AO1190" s="34">
        <v>23</v>
      </c>
      <c r="AP1190" s="34">
        <v>7.75</v>
      </c>
      <c r="AQ1190" s="34"/>
      <c r="AR1190" s="34">
        <v>7.34</v>
      </c>
      <c r="AS1190" s="34"/>
      <c r="AT1190" s="34">
        <v>24.562135999999999</v>
      </c>
      <c r="AU1190" s="34"/>
      <c r="AV1190" s="34">
        <v>14.67</v>
      </c>
      <c r="AW1190" s="34">
        <v>15.494771</v>
      </c>
      <c r="AX1190" s="34">
        <v>13.97</v>
      </c>
      <c r="AY1190" s="34">
        <v>5.2</v>
      </c>
      <c r="AZ1190" s="34">
        <v>64.980002999999996</v>
      </c>
      <c r="BA1190" s="34"/>
      <c r="BB1190" s="34"/>
      <c r="BC1190" s="34">
        <v>28.845725999999999</v>
      </c>
      <c r="BD1190" s="34"/>
      <c r="BE1190" s="38"/>
      <c r="BF1190" s="41"/>
      <c r="BG1190" s="41">
        <f t="shared" si="888"/>
        <v>0</v>
      </c>
      <c r="BH1190" s="41"/>
      <c r="BI1190" s="41">
        <f t="shared" si="889"/>
        <v>-1.815873501187118E-2</v>
      </c>
      <c r="BJ1190" s="41"/>
      <c r="BK1190" s="41">
        <f t="shared" si="890"/>
        <v>1.0335091375540707E-2</v>
      </c>
      <c r="BL1190" s="41">
        <f t="shared" si="891"/>
        <v>-2.8149393785590455E-3</v>
      </c>
      <c r="BM1190" s="41">
        <f t="shared" si="892"/>
        <v>1.9588253463889778E-3</v>
      </c>
      <c r="BN1190" s="41">
        <f t="shared" si="893"/>
        <v>-1.4388737452099669E-2</v>
      </c>
      <c r="BO1190" s="41"/>
      <c r="BP1190" s="41">
        <f t="shared" si="894"/>
        <v>-4.7410314941994172E-2</v>
      </c>
      <c r="BQ1190" s="41">
        <f t="shared" si="895"/>
        <v>-2.0050797045561078E-2</v>
      </c>
      <c r="BR1190" s="41">
        <f t="shared" si="896"/>
        <v>1.3275954337613721E-2</v>
      </c>
      <c r="BS1190" s="41">
        <f t="shared" si="897"/>
        <v>3.8358313238711925E-3</v>
      </c>
      <c r="BT1190" s="41"/>
      <c r="BU1190" s="41"/>
      <c r="BV1190" s="41">
        <f t="shared" si="898"/>
        <v>-8.9277036670748211E-3</v>
      </c>
      <c r="BW1190" s="41">
        <f t="shared" si="899"/>
        <v>3.2825602201612737E-3</v>
      </c>
      <c r="BX1190" s="41"/>
      <c r="BY1190" s="41"/>
      <c r="BZ1190" s="41">
        <f t="shared" si="900"/>
        <v>-5.3764532684621152E-3</v>
      </c>
      <c r="CA1190" s="41">
        <f t="shared" si="901"/>
        <v>8.4243721038427307E-3</v>
      </c>
      <c r="CB1190" s="41">
        <f t="shared" si="902"/>
        <v>-6.9686693160933158E-3</v>
      </c>
      <c r="CC1190" s="41">
        <f t="shared" si="903"/>
        <v>8.5599864461003525E-2</v>
      </c>
      <c r="CD1190" s="41">
        <f t="shared" si="904"/>
        <v>2.4344104635358771E-2</v>
      </c>
      <c r="CE1190" s="41">
        <f t="shared" si="905"/>
        <v>5.1034124801920492E-3</v>
      </c>
      <c r="CF1190" s="41">
        <f t="shared" si="906"/>
        <v>1.1724583042699676E-2</v>
      </c>
      <c r="CG1190" s="41"/>
      <c r="CH1190" s="41">
        <f t="shared" si="907"/>
        <v>2.7880139553407686E-4</v>
      </c>
      <c r="CI1190" s="41">
        <f t="shared" si="908"/>
        <v>-7.9003184933440387E-4</v>
      </c>
      <c r="CJ1190" s="41">
        <f t="shared" si="909"/>
        <v>7.6227365387884313E-2</v>
      </c>
      <c r="CK1190" s="41">
        <f t="shared" si="910"/>
        <v>-1.865062983412509E-2</v>
      </c>
      <c r="CL1190" s="41">
        <f t="shared" si="911"/>
        <v>1.0408958479580144E-2</v>
      </c>
      <c r="CM1190" s="41">
        <f t="shared" si="912"/>
        <v>4.6329465172315607E-4</v>
      </c>
      <c r="CO1190" s="41"/>
      <c r="CP1190" s="41"/>
      <c r="CQ1190" s="41">
        <f t="shared" si="913"/>
        <v>2.2752432542288634E-3</v>
      </c>
      <c r="CR1190" s="41">
        <f t="shared" si="914"/>
        <v>-2.5975486403260677E-2</v>
      </c>
      <c r="CS1190" s="41">
        <f t="shared" si="915"/>
        <v>4.3573053689558473E-3</v>
      </c>
      <c r="CT1190" s="41">
        <f t="shared" si="916"/>
        <v>6.4725145056175196E-3</v>
      </c>
      <c r="CU1190" s="41"/>
      <c r="CV1190" s="41">
        <f t="shared" si="918"/>
        <v>-1.621657158924528E-2</v>
      </c>
      <c r="CW1190" s="41"/>
      <c r="CX1190" s="41">
        <f t="shared" si="919"/>
        <v>0</v>
      </c>
      <c r="CY1190" s="41"/>
      <c r="CZ1190" s="41">
        <f t="shared" si="920"/>
        <v>2.047083621724823E-3</v>
      </c>
      <c r="DA1190" s="41">
        <f t="shared" si="921"/>
        <v>0.17344386564961523</v>
      </c>
      <c r="DB1190" s="41">
        <f t="shared" si="922"/>
        <v>4.4647005160370956E-2</v>
      </c>
      <c r="DC1190" s="41">
        <f t="shared" si="923"/>
        <v>-3.7740327982847086E-2</v>
      </c>
      <c r="DD1190" s="41">
        <f t="shared" si="924"/>
        <v>6.7943742909220362E-3</v>
      </c>
      <c r="DE1190" s="41"/>
      <c r="DF1190" s="41"/>
      <c r="DG1190" s="41">
        <f t="shared" si="925"/>
        <v>8.3391279147195917E-3</v>
      </c>
      <c r="DH1190" s="41"/>
    </row>
    <row r="1191" spans="2:112">
      <c r="B1191" s="34"/>
      <c r="C1191" s="34">
        <v>4.30396</v>
      </c>
      <c r="D1191" s="34"/>
      <c r="E1191" s="34">
        <v>3.74</v>
      </c>
      <c r="F1191" s="34"/>
      <c r="G1191" s="34">
        <v>59.682861000000003</v>
      </c>
      <c r="H1191" s="34">
        <v>27.661041000000001</v>
      </c>
      <c r="I1191" s="34">
        <v>24.799999</v>
      </c>
      <c r="J1191" s="34">
        <v>4.72</v>
      </c>
      <c r="K1191" s="34"/>
      <c r="L1191" s="34"/>
      <c r="M1191" s="34">
        <v>4.05</v>
      </c>
      <c r="N1191" s="34">
        <v>47.503044000000003</v>
      </c>
      <c r="O1191" s="34">
        <v>12.89</v>
      </c>
      <c r="P1191" s="34"/>
      <c r="Q1191" s="34"/>
      <c r="R1191" s="34">
        <v>47.799999</v>
      </c>
      <c r="S1191" s="34">
        <v>42.316623999999997</v>
      </c>
      <c r="T1191" s="34"/>
      <c r="U1191" s="34"/>
      <c r="V1191" s="34">
        <v>3.735258</v>
      </c>
      <c r="W1191" s="34">
        <v>46.759998000000003</v>
      </c>
      <c r="X1191" s="34">
        <v>36.049999</v>
      </c>
      <c r="Y1191" s="34">
        <v>16.079999999999998</v>
      </c>
      <c r="Z1191" s="34">
        <v>27.897341000000001</v>
      </c>
      <c r="AA1191" s="34">
        <v>54.433331000000003</v>
      </c>
      <c r="AB1191" s="34">
        <v>101.730186</v>
      </c>
      <c r="AC1191" s="34"/>
      <c r="AD1191" s="34">
        <v>142.66000399999999</v>
      </c>
      <c r="AE1191" s="34">
        <v>37.802360999999998</v>
      </c>
      <c r="AF1191" s="34">
        <v>1.1100000000000001</v>
      </c>
      <c r="AG1191" s="34">
        <v>43.82</v>
      </c>
      <c r="AH1191" s="34">
        <v>33.721657</v>
      </c>
      <c r="AI1191" s="34">
        <v>153.28805500000001</v>
      </c>
      <c r="AJ1191" s="34">
        <v>11.325831000000001</v>
      </c>
      <c r="AK1191" s="34"/>
      <c r="AL1191" s="34"/>
      <c r="AM1191" s="34">
        <v>44.042949999999998</v>
      </c>
      <c r="AN1191" s="34">
        <v>3.5</v>
      </c>
      <c r="AO1191" s="34">
        <v>22.6</v>
      </c>
      <c r="AP1191" s="34">
        <v>7.95</v>
      </c>
      <c r="AQ1191" s="34"/>
      <c r="AR1191" s="34">
        <v>7.2</v>
      </c>
      <c r="AS1191" s="34"/>
      <c r="AT1191" s="34">
        <v>24.810741</v>
      </c>
      <c r="AU1191" s="34"/>
      <c r="AV1191" s="34">
        <v>14.6</v>
      </c>
      <c r="AW1191" s="34">
        <v>16.086926999999999</v>
      </c>
      <c r="AX1191" s="34">
        <v>14.04</v>
      </c>
      <c r="AY1191" s="34">
        <v>5.2</v>
      </c>
      <c r="AZ1191" s="34">
        <v>64.629997000000003</v>
      </c>
      <c r="BA1191" s="34"/>
      <c r="BB1191" s="34"/>
      <c r="BC1191" s="34">
        <v>28.785838999999999</v>
      </c>
      <c r="BD1191" s="34"/>
      <c r="BE1191" s="38"/>
      <c r="BF1191" s="41"/>
      <c r="BG1191" s="41">
        <f t="shared" si="888"/>
        <v>0</v>
      </c>
      <c r="BH1191" s="41"/>
      <c r="BI1191" s="41">
        <f t="shared" si="889"/>
        <v>-2.1164811192043158E-2</v>
      </c>
      <c r="BJ1191" s="41"/>
      <c r="BK1191" s="41">
        <f t="shared" si="890"/>
        <v>-6.4886446884774816E-3</v>
      </c>
      <c r="BL1191" s="41">
        <f t="shared" si="891"/>
        <v>-2.4252166591937768E-2</v>
      </c>
      <c r="BM1191" s="41">
        <f t="shared" si="892"/>
        <v>-2.9793664662414392E-2</v>
      </c>
      <c r="BN1191" s="41">
        <f t="shared" si="893"/>
        <v>-2.3037668067017427E-2</v>
      </c>
      <c r="BO1191" s="41"/>
      <c r="BP1191" s="41"/>
      <c r="BQ1191" s="41">
        <f t="shared" si="895"/>
        <v>2.5001302205417186E-2</v>
      </c>
      <c r="BR1191" s="41">
        <f t="shared" si="896"/>
        <v>-1.8857840385801189E-3</v>
      </c>
      <c r="BS1191" s="41">
        <f t="shared" si="897"/>
        <v>-1.3102306897188993E-2</v>
      </c>
      <c r="BT1191" s="41"/>
      <c r="BU1191" s="41"/>
      <c r="BV1191" s="41">
        <f t="shared" si="898"/>
        <v>-3.1332036075964369E-3</v>
      </c>
      <c r="BW1191" s="41">
        <f t="shared" si="899"/>
        <v>-5.1631243749542376E-3</v>
      </c>
      <c r="BX1191" s="41"/>
      <c r="BY1191" s="41"/>
      <c r="BZ1191" s="41">
        <f t="shared" si="900"/>
        <v>8.0537449097052571E-3</v>
      </c>
      <c r="CA1191" s="41">
        <f t="shared" si="901"/>
        <v>5.790815109770509E-3</v>
      </c>
      <c r="CB1191" s="41">
        <f t="shared" si="902"/>
        <v>8.3565668516900112E-3</v>
      </c>
      <c r="CC1191" s="41">
        <f t="shared" si="903"/>
        <v>-6.2169725347161538E-4</v>
      </c>
      <c r="CD1191" s="41">
        <f t="shared" si="904"/>
        <v>-2.0067505365326997E-2</v>
      </c>
      <c r="CE1191" s="41">
        <f t="shared" si="905"/>
        <v>-1.931829437893115E-2</v>
      </c>
      <c r="CF1191" s="41">
        <f t="shared" si="906"/>
        <v>-9.760908185737804E-3</v>
      </c>
      <c r="CG1191" s="41"/>
      <c r="CH1191" s="41">
        <f t="shared" si="907"/>
        <v>-6.0102212925807006E-3</v>
      </c>
      <c r="CI1191" s="41">
        <f t="shared" si="908"/>
        <v>2.6343094148343379E-4</v>
      </c>
      <c r="CJ1191" s="41">
        <f t="shared" si="909"/>
        <v>1.8182319083190547E-2</v>
      </c>
      <c r="CK1191" s="41">
        <f t="shared" si="910"/>
        <v>-1.8091832425591051E-2</v>
      </c>
      <c r="CL1191" s="41">
        <f t="shared" si="911"/>
        <v>4.4281670631361927E-3</v>
      </c>
      <c r="CM1191" s="41">
        <f t="shared" si="912"/>
        <v>1.5629545606850995E-2</v>
      </c>
      <c r="CO1191" s="41"/>
      <c r="CP1191" s="41"/>
      <c r="CQ1191" s="41">
        <f t="shared" si="913"/>
        <v>5.6658008777744576E-3</v>
      </c>
      <c r="CR1191" s="41">
        <f t="shared" si="914"/>
        <v>-8.2238098236971993E-2</v>
      </c>
      <c r="CS1191" s="41">
        <f t="shared" si="915"/>
        <v>-1.7544309650909393E-2</v>
      </c>
      <c r="CT1191" s="41">
        <f t="shared" si="916"/>
        <v>2.5479085300984968E-2</v>
      </c>
      <c r="CU1191" s="41"/>
      <c r="CV1191" s="41">
        <f t="shared" si="918"/>
        <v>-1.9257816604414533E-2</v>
      </c>
      <c r="CW1191" s="41"/>
      <c r="CX1191" s="41">
        <f t="shared" si="919"/>
        <v>1.0070594065567181E-2</v>
      </c>
      <c r="CY1191" s="41"/>
      <c r="CZ1191" s="41">
        <f t="shared" si="920"/>
        <v>-4.7830634405996286E-3</v>
      </c>
      <c r="DA1191" s="41">
        <f t="shared" si="921"/>
        <v>3.7504342402754798E-2</v>
      </c>
      <c r="DB1191" s="41">
        <f t="shared" si="922"/>
        <v>4.9982253287944025E-3</v>
      </c>
      <c r="DC1191" s="41">
        <f t="shared" si="923"/>
        <v>0</v>
      </c>
      <c r="DD1191" s="41">
        <f t="shared" si="924"/>
        <v>-5.4009235522738301E-3</v>
      </c>
      <c r="DE1191" s="41"/>
      <c r="DF1191" s="41"/>
      <c r="DG1191" s="41">
        <f t="shared" si="925"/>
        <v>-2.0782715706362913E-3</v>
      </c>
      <c r="DH1191" s="41"/>
    </row>
    <row r="1192" spans="2:112">
      <c r="B1192" s="34"/>
      <c r="C1192" s="34">
        <v>4.30396</v>
      </c>
      <c r="D1192" s="34"/>
      <c r="E1192" s="34">
        <v>3.39</v>
      </c>
      <c r="F1192" s="34"/>
      <c r="G1192" s="34">
        <v>60.340358999999999</v>
      </c>
      <c r="H1192" s="34">
        <v>27.271587</v>
      </c>
      <c r="I1192" s="34">
        <v>24.9</v>
      </c>
      <c r="J1192" s="34">
        <v>4.6500000000000004</v>
      </c>
      <c r="K1192" s="34"/>
      <c r="L1192" s="34"/>
      <c r="M1192" s="34">
        <v>4</v>
      </c>
      <c r="N1192" s="34">
        <v>47.991222</v>
      </c>
      <c r="O1192" s="34">
        <v>12.88</v>
      </c>
      <c r="P1192" s="34"/>
      <c r="Q1192" s="34"/>
      <c r="R1192" s="34">
        <v>48.400002000000001</v>
      </c>
      <c r="S1192" s="34">
        <v>42.505802000000003</v>
      </c>
      <c r="T1192" s="34"/>
      <c r="U1192" s="34"/>
      <c r="V1192" s="34">
        <v>3.6553599999999999</v>
      </c>
      <c r="W1192" s="34">
        <v>46.93</v>
      </c>
      <c r="X1192" s="34">
        <v>36.400002000000001</v>
      </c>
      <c r="Y1192" s="34">
        <v>16.030000999999999</v>
      </c>
      <c r="Z1192" s="34">
        <v>29.693007000000001</v>
      </c>
      <c r="AA1192" s="34">
        <v>53.449477999999999</v>
      </c>
      <c r="AB1192" s="34">
        <v>102.02954099999999</v>
      </c>
      <c r="AC1192" s="34"/>
      <c r="AD1192" s="34">
        <v>143.11999499999999</v>
      </c>
      <c r="AE1192" s="34">
        <v>37.722712999999999</v>
      </c>
      <c r="AF1192" s="34">
        <v>1.07</v>
      </c>
      <c r="AG1192" s="34">
        <v>45.400002000000001</v>
      </c>
      <c r="AH1192" s="34">
        <v>33.721657</v>
      </c>
      <c r="AI1192" s="34">
        <v>154.966049</v>
      </c>
      <c r="AJ1192" s="34">
        <v>11.374862</v>
      </c>
      <c r="AK1192" s="34"/>
      <c r="AL1192" s="34"/>
      <c r="AM1192" s="34">
        <v>44.142479000000002</v>
      </c>
      <c r="AN1192" s="34">
        <v>3.6</v>
      </c>
      <c r="AO1192" s="34">
        <v>22</v>
      </c>
      <c r="AP1192" s="34">
        <v>8.1</v>
      </c>
      <c r="AQ1192" s="34"/>
      <c r="AR1192" s="34">
        <v>7.34</v>
      </c>
      <c r="AS1192" s="34"/>
      <c r="AT1192" s="34">
        <v>25.109065999999999</v>
      </c>
      <c r="AU1192" s="34"/>
      <c r="AV1192" s="34">
        <v>14.6</v>
      </c>
      <c r="AW1192" s="34">
        <v>16.827124000000001</v>
      </c>
      <c r="AX1192" s="34">
        <v>14.18</v>
      </c>
      <c r="AY1192" s="34">
        <v>5.2</v>
      </c>
      <c r="AZ1192" s="34">
        <v>64.110000999999997</v>
      </c>
      <c r="BA1192" s="34"/>
      <c r="BB1192" s="34"/>
      <c r="BC1192" s="34">
        <v>29.105238</v>
      </c>
      <c r="BD1192" s="34"/>
      <c r="BE1192" s="38"/>
      <c r="BF1192" s="41"/>
      <c r="BG1192" s="41">
        <f t="shared" si="888"/>
        <v>0</v>
      </c>
      <c r="BH1192" s="41"/>
      <c r="BI1192" s="41">
        <f t="shared" si="889"/>
        <v>-9.8255690034081716E-2</v>
      </c>
      <c r="BJ1192" s="41"/>
      <c r="BK1192" s="41">
        <f t="shared" si="890"/>
        <v>1.0956289577532016E-2</v>
      </c>
      <c r="BL1192" s="41">
        <f t="shared" si="891"/>
        <v>-1.4179570119480921E-2</v>
      </c>
      <c r="BM1192" s="41">
        <f t="shared" si="892"/>
        <v>4.0241906223068913E-3</v>
      </c>
      <c r="BN1192" s="41">
        <f t="shared" si="893"/>
        <v>-1.4941579998198914E-2</v>
      </c>
      <c r="BO1192" s="41"/>
      <c r="BP1192" s="41"/>
      <c r="BQ1192" s="41">
        <f t="shared" si="895"/>
        <v>-1.2422519998557096E-2</v>
      </c>
      <c r="BR1192" s="41">
        <f t="shared" si="896"/>
        <v>1.0224325986402548E-2</v>
      </c>
      <c r="BS1192" s="41">
        <f t="shared" si="897"/>
        <v>-7.7609627488840315E-4</v>
      </c>
      <c r="BT1192" s="41"/>
      <c r="BU1192" s="41"/>
      <c r="BV1192" s="41">
        <f t="shared" si="898"/>
        <v>1.2474236467991218E-2</v>
      </c>
      <c r="BW1192" s="41">
        <f t="shared" si="899"/>
        <v>4.4605730486474834E-3</v>
      </c>
      <c r="BX1192" s="41"/>
      <c r="BY1192" s="41"/>
      <c r="BZ1192" s="41">
        <f t="shared" si="900"/>
        <v>-2.1622308940898189E-2</v>
      </c>
      <c r="CA1192" s="41">
        <f t="shared" si="901"/>
        <v>3.6290359740591711E-3</v>
      </c>
      <c r="CB1192" s="41">
        <f t="shared" si="902"/>
        <v>9.6619935960417878E-3</v>
      </c>
      <c r="CC1192" s="41">
        <f t="shared" si="903"/>
        <v>-3.1142347463288429E-3</v>
      </c>
      <c r="CD1192" s="41">
        <f t="shared" si="904"/>
        <v>6.2380183913381855E-2</v>
      </c>
      <c r="CE1192" s="41">
        <f t="shared" si="905"/>
        <v>-1.823979715562889E-2</v>
      </c>
      <c r="CF1192" s="41">
        <f t="shared" si="906"/>
        <v>2.9383158270368396E-3</v>
      </c>
      <c r="CG1192" s="41"/>
      <c r="CH1192" s="41">
        <f t="shared" si="907"/>
        <v>3.2191993761598856E-3</v>
      </c>
      <c r="CI1192" s="41">
        <f t="shared" si="908"/>
        <v>-2.109181105261444E-3</v>
      </c>
      <c r="CJ1192" s="41">
        <f t="shared" si="909"/>
        <v>-3.670136685042804E-2</v>
      </c>
      <c r="CK1192" s="41">
        <f t="shared" si="910"/>
        <v>3.5421814932844214E-2</v>
      </c>
      <c r="CL1192" s="41">
        <f t="shared" si="911"/>
        <v>0</v>
      </c>
      <c r="CM1192" s="41">
        <f t="shared" si="912"/>
        <v>1.0887190488021311E-2</v>
      </c>
      <c r="CO1192" s="41"/>
      <c r="CP1192" s="41"/>
      <c r="CQ1192" s="41">
        <f t="shared" si="913"/>
        <v>2.2572672920937202E-3</v>
      </c>
      <c r="CR1192" s="41">
        <f t="shared" si="914"/>
        <v>2.8170876966696439E-2</v>
      </c>
      <c r="CS1192" s="41">
        <f t="shared" si="915"/>
        <v>-2.6907452919924382E-2</v>
      </c>
      <c r="CT1192" s="41">
        <f t="shared" si="916"/>
        <v>1.8692133012152546E-2</v>
      </c>
      <c r="CU1192" s="41"/>
      <c r="CV1192" s="41">
        <f t="shared" si="918"/>
        <v>1.9257816604414519E-2</v>
      </c>
      <c r="CW1192" s="41"/>
      <c r="CX1192" s="41">
        <f t="shared" si="919"/>
        <v>1.1952311894754295E-2</v>
      </c>
      <c r="CY1192" s="41"/>
      <c r="CZ1192" s="41">
        <f t="shared" si="920"/>
        <v>0</v>
      </c>
      <c r="DA1192" s="41">
        <f t="shared" si="921"/>
        <v>4.4985153704026198E-2</v>
      </c>
      <c r="DB1192" s="41">
        <f t="shared" si="922"/>
        <v>9.9221225063164907E-3</v>
      </c>
      <c r="DC1192" s="41">
        <f t="shared" si="923"/>
        <v>0</v>
      </c>
      <c r="DD1192" s="41">
        <f t="shared" si="924"/>
        <v>-8.0782792593745885E-3</v>
      </c>
      <c r="DE1192" s="41"/>
      <c r="DF1192" s="41"/>
      <c r="DG1192" s="41">
        <f t="shared" si="925"/>
        <v>1.1034593151148053E-2</v>
      </c>
      <c r="DH1192" s="41"/>
    </row>
    <row r="1193" spans="2:112">
      <c r="B1193" s="34"/>
      <c r="C1193" s="34">
        <v>4.2083170000000001</v>
      </c>
      <c r="D1193" s="34"/>
      <c r="E1193" s="34">
        <v>3.65</v>
      </c>
      <c r="F1193" s="34"/>
      <c r="G1193" s="34">
        <v>61.037703999999998</v>
      </c>
      <c r="H1193" s="34">
        <v>29.069057000000001</v>
      </c>
      <c r="I1193" s="34">
        <v>25.4</v>
      </c>
      <c r="J1193" s="34">
        <v>4.6900000000000004</v>
      </c>
      <c r="K1193" s="34"/>
      <c r="L1193" s="34"/>
      <c r="M1193" s="34">
        <v>4.05</v>
      </c>
      <c r="N1193" s="34">
        <v>47.941409999999998</v>
      </c>
      <c r="O1193" s="34">
        <v>13</v>
      </c>
      <c r="P1193" s="34"/>
      <c r="Q1193" s="34"/>
      <c r="R1193" s="34">
        <v>48.189999</v>
      </c>
      <c r="S1193" s="34">
        <v>42.555588</v>
      </c>
      <c r="T1193" s="34"/>
      <c r="U1193" s="34"/>
      <c r="V1193" s="34">
        <v>3.6453720000000001</v>
      </c>
      <c r="W1193" s="34">
        <v>47.880001</v>
      </c>
      <c r="X1193" s="34">
        <v>36.849997999999999</v>
      </c>
      <c r="Y1193" s="34">
        <v>15.91</v>
      </c>
      <c r="Z1193" s="34">
        <v>32.232737999999998</v>
      </c>
      <c r="AA1193" s="34">
        <v>53.488441000000002</v>
      </c>
      <c r="AB1193" s="34">
        <v>102.877708</v>
      </c>
      <c r="AC1193" s="34"/>
      <c r="AD1193" s="34">
        <v>144.83000200000001</v>
      </c>
      <c r="AE1193" s="34">
        <v>37.832230000000003</v>
      </c>
      <c r="AF1193" s="34">
        <v>1.07</v>
      </c>
      <c r="AG1193" s="34">
        <v>45.950001</v>
      </c>
      <c r="AH1193" s="34">
        <v>33.374008000000003</v>
      </c>
      <c r="AI1193" s="34">
        <v>160.63932800000001</v>
      </c>
      <c r="AJ1193" s="34">
        <v>11.374862</v>
      </c>
      <c r="AK1193" s="34"/>
      <c r="AL1193" s="34"/>
      <c r="AM1193" s="34">
        <v>45.665320999999999</v>
      </c>
      <c r="AN1193" s="34">
        <v>3.7</v>
      </c>
      <c r="AO1193" s="34">
        <v>21.549999</v>
      </c>
      <c r="AP1193" s="34">
        <v>8.1</v>
      </c>
      <c r="AQ1193" s="34"/>
      <c r="AR1193" s="34">
        <v>7.18</v>
      </c>
      <c r="AS1193" s="34"/>
      <c r="AT1193" s="34">
        <v>25.357669999999999</v>
      </c>
      <c r="AU1193" s="34"/>
      <c r="AV1193" s="34">
        <v>14.7</v>
      </c>
      <c r="AW1193" s="34">
        <v>15.741503</v>
      </c>
      <c r="AX1193" s="34">
        <v>14.11</v>
      </c>
      <c r="AY1193" s="34">
        <v>5.2</v>
      </c>
      <c r="AZ1193" s="34">
        <v>64.610000999999997</v>
      </c>
      <c r="BA1193" s="34"/>
      <c r="BB1193" s="34"/>
      <c r="BC1193" s="34">
        <v>29.294882000000001</v>
      </c>
      <c r="BD1193" s="34"/>
      <c r="BE1193" s="38"/>
      <c r="BF1193" s="41"/>
      <c r="BG1193" s="41">
        <f t="shared" si="888"/>
        <v>-2.2472723838336144E-2</v>
      </c>
      <c r="BH1193" s="41"/>
      <c r="BI1193" s="41">
        <f t="shared" si="889"/>
        <v>7.3897246202041217E-2</v>
      </c>
      <c r="BJ1193" s="41"/>
      <c r="BK1193" s="41">
        <f t="shared" si="890"/>
        <v>1.1490588257809934E-2</v>
      </c>
      <c r="BL1193" s="41">
        <f t="shared" si="891"/>
        <v>6.3828884120374282E-2</v>
      </c>
      <c r="BM1193" s="41">
        <f t="shared" si="892"/>
        <v>1.9881370553828995E-2</v>
      </c>
      <c r="BN1193" s="41">
        <f t="shared" si="893"/>
        <v>8.5653628589230004E-3</v>
      </c>
      <c r="BO1193" s="41"/>
      <c r="BP1193" s="41"/>
      <c r="BQ1193" s="41">
        <f t="shared" si="895"/>
        <v>1.242251999855711E-2</v>
      </c>
      <c r="BR1193" s="41">
        <f t="shared" si="896"/>
        <v>-1.0384788457925378E-3</v>
      </c>
      <c r="BS1193" s="41">
        <f t="shared" si="897"/>
        <v>9.2736367853290327E-3</v>
      </c>
      <c r="BT1193" s="41"/>
      <c r="BU1193" s="41"/>
      <c r="BV1193" s="41">
        <f t="shared" si="898"/>
        <v>-4.348345143851298E-3</v>
      </c>
      <c r="BW1193" s="41">
        <f t="shared" si="899"/>
        <v>1.1705899864806867E-3</v>
      </c>
      <c r="BX1193" s="41"/>
      <c r="BY1193" s="41"/>
      <c r="BZ1193" s="41">
        <f t="shared" si="900"/>
        <v>-2.7361656971788746E-3</v>
      </c>
      <c r="CA1193" s="41">
        <f t="shared" si="901"/>
        <v>2.004077176899316E-2</v>
      </c>
      <c r="CB1193" s="41">
        <f t="shared" si="902"/>
        <v>1.2286734773511502E-2</v>
      </c>
      <c r="CC1193" s="41">
        <f t="shared" si="903"/>
        <v>-7.5141866547958217E-3</v>
      </c>
      <c r="CD1193" s="41">
        <f t="shared" si="904"/>
        <v>8.2071080587871464E-2</v>
      </c>
      <c r="CE1193" s="41">
        <f t="shared" si="905"/>
        <v>7.287031969295247E-4</v>
      </c>
      <c r="CF1193" s="41">
        <f t="shared" si="906"/>
        <v>8.2785928583258058E-3</v>
      </c>
      <c r="CG1193" s="41"/>
      <c r="CH1193" s="41">
        <f t="shared" si="907"/>
        <v>1.1877250357313749E-2</v>
      </c>
      <c r="CI1193" s="41">
        <f t="shared" si="908"/>
        <v>2.8990049453281566E-3</v>
      </c>
      <c r="CJ1193" s="41">
        <f t="shared" si="909"/>
        <v>0</v>
      </c>
      <c r="CK1193" s="41">
        <f t="shared" si="910"/>
        <v>1.2041721464316736E-2</v>
      </c>
      <c r="CL1193" s="41">
        <f t="shared" si="911"/>
        <v>-1.0362878470361611E-2</v>
      </c>
      <c r="CM1193" s="41">
        <f t="shared" si="912"/>
        <v>3.5955599010594752E-2</v>
      </c>
      <c r="CO1193" s="41"/>
      <c r="CP1193" s="41"/>
      <c r="CQ1193" s="41">
        <f t="shared" si="913"/>
        <v>3.3916608109866735E-2</v>
      </c>
      <c r="CR1193" s="41">
        <f t="shared" si="914"/>
        <v>2.7398974188114562E-2</v>
      </c>
      <c r="CS1193" s="41">
        <f t="shared" si="915"/>
        <v>-2.0666683212272489E-2</v>
      </c>
      <c r="CT1193" s="41">
        <f t="shared" si="916"/>
        <v>0</v>
      </c>
      <c r="CU1193" s="41"/>
      <c r="CV1193" s="41">
        <f t="shared" si="918"/>
        <v>-2.2039459566291386E-2</v>
      </c>
      <c r="CW1193" s="41"/>
      <c r="CX1193" s="41">
        <f t="shared" si="919"/>
        <v>9.8522722348971924E-3</v>
      </c>
      <c r="CY1193" s="41"/>
      <c r="CZ1193" s="41">
        <f t="shared" si="920"/>
        <v>6.8259650703998906E-3</v>
      </c>
      <c r="DA1193" s="41">
        <f t="shared" si="921"/>
        <v>-6.6691380646382123E-2</v>
      </c>
      <c r="DB1193" s="41">
        <f t="shared" si="922"/>
        <v>-4.9487552392587968E-3</v>
      </c>
      <c r="DC1193" s="41">
        <f t="shared" si="923"/>
        <v>0</v>
      </c>
      <c r="DD1193" s="41">
        <f t="shared" si="924"/>
        <v>7.7688394501978699E-3</v>
      </c>
      <c r="DE1193" s="41"/>
      <c r="DF1193" s="41"/>
      <c r="DG1193" s="41">
        <f t="shared" si="925"/>
        <v>6.4946670181242104E-3</v>
      </c>
      <c r="DH1193" s="41"/>
    </row>
    <row r="1194" spans="2:112">
      <c r="B1194" s="34"/>
      <c r="C1194" s="34">
        <v>4.1604950000000001</v>
      </c>
      <c r="D1194" s="34"/>
      <c r="E1194" s="34">
        <v>3.65</v>
      </c>
      <c r="F1194" s="34"/>
      <c r="G1194" s="34">
        <v>59.274414</v>
      </c>
      <c r="H1194" s="34">
        <v>28.579746</v>
      </c>
      <c r="I1194" s="34">
        <v>24.9</v>
      </c>
      <c r="J1194" s="34">
        <v>4.8099999999999996</v>
      </c>
      <c r="K1194" s="34"/>
      <c r="L1194" s="34"/>
      <c r="M1194" s="34">
        <v>3.95</v>
      </c>
      <c r="N1194" s="34">
        <v>47.204158999999997</v>
      </c>
      <c r="O1194" s="34">
        <v>12.84</v>
      </c>
      <c r="P1194" s="34"/>
      <c r="Q1194" s="34"/>
      <c r="R1194" s="34">
        <v>48.200001</v>
      </c>
      <c r="S1194" s="34">
        <v>42.804507999999998</v>
      </c>
      <c r="T1194" s="34"/>
      <c r="U1194" s="34"/>
      <c r="V1194" s="34">
        <v>3.6453720000000001</v>
      </c>
      <c r="W1194" s="34">
        <v>47.110000999999997</v>
      </c>
      <c r="X1194" s="34">
        <v>37</v>
      </c>
      <c r="Y1194" s="34">
        <v>16.200001</v>
      </c>
      <c r="Z1194" s="34">
        <v>32.391472</v>
      </c>
      <c r="AA1194" s="34">
        <v>53.702747000000002</v>
      </c>
      <c r="AB1194" s="34">
        <v>100.23342100000001</v>
      </c>
      <c r="AC1194" s="34"/>
      <c r="AD1194" s="34">
        <v>142.91999799999999</v>
      </c>
      <c r="AE1194" s="34">
        <v>36.597701999999998</v>
      </c>
      <c r="AF1194" s="34">
        <v>1.02</v>
      </c>
      <c r="AG1194" s="34">
        <v>45.869999</v>
      </c>
      <c r="AH1194" s="34">
        <v>32.678719000000001</v>
      </c>
      <c r="AI1194" s="34">
        <v>159.960114</v>
      </c>
      <c r="AJ1194" s="34">
        <v>11.286607999999999</v>
      </c>
      <c r="AK1194" s="34"/>
      <c r="AL1194" s="34"/>
      <c r="AM1194" s="34">
        <v>44.839202999999998</v>
      </c>
      <c r="AN1194" s="34">
        <v>3.6</v>
      </c>
      <c r="AO1194" s="34">
        <v>22.15</v>
      </c>
      <c r="AP1194" s="34">
        <v>7.8</v>
      </c>
      <c r="AQ1194" s="34"/>
      <c r="AR1194" s="34">
        <v>7.37</v>
      </c>
      <c r="AS1194" s="34"/>
      <c r="AT1194" s="34">
        <v>24.711297999999999</v>
      </c>
      <c r="AU1194" s="34"/>
      <c r="AV1194" s="34">
        <v>14.4</v>
      </c>
      <c r="AW1194" s="34">
        <v>15.692157</v>
      </c>
      <c r="AX1194" s="34">
        <v>13.94</v>
      </c>
      <c r="AY1194" s="34">
        <v>5.0999999999999996</v>
      </c>
      <c r="AZ1194" s="34">
        <v>65.120002999999997</v>
      </c>
      <c r="BA1194" s="34"/>
      <c r="BB1194" s="34"/>
      <c r="BC1194" s="34">
        <v>28.326702000000001</v>
      </c>
      <c r="BD1194" s="34"/>
      <c r="BE1194" s="38"/>
      <c r="BF1194" s="41"/>
      <c r="BG1194" s="41">
        <f t="shared" si="888"/>
        <v>-1.1428747718670175E-2</v>
      </c>
      <c r="BH1194" s="41"/>
      <c r="BI1194" s="41">
        <f t="shared" si="889"/>
        <v>0</v>
      </c>
      <c r="BJ1194" s="41"/>
      <c r="BK1194" s="41">
        <f t="shared" si="890"/>
        <v>-2.9314025811249807E-2</v>
      </c>
      <c r="BL1194" s="41">
        <f t="shared" si="891"/>
        <v>-1.6975989975713372E-2</v>
      </c>
      <c r="BM1194" s="41">
        <f t="shared" si="892"/>
        <v>-1.9881370553828933E-2</v>
      </c>
      <c r="BN1194" s="41">
        <f t="shared" si="893"/>
        <v>2.5264501659481579E-2</v>
      </c>
      <c r="BO1194" s="41"/>
      <c r="BP1194" s="41"/>
      <c r="BQ1194" s="41">
        <f t="shared" si="895"/>
        <v>-2.5001302205417155E-2</v>
      </c>
      <c r="BR1194" s="41">
        <f t="shared" si="896"/>
        <v>-1.5497637221983676E-2</v>
      </c>
      <c r="BS1194" s="41">
        <f t="shared" si="897"/>
        <v>-1.2384059199721666E-2</v>
      </c>
      <c r="BT1194" s="41"/>
      <c r="BU1194" s="41"/>
      <c r="BV1194" s="41">
        <f t="shared" si="898"/>
        <v>2.0753190239438898E-4</v>
      </c>
      <c r="BW1194" s="41">
        <f t="shared" si="899"/>
        <v>5.8322498978201293E-3</v>
      </c>
      <c r="BX1194" s="41"/>
      <c r="BY1194" s="41"/>
      <c r="BZ1194" s="41">
        <f t="shared" si="900"/>
        <v>0</v>
      </c>
      <c r="CA1194" s="41">
        <f t="shared" si="901"/>
        <v>-1.6212587636454168E-2</v>
      </c>
      <c r="CB1194" s="41">
        <f t="shared" si="902"/>
        <v>4.0623482829644508E-3</v>
      </c>
      <c r="CC1194" s="41">
        <f t="shared" si="903"/>
        <v>1.8063461617036095E-2</v>
      </c>
      <c r="CD1194" s="41">
        <f t="shared" si="904"/>
        <v>4.912534148643964E-3</v>
      </c>
      <c r="CE1194" s="41">
        <f t="shared" si="905"/>
        <v>3.998580285134226E-3</v>
      </c>
      <c r="CF1194" s="41">
        <f t="shared" si="906"/>
        <v>-2.603930590669646E-2</v>
      </c>
      <c r="CG1194" s="41"/>
      <c r="CH1194" s="41">
        <f t="shared" si="907"/>
        <v>-1.3275635460692433E-2</v>
      </c>
      <c r="CI1194" s="41">
        <f t="shared" si="908"/>
        <v>-3.3175933281608956E-2</v>
      </c>
      <c r="CJ1194" s="41">
        <f t="shared" si="909"/>
        <v>-4.78560211776351E-2</v>
      </c>
      <c r="CK1194" s="41">
        <f t="shared" si="910"/>
        <v>-1.7425837561422684E-3</v>
      </c>
      <c r="CL1194" s="41">
        <f t="shared" si="911"/>
        <v>-2.1053322495123612E-2</v>
      </c>
      <c r="CM1194" s="41">
        <f t="shared" si="912"/>
        <v>-4.2371565711490158E-3</v>
      </c>
      <c r="CO1194" s="41"/>
      <c r="CP1194" s="41"/>
      <c r="CQ1194" s="41">
        <f t="shared" si="913"/>
        <v>-1.8256345835224251E-2</v>
      </c>
      <c r="CR1194" s="41">
        <f t="shared" si="914"/>
        <v>-2.7398974188114503E-2</v>
      </c>
      <c r="CS1194" s="41">
        <f t="shared" si="915"/>
        <v>2.746172634510112E-2</v>
      </c>
      <c r="CT1194" s="41">
        <f t="shared" si="916"/>
        <v>-3.7740327982846968E-2</v>
      </c>
      <c r="CU1194" s="41"/>
      <c r="CV1194" s="41">
        <f t="shared" si="918"/>
        <v>2.6118323141112464E-2</v>
      </c>
      <c r="CW1194" s="41"/>
      <c r="CX1194" s="41">
        <f t="shared" si="919"/>
        <v>-2.5820700415219538E-2</v>
      </c>
      <c r="CY1194" s="41"/>
      <c r="CZ1194" s="41">
        <f t="shared" si="920"/>
        <v>-2.0619287202735592E-2</v>
      </c>
      <c r="DA1194" s="41">
        <f t="shared" si="921"/>
        <v>-3.1396942345508017E-3</v>
      </c>
      <c r="DB1194" s="41">
        <f t="shared" si="922"/>
        <v>-1.212136053234485E-2</v>
      </c>
      <c r="DC1194" s="41">
        <f t="shared" si="923"/>
        <v>-1.9418085857101738E-2</v>
      </c>
      <c r="DD1194" s="41">
        <f t="shared" si="924"/>
        <v>7.8625547155255545E-3</v>
      </c>
      <c r="DE1194" s="41"/>
      <c r="DF1194" s="41"/>
      <c r="DG1194" s="41">
        <f t="shared" si="925"/>
        <v>-3.3607931627418784E-2</v>
      </c>
      <c r="DH1194" s="41"/>
    </row>
    <row r="1195" spans="2:112">
      <c r="B1195" s="34"/>
      <c r="C1195" s="34">
        <v>4.6387130000000001</v>
      </c>
      <c r="D1195" s="34"/>
      <c r="E1195" s="34">
        <v>3.64</v>
      </c>
      <c r="F1195" s="34"/>
      <c r="G1195" s="34">
        <v>60.559525000000001</v>
      </c>
      <c r="H1195" s="34">
        <v>29.188889</v>
      </c>
      <c r="I1195" s="34">
        <v>25.35</v>
      </c>
      <c r="J1195" s="34">
        <v>4.93</v>
      </c>
      <c r="K1195" s="34"/>
      <c r="L1195" s="34"/>
      <c r="M1195" s="34">
        <v>3.9</v>
      </c>
      <c r="N1195" s="34">
        <v>47.034785999999997</v>
      </c>
      <c r="O1195" s="34">
        <v>13.07</v>
      </c>
      <c r="P1195" s="34"/>
      <c r="Q1195" s="34"/>
      <c r="R1195" s="34">
        <v>53.98</v>
      </c>
      <c r="S1195" s="34">
        <v>42.904076000000003</v>
      </c>
      <c r="T1195" s="34"/>
      <c r="U1195" s="34"/>
      <c r="V1195" s="34">
        <v>3.6253980000000001</v>
      </c>
      <c r="W1195" s="34">
        <v>47.560001</v>
      </c>
      <c r="X1195" s="34">
        <v>36.5</v>
      </c>
      <c r="Y1195" s="34">
        <v>16.540001</v>
      </c>
      <c r="Z1195" s="34">
        <v>32.679172999999999</v>
      </c>
      <c r="AA1195" s="34">
        <v>53.761192000000001</v>
      </c>
      <c r="AB1195" s="34">
        <v>113.355064</v>
      </c>
      <c r="AC1195" s="34"/>
      <c r="AD1195" s="34">
        <v>145.35000600000001</v>
      </c>
      <c r="AE1195" s="34">
        <v>37.463863000000003</v>
      </c>
      <c r="AF1195" s="34">
        <v>1.1000000000000001</v>
      </c>
      <c r="AG1195" s="34">
        <v>49.990001999999997</v>
      </c>
      <c r="AH1195" s="34">
        <v>32.877372999999999</v>
      </c>
      <c r="AI1195" s="34">
        <v>159.26095599999999</v>
      </c>
      <c r="AJ1195" s="34">
        <v>11.394473</v>
      </c>
      <c r="AK1195" s="34"/>
      <c r="AL1195" s="34"/>
      <c r="AM1195" s="34">
        <v>44.789439999999999</v>
      </c>
      <c r="AN1195" s="34">
        <v>3.4</v>
      </c>
      <c r="AO1195" s="34">
        <v>23.049999</v>
      </c>
      <c r="AP1195" s="34">
        <v>7.6</v>
      </c>
      <c r="AQ1195" s="34"/>
      <c r="AR1195" s="34">
        <v>8.9</v>
      </c>
      <c r="AS1195" s="34"/>
      <c r="AT1195" s="34">
        <v>24.910181000000001</v>
      </c>
      <c r="AU1195" s="34"/>
      <c r="AV1195" s="34">
        <v>14.3</v>
      </c>
      <c r="AW1195" s="34">
        <v>15.790850000000001</v>
      </c>
      <c r="AX1195" s="34">
        <v>14.1</v>
      </c>
      <c r="AY1195" s="34">
        <v>5.15</v>
      </c>
      <c r="AZ1195" s="34">
        <v>65.099997999999999</v>
      </c>
      <c r="BA1195" s="34"/>
      <c r="BB1195" s="34"/>
      <c r="BC1195" s="34">
        <v>27.248732</v>
      </c>
      <c r="BD1195" s="34"/>
      <c r="BE1195" s="38"/>
      <c r="BF1195" s="41"/>
      <c r="BG1195" s="41">
        <f t="shared" si="888"/>
        <v>0.10880289949515128</v>
      </c>
      <c r="BH1195" s="41"/>
      <c r="BI1195" s="41">
        <f t="shared" si="889"/>
        <v>-2.7434859457508326E-3</v>
      </c>
      <c r="BJ1195" s="41"/>
      <c r="BK1195" s="41">
        <f t="shared" si="890"/>
        <v>2.1449019858800069E-2</v>
      </c>
      <c r="BL1195" s="41">
        <f t="shared" si="891"/>
        <v>2.1089838033469456E-2</v>
      </c>
      <c r="BM1195" s="41">
        <f t="shared" si="892"/>
        <v>1.7910926566530459E-2</v>
      </c>
      <c r="BN1195" s="41">
        <f t="shared" si="893"/>
        <v>2.464190393692893E-2</v>
      </c>
      <c r="BO1195" s="41"/>
      <c r="BP1195" s="41"/>
      <c r="BQ1195" s="41">
        <f t="shared" si="895"/>
        <v>-1.2739025777429826E-2</v>
      </c>
      <c r="BR1195" s="41">
        <f t="shared" si="896"/>
        <v>-3.5945475062166077E-3</v>
      </c>
      <c r="BS1195" s="41">
        <f t="shared" si="897"/>
        <v>1.7754229374315492E-2</v>
      </c>
      <c r="BT1195" s="41"/>
      <c r="BU1195" s="41"/>
      <c r="BV1195" s="41">
        <f t="shared" si="898"/>
        <v>0.11325456578641624</v>
      </c>
      <c r="BW1195" s="41">
        <f t="shared" si="899"/>
        <v>2.3234089316166227E-3</v>
      </c>
      <c r="BX1195" s="41"/>
      <c r="BY1195" s="41"/>
      <c r="BZ1195" s="41">
        <f t="shared" si="900"/>
        <v>-5.4943424830015417E-3</v>
      </c>
      <c r="CA1195" s="41">
        <f t="shared" si="901"/>
        <v>9.506778909787978E-3</v>
      </c>
      <c r="CB1195" s="41">
        <f t="shared" si="902"/>
        <v>-1.3605652055778598E-2</v>
      </c>
      <c r="CC1195" s="41">
        <f t="shared" si="903"/>
        <v>2.0770446088304081E-2</v>
      </c>
      <c r="CD1195" s="41">
        <f t="shared" si="904"/>
        <v>8.84278539810655E-3</v>
      </c>
      <c r="CE1195" s="41">
        <f t="shared" si="905"/>
        <v>1.0877138192801142E-3</v>
      </c>
      <c r="CF1195" s="41">
        <f t="shared" si="906"/>
        <v>0.12302337578671368</v>
      </c>
      <c r="CG1195" s="41"/>
      <c r="CH1195" s="41">
        <f t="shared" si="907"/>
        <v>1.6859649123187777E-2</v>
      </c>
      <c r="CI1195" s="41">
        <f t="shared" si="908"/>
        <v>2.3391363479755341E-2</v>
      </c>
      <c r="CJ1195" s="41">
        <f t="shared" si="909"/>
        <v>7.5507552508145295E-2</v>
      </c>
      <c r="CK1195" s="41">
        <f t="shared" si="910"/>
        <v>8.6011738625140527E-2</v>
      </c>
      <c r="CL1195" s="41">
        <f t="shared" si="911"/>
        <v>6.0605994652867473E-3</v>
      </c>
      <c r="CM1195" s="41">
        <f t="shared" si="912"/>
        <v>-4.3804070824731041E-3</v>
      </c>
      <c r="CO1195" s="41"/>
      <c r="CP1195" s="41"/>
      <c r="CQ1195" s="41">
        <f t="shared" si="913"/>
        <v>-1.1104263870945967E-3</v>
      </c>
      <c r="CR1195" s="41">
        <f t="shared" si="914"/>
        <v>-5.7158413839948637E-2</v>
      </c>
      <c r="CS1195" s="41">
        <f t="shared" si="915"/>
        <v>3.982822956756412E-2</v>
      </c>
      <c r="CT1195" s="41">
        <f t="shared" si="916"/>
        <v>-2.5975486403260677E-2</v>
      </c>
      <c r="CU1195" s="41"/>
      <c r="CV1195" s="41">
        <f t="shared" si="918"/>
        <v>0.18863357053684895</v>
      </c>
      <c r="CW1195" s="41"/>
      <c r="CX1195" s="41">
        <f t="shared" si="919"/>
        <v>8.0160474446109835E-3</v>
      </c>
      <c r="CY1195" s="41"/>
      <c r="CZ1195" s="41">
        <f t="shared" si="920"/>
        <v>-6.9686693160933158E-3</v>
      </c>
      <c r="DA1195" s="41">
        <f t="shared" si="921"/>
        <v>6.2696249622394683E-3</v>
      </c>
      <c r="DB1195" s="41">
        <f t="shared" si="922"/>
        <v>1.1412392051744765E-2</v>
      </c>
      <c r="DC1195" s="41">
        <f t="shared" si="923"/>
        <v>9.7561749453648743E-3</v>
      </c>
      <c r="DD1195" s="41">
        <f t="shared" si="924"/>
        <v>-3.0724927052289917E-4</v>
      </c>
      <c r="DE1195" s="41"/>
      <c r="DF1195" s="41"/>
      <c r="DG1195" s="41">
        <f t="shared" si="925"/>
        <v>-3.8797905453587002E-2</v>
      </c>
      <c r="DH1195" s="41"/>
    </row>
    <row r="1196" spans="2:112">
      <c r="B1196" s="34"/>
      <c r="C1196" s="34">
        <v>4.973465</v>
      </c>
      <c r="D1196" s="34"/>
      <c r="E1196" s="34">
        <v>3.51</v>
      </c>
      <c r="F1196" s="34"/>
      <c r="G1196" s="34">
        <v>59.872138999999997</v>
      </c>
      <c r="H1196" s="34">
        <v>29.059070999999999</v>
      </c>
      <c r="I1196" s="34">
        <v>25.4</v>
      </c>
      <c r="J1196" s="34">
        <v>4.71</v>
      </c>
      <c r="K1196" s="34"/>
      <c r="L1196" s="34"/>
      <c r="M1196" s="34">
        <v>3.8</v>
      </c>
      <c r="N1196" s="34">
        <v>47.433304</v>
      </c>
      <c r="O1196" s="34">
        <v>12.84</v>
      </c>
      <c r="P1196" s="34"/>
      <c r="Q1196" s="34"/>
      <c r="R1196" s="34">
        <v>53.950001</v>
      </c>
      <c r="S1196" s="34">
        <v>43.750408</v>
      </c>
      <c r="T1196" s="34"/>
      <c r="U1196" s="34"/>
      <c r="V1196" s="34">
        <v>3.6253980000000001</v>
      </c>
      <c r="W1196" s="34">
        <v>46.639999000000003</v>
      </c>
      <c r="X1196" s="34">
        <v>45.049999</v>
      </c>
      <c r="Y1196" s="34">
        <v>16.5</v>
      </c>
      <c r="Z1196" s="34">
        <v>32.689095000000002</v>
      </c>
      <c r="AA1196" s="34">
        <v>54.491776000000002</v>
      </c>
      <c r="AB1196" s="34">
        <v>109.513367</v>
      </c>
      <c r="AC1196" s="34"/>
      <c r="AD1196" s="34">
        <v>144.05999800000001</v>
      </c>
      <c r="AE1196" s="34">
        <v>37.483775999999999</v>
      </c>
      <c r="AF1196" s="34">
        <v>1.2</v>
      </c>
      <c r="AG1196" s="34">
        <v>47.259998000000003</v>
      </c>
      <c r="AH1196" s="34">
        <v>33.572662000000001</v>
      </c>
      <c r="AI1196" s="34">
        <v>157.90257299999999</v>
      </c>
      <c r="AJ1196" s="34">
        <v>11.335637999999999</v>
      </c>
      <c r="AK1196" s="34"/>
      <c r="AL1196" s="34"/>
      <c r="AM1196" s="34">
        <v>44.779488000000001</v>
      </c>
      <c r="AN1196" s="34">
        <v>3.2</v>
      </c>
      <c r="AO1196" s="34">
        <v>22.75</v>
      </c>
      <c r="AP1196" s="34">
        <v>7.4</v>
      </c>
      <c r="AQ1196" s="34"/>
      <c r="AR1196" s="34">
        <v>8.67</v>
      </c>
      <c r="AS1196" s="34"/>
      <c r="AT1196" s="34">
        <v>24.611856</v>
      </c>
      <c r="AU1196" s="34"/>
      <c r="AV1196" s="34">
        <v>14.05</v>
      </c>
      <c r="AW1196" s="34">
        <v>15.741503</v>
      </c>
      <c r="AX1196" s="34">
        <v>14.39</v>
      </c>
      <c r="AY1196" s="34">
        <v>4.95</v>
      </c>
      <c r="AZ1196" s="34">
        <v>65.050003000000004</v>
      </c>
      <c r="BA1196" s="34"/>
      <c r="BB1196" s="34"/>
      <c r="BC1196" s="34">
        <v>27.079049999999999</v>
      </c>
      <c r="BD1196" s="34"/>
      <c r="BE1196" s="38"/>
      <c r="BF1196" s="41"/>
      <c r="BG1196" s="41">
        <f t="shared" si="888"/>
        <v>6.9679823213747591E-2</v>
      </c>
      <c r="BH1196" s="41"/>
      <c r="BI1196" s="41">
        <f t="shared" si="889"/>
        <v>-3.6367644170874951E-2</v>
      </c>
      <c r="BJ1196" s="41"/>
      <c r="BK1196" s="41">
        <f t="shared" si="890"/>
        <v>-1.1415493928963943E-2</v>
      </c>
      <c r="BL1196" s="41">
        <f t="shared" si="891"/>
        <v>-4.4574338721225151E-3</v>
      </c>
      <c r="BM1196" s="41">
        <f t="shared" si="892"/>
        <v>1.9704439872985169E-3</v>
      </c>
      <c r="BN1196" s="41">
        <f t="shared" si="893"/>
        <v>-4.5651080026272328E-2</v>
      </c>
      <c r="BO1196" s="41"/>
      <c r="BP1196" s="41"/>
      <c r="BQ1196" s="41">
        <f t="shared" si="895"/>
        <v>-2.5975486403260677E-2</v>
      </c>
      <c r="BR1196" s="41">
        <f t="shared" si="896"/>
        <v>8.4371424054732747E-3</v>
      </c>
      <c r="BS1196" s="41">
        <f t="shared" si="897"/>
        <v>-1.7754229374315492E-2</v>
      </c>
      <c r="BT1196" s="41"/>
      <c r="BU1196" s="41"/>
      <c r="BV1196" s="41">
        <f t="shared" si="898"/>
        <v>-5.5589735003387457E-4</v>
      </c>
      <c r="BW1196" s="41">
        <f t="shared" si="899"/>
        <v>1.9534105398763289E-2</v>
      </c>
      <c r="BX1196" s="41"/>
      <c r="BY1196" s="41"/>
      <c r="BZ1196" s="41">
        <f t="shared" si="900"/>
        <v>0</v>
      </c>
      <c r="CA1196" s="41">
        <f t="shared" si="901"/>
        <v>-1.9533572247239755E-2</v>
      </c>
      <c r="CB1196" s="41">
        <f t="shared" si="902"/>
        <v>0.21046070126834251</v>
      </c>
      <c r="CC1196" s="41">
        <f t="shared" si="903"/>
        <v>-2.4213691485006511E-3</v>
      </c>
      <c r="CD1196" s="41">
        <f t="shared" si="904"/>
        <v>3.0357237172632079E-4</v>
      </c>
      <c r="CE1196" s="41">
        <f t="shared" si="905"/>
        <v>1.3497922612084724E-2</v>
      </c>
      <c r="CF1196" s="41">
        <f t="shared" si="906"/>
        <v>-3.4478436872971308E-2</v>
      </c>
      <c r="CG1196" s="41"/>
      <c r="CH1196" s="41">
        <f t="shared" si="907"/>
        <v>-8.9148027064413059E-3</v>
      </c>
      <c r="CI1196" s="41">
        <f t="shared" si="908"/>
        <v>5.3138433002718731E-4</v>
      </c>
      <c r="CJ1196" s="41">
        <f t="shared" si="909"/>
        <v>8.7011376989629699E-2</v>
      </c>
      <c r="CK1196" s="41">
        <f t="shared" si="910"/>
        <v>-5.6158795993804654E-2</v>
      </c>
      <c r="CL1196" s="41">
        <f t="shared" si="911"/>
        <v>2.0927434437062405E-2</v>
      </c>
      <c r="CM1196" s="41">
        <f t="shared" si="912"/>
        <v>-8.5658733217319222E-3</v>
      </c>
      <c r="CO1196" s="41"/>
      <c r="CP1196" s="41"/>
      <c r="CQ1196" s="41">
        <f t="shared" si="913"/>
        <v>-2.2221992075092701E-4</v>
      </c>
      <c r="CR1196" s="41">
        <f t="shared" si="914"/>
        <v>-6.0624621816434736E-2</v>
      </c>
      <c r="CS1196" s="41">
        <f t="shared" si="915"/>
        <v>-1.3100580661749154E-2</v>
      </c>
      <c r="CT1196" s="41">
        <f t="shared" si="916"/>
        <v>-2.666824708216118E-2</v>
      </c>
      <c r="CU1196" s="41"/>
      <c r="CV1196" s="41">
        <f t="shared" si="918"/>
        <v>-2.618248594564376E-2</v>
      </c>
      <c r="CW1196" s="41"/>
      <c r="CX1196" s="41">
        <f t="shared" si="919"/>
        <v>-1.204831734921792E-2</v>
      </c>
      <c r="CY1196" s="41"/>
      <c r="CZ1196" s="41">
        <f t="shared" si="920"/>
        <v>-1.7637141486106844E-2</v>
      </c>
      <c r="DA1196" s="41">
        <f t="shared" si="921"/>
        <v>-3.1299307276887217E-3</v>
      </c>
      <c r="DB1196" s="41">
        <f t="shared" si="922"/>
        <v>2.0358723515153828E-2</v>
      </c>
      <c r="DC1196" s="41">
        <f t="shared" si="923"/>
        <v>-3.9609138095045827E-2</v>
      </c>
      <c r="DD1196" s="41">
        <f t="shared" si="924"/>
        <v>-7.6826741567311983E-4</v>
      </c>
      <c r="DE1196" s="41"/>
      <c r="DF1196" s="41"/>
      <c r="DG1196" s="41">
        <f t="shared" si="925"/>
        <v>-6.246621728564097E-3</v>
      </c>
      <c r="DH1196" s="41"/>
    </row>
    <row r="1197" spans="2:112">
      <c r="B1197" s="34"/>
      <c r="C1197" s="34">
        <v>4.9543359999999996</v>
      </c>
      <c r="D1197" s="34"/>
      <c r="E1197" s="34">
        <v>3.56</v>
      </c>
      <c r="F1197" s="34"/>
      <c r="G1197" s="34">
        <v>60.848427000000001</v>
      </c>
      <c r="H1197" s="34">
        <v>28.899296</v>
      </c>
      <c r="I1197" s="34">
        <v>25.5</v>
      </c>
      <c r="J1197" s="34">
        <v>4.5199999999999996</v>
      </c>
      <c r="K1197" s="34"/>
      <c r="L1197" s="34"/>
      <c r="M1197" s="34">
        <v>3.85</v>
      </c>
      <c r="N1197" s="34">
        <v>47.712265000000002</v>
      </c>
      <c r="O1197" s="34">
        <v>13.3</v>
      </c>
      <c r="P1197" s="34"/>
      <c r="Q1197" s="34"/>
      <c r="R1197" s="34">
        <v>55.830002</v>
      </c>
      <c r="S1197" s="34">
        <v>44.268166000000001</v>
      </c>
      <c r="T1197" s="34"/>
      <c r="U1197" s="34"/>
      <c r="V1197" s="34">
        <v>3.735258</v>
      </c>
      <c r="W1197" s="34">
        <v>46.52</v>
      </c>
      <c r="X1197" s="34">
        <v>45.25</v>
      </c>
      <c r="Y1197" s="34">
        <v>17.18</v>
      </c>
      <c r="Z1197" s="34">
        <v>33.324027999999998</v>
      </c>
      <c r="AA1197" s="34">
        <v>54.306697999999997</v>
      </c>
      <c r="AB1197" s="34">
        <v>108.31596399999999</v>
      </c>
      <c r="AC1197" s="34"/>
      <c r="AD1197" s="34">
        <v>145.08999600000001</v>
      </c>
      <c r="AE1197" s="34">
        <v>37.035763000000003</v>
      </c>
      <c r="AF1197" s="34">
        <v>0.99</v>
      </c>
      <c r="AG1197" s="34">
        <v>45.509998000000003</v>
      </c>
      <c r="AH1197" s="34">
        <v>34.069302</v>
      </c>
      <c r="AI1197" s="34">
        <v>157.01362599999999</v>
      </c>
      <c r="AJ1197" s="34">
        <v>11.47292</v>
      </c>
      <c r="AK1197" s="34"/>
      <c r="AL1197" s="34"/>
      <c r="AM1197" s="34">
        <v>44.580421000000001</v>
      </c>
      <c r="AN1197" s="34">
        <v>3.4</v>
      </c>
      <c r="AO1197" s="34">
        <v>23.049999</v>
      </c>
      <c r="AP1197" s="34">
        <v>7.35</v>
      </c>
      <c r="AQ1197" s="34"/>
      <c r="AR1197" s="34">
        <v>8.11</v>
      </c>
      <c r="AS1197" s="34"/>
      <c r="AT1197" s="34">
        <v>24.661577000000001</v>
      </c>
      <c r="AU1197" s="34"/>
      <c r="AV1197" s="34">
        <v>14.05</v>
      </c>
      <c r="AW1197" s="34">
        <v>15.544117999999999</v>
      </c>
      <c r="AX1197" s="34">
        <v>14.25</v>
      </c>
      <c r="AY1197" s="34">
        <v>4.9000000000000004</v>
      </c>
      <c r="AZ1197" s="34">
        <v>64.339995999999999</v>
      </c>
      <c r="BA1197" s="34"/>
      <c r="BB1197" s="34"/>
      <c r="BC1197" s="34">
        <v>26.749669999999998</v>
      </c>
      <c r="BD1197" s="34"/>
      <c r="BE1197" s="38"/>
      <c r="BF1197" s="41"/>
      <c r="BG1197" s="41">
        <f t="shared" si="888"/>
        <v>-3.8536275400447048E-3</v>
      </c>
      <c r="BH1197" s="41"/>
      <c r="BI1197" s="41">
        <f t="shared" si="889"/>
        <v>1.4144507386164743E-2</v>
      </c>
      <c r="BJ1197" s="41"/>
      <c r="BK1197" s="41">
        <f t="shared" si="890"/>
        <v>1.6174696939037617E-2</v>
      </c>
      <c r="BL1197" s="41">
        <f t="shared" si="891"/>
        <v>-5.5134543296873045E-3</v>
      </c>
      <c r="BM1197" s="41">
        <f t="shared" si="892"/>
        <v>3.929278139889557E-3</v>
      </c>
      <c r="BN1197" s="41">
        <f t="shared" si="893"/>
        <v>-4.1175914184186667E-2</v>
      </c>
      <c r="BO1197" s="41"/>
      <c r="BP1197" s="41"/>
      <c r="BQ1197" s="41">
        <f t="shared" si="895"/>
        <v>1.3072081567352921E-2</v>
      </c>
      <c r="BR1197" s="41">
        <f t="shared" si="896"/>
        <v>5.863894709486922E-3</v>
      </c>
      <c r="BS1197" s="41">
        <f t="shared" si="897"/>
        <v>3.519873696589302E-2</v>
      </c>
      <c r="BT1197" s="41"/>
      <c r="BU1197" s="41"/>
      <c r="BV1197" s="41">
        <f t="shared" si="898"/>
        <v>3.4253684905477914E-2</v>
      </c>
      <c r="BW1197" s="41">
        <f t="shared" si="899"/>
        <v>1.1764879808134827E-2</v>
      </c>
      <c r="BX1197" s="41"/>
      <c r="BY1197" s="41"/>
      <c r="BZ1197" s="41">
        <f t="shared" si="900"/>
        <v>2.9852817121078699E-2</v>
      </c>
      <c r="CA1197" s="41">
        <f t="shared" si="901"/>
        <v>-2.5761929509497241E-3</v>
      </c>
      <c r="CB1197" s="41">
        <f t="shared" si="902"/>
        <v>4.4297082891466538E-3</v>
      </c>
      <c r="CC1197" s="41">
        <f t="shared" si="903"/>
        <v>4.0385535649574429E-2</v>
      </c>
      <c r="CD1197" s="41">
        <f t="shared" si="904"/>
        <v>1.9237162301801395E-2</v>
      </c>
      <c r="CE1197" s="41">
        <f t="shared" si="905"/>
        <v>-3.4022201179897335E-3</v>
      </c>
      <c r="CF1197" s="41">
        <f t="shared" si="906"/>
        <v>-1.0994066366269671E-2</v>
      </c>
      <c r="CG1197" s="41"/>
      <c r="CH1197" s="41">
        <f t="shared" si="907"/>
        <v>7.1243463803859703E-3</v>
      </c>
      <c r="CI1197" s="41">
        <f t="shared" si="908"/>
        <v>-1.2024185974529134E-2</v>
      </c>
      <c r="CJ1197" s="41">
        <f t="shared" si="909"/>
        <v>-0.19237189264745599</v>
      </c>
      <c r="CK1197" s="41">
        <f t="shared" si="910"/>
        <v>-3.7732191357510762E-2</v>
      </c>
      <c r="CL1197" s="41">
        <f t="shared" si="911"/>
        <v>1.4684639391375268E-2</v>
      </c>
      <c r="CM1197" s="41">
        <f t="shared" si="912"/>
        <v>-5.6456248611204789E-3</v>
      </c>
      <c r="CO1197" s="41"/>
      <c r="CP1197" s="41"/>
      <c r="CQ1197" s="41">
        <f t="shared" si="913"/>
        <v>-4.4554058196393572E-3</v>
      </c>
      <c r="CR1197" s="41">
        <f t="shared" si="914"/>
        <v>6.062462181643484E-2</v>
      </c>
      <c r="CS1197" s="41">
        <f t="shared" si="915"/>
        <v>1.3100580661749215E-2</v>
      </c>
      <c r="CT1197" s="41">
        <f t="shared" si="916"/>
        <v>-6.7796869853788038E-3</v>
      </c>
      <c r="CU1197" s="41"/>
      <c r="CV1197" s="41">
        <f t="shared" si="918"/>
        <v>-6.6770922665129004E-2</v>
      </c>
      <c r="CW1197" s="41"/>
      <c r="CX1197" s="41">
        <f t="shared" si="919"/>
        <v>2.0181673509997492E-3</v>
      </c>
      <c r="CY1197" s="41"/>
      <c r="CZ1197" s="41">
        <f t="shared" si="920"/>
        <v>0</v>
      </c>
      <c r="DA1197" s="41">
        <f t="shared" si="921"/>
        <v>-1.2618424230043855E-2</v>
      </c>
      <c r="DB1197" s="41">
        <f t="shared" si="922"/>
        <v>-9.7766141846169895E-3</v>
      </c>
      <c r="DC1197" s="41">
        <f t="shared" si="923"/>
        <v>-1.0152371464017962E-2</v>
      </c>
      <c r="DD1197" s="41">
        <f t="shared" si="924"/>
        <v>-1.0974791435728727E-2</v>
      </c>
      <c r="DE1197" s="41"/>
      <c r="DF1197" s="41"/>
      <c r="DG1197" s="41">
        <f t="shared" si="925"/>
        <v>-1.2238229370622238E-2</v>
      </c>
      <c r="DH1197" s="41"/>
    </row>
    <row r="1198" spans="2:112">
      <c r="B1198" s="34"/>
      <c r="C1198" s="34">
        <v>4.83</v>
      </c>
      <c r="D1198" s="34"/>
      <c r="E1198" s="34">
        <v>3.71</v>
      </c>
      <c r="F1198" s="34"/>
      <c r="G1198" s="34">
        <v>60.180965</v>
      </c>
      <c r="H1198" s="34">
        <v>29.158932</v>
      </c>
      <c r="I1198" s="34">
        <v>28.6</v>
      </c>
      <c r="J1198" s="34">
        <v>4.66</v>
      </c>
      <c r="K1198" s="34"/>
      <c r="L1198" s="34"/>
      <c r="M1198" s="34">
        <v>3.92</v>
      </c>
      <c r="N1198" s="34">
        <v>47.592708999999999</v>
      </c>
      <c r="O1198" s="34">
        <v>12.84</v>
      </c>
      <c r="P1198" s="34"/>
      <c r="Q1198" s="34"/>
      <c r="R1198" s="34">
        <v>56.73</v>
      </c>
      <c r="S1198" s="34">
        <v>46.657809999999998</v>
      </c>
      <c r="T1198" s="34"/>
      <c r="U1198" s="34"/>
      <c r="V1198" s="34">
        <v>3.7851949999999999</v>
      </c>
      <c r="W1198" s="34">
        <v>47.119999</v>
      </c>
      <c r="X1198" s="34">
        <v>45.150002000000001</v>
      </c>
      <c r="Y1198" s="34">
        <v>16.510000000000002</v>
      </c>
      <c r="Z1198" s="34">
        <v>32.887512000000001</v>
      </c>
      <c r="AA1198" s="34">
        <v>56.498446999999999</v>
      </c>
      <c r="AB1198" s="34">
        <v>106.12069700000001</v>
      </c>
      <c r="AC1198" s="34"/>
      <c r="AD1198" s="34">
        <v>146.44000199999999</v>
      </c>
      <c r="AE1198" s="34">
        <v>36.826690999999997</v>
      </c>
      <c r="AF1198" s="34" t="s">
        <v>193</v>
      </c>
      <c r="AG1198" s="34">
        <v>47.009998000000003</v>
      </c>
      <c r="AH1198" s="34">
        <v>33.721657</v>
      </c>
      <c r="AI1198" s="34">
        <v>157.72279399999999</v>
      </c>
      <c r="AJ1198" s="34">
        <v>11.512143999999999</v>
      </c>
      <c r="AK1198" s="34"/>
      <c r="AL1198" s="34"/>
      <c r="AM1198" s="34">
        <v>44.490845</v>
      </c>
      <c r="AN1198" s="34">
        <v>3.4</v>
      </c>
      <c r="AO1198" s="34">
        <v>23.200001</v>
      </c>
      <c r="AP1198" s="34">
        <v>7.35</v>
      </c>
      <c r="AQ1198" s="34"/>
      <c r="AR1198" s="34">
        <v>8.48</v>
      </c>
      <c r="AS1198" s="34"/>
      <c r="AT1198" s="34">
        <v>24.581799</v>
      </c>
      <c r="AU1198" s="34"/>
      <c r="AV1198" s="34">
        <v>14.65</v>
      </c>
      <c r="AW1198" s="34">
        <v>15.297385</v>
      </c>
      <c r="AX1198" s="34">
        <v>14.46</v>
      </c>
      <c r="AY1198" s="34">
        <v>4.95</v>
      </c>
      <c r="AZ1198" s="34">
        <v>64.120002999999997</v>
      </c>
      <c r="BA1198" s="34"/>
      <c r="BB1198" s="34"/>
      <c r="BC1198" s="34">
        <v>26.540065999999999</v>
      </c>
      <c r="BD1198" s="34"/>
      <c r="BE1198" s="38"/>
      <c r="BF1198" s="41"/>
      <c r="BG1198" s="41">
        <f t="shared" si="888"/>
        <v>-2.5416685083365989E-2</v>
      </c>
      <c r="BH1198" s="41"/>
      <c r="BI1198" s="41">
        <f t="shared" si="889"/>
        <v>4.1271331755404726E-2</v>
      </c>
      <c r="BJ1198" s="41"/>
      <c r="BK1198" s="41">
        <f t="shared" si="890"/>
        <v>-1.1029862346489828E-2</v>
      </c>
      <c r="BL1198" s="41">
        <f t="shared" si="891"/>
        <v>8.9440459952349668E-3</v>
      </c>
      <c r="BM1198" s="41">
        <f t="shared" si="892"/>
        <v>0.11472826566142645</v>
      </c>
      <c r="BN1198" s="41">
        <f t="shared" si="893"/>
        <v>3.050345429341484E-2</v>
      </c>
      <c r="BO1198" s="41"/>
      <c r="BP1198" s="41"/>
      <c r="BQ1198" s="41">
        <f t="shared" si="895"/>
        <v>1.8018505502678212E-2</v>
      </c>
      <c r="BR1198" s="41">
        <f t="shared" si="896"/>
        <v>-2.5089154887899608E-3</v>
      </c>
      <c r="BS1198" s="41">
        <f t="shared" si="897"/>
        <v>-3.5198736965893047E-2</v>
      </c>
      <c r="BT1198" s="41"/>
      <c r="BU1198" s="41"/>
      <c r="BV1198" s="41">
        <f t="shared" si="898"/>
        <v>1.5991776193173129E-2</v>
      </c>
      <c r="BW1198" s="41">
        <f t="shared" si="899"/>
        <v>5.2574511932761525E-2</v>
      </c>
      <c r="BX1198" s="41"/>
      <c r="BY1198" s="41"/>
      <c r="BZ1198" s="41">
        <f t="shared" si="900"/>
        <v>1.3280512212560104E-2</v>
      </c>
      <c r="CA1198" s="41">
        <f t="shared" si="901"/>
        <v>1.2815190470456457E-2</v>
      </c>
      <c r="CB1198" s="41">
        <f t="shared" si="902"/>
        <v>-2.2123459861531666E-3</v>
      </c>
      <c r="CC1198" s="41">
        <f t="shared" si="903"/>
        <v>-3.9779658624072574E-2</v>
      </c>
      <c r="CD1198" s="41">
        <f t="shared" si="904"/>
        <v>-1.3185687100957447E-2</v>
      </c>
      <c r="CE1198" s="41">
        <f t="shared" si="905"/>
        <v>3.9565579966736694E-2</v>
      </c>
      <c r="CF1198" s="41">
        <f t="shared" si="906"/>
        <v>-2.0475451215181985E-2</v>
      </c>
      <c r="CG1198" s="41"/>
      <c r="CH1198" s="41">
        <f t="shared" si="907"/>
        <v>9.2615899510075459E-3</v>
      </c>
      <c r="CI1198" s="41">
        <f t="shared" si="908"/>
        <v>-5.6611322003627977E-3</v>
      </c>
      <c r="CJ1198" s="41">
        <f t="shared" ref="CJ1198:CJ1229" si="926">LN(AF1207/AF1206)</f>
        <v>0</v>
      </c>
      <c r="CK1198" s="41">
        <f t="shared" si="910"/>
        <v>3.2428264409734474E-2</v>
      </c>
      <c r="CL1198" s="41">
        <f t="shared" si="911"/>
        <v>-1.0256472328239084E-2</v>
      </c>
      <c r="CM1198" s="41">
        <f t="shared" si="912"/>
        <v>4.5064323991757405E-3</v>
      </c>
      <c r="CO1198" s="41"/>
      <c r="CP1198" s="41"/>
      <c r="CQ1198" s="41">
        <f t="shared" si="913"/>
        <v>-2.0113339401292233E-3</v>
      </c>
      <c r="CR1198" s="41">
        <f t="shared" si="914"/>
        <v>0</v>
      </c>
      <c r="CS1198" s="41">
        <f t="shared" si="915"/>
        <v>6.4865957170029687E-3</v>
      </c>
      <c r="CT1198" s="41">
        <f t="shared" si="916"/>
        <v>0</v>
      </c>
      <c r="CU1198" s="41"/>
      <c r="CV1198" s="41">
        <f t="shared" si="918"/>
        <v>4.4612581676490362E-2</v>
      </c>
      <c r="CW1198" s="41"/>
      <c r="CX1198" s="41">
        <f t="shared" si="919"/>
        <v>-3.2401543629515818E-3</v>
      </c>
      <c r="CY1198" s="41"/>
      <c r="CZ1198" s="41">
        <f t="shared" si="920"/>
        <v>4.1817939683321412E-2</v>
      </c>
      <c r="DA1198" s="41">
        <f t="shared" si="921"/>
        <v>-1.6000404641830251E-2</v>
      </c>
      <c r="DB1198" s="41">
        <f t="shared" si="922"/>
        <v>1.4629310015959096E-2</v>
      </c>
      <c r="DC1198" s="41">
        <f t="shared" si="923"/>
        <v>1.0152371464017908E-2</v>
      </c>
      <c r="DD1198" s="41">
        <f t="shared" si="924"/>
        <v>-3.4250851125300691E-3</v>
      </c>
      <c r="DE1198" s="41"/>
      <c r="DF1198" s="41"/>
      <c r="DG1198" s="41">
        <f t="shared" si="925"/>
        <v>-7.8666211039947094E-3</v>
      </c>
      <c r="DH1198" s="41"/>
    </row>
    <row r="1199" spans="2:112">
      <c r="B1199" s="34"/>
      <c r="C1199" s="34">
        <v>4.83</v>
      </c>
      <c r="D1199" s="34"/>
      <c r="E1199" s="34">
        <v>3.67</v>
      </c>
      <c r="F1199" s="34"/>
      <c r="G1199" s="34">
        <v>60.420054999999998</v>
      </c>
      <c r="H1199" s="34">
        <v>29.308720000000001</v>
      </c>
      <c r="I1199" s="34">
        <v>28.700001</v>
      </c>
      <c r="J1199" s="34">
        <v>4.87</v>
      </c>
      <c r="K1199" s="34"/>
      <c r="L1199" s="34"/>
      <c r="M1199" s="34">
        <v>3.82</v>
      </c>
      <c r="N1199" s="34">
        <v>47.642524999999999</v>
      </c>
      <c r="O1199" s="34">
        <v>12.62</v>
      </c>
      <c r="P1199" s="34"/>
      <c r="Q1199" s="34"/>
      <c r="R1199" s="34">
        <v>56.259998000000003</v>
      </c>
      <c r="S1199" s="34">
        <v>48.360432000000003</v>
      </c>
      <c r="T1199" s="34"/>
      <c r="U1199" s="34"/>
      <c r="V1199" s="34">
        <v>3.8650929999999999</v>
      </c>
      <c r="W1199" s="34">
        <v>46.830002</v>
      </c>
      <c r="X1199" s="34">
        <v>45.25</v>
      </c>
      <c r="Y1199" s="34">
        <v>16.639999</v>
      </c>
      <c r="Z1199" s="34">
        <v>33.691096999999999</v>
      </c>
      <c r="AA1199" s="34">
        <v>57.667380999999999</v>
      </c>
      <c r="AB1199" s="34">
        <v>105.67166899999999</v>
      </c>
      <c r="AC1199" s="34"/>
      <c r="AD1199" s="34">
        <v>146.96000699999999</v>
      </c>
      <c r="AE1199" s="34">
        <v>36.796818000000002</v>
      </c>
      <c r="AF1199" s="34" t="s">
        <v>193</v>
      </c>
      <c r="AG1199" s="34">
        <v>47.98</v>
      </c>
      <c r="AH1199" s="34">
        <v>34.019638</v>
      </c>
      <c r="AI1199" s="34">
        <v>138.24591100000001</v>
      </c>
      <c r="AJ1199" s="34">
        <v>11.600396999999999</v>
      </c>
      <c r="AK1199" s="34"/>
      <c r="AL1199" s="34"/>
      <c r="AM1199" s="34">
        <v>45.476208</v>
      </c>
      <c r="AN1199" s="34">
        <v>3.2</v>
      </c>
      <c r="AO1199" s="34">
        <v>24.450001</v>
      </c>
      <c r="AP1199" s="34">
        <v>7.45</v>
      </c>
      <c r="AQ1199" s="34"/>
      <c r="AR1199" s="34">
        <v>8.75</v>
      </c>
      <c r="AS1199" s="34"/>
      <c r="AT1199" s="34">
        <v>24.282629</v>
      </c>
      <c r="AU1199" s="34"/>
      <c r="AV1199" s="34">
        <v>15.1</v>
      </c>
      <c r="AW1199" s="34">
        <v>15.1</v>
      </c>
      <c r="AX1199" s="34">
        <v>15.48</v>
      </c>
      <c r="AY1199" s="34">
        <v>4.95</v>
      </c>
      <c r="AZ1199" s="34">
        <v>64.800003000000004</v>
      </c>
      <c r="BA1199" s="34"/>
      <c r="BB1199" s="34"/>
      <c r="BC1199" s="34">
        <v>26.400327999999998</v>
      </c>
      <c r="BD1199" s="34"/>
      <c r="BE1199" s="38"/>
      <c r="BF1199" s="41"/>
      <c r="BG1199" s="41">
        <f t="shared" si="888"/>
        <v>0</v>
      </c>
      <c r="BH1199" s="41"/>
      <c r="BI1199" s="41">
        <f t="shared" si="889"/>
        <v>-1.0840214552864833E-2</v>
      </c>
      <c r="BJ1199" s="41"/>
      <c r="BK1199" s="41">
        <f t="shared" si="890"/>
        <v>3.9649799517293312E-3</v>
      </c>
      <c r="BL1199" s="41">
        <f t="shared" si="891"/>
        <v>5.1238017118542742E-3</v>
      </c>
      <c r="BM1199" s="41">
        <f t="shared" si="892"/>
        <v>3.4904397829734379E-3</v>
      </c>
      <c r="BN1199" s="41">
        <f t="shared" si="893"/>
        <v>4.4078488956943829E-2</v>
      </c>
      <c r="BO1199" s="41"/>
      <c r="BP1199" s="41"/>
      <c r="BQ1199" s="41">
        <f t="shared" si="895"/>
        <v>-2.5841231183887328E-2</v>
      </c>
      <c r="BR1199" s="41">
        <f t="shared" si="896"/>
        <v>1.0461675254244541E-3</v>
      </c>
      <c r="BS1199" s="41">
        <f t="shared" si="897"/>
        <v>-1.7282441148748075E-2</v>
      </c>
      <c r="BT1199" s="41"/>
      <c r="BU1199" s="41"/>
      <c r="BV1199" s="41">
        <f t="shared" si="898"/>
        <v>-8.3194038260011975E-3</v>
      </c>
      <c r="BW1199" s="41">
        <f t="shared" si="899"/>
        <v>3.5841628493853014E-2</v>
      </c>
      <c r="BX1199" s="41"/>
      <c r="BY1199" s="41"/>
      <c r="BZ1199" s="41">
        <f t="shared" si="900"/>
        <v>2.0888339128725033E-2</v>
      </c>
      <c r="CA1199" s="41">
        <f t="shared" si="901"/>
        <v>-6.1734522178046678E-3</v>
      </c>
      <c r="CB1199" s="41">
        <f t="shared" si="902"/>
        <v>2.212345986153282E-3</v>
      </c>
      <c r="CC1199" s="41">
        <f t="shared" si="903"/>
        <v>7.8431173648701568E-3</v>
      </c>
      <c r="CD1199" s="41">
        <f t="shared" si="904"/>
        <v>2.4140607232702609E-2</v>
      </c>
      <c r="CE1199" s="41">
        <f t="shared" si="905"/>
        <v>2.047854198721993E-2</v>
      </c>
      <c r="CF1199" s="41">
        <f t="shared" si="906"/>
        <v>-4.2402725015131069E-3</v>
      </c>
      <c r="CG1199" s="41"/>
      <c r="CH1199" s="41">
        <f t="shared" si="907"/>
        <v>3.5446866293718043E-3</v>
      </c>
      <c r="CI1199" s="41">
        <f t="shared" si="908"/>
        <v>-8.1150714072552135E-4</v>
      </c>
      <c r="CJ1199" s="41">
        <f t="shared" si="926"/>
        <v>0</v>
      </c>
      <c r="CK1199" s="41">
        <f t="shared" si="910"/>
        <v>2.0423954919649743E-2</v>
      </c>
      <c r="CL1199" s="41">
        <f t="shared" si="911"/>
        <v>8.7976742089714236E-3</v>
      </c>
      <c r="CM1199" s="41">
        <f t="shared" si="912"/>
        <v>-0.13180496067886899</v>
      </c>
      <c r="CO1199" s="41"/>
      <c r="CP1199" s="41"/>
      <c r="CQ1199" s="41">
        <f t="shared" si="913"/>
        <v>2.190585042782011E-2</v>
      </c>
      <c r="CR1199" s="41">
        <f t="shared" si="914"/>
        <v>-6.0624621816434736E-2</v>
      </c>
      <c r="CS1199" s="41">
        <f t="shared" si="915"/>
        <v>5.2477935044964022E-2</v>
      </c>
      <c r="CT1199" s="41">
        <f t="shared" si="916"/>
        <v>1.3513719166722855E-2</v>
      </c>
      <c r="CU1199" s="41"/>
      <c r="CV1199" s="41">
        <f t="shared" si="918"/>
        <v>3.1343250565711335E-2</v>
      </c>
      <c r="CW1199" s="41"/>
      <c r="CX1199" s="41">
        <f t="shared" si="919"/>
        <v>-1.2245052296626114E-2</v>
      </c>
      <c r="CY1199" s="41"/>
      <c r="CZ1199" s="41">
        <f t="shared" si="920"/>
        <v>3.0254408357802343E-2</v>
      </c>
      <c r="DA1199" s="41">
        <f t="shared" si="921"/>
        <v>-1.2987154937192826E-2</v>
      </c>
      <c r="DB1199" s="41">
        <f t="shared" si="922"/>
        <v>6.8162651430962395E-2</v>
      </c>
      <c r="DC1199" s="41">
        <f t="shared" si="923"/>
        <v>0</v>
      </c>
      <c r="DD1199" s="41">
        <f t="shared" si="924"/>
        <v>1.054927512589926E-2</v>
      </c>
      <c r="DE1199" s="41"/>
      <c r="DF1199" s="41"/>
      <c r="DG1199" s="41">
        <f t="shared" si="925"/>
        <v>-5.2790813958136775E-3</v>
      </c>
      <c r="DH1199" s="41"/>
    </row>
    <row r="1200" spans="2:112">
      <c r="B1200" s="34"/>
      <c r="C1200" s="34">
        <v>4.83</v>
      </c>
      <c r="D1200" s="34"/>
      <c r="E1200" s="34">
        <v>3.57</v>
      </c>
      <c r="F1200" s="34"/>
      <c r="G1200" s="34">
        <v>59.284377999999997</v>
      </c>
      <c r="H1200" s="34">
        <v>29.039099</v>
      </c>
      <c r="I1200" s="34">
        <v>27.950001</v>
      </c>
      <c r="J1200" s="34">
        <v>4.74</v>
      </c>
      <c r="K1200" s="34"/>
      <c r="L1200" s="34"/>
      <c r="M1200" s="34">
        <v>3.7</v>
      </c>
      <c r="N1200" s="34">
        <v>47.393452000000003</v>
      </c>
      <c r="O1200" s="34">
        <v>12.31</v>
      </c>
      <c r="P1200" s="34"/>
      <c r="Q1200" s="34"/>
      <c r="R1200" s="34">
        <v>57.259998000000003</v>
      </c>
      <c r="S1200" s="34">
        <v>47.872546999999997</v>
      </c>
      <c r="T1200" s="34"/>
      <c r="U1200" s="34"/>
      <c r="V1200" s="34">
        <v>3.8950559999999999</v>
      </c>
      <c r="W1200" s="34">
        <v>51.509998000000003</v>
      </c>
      <c r="X1200" s="34">
        <v>45.200001</v>
      </c>
      <c r="Y1200" s="34">
        <v>16.690000999999999</v>
      </c>
      <c r="Z1200" s="34">
        <v>33.691096999999999</v>
      </c>
      <c r="AA1200" s="34">
        <v>56.985500000000002</v>
      </c>
      <c r="AB1200" s="34">
        <v>104.22479199999999</v>
      </c>
      <c r="AC1200" s="34"/>
      <c r="AD1200" s="34">
        <v>146.699997</v>
      </c>
      <c r="AE1200" s="34">
        <v>34.367592000000002</v>
      </c>
      <c r="AF1200" s="34" t="s">
        <v>193</v>
      </c>
      <c r="AG1200" s="34">
        <v>43.279998999999997</v>
      </c>
      <c r="AH1200" s="34">
        <v>33.622326000000001</v>
      </c>
      <c r="AI1200" s="34">
        <v>130.64492799999999</v>
      </c>
      <c r="AJ1200" s="34">
        <v>11.708261</v>
      </c>
      <c r="AK1200" s="34"/>
      <c r="AL1200" s="34"/>
      <c r="AM1200" s="34">
        <v>45.008411000000002</v>
      </c>
      <c r="AN1200" s="34">
        <v>3.2</v>
      </c>
      <c r="AO1200" s="34">
        <v>23.85</v>
      </c>
      <c r="AP1200" s="34">
        <v>7.3</v>
      </c>
      <c r="AQ1200" s="34"/>
      <c r="AR1200" s="34">
        <v>9.26</v>
      </c>
      <c r="AS1200" s="34"/>
      <c r="AT1200" s="34">
        <v>23.983457999999999</v>
      </c>
      <c r="AU1200" s="34"/>
      <c r="AV1200" s="34">
        <v>13.52</v>
      </c>
      <c r="AW1200" s="34">
        <v>15.05</v>
      </c>
      <c r="AX1200" s="34">
        <v>15.27</v>
      </c>
      <c r="AY1200" s="34">
        <v>4.75</v>
      </c>
      <c r="AZ1200" s="34">
        <v>64.470000999999996</v>
      </c>
      <c r="BA1200" s="34"/>
      <c r="BB1200" s="34"/>
      <c r="BC1200" s="34">
        <v>26.400327999999998</v>
      </c>
      <c r="BD1200" s="34"/>
      <c r="BE1200" s="38"/>
      <c r="BF1200" s="41"/>
      <c r="BG1200" s="41">
        <f t="shared" si="888"/>
        <v>0</v>
      </c>
      <c r="BH1200" s="41"/>
      <c r="BI1200" s="41">
        <f t="shared" si="889"/>
        <v>-2.7626066274931266E-2</v>
      </c>
      <c r="BJ1200" s="41"/>
      <c r="BK1200" s="41">
        <f t="shared" si="890"/>
        <v>-1.8975255090391389E-2</v>
      </c>
      <c r="BL1200" s="41">
        <f t="shared" si="891"/>
        <v>-9.2419193627029678E-3</v>
      </c>
      <c r="BM1200" s="41">
        <f t="shared" si="892"/>
        <v>-2.64799222294975E-2</v>
      </c>
      <c r="BN1200" s="41">
        <f t="shared" si="893"/>
        <v>-2.7056801387513305E-2</v>
      </c>
      <c r="BO1200" s="41"/>
      <c r="BP1200" s="41"/>
      <c r="BQ1200" s="41">
        <f t="shared" si="895"/>
        <v>-3.1917602968304974E-2</v>
      </c>
      <c r="BR1200" s="41">
        <f t="shared" si="896"/>
        <v>-5.2416690633924762E-3</v>
      </c>
      <c r="BS1200" s="41">
        <f t="shared" si="897"/>
        <v>-2.4870916916704809E-2</v>
      </c>
      <c r="BT1200" s="41"/>
      <c r="BU1200" s="41"/>
      <c r="BV1200" s="41">
        <f t="shared" si="898"/>
        <v>1.7618497229097141E-2</v>
      </c>
      <c r="BW1200" s="41">
        <f t="shared" si="899"/>
        <v>-1.0139750118966166E-2</v>
      </c>
      <c r="BX1200" s="41"/>
      <c r="BY1200" s="41"/>
      <c r="BZ1200" s="41">
        <f t="shared" si="900"/>
        <v>7.7223127806609511E-3</v>
      </c>
      <c r="CA1200" s="41">
        <f t="shared" si="901"/>
        <v>9.525185884696552E-2</v>
      </c>
      <c r="CB1200" s="41">
        <f t="shared" si="902"/>
        <v>-1.105561183856103E-3</v>
      </c>
      <c r="CC1200" s="41">
        <f t="shared" si="903"/>
        <v>3.000422292952493E-3</v>
      </c>
      <c r="CD1200" s="41">
        <f t="shared" si="904"/>
        <v>0</v>
      </c>
      <c r="CE1200" s="41">
        <f t="shared" si="905"/>
        <v>-1.189484352814453E-2</v>
      </c>
      <c r="CF1200" s="41">
        <f t="shared" si="906"/>
        <v>-1.378679670019055E-2</v>
      </c>
      <c r="CG1200" s="41"/>
      <c r="CH1200" s="41">
        <f t="shared" si="907"/>
        <v>-1.7708238398396895E-3</v>
      </c>
      <c r="CI1200" s="41">
        <f t="shared" si="908"/>
        <v>-6.8297346737507786E-2</v>
      </c>
      <c r="CJ1200" s="41">
        <f t="shared" si="926"/>
        <v>-0.1509586710105543</v>
      </c>
      <c r="CK1200" s="41">
        <f t="shared" si="910"/>
        <v>-0.10309364597868322</v>
      </c>
      <c r="CL1200" s="41">
        <f t="shared" si="911"/>
        <v>-1.1747635515351776E-2</v>
      </c>
      <c r="CM1200" s="41">
        <f t="shared" si="912"/>
        <v>-5.6550893176682417E-2</v>
      </c>
      <c r="CO1200" s="41"/>
      <c r="CP1200" s="41"/>
      <c r="CQ1200" s="41">
        <f t="shared" si="913"/>
        <v>-1.0339904681821591E-2</v>
      </c>
      <c r="CR1200" s="41">
        <f t="shared" si="914"/>
        <v>0</v>
      </c>
      <c r="CS1200" s="41">
        <f t="shared" si="915"/>
        <v>-2.4846039486325387E-2</v>
      </c>
      <c r="CT1200" s="41">
        <f t="shared" si="916"/>
        <v>-2.0339684237122787E-2</v>
      </c>
      <c r="CU1200" s="41"/>
      <c r="CV1200" s="41">
        <f t="shared" si="918"/>
        <v>5.6650348288564946E-2</v>
      </c>
      <c r="CW1200" s="41"/>
      <c r="CX1200" s="41">
        <f t="shared" si="919"/>
        <v>-1.2396896042102578E-2</v>
      </c>
      <c r="CY1200" s="41"/>
      <c r="CZ1200" s="41">
        <f t="shared" si="920"/>
        <v>-0.11052467320606066</v>
      </c>
      <c r="DA1200" s="41">
        <f t="shared" si="921"/>
        <v>-3.316752625993815E-3</v>
      </c>
      <c r="DB1200" s="41">
        <f t="shared" si="922"/>
        <v>-1.3658748931040016E-2</v>
      </c>
      <c r="DC1200" s="41">
        <f t="shared" si="923"/>
        <v>-4.1242958534049134E-2</v>
      </c>
      <c r="DD1200" s="41">
        <f t="shared" si="924"/>
        <v>-5.1056348209052782E-3</v>
      </c>
      <c r="DE1200" s="41"/>
      <c r="DF1200" s="41"/>
      <c r="DG1200" s="41">
        <f t="shared" si="925"/>
        <v>0</v>
      </c>
      <c r="DH1200" s="41"/>
    </row>
    <row r="1201" spans="2:112">
      <c r="B1201" s="34"/>
      <c r="C1201" s="34">
        <v>4.8499999999999996</v>
      </c>
      <c r="D1201" s="34"/>
      <c r="E1201" s="34">
        <v>3.59</v>
      </c>
      <c r="F1201" s="34"/>
      <c r="G1201" s="34">
        <v>62.432395999999997</v>
      </c>
      <c r="H1201" s="34">
        <v>29.478480999999999</v>
      </c>
      <c r="I1201" s="34">
        <v>27.950001</v>
      </c>
      <c r="J1201" s="34">
        <v>4.58</v>
      </c>
      <c r="K1201" s="34"/>
      <c r="L1201" s="34"/>
      <c r="M1201" s="34">
        <v>3.55</v>
      </c>
      <c r="N1201" s="34">
        <v>47.064678000000001</v>
      </c>
      <c r="O1201" s="34">
        <v>12.23</v>
      </c>
      <c r="P1201" s="34"/>
      <c r="Q1201" s="34"/>
      <c r="R1201" s="34">
        <v>58.049999</v>
      </c>
      <c r="S1201" s="34">
        <v>47.414527999999997</v>
      </c>
      <c r="T1201" s="34"/>
      <c r="U1201" s="34"/>
      <c r="V1201" s="34">
        <v>3.8051699999999999</v>
      </c>
      <c r="W1201" s="34">
        <v>54.220001000000003</v>
      </c>
      <c r="X1201" s="34">
        <v>46.849997999999999</v>
      </c>
      <c r="Y1201" s="34">
        <v>16.73</v>
      </c>
      <c r="Z1201" s="34">
        <v>33.710937999999999</v>
      </c>
      <c r="AA1201" s="34">
        <v>56.615336999999997</v>
      </c>
      <c r="AB1201" s="34">
        <v>104.07512699999999</v>
      </c>
      <c r="AC1201" s="34"/>
      <c r="AD1201" s="34">
        <v>147.03999300000001</v>
      </c>
      <c r="AE1201" s="34">
        <v>34.307858000000003</v>
      </c>
      <c r="AF1201" s="34" t="s">
        <v>193</v>
      </c>
      <c r="AG1201" s="34">
        <v>44.169998</v>
      </c>
      <c r="AH1201" s="34">
        <v>33.721657</v>
      </c>
      <c r="AI1201" s="34">
        <v>126.8694</v>
      </c>
      <c r="AJ1201" s="34">
        <v>10.335433999999999</v>
      </c>
      <c r="AK1201" s="34"/>
      <c r="AL1201" s="34"/>
      <c r="AM1201" s="34">
        <v>44.888969000000003</v>
      </c>
      <c r="AN1201" s="34">
        <v>3.3</v>
      </c>
      <c r="AO1201" s="34">
        <v>23.5</v>
      </c>
      <c r="AP1201" s="34">
        <v>7.35</v>
      </c>
      <c r="AQ1201" s="34"/>
      <c r="AR1201" s="34">
        <v>8.99</v>
      </c>
      <c r="AS1201" s="34"/>
      <c r="AT1201" s="34">
        <v>23.584564</v>
      </c>
      <c r="AU1201" s="34"/>
      <c r="AV1201" s="34">
        <v>13.05</v>
      </c>
      <c r="AW1201" s="34">
        <v>14.9</v>
      </c>
      <c r="AX1201" s="34">
        <v>15.26</v>
      </c>
      <c r="AY1201" s="34">
        <v>5</v>
      </c>
      <c r="AZ1201" s="34">
        <v>64.529999000000004</v>
      </c>
      <c r="BA1201" s="34"/>
      <c r="BB1201" s="34"/>
      <c r="BC1201" s="34">
        <v>27.967381</v>
      </c>
      <c r="BD1201" s="34"/>
      <c r="BE1201" s="38"/>
      <c r="BF1201" s="41"/>
      <c r="BG1201" s="41">
        <f t="shared" si="888"/>
        <v>4.13223728491037E-3</v>
      </c>
      <c r="BH1201" s="41"/>
      <c r="BI1201" s="41">
        <f t="shared" si="889"/>
        <v>5.5866067086397762E-3</v>
      </c>
      <c r="BJ1201" s="41"/>
      <c r="BK1201" s="41">
        <f t="shared" si="890"/>
        <v>5.1738476159336327E-2</v>
      </c>
      <c r="BL1201" s="41">
        <f t="shared" si="891"/>
        <v>1.5017376230511442E-2</v>
      </c>
      <c r="BM1201" s="41">
        <f t="shared" si="892"/>
        <v>0</v>
      </c>
      <c r="BN1201" s="41">
        <f t="shared" si="893"/>
        <v>-3.4338137580891569E-2</v>
      </c>
      <c r="BO1201" s="41"/>
      <c r="BP1201" s="41"/>
      <c r="BQ1201" s="41">
        <f t="shared" si="895"/>
        <v>-4.1385216162854482E-2</v>
      </c>
      <c r="BR1201" s="41">
        <f t="shared" si="896"/>
        <v>-6.9612923246887247E-3</v>
      </c>
      <c r="BS1201" s="41">
        <f t="shared" si="897"/>
        <v>-6.5199904972811952E-3</v>
      </c>
      <c r="BT1201" s="41"/>
      <c r="BU1201" s="41"/>
      <c r="BV1201" s="41">
        <f t="shared" si="898"/>
        <v>1.3702426175799835E-2</v>
      </c>
      <c r="BW1201" s="41">
        <f t="shared" si="899"/>
        <v>-9.6135289597651004E-3</v>
      </c>
      <c r="BX1201" s="41"/>
      <c r="BY1201" s="41"/>
      <c r="BZ1201" s="41">
        <f t="shared" si="900"/>
        <v>-2.3347388255484533E-2</v>
      </c>
      <c r="CA1201" s="41">
        <f t="shared" si="901"/>
        <v>5.1273937763817168E-2</v>
      </c>
      <c r="CB1201" s="41">
        <f t="shared" si="902"/>
        <v>3.5853857032916769E-2</v>
      </c>
      <c r="CC1201" s="41">
        <f t="shared" si="903"/>
        <v>2.3937174088734369E-3</v>
      </c>
      <c r="CD1201" s="41">
        <f t="shared" si="904"/>
        <v>5.887359505714892E-4</v>
      </c>
      <c r="CE1201" s="41">
        <f t="shared" si="905"/>
        <v>-6.5169292736628956E-3</v>
      </c>
      <c r="CF1201" s="41">
        <f t="shared" si="906"/>
        <v>-1.4370147283157431E-3</v>
      </c>
      <c r="CG1201" s="41"/>
      <c r="CH1201" s="41">
        <f t="shared" si="907"/>
        <v>2.3149463022442054E-3</v>
      </c>
      <c r="CI1201" s="41">
        <f t="shared" si="908"/>
        <v>-1.7396031642752433E-3</v>
      </c>
      <c r="CJ1201" s="41">
        <f t="shared" si="926"/>
        <v>7.7295070822673909E-3</v>
      </c>
      <c r="CK1201" s="41">
        <f t="shared" si="910"/>
        <v>2.0355168895967217E-2</v>
      </c>
      <c r="CL1201" s="41">
        <f t="shared" si="911"/>
        <v>2.9499613063803318E-3</v>
      </c>
      <c r="CM1201" s="41">
        <f t="shared" si="912"/>
        <v>-2.9324959043921659E-2</v>
      </c>
      <c r="CO1201" s="41"/>
      <c r="CP1201" s="41"/>
      <c r="CQ1201" s="41">
        <f t="shared" si="913"/>
        <v>-2.6572981389219211E-3</v>
      </c>
      <c r="CR1201" s="41">
        <f t="shared" si="914"/>
        <v>3.0771658666753472E-2</v>
      </c>
      <c r="CS1201" s="41">
        <f t="shared" si="915"/>
        <v>-1.478379618423698E-2</v>
      </c>
      <c r="CT1201" s="41">
        <f t="shared" si="916"/>
        <v>6.8259650703998906E-3</v>
      </c>
      <c r="CU1201" s="41"/>
      <c r="CV1201" s="41">
        <f t="shared" si="918"/>
        <v>-2.9591200174559115E-2</v>
      </c>
      <c r="CW1201" s="41"/>
      <c r="CX1201" s="41">
        <f t="shared" si="919"/>
        <v>-1.6771912466665453E-2</v>
      </c>
      <c r="CY1201" s="41"/>
      <c r="CZ1201" s="41">
        <f t="shared" si="920"/>
        <v>-3.5381936846115541E-2</v>
      </c>
      <c r="DA1201" s="41">
        <f t="shared" si="921"/>
        <v>-1.0016778243471344E-2</v>
      </c>
      <c r="DB1201" s="41">
        <f t="shared" si="922"/>
        <v>-6.5509337423011135E-4</v>
      </c>
      <c r="DC1201" s="41">
        <f t="shared" si="923"/>
        <v>5.1293294387550481E-2</v>
      </c>
      <c r="DD1201" s="41">
        <f t="shared" si="924"/>
        <v>9.3020161746104689E-4</v>
      </c>
      <c r="DE1201" s="41"/>
      <c r="DF1201" s="41"/>
      <c r="DG1201" s="41">
        <f t="shared" si="925"/>
        <v>5.7662432473613502E-2</v>
      </c>
      <c r="DH1201" s="41"/>
    </row>
    <row r="1202" spans="2:112">
      <c r="B1202" s="34"/>
      <c r="C1202" s="34">
        <v>4.8</v>
      </c>
      <c r="D1202" s="34"/>
      <c r="E1202" s="34">
        <v>3.64</v>
      </c>
      <c r="F1202" s="34"/>
      <c r="G1202" s="34">
        <v>62.541981</v>
      </c>
      <c r="H1202" s="34">
        <v>29.228832000000001</v>
      </c>
      <c r="I1202" s="34">
        <v>27.35</v>
      </c>
      <c r="J1202" s="34">
        <v>4.72</v>
      </c>
      <c r="K1202" s="34"/>
      <c r="L1202" s="34"/>
      <c r="M1202" s="34">
        <v>3.6</v>
      </c>
      <c r="N1202" s="34">
        <v>46.247718999999996</v>
      </c>
      <c r="O1202" s="34">
        <v>12.23</v>
      </c>
      <c r="P1202" s="34"/>
      <c r="Q1202" s="34"/>
      <c r="R1202" s="34">
        <v>58.139999000000003</v>
      </c>
      <c r="S1202" s="34">
        <v>46.846989000000001</v>
      </c>
      <c r="T1202" s="34"/>
      <c r="U1202" s="34"/>
      <c r="V1202" s="34">
        <v>3.885068</v>
      </c>
      <c r="W1202" s="34">
        <v>54.919998</v>
      </c>
      <c r="X1202" s="34">
        <v>46</v>
      </c>
      <c r="Y1202" s="34">
        <v>17.170000000000002</v>
      </c>
      <c r="Z1202" s="34">
        <v>33.770465999999999</v>
      </c>
      <c r="AA1202" s="34">
        <v>56.439999</v>
      </c>
      <c r="AB1202" s="34">
        <v>104.07512699999999</v>
      </c>
      <c r="AC1202" s="34"/>
      <c r="AD1202" s="34">
        <v>144.86000100000001</v>
      </c>
      <c r="AE1202" s="34">
        <v>34.347683000000004</v>
      </c>
      <c r="AF1202" s="34" t="s">
        <v>193</v>
      </c>
      <c r="AG1202" s="34">
        <v>44.720001000000003</v>
      </c>
      <c r="AH1202" s="34">
        <v>33.572662000000001</v>
      </c>
      <c r="AI1202" s="34">
        <v>125.690804</v>
      </c>
      <c r="AJ1202" s="34">
        <v>10.806119000000001</v>
      </c>
      <c r="AK1202" s="34"/>
      <c r="AL1202" s="34"/>
      <c r="AM1202" s="34">
        <v>44.670001999999997</v>
      </c>
      <c r="AN1202" s="34">
        <v>3.4</v>
      </c>
      <c r="AO1202" s="34">
        <v>23.85</v>
      </c>
      <c r="AP1202" s="34">
        <v>7.35</v>
      </c>
      <c r="AQ1202" s="34"/>
      <c r="AR1202" s="34">
        <v>9</v>
      </c>
      <c r="AS1202" s="34"/>
      <c r="AT1202" s="34">
        <v>23.434979999999999</v>
      </c>
      <c r="AU1202" s="34"/>
      <c r="AV1202" s="34">
        <v>13.45</v>
      </c>
      <c r="AW1202" s="34">
        <v>15.05</v>
      </c>
      <c r="AX1202" s="34">
        <v>16.049999</v>
      </c>
      <c r="AY1202" s="34">
        <v>4.6500000000000004</v>
      </c>
      <c r="AZ1202" s="34">
        <v>64.900002000000001</v>
      </c>
      <c r="BA1202" s="34"/>
      <c r="BB1202" s="34"/>
      <c r="BC1202" s="34">
        <v>26.939314</v>
      </c>
      <c r="BD1202" s="34"/>
      <c r="BE1202" s="38"/>
      <c r="BF1202" s="41"/>
      <c r="BG1202" s="41">
        <f t="shared" si="888"/>
        <v>-1.0362787035546547E-2</v>
      </c>
      <c r="BH1202" s="41"/>
      <c r="BI1202" s="41">
        <f t="shared" si="889"/>
        <v>1.3831479148461799E-2</v>
      </c>
      <c r="BJ1202" s="41"/>
      <c r="BK1202" s="41">
        <f t="shared" si="890"/>
        <v>1.7537199339034684E-3</v>
      </c>
      <c r="BL1202" s="41">
        <f t="shared" si="891"/>
        <v>-8.5049201564997099E-3</v>
      </c>
      <c r="BM1202" s="41">
        <f t="shared" si="892"/>
        <v>-2.1700706511292533E-2</v>
      </c>
      <c r="BN1202" s="41">
        <f t="shared" si="893"/>
        <v>3.0109801471370382E-2</v>
      </c>
      <c r="BO1202" s="41"/>
      <c r="BP1202" s="41"/>
      <c r="BQ1202" s="41">
        <f t="shared" si="895"/>
        <v>1.398624197473987E-2</v>
      </c>
      <c r="BR1202" s="41">
        <f t="shared" si="896"/>
        <v>-1.751063955044263E-2</v>
      </c>
      <c r="BS1202" s="41">
        <f t="shared" si="897"/>
        <v>0</v>
      </c>
      <c r="BT1202" s="41"/>
      <c r="BU1202" s="41"/>
      <c r="BV1202" s="41">
        <f t="shared" si="898"/>
        <v>1.5491870134959442E-3</v>
      </c>
      <c r="BW1202" s="41">
        <f t="shared" si="899"/>
        <v>-1.2041941954785425E-2</v>
      </c>
      <c r="BX1202" s="41"/>
      <c r="BY1202" s="41"/>
      <c r="BZ1202" s="41">
        <f t="shared" si="900"/>
        <v>2.077981851312944E-2</v>
      </c>
      <c r="CA1202" s="41">
        <f t="shared" si="901"/>
        <v>1.2827681969265405E-2</v>
      </c>
      <c r="CB1202" s="41">
        <f t="shared" si="902"/>
        <v>-1.830956950590093E-2</v>
      </c>
      <c r="CC1202" s="41">
        <f t="shared" si="903"/>
        <v>2.5960159910651533E-2</v>
      </c>
      <c r="CD1202" s="41">
        <f t="shared" si="904"/>
        <v>1.764279102461107E-3</v>
      </c>
      <c r="CE1202" s="41">
        <f t="shared" si="905"/>
        <v>-3.1018109676945035E-3</v>
      </c>
      <c r="CF1202" s="41">
        <f t="shared" si="906"/>
        <v>0</v>
      </c>
      <c r="CG1202" s="41"/>
      <c r="CH1202" s="41">
        <f t="shared" si="907"/>
        <v>-1.4936845330885273E-2</v>
      </c>
      <c r="CI1202" s="41">
        <f t="shared" si="908"/>
        <v>1.1601395571781495E-3</v>
      </c>
      <c r="CJ1202" s="41">
        <f t="shared" si="926"/>
        <v>-3.857285399758042E-3</v>
      </c>
      <c r="CK1202" s="41">
        <f t="shared" si="910"/>
        <v>1.2375070879370537E-2</v>
      </c>
      <c r="CL1202" s="41">
        <f t="shared" si="911"/>
        <v>-4.4281670631361892E-3</v>
      </c>
      <c r="CM1202" s="41">
        <f t="shared" si="912"/>
        <v>-9.3332562843530427E-3</v>
      </c>
      <c r="CO1202" s="41"/>
      <c r="CP1202" s="41"/>
      <c r="CQ1202" s="41">
        <f t="shared" si="913"/>
        <v>-4.8899051399992162E-3</v>
      </c>
      <c r="CR1202" s="41">
        <f t="shared" si="914"/>
        <v>2.9852963149681128E-2</v>
      </c>
      <c r="CS1202" s="41">
        <f t="shared" si="915"/>
        <v>1.4783796184236912E-2</v>
      </c>
      <c r="CT1202" s="41">
        <f t="shared" si="916"/>
        <v>0</v>
      </c>
      <c r="CU1202" s="41"/>
      <c r="CV1202" s="41">
        <f t="shared" si="918"/>
        <v>1.1117288526904154E-3</v>
      </c>
      <c r="CW1202" s="41"/>
      <c r="CX1202" s="41">
        <f t="shared" si="919"/>
        <v>-6.3626522893561379E-3</v>
      </c>
      <c r="CY1202" s="41"/>
      <c r="CZ1202" s="41">
        <f t="shared" si="920"/>
        <v>3.0190972279145516E-2</v>
      </c>
      <c r="DA1202" s="41">
        <f t="shared" si="921"/>
        <v>1.0016778243471209E-2</v>
      </c>
      <c r="DB1202" s="41">
        <f t="shared" si="922"/>
        <v>5.0473761414416105E-2</v>
      </c>
      <c r="DC1202" s="41">
        <f t="shared" si="923"/>
        <v>-7.2570692834835374E-2</v>
      </c>
      <c r="DD1202" s="41">
        <f t="shared" si="924"/>
        <v>5.717438075604658E-3</v>
      </c>
      <c r="DE1202" s="41"/>
      <c r="DF1202" s="41"/>
      <c r="DG1202" s="41">
        <f t="shared" si="925"/>
        <v>-3.7452160127183935E-2</v>
      </c>
      <c r="DH1202" s="41"/>
    </row>
    <row r="1203" spans="2:112">
      <c r="B1203" s="34"/>
      <c r="C1203" s="34">
        <v>4.9000000000000004</v>
      </c>
      <c r="D1203" s="34"/>
      <c r="E1203" s="34">
        <v>3.68</v>
      </c>
      <c r="F1203" s="34"/>
      <c r="G1203" s="34">
        <v>64.285347000000002</v>
      </c>
      <c r="H1203" s="34">
        <v>28.849364999999999</v>
      </c>
      <c r="I1203" s="34">
        <v>27.75</v>
      </c>
      <c r="J1203" s="34">
        <v>4.6900000000000004</v>
      </c>
      <c r="K1203" s="34"/>
      <c r="L1203" s="34"/>
      <c r="M1203" s="34">
        <v>3.65</v>
      </c>
      <c r="N1203" s="34">
        <v>46.108238</v>
      </c>
      <c r="O1203" s="34">
        <v>12.3</v>
      </c>
      <c r="P1203" s="34"/>
      <c r="Q1203" s="34"/>
      <c r="R1203" s="34">
        <v>59.200001</v>
      </c>
      <c r="S1203" s="34">
        <v>46.837032000000001</v>
      </c>
      <c r="T1203" s="34"/>
      <c r="U1203" s="34"/>
      <c r="V1203" s="34">
        <v>3.8467669999999998</v>
      </c>
      <c r="W1203" s="34">
        <v>54.52</v>
      </c>
      <c r="X1203" s="34">
        <v>46.200001</v>
      </c>
      <c r="Y1203" s="34">
        <v>17.329999999999998</v>
      </c>
      <c r="Z1203" s="34">
        <v>33.591887999999997</v>
      </c>
      <c r="AA1203" s="34">
        <v>55.689999</v>
      </c>
      <c r="AB1203" s="34">
        <v>101.630402</v>
      </c>
      <c r="AC1203" s="34"/>
      <c r="AD1203" s="34">
        <v>139.89999399999999</v>
      </c>
      <c r="AE1203" s="34">
        <v>35.323352999999997</v>
      </c>
      <c r="AF1203" s="34" t="s">
        <v>193</v>
      </c>
      <c r="AG1203" s="34">
        <v>44.080002</v>
      </c>
      <c r="AH1203" s="34">
        <v>33.820984000000003</v>
      </c>
      <c r="AI1203" s="34">
        <v>126.729568</v>
      </c>
      <c r="AJ1203" s="34">
        <v>10.600194</v>
      </c>
      <c r="AK1203" s="34"/>
      <c r="AL1203" s="34"/>
      <c r="AM1203" s="34">
        <v>44.91</v>
      </c>
      <c r="AN1203" s="34">
        <v>3.6</v>
      </c>
      <c r="AO1203" s="34">
        <v>23.75</v>
      </c>
      <c r="AP1203" s="34">
        <v>7.2</v>
      </c>
      <c r="AQ1203" s="34"/>
      <c r="AR1203" s="34">
        <v>8.85</v>
      </c>
      <c r="AS1203" s="34"/>
      <c r="AT1203" s="34">
        <v>23.484842</v>
      </c>
      <c r="AU1203" s="34"/>
      <c r="AV1203" s="34">
        <v>13.65</v>
      </c>
      <c r="AW1203" s="34">
        <v>14.85</v>
      </c>
      <c r="AX1203" s="34">
        <v>16.760000000000002</v>
      </c>
      <c r="AY1203" s="34">
        <v>4.8</v>
      </c>
      <c r="AZ1203" s="34">
        <v>68.400002000000001</v>
      </c>
      <c r="BA1203" s="34"/>
      <c r="BB1203" s="34"/>
      <c r="BC1203" s="34">
        <v>27.697887000000001</v>
      </c>
      <c r="BD1203" s="34"/>
      <c r="BE1203" s="38"/>
      <c r="BF1203" s="41"/>
      <c r="BG1203" s="41">
        <f t="shared" si="888"/>
        <v>2.0619287202735825E-2</v>
      </c>
      <c r="BH1203" s="41"/>
      <c r="BI1203" s="41">
        <f t="shared" si="889"/>
        <v>1.092907053219023E-2</v>
      </c>
      <c r="BJ1203" s="41"/>
      <c r="BK1203" s="41">
        <f t="shared" si="890"/>
        <v>2.7493693103833278E-2</v>
      </c>
      <c r="BL1203" s="41">
        <f t="shared" si="891"/>
        <v>-1.3067637065223941E-2</v>
      </c>
      <c r="BM1203" s="41">
        <f t="shared" si="892"/>
        <v>1.4519311324453148E-2</v>
      </c>
      <c r="BN1203" s="41">
        <f t="shared" si="893"/>
        <v>-6.3762171392758851E-3</v>
      </c>
      <c r="BO1203" s="41"/>
      <c r="BP1203" s="41"/>
      <c r="BQ1203" s="41">
        <f t="shared" si="895"/>
        <v>1.3793322132335769E-2</v>
      </c>
      <c r="BR1203" s="41">
        <f t="shared" si="896"/>
        <v>-3.0205113038044508E-3</v>
      </c>
      <c r="BS1203" s="41">
        <f t="shared" si="897"/>
        <v>5.7073126792908727E-3</v>
      </c>
      <c r="BT1203" s="41"/>
      <c r="BU1203" s="41"/>
      <c r="BV1203" s="41">
        <f t="shared" si="898"/>
        <v>1.8067680850984407E-2</v>
      </c>
      <c r="BW1203" s="41">
        <f t="shared" si="899"/>
        <v>-2.1256559936705976E-4</v>
      </c>
      <c r="BX1203" s="41"/>
      <c r="BY1203" s="41"/>
      <c r="BZ1203" s="41">
        <f t="shared" si="900"/>
        <v>-9.9074316233429775E-3</v>
      </c>
      <c r="CA1203" s="41">
        <f t="shared" si="901"/>
        <v>-7.3099376548317442E-3</v>
      </c>
      <c r="CB1203" s="41">
        <f t="shared" si="902"/>
        <v>4.3384232436196124E-3</v>
      </c>
      <c r="CC1203" s="41">
        <f t="shared" si="903"/>
        <v>9.2754288181302984E-3</v>
      </c>
      <c r="CD1203" s="41">
        <f t="shared" si="904"/>
        <v>-5.3020242831929906E-3</v>
      </c>
      <c r="CE1203" s="41">
        <f t="shared" si="905"/>
        <v>-1.3377529621650598E-2</v>
      </c>
      <c r="CF1203" s="41">
        <f t="shared" si="906"/>
        <v>-2.3770290687340025E-2</v>
      </c>
      <c r="CG1203" s="41"/>
      <c r="CH1203" s="41">
        <f t="shared" si="907"/>
        <v>-3.4839926886739467E-2</v>
      </c>
      <c r="CI1203" s="41">
        <f t="shared" si="908"/>
        <v>2.8009739579371699E-2</v>
      </c>
      <c r="CJ1203" s="41">
        <f t="shared" si="926"/>
        <v>0</v>
      </c>
      <c r="CK1203" s="41">
        <f t="shared" si="910"/>
        <v>-1.4414640991494268E-2</v>
      </c>
      <c r="CL1203" s="41">
        <f t="shared" si="911"/>
        <v>7.3693334176471829E-3</v>
      </c>
      <c r="CM1203" s="41">
        <f t="shared" si="912"/>
        <v>8.2304756597009129E-3</v>
      </c>
      <c r="CO1203" s="41"/>
      <c r="CP1203" s="41"/>
      <c r="CQ1203" s="41">
        <f t="shared" si="913"/>
        <v>5.3583069628422245E-3</v>
      </c>
      <c r="CR1203" s="41">
        <f t="shared" si="914"/>
        <v>5.7158413839948623E-2</v>
      </c>
      <c r="CS1203" s="41">
        <f t="shared" si="915"/>
        <v>-4.2016868537000807E-3</v>
      </c>
      <c r="CT1203" s="41">
        <f t="shared" si="916"/>
        <v>-2.0619287202735592E-2</v>
      </c>
      <c r="CU1203" s="41"/>
      <c r="CV1203" s="41">
        <f t="shared" si="918"/>
        <v>-1.6807118316381289E-2</v>
      </c>
      <c r="CW1203" s="41"/>
      <c r="CX1203" s="41">
        <f t="shared" si="919"/>
        <v>2.1254138078563903E-3</v>
      </c>
      <c r="CY1203" s="41"/>
      <c r="CZ1203" s="41">
        <f t="shared" si="920"/>
        <v>1.4760415583120674E-2</v>
      </c>
      <c r="DA1203" s="41">
        <f t="shared" si="921"/>
        <v>-1.3378125946176199E-2</v>
      </c>
      <c r="DB1203" s="41">
        <f t="shared" si="922"/>
        <v>4.3286307783210146E-2</v>
      </c>
      <c r="DC1203" s="41">
        <f t="shared" si="923"/>
        <v>3.174869831458027E-2</v>
      </c>
      <c r="DD1203" s="41">
        <f t="shared" si="924"/>
        <v>5.2525199341585713E-2</v>
      </c>
      <c r="DE1203" s="41"/>
      <c r="DF1203" s="41"/>
      <c r="DG1203" s="41">
        <f t="shared" si="925"/>
        <v>2.7769422031312788E-2</v>
      </c>
      <c r="DH1203" s="41"/>
    </row>
    <row r="1204" spans="2:112">
      <c r="B1204" s="34"/>
      <c r="C1204" s="34">
        <v>4.8</v>
      </c>
      <c r="D1204" s="34"/>
      <c r="E1204" s="34">
        <v>3.61</v>
      </c>
      <c r="F1204" s="34"/>
      <c r="G1204" s="34">
        <v>64.265427000000003</v>
      </c>
      <c r="H1204" s="34">
        <v>29.069057000000001</v>
      </c>
      <c r="I1204" s="34">
        <v>27.75</v>
      </c>
      <c r="J1204" s="34">
        <v>4.99</v>
      </c>
      <c r="K1204" s="34"/>
      <c r="L1204" s="34"/>
      <c r="M1204" s="34">
        <v>3.9</v>
      </c>
      <c r="N1204" s="34">
        <v>46.217830999999997</v>
      </c>
      <c r="O1204" s="34">
        <v>12.35</v>
      </c>
      <c r="P1204" s="34"/>
      <c r="Q1204" s="34"/>
      <c r="R1204" s="34">
        <v>59.209999000000003</v>
      </c>
      <c r="S1204" s="34">
        <v>46.478588000000002</v>
      </c>
      <c r="T1204" s="34"/>
      <c r="U1204" s="34"/>
      <c r="V1204" s="34">
        <v>3.896725</v>
      </c>
      <c r="W1204" s="34">
        <v>54.599997999999999</v>
      </c>
      <c r="X1204" s="34">
        <v>46</v>
      </c>
      <c r="Y1204" s="34">
        <v>17.100000000000001</v>
      </c>
      <c r="Z1204" s="34">
        <v>33.770465999999999</v>
      </c>
      <c r="AA1204" s="34">
        <v>53.73</v>
      </c>
      <c r="AB1204" s="34">
        <v>100.033852</v>
      </c>
      <c r="AC1204" s="34"/>
      <c r="AD1204" s="34">
        <v>142.800003</v>
      </c>
      <c r="AE1204" s="34">
        <v>35.074458999999997</v>
      </c>
      <c r="AF1204" s="34" t="s">
        <v>193</v>
      </c>
      <c r="AG1204" s="34">
        <v>43.099997999999999</v>
      </c>
      <c r="AH1204" s="34">
        <v>33.522998999999999</v>
      </c>
      <c r="AI1204" s="34">
        <v>126.889381</v>
      </c>
      <c r="AJ1204" s="34">
        <v>10.61</v>
      </c>
      <c r="AK1204" s="34"/>
      <c r="AL1204" s="34"/>
      <c r="AM1204" s="34">
        <v>44.650002000000001</v>
      </c>
      <c r="AN1204" s="34">
        <v>3.7</v>
      </c>
      <c r="AO1204" s="34">
        <v>23.5</v>
      </c>
      <c r="AP1204" s="34">
        <v>7.1</v>
      </c>
      <c r="AQ1204" s="34"/>
      <c r="AR1204" s="34">
        <v>8.91</v>
      </c>
      <c r="AS1204" s="34"/>
      <c r="AT1204" s="34">
        <v>23.73415</v>
      </c>
      <c r="AU1204" s="34"/>
      <c r="AV1204" s="34">
        <v>13.5</v>
      </c>
      <c r="AW1204" s="34">
        <v>14.7</v>
      </c>
      <c r="AX1204" s="34">
        <v>16.84</v>
      </c>
      <c r="AY1204" s="34">
        <v>4.6500000000000004</v>
      </c>
      <c r="AZ1204" s="34">
        <v>70</v>
      </c>
      <c r="BA1204" s="34"/>
      <c r="BB1204" s="34"/>
      <c r="BC1204" s="34">
        <v>27.747790999999999</v>
      </c>
      <c r="BD1204" s="34"/>
      <c r="BE1204" s="38"/>
      <c r="BF1204" s="41"/>
      <c r="BG1204" s="41">
        <f t="shared" si="888"/>
        <v>-2.0619287202735818E-2</v>
      </c>
      <c r="BH1204" s="41"/>
      <c r="BI1204" s="41">
        <f t="shared" si="889"/>
        <v>-1.9204979836050039E-2</v>
      </c>
      <c r="BJ1204" s="41"/>
      <c r="BK1204" s="41">
        <f t="shared" si="890"/>
        <v>-3.099164561924177E-4</v>
      </c>
      <c r="BL1204" s="41">
        <f t="shared" si="891"/>
        <v>7.5862927908797485E-3</v>
      </c>
      <c r="BM1204" s="41">
        <f t="shared" si="892"/>
        <v>0</v>
      </c>
      <c r="BN1204" s="41">
        <f t="shared" si="893"/>
        <v>6.2003327305239352E-2</v>
      </c>
      <c r="BO1204" s="41"/>
      <c r="BP1204" s="41"/>
      <c r="BQ1204" s="41">
        <f t="shared" si="895"/>
        <v>6.6249385541200662E-2</v>
      </c>
      <c r="BR1204" s="41">
        <f t="shared" si="896"/>
        <v>2.3740434886905279E-3</v>
      </c>
      <c r="BS1204" s="41">
        <f t="shared" si="897"/>
        <v>4.0568006956142478E-3</v>
      </c>
      <c r="BT1204" s="41"/>
      <c r="BU1204" s="41"/>
      <c r="BV1204" s="41">
        <f t="shared" si="898"/>
        <v>1.6887087279380519E-4</v>
      </c>
      <c r="BW1204" s="41">
        <f t="shared" si="899"/>
        <v>-7.6824386515626196E-3</v>
      </c>
      <c r="BX1204" s="41"/>
      <c r="BY1204" s="41"/>
      <c r="BZ1204" s="41">
        <f t="shared" si="900"/>
        <v>1.2903401503105951E-2</v>
      </c>
      <c r="CA1204" s="41">
        <f t="shared" si="901"/>
        <v>1.4662392924900901E-3</v>
      </c>
      <c r="CB1204" s="41">
        <f t="shared" si="902"/>
        <v>-4.3384232436195951E-3</v>
      </c>
      <c r="CC1204" s="41">
        <f t="shared" si="903"/>
        <v>-1.336064021890041E-2</v>
      </c>
      <c r="CD1204" s="41">
        <f t="shared" si="904"/>
        <v>5.3020242831929966E-3</v>
      </c>
      <c r="CE1204" s="41">
        <f t="shared" si="905"/>
        <v>-3.5829074904301823E-2</v>
      </c>
      <c r="CF1204" s="41">
        <f t="shared" si="906"/>
        <v>-1.5834073963671591E-2</v>
      </c>
      <c r="CG1204" s="41"/>
      <c r="CH1204" s="41">
        <f t="shared" si="907"/>
        <v>2.0517232130229594E-2</v>
      </c>
      <c r="CI1204" s="41">
        <f t="shared" si="908"/>
        <v>-7.0711015014884044E-3</v>
      </c>
      <c r="CJ1204" s="41">
        <f t="shared" si="926"/>
        <v>0</v>
      </c>
      <c r="CK1204" s="41">
        <f t="shared" si="910"/>
        <v>-2.2483259510720145E-2</v>
      </c>
      <c r="CL1204" s="41">
        <f t="shared" si="911"/>
        <v>-8.8496976715925092E-3</v>
      </c>
      <c r="CM1204" s="41">
        <f t="shared" si="912"/>
        <v>1.2602608896704352E-3</v>
      </c>
      <c r="CO1204" s="41"/>
      <c r="CP1204" s="41"/>
      <c r="CQ1204" s="41">
        <f t="shared" si="913"/>
        <v>-5.8061349843063987E-3</v>
      </c>
      <c r="CR1204" s="41">
        <f t="shared" si="914"/>
        <v>2.7398974188114562E-2</v>
      </c>
      <c r="CS1204" s="41">
        <f t="shared" si="915"/>
        <v>-1.0582109330536972E-2</v>
      </c>
      <c r="CT1204" s="41">
        <f t="shared" si="916"/>
        <v>-1.3986241974739952E-2</v>
      </c>
      <c r="CU1204" s="41"/>
      <c r="CV1204" s="41">
        <f t="shared" si="918"/>
        <v>6.7567824628799074E-3</v>
      </c>
      <c r="CW1204" s="41"/>
      <c r="CX1204" s="41">
        <f t="shared" si="919"/>
        <v>1.0559747512369244E-2</v>
      </c>
      <c r="CY1204" s="41"/>
      <c r="CZ1204" s="41">
        <f t="shared" si="920"/>
        <v>-1.1049836186585046E-2</v>
      </c>
      <c r="DA1204" s="41">
        <f t="shared" si="921"/>
        <v>-1.0152371464018073E-2</v>
      </c>
      <c r="DB1204" s="41">
        <f t="shared" si="922"/>
        <v>4.7619137602435638E-3</v>
      </c>
      <c r="DC1204" s="41">
        <f t="shared" si="923"/>
        <v>-3.1748698314580187E-2</v>
      </c>
      <c r="DD1204" s="41">
        <f t="shared" si="924"/>
        <v>2.3122388181088523E-2</v>
      </c>
      <c r="DE1204" s="41"/>
      <c r="DF1204" s="41"/>
      <c r="DG1204" s="41">
        <f t="shared" si="925"/>
        <v>1.8001047250481117E-3</v>
      </c>
      <c r="DH1204" s="41"/>
    </row>
    <row r="1205" spans="2:112">
      <c r="B1205" s="34"/>
      <c r="C1205" s="34">
        <v>4.7</v>
      </c>
      <c r="D1205" s="34"/>
      <c r="E1205" s="34">
        <v>3.56</v>
      </c>
      <c r="F1205" s="34"/>
      <c r="G1205" s="34">
        <v>63.239325999999998</v>
      </c>
      <c r="H1205" s="34">
        <v>29.368635000000001</v>
      </c>
      <c r="I1205" s="34">
        <v>27.950001</v>
      </c>
      <c r="J1205" s="34">
        <v>4.72</v>
      </c>
      <c r="K1205" s="34"/>
      <c r="L1205" s="34"/>
      <c r="M1205" s="34">
        <v>4.45</v>
      </c>
      <c r="N1205" s="34">
        <v>46.177979000000001</v>
      </c>
      <c r="O1205" s="34">
        <v>12.47</v>
      </c>
      <c r="P1205" s="34"/>
      <c r="Q1205" s="34"/>
      <c r="R1205" s="34">
        <v>59.369999</v>
      </c>
      <c r="S1205" s="34">
        <v>45.462986000000001</v>
      </c>
      <c r="T1205" s="34"/>
      <c r="U1205" s="34"/>
      <c r="V1205" s="34">
        <v>3.8068010000000001</v>
      </c>
      <c r="W1205" s="34">
        <v>54.470001000000003</v>
      </c>
      <c r="X1205" s="34">
        <v>45.5</v>
      </c>
      <c r="Y1205" s="34">
        <v>16.940000999999999</v>
      </c>
      <c r="Z1205" s="34">
        <v>33.056164000000003</v>
      </c>
      <c r="AA1205" s="34">
        <v>52.869999</v>
      </c>
      <c r="AB1205" s="34">
        <v>99.684607999999997</v>
      </c>
      <c r="AC1205" s="34"/>
      <c r="AD1205" s="34">
        <v>145.070007</v>
      </c>
      <c r="AE1205" s="34">
        <v>35.412956000000001</v>
      </c>
      <c r="AF1205" s="34" t="s">
        <v>193</v>
      </c>
      <c r="AG1205" s="34">
        <v>41.639999000000003</v>
      </c>
      <c r="AH1205" s="34">
        <v>33.650002000000001</v>
      </c>
      <c r="AI1205" s="34">
        <v>130.055634</v>
      </c>
      <c r="AJ1205" s="34">
        <v>10.83</v>
      </c>
      <c r="AK1205" s="34"/>
      <c r="AL1205" s="34"/>
      <c r="AM1205" s="34">
        <v>44.380001</v>
      </c>
      <c r="AN1205" s="34">
        <v>4</v>
      </c>
      <c r="AO1205" s="34">
        <v>22.6</v>
      </c>
      <c r="AP1205" s="34">
        <v>7.05</v>
      </c>
      <c r="AQ1205" s="34"/>
      <c r="AR1205" s="34">
        <v>8.7899999999999991</v>
      </c>
      <c r="AS1205" s="34"/>
      <c r="AT1205" s="34">
        <v>23.933598</v>
      </c>
      <c r="AU1205" s="34"/>
      <c r="AV1205" s="34">
        <v>13.3</v>
      </c>
      <c r="AW1205" s="34">
        <v>14.8</v>
      </c>
      <c r="AX1205" s="34">
        <v>17.450001</v>
      </c>
      <c r="AY1205" s="34">
        <v>4.3</v>
      </c>
      <c r="AZ1205" s="34">
        <v>72.900002000000001</v>
      </c>
      <c r="BA1205" s="34"/>
      <c r="BB1205" s="34"/>
      <c r="BC1205" s="34">
        <v>27.987342999999999</v>
      </c>
      <c r="BD1205" s="34"/>
      <c r="BE1205" s="38"/>
      <c r="BF1205" s="41"/>
      <c r="BG1205" s="41">
        <f t="shared" si="888"/>
        <v>-2.1053409197832267E-2</v>
      </c>
      <c r="BH1205" s="41"/>
      <c r="BI1205" s="41">
        <f t="shared" si="889"/>
        <v>-1.3947227480850441E-2</v>
      </c>
      <c r="BJ1205" s="41"/>
      <c r="BK1205" s="41">
        <f t="shared" si="890"/>
        <v>-1.6095449430240598E-2</v>
      </c>
      <c r="BL1205" s="41">
        <f t="shared" si="891"/>
        <v>1.0252993030429708E-2</v>
      </c>
      <c r="BM1205" s="41">
        <f t="shared" si="892"/>
        <v>7.181395186839367E-3</v>
      </c>
      <c r="BN1205" s="41">
        <f t="shared" si="893"/>
        <v>-5.5627110165963341E-2</v>
      </c>
      <c r="BO1205" s="41"/>
      <c r="BP1205" s="41"/>
      <c r="BQ1205" s="41">
        <f t="shared" si="895"/>
        <v>0.13192754304254825</v>
      </c>
      <c r="BR1205" s="41">
        <f t="shared" si="896"/>
        <v>-8.6263657348290869E-4</v>
      </c>
      <c r="BS1205" s="41">
        <f t="shared" si="897"/>
        <v>9.6696966179589273E-3</v>
      </c>
      <c r="BT1205" s="41"/>
      <c r="BU1205" s="41"/>
      <c r="BV1205" s="41">
        <f t="shared" si="898"/>
        <v>2.698601784414491E-3</v>
      </c>
      <c r="BW1205" s="41">
        <f t="shared" si="899"/>
        <v>-2.209323303953218E-2</v>
      </c>
      <c r="BX1205" s="41"/>
      <c r="BY1205" s="41"/>
      <c r="BZ1205" s="41">
        <f t="shared" si="900"/>
        <v>-2.334725285985878E-2</v>
      </c>
      <c r="CA1205" s="41">
        <f t="shared" si="901"/>
        <v>-2.383736366509522E-3</v>
      </c>
      <c r="CB1205" s="41">
        <f t="shared" si="902"/>
        <v>-1.0929070532190317E-2</v>
      </c>
      <c r="CC1205" s="41">
        <f t="shared" si="903"/>
        <v>-9.4007152528304775E-3</v>
      </c>
      <c r="CD1205" s="41">
        <f t="shared" si="904"/>
        <v>-2.1378579329601081E-2</v>
      </c>
      <c r="CE1205" s="41">
        <f t="shared" si="905"/>
        <v>-1.6135453407689467E-2</v>
      </c>
      <c r="CF1205" s="41">
        <f t="shared" si="906"/>
        <v>-3.4973668030846053E-3</v>
      </c>
      <c r="CG1205" s="41"/>
      <c r="CH1205" s="41">
        <f t="shared" si="907"/>
        <v>1.5771361889490305E-2</v>
      </c>
      <c r="CI1205" s="41">
        <f t="shared" si="908"/>
        <v>9.6045401044268855E-3</v>
      </c>
      <c r="CJ1205" s="41">
        <f t="shared" si="926"/>
        <v>-1.3618887534803751E-2</v>
      </c>
      <c r="CK1205" s="41">
        <f t="shared" si="910"/>
        <v>-3.4461730974590689E-2</v>
      </c>
      <c r="CL1205" s="41">
        <f t="shared" si="911"/>
        <v>3.7813749405798502E-3</v>
      </c>
      <c r="CM1205" s="41">
        <f t="shared" si="912"/>
        <v>2.4646621599678023E-2</v>
      </c>
      <c r="CO1205" s="41"/>
      <c r="CP1205" s="41"/>
      <c r="CQ1205" s="41">
        <f t="shared" si="913"/>
        <v>-6.0654120782202463E-3</v>
      </c>
      <c r="CR1205" s="41">
        <f t="shared" si="914"/>
        <v>7.7961541469711709E-2</v>
      </c>
      <c r="CS1205" s="41">
        <f t="shared" si="915"/>
        <v>-3.9050514871873027E-2</v>
      </c>
      <c r="CT1205" s="41">
        <f t="shared" si="916"/>
        <v>-7.067167223092443E-3</v>
      </c>
      <c r="CU1205" s="41"/>
      <c r="CV1205" s="41">
        <f t="shared" si="918"/>
        <v>-1.3559529785632475E-2</v>
      </c>
      <c r="CW1205" s="41"/>
      <c r="CX1205" s="41">
        <f t="shared" si="919"/>
        <v>8.3683065505801967E-3</v>
      </c>
      <c r="CY1205" s="41"/>
      <c r="CZ1205" s="41">
        <f t="shared" si="920"/>
        <v>-1.4925650216675593E-2</v>
      </c>
      <c r="DA1205" s="41">
        <f t="shared" si="921"/>
        <v>6.7796869853787691E-3</v>
      </c>
      <c r="DB1205" s="41">
        <f t="shared" si="922"/>
        <v>3.5582697140844242E-2</v>
      </c>
      <c r="DC1205" s="41">
        <f t="shared" si="923"/>
        <v>-7.8252196899748369E-2</v>
      </c>
      <c r="DD1205" s="41">
        <f t="shared" si="924"/>
        <v>4.0593424400095279E-2</v>
      </c>
      <c r="DE1205" s="41"/>
      <c r="DF1205" s="41"/>
      <c r="DG1205" s="41">
        <f t="shared" si="925"/>
        <v>8.5961388416702453E-3</v>
      </c>
      <c r="DH1205" s="41"/>
    </row>
    <row r="1206" spans="2:112">
      <c r="B1206" s="34"/>
      <c r="C1206" s="34">
        <v>4.75</v>
      </c>
      <c r="D1206" s="34"/>
      <c r="E1206" s="34">
        <v>3.59</v>
      </c>
      <c r="F1206" s="34"/>
      <c r="G1206" s="34">
        <v>62.651561999999998</v>
      </c>
      <c r="H1206" s="34">
        <v>28.969197999999999</v>
      </c>
      <c r="I1206" s="34">
        <v>27.6</v>
      </c>
      <c r="J1206" s="34">
        <v>4.8899999999999997</v>
      </c>
      <c r="K1206" s="34"/>
      <c r="L1206" s="34"/>
      <c r="M1206" s="34">
        <v>4.5999999999999996</v>
      </c>
      <c r="N1206" s="34">
        <v>46.187942999999997</v>
      </c>
      <c r="O1206" s="34">
        <v>12.44</v>
      </c>
      <c r="P1206" s="34"/>
      <c r="Q1206" s="34"/>
      <c r="R1206" s="34">
        <v>58.68</v>
      </c>
      <c r="S1206" s="34">
        <v>45.074669</v>
      </c>
      <c r="T1206" s="34"/>
      <c r="U1206" s="34"/>
      <c r="V1206" s="34">
        <v>3.6968930000000002</v>
      </c>
      <c r="W1206" s="34">
        <v>56.060001</v>
      </c>
      <c r="X1206" s="34">
        <v>45.299999</v>
      </c>
      <c r="Y1206" s="34">
        <v>17.200001</v>
      </c>
      <c r="Z1206" s="34">
        <v>32.827984000000001</v>
      </c>
      <c r="AA1206" s="34">
        <v>53.34</v>
      </c>
      <c r="AB1206" s="34">
        <v>99.684607999999997</v>
      </c>
      <c r="AC1206" s="34"/>
      <c r="AD1206" s="34">
        <v>144.35000600000001</v>
      </c>
      <c r="AE1206" s="34">
        <v>35.193928</v>
      </c>
      <c r="AF1206" s="34">
        <v>11.99</v>
      </c>
      <c r="AG1206" s="34">
        <v>39.349997999999999</v>
      </c>
      <c r="AH1206" s="34">
        <v>33</v>
      </c>
      <c r="AI1206" s="34">
        <v>129.93575999999999</v>
      </c>
      <c r="AJ1206" s="34">
        <v>10.37</v>
      </c>
      <c r="AK1206" s="34"/>
      <c r="AL1206" s="34"/>
      <c r="AM1206" s="34">
        <v>44.34</v>
      </c>
      <c r="AN1206" s="34">
        <v>3.6</v>
      </c>
      <c r="AO1206" s="34">
        <v>21.9</v>
      </c>
      <c r="AP1206" s="34">
        <v>7.05</v>
      </c>
      <c r="AQ1206" s="34"/>
      <c r="AR1206" s="34">
        <v>8.51</v>
      </c>
      <c r="AS1206" s="34"/>
      <c r="AT1206" s="34">
        <v>23.784012000000001</v>
      </c>
      <c r="AU1206" s="34"/>
      <c r="AV1206" s="34">
        <v>12.95</v>
      </c>
      <c r="AW1206" s="34">
        <v>14.85</v>
      </c>
      <c r="AX1206" s="34">
        <v>15.92</v>
      </c>
      <c r="AY1206" s="34">
        <v>4.1500000000000004</v>
      </c>
      <c r="AZ1206" s="34">
        <v>72.230002999999996</v>
      </c>
      <c r="BA1206" s="34"/>
      <c r="BB1206" s="34"/>
      <c r="BC1206" s="34">
        <v>27.717849999999999</v>
      </c>
      <c r="BD1206" s="34"/>
      <c r="BE1206" s="38"/>
      <c r="BF1206" s="41"/>
      <c r="BG1206" s="41">
        <f t="shared" si="888"/>
        <v>1.0582109330537008E-2</v>
      </c>
      <c r="BH1206" s="41"/>
      <c r="BI1206" s="41">
        <f t="shared" si="889"/>
        <v>8.3916576362483807E-3</v>
      </c>
      <c r="BJ1206" s="41"/>
      <c r="BK1206" s="41">
        <f t="shared" si="890"/>
        <v>-9.3377412788793763E-3</v>
      </c>
      <c r="BL1206" s="41">
        <f t="shared" si="891"/>
        <v>-1.3694140547355512E-2</v>
      </c>
      <c r="BM1206" s="41">
        <f t="shared" si="892"/>
        <v>-1.2601462656178493E-2</v>
      </c>
      <c r="BN1206" s="41">
        <f t="shared" si="893"/>
        <v>3.5383503889316659E-2</v>
      </c>
      <c r="BO1206" s="41"/>
      <c r="BP1206" s="41"/>
      <c r="BQ1206" s="41">
        <f t="shared" si="895"/>
        <v>3.3152207316900335E-2</v>
      </c>
      <c r="BR1206" s="41">
        <f t="shared" si="896"/>
        <v>2.1575056737159701E-4</v>
      </c>
      <c r="BS1206" s="41">
        <f t="shared" si="897"/>
        <v>-2.4086723809117671E-3</v>
      </c>
      <c r="BT1206" s="41"/>
      <c r="BU1206" s="41"/>
      <c r="BV1206" s="41">
        <f t="shared" si="898"/>
        <v>-1.169007816427931E-2</v>
      </c>
      <c r="BW1206" s="41">
        <f t="shared" si="899"/>
        <v>-8.5780746394715449E-3</v>
      </c>
      <c r="BX1206" s="41"/>
      <c r="BY1206" s="41"/>
      <c r="BZ1206" s="41">
        <f t="shared" si="900"/>
        <v>-2.9296466753900723E-2</v>
      </c>
      <c r="CA1206" s="41">
        <f t="shared" si="901"/>
        <v>2.8772453820360155E-2</v>
      </c>
      <c r="CB1206" s="41">
        <f t="shared" si="902"/>
        <v>-4.4053155429717907E-3</v>
      </c>
      <c r="CC1206" s="41">
        <f t="shared" si="903"/>
        <v>1.523169370315689E-2</v>
      </c>
      <c r="CD1206" s="41">
        <f t="shared" si="904"/>
        <v>-6.926731824220528E-3</v>
      </c>
      <c r="CE1206" s="41">
        <f t="shared" si="905"/>
        <v>8.8504674208278056E-3</v>
      </c>
      <c r="CF1206" s="41">
        <f t="shared" si="906"/>
        <v>0</v>
      </c>
      <c r="CG1206" s="41"/>
      <c r="CH1206" s="41">
        <f t="shared" si="907"/>
        <v>-4.9754851287950484E-3</v>
      </c>
      <c r="CI1206" s="41">
        <f t="shared" si="908"/>
        <v>-6.2041741585507574E-3</v>
      </c>
      <c r="CJ1206" s="41">
        <f t="shared" si="926"/>
        <v>0</v>
      </c>
      <c r="CK1206" s="41">
        <f t="shared" si="910"/>
        <v>-5.6565295693908349E-2</v>
      </c>
      <c r="CL1206" s="41">
        <f t="shared" si="911"/>
        <v>-1.9505554059618912E-2</v>
      </c>
      <c r="CM1206" s="41">
        <f t="shared" si="912"/>
        <v>-9.2213828042684654E-4</v>
      </c>
      <c r="CO1206" s="41"/>
      <c r="CP1206" s="41"/>
      <c r="CQ1206" s="41">
        <f t="shared" si="913"/>
        <v>-9.0173584895446475E-4</v>
      </c>
      <c r="CR1206" s="41">
        <f t="shared" si="914"/>
        <v>-0.10536051565782628</v>
      </c>
      <c r="CS1206" s="41">
        <f t="shared" si="915"/>
        <v>-3.1463269455785224E-2</v>
      </c>
      <c r="CT1206" s="41">
        <f t="shared" si="916"/>
        <v>0</v>
      </c>
      <c r="CU1206" s="41"/>
      <c r="CV1206" s="41">
        <f t="shared" si="918"/>
        <v>-3.237276911180282E-2</v>
      </c>
      <c r="CW1206" s="41"/>
      <c r="CX1206" s="41">
        <f t="shared" si="919"/>
        <v>-6.269655584208696E-3</v>
      </c>
      <c r="CY1206" s="41"/>
      <c r="CZ1206" s="41">
        <f t="shared" si="920"/>
        <v>-2.6668247082161409E-2</v>
      </c>
      <c r="DA1206" s="41">
        <f t="shared" si="921"/>
        <v>3.372684478639156E-3</v>
      </c>
      <c r="DB1206" s="41">
        <f t="shared" si="922"/>
        <v>-9.1763525538787902E-2</v>
      </c>
      <c r="DC1206" s="41">
        <f t="shared" si="923"/>
        <v>-3.5506688456909644E-2</v>
      </c>
      <c r="DD1206" s="41">
        <f t="shared" si="924"/>
        <v>-9.2331528527112086E-3</v>
      </c>
      <c r="DE1206" s="41"/>
      <c r="DF1206" s="41"/>
      <c r="DG1206" s="41">
        <f t="shared" si="925"/>
        <v>-9.6757622758693422E-3</v>
      </c>
      <c r="DH1206" s="41"/>
    </row>
    <row r="1207" spans="2:112">
      <c r="B1207" s="34"/>
      <c r="C1207" s="34">
        <v>4.75</v>
      </c>
      <c r="D1207" s="34"/>
      <c r="E1207" s="34">
        <v>3.59</v>
      </c>
      <c r="F1207" s="34"/>
      <c r="G1207" s="34">
        <v>63.000236999999998</v>
      </c>
      <c r="H1207" s="34">
        <v>29.658228000000001</v>
      </c>
      <c r="I1207" s="34">
        <v>28.65</v>
      </c>
      <c r="J1207" s="34">
        <v>4.99</v>
      </c>
      <c r="K1207" s="34"/>
      <c r="L1207" s="34"/>
      <c r="M1207" s="34">
        <v>4.5999999999999996</v>
      </c>
      <c r="N1207" s="34">
        <v>46.755828999999999</v>
      </c>
      <c r="O1207" s="34">
        <v>12.52</v>
      </c>
      <c r="P1207" s="34"/>
      <c r="Q1207" s="34"/>
      <c r="R1207" s="34">
        <v>57.970001000000003</v>
      </c>
      <c r="S1207" s="34">
        <v>46.219707</v>
      </c>
      <c r="T1207" s="34"/>
      <c r="U1207" s="34"/>
      <c r="V1207" s="34">
        <v>3.8467669999999998</v>
      </c>
      <c r="W1207" s="34">
        <v>57.32</v>
      </c>
      <c r="X1207" s="34">
        <v>45.450001</v>
      </c>
      <c r="Y1207" s="34">
        <v>17.450001</v>
      </c>
      <c r="Z1207" s="34">
        <v>34.454998000000003</v>
      </c>
      <c r="AA1207" s="34">
        <v>52.669998</v>
      </c>
      <c r="AB1207" s="34">
        <v>101.580513</v>
      </c>
      <c r="AC1207" s="34"/>
      <c r="AD1207" s="34">
        <v>141.71000699999999</v>
      </c>
      <c r="AE1207" s="34">
        <v>36.080002</v>
      </c>
      <c r="AF1207" s="34">
        <v>11.99</v>
      </c>
      <c r="AG1207" s="34">
        <v>40.459999000000003</v>
      </c>
      <c r="AH1207" s="34">
        <v>33.900002000000001</v>
      </c>
      <c r="AI1207" s="34">
        <v>132.23303200000001</v>
      </c>
      <c r="AJ1207" s="34">
        <v>10.68</v>
      </c>
      <c r="AK1207" s="34"/>
      <c r="AL1207" s="34"/>
      <c r="AM1207" s="34">
        <v>44.639999000000003</v>
      </c>
      <c r="AN1207" s="34">
        <v>3.6</v>
      </c>
      <c r="AO1207" s="34">
        <v>21.85</v>
      </c>
      <c r="AP1207" s="34">
        <v>7.1</v>
      </c>
      <c r="AQ1207" s="34"/>
      <c r="AR1207" s="34">
        <v>8.9600000000000009</v>
      </c>
      <c r="AS1207" s="34"/>
      <c r="AT1207" s="34">
        <v>23.784012000000001</v>
      </c>
      <c r="AU1207" s="34"/>
      <c r="AV1207" s="34">
        <v>13.15</v>
      </c>
      <c r="AW1207" s="34">
        <v>15.5</v>
      </c>
      <c r="AX1207" s="34">
        <v>16.75</v>
      </c>
      <c r="AY1207" s="34">
        <v>4.5999999999999996</v>
      </c>
      <c r="AZ1207" s="34">
        <v>73.559997999999993</v>
      </c>
      <c r="BA1207" s="34"/>
      <c r="BB1207" s="34"/>
      <c r="BC1207" s="34">
        <v>27.927454000000001</v>
      </c>
      <c r="BD1207" s="34"/>
      <c r="BE1207" s="38"/>
      <c r="BF1207" s="41"/>
      <c r="BG1207" s="41">
        <f t="shared" si="888"/>
        <v>0</v>
      </c>
      <c r="BH1207" s="41"/>
      <c r="BI1207" s="41">
        <f t="shared" si="889"/>
        <v>0</v>
      </c>
      <c r="BJ1207" s="41"/>
      <c r="BK1207" s="41">
        <f t="shared" si="890"/>
        <v>5.5498750951331966E-3</v>
      </c>
      <c r="BL1207" s="41">
        <f t="shared" si="891"/>
        <v>2.3506463575196722E-2</v>
      </c>
      <c r="BM1207" s="41">
        <f t="shared" si="892"/>
        <v>3.7337670437644098E-2</v>
      </c>
      <c r="BN1207" s="41">
        <f t="shared" si="893"/>
        <v>2.0243606276646814E-2</v>
      </c>
      <c r="BO1207" s="41"/>
      <c r="BP1207" s="41"/>
      <c r="BQ1207" s="41">
        <f t="shared" si="895"/>
        <v>0</v>
      </c>
      <c r="BR1207" s="41">
        <f t="shared" si="896"/>
        <v>1.222014245213726E-2</v>
      </c>
      <c r="BS1207" s="41">
        <f t="shared" si="897"/>
        <v>6.4102783609190188E-3</v>
      </c>
      <c r="BT1207" s="41"/>
      <c r="BU1207" s="41"/>
      <c r="BV1207" s="41">
        <f t="shared" si="898"/>
        <v>-1.2173300672837692E-2</v>
      </c>
      <c r="BW1207" s="41">
        <f t="shared" si="899"/>
        <v>2.5085839833338088E-2</v>
      </c>
      <c r="BX1207" s="41"/>
      <c r="BY1207" s="41"/>
      <c r="BZ1207" s="41">
        <f t="shared" si="900"/>
        <v>3.9740318110653594E-2</v>
      </c>
      <c r="CA1207" s="41">
        <f t="shared" si="901"/>
        <v>2.2227039385298301E-2</v>
      </c>
      <c r="CB1207" s="41">
        <f t="shared" si="902"/>
        <v>3.3058322117550205E-3</v>
      </c>
      <c r="CC1207" s="41">
        <f t="shared" si="903"/>
        <v>1.4430263996084228E-2</v>
      </c>
      <c r="CD1207" s="41">
        <f t="shared" si="904"/>
        <v>4.8372744383910087E-2</v>
      </c>
      <c r="CE1207" s="41">
        <f t="shared" si="905"/>
        <v>-1.2640523230851217E-2</v>
      </c>
      <c r="CF1207" s="41">
        <f t="shared" si="906"/>
        <v>1.8840433667041117E-2</v>
      </c>
      <c r="CG1207" s="41"/>
      <c r="CH1207" s="41">
        <f t="shared" si="907"/>
        <v>-1.8458182441149419E-2</v>
      </c>
      <c r="CI1207" s="41">
        <f t="shared" si="908"/>
        <v>2.4865182902578803E-2</v>
      </c>
      <c r="CJ1207" s="41">
        <f t="shared" si="926"/>
        <v>3.9100734078428186E-3</v>
      </c>
      <c r="CK1207" s="41">
        <f t="shared" si="910"/>
        <v>2.7817882986340862E-2</v>
      </c>
      <c r="CL1207" s="41">
        <f t="shared" si="911"/>
        <v>2.6907511916972819E-2</v>
      </c>
      <c r="CM1207" s="41">
        <f t="shared" si="912"/>
        <v>1.7525585574298033E-2</v>
      </c>
      <c r="CO1207" s="41"/>
      <c r="CP1207" s="41"/>
      <c r="CQ1207" s="41">
        <f t="shared" si="913"/>
        <v>6.7430914834562383E-3</v>
      </c>
      <c r="CR1207" s="41">
        <f t="shared" si="914"/>
        <v>0</v>
      </c>
      <c r="CS1207" s="41">
        <f t="shared" si="915"/>
        <v>-2.2857152808558397E-3</v>
      </c>
      <c r="CT1207" s="41">
        <f t="shared" si="916"/>
        <v>7.0671672230923528E-3</v>
      </c>
      <c r="CU1207" s="41"/>
      <c r="CV1207" s="41">
        <f t="shared" si="918"/>
        <v>5.1528284401556379E-2</v>
      </c>
      <c r="CW1207" s="41"/>
      <c r="CX1207" s="41">
        <f t="shared" si="919"/>
        <v>0</v>
      </c>
      <c r="CY1207" s="41"/>
      <c r="CZ1207" s="41">
        <f t="shared" si="920"/>
        <v>1.5325970478226991E-2</v>
      </c>
      <c r="DA1207" s="41">
        <f t="shared" si="921"/>
        <v>4.2840158676492442E-2</v>
      </c>
      <c r="DB1207" s="41">
        <f t="shared" si="922"/>
        <v>5.082207785483845E-2</v>
      </c>
      <c r="DC1207" s="41">
        <f t="shared" si="923"/>
        <v>0.10294796925244221</v>
      </c>
      <c r="DD1207" s="41">
        <f t="shared" si="924"/>
        <v>1.8245858950687109E-2</v>
      </c>
      <c r="DE1207" s="41"/>
      <c r="DF1207" s="41"/>
      <c r="DG1207" s="41">
        <f t="shared" si="925"/>
        <v>7.5336093533917075E-3</v>
      </c>
      <c r="DH1207" s="41"/>
    </row>
    <row r="1208" spans="2:112">
      <c r="B1208" s="34"/>
      <c r="C1208" s="34">
        <v>4.75</v>
      </c>
      <c r="D1208" s="34"/>
      <c r="E1208" s="34">
        <v>3.7</v>
      </c>
      <c r="F1208" s="34"/>
      <c r="G1208" s="34">
        <v>64.135909999999996</v>
      </c>
      <c r="H1208" s="34">
        <v>29.947818999999999</v>
      </c>
      <c r="I1208" s="34">
        <v>28.950001</v>
      </c>
      <c r="J1208" s="34">
        <v>5.93</v>
      </c>
      <c r="K1208" s="34"/>
      <c r="L1208" s="34"/>
      <c r="M1208" s="34">
        <v>4.7</v>
      </c>
      <c r="N1208" s="34">
        <v>46.735900999999998</v>
      </c>
      <c r="O1208" s="34">
        <v>12.67</v>
      </c>
      <c r="P1208" s="34"/>
      <c r="Q1208" s="34"/>
      <c r="R1208" s="34">
        <v>58.669998</v>
      </c>
      <c r="S1208" s="34">
        <v>46.498500999999997</v>
      </c>
      <c r="T1208" s="34"/>
      <c r="U1208" s="34"/>
      <c r="V1208" s="34">
        <v>3.9466830000000002</v>
      </c>
      <c r="W1208" s="34">
        <v>57.990001999999997</v>
      </c>
      <c r="X1208" s="34">
        <v>45.330002</v>
      </c>
      <c r="Y1208" s="34">
        <v>17.239999999999998</v>
      </c>
      <c r="Z1208" s="34">
        <v>34.599997999999999</v>
      </c>
      <c r="AA1208" s="34">
        <v>52.860000999999997</v>
      </c>
      <c r="AB1208" s="34">
        <v>102.179222</v>
      </c>
      <c r="AC1208" s="34"/>
      <c r="AD1208" s="34">
        <v>140.30999800000001</v>
      </c>
      <c r="AE1208" s="34">
        <v>36.279998999999997</v>
      </c>
      <c r="AF1208" s="34">
        <v>11.99</v>
      </c>
      <c r="AG1208" s="34">
        <v>40.189999</v>
      </c>
      <c r="AH1208" s="34">
        <v>33.450001</v>
      </c>
      <c r="AI1208" s="34">
        <v>133.241837</v>
      </c>
      <c r="AJ1208" s="34">
        <v>10.83</v>
      </c>
      <c r="AK1208" s="34"/>
      <c r="AL1208" s="34"/>
      <c r="AM1208" s="34">
        <v>44.43</v>
      </c>
      <c r="AN1208" s="34">
        <v>4.2</v>
      </c>
      <c r="AO1208" s="34">
        <v>22.25</v>
      </c>
      <c r="AP1208" s="34">
        <v>7</v>
      </c>
      <c r="AQ1208" s="34"/>
      <c r="AR1208" s="34">
        <v>9.19</v>
      </c>
      <c r="AS1208" s="34"/>
      <c r="AT1208" s="34">
        <v>23.833874000000002</v>
      </c>
      <c r="AU1208" s="34"/>
      <c r="AV1208" s="34">
        <v>13</v>
      </c>
      <c r="AW1208" s="34">
        <v>15.35</v>
      </c>
      <c r="AX1208" s="34">
        <v>17.190000999999999</v>
      </c>
      <c r="AY1208" s="34">
        <v>4.05</v>
      </c>
      <c r="AZ1208" s="34">
        <v>73.769997000000004</v>
      </c>
      <c r="BA1208" s="34"/>
      <c r="BB1208" s="34"/>
      <c r="BC1208" s="34">
        <v>28.206928000000001</v>
      </c>
      <c r="BD1208" s="34"/>
      <c r="BE1208" s="38"/>
      <c r="BF1208" s="41"/>
      <c r="BG1208" s="41">
        <f t="shared" si="888"/>
        <v>0</v>
      </c>
      <c r="BH1208" s="41"/>
      <c r="BI1208" s="41">
        <f t="shared" si="889"/>
        <v>3.0180617149991238E-2</v>
      </c>
      <c r="BJ1208" s="41"/>
      <c r="BK1208" s="41">
        <f t="shared" si="890"/>
        <v>1.7865937182391815E-2</v>
      </c>
      <c r="BL1208" s="41">
        <f t="shared" si="891"/>
        <v>9.716909378492275E-3</v>
      </c>
      <c r="BM1208" s="41">
        <f t="shared" si="892"/>
        <v>1.0416795400569478E-2</v>
      </c>
      <c r="BN1208" s="41">
        <f t="shared" si="893"/>
        <v>0.17258830324620675</v>
      </c>
      <c r="BO1208" s="41"/>
      <c r="BP1208" s="41"/>
      <c r="BQ1208" s="41">
        <f t="shared" si="895"/>
        <v>2.1506205220963682E-2</v>
      </c>
      <c r="BR1208" s="41">
        <f t="shared" si="896"/>
        <v>-4.2630509247824775E-4</v>
      </c>
      <c r="BS1208" s="41">
        <f t="shared" si="897"/>
        <v>1.1909628661095288E-2</v>
      </c>
      <c r="BT1208" s="41"/>
      <c r="BU1208" s="41"/>
      <c r="BV1208" s="41">
        <f t="shared" si="898"/>
        <v>1.2002836246852345E-2</v>
      </c>
      <c r="BW1208" s="41">
        <f t="shared" si="899"/>
        <v>6.0138099354994238E-3</v>
      </c>
      <c r="BX1208" s="41"/>
      <c r="BY1208" s="41"/>
      <c r="BZ1208" s="41">
        <f t="shared" si="900"/>
        <v>2.5642424032108493E-2</v>
      </c>
      <c r="CA1208" s="41">
        <f t="shared" si="901"/>
        <v>1.1621013417082385E-2</v>
      </c>
      <c r="CB1208" s="41">
        <f t="shared" si="902"/>
        <v>-2.6437335520396029E-3</v>
      </c>
      <c r="CC1208" s="41">
        <f t="shared" si="903"/>
        <v>-1.2107440719477893E-2</v>
      </c>
      <c r="CD1208" s="41">
        <f t="shared" si="904"/>
        <v>4.199557497766529E-3</v>
      </c>
      <c r="CE1208" s="41">
        <f t="shared" si="905"/>
        <v>3.6009325710222679E-3</v>
      </c>
      <c r="CF1208" s="41">
        <f t="shared" si="906"/>
        <v>5.8766342921005073E-3</v>
      </c>
      <c r="CG1208" s="41"/>
      <c r="CH1208" s="41">
        <f t="shared" si="907"/>
        <v>-9.9285190816799842E-3</v>
      </c>
      <c r="CI1208" s="41">
        <f t="shared" si="908"/>
        <v>5.5278470567456401E-3</v>
      </c>
      <c r="CJ1208" s="41">
        <f t="shared" si="926"/>
        <v>0</v>
      </c>
      <c r="CK1208" s="41">
        <f t="shared" si="910"/>
        <v>-6.6956234445324997E-3</v>
      </c>
      <c r="CL1208" s="41">
        <f t="shared" si="911"/>
        <v>-1.3363256913849712E-2</v>
      </c>
      <c r="CM1208" s="41">
        <f t="shared" si="912"/>
        <v>7.6000403319651339E-3</v>
      </c>
      <c r="CO1208" s="41"/>
      <c r="CP1208" s="41"/>
      <c r="CQ1208" s="41">
        <f t="shared" si="913"/>
        <v>-4.7153787238044878E-3</v>
      </c>
      <c r="CR1208" s="41">
        <f t="shared" si="914"/>
        <v>0.15415067982725836</v>
      </c>
      <c r="CS1208" s="41">
        <f t="shared" si="915"/>
        <v>1.8141087070650003E-2</v>
      </c>
      <c r="CT1208" s="41">
        <f t="shared" si="916"/>
        <v>-1.4184634991956413E-2</v>
      </c>
      <c r="CU1208" s="41"/>
      <c r="CV1208" s="41">
        <f t="shared" si="918"/>
        <v>2.5345709380756518E-2</v>
      </c>
      <c r="CW1208" s="41"/>
      <c r="CX1208" s="41">
        <f t="shared" si="919"/>
        <v>2.0942558526926532E-3</v>
      </c>
      <c r="CY1208" s="41"/>
      <c r="CZ1208" s="41">
        <f t="shared" si="920"/>
        <v>-1.1472401162236807E-2</v>
      </c>
      <c r="DA1208" s="41">
        <f t="shared" si="921"/>
        <v>-9.7245498919947444E-3</v>
      </c>
      <c r="DB1208" s="41">
        <f t="shared" si="922"/>
        <v>2.5929619297037201E-2</v>
      </c>
      <c r="DC1208" s="41">
        <f t="shared" si="923"/>
        <v>-0.12733942237660151</v>
      </c>
      <c r="DD1208" s="41">
        <f t="shared" si="924"/>
        <v>2.850731681842036E-3</v>
      </c>
      <c r="DE1208" s="41"/>
      <c r="DF1208" s="41"/>
      <c r="DG1208" s="41">
        <f t="shared" si="925"/>
        <v>9.9574021905794625E-3</v>
      </c>
      <c r="DH1208" s="41"/>
    </row>
    <row r="1209" spans="2:112">
      <c r="B1209" s="34"/>
      <c r="C1209" s="34">
        <v>4.8499999999999996</v>
      </c>
      <c r="D1209" s="34"/>
      <c r="E1209" s="34">
        <v>3.69</v>
      </c>
      <c r="F1209" s="34"/>
      <c r="G1209" s="34">
        <v>65.311440000000005</v>
      </c>
      <c r="H1209" s="34">
        <v>30.377213999999999</v>
      </c>
      <c r="I1209" s="34">
        <v>28.799999</v>
      </c>
      <c r="J1209" s="34">
        <v>6.1</v>
      </c>
      <c r="K1209" s="34"/>
      <c r="L1209" s="34"/>
      <c r="M1209" s="34">
        <v>5.2</v>
      </c>
      <c r="N1209" s="34">
        <v>47.154342999999997</v>
      </c>
      <c r="O1209" s="34">
        <v>12.61</v>
      </c>
      <c r="P1209" s="34"/>
      <c r="Q1209" s="34"/>
      <c r="R1209" s="34">
        <v>58.220001000000003</v>
      </c>
      <c r="S1209" s="34">
        <v>46.578152000000003</v>
      </c>
      <c r="T1209" s="34"/>
      <c r="U1209" s="34"/>
      <c r="V1209" s="34">
        <v>3.9366919999999999</v>
      </c>
      <c r="W1209" s="34">
        <v>57.700001</v>
      </c>
      <c r="X1209" s="34">
        <v>45.099997999999999</v>
      </c>
      <c r="Y1209" s="34">
        <v>17.23</v>
      </c>
      <c r="Z1209" s="34">
        <v>34.759998000000003</v>
      </c>
      <c r="AA1209" s="34">
        <v>51.919998</v>
      </c>
      <c r="AB1209" s="34">
        <v>103.87554900000001</v>
      </c>
      <c r="AC1209" s="34"/>
      <c r="AD1209" s="34">
        <v>130.5</v>
      </c>
      <c r="AE1209" s="34">
        <v>36.689999</v>
      </c>
      <c r="AF1209" s="34">
        <v>10.31</v>
      </c>
      <c r="AG1209" s="34">
        <v>43.439999</v>
      </c>
      <c r="AH1209" s="34">
        <v>34</v>
      </c>
      <c r="AI1209" s="34">
        <v>131.563828</v>
      </c>
      <c r="AJ1209" s="34">
        <v>10.93</v>
      </c>
      <c r="AK1209" s="34"/>
      <c r="AL1209" s="34"/>
      <c r="AM1209" s="34">
        <v>44.48</v>
      </c>
      <c r="AN1209" s="34">
        <v>4.4000000000000004</v>
      </c>
      <c r="AO1209" s="34">
        <v>22</v>
      </c>
      <c r="AP1209" s="34">
        <v>7.05</v>
      </c>
      <c r="AQ1209" s="34"/>
      <c r="AR1209" s="34">
        <v>10.039999999999999</v>
      </c>
      <c r="AS1209" s="34"/>
      <c r="AT1209" s="34">
        <v>24.133044999999999</v>
      </c>
      <c r="AU1209" s="34"/>
      <c r="AV1209" s="34">
        <v>13</v>
      </c>
      <c r="AW1209" s="34">
        <v>15.6</v>
      </c>
      <c r="AX1209" s="34">
        <v>17.84</v>
      </c>
      <c r="AY1209" s="34">
        <v>3.9</v>
      </c>
      <c r="AZ1209" s="34">
        <v>74.489998</v>
      </c>
      <c r="BA1209" s="34"/>
      <c r="BB1209" s="34"/>
      <c r="BC1209" s="34">
        <v>28.676045999999999</v>
      </c>
      <c r="BD1209" s="34"/>
      <c r="BE1209" s="38"/>
      <c r="BF1209" s="41"/>
      <c r="BG1209" s="41">
        <f t="shared" si="888"/>
        <v>2.0834086902841834E-2</v>
      </c>
      <c r="BH1209" s="41"/>
      <c r="BI1209" s="41">
        <f t="shared" si="889"/>
        <v>-2.7063615977430252E-3</v>
      </c>
      <c r="BJ1209" s="41"/>
      <c r="BK1209" s="41">
        <f t="shared" si="890"/>
        <v>1.8162786890745485E-2</v>
      </c>
      <c r="BL1209" s="41">
        <f t="shared" si="891"/>
        <v>1.4236287352429952E-2</v>
      </c>
      <c r="BM1209" s="41">
        <f t="shared" si="892"/>
        <v>-5.1948861416405362E-3</v>
      </c>
      <c r="BN1209" s="41">
        <f t="shared" si="893"/>
        <v>2.8264558169631422E-2</v>
      </c>
      <c r="BO1209" s="41"/>
      <c r="BP1209" s="41"/>
      <c r="BQ1209" s="41">
        <f t="shared" si="895"/>
        <v>0.10109611687136881</v>
      </c>
      <c r="BR1209" s="41">
        <f t="shared" si="896"/>
        <v>8.9134877621635817E-3</v>
      </c>
      <c r="BS1209" s="41">
        <f t="shared" si="897"/>
        <v>-4.7468443562195617E-3</v>
      </c>
      <c r="BT1209" s="41"/>
      <c r="BU1209" s="41"/>
      <c r="BV1209" s="41">
        <f t="shared" si="898"/>
        <v>-7.6995333550905183E-3</v>
      </c>
      <c r="BW1209" s="41">
        <f t="shared" si="899"/>
        <v>1.711514474921056E-3</v>
      </c>
      <c r="BX1209" s="41"/>
      <c r="BY1209" s="41"/>
      <c r="BZ1209" s="41">
        <f t="shared" si="900"/>
        <v>-2.5347025478585482E-3</v>
      </c>
      <c r="CA1209" s="41">
        <f t="shared" si="901"/>
        <v>-5.0134255319772896E-3</v>
      </c>
      <c r="CB1209" s="41">
        <f t="shared" si="902"/>
        <v>-5.0869069109144936E-3</v>
      </c>
      <c r="CC1209" s="41">
        <f t="shared" si="903"/>
        <v>-5.8021469570871905E-4</v>
      </c>
      <c r="CD1209" s="41">
        <f t="shared" si="904"/>
        <v>4.6136185995816316E-3</v>
      </c>
      <c r="CE1209" s="41">
        <f t="shared" si="905"/>
        <v>-1.7942894219006668E-2</v>
      </c>
      <c r="CF1209" s="41">
        <f t="shared" si="906"/>
        <v>1.6465188501020758E-2</v>
      </c>
      <c r="CG1209" s="41"/>
      <c r="CH1209" s="41">
        <f t="shared" si="907"/>
        <v>-7.2481019389004891E-2</v>
      </c>
      <c r="CI1209" s="41">
        <f t="shared" si="908"/>
        <v>1.1237613428267863E-2</v>
      </c>
      <c r="CJ1209" s="41">
        <f t="shared" si="926"/>
        <v>1.2603172153325405E-2</v>
      </c>
      <c r="CK1209" s="41">
        <f t="shared" si="910"/>
        <v>7.7762469026123798E-2</v>
      </c>
      <c r="CL1209" s="41">
        <f t="shared" si="911"/>
        <v>1.6308708146558236E-2</v>
      </c>
      <c r="CM1209" s="41">
        <f t="shared" si="912"/>
        <v>-1.2673682493929158E-2</v>
      </c>
      <c r="CO1209" s="41"/>
      <c r="CP1209" s="41"/>
      <c r="CQ1209" s="41">
        <f t="shared" si="913"/>
        <v>1.1247329945098645E-3</v>
      </c>
      <c r="CR1209" s="41">
        <f t="shared" si="914"/>
        <v>4.6520015634892907E-2</v>
      </c>
      <c r="CS1209" s="41">
        <f t="shared" si="915"/>
        <v>-1.1299555253933394E-2</v>
      </c>
      <c r="CT1209" s="41">
        <f t="shared" si="916"/>
        <v>7.1174677688639549E-3</v>
      </c>
      <c r="CU1209" s="41"/>
      <c r="CV1209" s="41">
        <f t="shared" si="918"/>
        <v>8.8461177895987328E-2</v>
      </c>
      <c r="CW1209" s="41"/>
      <c r="CX1209" s="41">
        <f t="shared" si="919"/>
        <v>1.2474217049146995E-2</v>
      </c>
      <c r="CY1209" s="41"/>
      <c r="CZ1209" s="41">
        <f t="shared" si="920"/>
        <v>0</v>
      </c>
      <c r="DA1209" s="41">
        <f t="shared" si="921"/>
        <v>1.6155440222285208E-2</v>
      </c>
      <c r="DB1209" s="41">
        <f t="shared" si="922"/>
        <v>3.7115249583750634E-2</v>
      </c>
      <c r="DC1209" s="41">
        <f t="shared" si="923"/>
        <v>-3.7740327982846968E-2</v>
      </c>
      <c r="DD1209" s="41">
        <f t="shared" si="924"/>
        <v>9.7127571096706881E-3</v>
      </c>
      <c r="DE1209" s="41"/>
      <c r="DF1209" s="41"/>
      <c r="DG1209" s="41">
        <f t="shared" si="925"/>
        <v>1.6494518588150365E-2</v>
      </c>
      <c r="DH1209" s="41"/>
    </row>
    <row r="1210" spans="2:112">
      <c r="B1210" s="34"/>
      <c r="C1210" s="34">
        <v>4.8</v>
      </c>
      <c r="D1210" s="34"/>
      <c r="E1210" s="34">
        <v>3.63</v>
      </c>
      <c r="F1210" s="34"/>
      <c r="G1210" s="34">
        <v>65.690002000000007</v>
      </c>
      <c r="H1210" s="34">
        <v>30.347256000000002</v>
      </c>
      <c r="I1210" s="34">
        <v>28.950001</v>
      </c>
      <c r="J1210" s="34">
        <v>6.2</v>
      </c>
      <c r="K1210" s="34"/>
      <c r="L1210" s="34"/>
      <c r="M1210" s="34">
        <v>5.15</v>
      </c>
      <c r="N1210" s="34">
        <v>47.373524000000003</v>
      </c>
      <c r="O1210" s="34">
        <v>12.49</v>
      </c>
      <c r="P1210" s="34"/>
      <c r="Q1210" s="34"/>
      <c r="R1210" s="34">
        <v>58.189999</v>
      </c>
      <c r="S1210" s="34">
        <v>47.354790000000001</v>
      </c>
      <c r="T1210" s="34"/>
      <c r="U1210" s="34"/>
      <c r="V1210" s="34">
        <v>3.9966409999999999</v>
      </c>
      <c r="W1210" s="34">
        <v>58.990001999999997</v>
      </c>
      <c r="X1210" s="34">
        <v>45.049999</v>
      </c>
      <c r="Y1210" s="34">
        <v>17.48</v>
      </c>
      <c r="Z1210" s="34">
        <v>36.360000999999997</v>
      </c>
      <c r="AA1210" s="34">
        <v>52.560001</v>
      </c>
      <c r="AB1210" s="34">
        <v>103.276848</v>
      </c>
      <c r="AC1210" s="34"/>
      <c r="AD1210" s="34">
        <v>130.029999</v>
      </c>
      <c r="AE1210" s="34">
        <v>37.060001</v>
      </c>
      <c r="AF1210" s="34">
        <v>10.39</v>
      </c>
      <c r="AG1210" s="34">
        <v>43.18</v>
      </c>
      <c r="AH1210" s="34">
        <v>34.549999</v>
      </c>
      <c r="AI1210" s="34">
        <v>134.819962</v>
      </c>
      <c r="AJ1210" s="34">
        <v>11.23</v>
      </c>
      <c r="AK1210" s="34"/>
      <c r="AL1210" s="34"/>
      <c r="AM1210" s="34">
        <v>44.700001</v>
      </c>
      <c r="AN1210" s="34">
        <v>4.4000000000000004</v>
      </c>
      <c r="AO1210" s="34">
        <v>22.299999</v>
      </c>
      <c r="AP1210" s="34">
        <v>7</v>
      </c>
      <c r="AQ1210" s="34"/>
      <c r="AR1210" s="34">
        <v>10.039999999999999</v>
      </c>
      <c r="AS1210" s="34"/>
      <c r="AT1210" s="34">
        <v>24.282629</v>
      </c>
      <c r="AU1210" s="34"/>
      <c r="AV1210" s="34">
        <v>12.95</v>
      </c>
      <c r="AW1210" s="34">
        <v>15.6</v>
      </c>
      <c r="AX1210" s="34">
        <v>17.93</v>
      </c>
      <c r="AY1210" s="34">
        <v>4</v>
      </c>
      <c r="AZ1210" s="34">
        <v>74.440002000000007</v>
      </c>
      <c r="BA1210" s="34"/>
      <c r="BB1210" s="34"/>
      <c r="BC1210" s="34">
        <v>28.506364999999999</v>
      </c>
      <c r="BD1210" s="34"/>
      <c r="BE1210" s="38"/>
      <c r="BF1210" s="41"/>
      <c r="BG1210" s="41">
        <f t="shared" si="888"/>
        <v>-1.0362787035546547E-2</v>
      </c>
      <c r="BH1210" s="41"/>
      <c r="BI1210" s="41">
        <f t="shared" si="889"/>
        <v>-1.6393809775676383E-2</v>
      </c>
      <c r="BJ1210" s="41"/>
      <c r="BK1210" s="41">
        <f t="shared" si="890"/>
        <v>5.7795249880596405E-3</v>
      </c>
      <c r="BL1210" s="41">
        <f t="shared" si="891"/>
        <v>-9.8668633684132379E-4</v>
      </c>
      <c r="BM1210" s="41">
        <f t="shared" si="892"/>
        <v>5.1948861416406993E-3</v>
      </c>
      <c r="BN1210" s="41">
        <f t="shared" si="893"/>
        <v>1.6260520871780326E-2</v>
      </c>
      <c r="BO1210" s="41"/>
      <c r="BP1210" s="41"/>
      <c r="BQ1210" s="41">
        <f t="shared" si="895"/>
        <v>-9.6619109117368589E-3</v>
      </c>
      <c r="BR1210" s="41">
        <f t="shared" si="896"/>
        <v>4.637392120524486E-3</v>
      </c>
      <c r="BS1210" s="41">
        <f t="shared" si="897"/>
        <v>-9.561825839341849E-3</v>
      </c>
      <c r="BT1210" s="41"/>
      <c r="BU1210" s="41"/>
      <c r="BV1210" s="41">
        <f t="shared" si="898"/>
        <v>-5.1545401021009258E-4</v>
      </c>
      <c r="BW1210" s="41">
        <f t="shared" si="899"/>
        <v>1.6536386088948501E-2</v>
      </c>
      <c r="BX1210" s="41"/>
      <c r="BY1210" s="41"/>
      <c r="BZ1210" s="41">
        <f t="shared" si="900"/>
        <v>1.5113481587501823E-2</v>
      </c>
      <c r="CA1210" s="41">
        <f t="shared" si="901"/>
        <v>2.211078107395861E-2</v>
      </c>
      <c r="CB1210" s="41">
        <f t="shared" si="902"/>
        <v>-1.1092403059452523E-3</v>
      </c>
      <c r="CC1210" s="41">
        <f t="shared" si="903"/>
        <v>1.4405319687551233E-2</v>
      </c>
      <c r="CD1210" s="41">
        <f t="shared" si="904"/>
        <v>4.5002053952237497E-2</v>
      </c>
      <c r="CE1210" s="41">
        <f t="shared" si="905"/>
        <v>1.2251359327197456E-2</v>
      </c>
      <c r="CF1210" s="41">
        <f t="shared" si="906"/>
        <v>-5.7803112650648839E-3</v>
      </c>
      <c r="CG1210" s="41"/>
      <c r="CH1210" s="41">
        <f t="shared" si="907"/>
        <v>-3.6080413900525382E-3</v>
      </c>
      <c r="CI1210" s="41">
        <f t="shared" si="908"/>
        <v>1.0034036728676265E-2</v>
      </c>
      <c r="CJ1210" s="41">
        <f t="shared" si="926"/>
        <v>5.6194558343641864E-2</v>
      </c>
      <c r="CK1210" s="41">
        <f t="shared" si="910"/>
        <v>-6.003227518760674E-3</v>
      </c>
      <c r="CL1210" s="41">
        <f t="shared" si="911"/>
        <v>1.6046996653957105E-2</v>
      </c>
      <c r="CM1210" s="41">
        <f t="shared" si="912"/>
        <v>2.4448155680448391E-2</v>
      </c>
      <c r="CO1210" s="41"/>
      <c r="CP1210" s="41"/>
      <c r="CQ1210" s="41">
        <f t="shared" si="913"/>
        <v>4.9338740485606125E-3</v>
      </c>
      <c r="CR1210" s="41">
        <f t="shared" si="914"/>
        <v>0</v>
      </c>
      <c r="CS1210" s="41">
        <f t="shared" si="915"/>
        <v>1.3544180264706914E-2</v>
      </c>
      <c r="CT1210" s="41">
        <f t="shared" si="916"/>
        <v>-7.1174677688639896E-3</v>
      </c>
      <c r="CU1210" s="41"/>
      <c r="CV1210" s="41">
        <f t="shared" si="918"/>
        <v>0</v>
      </c>
      <c r="CW1210" s="41"/>
      <c r="CX1210" s="41">
        <f t="shared" si="919"/>
        <v>6.1791756096874016E-3</v>
      </c>
      <c r="CY1210" s="41"/>
      <c r="CZ1210" s="41">
        <f t="shared" si="920"/>
        <v>-3.8535693159900777E-3</v>
      </c>
      <c r="DA1210" s="41">
        <f t="shared" si="921"/>
        <v>0</v>
      </c>
      <c r="DB1210" s="41">
        <f t="shared" si="922"/>
        <v>5.0321604651781225E-3</v>
      </c>
      <c r="DC1210" s="41">
        <f t="shared" si="923"/>
        <v>2.5317807984290001E-2</v>
      </c>
      <c r="DD1210" s="41">
        <f t="shared" si="924"/>
        <v>-6.7140269761762088E-4</v>
      </c>
      <c r="DE1210" s="41"/>
      <c r="DF1210" s="41"/>
      <c r="DG1210" s="41">
        <f t="shared" si="925"/>
        <v>-5.9347444454656978E-3</v>
      </c>
      <c r="DH1210" s="41"/>
    </row>
    <row r="1211" spans="2:112">
      <c r="B1211" s="34"/>
      <c r="C1211" s="34">
        <v>4.9000000000000004</v>
      </c>
      <c r="D1211" s="34"/>
      <c r="E1211" s="34">
        <v>3.64</v>
      </c>
      <c r="F1211" s="34"/>
      <c r="G1211" s="34">
        <v>65.190002000000007</v>
      </c>
      <c r="H1211" s="34">
        <v>30.187480999999998</v>
      </c>
      <c r="I1211" s="34">
        <v>28.75</v>
      </c>
      <c r="J1211" s="34">
        <v>6.2</v>
      </c>
      <c r="K1211" s="34"/>
      <c r="L1211" s="34"/>
      <c r="M1211" s="34">
        <v>5.05</v>
      </c>
      <c r="N1211" s="34">
        <v>47.682377000000002</v>
      </c>
      <c r="O1211" s="34">
        <v>12.69</v>
      </c>
      <c r="P1211" s="34"/>
      <c r="Q1211" s="34"/>
      <c r="R1211" s="34">
        <v>57.91</v>
      </c>
      <c r="S1211" s="34">
        <v>47.056083999999998</v>
      </c>
      <c r="T1211" s="34"/>
      <c r="U1211" s="34"/>
      <c r="V1211" s="34">
        <v>4.0266169999999999</v>
      </c>
      <c r="W1211" s="34">
        <v>58.380001</v>
      </c>
      <c r="X1211" s="34"/>
      <c r="Y1211" s="34">
        <v>17.389999</v>
      </c>
      <c r="Z1211" s="34">
        <v>36.209999000000003</v>
      </c>
      <c r="AA1211" s="34">
        <v>53.630001</v>
      </c>
      <c r="AB1211" s="34">
        <v>101.929756</v>
      </c>
      <c r="AC1211" s="34"/>
      <c r="AD1211" s="34">
        <v>133.05999800000001</v>
      </c>
      <c r="AE1211" s="34">
        <v>36.689999</v>
      </c>
      <c r="AF1211" s="34">
        <v>10.35</v>
      </c>
      <c r="AG1211" s="34">
        <v>48.119999</v>
      </c>
      <c r="AH1211" s="34">
        <v>34.200001</v>
      </c>
      <c r="AI1211" s="34">
        <v>131.70367400000001</v>
      </c>
      <c r="AJ1211" s="34">
        <v>11.4</v>
      </c>
      <c r="AK1211" s="34"/>
      <c r="AL1211" s="34"/>
      <c r="AM1211" s="34">
        <v>44.389999000000003</v>
      </c>
      <c r="AN1211" s="34">
        <v>4</v>
      </c>
      <c r="AO1211" s="34">
        <v>22.65</v>
      </c>
      <c r="AP1211" s="34">
        <v>6.95</v>
      </c>
      <c r="AQ1211" s="34"/>
      <c r="AR1211" s="34">
        <v>9.7799999999999994</v>
      </c>
      <c r="AS1211" s="34"/>
      <c r="AT1211" s="34">
        <v>24.332491000000001</v>
      </c>
      <c r="AU1211" s="34"/>
      <c r="AV1211" s="34">
        <v>12.95</v>
      </c>
      <c r="AW1211" s="34">
        <v>16.850000000000001</v>
      </c>
      <c r="AX1211" s="34">
        <v>17.469999000000001</v>
      </c>
      <c r="AY1211" s="34">
        <v>3.95</v>
      </c>
      <c r="AZ1211" s="34">
        <v>73.599997999999999</v>
      </c>
      <c r="BA1211" s="34"/>
      <c r="BB1211" s="34"/>
      <c r="BC1211" s="34">
        <v>28.087154000000002</v>
      </c>
      <c r="BD1211" s="34"/>
      <c r="BE1211" s="38"/>
      <c r="BF1211" s="41"/>
      <c r="BG1211" s="41">
        <f t="shared" si="888"/>
        <v>2.0619287202735825E-2</v>
      </c>
      <c r="BH1211" s="41"/>
      <c r="BI1211" s="41">
        <f t="shared" si="889"/>
        <v>2.7510333718900187E-3</v>
      </c>
      <c r="BJ1211" s="41"/>
      <c r="BK1211" s="41">
        <f t="shared" si="890"/>
        <v>-7.6406237344159708E-3</v>
      </c>
      <c r="BL1211" s="41">
        <f t="shared" si="891"/>
        <v>-5.2787995434867051E-3</v>
      </c>
      <c r="BM1211" s="41">
        <f t="shared" si="892"/>
        <v>-6.9324713179585726E-3</v>
      </c>
      <c r="BN1211" s="41">
        <f t="shared" si="893"/>
        <v>0</v>
      </c>
      <c r="BO1211" s="41"/>
      <c r="BP1211" s="41"/>
      <c r="BQ1211" s="41">
        <f t="shared" si="895"/>
        <v>-1.9608471388376424E-2</v>
      </c>
      <c r="BR1211" s="41">
        <f t="shared" si="896"/>
        <v>6.4983674579657544E-3</v>
      </c>
      <c r="BS1211" s="41">
        <f t="shared" si="897"/>
        <v>1.5885957588809878E-2</v>
      </c>
      <c r="BT1211" s="41"/>
      <c r="BU1211" s="41"/>
      <c r="BV1211" s="41">
        <f t="shared" si="898"/>
        <v>-4.8234202457966453E-3</v>
      </c>
      <c r="BW1211" s="41">
        <f t="shared" si="899"/>
        <v>-6.327809161279078E-3</v>
      </c>
      <c r="BX1211" s="41"/>
      <c r="BY1211" s="41"/>
      <c r="BZ1211" s="41">
        <f t="shared" si="900"/>
        <v>7.4723109930601066E-3</v>
      </c>
      <c r="CA1211" s="41">
        <f t="shared" si="901"/>
        <v>-1.0394589363912446E-2</v>
      </c>
      <c r="CB1211" s="41"/>
      <c r="CC1211" s="41">
        <f t="shared" si="903"/>
        <v>-5.1620993655122765E-3</v>
      </c>
      <c r="CD1211" s="41">
        <f t="shared" si="904"/>
        <v>-4.134000651158821E-3</v>
      </c>
      <c r="CE1211" s="41">
        <f t="shared" si="905"/>
        <v>2.0153238438883555E-2</v>
      </c>
      <c r="CF1211" s="41">
        <f t="shared" si="906"/>
        <v>-1.3129317717347027E-2</v>
      </c>
      <c r="CG1211" s="41"/>
      <c r="CH1211" s="41">
        <f t="shared" si="907"/>
        <v>2.3034953910232754E-2</v>
      </c>
      <c r="CI1211" s="41">
        <f t="shared" si="908"/>
        <v>-1.0034036728676327E-2</v>
      </c>
      <c r="CJ1211" s="41">
        <f t="shared" si="926"/>
        <v>4.5401655779279682E-2</v>
      </c>
      <c r="CK1211" s="41">
        <f t="shared" si="910"/>
        <v>0.10832044523843677</v>
      </c>
      <c r="CL1211" s="41">
        <f t="shared" si="911"/>
        <v>-1.0181847961793266E-2</v>
      </c>
      <c r="CM1211" s="41">
        <f t="shared" si="912"/>
        <v>-2.3385768472829405E-2</v>
      </c>
      <c r="CO1211" s="41"/>
      <c r="CP1211" s="41"/>
      <c r="CQ1211" s="41">
        <f t="shared" si="913"/>
        <v>-6.9593276725402262E-3</v>
      </c>
      <c r="CR1211" s="41">
        <f t="shared" si="914"/>
        <v>-9.5310179804324893E-2</v>
      </c>
      <c r="CS1211" s="41">
        <f t="shared" si="915"/>
        <v>1.5573218306020232E-2</v>
      </c>
      <c r="CT1211" s="41">
        <f t="shared" si="916"/>
        <v>-7.168489478612516E-3</v>
      </c>
      <c r="CU1211" s="41"/>
      <c r="CV1211" s="41">
        <f t="shared" si="918"/>
        <v>-2.6237630216857148E-2</v>
      </c>
      <c r="CW1211" s="41"/>
      <c r="CX1211" s="41">
        <f t="shared" si="919"/>
        <v>2.0512966946985675E-3</v>
      </c>
      <c r="CY1211" s="41"/>
      <c r="CZ1211" s="41">
        <f t="shared" si="920"/>
        <v>0</v>
      </c>
      <c r="DA1211" s="41">
        <f t="shared" si="921"/>
        <v>7.7079742542879512E-2</v>
      </c>
      <c r="DB1211" s="41">
        <f t="shared" si="922"/>
        <v>-2.5990220712062372E-2</v>
      </c>
      <c r="DC1211" s="41">
        <f t="shared" si="923"/>
        <v>-1.2578782206860073E-2</v>
      </c>
      <c r="DD1211" s="41">
        <f t="shared" si="924"/>
        <v>-1.1348460080408303E-2</v>
      </c>
      <c r="DE1211" s="41"/>
      <c r="DF1211" s="41"/>
      <c r="DG1211" s="41">
        <f t="shared" si="925"/>
        <v>-1.4815076884274339E-2</v>
      </c>
      <c r="DH1211" s="41"/>
    </row>
    <row r="1212" spans="2:112">
      <c r="B1212" s="34"/>
      <c r="C1212" s="34">
        <v>5</v>
      </c>
      <c r="D1212" s="34"/>
      <c r="E1212" s="34">
        <v>3.7</v>
      </c>
      <c r="F1212" s="34"/>
      <c r="G1212" s="34">
        <v>64.800003000000004</v>
      </c>
      <c r="H1212" s="34">
        <v>30.337271000000001</v>
      </c>
      <c r="I1212" s="34">
        <v>29.5</v>
      </c>
      <c r="J1212" s="34">
        <v>6.55</v>
      </c>
      <c r="K1212" s="34"/>
      <c r="L1212" s="34"/>
      <c r="M1212" s="34">
        <v>5</v>
      </c>
      <c r="N1212" s="34">
        <v>47.811892999999998</v>
      </c>
      <c r="O1212" s="34">
        <v>12.81</v>
      </c>
      <c r="P1212" s="34"/>
      <c r="Q1212" s="34"/>
      <c r="R1212" s="34">
        <v>58.860000999999997</v>
      </c>
      <c r="S1212" s="34">
        <v>46.687679000000003</v>
      </c>
      <c r="T1212" s="34"/>
      <c r="U1212" s="34"/>
      <c r="V1212" s="34">
        <v>4.0066329999999999</v>
      </c>
      <c r="W1212" s="34">
        <v>58.77</v>
      </c>
      <c r="X1212" s="34"/>
      <c r="Y1212" s="34">
        <v>17.010000000000002</v>
      </c>
      <c r="Z1212" s="34">
        <v>36.07</v>
      </c>
      <c r="AA1212" s="34">
        <v>53.5</v>
      </c>
      <c r="AB1212" s="34">
        <v>102.179222</v>
      </c>
      <c r="AC1212" s="34"/>
      <c r="AD1212" s="34">
        <v>133.71000699999999</v>
      </c>
      <c r="AE1212" s="34">
        <v>36.590000000000003</v>
      </c>
      <c r="AF1212" s="34">
        <v>10.35</v>
      </c>
      <c r="AG1212" s="34">
        <v>46.529998999999997</v>
      </c>
      <c r="AH1212" s="34">
        <v>34.299999</v>
      </c>
      <c r="AI1212" s="34">
        <v>132.01329000000001</v>
      </c>
      <c r="AJ1212" s="34">
        <v>11.4</v>
      </c>
      <c r="AK1212" s="34"/>
      <c r="AL1212" s="34"/>
      <c r="AM1212" s="34">
        <v>44.380001</v>
      </c>
      <c r="AN1212" s="34">
        <v>3.9</v>
      </c>
      <c r="AO1212" s="34">
        <v>22.75</v>
      </c>
      <c r="AP1212" s="34">
        <v>7.2</v>
      </c>
      <c r="AQ1212" s="34"/>
      <c r="AR1212" s="34">
        <v>9.8000000000000007</v>
      </c>
      <c r="AS1212" s="34"/>
      <c r="AT1212" s="34">
        <v>23.784012000000001</v>
      </c>
      <c r="AU1212" s="34"/>
      <c r="AV1212" s="34">
        <v>12.95</v>
      </c>
      <c r="AW1212" s="34">
        <v>17.899999999999999</v>
      </c>
      <c r="AX1212" s="34">
        <v>17.510000000000002</v>
      </c>
      <c r="AY1212" s="34">
        <v>3.95</v>
      </c>
      <c r="AZ1212" s="34">
        <v>73.639999000000003</v>
      </c>
      <c r="BA1212" s="34"/>
      <c r="BB1212" s="34"/>
      <c r="BC1212" s="34">
        <v>28.127078999999998</v>
      </c>
      <c r="BD1212" s="34"/>
      <c r="BE1212" s="38"/>
      <c r="BF1212" s="41"/>
      <c r="BG1212" s="41">
        <f t="shared" si="888"/>
        <v>2.0202707317519469E-2</v>
      </c>
      <c r="BH1212" s="41"/>
      <c r="BI1212" s="41">
        <f t="shared" si="889"/>
        <v>1.6349138001529411E-2</v>
      </c>
      <c r="BJ1212" s="41"/>
      <c r="BK1212" s="41">
        <f t="shared" si="890"/>
        <v>-6.0004639614754177E-3</v>
      </c>
      <c r="BL1212" s="41">
        <f t="shared" si="891"/>
        <v>4.9497205975436009E-3</v>
      </c>
      <c r="BM1212" s="41">
        <f t="shared" si="892"/>
        <v>2.5752496102414764E-2</v>
      </c>
      <c r="BN1212" s="41">
        <f t="shared" si="893"/>
        <v>5.4915757596114632E-2</v>
      </c>
      <c r="BO1212" s="41"/>
      <c r="BP1212" s="41"/>
      <c r="BQ1212" s="41">
        <f t="shared" si="895"/>
        <v>-9.950330853168092E-3</v>
      </c>
      <c r="BR1212" s="41">
        <f t="shared" si="896"/>
        <v>2.7125413789455023E-3</v>
      </c>
      <c r="BS1212" s="41">
        <f t="shared" si="897"/>
        <v>9.411834182346597E-3</v>
      </c>
      <c r="BT1212" s="41"/>
      <c r="BU1212" s="41"/>
      <c r="BV1212" s="41">
        <f t="shared" si="898"/>
        <v>1.6271678557094587E-2</v>
      </c>
      <c r="BW1212" s="41">
        <f t="shared" si="899"/>
        <v>-7.8598700287886014E-3</v>
      </c>
      <c r="BX1212" s="41"/>
      <c r="BY1212" s="41"/>
      <c r="BZ1212" s="41">
        <f t="shared" si="900"/>
        <v>-4.9753315839836864E-3</v>
      </c>
      <c r="CA1212" s="41">
        <f t="shared" si="901"/>
        <v>6.658138069436683E-3</v>
      </c>
      <c r="CB1212" s="41"/>
      <c r="CC1212" s="41">
        <f t="shared" si="903"/>
        <v>-2.2093864454106635E-2</v>
      </c>
      <c r="CD1212" s="41">
        <f t="shared" si="904"/>
        <v>-3.873801245421399E-3</v>
      </c>
      <c r="CE1212" s="41">
        <f t="shared" si="905"/>
        <v>-2.4269777391528208E-3</v>
      </c>
      <c r="CF1212" s="41">
        <f t="shared" si="906"/>
        <v>2.4444404813911409E-3</v>
      </c>
      <c r="CG1212" s="41"/>
      <c r="CH1212" s="41">
        <f t="shared" si="907"/>
        <v>4.8731886957497821E-3</v>
      </c>
      <c r="CI1212" s="41">
        <f t="shared" si="908"/>
        <v>-2.7292320806918944E-3</v>
      </c>
      <c r="CJ1212" s="41">
        <f t="shared" si="926"/>
        <v>6.4048845130071641E-2</v>
      </c>
      <c r="CK1212" s="41">
        <f t="shared" si="910"/>
        <v>-3.3600625960051991E-2</v>
      </c>
      <c r="CL1212" s="41">
        <f t="shared" si="911"/>
        <v>2.9196517090496099E-3</v>
      </c>
      <c r="CM1212" s="41">
        <f t="shared" si="912"/>
        <v>2.3480942413461E-3</v>
      </c>
      <c r="CO1212" s="41"/>
      <c r="CP1212" s="41"/>
      <c r="CQ1212" s="41">
        <f t="shared" si="913"/>
        <v>-2.2525628122742775E-4</v>
      </c>
      <c r="CR1212" s="41">
        <f t="shared" si="914"/>
        <v>-2.5317807984289897E-2</v>
      </c>
      <c r="CS1212" s="41">
        <f t="shared" si="915"/>
        <v>4.4052934679164176E-3</v>
      </c>
      <c r="CT1212" s="41">
        <f t="shared" si="916"/>
        <v>3.5339366445308863E-2</v>
      </c>
      <c r="CU1212" s="41"/>
      <c r="CV1212" s="41">
        <f t="shared" si="918"/>
        <v>2.042901629800331E-3</v>
      </c>
      <c r="CW1212" s="41"/>
      <c r="CX1212" s="41">
        <f t="shared" si="919"/>
        <v>-2.2798945206225451E-2</v>
      </c>
      <c r="CY1212" s="41"/>
      <c r="CZ1212" s="41">
        <f t="shared" si="920"/>
        <v>0</v>
      </c>
      <c r="DA1212" s="41">
        <f t="shared" si="921"/>
        <v>6.0450056048338412E-2</v>
      </c>
      <c r="DB1212" s="41">
        <f t="shared" si="922"/>
        <v>2.2870793927814432E-3</v>
      </c>
      <c r="DC1212" s="41">
        <f t="shared" si="923"/>
        <v>0</v>
      </c>
      <c r="DD1212" s="41">
        <f t="shared" si="924"/>
        <v>5.433442243835048E-4</v>
      </c>
      <c r="DE1212" s="41"/>
      <c r="DF1212" s="41"/>
      <c r="DG1212" s="41">
        <f t="shared" si="925"/>
        <v>1.4204590041481818E-3</v>
      </c>
      <c r="DH1212" s="41"/>
    </row>
    <row r="1213" spans="2:112">
      <c r="B1213" s="34"/>
      <c r="C1213" s="34">
        <v>4.8</v>
      </c>
      <c r="D1213" s="34"/>
      <c r="E1213" s="34">
        <v>3.84</v>
      </c>
      <c r="F1213" s="34"/>
      <c r="G1213" s="34">
        <v>65.309997999999993</v>
      </c>
      <c r="H1213" s="34">
        <v>30.656821999999998</v>
      </c>
      <c r="I1213" s="34">
        <v>29.35</v>
      </c>
      <c r="J1213" s="34">
        <v>6.79</v>
      </c>
      <c r="K1213" s="34"/>
      <c r="L1213" s="34"/>
      <c r="M1213" s="34">
        <v>4.8</v>
      </c>
      <c r="N1213" s="34">
        <v>47.791969000000002</v>
      </c>
      <c r="O1213" s="34">
        <v>12.88</v>
      </c>
      <c r="P1213" s="34"/>
      <c r="Q1213" s="34"/>
      <c r="R1213" s="34">
        <v>59.98</v>
      </c>
      <c r="S1213" s="34">
        <v>46.727508999999998</v>
      </c>
      <c r="T1213" s="34"/>
      <c r="U1213" s="34"/>
      <c r="V1213" s="34">
        <v>4.0865660000000004</v>
      </c>
      <c r="W1213" s="34">
        <v>58.509998000000003</v>
      </c>
      <c r="X1213" s="34"/>
      <c r="Y1213" s="34">
        <v>17.260000000000002</v>
      </c>
      <c r="Z1213" s="34">
        <v>35.909999999999997</v>
      </c>
      <c r="AA1213" s="34">
        <v>53</v>
      </c>
      <c r="AB1213" s="34">
        <v>102.47856899999999</v>
      </c>
      <c r="AC1213" s="34"/>
      <c r="AD1213" s="34">
        <v>130.240005</v>
      </c>
      <c r="AE1213" s="34">
        <v>37.25</v>
      </c>
      <c r="AF1213" s="34">
        <v>10.35</v>
      </c>
      <c r="AG1213" s="34">
        <v>46</v>
      </c>
      <c r="AH1213" s="34">
        <v>34.25</v>
      </c>
      <c r="AI1213" s="34">
        <v>134.12080399999999</v>
      </c>
      <c r="AJ1213" s="34">
        <v>11.19</v>
      </c>
      <c r="AK1213" s="34"/>
      <c r="AL1213" s="34"/>
      <c r="AM1213" s="34">
        <v>44.240001999999997</v>
      </c>
      <c r="AN1213" s="34">
        <v>3.6</v>
      </c>
      <c r="AO1213" s="34">
        <v>22.700001</v>
      </c>
      <c r="AP1213" s="34">
        <v>7</v>
      </c>
      <c r="AQ1213" s="34"/>
      <c r="AR1213" s="34">
        <v>9.6199999999999992</v>
      </c>
      <c r="AS1213" s="34"/>
      <c r="AT1213" s="34">
        <v>23.983457999999999</v>
      </c>
      <c r="AU1213" s="34"/>
      <c r="AV1213" s="34">
        <v>13</v>
      </c>
      <c r="AW1213" s="34">
        <v>17.600000000000001</v>
      </c>
      <c r="AX1213" s="34">
        <v>17.260000000000002</v>
      </c>
      <c r="AY1213" s="34">
        <v>3.8</v>
      </c>
      <c r="AZ1213" s="34">
        <v>73.690002000000007</v>
      </c>
      <c r="BA1213" s="34"/>
      <c r="BB1213" s="34"/>
      <c r="BC1213" s="34">
        <v>27.747790999999999</v>
      </c>
      <c r="BD1213" s="34"/>
      <c r="BE1213" s="38"/>
      <c r="BF1213" s="41"/>
      <c r="BG1213" s="41">
        <f t="shared" si="888"/>
        <v>-4.0821994520255166E-2</v>
      </c>
      <c r="BH1213" s="41"/>
      <c r="BI1213" s="41">
        <f t="shared" si="889"/>
        <v>3.7139546949456571E-2</v>
      </c>
      <c r="BJ1213" s="41"/>
      <c r="BK1213" s="41">
        <f t="shared" si="890"/>
        <v>7.8394836368591743E-3</v>
      </c>
      <c r="BL1213" s="41">
        <f t="shared" si="891"/>
        <v>1.0478192492740299E-2</v>
      </c>
      <c r="BM1213" s="41">
        <f t="shared" si="892"/>
        <v>-5.0977170716686058E-3</v>
      </c>
      <c r="BN1213" s="41">
        <f t="shared" si="893"/>
        <v>3.5985891923444313E-2</v>
      </c>
      <c r="BO1213" s="41"/>
      <c r="BP1213" s="41"/>
      <c r="BQ1213" s="41">
        <f t="shared" si="895"/>
        <v>-4.0821994520255166E-2</v>
      </c>
      <c r="BR1213" s="41">
        <f t="shared" si="896"/>
        <v>-4.1680325191123101E-4</v>
      </c>
      <c r="BS1213" s="41">
        <f t="shared" si="897"/>
        <v>5.4496047675646848E-3</v>
      </c>
      <c r="BT1213" s="41"/>
      <c r="BU1213" s="41"/>
      <c r="BV1213" s="41">
        <f t="shared" si="898"/>
        <v>1.884941352606993E-2</v>
      </c>
      <c r="BW1213" s="41">
        <f t="shared" si="899"/>
        <v>8.5275217588062367E-4</v>
      </c>
      <c r="BX1213" s="41"/>
      <c r="BY1213" s="41"/>
      <c r="BZ1213" s="41">
        <f t="shared" si="900"/>
        <v>1.9753770842448278E-2</v>
      </c>
      <c r="CA1213" s="41">
        <f t="shared" si="901"/>
        <v>-4.4338750066060121E-3</v>
      </c>
      <c r="CB1213" s="41"/>
      <c r="CC1213" s="41">
        <f t="shared" si="903"/>
        <v>1.4590279247511474E-2</v>
      </c>
      <c r="CD1213" s="41">
        <f t="shared" si="904"/>
        <v>-4.4456866774562672E-3</v>
      </c>
      <c r="CE1213" s="41">
        <f t="shared" si="905"/>
        <v>-9.3897403498390316E-3</v>
      </c>
      <c r="CF1213" s="41">
        <f t="shared" si="906"/>
        <v>2.9253439315702215E-3</v>
      </c>
      <c r="CG1213" s="41"/>
      <c r="CH1213" s="41">
        <f t="shared" si="907"/>
        <v>-2.6294387333785252E-2</v>
      </c>
      <c r="CI1213" s="41">
        <f t="shared" si="908"/>
        <v>1.7876965794453074E-2</v>
      </c>
      <c r="CJ1213" s="41">
        <f t="shared" si="926"/>
        <v>-5.3659141280935935E-2</v>
      </c>
      <c r="CK1213" s="41">
        <f t="shared" si="910"/>
        <v>-1.1455847875950966E-2</v>
      </c>
      <c r="CL1213" s="41">
        <f t="shared" si="911"/>
        <v>-1.4587603091405371E-3</v>
      </c>
      <c r="CM1213" s="41">
        <f t="shared" si="912"/>
        <v>1.5838316875254468E-2</v>
      </c>
      <c r="CO1213" s="41"/>
      <c r="CP1213" s="41"/>
      <c r="CQ1213" s="41">
        <f t="shared" si="913"/>
        <v>-3.159537615085117E-3</v>
      </c>
      <c r="CR1213" s="41">
        <f t="shared" si="914"/>
        <v>-8.004270767353637E-2</v>
      </c>
      <c r="CS1213" s="41">
        <f t="shared" si="915"/>
        <v>-2.2001768567399978E-3</v>
      </c>
      <c r="CT1213" s="41">
        <f t="shared" si="916"/>
        <v>-2.8170876966696335E-2</v>
      </c>
      <c r="CU1213" s="41"/>
      <c r="CV1213" s="41">
        <f t="shared" si="918"/>
        <v>-1.8538120998911226E-2</v>
      </c>
      <c r="CW1213" s="41"/>
      <c r="CX1213" s="41">
        <f t="shared" si="919"/>
        <v>8.3507524694245352E-3</v>
      </c>
      <c r="CY1213" s="41"/>
      <c r="CZ1213" s="41">
        <f t="shared" si="920"/>
        <v>3.8535693159899723E-3</v>
      </c>
      <c r="DA1213" s="41">
        <f t="shared" si="921"/>
        <v>-1.6901810802603025E-2</v>
      </c>
      <c r="DB1213" s="41">
        <f t="shared" si="922"/>
        <v>-1.438046064247857E-2</v>
      </c>
      <c r="DC1213" s="41">
        <f t="shared" si="923"/>
        <v>-3.8714512180690511E-2</v>
      </c>
      <c r="DD1213" s="41">
        <f t="shared" si="924"/>
        <v>6.7878913433149825E-4</v>
      </c>
      <c r="DE1213" s="41"/>
      <c r="DF1213" s="41"/>
      <c r="DG1213" s="41">
        <f t="shared" si="925"/>
        <v>-1.3576544372330706E-2</v>
      </c>
      <c r="DH1213" s="41"/>
    </row>
    <row r="1214" spans="2:112">
      <c r="B1214" s="34"/>
      <c r="C1214" s="34">
        <v>4.95</v>
      </c>
      <c r="D1214" s="34"/>
      <c r="E1214" s="34">
        <v>3.89</v>
      </c>
      <c r="F1214" s="34"/>
      <c r="G1214" s="34">
        <v>66.069999999999993</v>
      </c>
      <c r="H1214" s="34">
        <v>30.946413</v>
      </c>
      <c r="I1214" s="34">
        <v>30.200001</v>
      </c>
      <c r="J1214" s="34">
        <v>6.39</v>
      </c>
      <c r="K1214" s="34"/>
      <c r="L1214" s="34"/>
      <c r="M1214" s="34">
        <v>4.8499999999999996</v>
      </c>
      <c r="N1214" s="34">
        <v>48.469444000000003</v>
      </c>
      <c r="O1214" s="34">
        <v>13.14</v>
      </c>
      <c r="P1214" s="34"/>
      <c r="Q1214" s="34"/>
      <c r="R1214" s="34">
        <v>60.27</v>
      </c>
      <c r="S1214" s="34">
        <v>47.434443999999999</v>
      </c>
      <c r="T1214" s="34"/>
      <c r="U1214" s="34"/>
      <c r="V1214" s="34">
        <v>4.1065490000000002</v>
      </c>
      <c r="W1214" s="34">
        <v>58.630001</v>
      </c>
      <c r="X1214" s="34"/>
      <c r="Y1214" s="34">
        <v>17.389999</v>
      </c>
      <c r="Z1214" s="34">
        <v>36.669998</v>
      </c>
      <c r="AA1214" s="34">
        <v>53.279998999999997</v>
      </c>
      <c r="AB1214" s="34">
        <v>103.177063</v>
      </c>
      <c r="AC1214" s="34"/>
      <c r="AD1214" s="34">
        <v>130.61999499999999</v>
      </c>
      <c r="AE1214" s="34">
        <v>37.849997999999999</v>
      </c>
      <c r="AF1214" s="34">
        <v>10.210000000000001</v>
      </c>
      <c r="AG1214" s="34">
        <v>46.130001</v>
      </c>
      <c r="AH1214" s="34">
        <v>35.400002000000001</v>
      </c>
      <c r="AI1214" s="34">
        <v>134.78999300000001</v>
      </c>
      <c r="AJ1214" s="34">
        <v>11.1</v>
      </c>
      <c r="AK1214" s="34"/>
      <c r="AL1214" s="34"/>
      <c r="AM1214" s="34">
        <v>44.330002</v>
      </c>
      <c r="AN1214" s="34">
        <v>3.5</v>
      </c>
      <c r="AO1214" s="34">
        <v>22.9</v>
      </c>
      <c r="AP1214" s="34">
        <v>7.05</v>
      </c>
      <c r="AQ1214" s="34"/>
      <c r="AR1214" s="34">
        <v>10.65</v>
      </c>
      <c r="AS1214" s="34"/>
      <c r="AT1214" s="34">
        <v>24.681522000000001</v>
      </c>
      <c r="AU1214" s="34"/>
      <c r="AV1214" s="34">
        <v>12.9</v>
      </c>
      <c r="AW1214" s="34">
        <v>17.600000000000001</v>
      </c>
      <c r="AX1214" s="34">
        <v>18.09</v>
      </c>
      <c r="AY1214" s="34">
        <v>3.85</v>
      </c>
      <c r="AZ1214" s="34">
        <v>73.559997999999993</v>
      </c>
      <c r="BA1214" s="34"/>
      <c r="BB1214" s="34"/>
      <c r="BC1214" s="34">
        <v>28.306742</v>
      </c>
      <c r="BD1214" s="34"/>
      <c r="BE1214" s="38"/>
      <c r="BF1214" s="41"/>
      <c r="BG1214" s="41">
        <f t="shared" si="888"/>
        <v>3.0771658666753687E-2</v>
      </c>
      <c r="BH1214" s="41"/>
      <c r="BI1214" s="41">
        <f t="shared" si="889"/>
        <v>1.2936791030719581E-2</v>
      </c>
      <c r="BJ1214" s="41"/>
      <c r="BK1214" s="41">
        <f t="shared" si="890"/>
        <v>1.1569652750410732E-2</v>
      </c>
      <c r="BL1214" s="41">
        <f t="shared" si="891"/>
        <v>9.401880703351545E-3</v>
      </c>
      <c r="BM1214" s="41">
        <f t="shared" si="892"/>
        <v>2.854941121930064E-2</v>
      </c>
      <c r="BN1214" s="41">
        <f t="shared" si="893"/>
        <v>-6.0716673181161335E-2</v>
      </c>
      <c r="BO1214" s="41"/>
      <c r="BP1214" s="41"/>
      <c r="BQ1214" s="41">
        <f t="shared" si="895"/>
        <v>1.0362787035546658E-2</v>
      </c>
      <c r="BR1214" s="41">
        <f t="shared" si="896"/>
        <v>1.407596594907533E-2</v>
      </c>
      <c r="BS1214" s="41">
        <f t="shared" si="897"/>
        <v>1.99852923802568E-2</v>
      </c>
      <c r="BT1214" s="41"/>
      <c r="BU1214" s="41"/>
      <c r="BV1214" s="41">
        <f t="shared" si="898"/>
        <v>4.8232941740898585E-3</v>
      </c>
      <c r="BW1214" s="41">
        <f t="shared" si="899"/>
        <v>1.5015582409065316E-2</v>
      </c>
      <c r="BX1214" s="41"/>
      <c r="BY1214" s="41"/>
      <c r="BZ1214" s="41">
        <f t="shared" si="900"/>
        <v>4.8780078455000399E-3</v>
      </c>
      <c r="CA1214" s="41">
        <f t="shared" si="901"/>
        <v>2.0488824142850894E-3</v>
      </c>
      <c r="CB1214" s="41"/>
      <c r="CC1214" s="41">
        <f t="shared" si="903"/>
        <v>7.5035852065952775E-3</v>
      </c>
      <c r="CD1214" s="41">
        <f t="shared" si="904"/>
        <v>2.0943119304745347E-2</v>
      </c>
      <c r="CE1214" s="41">
        <f t="shared" si="905"/>
        <v>5.2690939112428449E-3</v>
      </c>
      <c r="CF1214" s="41">
        <f t="shared" si="906"/>
        <v>6.7928768018587085E-3</v>
      </c>
      <c r="CG1214" s="41"/>
      <c r="CH1214" s="41">
        <f t="shared" si="907"/>
        <v>2.9133655506403048E-3</v>
      </c>
      <c r="CI1214" s="41">
        <f t="shared" si="908"/>
        <v>1.5978982217729244E-2</v>
      </c>
      <c r="CJ1214" s="41">
        <f t="shared" si="926"/>
        <v>1.4536382513640592E-2</v>
      </c>
      <c r="CK1214" s="41">
        <f t="shared" si="910"/>
        <v>2.8221227585008969E-3</v>
      </c>
      <c r="CL1214" s="41">
        <f t="shared" si="911"/>
        <v>3.3025311928668033E-2</v>
      </c>
      <c r="CM1214" s="41">
        <f t="shared" si="912"/>
        <v>4.9770436058079928E-3</v>
      </c>
      <c r="CO1214" s="41"/>
      <c r="CP1214" s="41"/>
      <c r="CQ1214" s="41">
        <f t="shared" si="913"/>
        <v>2.0322914511004919E-3</v>
      </c>
      <c r="CR1214" s="41">
        <f t="shared" si="914"/>
        <v>-2.8170876966696335E-2</v>
      </c>
      <c r="CS1214" s="41">
        <f t="shared" si="915"/>
        <v>8.7719420199743482E-3</v>
      </c>
      <c r="CT1214" s="41">
        <f t="shared" si="916"/>
        <v>7.1174677688639549E-3</v>
      </c>
      <c r="CU1214" s="41"/>
      <c r="CV1214" s="41">
        <f t="shared" si="918"/>
        <v>0.10171562747781902</v>
      </c>
      <c r="CW1214" s="41"/>
      <c r="CX1214" s="41">
        <f t="shared" si="919"/>
        <v>2.8690523797657585E-2</v>
      </c>
      <c r="CY1214" s="41"/>
      <c r="CZ1214" s="41">
        <f t="shared" si="920"/>
        <v>-7.7220460939102778E-3</v>
      </c>
      <c r="DA1214" s="41">
        <f t="shared" si="921"/>
        <v>0</v>
      </c>
      <c r="DB1214" s="41">
        <f t="shared" si="922"/>
        <v>4.6967613751921683E-2</v>
      </c>
      <c r="DC1214" s="41">
        <f t="shared" si="923"/>
        <v>1.3072081567352921E-2</v>
      </c>
      <c r="DD1214" s="41">
        <f t="shared" si="924"/>
        <v>-1.7657593722019028E-3</v>
      </c>
      <c r="DE1214" s="41"/>
      <c r="DF1214" s="41"/>
      <c r="DG1214" s="41">
        <f t="shared" si="925"/>
        <v>1.9943776071408487E-2</v>
      </c>
      <c r="DH1214" s="41"/>
    </row>
    <row r="1215" spans="2:112">
      <c r="B1215" s="34"/>
      <c r="C1215" s="34">
        <v>4.8499999999999996</v>
      </c>
      <c r="D1215" s="34"/>
      <c r="E1215" s="34">
        <v>3.54</v>
      </c>
      <c r="F1215" s="34"/>
      <c r="G1215" s="34">
        <v>67.230002999999996</v>
      </c>
      <c r="H1215" s="34">
        <v>31.226019000000001</v>
      </c>
      <c r="I1215" s="34">
        <v>28.5</v>
      </c>
      <c r="J1215" s="34">
        <v>6.81</v>
      </c>
      <c r="K1215" s="34"/>
      <c r="L1215" s="34"/>
      <c r="M1215" s="34">
        <v>4.8499999999999996</v>
      </c>
      <c r="N1215" s="34">
        <v>48.32</v>
      </c>
      <c r="O1215" s="34">
        <v>13.61</v>
      </c>
      <c r="P1215" s="34"/>
      <c r="Q1215" s="34"/>
      <c r="R1215" s="34">
        <v>60.98</v>
      </c>
      <c r="S1215" s="34">
        <v>47.992027</v>
      </c>
      <c r="T1215" s="34"/>
      <c r="U1215" s="34"/>
      <c r="V1215" s="34">
        <v>3.9966409999999999</v>
      </c>
      <c r="W1215" s="34">
        <v>58.119999</v>
      </c>
      <c r="X1215" s="34"/>
      <c r="Y1215" s="34">
        <v>17.25</v>
      </c>
      <c r="Z1215" s="34">
        <v>37</v>
      </c>
      <c r="AA1215" s="34">
        <v>53.57</v>
      </c>
      <c r="AB1215" s="34">
        <v>102.82782</v>
      </c>
      <c r="AC1215" s="34"/>
      <c r="AD1215" s="34">
        <v>130.86000100000001</v>
      </c>
      <c r="AE1215" s="34">
        <v>38.590000000000003</v>
      </c>
      <c r="AF1215" s="34">
        <v>10.210000000000001</v>
      </c>
      <c r="AG1215" s="34">
        <v>45.290000999999997</v>
      </c>
      <c r="AH1215" s="34">
        <v>35.549999</v>
      </c>
      <c r="AI1215" s="34">
        <v>134.800003</v>
      </c>
      <c r="AJ1215" s="34">
        <v>11.28</v>
      </c>
      <c r="AK1215" s="34"/>
      <c r="AL1215" s="34"/>
      <c r="AM1215" s="34">
        <v>43.080002</v>
      </c>
      <c r="AN1215" s="34">
        <v>3.5</v>
      </c>
      <c r="AO1215" s="34">
        <v>23.200001</v>
      </c>
      <c r="AP1215" s="34">
        <v>7</v>
      </c>
      <c r="AQ1215" s="34"/>
      <c r="AR1215" s="34">
        <v>10.4</v>
      </c>
      <c r="AS1215" s="34"/>
      <c r="AT1215" s="34">
        <v>25.379584999999999</v>
      </c>
      <c r="AU1215" s="34"/>
      <c r="AV1215" s="34">
        <v>12.85</v>
      </c>
      <c r="AW1215" s="34">
        <v>17.200001</v>
      </c>
      <c r="AX1215" s="34">
        <v>18.420000000000002</v>
      </c>
      <c r="AY1215" s="34">
        <v>3.7</v>
      </c>
      <c r="AZ1215" s="34">
        <v>74.589995999999999</v>
      </c>
      <c r="BA1215" s="34"/>
      <c r="BB1215" s="34"/>
      <c r="BC1215" s="34">
        <v>29.195070000000001</v>
      </c>
      <c r="BD1215" s="34"/>
      <c r="BE1215" s="38"/>
      <c r="BF1215" s="41"/>
      <c r="BG1215" s="41">
        <f t="shared" si="888"/>
        <v>-2.0408871631207238E-2</v>
      </c>
      <c r="BH1215" s="41"/>
      <c r="BI1215" s="41">
        <f t="shared" si="889"/>
        <v>-9.4282430484671845E-2</v>
      </c>
      <c r="BJ1215" s="41"/>
      <c r="BK1215" s="41">
        <f t="shared" si="890"/>
        <v>1.7404835062086253E-2</v>
      </c>
      <c r="BL1215" s="41">
        <f t="shared" si="891"/>
        <v>8.9945937798032935E-3</v>
      </c>
      <c r="BM1215" s="41">
        <f t="shared" si="892"/>
        <v>-5.7937870218801354E-2</v>
      </c>
      <c r="BN1215" s="41">
        <f t="shared" si="893"/>
        <v>6.3657851771977622E-2</v>
      </c>
      <c r="BO1215" s="41"/>
      <c r="BP1215" s="41"/>
      <c r="BQ1215" s="41">
        <f t="shared" si="895"/>
        <v>0</v>
      </c>
      <c r="BR1215" s="41">
        <f t="shared" si="896"/>
        <v>-3.0880251519349085E-3</v>
      </c>
      <c r="BS1215" s="41">
        <f t="shared" si="897"/>
        <v>3.5143803606910225E-2</v>
      </c>
      <c r="BT1215" s="41"/>
      <c r="BU1215" s="41"/>
      <c r="BV1215" s="41">
        <f t="shared" si="898"/>
        <v>1.1711474065155826E-2</v>
      </c>
      <c r="BW1215" s="41">
        <f t="shared" si="899"/>
        <v>1.1686261471089691E-2</v>
      </c>
      <c r="BX1215" s="41"/>
      <c r="BY1215" s="41"/>
      <c r="BZ1215" s="41">
        <f t="shared" si="900"/>
        <v>-2.7128758097024652E-2</v>
      </c>
      <c r="CA1215" s="41">
        <f t="shared" si="901"/>
        <v>-8.7367065359373192E-3</v>
      </c>
      <c r="CB1215" s="41"/>
      <c r="CC1215" s="41">
        <f t="shared" si="903"/>
        <v>-8.0831273845083651E-3</v>
      </c>
      <c r="CD1215" s="41">
        <f t="shared" si="904"/>
        <v>8.958985101487715E-3</v>
      </c>
      <c r="CE1215" s="41">
        <f t="shared" si="905"/>
        <v>5.4282024295041961E-3</v>
      </c>
      <c r="CF1215" s="41">
        <f t="shared" si="906"/>
        <v>-3.3906316151337736E-3</v>
      </c>
      <c r="CG1215" s="41"/>
      <c r="CH1215" s="41">
        <f t="shared" si="907"/>
        <v>1.8357508878141208E-3</v>
      </c>
      <c r="CI1215" s="41">
        <f t="shared" si="908"/>
        <v>1.9362248506229706E-2</v>
      </c>
      <c r="CJ1215" s="41">
        <f t="shared" si="926"/>
        <v>-2.3186955489649309E-2</v>
      </c>
      <c r="CK1215" s="41">
        <f t="shared" si="910"/>
        <v>-1.83772395995443E-2</v>
      </c>
      <c r="CL1215" s="41">
        <f t="shared" si="911"/>
        <v>4.2282514829519733E-3</v>
      </c>
      <c r="CM1215" s="41">
        <f t="shared" si="912"/>
        <v>7.4260915858170238E-5</v>
      </c>
      <c r="CO1215" s="41"/>
      <c r="CP1215" s="41"/>
      <c r="CQ1215" s="41">
        <f t="shared" si="913"/>
        <v>-2.8602795159693221E-2</v>
      </c>
      <c r="CR1215" s="41">
        <f t="shared" si="914"/>
        <v>0</v>
      </c>
      <c r="CS1215" s="41">
        <f t="shared" si="915"/>
        <v>1.3015411215517752E-2</v>
      </c>
      <c r="CT1215" s="41">
        <f t="shared" si="916"/>
        <v>-7.1174677688639896E-3</v>
      </c>
      <c r="CU1215" s="41"/>
      <c r="CV1215" s="41">
        <f t="shared" si="918"/>
        <v>-2.3754086008107144E-2</v>
      </c>
      <c r="CW1215" s="41"/>
      <c r="CX1215" s="41">
        <f t="shared" si="919"/>
        <v>2.7890244191095155E-2</v>
      </c>
      <c r="CY1215" s="41"/>
      <c r="CZ1215" s="41">
        <f t="shared" si="920"/>
        <v>-3.883500026397633E-3</v>
      </c>
      <c r="DA1215" s="41">
        <f t="shared" si="921"/>
        <v>-2.2989460085165631E-2</v>
      </c>
      <c r="DB1215" s="41">
        <f t="shared" si="922"/>
        <v>1.8077731419957048E-2</v>
      </c>
      <c r="DC1215" s="41">
        <f t="shared" si="923"/>
        <v>-3.9740328649514108E-2</v>
      </c>
      <c r="DD1215" s="41">
        <f t="shared" si="924"/>
        <v>1.3905023793148572E-2</v>
      </c>
      <c r="DE1215" s="41"/>
      <c r="DF1215" s="41"/>
      <c r="DG1215" s="41">
        <f t="shared" si="925"/>
        <v>3.0899849911747393E-2</v>
      </c>
      <c r="DH1215" s="41"/>
    </row>
    <row r="1216" spans="2:112">
      <c r="B1216" s="34"/>
      <c r="C1216" s="34">
        <v>4.75</v>
      </c>
      <c r="D1216" s="34"/>
      <c r="E1216" s="34">
        <v>3.57</v>
      </c>
      <c r="F1216" s="34"/>
      <c r="G1216" s="34">
        <v>66.360000999999997</v>
      </c>
      <c r="H1216" s="34">
        <v>31.845146</v>
      </c>
      <c r="I1216" s="34">
        <v>29.280000999999999</v>
      </c>
      <c r="J1216" s="34">
        <v>6.99</v>
      </c>
      <c r="K1216" s="34"/>
      <c r="L1216" s="34"/>
      <c r="M1216" s="34">
        <v>4.8499999999999996</v>
      </c>
      <c r="N1216" s="34">
        <v>49.714806000000003</v>
      </c>
      <c r="O1216" s="34">
        <v>13.55</v>
      </c>
      <c r="P1216" s="34"/>
      <c r="Q1216" s="34"/>
      <c r="R1216" s="34">
        <v>62.759998000000003</v>
      </c>
      <c r="S1216" s="34">
        <v>48.201121999999998</v>
      </c>
      <c r="T1216" s="34"/>
      <c r="U1216" s="34"/>
      <c r="V1216" s="34">
        <v>3.976658</v>
      </c>
      <c r="W1216" s="34">
        <v>57.799999</v>
      </c>
      <c r="X1216" s="34"/>
      <c r="Y1216" s="34">
        <v>17.059999000000001</v>
      </c>
      <c r="Z1216" s="34">
        <v>37.189999</v>
      </c>
      <c r="AA1216" s="34">
        <v>53.23</v>
      </c>
      <c r="AB1216" s="34">
        <v>102.079437</v>
      </c>
      <c r="AC1216" s="34"/>
      <c r="AD1216" s="34">
        <v>131.85000600000001</v>
      </c>
      <c r="AE1216" s="34">
        <v>38.68</v>
      </c>
      <c r="AF1216" s="34">
        <v>10.25</v>
      </c>
      <c r="AG1216" s="34">
        <v>50.34</v>
      </c>
      <c r="AH1216" s="34">
        <v>35.900002000000001</v>
      </c>
      <c r="AI1216" s="34">
        <v>134.58000200000001</v>
      </c>
      <c r="AJ1216" s="34">
        <v>11.21</v>
      </c>
      <c r="AK1216" s="34"/>
      <c r="AL1216" s="34"/>
      <c r="AM1216" s="34">
        <v>43.950001</v>
      </c>
      <c r="AN1216" s="34">
        <v>4</v>
      </c>
      <c r="AO1216" s="34">
        <v>23.799999</v>
      </c>
      <c r="AP1216" s="34">
        <v>6.95</v>
      </c>
      <c r="AQ1216" s="34"/>
      <c r="AR1216" s="34">
        <v>10.69</v>
      </c>
      <c r="AS1216" s="34"/>
      <c r="AT1216" s="34">
        <v>25.279861</v>
      </c>
      <c r="AU1216" s="34"/>
      <c r="AV1216" s="34">
        <v>13.1</v>
      </c>
      <c r="AW1216" s="34">
        <v>17</v>
      </c>
      <c r="AX1216" s="34">
        <v>18.719999000000001</v>
      </c>
      <c r="AY1216" s="34">
        <v>3.65</v>
      </c>
      <c r="AZ1216" s="34">
        <v>74.239998</v>
      </c>
      <c r="BA1216" s="34"/>
      <c r="BB1216" s="34"/>
      <c r="BC1216" s="34">
        <v>28.915593999999999</v>
      </c>
      <c r="BD1216" s="34"/>
      <c r="BE1216" s="38"/>
      <c r="BF1216" s="41"/>
      <c r="BG1216" s="41">
        <f t="shared" si="888"/>
        <v>-2.0834086902841914E-2</v>
      </c>
      <c r="BH1216" s="41"/>
      <c r="BI1216" s="41">
        <f t="shared" si="889"/>
        <v>8.4388686458646035E-3</v>
      </c>
      <c r="BJ1216" s="41"/>
      <c r="BK1216" s="41">
        <f t="shared" si="890"/>
        <v>-1.3025140712317957E-2</v>
      </c>
      <c r="BL1216" s="41">
        <f t="shared" si="891"/>
        <v>1.9633278933548503E-2</v>
      </c>
      <c r="BM1216" s="41">
        <f t="shared" si="892"/>
        <v>2.7000635971510856E-2</v>
      </c>
      <c r="BN1216" s="41">
        <f t="shared" si="893"/>
        <v>2.6088436084297874E-2</v>
      </c>
      <c r="BO1216" s="41"/>
      <c r="BP1216" s="41"/>
      <c r="BQ1216" s="41">
        <f t="shared" si="895"/>
        <v>0</v>
      </c>
      <c r="BR1216" s="41">
        <f t="shared" si="896"/>
        <v>2.8457242555079705E-2</v>
      </c>
      <c r="BS1216" s="41">
        <f t="shared" si="897"/>
        <v>-4.418269337664666E-3</v>
      </c>
      <c r="BT1216" s="41"/>
      <c r="BU1216" s="41"/>
      <c r="BV1216" s="41">
        <f t="shared" si="898"/>
        <v>2.8771954437291317E-2</v>
      </c>
      <c r="BW1216" s="41">
        <f t="shared" si="899"/>
        <v>4.3474058495252769E-3</v>
      </c>
      <c r="BX1216" s="41"/>
      <c r="BY1216" s="41"/>
      <c r="BZ1216" s="41">
        <f t="shared" si="900"/>
        <v>-5.0124902727181333E-3</v>
      </c>
      <c r="CA1216" s="41">
        <f t="shared" si="901"/>
        <v>-5.521063119007295E-3</v>
      </c>
      <c r="CB1216" s="41"/>
      <c r="CC1216" s="41">
        <f t="shared" si="903"/>
        <v>-1.1075660030484508E-2</v>
      </c>
      <c r="CD1216" s="41">
        <f t="shared" si="904"/>
        <v>5.1219684038052524E-3</v>
      </c>
      <c r="CE1216" s="41">
        <f t="shared" si="905"/>
        <v>-6.367062708202989E-3</v>
      </c>
      <c r="CF1216" s="41">
        <f t="shared" si="906"/>
        <v>-7.3046346783372761E-3</v>
      </c>
      <c r="CG1216" s="41"/>
      <c r="CH1216" s="41">
        <f t="shared" si="907"/>
        <v>7.5369012222045156E-3</v>
      </c>
      <c r="CI1216" s="41">
        <f t="shared" si="908"/>
        <v>2.3294950355659859E-3</v>
      </c>
      <c r="CJ1216" s="41">
        <f t="shared" si="926"/>
        <v>4.9989229868904125E-2</v>
      </c>
      <c r="CK1216" s="41">
        <f t="shared" si="910"/>
        <v>0.10571371005911842</v>
      </c>
      <c r="CL1216" s="41">
        <f t="shared" si="911"/>
        <v>9.7972230846837052E-3</v>
      </c>
      <c r="CM1216" s="41">
        <f t="shared" si="912"/>
        <v>-1.6333881121782866E-3</v>
      </c>
      <c r="CO1216" s="41"/>
      <c r="CP1216" s="41"/>
      <c r="CQ1216" s="41">
        <f t="shared" si="913"/>
        <v>1.9993748170872221E-2</v>
      </c>
      <c r="CR1216" s="41">
        <f t="shared" si="914"/>
        <v>0.13353139262452257</v>
      </c>
      <c r="CS1216" s="41">
        <f t="shared" si="915"/>
        <v>2.5533216884909778E-2</v>
      </c>
      <c r="CT1216" s="41">
        <f t="shared" si="916"/>
        <v>-7.168489478612516E-3</v>
      </c>
      <c r="CU1216" s="41"/>
      <c r="CV1216" s="41">
        <f t="shared" si="918"/>
        <v>2.750291888962678E-2</v>
      </c>
      <c r="CW1216" s="41"/>
      <c r="CX1216" s="41">
        <f t="shared" si="919"/>
        <v>-3.9370398488953982E-3</v>
      </c>
      <c r="CY1216" s="41"/>
      <c r="CZ1216" s="41">
        <f t="shared" si="920"/>
        <v>1.9268418865876987E-2</v>
      </c>
      <c r="DA1216" s="41">
        <f t="shared" si="921"/>
        <v>-1.1696097902724464E-2</v>
      </c>
      <c r="DB1216" s="41">
        <f t="shared" si="922"/>
        <v>1.6155386803480314E-2</v>
      </c>
      <c r="DC1216" s="41">
        <f t="shared" si="923"/>
        <v>-1.3605652055778709E-2</v>
      </c>
      <c r="DD1216" s="41">
        <f t="shared" si="924"/>
        <v>-4.7033348022893886E-3</v>
      </c>
      <c r="DE1216" s="41"/>
      <c r="DF1216" s="41"/>
      <c r="DG1216" s="41">
        <f t="shared" si="925"/>
        <v>-9.6188250335065978E-3</v>
      </c>
      <c r="DH1216" s="41"/>
    </row>
    <row r="1217" spans="2:112">
      <c r="B1217" s="34"/>
      <c r="C1217" s="34">
        <v>4.95</v>
      </c>
      <c r="D1217" s="34"/>
      <c r="E1217" s="34">
        <v>3.49</v>
      </c>
      <c r="F1217" s="34"/>
      <c r="G1217" s="34">
        <v>66.050003000000004</v>
      </c>
      <c r="H1217" s="34">
        <v>32.004921000000003</v>
      </c>
      <c r="I1217" s="34">
        <v>28.25</v>
      </c>
      <c r="J1217" s="34">
        <v>7.1</v>
      </c>
      <c r="K1217" s="34"/>
      <c r="L1217" s="34"/>
      <c r="M1217" s="34">
        <v>4.75</v>
      </c>
      <c r="N1217" s="34">
        <v>48.230334999999997</v>
      </c>
      <c r="O1217" s="34">
        <v>13.38</v>
      </c>
      <c r="P1217" s="34"/>
      <c r="Q1217" s="34"/>
      <c r="R1217" s="34">
        <v>65.779999000000004</v>
      </c>
      <c r="S1217" s="34">
        <v>48.459999000000003</v>
      </c>
      <c r="T1217" s="34"/>
      <c r="U1217" s="34"/>
      <c r="V1217" s="34">
        <v>3.976658</v>
      </c>
      <c r="W1217" s="34">
        <v>57.610000999999997</v>
      </c>
      <c r="X1217" s="34"/>
      <c r="Y1217" s="34">
        <v>16.690000999999999</v>
      </c>
      <c r="Z1217" s="34">
        <v>36.849997999999999</v>
      </c>
      <c r="AA1217" s="34">
        <v>52.889999000000003</v>
      </c>
      <c r="AB1217" s="34">
        <v>101.33105500000001</v>
      </c>
      <c r="AC1217" s="34"/>
      <c r="AD1217" s="34">
        <v>130.570007</v>
      </c>
      <c r="AE1217" s="34">
        <v>38.490001999999997</v>
      </c>
      <c r="AF1217" s="34">
        <v>10.25</v>
      </c>
      <c r="AG1217" s="34">
        <v>49.720001000000003</v>
      </c>
      <c r="AH1217" s="34">
        <v>35.450001</v>
      </c>
      <c r="AI1217" s="34">
        <v>133.779999</v>
      </c>
      <c r="AJ1217" s="34">
        <v>11.22</v>
      </c>
      <c r="AK1217" s="34"/>
      <c r="AL1217" s="34"/>
      <c r="AM1217" s="34">
        <v>43.740001999999997</v>
      </c>
      <c r="AN1217" s="34">
        <v>4.2</v>
      </c>
      <c r="AO1217" s="34">
        <v>24.9</v>
      </c>
      <c r="AP1217" s="34">
        <v>6.75</v>
      </c>
      <c r="AQ1217" s="34"/>
      <c r="AR1217" s="34">
        <v>9.9499999999999993</v>
      </c>
      <c r="AS1217" s="34"/>
      <c r="AT1217" s="34">
        <v>25.23</v>
      </c>
      <c r="AU1217" s="34"/>
      <c r="AV1217" s="34">
        <v>13</v>
      </c>
      <c r="AW1217" s="34">
        <v>17.100000000000001</v>
      </c>
      <c r="AX1217" s="34">
        <v>18.559999000000001</v>
      </c>
      <c r="AY1217" s="34">
        <v>3.75</v>
      </c>
      <c r="AZ1217" s="34">
        <v>73.519997000000004</v>
      </c>
      <c r="BA1217" s="34"/>
      <c r="BB1217" s="34"/>
      <c r="BC1217" s="34">
        <v>28.805803000000001</v>
      </c>
      <c r="BD1217" s="34"/>
      <c r="BE1217" s="38"/>
      <c r="BF1217" s="41"/>
      <c r="BG1217" s="41">
        <f t="shared" si="888"/>
        <v>4.1242958534049218E-2</v>
      </c>
      <c r="BH1217" s="41"/>
      <c r="BI1217" s="41">
        <f t="shared" si="889"/>
        <v>-2.2663859577211832E-2</v>
      </c>
      <c r="BJ1217" s="41"/>
      <c r="BK1217" s="41">
        <f t="shared" si="890"/>
        <v>-4.6824040030928908E-3</v>
      </c>
      <c r="BL1217" s="41">
        <f t="shared" si="891"/>
        <v>5.0047037066076197E-3</v>
      </c>
      <c r="BM1217" s="41">
        <f t="shared" si="892"/>
        <v>-3.5811265653665672E-2</v>
      </c>
      <c r="BN1217" s="41">
        <f t="shared" si="893"/>
        <v>1.5614227801550798E-2</v>
      </c>
      <c r="BO1217" s="41"/>
      <c r="BP1217" s="41"/>
      <c r="BQ1217" s="41">
        <f t="shared" si="895"/>
        <v>-2.0834086902841914E-2</v>
      </c>
      <c r="BR1217" s="41">
        <f t="shared" si="896"/>
        <v>-3.0314616240577064E-2</v>
      </c>
      <c r="BS1217" s="41">
        <f t="shared" si="897"/>
        <v>-1.2625492625627456E-2</v>
      </c>
      <c r="BT1217" s="41"/>
      <c r="BU1217" s="41"/>
      <c r="BV1217" s="41">
        <f t="shared" si="898"/>
        <v>4.6997929561321913E-2</v>
      </c>
      <c r="BW1217" s="41">
        <f t="shared" si="899"/>
        <v>5.3563959588791513E-3</v>
      </c>
      <c r="BX1217" s="41"/>
      <c r="BY1217" s="41"/>
      <c r="BZ1217" s="41">
        <f t="shared" si="900"/>
        <v>0</v>
      </c>
      <c r="CA1217" s="41">
        <f t="shared" si="901"/>
        <v>-3.2925772749045194E-3</v>
      </c>
      <c r="CB1217" s="41"/>
      <c r="CC1217" s="41">
        <f t="shared" si="903"/>
        <v>-2.192668585702497E-2</v>
      </c>
      <c r="CD1217" s="41">
        <f t="shared" si="904"/>
        <v>-9.1843166867696426E-3</v>
      </c>
      <c r="CE1217" s="41">
        <f t="shared" si="905"/>
        <v>-6.4078810139433342E-3</v>
      </c>
      <c r="CF1217" s="41">
        <f t="shared" si="906"/>
        <v>-7.3583753664172415E-3</v>
      </c>
      <c r="CG1217" s="41"/>
      <c r="CH1217" s="41">
        <f t="shared" si="907"/>
        <v>-9.7554232745161503E-3</v>
      </c>
      <c r="CI1217" s="41">
        <f t="shared" si="908"/>
        <v>-4.9241513278917735E-3</v>
      </c>
      <c r="CJ1217" s="41">
        <f t="shared" si="926"/>
        <v>-5.0858417233490966E-2</v>
      </c>
      <c r="CK1217" s="41">
        <f t="shared" si="910"/>
        <v>-1.2392702952028899E-2</v>
      </c>
      <c r="CL1217" s="41">
        <f t="shared" si="911"/>
        <v>-1.2614070017657289E-2</v>
      </c>
      <c r="CM1217" s="41">
        <f t="shared" si="912"/>
        <v>-5.9621804059180449E-3</v>
      </c>
      <c r="CO1217" s="41"/>
      <c r="CP1217" s="41"/>
      <c r="CQ1217" s="41">
        <f t="shared" si="913"/>
        <v>-4.7895859109565479E-3</v>
      </c>
      <c r="CR1217" s="41">
        <f t="shared" si="914"/>
        <v>4.8790164169432049E-2</v>
      </c>
      <c r="CS1217" s="41">
        <f t="shared" si="915"/>
        <v>4.5182264810040507E-2</v>
      </c>
      <c r="CT1217" s="41">
        <f t="shared" si="916"/>
        <v>-2.9199154692262353E-2</v>
      </c>
      <c r="CU1217" s="41"/>
      <c r="CV1217" s="41">
        <f t="shared" si="918"/>
        <v>-7.1736173866452535E-2</v>
      </c>
      <c r="CW1217" s="41"/>
      <c r="CX1217" s="41">
        <f t="shared" si="919"/>
        <v>-1.974308192852472E-3</v>
      </c>
      <c r="CY1217" s="41"/>
      <c r="CZ1217" s="41">
        <f t="shared" si="920"/>
        <v>-7.6628727455691371E-3</v>
      </c>
      <c r="DA1217" s="41">
        <f t="shared" si="921"/>
        <v>5.8651194523980576E-3</v>
      </c>
      <c r="DB1217" s="41">
        <f t="shared" si="922"/>
        <v>-8.5837441518984026E-3</v>
      </c>
      <c r="DC1217" s="41">
        <f t="shared" si="923"/>
        <v>2.7028672387919419E-2</v>
      </c>
      <c r="DD1217" s="41">
        <f t="shared" si="924"/>
        <v>-9.74562429608186E-3</v>
      </c>
      <c r="DE1217" s="41"/>
      <c r="DF1217" s="41"/>
      <c r="DG1217" s="41">
        <f t="shared" si="925"/>
        <v>-3.804174469497457E-3</v>
      </c>
      <c r="DH1217" s="41"/>
    </row>
    <row r="1218" spans="2:112">
      <c r="B1218" s="34"/>
      <c r="C1218" s="34">
        <v>4.9000000000000004</v>
      </c>
      <c r="D1218" s="34"/>
      <c r="E1218" s="34">
        <v>3.33</v>
      </c>
      <c r="F1218" s="34"/>
      <c r="G1218" s="34">
        <v>66.080001999999993</v>
      </c>
      <c r="H1218" s="34">
        <v>31.994938000000001</v>
      </c>
      <c r="I1218" s="34">
        <v>26.35</v>
      </c>
      <c r="J1218" s="34">
        <v>6.77</v>
      </c>
      <c r="K1218" s="34"/>
      <c r="L1218" s="34"/>
      <c r="M1218" s="34">
        <v>4.7</v>
      </c>
      <c r="N1218" s="34">
        <v>48.32</v>
      </c>
      <c r="O1218" s="34">
        <v>13.59</v>
      </c>
      <c r="P1218" s="34"/>
      <c r="Q1218" s="34"/>
      <c r="R1218" s="34">
        <v>66</v>
      </c>
      <c r="S1218" s="34">
        <v>49.389999000000003</v>
      </c>
      <c r="T1218" s="34"/>
      <c r="U1218" s="34"/>
      <c r="V1218" s="34">
        <v>3.896725</v>
      </c>
      <c r="W1218" s="34">
        <v>56.34</v>
      </c>
      <c r="X1218" s="34"/>
      <c r="Y1218" s="34">
        <v>17.010000000000002</v>
      </c>
      <c r="Z1218" s="34">
        <v>36.68</v>
      </c>
      <c r="AA1218" s="34">
        <v>52.549999</v>
      </c>
      <c r="AB1218" s="34">
        <v>102.079437</v>
      </c>
      <c r="AC1218" s="34"/>
      <c r="AD1218" s="34">
        <v>129.300003</v>
      </c>
      <c r="AE1218" s="34">
        <v>38.590000000000003</v>
      </c>
      <c r="AF1218" s="34">
        <v>10.38</v>
      </c>
      <c r="AG1218" s="34">
        <v>47.98</v>
      </c>
      <c r="AH1218" s="34">
        <v>35.650002000000001</v>
      </c>
      <c r="AI1218" s="34">
        <v>127.970001</v>
      </c>
      <c r="AJ1218" s="34">
        <v>11.15</v>
      </c>
      <c r="AK1218" s="34"/>
      <c r="AL1218" s="34"/>
      <c r="AM1218" s="34">
        <v>42.470001000000003</v>
      </c>
      <c r="AN1218" s="34">
        <v>3.8</v>
      </c>
      <c r="AO1218" s="34">
        <v>25.049999</v>
      </c>
      <c r="AP1218" s="34">
        <v>6.65</v>
      </c>
      <c r="AQ1218" s="34"/>
      <c r="AR1218" s="34">
        <v>9.4</v>
      </c>
      <c r="AS1218" s="34"/>
      <c r="AT1218" s="34">
        <v>25.928063999999999</v>
      </c>
      <c r="AU1218" s="34"/>
      <c r="AV1218" s="34">
        <v>12.8</v>
      </c>
      <c r="AW1218" s="34">
        <v>17.350000000000001</v>
      </c>
      <c r="AX1218" s="34">
        <v>18.219999000000001</v>
      </c>
      <c r="AY1218" s="34">
        <v>3.6</v>
      </c>
      <c r="AZ1218" s="34">
        <v>73.440002000000007</v>
      </c>
      <c r="BA1218" s="34"/>
      <c r="BB1218" s="34"/>
      <c r="BC1218" s="34">
        <v>29.155144</v>
      </c>
      <c r="BD1218" s="34"/>
      <c r="BE1218" s="38"/>
      <c r="BF1218" s="41"/>
      <c r="BG1218" s="41">
        <f t="shared" si="888"/>
        <v>-1.0152371464017962E-2</v>
      </c>
      <c r="BH1218" s="41"/>
      <c r="BI1218" s="41">
        <f t="shared" si="889"/>
        <v>-4.6929432221983355E-2</v>
      </c>
      <c r="BJ1218" s="41"/>
      <c r="BK1218" s="41">
        <f t="shared" si="890"/>
        <v>4.5408309059635543E-4</v>
      </c>
      <c r="BL1218" s="41">
        <f t="shared" si="891"/>
        <v>-3.1196943983794151E-4</v>
      </c>
      <c r="BM1218" s="41">
        <f t="shared" si="892"/>
        <v>-6.9625182605078592E-2</v>
      </c>
      <c r="BN1218" s="41">
        <f t="shared" si="893"/>
        <v>-4.7593697123086164E-2</v>
      </c>
      <c r="BO1218" s="41"/>
      <c r="BP1218" s="41"/>
      <c r="BQ1218" s="41">
        <f t="shared" si="895"/>
        <v>-1.0582109330536859E-2</v>
      </c>
      <c r="BR1218" s="41">
        <f t="shared" si="896"/>
        <v>1.8573736854973048E-3</v>
      </c>
      <c r="BS1218" s="41">
        <f t="shared" si="897"/>
        <v>1.5573173462969887E-2</v>
      </c>
      <c r="BT1218" s="41"/>
      <c r="BU1218" s="41"/>
      <c r="BV1218" s="41">
        <f t="shared" si="898"/>
        <v>3.338916467703909E-3</v>
      </c>
      <c r="BW1218" s="41">
        <f t="shared" si="899"/>
        <v>1.9009259552715891E-2</v>
      </c>
      <c r="BX1218" s="41"/>
      <c r="BY1218" s="41"/>
      <c r="BZ1218" s="41">
        <f t="shared" si="900"/>
        <v>-2.030531129592783E-2</v>
      </c>
      <c r="CA1218" s="41">
        <f t="shared" si="901"/>
        <v>-2.2291418654162513E-2</v>
      </c>
      <c r="CB1218" s="41"/>
      <c r="CC1218" s="41">
        <f t="shared" si="903"/>
        <v>1.8991608817911183E-2</v>
      </c>
      <c r="CD1218" s="41">
        <f t="shared" si="904"/>
        <v>-4.6239169729959386E-3</v>
      </c>
      <c r="CE1218" s="41">
        <f t="shared" si="905"/>
        <v>-6.4491878772584364E-3</v>
      </c>
      <c r="CF1218" s="41">
        <f t="shared" si="906"/>
        <v>7.3583753664172814E-3</v>
      </c>
      <c r="CG1218" s="41"/>
      <c r="CH1218" s="41">
        <f t="shared" si="907"/>
        <v>-9.7742260513679919E-3</v>
      </c>
      <c r="CI1218" s="41">
        <f t="shared" si="908"/>
        <v>2.5946562923256982E-3</v>
      </c>
      <c r="CJ1218" s="41">
        <f t="shared" si="926"/>
        <v>4.8375999740235778E-2</v>
      </c>
      <c r="CK1218" s="41">
        <f t="shared" si="910"/>
        <v>-3.562302934359253E-2</v>
      </c>
      <c r="CL1218" s="41">
        <f t="shared" si="911"/>
        <v>5.6259217744043565E-3</v>
      </c>
      <c r="CM1218" s="41">
        <f t="shared" si="912"/>
        <v>-4.4400782951467072E-2</v>
      </c>
      <c r="CO1218" s="41"/>
      <c r="CP1218" s="41"/>
      <c r="CQ1218" s="41">
        <f t="shared" si="913"/>
        <v>-2.9465093102145651E-2</v>
      </c>
      <c r="CR1218" s="41">
        <f t="shared" si="914"/>
        <v>-0.10008345855698265</v>
      </c>
      <c r="CS1218" s="41">
        <f t="shared" si="915"/>
        <v>6.0059841400514529E-3</v>
      </c>
      <c r="CT1218" s="41">
        <f t="shared" si="916"/>
        <v>-1.4925650216675593E-2</v>
      </c>
      <c r="CU1218" s="41"/>
      <c r="CV1218" s="41">
        <f t="shared" si="918"/>
        <v>-5.6862861894543093E-2</v>
      </c>
      <c r="CW1218" s="41"/>
      <c r="CX1218" s="41">
        <f t="shared" si="919"/>
        <v>2.729217155719196E-2</v>
      </c>
      <c r="CY1218" s="41"/>
      <c r="CZ1218" s="41">
        <f t="shared" si="920"/>
        <v>-1.5504186535965199E-2</v>
      </c>
      <c r="DA1218" s="41">
        <f t="shared" si="921"/>
        <v>1.4514042884254012E-2</v>
      </c>
      <c r="DB1218" s="41">
        <f t="shared" si="922"/>
        <v>-1.8488836531674029E-2</v>
      </c>
      <c r="DC1218" s="41">
        <f t="shared" si="923"/>
        <v>-4.0821994520255048E-2</v>
      </c>
      <c r="DD1218" s="41">
        <f t="shared" si="924"/>
        <v>-1.0886636968575002E-3</v>
      </c>
      <c r="DE1218" s="41"/>
      <c r="DF1218" s="41"/>
      <c r="DG1218" s="41">
        <f t="shared" si="925"/>
        <v>1.2054503879969999E-2</v>
      </c>
      <c r="DH1218" s="41"/>
    </row>
    <row r="1219" spans="2:112">
      <c r="B1219" s="34"/>
      <c r="C1219" s="34">
        <v>4.95</v>
      </c>
      <c r="D1219" s="34"/>
      <c r="E1219" s="34">
        <v>3.33</v>
      </c>
      <c r="F1219" s="34"/>
      <c r="G1219" s="34">
        <v>64.839995999999999</v>
      </c>
      <c r="H1219" s="34">
        <v>32.024895000000001</v>
      </c>
      <c r="I1219" s="34">
        <v>26.450001</v>
      </c>
      <c r="J1219" s="34">
        <v>7.02</v>
      </c>
      <c r="K1219" s="34"/>
      <c r="L1219" s="34"/>
      <c r="M1219" s="34">
        <v>4.9000000000000004</v>
      </c>
      <c r="N1219" s="34">
        <v>48.18</v>
      </c>
      <c r="O1219" s="34">
        <v>13.39</v>
      </c>
      <c r="P1219" s="34"/>
      <c r="Q1219" s="34"/>
      <c r="R1219" s="34">
        <v>67.319999999999993</v>
      </c>
      <c r="S1219" s="34">
        <v>48.860000999999997</v>
      </c>
      <c r="T1219" s="34"/>
      <c r="U1219" s="34"/>
      <c r="V1219" s="34">
        <v>3.8667500000000001</v>
      </c>
      <c r="W1219" s="34">
        <v>57.360000999999997</v>
      </c>
      <c r="X1219" s="34"/>
      <c r="Y1219" s="34">
        <v>17.27</v>
      </c>
      <c r="Z1219" s="34">
        <v>36.459999000000003</v>
      </c>
      <c r="AA1219" s="34">
        <v>52.98</v>
      </c>
      <c r="AB1219" s="34">
        <v>101.82997899999999</v>
      </c>
      <c r="AC1219" s="34"/>
      <c r="AD1219" s="34">
        <v>128.36000100000001</v>
      </c>
      <c r="AE1219" s="34">
        <v>38.020000000000003</v>
      </c>
      <c r="AF1219" s="34">
        <v>10.98</v>
      </c>
      <c r="AG1219" s="34">
        <v>46.299999</v>
      </c>
      <c r="AH1219" s="34">
        <v>34.700001</v>
      </c>
      <c r="AI1219" s="34">
        <v>126.529999</v>
      </c>
      <c r="AJ1219" s="34">
        <v>10.97</v>
      </c>
      <c r="AK1219" s="34"/>
      <c r="AL1219" s="34"/>
      <c r="AM1219" s="34">
        <v>42.48</v>
      </c>
      <c r="AN1219" s="34">
        <v>3.6</v>
      </c>
      <c r="AO1219" s="34">
        <v>23.75</v>
      </c>
      <c r="AP1219" s="34">
        <v>6.9</v>
      </c>
      <c r="AQ1219" s="34"/>
      <c r="AR1219" s="34">
        <v>9.41</v>
      </c>
      <c r="AS1219" s="34"/>
      <c r="AT1219" s="34">
        <v>25.977924000000002</v>
      </c>
      <c r="AU1219" s="34"/>
      <c r="AV1219" s="34">
        <v>12.7</v>
      </c>
      <c r="AW1219" s="34">
        <v>17.75</v>
      </c>
      <c r="AX1219" s="34">
        <v>18.43</v>
      </c>
      <c r="AY1219" s="34">
        <v>4.0999999999999996</v>
      </c>
      <c r="AZ1219" s="34">
        <v>72.589995999999999</v>
      </c>
      <c r="BA1219" s="34"/>
      <c r="BB1219" s="34"/>
      <c r="BC1219" s="34">
        <v>28.516345999999999</v>
      </c>
      <c r="BD1219" s="34"/>
      <c r="BE1219" s="38"/>
      <c r="BF1219" s="41"/>
      <c r="BG1219" s="41">
        <f t="shared" si="888"/>
        <v>1.0152371464017908E-2</v>
      </c>
      <c r="BH1219" s="41"/>
      <c r="BI1219" s="41">
        <f t="shared" si="889"/>
        <v>0</v>
      </c>
      <c r="BJ1219" s="41"/>
      <c r="BK1219" s="41">
        <f t="shared" si="890"/>
        <v>-1.8943524301907027E-2</v>
      </c>
      <c r="BL1219" s="41">
        <f t="shared" si="891"/>
        <v>9.3586630213403441E-4</v>
      </c>
      <c r="BM1219" s="41">
        <f t="shared" si="892"/>
        <v>3.7879211241196153E-3</v>
      </c>
      <c r="BN1219" s="41">
        <f t="shared" si="893"/>
        <v>3.6262131113536045E-2</v>
      </c>
      <c r="BO1219" s="41"/>
      <c r="BP1219" s="41"/>
      <c r="BQ1219" s="41">
        <f t="shared" si="895"/>
        <v>4.1672696400568081E-2</v>
      </c>
      <c r="BR1219" s="41">
        <f t="shared" si="896"/>
        <v>-2.9015564398342307E-3</v>
      </c>
      <c r="BS1219" s="41">
        <f t="shared" si="897"/>
        <v>-1.482606845997113E-2</v>
      </c>
      <c r="BT1219" s="41"/>
      <c r="BU1219" s="41"/>
      <c r="BV1219" s="41">
        <f t="shared" si="898"/>
        <v>1.9802627296179511E-2</v>
      </c>
      <c r="BW1219" s="41">
        <f t="shared" si="899"/>
        <v>-1.0788868009286237E-2</v>
      </c>
      <c r="BX1219" s="41"/>
      <c r="BY1219" s="41"/>
      <c r="BZ1219" s="41">
        <f t="shared" si="900"/>
        <v>-7.7220958275852139E-3</v>
      </c>
      <c r="CA1219" s="41">
        <f t="shared" si="901"/>
        <v>1.7942451276889811E-2</v>
      </c>
      <c r="CB1219" s="41"/>
      <c r="CC1219" s="41">
        <f t="shared" si="903"/>
        <v>1.5169485750816803E-2</v>
      </c>
      <c r="CD1219" s="41">
        <f t="shared" si="904"/>
        <v>-6.015905565064956E-3</v>
      </c>
      <c r="CE1219" s="41">
        <f t="shared" si="905"/>
        <v>8.1494055504592721E-3</v>
      </c>
      <c r="CF1219" s="41">
        <f t="shared" si="906"/>
        <v>-2.446754341649161E-3</v>
      </c>
      <c r="CG1219" s="41"/>
      <c r="CH1219" s="41">
        <f t="shared" si="907"/>
        <v>-7.2964849474225517E-3</v>
      </c>
      <c r="CI1219" s="41">
        <f t="shared" si="908"/>
        <v>-1.4880838489244288E-2</v>
      </c>
      <c r="CJ1219" s="41">
        <f t="shared" si="926"/>
        <v>-5.8163853214398811E-3</v>
      </c>
      <c r="CK1219" s="41">
        <f t="shared" si="910"/>
        <v>-3.5642317917632428E-2</v>
      </c>
      <c r="CL1219" s="41">
        <f t="shared" si="911"/>
        <v>-2.7009487190028235E-2</v>
      </c>
      <c r="CM1219" s="41">
        <f t="shared" si="912"/>
        <v>-1.1316442965927752E-2</v>
      </c>
      <c r="CO1219" s="41"/>
      <c r="CP1219" s="41"/>
      <c r="CQ1219" s="41">
        <f t="shared" si="913"/>
        <v>2.3540906247125241E-4</v>
      </c>
      <c r="CR1219" s="41">
        <f t="shared" si="914"/>
        <v>-5.4067221270275703E-2</v>
      </c>
      <c r="CS1219" s="41">
        <f t="shared" si="915"/>
        <v>-5.329125713006308E-2</v>
      </c>
      <c r="CT1219" s="41">
        <f t="shared" si="916"/>
        <v>3.6904556935450979E-2</v>
      </c>
      <c r="CU1219" s="41"/>
      <c r="CV1219" s="41">
        <f t="shared" si="918"/>
        <v>1.0632643213300838E-3</v>
      </c>
      <c r="CW1219" s="41"/>
      <c r="CX1219" s="41">
        <f t="shared" si="919"/>
        <v>1.9211662182639067E-3</v>
      </c>
      <c r="CY1219" s="41"/>
      <c r="CZ1219" s="41">
        <f t="shared" si="920"/>
        <v>-7.8431774610260054E-3</v>
      </c>
      <c r="DA1219" s="41">
        <f t="shared" si="921"/>
        <v>2.2793009528556566E-2</v>
      </c>
      <c r="DB1219" s="41">
        <f t="shared" si="922"/>
        <v>1.1459934734663137E-2</v>
      </c>
      <c r="DC1219" s="41">
        <f t="shared" si="923"/>
        <v>0.13005312824819776</v>
      </c>
      <c r="DD1219" s="41">
        <f t="shared" si="924"/>
        <v>-1.1641657352611294E-2</v>
      </c>
      <c r="DE1219" s="41"/>
      <c r="DF1219" s="41"/>
      <c r="DG1219" s="41">
        <f t="shared" si="925"/>
        <v>-2.215389705958945E-2</v>
      </c>
      <c r="DH1219" s="41"/>
    </row>
    <row r="1220" spans="2:112">
      <c r="B1220" s="34"/>
      <c r="C1220" s="34">
        <v>4.9000000000000004</v>
      </c>
      <c r="D1220" s="34"/>
      <c r="E1220" s="34">
        <v>3.46</v>
      </c>
      <c r="F1220" s="34"/>
      <c r="G1220" s="34">
        <v>64.290001000000004</v>
      </c>
      <c r="H1220" s="34">
        <v>31.605484000000001</v>
      </c>
      <c r="I1220" s="34">
        <v>27.049999</v>
      </c>
      <c r="J1220" s="34">
        <v>7.05</v>
      </c>
      <c r="K1220" s="34"/>
      <c r="L1220" s="34"/>
      <c r="M1220" s="34">
        <v>4.6500000000000004</v>
      </c>
      <c r="N1220" s="34">
        <v>48.360000999999997</v>
      </c>
      <c r="O1220" s="34">
        <v>13.28</v>
      </c>
      <c r="P1220" s="34"/>
      <c r="Q1220" s="34"/>
      <c r="R1220" s="34">
        <v>70.709998999999996</v>
      </c>
      <c r="S1220" s="34">
        <v>49.150002000000001</v>
      </c>
      <c r="T1220" s="34"/>
      <c r="U1220" s="34"/>
      <c r="V1220" s="34">
        <v>3.7768259999999998</v>
      </c>
      <c r="W1220" s="34">
        <v>57.110000999999997</v>
      </c>
      <c r="X1220" s="34"/>
      <c r="Y1220" s="34">
        <v>17.25</v>
      </c>
      <c r="Z1220" s="34">
        <v>35.869999</v>
      </c>
      <c r="AA1220" s="34">
        <v>52.349997999999999</v>
      </c>
      <c r="AB1220" s="34">
        <v>102.378784</v>
      </c>
      <c r="AC1220" s="34"/>
      <c r="AD1220" s="34">
        <v>129.550003</v>
      </c>
      <c r="AE1220" s="34">
        <v>38.130001</v>
      </c>
      <c r="AF1220" s="34">
        <v>11.49</v>
      </c>
      <c r="AG1220" s="34">
        <v>87.18</v>
      </c>
      <c r="AH1220" s="34">
        <v>34.450001</v>
      </c>
      <c r="AI1220" s="34">
        <v>126.879997</v>
      </c>
      <c r="AJ1220" s="34">
        <v>10.9</v>
      </c>
      <c r="AK1220" s="34"/>
      <c r="AL1220" s="34"/>
      <c r="AM1220" s="34">
        <v>42.540000999999997</v>
      </c>
      <c r="AN1220" s="34">
        <v>3.6</v>
      </c>
      <c r="AO1220" s="34">
        <v>22.65</v>
      </c>
      <c r="AP1220" s="34">
        <v>7.1</v>
      </c>
      <c r="AQ1220" s="34"/>
      <c r="AR1220" s="34">
        <v>9.14</v>
      </c>
      <c r="AS1220" s="34"/>
      <c r="AT1220" s="34">
        <v>25.579031000000001</v>
      </c>
      <c r="AU1220" s="34"/>
      <c r="AV1220" s="34">
        <v>12.4</v>
      </c>
      <c r="AW1220" s="34">
        <v>17.649999999999999</v>
      </c>
      <c r="AX1220" s="34">
        <v>18.120000999999998</v>
      </c>
      <c r="AY1220" s="34">
        <v>3.8</v>
      </c>
      <c r="AZ1220" s="34">
        <v>71.489998</v>
      </c>
      <c r="BA1220" s="34"/>
      <c r="BB1220" s="34"/>
      <c r="BC1220" s="34">
        <v>29.294882000000001</v>
      </c>
      <c r="BD1220" s="34"/>
      <c r="BE1220" s="38"/>
      <c r="BF1220" s="41"/>
      <c r="BG1220" s="41">
        <f t="shared" ref="BG1220:BG1260" si="927">LN(C1220/C1219)</f>
        <v>-1.0152371464017962E-2</v>
      </c>
      <c r="BH1220" s="41"/>
      <c r="BI1220" s="41">
        <f t="shared" ref="BI1220:BI1260" si="928">LN(E1220/E1219)</f>
        <v>3.8296285077280327E-2</v>
      </c>
      <c r="BJ1220" s="41"/>
      <c r="BK1220" s="41">
        <f t="shared" ref="BK1220:BK1260" si="929">LN(G1220/G1219)</f>
        <v>-8.5185214690449949E-3</v>
      </c>
      <c r="BL1220" s="41">
        <f t="shared" ref="BL1220:BL1260" si="930">LN(H1220/H1219)</f>
        <v>-1.3182919249305222E-2</v>
      </c>
      <c r="BM1220" s="41">
        <f t="shared" ref="BM1220:BM1260" si="931">LN(I1220/I1219)</f>
        <v>2.2430772212422172E-2</v>
      </c>
      <c r="BN1220" s="41">
        <f t="shared" ref="BN1220:BN1260" si="932">LN(J1220/J1219)</f>
        <v>4.264398786457518E-3</v>
      </c>
      <c r="BO1220" s="41"/>
      <c r="BP1220" s="41"/>
      <c r="BQ1220" s="41">
        <f t="shared" ref="BQ1220:BQ1260" si="933">LN(M1220/M1219)</f>
        <v>-5.2367985517315925E-2</v>
      </c>
      <c r="BR1220" s="41">
        <f t="shared" ref="BR1220:BR1260" si="934">LN(N1220/N1219)</f>
        <v>3.7290492381129039E-3</v>
      </c>
      <c r="BS1220" s="41">
        <f t="shared" ref="BS1220:BS1260" si="935">LN(O1220/O1219)</f>
        <v>-8.2490156547934193E-3</v>
      </c>
      <c r="BT1220" s="41"/>
      <c r="BU1220" s="41"/>
      <c r="BV1220" s="41">
        <f t="shared" ref="BV1220:BV1230" si="936">LN(R1220/R1219)</f>
        <v>4.9129622151272818E-2</v>
      </c>
      <c r="BW1220" s="41">
        <f t="shared" ref="BW1220:BW1260" si="937">LN(S1220/S1219)</f>
        <v>5.9178009887010403E-3</v>
      </c>
      <c r="BX1220" s="41"/>
      <c r="BY1220" s="41"/>
      <c r="BZ1220" s="41">
        <f t="shared" ref="BZ1220:BZ1260" si="938">LN(V1220/V1219)</f>
        <v>-2.3530386575150591E-2</v>
      </c>
      <c r="CA1220" s="41">
        <f t="shared" ref="CA1220:CA1260" si="939">LN(W1220/W1219)</f>
        <v>-4.3679635382768535E-3</v>
      </c>
      <c r="CB1220" s="41"/>
      <c r="CC1220" s="41">
        <f t="shared" ref="CC1220:CC1260" si="940">LN(Y1220/Y1219)</f>
        <v>-1.1587486812184293E-3</v>
      </c>
      <c r="CD1220" s="41">
        <f t="shared" ref="CD1220:CD1260" si="941">LN(Z1220/Z1219)</f>
        <v>-1.6314478157458272E-2</v>
      </c>
      <c r="CE1220" s="41">
        <f t="shared" ref="CE1220:CE1260" si="942">LN(AA1220/AA1219)</f>
        <v>-1.1962584731771963E-2</v>
      </c>
      <c r="CF1220" s="41">
        <f t="shared" ref="CF1220:CF1260" si="943">LN(AB1220/AB1219)</f>
        <v>5.3749536816225189E-3</v>
      </c>
      <c r="CG1220" s="41"/>
      <c r="CH1220" s="41">
        <f t="shared" ref="CH1220:CH1236" si="944">LN(AD1220/AD1219)</f>
        <v>9.2281061329558146E-3</v>
      </c>
      <c r="CI1220" s="41">
        <f t="shared" ref="CI1220:CI1260" si="945">LN(AE1220/AE1219)</f>
        <v>2.8890630352574978E-3</v>
      </c>
      <c r="CJ1220" s="41">
        <f t="shared" si="926"/>
        <v>6.6445427186685108E-3</v>
      </c>
      <c r="CK1220" s="41">
        <f t="shared" ref="CK1220:CK1260" si="946">LN(AG1220/AG1219)</f>
        <v>0.63283300731633063</v>
      </c>
      <c r="CL1220" s="41">
        <f t="shared" ref="CL1220:CL1260" si="947">LN(AH1220/AH1219)</f>
        <v>-7.2306892840135351E-3</v>
      </c>
      <c r="CM1220" s="41">
        <f t="shared" ref="CM1220:CM1260" si="948">LN(AI1220/AI1219)</f>
        <v>2.762307944240954E-3</v>
      </c>
      <c r="CO1220" s="41"/>
      <c r="CP1220" s="41"/>
      <c r="CQ1220" s="41">
        <f t="shared" ref="CQ1220:CQ1260" si="949">LN(AM1220/AM1219)</f>
        <v>1.4114563456947068E-3</v>
      </c>
      <c r="CR1220" s="41">
        <f t="shared" ref="CR1220:CR1260" si="950">LN(AN1220/AN1219)</f>
        <v>0</v>
      </c>
      <c r="CS1220" s="41">
        <f t="shared" ref="CS1220:CS1260" si="951">LN(AO1220/AO1219)</f>
        <v>-4.742267855160729E-2</v>
      </c>
      <c r="CT1220" s="41">
        <f t="shared" ref="CT1220:CT1260" si="952">LN(AP1220/AP1219)</f>
        <v>2.8573372444055948E-2</v>
      </c>
      <c r="CU1220" s="41"/>
      <c r="CV1220" s="41">
        <f t="shared" ref="CV1220:CV1260" si="953">LN(AR1220/AR1219)</f>
        <v>-2.9112568131229602E-2</v>
      </c>
      <c r="CW1220" s="41"/>
      <c r="CX1220" s="41">
        <f t="shared" ref="CX1220:CX1260" si="954">LN(AT1220/AT1219)</f>
        <v>-1.5474186152388858E-2</v>
      </c>
      <c r="CY1220" s="41"/>
      <c r="CZ1220" s="41">
        <f t="shared" ref="CZ1220:CZ1260" si="955">LN(AV1220/AV1219)</f>
        <v>-2.3905520853554366E-2</v>
      </c>
      <c r="DA1220" s="41">
        <f t="shared" ref="DA1220:DA1260" si="956">LN(AW1220/AW1219)</f>
        <v>-5.6497325421191328E-3</v>
      </c>
      <c r="DB1220" s="41">
        <f t="shared" ref="DB1220:DB1260" si="957">LN(AX1220/AX1219)</f>
        <v>-1.6963415879262311E-2</v>
      </c>
      <c r="DC1220" s="41">
        <f t="shared" ref="DC1220:DC1260" si="958">LN(AY1220/AY1219)</f>
        <v>-7.5985906977921985E-2</v>
      </c>
      <c r="DD1220" s="41">
        <f t="shared" ref="DD1220:DD1260" si="959">LN(AZ1220/AZ1219)</f>
        <v>-1.526956438991961E-2</v>
      </c>
      <c r="DE1220" s="41"/>
      <c r="DF1220" s="41"/>
      <c r="DG1220" s="41">
        <f t="shared" ref="DG1220:DG1260" si="960">LN(BC1220/BC1219)</f>
        <v>2.6935358276677764E-2</v>
      </c>
      <c r="DH1220" s="41"/>
    </row>
    <row r="1221" spans="2:112">
      <c r="B1221" s="34"/>
      <c r="C1221" s="34">
        <v>4.8</v>
      </c>
      <c r="D1221" s="34"/>
      <c r="E1221" s="34">
        <v>3.6</v>
      </c>
      <c r="F1221" s="34"/>
      <c r="G1221" s="34">
        <v>65.050003000000004</v>
      </c>
      <c r="H1221" s="34">
        <v>31.974964</v>
      </c>
      <c r="I1221" s="34">
        <v>27.549999</v>
      </c>
      <c r="J1221" s="34">
        <v>7.15</v>
      </c>
      <c r="K1221" s="34"/>
      <c r="L1221" s="34"/>
      <c r="M1221" s="34">
        <v>4.5999999999999996</v>
      </c>
      <c r="N1221" s="34">
        <v>48.900002000000001</v>
      </c>
      <c r="O1221" s="34">
        <v>13.27</v>
      </c>
      <c r="P1221" s="34"/>
      <c r="Q1221" s="34"/>
      <c r="R1221" s="34">
        <v>71.599997999999999</v>
      </c>
      <c r="S1221" s="34">
        <v>49.540000999999997</v>
      </c>
      <c r="T1221" s="34"/>
      <c r="U1221" s="34"/>
      <c r="V1221" s="34">
        <v>3.7368600000000001</v>
      </c>
      <c r="W1221" s="34">
        <v>56.560001</v>
      </c>
      <c r="X1221" s="34"/>
      <c r="Y1221" s="34">
        <v>17.059999000000001</v>
      </c>
      <c r="Z1221" s="34">
        <v>36.729999999999997</v>
      </c>
      <c r="AA1221" s="34">
        <v>53.439999</v>
      </c>
      <c r="AB1221" s="34">
        <v>103.027382</v>
      </c>
      <c r="AC1221" s="34"/>
      <c r="AD1221" s="34">
        <v>131.63000500000001</v>
      </c>
      <c r="AE1221" s="34">
        <v>37.810001</v>
      </c>
      <c r="AF1221" s="34">
        <v>12.25</v>
      </c>
      <c r="AG1221" s="34">
        <v>82.370002999999997</v>
      </c>
      <c r="AH1221" s="34">
        <v>34.299999</v>
      </c>
      <c r="AI1221" s="34">
        <v>127.510002</v>
      </c>
      <c r="AJ1221" s="34">
        <v>10.9</v>
      </c>
      <c r="AK1221" s="34"/>
      <c r="AL1221" s="34"/>
      <c r="AM1221" s="34">
        <v>42.900002000000001</v>
      </c>
      <c r="AN1221" s="34">
        <v>3.2</v>
      </c>
      <c r="AO1221" s="34">
        <v>22.85</v>
      </c>
      <c r="AP1221" s="34">
        <v>7.35</v>
      </c>
      <c r="AQ1221" s="34"/>
      <c r="AR1221" s="34">
        <v>9.14</v>
      </c>
      <c r="AS1221" s="34"/>
      <c r="AT1221" s="34">
        <v>25.429447</v>
      </c>
      <c r="AU1221" s="34"/>
      <c r="AV1221" s="34">
        <v>12.6</v>
      </c>
      <c r="AW1221" s="34">
        <v>17.850000000000001</v>
      </c>
      <c r="AX1221" s="34">
        <v>18.219999000000001</v>
      </c>
      <c r="AY1221" s="34">
        <v>4</v>
      </c>
      <c r="AZ1221" s="34">
        <v>71.349997999999999</v>
      </c>
      <c r="BA1221" s="34"/>
      <c r="BB1221" s="34"/>
      <c r="BC1221" s="34">
        <v>29.434618</v>
      </c>
      <c r="BD1221" s="34"/>
      <c r="BE1221" s="38"/>
      <c r="BF1221" s="41"/>
      <c r="BG1221" s="41">
        <f t="shared" si="927"/>
        <v>-2.0619287202735818E-2</v>
      </c>
      <c r="BH1221" s="41"/>
      <c r="BI1221" s="41">
        <f t="shared" si="928"/>
        <v>3.9665256392431569E-2</v>
      </c>
      <c r="BJ1221" s="41"/>
      <c r="BK1221" s="41">
        <f t="shared" si="929"/>
        <v>1.1752137368769972E-2</v>
      </c>
      <c r="BL1221" s="41">
        <f t="shared" si="930"/>
        <v>1.162257174508591E-2</v>
      </c>
      <c r="BM1221" s="41">
        <f t="shared" si="931"/>
        <v>1.8315530977369033E-2</v>
      </c>
      <c r="BN1221" s="41">
        <f t="shared" si="932"/>
        <v>1.4084739881739023E-2</v>
      </c>
      <c r="BO1221" s="41"/>
      <c r="BP1221" s="41"/>
      <c r="BQ1221" s="41">
        <f t="shared" si="933"/>
        <v>-1.081091610421573E-2</v>
      </c>
      <c r="BR1221" s="41">
        <f t="shared" si="934"/>
        <v>1.1104390955782814E-2</v>
      </c>
      <c r="BS1221" s="41">
        <f t="shared" si="935"/>
        <v>-7.5329570417166116E-4</v>
      </c>
      <c r="BT1221" s="41"/>
      <c r="BU1221" s="41"/>
      <c r="BV1221" s="41">
        <f t="shared" si="936"/>
        <v>1.2508054559760503E-2</v>
      </c>
      <c r="BW1221" s="41">
        <f t="shared" si="937"/>
        <v>7.9035569619871245E-3</v>
      </c>
      <c r="BX1221" s="41"/>
      <c r="BY1221" s="41"/>
      <c r="BZ1221" s="41">
        <f t="shared" si="938"/>
        <v>-1.0638287765158112E-2</v>
      </c>
      <c r="CA1221" s="41">
        <f t="shared" si="939"/>
        <v>-9.6772109181829935E-3</v>
      </c>
      <c r="CB1221" s="41"/>
      <c r="CC1221" s="41">
        <f t="shared" si="940"/>
        <v>-1.1075660030484508E-2</v>
      </c>
      <c r="CD1221" s="41">
        <f t="shared" si="941"/>
        <v>2.3692596165835075E-2</v>
      </c>
      <c r="CE1221" s="41">
        <f t="shared" si="942"/>
        <v>2.0607611403663632E-2</v>
      </c>
      <c r="CF1221" s="41">
        <f t="shared" si="943"/>
        <v>6.3152939202876148E-3</v>
      </c>
      <c r="CG1221" s="41"/>
      <c r="CH1221" s="41">
        <f t="shared" si="944"/>
        <v>1.5928064257376508E-2</v>
      </c>
      <c r="CI1221" s="41">
        <f t="shared" si="945"/>
        <v>-8.4277557446699805E-3</v>
      </c>
      <c r="CJ1221" s="41">
        <f t="shared" si="926"/>
        <v>2.7756883998663905E-2</v>
      </c>
      <c r="CK1221" s="41">
        <f t="shared" si="946"/>
        <v>-5.6753617436062831E-2</v>
      </c>
      <c r="CL1221" s="41">
        <f t="shared" si="947"/>
        <v>-4.3637014698684959E-3</v>
      </c>
      <c r="CM1221" s="41">
        <f t="shared" si="948"/>
        <v>4.9530743383455053E-3</v>
      </c>
      <c r="CO1221" s="41"/>
      <c r="CP1221" s="41"/>
      <c r="CQ1221" s="41">
        <f t="shared" si="949"/>
        <v>8.4270392746387708E-3</v>
      </c>
      <c r="CR1221" s="41">
        <f t="shared" si="950"/>
        <v>-0.11778303565638339</v>
      </c>
      <c r="CS1221" s="41">
        <f t="shared" si="951"/>
        <v>8.7912654111707237E-3</v>
      </c>
      <c r="CT1221" s="41">
        <f t="shared" si="952"/>
        <v>3.4605529177475523E-2</v>
      </c>
      <c r="CU1221" s="41"/>
      <c r="CV1221" s="41">
        <f t="shared" si="953"/>
        <v>0</v>
      </c>
      <c r="CW1221" s="41"/>
      <c r="CX1221" s="41">
        <f t="shared" si="954"/>
        <v>-5.8650810477797631E-3</v>
      </c>
      <c r="CY1221" s="41"/>
      <c r="CZ1221" s="41">
        <f t="shared" si="955"/>
        <v>1.600034134644112E-2</v>
      </c>
      <c r="DA1221" s="41">
        <f t="shared" si="956"/>
        <v>1.1267724846342506E-2</v>
      </c>
      <c r="DB1221" s="41">
        <f t="shared" si="957"/>
        <v>5.5034811445992086E-3</v>
      </c>
      <c r="DC1221" s="41">
        <f t="shared" si="958"/>
        <v>5.1293294387550481E-2</v>
      </c>
      <c r="DD1221" s="41">
        <f t="shared" si="959"/>
        <v>-1.960235910808213E-3</v>
      </c>
      <c r="DE1221" s="41"/>
      <c r="DF1221" s="41"/>
      <c r="DG1221" s="41">
        <f t="shared" si="960"/>
        <v>4.7586396509186413E-3</v>
      </c>
      <c r="DH1221" s="41"/>
    </row>
    <row r="1222" spans="2:112">
      <c r="B1222" s="34"/>
      <c r="C1222" s="34">
        <v>4.95</v>
      </c>
      <c r="D1222" s="34"/>
      <c r="E1222" s="34">
        <v>3.45</v>
      </c>
      <c r="F1222" s="34"/>
      <c r="G1222" s="34">
        <v>64.949996999999996</v>
      </c>
      <c r="H1222" s="34">
        <v>31.984949</v>
      </c>
      <c r="I1222" s="34">
        <v>27.549999</v>
      </c>
      <c r="J1222" s="34">
        <v>7.54</v>
      </c>
      <c r="K1222" s="34"/>
      <c r="L1222" s="34"/>
      <c r="M1222" s="34">
        <v>5.3</v>
      </c>
      <c r="N1222" s="34">
        <v>48.810001</v>
      </c>
      <c r="O1222" s="34">
        <v>13.26</v>
      </c>
      <c r="P1222" s="34"/>
      <c r="Q1222" s="34"/>
      <c r="R1222" s="34">
        <v>72.169998000000007</v>
      </c>
      <c r="S1222" s="34">
        <v>50.380001</v>
      </c>
      <c r="T1222" s="34"/>
      <c r="U1222" s="34"/>
      <c r="V1222" s="34">
        <v>3.6885460000000001</v>
      </c>
      <c r="W1222" s="34">
        <v>56.48</v>
      </c>
      <c r="X1222" s="34"/>
      <c r="Y1222" s="34">
        <v>17.09</v>
      </c>
      <c r="Z1222" s="34">
        <v>37.279998999999997</v>
      </c>
      <c r="AA1222" s="34">
        <v>52.93</v>
      </c>
      <c r="AB1222" s="34">
        <v>101.780083</v>
      </c>
      <c r="AC1222" s="34"/>
      <c r="AD1222" s="34">
        <v>134.69000199999999</v>
      </c>
      <c r="AE1222" s="34">
        <v>38.439999</v>
      </c>
      <c r="AF1222" s="34">
        <v>11.61</v>
      </c>
      <c r="AG1222" s="34">
        <v>81.569999999999993</v>
      </c>
      <c r="AH1222" s="34">
        <v>34.049999</v>
      </c>
      <c r="AI1222" s="34">
        <v>126.760002</v>
      </c>
      <c r="AJ1222" s="34">
        <v>10.91</v>
      </c>
      <c r="AK1222" s="34"/>
      <c r="AL1222" s="34"/>
      <c r="AM1222" s="34">
        <v>42.959999000000003</v>
      </c>
      <c r="AN1222" s="34">
        <v>3.5</v>
      </c>
      <c r="AO1222" s="34">
        <v>23.200001</v>
      </c>
      <c r="AP1222" s="34">
        <v>7.65</v>
      </c>
      <c r="AQ1222" s="34"/>
      <c r="AR1222" s="34">
        <v>9.1300000000000008</v>
      </c>
      <c r="AS1222" s="34"/>
      <c r="AT1222" s="34">
        <v>25.180140000000002</v>
      </c>
      <c r="AU1222" s="34"/>
      <c r="AV1222" s="34">
        <v>12.7</v>
      </c>
      <c r="AW1222" s="34">
        <v>17.850000000000001</v>
      </c>
      <c r="AX1222" s="34">
        <v>18.41</v>
      </c>
      <c r="AY1222" s="34">
        <v>3.8</v>
      </c>
      <c r="AZ1222" s="34">
        <v>71.830001999999993</v>
      </c>
      <c r="BA1222" s="34"/>
      <c r="BB1222" s="34"/>
      <c r="BC1222" s="34">
        <v>29.634243000000001</v>
      </c>
      <c r="BD1222" s="34"/>
      <c r="BE1222" s="38"/>
      <c r="BF1222" s="41"/>
      <c r="BG1222" s="41">
        <f t="shared" si="927"/>
        <v>3.0771658666753687E-2</v>
      </c>
      <c r="BH1222" s="41"/>
      <c r="BI1222" s="41">
        <f t="shared" si="928"/>
        <v>-4.2559614418795889E-2</v>
      </c>
      <c r="BJ1222" s="41"/>
      <c r="BK1222" s="41">
        <f t="shared" si="929"/>
        <v>-1.5385541496528185E-3</v>
      </c>
      <c r="BL1222" s="41">
        <f t="shared" si="930"/>
        <v>3.1222681873002158E-4</v>
      </c>
      <c r="BM1222" s="41">
        <f t="shared" si="931"/>
        <v>0</v>
      </c>
      <c r="BN1222" s="41">
        <f t="shared" si="932"/>
        <v>5.3109825313948332E-2</v>
      </c>
      <c r="BO1222" s="41"/>
      <c r="BP1222" s="41"/>
      <c r="BQ1222" s="41">
        <f t="shared" si="933"/>
        <v>0.14165051706302684</v>
      </c>
      <c r="BR1222" s="41">
        <f t="shared" si="934"/>
        <v>-1.8422069939600769E-3</v>
      </c>
      <c r="BS1222" s="41">
        <f t="shared" si="935"/>
        <v>-7.5386358639971092E-4</v>
      </c>
      <c r="BT1222" s="41"/>
      <c r="BU1222" s="41"/>
      <c r="BV1222" s="41">
        <f t="shared" si="936"/>
        <v>7.9293733381971179E-3</v>
      </c>
      <c r="BW1222" s="41">
        <f t="shared" si="937"/>
        <v>1.6813846526688658E-2</v>
      </c>
      <c r="BX1222" s="41"/>
      <c r="BY1222" s="41"/>
      <c r="BZ1222" s="41">
        <f t="shared" si="938"/>
        <v>-1.3013344137095753E-2</v>
      </c>
      <c r="CA1222" s="41">
        <f t="shared" si="939"/>
        <v>-1.4154460836700775E-3</v>
      </c>
      <c r="CB1222" s="41"/>
      <c r="CC1222" s="41">
        <f t="shared" si="940"/>
        <v>1.7570136806151647E-3</v>
      </c>
      <c r="CD1222" s="41">
        <f t="shared" si="941"/>
        <v>1.4863103161779734E-2</v>
      </c>
      <c r="CE1222" s="41">
        <f t="shared" si="942"/>
        <v>-9.5892246459191085E-3</v>
      </c>
      <c r="CF1222" s="41">
        <f t="shared" si="943"/>
        <v>-1.2180360914667539E-2</v>
      </c>
      <c r="CG1222" s="41"/>
      <c r="CH1222" s="41">
        <f t="shared" si="944"/>
        <v>2.2980862037058146E-2</v>
      </c>
      <c r="CI1222" s="41">
        <f t="shared" si="945"/>
        <v>1.6524913736652606E-2</v>
      </c>
      <c r="CJ1222" s="41">
        <f t="shared" si="926"/>
        <v>-8.0547728881686861E-4</v>
      </c>
      <c r="CK1222" s="41">
        <f t="shared" si="946"/>
        <v>-9.7597820616948192E-3</v>
      </c>
      <c r="CL1222" s="41">
        <f t="shared" si="947"/>
        <v>-7.315321790429527E-3</v>
      </c>
      <c r="CM1222" s="41">
        <f t="shared" si="948"/>
        <v>-5.8992579799270325E-3</v>
      </c>
      <c r="CO1222" s="41"/>
      <c r="CP1222" s="41"/>
      <c r="CQ1222" s="41">
        <f t="shared" si="949"/>
        <v>1.39755436912489E-3</v>
      </c>
      <c r="CR1222" s="41">
        <f t="shared" si="950"/>
        <v>8.9612158689687138E-2</v>
      </c>
      <c r="CS1222" s="41">
        <f t="shared" si="951"/>
        <v>1.5201204435497773E-2</v>
      </c>
      <c r="CT1222" s="41">
        <f t="shared" si="952"/>
        <v>4.0005334613699206E-2</v>
      </c>
      <c r="CU1222" s="41"/>
      <c r="CV1222" s="41">
        <f t="shared" si="953"/>
        <v>-1.0946908591815245E-3</v>
      </c>
      <c r="CW1222" s="41"/>
      <c r="CX1222" s="41">
        <f t="shared" si="954"/>
        <v>-9.8522446592803209E-3</v>
      </c>
      <c r="CY1222" s="41"/>
      <c r="CZ1222" s="41">
        <f t="shared" si="955"/>
        <v>7.9051795071132473E-3</v>
      </c>
      <c r="DA1222" s="41">
        <f t="shared" si="956"/>
        <v>0</v>
      </c>
      <c r="DB1222" s="41">
        <f t="shared" si="957"/>
        <v>1.0374158297917636E-2</v>
      </c>
      <c r="DC1222" s="41">
        <f t="shared" si="958"/>
        <v>-5.1293294387550578E-2</v>
      </c>
      <c r="DD1222" s="41">
        <f t="shared" si="959"/>
        <v>6.7049280382180092E-3</v>
      </c>
      <c r="DE1222" s="41"/>
      <c r="DF1222" s="41"/>
      <c r="DG1222" s="41">
        <f t="shared" si="960"/>
        <v>6.7590861449830439E-3</v>
      </c>
      <c r="DH1222" s="41"/>
    </row>
    <row r="1223" spans="2:112">
      <c r="B1223" s="34"/>
      <c r="C1223" s="34">
        <v>4.8</v>
      </c>
      <c r="D1223" s="34"/>
      <c r="E1223" s="34">
        <v>3.51</v>
      </c>
      <c r="F1223" s="34"/>
      <c r="G1223" s="34">
        <v>64.459998999999996</v>
      </c>
      <c r="H1223" s="34">
        <v>32.054851999999997</v>
      </c>
      <c r="I1223" s="34">
        <v>27.549999</v>
      </c>
      <c r="J1223" s="34">
        <v>8.31</v>
      </c>
      <c r="K1223" s="34"/>
      <c r="L1223" s="34"/>
      <c r="M1223" s="34">
        <v>7</v>
      </c>
      <c r="N1223" s="34">
        <v>49.32</v>
      </c>
      <c r="O1223" s="34">
        <v>13.27</v>
      </c>
      <c r="P1223" s="34"/>
      <c r="Q1223" s="34"/>
      <c r="R1223" s="34">
        <v>74.220000999999996</v>
      </c>
      <c r="S1223" s="34">
        <v>50.130001</v>
      </c>
      <c r="T1223" s="34"/>
      <c r="U1223" s="34"/>
      <c r="V1223" s="34">
        <v>3.798502</v>
      </c>
      <c r="W1223" s="34">
        <v>56.619999</v>
      </c>
      <c r="X1223" s="34"/>
      <c r="Y1223" s="34">
        <v>17.030000999999999</v>
      </c>
      <c r="Z1223" s="34">
        <v>37.700001</v>
      </c>
      <c r="AA1223" s="34">
        <v>52.77</v>
      </c>
      <c r="AB1223" s="34">
        <v>97.8386</v>
      </c>
      <c r="AC1223" s="34"/>
      <c r="AD1223" s="34">
        <v>135.05999800000001</v>
      </c>
      <c r="AE1223" s="34">
        <v>38.970001000000003</v>
      </c>
      <c r="AF1223" s="34">
        <v>11.78</v>
      </c>
      <c r="AG1223" s="34">
        <v>82.019997000000004</v>
      </c>
      <c r="AH1223" s="34">
        <v>33.150002000000001</v>
      </c>
      <c r="AI1223" s="34">
        <v>126.599998</v>
      </c>
      <c r="AJ1223" s="34">
        <v>10.97</v>
      </c>
      <c r="AK1223" s="34"/>
      <c r="AL1223" s="34"/>
      <c r="AM1223" s="34">
        <v>42.580002</v>
      </c>
      <c r="AN1223" s="34">
        <v>3.3</v>
      </c>
      <c r="AO1223" s="34">
        <v>23.299999</v>
      </c>
      <c r="AP1223" s="34">
        <v>7.65</v>
      </c>
      <c r="AQ1223" s="34"/>
      <c r="AR1223" s="34">
        <v>8.74</v>
      </c>
      <c r="AS1223" s="34"/>
      <c r="AT1223" s="34">
        <v>24.880970000000001</v>
      </c>
      <c r="AU1223" s="34"/>
      <c r="AV1223" s="34">
        <v>13</v>
      </c>
      <c r="AW1223" s="34">
        <v>17.700001</v>
      </c>
      <c r="AX1223" s="34">
        <v>18.079999999999998</v>
      </c>
      <c r="AY1223" s="34">
        <v>3.8</v>
      </c>
      <c r="AZ1223" s="34">
        <v>71.029999000000004</v>
      </c>
      <c r="BA1223" s="34"/>
      <c r="BB1223" s="34"/>
      <c r="BC1223" s="34">
        <v>29.404675000000001</v>
      </c>
      <c r="BD1223" s="34"/>
      <c r="BE1223" s="38"/>
      <c r="BF1223" s="41"/>
      <c r="BG1223" s="41">
        <f t="shared" si="927"/>
        <v>-3.0771658666753774E-2</v>
      </c>
      <c r="BH1223" s="41"/>
      <c r="BI1223" s="41">
        <f t="shared" si="928"/>
        <v>1.7241806434505954E-2</v>
      </c>
      <c r="BJ1223" s="41"/>
      <c r="BK1223" s="41">
        <f t="shared" si="929"/>
        <v>-7.5728360534361152E-3</v>
      </c>
      <c r="BL1223" s="41">
        <f t="shared" si="930"/>
        <v>2.1831119607322001E-3</v>
      </c>
      <c r="BM1223" s="41">
        <f t="shared" si="931"/>
        <v>0</v>
      </c>
      <c r="BN1223" s="41">
        <f t="shared" si="932"/>
        <v>9.7237426847492231E-2</v>
      </c>
      <c r="BO1223" s="41"/>
      <c r="BP1223" s="41"/>
      <c r="BQ1223" s="41">
        <f t="shared" si="933"/>
        <v>0.27820332849723728</v>
      </c>
      <c r="BR1223" s="41">
        <f t="shared" si="934"/>
        <v>1.0394447909482732E-2</v>
      </c>
      <c r="BS1223" s="41">
        <f t="shared" si="935"/>
        <v>7.5386358639968956E-4</v>
      </c>
      <c r="BT1223" s="41"/>
      <c r="BU1223" s="41"/>
      <c r="BV1223" s="41">
        <f t="shared" si="936"/>
        <v>2.8009249734072941E-2</v>
      </c>
      <c r="BW1223" s="41">
        <f t="shared" si="937"/>
        <v>-4.9746395500637145E-3</v>
      </c>
      <c r="BX1223" s="41"/>
      <c r="BY1223" s="41"/>
      <c r="BZ1223" s="41">
        <f t="shared" si="938"/>
        <v>2.9374436025920742E-2</v>
      </c>
      <c r="CA1223" s="41">
        <f t="shared" si="939"/>
        <v>2.4756688371631594E-3</v>
      </c>
      <c r="CB1223" s="41"/>
      <c r="CC1223" s="41">
        <f t="shared" si="940"/>
        <v>-3.5169437329983051E-3</v>
      </c>
      <c r="CD1223" s="41">
        <f t="shared" si="941"/>
        <v>1.1203157985807987E-2</v>
      </c>
      <c r="CE1223" s="41">
        <f t="shared" si="942"/>
        <v>-3.0274384523195862E-3</v>
      </c>
      <c r="CF1223" s="41">
        <f t="shared" si="943"/>
        <v>-3.9495254444233595E-2</v>
      </c>
      <c r="CG1223" s="41"/>
      <c r="CH1223" s="41">
        <f t="shared" si="944"/>
        <v>2.7432528788268575E-3</v>
      </c>
      <c r="CI1223" s="41">
        <f t="shared" si="945"/>
        <v>1.3693586923859068E-2</v>
      </c>
      <c r="CJ1223" s="41">
        <f t="shared" si="926"/>
        <v>2.70286723879192E-2</v>
      </c>
      <c r="CK1223" s="41">
        <f t="shared" si="946"/>
        <v>5.5015360749787554E-3</v>
      </c>
      <c r="CL1223" s="41">
        <f t="shared" si="947"/>
        <v>-2.6787226263250547E-2</v>
      </c>
      <c r="CM1223" s="41">
        <f t="shared" si="948"/>
        <v>-1.2630566882804368E-3</v>
      </c>
      <c r="CO1223" s="41"/>
      <c r="CP1223" s="41"/>
      <c r="CQ1223" s="41">
        <f t="shared" si="949"/>
        <v>-8.8847204874006377E-3</v>
      </c>
      <c r="CR1223" s="41">
        <f t="shared" si="950"/>
        <v>-5.8840500022933465E-2</v>
      </c>
      <c r="CS1223" s="41">
        <f t="shared" si="951"/>
        <v>4.3009958774873781E-3</v>
      </c>
      <c r="CT1223" s="41">
        <f t="shared" si="952"/>
        <v>0</v>
      </c>
      <c r="CU1223" s="41"/>
      <c r="CV1223" s="41">
        <f t="shared" si="953"/>
        <v>-4.3655504939433105E-2</v>
      </c>
      <c r="CW1223" s="41"/>
      <c r="CX1223" s="41">
        <f t="shared" si="954"/>
        <v>-1.1952334319709636E-2</v>
      </c>
      <c r="CY1223" s="41"/>
      <c r="CZ1223" s="41">
        <f t="shared" si="955"/>
        <v>2.3347363996991107E-2</v>
      </c>
      <c r="DA1223" s="41">
        <f t="shared" si="956"/>
        <v>-8.4388121486911917E-3</v>
      </c>
      <c r="DB1223" s="41">
        <f t="shared" si="957"/>
        <v>-1.8087640280956125E-2</v>
      </c>
      <c r="DC1223" s="41">
        <f t="shared" si="958"/>
        <v>0</v>
      </c>
      <c r="DD1223" s="41">
        <f t="shared" si="959"/>
        <v>-1.1199934999068979E-2</v>
      </c>
      <c r="DE1223" s="41"/>
      <c r="DF1223" s="41"/>
      <c r="DG1223" s="41">
        <f t="shared" si="960"/>
        <v>-7.7768754846618774E-3</v>
      </c>
      <c r="DH1223" s="41"/>
    </row>
    <row r="1224" spans="2:112">
      <c r="B1224" s="34"/>
      <c r="C1224" s="34">
        <v>4.8499999999999996</v>
      </c>
      <c r="D1224" s="34"/>
      <c r="E1224" s="34">
        <v>3.55</v>
      </c>
      <c r="F1224" s="34"/>
      <c r="G1224" s="34">
        <v>64.569999999999993</v>
      </c>
      <c r="H1224" s="34">
        <v>31.425737000000002</v>
      </c>
      <c r="I1224" s="34">
        <v>27.6</v>
      </c>
      <c r="J1224" s="34">
        <v>8.4499999999999993</v>
      </c>
      <c r="K1224" s="34"/>
      <c r="L1224" s="34"/>
      <c r="M1224" s="34">
        <v>6.75</v>
      </c>
      <c r="N1224" s="34">
        <v>48.509998000000003</v>
      </c>
      <c r="O1224" s="34">
        <v>13.26</v>
      </c>
      <c r="P1224" s="34"/>
      <c r="Q1224" s="34"/>
      <c r="R1224" s="34">
        <v>78.319999999999993</v>
      </c>
      <c r="S1224" s="34">
        <v>50.43</v>
      </c>
      <c r="T1224" s="34"/>
      <c r="U1224" s="34"/>
      <c r="V1224" s="34">
        <v>3.8284899999999999</v>
      </c>
      <c r="W1224" s="34">
        <v>57.119999</v>
      </c>
      <c r="X1224" s="34"/>
      <c r="Y1224" s="34">
        <v>16.98</v>
      </c>
      <c r="Z1224" s="34">
        <v>38.020000000000003</v>
      </c>
      <c r="AA1224" s="34">
        <v>52.299999</v>
      </c>
      <c r="AB1224" s="34">
        <v>96.491501</v>
      </c>
      <c r="AC1224" s="34"/>
      <c r="AD1224" s="34">
        <v>135.800003</v>
      </c>
      <c r="AE1224" s="34">
        <v>39.25</v>
      </c>
      <c r="AF1224" s="34">
        <v>11.51</v>
      </c>
      <c r="AG1224" s="34">
        <v>80.779999000000004</v>
      </c>
      <c r="AH1224" s="34">
        <v>33.25</v>
      </c>
      <c r="AI1224" s="34">
        <v>128.199997</v>
      </c>
      <c r="AJ1224" s="34">
        <v>11.05</v>
      </c>
      <c r="AK1224" s="34"/>
      <c r="AL1224" s="34"/>
      <c r="AM1224" s="34">
        <v>42.040000999999997</v>
      </c>
      <c r="AN1224" s="34">
        <v>3.1</v>
      </c>
      <c r="AO1224" s="34">
        <v>23.4</v>
      </c>
      <c r="AP1224" s="34">
        <v>7.45</v>
      </c>
      <c r="AQ1224" s="34"/>
      <c r="AR1224" s="34">
        <v>8.8699999999999992</v>
      </c>
      <c r="AS1224" s="34"/>
      <c r="AT1224" s="34">
        <v>25.180140000000002</v>
      </c>
      <c r="AU1224" s="34"/>
      <c r="AV1224" s="34">
        <v>12.85</v>
      </c>
      <c r="AW1224" s="34">
        <v>17</v>
      </c>
      <c r="AX1224" s="34">
        <v>18.209999</v>
      </c>
      <c r="AY1224" s="34">
        <v>3.75</v>
      </c>
      <c r="AZ1224" s="34">
        <v>71.519997000000004</v>
      </c>
      <c r="BA1224" s="34"/>
      <c r="BB1224" s="34"/>
      <c r="BC1224" s="34">
        <v>29.165125</v>
      </c>
      <c r="BD1224" s="34"/>
      <c r="BE1224" s="38"/>
      <c r="BF1224" s="41"/>
      <c r="BG1224" s="41">
        <f t="shared" si="927"/>
        <v>1.0362787035546658E-2</v>
      </c>
      <c r="BH1224" s="41"/>
      <c r="BI1224" s="41">
        <f t="shared" si="928"/>
        <v>1.1331566009550018E-2</v>
      </c>
      <c r="BJ1224" s="41"/>
      <c r="BK1224" s="41">
        <f t="shared" si="929"/>
        <v>1.7050457645807263E-3</v>
      </c>
      <c r="BL1224" s="41">
        <f t="shared" si="930"/>
        <v>-1.9821353497763979E-2</v>
      </c>
      <c r="BM1224" s="41">
        <f t="shared" si="931"/>
        <v>1.8132734218220994E-3</v>
      </c>
      <c r="BN1224" s="41">
        <f t="shared" si="932"/>
        <v>1.67068325017256E-2</v>
      </c>
      <c r="BO1224" s="41"/>
      <c r="BP1224" s="41"/>
      <c r="BQ1224" s="41">
        <f t="shared" si="933"/>
        <v>-3.6367644170874833E-2</v>
      </c>
      <c r="BR1224" s="41">
        <f t="shared" si="934"/>
        <v>-1.6559757267631814E-2</v>
      </c>
      <c r="BS1224" s="41">
        <f t="shared" si="935"/>
        <v>-7.5386358639971092E-4</v>
      </c>
      <c r="BT1224" s="41"/>
      <c r="BU1224" s="41"/>
      <c r="BV1224" s="41">
        <f t="shared" si="936"/>
        <v>5.3769329116346083E-2</v>
      </c>
      <c r="BW1224" s="41">
        <f t="shared" si="937"/>
        <v>5.966584865087156E-3</v>
      </c>
      <c r="BX1224" s="41"/>
      <c r="BY1224" s="41"/>
      <c r="BZ1224" s="41">
        <f t="shared" si="938"/>
        <v>7.8636910939716923E-3</v>
      </c>
      <c r="CA1224" s="41">
        <f t="shared" si="939"/>
        <v>8.7920385021763459E-3</v>
      </c>
      <c r="CB1224" s="41"/>
      <c r="CC1224" s="41">
        <f t="shared" si="940"/>
        <v>-2.9403725112999136E-3</v>
      </c>
      <c r="CD1224" s="41">
        <f t="shared" si="941"/>
        <v>8.4522160811194586E-3</v>
      </c>
      <c r="CE1224" s="41">
        <f t="shared" si="942"/>
        <v>-8.9464954671583628E-3</v>
      </c>
      <c r="CF1224" s="41">
        <f t="shared" si="943"/>
        <v>-1.3864250273032225E-2</v>
      </c>
      <c r="CG1224" s="41"/>
      <c r="CH1224" s="41">
        <f t="shared" si="944"/>
        <v>5.4641278774439171E-3</v>
      </c>
      <c r="CI1224" s="41">
        <f t="shared" si="945"/>
        <v>7.1592992170351304E-3</v>
      </c>
      <c r="CJ1224" s="41">
        <f t="shared" si="926"/>
        <v>-1.1041121627606967E-2</v>
      </c>
      <c r="CK1224" s="41">
        <f t="shared" si="946"/>
        <v>-1.5233685631502809E-2</v>
      </c>
      <c r="CL1224" s="41">
        <f t="shared" si="947"/>
        <v>3.0119901381682897E-3</v>
      </c>
      <c r="CM1224" s="41">
        <f t="shared" si="948"/>
        <v>1.2559027173346006E-2</v>
      </c>
      <c r="CO1224" s="41"/>
      <c r="CP1224" s="41"/>
      <c r="CQ1224" s="41">
        <f t="shared" si="949"/>
        <v>-1.2763136640121249E-2</v>
      </c>
      <c r="CR1224" s="41">
        <f t="shared" si="950"/>
        <v>-6.252035698133393E-2</v>
      </c>
      <c r="CS1224" s="41">
        <f t="shared" si="951"/>
        <v>4.2827047104567542E-3</v>
      </c>
      <c r="CT1224" s="41">
        <f t="shared" si="952"/>
        <v>-2.6491615446976341E-2</v>
      </c>
      <c r="CU1224" s="41"/>
      <c r="CV1224" s="41">
        <f t="shared" si="953"/>
        <v>1.4764606654043819E-2</v>
      </c>
      <c r="CW1224" s="41"/>
      <c r="CX1224" s="41">
        <f t="shared" si="954"/>
        <v>1.1952334319709769E-2</v>
      </c>
      <c r="CY1224" s="41"/>
      <c r="CZ1224" s="41">
        <f t="shared" si="955"/>
        <v>-1.1605546120308003E-2</v>
      </c>
      <c r="DA1224" s="41">
        <f t="shared" si="956"/>
        <v>-4.0351352020740944E-2</v>
      </c>
      <c r="DB1224" s="41">
        <f t="shared" si="957"/>
        <v>7.1644838606027298E-3</v>
      </c>
      <c r="DC1224" s="41">
        <f t="shared" si="958"/>
        <v>-1.3245226750020567E-2</v>
      </c>
      <c r="DD1224" s="41">
        <f t="shared" si="959"/>
        <v>6.8747799877889263E-3</v>
      </c>
      <c r="DE1224" s="41"/>
      <c r="DF1224" s="41"/>
      <c r="DG1224" s="41">
        <f t="shared" si="960"/>
        <v>-8.1800291531409393E-3</v>
      </c>
      <c r="DH1224" s="41"/>
    </row>
    <row r="1225" spans="2:112">
      <c r="B1225" s="34"/>
      <c r="C1225" s="34">
        <v>4.8</v>
      </c>
      <c r="D1225" s="34"/>
      <c r="E1225" s="34">
        <v>3.4</v>
      </c>
      <c r="F1225" s="34"/>
      <c r="G1225" s="34">
        <v>65.019997000000004</v>
      </c>
      <c r="H1225" s="34">
        <v>32.344444000000003</v>
      </c>
      <c r="I1225" s="34">
        <v>28.6</v>
      </c>
      <c r="J1225" s="34">
        <v>8.91</v>
      </c>
      <c r="K1225" s="34"/>
      <c r="L1225" s="34"/>
      <c r="M1225" s="34">
        <v>7.05</v>
      </c>
      <c r="N1225" s="34">
        <v>48.549999</v>
      </c>
      <c r="O1225" s="34">
        <v>13.62</v>
      </c>
      <c r="P1225" s="34"/>
      <c r="Q1225" s="34"/>
      <c r="R1225" s="34">
        <v>84.190002000000007</v>
      </c>
      <c r="S1225" s="34">
        <v>50.029998999999997</v>
      </c>
      <c r="T1225" s="34"/>
      <c r="U1225" s="34"/>
      <c r="V1225" s="34">
        <v>4.0184150000000001</v>
      </c>
      <c r="W1225" s="34">
        <v>58.169998</v>
      </c>
      <c r="X1225" s="34"/>
      <c r="Y1225" s="34">
        <v>17.16</v>
      </c>
      <c r="Z1225" s="34">
        <v>38.509998000000003</v>
      </c>
      <c r="AA1225" s="34">
        <v>52.150002000000001</v>
      </c>
      <c r="AB1225" s="34">
        <v>98.686768000000001</v>
      </c>
      <c r="AC1225" s="34"/>
      <c r="AD1225" s="34">
        <v>137.38000500000001</v>
      </c>
      <c r="AE1225" s="34">
        <v>39.409999999999997</v>
      </c>
      <c r="AF1225" s="34">
        <v>12.1</v>
      </c>
      <c r="AG1225" s="34">
        <v>81.080001999999993</v>
      </c>
      <c r="AH1225" s="34">
        <v>33.349997999999999</v>
      </c>
      <c r="AI1225" s="34">
        <v>130.03999300000001</v>
      </c>
      <c r="AJ1225" s="34">
        <v>11.05</v>
      </c>
      <c r="AK1225" s="34"/>
      <c r="AL1225" s="34"/>
      <c r="AM1225" s="34">
        <v>41.950001</v>
      </c>
      <c r="AN1225" s="34">
        <v>3.1</v>
      </c>
      <c r="AO1225" s="34">
        <v>24.65</v>
      </c>
      <c r="AP1225" s="34">
        <v>7.8</v>
      </c>
      <c r="AQ1225" s="34"/>
      <c r="AR1225" s="34">
        <v>8.98</v>
      </c>
      <c r="AS1225" s="34"/>
      <c r="AT1225" s="34">
        <v>25.23</v>
      </c>
      <c r="AU1225" s="34"/>
      <c r="AV1225" s="34">
        <v>13</v>
      </c>
      <c r="AW1225" s="34">
        <v>16.600000000000001</v>
      </c>
      <c r="AX1225" s="34">
        <v>18.239999999999998</v>
      </c>
      <c r="AY1225" s="34">
        <v>3.9</v>
      </c>
      <c r="AZ1225" s="34">
        <v>72.260002</v>
      </c>
      <c r="BA1225" s="34"/>
      <c r="BB1225" s="34"/>
      <c r="BC1225" s="34">
        <v>29.504486</v>
      </c>
      <c r="BD1225" s="34"/>
      <c r="BE1225" s="38"/>
      <c r="BF1225" s="41"/>
      <c r="BG1225" s="41">
        <f t="shared" si="927"/>
        <v>-1.0362787035546547E-2</v>
      </c>
      <c r="BH1225" s="41"/>
      <c r="BI1225" s="41">
        <f t="shared" si="928"/>
        <v>-4.3172171865208664E-2</v>
      </c>
      <c r="BJ1225" s="41"/>
      <c r="BK1225" s="41">
        <f t="shared" si="929"/>
        <v>6.9449620977334817E-3</v>
      </c>
      <c r="BL1225" s="41">
        <f t="shared" si="930"/>
        <v>2.8815052807998322E-2</v>
      </c>
      <c r="BM1225" s="41">
        <f t="shared" si="931"/>
        <v>3.5590945102702533E-2</v>
      </c>
      <c r="BN1225" s="41">
        <f t="shared" si="932"/>
        <v>5.3007800113635477E-2</v>
      </c>
      <c r="BO1225" s="41"/>
      <c r="BP1225" s="41"/>
      <c r="BQ1225" s="41">
        <f t="shared" si="933"/>
        <v>4.3485111939738891E-2</v>
      </c>
      <c r="BR1225" s="41">
        <f t="shared" si="934"/>
        <v>8.2425311149962751E-4</v>
      </c>
      <c r="BS1225" s="41">
        <f t="shared" si="935"/>
        <v>2.6787315963649763E-2</v>
      </c>
      <c r="BT1225" s="41"/>
      <c r="BU1225" s="41"/>
      <c r="BV1225" s="41">
        <f t="shared" si="936"/>
        <v>7.2273174883107985E-2</v>
      </c>
      <c r="BW1225" s="41">
        <f t="shared" si="937"/>
        <v>-7.9634305765277115E-3</v>
      </c>
      <c r="BX1225" s="41"/>
      <c r="BY1225" s="41"/>
      <c r="BZ1225" s="41">
        <f t="shared" si="938"/>
        <v>4.8417076697117326E-2</v>
      </c>
      <c r="CA1225" s="41">
        <f t="shared" si="939"/>
        <v>1.821542301635978E-2</v>
      </c>
      <c r="CB1225" s="41"/>
      <c r="CC1225" s="41">
        <f t="shared" si="940"/>
        <v>1.054491317661504E-2</v>
      </c>
      <c r="CD1225" s="41">
        <f t="shared" si="941"/>
        <v>1.2805558831970727E-2</v>
      </c>
      <c r="CE1225" s="41">
        <f t="shared" si="942"/>
        <v>-2.8721321527265839E-3</v>
      </c>
      <c r="CF1225" s="41">
        <f t="shared" si="943"/>
        <v>2.2495942708130861E-2</v>
      </c>
      <c r="CG1225" s="41"/>
      <c r="CH1225" s="41">
        <f t="shared" si="944"/>
        <v>1.156760796522829E-2</v>
      </c>
      <c r="CI1225" s="41">
        <f t="shared" si="945"/>
        <v>4.0681469784947912E-3</v>
      </c>
      <c r="CJ1225" s="41">
        <f t="shared" si="926"/>
        <v>-7.9333601939587397E-4</v>
      </c>
      <c r="CK1225" s="41">
        <f t="shared" si="946"/>
        <v>3.7069484948294828E-3</v>
      </c>
      <c r="CL1225" s="41">
        <f t="shared" si="947"/>
        <v>3.0029452897526918E-3</v>
      </c>
      <c r="CM1225" s="41">
        <f t="shared" si="948"/>
        <v>1.4250520520478942E-2</v>
      </c>
      <c r="CO1225" s="41"/>
      <c r="CP1225" s="41"/>
      <c r="CQ1225" s="41">
        <f t="shared" si="949"/>
        <v>-2.1431130445024775E-3</v>
      </c>
      <c r="CR1225" s="41">
        <f t="shared" si="950"/>
        <v>0</v>
      </c>
      <c r="CS1225" s="41">
        <f t="shared" si="951"/>
        <v>5.2040878125043398E-2</v>
      </c>
      <c r="CT1225" s="41">
        <f t="shared" si="952"/>
        <v>4.5909701304077948E-2</v>
      </c>
      <c r="CU1225" s="41"/>
      <c r="CV1225" s="41">
        <f t="shared" si="953"/>
        <v>1.2325085992620253E-2</v>
      </c>
      <c r="CW1225" s="41"/>
      <c r="CX1225" s="41">
        <f t="shared" si="954"/>
        <v>1.9781740839930535E-3</v>
      </c>
      <c r="CY1225" s="41"/>
      <c r="CZ1225" s="41">
        <f t="shared" si="955"/>
        <v>1.160554612030789E-2</v>
      </c>
      <c r="DA1225" s="41">
        <f t="shared" si="956"/>
        <v>-2.3810648693718447E-2</v>
      </c>
      <c r="DB1225" s="41">
        <f t="shared" si="957"/>
        <v>1.6461458215521476E-3</v>
      </c>
      <c r="DC1225" s="41">
        <f t="shared" si="958"/>
        <v>3.9220713153281329E-2</v>
      </c>
      <c r="DD1225" s="41">
        <f t="shared" si="959"/>
        <v>1.0293664478374608E-2</v>
      </c>
      <c r="DE1225" s="41"/>
      <c r="DF1225" s="41"/>
      <c r="DG1225" s="41">
        <f t="shared" si="960"/>
        <v>1.1568673425635102E-2</v>
      </c>
      <c r="DH1225" s="41"/>
    </row>
    <row r="1226" spans="2:112">
      <c r="B1226" s="34"/>
      <c r="C1226" s="34">
        <v>4.75</v>
      </c>
      <c r="D1226" s="34"/>
      <c r="E1226" s="34">
        <v>3.15</v>
      </c>
      <c r="F1226" s="34"/>
      <c r="G1226" s="34">
        <v>65.470000999999996</v>
      </c>
      <c r="H1226" s="34">
        <v>31.775245999999999</v>
      </c>
      <c r="I1226" s="34">
        <v>28.5</v>
      </c>
      <c r="J1226" s="34">
        <v>9.93</v>
      </c>
      <c r="K1226" s="34"/>
      <c r="L1226" s="34"/>
      <c r="M1226" s="34">
        <v>7.3</v>
      </c>
      <c r="N1226" s="34">
        <v>47.950001</v>
      </c>
      <c r="O1226" s="34">
        <v>13.33</v>
      </c>
      <c r="P1226" s="34"/>
      <c r="Q1226" s="34"/>
      <c r="R1226" s="34">
        <v>83.610000999999997</v>
      </c>
      <c r="S1226" s="34">
        <v>49.869999</v>
      </c>
      <c r="T1226" s="34"/>
      <c r="U1226" s="34"/>
      <c r="V1226" s="34">
        <v>4.0484039999999997</v>
      </c>
      <c r="W1226" s="34">
        <v>57.099997999999999</v>
      </c>
      <c r="X1226" s="34"/>
      <c r="Y1226" s="34">
        <v>17.09</v>
      </c>
      <c r="Z1226" s="34">
        <v>38.189999</v>
      </c>
      <c r="AA1226" s="34">
        <v>51.860000999999997</v>
      </c>
      <c r="AB1226" s="34">
        <v>97.190002000000007</v>
      </c>
      <c r="AC1226" s="34"/>
      <c r="AD1226" s="34">
        <v>136.03999300000001</v>
      </c>
      <c r="AE1226" s="34">
        <v>44.419998</v>
      </c>
      <c r="AF1226" s="34">
        <v>11.5</v>
      </c>
      <c r="AG1226" s="34">
        <v>77.680000000000007</v>
      </c>
      <c r="AH1226" s="34">
        <v>32.900002000000001</v>
      </c>
      <c r="AI1226" s="34">
        <v>131.720001</v>
      </c>
      <c r="AJ1226" s="34">
        <v>11.08</v>
      </c>
      <c r="AK1226" s="34"/>
      <c r="AL1226" s="34"/>
      <c r="AM1226" s="34">
        <v>41.529998999999997</v>
      </c>
      <c r="AN1226" s="34">
        <v>2.9</v>
      </c>
      <c r="AO1226" s="34">
        <v>25</v>
      </c>
      <c r="AP1226" s="34">
        <v>7.7</v>
      </c>
      <c r="AQ1226" s="34"/>
      <c r="AR1226" s="34">
        <v>8.7799999999999994</v>
      </c>
      <c r="AS1226" s="34"/>
      <c r="AT1226" s="34">
        <v>24.781245999999999</v>
      </c>
      <c r="AU1226" s="34"/>
      <c r="AV1226" s="34">
        <v>12.95</v>
      </c>
      <c r="AW1226" s="34">
        <v>16.75</v>
      </c>
      <c r="AX1226" s="34">
        <v>17.350000000000001</v>
      </c>
      <c r="AY1226" s="34">
        <v>3.75</v>
      </c>
      <c r="AZ1226" s="34">
        <v>72.720000999999996</v>
      </c>
      <c r="BA1226" s="34"/>
      <c r="BB1226" s="34"/>
      <c r="BC1226" s="34">
        <v>28.945539</v>
      </c>
      <c r="BD1226" s="34"/>
      <c r="BE1226" s="38"/>
      <c r="BF1226" s="41"/>
      <c r="BG1226" s="41">
        <f t="shared" si="927"/>
        <v>-1.0471299867295366E-2</v>
      </c>
      <c r="BH1226" s="41"/>
      <c r="BI1226" s="41">
        <f t="shared" si="928"/>
        <v>-7.6372978784573969E-2</v>
      </c>
      <c r="BJ1226" s="41"/>
      <c r="BK1226" s="41">
        <f t="shared" si="929"/>
        <v>6.8971689910622249E-3</v>
      </c>
      <c r="BL1226" s="41">
        <f t="shared" si="930"/>
        <v>-1.7754700693342652E-2</v>
      </c>
      <c r="BM1226" s="41">
        <f t="shared" si="931"/>
        <v>-3.5026305512021118E-3</v>
      </c>
      <c r="BN1226" s="41">
        <f t="shared" si="932"/>
        <v>0.10838623657436321</v>
      </c>
      <c r="BO1226" s="41"/>
      <c r="BP1226" s="41"/>
      <c r="BQ1226" s="41">
        <f t="shared" si="933"/>
        <v>3.48467313301681E-2</v>
      </c>
      <c r="BR1226" s="41">
        <f t="shared" si="934"/>
        <v>-1.2435351955507034E-2</v>
      </c>
      <c r="BS1226" s="41">
        <f t="shared" si="935"/>
        <v>-2.1522166530748947E-2</v>
      </c>
      <c r="BT1226" s="41"/>
      <c r="BU1226" s="41"/>
      <c r="BV1226" s="41">
        <f t="shared" si="936"/>
        <v>-6.9130309831046182E-3</v>
      </c>
      <c r="BW1226" s="41">
        <f t="shared" si="937"/>
        <v>-3.2032060062108319E-3</v>
      </c>
      <c r="BX1226" s="41"/>
      <c r="BY1226" s="41"/>
      <c r="BZ1226" s="41">
        <f t="shared" si="938"/>
        <v>7.4351831010627924E-3</v>
      </c>
      <c r="CA1226" s="41">
        <f t="shared" si="939"/>
        <v>-1.8565641904991433E-2</v>
      </c>
      <c r="CB1226" s="41"/>
      <c r="CC1226" s="41">
        <f t="shared" si="940"/>
        <v>-4.0875969323167574E-3</v>
      </c>
      <c r="CD1226" s="41">
        <f t="shared" si="941"/>
        <v>-8.3442208396944592E-3</v>
      </c>
      <c r="CE1226" s="41">
        <f t="shared" si="942"/>
        <v>-5.5764204044892775E-3</v>
      </c>
      <c r="CF1226" s="41">
        <f t="shared" si="943"/>
        <v>-1.5283028541969392E-2</v>
      </c>
      <c r="CG1226" s="41"/>
      <c r="CH1226" s="41">
        <f t="shared" si="944"/>
        <v>-9.8019364975954412E-3</v>
      </c>
      <c r="CI1226" s="41">
        <f t="shared" si="945"/>
        <v>0.11967018223460447</v>
      </c>
      <c r="CJ1226" s="41">
        <f t="shared" si="926"/>
        <v>3.9604012160969143E-3</v>
      </c>
      <c r="CK1226" s="41">
        <f t="shared" si="946"/>
        <v>-4.2838522267724895E-2</v>
      </c>
      <c r="CL1226" s="41">
        <f t="shared" si="947"/>
        <v>-1.3584993830017983E-2</v>
      </c>
      <c r="CM1226" s="41">
        <f t="shared" si="948"/>
        <v>1.2836423493912683E-2</v>
      </c>
      <c r="CO1226" s="41"/>
      <c r="CP1226" s="41"/>
      <c r="CQ1226" s="41">
        <f t="shared" si="949"/>
        <v>-1.0062423187434402E-2</v>
      </c>
      <c r="CR1226" s="41">
        <f t="shared" si="950"/>
        <v>-6.6691374498672282E-2</v>
      </c>
      <c r="CS1226" s="41">
        <f t="shared" si="951"/>
        <v>1.4098924379501675E-2</v>
      </c>
      <c r="CT1226" s="41">
        <f t="shared" si="952"/>
        <v>-1.2903404835907841E-2</v>
      </c>
      <c r="CU1226" s="41"/>
      <c r="CV1226" s="41">
        <f t="shared" si="953"/>
        <v>-2.2523474667083106E-2</v>
      </c>
      <c r="CW1226" s="41"/>
      <c r="CX1226" s="41">
        <f t="shared" si="954"/>
        <v>-1.7946605230216107E-2</v>
      </c>
      <c r="CY1226" s="41"/>
      <c r="CZ1226" s="41">
        <f t="shared" si="955"/>
        <v>-3.8535693159900777E-3</v>
      </c>
      <c r="DA1226" s="41">
        <f t="shared" si="956"/>
        <v>8.9955629085777828E-3</v>
      </c>
      <c r="DB1226" s="41">
        <f t="shared" si="957"/>
        <v>-5.0024478253316955E-2</v>
      </c>
      <c r="DC1226" s="41">
        <f t="shared" si="958"/>
        <v>-3.9220713153281267E-2</v>
      </c>
      <c r="DD1226" s="41">
        <f t="shared" si="959"/>
        <v>6.3457102232746228E-3</v>
      </c>
      <c r="DE1226" s="41"/>
      <c r="DF1226" s="41"/>
      <c r="DG1226" s="41">
        <f t="shared" si="960"/>
        <v>-1.9126220700080229E-2</v>
      </c>
      <c r="DH1226" s="41"/>
    </row>
    <row r="1227" spans="2:112">
      <c r="B1227" s="34"/>
      <c r="C1227" s="34">
        <v>4.75</v>
      </c>
      <c r="D1227" s="34"/>
      <c r="E1227" s="34">
        <v>3.14</v>
      </c>
      <c r="F1227" s="34"/>
      <c r="G1227" s="34">
        <v>68.209998999999996</v>
      </c>
      <c r="H1227" s="34">
        <v>32.284531000000001</v>
      </c>
      <c r="I1227" s="34">
        <v>29.1</v>
      </c>
      <c r="J1227" s="34">
        <v>10.49</v>
      </c>
      <c r="K1227" s="34"/>
      <c r="L1227" s="34"/>
      <c r="M1227" s="34">
        <v>7.05</v>
      </c>
      <c r="N1227" s="34">
        <v>48.59</v>
      </c>
      <c r="O1227" s="34">
        <v>13.41</v>
      </c>
      <c r="P1227" s="34"/>
      <c r="Q1227" s="34"/>
      <c r="R1227" s="34">
        <v>84.949996999999996</v>
      </c>
      <c r="S1227" s="34">
        <v>50.450001</v>
      </c>
      <c r="T1227" s="34"/>
      <c r="U1227" s="34"/>
      <c r="V1227" s="34">
        <v>4.1283729999999998</v>
      </c>
      <c r="W1227" s="34">
        <v>57.84</v>
      </c>
      <c r="X1227" s="34"/>
      <c r="Y1227" s="34">
        <v>17.209999</v>
      </c>
      <c r="Z1227" s="34">
        <v>38.349997999999999</v>
      </c>
      <c r="AA1227" s="34">
        <v>51.799999</v>
      </c>
      <c r="AB1227" s="34">
        <v>98.836440999999994</v>
      </c>
      <c r="AC1227" s="34"/>
      <c r="AD1227" s="34">
        <v>135.86999499999999</v>
      </c>
      <c r="AE1227" s="34">
        <v>46.790000999999997</v>
      </c>
      <c r="AF1227" s="34">
        <v>12.07</v>
      </c>
      <c r="AG1227" s="34">
        <v>82.470000999999996</v>
      </c>
      <c r="AH1227" s="34">
        <v>32.950001</v>
      </c>
      <c r="AI1227" s="34">
        <v>134.88999899999999</v>
      </c>
      <c r="AJ1227" s="34">
        <v>11.43</v>
      </c>
      <c r="AK1227" s="34"/>
      <c r="AL1227" s="34"/>
      <c r="AM1227" s="34">
        <v>41.970001000000003</v>
      </c>
      <c r="AN1227" s="34">
        <v>2.8</v>
      </c>
      <c r="AO1227" s="34">
        <v>25.5</v>
      </c>
      <c r="AP1227" s="34">
        <v>7.9</v>
      </c>
      <c r="AQ1227" s="34"/>
      <c r="AR1227" s="34">
        <v>8.67</v>
      </c>
      <c r="AS1227" s="34"/>
      <c r="AT1227" s="34">
        <v>25.329723000000001</v>
      </c>
      <c r="AU1227" s="34"/>
      <c r="AV1227" s="34">
        <v>12.9</v>
      </c>
      <c r="AW1227" s="34">
        <v>16.799999</v>
      </c>
      <c r="AX1227" s="34">
        <v>17.700001</v>
      </c>
      <c r="AY1227" s="34">
        <v>3.85</v>
      </c>
      <c r="AZ1227" s="34">
        <v>73.959998999999996</v>
      </c>
      <c r="BA1227" s="34"/>
      <c r="BB1227" s="34"/>
      <c r="BC1227" s="34">
        <v>30.382835</v>
      </c>
      <c r="BD1227" s="34"/>
      <c r="BE1227" s="38"/>
      <c r="BF1227" s="41"/>
      <c r="BG1227" s="41">
        <f t="shared" si="927"/>
        <v>0</v>
      </c>
      <c r="BH1227" s="41"/>
      <c r="BI1227" s="41">
        <f t="shared" si="928"/>
        <v>-3.1796529173795732E-3</v>
      </c>
      <c r="BJ1227" s="41"/>
      <c r="BK1227" s="41">
        <f t="shared" si="929"/>
        <v>4.0999129278849605E-2</v>
      </c>
      <c r="BL1227" s="41">
        <f t="shared" si="930"/>
        <v>1.5900640121817872E-2</v>
      </c>
      <c r="BM1227" s="41">
        <f t="shared" si="931"/>
        <v>2.0834086902842053E-2</v>
      </c>
      <c r="BN1227" s="41">
        <f t="shared" si="932"/>
        <v>5.4861944351124632E-2</v>
      </c>
      <c r="BO1227" s="41"/>
      <c r="BP1227" s="41"/>
      <c r="BQ1227" s="41">
        <f t="shared" si="933"/>
        <v>-3.484673133016819E-2</v>
      </c>
      <c r="BR1227" s="41">
        <f t="shared" si="934"/>
        <v>1.325892623330728E-2</v>
      </c>
      <c r="BS1227" s="41">
        <f t="shared" si="935"/>
        <v>5.9835631029698079E-3</v>
      </c>
      <c r="BT1227" s="41"/>
      <c r="BU1227" s="41"/>
      <c r="BV1227" s="41">
        <f t="shared" si="936"/>
        <v>1.5899670680790973E-2</v>
      </c>
      <c r="BW1227" s="41">
        <f t="shared" si="937"/>
        <v>1.1563167115327929E-2</v>
      </c>
      <c r="BX1227" s="41"/>
      <c r="BY1227" s="41"/>
      <c r="BZ1227" s="41">
        <f t="shared" si="938"/>
        <v>1.9560653247527118E-2</v>
      </c>
      <c r="CA1227" s="41">
        <f t="shared" si="939"/>
        <v>1.2876496214815066E-2</v>
      </c>
      <c r="CB1227" s="41"/>
      <c r="CC1227" s="41">
        <f t="shared" si="940"/>
        <v>6.9970549901944125E-3</v>
      </c>
      <c r="CD1227" s="41">
        <f t="shared" si="941"/>
        <v>4.1808006094657636E-3</v>
      </c>
      <c r="CE1227" s="41">
        <f t="shared" si="942"/>
        <v>-1.1576694327843369E-3</v>
      </c>
      <c r="CF1227" s="41">
        <f t="shared" si="943"/>
        <v>1.6798526689294352E-2</v>
      </c>
      <c r="CG1227" s="41"/>
      <c r="CH1227" s="41">
        <f t="shared" si="944"/>
        <v>-1.2503992471899724E-3</v>
      </c>
      <c r="CI1227" s="41">
        <f t="shared" si="945"/>
        <v>5.197975280869585E-2</v>
      </c>
      <c r="CJ1227" s="41">
        <f t="shared" si="926"/>
        <v>0</v>
      </c>
      <c r="CK1227" s="41">
        <f t="shared" si="946"/>
        <v>5.9836778987815809E-2</v>
      </c>
      <c r="CL1227" s="41">
        <f t="shared" si="947"/>
        <v>1.5185727359315101E-3</v>
      </c>
      <c r="CM1227" s="41">
        <f t="shared" si="948"/>
        <v>2.3781158968115199E-2</v>
      </c>
      <c r="CO1227" s="41"/>
      <c r="CP1227" s="41"/>
      <c r="CQ1227" s="41">
        <f t="shared" si="949"/>
        <v>1.0539067608359277E-2</v>
      </c>
      <c r="CR1227" s="41">
        <f t="shared" si="950"/>
        <v>-3.5091319811270172E-2</v>
      </c>
      <c r="CS1227" s="41">
        <f t="shared" si="951"/>
        <v>1.980262729617973E-2</v>
      </c>
      <c r="CT1227" s="41">
        <f t="shared" si="952"/>
        <v>2.5642430613337652E-2</v>
      </c>
      <c r="CU1227" s="41"/>
      <c r="CV1227" s="41">
        <f t="shared" si="953"/>
        <v>-1.2607616854574739E-2</v>
      </c>
      <c r="CW1227" s="41"/>
      <c r="CX1227" s="41">
        <f t="shared" si="954"/>
        <v>2.1891370881611496E-2</v>
      </c>
      <c r="CY1227" s="41"/>
      <c r="CZ1227" s="41">
        <f t="shared" si="955"/>
        <v>-3.8684767779202061E-3</v>
      </c>
      <c r="DA1227" s="41">
        <f t="shared" si="956"/>
        <v>2.9805686143265452E-3</v>
      </c>
      <c r="DB1227" s="41">
        <f t="shared" si="957"/>
        <v>1.9972189684088811E-2</v>
      </c>
      <c r="DC1227" s="41">
        <f t="shared" si="958"/>
        <v>2.6317308317373358E-2</v>
      </c>
      <c r="DD1227" s="41">
        <f t="shared" si="959"/>
        <v>1.6907929377503472E-2</v>
      </c>
      <c r="DE1227" s="41"/>
      <c r="DF1227" s="41"/>
      <c r="DG1227" s="41">
        <f t="shared" si="960"/>
        <v>4.8461711904957072E-2</v>
      </c>
      <c r="DH1227" s="41"/>
    </row>
    <row r="1228" spans="2:112">
      <c r="B1228" s="34"/>
      <c r="C1228" s="34">
        <v>4.8</v>
      </c>
      <c r="D1228" s="34"/>
      <c r="E1228" s="34">
        <v>3.23</v>
      </c>
      <c r="F1228" s="34"/>
      <c r="G1228" s="34">
        <v>65.730002999999996</v>
      </c>
      <c r="H1228" s="34">
        <v>34.721096000000003</v>
      </c>
      <c r="I1228" s="34">
        <v>28.85</v>
      </c>
      <c r="J1228" s="34">
        <v>10.57</v>
      </c>
      <c r="K1228" s="34"/>
      <c r="L1228" s="34"/>
      <c r="M1228" s="34">
        <v>6.4</v>
      </c>
      <c r="N1228" s="34">
        <v>48.830002</v>
      </c>
      <c r="O1228" s="34">
        <v>13.4</v>
      </c>
      <c r="P1228" s="34"/>
      <c r="Q1228" s="34"/>
      <c r="R1228" s="34">
        <v>86.239998</v>
      </c>
      <c r="S1228" s="34">
        <v>50.84</v>
      </c>
      <c r="T1228" s="34"/>
      <c r="U1228" s="34"/>
      <c r="V1228" s="34">
        <v>4.1883489999999997</v>
      </c>
      <c r="W1228" s="34">
        <v>58.34</v>
      </c>
      <c r="X1228" s="34"/>
      <c r="Y1228" s="34">
        <v>17.25</v>
      </c>
      <c r="Z1228" s="34">
        <v>39.740001999999997</v>
      </c>
      <c r="AA1228" s="34">
        <v>51.849997999999999</v>
      </c>
      <c r="AB1228" s="34">
        <v>100.133636</v>
      </c>
      <c r="AC1228" s="34"/>
      <c r="AD1228" s="34">
        <v>137.11999499999999</v>
      </c>
      <c r="AE1228" s="34">
        <v>50.040000999999997</v>
      </c>
      <c r="AF1228" s="34">
        <v>12</v>
      </c>
      <c r="AG1228" s="34">
        <v>84.040001000000004</v>
      </c>
      <c r="AH1228" s="34">
        <v>33.5</v>
      </c>
      <c r="AI1228" s="34">
        <v>135.009995</v>
      </c>
      <c r="AJ1228" s="34">
        <v>11.45</v>
      </c>
      <c r="AK1228" s="34"/>
      <c r="AL1228" s="34"/>
      <c r="AM1228" s="34">
        <v>41.939999</v>
      </c>
      <c r="AN1228" s="34">
        <v>2.7</v>
      </c>
      <c r="AO1228" s="34">
        <v>26.75</v>
      </c>
      <c r="AP1228" s="34">
        <v>7.8</v>
      </c>
      <c r="AQ1228" s="34"/>
      <c r="AR1228" s="34">
        <v>8.58</v>
      </c>
      <c r="AS1228" s="34"/>
      <c r="AT1228" s="34">
        <v>25.778479000000001</v>
      </c>
      <c r="AU1228" s="34"/>
      <c r="AV1228" s="34">
        <v>12.85</v>
      </c>
      <c r="AW1228" s="34">
        <v>16.950001</v>
      </c>
      <c r="AX1228" s="34">
        <v>18.200001</v>
      </c>
      <c r="AY1228" s="34">
        <v>3.95</v>
      </c>
      <c r="AZ1228" s="34">
        <v>73.709998999999996</v>
      </c>
      <c r="BA1228" s="34"/>
      <c r="BB1228" s="34"/>
      <c r="BC1228" s="34">
        <v>30.752140000000001</v>
      </c>
      <c r="BD1228" s="34"/>
      <c r="BE1228" s="38"/>
      <c r="BF1228" s="41"/>
      <c r="BG1228" s="41">
        <f t="shared" si="927"/>
        <v>1.0471299867295437E-2</v>
      </c>
      <c r="BH1228" s="41"/>
      <c r="BI1228" s="41">
        <f t="shared" si="928"/>
        <v>2.8259337314403058E-2</v>
      </c>
      <c r="BJ1228" s="41"/>
      <c r="BK1228" s="41">
        <f t="shared" si="929"/>
        <v>-3.7035679089277351E-2</v>
      </c>
      <c r="BL1228" s="41">
        <f t="shared" si="930"/>
        <v>7.2759257011353565E-2</v>
      </c>
      <c r="BM1228" s="41">
        <f t="shared" si="931"/>
        <v>-8.6281812233382302E-3</v>
      </c>
      <c r="BN1228" s="41">
        <f t="shared" si="932"/>
        <v>7.5973774739404067E-3</v>
      </c>
      <c r="BO1228" s="41"/>
      <c r="BP1228" s="41"/>
      <c r="BQ1228" s="41">
        <f t="shared" si="933"/>
        <v>-9.6729626458551016E-2</v>
      </c>
      <c r="BR1228" s="41">
        <f t="shared" si="934"/>
        <v>4.927170614183453E-3</v>
      </c>
      <c r="BS1228" s="41">
        <f t="shared" si="935"/>
        <v>-7.4599033672144487E-4</v>
      </c>
      <c r="BT1228" s="41"/>
      <c r="BU1228" s="41"/>
      <c r="BV1228" s="41">
        <f t="shared" si="936"/>
        <v>1.5071271166542836E-2</v>
      </c>
      <c r="BW1228" s="41">
        <f t="shared" si="937"/>
        <v>7.7006797000300602E-3</v>
      </c>
      <c r="BX1228" s="41"/>
      <c r="BY1228" s="41"/>
      <c r="BZ1228" s="41">
        <f t="shared" si="938"/>
        <v>1.4423240245286706E-2</v>
      </c>
      <c r="CA1228" s="41">
        <f t="shared" si="939"/>
        <v>8.6073865890660822E-3</v>
      </c>
      <c r="CB1228" s="41"/>
      <c r="CC1228" s="41">
        <f t="shared" si="940"/>
        <v>2.3215913596749652E-3</v>
      </c>
      <c r="CD1228" s="41">
        <f t="shared" si="941"/>
        <v>3.5603811788770562E-2</v>
      </c>
      <c r="CE1228" s="41">
        <f t="shared" si="942"/>
        <v>9.6476614231159018E-4</v>
      </c>
      <c r="CF1228" s="41">
        <f t="shared" si="943"/>
        <v>1.3039281070864377E-2</v>
      </c>
      <c r="CG1228" s="41"/>
      <c r="CH1228" s="41">
        <f t="shared" si="944"/>
        <v>9.1579089487090291E-3</v>
      </c>
      <c r="CI1228" s="41">
        <f t="shared" si="945"/>
        <v>6.7153179332510235E-2</v>
      </c>
      <c r="CJ1228" s="41">
        <f t="shared" si="926"/>
        <v>3.9524710723641894E-2</v>
      </c>
      <c r="CK1228" s="41">
        <f t="shared" si="946"/>
        <v>1.8858284905009924E-2</v>
      </c>
      <c r="CL1228" s="41">
        <f t="shared" si="947"/>
        <v>1.6554147533491288E-2</v>
      </c>
      <c r="CM1228" s="41">
        <f t="shared" si="948"/>
        <v>8.8918866672019431E-4</v>
      </c>
      <c r="CO1228" s="41"/>
      <c r="CP1228" s="41"/>
      <c r="CQ1228" s="41">
        <f t="shared" si="949"/>
        <v>-7.1509954185454297E-4</v>
      </c>
      <c r="CR1228" s="41">
        <f t="shared" si="950"/>
        <v>-3.6367644170874715E-2</v>
      </c>
      <c r="CS1228" s="41">
        <f t="shared" si="951"/>
        <v>4.7856021177635141E-2</v>
      </c>
      <c r="CT1228" s="41">
        <f t="shared" si="952"/>
        <v>-1.2739025777429826E-2</v>
      </c>
      <c r="CU1228" s="41"/>
      <c r="CV1228" s="41">
        <f t="shared" si="953"/>
        <v>-1.0434877292579508E-2</v>
      </c>
      <c r="CW1228" s="41"/>
      <c r="CX1228" s="41">
        <f t="shared" si="954"/>
        <v>1.7561468241952202E-2</v>
      </c>
      <c r="CY1228" s="41"/>
      <c r="CZ1228" s="41">
        <f t="shared" si="955"/>
        <v>-3.883500026397633E-3</v>
      </c>
      <c r="DA1228" s="41">
        <f t="shared" si="956"/>
        <v>8.8890659381057995E-3</v>
      </c>
      <c r="DB1228" s="41">
        <f t="shared" si="957"/>
        <v>2.7856952950846121E-2</v>
      </c>
      <c r="DC1228" s="41">
        <f t="shared" si="958"/>
        <v>2.5642430613337652E-2</v>
      </c>
      <c r="DD1228" s="41">
        <f t="shared" si="959"/>
        <v>-3.3859313635848012E-3</v>
      </c>
      <c r="DE1228" s="41"/>
      <c r="DF1228" s="41"/>
      <c r="DG1228" s="41">
        <f t="shared" si="960"/>
        <v>1.2081774540821042E-2</v>
      </c>
      <c r="DH1228" s="41"/>
    </row>
    <row r="1229" spans="2:112">
      <c r="B1229" s="34"/>
      <c r="C1229" s="34">
        <v>4.8</v>
      </c>
      <c r="D1229" s="34"/>
      <c r="E1229" s="34">
        <v>3.26</v>
      </c>
      <c r="F1229" s="34"/>
      <c r="G1229" s="34">
        <v>65.589995999999999</v>
      </c>
      <c r="H1229" s="34">
        <v>35.040646000000002</v>
      </c>
      <c r="I1229" s="34">
        <v>29.4</v>
      </c>
      <c r="J1229" s="34">
        <v>9.9600000000000009</v>
      </c>
      <c r="K1229" s="34"/>
      <c r="L1229" s="34"/>
      <c r="M1229" s="34">
        <v>6.55</v>
      </c>
      <c r="N1229" s="34">
        <v>48.959999000000003</v>
      </c>
      <c r="O1229" s="34">
        <v>13.62</v>
      </c>
      <c r="P1229" s="34"/>
      <c r="Q1229" s="34"/>
      <c r="R1229" s="34">
        <v>87.279999000000004</v>
      </c>
      <c r="S1229" s="34">
        <v>50.619999</v>
      </c>
      <c r="T1229" s="34"/>
      <c r="U1229" s="34"/>
      <c r="V1229" s="34">
        <v>4.078392</v>
      </c>
      <c r="W1229" s="34">
        <v>57.77</v>
      </c>
      <c r="X1229" s="34"/>
      <c r="Y1229" s="34">
        <v>17.190000999999999</v>
      </c>
      <c r="Z1229" s="34">
        <v>39.169998</v>
      </c>
      <c r="AA1229" s="34">
        <v>51.279998999999997</v>
      </c>
      <c r="AB1229" s="34">
        <v>99.435149999999993</v>
      </c>
      <c r="AC1229" s="34"/>
      <c r="AD1229" s="34">
        <v>138.16000399999999</v>
      </c>
      <c r="AE1229" s="34">
        <v>50.09</v>
      </c>
      <c r="AF1229" s="34">
        <v>12.08</v>
      </c>
      <c r="AG1229" s="34">
        <v>94.650002000000001</v>
      </c>
      <c r="AH1229" s="34">
        <v>33.25</v>
      </c>
      <c r="AI1229" s="34">
        <v>132.929993</v>
      </c>
      <c r="AJ1229" s="34">
        <v>11.23</v>
      </c>
      <c r="AK1229" s="34"/>
      <c r="AL1229" s="34"/>
      <c r="AM1229" s="34">
        <v>42.040000999999997</v>
      </c>
      <c r="AN1229" s="34">
        <v>2.4</v>
      </c>
      <c r="AO1229" s="34">
        <v>26.4</v>
      </c>
      <c r="AP1229" s="34">
        <v>8.5</v>
      </c>
      <c r="AQ1229" s="34"/>
      <c r="AR1229" s="34">
        <v>8.6300000000000008</v>
      </c>
      <c r="AS1229" s="34"/>
      <c r="AT1229" s="34">
        <v>25.678754999999999</v>
      </c>
      <c r="AU1229" s="34"/>
      <c r="AV1229" s="34">
        <v>12.9</v>
      </c>
      <c r="AW1229" s="34">
        <v>16.75</v>
      </c>
      <c r="AX1229" s="34">
        <v>18.23</v>
      </c>
      <c r="AY1229" s="34">
        <v>3.8</v>
      </c>
      <c r="AZ1229" s="34">
        <v>72.190002000000007</v>
      </c>
      <c r="BA1229" s="34"/>
      <c r="BB1229" s="34"/>
      <c r="BC1229" s="34">
        <v>30.971727000000001</v>
      </c>
      <c r="BD1229" s="34"/>
      <c r="BE1229" s="38"/>
      <c r="BF1229" s="41"/>
      <c r="BG1229" s="41">
        <f t="shared" si="927"/>
        <v>0</v>
      </c>
      <c r="BH1229" s="41"/>
      <c r="BI1229" s="41">
        <f t="shared" si="928"/>
        <v>9.2450581440509903E-3</v>
      </c>
      <c r="BJ1229" s="41"/>
      <c r="BK1229" s="41">
        <f t="shared" si="929"/>
        <v>-2.1323035960074026E-3</v>
      </c>
      <c r="BL1229" s="41">
        <f t="shared" si="930"/>
        <v>9.1612458571033971E-3</v>
      </c>
      <c r="BM1229" s="41">
        <f t="shared" si="931"/>
        <v>1.8884681390527201E-2</v>
      </c>
      <c r="BN1229" s="41">
        <f t="shared" si="932"/>
        <v>-5.9442728285639311E-2</v>
      </c>
      <c r="BO1229" s="41"/>
      <c r="BP1229" s="41"/>
      <c r="BQ1229" s="41">
        <f t="shared" si="933"/>
        <v>2.3167059281534379E-2</v>
      </c>
      <c r="BR1229" s="41">
        <f t="shared" si="934"/>
        <v>2.6586987472386383E-3</v>
      </c>
      <c r="BS1229" s="41">
        <f t="shared" si="935"/>
        <v>1.6284593764500515E-2</v>
      </c>
      <c r="BT1229" s="41"/>
      <c r="BU1229" s="41"/>
      <c r="BV1229" s="41">
        <f t="shared" si="936"/>
        <v>1.1987246097844588E-2</v>
      </c>
      <c r="BW1229" s="41">
        <f t="shared" si="937"/>
        <v>-4.3367109593131061E-3</v>
      </c>
      <c r="BX1229" s="41"/>
      <c r="BY1229" s="41"/>
      <c r="BZ1229" s="41">
        <f t="shared" si="938"/>
        <v>-2.6603829785354603E-2</v>
      </c>
      <c r="CA1229" s="41">
        <f t="shared" si="939"/>
        <v>-9.818354646401229E-3</v>
      </c>
      <c r="CB1229" s="41"/>
      <c r="CC1229" s="41">
        <f t="shared" si="940"/>
        <v>-3.4842659092560713E-3</v>
      </c>
      <c r="CD1229" s="41">
        <f t="shared" si="941"/>
        <v>-1.4447190832541401E-2</v>
      </c>
      <c r="CE1229" s="41">
        <f t="shared" si="942"/>
        <v>-1.1054102991095084E-2</v>
      </c>
      <c r="CF1229" s="41">
        <f t="shared" si="943"/>
        <v>-6.9999809703040006E-3</v>
      </c>
      <c r="CG1229" s="41"/>
      <c r="CH1229" s="41">
        <f t="shared" si="944"/>
        <v>7.5560444053042533E-3</v>
      </c>
      <c r="CI1229" s="41">
        <f t="shared" si="945"/>
        <v>9.9868178680254929E-4</v>
      </c>
      <c r="CJ1229" s="41">
        <f t="shared" si="926"/>
        <v>2.4025179586989836E-2</v>
      </c>
      <c r="CK1229" s="41">
        <f t="shared" si="946"/>
        <v>0.11889301090991709</v>
      </c>
      <c r="CL1229" s="41">
        <f t="shared" si="947"/>
        <v>-7.4906717291576257E-3</v>
      </c>
      <c r="CM1229" s="41">
        <f t="shared" si="948"/>
        <v>-1.55261915146483E-2</v>
      </c>
      <c r="CO1229" s="41"/>
      <c r="CP1229" s="41"/>
      <c r="CQ1229" s="41">
        <f t="shared" si="949"/>
        <v>2.3815681654321434E-3</v>
      </c>
      <c r="CR1229" s="41">
        <f t="shared" si="950"/>
        <v>-0.11778303565638351</v>
      </c>
      <c r="CS1229" s="41">
        <f t="shared" si="951"/>
        <v>-1.3170463189745121E-2</v>
      </c>
      <c r="CT1229" s="41">
        <f t="shared" si="952"/>
        <v>8.5942429800724834E-2</v>
      </c>
      <c r="CU1229" s="41"/>
      <c r="CV1229" s="41">
        <f t="shared" si="953"/>
        <v>5.8105915954657439E-3</v>
      </c>
      <c r="CW1229" s="41"/>
      <c r="CX1229" s="41">
        <f t="shared" si="954"/>
        <v>-3.8760002082212628E-3</v>
      </c>
      <c r="CY1229" s="41"/>
      <c r="CZ1229" s="41">
        <f t="shared" si="955"/>
        <v>3.8835000263976122E-3</v>
      </c>
      <c r="DA1229" s="41">
        <f t="shared" si="956"/>
        <v>-1.1869634552432283E-2</v>
      </c>
      <c r="DB1229" s="41">
        <f t="shared" si="957"/>
        <v>1.6469396627685274E-3</v>
      </c>
      <c r="DC1229" s="41">
        <f t="shared" si="958"/>
        <v>-3.8714512180690511E-2</v>
      </c>
      <c r="DD1229" s="41">
        <f t="shared" si="959"/>
        <v>-2.0836901778779469E-2</v>
      </c>
      <c r="DE1229" s="41"/>
      <c r="DF1229" s="41"/>
      <c r="DG1229" s="41">
        <f t="shared" si="960"/>
        <v>7.1151707456648993E-3</v>
      </c>
      <c r="DH1229" s="41"/>
    </row>
    <row r="1230" spans="2:112">
      <c r="B1230" s="34"/>
      <c r="C1230" s="34">
        <v>4.8</v>
      </c>
      <c r="D1230" s="34"/>
      <c r="E1230" s="34">
        <v>3.43</v>
      </c>
      <c r="F1230" s="34"/>
      <c r="G1230" s="34">
        <v>65.779999000000004</v>
      </c>
      <c r="H1230" s="34">
        <v>34.421520000000001</v>
      </c>
      <c r="I1230" s="34">
        <v>29.65</v>
      </c>
      <c r="J1230" s="34">
        <v>12.91</v>
      </c>
      <c r="K1230" s="34"/>
      <c r="L1230" s="34"/>
      <c r="M1230" s="34">
        <v>6.2</v>
      </c>
      <c r="N1230" s="34">
        <v>48.849997999999999</v>
      </c>
      <c r="O1230" s="34">
        <v>13.59</v>
      </c>
      <c r="P1230" s="34"/>
      <c r="Q1230" s="34"/>
      <c r="R1230" s="34">
        <v>89.379997000000003</v>
      </c>
      <c r="S1230" s="34">
        <v>50.900002000000001</v>
      </c>
      <c r="T1230" s="34"/>
      <c r="U1230" s="34"/>
      <c r="V1230" s="34">
        <v>4.0883880000000001</v>
      </c>
      <c r="W1230" s="34">
        <v>57.669998</v>
      </c>
      <c r="X1230" s="34"/>
      <c r="Y1230" s="34">
        <v>16.860001</v>
      </c>
      <c r="Z1230" s="34">
        <v>39.630001</v>
      </c>
      <c r="AA1230" s="34">
        <v>52</v>
      </c>
      <c r="AB1230" s="34">
        <v>100.383095</v>
      </c>
      <c r="AC1230" s="34"/>
      <c r="AD1230" s="34">
        <v>136.270004</v>
      </c>
      <c r="AE1230" s="34">
        <v>50.119999</v>
      </c>
      <c r="AF1230" s="34">
        <v>12.42</v>
      </c>
      <c r="AG1230" s="34">
        <v>91.300003000000004</v>
      </c>
      <c r="AH1230" s="34">
        <v>33.75</v>
      </c>
      <c r="AI1230" s="34">
        <v>134.16999799999999</v>
      </c>
      <c r="AJ1230" s="34">
        <v>11.12</v>
      </c>
      <c r="AK1230" s="34"/>
      <c r="AL1230" s="34"/>
      <c r="AM1230" s="34">
        <v>42</v>
      </c>
      <c r="AN1230" s="34">
        <v>2.4</v>
      </c>
      <c r="AO1230" s="34">
        <v>27.299999</v>
      </c>
      <c r="AP1230" s="34">
        <v>8.25</v>
      </c>
      <c r="AQ1230" s="34"/>
      <c r="AR1230" s="34">
        <v>8.67</v>
      </c>
      <c r="AS1230" s="34"/>
      <c r="AT1230" s="34">
        <v>25.429447</v>
      </c>
      <c r="AU1230" s="34"/>
      <c r="AV1230" s="34">
        <v>12.99</v>
      </c>
      <c r="AW1230" s="34">
        <v>17.149999999999999</v>
      </c>
      <c r="AX1230" s="34">
        <v>18.18</v>
      </c>
      <c r="AY1230" s="34">
        <v>3.75</v>
      </c>
      <c r="AZ1230" s="34">
        <v>72.269997000000004</v>
      </c>
      <c r="BA1230" s="34"/>
      <c r="BB1230" s="34"/>
      <c r="BC1230" s="34">
        <v>31.101482000000001</v>
      </c>
      <c r="BD1230" s="34"/>
      <c r="BE1230" s="38"/>
      <c r="BF1230" s="41"/>
      <c r="BG1230" s="41">
        <f t="shared" si="927"/>
        <v>0</v>
      </c>
      <c r="BH1230" s="41"/>
      <c r="BI1230" s="41">
        <f t="shared" si="928"/>
        <v>5.0833065799232406E-2</v>
      </c>
      <c r="BJ1230" s="41"/>
      <c r="BK1230" s="41">
        <f t="shared" si="929"/>
        <v>2.8926412379858212E-3</v>
      </c>
      <c r="BL1230" s="41">
        <f t="shared" si="930"/>
        <v>-1.7826751791078073E-2</v>
      </c>
      <c r="BM1230" s="41">
        <f t="shared" si="931"/>
        <v>8.4674510990985965E-3</v>
      </c>
      <c r="BN1230" s="41">
        <f t="shared" si="932"/>
        <v>0.25942513326204419</v>
      </c>
      <c r="BO1230" s="41"/>
      <c r="BP1230" s="41"/>
      <c r="BQ1230" s="41">
        <f t="shared" si="933"/>
        <v>-5.4915757596114653E-2</v>
      </c>
      <c r="BR1230" s="41">
        <f t="shared" si="934"/>
        <v>-2.2492802321011241E-3</v>
      </c>
      <c r="BS1230" s="41">
        <f t="shared" si="935"/>
        <v>-2.2050725583138702E-3</v>
      </c>
      <c r="BT1230" s="41"/>
      <c r="BU1230" s="41"/>
      <c r="BV1230" s="41">
        <f t="shared" si="936"/>
        <v>2.3775579873312257E-2</v>
      </c>
      <c r="BW1230" s="41">
        <f t="shared" si="937"/>
        <v>5.5162274872668417E-3</v>
      </c>
      <c r="BX1230" s="41"/>
      <c r="BY1230" s="41"/>
      <c r="BZ1230" s="41">
        <f t="shared" si="938"/>
        <v>2.4479672506883439E-3</v>
      </c>
      <c r="CA1230" s="41">
        <f t="shared" si="939"/>
        <v>-1.7325368459299125E-3</v>
      </c>
      <c r="CB1230" s="41"/>
      <c r="CC1230" s="41">
        <f t="shared" si="940"/>
        <v>-1.9383865682423996E-2</v>
      </c>
      <c r="CD1230" s="41">
        <f t="shared" si="941"/>
        <v>1.1675335817498078E-2</v>
      </c>
      <c r="CE1230" s="41">
        <f t="shared" si="942"/>
        <v>1.3942925469792982E-2</v>
      </c>
      <c r="CF1230" s="41">
        <f t="shared" si="943"/>
        <v>9.4881437032091724E-3</v>
      </c>
      <c r="CG1230" s="41"/>
      <c r="CH1230" s="41">
        <f t="shared" si="944"/>
        <v>-1.3774221675144031E-2</v>
      </c>
      <c r="CI1230" s="41">
        <f t="shared" si="945"/>
        <v>5.9872270622689412E-4</v>
      </c>
      <c r="CJ1230" s="41">
        <f t="shared" ref="CJ1230:CJ1251" si="961">LN(AF1239/AF1238)</f>
        <v>1.2532416146807782E-2</v>
      </c>
      <c r="CK1230" s="41">
        <f t="shared" si="946"/>
        <v>-3.6035078326182461E-2</v>
      </c>
      <c r="CL1230" s="41">
        <f t="shared" si="947"/>
        <v>1.4925650216675792E-2</v>
      </c>
      <c r="CM1230" s="41">
        <f t="shared" si="948"/>
        <v>9.2850164757062141E-3</v>
      </c>
      <c r="CO1230" s="41"/>
      <c r="CP1230" s="41"/>
      <c r="CQ1230" s="41">
        <f t="shared" si="949"/>
        <v>-9.5195151225131443E-4</v>
      </c>
      <c r="CR1230" s="41">
        <f t="shared" si="950"/>
        <v>0</v>
      </c>
      <c r="CS1230" s="41">
        <f t="shared" si="951"/>
        <v>3.3522655408606342E-2</v>
      </c>
      <c r="CT1230" s="41">
        <f t="shared" si="952"/>
        <v>-2.985296314968116E-2</v>
      </c>
      <c r="CU1230" s="41"/>
      <c r="CV1230" s="41">
        <f t="shared" si="953"/>
        <v>4.6242856971137909E-3</v>
      </c>
      <c r="CW1230" s="41"/>
      <c r="CX1230" s="41">
        <f t="shared" si="954"/>
        <v>-9.7561631098389279E-3</v>
      </c>
      <c r="CY1230" s="41"/>
      <c r="CZ1230" s="41">
        <f t="shared" si="955"/>
        <v>6.9525193148816632E-3</v>
      </c>
      <c r="DA1230" s="41">
        <f t="shared" si="956"/>
        <v>2.3599915340873506E-2</v>
      </c>
      <c r="DB1230" s="41">
        <f t="shared" si="957"/>
        <v>-2.746499941238943E-3</v>
      </c>
      <c r="DC1230" s="41">
        <f t="shared" si="958"/>
        <v>-1.3245226750020567E-2</v>
      </c>
      <c r="DD1230" s="41">
        <f t="shared" si="959"/>
        <v>1.1075039281508853E-3</v>
      </c>
      <c r="DE1230" s="41"/>
      <c r="DF1230" s="41"/>
      <c r="DG1230" s="41">
        <f t="shared" si="960"/>
        <v>4.180714710340332E-3</v>
      </c>
      <c r="DH1230" s="41"/>
    </row>
    <row r="1231" spans="2:112">
      <c r="B1231" s="34"/>
      <c r="C1231" s="34">
        <v>4.8</v>
      </c>
      <c r="D1231" s="34"/>
      <c r="E1231" s="34">
        <v>3.38</v>
      </c>
      <c r="F1231" s="34"/>
      <c r="G1231" s="34">
        <v>65.540001000000004</v>
      </c>
      <c r="H1231" s="34">
        <v>35.759636</v>
      </c>
      <c r="I1231" s="34">
        <v>29.35</v>
      </c>
      <c r="J1231" s="34">
        <v>12.3</v>
      </c>
      <c r="K1231" s="34"/>
      <c r="L1231" s="34"/>
      <c r="M1231" s="34">
        <v>6.55</v>
      </c>
      <c r="N1231" s="34">
        <v>49.110000999999997</v>
      </c>
      <c r="O1231" s="34">
        <v>13.54</v>
      </c>
      <c r="P1231" s="34"/>
      <c r="Q1231" s="34"/>
      <c r="R1231" s="34"/>
      <c r="S1231" s="34">
        <v>51.259998000000003</v>
      </c>
      <c r="T1231" s="34"/>
      <c r="U1231" s="34"/>
      <c r="V1231" s="34">
        <v>4.218337</v>
      </c>
      <c r="W1231" s="34">
        <v>58.52</v>
      </c>
      <c r="X1231" s="34"/>
      <c r="Y1231" s="34">
        <v>17</v>
      </c>
      <c r="Z1231" s="34">
        <v>39.939999</v>
      </c>
      <c r="AA1231" s="34">
        <v>52.560001</v>
      </c>
      <c r="AB1231" s="34">
        <v>100.732338</v>
      </c>
      <c r="AC1231" s="34"/>
      <c r="AD1231" s="34">
        <v>135.479996</v>
      </c>
      <c r="AE1231" s="34">
        <v>50.220001000000003</v>
      </c>
      <c r="AF1231" s="34">
        <v>12.41</v>
      </c>
      <c r="AG1231" s="34">
        <v>92.459998999999996</v>
      </c>
      <c r="AH1231" s="34">
        <v>34.75</v>
      </c>
      <c r="AI1231" s="34">
        <v>133.300003</v>
      </c>
      <c r="AJ1231" s="34">
        <v>11.11</v>
      </c>
      <c r="AK1231" s="34"/>
      <c r="AL1231" s="34"/>
      <c r="AM1231" s="34">
        <v>42.23</v>
      </c>
      <c r="AN1231" s="34">
        <v>2.4</v>
      </c>
      <c r="AO1231" s="34">
        <v>28.549999</v>
      </c>
      <c r="AP1231" s="34">
        <v>8.4</v>
      </c>
      <c r="AQ1231" s="34"/>
      <c r="AR1231" s="34">
        <v>8.76</v>
      </c>
      <c r="AS1231" s="34"/>
      <c r="AT1231" s="34">
        <v>25.928063999999999</v>
      </c>
      <c r="AU1231" s="34"/>
      <c r="AV1231" s="34">
        <v>13.2</v>
      </c>
      <c r="AW1231" s="34">
        <v>17.25</v>
      </c>
      <c r="AX1231" s="34">
        <v>17.989999999999998</v>
      </c>
      <c r="AY1231" s="34">
        <v>3.85</v>
      </c>
      <c r="AZ1231" s="34">
        <v>72.709998999999996</v>
      </c>
      <c r="BA1231" s="34"/>
      <c r="BB1231" s="34"/>
      <c r="BC1231" s="34">
        <v>31.281144999999999</v>
      </c>
      <c r="BD1231" s="34"/>
      <c r="BE1231" s="38"/>
      <c r="BF1231" s="41"/>
      <c r="BG1231" s="41">
        <f t="shared" si="927"/>
        <v>0</v>
      </c>
      <c r="BH1231" s="41"/>
      <c r="BI1231" s="41">
        <f t="shared" si="928"/>
        <v>-1.4684551682921182E-2</v>
      </c>
      <c r="BJ1231" s="41"/>
      <c r="BK1231" s="41">
        <f t="shared" si="929"/>
        <v>-3.6551670301954099E-3</v>
      </c>
      <c r="BL1231" s="41">
        <f t="shared" si="930"/>
        <v>3.8137821102360456E-2</v>
      </c>
      <c r="BM1231" s="41">
        <f t="shared" si="931"/>
        <v>-1.0169579169628937E-2</v>
      </c>
      <c r="BN1231" s="41">
        <f t="shared" si="932"/>
        <v>-4.8402942480179297E-2</v>
      </c>
      <c r="BO1231" s="41"/>
      <c r="BP1231" s="41"/>
      <c r="BQ1231" s="41">
        <f t="shared" si="933"/>
        <v>5.4915757596114632E-2</v>
      </c>
      <c r="BR1231" s="41">
        <f t="shared" si="934"/>
        <v>5.3083628664718618E-3</v>
      </c>
      <c r="BS1231" s="41">
        <f t="shared" si="935"/>
        <v>-3.6859606789235019E-3</v>
      </c>
      <c r="BT1231" s="41"/>
      <c r="BU1231" s="41"/>
      <c r="BV1231" s="41"/>
      <c r="BW1231" s="41">
        <f t="shared" si="937"/>
        <v>7.0477190699398864E-3</v>
      </c>
      <c r="BX1231" s="41"/>
      <c r="BY1231" s="41"/>
      <c r="BZ1231" s="41">
        <f t="shared" si="938"/>
        <v>3.1290214215323416E-2</v>
      </c>
      <c r="CA1231" s="41">
        <f t="shared" si="939"/>
        <v>1.4631503204679333E-2</v>
      </c>
      <c r="CB1231" s="41"/>
      <c r="CC1231" s="41">
        <f t="shared" si="940"/>
        <v>8.2693321705273898E-3</v>
      </c>
      <c r="CD1231" s="41">
        <f t="shared" si="941"/>
        <v>7.7918705143600973E-3</v>
      </c>
      <c r="CE1231" s="41">
        <f t="shared" si="942"/>
        <v>1.0711674620802789E-2</v>
      </c>
      <c r="CF1231" s="41">
        <f t="shared" si="943"/>
        <v>3.473063661428146E-3</v>
      </c>
      <c r="CG1231" s="41"/>
      <c r="CH1231" s="41">
        <f t="shared" si="944"/>
        <v>-5.8142426903008866E-3</v>
      </c>
      <c r="CI1231" s="41">
        <f t="shared" si="945"/>
        <v>1.9932635660719223E-3</v>
      </c>
      <c r="CJ1231" s="41">
        <f t="shared" si="961"/>
        <v>2.173998663640582E-2</v>
      </c>
      <c r="CK1231" s="41">
        <f t="shared" si="946"/>
        <v>1.2625287284961642E-2</v>
      </c>
      <c r="CL1231" s="41">
        <f t="shared" si="947"/>
        <v>2.919915469226235E-2</v>
      </c>
      <c r="CM1231" s="41">
        <f t="shared" si="948"/>
        <v>-6.5053880056290441E-3</v>
      </c>
      <c r="CO1231" s="41"/>
      <c r="CP1231" s="41"/>
      <c r="CQ1231" s="41">
        <f t="shared" si="949"/>
        <v>5.4612506624838368E-3</v>
      </c>
      <c r="CR1231" s="41">
        <f t="shared" si="950"/>
        <v>0</v>
      </c>
      <c r="CS1231" s="41">
        <f t="shared" si="951"/>
        <v>4.4770235514872171E-2</v>
      </c>
      <c r="CT1231" s="41">
        <f t="shared" si="952"/>
        <v>1.8018505502678431E-2</v>
      </c>
      <c r="CU1231" s="41"/>
      <c r="CV1231" s="41">
        <f t="shared" si="953"/>
        <v>1.0327114155849524E-2</v>
      </c>
      <c r="CW1231" s="41"/>
      <c r="CX1231" s="41">
        <f t="shared" si="954"/>
        <v>1.9418100981904812E-2</v>
      </c>
      <c r="CY1231" s="41"/>
      <c r="CZ1231" s="41">
        <f t="shared" si="955"/>
        <v>1.6036998909816885E-2</v>
      </c>
      <c r="DA1231" s="41">
        <f t="shared" si="956"/>
        <v>5.8139698654198161E-3</v>
      </c>
      <c r="DB1231" s="41">
        <f t="shared" si="957"/>
        <v>-1.0506040786891149E-2</v>
      </c>
      <c r="DC1231" s="41">
        <f t="shared" si="958"/>
        <v>2.6317308317373358E-2</v>
      </c>
      <c r="DD1231" s="41">
        <f t="shared" si="959"/>
        <v>6.0698491248105607E-3</v>
      </c>
      <c r="DE1231" s="41"/>
      <c r="DF1231" s="41"/>
      <c r="DG1231" s="41">
        <f t="shared" si="960"/>
        <v>5.7600490835517017E-3</v>
      </c>
      <c r="DH1231" s="41"/>
    </row>
    <row r="1232" spans="2:112">
      <c r="B1232" s="34"/>
      <c r="C1232" s="34">
        <v>4.9000000000000004</v>
      </c>
      <c r="D1232" s="34"/>
      <c r="E1232" s="34">
        <v>3.71</v>
      </c>
      <c r="F1232" s="34"/>
      <c r="G1232" s="34">
        <v>64.199996999999996</v>
      </c>
      <c r="H1232" s="34">
        <v>35.210406999999996</v>
      </c>
      <c r="I1232" s="34">
        <v>29</v>
      </c>
      <c r="J1232" s="34">
        <v>13.24</v>
      </c>
      <c r="K1232" s="34"/>
      <c r="L1232" s="34"/>
      <c r="M1232" s="34">
        <v>6.65</v>
      </c>
      <c r="N1232" s="34">
        <v>48.720001000000003</v>
      </c>
      <c r="O1232" s="34">
        <v>13.45</v>
      </c>
      <c r="P1232" s="34"/>
      <c r="Q1232" s="34"/>
      <c r="R1232" s="34"/>
      <c r="S1232" s="34">
        <v>51.07</v>
      </c>
      <c r="T1232" s="34"/>
      <c r="U1232" s="34"/>
      <c r="V1232" s="34">
        <v>4.1983449999999998</v>
      </c>
      <c r="W1232" s="34">
        <v>58.459999000000003</v>
      </c>
      <c r="X1232" s="34"/>
      <c r="Y1232" s="34">
        <v>17</v>
      </c>
      <c r="Z1232" s="34">
        <v>39.5</v>
      </c>
      <c r="AA1232" s="34">
        <v>52.900002000000001</v>
      </c>
      <c r="AB1232" s="34">
        <v>99.085907000000006</v>
      </c>
      <c r="AC1232" s="34"/>
      <c r="AD1232" s="34">
        <v>135.449997</v>
      </c>
      <c r="AE1232" s="34">
        <v>50.240001999999997</v>
      </c>
      <c r="AF1232" s="34">
        <v>12.75</v>
      </c>
      <c r="AG1232" s="34">
        <v>95.360000999999997</v>
      </c>
      <c r="AH1232" s="34">
        <v>34.950001</v>
      </c>
      <c r="AI1232" s="34">
        <v>130.03999300000001</v>
      </c>
      <c r="AJ1232" s="34">
        <v>11.13</v>
      </c>
      <c r="AK1232" s="34"/>
      <c r="AL1232" s="34"/>
      <c r="AM1232" s="34">
        <v>42.259998000000003</v>
      </c>
      <c r="AN1232" s="34">
        <v>2.5</v>
      </c>
      <c r="AO1232" s="34">
        <v>28.25</v>
      </c>
      <c r="AP1232" s="34">
        <v>8.25</v>
      </c>
      <c r="AQ1232" s="34"/>
      <c r="AR1232" s="34">
        <v>8.57</v>
      </c>
      <c r="AS1232" s="34"/>
      <c r="AT1232" s="34">
        <v>25.529171000000002</v>
      </c>
      <c r="AU1232" s="34"/>
      <c r="AV1232" s="34">
        <v>13.5</v>
      </c>
      <c r="AW1232" s="34">
        <v>17.399999999999999</v>
      </c>
      <c r="AX1232" s="34">
        <v>18.389999</v>
      </c>
      <c r="AY1232" s="34">
        <v>3.7</v>
      </c>
      <c r="AZ1232" s="34">
        <v>73.160004000000001</v>
      </c>
      <c r="BA1232" s="34"/>
      <c r="BB1232" s="34"/>
      <c r="BC1232" s="34">
        <v>31.251200000000001</v>
      </c>
      <c r="BD1232" s="34"/>
      <c r="BE1232" s="38"/>
      <c r="BF1232" s="41"/>
      <c r="BG1232" s="41">
        <f t="shared" si="927"/>
        <v>2.0619287202735825E-2</v>
      </c>
      <c r="BH1232" s="41"/>
      <c r="BI1232" s="41">
        <f t="shared" si="928"/>
        <v>9.3156167124416309E-2</v>
      </c>
      <c r="BJ1232" s="41"/>
      <c r="BK1232" s="41">
        <f t="shared" si="929"/>
        <v>-2.0657494561583938E-2</v>
      </c>
      <c r="BL1232" s="41">
        <f t="shared" si="930"/>
        <v>-1.5478078966304451E-2</v>
      </c>
      <c r="BM1232" s="41">
        <f t="shared" si="931"/>
        <v>-1.1996716287631437E-2</v>
      </c>
      <c r="BN1232" s="41">
        <f t="shared" si="932"/>
        <v>7.3643288130490328E-2</v>
      </c>
      <c r="BO1232" s="41"/>
      <c r="BP1232" s="41"/>
      <c r="BQ1232" s="41">
        <f t="shared" si="933"/>
        <v>1.5151805020602246E-2</v>
      </c>
      <c r="BR1232" s="41">
        <f t="shared" si="934"/>
        <v>-7.9730564865115369E-3</v>
      </c>
      <c r="BS1232" s="41">
        <f t="shared" si="935"/>
        <v>-6.6691614362808429E-3</v>
      </c>
      <c r="BT1232" s="41"/>
      <c r="BU1232" s="41"/>
      <c r="BV1232" s="41"/>
      <c r="BW1232" s="41">
        <f t="shared" si="937"/>
        <v>-3.7134412595945525E-3</v>
      </c>
      <c r="BX1232" s="41"/>
      <c r="BY1232" s="41"/>
      <c r="BZ1232" s="41">
        <f t="shared" si="938"/>
        <v>-4.7505745371405625E-3</v>
      </c>
      <c r="CA1232" s="41">
        <f t="shared" si="939"/>
        <v>-1.0258335745371352E-3</v>
      </c>
      <c r="CB1232" s="41"/>
      <c r="CC1232" s="41">
        <f t="shared" si="940"/>
        <v>0</v>
      </c>
      <c r="CD1232" s="41">
        <f t="shared" si="941"/>
        <v>-1.1077631043036386E-2</v>
      </c>
      <c r="CE1232" s="41">
        <f t="shared" si="942"/>
        <v>6.4479834692061991E-3</v>
      </c>
      <c r="CF1232" s="41">
        <f t="shared" si="943"/>
        <v>-1.6479658913963382E-2</v>
      </c>
      <c r="CG1232" s="41"/>
      <c r="CH1232" s="41">
        <f t="shared" si="944"/>
        <v>-2.2145204220784444E-4</v>
      </c>
      <c r="CI1232" s="41">
        <f t="shared" si="945"/>
        <v>3.9818832703532688E-4</v>
      </c>
      <c r="CJ1232" s="41">
        <f t="shared" si="961"/>
        <v>3.5778213478841235E-3</v>
      </c>
      <c r="CK1232" s="41">
        <f t="shared" si="946"/>
        <v>3.0883106059025233E-2</v>
      </c>
      <c r="CL1232" s="41">
        <f t="shared" si="947"/>
        <v>5.7389252813209975E-3</v>
      </c>
      <c r="CM1232" s="41">
        <f t="shared" si="948"/>
        <v>-2.4760208084176848E-2</v>
      </c>
      <c r="CO1232" s="41"/>
      <c r="CP1232" s="41"/>
      <c r="CQ1232" s="41">
        <f t="shared" si="949"/>
        <v>7.1009591598068561E-4</v>
      </c>
      <c r="CR1232" s="41">
        <f t="shared" si="950"/>
        <v>4.08219945202552E-2</v>
      </c>
      <c r="CS1232" s="41">
        <f t="shared" si="951"/>
        <v>-1.0563443483298917E-2</v>
      </c>
      <c r="CT1232" s="41">
        <f t="shared" si="952"/>
        <v>-1.8018505502678365E-2</v>
      </c>
      <c r="CU1232" s="41"/>
      <c r="CV1232" s="41">
        <f t="shared" si="953"/>
        <v>-2.1928172338611548E-2</v>
      </c>
      <c r="CW1232" s="41"/>
      <c r="CX1232" s="41">
        <f t="shared" si="954"/>
        <v>-1.5504175086016645E-2</v>
      </c>
      <c r="CY1232" s="41"/>
      <c r="CZ1232" s="41">
        <f t="shared" si="955"/>
        <v>2.2472855852058576E-2</v>
      </c>
      <c r="DA1232" s="41">
        <f t="shared" si="956"/>
        <v>8.6580627431145311E-3</v>
      </c>
      <c r="DB1232" s="41">
        <f t="shared" si="957"/>
        <v>2.1990936276407542E-2</v>
      </c>
      <c r="DC1232" s="41">
        <f t="shared" si="958"/>
        <v>-3.9740328649514108E-2</v>
      </c>
      <c r="DD1232" s="41">
        <f t="shared" si="959"/>
        <v>6.1699652886502343E-3</v>
      </c>
      <c r="DE1232" s="41"/>
      <c r="DF1232" s="41"/>
      <c r="DG1232" s="41">
        <f t="shared" si="960"/>
        <v>-9.5774442135441085E-4</v>
      </c>
      <c r="DH1232" s="41"/>
    </row>
    <row r="1233" spans="2:112">
      <c r="B1233" s="34"/>
      <c r="C1233" s="34">
        <v>4.9000000000000004</v>
      </c>
      <c r="D1233" s="34"/>
      <c r="E1233" s="34">
        <v>3.79</v>
      </c>
      <c r="F1233" s="34"/>
      <c r="G1233" s="34">
        <v>63.34</v>
      </c>
      <c r="H1233" s="34">
        <v>35.5</v>
      </c>
      <c r="I1233" s="34">
        <v>28.950001</v>
      </c>
      <c r="J1233" s="34">
        <v>13.69</v>
      </c>
      <c r="K1233" s="34"/>
      <c r="L1233" s="34"/>
      <c r="M1233" s="34">
        <v>6.4</v>
      </c>
      <c r="N1233" s="34">
        <v>48.759998000000003</v>
      </c>
      <c r="O1233" s="34">
        <v>13.43</v>
      </c>
      <c r="P1233" s="34"/>
      <c r="Q1233" s="34"/>
      <c r="R1233" s="34"/>
      <c r="S1233" s="34">
        <v>51.450001</v>
      </c>
      <c r="T1233" s="34"/>
      <c r="U1233" s="34"/>
      <c r="V1233" s="34">
        <v>4.5582029999999998</v>
      </c>
      <c r="W1233" s="34">
        <v>58.240001999999997</v>
      </c>
      <c r="X1233" s="34"/>
      <c r="Y1233" s="34">
        <v>17.149999999999999</v>
      </c>
      <c r="Z1233" s="34">
        <v>39.700001</v>
      </c>
      <c r="AA1233" s="34">
        <v>53</v>
      </c>
      <c r="AB1233" s="34">
        <v>99.884178000000006</v>
      </c>
      <c r="AC1233" s="34"/>
      <c r="AD1233" s="34">
        <v>136.39999399999999</v>
      </c>
      <c r="AE1233" s="34">
        <v>50.119999</v>
      </c>
      <c r="AF1233" s="34">
        <v>12.61</v>
      </c>
      <c r="AG1233" s="34">
        <v>97.370002999999997</v>
      </c>
      <c r="AH1233" s="34">
        <v>34.650002000000001</v>
      </c>
      <c r="AI1233" s="34">
        <v>129.89999399999999</v>
      </c>
      <c r="AJ1233" s="34">
        <v>11.04</v>
      </c>
      <c r="AK1233" s="34"/>
      <c r="AL1233" s="34"/>
      <c r="AM1233" s="34">
        <v>41.77</v>
      </c>
      <c r="AN1233" s="34">
        <v>2.2999999999999998</v>
      </c>
      <c r="AO1233" s="34">
        <v>28.85</v>
      </c>
      <c r="AP1233" s="34">
        <v>8.25</v>
      </c>
      <c r="AQ1233" s="34"/>
      <c r="AR1233" s="34">
        <v>8.39</v>
      </c>
      <c r="AS1233" s="34"/>
      <c r="AT1233" s="34">
        <v>25.080416</v>
      </c>
      <c r="AU1233" s="34"/>
      <c r="AV1233" s="34">
        <v>12.75</v>
      </c>
      <c r="AW1233" s="34">
        <v>17.809999000000001</v>
      </c>
      <c r="AX1233" s="34">
        <v>18.440000999999999</v>
      </c>
      <c r="AY1233" s="34">
        <v>3.8</v>
      </c>
      <c r="AZ1233" s="34">
        <v>73.489998</v>
      </c>
      <c r="BA1233" s="34"/>
      <c r="BB1233" s="34"/>
      <c r="BC1233" s="34">
        <v>31.720320000000001</v>
      </c>
      <c r="BD1233" s="34"/>
      <c r="BE1233" s="38"/>
      <c r="BF1233" s="41"/>
      <c r="BG1233" s="41">
        <f t="shared" si="927"/>
        <v>0</v>
      </c>
      <c r="BH1233" s="41"/>
      <c r="BI1233" s="41">
        <f t="shared" si="928"/>
        <v>2.1334142474991141E-2</v>
      </c>
      <c r="BJ1233" s="41"/>
      <c r="BK1233" s="41">
        <f t="shared" si="929"/>
        <v>-1.3486122856448549E-2</v>
      </c>
      <c r="BL1233" s="41">
        <f t="shared" si="930"/>
        <v>8.1910041650845138E-3</v>
      </c>
      <c r="BM1233" s="41">
        <f t="shared" si="931"/>
        <v>-1.7255914251560701E-3</v>
      </c>
      <c r="BN1233" s="41">
        <f t="shared" si="932"/>
        <v>3.3423088791495227E-2</v>
      </c>
      <c r="BO1233" s="41"/>
      <c r="BP1233" s="41"/>
      <c r="BQ1233" s="41">
        <f t="shared" si="933"/>
        <v>-3.8318864302136657E-2</v>
      </c>
      <c r="BR1233" s="41">
        <f t="shared" si="934"/>
        <v>8.2061966874968873E-4</v>
      </c>
      <c r="BS1233" s="41">
        <f t="shared" si="935"/>
        <v>-1.4880955127018446E-3</v>
      </c>
      <c r="BT1233" s="41"/>
      <c r="BU1233" s="41"/>
      <c r="BV1233" s="41"/>
      <c r="BW1233" s="41">
        <f t="shared" si="937"/>
        <v>7.4132410568517847E-3</v>
      </c>
      <c r="BX1233" s="41"/>
      <c r="BY1233" s="41"/>
      <c r="BZ1233" s="41">
        <f t="shared" si="938"/>
        <v>8.223806689630106E-2</v>
      </c>
      <c r="CA1233" s="41">
        <f t="shared" si="939"/>
        <v>-3.7703043482972621E-3</v>
      </c>
      <c r="CB1233" s="41"/>
      <c r="CC1233" s="41">
        <f t="shared" si="940"/>
        <v>8.7848295557328114E-3</v>
      </c>
      <c r="CD1233" s="41">
        <f t="shared" si="941"/>
        <v>5.0505409749850337E-3</v>
      </c>
      <c r="CE1233" s="41">
        <f t="shared" si="942"/>
        <v>1.8885368806854882E-3</v>
      </c>
      <c r="CF1233" s="41">
        <f t="shared" si="943"/>
        <v>8.0240733987934007E-3</v>
      </c>
      <c r="CG1233" s="41"/>
      <c r="CH1233" s="41">
        <f t="shared" si="944"/>
        <v>6.989155038381374E-3</v>
      </c>
      <c r="CI1233" s="41">
        <f t="shared" si="945"/>
        <v>-2.3914518931071722E-3</v>
      </c>
      <c r="CJ1233" s="41">
        <f t="shared" si="961"/>
        <v>-7.168489478612516E-3</v>
      </c>
      <c r="CK1233" s="41">
        <f t="shared" si="946"/>
        <v>2.0858971997358769E-2</v>
      </c>
      <c r="CL1233" s="41">
        <f t="shared" si="947"/>
        <v>-8.6207139361538128E-3</v>
      </c>
      <c r="CM1233" s="41">
        <f t="shared" si="948"/>
        <v>-1.0771641189360225E-3</v>
      </c>
      <c r="CO1233" s="41"/>
      <c r="CP1233" s="41"/>
      <c r="CQ1233" s="41">
        <f t="shared" si="949"/>
        <v>-1.1662586352748841E-2</v>
      </c>
      <c r="CR1233" s="41">
        <f t="shared" si="950"/>
        <v>-8.3381608939051138E-2</v>
      </c>
      <c r="CS1233" s="41">
        <f t="shared" si="951"/>
        <v>2.1016535361658564E-2</v>
      </c>
      <c r="CT1233" s="41">
        <f t="shared" si="952"/>
        <v>0</v>
      </c>
      <c r="CU1233" s="41"/>
      <c r="CV1233" s="41">
        <f t="shared" si="953"/>
        <v>-2.1227212130573631E-2</v>
      </c>
      <c r="CW1233" s="41"/>
      <c r="CX1233" s="41">
        <f t="shared" si="954"/>
        <v>-1.7734456575133287E-2</v>
      </c>
      <c r="CY1233" s="41"/>
      <c r="CZ1233" s="41">
        <f t="shared" si="955"/>
        <v>-5.7158413839948637E-2</v>
      </c>
      <c r="DA1233" s="41">
        <f t="shared" si="956"/>
        <v>2.3289834932854161E-2</v>
      </c>
      <c r="DB1233" s="41">
        <f t="shared" si="957"/>
        <v>2.7152881195318538E-3</v>
      </c>
      <c r="DC1233" s="41">
        <f t="shared" si="958"/>
        <v>2.6668247082161273E-2</v>
      </c>
      <c r="DD1233" s="41">
        <f t="shared" si="959"/>
        <v>4.5004371288433834E-3</v>
      </c>
      <c r="DE1233" s="41"/>
      <c r="DF1233" s="41"/>
      <c r="DG1233" s="41">
        <f t="shared" si="960"/>
        <v>1.4899709542994985E-2</v>
      </c>
      <c r="DH1233" s="41"/>
    </row>
    <row r="1234" spans="2:112">
      <c r="B1234" s="34"/>
      <c r="C1234" s="34">
        <v>4.8</v>
      </c>
      <c r="D1234" s="34"/>
      <c r="E1234" s="34">
        <v>3.84</v>
      </c>
      <c r="F1234" s="34"/>
      <c r="G1234" s="34">
        <v>63.799999</v>
      </c>
      <c r="H1234" s="34">
        <v>35.409999999999997</v>
      </c>
      <c r="I1234" s="34">
        <v>28.950001</v>
      </c>
      <c r="J1234" s="34">
        <v>13.62</v>
      </c>
      <c r="K1234" s="34"/>
      <c r="L1234" s="34"/>
      <c r="M1234" s="34">
        <v>6.2</v>
      </c>
      <c r="N1234" s="34">
        <v>48.790000999999997</v>
      </c>
      <c r="O1234" s="34">
        <v>13.4</v>
      </c>
      <c r="P1234" s="34"/>
      <c r="Q1234" s="34"/>
      <c r="R1234" s="34"/>
      <c r="S1234" s="34">
        <v>51.450001</v>
      </c>
      <c r="T1234" s="34"/>
      <c r="U1234" s="34"/>
      <c r="V1234" s="34">
        <v>4.4882299999999997</v>
      </c>
      <c r="W1234" s="34">
        <v>58.259998000000003</v>
      </c>
      <c r="X1234" s="34"/>
      <c r="Y1234" s="34">
        <v>17.290001</v>
      </c>
      <c r="Z1234" s="34">
        <v>39.880001</v>
      </c>
      <c r="AA1234" s="34">
        <v>52.720001000000003</v>
      </c>
      <c r="AB1234" s="34">
        <v>99.834289999999996</v>
      </c>
      <c r="AC1234" s="34"/>
      <c r="AD1234" s="34">
        <v>138.39999399999999</v>
      </c>
      <c r="AE1234" s="34">
        <v>50.049999</v>
      </c>
      <c r="AF1234" s="34">
        <v>12.6</v>
      </c>
      <c r="AG1234" s="34">
        <v>94.610000999999997</v>
      </c>
      <c r="AH1234" s="34">
        <v>34.75</v>
      </c>
      <c r="AI1234" s="34">
        <v>129.39999399999999</v>
      </c>
      <c r="AJ1234" s="34">
        <v>11.16</v>
      </c>
      <c r="AK1234" s="34"/>
      <c r="AL1234" s="34"/>
      <c r="AM1234" s="34">
        <v>41.93</v>
      </c>
      <c r="AN1234" s="34">
        <v>2.1</v>
      </c>
      <c r="AO1234" s="34">
        <v>28.549999</v>
      </c>
      <c r="AP1234" s="34">
        <v>8.5</v>
      </c>
      <c r="AQ1234" s="34"/>
      <c r="AR1234" s="34">
        <v>8.33</v>
      </c>
      <c r="AS1234" s="34"/>
      <c r="AT1234" s="34">
        <v>24.93083</v>
      </c>
      <c r="AU1234" s="34"/>
      <c r="AV1234" s="34">
        <v>13.4</v>
      </c>
      <c r="AW1234" s="34">
        <v>22.15</v>
      </c>
      <c r="AX1234" s="34">
        <v>18.379999000000002</v>
      </c>
      <c r="AY1234" s="34">
        <v>3.75</v>
      </c>
      <c r="AZ1234" s="34">
        <v>74.379997000000003</v>
      </c>
      <c r="BA1234" s="34"/>
      <c r="BB1234" s="34"/>
      <c r="BC1234" s="34">
        <v>31.650449999999999</v>
      </c>
      <c r="BD1234" s="34"/>
      <c r="BE1234" s="38"/>
      <c r="BF1234" s="41"/>
      <c r="BG1234" s="41">
        <f t="shared" si="927"/>
        <v>-2.0619287202735818E-2</v>
      </c>
      <c r="BH1234" s="41"/>
      <c r="BI1234" s="41">
        <f t="shared" si="928"/>
        <v>1.3106347505300365E-2</v>
      </c>
      <c r="BJ1234" s="41"/>
      <c r="BK1234" s="41">
        <f t="shared" si="929"/>
        <v>7.2361335662691406E-3</v>
      </c>
      <c r="BL1234" s="41">
        <f t="shared" si="930"/>
        <v>-2.5384303575578101E-3</v>
      </c>
      <c r="BM1234" s="41">
        <f t="shared" si="931"/>
        <v>0</v>
      </c>
      <c r="BN1234" s="41">
        <f t="shared" si="932"/>
        <v>-5.1263385789912571E-3</v>
      </c>
      <c r="BO1234" s="41"/>
      <c r="BP1234" s="41"/>
      <c r="BQ1234" s="41">
        <f t="shared" si="933"/>
        <v>-3.1748698314580298E-2</v>
      </c>
      <c r="BR1234" s="41">
        <f t="shared" si="934"/>
        <v>6.1513072790609681E-4</v>
      </c>
      <c r="BS1234" s="41">
        <f t="shared" si="935"/>
        <v>-2.2363035782804611E-3</v>
      </c>
      <c r="BT1234" s="41"/>
      <c r="BU1234" s="41"/>
      <c r="BV1234" s="41"/>
      <c r="BW1234" s="41">
        <f t="shared" si="937"/>
        <v>0</v>
      </c>
      <c r="BX1234" s="41"/>
      <c r="BY1234" s="41"/>
      <c r="BZ1234" s="41">
        <f t="shared" si="938"/>
        <v>-1.5470052230302969E-2</v>
      </c>
      <c r="CA1234" s="41">
        <f t="shared" si="939"/>
        <v>3.432789733281341E-4</v>
      </c>
      <c r="CB1234" s="41"/>
      <c r="CC1234" s="41">
        <f t="shared" si="940"/>
        <v>8.1301839201484982E-3</v>
      </c>
      <c r="CD1234" s="41">
        <f t="shared" si="941"/>
        <v>4.523757286801649E-3</v>
      </c>
      <c r="CE1234" s="41">
        <f t="shared" si="942"/>
        <v>-5.297004389736625E-3</v>
      </c>
      <c r="CF1234" s="41">
        <f t="shared" si="943"/>
        <v>-4.995832537391027E-4</v>
      </c>
      <c r="CG1234" s="41"/>
      <c r="CH1234" s="41">
        <f t="shared" si="944"/>
        <v>1.4556298409876193E-2</v>
      </c>
      <c r="CI1234" s="41">
        <f t="shared" si="945"/>
        <v>-1.397624294542989E-3</v>
      </c>
      <c r="CJ1234" s="41">
        <f t="shared" si="961"/>
        <v>6.4539485407437381E-3</v>
      </c>
      <c r="CK1234" s="41">
        <f t="shared" si="946"/>
        <v>-2.875499651491556E-2</v>
      </c>
      <c r="CL1234" s="41">
        <f t="shared" si="947"/>
        <v>2.8817886548329306E-3</v>
      </c>
      <c r="CM1234" s="41">
        <f t="shared" si="948"/>
        <v>-3.856541788228847E-3</v>
      </c>
      <c r="CO1234" s="41"/>
      <c r="CP1234" s="41"/>
      <c r="CQ1234" s="41">
        <f t="shared" si="949"/>
        <v>3.823182673587167E-3</v>
      </c>
      <c r="CR1234" s="41">
        <f t="shared" si="950"/>
        <v>-9.0971778205726633E-2</v>
      </c>
      <c r="CS1234" s="41">
        <f t="shared" si="951"/>
        <v>-1.0453091878359747E-2</v>
      </c>
      <c r="CT1234" s="41">
        <f t="shared" si="952"/>
        <v>2.9852963149681128E-2</v>
      </c>
      <c r="CU1234" s="41"/>
      <c r="CV1234" s="41">
        <f t="shared" si="953"/>
        <v>-7.1770643003635929E-3</v>
      </c>
      <c r="CW1234" s="41"/>
      <c r="CX1234" s="41">
        <f t="shared" si="954"/>
        <v>-5.9821123467301493E-3</v>
      </c>
      <c r="CY1234" s="41"/>
      <c r="CZ1234" s="41">
        <f t="shared" si="955"/>
        <v>4.9723435352430574E-2</v>
      </c>
      <c r="DA1234" s="41">
        <f t="shared" si="956"/>
        <v>0.21807745533780715</v>
      </c>
      <c r="DB1234" s="41">
        <f t="shared" si="957"/>
        <v>-3.2592098378056017E-3</v>
      </c>
      <c r="DC1234" s="41">
        <f t="shared" si="958"/>
        <v>-1.3245226750020567E-2</v>
      </c>
      <c r="DD1234" s="41">
        <f t="shared" si="959"/>
        <v>1.2037732837307741E-2</v>
      </c>
      <c r="DE1234" s="41"/>
      <c r="DF1234" s="41"/>
      <c r="DG1234" s="41">
        <f t="shared" si="960"/>
        <v>-2.2051184895554637E-3</v>
      </c>
      <c r="DH1234" s="41"/>
    </row>
    <row r="1235" spans="2:112">
      <c r="B1235" s="34"/>
      <c r="C1235" s="34">
        <v>4.8</v>
      </c>
      <c r="D1235" s="34"/>
      <c r="E1235" s="34">
        <v>3.97</v>
      </c>
      <c r="F1235" s="34"/>
      <c r="G1235" s="34">
        <v>65.430000000000007</v>
      </c>
      <c r="H1235" s="34">
        <v>35.349997999999999</v>
      </c>
      <c r="I1235" s="34">
        <v>29</v>
      </c>
      <c r="J1235" s="34">
        <v>13.32</v>
      </c>
      <c r="K1235" s="34"/>
      <c r="L1235" s="34"/>
      <c r="M1235" s="34">
        <v>6.61</v>
      </c>
      <c r="N1235" s="34">
        <v>49.060001</v>
      </c>
      <c r="O1235" s="34">
        <v>13.33</v>
      </c>
      <c r="P1235" s="34"/>
      <c r="Q1235" s="34"/>
      <c r="R1235" s="34"/>
      <c r="S1235" s="34">
        <v>51.759998000000003</v>
      </c>
      <c r="T1235" s="34"/>
      <c r="U1235" s="34"/>
      <c r="V1235" s="34">
        <v>4.4582420000000003</v>
      </c>
      <c r="W1235" s="34">
        <v>58.32</v>
      </c>
      <c r="X1235" s="34"/>
      <c r="Y1235" s="34">
        <v>17.309999000000001</v>
      </c>
      <c r="Z1235" s="34">
        <v>40.139999000000003</v>
      </c>
      <c r="AA1235" s="34">
        <v>52.799999</v>
      </c>
      <c r="AB1235" s="34">
        <v>100.882019</v>
      </c>
      <c r="AC1235" s="34"/>
      <c r="AD1235" s="34">
        <v>138.66000399999999</v>
      </c>
      <c r="AE1235" s="34">
        <v>50.09</v>
      </c>
      <c r="AF1235" s="34">
        <v>12.65</v>
      </c>
      <c r="AG1235" s="34">
        <v>92.230002999999996</v>
      </c>
      <c r="AH1235" s="34">
        <v>34.849997999999999</v>
      </c>
      <c r="AI1235" s="34">
        <v>125.339996</v>
      </c>
      <c r="AJ1235" s="34">
        <v>11.18</v>
      </c>
      <c r="AK1235" s="34"/>
      <c r="AL1235" s="34"/>
      <c r="AM1235" s="34">
        <v>42.139999000000003</v>
      </c>
      <c r="AN1235" s="34">
        <v>2.4</v>
      </c>
      <c r="AO1235" s="34">
        <v>28.1</v>
      </c>
      <c r="AP1235" s="34">
        <v>8.4499999999999993</v>
      </c>
      <c r="AQ1235" s="34"/>
      <c r="AR1235" s="34">
        <v>8.4600000000000009</v>
      </c>
      <c r="AS1235" s="34"/>
      <c r="AT1235" s="34">
        <v>24.880970000000001</v>
      </c>
      <c r="AU1235" s="34"/>
      <c r="AV1235" s="34">
        <v>13.5</v>
      </c>
      <c r="AW1235" s="34">
        <v>20.75</v>
      </c>
      <c r="AX1235" s="34">
        <v>18.239999999999998</v>
      </c>
      <c r="AY1235" s="34">
        <v>3.8</v>
      </c>
      <c r="AZ1235" s="34">
        <v>74.889999000000003</v>
      </c>
      <c r="BA1235" s="34"/>
      <c r="BB1235" s="34"/>
      <c r="BC1235" s="34">
        <v>31.889999</v>
      </c>
      <c r="BD1235" s="34"/>
      <c r="BE1235" s="38"/>
      <c r="BF1235" s="41"/>
      <c r="BG1235" s="41">
        <f t="shared" si="927"/>
        <v>0</v>
      </c>
      <c r="BH1235" s="41"/>
      <c r="BI1235" s="41">
        <f t="shared" si="928"/>
        <v>3.3293728099463626E-2</v>
      </c>
      <c r="BJ1235" s="41"/>
      <c r="BK1235" s="41">
        <f t="shared" si="929"/>
        <v>2.5227694204884625E-2</v>
      </c>
      <c r="BL1235" s="41">
        <f t="shared" si="930"/>
        <v>-1.6959303583184511E-3</v>
      </c>
      <c r="BM1235" s="41">
        <f t="shared" si="931"/>
        <v>1.7255914251561005E-3</v>
      </c>
      <c r="BN1235" s="41">
        <f t="shared" si="932"/>
        <v>-2.2272635609123178E-2</v>
      </c>
      <c r="BO1235" s="41"/>
      <c r="BP1235" s="41"/>
      <c r="BQ1235" s="41">
        <f t="shared" si="933"/>
        <v>6.4034361812549082E-2</v>
      </c>
      <c r="BR1235" s="41">
        <f t="shared" si="934"/>
        <v>5.5186648897985096E-3</v>
      </c>
      <c r="BS1235" s="41">
        <f t="shared" si="935"/>
        <v>-5.2375727662484104E-3</v>
      </c>
      <c r="BT1235" s="41"/>
      <c r="BU1235" s="41"/>
      <c r="BV1235" s="41"/>
      <c r="BW1235" s="41">
        <f t="shared" si="937"/>
        <v>6.0071298363637707E-3</v>
      </c>
      <c r="BX1235" s="41"/>
      <c r="BY1235" s="41"/>
      <c r="BZ1235" s="41">
        <f t="shared" si="938"/>
        <v>-6.7038967562973563E-3</v>
      </c>
      <c r="CA1235" s="41">
        <f t="shared" si="939"/>
        <v>1.0293704979852374E-3</v>
      </c>
      <c r="CB1235" s="41"/>
      <c r="CC1235" s="41">
        <f t="shared" si="940"/>
        <v>1.1559538859438349E-3</v>
      </c>
      <c r="CD1235" s="41">
        <f t="shared" si="941"/>
        <v>6.4983482865236409E-3</v>
      </c>
      <c r="CE1235" s="41">
        <f t="shared" si="942"/>
        <v>1.5162626104365433E-3</v>
      </c>
      <c r="CF1235" s="41">
        <f t="shared" si="943"/>
        <v>1.0439993855053096E-2</v>
      </c>
      <c r="CG1235" s="41"/>
      <c r="CH1235" s="41">
        <f t="shared" si="944"/>
        <v>1.876922530917517E-3</v>
      </c>
      <c r="CI1235" s="41">
        <f t="shared" si="945"/>
        <v>7.9890158831603041E-4</v>
      </c>
      <c r="CJ1235" s="41">
        <f t="shared" si="961"/>
        <v>-1.367419651423073E-2</v>
      </c>
      <c r="CK1235" s="41">
        <f t="shared" si="946"/>
        <v>-2.5477699511055829E-2</v>
      </c>
      <c r="CL1235" s="41">
        <f t="shared" si="947"/>
        <v>2.8735078069208509E-3</v>
      </c>
      <c r="CM1235" s="41">
        <f t="shared" si="948"/>
        <v>-3.1878322815614639E-2</v>
      </c>
      <c r="CO1235" s="41"/>
      <c r="CP1235" s="41"/>
      <c r="CQ1235" s="41">
        <f t="shared" si="949"/>
        <v>4.9958234629490263E-3</v>
      </c>
      <c r="CR1235" s="41">
        <f t="shared" si="950"/>
        <v>0.13353139262452257</v>
      </c>
      <c r="CS1235" s="41">
        <f t="shared" si="951"/>
        <v>-1.5887324736048796E-2</v>
      </c>
      <c r="CT1235" s="41">
        <f t="shared" si="952"/>
        <v>-5.8997221271883827E-3</v>
      </c>
      <c r="CU1235" s="41"/>
      <c r="CV1235" s="41">
        <f t="shared" si="953"/>
        <v>1.5485717439380721E-2</v>
      </c>
      <c r="CW1235" s="41"/>
      <c r="CX1235" s="41">
        <f t="shared" si="954"/>
        <v>-2.001935953014739E-3</v>
      </c>
      <c r="CY1235" s="41"/>
      <c r="CZ1235" s="41">
        <f t="shared" si="955"/>
        <v>7.4349784875179905E-3</v>
      </c>
      <c r="DA1235" s="41">
        <f t="shared" si="956"/>
        <v>-6.5291249814437291E-2</v>
      </c>
      <c r="DB1235" s="41">
        <f t="shared" si="957"/>
        <v>-7.6460778743902506E-3</v>
      </c>
      <c r="DC1235" s="41">
        <f t="shared" si="958"/>
        <v>1.3245226750020505E-2</v>
      </c>
      <c r="DD1235" s="41">
        <f t="shared" si="959"/>
        <v>6.8333087448579069E-3</v>
      </c>
      <c r="DE1235" s="41"/>
      <c r="DF1235" s="41"/>
      <c r="DG1235" s="41">
        <f t="shared" si="960"/>
        <v>7.540083165584399E-3</v>
      </c>
      <c r="DH1235" s="41"/>
    </row>
    <row r="1236" spans="2:112">
      <c r="B1236" s="34"/>
      <c r="C1236" s="34">
        <v>4.8</v>
      </c>
      <c r="D1236" s="34"/>
      <c r="E1236" s="34">
        <v>3.68</v>
      </c>
      <c r="F1236" s="34"/>
      <c r="G1236" s="34">
        <v>64.489998</v>
      </c>
      <c r="H1236" s="34">
        <v>35.049999</v>
      </c>
      <c r="I1236" s="34">
        <v>28.65</v>
      </c>
      <c r="J1236" s="34">
        <v>13.64</v>
      </c>
      <c r="K1236" s="34"/>
      <c r="L1236" s="34"/>
      <c r="M1236" s="34">
        <v>6.55</v>
      </c>
      <c r="N1236" s="34">
        <v>48.950001</v>
      </c>
      <c r="O1236" s="34">
        <v>13.24</v>
      </c>
      <c r="P1236" s="34"/>
      <c r="Q1236" s="34"/>
      <c r="R1236" s="34"/>
      <c r="S1236" s="34">
        <v>51.650002000000001</v>
      </c>
      <c r="T1236" s="34"/>
      <c r="U1236" s="34"/>
      <c r="V1236" s="34">
        <v>4.3982659999999996</v>
      </c>
      <c r="W1236" s="34">
        <v>58.080002</v>
      </c>
      <c r="X1236" s="34"/>
      <c r="Y1236" s="34">
        <v>17.420000000000002</v>
      </c>
      <c r="Z1236" s="34">
        <v>40.650002000000001</v>
      </c>
      <c r="AA1236" s="34">
        <v>53</v>
      </c>
      <c r="AB1236" s="34">
        <v>100.183533</v>
      </c>
      <c r="AC1236" s="34"/>
      <c r="AD1236" s="34">
        <v>136.929993</v>
      </c>
      <c r="AE1236" s="34">
        <v>50.080002</v>
      </c>
      <c r="AF1236" s="34">
        <v>12.65</v>
      </c>
      <c r="AG1236" s="34">
        <v>91.790001000000004</v>
      </c>
      <c r="AH1236" s="34">
        <v>34.5</v>
      </c>
      <c r="AI1236" s="34">
        <v>124.300003</v>
      </c>
      <c r="AJ1236" s="34">
        <v>11.22</v>
      </c>
      <c r="AK1236" s="34"/>
      <c r="AL1236" s="34"/>
      <c r="AM1236" s="34">
        <v>41.630001</v>
      </c>
      <c r="AN1236" s="34">
        <v>2.2999999999999998</v>
      </c>
      <c r="AO1236" s="34">
        <v>28.299999</v>
      </c>
      <c r="AP1236" s="34">
        <v>8.35</v>
      </c>
      <c r="AQ1236" s="34"/>
      <c r="AR1236" s="34">
        <v>8.3800000000000008</v>
      </c>
      <c r="AS1236" s="34"/>
      <c r="AT1236" s="34">
        <v>24.531936999999999</v>
      </c>
      <c r="AU1236" s="34"/>
      <c r="AV1236" s="34">
        <v>13.4</v>
      </c>
      <c r="AW1236" s="34">
        <v>20.149999999999999</v>
      </c>
      <c r="AX1236" s="34">
        <v>18.129999000000002</v>
      </c>
      <c r="AY1236" s="34">
        <v>3.7</v>
      </c>
      <c r="AZ1236" s="34">
        <v>74.849997999999999</v>
      </c>
      <c r="BA1236" s="34"/>
      <c r="BB1236" s="34"/>
      <c r="BC1236" s="34">
        <v>31.879999000000002</v>
      </c>
      <c r="BD1236" s="34"/>
      <c r="BE1236" s="38"/>
      <c r="BF1236" s="41"/>
      <c r="BG1236" s="41">
        <f t="shared" si="927"/>
        <v>0</v>
      </c>
      <c r="BH1236" s="41"/>
      <c r="BI1236" s="41">
        <f t="shared" si="928"/>
        <v>-7.585334251825944E-2</v>
      </c>
      <c r="BJ1236" s="41"/>
      <c r="BK1236" s="41">
        <f t="shared" si="929"/>
        <v>-1.4470726871922072E-2</v>
      </c>
      <c r="BL1236" s="41">
        <f t="shared" si="930"/>
        <v>-8.5227508155656384E-3</v>
      </c>
      <c r="BM1236" s="41">
        <f t="shared" si="931"/>
        <v>-1.2142386825725536E-2</v>
      </c>
      <c r="BN1236" s="41">
        <f t="shared" si="932"/>
        <v>2.3739987303073085E-2</v>
      </c>
      <c r="BO1236" s="41"/>
      <c r="BP1236" s="41"/>
      <c r="BQ1236" s="41">
        <f t="shared" si="933"/>
        <v>-9.1186042164344561E-3</v>
      </c>
      <c r="BR1236" s="41">
        <f t="shared" si="934"/>
        <v>-2.2446698080189403E-3</v>
      </c>
      <c r="BS1236" s="41">
        <f t="shared" si="935"/>
        <v>-6.7745836817550966E-3</v>
      </c>
      <c r="BT1236" s="41"/>
      <c r="BU1236" s="41"/>
      <c r="BV1236" s="41"/>
      <c r="BW1236" s="41">
        <f t="shared" si="937"/>
        <v>-2.1273772649528701E-3</v>
      </c>
      <c r="BX1236" s="41"/>
      <c r="BY1236" s="41"/>
      <c r="BZ1236" s="41">
        <f t="shared" si="938"/>
        <v>-1.3544145581917326E-2</v>
      </c>
      <c r="CA1236" s="41">
        <f t="shared" si="939"/>
        <v>-4.1236827486009625E-3</v>
      </c>
      <c r="CB1236" s="41"/>
      <c r="CC1236" s="41">
        <f t="shared" si="940"/>
        <v>6.3346600063156778E-3</v>
      </c>
      <c r="CD1236" s="41">
        <f t="shared" si="941"/>
        <v>1.262556673892379E-2</v>
      </c>
      <c r="CE1236" s="41">
        <f t="shared" si="942"/>
        <v>3.7807417793000661E-3</v>
      </c>
      <c r="CF1236" s="41">
        <f t="shared" si="943"/>
        <v>-6.9478715063787198E-3</v>
      </c>
      <c r="CG1236" s="41"/>
      <c r="CH1236" s="41">
        <f t="shared" si="944"/>
        <v>-1.2555127138754401E-2</v>
      </c>
      <c r="CI1236" s="41">
        <f t="shared" si="945"/>
        <v>-1.9962064158097239E-4</v>
      </c>
      <c r="CJ1236" s="41">
        <f t="shared" si="961"/>
        <v>1.7953803616595845E-2</v>
      </c>
      <c r="CK1236" s="41">
        <f t="shared" si="946"/>
        <v>-4.7821196495716313E-3</v>
      </c>
      <c r="CL1236" s="41">
        <f t="shared" si="947"/>
        <v>-1.0093755780408017E-2</v>
      </c>
      <c r="CM1236" s="41">
        <f t="shared" si="948"/>
        <v>-8.331990231510782E-3</v>
      </c>
      <c r="CO1236" s="41"/>
      <c r="CP1236" s="41"/>
      <c r="CQ1236" s="41">
        <f t="shared" si="949"/>
        <v>-1.2176299417597954E-2</v>
      </c>
      <c r="CR1236" s="41">
        <f t="shared" si="950"/>
        <v>-4.2559614418796007E-2</v>
      </c>
      <c r="CS1236" s="41">
        <f t="shared" si="951"/>
        <v>7.0921929738020284E-3</v>
      </c>
      <c r="CT1236" s="41">
        <f t="shared" si="952"/>
        <v>-1.1904902506318314E-2</v>
      </c>
      <c r="CU1236" s="41"/>
      <c r="CV1236" s="41">
        <f t="shared" si="953"/>
        <v>-9.5012591241402516E-3</v>
      </c>
      <c r="CW1236" s="41"/>
      <c r="CX1236" s="41">
        <f t="shared" si="954"/>
        <v>-1.4127434563175858E-2</v>
      </c>
      <c r="CY1236" s="41"/>
      <c r="CZ1236" s="41">
        <f t="shared" si="955"/>
        <v>-7.4349784875180902E-3</v>
      </c>
      <c r="DA1236" s="41">
        <f t="shared" si="956"/>
        <v>-2.9341958284015434E-2</v>
      </c>
      <c r="DB1236" s="41">
        <f t="shared" si="957"/>
        <v>-6.0490150366250594E-3</v>
      </c>
      <c r="DC1236" s="41">
        <f t="shared" si="958"/>
        <v>-2.666824708216118E-2</v>
      </c>
      <c r="DD1236" s="41">
        <f t="shared" si="959"/>
        <v>-5.3427276282798223E-4</v>
      </c>
      <c r="DE1236" s="41"/>
      <c r="DF1236" s="41"/>
      <c r="DG1236" s="41">
        <f t="shared" si="960"/>
        <v>-3.1362710978805487E-4</v>
      </c>
      <c r="DH1236" s="41"/>
    </row>
    <row r="1237" spans="2:112">
      <c r="B1237" s="34"/>
      <c r="C1237" s="34">
        <v>4.9000000000000004</v>
      </c>
      <c r="D1237" s="34"/>
      <c r="E1237" s="34">
        <v>3.72</v>
      </c>
      <c r="F1237" s="34"/>
      <c r="G1237" s="34">
        <v>63.66</v>
      </c>
      <c r="H1237" s="34">
        <v>34.479999999999997</v>
      </c>
      <c r="I1237" s="34">
        <v>28.5</v>
      </c>
      <c r="J1237" s="34">
        <v>14.37</v>
      </c>
      <c r="K1237" s="34"/>
      <c r="L1237" s="34"/>
      <c r="M1237" s="34">
        <v>7.05</v>
      </c>
      <c r="N1237" s="34">
        <v>48.959999000000003</v>
      </c>
      <c r="O1237" s="34">
        <v>13.51</v>
      </c>
      <c r="P1237" s="34"/>
      <c r="Q1237" s="34"/>
      <c r="R1237" s="34"/>
      <c r="S1237" s="34">
        <v>52.330002</v>
      </c>
      <c r="T1237" s="34"/>
      <c r="U1237" s="34"/>
      <c r="V1237" s="34">
        <v>4.4782339999999996</v>
      </c>
      <c r="W1237" s="34">
        <v>63.099997999999999</v>
      </c>
      <c r="X1237" s="34"/>
      <c r="Y1237" s="34">
        <v>17.209999</v>
      </c>
      <c r="Z1237" s="34">
        <v>39.080002</v>
      </c>
      <c r="AA1237" s="34">
        <v>54.360000999999997</v>
      </c>
      <c r="AB1237" s="34">
        <v>98.437302000000003</v>
      </c>
      <c r="AC1237" s="34"/>
      <c r="AD1237" s="34" t="s">
        <v>193</v>
      </c>
      <c r="AE1237" s="34">
        <v>50.09</v>
      </c>
      <c r="AF1237" s="34">
        <v>13.16</v>
      </c>
      <c r="AG1237" s="34">
        <v>97.419998000000007</v>
      </c>
      <c r="AH1237" s="34">
        <v>34.700001</v>
      </c>
      <c r="AI1237" s="34">
        <v>124.769997</v>
      </c>
      <c r="AJ1237" s="34">
        <v>11.32</v>
      </c>
      <c r="AK1237" s="34"/>
      <c r="AL1237" s="34"/>
      <c r="AM1237" s="34">
        <v>42.299999</v>
      </c>
      <c r="AN1237" s="34">
        <v>2.2999999999999998</v>
      </c>
      <c r="AO1237" s="34">
        <v>29.299999</v>
      </c>
      <c r="AP1237" s="34">
        <v>8.35</v>
      </c>
      <c r="AQ1237" s="34"/>
      <c r="AR1237" s="34">
        <v>8.6199999999999992</v>
      </c>
      <c r="AS1237" s="34"/>
      <c r="AT1237" s="34">
        <v>24.332491000000001</v>
      </c>
      <c r="AU1237" s="34"/>
      <c r="AV1237" s="34">
        <v>13.45</v>
      </c>
      <c r="AW1237" s="34">
        <v>18.950001</v>
      </c>
      <c r="AX1237" s="34">
        <v>18.110001</v>
      </c>
      <c r="AY1237" s="34">
        <v>3.8</v>
      </c>
      <c r="AZ1237" s="34">
        <v>74.580001999999993</v>
      </c>
      <c r="BA1237" s="34"/>
      <c r="BB1237" s="34"/>
      <c r="BC1237" s="34">
        <v>32.5</v>
      </c>
      <c r="BD1237" s="34"/>
      <c r="BE1237" s="38"/>
      <c r="BF1237" s="41"/>
      <c r="BG1237" s="41">
        <f t="shared" si="927"/>
        <v>2.0619287202735825E-2</v>
      </c>
      <c r="BH1237" s="41"/>
      <c r="BI1237" s="41">
        <f t="shared" si="928"/>
        <v>1.0810916104215676E-2</v>
      </c>
      <c r="BJ1237" s="41"/>
      <c r="BK1237" s="41">
        <f t="shared" si="929"/>
        <v>-1.2953720155778786E-2</v>
      </c>
      <c r="BL1237" s="41">
        <f t="shared" si="930"/>
        <v>-1.6396139154435958E-2</v>
      </c>
      <c r="BM1237" s="41">
        <f t="shared" si="931"/>
        <v>-5.2493558861436782E-3</v>
      </c>
      <c r="BN1237" s="41">
        <f t="shared" si="932"/>
        <v>5.213604767561747E-2</v>
      </c>
      <c r="BO1237" s="41"/>
      <c r="BP1237" s="41"/>
      <c r="BQ1237" s="41">
        <f t="shared" si="933"/>
        <v>7.3562567177016647E-2</v>
      </c>
      <c r="BR1237" s="41">
        <f t="shared" si="934"/>
        <v>2.0422837370551891E-4</v>
      </c>
      <c r="BS1237" s="41">
        <f t="shared" si="935"/>
        <v>2.0187601463245254E-2</v>
      </c>
      <c r="BT1237" s="41"/>
      <c r="BU1237" s="41"/>
      <c r="BV1237" s="41"/>
      <c r="BW1237" s="41">
        <f t="shared" si="937"/>
        <v>1.3079624315295295E-2</v>
      </c>
      <c r="BX1237" s="41"/>
      <c r="BY1237" s="41"/>
      <c r="BZ1237" s="41">
        <f t="shared" si="938"/>
        <v>1.8018399941591535E-2</v>
      </c>
      <c r="CA1237" s="41">
        <f t="shared" si="939"/>
        <v>8.2899332899644199E-2</v>
      </c>
      <c r="CB1237" s="41"/>
      <c r="CC1237" s="41">
        <f t="shared" si="940"/>
        <v>-1.2128419306662908E-2</v>
      </c>
      <c r="CD1237" s="41">
        <f t="shared" si="941"/>
        <v>-3.9388006842657086E-2</v>
      </c>
      <c r="CE1237" s="41">
        <f t="shared" si="942"/>
        <v>2.5336694126700216E-2</v>
      </c>
      <c r="CF1237" s="41">
        <f t="shared" si="943"/>
        <v>-1.758401623852722E-2</v>
      </c>
      <c r="CG1237" s="41"/>
      <c r="CH1237" s="41">
        <f t="shared" ref="CH1237:CH1244" si="962">LN(AD1239/AD1238)</f>
        <v>2.0208491474282261E-2</v>
      </c>
      <c r="CI1237" s="41">
        <f t="shared" si="945"/>
        <v>1.9962064158087414E-4</v>
      </c>
      <c r="CJ1237" s="41">
        <f t="shared" si="961"/>
        <v>-1.6505577440231015E-2</v>
      </c>
      <c r="CK1237" s="41">
        <f t="shared" si="946"/>
        <v>5.9528137723298478E-2</v>
      </c>
      <c r="CL1237" s="41">
        <f t="shared" si="947"/>
        <v>5.7803917339427982E-3</v>
      </c>
      <c r="CM1237" s="41">
        <f t="shared" si="948"/>
        <v>3.7739957268663302E-3</v>
      </c>
      <c r="CO1237" s="41"/>
      <c r="CP1237" s="41"/>
      <c r="CQ1237" s="41">
        <f t="shared" si="949"/>
        <v>1.5965977183547652E-2</v>
      </c>
      <c r="CR1237" s="41">
        <f t="shared" si="950"/>
        <v>0</v>
      </c>
      <c r="CS1237" s="41">
        <f t="shared" si="951"/>
        <v>3.4725712579825992E-2</v>
      </c>
      <c r="CT1237" s="41">
        <f t="shared" si="952"/>
        <v>0</v>
      </c>
      <c r="CU1237" s="41"/>
      <c r="CV1237" s="41">
        <f t="shared" si="953"/>
        <v>2.8237170181609771E-2</v>
      </c>
      <c r="CW1237" s="41"/>
      <c r="CX1237" s="41">
        <f t="shared" si="954"/>
        <v>-8.1632842433253024E-3</v>
      </c>
      <c r="CY1237" s="41"/>
      <c r="CZ1237" s="41">
        <f t="shared" si="955"/>
        <v>3.7243990909822727E-3</v>
      </c>
      <c r="DA1237" s="41">
        <f t="shared" si="956"/>
        <v>-6.1400304093809387E-2</v>
      </c>
      <c r="DB1237" s="41">
        <f t="shared" si="957"/>
        <v>-1.1036424961282328E-3</v>
      </c>
      <c r="DC1237" s="41">
        <f t="shared" si="958"/>
        <v>2.6668247082161273E-2</v>
      </c>
      <c r="DD1237" s="41">
        <f t="shared" si="959"/>
        <v>-3.6136825780148677E-3</v>
      </c>
      <c r="DE1237" s="41"/>
      <c r="DF1237" s="41"/>
      <c r="DG1237" s="41">
        <f t="shared" si="960"/>
        <v>1.9261266781306598E-2</v>
      </c>
      <c r="DH1237" s="41"/>
    </row>
    <row r="1238" spans="2:112">
      <c r="B1238" s="34"/>
      <c r="C1238" s="34">
        <v>4.8</v>
      </c>
      <c r="D1238" s="34"/>
      <c r="E1238" s="34">
        <v>4.6399999999999997</v>
      </c>
      <c r="F1238" s="34"/>
      <c r="G1238" s="34">
        <v>62.990001999999997</v>
      </c>
      <c r="H1238" s="34">
        <v>34.919998</v>
      </c>
      <c r="I1238" s="34">
        <v>29</v>
      </c>
      <c r="J1238" s="34">
        <v>14.8</v>
      </c>
      <c r="K1238" s="34"/>
      <c r="L1238" s="34"/>
      <c r="M1238" s="34">
        <v>7.3</v>
      </c>
      <c r="N1238" s="34">
        <v>48.939999</v>
      </c>
      <c r="O1238" s="34">
        <v>13.64</v>
      </c>
      <c r="P1238" s="34"/>
      <c r="Q1238" s="34"/>
      <c r="R1238" s="34"/>
      <c r="S1238" s="34">
        <v>53.099997999999999</v>
      </c>
      <c r="T1238" s="34"/>
      <c r="U1238" s="34"/>
      <c r="V1238" s="34">
        <v>4.3382899999999998</v>
      </c>
      <c r="W1238" s="34">
        <v>62.630001</v>
      </c>
      <c r="X1238" s="34"/>
      <c r="Y1238" s="34">
        <v>17.389999</v>
      </c>
      <c r="Z1238" s="34">
        <v>38.200001</v>
      </c>
      <c r="AA1238" s="34">
        <v>54.700001</v>
      </c>
      <c r="AB1238" s="34">
        <v>97.639022999999995</v>
      </c>
      <c r="AC1238" s="34"/>
      <c r="AD1238" s="34">
        <v>138.63000500000001</v>
      </c>
      <c r="AE1238" s="34">
        <v>50.029998999999997</v>
      </c>
      <c r="AF1238" s="34">
        <v>13.48</v>
      </c>
      <c r="AG1238" s="34">
        <v>98.910004000000001</v>
      </c>
      <c r="AH1238" s="34">
        <v>35.299999</v>
      </c>
      <c r="AI1238" s="34">
        <v>124.989998</v>
      </c>
      <c r="AJ1238" s="34">
        <v>11.24</v>
      </c>
      <c r="AK1238" s="34"/>
      <c r="AL1238" s="34"/>
      <c r="AM1238" s="34">
        <v>43.259998000000003</v>
      </c>
      <c r="AN1238" s="34">
        <v>2.4</v>
      </c>
      <c r="AO1238" s="34">
        <v>30.75</v>
      </c>
      <c r="AP1238" s="34">
        <v>8.3000000000000007</v>
      </c>
      <c r="AQ1238" s="34"/>
      <c r="AR1238" s="34">
        <v>8.32</v>
      </c>
      <c r="AS1238" s="34"/>
      <c r="AT1238" s="34">
        <v>24.382352999999998</v>
      </c>
      <c r="AU1238" s="34"/>
      <c r="AV1238" s="34">
        <v>13.55</v>
      </c>
      <c r="AW1238" s="34">
        <v>18.5</v>
      </c>
      <c r="AX1238" s="34">
        <v>18.52</v>
      </c>
      <c r="AY1238" s="34">
        <v>3.8</v>
      </c>
      <c r="AZ1238" s="34">
        <v>74.739998</v>
      </c>
      <c r="BA1238" s="34"/>
      <c r="BB1238" s="34"/>
      <c r="BC1238" s="34">
        <v>31.620000999999998</v>
      </c>
      <c r="BD1238" s="34"/>
      <c r="BE1238" s="38"/>
      <c r="BF1238" s="41"/>
      <c r="BG1238" s="41">
        <f t="shared" si="927"/>
        <v>-2.0619287202735818E-2</v>
      </c>
      <c r="BH1238" s="41"/>
      <c r="BI1238" s="41">
        <f t="shared" si="928"/>
        <v>0.22099069795310852</v>
      </c>
      <c r="BJ1238" s="41"/>
      <c r="BK1238" s="41">
        <f t="shared" si="929"/>
        <v>-1.0580406469038076E-2</v>
      </c>
      <c r="BL1238" s="41">
        <f t="shared" si="930"/>
        <v>1.2680227902138904E-2</v>
      </c>
      <c r="BM1238" s="41">
        <f t="shared" si="931"/>
        <v>1.7391742711869239E-2</v>
      </c>
      <c r="BN1238" s="41">
        <f t="shared" si="932"/>
        <v>2.9484480679135876E-2</v>
      </c>
      <c r="BO1238" s="41"/>
      <c r="BP1238" s="41"/>
      <c r="BQ1238" s="41">
        <f t="shared" si="933"/>
        <v>3.48467313301681E-2</v>
      </c>
      <c r="BR1238" s="41">
        <f t="shared" si="934"/>
        <v>-4.0858019789199448E-4</v>
      </c>
      <c r="BS1238" s="41">
        <f t="shared" si="935"/>
        <v>9.5765004432086173E-3</v>
      </c>
      <c r="BT1238" s="41"/>
      <c r="BU1238" s="41"/>
      <c r="BV1238" s="41"/>
      <c r="BW1238" s="41">
        <f t="shared" si="937"/>
        <v>1.4607031979998349E-2</v>
      </c>
      <c r="BX1238" s="41"/>
      <c r="BY1238" s="41"/>
      <c r="BZ1238" s="41">
        <f t="shared" si="938"/>
        <v>-3.1748511028788902E-2</v>
      </c>
      <c r="CA1238" s="41">
        <f t="shared" si="939"/>
        <v>-7.4763253473354597E-3</v>
      </c>
      <c r="CB1238" s="41"/>
      <c r="CC1238" s="41">
        <f t="shared" si="940"/>
        <v>1.0404718744183318E-2</v>
      </c>
      <c r="CD1238" s="41">
        <f t="shared" si="941"/>
        <v>-2.2775336561113749E-2</v>
      </c>
      <c r="CE1238" s="41">
        <f t="shared" si="942"/>
        <v>6.2351200306489506E-3</v>
      </c>
      <c r="CF1238" s="41">
        <f t="shared" si="943"/>
        <v>-8.1425782596829949E-3</v>
      </c>
      <c r="CG1238" s="41"/>
      <c r="CH1238" s="41">
        <f t="shared" si="962"/>
        <v>4.443590407016175E-3</v>
      </c>
      <c r="CI1238" s="41">
        <f t="shared" si="945"/>
        <v>-1.1985818574193235E-3</v>
      </c>
      <c r="CJ1238" s="41">
        <f t="shared" si="961"/>
        <v>2.5715702764457515E-2</v>
      </c>
      <c r="CK1238" s="41">
        <f t="shared" si="946"/>
        <v>1.5178878343822158E-2</v>
      </c>
      <c r="CL1238" s="41">
        <f t="shared" si="947"/>
        <v>1.7143219839381968E-2</v>
      </c>
      <c r="CM1238" s="41">
        <f t="shared" si="948"/>
        <v>1.7616997221617892E-3</v>
      </c>
      <c r="CO1238" s="41"/>
      <c r="CP1238" s="41"/>
      <c r="CQ1238" s="41">
        <f t="shared" si="949"/>
        <v>2.2441311881256535E-2</v>
      </c>
      <c r="CR1238" s="41">
        <f t="shared" si="950"/>
        <v>4.2559614418795903E-2</v>
      </c>
      <c r="CS1238" s="41">
        <f t="shared" si="951"/>
        <v>4.830251235919869E-2</v>
      </c>
      <c r="CT1238" s="41">
        <f t="shared" si="952"/>
        <v>-6.006024060211698E-3</v>
      </c>
      <c r="CU1238" s="41"/>
      <c r="CV1238" s="41">
        <f t="shared" si="953"/>
        <v>-3.5422829842484432E-2</v>
      </c>
      <c r="CW1238" s="41"/>
      <c r="CX1238" s="41">
        <f t="shared" si="954"/>
        <v>2.0470974889161267E-3</v>
      </c>
      <c r="CY1238" s="41"/>
      <c r="CZ1238" s="41">
        <f t="shared" si="955"/>
        <v>7.4074412778618176E-3</v>
      </c>
      <c r="DA1238" s="41">
        <f t="shared" si="956"/>
        <v>-2.4033252214603399E-2</v>
      </c>
      <c r="DB1238" s="41">
        <f t="shared" si="957"/>
        <v>2.2386902104601321E-2</v>
      </c>
      <c r="DC1238" s="41">
        <f t="shared" si="958"/>
        <v>0</v>
      </c>
      <c r="DD1238" s="41">
        <f t="shared" si="959"/>
        <v>2.142995730389596E-3</v>
      </c>
      <c r="DE1238" s="41"/>
      <c r="DF1238" s="41"/>
      <c r="DG1238" s="41">
        <f t="shared" si="960"/>
        <v>-2.745022592881298E-2</v>
      </c>
      <c r="DH1238" s="41"/>
    </row>
    <row r="1239" spans="2:112">
      <c r="B1239" s="34"/>
      <c r="C1239" s="34">
        <v>4.8</v>
      </c>
      <c r="D1239" s="34"/>
      <c r="E1239" s="34">
        <v>4.8499999999999996</v>
      </c>
      <c r="F1239" s="34"/>
      <c r="G1239" s="34">
        <v>63.18</v>
      </c>
      <c r="H1239" s="34">
        <v>35.110000999999997</v>
      </c>
      <c r="I1239" s="34">
        <v>29.5</v>
      </c>
      <c r="J1239" s="34">
        <v>15.07</v>
      </c>
      <c r="K1239" s="34"/>
      <c r="L1239" s="34"/>
      <c r="M1239" s="34">
        <v>7.15</v>
      </c>
      <c r="N1239" s="34">
        <v>49.150002000000001</v>
      </c>
      <c r="O1239" s="34">
        <v>13.71</v>
      </c>
      <c r="P1239" s="34"/>
      <c r="Q1239" s="34"/>
      <c r="R1239" s="34"/>
      <c r="S1239" s="34">
        <v>53.259998000000003</v>
      </c>
      <c r="T1239" s="34"/>
      <c r="U1239" s="34"/>
      <c r="V1239" s="34">
        <v>4.3882700000000003</v>
      </c>
      <c r="W1239" s="34">
        <v>61.759998000000003</v>
      </c>
      <c r="X1239" s="34"/>
      <c r="Y1239" s="34">
        <v>17.489999999999998</v>
      </c>
      <c r="Z1239" s="34">
        <v>39.220001000000003</v>
      </c>
      <c r="AA1239" s="34">
        <v>56</v>
      </c>
      <c r="AB1239" s="34">
        <v>98.986114999999998</v>
      </c>
      <c r="AC1239" s="34"/>
      <c r="AD1239" s="34">
        <v>141.46000699999999</v>
      </c>
      <c r="AE1239" s="34">
        <v>50.110000999999997</v>
      </c>
      <c r="AF1239" s="34">
        <v>13.65</v>
      </c>
      <c r="AG1239" s="34">
        <v>97.879997000000003</v>
      </c>
      <c r="AH1239" s="34">
        <v>35.849997999999999</v>
      </c>
      <c r="AI1239" s="34">
        <v>125.269997</v>
      </c>
      <c r="AJ1239" s="34">
        <v>11.21</v>
      </c>
      <c r="AK1239" s="34"/>
      <c r="AL1239" s="34"/>
      <c r="AM1239" s="34">
        <v>43.669998</v>
      </c>
      <c r="AN1239" s="34">
        <v>2.4</v>
      </c>
      <c r="AO1239" s="34">
        <v>31.200001</v>
      </c>
      <c r="AP1239" s="34">
        <v>8.3000000000000007</v>
      </c>
      <c r="AQ1239" s="34"/>
      <c r="AR1239" s="34">
        <v>8.4499999999999993</v>
      </c>
      <c r="AS1239" s="34"/>
      <c r="AT1239" s="34">
        <v>24.880970000000001</v>
      </c>
      <c r="AU1239" s="34"/>
      <c r="AV1239" s="34">
        <v>13.55</v>
      </c>
      <c r="AW1239" s="34">
        <v>18.350000000000001</v>
      </c>
      <c r="AX1239" s="34">
        <v>18.440000999999999</v>
      </c>
      <c r="AY1239" s="34">
        <v>3.75</v>
      </c>
      <c r="AZ1239" s="34">
        <v>74.629997000000003</v>
      </c>
      <c r="BA1239" s="34"/>
      <c r="BB1239" s="34"/>
      <c r="BC1239" s="34">
        <v>31.4</v>
      </c>
      <c r="BD1239" s="34"/>
      <c r="BE1239" s="38"/>
      <c r="BF1239" s="41"/>
      <c r="BG1239" s="41">
        <f t="shared" si="927"/>
        <v>0</v>
      </c>
      <c r="BH1239" s="41"/>
      <c r="BI1239" s="41">
        <f t="shared" si="928"/>
        <v>4.4264338711228007E-2</v>
      </c>
      <c r="BJ1239" s="41"/>
      <c r="BK1239" s="41">
        <f t="shared" si="929"/>
        <v>3.0117799890304513E-3</v>
      </c>
      <c r="BL1239" s="41">
        <f t="shared" si="930"/>
        <v>5.4263449646232073E-3</v>
      </c>
      <c r="BM1239" s="41">
        <f t="shared" si="931"/>
        <v>1.709443335930004E-2</v>
      </c>
      <c r="BN1239" s="41">
        <f t="shared" si="932"/>
        <v>1.8078831868334585E-2</v>
      </c>
      <c r="BO1239" s="41"/>
      <c r="BP1239" s="41"/>
      <c r="BQ1239" s="41">
        <f t="shared" si="933"/>
        <v>-2.0761991448429128E-2</v>
      </c>
      <c r="BR1239" s="41">
        <f t="shared" si="934"/>
        <v>4.281849703592756E-3</v>
      </c>
      <c r="BS1239" s="41">
        <f t="shared" si="935"/>
        <v>5.1188411589069768E-3</v>
      </c>
      <c r="BT1239" s="41"/>
      <c r="BU1239" s="41"/>
      <c r="BV1239" s="41"/>
      <c r="BW1239" s="41">
        <f t="shared" si="937"/>
        <v>3.0086522510429296E-3</v>
      </c>
      <c r="BX1239" s="41"/>
      <c r="BY1239" s="41"/>
      <c r="BZ1239" s="41">
        <f t="shared" si="938"/>
        <v>1.1454810715712411E-2</v>
      </c>
      <c r="CA1239" s="41">
        <f t="shared" si="939"/>
        <v>-1.3988539171009879E-2</v>
      </c>
      <c r="CB1239" s="41"/>
      <c r="CC1239" s="41">
        <f t="shared" si="940"/>
        <v>5.7340181686333681E-3</v>
      </c>
      <c r="CD1239" s="41">
        <f t="shared" si="941"/>
        <v>2.6351304474855699E-2</v>
      </c>
      <c r="CE1239" s="41">
        <f t="shared" si="942"/>
        <v>2.3487963025678203E-2</v>
      </c>
      <c r="CF1239" s="41">
        <f t="shared" si="943"/>
        <v>1.370234844335738E-2</v>
      </c>
      <c r="CG1239" s="41"/>
      <c r="CH1239" s="41">
        <f t="shared" si="962"/>
        <v>-5.0092953903232819E-3</v>
      </c>
      <c r="CI1239" s="41">
        <f t="shared" si="945"/>
        <v>1.5978034156234086E-3</v>
      </c>
      <c r="CJ1239" s="41">
        <f t="shared" si="961"/>
        <v>-1.6353012836606892E-2</v>
      </c>
      <c r="CK1239" s="41">
        <f t="shared" si="946"/>
        <v>-1.0468178267858065E-2</v>
      </c>
      <c r="CL1239" s="41">
        <f t="shared" si="947"/>
        <v>1.5460575646983414E-2</v>
      </c>
      <c r="CM1239" s="41">
        <f t="shared" si="948"/>
        <v>2.2376658069784032E-3</v>
      </c>
      <c r="CO1239" s="41"/>
      <c r="CP1239" s="41"/>
      <c r="CQ1239" s="41">
        <f t="shared" si="949"/>
        <v>9.4329474066111134E-3</v>
      </c>
      <c r="CR1239" s="41">
        <f t="shared" si="950"/>
        <v>0</v>
      </c>
      <c r="CS1239" s="41">
        <f t="shared" si="951"/>
        <v>1.4528132614191244E-2</v>
      </c>
      <c r="CT1239" s="41">
        <f t="shared" si="952"/>
        <v>0</v>
      </c>
      <c r="CU1239" s="41"/>
      <c r="CV1239" s="41">
        <f t="shared" si="953"/>
        <v>1.5504186535965036E-2</v>
      </c>
      <c r="CW1239" s="41"/>
      <c r="CX1239" s="41">
        <f t="shared" si="954"/>
        <v>2.024362131758484E-2</v>
      </c>
      <c r="CY1239" s="41"/>
      <c r="CZ1239" s="41">
        <f t="shared" si="955"/>
        <v>0</v>
      </c>
      <c r="DA1239" s="41">
        <f t="shared" si="956"/>
        <v>-8.1411575836997738E-3</v>
      </c>
      <c r="DB1239" s="41">
        <f t="shared" si="957"/>
        <v>-4.3289568596521014E-3</v>
      </c>
      <c r="DC1239" s="41">
        <f t="shared" si="958"/>
        <v>-1.3245226750020567E-2</v>
      </c>
      <c r="DD1239" s="41">
        <f t="shared" si="959"/>
        <v>-1.4728663529211187E-3</v>
      </c>
      <c r="DE1239" s="41"/>
      <c r="DF1239" s="41"/>
      <c r="DG1239" s="41">
        <f t="shared" si="960"/>
        <v>-6.9819704926712646E-3</v>
      </c>
      <c r="DH1239" s="41"/>
    </row>
    <row r="1240" spans="2:112">
      <c r="B1240" s="34"/>
      <c r="C1240" s="34">
        <v>4.8499999999999996</v>
      </c>
      <c r="D1240" s="34"/>
      <c r="E1240" s="34">
        <v>4.87</v>
      </c>
      <c r="F1240" s="34"/>
      <c r="G1240" s="34">
        <v>64.370002999999997</v>
      </c>
      <c r="H1240" s="34">
        <v>36.799999</v>
      </c>
      <c r="I1240" s="34">
        <v>29.700001</v>
      </c>
      <c r="J1240" s="34">
        <v>15.35</v>
      </c>
      <c r="K1240" s="34"/>
      <c r="L1240" s="34"/>
      <c r="M1240" s="34">
        <v>6.95</v>
      </c>
      <c r="N1240" s="34">
        <v>49.560001</v>
      </c>
      <c r="O1240" s="34">
        <v>13.8</v>
      </c>
      <c r="P1240" s="34"/>
      <c r="Q1240" s="34"/>
      <c r="R1240" s="34"/>
      <c r="S1240" s="34">
        <v>53.41</v>
      </c>
      <c r="T1240" s="34"/>
      <c r="U1240" s="34"/>
      <c r="V1240" s="34">
        <v>4.3882700000000003</v>
      </c>
      <c r="W1240" s="34">
        <v>62.700001</v>
      </c>
      <c r="X1240" s="34"/>
      <c r="Y1240" s="34">
        <v>17.760000000000002</v>
      </c>
      <c r="Z1240" s="34">
        <v>38.68</v>
      </c>
      <c r="AA1240" s="34">
        <v>55.209999000000003</v>
      </c>
      <c r="AB1240" s="34">
        <v>97.489349000000004</v>
      </c>
      <c r="AC1240" s="34"/>
      <c r="AD1240" s="34">
        <v>142.08999600000001</v>
      </c>
      <c r="AE1240" s="34">
        <v>50.009998000000003</v>
      </c>
      <c r="AF1240" s="34">
        <v>13.95</v>
      </c>
      <c r="AG1240" s="34">
        <v>96.529999000000004</v>
      </c>
      <c r="AH1240" s="34">
        <v>35.450001</v>
      </c>
      <c r="AI1240" s="34">
        <v>129.11999499999999</v>
      </c>
      <c r="AJ1240" s="34">
        <v>11.19</v>
      </c>
      <c r="AK1240" s="34"/>
      <c r="AL1240" s="34"/>
      <c r="AM1240" s="34">
        <v>43.43</v>
      </c>
      <c r="AN1240" s="34">
        <v>2.2999999999999998</v>
      </c>
      <c r="AO1240" s="34">
        <v>31.200001</v>
      </c>
      <c r="AP1240" s="34">
        <v>8.35</v>
      </c>
      <c r="AQ1240" s="34"/>
      <c r="AR1240" s="34">
        <v>8.74</v>
      </c>
      <c r="AS1240" s="34"/>
      <c r="AT1240" s="34">
        <v>25.130278000000001</v>
      </c>
      <c r="AU1240" s="34"/>
      <c r="AV1240" s="34">
        <v>13.38</v>
      </c>
      <c r="AW1240" s="34">
        <v>20.100000000000001</v>
      </c>
      <c r="AX1240" s="34">
        <v>18.459999</v>
      </c>
      <c r="AY1240" s="34">
        <v>3.75</v>
      </c>
      <c r="AZ1240" s="34">
        <v>74.330001999999993</v>
      </c>
      <c r="BA1240" s="34"/>
      <c r="BB1240" s="34"/>
      <c r="BC1240" s="34">
        <v>31.67</v>
      </c>
      <c r="BD1240" s="34"/>
      <c r="BE1240" s="38"/>
      <c r="BF1240" s="41"/>
      <c r="BG1240" s="41">
        <f t="shared" si="927"/>
        <v>1.0362787035546658E-2</v>
      </c>
      <c r="BH1240" s="41"/>
      <c r="BI1240" s="41">
        <f t="shared" si="928"/>
        <v>4.1152321451065794E-3</v>
      </c>
      <c r="BJ1240" s="41"/>
      <c r="BK1240" s="41">
        <f t="shared" si="929"/>
        <v>1.8659937296145925E-2</v>
      </c>
      <c r="BL1240" s="41">
        <f t="shared" si="930"/>
        <v>4.701179933871745E-2</v>
      </c>
      <c r="BM1240" s="41">
        <f t="shared" si="931"/>
        <v>6.7568161329129781E-3</v>
      </c>
      <c r="BN1240" s="41">
        <f t="shared" si="932"/>
        <v>1.8409461394802127E-2</v>
      </c>
      <c r="BO1240" s="41"/>
      <c r="BP1240" s="41"/>
      <c r="BQ1240" s="41">
        <f t="shared" si="933"/>
        <v>-2.8370697129215576E-2</v>
      </c>
      <c r="BR1240" s="41">
        <f t="shared" si="934"/>
        <v>8.3071896535693909E-3</v>
      </c>
      <c r="BS1240" s="41">
        <f t="shared" si="935"/>
        <v>6.5430985889358868E-3</v>
      </c>
      <c r="BT1240" s="41"/>
      <c r="BU1240" s="41"/>
      <c r="BV1240" s="41"/>
      <c r="BW1240" s="41">
        <f t="shared" si="937"/>
        <v>2.8124515175268305E-3</v>
      </c>
      <c r="BX1240" s="41"/>
      <c r="BY1240" s="41"/>
      <c r="BZ1240" s="41">
        <f t="shared" si="938"/>
        <v>0</v>
      </c>
      <c r="CA1240" s="41">
        <f t="shared" si="939"/>
        <v>1.5105590254737686E-2</v>
      </c>
      <c r="CB1240" s="41"/>
      <c r="CC1240" s="41">
        <f t="shared" si="940"/>
        <v>1.531944853351346E-2</v>
      </c>
      <c r="CD1240" s="41">
        <f t="shared" si="941"/>
        <v>-1.3864175680301702E-2</v>
      </c>
      <c r="CE1240" s="41">
        <f t="shared" si="942"/>
        <v>-1.4207612551856831E-2</v>
      </c>
      <c r="CF1240" s="41">
        <f t="shared" si="943"/>
        <v>-1.523645676210714E-2</v>
      </c>
      <c r="CG1240" s="41"/>
      <c r="CH1240" s="41">
        <f t="shared" si="962"/>
        <v>-1.7698492542450408E-3</v>
      </c>
      <c r="CI1240" s="41">
        <f t="shared" si="945"/>
        <v>-1.9976634889196398E-3</v>
      </c>
      <c r="CJ1240" s="41">
        <f t="shared" si="961"/>
        <v>2.0575397716455113E-2</v>
      </c>
      <c r="CK1240" s="41">
        <f t="shared" si="946"/>
        <v>-1.3888377423645203E-2</v>
      </c>
      <c r="CL1240" s="41">
        <f t="shared" si="947"/>
        <v>-1.1220230070741338E-2</v>
      </c>
      <c r="CM1240" s="41">
        <f t="shared" si="948"/>
        <v>3.0270781890141318E-2</v>
      </c>
      <c r="CO1240" s="41"/>
      <c r="CP1240" s="41"/>
      <c r="CQ1240" s="41">
        <f t="shared" si="949"/>
        <v>-5.5108751527073565E-3</v>
      </c>
      <c r="CR1240" s="41">
        <f t="shared" si="950"/>
        <v>-4.2559614418796007E-2</v>
      </c>
      <c r="CS1240" s="41">
        <f t="shared" si="951"/>
        <v>0</v>
      </c>
      <c r="CT1240" s="41">
        <f t="shared" si="952"/>
        <v>6.0060240602117284E-3</v>
      </c>
      <c r="CU1240" s="41"/>
      <c r="CV1240" s="41">
        <f t="shared" si="953"/>
        <v>3.3743748298361825E-2</v>
      </c>
      <c r="CW1240" s="41"/>
      <c r="CX1240" s="41">
        <f t="shared" si="954"/>
        <v>9.9701597201777847E-3</v>
      </c>
      <c r="CY1240" s="41"/>
      <c r="CZ1240" s="41">
        <f t="shared" si="955"/>
        <v>-1.2625492625627456E-2</v>
      </c>
      <c r="DA1240" s="41">
        <f t="shared" si="956"/>
        <v>9.1090240564450753E-2</v>
      </c>
      <c r="DB1240" s="41">
        <f t="shared" si="957"/>
        <v>1.0839025451425412E-3</v>
      </c>
      <c r="DC1240" s="41">
        <f t="shared" si="958"/>
        <v>0</v>
      </c>
      <c r="DD1240" s="41">
        <f t="shared" si="959"/>
        <v>-4.027865300745794E-3</v>
      </c>
      <c r="DE1240" s="41"/>
      <c r="DF1240" s="41"/>
      <c r="DG1240" s="41">
        <f t="shared" si="960"/>
        <v>8.561967636340909E-3</v>
      </c>
      <c r="DH1240" s="41"/>
    </row>
    <row r="1241" spans="2:112">
      <c r="B1241" s="34"/>
      <c r="C1241" s="34">
        <v>4.9000000000000004</v>
      </c>
      <c r="D1241" s="34"/>
      <c r="E1241" s="34">
        <v>4.55</v>
      </c>
      <c r="F1241" s="34"/>
      <c r="G1241" s="34">
        <v>64.209998999999996</v>
      </c>
      <c r="H1241" s="34">
        <v>35.990001999999997</v>
      </c>
      <c r="I1241" s="34">
        <v>29.950001</v>
      </c>
      <c r="J1241" s="34">
        <v>14.23</v>
      </c>
      <c r="K1241" s="34"/>
      <c r="L1241" s="34"/>
      <c r="M1241" s="34">
        <v>6.75</v>
      </c>
      <c r="N1241" s="34">
        <v>49.810001</v>
      </c>
      <c r="O1241" s="34">
        <v>13.7</v>
      </c>
      <c r="P1241" s="34"/>
      <c r="Q1241" s="34"/>
      <c r="R1241" s="34"/>
      <c r="S1241" s="34">
        <v>53.779998999999997</v>
      </c>
      <c r="T1241" s="34"/>
      <c r="U1241" s="34"/>
      <c r="V1241" s="34">
        <v>4.278314</v>
      </c>
      <c r="W1241" s="34">
        <v>62.630001</v>
      </c>
      <c r="X1241" s="34"/>
      <c r="Y1241" s="34">
        <v>17.639999</v>
      </c>
      <c r="Z1241" s="34">
        <v>38.849997999999999</v>
      </c>
      <c r="AA1241" s="34">
        <v>55.299999</v>
      </c>
      <c r="AB1241" s="34">
        <v>97.289779999999993</v>
      </c>
      <c r="AC1241" s="34"/>
      <c r="AD1241" s="34">
        <v>141.38000500000001</v>
      </c>
      <c r="AE1241" s="34">
        <v>49.990001999999997</v>
      </c>
      <c r="AF1241" s="34">
        <v>14</v>
      </c>
      <c r="AG1241" s="34">
        <v>93.349997999999999</v>
      </c>
      <c r="AH1241" s="34">
        <v>36</v>
      </c>
      <c r="AI1241" s="34">
        <v>129.10000600000001</v>
      </c>
      <c r="AJ1241" s="34">
        <v>11.13</v>
      </c>
      <c r="AK1241" s="34"/>
      <c r="AL1241" s="34"/>
      <c r="AM1241" s="34">
        <v>43.939999</v>
      </c>
      <c r="AN1241" s="34">
        <v>1.8</v>
      </c>
      <c r="AO1241" s="34">
        <v>31.950001</v>
      </c>
      <c r="AP1241" s="34">
        <v>8.65</v>
      </c>
      <c r="AQ1241" s="34"/>
      <c r="AR1241" s="34">
        <v>8.8699999999999992</v>
      </c>
      <c r="AS1241" s="34"/>
      <c r="AT1241" s="34">
        <v>25.030553999999999</v>
      </c>
      <c r="AU1241" s="34"/>
      <c r="AV1241" s="34">
        <v>13.47</v>
      </c>
      <c r="AW1241" s="34">
        <v>19.149999999999999</v>
      </c>
      <c r="AX1241" s="34">
        <v>20.02</v>
      </c>
      <c r="AY1241" s="34">
        <v>3.85</v>
      </c>
      <c r="AZ1241" s="34">
        <v>75.160004000000001</v>
      </c>
      <c r="BA1241" s="34"/>
      <c r="BB1241" s="34"/>
      <c r="BC1241" s="34">
        <v>32.080002</v>
      </c>
      <c r="BD1241" s="34"/>
      <c r="BE1241" s="38"/>
      <c r="BF1241" s="41"/>
      <c r="BG1241" s="41">
        <f t="shared" si="927"/>
        <v>1.0256500167189282E-2</v>
      </c>
      <c r="BH1241" s="41"/>
      <c r="BI1241" s="41">
        <f t="shared" si="928"/>
        <v>-6.7966704131639466E-2</v>
      </c>
      <c r="BJ1241" s="41"/>
      <c r="BK1241" s="41">
        <f t="shared" si="929"/>
        <v>-2.4887864380262674E-3</v>
      </c>
      <c r="BL1241" s="41">
        <f t="shared" si="930"/>
        <v>-2.2256640339042143E-2</v>
      </c>
      <c r="BM1241" s="41">
        <f t="shared" si="931"/>
        <v>8.3822784717524617E-3</v>
      </c>
      <c r="BN1241" s="41">
        <f t="shared" si="932"/>
        <v>-7.5763061931445053E-2</v>
      </c>
      <c r="BO1241" s="41"/>
      <c r="BP1241" s="41"/>
      <c r="BQ1241" s="41">
        <f t="shared" si="933"/>
        <v>-2.9199154692262353E-2</v>
      </c>
      <c r="BR1241" s="41">
        <f t="shared" si="934"/>
        <v>5.0317102229777057E-3</v>
      </c>
      <c r="BS1241" s="41">
        <f t="shared" si="935"/>
        <v>-7.2727593290799206E-3</v>
      </c>
      <c r="BT1241" s="41"/>
      <c r="BU1241" s="41"/>
      <c r="BV1241" s="41"/>
      <c r="BW1241" s="41">
        <f t="shared" si="937"/>
        <v>6.9036378947666312E-3</v>
      </c>
      <c r="BX1241" s="41"/>
      <c r="BY1241" s="41"/>
      <c r="BZ1241" s="41">
        <f t="shared" si="938"/>
        <v>-2.5376065218275796E-2</v>
      </c>
      <c r="CA1241" s="41">
        <f t="shared" si="939"/>
        <v>-1.1170510837278098E-3</v>
      </c>
      <c r="CB1241" s="41"/>
      <c r="CC1241" s="41">
        <f t="shared" si="940"/>
        <v>-6.7797436747229038E-3</v>
      </c>
      <c r="CD1241" s="41">
        <f t="shared" si="941"/>
        <v>4.3853547485100067E-3</v>
      </c>
      <c r="CE1241" s="41">
        <f t="shared" si="942"/>
        <v>1.6288122618140081E-3</v>
      </c>
      <c r="CF1241" s="41">
        <f t="shared" si="943"/>
        <v>-2.0491833068527056E-3</v>
      </c>
      <c r="CG1241" s="41"/>
      <c r="CH1241" s="41">
        <f t="shared" si="962"/>
        <v>2.1866418533965416E-2</v>
      </c>
      <c r="CI1241" s="41">
        <f t="shared" si="945"/>
        <v>-3.9992000533023035E-4</v>
      </c>
      <c r="CJ1241" s="41">
        <f t="shared" si="961"/>
        <v>-4.2223848798482498E-3</v>
      </c>
      <c r="CK1241" s="41">
        <f t="shared" si="946"/>
        <v>-3.3497981938064199E-2</v>
      </c>
      <c r="CL1241" s="41">
        <f t="shared" si="947"/>
        <v>1.5395657269229111E-2</v>
      </c>
      <c r="CM1241" s="41">
        <f t="shared" si="948"/>
        <v>-1.54821469773851E-4</v>
      </c>
      <c r="CO1241" s="41"/>
      <c r="CP1241" s="41"/>
      <c r="CQ1241" s="41">
        <f t="shared" si="949"/>
        <v>1.1674597651426659E-2</v>
      </c>
      <c r="CR1241" s="41">
        <f t="shared" si="950"/>
        <v>-0.24512245803298496</v>
      </c>
      <c r="CS1241" s="41">
        <f t="shared" si="951"/>
        <v>2.3754085255729581E-2</v>
      </c>
      <c r="CT1241" s="41">
        <f t="shared" si="952"/>
        <v>3.5297782081023896E-2</v>
      </c>
      <c r="CU1241" s="41"/>
      <c r="CV1241" s="41">
        <f t="shared" si="953"/>
        <v>1.4764606654043819E-2</v>
      </c>
      <c r="CW1241" s="41"/>
      <c r="CX1241" s="41">
        <f t="shared" si="954"/>
        <v>-3.9761753308274255E-3</v>
      </c>
      <c r="CY1241" s="41"/>
      <c r="CZ1241" s="41">
        <f t="shared" si="955"/>
        <v>6.7039357221901344E-3</v>
      </c>
      <c r="DA1241" s="41">
        <f t="shared" si="956"/>
        <v>-4.8417099438375251E-2</v>
      </c>
      <c r="DB1241" s="41">
        <f t="shared" si="957"/>
        <v>8.1125598983550845E-2</v>
      </c>
      <c r="DC1241" s="41">
        <f t="shared" si="958"/>
        <v>2.6317308317373358E-2</v>
      </c>
      <c r="DD1241" s="41">
        <f t="shared" si="959"/>
        <v>1.1104562120823162E-2</v>
      </c>
      <c r="DE1241" s="41"/>
      <c r="DF1241" s="41"/>
      <c r="DG1241" s="41">
        <f t="shared" si="960"/>
        <v>1.2862984791903028E-2</v>
      </c>
      <c r="DH1241" s="41"/>
    </row>
    <row r="1242" spans="2:112">
      <c r="B1242" s="34"/>
      <c r="C1242" s="34">
        <v>4.8</v>
      </c>
      <c r="D1242" s="34"/>
      <c r="E1242" s="34">
        <v>4.62</v>
      </c>
      <c r="F1242" s="34"/>
      <c r="G1242" s="34">
        <v>63.07</v>
      </c>
      <c r="H1242" s="34">
        <v>36.119999</v>
      </c>
      <c r="I1242" s="34">
        <v>29.65</v>
      </c>
      <c r="J1242" s="34">
        <v>14.68</v>
      </c>
      <c r="K1242" s="34"/>
      <c r="L1242" s="34"/>
      <c r="M1242" s="34">
        <v>6.75</v>
      </c>
      <c r="N1242" s="34">
        <v>49.82</v>
      </c>
      <c r="O1242" s="34">
        <v>13.63</v>
      </c>
      <c r="P1242" s="34"/>
      <c r="Q1242" s="34"/>
      <c r="R1242" s="34"/>
      <c r="S1242" s="34">
        <v>53.810001</v>
      </c>
      <c r="T1242" s="34"/>
      <c r="U1242" s="34"/>
      <c r="V1242" s="34">
        <v>4.2283330000000001</v>
      </c>
      <c r="W1242" s="34">
        <v>63.389999000000003</v>
      </c>
      <c r="X1242" s="34"/>
      <c r="Y1242" s="34">
        <v>17.739999999999998</v>
      </c>
      <c r="Z1242" s="34">
        <v>38.990001999999997</v>
      </c>
      <c r="AA1242" s="34">
        <v>55.75</v>
      </c>
      <c r="AB1242" s="34">
        <v>97.190002000000007</v>
      </c>
      <c r="AC1242" s="34"/>
      <c r="AD1242" s="34">
        <v>141.13000500000001</v>
      </c>
      <c r="AE1242" s="34">
        <v>50</v>
      </c>
      <c r="AF1242" s="34">
        <v>13.9</v>
      </c>
      <c r="AG1242" s="34">
        <v>97.82</v>
      </c>
      <c r="AH1242" s="34">
        <v>36.099997999999999</v>
      </c>
      <c r="AI1242" s="34">
        <v>133.89999399999999</v>
      </c>
      <c r="AJ1242" s="34">
        <v>11.02</v>
      </c>
      <c r="AK1242" s="34"/>
      <c r="AL1242" s="34"/>
      <c r="AM1242" s="34">
        <v>43.790000999999997</v>
      </c>
      <c r="AN1242" s="34">
        <v>1.9</v>
      </c>
      <c r="AO1242" s="34">
        <v>31.9</v>
      </c>
      <c r="AP1242" s="34">
        <v>8.5500000000000007</v>
      </c>
      <c r="AQ1242" s="34"/>
      <c r="AR1242" s="34">
        <v>9.39</v>
      </c>
      <c r="AS1242" s="34"/>
      <c r="AT1242" s="34">
        <v>25.180140000000002</v>
      </c>
      <c r="AU1242" s="34"/>
      <c r="AV1242" s="34">
        <v>13.8</v>
      </c>
      <c r="AW1242" s="34">
        <v>19.350000000000001</v>
      </c>
      <c r="AX1242" s="34">
        <v>20.690000999999999</v>
      </c>
      <c r="AY1242" s="34">
        <v>4.05</v>
      </c>
      <c r="AZ1242" s="34">
        <v>75.510002</v>
      </c>
      <c r="BA1242" s="34"/>
      <c r="BB1242" s="34"/>
      <c r="BC1242" s="34">
        <v>31.809999000000001</v>
      </c>
      <c r="BD1242" s="34"/>
      <c r="BE1242" s="38"/>
      <c r="BF1242" s="41"/>
      <c r="BG1242" s="41">
        <f t="shared" si="927"/>
        <v>-2.0619287202735818E-2</v>
      </c>
      <c r="BH1242" s="41"/>
      <c r="BI1242" s="41">
        <f t="shared" si="928"/>
        <v>1.5267472130788599E-2</v>
      </c>
      <c r="BJ1242" s="41"/>
      <c r="BK1242" s="41">
        <f t="shared" si="929"/>
        <v>-1.7913725556498825E-2</v>
      </c>
      <c r="BL1242" s="41">
        <f t="shared" si="930"/>
        <v>3.6055232013619152E-3</v>
      </c>
      <c r="BM1242" s="41">
        <f t="shared" si="931"/>
        <v>-1.0067232506705076E-2</v>
      </c>
      <c r="BN1242" s="41">
        <f t="shared" si="932"/>
        <v>3.1133611084608385E-2</v>
      </c>
      <c r="BO1242" s="41"/>
      <c r="BP1242" s="41"/>
      <c r="BQ1242" s="41">
        <f t="shared" si="933"/>
        <v>0</v>
      </c>
      <c r="BR1242" s="41">
        <f t="shared" si="934"/>
        <v>2.0072267255276388E-4</v>
      </c>
      <c r="BS1242" s="41">
        <f t="shared" si="935"/>
        <v>-5.1225871256378565E-3</v>
      </c>
      <c r="BT1242" s="41"/>
      <c r="BU1242" s="41"/>
      <c r="BV1242" s="41"/>
      <c r="BW1242" s="41">
        <f t="shared" si="937"/>
        <v>5.5770983878898931E-4</v>
      </c>
      <c r="BX1242" s="41"/>
      <c r="BY1242" s="41"/>
      <c r="BZ1242" s="41">
        <f t="shared" si="938"/>
        <v>-1.1751181201268817E-2</v>
      </c>
      <c r="CA1242" s="41">
        <f t="shared" si="939"/>
        <v>1.2061692016605672E-2</v>
      </c>
      <c r="CB1242" s="41"/>
      <c r="CC1242" s="41">
        <f t="shared" si="940"/>
        <v>5.6529829921321577E-3</v>
      </c>
      <c r="CD1242" s="41">
        <f t="shared" si="941"/>
        <v>3.597228956104937E-3</v>
      </c>
      <c r="CE1242" s="41">
        <f t="shared" si="942"/>
        <v>8.104519895121726E-3</v>
      </c>
      <c r="CF1242" s="41">
        <f t="shared" si="943"/>
        <v>-1.026101610444489E-3</v>
      </c>
      <c r="CG1242" s="41"/>
      <c r="CH1242" s="41">
        <f t="shared" si="962"/>
        <v>1.3222408830294102E-2</v>
      </c>
      <c r="CI1242" s="41">
        <f t="shared" si="945"/>
        <v>1.9997999466624531E-4</v>
      </c>
      <c r="CJ1242" s="41">
        <f t="shared" si="961"/>
        <v>-7.0546740139237104E-4</v>
      </c>
      <c r="CK1242" s="41">
        <f t="shared" si="946"/>
        <v>4.6773206548225352E-2</v>
      </c>
      <c r="CL1242" s="41">
        <f t="shared" si="947"/>
        <v>2.7738714810617059E-3</v>
      </c>
      <c r="CM1242" s="41">
        <f t="shared" si="948"/>
        <v>3.6505863559370202E-2</v>
      </c>
      <c r="CO1242" s="41"/>
      <c r="CP1242" s="41"/>
      <c r="CQ1242" s="41">
        <f t="shared" si="949"/>
        <v>-3.4195405485864692E-3</v>
      </c>
      <c r="CR1242" s="41">
        <f t="shared" si="950"/>
        <v>5.4067221270275793E-2</v>
      </c>
      <c r="CS1242" s="41">
        <f t="shared" si="951"/>
        <v>-1.5662023316490442E-3</v>
      </c>
      <c r="CT1242" s="41">
        <f t="shared" si="952"/>
        <v>-1.1628037995119099E-2</v>
      </c>
      <c r="CU1242" s="41"/>
      <c r="CV1242" s="41">
        <f t="shared" si="953"/>
        <v>5.6970496898683609E-2</v>
      </c>
      <c r="CW1242" s="41"/>
      <c r="CX1242" s="41">
        <f t="shared" si="954"/>
        <v>5.9583499303594257E-3</v>
      </c>
      <c r="CY1242" s="41"/>
      <c r="CZ1242" s="41">
        <f t="shared" si="955"/>
        <v>2.4203601740886399E-2</v>
      </c>
      <c r="DA1242" s="41">
        <f t="shared" si="956"/>
        <v>1.0389703849135868E-2</v>
      </c>
      <c r="DB1242" s="41">
        <f t="shared" si="957"/>
        <v>3.2918766202903828E-2</v>
      </c>
      <c r="DC1242" s="41">
        <f t="shared" si="958"/>
        <v>5.0643732818754936E-2</v>
      </c>
      <c r="DD1242" s="41">
        <f t="shared" si="959"/>
        <v>4.6458965368310614E-3</v>
      </c>
      <c r="DE1242" s="41"/>
      <c r="DF1242" s="41"/>
      <c r="DG1242" s="41">
        <f t="shared" si="960"/>
        <v>-8.4521710180543597E-3</v>
      </c>
      <c r="DH1242" s="41"/>
    </row>
    <row r="1243" spans="2:112">
      <c r="B1243" s="34"/>
      <c r="C1243" s="34">
        <v>4.8</v>
      </c>
      <c r="D1243" s="34"/>
      <c r="E1243" s="34">
        <v>4.4000000000000004</v>
      </c>
      <c r="F1243" s="34"/>
      <c r="G1243" s="34">
        <v>62.740001999999997</v>
      </c>
      <c r="H1243" s="34">
        <v>35.979999999999997</v>
      </c>
      <c r="I1243" s="34">
        <v>30</v>
      </c>
      <c r="J1243" s="34">
        <v>14.61</v>
      </c>
      <c r="K1243" s="34"/>
      <c r="L1243" s="34"/>
      <c r="M1243" s="34">
        <v>6.95</v>
      </c>
      <c r="N1243" s="34">
        <v>49.470001000000003</v>
      </c>
      <c r="O1243" s="34">
        <v>13.9</v>
      </c>
      <c r="P1243" s="34"/>
      <c r="Q1243" s="34"/>
      <c r="R1243" s="34"/>
      <c r="S1243" s="34">
        <v>54.060001</v>
      </c>
      <c r="T1243" s="34"/>
      <c r="U1243" s="34"/>
      <c r="V1243" s="34">
        <v>4.37</v>
      </c>
      <c r="W1243" s="34">
        <v>63.830002</v>
      </c>
      <c r="X1243" s="34"/>
      <c r="Y1243" s="34">
        <v>17.77</v>
      </c>
      <c r="Z1243" s="34">
        <v>39.009998000000003</v>
      </c>
      <c r="AA1243" s="34">
        <v>56.5</v>
      </c>
      <c r="AB1243" s="34">
        <v>95.199996999999996</v>
      </c>
      <c r="AC1243" s="34"/>
      <c r="AD1243" s="34">
        <v>144.25</v>
      </c>
      <c r="AE1243" s="34">
        <v>50</v>
      </c>
      <c r="AF1243" s="34">
        <v>13.99</v>
      </c>
      <c r="AG1243" s="34">
        <v>98.400002000000001</v>
      </c>
      <c r="AH1243" s="34">
        <v>36.400002000000001</v>
      </c>
      <c r="AI1243" s="34">
        <v>133.69000199999999</v>
      </c>
      <c r="AJ1243" s="34">
        <v>10.98</v>
      </c>
      <c r="AK1243" s="34"/>
      <c r="AL1243" s="34"/>
      <c r="AM1243" s="34">
        <v>43.529998999999997</v>
      </c>
      <c r="AN1243" s="34">
        <v>1.9</v>
      </c>
      <c r="AO1243" s="34">
        <v>32.299999</v>
      </c>
      <c r="AP1243" s="34">
        <v>8.5500000000000007</v>
      </c>
      <c r="AQ1243" s="34"/>
      <c r="AR1243" s="34">
        <v>9.1</v>
      </c>
      <c r="AS1243" s="34"/>
      <c r="AT1243" s="34">
        <v>25.529171000000002</v>
      </c>
      <c r="AU1243" s="34"/>
      <c r="AV1243" s="34">
        <v>13.9</v>
      </c>
      <c r="AW1243" s="34">
        <v>20</v>
      </c>
      <c r="AX1243" s="34">
        <v>21.459999</v>
      </c>
      <c r="AY1243" s="34">
        <v>4</v>
      </c>
      <c r="AZ1243" s="34">
        <v>74.300003000000004</v>
      </c>
      <c r="BA1243" s="34"/>
      <c r="BB1243" s="34"/>
      <c r="BC1243" s="34">
        <v>31.700001</v>
      </c>
      <c r="BD1243" s="34"/>
      <c r="BE1243" s="38"/>
      <c r="BF1243" s="41"/>
      <c r="BG1243" s="41">
        <f t="shared" si="927"/>
        <v>0</v>
      </c>
      <c r="BH1243" s="41"/>
      <c r="BI1243" s="41">
        <f t="shared" si="928"/>
        <v>-4.8790164169431945E-2</v>
      </c>
      <c r="BJ1243" s="41"/>
      <c r="BK1243" s="41">
        <f t="shared" si="929"/>
        <v>-5.2459860354383226E-3</v>
      </c>
      <c r="BL1243" s="41">
        <f t="shared" si="930"/>
        <v>-3.8834723409044997E-3</v>
      </c>
      <c r="BM1243" s="41">
        <f t="shared" si="931"/>
        <v>1.1735256218420932E-2</v>
      </c>
      <c r="BN1243" s="41">
        <f t="shared" si="932"/>
        <v>-4.779797423761451E-3</v>
      </c>
      <c r="BO1243" s="41"/>
      <c r="BP1243" s="41"/>
      <c r="BQ1243" s="41">
        <f t="shared" si="933"/>
        <v>2.919915469226235E-2</v>
      </c>
      <c r="BR1243" s="41">
        <f t="shared" si="934"/>
        <v>-7.0500643801459772E-3</v>
      </c>
      <c r="BS1243" s="41">
        <f t="shared" si="935"/>
        <v>1.9615594428204829E-2</v>
      </c>
      <c r="BT1243" s="41"/>
      <c r="BU1243" s="41"/>
      <c r="BV1243" s="41"/>
      <c r="BW1243" s="41">
        <f t="shared" si="937"/>
        <v>4.6352172610321669E-3</v>
      </c>
      <c r="BX1243" s="41"/>
      <c r="BY1243" s="41"/>
      <c r="BZ1243" s="41">
        <f t="shared" si="938"/>
        <v>3.2955183557633987E-2</v>
      </c>
      <c r="CA1243" s="41">
        <f t="shared" si="939"/>
        <v>6.9172260804782901E-3</v>
      </c>
      <c r="CB1243" s="41"/>
      <c r="CC1243" s="41">
        <f t="shared" si="940"/>
        <v>1.6896652851266735E-3</v>
      </c>
      <c r="CD1243" s="41">
        <f t="shared" si="941"/>
        <v>5.1271795994995806E-4</v>
      </c>
      <c r="CE1243" s="41">
        <f t="shared" si="942"/>
        <v>1.3363227812167158E-2</v>
      </c>
      <c r="CF1243" s="41">
        <f t="shared" si="943"/>
        <v>-2.0687935808913829E-2</v>
      </c>
      <c r="CG1243" s="41"/>
      <c r="CH1243" s="41">
        <f t="shared" si="962"/>
        <v>1.2104044350594761E-2</v>
      </c>
      <c r="CI1243" s="41">
        <f t="shared" si="945"/>
        <v>0</v>
      </c>
      <c r="CJ1243" s="41">
        <f t="shared" si="961"/>
        <v>8.4329382391869698E-3</v>
      </c>
      <c r="CK1243" s="41">
        <f t="shared" si="946"/>
        <v>5.911769272199688E-3</v>
      </c>
      <c r="CL1243" s="41">
        <f t="shared" si="947"/>
        <v>8.2760196505767981E-3</v>
      </c>
      <c r="CM1243" s="41">
        <f t="shared" si="948"/>
        <v>-1.5695059325533491E-3</v>
      </c>
      <c r="CO1243" s="41"/>
      <c r="CP1243" s="41"/>
      <c r="CQ1243" s="41">
        <f t="shared" si="949"/>
        <v>-5.9551710580273975E-3</v>
      </c>
      <c r="CR1243" s="41">
        <f t="shared" si="950"/>
        <v>0</v>
      </c>
      <c r="CS1243" s="41">
        <f t="shared" si="951"/>
        <v>1.2461189478059168E-2</v>
      </c>
      <c r="CT1243" s="41">
        <f t="shared" si="952"/>
        <v>0</v>
      </c>
      <c r="CU1243" s="41"/>
      <c r="CV1243" s="41">
        <f t="shared" si="953"/>
        <v>-3.1370879697367328E-2</v>
      </c>
      <c r="CW1243" s="41"/>
      <c r="CX1243" s="41">
        <f t="shared" si="954"/>
        <v>1.3766170555168548E-2</v>
      </c>
      <c r="CY1243" s="41"/>
      <c r="CZ1243" s="41">
        <f t="shared" si="955"/>
        <v>7.2202479734870973E-3</v>
      </c>
      <c r="DA1243" s="41">
        <f t="shared" si="956"/>
        <v>3.3039854078200093E-2</v>
      </c>
      <c r="DB1243" s="41">
        <f t="shared" si="957"/>
        <v>3.6540150514250691E-2</v>
      </c>
      <c r="DC1243" s="41">
        <f t="shared" si="958"/>
        <v>-1.2422519998557096E-2</v>
      </c>
      <c r="DD1243" s="41">
        <f t="shared" si="959"/>
        <v>-1.6154132201328622E-2</v>
      </c>
      <c r="DE1243" s="41"/>
      <c r="DF1243" s="41"/>
      <c r="DG1243" s="41">
        <f t="shared" si="960"/>
        <v>-3.4639618954214117E-3</v>
      </c>
      <c r="DH1243" s="41"/>
    </row>
    <row r="1244" spans="2:112">
      <c r="B1244" s="34"/>
      <c r="C1244" s="34">
        <v>4.95</v>
      </c>
      <c r="D1244" s="34"/>
      <c r="E1244" s="34">
        <v>5.04</v>
      </c>
      <c r="F1244" s="34"/>
      <c r="G1244" s="34">
        <v>64.569999999999993</v>
      </c>
      <c r="H1244" s="34">
        <v>36.810001</v>
      </c>
      <c r="I1244" s="34">
        <v>29.6</v>
      </c>
      <c r="J1244" s="34">
        <v>14.93</v>
      </c>
      <c r="K1244" s="34"/>
      <c r="L1244" s="34"/>
      <c r="M1244" s="34">
        <v>6.6</v>
      </c>
      <c r="N1244" s="34">
        <v>50.43</v>
      </c>
      <c r="O1244" s="34">
        <v>14.44</v>
      </c>
      <c r="P1244" s="34"/>
      <c r="Q1244" s="34"/>
      <c r="R1244" s="34"/>
      <c r="S1244" s="34">
        <v>56.150002000000001</v>
      </c>
      <c r="T1244" s="34"/>
      <c r="U1244" s="34"/>
      <c r="V1244" s="34">
        <v>4.49</v>
      </c>
      <c r="W1244" s="34">
        <v>64.760002</v>
      </c>
      <c r="X1244" s="34"/>
      <c r="Y1244" s="34">
        <v>18.59</v>
      </c>
      <c r="Z1244" s="34">
        <v>40.889999000000003</v>
      </c>
      <c r="AA1244" s="34">
        <v>56.330002</v>
      </c>
      <c r="AB1244" s="34">
        <v>97.5</v>
      </c>
      <c r="AC1244" s="34"/>
      <c r="AD1244" s="34">
        <v>146.16999799999999</v>
      </c>
      <c r="AE1244" s="34">
        <v>50.07</v>
      </c>
      <c r="AF1244" s="34">
        <v>13.8</v>
      </c>
      <c r="AG1244" s="34">
        <v>98.839995999999999</v>
      </c>
      <c r="AH1244" s="34">
        <v>37.700001</v>
      </c>
      <c r="AI1244" s="34">
        <v>132.83999600000001</v>
      </c>
      <c r="AJ1244" s="34">
        <v>11.01</v>
      </c>
      <c r="AK1244" s="34"/>
      <c r="AL1244" s="34"/>
      <c r="AM1244" s="34">
        <v>43.98</v>
      </c>
      <c r="AN1244" s="34">
        <v>1.7</v>
      </c>
      <c r="AO1244" s="34">
        <v>33.599997999999999</v>
      </c>
      <c r="AP1244" s="34">
        <v>8.6</v>
      </c>
      <c r="AQ1244" s="34"/>
      <c r="AR1244" s="34">
        <v>9.14</v>
      </c>
      <c r="AS1244" s="34"/>
      <c r="AT1244" s="34">
        <v>25.928063999999999</v>
      </c>
      <c r="AU1244" s="34"/>
      <c r="AV1244" s="34">
        <v>13.9</v>
      </c>
      <c r="AW1244" s="34">
        <v>19.899999999999999</v>
      </c>
      <c r="AX1244" s="34">
        <v>21.5</v>
      </c>
      <c r="AY1244" s="34">
        <v>4.1500000000000004</v>
      </c>
      <c r="AZ1244" s="34">
        <v>75.800003000000004</v>
      </c>
      <c r="BA1244" s="34"/>
      <c r="BB1244" s="34"/>
      <c r="BC1244" s="34">
        <v>31.77</v>
      </c>
      <c r="BD1244" s="34"/>
      <c r="BE1244" s="38"/>
      <c r="BF1244" s="41"/>
      <c r="BG1244" s="41">
        <f t="shared" si="927"/>
        <v>3.0771658666753687E-2</v>
      </c>
      <c r="BH1244" s="41"/>
      <c r="BI1244" s="41">
        <f t="shared" si="928"/>
        <v>0.13580154115906162</v>
      </c>
      <c r="BJ1244" s="41"/>
      <c r="BK1244" s="41">
        <f t="shared" si="929"/>
        <v>2.8750671998253981E-2</v>
      </c>
      <c r="BL1244" s="41">
        <f t="shared" si="930"/>
        <v>2.2806346035073258E-2</v>
      </c>
      <c r="BM1244" s="41">
        <f t="shared" si="931"/>
        <v>-1.3423020332140661E-2</v>
      </c>
      <c r="BN1244" s="41">
        <f t="shared" si="932"/>
        <v>2.1666385788490859E-2</v>
      </c>
      <c r="BO1244" s="41"/>
      <c r="BP1244" s="41"/>
      <c r="BQ1244" s="41">
        <f t="shared" si="933"/>
        <v>-5.1672010544320926E-2</v>
      </c>
      <c r="BR1244" s="41">
        <f t="shared" si="934"/>
        <v>1.92197906347456E-2</v>
      </c>
      <c r="BS1244" s="41">
        <f t="shared" si="935"/>
        <v>3.811329332803412E-2</v>
      </c>
      <c r="BT1244" s="41"/>
      <c r="BU1244" s="41"/>
      <c r="BV1244" s="41"/>
      <c r="BW1244" s="41">
        <f t="shared" si="937"/>
        <v>3.7932157457062958E-2</v>
      </c>
      <c r="BX1244" s="41"/>
      <c r="BY1244" s="41"/>
      <c r="BZ1244" s="41">
        <f t="shared" si="938"/>
        <v>2.7089692646664273E-2</v>
      </c>
      <c r="CA1244" s="41">
        <f t="shared" si="939"/>
        <v>1.4464829091500887E-2</v>
      </c>
      <c r="CB1244" s="41"/>
      <c r="CC1244" s="41">
        <f t="shared" si="940"/>
        <v>4.5112159566792702E-2</v>
      </c>
      <c r="CD1244" s="41">
        <f t="shared" si="941"/>
        <v>4.7067537671035005E-2</v>
      </c>
      <c r="CE1244" s="41">
        <f t="shared" si="942"/>
        <v>-3.0133497407137783E-3</v>
      </c>
      <c r="CF1244" s="41">
        <f t="shared" si="943"/>
        <v>2.3872467719087496E-2</v>
      </c>
      <c r="CG1244" s="41"/>
      <c r="CH1244" s="41">
        <f t="shared" si="962"/>
        <v>6.4005408253644293E-3</v>
      </c>
      <c r="CI1244" s="41">
        <f t="shared" si="945"/>
        <v>1.3990209137074087E-3</v>
      </c>
      <c r="CJ1244" s="41">
        <f t="shared" si="961"/>
        <v>1.6655485640415541E-2</v>
      </c>
      <c r="CK1244" s="41">
        <f t="shared" si="946"/>
        <v>4.4615162675522334E-3</v>
      </c>
      <c r="CL1244" s="41">
        <f t="shared" si="947"/>
        <v>3.5091291391415154E-2</v>
      </c>
      <c r="CM1244" s="41">
        <f t="shared" si="948"/>
        <v>-6.3783355578797638E-3</v>
      </c>
      <c r="CO1244" s="41"/>
      <c r="CP1244" s="41"/>
      <c r="CQ1244" s="41">
        <f t="shared" si="949"/>
        <v>1.0284652535071739E-2</v>
      </c>
      <c r="CR1244" s="41">
        <f t="shared" si="950"/>
        <v>-0.11122563511022437</v>
      </c>
      <c r="CS1244" s="41">
        <f t="shared" si="951"/>
        <v>3.9458808176489259E-2</v>
      </c>
      <c r="CT1244" s="41">
        <f t="shared" si="952"/>
        <v>5.8309203107931437E-3</v>
      </c>
      <c r="CU1244" s="41"/>
      <c r="CV1244" s="41">
        <f t="shared" si="953"/>
        <v>4.3859719432544891E-3</v>
      </c>
      <c r="CW1244" s="41"/>
      <c r="CX1244" s="41">
        <f t="shared" si="954"/>
        <v>1.5504175086016534E-2</v>
      </c>
      <c r="CY1244" s="41"/>
      <c r="CZ1244" s="41">
        <f t="shared" si="955"/>
        <v>0</v>
      </c>
      <c r="DA1244" s="41">
        <f t="shared" si="956"/>
        <v>-5.0125418235443982E-3</v>
      </c>
      <c r="DB1244" s="41">
        <f t="shared" si="957"/>
        <v>1.8622445293882172E-3</v>
      </c>
      <c r="DC1244" s="41">
        <f t="shared" si="958"/>
        <v>3.6813973122716399E-2</v>
      </c>
      <c r="DD1244" s="41">
        <f t="shared" si="959"/>
        <v>1.9987340125598274E-2</v>
      </c>
      <c r="DE1244" s="41"/>
      <c r="DF1244" s="41"/>
      <c r="DG1244" s="41">
        <f t="shared" si="960"/>
        <v>2.2057358524488952E-3</v>
      </c>
      <c r="DH1244" s="41"/>
    </row>
    <row r="1245" spans="2:112">
      <c r="B1245" s="34"/>
      <c r="C1245" s="34">
        <v>5.05</v>
      </c>
      <c r="D1245" s="34"/>
      <c r="E1245" s="34">
        <v>5.72</v>
      </c>
      <c r="F1245" s="34"/>
      <c r="G1245" s="34">
        <v>65.550003000000004</v>
      </c>
      <c r="H1245" s="34">
        <v>36.479999999999997</v>
      </c>
      <c r="I1245" s="34">
        <v>30.25</v>
      </c>
      <c r="J1245" s="34">
        <v>15.13</v>
      </c>
      <c r="K1245" s="34"/>
      <c r="L1245" s="34"/>
      <c r="M1245" s="34">
        <v>5.9</v>
      </c>
      <c r="N1245" s="34">
        <v>51.23</v>
      </c>
      <c r="O1245" s="34">
        <v>14.9</v>
      </c>
      <c r="P1245" s="34"/>
      <c r="Q1245" s="34"/>
      <c r="R1245" s="34"/>
      <c r="S1245" s="34">
        <v>57.07</v>
      </c>
      <c r="T1245" s="34"/>
      <c r="U1245" s="34"/>
      <c r="V1245" s="34">
        <v>4.66</v>
      </c>
      <c r="W1245" s="34">
        <v>64.120002999999997</v>
      </c>
      <c r="X1245" s="34"/>
      <c r="Y1245" s="34">
        <v>18.549999</v>
      </c>
      <c r="Z1245" s="34">
        <v>40.82</v>
      </c>
      <c r="AA1245" s="34">
        <v>55.889999000000003</v>
      </c>
      <c r="AB1245" s="34">
        <v>97.25</v>
      </c>
      <c r="AC1245" s="34"/>
      <c r="AD1245" s="34">
        <v>147.949997</v>
      </c>
      <c r="AE1245" s="34">
        <v>50.02</v>
      </c>
      <c r="AF1245" s="34">
        <v>14.05</v>
      </c>
      <c r="AG1245" s="34">
        <v>107</v>
      </c>
      <c r="AH1245" s="34">
        <v>37.549999</v>
      </c>
      <c r="AI1245" s="34">
        <v>133.66000399999999</v>
      </c>
      <c r="AJ1245" s="34">
        <v>10.84</v>
      </c>
      <c r="AK1245" s="34"/>
      <c r="AL1245" s="34"/>
      <c r="AM1245" s="34">
        <v>44.310001</v>
      </c>
      <c r="AN1245" s="34">
        <v>1.7</v>
      </c>
      <c r="AO1245" s="34">
        <v>34.049999</v>
      </c>
      <c r="AP1245" s="34">
        <v>8.5500000000000007</v>
      </c>
      <c r="AQ1245" s="34"/>
      <c r="AR1245" s="34">
        <v>9.34</v>
      </c>
      <c r="AS1245" s="34"/>
      <c r="AT1245" s="34">
        <v>25.878202000000002</v>
      </c>
      <c r="AU1245" s="34"/>
      <c r="AV1245" s="34">
        <v>13.75</v>
      </c>
      <c r="AW1245" s="34">
        <v>21.25</v>
      </c>
      <c r="AX1245" s="34">
        <v>20.540001</v>
      </c>
      <c r="AY1245" s="34">
        <v>4.0999999999999996</v>
      </c>
      <c r="AZ1245" s="34">
        <v>76.440002000000007</v>
      </c>
      <c r="BA1245" s="34"/>
      <c r="BB1245" s="34"/>
      <c r="BC1245" s="34">
        <v>32.259998000000003</v>
      </c>
      <c r="BD1245" s="34"/>
      <c r="BE1245" s="38"/>
      <c r="BF1245" s="41"/>
      <c r="BG1245" s="41">
        <f t="shared" si="927"/>
        <v>2.0000666706669435E-2</v>
      </c>
      <c r="BH1245" s="41"/>
      <c r="BI1245" s="41">
        <f t="shared" si="928"/>
        <v>0.12656272330842924</v>
      </c>
      <c r="BJ1245" s="41"/>
      <c r="BK1245" s="41">
        <f t="shared" si="929"/>
        <v>1.5063349337922687E-2</v>
      </c>
      <c r="BL1245" s="41">
        <f t="shared" si="930"/>
        <v>-9.0054093513297108E-3</v>
      </c>
      <c r="BM1245" s="41">
        <f t="shared" si="931"/>
        <v>2.172182314683575E-2</v>
      </c>
      <c r="BN1245" s="41">
        <f t="shared" si="932"/>
        <v>1.3306916249165609E-2</v>
      </c>
      <c r="BO1245" s="41"/>
      <c r="BP1245" s="41"/>
      <c r="BQ1245" s="41">
        <f t="shared" si="933"/>
        <v>-0.11211729812070599</v>
      </c>
      <c r="BR1245" s="41">
        <f t="shared" si="934"/>
        <v>1.5739061862477029E-2</v>
      </c>
      <c r="BS1245" s="41">
        <f t="shared" si="935"/>
        <v>3.1359079486733311E-2</v>
      </c>
      <c r="BT1245" s="41"/>
      <c r="BU1245" s="41"/>
      <c r="BV1245" s="41"/>
      <c r="BW1245" s="41">
        <f t="shared" si="937"/>
        <v>1.6251867745287168E-2</v>
      </c>
      <c r="BX1245" s="41"/>
      <c r="BY1245" s="41"/>
      <c r="BZ1245" s="41">
        <f t="shared" si="938"/>
        <v>3.7162746383391572E-2</v>
      </c>
      <c r="CA1245" s="41">
        <f t="shared" si="939"/>
        <v>-9.9317851640702681E-3</v>
      </c>
      <c r="CB1245" s="41"/>
      <c r="CC1245" s="41">
        <f t="shared" si="940"/>
        <v>-2.1540665882657409E-3</v>
      </c>
      <c r="CD1245" s="41">
        <f t="shared" si="941"/>
        <v>-1.7133525389948314E-3</v>
      </c>
      <c r="CE1245" s="41">
        <f t="shared" si="942"/>
        <v>-7.841833022363208E-3</v>
      </c>
      <c r="CF1245" s="41">
        <f t="shared" si="943"/>
        <v>-2.5673955052458097E-3</v>
      </c>
      <c r="CG1245" s="41"/>
      <c r="CH1245" s="41">
        <f t="shared" ref="CH1245:CH1258" si="963">LN(AD1249/AD1248)</f>
        <v>1.9884349110080645E-2</v>
      </c>
      <c r="CI1245" s="41">
        <f t="shared" si="945"/>
        <v>-9.9910089238032865E-4</v>
      </c>
      <c r="CJ1245" s="41">
        <f t="shared" si="961"/>
        <v>6.8587374498415305E-3</v>
      </c>
      <c r="CK1245" s="41">
        <f t="shared" si="946"/>
        <v>7.9326493810943324E-2</v>
      </c>
      <c r="CL1245" s="41">
        <f t="shared" si="947"/>
        <v>-3.9867694001786925E-3</v>
      </c>
      <c r="CM1245" s="41">
        <f t="shared" si="948"/>
        <v>6.1539256124699014E-3</v>
      </c>
      <c r="CO1245" s="41"/>
      <c r="CP1245" s="41"/>
      <c r="CQ1245" s="41">
        <f t="shared" si="949"/>
        <v>7.4754226530518633E-3</v>
      </c>
      <c r="CR1245" s="41">
        <f t="shared" si="950"/>
        <v>0</v>
      </c>
      <c r="CS1245" s="41">
        <f t="shared" si="951"/>
        <v>1.330399578159803E-2</v>
      </c>
      <c r="CT1245" s="41">
        <f t="shared" si="952"/>
        <v>-5.8309203107930986E-3</v>
      </c>
      <c r="CU1245" s="41"/>
      <c r="CV1245" s="41">
        <f t="shared" si="953"/>
        <v>2.1645866774692508E-2</v>
      </c>
      <c r="CW1245" s="41"/>
      <c r="CX1245" s="41">
        <f t="shared" si="954"/>
        <v>-1.9249414886048722E-3</v>
      </c>
      <c r="CY1245" s="41"/>
      <c r="CZ1245" s="41">
        <f t="shared" si="955"/>
        <v>-1.0850016024065818E-2</v>
      </c>
      <c r="DA1245" s="41">
        <f t="shared" si="956"/>
        <v>6.5637163639979249E-2</v>
      </c>
      <c r="DB1245" s="41">
        <f t="shared" si="957"/>
        <v>-4.5678681947714454E-2</v>
      </c>
      <c r="DC1245" s="41">
        <f t="shared" si="958"/>
        <v>-1.2121360532344963E-2</v>
      </c>
      <c r="DD1245" s="41">
        <f t="shared" si="959"/>
        <v>8.4078133102223184E-3</v>
      </c>
      <c r="DE1245" s="41"/>
      <c r="DF1245" s="41"/>
      <c r="DG1245" s="41">
        <f t="shared" si="960"/>
        <v>1.5305562419356078E-2</v>
      </c>
      <c r="DH1245" s="41"/>
    </row>
    <row r="1246" spans="2:112">
      <c r="B1246" s="34"/>
      <c r="C1246" s="34">
        <v>4.9000000000000004</v>
      </c>
      <c r="D1246" s="34"/>
      <c r="E1246" s="34">
        <v>5.6</v>
      </c>
      <c r="F1246" s="34"/>
      <c r="G1246" s="34">
        <v>66.360000999999997</v>
      </c>
      <c r="H1246" s="34">
        <v>36.159999999999997</v>
      </c>
      <c r="I1246" s="34">
        <v>29.6</v>
      </c>
      <c r="J1246" s="34">
        <v>14.18</v>
      </c>
      <c r="K1246" s="34"/>
      <c r="L1246" s="34"/>
      <c r="M1246" s="34">
        <v>6.03</v>
      </c>
      <c r="N1246" s="34">
        <v>51.27</v>
      </c>
      <c r="O1246" s="34">
        <v>15.09</v>
      </c>
      <c r="P1246" s="34"/>
      <c r="Q1246" s="34"/>
      <c r="R1246" s="34"/>
      <c r="S1246" s="34">
        <v>58.029998999999997</v>
      </c>
      <c r="T1246" s="34"/>
      <c r="U1246" s="34"/>
      <c r="V1246" s="34">
        <v>5</v>
      </c>
      <c r="W1246" s="34">
        <v>63.939999</v>
      </c>
      <c r="X1246" s="34"/>
      <c r="Y1246" s="34">
        <v>18.66</v>
      </c>
      <c r="Z1246" s="34">
        <v>40.009998000000003</v>
      </c>
      <c r="AA1246" s="34">
        <v>55.869999</v>
      </c>
      <c r="AB1246" s="34">
        <v>97.550003000000004</v>
      </c>
      <c r="AC1246" s="34"/>
      <c r="AD1246" s="34">
        <v>148.89999399999999</v>
      </c>
      <c r="AE1246" s="34">
        <v>50.040000999999997</v>
      </c>
      <c r="AF1246" s="34">
        <v>13.82</v>
      </c>
      <c r="AG1246" s="34">
        <v>98.360000999999997</v>
      </c>
      <c r="AH1246" s="34">
        <v>36.75</v>
      </c>
      <c r="AI1246" s="34">
        <v>130.11000100000001</v>
      </c>
      <c r="AJ1246" s="34">
        <v>10.84</v>
      </c>
      <c r="AK1246" s="34"/>
      <c r="AL1246" s="34"/>
      <c r="AM1246" s="34">
        <v>44.689999</v>
      </c>
      <c r="AN1246" s="34">
        <v>1.7</v>
      </c>
      <c r="AO1246" s="34">
        <v>33.349997999999999</v>
      </c>
      <c r="AP1246" s="34">
        <v>8.6</v>
      </c>
      <c r="AQ1246" s="34"/>
      <c r="AR1246" s="34">
        <v>9.02</v>
      </c>
      <c r="AS1246" s="34"/>
      <c r="AT1246" s="34">
        <v>25.628895</v>
      </c>
      <c r="AU1246" s="34"/>
      <c r="AV1246" s="34">
        <v>13.5</v>
      </c>
      <c r="AW1246" s="34">
        <v>20.700001</v>
      </c>
      <c r="AX1246" s="34">
        <v>19.940000999999999</v>
      </c>
      <c r="AY1246" s="34">
        <v>4</v>
      </c>
      <c r="AZ1246" s="34">
        <v>76.139999000000003</v>
      </c>
      <c r="BA1246" s="34"/>
      <c r="BB1246" s="34"/>
      <c r="BC1246" s="34">
        <v>32.07</v>
      </c>
      <c r="BD1246" s="34"/>
      <c r="BE1246" s="38"/>
      <c r="BF1246" s="41"/>
      <c r="BG1246" s="41">
        <f t="shared" si="927"/>
        <v>-3.0153038170687443E-2</v>
      </c>
      <c r="BH1246" s="41"/>
      <c r="BI1246" s="41">
        <f t="shared" si="928"/>
        <v>-2.1202207650603051E-2</v>
      </c>
      <c r="BJ1246" s="41"/>
      <c r="BK1246" s="41">
        <f t="shared" si="929"/>
        <v>1.2281224415264112E-2</v>
      </c>
      <c r="BL1246" s="41">
        <f t="shared" si="930"/>
        <v>-8.8106296821549197E-3</v>
      </c>
      <c r="BM1246" s="41">
        <f t="shared" si="931"/>
        <v>-2.1721823146835684E-2</v>
      </c>
      <c r="BN1246" s="41">
        <f t="shared" si="932"/>
        <v>-6.4847006696283169E-2</v>
      </c>
      <c r="BO1246" s="41"/>
      <c r="BP1246" s="41"/>
      <c r="BQ1246" s="41">
        <f t="shared" si="933"/>
        <v>2.1794659827420293E-2</v>
      </c>
      <c r="BR1246" s="41">
        <f t="shared" si="934"/>
        <v>7.8048784449844975E-4</v>
      </c>
      <c r="BS1246" s="41">
        <f t="shared" si="935"/>
        <v>1.2671059828343956E-2</v>
      </c>
      <c r="BT1246" s="41"/>
      <c r="BU1246" s="41"/>
      <c r="BV1246" s="41"/>
      <c r="BW1246" s="41">
        <f t="shared" si="937"/>
        <v>1.6681516421433982E-2</v>
      </c>
      <c r="BX1246" s="41"/>
      <c r="BY1246" s="41"/>
      <c r="BZ1246" s="41">
        <f t="shared" si="938"/>
        <v>7.0422464296545792E-2</v>
      </c>
      <c r="CA1246" s="41">
        <f t="shared" si="939"/>
        <v>-2.8112465365918242E-3</v>
      </c>
      <c r="CB1246" s="41"/>
      <c r="CC1246" s="41">
        <f t="shared" si="940"/>
        <v>5.9124602741108187E-3</v>
      </c>
      <c r="CD1246" s="41">
        <f t="shared" si="941"/>
        <v>-2.0042784500059356E-2</v>
      </c>
      <c r="CE1246" s="41">
        <f t="shared" si="942"/>
        <v>-3.579098169543984E-4</v>
      </c>
      <c r="CF1246" s="41">
        <f t="shared" si="943"/>
        <v>3.0801153240239518E-3</v>
      </c>
      <c r="CG1246" s="41"/>
      <c r="CH1246" s="41">
        <f t="shared" si="963"/>
        <v>8.2030270909954645E-3</v>
      </c>
      <c r="CI1246" s="41">
        <f t="shared" si="945"/>
        <v>3.997801332499635E-4</v>
      </c>
      <c r="CJ1246" s="41">
        <f t="shared" si="961"/>
        <v>2.5642430613337652E-2</v>
      </c>
      <c r="CK1246" s="41">
        <f t="shared" si="946"/>
        <v>-8.4194606947179965E-2</v>
      </c>
      <c r="CL1246" s="41">
        <f t="shared" si="947"/>
        <v>-2.1535125920139207E-2</v>
      </c>
      <c r="CM1246" s="41">
        <f t="shared" si="948"/>
        <v>-2.6919037808414224E-2</v>
      </c>
      <c r="CO1246" s="41"/>
      <c r="CP1246" s="41"/>
      <c r="CQ1246" s="41">
        <f t="shared" si="949"/>
        <v>8.5393327893224496E-3</v>
      </c>
      <c r="CR1246" s="41">
        <f t="shared" si="950"/>
        <v>0</v>
      </c>
      <c r="CS1246" s="41">
        <f t="shared" si="951"/>
        <v>-2.0772290835329388E-2</v>
      </c>
      <c r="CT1246" s="41">
        <f t="shared" si="952"/>
        <v>5.8309203107931437E-3</v>
      </c>
      <c r="CU1246" s="41"/>
      <c r="CV1246" s="41">
        <f t="shared" si="953"/>
        <v>-3.4861918166219003E-2</v>
      </c>
      <c r="CW1246" s="41"/>
      <c r="CX1246" s="41">
        <f t="shared" si="954"/>
        <v>-9.6805668138108657E-3</v>
      </c>
      <c r="CY1246" s="41"/>
      <c r="CZ1246" s="41">
        <f t="shared" si="955"/>
        <v>-1.8349138668196541E-2</v>
      </c>
      <c r="DA1246" s="41">
        <f t="shared" si="956"/>
        <v>-2.6223146789924892E-2</v>
      </c>
      <c r="DB1246" s="41">
        <f t="shared" si="957"/>
        <v>-2.9646438501760464E-2</v>
      </c>
      <c r="DC1246" s="41">
        <f t="shared" si="958"/>
        <v>-2.4692612590371411E-2</v>
      </c>
      <c r="DD1246" s="41">
        <f t="shared" si="959"/>
        <v>-3.9324077157337697E-3</v>
      </c>
      <c r="DE1246" s="41"/>
      <c r="DF1246" s="41"/>
      <c r="DG1246" s="41">
        <f t="shared" si="960"/>
        <v>-5.9069969957172294E-3</v>
      </c>
      <c r="DH1246" s="41"/>
    </row>
    <row r="1247" spans="2:112">
      <c r="B1247" s="34"/>
      <c r="C1247" s="34">
        <v>4.9000000000000004</v>
      </c>
      <c r="D1247" s="34"/>
      <c r="E1247" s="34">
        <v>5.72</v>
      </c>
      <c r="F1247" s="34"/>
      <c r="G1247" s="34">
        <v>68.790001000000004</v>
      </c>
      <c r="H1247" s="34">
        <v>37.209999000000003</v>
      </c>
      <c r="I1247" s="34">
        <v>29.75</v>
      </c>
      <c r="J1247" s="34">
        <v>17.149999999999999</v>
      </c>
      <c r="K1247" s="34"/>
      <c r="L1247" s="34"/>
      <c r="M1247" s="34">
        <v>5.85</v>
      </c>
      <c r="N1247" s="34">
        <v>51.450001</v>
      </c>
      <c r="O1247" s="34">
        <v>15.06</v>
      </c>
      <c r="P1247" s="34"/>
      <c r="Q1247" s="34"/>
      <c r="R1247" s="34"/>
      <c r="S1247" s="34">
        <v>58.130001</v>
      </c>
      <c r="T1247" s="34"/>
      <c r="U1247" s="34"/>
      <c r="V1247" s="34">
        <v>4.93</v>
      </c>
      <c r="W1247" s="34">
        <v>65.089995999999999</v>
      </c>
      <c r="X1247" s="34"/>
      <c r="Y1247" s="34">
        <v>18.66</v>
      </c>
      <c r="Z1247" s="34">
        <v>39.759998000000003</v>
      </c>
      <c r="AA1247" s="34">
        <v>55.900002000000001</v>
      </c>
      <c r="AB1247" s="34">
        <v>99.650002000000001</v>
      </c>
      <c r="AC1247" s="34"/>
      <c r="AD1247" s="34" t="s">
        <v>193</v>
      </c>
      <c r="AE1247" s="34">
        <v>50.060001</v>
      </c>
      <c r="AF1247" s="34">
        <v>14.18</v>
      </c>
      <c r="AG1247" s="34">
        <v>104.629997</v>
      </c>
      <c r="AH1247" s="34">
        <v>36.950001</v>
      </c>
      <c r="AI1247" s="34">
        <v>131.91999799999999</v>
      </c>
      <c r="AJ1247" s="34">
        <v>10.89</v>
      </c>
      <c r="AK1247" s="34"/>
      <c r="AL1247" s="34"/>
      <c r="AM1247" s="34">
        <v>46.07</v>
      </c>
      <c r="AN1247" s="34">
        <v>1.6</v>
      </c>
      <c r="AO1247" s="34">
        <v>33.599997999999999</v>
      </c>
      <c r="AP1247" s="34">
        <v>8.75</v>
      </c>
      <c r="AQ1247" s="34"/>
      <c r="AR1247" s="34">
        <v>9.1</v>
      </c>
      <c r="AS1247" s="34"/>
      <c r="AT1247" s="34">
        <v>25.728617</v>
      </c>
      <c r="AU1247" s="34"/>
      <c r="AV1247" s="34">
        <v>12.95</v>
      </c>
      <c r="AW1247" s="34">
        <v>20.700001</v>
      </c>
      <c r="AX1247" s="34">
        <v>19.82</v>
      </c>
      <c r="AY1247" s="34">
        <v>3.95</v>
      </c>
      <c r="AZ1247" s="34">
        <v>77.739998</v>
      </c>
      <c r="BA1247" s="34"/>
      <c r="BB1247" s="34"/>
      <c r="BC1247" s="34">
        <v>32.560001</v>
      </c>
      <c r="BD1247" s="34"/>
      <c r="BE1247" s="38"/>
      <c r="BF1247" s="41"/>
      <c r="BG1247" s="41">
        <f t="shared" si="927"/>
        <v>0</v>
      </c>
      <c r="BH1247" s="41"/>
      <c r="BI1247" s="41">
        <f t="shared" si="928"/>
        <v>2.1202207650602906E-2</v>
      </c>
      <c r="BJ1247" s="41"/>
      <c r="BK1247" s="41">
        <f t="shared" si="929"/>
        <v>3.5963919683357014E-2</v>
      </c>
      <c r="BL1247" s="41">
        <f t="shared" si="930"/>
        <v>2.8623979960059047E-2</v>
      </c>
      <c r="BM1247" s="41">
        <f t="shared" si="931"/>
        <v>5.0547706616240543E-3</v>
      </c>
      <c r="BN1247" s="41">
        <f t="shared" si="932"/>
        <v>0.19016565250796749</v>
      </c>
      <c r="BO1247" s="41"/>
      <c r="BP1247" s="41"/>
      <c r="BQ1247" s="41">
        <f t="shared" si="933"/>
        <v>-3.0305349495329037E-2</v>
      </c>
      <c r="BR1247" s="41">
        <f t="shared" si="934"/>
        <v>3.5046959207951272E-3</v>
      </c>
      <c r="BS1247" s="41">
        <f t="shared" si="935"/>
        <v>-1.990050408009925E-3</v>
      </c>
      <c r="BT1247" s="41"/>
      <c r="BU1247" s="41"/>
      <c r="BV1247" s="41"/>
      <c r="BW1247" s="41">
        <f t="shared" si="937"/>
        <v>1.7217979460296734E-3</v>
      </c>
      <c r="BX1247" s="41"/>
      <c r="BY1247" s="41"/>
      <c r="BZ1247" s="41">
        <f t="shared" si="938"/>
        <v>-1.4098924379501648E-2</v>
      </c>
      <c r="CA1247" s="41">
        <f t="shared" si="939"/>
        <v>1.7825738138888634E-2</v>
      </c>
      <c r="CB1247" s="41"/>
      <c r="CC1247" s="41">
        <f t="shared" si="940"/>
        <v>0</v>
      </c>
      <c r="CD1247" s="41">
        <f t="shared" si="941"/>
        <v>-6.2680413950781805E-3</v>
      </c>
      <c r="CE1247" s="41">
        <f t="shared" si="942"/>
        <v>5.3687036686440317E-4</v>
      </c>
      <c r="CF1247" s="41">
        <f t="shared" si="943"/>
        <v>2.1298968906469758E-2</v>
      </c>
      <c r="CG1247" s="41"/>
      <c r="CH1247" s="41">
        <f t="shared" si="963"/>
        <v>3.4275640839787756E-2</v>
      </c>
      <c r="CI1247" s="41">
        <f t="shared" si="945"/>
        <v>3.9960039693371307E-4</v>
      </c>
      <c r="CJ1247" s="41">
        <f t="shared" si="961"/>
        <v>5.9780981755079626E-3</v>
      </c>
      <c r="CK1247" s="41">
        <f t="shared" si="946"/>
        <v>6.1796061205764488E-2</v>
      </c>
      <c r="CL1247" s="41">
        <f t="shared" si="947"/>
        <v>5.4274487989641887E-3</v>
      </c>
      <c r="CM1247" s="41">
        <f t="shared" si="948"/>
        <v>1.3815408889450993E-2</v>
      </c>
      <c r="CO1247" s="41"/>
      <c r="CP1247" s="41"/>
      <c r="CQ1247" s="41">
        <f t="shared" si="949"/>
        <v>3.0412238378836352E-2</v>
      </c>
      <c r="CR1247" s="41">
        <f t="shared" si="950"/>
        <v>-6.0624621816434736E-2</v>
      </c>
      <c r="CS1247" s="41">
        <f t="shared" si="951"/>
        <v>7.4682950537312727E-3</v>
      </c>
      <c r="CT1247" s="41">
        <f t="shared" si="952"/>
        <v>1.7291497110061043E-2</v>
      </c>
      <c r="CU1247" s="41"/>
      <c r="CV1247" s="41">
        <f t="shared" si="953"/>
        <v>8.8300794482719953E-3</v>
      </c>
      <c r="CW1247" s="41"/>
      <c r="CX1247" s="41">
        <f t="shared" si="954"/>
        <v>3.8834484554867172E-3</v>
      </c>
      <c r="CY1247" s="41"/>
      <c r="CZ1247" s="41">
        <f t="shared" si="955"/>
        <v>-4.1593897298837015E-2</v>
      </c>
      <c r="DA1247" s="41">
        <f t="shared" si="956"/>
        <v>0</v>
      </c>
      <c r="DB1247" s="41">
        <f t="shared" si="957"/>
        <v>-6.0362857823003753E-3</v>
      </c>
      <c r="DC1247" s="41">
        <f t="shared" si="958"/>
        <v>-1.2578782206860073E-2</v>
      </c>
      <c r="DD1247" s="41">
        <f t="shared" si="959"/>
        <v>2.0796161876645024E-2</v>
      </c>
      <c r="DE1247" s="41"/>
      <c r="DF1247" s="41"/>
      <c r="DG1247" s="41">
        <f t="shared" si="960"/>
        <v>1.5163558141806312E-2</v>
      </c>
      <c r="DH1247" s="41"/>
    </row>
    <row r="1248" spans="2:112">
      <c r="B1248" s="34"/>
      <c r="C1248" s="34">
        <v>4.95</v>
      </c>
      <c r="D1248" s="34"/>
      <c r="E1248" s="34">
        <v>5.72</v>
      </c>
      <c r="F1248" s="34"/>
      <c r="G1248" s="34">
        <v>68.279999000000004</v>
      </c>
      <c r="H1248" s="34">
        <v>37.159999999999997</v>
      </c>
      <c r="I1248" s="34">
        <v>30.4</v>
      </c>
      <c r="J1248" s="34">
        <v>18.629999000000002</v>
      </c>
      <c r="K1248" s="34"/>
      <c r="L1248" s="34"/>
      <c r="M1248" s="34">
        <v>6.2</v>
      </c>
      <c r="N1248" s="34">
        <v>51.16</v>
      </c>
      <c r="O1248" s="34">
        <v>15.11</v>
      </c>
      <c r="P1248" s="34"/>
      <c r="Q1248" s="34"/>
      <c r="R1248" s="34"/>
      <c r="S1248" s="34">
        <v>60.060001</v>
      </c>
      <c r="T1248" s="34"/>
      <c r="U1248" s="34"/>
      <c r="V1248" s="34">
        <v>4.7699999999999996</v>
      </c>
      <c r="W1248" s="34">
        <v>64.209998999999996</v>
      </c>
      <c r="X1248" s="34"/>
      <c r="Y1248" s="34">
        <v>18.700001</v>
      </c>
      <c r="Z1248" s="34">
        <v>39.360000999999997</v>
      </c>
      <c r="AA1248" s="34">
        <v>55.810001</v>
      </c>
      <c r="AB1248" s="34">
        <v>97.949996999999996</v>
      </c>
      <c r="AC1248" s="34"/>
      <c r="AD1248" s="34">
        <v>146.38999899999999</v>
      </c>
      <c r="AE1248" s="34">
        <v>50.049999</v>
      </c>
      <c r="AF1248" s="34">
        <v>13.95</v>
      </c>
      <c r="AG1248" s="34">
        <v>111.66999800000001</v>
      </c>
      <c r="AH1248" s="34">
        <v>35.799999</v>
      </c>
      <c r="AI1248" s="34">
        <v>132.929993</v>
      </c>
      <c r="AJ1248" s="34">
        <v>10.87</v>
      </c>
      <c r="AK1248" s="34"/>
      <c r="AL1248" s="34"/>
      <c r="AM1248" s="34">
        <v>46.119999</v>
      </c>
      <c r="AN1248" s="34">
        <v>1.7</v>
      </c>
      <c r="AO1248" s="34">
        <v>32.450001</v>
      </c>
      <c r="AP1248" s="34">
        <v>8.75</v>
      </c>
      <c r="AQ1248" s="34"/>
      <c r="AR1248" s="34">
        <v>9.08</v>
      </c>
      <c r="AS1248" s="34"/>
      <c r="AT1248" s="34">
        <v>25.579031000000001</v>
      </c>
      <c r="AU1248" s="34"/>
      <c r="AV1248" s="34">
        <v>13.15</v>
      </c>
      <c r="AW1248" s="34">
        <v>20.399999999999999</v>
      </c>
      <c r="AX1248" s="34">
        <v>20.27</v>
      </c>
      <c r="AY1248" s="34">
        <v>4</v>
      </c>
      <c r="AZ1248" s="34">
        <v>78.330001999999993</v>
      </c>
      <c r="BA1248" s="34"/>
      <c r="BB1248" s="34"/>
      <c r="BC1248" s="34">
        <v>32.57</v>
      </c>
      <c r="BD1248" s="34"/>
      <c r="BE1248" s="38"/>
      <c r="BF1248" s="41"/>
      <c r="BG1248" s="41">
        <f t="shared" si="927"/>
        <v>1.0152371464017908E-2</v>
      </c>
      <c r="BH1248" s="41"/>
      <c r="BI1248" s="41">
        <f t="shared" si="928"/>
        <v>0</v>
      </c>
      <c r="BJ1248" s="41"/>
      <c r="BK1248" s="41">
        <f t="shared" si="929"/>
        <v>-7.4415167942566019E-3</v>
      </c>
      <c r="BL1248" s="41">
        <f t="shared" si="930"/>
        <v>-1.3446015383970283E-3</v>
      </c>
      <c r="BM1248" s="41">
        <f t="shared" si="931"/>
        <v>2.1613476420537171E-2</v>
      </c>
      <c r="BN1248" s="41">
        <f t="shared" si="932"/>
        <v>8.2774957324681639E-2</v>
      </c>
      <c r="BO1248" s="41"/>
      <c r="BP1248" s="41"/>
      <c r="BQ1248" s="41">
        <f t="shared" si="933"/>
        <v>5.8107630807280757E-2</v>
      </c>
      <c r="BR1248" s="41">
        <f t="shared" si="934"/>
        <v>-5.6525050057624976E-3</v>
      </c>
      <c r="BS1248" s="41">
        <f t="shared" si="935"/>
        <v>3.3145539129006791E-3</v>
      </c>
      <c r="BT1248" s="41"/>
      <c r="BU1248" s="41"/>
      <c r="BV1248" s="41"/>
      <c r="BW1248" s="41">
        <f t="shared" si="937"/>
        <v>3.2662180289120379E-2</v>
      </c>
      <c r="BX1248" s="41"/>
      <c r="BY1248" s="41"/>
      <c r="BZ1248" s="41">
        <f t="shared" si="938"/>
        <v>-3.299268315434889E-2</v>
      </c>
      <c r="CA1248" s="41">
        <f t="shared" si="939"/>
        <v>-1.36119198988631E-2</v>
      </c>
      <c r="CB1248" s="41"/>
      <c r="CC1248" s="41">
        <f t="shared" si="940"/>
        <v>2.1413819172776223E-3</v>
      </c>
      <c r="CD1248" s="41">
        <f t="shared" si="941"/>
        <v>-1.0111233896004899E-2</v>
      </c>
      <c r="CE1248" s="41">
        <f t="shared" si="942"/>
        <v>-1.6113332209502468E-3</v>
      </c>
      <c r="CF1248" s="41">
        <f t="shared" si="943"/>
        <v>-1.7206952966371494E-2</v>
      </c>
      <c r="CG1248" s="41"/>
      <c r="CH1248" s="41">
        <f t="shared" si="963"/>
        <v>2.4033419216576091E-2</v>
      </c>
      <c r="CI1248" s="41">
        <f t="shared" si="945"/>
        <v>-1.9982019844726117E-4</v>
      </c>
      <c r="CJ1248" s="41">
        <f t="shared" si="961"/>
        <v>0</v>
      </c>
      <c r="CK1248" s="41">
        <f t="shared" si="946"/>
        <v>6.5117786827296867E-2</v>
      </c>
      <c r="CL1248" s="41">
        <f t="shared" si="947"/>
        <v>-3.1617808984116605E-2</v>
      </c>
      <c r="CM1248" s="41">
        <f t="shared" si="948"/>
        <v>7.6269581295723022E-3</v>
      </c>
      <c r="CO1248" s="41"/>
      <c r="CP1248" s="41"/>
      <c r="CQ1248" s="41">
        <f t="shared" si="949"/>
        <v>1.0846947704651981E-3</v>
      </c>
      <c r="CR1248" s="41">
        <f t="shared" si="950"/>
        <v>6.062462181643484E-2</v>
      </c>
      <c r="CS1248" s="41">
        <f t="shared" si="951"/>
        <v>-3.4825533478607722E-2</v>
      </c>
      <c r="CT1248" s="41">
        <f t="shared" si="952"/>
        <v>0</v>
      </c>
      <c r="CU1248" s="41"/>
      <c r="CV1248" s="41">
        <f t="shared" si="953"/>
        <v>-2.2002209096024235E-3</v>
      </c>
      <c r="CW1248" s="41"/>
      <c r="CX1248" s="41">
        <f t="shared" si="954"/>
        <v>-5.8309600871959784E-3</v>
      </c>
      <c r="CY1248" s="41"/>
      <c r="CZ1248" s="41">
        <f t="shared" si="955"/>
        <v>1.5325970478226991E-2</v>
      </c>
      <c r="DA1248" s="41">
        <f t="shared" si="956"/>
        <v>-1.4598847730330393E-2</v>
      </c>
      <c r="DB1248" s="41">
        <f t="shared" si="957"/>
        <v>2.2450431562066754E-2</v>
      </c>
      <c r="DC1248" s="41">
        <f t="shared" si="958"/>
        <v>1.2578782206859965E-2</v>
      </c>
      <c r="DD1248" s="41">
        <f t="shared" si="959"/>
        <v>7.5607972148528596E-3</v>
      </c>
      <c r="DE1248" s="41"/>
      <c r="DF1248" s="41"/>
      <c r="DG1248" s="41">
        <f t="shared" si="960"/>
        <v>3.0704744127226088E-4</v>
      </c>
      <c r="DH1248" s="41"/>
    </row>
    <row r="1249" spans="2:112">
      <c r="B1249" s="34"/>
      <c r="C1249" s="34">
        <v>5.05</v>
      </c>
      <c r="D1249" s="34"/>
      <c r="E1249" s="34">
        <v>6.29</v>
      </c>
      <c r="F1249" s="34"/>
      <c r="G1249" s="34">
        <v>71.220000999999996</v>
      </c>
      <c r="H1249" s="34">
        <v>37.740001999999997</v>
      </c>
      <c r="I1249" s="34">
        <v>30.85</v>
      </c>
      <c r="J1249" s="34">
        <v>19.489999999999998</v>
      </c>
      <c r="K1249" s="34"/>
      <c r="L1249" s="34"/>
      <c r="M1249" s="34">
        <v>6.3</v>
      </c>
      <c r="N1249" s="34">
        <v>52.18</v>
      </c>
      <c r="O1249" s="34">
        <v>15.3</v>
      </c>
      <c r="P1249" s="34"/>
      <c r="Q1249" s="34"/>
      <c r="R1249" s="34"/>
      <c r="S1249" s="34">
        <v>60.43</v>
      </c>
      <c r="T1249" s="34"/>
      <c r="U1249" s="34"/>
      <c r="V1249" s="34">
        <v>4.83</v>
      </c>
      <c r="W1249" s="34">
        <v>64.389999000000003</v>
      </c>
      <c r="X1249" s="34"/>
      <c r="Y1249" s="34">
        <v>19.129999000000002</v>
      </c>
      <c r="Z1249" s="34">
        <v>40.619999</v>
      </c>
      <c r="AA1249" s="34">
        <v>56.560001</v>
      </c>
      <c r="AB1249" s="34">
        <v>98.150002000000001</v>
      </c>
      <c r="AC1249" s="34"/>
      <c r="AD1249" s="34">
        <v>149.33000200000001</v>
      </c>
      <c r="AE1249" s="34">
        <v>50.099997999999999</v>
      </c>
      <c r="AF1249" s="34">
        <v>14.24</v>
      </c>
      <c r="AG1249" s="34">
        <v>124.589996</v>
      </c>
      <c r="AH1249" s="34">
        <v>37.099997999999999</v>
      </c>
      <c r="AI1249" s="34">
        <v>133.240005</v>
      </c>
      <c r="AJ1249" s="34">
        <v>10.98</v>
      </c>
      <c r="AK1249" s="34"/>
      <c r="AL1249" s="34"/>
      <c r="AM1249" s="34">
        <v>46.57</v>
      </c>
      <c r="AN1249" s="34">
        <v>1.8</v>
      </c>
      <c r="AO1249" s="34">
        <v>32.799999</v>
      </c>
      <c r="AP1249" s="34">
        <v>8.65</v>
      </c>
      <c r="AQ1249" s="34"/>
      <c r="AR1249" s="34">
        <v>9.06</v>
      </c>
      <c r="AS1249" s="34"/>
      <c r="AT1249" s="34">
        <v>26.177371999999998</v>
      </c>
      <c r="AU1249" s="34"/>
      <c r="AV1249" s="34">
        <v>13.05</v>
      </c>
      <c r="AW1249" s="34">
        <v>20.299999</v>
      </c>
      <c r="AX1249" s="34">
        <v>20.49</v>
      </c>
      <c r="AY1249" s="34">
        <v>3.9</v>
      </c>
      <c r="AZ1249" s="34">
        <v>79.050003000000004</v>
      </c>
      <c r="BA1249" s="34"/>
      <c r="BB1249" s="34"/>
      <c r="BC1249" s="34">
        <v>33.25</v>
      </c>
      <c r="BD1249" s="34"/>
      <c r="BE1249" s="38"/>
      <c r="BF1249" s="41"/>
      <c r="BG1249" s="41">
        <f t="shared" si="927"/>
        <v>2.0000666706669435E-2</v>
      </c>
      <c r="BH1249" s="41"/>
      <c r="BI1249" s="41">
        <f t="shared" si="928"/>
        <v>9.4992265320642769E-2</v>
      </c>
      <c r="BJ1249" s="41"/>
      <c r="BK1249" s="41">
        <f t="shared" si="929"/>
        <v>4.2156808609968559E-2</v>
      </c>
      <c r="BL1249" s="41">
        <f t="shared" si="930"/>
        <v>1.5487678988935548E-2</v>
      </c>
      <c r="BM1249" s="41">
        <f t="shared" si="931"/>
        <v>1.4694141939221002E-2</v>
      </c>
      <c r="BN1249" s="41">
        <f t="shared" si="932"/>
        <v>4.5128382582838841E-2</v>
      </c>
      <c r="BO1249" s="41"/>
      <c r="BP1249" s="41"/>
      <c r="BQ1249" s="41">
        <f t="shared" si="933"/>
        <v>1.600034134644112E-2</v>
      </c>
      <c r="BR1249" s="41">
        <f t="shared" si="934"/>
        <v>1.97413029979405E-2</v>
      </c>
      <c r="BS1249" s="41">
        <f t="shared" si="935"/>
        <v>1.2496052113741643E-2</v>
      </c>
      <c r="BT1249" s="41"/>
      <c r="BU1249" s="41"/>
      <c r="BV1249" s="41"/>
      <c r="BW1249" s="41">
        <f t="shared" si="937"/>
        <v>6.1415911682664122E-3</v>
      </c>
      <c r="BX1249" s="41"/>
      <c r="BY1249" s="41"/>
      <c r="BZ1249" s="41">
        <f t="shared" si="938"/>
        <v>1.2500162764231468E-2</v>
      </c>
      <c r="CA1249" s="41">
        <f t="shared" si="939"/>
        <v>2.7993797876714704E-3</v>
      </c>
      <c r="CB1249" s="41"/>
      <c r="CC1249" s="41">
        <f t="shared" si="940"/>
        <v>2.273415384176947E-2</v>
      </c>
      <c r="CD1249" s="41">
        <f t="shared" si="941"/>
        <v>3.1510433943267316E-2</v>
      </c>
      <c r="CE1249" s="41">
        <f t="shared" si="942"/>
        <v>1.3348956550378738E-2</v>
      </c>
      <c r="CF1249" s="41">
        <f t="shared" si="943"/>
        <v>2.0398273367659195E-3</v>
      </c>
      <c r="CG1249" s="41"/>
      <c r="CH1249" s="41">
        <f t="shared" si="963"/>
        <v>2.1754103347078231E-2</v>
      </c>
      <c r="CI1249" s="41">
        <f t="shared" si="945"/>
        <v>9.9848238944912787E-4</v>
      </c>
      <c r="CJ1249" s="41">
        <f t="shared" si="961"/>
        <v>-3.3673215106587835E-2</v>
      </c>
      <c r="CK1249" s="41">
        <f t="shared" si="946"/>
        <v>0.10948023865767852</v>
      </c>
      <c r="CL1249" s="41">
        <f t="shared" si="947"/>
        <v>3.5669050231338789E-2</v>
      </c>
      <c r="CM1249" s="41">
        <f t="shared" si="948"/>
        <v>2.3294296315345183E-3</v>
      </c>
      <c r="CO1249" s="41"/>
      <c r="CP1249" s="41"/>
      <c r="CQ1249" s="41">
        <f t="shared" si="949"/>
        <v>9.7098832759950765E-3</v>
      </c>
      <c r="CR1249" s="41">
        <f t="shared" si="950"/>
        <v>5.7158413839948623E-2</v>
      </c>
      <c r="CS1249" s="41">
        <f t="shared" si="951"/>
        <v>1.0728010935553119E-2</v>
      </c>
      <c r="CT1249" s="41">
        <f t="shared" si="952"/>
        <v>-1.1494379425735021E-2</v>
      </c>
      <c r="CU1249" s="41"/>
      <c r="CV1249" s="41">
        <f t="shared" si="953"/>
        <v>-2.2050725583138702E-3</v>
      </c>
      <c r="CW1249" s="41"/>
      <c r="CX1249" s="41">
        <f t="shared" si="954"/>
        <v>2.3122459196142909E-2</v>
      </c>
      <c r="CY1249" s="41"/>
      <c r="CZ1249" s="41">
        <f t="shared" si="955"/>
        <v>-7.633624855071095E-3</v>
      </c>
      <c r="DA1249" s="41">
        <f t="shared" si="956"/>
        <v>-4.914064063513972E-3</v>
      </c>
      <c r="DB1249" s="41">
        <f t="shared" si="957"/>
        <v>1.0795001786899589E-2</v>
      </c>
      <c r="DC1249" s="41">
        <f t="shared" si="958"/>
        <v>-2.5317807984289897E-2</v>
      </c>
      <c r="DD1249" s="41">
        <f t="shared" si="959"/>
        <v>9.149904693996248E-3</v>
      </c>
      <c r="DE1249" s="41"/>
      <c r="DF1249" s="41"/>
      <c r="DG1249" s="41">
        <f t="shared" si="960"/>
        <v>2.0663147813720986E-2</v>
      </c>
      <c r="DH1249" s="41"/>
    </row>
    <row r="1250" spans="2:112">
      <c r="B1250" s="34"/>
      <c r="C1250" s="34">
        <v>5.05</v>
      </c>
      <c r="D1250" s="34"/>
      <c r="E1250" s="34">
        <v>6.39</v>
      </c>
      <c r="F1250" s="34"/>
      <c r="G1250" s="34">
        <v>70.830001999999993</v>
      </c>
      <c r="H1250" s="34">
        <v>37.490001999999997</v>
      </c>
      <c r="I1250" s="34">
        <v>31</v>
      </c>
      <c r="J1250" s="34">
        <v>21.209999</v>
      </c>
      <c r="K1250" s="34"/>
      <c r="L1250" s="34"/>
      <c r="M1250" s="34">
        <v>6.2</v>
      </c>
      <c r="N1250" s="34">
        <v>51.290000999999997</v>
      </c>
      <c r="O1250" s="34">
        <v>15.33</v>
      </c>
      <c r="P1250" s="34"/>
      <c r="Q1250" s="34"/>
      <c r="R1250" s="34"/>
      <c r="S1250" s="34">
        <v>61.290000999999997</v>
      </c>
      <c r="T1250" s="34"/>
      <c r="U1250" s="34"/>
      <c r="V1250" s="34">
        <v>4.92</v>
      </c>
      <c r="W1250" s="34">
        <v>65.830001999999993</v>
      </c>
      <c r="X1250" s="34"/>
      <c r="Y1250" s="34">
        <v>19.139999</v>
      </c>
      <c r="Z1250" s="34">
        <v>41.5</v>
      </c>
      <c r="AA1250" s="34">
        <v>57.299999</v>
      </c>
      <c r="AB1250" s="34">
        <v>97.550003000000004</v>
      </c>
      <c r="AC1250" s="34"/>
      <c r="AD1250" s="34">
        <v>150.55999800000001</v>
      </c>
      <c r="AE1250" s="34">
        <v>50.130001</v>
      </c>
      <c r="AF1250" s="34">
        <v>14.18</v>
      </c>
      <c r="AG1250" s="34">
        <v>129.300003</v>
      </c>
      <c r="AH1250" s="34">
        <v>36.900002000000001</v>
      </c>
      <c r="AI1250" s="34">
        <v>129.550003</v>
      </c>
      <c r="AJ1250" s="34">
        <v>10.98</v>
      </c>
      <c r="AK1250" s="34"/>
      <c r="AL1250" s="34"/>
      <c r="AM1250" s="34">
        <v>46.310001</v>
      </c>
      <c r="AN1250" s="34">
        <v>1.61</v>
      </c>
      <c r="AO1250" s="34">
        <v>33.450001</v>
      </c>
      <c r="AP1250" s="34">
        <v>8.75</v>
      </c>
      <c r="AQ1250" s="34"/>
      <c r="AR1250" s="34">
        <v>8.8800000000000008</v>
      </c>
      <c r="AS1250" s="34"/>
      <c r="AT1250" s="34">
        <v>26.127510000000001</v>
      </c>
      <c r="AU1250" s="34"/>
      <c r="AV1250" s="34">
        <v>13.15</v>
      </c>
      <c r="AW1250" s="34">
        <v>20.049999</v>
      </c>
      <c r="AX1250" s="34">
        <v>20.780000999999999</v>
      </c>
      <c r="AY1250" s="34">
        <v>3.8</v>
      </c>
      <c r="AZ1250" s="34">
        <v>80.180000000000007</v>
      </c>
      <c r="BA1250" s="34"/>
      <c r="BB1250" s="34"/>
      <c r="BC1250" s="34">
        <v>33.439999</v>
      </c>
      <c r="BD1250" s="34"/>
      <c r="BE1250" s="38"/>
      <c r="BF1250" s="41"/>
      <c r="BG1250" s="41">
        <f t="shared" si="927"/>
        <v>0</v>
      </c>
      <c r="BH1250" s="41"/>
      <c r="BI1250" s="41">
        <f t="shared" si="928"/>
        <v>1.5773197677094314E-2</v>
      </c>
      <c r="BJ1250" s="41"/>
      <c r="BK1250" s="41">
        <f t="shared" si="929"/>
        <v>-5.4910238884776398E-3</v>
      </c>
      <c r="BL1250" s="41">
        <f t="shared" si="930"/>
        <v>-6.6463088391947702E-3</v>
      </c>
      <c r="BM1250" s="41">
        <f t="shared" si="931"/>
        <v>4.8504541337494799E-3</v>
      </c>
      <c r="BN1250" s="41">
        <f t="shared" si="932"/>
        <v>8.4571207909548793E-2</v>
      </c>
      <c r="BO1250" s="41"/>
      <c r="BP1250" s="41"/>
      <c r="BQ1250" s="41">
        <f t="shared" si="933"/>
        <v>-1.6000341346441075E-2</v>
      </c>
      <c r="BR1250" s="41">
        <f t="shared" si="934"/>
        <v>-1.7203458810427622E-2</v>
      </c>
      <c r="BS1250" s="41">
        <f t="shared" si="935"/>
        <v>1.9588644853329716E-3</v>
      </c>
      <c r="BT1250" s="41"/>
      <c r="BU1250" s="41"/>
      <c r="BV1250" s="41"/>
      <c r="BW1250" s="41">
        <f t="shared" si="937"/>
        <v>1.4131043440048488E-2</v>
      </c>
      <c r="BX1250" s="41"/>
      <c r="BY1250" s="41"/>
      <c r="BZ1250" s="41">
        <f t="shared" si="938"/>
        <v>1.8462062839735352E-2</v>
      </c>
      <c r="CA1250" s="41">
        <f t="shared" si="939"/>
        <v>2.2117365841339737E-2</v>
      </c>
      <c r="CB1250" s="41"/>
      <c r="CC1250" s="41">
        <f t="shared" si="940"/>
        <v>5.2260259995791131E-4</v>
      </c>
      <c r="CD1250" s="41">
        <f t="shared" si="941"/>
        <v>2.1432895702828973E-2</v>
      </c>
      <c r="CE1250" s="41">
        <f t="shared" si="942"/>
        <v>1.2998567000030022E-2</v>
      </c>
      <c r="CF1250" s="41">
        <f t="shared" si="943"/>
        <v>-6.1318432768643367E-3</v>
      </c>
      <c r="CG1250" s="41"/>
      <c r="CH1250" s="41">
        <f t="shared" si="963"/>
        <v>4.1602507998643422E-3</v>
      </c>
      <c r="CI1250" s="41">
        <f t="shared" si="945"/>
        <v>5.9868305288806516E-4</v>
      </c>
      <c r="CJ1250" s="41">
        <f t="shared" si="961"/>
        <v>3.1020693657456799E-2</v>
      </c>
      <c r="CK1250" s="41">
        <f t="shared" si="946"/>
        <v>3.7106994774201693E-2</v>
      </c>
      <c r="CL1250" s="41">
        <f t="shared" si="947"/>
        <v>-5.4053104580101029E-3</v>
      </c>
      <c r="CM1250" s="41">
        <f t="shared" si="948"/>
        <v>-2.8085120686545558E-2</v>
      </c>
      <c r="CO1250" s="41"/>
      <c r="CP1250" s="41"/>
      <c r="CQ1250" s="41">
        <f t="shared" si="949"/>
        <v>-5.5986149080171866E-3</v>
      </c>
      <c r="CR1250" s="41">
        <f t="shared" si="950"/>
        <v>-0.11155248590574733</v>
      </c>
      <c r="CS1250" s="41">
        <f t="shared" si="951"/>
        <v>1.9623331567310612E-2</v>
      </c>
      <c r="CT1250" s="41">
        <f t="shared" si="952"/>
        <v>1.1494379425734991E-2</v>
      </c>
      <c r="CU1250" s="41"/>
      <c r="CV1250" s="41">
        <f t="shared" si="953"/>
        <v>-2.0067563050809256E-2</v>
      </c>
      <c r="CW1250" s="41"/>
      <c r="CX1250" s="41">
        <f t="shared" si="954"/>
        <v>-1.9065912472339065E-3</v>
      </c>
      <c r="CY1250" s="41"/>
      <c r="CZ1250" s="41">
        <f t="shared" si="955"/>
        <v>7.6336248550712051E-3</v>
      </c>
      <c r="DA1250" s="41">
        <f t="shared" si="956"/>
        <v>-1.239173290939149E-2</v>
      </c>
      <c r="DB1250" s="41">
        <f t="shared" si="957"/>
        <v>1.4054071543467082E-2</v>
      </c>
      <c r="DC1250" s="41">
        <f t="shared" si="958"/>
        <v>-2.5975486403260677E-2</v>
      </c>
      <c r="DD1250" s="41">
        <f t="shared" si="959"/>
        <v>1.4193505608216498E-2</v>
      </c>
      <c r="DE1250" s="41"/>
      <c r="DF1250" s="41"/>
      <c r="DG1250" s="41">
        <f t="shared" si="960"/>
        <v>5.6979912103309813E-3</v>
      </c>
      <c r="DH1250" s="41"/>
    </row>
    <row r="1251" spans="2:112">
      <c r="B1251" s="34"/>
      <c r="C1251" s="34">
        <v>5</v>
      </c>
      <c r="D1251" s="34"/>
      <c r="E1251" s="34">
        <v>6.28</v>
      </c>
      <c r="F1251" s="34"/>
      <c r="G1251" s="34">
        <v>70.540001000000004</v>
      </c>
      <c r="H1251" s="34">
        <v>38.470001000000003</v>
      </c>
      <c r="I1251" s="34">
        <v>31.4</v>
      </c>
      <c r="J1251" s="34">
        <v>21.790001</v>
      </c>
      <c r="K1251" s="34"/>
      <c r="L1251" s="34"/>
      <c r="M1251" s="34">
        <v>6.15</v>
      </c>
      <c r="N1251" s="34">
        <v>51.25</v>
      </c>
      <c r="O1251" s="34">
        <v>15.24</v>
      </c>
      <c r="P1251" s="34"/>
      <c r="Q1251" s="34"/>
      <c r="R1251" s="34"/>
      <c r="S1251" s="34">
        <v>61.459999000000003</v>
      </c>
      <c r="T1251" s="34"/>
      <c r="U1251" s="34"/>
      <c r="V1251" s="34">
        <v>4.97</v>
      </c>
      <c r="W1251" s="34">
        <v>65.589995999999999</v>
      </c>
      <c r="X1251" s="34"/>
      <c r="Y1251" s="34">
        <v>19.100000000000001</v>
      </c>
      <c r="Z1251" s="34">
        <v>41.009998000000003</v>
      </c>
      <c r="AA1251" s="34">
        <v>57.98</v>
      </c>
      <c r="AB1251" s="34">
        <v>99.150002000000001</v>
      </c>
      <c r="AC1251" s="34"/>
      <c r="AD1251" s="34">
        <v>155.80999800000001</v>
      </c>
      <c r="AE1251" s="34">
        <v>50.169998</v>
      </c>
      <c r="AF1251" s="34">
        <v>14.17</v>
      </c>
      <c r="AG1251" s="34">
        <v>125.879997</v>
      </c>
      <c r="AH1251" s="34">
        <v>36.75</v>
      </c>
      <c r="AI1251" s="34">
        <v>130.66999799999999</v>
      </c>
      <c r="AJ1251" s="34">
        <v>11.15</v>
      </c>
      <c r="AK1251" s="34"/>
      <c r="AL1251" s="34"/>
      <c r="AM1251" s="34">
        <v>46.459999000000003</v>
      </c>
      <c r="AN1251" s="34">
        <v>1.65</v>
      </c>
      <c r="AO1251" s="34">
        <v>33.349997999999999</v>
      </c>
      <c r="AP1251" s="34">
        <v>8.9</v>
      </c>
      <c r="AQ1251" s="34"/>
      <c r="AR1251" s="34">
        <v>8.85</v>
      </c>
      <c r="AS1251" s="34"/>
      <c r="AT1251" s="34">
        <v>26.177371999999998</v>
      </c>
      <c r="AU1251" s="34"/>
      <c r="AV1251" s="34">
        <v>13.4</v>
      </c>
      <c r="AW1251" s="34">
        <v>20</v>
      </c>
      <c r="AX1251" s="34">
        <v>20.110001</v>
      </c>
      <c r="AY1251" s="34">
        <v>3.8</v>
      </c>
      <c r="AZ1251" s="34">
        <v>78.730002999999996</v>
      </c>
      <c r="BA1251" s="34"/>
      <c r="BB1251" s="34"/>
      <c r="BC1251" s="34">
        <v>33.57</v>
      </c>
      <c r="BD1251" s="34"/>
      <c r="BE1251" s="38"/>
      <c r="BF1251" s="41"/>
      <c r="BG1251" s="41">
        <f t="shared" si="927"/>
        <v>-9.950330853168092E-3</v>
      </c>
      <c r="BH1251" s="41"/>
      <c r="BI1251" s="41">
        <f t="shared" si="928"/>
        <v>-1.7364287909336043E-2</v>
      </c>
      <c r="BJ1251" s="41"/>
      <c r="BK1251" s="41">
        <f t="shared" si="929"/>
        <v>-4.1027290178939644E-3</v>
      </c>
      <c r="BL1251" s="41">
        <f t="shared" si="930"/>
        <v>2.5804458663106294E-2</v>
      </c>
      <c r="BM1251" s="41">
        <f t="shared" si="931"/>
        <v>1.2820688429061469E-2</v>
      </c>
      <c r="BN1251" s="41">
        <f t="shared" si="932"/>
        <v>2.6978473420120695E-2</v>
      </c>
      <c r="BO1251" s="41"/>
      <c r="BP1251" s="41"/>
      <c r="BQ1251" s="41">
        <f t="shared" si="933"/>
        <v>-8.0972102326193618E-3</v>
      </c>
      <c r="BR1251" s="41">
        <f t="shared" si="934"/>
        <v>-7.8020287963726767E-4</v>
      </c>
      <c r="BS1251" s="41">
        <f t="shared" si="935"/>
        <v>-5.8881426252224865E-3</v>
      </c>
      <c r="BT1251" s="41"/>
      <c r="BU1251" s="41"/>
      <c r="BV1251" s="41"/>
      <c r="BW1251" s="41">
        <f t="shared" si="937"/>
        <v>2.7698266180778016E-3</v>
      </c>
      <c r="BX1251" s="41"/>
      <c r="BY1251" s="41"/>
      <c r="BZ1251" s="41">
        <f t="shared" si="938"/>
        <v>1.0111309604320474E-2</v>
      </c>
      <c r="CA1251" s="41">
        <f t="shared" si="939"/>
        <v>-3.6525075403338342E-3</v>
      </c>
      <c r="CB1251" s="41"/>
      <c r="CC1251" s="41">
        <f t="shared" si="940"/>
        <v>-2.0919987256186236E-3</v>
      </c>
      <c r="CD1251" s="41">
        <f t="shared" si="941"/>
        <v>-1.1877536601278866E-2</v>
      </c>
      <c r="CE1251" s="41">
        <f t="shared" si="942"/>
        <v>1.1797517224822612E-2</v>
      </c>
      <c r="CF1251" s="41">
        <f t="shared" si="943"/>
        <v>1.6268777314682587E-2</v>
      </c>
      <c r="CG1251" s="41"/>
      <c r="CH1251" s="41">
        <f t="shared" si="963"/>
        <v>1.5148133248051639E-2</v>
      </c>
      <c r="CI1251" s="41">
        <f t="shared" si="945"/>
        <v>7.9754740815323421E-4</v>
      </c>
      <c r="CJ1251" s="41">
        <f t="shared" si="961"/>
        <v>-5.8800257764532536E-2</v>
      </c>
      <c r="CK1251" s="41">
        <f t="shared" si="946"/>
        <v>-2.6806260615682965E-2</v>
      </c>
      <c r="CL1251" s="41">
        <f t="shared" si="947"/>
        <v>-4.073379588176395E-3</v>
      </c>
      <c r="CM1251" s="41">
        <f t="shared" si="948"/>
        <v>8.608115530121618E-3</v>
      </c>
      <c r="CO1251" s="41"/>
      <c r="CP1251" s="41"/>
      <c r="CQ1251" s="41">
        <f t="shared" si="949"/>
        <v>3.2337637321027089E-3</v>
      </c>
      <c r="CR1251" s="41">
        <f t="shared" si="950"/>
        <v>2.4541108916117445E-2</v>
      </c>
      <c r="CS1251" s="41">
        <f t="shared" si="951"/>
        <v>-2.9941040779873636E-3</v>
      </c>
      <c r="CT1251" s="41">
        <f t="shared" si="952"/>
        <v>1.6997576368571077E-2</v>
      </c>
      <c r="CU1251" s="41"/>
      <c r="CV1251" s="41">
        <f t="shared" si="953"/>
        <v>-3.3840979842406798E-3</v>
      </c>
      <c r="CW1251" s="41"/>
      <c r="CX1251" s="41">
        <f t="shared" si="954"/>
        <v>1.9065912472340349E-3</v>
      </c>
      <c r="CY1251" s="41"/>
      <c r="CZ1251" s="41">
        <f t="shared" si="955"/>
        <v>1.8832948333092178E-2</v>
      </c>
      <c r="DA1251" s="41">
        <f t="shared" si="956"/>
        <v>-2.4968303232742418E-3</v>
      </c>
      <c r="DB1251" s="41">
        <f t="shared" si="957"/>
        <v>-3.2773780283211783E-2</v>
      </c>
      <c r="DC1251" s="41">
        <f t="shared" si="958"/>
        <v>0</v>
      </c>
      <c r="DD1251" s="41">
        <f t="shared" si="959"/>
        <v>-1.8249791913070447E-2</v>
      </c>
      <c r="DE1251" s="41"/>
      <c r="DF1251" s="41"/>
      <c r="DG1251" s="41">
        <f t="shared" si="960"/>
        <v>3.8800526797493776E-3</v>
      </c>
      <c r="DH1251" s="41"/>
    </row>
    <row r="1252" spans="2:112">
      <c r="B1252" s="34"/>
      <c r="C1252" s="34">
        <v>5.05</v>
      </c>
      <c r="D1252" s="34"/>
      <c r="E1252" s="34">
        <v>6.11</v>
      </c>
      <c r="F1252" s="34"/>
      <c r="G1252" s="34">
        <v>68.400002000000001</v>
      </c>
      <c r="H1252" s="34">
        <v>38.82</v>
      </c>
      <c r="I1252" s="34">
        <v>31</v>
      </c>
      <c r="J1252" s="34">
        <v>24.02</v>
      </c>
      <c r="K1252" s="34"/>
      <c r="L1252" s="34"/>
      <c r="M1252" s="34">
        <v>6.1</v>
      </c>
      <c r="N1252" s="34">
        <v>51.169998</v>
      </c>
      <c r="O1252" s="34">
        <v>15.15</v>
      </c>
      <c r="P1252" s="34"/>
      <c r="Q1252" s="34"/>
      <c r="R1252" s="34"/>
      <c r="S1252" s="34">
        <v>61.279998999999997</v>
      </c>
      <c r="T1252" s="34"/>
      <c r="U1252" s="34"/>
      <c r="V1252" s="34">
        <v>4.8499999999999996</v>
      </c>
      <c r="W1252" s="34">
        <v>65.510002</v>
      </c>
      <c r="X1252" s="34"/>
      <c r="Y1252" s="34">
        <v>18.899999999999999</v>
      </c>
      <c r="Z1252" s="34">
        <v>40.659999999999997</v>
      </c>
      <c r="AA1252" s="34">
        <v>57.849997999999999</v>
      </c>
      <c r="AB1252" s="34">
        <v>100.050003</v>
      </c>
      <c r="AC1252" s="34"/>
      <c r="AD1252" s="34">
        <v>159.60000600000001</v>
      </c>
      <c r="AE1252" s="34">
        <v>50.16</v>
      </c>
      <c r="AF1252" s="34">
        <v>14.29</v>
      </c>
      <c r="AG1252" s="34">
        <v>126.260002</v>
      </c>
      <c r="AH1252" s="34">
        <v>36.349997999999999</v>
      </c>
      <c r="AI1252" s="34">
        <v>130.96000699999999</v>
      </c>
      <c r="AJ1252" s="34">
        <v>11.19</v>
      </c>
      <c r="AK1252" s="34"/>
      <c r="AL1252" s="34"/>
      <c r="AM1252" s="34">
        <v>45.939999</v>
      </c>
      <c r="AN1252" s="34">
        <v>2.09</v>
      </c>
      <c r="AO1252" s="34">
        <v>33.5</v>
      </c>
      <c r="AP1252" s="34">
        <v>8.85</v>
      </c>
      <c r="AQ1252" s="34"/>
      <c r="AR1252" s="34">
        <v>9.06</v>
      </c>
      <c r="AS1252" s="34"/>
      <c r="AT1252" s="34">
        <v>25.878202000000002</v>
      </c>
      <c r="AU1252" s="34"/>
      <c r="AV1252" s="34">
        <v>13.65</v>
      </c>
      <c r="AW1252" s="34">
        <v>21</v>
      </c>
      <c r="AX1252" s="34">
        <v>19.829999999999998</v>
      </c>
      <c r="AY1252" s="34">
        <v>3.8</v>
      </c>
      <c r="AZ1252" s="34">
        <v>77.849997999999999</v>
      </c>
      <c r="BA1252" s="34"/>
      <c r="BB1252" s="34"/>
      <c r="BC1252" s="34">
        <v>32.450001</v>
      </c>
      <c r="BD1252" s="34"/>
      <c r="BE1252" s="38"/>
      <c r="BF1252" s="41"/>
      <c r="BG1252" s="41">
        <f t="shared" si="927"/>
        <v>9.950330853168092E-3</v>
      </c>
      <c r="BH1252" s="41"/>
      <c r="BI1252" s="41">
        <f t="shared" si="928"/>
        <v>-2.7443207296603291E-2</v>
      </c>
      <c r="BJ1252" s="41"/>
      <c r="BK1252" s="41">
        <f t="shared" si="929"/>
        <v>-3.0807085115989313E-2</v>
      </c>
      <c r="BL1252" s="41">
        <f t="shared" si="930"/>
        <v>9.0568349823794466E-3</v>
      </c>
      <c r="BM1252" s="41">
        <f t="shared" si="931"/>
        <v>-1.2820688429061434E-2</v>
      </c>
      <c r="BN1252" s="41">
        <f t="shared" si="932"/>
        <v>9.7435621802698685E-2</v>
      </c>
      <c r="BO1252" s="41"/>
      <c r="BP1252" s="41"/>
      <c r="BQ1252" s="41">
        <f t="shared" si="933"/>
        <v>-8.1633106391610939E-3</v>
      </c>
      <c r="BR1252" s="41">
        <f t="shared" si="934"/>
        <v>-1.5622342869195175E-3</v>
      </c>
      <c r="BS1252" s="41">
        <f t="shared" si="935"/>
        <v>-5.9230183031220556E-3</v>
      </c>
      <c r="BT1252" s="41"/>
      <c r="BU1252" s="41"/>
      <c r="BV1252" s="41"/>
      <c r="BW1252" s="41">
        <f t="shared" si="937"/>
        <v>-2.9330313177955087E-3</v>
      </c>
      <c r="BX1252" s="41"/>
      <c r="BY1252" s="41"/>
      <c r="BZ1252" s="41">
        <f t="shared" si="938"/>
        <v>-2.4441135159145578E-2</v>
      </c>
      <c r="CA1252" s="41">
        <f t="shared" si="939"/>
        <v>-1.2203510472613877E-3</v>
      </c>
      <c r="CB1252" s="41"/>
      <c r="CC1252" s="41">
        <f t="shared" si="940"/>
        <v>-1.0526412986987617E-2</v>
      </c>
      <c r="CD1252" s="41">
        <f t="shared" si="941"/>
        <v>-8.571082435173228E-3</v>
      </c>
      <c r="CE1252" s="41">
        <f t="shared" si="942"/>
        <v>-2.244704425993779E-3</v>
      </c>
      <c r="CF1252" s="41">
        <f t="shared" si="943"/>
        <v>9.0362158774872896E-3</v>
      </c>
      <c r="CG1252" s="41"/>
      <c r="CH1252" s="41">
        <f t="shared" si="963"/>
        <v>-2.7097659967965674E-3</v>
      </c>
      <c r="CI1252" s="41">
        <f t="shared" si="945"/>
        <v>-1.9930230703476168E-4</v>
      </c>
      <c r="CJ1252" s="41"/>
      <c r="CK1252" s="41">
        <f t="shared" si="946"/>
        <v>3.0142404158242644E-3</v>
      </c>
      <c r="CL1252" s="41">
        <f t="shared" si="947"/>
        <v>-1.0944076699951557E-2</v>
      </c>
      <c r="CM1252" s="41">
        <f t="shared" si="948"/>
        <v>2.216940818990903E-3</v>
      </c>
      <c r="CO1252" s="41"/>
      <c r="CP1252" s="41"/>
      <c r="CQ1252" s="41">
        <f t="shared" si="949"/>
        <v>-1.1255530324942259E-2</v>
      </c>
      <c r="CR1252" s="41">
        <f t="shared" si="950"/>
        <v>0.23638877806423034</v>
      </c>
      <c r="CS1252" s="41">
        <f t="shared" si="951"/>
        <v>4.4877264394049265E-3</v>
      </c>
      <c r="CT1252" s="41">
        <f t="shared" si="952"/>
        <v>-5.633817718256131E-3</v>
      </c>
      <c r="CU1252" s="41"/>
      <c r="CV1252" s="41">
        <f t="shared" si="953"/>
        <v>2.3451661035049882E-2</v>
      </c>
      <c r="CW1252" s="41"/>
      <c r="CX1252" s="41">
        <f t="shared" si="954"/>
        <v>-1.1494380750622797E-2</v>
      </c>
      <c r="CY1252" s="41"/>
      <c r="CZ1252" s="41">
        <f t="shared" si="955"/>
        <v>1.8484814674103161E-2</v>
      </c>
      <c r="DA1252" s="41">
        <f t="shared" si="956"/>
        <v>4.8790164169432049E-2</v>
      </c>
      <c r="DB1252" s="41">
        <f t="shared" si="957"/>
        <v>-1.4021310979359165E-2</v>
      </c>
      <c r="DC1252" s="41">
        <f t="shared" si="958"/>
        <v>0</v>
      </c>
      <c r="DD1252" s="41">
        <f t="shared" si="959"/>
        <v>-1.1240442711713891E-2</v>
      </c>
      <c r="DE1252" s="41"/>
      <c r="DF1252" s="41"/>
      <c r="DG1252" s="41">
        <f t="shared" si="960"/>
        <v>-3.3932337025204012E-2</v>
      </c>
      <c r="DH1252" s="41"/>
    </row>
    <row r="1253" spans="2:112">
      <c r="B1253" s="34"/>
      <c r="C1253" s="34">
        <v>4.95</v>
      </c>
      <c r="D1253" s="34"/>
      <c r="E1253" s="34">
        <v>6.29</v>
      </c>
      <c r="F1253" s="34"/>
      <c r="G1253" s="34">
        <v>69.290001000000004</v>
      </c>
      <c r="H1253" s="34">
        <v>39.599997999999999</v>
      </c>
      <c r="I1253" s="34">
        <v>31.549999</v>
      </c>
      <c r="J1253" s="34">
        <v>26.65</v>
      </c>
      <c r="K1253" s="34"/>
      <c r="L1253" s="34"/>
      <c r="M1253" s="34">
        <v>6.1</v>
      </c>
      <c r="N1253" s="34">
        <v>51.57</v>
      </c>
      <c r="O1253" s="34">
        <v>15.28</v>
      </c>
      <c r="P1253" s="34"/>
      <c r="Q1253" s="34"/>
      <c r="R1253" s="34"/>
      <c r="S1253" s="34">
        <v>61.220001000000003</v>
      </c>
      <c r="T1253" s="34"/>
      <c r="U1253" s="34"/>
      <c r="V1253" s="34">
        <v>4.7300000000000004</v>
      </c>
      <c r="W1253" s="34">
        <v>66.580001999999993</v>
      </c>
      <c r="X1253" s="34"/>
      <c r="Y1253" s="34">
        <v>18.530000999999999</v>
      </c>
      <c r="Z1253" s="34">
        <v>40.700001</v>
      </c>
      <c r="AA1253" s="34">
        <v>57.939999</v>
      </c>
      <c r="AB1253" s="34">
        <v>101.599998</v>
      </c>
      <c r="AC1253" s="34"/>
      <c r="AD1253" s="34">
        <v>163.11000100000001</v>
      </c>
      <c r="AE1253" s="34">
        <v>50.110000999999997</v>
      </c>
      <c r="AF1253" s="34">
        <v>14.53</v>
      </c>
      <c r="AG1253" s="34">
        <v>125.110001</v>
      </c>
      <c r="AH1253" s="34">
        <v>36.200001</v>
      </c>
      <c r="AI1253" s="34">
        <v>128.16999799999999</v>
      </c>
      <c r="AJ1253" s="34">
        <v>11.28</v>
      </c>
      <c r="AK1253" s="34"/>
      <c r="AL1253" s="34"/>
      <c r="AM1253" s="34">
        <v>46.07</v>
      </c>
      <c r="AN1253" s="34">
        <v>2.87</v>
      </c>
      <c r="AO1253" s="34">
        <v>32.650002000000001</v>
      </c>
      <c r="AP1253" s="34">
        <v>8.6999999999999993</v>
      </c>
      <c r="AQ1253" s="34"/>
      <c r="AR1253" s="34">
        <v>9.2899999999999991</v>
      </c>
      <c r="AS1253" s="34"/>
      <c r="AT1253" s="34">
        <v>25.479306999999999</v>
      </c>
      <c r="AU1253" s="34"/>
      <c r="AV1253" s="34">
        <v>13.9</v>
      </c>
      <c r="AW1253" s="34">
        <v>22.200001</v>
      </c>
      <c r="AX1253" s="34">
        <v>19.73</v>
      </c>
      <c r="AY1253" s="34">
        <v>3.75</v>
      </c>
      <c r="AZ1253" s="34">
        <v>77.800003000000004</v>
      </c>
      <c r="BA1253" s="34"/>
      <c r="BB1253" s="34"/>
      <c r="BC1253" s="34">
        <v>32.900002000000001</v>
      </c>
      <c r="BD1253" s="34"/>
      <c r="BE1253" s="38"/>
      <c r="BF1253" s="41"/>
      <c r="BG1253" s="41">
        <f t="shared" si="927"/>
        <v>-2.0000666706669428E-2</v>
      </c>
      <c r="BH1253" s="41"/>
      <c r="BI1253" s="41">
        <f t="shared" si="928"/>
        <v>2.9034297528845076E-2</v>
      </c>
      <c r="BJ1253" s="41"/>
      <c r="BK1253" s="41">
        <f t="shared" si="929"/>
        <v>1.2927756203116326E-2</v>
      </c>
      <c r="BL1253" s="41">
        <f t="shared" si="930"/>
        <v>1.9893490014518862E-2</v>
      </c>
      <c r="BM1253" s="41">
        <f t="shared" si="931"/>
        <v>1.7586352806354264E-2</v>
      </c>
      <c r="BN1253" s="41">
        <f t="shared" si="932"/>
        <v>0.10390233396001605</v>
      </c>
      <c r="BO1253" s="41"/>
      <c r="BP1253" s="41"/>
      <c r="BQ1253" s="41">
        <f t="shared" si="933"/>
        <v>0</v>
      </c>
      <c r="BR1253" s="41">
        <f t="shared" si="934"/>
        <v>7.7867243312695162E-3</v>
      </c>
      <c r="BS1253" s="41">
        <f t="shared" si="935"/>
        <v>8.5442517829961446E-3</v>
      </c>
      <c r="BT1253" s="41"/>
      <c r="BU1253" s="41"/>
      <c r="BV1253" s="41"/>
      <c r="BW1253" s="41">
        <f t="shared" si="937"/>
        <v>-9.7955926200020437E-4</v>
      </c>
      <c r="BX1253" s="41"/>
      <c r="BY1253" s="41"/>
      <c r="BZ1253" s="41">
        <f t="shared" si="938"/>
        <v>-2.5053502445550026E-2</v>
      </c>
      <c r="CA1253" s="41">
        <f t="shared" si="939"/>
        <v>1.6201428912454536E-2</v>
      </c>
      <c r="CB1253" s="41"/>
      <c r="CC1253" s="41">
        <f t="shared" si="940"/>
        <v>-1.9770827801789015E-2</v>
      </c>
      <c r="CD1253" s="41">
        <f t="shared" si="941"/>
        <v>9.8330881837310085E-4</v>
      </c>
      <c r="CE1253" s="41">
        <f t="shared" si="942"/>
        <v>1.5545560144549196E-3</v>
      </c>
      <c r="CF1253" s="41">
        <f t="shared" si="943"/>
        <v>1.5373424444592556E-2</v>
      </c>
      <c r="CG1253" s="41"/>
      <c r="CH1253" s="41">
        <f t="shared" si="963"/>
        <v>1.3951916634040313E-2</v>
      </c>
      <c r="CI1253" s="41">
        <f t="shared" si="945"/>
        <v>-9.9728739693563011E-4</v>
      </c>
      <c r="CJ1253" s="41"/>
      <c r="CK1253" s="41">
        <f t="shared" si="946"/>
        <v>-9.1499304575341257E-3</v>
      </c>
      <c r="CL1253" s="41">
        <f t="shared" si="947"/>
        <v>-4.135002502859756E-3</v>
      </c>
      <c r="CM1253" s="41">
        <f t="shared" si="948"/>
        <v>-2.1534494376856641E-2</v>
      </c>
      <c r="CO1253" s="41"/>
      <c r="CP1253" s="41"/>
      <c r="CQ1253" s="41">
        <f t="shared" si="949"/>
        <v>2.8258034543965E-3</v>
      </c>
      <c r="CR1253" s="41">
        <f t="shared" si="950"/>
        <v>0.31714796379481025</v>
      </c>
      <c r="CS1253" s="41">
        <f t="shared" si="951"/>
        <v>-2.5700521852839827E-2</v>
      </c>
      <c r="CT1253" s="41">
        <f t="shared" si="952"/>
        <v>-1.7094433359300183E-2</v>
      </c>
      <c r="CU1253" s="41"/>
      <c r="CV1253" s="41">
        <f t="shared" si="953"/>
        <v>2.506943277085899E-2</v>
      </c>
      <c r="CW1253" s="41"/>
      <c r="CX1253" s="41">
        <f t="shared" si="954"/>
        <v>-1.55343601896558E-2</v>
      </c>
      <c r="CY1253" s="41"/>
      <c r="CZ1253" s="41">
        <f t="shared" si="955"/>
        <v>1.8149318505677269E-2</v>
      </c>
      <c r="DA1253" s="41">
        <f t="shared" si="956"/>
        <v>5.5569896199854786E-2</v>
      </c>
      <c r="DB1253" s="41">
        <f t="shared" si="957"/>
        <v>-5.0556224971805694E-3</v>
      </c>
      <c r="DC1253" s="41">
        <f t="shared" si="958"/>
        <v>-1.3245226750020567E-2</v>
      </c>
      <c r="DD1253" s="41">
        <f t="shared" si="959"/>
        <v>-6.424028448201118E-4</v>
      </c>
      <c r="DE1253" s="41"/>
      <c r="DF1253" s="41"/>
      <c r="DG1253" s="41">
        <f t="shared" si="960"/>
        <v>1.3772244594858509E-2</v>
      </c>
      <c r="DH1253" s="41"/>
    </row>
    <row r="1254" spans="2:112">
      <c r="B1254" s="34"/>
      <c r="C1254" s="34">
        <v>5</v>
      </c>
      <c r="D1254" s="34"/>
      <c r="E1254" s="34">
        <v>6.12</v>
      </c>
      <c r="F1254" s="34"/>
      <c r="G1254" s="34">
        <v>71.769997000000004</v>
      </c>
      <c r="H1254" s="34">
        <v>39.32</v>
      </c>
      <c r="I1254" s="34">
        <v>32.25</v>
      </c>
      <c r="J1254" s="34">
        <v>24.77</v>
      </c>
      <c r="K1254" s="34"/>
      <c r="L1254" s="34"/>
      <c r="M1254" s="34">
        <v>6.1</v>
      </c>
      <c r="N1254" s="34">
        <v>51.740001999999997</v>
      </c>
      <c r="O1254" s="34">
        <v>15.34</v>
      </c>
      <c r="P1254" s="34"/>
      <c r="Q1254" s="34"/>
      <c r="R1254" s="34"/>
      <c r="S1254" s="34">
        <v>61.529998999999997</v>
      </c>
      <c r="T1254" s="34"/>
      <c r="U1254" s="34"/>
      <c r="V1254" s="34">
        <v>4.71</v>
      </c>
      <c r="W1254" s="34">
        <v>66.480002999999996</v>
      </c>
      <c r="X1254" s="34"/>
      <c r="Y1254" s="34">
        <v>18.469999000000001</v>
      </c>
      <c r="Z1254" s="34">
        <v>41.200001</v>
      </c>
      <c r="AA1254" s="34">
        <v>58.880001</v>
      </c>
      <c r="AB1254" s="34">
        <v>101.5</v>
      </c>
      <c r="AC1254" s="34"/>
      <c r="AD1254" s="34">
        <v>163.78999300000001</v>
      </c>
      <c r="AE1254" s="34">
        <v>50.09</v>
      </c>
      <c r="AF1254" s="34">
        <v>14.63</v>
      </c>
      <c r="AG1254" s="34">
        <v>121.800003</v>
      </c>
      <c r="AH1254" s="34">
        <v>36.599997999999999</v>
      </c>
      <c r="AI1254" s="34">
        <v>126.900002</v>
      </c>
      <c r="AJ1254" s="34">
        <v>11.1</v>
      </c>
      <c r="AK1254" s="34"/>
      <c r="AL1254" s="34"/>
      <c r="AM1254" s="34">
        <v>46.93</v>
      </c>
      <c r="AN1254" s="34">
        <v>2.7</v>
      </c>
      <c r="AO1254" s="34">
        <v>32.599997999999999</v>
      </c>
      <c r="AP1254" s="34">
        <v>8.6999999999999993</v>
      </c>
      <c r="AQ1254" s="34"/>
      <c r="AR1254" s="34">
        <v>9.57</v>
      </c>
      <c r="AS1254" s="34"/>
      <c r="AT1254" s="34">
        <v>25.329723000000001</v>
      </c>
      <c r="AU1254" s="34"/>
      <c r="AV1254" s="34">
        <v>14</v>
      </c>
      <c r="AW1254" s="34">
        <v>22.450001</v>
      </c>
      <c r="AX1254" s="34">
        <v>20.010000000000002</v>
      </c>
      <c r="AY1254" s="34">
        <v>3.9</v>
      </c>
      <c r="AZ1254" s="34">
        <v>77.440002000000007</v>
      </c>
      <c r="BA1254" s="34"/>
      <c r="BB1254" s="34"/>
      <c r="BC1254" s="34">
        <v>33.580002</v>
      </c>
      <c r="BD1254" s="34"/>
      <c r="BE1254" s="38"/>
      <c r="BF1254" s="41"/>
      <c r="BG1254" s="41">
        <f t="shared" si="927"/>
        <v>1.0050335853501506E-2</v>
      </c>
      <c r="BH1254" s="41"/>
      <c r="BI1254" s="41">
        <f t="shared" si="928"/>
        <v>-2.7398974188114388E-2</v>
      </c>
      <c r="BJ1254" s="41"/>
      <c r="BK1254" s="41">
        <f t="shared" si="929"/>
        <v>3.5165909570397696E-2</v>
      </c>
      <c r="BL1254" s="41">
        <f t="shared" si="930"/>
        <v>-7.09577247641726E-3</v>
      </c>
      <c r="BM1254" s="41">
        <f t="shared" si="931"/>
        <v>2.1944485950281024E-2</v>
      </c>
      <c r="BN1254" s="41">
        <f t="shared" si="932"/>
        <v>-7.3155907110585325E-2</v>
      </c>
      <c r="BO1254" s="41"/>
      <c r="BP1254" s="41"/>
      <c r="BQ1254" s="41">
        <f t="shared" si="933"/>
        <v>0</v>
      </c>
      <c r="BR1254" s="41">
        <f t="shared" si="934"/>
        <v>3.291107349827222E-3</v>
      </c>
      <c r="BS1254" s="41">
        <f t="shared" si="935"/>
        <v>3.9190122007358233E-3</v>
      </c>
      <c r="BT1254" s="41"/>
      <c r="BU1254" s="41"/>
      <c r="BV1254" s="41"/>
      <c r="BW1254" s="41">
        <f t="shared" si="937"/>
        <v>5.050894648366438E-3</v>
      </c>
      <c r="BX1254" s="41"/>
      <c r="BY1254" s="41"/>
      <c r="BZ1254" s="41">
        <f t="shared" si="938"/>
        <v>-4.2372944755152669E-3</v>
      </c>
      <c r="CA1254" s="41">
        <f t="shared" si="939"/>
        <v>-1.5030665123836108E-3</v>
      </c>
      <c r="CB1254" s="41"/>
      <c r="CC1254" s="41">
        <f t="shared" si="940"/>
        <v>-3.2433541945120193E-3</v>
      </c>
      <c r="CD1254" s="41">
        <f t="shared" si="941"/>
        <v>1.2210163608751485E-2</v>
      </c>
      <c r="CE1254" s="41">
        <f t="shared" si="942"/>
        <v>1.6093516322345749E-2</v>
      </c>
      <c r="CF1254" s="41">
        <f t="shared" si="943"/>
        <v>-9.8471697749988383E-4</v>
      </c>
      <c r="CG1254" s="41"/>
      <c r="CH1254" s="41">
        <f t="shared" si="963"/>
        <v>-1.9878725691096565E-2</v>
      </c>
      <c r="CI1254" s="41">
        <f t="shared" si="945"/>
        <v>-3.9922155820413955E-4</v>
      </c>
      <c r="CJ1254" s="41"/>
      <c r="CK1254" s="41">
        <f t="shared" si="946"/>
        <v>-2.6812978415936491E-2</v>
      </c>
      <c r="CL1254" s="41">
        <f t="shared" si="947"/>
        <v>1.0989039306475986E-2</v>
      </c>
      <c r="CM1254" s="41">
        <f t="shared" si="948"/>
        <v>-9.9581016566736916E-3</v>
      </c>
      <c r="CO1254" s="41"/>
      <c r="CP1254" s="41"/>
      <c r="CQ1254" s="41">
        <f t="shared" si="949"/>
        <v>1.8495150858500724E-2</v>
      </c>
      <c r="CR1254" s="41">
        <f t="shared" si="950"/>
        <v>-6.1060256761246302E-2</v>
      </c>
      <c r="CS1254" s="41">
        <f t="shared" si="951"/>
        <v>-1.5326899552141301E-3</v>
      </c>
      <c r="CT1254" s="41">
        <f t="shared" si="952"/>
        <v>0</v>
      </c>
      <c r="CU1254" s="41"/>
      <c r="CV1254" s="41">
        <f t="shared" si="953"/>
        <v>2.9694652639115908E-2</v>
      </c>
      <c r="CW1254" s="41"/>
      <c r="CX1254" s="41">
        <f t="shared" si="954"/>
        <v>-5.8881042275361365E-3</v>
      </c>
      <c r="CY1254" s="41"/>
      <c r="CZ1254" s="41">
        <f t="shared" si="955"/>
        <v>7.168489478612497E-3</v>
      </c>
      <c r="DA1254" s="41">
        <f t="shared" si="956"/>
        <v>1.1198324808414345E-2</v>
      </c>
      <c r="DB1254" s="41">
        <f t="shared" si="957"/>
        <v>1.4091828561118069E-2</v>
      </c>
      <c r="DC1254" s="41">
        <f t="shared" si="958"/>
        <v>3.9220713153281329E-2</v>
      </c>
      <c r="DD1254" s="41">
        <f t="shared" si="959"/>
        <v>-4.6380009499889137E-3</v>
      </c>
      <c r="DE1254" s="41"/>
      <c r="DF1254" s="41"/>
      <c r="DG1254" s="41">
        <f t="shared" si="960"/>
        <v>2.0457992647056483E-2</v>
      </c>
      <c r="DH1254" s="41"/>
    </row>
    <row r="1255" spans="2:112">
      <c r="B1255" s="34"/>
      <c r="C1255" s="34">
        <v>4.95</v>
      </c>
      <c r="D1255" s="34"/>
      <c r="E1255" s="34">
        <v>6.17</v>
      </c>
      <c r="F1255" s="34"/>
      <c r="G1255" s="34">
        <v>70.879997000000003</v>
      </c>
      <c r="H1255" s="34">
        <v>39.18</v>
      </c>
      <c r="I1255" s="34">
        <v>32.700001</v>
      </c>
      <c r="J1255" s="34">
        <v>22.959999</v>
      </c>
      <c r="K1255" s="34"/>
      <c r="L1255" s="34"/>
      <c r="M1255" s="34">
        <v>6.1</v>
      </c>
      <c r="N1255" s="34">
        <v>51.509998000000003</v>
      </c>
      <c r="O1255" s="34">
        <v>15.25</v>
      </c>
      <c r="P1255" s="34"/>
      <c r="Q1255" s="34"/>
      <c r="R1255" s="34"/>
      <c r="S1255" s="34">
        <v>61.610000999999997</v>
      </c>
      <c r="T1255" s="34"/>
      <c r="U1255" s="34"/>
      <c r="V1255" s="34">
        <v>4.66</v>
      </c>
      <c r="W1255" s="34">
        <v>65.919998000000007</v>
      </c>
      <c r="X1255" s="34"/>
      <c r="Y1255" s="34">
        <v>18.68</v>
      </c>
      <c r="Z1255" s="34">
        <v>40.209999000000003</v>
      </c>
      <c r="AA1255" s="34">
        <v>58.009998000000003</v>
      </c>
      <c r="AB1255" s="34">
        <v>99.449996999999996</v>
      </c>
      <c r="AC1255" s="34"/>
      <c r="AD1255" s="34">
        <v>166.28999300000001</v>
      </c>
      <c r="AE1255" s="34">
        <v>50.07</v>
      </c>
      <c r="AF1255" s="34">
        <v>15.01</v>
      </c>
      <c r="AG1255" s="34">
        <v>126.239998</v>
      </c>
      <c r="AH1255" s="34">
        <v>36.799999</v>
      </c>
      <c r="AI1255" s="34">
        <v>129.05999800000001</v>
      </c>
      <c r="AJ1255" s="34">
        <v>10.87</v>
      </c>
      <c r="AK1255" s="34"/>
      <c r="AL1255" s="34"/>
      <c r="AM1255" s="34">
        <v>47.48</v>
      </c>
      <c r="AN1255" s="34">
        <v>2.2200000000000002</v>
      </c>
      <c r="AO1255" s="34">
        <v>32.25</v>
      </c>
      <c r="AP1255" s="34">
        <v>8.65</v>
      </c>
      <c r="AQ1255" s="34"/>
      <c r="AR1255" s="34">
        <v>9.52</v>
      </c>
      <c r="AS1255" s="34"/>
      <c r="AT1255" s="34">
        <v>25.130278000000001</v>
      </c>
      <c r="AU1255" s="34"/>
      <c r="AV1255" s="34">
        <v>14.05</v>
      </c>
      <c r="AW1255" s="34">
        <v>23</v>
      </c>
      <c r="AX1255" s="34">
        <v>20.100000000000001</v>
      </c>
      <c r="AY1255" s="34">
        <v>3.55</v>
      </c>
      <c r="AZ1255" s="34">
        <v>76.709998999999996</v>
      </c>
      <c r="BA1255" s="34"/>
      <c r="BB1255" s="34"/>
      <c r="BC1255" s="34">
        <v>33.389999000000003</v>
      </c>
      <c r="BD1255" s="34"/>
      <c r="BE1255" s="38"/>
      <c r="BF1255" s="41"/>
      <c r="BG1255" s="41">
        <f t="shared" si="927"/>
        <v>-1.0050335853501451E-2</v>
      </c>
      <c r="BH1255" s="41"/>
      <c r="BI1255" s="41">
        <f t="shared" si="928"/>
        <v>8.1367413930617041E-3</v>
      </c>
      <c r="BJ1255" s="41"/>
      <c r="BK1255" s="41">
        <f t="shared" si="929"/>
        <v>-1.247825567001646E-2</v>
      </c>
      <c r="BL1255" s="41">
        <f t="shared" si="930"/>
        <v>-3.5668827625711195E-3</v>
      </c>
      <c r="BM1255" s="41">
        <f t="shared" si="931"/>
        <v>1.3857065242465551E-2</v>
      </c>
      <c r="BN1255" s="41">
        <f t="shared" si="932"/>
        <v>-7.587971560391038E-2</v>
      </c>
      <c r="BO1255" s="41"/>
      <c r="BP1255" s="41"/>
      <c r="BQ1255" s="41">
        <f t="shared" si="933"/>
        <v>0</v>
      </c>
      <c r="BR1255" s="41">
        <f t="shared" si="934"/>
        <v>-4.4552906626137614E-3</v>
      </c>
      <c r="BS1255" s="41">
        <f t="shared" si="935"/>
        <v>-5.884292885689534E-3</v>
      </c>
      <c r="BT1255" s="41"/>
      <c r="BU1255" s="41"/>
      <c r="BV1255" s="41"/>
      <c r="BW1255" s="41">
        <f t="shared" si="937"/>
        <v>1.2993667574464998E-3</v>
      </c>
      <c r="BX1255" s="41"/>
      <c r="BY1255" s="41"/>
      <c r="BZ1255" s="41">
        <f t="shared" si="938"/>
        <v>-1.0672459890771872E-2</v>
      </c>
      <c r="CA1255" s="41">
        <f t="shared" si="939"/>
        <v>-8.4593404121353528E-3</v>
      </c>
      <c r="CB1255" s="41"/>
      <c r="CC1255" s="41">
        <f t="shared" si="940"/>
        <v>1.1305692731400937E-2</v>
      </c>
      <c r="CD1255" s="41">
        <f t="shared" si="941"/>
        <v>-2.4322584587578171E-2</v>
      </c>
      <c r="CE1255" s="41">
        <f t="shared" si="942"/>
        <v>-1.4886116403158274E-2</v>
      </c>
      <c r="CF1255" s="41">
        <f t="shared" si="943"/>
        <v>-2.040382334777379E-2</v>
      </c>
      <c r="CG1255" s="41"/>
      <c r="CH1255" s="41">
        <f t="shared" si="963"/>
        <v>-4.4909593747194103E-2</v>
      </c>
      <c r="CI1255" s="41">
        <f t="shared" si="945"/>
        <v>-3.9936102767214608E-4</v>
      </c>
      <c r="CJ1255" s="41"/>
      <c r="CK1255" s="41">
        <f t="shared" si="946"/>
        <v>3.5804461348386676E-2</v>
      </c>
      <c r="CL1255" s="41">
        <f t="shared" si="947"/>
        <v>5.4496322384615927E-3</v>
      </c>
      <c r="CM1255" s="41">
        <f t="shared" si="948"/>
        <v>1.6878006530242268E-2</v>
      </c>
      <c r="CO1255" s="41"/>
      <c r="CP1255" s="41"/>
      <c r="CQ1255" s="41">
        <f t="shared" si="949"/>
        <v>1.1651439935140872E-2</v>
      </c>
      <c r="CR1255" s="41">
        <f t="shared" si="950"/>
        <v>-0.19574457712609536</v>
      </c>
      <c r="CS1255" s="41">
        <f t="shared" si="951"/>
        <v>-1.0794183781185362E-2</v>
      </c>
      <c r="CT1255" s="41">
        <f t="shared" si="952"/>
        <v>-5.7637047167499065E-3</v>
      </c>
      <c r="CU1255" s="41"/>
      <c r="CV1255" s="41">
        <f t="shared" si="953"/>
        <v>-5.238356661589014E-3</v>
      </c>
      <c r="CW1255" s="41"/>
      <c r="CX1255" s="41">
        <f t="shared" si="954"/>
        <v>-7.9051143349202525E-3</v>
      </c>
      <c r="CY1255" s="41"/>
      <c r="CZ1255" s="41">
        <f t="shared" si="955"/>
        <v>3.5650661644961446E-3</v>
      </c>
      <c r="DA1255" s="41">
        <f t="shared" si="956"/>
        <v>2.420355719745754E-2</v>
      </c>
      <c r="DB1255" s="41">
        <f t="shared" si="957"/>
        <v>4.4876664693879768E-3</v>
      </c>
      <c r="DC1255" s="41">
        <f t="shared" si="958"/>
        <v>-9.4028949648276336E-2</v>
      </c>
      <c r="DD1255" s="41">
        <f t="shared" si="959"/>
        <v>-9.4714038596728379E-3</v>
      </c>
      <c r="DE1255" s="41"/>
      <c r="DF1255" s="41"/>
      <c r="DG1255" s="41">
        <f t="shared" si="960"/>
        <v>-5.6742872021781944E-3</v>
      </c>
      <c r="DH1255" s="41"/>
    </row>
    <row r="1256" spans="2:112">
      <c r="B1256" s="34"/>
      <c r="C1256" s="34">
        <v>5</v>
      </c>
      <c r="D1256" s="34"/>
      <c r="E1256" s="34">
        <v>6.14</v>
      </c>
      <c r="F1256" s="34"/>
      <c r="G1256" s="34">
        <v>71.279999000000004</v>
      </c>
      <c r="H1256" s="34">
        <v>38.849997999999999</v>
      </c>
      <c r="I1256" s="34">
        <v>35.950001</v>
      </c>
      <c r="J1256" s="34">
        <v>21.27</v>
      </c>
      <c r="K1256" s="34"/>
      <c r="L1256" s="34"/>
      <c r="M1256" s="34">
        <v>6.15</v>
      </c>
      <c r="N1256" s="34">
        <v>51.150002000000001</v>
      </c>
      <c r="O1256" s="34">
        <v>15.23</v>
      </c>
      <c r="P1256" s="34"/>
      <c r="Q1256" s="34"/>
      <c r="R1256" s="34"/>
      <c r="S1256" s="34">
        <v>60.369999</v>
      </c>
      <c r="T1256" s="34"/>
      <c r="U1256" s="34"/>
      <c r="V1256" s="34">
        <v>4.62</v>
      </c>
      <c r="W1256" s="34">
        <v>65.029999000000004</v>
      </c>
      <c r="X1256" s="34"/>
      <c r="Y1256" s="34">
        <v>18.93</v>
      </c>
      <c r="Z1256" s="34">
        <v>40.270000000000003</v>
      </c>
      <c r="AA1256" s="34">
        <v>57.66</v>
      </c>
      <c r="AB1256" s="34">
        <v>99.400002000000001</v>
      </c>
      <c r="AC1256" s="34"/>
      <c r="AD1256" s="34">
        <v>165.83999600000001</v>
      </c>
      <c r="AE1256" s="34">
        <v>50.049999</v>
      </c>
      <c r="AF1256" s="34">
        <v>15.1</v>
      </c>
      <c r="AG1256" s="34">
        <v>139.85000600000001</v>
      </c>
      <c r="AH1256" s="34">
        <v>37.349997999999999</v>
      </c>
      <c r="AI1256" s="34">
        <v>137.10000600000001</v>
      </c>
      <c r="AJ1256" s="34">
        <v>10.86</v>
      </c>
      <c r="AK1256" s="34"/>
      <c r="AL1256" s="34"/>
      <c r="AM1256" s="34">
        <v>46.509998000000003</v>
      </c>
      <c r="AN1256" s="34">
        <v>2.3199999999999998</v>
      </c>
      <c r="AO1256" s="34">
        <v>32.799999</v>
      </c>
      <c r="AP1256" s="34">
        <v>8.6999999999999993</v>
      </c>
      <c r="AQ1256" s="34"/>
      <c r="AR1256" s="34">
        <v>9.48</v>
      </c>
      <c r="AS1256" s="34"/>
      <c r="AT1256" s="34">
        <v>24.880970000000001</v>
      </c>
      <c r="AU1256" s="34"/>
      <c r="AV1256" s="34">
        <v>13.45</v>
      </c>
      <c r="AW1256" s="34">
        <v>22.35</v>
      </c>
      <c r="AX1256" s="34">
        <v>19.790001</v>
      </c>
      <c r="AY1256" s="34">
        <v>3.6</v>
      </c>
      <c r="AZ1256" s="34">
        <v>75.769997000000004</v>
      </c>
      <c r="BA1256" s="34"/>
      <c r="BB1256" s="34"/>
      <c r="BC1256" s="34">
        <v>33</v>
      </c>
      <c r="BD1256" s="34"/>
      <c r="BE1256" s="38"/>
      <c r="BF1256" s="41"/>
      <c r="BG1256" s="41">
        <f t="shared" si="927"/>
        <v>1.0050335853501506E-2</v>
      </c>
      <c r="BH1256" s="41"/>
      <c r="BI1256" s="41">
        <f t="shared" si="928"/>
        <v>-4.8740957582454067E-3</v>
      </c>
      <c r="BJ1256" s="41"/>
      <c r="BK1256" s="41">
        <f t="shared" si="929"/>
        <v>5.6275051616048411E-3</v>
      </c>
      <c r="BL1256" s="41">
        <f t="shared" si="930"/>
        <v>-8.4583871827910544E-3</v>
      </c>
      <c r="BM1256" s="41">
        <f t="shared" si="931"/>
        <v>9.4754003499219933E-2</v>
      </c>
      <c r="BN1256" s="41">
        <f t="shared" si="932"/>
        <v>-7.6455898685211909E-2</v>
      </c>
      <c r="BO1256" s="41"/>
      <c r="BP1256" s="41"/>
      <c r="BQ1256" s="41">
        <f t="shared" si="933"/>
        <v>8.1633106391610557E-3</v>
      </c>
      <c r="BR1256" s="41">
        <f t="shared" si="934"/>
        <v>-7.0133932517619972E-3</v>
      </c>
      <c r="BS1256" s="41">
        <f t="shared" si="935"/>
        <v>-1.3123361463501263E-3</v>
      </c>
      <c r="BT1256" s="41"/>
      <c r="BU1256" s="41"/>
      <c r="BV1256" s="41"/>
      <c r="BW1256" s="41">
        <f t="shared" si="937"/>
        <v>-2.0331935013794628E-2</v>
      </c>
      <c r="BX1256" s="41"/>
      <c r="BY1256" s="41"/>
      <c r="BZ1256" s="41">
        <f t="shared" si="938"/>
        <v>-8.6207430439070882E-3</v>
      </c>
      <c r="CA1256" s="41">
        <f t="shared" si="939"/>
        <v>-1.3593168757867745E-2</v>
      </c>
      <c r="CB1256" s="41"/>
      <c r="CC1256" s="41">
        <f t="shared" si="940"/>
        <v>1.3294532420534909E-2</v>
      </c>
      <c r="CD1256" s="41">
        <f t="shared" si="941"/>
        <v>1.491078823615976E-3</v>
      </c>
      <c r="CE1256" s="41">
        <f t="shared" si="942"/>
        <v>-6.0516827909019985E-3</v>
      </c>
      <c r="CF1256" s="41">
        <f t="shared" si="943"/>
        <v>-5.0284135081566706E-4</v>
      </c>
      <c r="CG1256" s="41"/>
      <c r="CH1256" s="41">
        <f t="shared" si="963"/>
        <v>1.3798555878515814E-2</v>
      </c>
      <c r="CI1256" s="41">
        <f t="shared" si="945"/>
        <v>-3.9954056064403401E-4</v>
      </c>
      <c r="CJ1256" s="41"/>
      <c r="CK1256" s="41">
        <f t="shared" si="946"/>
        <v>0.10238562129635337</v>
      </c>
      <c r="CL1256" s="41">
        <f t="shared" si="947"/>
        <v>1.4835040030329587E-2</v>
      </c>
      <c r="CM1256" s="41">
        <f t="shared" si="948"/>
        <v>6.0433233320918628E-2</v>
      </c>
      <c r="CO1256" s="41"/>
      <c r="CP1256" s="41"/>
      <c r="CQ1256" s="41">
        <f t="shared" si="949"/>
        <v>-2.0641269506967527E-2</v>
      </c>
      <c r="CR1256" s="41">
        <f t="shared" si="950"/>
        <v>4.405998979403028E-2</v>
      </c>
      <c r="CS1256" s="41">
        <f t="shared" si="951"/>
        <v>1.691044166051121E-2</v>
      </c>
      <c r="CT1256" s="41">
        <f t="shared" si="952"/>
        <v>5.7637047167499126E-3</v>
      </c>
      <c r="CU1256" s="41"/>
      <c r="CV1256" s="41">
        <f t="shared" si="953"/>
        <v>-4.2105325363433824E-3</v>
      </c>
      <c r="CW1256" s="41"/>
      <c r="CX1256" s="41">
        <f t="shared" si="954"/>
        <v>-9.970159720177731E-3</v>
      </c>
      <c r="CY1256" s="41"/>
      <c r="CZ1256" s="41">
        <f t="shared" si="955"/>
        <v>-4.3643289731906745E-2</v>
      </c>
      <c r="DA1256" s="41">
        <f t="shared" si="956"/>
        <v>-2.8667894869571799E-2</v>
      </c>
      <c r="DB1256" s="41">
        <f t="shared" si="957"/>
        <v>-1.5543004919986008E-2</v>
      </c>
      <c r="DC1256" s="41">
        <f t="shared" si="958"/>
        <v>1.398624197473987E-2</v>
      </c>
      <c r="DD1256" s="41">
        <f t="shared" si="959"/>
        <v>-1.2329668585320126E-2</v>
      </c>
      <c r="DE1256" s="41"/>
      <c r="DF1256" s="41"/>
      <c r="DG1256" s="41">
        <f t="shared" si="960"/>
        <v>-1.1748862539996007E-2</v>
      </c>
      <c r="DH1256" s="41"/>
    </row>
    <row r="1257" spans="2:112">
      <c r="B1257" s="34"/>
      <c r="C1257" s="34">
        <v>4.9000000000000004</v>
      </c>
      <c r="D1257" s="34"/>
      <c r="E1257" s="34">
        <v>6.18</v>
      </c>
      <c r="F1257" s="34"/>
      <c r="G1257" s="34">
        <v>69.690002000000007</v>
      </c>
      <c r="H1257" s="34">
        <v>39.470001000000003</v>
      </c>
      <c r="I1257" s="34">
        <v>35.950001</v>
      </c>
      <c r="J1257" s="34">
        <v>25.389999</v>
      </c>
      <c r="K1257" s="34"/>
      <c r="L1257" s="34"/>
      <c r="M1257" s="34">
        <v>6.1</v>
      </c>
      <c r="N1257" s="34">
        <v>50.66</v>
      </c>
      <c r="O1257" s="34">
        <v>14.99</v>
      </c>
      <c r="P1257" s="34"/>
      <c r="Q1257" s="34"/>
      <c r="R1257" s="34"/>
      <c r="S1257" s="34">
        <v>60.700001</v>
      </c>
      <c r="T1257" s="34"/>
      <c r="U1257" s="34"/>
      <c r="V1257" s="34">
        <v>4.5199999999999996</v>
      </c>
      <c r="W1257" s="34">
        <v>64.650002000000001</v>
      </c>
      <c r="X1257" s="34"/>
      <c r="Y1257" s="34">
        <v>18.860001</v>
      </c>
      <c r="Z1257" s="34">
        <v>39.380001</v>
      </c>
      <c r="AA1257" s="34">
        <v>58.650002000000001</v>
      </c>
      <c r="AB1257" s="34">
        <v>100.25</v>
      </c>
      <c r="AC1257" s="34"/>
      <c r="AD1257" s="34">
        <v>168.16999799999999</v>
      </c>
      <c r="AE1257" s="34">
        <v>49.98</v>
      </c>
      <c r="AF1257" s="34">
        <v>15.1</v>
      </c>
      <c r="AG1257" s="34">
        <v>148.41999799999999</v>
      </c>
      <c r="AH1257" s="34">
        <v>37.849997999999999</v>
      </c>
      <c r="AI1257" s="34">
        <v>141.509995</v>
      </c>
      <c r="AJ1257" s="34">
        <v>10.92</v>
      </c>
      <c r="AK1257" s="34"/>
      <c r="AL1257" s="34"/>
      <c r="AM1257" s="34">
        <v>49.939999</v>
      </c>
      <c r="AN1257" s="34">
        <v>2.1800000000000002</v>
      </c>
      <c r="AO1257" s="34">
        <v>32</v>
      </c>
      <c r="AP1257" s="34">
        <v>8.65</v>
      </c>
      <c r="AQ1257" s="34"/>
      <c r="AR1257" s="34">
        <v>9.33</v>
      </c>
      <c r="AS1257" s="34"/>
      <c r="AT1257" s="34">
        <v>24.681522000000001</v>
      </c>
      <c r="AU1257" s="34"/>
      <c r="AV1257" s="34">
        <v>13.7</v>
      </c>
      <c r="AW1257" s="34">
        <v>21.950001</v>
      </c>
      <c r="AX1257" s="34">
        <v>20.16</v>
      </c>
      <c r="AY1257" s="34">
        <v>3.45</v>
      </c>
      <c r="AZ1257" s="34">
        <v>75.620002999999997</v>
      </c>
      <c r="BA1257" s="34"/>
      <c r="BB1257" s="34"/>
      <c r="BC1257" s="34">
        <v>32.830002</v>
      </c>
      <c r="BD1257" s="34"/>
      <c r="BE1257" s="38"/>
      <c r="BF1257" s="41"/>
      <c r="BG1257" s="41">
        <f t="shared" si="927"/>
        <v>-2.0202707317519355E-2</v>
      </c>
      <c r="BH1257" s="41"/>
      <c r="BI1257" s="41">
        <f t="shared" si="928"/>
        <v>6.4935293105483115E-3</v>
      </c>
      <c r="BJ1257" s="41"/>
      <c r="BK1257" s="41">
        <f t="shared" si="929"/>
        <v>-2.2558904984423936E-2</v>
      </c>
      <c r="BL1257" s="41">
        <f t="shared" si="930"/>
        <v>1.5832889676849937E-2</v>
      </c>
      <c r="BM1257" s="41">
        <f t="shared" si="931"/>
        <v>0</v>
      </c>
      <c r="BN1257" s="41">
        <f t="shared" si="932"/>
        <v>0.17705772711885559</v>
      </c>
      <c r="BO1257" s="41"/>
      <c r="BP1257" s="41"/>
      <c r="BQ1257" s="41">
        <f t="shared" si="933"/>
        <v>-8.1633106391610939E-3</v>
      </c>
      <c r="BR1257" s="41">
        <f t="shared" si="934"/>
        <v>-9.6258869247899011E-3</v>
      </c>
      <c r="BS1257" s="41">
        <f t="shared" si="935"/>
        <v>-1.5883854792564153E-2</v>
      </c>
      <c r="BT1257" s="41"/>
      <c r="BU1257" s="41"/>
      <c r="BV1257" s="41"/>
      <c r="BW1257" s="41">
        <f t="shared" si="937"/>
        <v>5.4514382961011274E-3</v>
      </c>
      <c r="BX1257" s="41"/>
      <c r="BY1257" s="41"/>
      <c r="BZ1257" s="41">
        <f t="shared" si="938"/>
        <v>-2.188271124950782E-2</v>
      </c>
      <c r="CA1257" s="41">
        <f t="shared" si="939"/>
        <v>-5.8605503498681093E-3</v>
      </c>
      <c r="CB1257" s="41"/>
      <c r="CC1257" s="41">
        <f t="shared" si="940"/>
        <v>-3.7046349936520045E-3</v>
      </c>
      <c r="CD1257" s="41">
        <f t="shared" si="941"/>
        <v>-2.2348676258782951E-2</v>
      </c>
      <c r="CE1257" s="41">
        <f t="shared" si="942"/>
        <v>1.7023916989824674E-2</v>
      </c>
      <c r="CF1257" s="41">
        <f t="shared" si="943"/>
        <v>8.514932403426146E-3</v>
      </c>
      <c r="CG1257" s="41"/>
      <c r="CH1257" s="41">
        <f t="shared" si="963"/>
        <v>-1.729398666109901E-2</v>
      </c>
      <c r="CI1257" s="41">
        <f t="shared" si="945"/>
        <v>-1.3995603744031452E-3</v>
      </c>
      <c r="CJ1257" s="41"/>
      <c r="CK1257" s="41">
        <f t="shared" si="946"/>
        <v>5.9475616515636209E-2</v>
      </c>
      <c r="CL1257" s="41">
        <f t="shared" si="947"/>
        <v>1.3298069011996374E-2</v>
      </c>
      <c r="CM1257" s="41">
        <f t="shared" si="948"/>
        <v>3.165972029914349E-2</v>
      </c>
      <c r="CO1257" s="41"/>
      <c r="CP1257" s="41"/>
      <c r="CQ1257" s="41">
        <f t="shared" si="949"/>
        <v>7.1154964593098294E-2</v>
      </c>
      <c r="CR1257" s="41">
        <f t="shared" si="950"/>
        <v>-6.2242308877220778E-2</v>
      </c>
      <c r="CS1257" s="41">
        <f t="shared" si="951"/>
        <v>-2.46925821025662E-2</v>
      </c>
      <c r="CT1257" s="41">
        <f t="shared" si="952"/>
        <v>-5.7637047167499065E-3</v>
      </c>
      <c r="CU1257" s="41"/>
      <c r="CV1257" s="41">
        <f t="shared" si="953"/>
        <v>-1.5949301407678064E-2</v>
      </c>
      <c r="CW1257" s="41"/>
      <c r="CX1257" s="41">
        <f t="shared" si="954"/>
        <v>-8.0483877456445987E-3</v>
      </c>
      <c r="CY1257" s="41"/>
      <c r="CZ1257" s="41">
        <f t="shared" si="955"/>
        <v>1.8416726786231068E-2</v>
      </c>
      <c r="DA1257" s="41">
        <f t="shared" si="956"/>
        <v>-1.8059135980312016E-2</v>
      </c>
      <c r="DB1257" s="41">
        <f t="shared" si="957"/>
        <v>1.8523633058123729E-2</v>
      </c>
      <c r="DC1257" s="41">
        <f t="shared" si="958"/>
        <v>-4.2559614418795889E-2</v>
      </c>
      <c r="DD1257" s="41">
        <f t="shared" si="959"/>
        <v>-1.9815582149442521E-3</v>
      </c>
      <c r="DE1257" s="41"/>
      <c r="DF1257" s="41"/>
      <c r="DG1257" s="41">
        <f t="shared" si="960"/>
        <v>-5.1647690330904137E-3</v>
      </c>
      <c r="DH1257" s="41"/>
    </row>
    <row r="1258" spans="2:112">
      <c r="B1258" s="34"/>
      <c r="C1258" s="34">
        <v>4.95</v>
      </c>
      <c r="D1258" s="34"/>
      <c r="E1258" s="34">
        <v>6.15</v>
      </c>
      <c r="F1258" s="34"/>
      <c r="G1258" s="34">
        <v>69.580001999999993</v>
      </c>
      <c r="H1258" s="34">
        <v>39.909999999999997</v>
      </c>
      <c r="I1258" s="34">
        <v>35.979999999999997</v>
      </c>
      <c r="J1258" s="34">
        <v>23.83</v>
      </c>
      <c r="K1258" s="34"/>
      <c r="L1258" s="34"/>
      <c r="M1258" s="34">
        <v>6.1</v>
      </c>
      <c r="N1258" s="34">
        <v>50.240001999999997</v>
      </c>
      <c r="O1258" s="34">
        <v>15.21</v>
      </c>
      <c r="P1258" s="34"/>
      <c r="Q1258" s="34"/>
      <c r="R1258" s="34"/>
      <c r="S1258" s="34">
        <v>60.439999</v>
      </c>
      <c r="T1258" s="34"/>
      <c r="U1258" s="34"/>
      <c r="V1258" s="34">
        <v>4.51</v>
      </c>
      <c r="W1258" s="34">
        <v>64.589995999999999</v>
      </c>
      <c r="X1258" s="34"/>
      <c r="Y1258" s="34">
        <v>18.719999000000001</v>
      </c>
      <c r="Z1258" s="34">
        <v>39.450001</v>
      </c>
      <c r="AA1258" s="34">
        <v>58.75</v>
      </c>
      <c r="AB1258" s="34">
        <v>102.349998</v>
      </c>
      <c r="AC1258" s="34"/>
      <c r="AD1258" s="34">
        <v>164.86000100000001</v>
      </c>
      <c r="AE1258" s="34">
        <v>50.009998000000003</v>
      </c>
      <c r="AF1258" s="34">
        <v>14.6</v>
      </c>
      <c r="AG1258" s="34">
        <v>149.03999300000001</v>
      </c>
      <c r="AH1258" s="34">
        <v>38.200001</v>
      </c>
      <c r="AI1258" s="34">
        <v>148.89999399999999</v>
      </c>
      <c r="AJ1258" s="34">
        <v>10.78</v>
      </c>
      <c r="AK1258" s="34"/>
      <c r="AL1258" s="34"/>
      <c r="AM1258" s="34">
        <v>50.23</v>
      </c>
      <c r="AN1258" s="34">
        <v>2.2999999999999998</v>
      </c>
      <c r="AO1258" s="34">
        <v>32.299999</v>
      </c>
      <c r="AP1258" s="34">
        <v>8.6999999999999993</v>
      </c>
      <c r="AQ1258" s="34"/>
      <c r="AR1258" s="34">
        <v>12.96</v>
      </c>
      <c r="AS1258" s="34"/>
      <c r="AT1258" s="34">
        <v>25.23</v>
      </c>
      <c r="AU1258" s="34"/>
      <c r="AV1258" s="34">
        <v>13.55</v>
      </c>
      <c r="AW1258" s="34">
        <v>22.799999</v>
      </c>
      <c r="AX1258" s="34">
        <v>20.079999999999998</v>
      </c>
      <c r="AY1258" s="34">
        <v>3.45</v>
      </c>
      <c r="AZ1258" s="34">
        <v>75.870002999999997</v>
      </c>
      <c r="BA1258" s="34"/>
      <c r="BB1258" s="34"/>
      <c r="BC1258" s="34">
        <v>33.110000999999997</v>
      </c>
      <c r="BD1258" s="34"/>
      <c r="BE1258" s="38"/>
      <c r="BF1258" s="41"/>
      <c r="BG1258" s="41">
        <f t="shared" si="927"/>
        <v>1.0152371464017908E-2</v>
      </c>
      <c r="BH1258" s="41"/>
      <c r="BI1258" s="41">
        <f t="shared" si="928"/>
        <v>-4.8661896511727884E-3</v>
      </c>
      <c r="BJ1258" s="41"/>
      <c r="BK1258" s="41">
        <f t="shared" si="929"/>
        <v>-1.5796656812618003E-3</v>
      </c>
      <c r="BL1258" s="41">
        <f t="shared" si="930"/>
        <v>1.1086004050188858E-2</v>
      </c>
      <c r="BM1258" s="41">
        <f t="shared" si="931"/>
        <v>8.3411653891986672E-4</v>
      </c>
      <c r="BN1258" s="41">
        <f t="shared" si="932"/>
        <v>-6.3410065220350684E-2</v>
      </c>
      <c r="BO1258" s="41"/>
      <c r="BP1258" s="41"/>
      <c r="BQ1258" s="41">
        <f t="shared" si="933"/>
        <v>0</v>
      </c>
      <c r="BR1258" s="41">
        <f t="shared" si="934"/>
        <v>-8.3250826046694891E-3</v>
      </c>
      <c r="BS1258" s="41">
        <f t="shared" si="935"/>
        <v>1.4569794156695235E-2</v>
      </c>
      <c r="BT1258" s="41"/>
      <c r="BU1258" s="41"/>
      <c r="BV1258" s="41"/>
      <c r="BW1258" s="41">
        <f t="shared" si="937"/>
        <v>-4.2925936807125939E-3</v>
      </c>
      <c r="BX1258" s="41"/>
      <c r="BY1258" s="41"/>
      <c r="BZ1258" s="41">
        <f t="shared" si="938"/>
        <v>-2.2148403295527874E-3</v>
      </c>
      <c r="CA1258" s="41">
        <f t="shared" si="939"/>
        <v>-9.2859803838599316E-4</v>
      </c>
      <c r="CB1258" s="41"/>
      <c r="CC1258" s="41">
        <f t="shared" si="940"/>
        <v>-7.4509125969382008E-3</v>
      </c>
      <c r="CD1258" s="41">
        <f t="shared" si="941"/>
        <v>1.7759740358453174E-3</v>
      </c>
      <c r="CE1258" s="41">
        <f t="shared" si="942"/>
        <v>1.7035438241877201E-3</v>
      </c>
      <c r="CF1258" s="41">
        <f t="shared" si="943"/>
        <v>2.0731226379828382E-2</v>
      </c>
      <c r="CG1258" s="41"/>
      <c r="CH1258" s="41">
        <f t="shared" si="963"/>
        <v>-2.8216417842835899E-2</v>
      </c>
      <c r="CI1258" s="41">
        <f t="shared" si="945"/>
        <v>6.0002003200362169E-4</v>
      </c>
      <c r="CJ1258" s="41"/>
      <c r="CK1258" s="41">
        <f t="shared" si="946"/>
        <v>4.168600259360433E-3</v>
      </c>
      <c r="CL1258" s="41">
        <f t="shared" si="947"/>
        <v>9.2046147472417527E-3</v>
      </c>
      <c r="CM1258" s="41">
        <f t="shared" si="948"/>
        <v>5.0904548763374628E-2</v>
      </c>
      <c r="CO1258" s="41"/>
      <c r="CP1258" s="41"/>
      <c r="CQ1258" s="41">
        <f t="shared" si="949"/>
        <v>5.7901929343550426E-3</v>
      </c>
      <c r="CR1258" s="41">
        <f t="shared" si="950"/>
        <v>5.3584246134106263E-2</v>
      </c>
      <c r="CS1258" s="41">
        <f t="shared" si="951"/>
        <v>9.3312964691314986E-3</v>
      </c>
      <c r="CT1258" s="41">
        <f t="shared" si="952"/>
        <v>5.7637047167499126E-3</v>
      </c>
      <c r="CU1258" s="41"/>
      <c r="CV1258" s="41">
        <f t="shared" si="953"/>
        <v>0.32863267606487628</v>
      </c>
      <c r="CW1258" s="41"/>
      <c r="CX1258" s="41">
        <f t="shared" si="954"/>
        <v>2.1978896149347386E-2</v>
      </c>
      <c r="CY1258" s="41"/>
      <c r="CZ1258" s="41">
        <f t="shared" si="955"/>
        <v>-1.1009285508369255E-2</v>
      </c>
      <c r="DA1258" s="41">
        <f t="shared" si="956"/>
        <v>3.7993307021479059E-2</v>
      </c>
      <c r="DB1258" s="41">
        <f t="shared" si="957"/>
        <v>-3.9761483796395174E-3</v>
      </c>
      <c r="DC1258" s="41">
        <f t="shared" si="958"/>
        <v>0</v>
      </c>
      <c r="DD1258" s="41">
        <f t="shared" si="959"/>
        <v>3.3005507564728841E-3</v>
      </c>
      <c r="DE1258" s="41"/>
      <c r="DF1258" s="41"/>
      <c r="DG1258" s="41">
        <f t="shared" si="960"/>
        <v>8.4925893281202827E-3</v>
      </c>
      <c r="DH1258" s="41"/>
    </row>
    <row r="1259" spans="2:112">
      <c r="B1259" s="34"/>
      <c r="C1259" s="34">
        <v>4.95</v>
      </c>
      <c r="D1259" s="34"/>
      <c r="E1259" s="34">
        <v>5.9</v>
      </c>
      <c r="F1259" s="34"/>
      <c r="G1259" s="34">
        <v>69.610000999999997</v>
      </c>
      <c r="H1259" s="34">
        <v>38.580002</v>
      </c>
      <c r="I1259" s="34">
        <v>35.950001</v>
      </c>
      <c r="J1259" s="34">
        <v>25.27</v>
      </c>
      <c r="K1259" s="34"/>
      <c r="L1259" s="34"/>
      <c r="M1259" s="34">
        <v>6.1</v>
      </c>
      <c r="N1259" s="34">
        <v>49.169998</v>
      </c>
      <c r="O1259" s="34">
        <v>14.99</v>
      </c>
      <c r="P1259" s="34"/>
      <c r="Q1259" s="34"/>
      <c r="R1259" s="34"/>
      <c r="S1259" s="34">
        <v>58.790000999999997</v>
      </c>
      <c r="T1259" s="34"/>
      <c r="U1259" s="34"/>
      <c r="V1259" s="34">
        <v>4.29</v>
      </c>
      <c r="W1259" s="34">
        <v>63.450001</v>
      </c>
      <c r="X1259" s="34"/>
      <c r="Y1259" s="34">
        <v>18.260000000000002</v>
      </c>
      <c r="Z1259" s="34">
        <v>37.290000999999997</v>
      </c>
      <c r="AA1259" s="34">
        <v>57.400002000000001</v>
      </c>
      <c r="AB1259" s="34">
        <v>100.900002</v>
      </c>
      <c r="AC1259" s="34"/>
      <c r="AD1259" s="34">
        <v>157.61999499999999</v>
      </c>
      <c r="AE1259" s="34">
        <v>49.970001000000003</v>
      </c>
      <c r="AF1259" s="34">
        <v>15.06</v>
      </c>
      <c r="AG1259" s="34">
        <v>147.990005</v>
      </c>
      <c r="AH1259" s="34">
        <v>42.400002000000001</v>
      </c>
      <c r="AI1259" s="34">
        <v>152.86000100000001</v>
      </c>
      <c r="AJ1259" s="34">
        <v>10.82</v>
      </c>
      <c r="AK1259" s="34"/>
      <c r="AL1259" s="34"/>
      <c r="AM1259" s="34">
        <v>50.119999</v>
      </c>
      <c r="AN1259" s="34">
        <v>2.2599999999999998</v>
      </c>
      <c r="AO1259" s="34">
        <v>31</v>
      </c>
      <c r="AP1259" s="34">
        <v>8.65</v>
      </c>
      <c r="AQ1259" s="34"/>
      <c r="AR1259" s="34">
        <v>12.26</v>
      </c>
      <c r="AS1259" s="34"/>
      <c r="AT1259" s="34">
        <v>25</v>
      </c>
      <c r="AU1259" s="34"/>
      <c r="AV1259" s="34">
        <v>13.45</v>
      </c>
      <c r="AW1259" s="34">
        <v>21.9</v>
      </c>
      <c r="AX1259" s="34">
        <v>24.99</v>
      </c>
      <c r="AY1259" s="34">
        <v>3.3</v>
      </c>
      <c r="AZ1259" s="34">
        <v>74.889999000000003</v>
      </c>
      <c r="BA1259" s="34"/>
      <c r="BB1259" s="34"/>
      <c r="BC1259" s="34">
        <v>32.68</v>
      </c>
      <c r="BD1259" s="34"/>
      <c r="BE1259" s="38"/>
      <c r="BF1259" s="41"/>
      <c r="BG1259" s="41">
        <f t="shared" si="927"/>
        <v>0</v>
      </c>
      <c r="BH1259" s="41"/>
      <c r="BI1259" s="41">
        <f t="shared" si="928"/>
        <v>-4.1499730906752734E-2</v>
      </c>
      <c r="BJ1259" s="41"/>
      <c r="BK1259" s="41">
        <f t="shared" si="929"/>
        <v>4.3105107863950935E-4</v>
      </c>
      <c r="BL1259" s="41">
        <f t="shared" si="930"/>
        <v>-3.3892859742728994E-2</v>
      </c>
      <c r="BM1259" s="41">
        <f t="shared" si="931"/>
        <v>-8.3411653892000095E-4</v>
      </c>
      <c r="BN1259" s="41">
        <f t="shared" si="932"/>
        <v>5.8672630289452216E-2</v>
      </c>
      <c r="BO1259" s="41"/>
      <c r="BP1259" s="41"/>
      <c r="BQ1259" s="41">
        <f t="shared" si="933"/>
        <v>0</v>
      </c>
      <c r="BR1259" s="41">
        <f t="shared" si="934"/>
        <v>-2.1527921220220871E-2</v>
      </c>
      <c r="BS1259" s="41">
        <f t="shared" si="935"/>
        <v>-1.456979415669515E-2</v>
      </c>
      <c r="BT1259" s="41"/>
      <c r="BU1259" s="41"/>
      <c r="BV1259" s="41"/>
      <c r="BW1259" s="41">
        <f t="shared" si="937"/>
        <v>-2.7679331435345535E-2</v>
      </c>
      <c r="BX1259" s="41"/>
      <c r="BY1259" s="41"/>
      <c r="BZ1259" s="41">
        <f t="shared" si="938"/>
        <v>-5.0010420574661305E-2</v>
      </c>
      <c r="CA1259" s="41">
        <f t="shared" si="939"/>
        <v>-1.7807328194450349E-2</v>
      </c>
      <c r="CB1259" s="41"/>
      <c r="CC1259" s="41">
        <f t="shared" si="940"/>
        <v>-2.4879542463818707E-2</v>
      </c>
      <c r="CD1259" s="41">
        <f t="shared" si="941"/>
        <v>-5.6308851632855386E-2</v>
      </c>
      <c r="CE1259" s="41">
        <f t="shared" si="942"/>
        <v>-2.324681485554262E-2</v>
      </c>
      <c r="CF1259" s="41">
        <f t="shared" si="943"/>
        <v>-1.4268345385338268E-2</v>
      </c>
      <c r="CG1259" s="41"/>
      <c r="CH1259" s="41"/>
      <c r="CI1259" s="41">
        <f t="shared" si="945"/>
        <v>-8.0010007068930195E-4</v>
      </c>
      <c r="CJ1259" s="41"/>
      <c r="CK1259" s="41">
        <f t="shared" si="946"/>
        <v>-7.0699416262522824E-3</v>
      </c>
      <c r="CL1259" s="41">
        <f t="shared" si="947"/>
        <v>0.10431286761718264</v>
      </c>
      <c r="CM1259" s="41">
        <f t="shared" si="948"/>
        <v>2.6247576962209772E-2</v>
      </c>
      <c r="CO1259" s="41"/>
      <c r="CP1259" s="41"/>
      <c r="CQ1259" s="41">
        <f t="shared" si="949"/>
        <v>-2.192347686200866E-3</v>
      </c>
      <c r="CR1259" s="41">
        <f t="shared" si="950"/>
        <v>-1.7544309650909508E-2</v>
      </c>
      <c r="CS1259" s="41">
        <f t="shared" si="951"/>
        <v>-4.1079994783711757E-2</v>
      </c>
      <c r="CT1259" s="41">
        <f t="shared" si="952"/>
        <v>-5.7637047167499065E-3</v>
      </c>
      <c r="CU1259" s="41"/>
      <c r="CV1259" s="41">
        <f t="shared" si="953"/>
        <v>-5.5525760416063427E-2</v>
      </c>
      <c r="CW1259" s="41"/>
      <c r="CX1259" s="41">
        <f t="shared" si="954"/>
        <v>-9.1579377847656445E-3</v>
      </c>
      <c r="CY1259" s="41"/>
      <c r="CZ1259" s="41">
        <f t="shared" si="955"/>
        <v>-7.4074412778619165E-3</v>
      </c>
      <c r="DA1259" s="41">
        <f t="shared" si="956"/>
        <v>-4.0273855278289875E-2</v>
      </c>
      <c r="DB1259" s="41">
        <f t="shared" si="957"/>
        <v>0.21875145002333266</v>
      </c>
      <c r="DC1259" s="41">
        <f t="shared" si="958"/>
        <v>-4.4451762570833921E-2</v>
      </c>
      <c r="DD1259" s="41">
        <f t="shared" si="959"/>
        <v>-1.3001031982945247E-2</v>
      </c>
      <c r="DE1259" s="41"/>
      <c r="DF1259" s="41"/>
      <c r="DG1259" s="41">
        <f t="shared" si="960"/>
        <v>-1.3072111769707979E-2</v>
      </c>
      <c r="DH1259" s="41"/>
    </row>
    <row r="1260" spans="2:112">
      <c r="B1260" s="34"/>
      <c r="C1260" s="34">
        <v>4.9000000000000004</v>
      </c>
      <c r="D1260" s="34"/>
      <c r="E1260" s="34">
        <v>5.45</v>
      </c>
      <c r="F1260" s="34"/>
      <c r="G1260" s="34">
        <v>68.290001000000004</v>
      </c>
      <c r="H1260" s="34">
        <v>37.060001</v>
      </c>
      <c r="I1260" s="34">
        <v>35.900002000000001</v>
      </c>
      <c r="J1260" s="34">
        <v>26.51</v>
      </c>
      <c r="K1260" s="34"/>
      <c r="L1260" s="34"/>
      <c r="M1260" s="34">
        <v>5.95</v>
      </c>
      <c r="N1260" s="34">
        <v>47.119999</v>
      </c>
      <c r="O1260" s="34">
        <v>14.49</v>
      </c>
      <c r="P1260" s="34"/>
      <c r="Q1260" s="34"/>
      <c r="R1260" s="34"/>
      <c r="S1260" s="34">
        <v>56.25</v>
      </c>
      <c r="T1260" s="34"/>
      <c r="U1260" s="34"/>
      <c r="V1260" s="34">
        <v>4.37</v>
      </c>
      <c r="W1260" s="34">
        <v>60.720001000000003</v>
      </c>
      <c r="X1260" s="34"/>
      <c r="Y1260" s="34">
        <v>17.02</v>
      </c>
      <c r="Z1260" s="34">
        <v>35.729999999999997</v>
      </c>
      <c r="AA1260" s="34">
        <v>54.990001999999997</v>
      </c>
      <c r="AB1260" s="34">
        <v>98.349997999999999</v>
      </c>
      <c r="AC1260" s="34"/>
      <c r="AD1260" s="34">
        <v>159.80999800000001</v>
      </c>
      <c r="AE1260" s="34">
        <v>49.849997999999999</v>
      </c>
      <c r="AF1260" s="34">
        <v>14.2</v>
      </c>
      <c r="AG1260" s="34">
        <v>143.070007</v>
      </c>
      <c r="AH1260" s="34">
        <v>42.650002000000001</v>
      </c>
      <c r="AI1260" s="34">
        <v>150</v>
      </c>
      <c r="AJ1260" s="34">
        <v>10.53</v>
      </c>
      <c r="AK1260" s="34"/>
      <c r="AL1260" s="34"/>
      <c r="AM1260" s="34">
        <v>48.509998000000003</v>
      </c>
      <c r="AN1260" s="34">
        <v>2.7</v>
      </c>
      <c r="AO1260" s="34">
        <v>29.6</v>
      </c>
      <c r="AP1260" s="34">
        <v>8.5</v>
      </c>
      <c r="AQ1260" s="34"/>
      <c r="AR1260" s="34">
        <v>11.48</v>
      </c>
      <c r="AS1260" s="34"/>
      <c r="AT1260" s="34">
        <v>23.549999</v>
      </c>
      <c r="AU1260" s="34"/>
      <c r="AV1260" s="34">
        <v>12.6</v>
      </c>
      <c r="AW1260" s="34">
        <v>22</v>
      </c>
      <c r="AX1260" s="34">
        <v>25.34</v>
      </c>
      <c r="AY1260" s="34">
        <v>3.3</v>
      </c>
      <c r="AZ1260" s="34">
        <v>70.800003000000004</v>
      </c>
      <c r="BA1260" s="34"/>
      <c r="BB1260" s="34"/>
      <c r="BC1260" s="34">
        <v>31.940000999999999</v>
      </c>
      <c r="BD1260" s="34"/>
      <c r="BE1260" s="38"/>
      <c r="BF1260" s="41"/>
      <c r="BG1260" s="41">
        <f t="shared" si="927"/>
        <v>-1.0152371464017962E-2</v>
      </c>
      <c r="BH1260" s="41"/>
      <c r="BI1260" s="41">
        <f t="shared" si="928"/>
        <v>-7.9336742236521082E-2</v>
      </c>
      <c r="BJ1260" s="41"/>
      <c r="BK1260" s="41">
        <f t="shared" si="929"/>
        <v>-1.9144891929896705E-2</v>
      </c>
      <c r="BL1260" s="41">
        <f t="shared" si="930"/>
        <v>-4.0195811477429691E-2</v>
      </c>
      <c r="BM1260" s="41">
        <f t="shared" si="931"/>
        <v>-1.3917607789289232E-3</v>
      </c>
      <c r="BN1260" s="41">
        <f t="shared" si="932"/>
        <v>4.7904098900831416E-2</v>
      </c>
      <c r="BO1260" s="41"/>
      <c r="BP1260" s="41"/>
      <c r="BQ1260" s="41">
        <f t="shared" si="933"/>
        <v>-2.4897551621727087E-2</v>
      </c>
      <c r="BR1260" s="41">
        <f t="shared" si="934"/>
        <v>-4.258612262771852E-2</v>
      </c>
      <c r="BS1260" s="41">
        <f t="shared" si="935"/>
        <v>-3.3924555781915319E-2</v>
      </c>
      <c r="BT1260" s="41"/>
      <c r="BU1260" s="41"/>
      <c r="BV1260" s="41"/>
      <c r="BW1260" s="41">
        <f t="shared" si="937"/>
        <v>-4.416574833932943E-2</v>
      </c>
      <c r="BX1260" s="41"/>
      <c r="BY1260" s="41"/>
      <c r="BZ1260" s="41">
        <f t="shared" si="938"/>
        <v>1.8476276167573212E-2</v>
      </c>
      <c r="CA1260" s="41">
        <f t="shared" si="939"/>
        <v>-4.3979060364425247E-2</v>
      </c>
      <c r="CB1260" s="41"/>
      <c r="CC1260" s="41">
        <f t="shared" si="940"/>
        <v>-7.0323752021594438E-2</v>
      </c>
      <c r="CD1260" s="41">
        <f t="shared" si="941"/>
        <v>-4.2734548972251679E-2</v>
      </c>
      <c r="CE1260" s="41">
        <f t="shared" si="942"/>
        <v>-4.2892951278753991E-2</v>
      </c>
      <c r="CF1260" s="41">
        <f t="shared" si="943"/>
        <v>-2.5597422681637144E-2</v>
      </c>
      <c r="CG1260" s="41"/>
      <c r="CH1260" s="41"/>
      <c r="CI1260" s="41">
        <f t="shared" si="945"/>
        <v>-2.4043890806353129E-3</v>
      </c>
      <c r="CJ1260" s="41"/>
      <c r="CK1260" s="41">
        <f t="shared" si="946"/>
        <v>-3.3810667794482496E-2</v>
      </c>
      <c r="CL1260" s="41">
        <f t="shared" si="947"/>
        <v>5.8789114232823594E-3</v>
      </c>
      <c r="CM1260" s="41">
        <f t="shared" si="948"/>
        <v>-1.8887182260416094E-2</v>
      </c>
      <c r="CO1260" s="41"/>
      <c r="CP1260" s="41"/>
      <c r="CQ1260" s="41">
        <f t="shared" si="949"/>
        <v>-3.2650189047240652E-2</v>
      </c>
      <c r="CR1260" s="41">
        <f t="shared" si="950"/>
        <v>0.17788695972608895</v>
      </c>
      <c r="CS1260" s="41">
        <f t="shared" si="951"/>
        <v>-4.6212843155131564E-2</v>
      </c>
      <c r="CT1260" s="41">
        <f t="shared" si="952"/>
        <v>-1.749315744751723E-2</v>
      </c>
      <c r="CU1260" s="41"/>
      <c r="CV1260" s="41">
        <f t="shared" si="953"/>
        <v>-6.573553961664487E-2</v>
      </c>
      <c r="CW1260" s="41"/>
      <c r="CX1260" s="41">
        <f t="shared" si="954"/>
        <v>-5.9750046868619941E-2</v>
      </c>
      <c r="CY1260" s="41"/>
      <c r="CZ1260" s="41">
        <f t="shared" si="955"/>
        <v>-6.5282292090415778E-2</v>
      </c>
      <c r="DA1260" s="41">
        <f t="shared" si="956"/>
        <v>4.5558165358608824E-3</v>
      </c>
      <c r="DB1260" s="41">
        <f t="shared" si="957"/>
        <v>1.3908430046131931E-2</v>
      </c>
      <c r="DC1260" s="41">
        <f t="shared" si="958"/>
        <v>0</v>
      </c>
      <c r="DD1260" s="41">
        <f t="shared" si="959"/>
        <v>-5.6161313835803486E-2</v>
      </c>
      <c r="DE1260" s="41"/>
      <c r="DF1260" s="41"/>
      <c r="DG1260" s="41">
        <f t="shared" si="960"/>
        <v>-2.2904095896232469E-2</v>
      </c>
      <c r="DH1260" s="41"/>
    </row>
    <row r="1261" spans="2:112">
      <c r="AD1261">
        <v>157.070007</v>
      </c>
      <c r="BE1261" s="39"/>
      <c r="BF1261" s="41"/>
      <c r="BG1261" s="41"/>
      <c r="BH1261" s="41"/>
      <c r="BI1261" s="41"/>
      <c r="BJ1261" s="41"/>
      <c r="BK1261" s="41"/>
      <c r="BL1261" s="41"/>
      <c r="BM1261" s="41"/>
      <c r="BN1261" s="41"/>
      <c r="BO1261" s="41"/>
      <c r="BP1261" s="41"/>
      <c r="BQ1261" s="41"/>
      <c r="BR1261" s="41"/>
      <c r="BS1261" s="41"/>
      <c r="BT1261" s="41"/>
      <c r="BU1261" s="41"/>
      <c r="BV1261" s="41"/>
      <c r="BW1261" s="41"/>
      <c r="BX1261" s="41"/>
      <c r="BY1261" s="41"/>
      <c r="BZ1261" s="41"/>
      <c r="CA1261" s="41"/>
      <c r="CB1261" s="41"/>
      <c r="CC1261" s="41"/>
      <c r="CD1261" s="41"/>
      <c r="CE1261" s="41"/>
      <c r="CF1261" s="41"/>
      <c r="CG1261" s="41"/>
      <c r="CH1261" s="41"/>
      <c r="CI1261" s="41"/>
      <c r="CJ1261" s="41"/>
      <c r="CK1261" s="41"/>
      <c r="CL1261" s="41"/>
      <c r="CM1261" s="41"/>
      <c r="CO1261" s="41"/>
      <c r="CP1261" s="41"/>
      <c r="CQ1261" s="41"/>
      <c r="CR1261" s="41"/>
      <c r="CS1261" s="41"/>
      <c r="CT1261" s="41"/>
      <c r="CU1261" s="41"/>
      <c r="CV1261" s="41"/>
      <c r="CW1261" s="41"/>
      <c r="CX1261" s="41"/>
      <c r="CY1261" s="41"/>
      <c r="CZ1261" s="41"/>
      <c r="DA1261" s="41"/>
      <c r="DB1261" s="41"/>
      <c r="DC1261" s="41"/>
      <c r="DD1261" s="41"/>
      <c r="DE1261" s="41"/>
      <c r="DF1261" s="41"/>
      <c r="DG1261" s="41"/>
      <c r="DH1261" s="41"/>
    </row>
    <row r="1262" spans="2:112">
      <c r="AD1262">
        <v>152.699997</v>
      </c>
      <c r="BE1262" s="39"/>
      <c r="BF1262" s="41"/>
      <c r="BG1262" s="41"/>
      <c r="BH1262" s="41"/>
      <c r="BI1262" s="41"/>
      <c r="BJ1262" s="41"/>
      <c r="BK1262" s="41"/>
      <c r="BL1262" s="41"/>
      <c r="BM1262" s="41"/>
      <c r="BN1262" s="41"/>
      <c r="BO1262" s="41"/>
      <c r="BP1262" s="41"/>
      <c r="BQ1262" s="41"/>
      <c r="BR1262" s="41"/>
      <c r="BS1262" s="41"/>
      <c r="BT1262" s="41"/>
      <c r="BU1262" s="41"/>
      <c r="BV1262" s="41"/>
      <c r="BW1262" s="41"/>
      <c r="BX1262" s="41"/>
      <c r="BY1262" s="41"/>
      <c r="BZ1262" s="41"/>
      <c r="CA1262" s="41"/>
      <c r="CB1262" s="41"/>
      <c r="CC1262" s="41"/>
      <c r="CD1262" s="41"/>
      <c r="CE1262" s="41"/>
      <c r="CF1262" s="41"/>
      <c r="CG1262" s="41"/>
      <c r="CH1262" s="41"/>
      <c r="CI1262" s="41"/>
      <c r="CJ1262" s="41"/>
      <c r="CK1262" s="41"/>
      <c r="CL1262" s="41"/>
      <c r="CM1262" s="41"/>
      <c r="CO1262" s="41"/>
      <c r="CP1262" s="41"/>
      <c r="CQ1262" s="41"/>
      <c r="CR1262" s="41"/>
      <c r="CS1262" s="41"/>
      <c r="CT1262" s="41"/>
      <c r="CU1262" s="41"/>
      <c r="CV1262" s="41"/>
      <c r="CW1262" s="41"/>
      <c r="CX1262" s="41"/>
      <c r="CY1262" s="41"/>
      <c r="CZ1262" s="41"/>
      <c r="DA1262" s="41"/>
      <c r="DB1262" s="41"/>
      <c r="DC1262" s="41"/>
      <c r="DD1262" s="41"/>
      <c r="DE1262" s="41"/>
      <c r="DF1262" s="41"/>
      <c r="DG1262" s="41"/>
      <c r="DH1262" s="41"/>
    </row>
    <row r="1263" spans="2:112">
      <c r="BF1263" s="41"/>
      <c r="BG1263" s="41"/>
      <c r="BH1263" s="41"/>
      <c r="BI1263" s="41"/>
      <c r="BJ1263" s="41"/>
      <c r="BK1263" s="41"/>
      <c r="BL1263" s="41"/>
      <c r="BM1263" s="41"/>
      <c r="BN1263" s="41"/>
      <c r="BO1263" s="41"/>
      <c r="BP1263" s="41"/>
      <c r="BQ1263" s="41"/>
      <c r="BR1263" s="41"/>
      <c r="BS1263" s="41"/>
      <c r="BT1263" s="41"/>
      <c r="BU1263" s="41"/>
      <c r="BV1263" s="41"/>
      <c r="BW1263" s="41"/>
      <c r="BX1263" s="41"/>
      <c r="BY1263" s="41"/>
      <c r="BZ1263" s="41"/>
      <c r="CA1263" s="41"/>
      <c r="CB1263" s="41"/>
      <c r="CC1263" s="41"/>
      <c r="CD1263" s="41"/>
      <c r="CE1263" s="41"/>
      <c r="CF1263" s="41"/>
      <c r="CG1263" s="41"/>
      <c r="CH1263" s="41"/>
      <c r="CI1263" s="41"/>
      <c r="CJ1263" s="41"/>
      <c r="CK1263" s="41"/>
      <c r="CL1263" s="41"/>
      <c r="CM1263" s="41"/>
      <c r="CO1263" s="41"/>
      <c r="CP1263" s="41"/>
      <c r="CQ1263" s="41"/>
      <c r="CR1263" s="41"/>
      <c r="CS1263" s="41"/>
      <c r="CT1263" s="41"/>
      <c r="CU1263" s="41"/>
      <c r="CV1263" s="41"/>
      <c r="CW1263" s="41"/>
      <c r="CX1263" s="41"/>
      <c r="CY1263" s="41"/>
      <c r="CZ1263" s="41"/>
      <c r="DA1263" s="41"/>
      <c r="DB1263" s="41"/>
      <c r="DC1263" s="41"/>
      <c r="DD1263" s="41"/>
      <c r="DE1263" s="41"/>
      <c r="DF1263" s="41"/>
      <c r="DG1263" s="41"/>
      <c r="DH1263" s="41"/>
    </row>
    <row r="1264" spans="2:112">
      <c r="BF1264" s="41"/>
      <c r="BG1264" s="41"/>
      <c r="BH1264" s="41"/>
      <c r="BI1264" s="41"/>
      <c r="BJ1264" s="41"/>
      <c r="BK1264" s="41"/>
      <c r="BL1264" s="41"/>
      <c r="BM1264" s="41"/>
      <c r="BN1264" s="41"/>
      <c r="BO1264" s="41"/>
      <c r="BP1264" s="41"/>
      <c r="BQ1264" s="41"/>
      <c r="BR1264" s="41"/>
      <c r="BS1264" s="41"/>
      <c r="BT1264" s="41"/>
      <c r="BU1264" s="41"/>
      <c r="BV1264" s="41"/>
      <c r="BW1264" s="41"/>
      <c r="BX1264" s="41"/>
      <c r="BY1264" s="41"/>
      <c r="BZ1264" s="41"/>
      <c r="CA1264" s="41"/>
      <c r="CB1264" s="41"/>
      <c r="CC1264" s="41"/>
      <c r="CD1264" s="41"/>
      <c r="CE1264" s="41"/>
      <c r="CF1264" s="41"/>
      <c r="CG1264" s="41"/>
      <c r="CH1264" s="41"/>
      <c r="CI1264" s="41"/>
      <c r="CK1264" s="41"/>
      <c r="CL1264" s="41"/>
      <c r="CM1264" s="41"/>
      <c r="CO1264" s="41"/>
      <c r="CP1264" s="41"/>
      <c r="CQ1264" s="41"/>
      <c r="CR1264" s="41"/>
      <c r="CS1264" s="41"/>
      <c r="CT1264" s="41"/>
      <c r="CU1264" s="41"/>
      <c r="CV1264" s="41"/>
      <c r="CW1264" s="41"/>
      <c r="CX1264" s="41"/>
      <c r="CY1264" s="41"/>
      <c r="CZ1264" s="41"/>
      <c r="DA1264" s="41"/>
      <c r="DB1264" s="41"/>
      <c r="DC1264" s="41"/>
      <c r="DD1264" s="41"/>
      <c r="DE1264" s="41"/>
      <c r="DF1264" s="41"/>
      <c r="DG1264" s="41"/>
      <c r="DH1264" s="41"/>
    </row>
    <row r="1265" spans="58:112">
      <c r="BF1265" s="41"/>
      <c r="BG1265" s="41"/>
      <c r="BH1265" s="41"/>
      <c r="BI1265" s="41"/>
      <c r="BJ1265" s="41"/>
      <c r="BK1265" s="41"/>
      <c r="BL1265" s="41"/>
      <c r="BM1265" s="41"/>
      <c r="BN1265" s="41"/>
      <c r="BO1265" s="41"/>
      <c r="BP1265" s="41"/>
      <c r="BQ1265" s="41"/>
      <c r="BR1265" s="41"/>
      <c r="BS1265" s="41"/>
      <c r="BT1265" s="41"/>
      <c r="BU1265" s="41"/>
      <c r="BV1265" s="41"/>
      <c r="BW1265" s="41"/>
      <c r="BX1265" s="41"/>
      <c r="BY1265" s="41"/>
      <c r="BZ1265" s="41"/>
      <c r="CA1265" s="41"/>
      <c r="CB1265" s="41"/>
      <c r="CC1265" s="41"/>
      <c r="CD1265" s="41"/>
      <c r="CE1265" s="41"/>
      <c r="CF1265" s="41"/>
      <c r="CH1265" s="41"/>
      <c r="CI1265" s="41"/>
      <c r="CK1265" s="41"/>
      <c r="CL1265" s="41"/>
      <c r="CM1265" s="41"/>
      <c r="CO1265" s="41"/>
      <c r="CP1265" s="41"/>
      <c r="CQ1265" s="41"/>
      <c r="CR1265" s="41"/>
      <c r="CS1265" s="41"/>
      <c r="CT1265" s="41"/>
      <c r="CU1265" s="41"/>
      <c r="CV1265" s="41"/>
      <c r="CW1265" s="41"/>
      <c r="CX1265" s="41"/>
      <c r="CY1265" s="41"/>
      <c r="CZ1265" s="41"/>
      <c r="DA1265" s="41"/>
      <c r="DB1265" s="41"/>
      <c r="DC1265" s="41"/>
      <c r="DD1265" s="41"/>
      <c r="DE1265" s="41"/>
      <c r="DF1265" s="41"/>
      <c r="DG1265" s="41"/>
      <c r="DH1265" s="41"/>
    </row>
    <row r="1266" spans="58:112">
      <c r="BF1266" s="41"/>
      <c r="BG1266" s="41"/>
      <c r="BH1266" s="41"/>
      <c r="BI1266" s="41"/>
      <c r="BJ1266" s="41"/>
      <c r="BK1266" s="41"/>
      <c r="BL1266" s="41"/>
      <c r="BM1266" s="41"/>
      <c r="BN1266" s="41"/>
      <c r="BO1266" s="41"/>
      <c r="BP1266" s="41"/>
      <c r="BQ1266" s="41"/>
      <c r="BR1266" s="41"/>
      <c r="BS1266" s="41"/>
      <c r="BT1266" s="41"/>
      <c r="BU1266" s="41"/>
      <c r="BV1266" s="41"/>
      <c r="BW1266" s="41"/>
      <c r="BX1266" s="41"/>
      <c r="BY1266" s="41"/>
      <c r="BZ1266" s="41"/>
      <c r="CA1266" s="41"/>
      <c r="CB1266" s="41"/>
      <c r="CC1266" s="41"/>
      <c r="CD1266" s="41"/>
      <c r="CE1266" s="41"/>
      <c r="CF1266" s="41"/>
      <c r="CH1266" s="41"/>
      <c r="CI1266" s="41"/>
      <c r="CK1266" s="41"/>
      <c r="CL1266" s="41"/>
      <c r="CM1266" s="41"/>
      <c r="CO1266" s="41"/>
      <c r="CP1266" s="41"/>
      <c r="CQ1266" s="41"/>
      <c r="CR1266" s="41"/>
      <c r="CS1266" s="41"/>
      <c r="CT1266" s="41"/>
      <c r="CU1266" s="41"/>
      <c r="CV1266" s="41"/>
      <c r="CW1266" s="41"/>
      <c r="CX1266" s="41"/>
      <c r="CY1266" s="41"/>
      <c r="CZ1266" s="41"/>
      <c r="DA1266" s="41"/>
      <c r="DB1266" s="41"/>
      <c r="DC1266" s="41"/>
      <c r="DD1266" s="41"/>
      <c r="DE1266" s="41"/>
      <c r="DF1266" s="41"/>
      <c r="DG1266" s="41"/>
      <c r="DH1266" s="41"/>
    </row>
    <row r="1267" spans="58:112">
      <c r="BF1267" s="41"/>
      <c r="BG1267" s="41"/>
      <c r="BH1267" s="41"/>
      <c r="BI1267" s="41"/>
      <c r="BJ1267" s="41"/>
      <c r="BK1267" s="41"/>
      <c r="BL1267" s="41"/>
      <c r="BM1267" s="41"/>
      <c r="BN1267" s="41"/>
      <c r="BO1267" s="41"/>
      <c r="BP1267" s="41"/>
      <c r="BQ1267" s="41"/>
      <c r="BR1267" s="41"/>
      <c r="BS1267" s="41"/>
      <c r="BT1267" s="41"/>
      <c r="BU1267" s="41"/>
      <c r="BV1267" s="41"/>
      <c r="BW1267" s="41"/>
      <c r="BX1267" s="41"/>
      <c r="BY1267" s="41"/>
      <c r="BZ1267" s="41"/>
      <c r="CA1267" s="41"/>
      <c r="CB1267" s="41"/>
      <c r="CC1267" s="41"/>
      <c r="CD1267" s="41"/>
      <c r="CE1267" s="41"/>
      <c r="CF1267" s="41"/>
      <c r="CH1267" s="41"/>
      <c r="CI1267" s="41"/>
      <c r="CK1267" s="41"/>
      <c r="CL1267" s="41"/>
      <c r="CM1267" s="41"/>
      <c r="CO1267" s="41"/>
      <c r="CP1267" s="41"/>
      <c r="CQ1267" s="41"/>
      <c r="CR1267" s="41"/>
      <c r="CS1267" s="41"/>
      <c r="CT1267" s="41"/>
      <c r="CU1267" s="41"/>
      <c r="CV1267" s="41"/>
      <c r="CW1267" s="41"/>
      <c r="CX1267" s="41"/>
      <c r="CY1267" s="41"/>
      <c r="CZ1267" s="41"/>
      <c r="DA1267" s="41"/>
      <c r="DB1267" s="41"/>
      <c r="DC1267" s="41"/>
      <c r="DD1267" s="41"/>
      <c r="DE1267" s="41"/>
      <c r="DF1267" s="41"/>
      <c r="DG1267" s="41"/>
      <c r="DH1267" s="41"/>
    </row>
    <row r="1268" spans="58:112">
      <c r="BF1268" s="41"/>
      <c r="BG1268" s="41"/>
      <c r="BH1268" s="41"/>
      <c r="BI1268" s="41"/>
      <c r="BJ1268" s="41"/>
      <c r="BK1268" s="41"/>
      <c r="BL1268" s="41"/>
      <c r="BM1268" s="41"/>
      <c r="BN1268" s="41"/>
      <c r="BO1268" s="41"/>
      <c r="BP1268" s="41"/>
      <c r="BQ1268" s="41"/>
      <c r="BR1268" s="41"/>
      <c r="BS1268" s="41"/>
      <c r="BT1268" s="41"/>
      <c r="BU1268" s="41"/>
      <c r="BV1268" s="41"/>
      <c r="BW1268" s="41"/>
      <c r="BX1268" s="41"/>
      <c r="BY1268" s="41"/>
      <c r="BZ1268" s="41"/>
      <c r="CA1268" s="41"/>
      <c r="CB1268" s="41"/>
      <c r="CC1268" s="41"/>
      <c r="CD1268" s="41"/>
      <c r="CE1268" s="41"/>
      <c r="CF1268" s="41"/>
      <c r="CH1268" s="41"/>
      <c r="CI1268" s="41"/>
      <c r="CK1268" s="41"/>
      <c r="CL1268" s="41"/>
      <c r="CM1268" s="41"/>
      <c r="CO1268" s="41"/>
      <c r="CP1268" s="41"/>
      <c r="CQ1268" s="41"/>
      <c r="CR1268" s="41"/>
      <c r="CS1268" s="41"/>
      <c r="CT1268" s="41"/>
      <c r="CU1268" s="41"/>
      <c r="CV1268" s="41"/>
      <c r="CW1268" s="41"/>
      <c r="CX1268" s="41"/>
      <c r="CY1268" s="41"/>
      <c r="CZ1268" s="41"/>
      <c r="DA1268" s="41"/>
      <c r="DB1268" s="41"/>
      <c r="DC1268" s="41"/>
      <c r="DD1268" s="41"/>
      <c r="DE1268" s="41"/>
      <c r="DF1268" s="41"/>
      <c r="DG1268" s="41"/>
      <c r="DH1268" s="41"/>
    </row>
    <row r="1269" spans="58:112">
      <c r="BF1269" s="41"/>
      <c r="BG1269" s="41"/>
      <c r="BH1269" s="41"/>
      <c r="BI1269" s="41"/>
      <c r="BJ1269" s="41"/>
      <c r="BK1269" s="41"/>
      <c r="BL1269" s="41"/>
      <c r="BM1269" s="41"/>
      <c r="BN1269" s="41"/>
      <c r="BO1269" s="41"/>
      <c r="BP1269" s="41"/>
      <c r="BQ1269" s="41"/>
      <c r="BR1269" s="41"/>
      <c r="BS1269" s="41"/>
      <c r="BU1269" s="41"/>
      <c r="BV1269" s="41"/>
      <c r="BW1269" s="41"/>
      <c r="BX1269" s="41"/>
      <c r="BY1269" s="41"/>
      <c r="BZ1269" s="41"/>
      <c r="CA1269" s="41"/>
      <c r="CB1269" s="41"/>
      <c r="CC1269" s="41"/>
      <c r="CD1269" s="41"/>
      <c r="CE1269" s="41"/>
      <c r="CF1269" s="41"/>
      <c r="CI1269" s="41"/>
      <c r="CK1269" s="41"/>
      <c r="CL1269" s="41"/>
      <c r="CM1269" s="41"/>
      <c r="CO1269" s="41"/>
      <c r="CP1269" s="41"/>
      <c r="CQ1269" s="41"/>
      <c r="CR1269" s="41"/>
      <c r="CS1269" s="41"/>
      <c r="CT1269" s="41"/>
      <c r="CU1269" s="41"/>
      <c r="CV1269" s="41"/>
      <c r="CW1269" s="41"/>
      <c r="CX1269" s="41"/>
      <c r="CY1269" s="41"/>
      <c r="CZ1269" s="41"/>
      <c r="DA1269" s="41"/>
      <c r="DB1269" s="41"/>
      <c r="DC1269" s="41"/>
      <c r="DD1269" s="41"/>
      <c r="DE1269" s="41"/>
      <c r="DF1269" s="41"/>
      <c r="DG1269" s="41"/>
      <c r="DH1269" s="41"/>
    </row>
    <row r="1270" spans="58:112">
      <c r="BF1270" s="41"/>
      <c r="BG1270" s="41"/>
      <c r="BH1270" s="41"/>
      <c r="BI1270" s="41"/>
      <c r="BJ1270" s="41"/>
      <c r="BK1270" s="41"/>
      <c r="BL1270" s="41"/>
      <c r="BM1270" s="41"/>
      <c r="BN1270" s="41"/>
      <c r="BO1270" s="41"/>
      <c r="BP1270" s="41"/>
      <c r="BQ1270" s="41"/>
      <c r="BR1270" s="41"/>
      <c r="BS1270" s="41"/>
      <c r="BU1270" s="41"/>
      <c r="BV1270" s="41"/>
      <c r="BW1270" s="41"/>
      <c r="BX1270" s="41"/>
      <c r="BY1270" s="41"/>
      <c r="BZ1270" s="41"/>
      <c r="CA1270" s="41"/>
      <c r="CB1270" s="41"/>
      <c r="CC1270" s="41"/>
      <c r="CD1270" s="41"/>
      <c r="CE1270" s="41"/>
      <c r="CF1270" s="41"/>
      <c r="CI1270" s="41"/>
      <c r="CK1270" s="41"/>
      <c r="CL1270" s="41"/>
      <c r="CM1270" s="41"/>
      <c r="CO1270" s="41"/>
      <c r="CP1270" s="41"/>
      <c r="CQ1270" s="41"/>
      <c r="CR1270" s="41"/>
      <c r="CS1270" s="41"/>
      <c r="CT1270" s="41"/>
      <c r="CU1270" s="41"/>
      <c r="CV1270" s="41"/>
      <c r="CW1270" s="41"/>
      <c r="CX1270" s="41"/>
      <c r="CY1270" s="41"/>
      <c r="CZ1270" s="41"/>
      <c r="DA1270" s="41"/>
      <c r="DB1270" s="41"/>
      <c r="DC1270" s="41"/>
      <c r="DD1270" s="41"/>
      <c r="DE1270" s="41"/>
      <c r="DF1270" s="41"/>
      <c r="DG1270" s="41"/>
      <c r="DH1270" s="41"/>
    </row>
    <row r="1271" spans="58:112">
      <c r="BG1271" s="41"/>
      <c r="BH1271" s="41"/>
      <c r="BI1271" s="41"/>
      <c r="BJ1271" s="41"/>
      <c r="BK1271" s="41"/>
      <c r="BL1271" s="41"/>
      <c r="BM1271" s="41"/>
      <c r="BN1271" s="41"/>
      <c r="BO1271" s="41"/>
      <c r="BP1271" s="41"/>
      <c r="BQ1271" s="41"/>
      <c r="BR1271" s="41"/>
      <c r="BS1271" s="41"/>
      <c r="BU1271" s="41"/>
      <c r="BV1271" s="41"/>
      <c r="BW1271" s="41"/>
      <c r="BX1271" s="41"/>
      <c r="BY1271" s="41"/>
      <c r="BZ1271" s="41"/>
      <c r="CA1271" s="41"/>
      <c r="CB1271" s="41"/>
      <c r="CC1271" s="41"/>
      <c r="CD1271" s="41"/>
      <c r="CE1271" s="41"/>
      <c r="CF1271" s="41"/>
      <c r="CI1271" s="41"/>
      <c r="CK1271" s="41"/>
      <c r="CL1271" s="41"/>
      <c r="CM1271" s="41"/>
      <c r="CO1271" s="41"/>
      <c r="CP1271" s="41"/>
      <c r="CQ1271" s="41"/>
      <c r="CR1271" s="41"/>
      <c r="CS1271" s="41"/>
      <c r="CT1271" s="41"/>
      <c r="CU1271" s="41"/>
      <c r="CV1271" s="41"/>
      <c r="CW1271" s="41"/>
      <c r="CX1271" s="41"/>
      <c r="CY1271" s="41"/>
      <c r="CZ1271" s="41"/>
      <c r="DA1271" s="41"/>
      <c r="DB1271" s="41"/>
      <c r="DC1271" s="41"/>
      <c r="DD1271" s="41"/>
      <c r="DE1271" s="41"/>
      <c r="DF1271" s="41"/>
      <c r="DG1271" s="41"/>
      <c r="DH1271" s="41"/>
    </row>
    <row r="1272" spans="58:112">
      <c r="BG1272" s="41"/>
      <c r="BH1272" s="41"/>
      <c r="BI1272" s="41"/>
      <c r="BJ1272" s="41"/>
      <c r="BK1272" s="41"/>
      <c r="BL1272" s="41"/>
      <c r="BM1272" s="41"/>
      <c r="BN1272" s="41"/>
      <c r="BO1272" s="41"/>
      <c r="BP1272" s="41"/>
      <c r="BQ1272" s="41"/>
      <c r="BR1272" s="41"/>
      <c r="BS1272" s="41"/>
      <c r="BU1272" s="41"/>
      <c r="BV1272" s="41"/>
      <c r="BW1272" s="41"/>
      <c r="BX1272" s="41"/>
      <c r="BY1272" s="41"/>
      <c r="BZ1272" s="41"/>
      <c r="CA1272" s="41"/>
      <c r="CB1272" s="41"/>
      <c r="CC1272" s="41"/>
      <c r="CD1272" s="41"/>
      <c r="CE1272" s="41"/>
      <c r="CF1272" s="41"/>
      <c r="CI1272" s="41"/>
      <c r="CK1272" s="41"/>
      <c r="CL1272" s="41"/>
      <c r="CM1272" s="41"/>
      <c r="CO1272" s="41"/>
      <c r="CP1272" s="41"/>
      <c r="CQ1272" s="41"/>
      <c r="CR1272" s="41"/>
      <c r="CS1272" s="41"/>
      <c r="CT1272" s="41"/>
      <c r="CU1272" s="41"/>
      <c r="CV1272" s="41"/>
      <c r="CW1272" s="41"/>
      <c r="CX1272" s="41"/>
      <c r="CY1272" s="41"/>
      <c r="CZ1272" s="41"/>
      <c r="DA1272" s="41"/>
      <c r="DB1272" s="41"/>
      <c r="DC1272" s="41"/>
      <c r="DD1272" s="41"/>
      <c r="DE1272" s="41"/>
      <c r="DF1272" s="41"/>
      <c r="DG1272" s="41"/>
      <c r="DH1272" s="41"/>
    </row>
  </sheetData>
  <conditionalFormatting sqref="DL2:DL56">
    <cfRule type="cellIs" dxfId="2" priority="1" operator="greaterThan">
      <formula>0</formula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Z25"/>
  <sheetViews>
    <sheetView workbookViewId="0" xr3:uid="{51F8DEE0-4D01-5F28-A812-FC0BD7CAC4A5}">
      <selection activeCell="I19" sqref="I19"/>
    </sheetView>
  </sheetViews>
  <sheetFormatPr defaultRowHeight="15"/>
  <cols>
    <col min="16" max="16" width="11" bestFit="1" customWidth="1"/>
  </cols>
  <sheetData>
    <row r="1" spans="2:26" ht="18.75">
      <c r="B1" s="118" t="s">
        <v>197</v>
      </c>
      <c r="C1" s="118"/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118"/>
    </row>
    <row r="2" spans="2:26" ht="15.75" thickBot="1"/>
    <row r="3" spans="2:26" ht="15.75" thickBot="1">
      <c r="B3" s="69" t="str">
        <f>'Historical Return'!DJ1</f>
        <v>Ticker</v>
      </c>
      <c r="C3" s="69" t="s">
        <v>189</v>
      </c>
      <c r="P3" s="50" t="s">
        <v>198</v>
      </c>
      <c r="Q3" s="88" t="str">
        <f t="array" ref="Q3:Z3">TRANSPOSE(P4:P13)</f>
        <v>DATA</v>
      </c>
      <c r="R3" s="88" t="str">
        <v>DPLO</v>
      </c>
      <c r="S3" s="88" t="str">
        <v>ENTA</v>
      </c>
      <c r="T3" s="88" t="str">
        <v>GOLF</v>
      </c>
      <c r="U3" s="88" t="str">
        <v>HAWK</v>
      </c>
      <c r="V3" s="88" t="str">
        <v>LGND</v>
      </c>
      <c r="W3" s="88" t="str">
        <v>MRT</v>
      </c>
      <c r="X3" s="88" t="str">
        <v>MRTX</v>
      </c>
      <c r="Y3" s="88" t="str">
        <v>W_</v>
      </c>
      <c r="Z3" s="89" t="str">
        <v>WING</v>
      </c>
    </row>
    <row r="4" spans="2:26" ht="15.75" thickBot="1">
      <c r="B4" s="53" t="str">
        <f>'Historical Return'!DJ12</f>
        <v>DATA</v>
      </c>
      <c r="C4" s="68">
        <f>'Historical Return'!DL12</f>
        <v>0.10170337011309183</v>
      </c>
      <c r="F4" s="119" t="s">
        <v>199</v>
      </c>
      <c r="G4" s="120"/>
      <c r="H4" s="120"/>
      <c r="I4" s="120"/>
      <c r="J4" s="121"/>
      <c r="P4" s="86" t="str">
        <f>B4</f>
        <v>DATA</v>
      </c>
      <c r="Q4" s="83">
        <f ca="1">COVAR(INDIRECT($P4,),INDIRECT(Q$3,))*252</f>
        <v>0.28504894190645941</v>
      </c>
      <c r="R4" s="57">
        <f ca="1">COVAR('Historical Return'!BP358:BP1190,INDIRECT(R$3,))*252</f>
        <v>6.4927853155162106E-4</v>
      </c>
      <c r="S4" s="57">
        <f ca="1">COVAR(INDIRECT($P4,),'Historical Return'!BV43:BV1230)*252</f>
        <v>4.3112669890506217E-2</v>
      </c>
      <c r="T4" s="57">
        <f ca="1">COVAR('Historical Return'!BP873:BP1190,INDIRECT(T$3,))*252</f>
        <v>1.0497397016735939E-2</v>
      </c>
      <c r="U4" s="57">
        <f ca="1">COVAR(INDIRECT($P4,),'Historical Return'!CB23:CB1210)*252</f>
        <v>2.172756307519445E-2</v>
      </c>
      <c r="V4" s="57">
        <f ca="1">COVAR(INDIRECT($P4,),'Historical Return'!CH71:CH1258)*252</f>
        <v>-9.3998037255085525E-3</v>
      </c>
      <c r="W4" s="57">
        <f ca="1">COVAR('Historical Return'!BP431:BP1190,INDIRECT(W$3,))*252</f>
        <v>-2.8975081764054489E-3</v>
      </c>
      <c r="X4" s="57">
        <f ca="1">COVAR('Historical Return'!BP42:BP1190,INDIRECT(X$3,))*252</f>
        <v>6.7979110103941184E-2</v>
      </c>
      <c r="Y4" s="57">
        <f ca="1">COVAR('Historical Return'!BP350:BP1190,INDIRECT(Y$3,))*252</f>
        <v>5.2894756503256771E-2</v>
      </c>
      <c r="Z4" s="81">
        <f ca="1">COVAR('Historical Return'!BP524:BP1190,INDIRECT(Z$3,))*252</f>
        <v>2.4774729439325256E-2</v>
      </c>
    </row>
    <row r="5" spans="2:26" ht="15.75" thickBot="1">
      <c r="B5" s="56" t="str">
        <f>'Historical Return'!DJ16</f>
        <v>DPLO</v>
      </c>
      <c r="C5" s="66">
        <f>'Historical Return'!DL16</f>
        <v>0.11652131713636793</v>
      </c>
      <c r="F5" s="94" t="s">
        <v>188</v>
      </c>
      <c r="G5" s="95" t="s">
        <v>200</v>
      </c>
      <c r="H5" s="95" t="s">
        <v>201</v>
      </c>
      <c r="I5" s="95" t="s">
        <v>202</v>
      </c>
      <c r="J5" s="96"/>
      <c r="P5" s="86" t="str">
        <f t="shared" ref="P5:P13" si="0">B5</f>
        <v>DPLO</v>
      </c>
      <c r="Q5" s="57">
        <f ca="1">COVAR(INDIRECT($P5,),'Historical Return'!BP358:BP1190)*252</f>
        <v>6.4927853155162106E-4</v>
      </c>
      <c r="R5" s="83">
        <f ca="1">COVAR(INDIRECT($P5,),INDIRECT(R$3,))*252</f>
        <v>0.38900475697569031</v>
      </c>
      <c r="S5" s="57">
        <f ca="1">COVAR(INDIRECT($P5,),'Historical Return'!BV398:BV1230)*252</f>
        <v>1.9335987827768113E-2</v>
      </c>
      <c r="T5" s="57">
        <f ca="1">COVAR('Historical Return'!BT518:BT835,INDIRECT(T$3,))*252</f>
        <v>-1.3285775710582546E-2</v>
      </c>
      <c r="U5" s="57">
        <f ca="1">COVAR(INDIRECT($P5,),'Historical Return'!CB378:CB1210)*252</f>
        <v>-7.6839438984139686E-3</v>
      </c>
      <c r="V5" s="57">
        <f ca="1">COVAR(INDIRECT($P5,),'Historical Return'!CH426:CH1258)*252</f>
        <v>5.8904280695564602E-2</v>
      </c>
      <c r="W5" s="57">
        <f ca="1">COVAR('Historical Return'!BT76:BT835,INDIRECT(W$3,))*252</f>
        <v>-1.2677660851504619E-2</v>
      </c>
      <c r="X5" s="57">
        <f ca="1">COVAR(INDIRECT($P5,),'Historical Return'!CO319:CO1151)*252</f>
        <v>1.5528958044412552E-3</v>
      </c>
      <c r="Y5" s="57">
        <f ca="1">COVAR(INDIRECT($P5,),'Historical Return'!DE11:DE843)*252</f>
        <v>7.7579526390119122E-3</v>
      </c>
      <c r="Z5" s="81">
        <f ca="1">COVAR('Historical Return'!BT169:BT835,INDIRECT(Z$3,))*252</f>
        <v>-1.245936124377341E-2</v>
      </c>
    </row>
    <row r="6" spans="2:26">
      <c r="B6" s="56" t="str">
        <f>'Historical Return'!DJ18</f>
        <v>ENTA</v>
      </c>
      <c r="C6" s="66">
        <f>'Historical Return'!DL18</f>
        <v>0.40273671149237611</v>
      </c>
      <c r="F6" t="str">
        <f>B4</f>
        <v>DATA</v>
      </c>
      <c r="G6" s="97">
        <f>1/COUNTA(F6:F15)</f>
        <v>0.1</v>
      </c>
      <c r="H6">
        <v>0.2</v>
      </c>
      <c r="I6" s="97">
        <f>1/10</f>
        <v>0.1</v>
      </c>
      <c r="P6" s="86" t="str">
        <f t="shared" si="0"/>
        <v>ENTA</v>
      </c>
      <c r="Q6" s="57">
        <f ca="1">S4</f>
        <v>4.3112669890506217E-2</v>
      </c>
      <c r="R6" s="57">
        <f ca="1">S5</f>
        <v>1.9335987827768113E-2</v>
      </c>
      <c r="S6" s="83">
        <f t="shared" ref="S6:Z13" ca="1" si="1">COVAR(INDIRECT($P6,),INDIRECT(S$3,))*252</f>
        <v>0.29721713309256337</v>
      </c>
      <c r="T6" s="57">
        <f ca="1">COVAR('Historical Return'!BV913:BV1230,INDIRECT(T$3,))*252</f>
        <v>6.8049815783088607E-3</v>
      </c>
      <c r="U6" s="57">
        <f ca="1">COVAR('Historical Return'!BV23:BV1230,INDIRECT(U$3,))*252</f>
        <v>1.4753774571874479E-2</v>
      </c>
      <c r="V6" s="57">
        <f ca="1">COVAR(INDIRECT($P6,),'Historical Return'!$CH$31:$CH$1258)*252</f>
        <v>3.0447114236696682E-3</v>
      </c>
      <c r="W6" s="57">
        <f ca="1">COVAR('Historical Return'!$BV$471:$BV$1230,INDIRECT(W$3,))*252</f>
        <v>2.5846957059996456E-3</v>
      </c>
      <c r="X6" s="57">
        <f ca="1">COVAR('Historical Return'!$BV$82:$BV$1230,INDIRECT(X$3,))*252</f>
        <v>9.5288571227416602E-2</v>
      </c>
      <c r="Y6" s="57">
        <f ca="1">COVAR('Historical Return'!$BV$390:$BV$1230,INDIRECT(Y$3,))*252</f>
        <v>5.6497558563165413E-2</v>
      </c>
      <c r="Z6" s="81">
        <f ca="1">COVAR('Historical Return'!$BV$564:$BV$1230,INDIRECT(Z$3,))*252</f>
        <v>2.4225888911314726E-2</v>
      </c>
    </row>
    <row r="7" spans="2:26">
      <c r="B7" s="56" t="str">
        <f>'Historical Return'!DJ20</f>
        <v>GOLF</v>
      </c>
      <c r="C7" s="66">
        <f>'Historical Return'!DL20</f>
        <v>9.9027525692139351E-2</v>
      </c>
      <c r="F7" t="str">
        <f t="shared" ref="F7:F15" si="2">B5</f>
        <v>DPLO</v>
      </c>
      <c r="G7">
        <v>0.1</v>
      </c>
      <c r="H7">
        <v>0.05</v>
      </c>
      <c r="I7">
        <v>0.1</v>
      </c>
      <c r="P7" s="86" t="str">
        <f t="shared" si="0"/>
        <v>GOLF</v>
      </c>
      <c r="Q7" s="57">
        <f ca="1">T4</f>
        <v>1.0497397016735939E-2</v>
      </c>
      <c r="R7" s="57">
        <f ca="1">T5</f>
        <v>-1.3285775710582546E-2</v>
      </c>
      <c r="S7" s="57">
        <f ca="1">T6</f>
        <v>6.8049815783088607E-3</v>
      </c>
      <c r="T7" s="83">
        <f t="shared" ca="1" si="1"/>
        <v>8.25683488608039E-2</v>
      </c>
      <c r="U7" s="57">
        <f ca="1">COVAR(INDIRECT($P7,),'Historical Return'!CB893:CB1210)*252</f>
        <v>8.2586583966930693E-3</v>
      </c>
      <c r="V7" s="57">
        <f ca="1">COVAR(INDIRECT($P7,),'Historical Return'!CH941:CH1258)*252</f>
        <v>-9.5423373685300198E-4</v>
      </c>
      <c r="W7" s="57">
        <f ca="1">COVAR(INDIRECT($P7,),'Historical Return'!CN445:CN762)*252</f>
        <v>6.1110685841658163E-3</v>
      </c>
      <c r="X7" s="57">
        <f ca="1">COVAR(INDIRECT($P7,),'Historical Return'!CO834:CO1151)*252</f>
        <v>5.848339910175639E-4</v>
      </c>
      <c r="Y7" s="57">
        <f ca="1">COVAR(INDIRECT($P7,),'Historical Return'!DE526:DE843)*252</f>
        <v>4.6119779178185848E-3</v>
      </c>
      <c r="Z7" s="81">
        <f ca="1">COVAR(INDIRECT($P7,),'Historical Return'!DF352:DF669)*252</f>
        <v>6.1053308256757369E-3</v>
      </c>
    </row>
    <row r="8" spans="2:26">
      <c r="B8" s="56" t="str">
        <f>'Historical Return'!DJ24</f>
        <v>HAWK</v>
      </c>
      <c r="C8" s="66">
        <f>'Historical Return'!DL24</f>
        <v>0.12141062501573852</v>
      </c>
      <c r="F8" t="str">
        <f t="shared" si="2"/>
        <v>ENTA</v>
      </c>
      <c r="G8">
        <v>0.1</v>
      </c>
      <c r="H8">
        <v>0.05</v>
      </c>
      <c r="I8">
        <v>0.1</v>
      </c>
      <c r="P8" s="86" t="str">
        <f t="shared" si="0"/>
        <v>HAWK</v>
      </c>
      <c r="Q8" s="57">
        <f ca="1">U4</f>
        <v>2.172756307519445E-2</v>
      </c>
      <c r="R8" s="57">
        <f ca="1">U5</f>
        <v>-7.6839438984139686E-3</v>
      </c>
      <c r="S8" s="57">
        <f ca="1">U6</f>
        <v>1.4753774571874479E-2</v>
      </c>
      <c r="T8" s="57">
        <f ca="1">U7</f>
        <v>8.2586583966930693E-3</v>
      </c>
      <c r="U8" s="83">
        <f t="shared" ca="1" si="1"/>
        <v>0.12982922085987977</v>
      </c>
      <c r="V8" s="85">
        <f ca="1">COVAR(INDIRECT($P8,),'Historical Return'!CH51:CH1258)*252</f>
        <v>-1.9641595803129102E-3</v>
      </c>
      <c r="W8" s="57">
        <f ca="1">COVAR('Historical Return'!$CB$451:$CB$1210,INDIRECT(W$3,))*252</f>
        <v>-1.9040239077630372E-3</v>
      </c>
      <c r="X8" s="57">
        <f ca="1">COVAR('Historical Return'!$CB$62:$CB$1210,INDIRECT(X$3,))*252</f>
        <v>2.0027737081662486E-2</v>
      </c>
      <c r="Y8" s="57">
        <f ca="1">COVAR('Historical Return'!$CB$370:$CB$1210,INDIRECT(Y$3,))*252</f>
        <v>1.6089996153399302E-2</v>
      </c>
      <c r="Z8" s="81">
        <f ca="1">COVAR('Historical Return'!$CB$544:$CB$1210,INDIRECT(Z$3,))*252</f>
        <v>2.0631299664972264E-2</v>
      </c>
    </row>
    <row r="9" spans="2:26">
      <c r="B9" s="56" t="str">
        <f>'Historical Return'!DJ30</f>
        <v>LGND</v>
      </c>
      <c r="C9" s="66">
        <f>'Historical Return'!DL30</f>
        <v>0.49275046789319799</v>
      </c>
      <c r="F9" t="str">
        <f t="shared" si="2"/>
        <v>GOLF</v>
      </c>
      <c r="G9">
        <v>0.1</v>
      </c>
      <c r="H9">
        <v>0.1</v>
      </c>
      <c r="I9">
        <v>0.1</v>
      </c>
      <c r="P9" s="86" t="str">
        <f t="shared" si="0"/>
        <v>LGND</v>
      </c>
      <c r="Q9" s="57">
        <f ca="1">V4</f>
        <v>-9.3998037255085525E-3</v>
      </c>
      <c r="R9" s="57">
        <f ca="1">V5</f>
        <v>5.8904280695564602E-2</v>
      </c>
      <c r="S9" s="57">
        <f ca="1">V6</f>
        <v>3.0447114236696682E-3</v>
      </c>
      <c r="T9" s="57">
        <f ca="1">V7</f>
        <v>-9.5423373685300198E-4</v>
      </c>
      <c r="U9" s="57">
        <f ca="1">V8</f>
        <v>-1.9641595803129102E-3</v>
      </c>
      <c r="V9" s="83">
        <f t="shared" ca="1" si="1"/>
        <v>0.17670440555812197</v>
      </c>
      <c r="W9" s="57">
        <f ca="1">COVAR('Historical Return'!$CH$499:$CH$1258,INDIRECT(W$3,))*252</f>
        <v>-2.1009516201958914E-3</v>
      </c>
      <c r="X9" s="57">
        <f ca="1">COVAR('Historical Return'!$CH$110:$CH$1258,INDIRECT(X$3,))*252</f>
        <v>-1.9449498168955112E-3</v>
      </c>
      <c r="Y9" s="57">
        <f ca="1">COVAR('Historical Return'!$CH$418:$CH$1258,INDIRECT(Y$3,))*252</f>
        <v>1.8417842363335192E-2</v>
      </c>
      <c r="Z9" s="81">
        <f ca="1">COVAR('Historical Return'!$CH$592:$CH$1258,INDIRECT(Z$3,))*252</f>
        <v>8.2011119790461153E-4</v>
      </c>
    </row>
    <row r="10" spans="2:26">
      <c r="B10" s="56" t="str">
        <f>'Historical Return'!DJ36</f>
        <v>MRT</v>
      </c>
      <c r="C10" s="66">
        <f>'Historical Return'!DL36</f>
        <v>0.25871026777996531</v>
      </c>
      <c r="F10" t="str">
        <f t="shared" si="2"/>
        <v>HAWK</v>
      </c>
      <c r="G10">
        <v>0.1</v>
      </c>
      <c r="H10">
        <v>0.1</v>
      </c>
      <c r="I10">
        <v>0.1</v>
      </c>
      <c r="P10" s="86" t="str">
        <f t="shared" si="0"/>
        <v>MRT</v>
      </c>
      <c r="Q10" s="57">
        <f ca="1">W4</f>
        <v>-2.8975081764054489E-3</v>
      </c>
      <c r="R10" s="57">
        <f ca="1">W5</f>
        <v>-1.2677660851504619E-2</v>
      </c>
      <c r="S10" s="57">
        <f ca="1">W6</f>
        <v>2.5846957059996456E-3</v>
      </c>
      <c r="T10" s="57">
        <f ca="1">W7</f>
        <v>6.1110685841658163E-3</v>
      </c>
      <c r="U10" s="57">
        <f ca="1">W8</f>
        <v>-1.9040239077630372E-3</v>
      </c>
      <c r="V10" s="57">
        <f ca="1">W9</f>
        <v>-2.1009516201958914E-3</v>
      </c>
      <c r="W10" s="83">
        <f t="shared" ca="1" si="1"/>
        <v>0.1292879740980869</v>
      </c>
      <c r="X10" s="57">
        <f ca="1">COVAR(INDIRECT($P10,),'Historical Return'!CO392:CO1151)*252</f>
        <v>6.8996705962931712E-3</v>
      </c>
      <c r="Y10" s="57">
        <f ca="1">COVAR(INDIRECT($P10,),'Historical Return'!DE84:DE843)*252</f>
        <v>1.13763034845056E-2</v>
      </c>
      <c r="Z10" s="81">
        <f ca="1">COVAR('Historical Return'!CN96:CN762,INDIRECT(Z$3,))*252</f>
        <v>4.5508211974648447E-4</v>
      </c>
    </row>
    <row r="11" spans="2:26">
      <c r="B11" s="56" t="str">
        <f>'Historical Return'!DJ37</f>
        <v>MRTX</v>
      </c>
      <c r="C11" s="66">
        <f>'Historical Return'!DL37</f>
        <v>0.34246364529989504</v>
      </c>
      <c r="F11" t="str">
        <f t="shared" si="2"/>
        <v>LGND</v>
      </c>
      <c r="G11">
        <v>0.1</v>
      </c>
      <c r="H11">
        <v>0.1</v>
      </c>
      <c r="I11">
        <v>0.1</v>
      </c>
      <c r="P11" s="86" t="str">
        <f t="shared" si="0"/>
        <v>MRTX</v>
      </c>
      <c r="Q11" s="57">
        <f ca="1">X4</f>
        <v>6.7979110103941184E-2</v>
      </c>
      <c r="R11" s="57">
        <f ca="1">X5</f>
        <v>1.5528958044412552E-3</v>
      </c>
      <c r="S11" s="57">
        <f ca="1">X6</f>
        <v>9.5288571227416602E-2</v>
      </c>
      <c r="T11" s="57">
        <f ca="1">X7</f>
        <v>5.848339910175639E-4</v>
      </c>
      <c r="U11" s="57">
        <f ca="1">X8</f>
        <v>2.0027737081662486E-2</v>
      </c>
      <c r="V11" s="57">
        <f ca="1">X9</f>
        <v>-1.9449498168955112E-3</v>
      </c>
      <c r="W11" s="57">
        <f ca="1">X10</f>
        <v>6.8996705962931712E-3</v>
      </c>
      <c r="X11" s="83">
        <f t="shared" ca="1" si="1"/>
        <v>0.73043051334815845</v>
      </c>
      <c r="Y11" s="57">
        <f ca="1">COVAR('Historical Return'!CO311:CO1151,INDIRECT(Y$3,))*252</f>
        <v>4.8553829171048647E-2</v>
      </c>
      <c r="Z11" s="81">
        <f ca="1">COVAR('Historical Return'!CO485:CO1151,INDIRECT(Z$3,))*252</f>
        <v>2.6860880945896597E-2</v>
      </c>
    </row>
    <row r="12" spans="2:26">
      <c r="B12" s="56" t="str">
        <f>'Historical Return'!DJ53</f>
        <v>W</v>
      </c>
      <c r="C12" s="66">
        <f>'Historical Return'!DL53</f>
        <v>0.29451380745646305</v>
      </c>
      <c r="F12" t="str">
        <f t="shared" si="2"/>
        <v>MRT</v>
      </c>
      <c r="G12">
        <v>0.1</v>
      </c>
      <c r="H12">
        <v>0.1</v>
      </c>
      <c r="I12">
        <v>0.1</v>
      </c>
      <c r="P12" s="86" t="s">
        <v>203</v>
      </c>
      <c r="Q12" s="57">
        <f ca="1">Y4</f>
        <v>5.2894756503256771E-2</v>
      </c>
      <c r="R12" s="57">
        <f ca="1">Y5</f>
        <v>7.7579526390119122E-3</v>
      </c>
      <c r="S12" s="57">
        <f ca="1">Y6</f>
        <v>5.6497558563165413E-2</v>
      </c>
      <c r="T12" s="57">
        <f ca="1">Y7</f>
        <v>4.6119779178185848E-3</v>
      </c>
      <c r="U12" s="57">
        <f ca="1">Y8</f>
        <v>1.6089996153399302E-2</v>
      </c>
      <c r="V12" s="57">
        <f ca="1">Y9</f>
        <v>1.8417842363335192E-2</v>
      </c>
      <c r="W12" s="57">
        <f ca="1">Y10</f>
        <v>1.13763034845056E-2</v>
      </c>
      <c r="X12" s="57">
        <f ca="1">Y11</f>
        <v>4.8553829171048647E-2</v>
      </c>
      <c r="Y12" s="83">
        <f t="shared" ca="1" si="1"/>
        <v>0.3447201004030444</v>
      </c>
      <c r="Z12" s="81">
        <f ca="1">COVAR('Historical Return'!DE177:DE843,INDIRECT(Z$3,))*252</f>
        <v>2.4356078450959513E-2</v>
      </c>
    </row>
    <row r="13" spans="2:26" ht="15.75" thickBot="1">
      <c r="B13" s="56" t="str">
        <f>'Historical Return'!DJ54</f>
        <v>WING</v>
      </c>
      <c r="C13" s="66">
        <f>'Historical Return'!DL54</f>
        <v>0.23565771718038464</v>
      </c>
      <c r="F13" t="str">
        <f t="shared" si="2"/>
        <v>MRTX</v>
      </c>
      <c r="G13">
        <v>0.1</v>
      </c>
      <c r="H13">
        <v>0.1</v>
      </c>
      <c r="I13">
        <v>0.1</v>
      </c>
      <c r="P13" s="87" t="str">
        <f t="shared" si="0"/>
        <v>WING</v>
      </c>
      <c r="Q13" s="82">
        <f ca="1">Z4</f>
        <v>2.4774729439325256E-2</v>
      </c>
      <c r="R13" s="82">
        <f ca="1">Z5</f>
        <v>-1.245936124377341E-2</v>
      </c>
      <c r="S13" s="82">
        <f ca="1">Z6</f>
        <v>2.4225888911314726E-2</v>
      </c>
      <c r="T13" s="82">
        <f ca="1">Z7</f>
        <v>6.1053308256757369E-3</v>
      </c>
      <c r="U13" s="82">
        <f ca="1">Z8</f>
        <v>2.0631299664972264E-2</v>
      </c>
      <c r="V13" s="82">
        <f ca="1">Z9</f>
        <v>8.2011119790461153E-4</v>
      </c>
      <c r="W13" s="82">
        <f ca="1">Z10</f>
        <v>4.5508211974648447E-4</v>
      </c>
      <c r="X13" s="82">
        <f ca="1">Z11</f>
        <v>2.6860880945896597E-2</v>
      </c>
      <c r="Y13" s="82">
        <f ca="1">Z12</f>
        <v>2.4356078450959513E-2</v>
      </c>
      <c r="Z13" s="84">
        <f t="shared" ca="1" si="1"/>
        <v>0.12915068282803382</v>
      </c>
    </row>
    <row r="14" spans="2:26" ht="15.75" thickBot="1">
      <c r="F14" t="str">
        <f>B12</f>
        <v>W</v>
      </c>
      <c r="G14">
        <v>0.1</v>
      </c>
      <c r="H14">
        <v>0.1</v>
      </c>
      <c r="I14">
        <v>0.1</v>
      </c>
    </row>
    <row r="15" spans="2:26">
      <c r="F15" t="str">
        <f t="shared" si="2"/>
        <v>WING</v>
      </c>
      <c r="G15">
        <v>0.1</v>
      </c>
      <c r="H15">
        <v>0.1</v>
      </c>
      <c r="I15">
        <v>0.1</v>
      </c>
      <c r="P15" s="50" t="s">
        <v>8</v>
      </c>
      <c r="Q15" s="88" t="str">
        <f>Q3</f>
        <v>DATA</v>
      </c>
      <c r="R15" s="88" t="str">
        <f t="shared" ref="R15:Z15" si="3">R3</f>
        <v>DPLO</v>
      </c>
      <c r="S15" s="88" t="str">
        <f t="shared" si="3"/>
        <v>ENTA</v>
      </c>
      <c r="T15" s="88" t="str">
        <f t="shared" si="3"/>
        <v>GOLF</v>
      </c>
      <c r="U15" s="88" t="str">
        <f t="shared" si="3"/>
        <v>HAWK</v>
      </c>
      <c r="V15" s="88" t="str">
        <f t="shared" si="3"/>
        <v>LGND</v>
      </c>
      <c r="W15" s="88" t="str">
        <f t="shared" si="3"/>
        <v>MRT</v>
      </c>
      <c r="X15" s="88" t="str">
        <f t="shared" si="3"/>
        <v>MRTX</v>
      </c>
      <c r="Y15" s="88" t="s">
        <v>203</v>
      </c>
      <c r="Z15" s="89" t="str">
        <f t="shared" si="3"/>
        <v>WING</v>
      </c>
    </row>
    <row r="16" spans="2:26" ht="15.75" thickBot="1">
      <c r="F16" s="98" t="s">
        <v>204</v>
      </c>
      <c r="G16" s="99">
        <f>SUM(G6:G15)</f>
        <v>0.99999999999999989</v>
      </c>
      <c r="H16" s="99">
        <f t="shared" ref="H16:I16" si="4">SUM(H6:H15)</f>
        <v>0.99999999999999989</v>
      </c>
      <c r="I16" s="99">
        <f t="shared" si="4"/>
        <v>0.99999999999999989</v>
      </c>
      <c r="J16" s="80"/>
      <c r="P16" s="86" t="str">
        <f>P4</f>
        <v>DATA</v>
      </c>
      <c r="Q16" s="90">
        <f ca="1">CORREL(INDIRECT($P16,),INDIRECT(Q$3,))</f>
        <v>0.99999999999999978</v>
      </c>
      <c r="R16" s="66">
        <f ca="1">CORREL('Historical Return'!BP370:BP1202,INDIRECT(R$3,))</f>
        <v>-2.6353171739313903E-2</v>
      </c>
      <c r="S16" s="66">
        <f ca="1">CORREL(INDIRECT($P16,),'Historical Return'!BV55:BV1242)</f>
        <v>3.2107440026527957E-3</v>
      </c>
      <c r="T16" s="66">
        <f ca="1">CORREL('Historical Return'!BP885:BP1202,INDIRECT(T$3,))</f>
        <v>3.4375203273328395E-2</v>
      </c>
      <c r="U16" s="66">
        <f ca="1">CORREL(INDIRECT($P16,),'Historical Return'!CB35:CB1222)</f>
        <v>9.4398972526447286E-2</v>
      </c>
      <c r="V16" s="66">
        <f ca="1">CORREL(INDIRECT($P16,),'Historical Return'!CH83:CH1270)</f>
        <v>1.1001647135037073E-2</v>
      </c>
      <c r="W16" s="66">
        <f ca="1">CORREL('Historical Return'!BP443:BP1202,INDIRECT(W$3,))</f>
        <v>4.8707245715376164E-2</v>
      </c>
      <c r="X16" s="66">
        <f ca="1">CORREL('Historical Return'!BP54:BP1202,INDIRECT(X$3,))</f>
        <v>-4.6232456288736509E-3</v>
      </c>
      <c r="Y16" s="66">
        <f ca="1">CORREL('Historical Return'!BP362:BP1202,INDIRECT(Y$3,))</f>
        <v>-5.7994608968312183E-2</v>
      </c>
      <c r="Z16" s="91">
        <f ca="1">CORREL('Historical Return'!BP536:BP1202,INDIRECT(Z$3,))</f>
        <v>2.8962132313071716E-2</v>
      </c>
    </row>
    <row r="17" spans="5:26" ht="15.75" thickTop="1">
      <c r="E17" t="s">
        <v>205</v>
      </c>
      <c r="F17" s="100" t="s">
        <v>189</v>
      </c>
      <c r="G17" s="7">
        <f>SUMPRODUCT($C$4:$C$13,G6:G15)</f>
        <v>0.24654954550596198</v>
      </c>
      <c r="H17" s="7">
        <f>SUMPRODUCT($C$4:$C$13,H6:H15)</f>
        <v>0.23075698108583398</v>
      </c>
      <c r="I17" s="7">
        <f>SUMPRODUCT($C$4:$C$13,I6:I15)</f>
        <v>0.24654954550596198</v>
      </c>
      <c r="P17" s="86" t="str">
        <f t="shared" ref="P17:P23" si="5">P5</f>
        <v>DPLO</v>
      </c>
      <c r="Q17" s="66">
        <f ca="1">CORREL(INDIRECT($P17,),'Historical Return'!BP370:BP1202)*252</f>
        <v>-6.6409992783071035</v>
      </c>
      <c r="R17" s="90">
        <f ca="1">CORREL(INDIRECT($P17,),INDIRECT(R$3,))</f>
        <v>1.0000000000000002</v>
      </c>
      <c r="S17" s="66">
        <f ca="1">CORREL(INDIRECT($P17,),'Historical Return'!BV410:BV1242)</f>
        <v>1.2481789745554221E-2</v>
      </c>
      <c r="T17" s="66">
        <f ca="1">CORREL('Historical Return'!BT530:BT847,INDIRECT(T$3,))</f>
        <v>-1.2971361632530289E-2</v>
      </c>
      <c r="U17" s="66">
        <f ca="1">CORREL(INDIRECT($P17,),'Historical Return'!CB390:CB1222)</f>
        <v>3.2141700753027979E-4</v>
      </c>
      <c r="V17" s="66">
        <f ca="1">CORREL(INDIRECT($P17,),'Historical Return'!CH438:CH1270)</f>
        <v>4.0019283510216108E-2</v>
      </c>
      <c r="W17" s="66">
        <f ca="1">CORREL('Historical Return'!BT88:BT847,INDIRECT(W$3,))</f>
        <v>-4.2166651753753885E-2</v>
      </c>
      <c r="X17" s="66">
        <f ca="1">CORREL(INDIRECT($P17,),'Historical Return'!CO331:CO1163)</f>
        <v>-6.296074151440928E-2</v>
      </c>
      <c r="Y17" s="66">
        <f ca="1">CORREL(INDIRECT($P17,),'Historical Return'!DE23:DE855)</f>
        <v>-3.3813005606280089E-2</v>
      </c>
      <c r="Z17" s="91">
        <f ca="1">CORREL('Historical Return'!BT181:BT847,INDIRECT(Z$3,))</f>
        <v>2.0609026001582431E-2</v>
      </c>
    </row>
    <row r="18" spans="5:26">
      <c r="F18" s="101" t="s">
        <v>206</v>
      </c>
      <c r="G18" s="7">
        <f t="array" aca="1" ref="G18" ca="1">SQRT(MMULT(MMULT(TRANSPOSE(G6:G15),$Q$4:$Z$13),G6:G15))</f>
        <v>0.20061187258740965</v>
      </c>
      <c r="H18" s="7">
        <f t="array" aca="1" ref="H18" ca="1">SQRT(MMULT(MMULT(TRANSPOSE(H6:H15),$Q$4:$Z$13),H6:H15))</f>
        <v>0.2107565583270383</v>
      </c>
      <c r="I18" s="7">
        <f t="array" aca="1" ref="I18" ca="1">SQRT(MMULT(MMULT(TRANSPOSE(I6:I15),$Q$4:$Z$13),I6:I15))</f>
        <v>0.20061187258740965</v>
      </c>
      <c r="P18" s="86" t="str">
        <f t="shared" si="5"/>
        <v>ENTA</v>
      </c>
      <c r="Q18" s="66">
        <f ca="1">S16</f>
        <v>3.2107440026527957E-3</v>
      </c>
      <c r="R18" s="66">
        <f ca="1">S17</f>
        <v>1.2481789745554221E-2</v>
      </c>
      <c r="S18" s="90">
        <f ca="1">CORREL(INDIRECT($P18,),INDIRECT(S$3,))</f>
        <v>1.0000000000000002</v>
      </c>
      <c r="T18" s="66">
        <f ca="1">CORREL('Historical Return'!BV925:BV1242,INDIRECT(T$3,))</f>
        <v>-8.0803630771031532E-2</v>
      </c>
      <c r="U18" s="66">
        <f ca="1">CORREL('Historical Return'!BV35:BV1242,INDIRECT(U$3,))</f>
        <v>-3.1708196799148533E-2</v>
      </c>
      <c r="V18" s="66">
        <f ca="1">CORREL(INDIRECT($P18,),'Historical Return'!$CH$31:$CH$1258)</f>
        <v>1.3258283774825156E-2</v>
      </c>
      <c r="W18" s="66">
        <f ca="1">CORREL('Historical Return'!$BV$471:$BV$1230,INDIRECT(W$3,))</f>
        <v>1.330535484792553E-2</v>
      </c>
      <c r="X18" s="66">
        <f ca="1">CORREL('Historical Return'!$BV$82:$BV$1230,INDIRECT(X$3,))</f>
        <v>0.20331963731054872</v>
      </c>
      <c r="Y18" s="66">
        <f ca="1">CORREL('Historical Return'!$BV$390:$BV$1230,INDIRECT(Y$3,))</f>
        <v>0.179634585785754</v>
      </c>
      <c r="Z18" s="91">
        <f ca="1">CORREL('Historical Return'!$BV$564:$BV$1230,INDIRECT(Z$3,))</f>
        <v>0.12205894628662013</v>
      </c>
    </row>
    <row r="19" spans="5:26">
      <c r="F19" s="101" t="s">
        <v>207</v>
      </c>
      <c r="G19" s="102">
        <f ca="1">(G17-Market_benchmark!$O$9)/Portfolio_A!G18</f>
        <v>1.0914087121666356</v>
      </c>
      <c r="H19" s="102">
        <f ca="1">(H17-Market_benchmark!$O$9)/Portfolio_A!H18</f>
        <v>0.96394144361850986</v>
      </c>
      <c r="I19" s="102">
        <f ca="1">(I17-Market_benchmark!$O$9)/Portfolio_A!I18</f>
        <v>1.0914087121666356</v>
      </c>
      <c r="P19" s="86" t="str">
        <f t="shared" si="5"/>
        <v>GOLF</v>
      </c>
      <c r="Q19" s="66">
        <f ca="1">T16</f>
        <v>3.4375203273328395E-2</v>
      </c>
      <c r="R19" s="66">
        <f ca="1">T17</f>
        <v>-1.2971361632530289E-2</v>
      </c>
      <c r="S19" s="66">
        <f ca="1">T18</f>
        <v>-8.0803630771031532E-2</v>
      </c>
      <c r="T19" s="90">
        <f ca="1">CORREL(INDIRECT($P19,),INDIRECT(T$3,))</f>
        <v>1</v>
      </c>
      <c r="U19" s="66">
        <f ca="1">CORREL(INDIRECT($P19,),'Historical Return'!CB905:CB1222)</f>
        <v>-5.5187785495198753E-2</v>
      </c>
      <c r="V19" s="66">
        <f ca="1">CORREL(INDIRECT($P19,),'Historical Return'!CH953:CH1270)</f>
        <v>-1.3479482289684477E-2</v>
      </c>
      <c r="W19" s="66">
        <f ca="1">CORREL(INDIRECT($P19,),'Historical Return'!CN457:CN774)</f>
        <v>3.1505386560575777E-2</v>
      </c>
      <c r="X19" s="66">
        <f ca="1">CORREL(INDIRECT($P19,),'Historical Return'!CO846:CO1163)</f>
        <v>-8.3269045910885783E-2</v>
      </c>
      <c r="Y19" s="66">
        <f ca="1">CORREL(INDIRECT($P19,),'Historical Return'!DE538:DE855)</f>
        <v>-9.961644172373997E-4</v>
      </c>
      <c r="Z19" s="91">
        <f ca="1">CORREL(INDIRECT($P19,),'Historical Return'!DF364:DF681)</f>
        <v>1.5164496665204278E-2</v>
      </c>
    </row>
    <row r="20" spans="5:26">
      <c r="P20" s="86" t="str">
        <f t="shared" si="5"/>
        <v>HAWK</v>
      </c>
      <c r="Q20" s="66">
        <f ca="1">U16</f>
        <v>9.4398972526447286E-2</v>
      </c>
      <c r="R20" s="66">
        <f ca="1">U17</f>
        <v>3.2141700753027979E-4</v>
      </c>
      <c r="S20" s="66">
        <f ca="1">U18</f>
        <v>-3.1708196799148533E-2</v>
      </c>
      <c r="T20" s="66">
        <f ca="1">U19</f>
        <v>-5.5187785495198753E-2</v>
      </c>
      <c r="U20" s="90">
        <f ca="1">CORREL(INDIRECT($P20,),INDIRECT(U$3,))</f>
        <v>1.0000000000000002</v>
      </c>
      <c r="V20" s="66">
        <f ca="1">CORREL(INDIRECT($P20,),'Historical Return'!CH63:CH1270)</f>
        <v>-1.3818483078999567E-2</v>
      </c>
      <c r="W20" s="66">
        <f ca="1">CORREL('Historical Return'!$CB$451:$CB$1210,INDIRECT(W$3,))</f>
        <v>-1.4672486101195405E-2</v>
      </c>
      <c r="X20" s="66">
        <f ca="1">CORREL('Historical Return'!$CB$62:$CB$1210,INDIRECT(X$3,))</f>
        <v>6.4727100951459351E-2</v>
      </c>
      <c r="Y20" s="66">
        <f ca="1">CORREL('Historical Return'!$CB$370:$CB$1210,INDIRECT(Y$3,))</f>
        <v>7.5508023641463543E-2</v>
      </c>
      <c r="Z20" s="91">
        <f ca="1">CORREL('Historical Return'!$CB$544:$CB$1210,INDIRECT(Z$3,))</f>
        <v>0.15891200600665248</v>
      </c>
    </row>
    <row r="21" spans="5:26">
      <c r="P21" s="86" t="str">
        <f t="shared" si="5"/>
        <v>LGND</v>
      </c>
      <c r="Q21" s="66">
        <f ca="1">V16</f>
        <v>1.1001647135037073E-2</v>
      </c>
      <c r="R21" s="66">
        <f ca="1">V17</f>
        <v>4.0019283510216108E-2</v>
      </c>
      <c r="S21" s="66">
        <f ca="1">V18</f>
        <v>1.3258283774825156E-2</v>
      </c>
      <c r="T21" s="66">
        <f ca="1">V19</f>
        <v>-1.3479482289684477E-2</v>
      </c>
      <c r="U21" s="66">
        <f ca="1">V20</f>
        <v>-1.3818483078999567E-2</v>
      </c>
      <c r="V21" s="90">
        <f ca="1">CORREL(INDIRECT($P21,),INDIRECT(V$3,))</f>
        <v>0.99999999999999989</v>
      </c>
      <c r="W21" s="66">
        <f ca="1">CORREL('Historical Return'!$CH$499:$CH$1258,INDIRECT(W$3,))</f>
        <v>-1.5727824754754857E-2</v>
      </c>
      <c r="X21" s="66">
        <f ca="1">CORREL('Historical Return'!$CH$110:$CH$1258,INDIRECT(X$3,))</f>
        <v>-5.4555673990769292E-3</v>
      </c>
      <c r="Y21" s="66">
        <f ca="1">CORREL('Historical Return'!$CH$418:$CH$1258,INDIRECT(Y$3,))</f>
        <v>8.3969643560850182E-2</v>
      </c>
      <c r="Z21" s="91">
        <f ca="1">CORREL('Historical Return'!$CH$592:$CH$1258,INDIRECT(Z$3,))</f>
        <v>6.3551271022829672E-3</v>
      </c>
    </row>
    <row r="22" spans="5:26">
      <c r="P22" s="86" t="str">
        <f t="shared" si="5"/>
        <v>MRT</v>
      </c>
      <c r="Q22" s="66">
        <f ca="1">W16</f>
        <v>4.8707245715376164E-2</v>
      </c>
      <c r="R22" s="66">
        <f ca="1">W17</f>
        <v>-4.2166651753753885E-2</v>
      </c>
      <c r="S22" s="66">
        <f ca="1">W18</f>
        <v>1.330535484792553E-2</v>
      </c>
      <c r="T22" s="66">
        <f ca="1">W19</f>
        <v>3.1505386560575777E-2</v>
      </c>
      <c r="U22" s="66">
        <f ca="1">W20</f>
        <v>-1.4672486101195405E-2</v>
      </c>
      <c r="V22" s="66">
        <f ca="1">W21</f>
        <v>-1.5727824754754857E-2</v>
      </c>
      <c r="W22" s="90">
        <f ca="1">CORREL(INDIRECT($P22,),INDIRECT(W$3,))*252</f>
        <v>252</v>
      </c>
      <c r="X22" s="66">
        <f ca="1">CORREL(INDIRECT($P22,),'Historical Return'!CO404:CO1163)</f>
        <v>3.7964367279185493E-2</v>
      </c>
      <c r="Y22" s="66">
        <f ca="1">CORREL(INDIRECT($P22,),'Historical Return'!DE96:DE855)</f>
        <v>1.2519502008345867E-2</v>
      </c>
      <c r="Z22" s="91">
        <f ca="1">CORREL('Historical Return'!CN108:CN774,INDIRECT(Z$3,))</f>
        <v>4.9225993966657347E-3</v>
      </c>
    </row>
    <row r="23" spans="5:26">
      <c r="P23" s="86" t="str">
        <f t="shared" si="5"/>
        <v>MRTX</v>
      </c>
      <c r="Q23" s="66">
        <f ca="1">X16</f>
        <v>-4.6232456288736509E-3</v>
      </c>
      <c r="R23" s="66">
        <f ca="1">X17</f>
        <v>-6.296074151440928E-2</v>
      </c>
      <c r="S23" s="66">
        <f ca="1">X18</f>
        <v>0.20331963731054872</v>
      </c>
      <c r="T23" s="66">
        <f ca="1">X19</f>
        <v>-8.3269045910885783E-2</v>
      </c>
      <c r="U23" s="66">
        <f ca="1">X20</f>
        <v>6.4727100951459351E-2</v>
      </c>
      <c r="V23" s="66">
        <f ca="1">X21</f>
        <v>-5.4555673990769292E-3</v>
      </c>
      <c r="W23" s="66">
        <f ca="1">X22</f>
        <v>3.7964367279185493E-2</v>
      </c>
      <c r="X23" s="90">
        <f ca="1">CORREL(INDIRECT($P23,),INDIRECT(X$3,))</f>
        <v>1</v>
      </c>
      <c r="Y23" s="66">
        <f ca="1">CORREL('Historical Return'!CO323:CO1163,INDIRECT(Y$3,))</f>
        <v>3.1873341547038608E-2</v>
      </c>
      <c r="Z23" s="91">
        <f ca="1">CORREL('Historical Return'!CO497:CO1163,INDIRECT(Z$3,))</f>
        <v>-8.4042756058163567E-2</v>
      </c>
    </row>
    <row r="24" spans="5:26">
      <c r="P24" s="86" t="s">
        <v>203</v>
      </c>
      <c r="Q24" s="66">
        <f ca="1">Y16</f>
        <v>-5.7994608968312183E-2</v>
      </c>
      <c r="R24" s="66">
        <f ca="1">Y17</f>
        <v>-3.3813005606280089E-2</v>
      </c>
      <c r="S24" s="66">
        <f ca="1">Y18</f>
        <v>0.179634585785754</v>
      </c>
      <c r="T24" s="66">
        <f ca="1">Y19</f>
        <v>-9.961644172373997E-4</v>
      </c>
      <c r="U24" s="66">
        <f ca="1">Y20</f>
        <v>7.5508023641463543E-2</v>
      </c>
      <c r="V24" s="66">
        <f ca="1">Y21</f>
        <v>8.3969643560850182E-2</v>
      </c>
      <c r="W24" s="66">
        <f ca="1">Y22</f>
        <v>1.2519502008345867E-2</v>
      </c>
      <c r="X24" s="66">
        <f ca="1">Y23</f>
        <v>3.1873341547038608E-2</v>
      </c>
      <c r="Y24" s="90">
        <f ca="1">CORREL(INDIRECT($P24,),INDIRECT(Y$3,))</f>
        <v>0.99999999999999989</v>
      </c>
      <c r="Z24" s="91">
        <f ca="1">CORREL('Historical Return'!DE189:DE855,INDIRECT(Z$3,))</f>
        <v>-7.7162817882030402E-2</v>
      </c>
    </row>
    <row r="25" spans="5:26" ht="15.75" thickBot="1">
      <c r="P25" s="87" t="str">
        <f>P13</f>
        <v>WING</v>
      </c>
      <c r="Q25" s="92">
        <f ca="1">Z16</f>
        <v>2.8962132313071716E-2</v>
      </c>
      <c r="R25" s="92">
        <f ca="1">Z17</f>
        <v>2.0609026001582431E-2</v>
      </c>
      <c r="S25" s="92">
        <f ca="1">Z18</f>
        <v>0.12205894628662013</v>
      </c>
      <c r="T25" s="92">
        <f ca="1">Z19</f>
        <v>1.5164496665204278E-2</v>
      </c>
      <c r="U25" s="92">
        <f ca="1">Z20</f>
        <v>0.15891200600665248</v>
      </c>
      <c r="V25" s="92">
        <f ca="1">Z21</f>
        <v>6.3551271022829672E-3</v>
      </c>
      <c r="W25" s="92">
        <f ca="1">Z22</f>
        <v>4.9225993966657347E-3</v>
      </c>
      <c r="X25" s="92">
        <f ca="1">Z23</f>
        <v>-8.4042756058163567E-2</v>
      </c>
      <c r="Y25" s="92">
        <f ca="1">Z24</f>
        <v>-7.7162817882030402E-2</v>
      </c>
      <c r="Z25" s="93">
        <f ca="1">CORREL(INDIRECT($P25,),INDIRECT(Z$3,))</f>
        <v>1</v>
      </c>
    </row>
  </sheetData>
  <mergeCells count="2">
    <mergeCell ref="B1:N1"/>
    <mergeCell ref="F4:J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Q50"/>
  <sheetViews>
    <sheetView zoomScale="70" zoomScaleNormal="70" workbookViewId="0" xr3:uid="{F9CF3CF3-643B-5BE6-8B46-32C596A47465}">
      <selection activeCell="N15" sqref="N15"/>
    </sheetView>
  </sheetViews>
  <sheetFormatPr defaultRowHeight="15"/>
  <cols>
    <col min="7" max="7" width="15.140625" bestFit="1" customWidth="1"/>
    <col min="8" max="8" width="16.85546875" bestFit="1" customWidth="1"/>
    <col min="9" max="9" width="21.85546875" bestFit="1" customWidth="1"/>
    <col min="10" max="10" width="16" bestFit="1" customWidth="1"/>
    <col min="20" max="20" width="11" bestFit="1" customWidth="1"/>
  </cols>
  <sheetData>
    <row r="1" spans="2:43" ht="21">
      <c r="D1" s="122" t="s">
        <v>208</v>
      </c>
      <c r="E1" s="122"/>
      <c r="F1" s="122"/>
      <c r="G1" s="122"/>
      <c r="H1" s="122"/>
      <c r="I1" s="122"/>
      <c r="J1" s="122"/>
      <c r="K1" s="122"/>
    </row>
    <row r="2" spans="2:43">
      <c r="T2" s="54" t="s">
        <v>198</v>
      </c>
      <c r="U2" s="56" t="str">
        <f t="array" ref="U2:AQ2">TRANSPOSE(T3:T25)</f>
        <v>AHC</v>
      </c>
      <c r="V2" s="56" t="str">
        <v>ARWR</v>
      </c>
      <c r="W2" s="56" t="str">
        <v>BBSI</v>
      </c>
      <c r="X2" s="56" t="str">
        <v>BYD</v>
      </c>
      <c r="Y2" s="56" t="str">
        <v>CALD</v>
      </c>
      <c r="Z2" s="56" t="str">
        <v>DCI</v>
      </c>
      <c r="AA2" s="56" t="str">
        <v>DENN</v>
      </c>
      <c r="AB2" s="56" t="str">
        <v>HAE</v>
      </c>
      <c r="AC2" s="56" t="str">
        <v>HDNG</v>
      </c>
      <c r="AD2" s="56" t="str">
        <v>HEES</v>
      </c>
      <c r="AE2" s="56" t="str">
        <v>IEP</v>
      </c>
      <c r="AF2" s="56" t="str">
        <v>KAI</v>
      </c>
      <c r="AG2" s="56" t="str">
        <v>LNCE</v>
      </c>
      <c r="AH2" s="56" t="str">
        <v>MINI</v>
      </c>
      <c r="AI2" s="56" t="str">
        <v>MLAB</v>
      </c>
      <c r="AJ2" s="56" t="str">
        <v>NATI</v>
      </c>
      <c r="AK2" s="56" t="str">
        <v>PCYO</v>
      </c>
      <c r="AL2" s="56" t="str">
        <v>QNST</v>
      </c>
      <c r="AM2" s="56" t="str">
        <v>STL</v>
      </c>
      <c r="AN2" s="56" t="str">
        <v>TESS</v>
      </c>
      <c r="AO2" s="56" t="str">
        <v>USAK</v>
      </c>
      <c r="AP2" s="56" t="str">
        <v>VSAT</v>
      </c>
      <c r="AQ2" s="56" t="str">
        <v>WWW</v>
      </c>
    </row>
    <row r="3" spans="2:43" ht="15.75" thickBot="1">
      <c r="B3" s="29" t="str">
        <f>'Historical Return'!DJ1</f>
        <v>Ticker</v>
      </c>
      <c r="C3" s="28" t="s">
        <v>189</v>
      </c>
      <c r="T3" s="56" t="str">
        <f>B4</f>
        <v>AHC</v>
      </c>
      <c r="U3" s="57">
        <f ca="1">COVAR(INDIRECT($T3,),INDIRECT(U$2,))*252</f>
        <v>0.13348997133983143</v>
      </c>
      <c r="V3" s="57">
        <f t="shared" ref="V3:AQ14" ca="1" si="0">COVAR(INDIRECT($T3,),INDIRECT(V$2,))*252</f>
        <v>2.3766052500105311E-2</v>
      </c>
      <c r="W3" s="57">
        <f t="shared" ca="1" si="0"/>
        <v>2.9262407148023341E-2</v>
      </c>
      <c r="X3" s="57">
        <f t="shared" ca="1" si="0"/>
        <v>2.312264393412522E-2</v>
      </c>
      <c r="Y3" s="57">
        <f t="shared" ca="1" si="0"/>
        <v>1.6586081035679094E-2</v>
      </c>
      <c r="Z3" s="57">
        <f t="shared" ca="1" si="0"/>
        <v>1.6456224308309064E-2</v>
      </c>
      <c r="AA3" s="57">
        <f t="shared" ca="1" si="0"/>
        <v>1.5744055686770411E-2</v>
      </c>
      <c r="AB3" s="57">
        <f t="shared" ca="1" si="0"/>
        <v>1.2369012946555869E-2</v>
      </c>
      <c r="AC3" s="57">
        <f t="shared" ca="1" si="0"/>
        <v>1.2309474194016843E-2</v>
      </c>
      <c r="AD3" s="57">
        <f t="shared" ca="1" si="0"/>
        <v>3.4725252477867209E-2</v>
      </c>
      <c r="AE3" s="57">
        <f t="shared" ca="1" si="0"/>
        <v>1.6341432709108573E-2</v>
      </c>
      <c r="AF3" s="57">
        <f t="shared" ca="1" si="0"/>
        <v>2.0040599637472609E-2</v>
      </c>
      <c r="AG3" s="57">
        <f t="shared" ca="1" si="0"/>
        <v>1.3916913617365887E-2</v>
      </c>
      <c r="AH3" s="57">
        <f t="shared" ca="1" si="0"/>
        <v>2.3145687534412856E-2</v>
      </c>
      <c r="AI3" s="57">
        <f t="shared" ca="1" si="0"/>
        <v>2.1605990614528271E-2</v>
      </c>
      <c r="AJ3" s="57">
        <f t="shared" ca="1" si="0"/>
        <v>1.2036142315398977E-2</v>
      </c>
      <c r="AK3" s="57">
        <f t="shared" ca="1" si="0"/>
        <v>2.0196347757418354E-2</v>
      </c>
      <c r="AL3" s="57">
        <f t="shared" ca="1" si="0"/>
        <v>3.5910203248733522E-2</v>
      </c>
      <c r="AM3" s="57">
        <f t="shared" ca="1" si="0"/>
        <v>1.5576125869706813E-2</v>
      </c>
      <c r="AN3" s="57">
        <f t="shared" ca="1" si="0"/>
        <v>1.2593707918501737E-2</v>
      </c>
      <c r="AO3" s="57">
        <f t="shared" ca="1" si="0"/>
        <v>2.2403658036880814E-2</v>
      </c>
      <c r="AP3" s="57">
        <f t="shared" ca="1" si="0"/>
        <v>1.8524143050916327E-2</v>
      </c>
      <c r="AQ3" s="57">
        <f t="shared" ca="1" si="0"/>
        <v>1.5896127345846976E-2</v>
      </c>
    </row>
    <row r="4" spans="2:43" ht="15.75" thickBot="1">
      <c r="B4" s="65" t="str">
        <f>'Historical Return'!DJ3</f>
        <v>AHC</v>
      </c>
      <c r="C4" s="34">
        <f>'Historical Return'!DL3</f>
        <v>0.10155706914335449</v>
      </c>
      <c r="T4" s="56" t="str">
        <f t="shared" ref="T4:T25" si="1">B5</f>
        <v>ARWR</v>
      </c>
      <c r="U4" s="57">
        <f t="shared" ref="U4:AJ25" ca="1" si="2">COVAR(INDIRECT($T4,),INDIRECT(U$2,))*252</f>
        <v>2.3766052500105311E-2</v>
      </c>
      <c r="V4" s="57">
        <f t="shared" ca="1" si="0"/>
        <v>0.89283278028062507</v>
      </c>
      <c r="W4" s="57">
        <f t="shared" ca="1" si="0"/>
        <v>5.5728790733594658E-2</v>
      </c>
      <c r="X4" s="57">
        <f t="shared" ca="1" si="0"/>
        <v>5.4940570864735687E-2</v>
      </c>
      <c r="Y4" s="57">
        <f t="shared" ca="1" si="0"/>
        <v>6.5247371059042228E-2</v>
      </c>
      <c r="Z4" s="57">
        <f t="shared" ca="1" si="0"/>
        <v>2.0819202564179299E-2</v>
      </c>
      <c r="AA4" s="57">
        <f t="shared" ca="1" si="0"/>
        <v>3.1147413268990114E-2</v>
      </c>
      <c r="AB4" s="57">
        <f t="shared" ca="1" si="0"/>
        <v>2.8776010369965584E-2</v>
      </c>
      <c r="AC4" s="57">
        <f t="shared" ca="1" si="0"/>
        <v>1.700253644874386E-2</v>
      </c>
      <c r="AD4" s="57">
        <f t="shared" ca="1" si="0"/>
        <v>4.0031124306861329E-2</v>
      </c>
      <c r="AE4" s="57">
        <f t="shared" ca="1" si="0"/>
        <v>3.1945689942927069E-2</v>
      </c>
      <c r="AF4" s="57">
        <f t="shared" ca="1" si="0"/>
        <v>3.385365125691716E-2</v>
      </c>
      <c r="AG4" s="57">
        <f t="shared" ca="1" si="0"/>
        <v>2.4343443658034439E-2</v>
      </c>
      <c r="AH4" s="57">
        <f t="shared" ca="1" si="0"/>
        <v>3.9623001864927884E-2</v>
      </c>
      <c r="AI4" s="57">
        <f t="shared" ca="1" si="0"/>
        <v>3.8700325479547631E-2</v>
      </c>
      <c r="AJ4" s="57">
        <f t="shared" ca="1" si="0"/>
        <v>4.4198726373499163E-2</v>
      </c>
      <c r="AK4" s="57">
        <f t="shared" ca="1" si="0"/>
        <v>3.3460043211073202E-2</v>
      </c>
      <c r="AL4" s="57">
        <f t="shared" ca="1" si="0"/>
        <v>5.8218925877263572E-2</v>
      </c>
      <c r="AM4" s="57">
        <f t="shared" ca="1" si="0"/>
        <v>2.8878375399317462E-2</v>
      </c>
      <c r="AN4" s="57">
        <f t="shared" ca="1" si="0"/>
        <v>1.6347787114297893E-2</v>
      </c>
      <c r="AO4" s="57">
        <f t="shared" ca="1" si="0"/>
        <v>4.8921313409347036E-2</v>
      </c>
      <c r="AP4" s="57">
        <f t="shared" ca="1" si="0"/>
        <v>3.1087508679397472E-2</v>
      </c>
      <c r="AQ4" s="57">
        <f t="shared" ca="1" si="0"/>
        <v>4.2439139111377623E-2</v>
      </c>
    </row>
    <row r="5" spans="2:43" ht="15.75" thickBot="1">
      <c r="B5" s="65" t="str">
        <f>'Historical Return'!DJ5</f>
        <v>ARWR</v>
      </c>
      <c r="C5" s="34">
        <f>'Historical Return'!DL5</f>
        <v>0.23632651296129525</v>
      </c>
      <c r="G5" s="119" t="s">
        <v>209</v>
      </c>
      <c r="H5" s="120"/>
      <c r="I5" s="120"/>
      <c r="J5" s="121"/>
      <c r="T5" s="56" t="str">
        <f t="shared" si="1"/>
        <v>BBSI</v>
      </c>
      <c r="U5" s="57">
        <f t="shared" ca="1" si="2"/>
        <v>2.9262407148023341E-2</v>
      </c>
      <c r="V5" s="57">
        <f t="shared" ca="1" si="0"/>
        <v>5.5728790733594658E-2</v>
      </c>
      <c r="W5" s="57">
        <f t="shared" ca="1" si="0"/>
        <v>0.43975745913189407</v>
      </c>
      <c r="X5" s="57">
        <f t="shared" ca="1" si="0"/>
        <v>3.283862541236373E-2</v>
      </c>
      <c r="Y5" s="57">
        <f t="shared" ca="1" si="0"/>
        <v>3.6730244713649711E-2</v>
      </c>
      <c r="Z5" s="57">
        <f t="shared" ca="1" si="0"/>
        <v>2.0245909526455452E-2</v>
      </c>
      <c r="AA5" s="57">
        <f t="shared" ca="1" si="0"/>
        <v>2.9407695458479557E-2</v>
      </c>
      <c r="AB5" s="57">
        <f t="shared" ca="1" si="0"/>
        <v>1.8240557361438915E-2</v>
      </c>
      <c r="AC5" s="57">
        <f t="shared" ca="1" si="0"/>
        <v>2.8858180126806642E-2</v>
      </c>
      <c r="AD5" s="57">
        <f t="shared" ca="1" si="0"/>
        <v>5.2848505751690852E-2</v>
      </c>
      <c r="AE5" s="57">
        <f t="shared" ca="1" si="0"/>
        <v>1.9583983304924297E-2</v>
      </c>
      <c r="AF5" s="57">
        <f t="shared" ca="1" si="0"/>
        <v>3.3130002363360569E-2</v>
      </c>
      <c r="AG5" s="57">
        <f t="shared" ca="1" si="0"/>
        <v>2.1363654705076011E-2</v>
      </c>
      <c r="AH5" s="57">
        <f t="shared" ca="1" si="0"/>
        <v>4.281992342437857E-2</v>
      </c>
      <c r="AI5" s="57">
        <f t="shared" ca="1" si="0"/>
        <v>2.5484276198357608E-2</v>
      </c>
      <c r="AJ5" s="57">
        <f t="shared" ca="1" si="0"/>
        <v>2.5293021410850335E-2</v>
      </c>
      <c r="AK5" s="57">
        <f t="shared" ca="1" si="0"/>
        <v>1.480627387817003E-2</v>
      </c>
      <c r="AL5" s="57">
        <f t="shared" ca="1" si="0"/>
        <v>4.5132477899083492E-2</v>
      </c>
      <c r="AM5" s="57">
        <f t="shared" ca="1" si="0"/>
        <v>3.2332980747332166E-2</v>
      </c>
      <c r="AN5" s="57">
        <f t="shared" ca="1" si="0"/>
        <v>2.8046192597012572E-2</v>
      </c>
      <c r="AO5" s="57">
        <f t="shared" ca="1" si="0"/>
        <v>2.6967053165386137E-2</v>
      </c>
      <c r="AP5" s="57">
        <f t="shared" ca="1" si="0"/>
        <v>3.5264202203656864E-2</v>
      </c>
      <c r="AQ5" s="57">
        <f t="shared" ca="1" si="0"/>
        <v>2.9263659203575897E-2</v>
      </c>
    </row>
    <row r="6" spans="2:43" ht="15.75" thickBot="1">
      <c r="B6" s="65" t="str">
        <f>'Historical Return'!DJ7</f>
        <v>BBSI</v>
      </c>
      <c r="C6" s="34">
        <f>'Historical Return'!DL7</f>
        <v>0.1357453669672255</v>
      </c>
      <c r="E6" s="73" t="s">
        <v>188</v>
      </c>
      <c r="G6" s="71" t="s">
        <v>210</v>
      </c>
      <c r="H6" s="71" t="s">
        <v>211</v>
      </c>
      <c r="I6" s="71" t="s">
        <v>212</v>
      </c>
      <c r="J6" s="71" t="s">
        <v>213</v>
      </c>
      <c r="T6" s="56" t="str">
        <f t="shared" si="1"/>
        <v>BYD</v>
      </c>
      <c r="U6" s="57">
        <f t="shared" ca="1" si="2"/>
        <v>2.312264393412522E-2</v>
      </c>
      <c r="V6" s="57">
        <f t="shared" ca="1" si="0"/>
        <v>5.4940570864735687E-2</v>
      </c>
      <c r="W6" s="57">
        <f t="shared" ca="1" si="0"/>
        <v>3.283862541236373E-2</v>
      </c>
      <c r="X6" s="57">
        <f t="shared" ca="1" si="0"/>
        <v>0.15348090992126004</v>
      </c>
      <c r="Y6" s="57">
        <f t="shared" ca="1" si="0"/>
        <v>3.8838831149865367E-2</v>
      </c>
      <c r="Z6" s="57">
        <f t="shared" ca="1" si="0"/>
        <v>2.6567535639113054E-2</v>
      </c>
      <c r="AA6" s="57">
        <f t="shared" ca="1" si="0"/>
        <v>2.3776539218517415E-2</v>
      </c>
      <c r="AB6" s="57">
        <f t="shared" ca="1" si="0"/>
        <v>1.8923819172903381E-2</v>
      </c>
      <c r="AC6" s="57">
        <f t="shared" ca="1" si="0"/>
        <v>2.6658272435948253E-2</v>
      </c>
      <c r="AD6" s="57">
        <f t="shared" ca="1" si="0"/>
        <v>4.8121863958892425E-2</v>
      </c>
      <c r="AE6" s="57">
        <f t="shared" ca="1" si="0"/>
        <v>3.6343209403824794E-2</v>
      </c>
      <c r="AF6" s="57">
        <f t="shared" ca="1" si="0"/>
        <v>2.6076426091617522E-2</v>
      </c>
      <c r="AG6" s="57">
        <f t="shared" ca="1" si="0"/>
        <v>1.9833050817171068E-2</v>
      </c>
      <c r="AH6" s="57">
        <f t="shared" ca="1" si="0"/>
        <v>3.7689318306199947E-2</v>
      </c>
      <c r="AI6" s="57">
        <f t="shared" ca="1" si="0"/>
        <v>2.2030174325542041E-2</v>
      </c>
      <c r="AJ6" s="57">
        <f t="shared" ca="1" si="0"/>
        <v>2.1701093447774069E-2</v>
      </c>
      <c r="AK6" s="57">
        <f t="shared" ca="1" si="0"/>
        <v>2.8198457355542852E-2</v>
      </c>
      <c r="AL6" s="57">
        <f t="shared" ca="1" si="0"/>
        <v>3.9220746273953569E-2</v>
      </c>
      <c r="AM6" s="57">
        <f t="shared" ca="1" si="0"/>
        <v>2.6584800310674353E-2</v>
      </c>
      <c r="AN6" s="57">
        <f t="shared" ca="1" si="0"/>
        <v>1.9774734419172001E-2</v>
      </c>
      <c r="AO6" s="57">
        <f t="shared" ca="1" si="0"/>
        <v>4.088257895348231E-2</v>
      </c>
      <c r="AP6" s="57">
        <f t="shared" ca="1" si="0"/>
        <v>2.8954379294781334E-2</v>
      </c>
      <c r="AQ6" s="57">
        <f t="shared" ca="1" si="0"/>
        <v>2.7729885703594217E-2</v>
      </c>
    </row>
    <row r="7" spans="2:43" ht="15.75" thickTop="1">
      <c r="B7" s="65" t="str">
        <f>'Historical Return'!DJ8</f>
        <v>BYD</v>
      </c>
      <c r="C7" s="34">
        <f>'Historical Return'!DL8</f>
        <v>0.40146203891800347</v>
      </c>
      <c r="E7" t="str">
        <f>B4</f>
        <v>AHC</v>
      </c>
      <c r="G7" s="74">
        <f>1/COUNTA($E$7:$E$29)</f>
        <v>4.3478260869565216E-2</v>
      </c>
      <c r="H7" s="20">
        <v>4.6596783874058967E-2</v>
      </c>
      <c r="I7" s="20">
        <v>4.2999999999999997E-2</v>
      </c>
      <c r="J7" s="77">
        <v>1</v>
      </c>
      <c r="T7" s="56" t="str">
        <f t="shared" si="1"/>
        <v>CALD</v>
      </c>
      <c r="U7" s="57">
        <f t="shared" ca="1" si="2"/>
        <v>1.6586081035679094E-2</v>
      </c>
      <c r="V7" s="57">
        <f t="shared" ca="1" si="0"/>
        <v>6.5247371059042228E-2</v>
      </c>
      <c r="W7" s="57">
        <f t="shared" ca="1" si="0"/>
        <v>3.6730244713649711E-2</v>
      </c>
      <c r="X7" s="57">
        <f t="shared" ca="1" si="0"/>
        <v>3.8838831149865367E-2</v>
      </c>
      <c r="Y7" s="57">
        <f t="shared" ca="1" si="0"/>
        <v>0.16738205581577265</v>
      </c>
      <c r="Z7" s="57">
        <f t="shared" ca="1" si="0"/>
        <v>2.1626958346615637E-2</v>
      </c>
      <c r="AA7" s="57">
        <f t="shared" ca="1" si="0"/>
        <v>2.325079241155343E-2</v>
      </c>
      <c r="AB7" s="57">
        <f t="shared" ca="1" si="0"/>
        <v>2.2467139000927054E-2</v>
      </c>
      <c r="AC7" s="57">
        <f t="shared" ca="1" si="0"/>
        <v>1.9451768739834934E-2</v>
      </c>
      <c r="AD7" s="57">
        <f t="shared" ca="1" si="0"/>
        <v>4.4524842126114822E-2</v>
      </c>
      <c r="AE7" s="57">
        <f t="shared" ca="1" si="0"/>
        <v>2.1935605683750845E-2</v>
      </c>
      <c r="AF7" s="57">
        <f t="shared" ca="1" si="0"/>
        <v>2.698754185993291E-2</v>
      </c>
      <c r="AG7" s="57">
        <f t="shared" ca="1" si="0"/>
        <v>2.3167396143077407E-2</v>
      </c>
      <c r="AH7" s="57">
        <f t="shared" ca="1" si="0"/>
        <v>3.4949500019246731E-2</v>
      </c>
      <c r="AI7" s="57">
        <f t="shared" ca="1" si="0"/>
        <v>3.0788043085306287E-2</v>
      </c>
      <c r="AJ7" s="57">
        <f t="shared" ca="1" si="0"/>
        <v>2.9199041439776391E-2</v>
      </c>
      <c r="AK7" s="57">
        <f t="shared" ca="1" si="0"/>
        <v>2.3374158352748378E-2</v>
      </c>
      <c r="AL7" s="57">
        <f t="shared" ca="1" si="0"/>
        <v>5.718717583738088E-2</v>
      </c>
      <c r="AM7" s="57">
        <f t="shared" ca="1" si="0"/>
        <v>2.4370775994301205E-2</v>
      </c>
      <c r="AN7" s="57">
        <f t="shared" ca="1" si="0"/>
        <v>2.7746820083425976E-2</v>
      </c>
      <c r="AO7" s="57">
        <f t="shared" ca="1" si="0"/>
        <v>3.7984514116047474E-2</v>
      </c>
      <c r="AP7" s="57">
        <f t="shared" ca="1" si="0"/>
        <v>2.6106165424497927E-2</v>
      </c>
      <c r="AQ7" s="57">
        <f t="shared" ca="1" si="0"/>
        <v>2.9752683226557552E-2</v>
      </c>
    </row>
    <row r="8" spans="2:43">
      <c r="B8" s="65" t="str">
        <f>'Historical Return'!DJ9</f>
        <v>CALD</v>
      </c>
      <c r="C8" s="34">
        <f>'Historical Return'!DL9</f>
        <v>0.51654988510332278</v>
      </c>
      <c r="E8" t="str">
        <f t="shared" ref="E8:E29" si="3">B5</f>
        <v>ARWR</v>
      </c>
      <c r="G8" s="74">
        <f t="shared" ref="G8:G29" si="4">1/COUNTA($E$7:$E$29)</f>
        <v>4.3478260869565216E-2</v>
      </c>
      <c r="H8" s="20">
        <v>0</v>
      </c>
      <c r="I8" s="20">
        <v>4.2999999999999997E-2</v>
      </c>
      <c r="J8">
        <v>0</v>
      </c>
      <c r="T8" s="56" t="str">
        <f t="shared" si="1"/>
        <v>DCI</v>
      </c>
      <c r="U8" s="57">
        <f t="shared" ca="1" si="2"/>
        <v>1.6456224308309064E-2</v>
      </c>
      <c r="V8" s="57">
        <f t="shared" ca="1" si="0"/>
        <v>2.0819202564179299E-2</v>
      </c>
      <c r="W8" s="57">
        <f t="shared" ca="1" si="0"/>
        <v>2.0245909526455452E-2</v>
      </c>
      <c r="X8" s="57">
        <f t="shared" ca="1" si="0"/>
        <v>2.6567535639113054E-2</v>
      </c>
      <c r="Y8" s="57">
        <f t="shared" ca="1" si="0"/>
        <v>2.1626958346615637E-2</v>
      </c>
      <c r="Z8" s="57">
        <f t="shared" ca="1" si="0"/>
        <v>4.2726708519714433E-2</v>
      </c>
      <c r="AA8" s="57">
        <f t="shared" ca="1" si="0"/>
        <v>1.6388123629849049E-2</v>
      </c>
      <c r="AB8" s="57">
        <f t="shared" ca="1" si="0"/>
        <v>1.2896689964309101E-2</v>
      </c>
      <c r="AC8" s="57">
        <f t="shared" ca="1" si="0"/>
        <v>1.7941748591492161E-2</v>
      </c>
      <c r="AD8" s="57">
        <f t="shared" ca="1" si="0"/>
        <v>4.1774805906011146E-2</v>
      </c>
      <c r="AE8" s="57">
        <f t="shared" ca="1" si="0"/>
        <v>1.9480986666617191E-2</v>
      </c>
      <c r="AF8" s="57">
        <f t="shared" ca="1" si="0"/>
        <v>2.2220485842682415E-2</v>
      </c>
      <c r="AG8" s="57">
        <f t="shared" ca="1" si="0"/>
        <v>1.2981979152421491E-2</v>
      </c>
      <c r="AH8" s="57">
        <f t="shared" ca="1" si="0"/>
        <v>2.7738621891323589E-2</v>
      </c>
      <c r="AI8" s="57">
        <f t="shared" ca="1" si="0"/>
        <v>1.3297650415378363E-2</v>
      </c>
      <c r="AJ8" s="57">
        <f t="shared" ca="1" si="0"/>
        <v>1.9012825893421618E-2</v>
      </c>
      <c r="AK8" s="57">
        <f t="shared" ca="1" si="0"/>
        <v>1.402158050131304E-2</v>
      </c>
      <c r="AL8" s="57">
        <f t="shared" ca="1" si="0"/>
        <v>2.0508762197562661E-2</v>
      </c>
      <c r="AM8" s="57">
        <f t="shared" ca="1" si="0"/>
        <v>2.1018767721836987E-2</v>
      </c>
      <c r="AN8" s="57">
        <f t="shared" ca="1" si="0"/>
        <v>1.1386043264071447E-2</v>
      </c>
      <c r="AO8" s="57">
        <f t="shared" ca="1" si="0"/>
        <v>2.5110078919091679E-2</v>
      </c>
      <c r="AP8" s="57">
        <f t="shared" ca="1" si="0"/>
        <v>1.9144624365104314E-2</v>
      </c>
      <c r="AQ8" s="57">
        <f t="shared" ca="1" si="0"/>
        <v>2.1356342458633201E-2</v>
      </c>
    </row>
    <row r="9" spans="2:43">
      <c r="B9" s="65" t="str">
        <f>'Historical Return'!DJ14</f>
        <v>DCI</v>
      </c>
      <c r="C9" s="34">
        <f>'Historical Return'!DL14</f>
        <v>6.3337207248697069E-2</v>
      </c>
      <c r="E9" t="str">
        <f t="shared" si="3"/>
        <v>BBSI</v>
      </c>
      <c r="G9" s="74">
        <f t="shared" si="4"/>
        <v>4.3478260869565216E-2</v>
      </c>
      <c r="H9" s="20">
        <v>0</v>
      </c>
      <c r="I9" s="20">
        <v>4.2999999999999997E-2</v>
      </c>
      <c r="J9">
        <v>0</v>
      </c>
      <c r="T9" s="56" t="str">
        <f t="shared" si="1"/>
        <v>DENN</v>
      </c>
      <c r="U9" s="57">
        <f t="shared" ca="1" si="2"/>
        <v>1.5744055686770411E-2</v>
      </c>
      <c r="V9" s="57">
        <f t="shared" ca="1" si="0"/>
        <v>3.1147413268990114E-2</v>
      </c>
      <c r="W9" s="57">
        <f t="shared" ca="1" si="0"/>
        <v>2.9407695458479557E-2</v>
      </c>
      <c r="X9" s="57">
        <f t="shared" ca="1" si="0"/>
        <v>2.3776539218517415E-2</v>
      </c>
      <c r="Y9" s="57">
        <f t="shared" ca="1" si="0"/>
        <v>2.325079241155343E-2</v>
      </c>
      <c r="Z9" s="57">
        <f t="shared" ca="1" si="0"/>
        <v>1.6388123629849049E-2</v>
      </c>
      <c r="AA9" s="57">
        <f t="shared" ca="1" si="0"/>
        <v>6.9689301640341927E-2</v>
      </c>
      <c r="AB9" s="57">
        <f t="shared" ca="1" si="0"/>
        <v>1.6267221451146594E-2</v>
      </c>
      <c r="AC9" s="57">
        <f t="shared" ca="1" si="0"/>
        <v>1.5196284242828503E-2</v>
      </c>
      <c r="AD9" s="57">
        <f t="shared" ca="1" si="0"/>
        <v>2.5661738718826373E-2</v>
      </c>
      <c r="AE9" s="57">
        <f t="shared" ca="1" si="0"/>
        <v>1.2024852010775617E-2</v>
      </c>
      <c r="AF9" s="57">
        <f t="shared" ca="1" si="0"/>
        <v>2.5156539002138489E-2</v>
      </c>
      <c r="AG9" s="57">
        <f t="shared" ca="1" si="0"/>
        <v>1.7207936388337054E-2</v>
      </c>
      <c r="AH9" s="57">
        <f t="shared" ca="1" si="0"/>
        <v>2.620388955384053E-2</v>
      </c>
      <c r="AI9" s="57">
        <f t="shared" ca="1" si="0"/>
        <v>1.6565048576930474E-2</v>
      </c>
      <c r="AJ9" s="57">
        <f t="shared" ca="1" si="0"/>
        <v>1.8233679294913381E-2</v>
      </c>
      <c r="AK9" s="57">
        <f t="shared" ca="1" si="0"/>
        <v>1.0760470226251807E-2</v>
      </c>
      <c r="AL9" s="57">
        <f t="shared" ca="1" si="0"/>
        <v>3.0267261643245242E-2</v>
      </c>
      <c r="AM9" s="57">
        <f t="shared" ca="1" si="0"/>
        <v>2.1561407514427103E-2</v>
      </c>
      <c r="AN9" s="57">
        <f t="shared" ca="1" si="0"/>
        <v>1.3173417129237149E-2</v>
      </c>
      <c r="AO9" s="57">
        <f t="shared" ca="1" si="0"/>
        <v>2.7501984374192556E-2</v>
      </c>
      <c r="AP9" s="57">
        <f t="shared" ca="1" si="0"/>
        <v>2.2109738057286075E-2</v>
      </c>
      <c r="AQ9" s="57">
        <f t="shared" ca="1" si="0"/>
        <v>2.2735013618777385E-2</v>
      </c>
    </row>
    <row r="10" spans="2:43">
      <c r="B10" s="65" t="str">
        <f>'Historical Return'!DJ15</f>
        <v>DENN</v>
      </c>
      <c r="C10" s="34">
        <f>'Historical Return'!DL15</f>
        <v>0.22181749826632013</v>
      </c>
      <c r="E10" t="str">
        <f t="shared" si="3"/>
        <v>BYD</v>
      </c>
      <c r="G10" s="74">
        <f t="shared" si="4"/>
        <v>4.3478260869565216E-2</v>
      </c>
      <c r="H10" s="20">
        <v>0</v>
      </c>
      <c r="I10" s="20">
        <v>4.2999999999999997E-2</v>
      </c>
      <c r="J10">
        <v>0</v>
      </c>
      <c r="T10" s="56" t="str">
        <f t="shared" si="1"/>
        <v>HAE</v>
      </c>
      <c r="U10" s="57">
        <f t="shared" ca="1" si="2"/>
        <v>1.2369012946555869E-2</v>
      </c>
      <c r="V10" s="57">
        <f t="shared" ca="1" si="0"/>
        <v>2.8776010369965584E-2</v>
      </c>
      <c r="W10" s="57">
        <f t="shared" ca="1" si="0"/>
        <v>1.8240557361438915E-2</v>
      </c>
      <c r="X10" s="57">
        <f t="shared" ca="1" si="0"/>
        <v>1.8923819172903381E-2</v>
      </c>
      <c r="Y10" s="57">
        <f t="shared" ca="1" si="0"/>
        <v>2.2467139000927054E-2</v>
      </c>
      <c r="Z10" s="57">
        <f t="shared" ca="1" si="0"/>
        <v>1.2896689964309101E-2</v>
      </c>
      <c r="AA10" s="57">
        <f t="shared" ca="1" si="0"/>
        <v>1.6267221451146594E-2</v>
      </c>
      <c r="AB10" s="57">
        <f t="shared" ca="1" si="0"/>
        <v>6.3047130549844052E-2</v>
      </c>
      <c r="AC10" s="57">
        <f t="shared" ca="1" si="0"/>
        <v>1.2469530801316887E-2</v>
      </c>
      <c r="AD10" s="57">
        <f t="shared" ca="1" si="0"/>
        <v>2.334463300215342E-2</v>
      </c>
      <c r="AE10" s="57">
        <f t="shared" ca="1" si="0"/>
        <v>1.1249537806560107E-2</v>
      </c>
      <c r="AF10" s="57">
        <f t="shared" ca="1" si="0"/>
        <v>1.8464821494992921E-2</v>
      </c>
      <c r="AG10" s="57">
        <f t="shared" ca="1" si="0"/>
        <v>1.3198477779290013E-2</v>
      </c>
      <c r="AH10" s="57">
        <f t="shared" ca="1" si="0"/>
        <v>2.0970727602772712E-2</v>
      </c>
      <c r="AI10" s="57">
        <f t="shared" ca="1" si="0"/>
        <v>1.2923536493493207E-2</v>
      </c>
      <c r="AJ10" s="57">
        <f t="shared" ca="1" si="0"/>
        <v>1.3659875829580047E-2</v>
      </c>
      <c r="AK10" s="57">
        <f t="shared" ca="1" si="0"/>
        <v>1.2582969599139173E-2</v>
      </c>
      <c r="AL10" s="57">
        <f t="shared" ca="1" si="0"/>
        <v>2.4859703588238281E-2</v>
      </c>
      <c r="AM10" s="57">
        <f t="shared" ca="1" si="0"/>
        <v>1.7486632974241016E-2</v>
      </c>
      <c r="AN10" s="57">
        <f t="shared" ca="1" si="0"/>
        <v>1.1886504755837045E-2</v>
      </c>
      <c r="AO10" s="57">
        <f t="shared" ca="1" si="0"/>
        <v>2.0213284483501185E-2</v>
      </c>
      <c r="AP10" s="57">
        <f t="shared" ca="1" si="0"/>
        <v>1.5730187620271913E-2</v>
      </c>
      <c r="AQ10" s="57">
        <f t="shared" ca="1" si="0"/>
        <v>1.8389647250920106E-2</v>
      </c>
    </row>
    <row r="11" spans="2:43">
      <c r="B11" s="65" t="str">
        <f>'Historical Return'!DJ23</f>
        <v>HAE</v>
      </c>
      <c r="C11" s="34">
        <f>'Historical Return'!DL23</f>
        <v>7.7455758330774893E-2</v>
      </c>
      <c r="E11" t="str">
        <f t="shared" si="3"/>
        <v>CALD</v>
      </c>
      <c r="G11" s="74">
        <f t="shared" si="4"/>
        <v>4.3478260869565216E-2</v>
      </c>
      <c r="H11" s="20">
        <v>0</v>
      </c>
      <c r="I11" s="20">
        <v>4.2999999999999997E-2</v>
      </c>
      <c r="J11">
        <v>0</v>
      </c>
      <c r="T11" s="56" t="str">
        <f t="shared" si="1"/>
        <v>HDNG</v>
      </c>
      <c r="U11" s="57">
        <f t="shared" ca="1" si="2"/>
        <v>1.2309474194016843E-2</v>
      </c>
      <c r="V11" s="57">
        <f t="shared" ca="1" si="0"/>
        <v>1.700253644874386E-2</v>
      </c>
      <c r="W11" s="57">
        <f t="shared" ca="1" si="0"/>
        <v>2.8858180126806642E-2</v>
      </c>
      <c r="X11" s="57">
        <f t="shared" ca="1" si="0"/>
        <v>2.6658272435948253E-2</v>
      </c>
      <c r="Y11" s="57">
        <f t="shared" ca="1" si="0"/>
        <v>1.9451768739834934E-2</v>
      </c>
      <c r="Z11" s="57">
        <f t="shared" ca="1" si="0"/>
        <v>1.7941748591492161E-2</v>
      </c>
      <c r="AA11" s="57">
        <f t="shared" ca="1" si="0"/>
        <v>1.5196284242828503E-2</v>
      </c>
      <c r="AB11" s="57">
        <f t="shared" ca="1" si="0"/>
        <v>1.2469530801316887E-2</v>
      </c>
      <c r="AC11" s="57">
        <f t="shared" ca="1" si="0"/>
        <v>0.13416378298581533</v>
      </c>
      <c r="AD11" s="57">
        <f t="shared" ca="1" si="0"/>
        <v>3.7302728132877432E-2</v>
      </c>
      <c r="AE11" s="57">
        <f t="shared" ca="1" si="0"/>
        <v>1.448550467919598E-2</v>
      </c>
      <c r="AF11" s="57">
        <f t="shared" ca="1" si="0"/>
        <v>2.2651347862401347E-2</v>
      </c>
      <c r="AG11" s="57">
        <f t="shared" ca="1" si="0"/>
        <v>1.9108370074100798E-2</v>
      </c>
      <c r="AH11" s="57">
        <f t="shared" ca="1" si="0"/>
        <v>2.7795782838645321E-2</v>
      </c>
      <c r="AI11" s="57">
        <f t="shared" ca="1" si="0"/>
        <v>1.4744987141810845E-2</v>
      </c>
      <c r="AJ11" s="57">
        <f t="shared" ca="1" si="0"/>
        <v>1.7717936847386803E-2</v>
      </c>
      <c r="AK11" s="57">
        <f t="shared" ca="1" si="0"/>
        <v>2.027686156923279E-2</v>
      </c>
      <c r="AL11" s="57">
        <f t="shared" ca="1" si="0"/>
        <v>2.1517120652731044E-2</v>
      </c>
      <c r="AM11" s="57">
        <f t="shared" ca="1" si="0"/>
        <v>2.0672860890103818E-2</v>
      </c>
      <c r="AN11" s="57">
        <f t="shared" ca="1" si="0"/>
        <v>2.2448787899641352E-2</v>
      </c>
      <c r="AO11" s="57">
        <f t="shared" ca="1" si="0"/>
        <v>2.6737439118798539E-2</v>
      </c>
      <c r="AP11" s="57">
        <f t="shared" ca="1" si="0"/>
        <v>2.2344143252329123E-2</v>
      </c>
      <c r="AQ11" s="57">
        <f t="shared" ca="1" si="0"/>
        <v>1.2581957536350259E-2</v>
      </c>
    </row>
    <row r="12" spans="2:43">
      <c r="B12" s="65" t="str">
        <f>'Historical Return'!DJ25</f>
        <v>HDNG</v>
      </c>
      <c r="C12" s="34">
        <f>'Historical Return'!DL25</f>
        <v>8.9469544445186511E-2</v>
      </c>
      <c r="E12" t="str">
        <f t="shared" si="3"/>
        <v>DCI</v>
      </c>
      <c r="G12" s="74">
        <f t="shared" si="4"/>
        <v>4.3478260869565216E-2</v>
      </c>
      <c r="H12" s="20">
        <v>0.17267447527769023</v>
      </c>
      <c r="I12" s="20">
        <v>4.2999999999999997E-2</v>
      </c>
      <c r="J12">
        <v>0</v>
      </c>
      <c r="T12" s="56" t="str">
        <f t="shared" si="1"/>
        <v>HEES</v>
      </c>
      <c r="U12" s="57">
        <f t="shared" ca="1" si="2"/>
        <v>3.4725252477867209E-2</v>
      </c>
      <c r="V12" s="57">
        <f t="shared" ca="1" si="0"/>
        <v>4.0031124306861329E-2</v>
      </c>
      <c r="W12" s="57">
        <f t="shared" ca="1" si="0"/>
        <v>5.2848505751690852E-2</v>
      </c>
      <c r="X12" s="57">
        <f t="shared" ca="1" si="0"/>
        <v>4.8121863958892425E-2</v>
      </c>
      <c r="Y12" s="57">
        <f t="shared" ca="1" si="0"/>
        <v>4.4524842126114822E-2</v>
      </c>
      <c r="Z12" s="57">
        <f t="shared" ca="1" si="0"/>
        <v>4.1774805906011146E-2</v>
      </c>
      <c r="AA12" s="57">
        <f t="shared" ca="1" si="0"/>
        <v>2.5661738718826373E-2</v>
      </c>
      <c r="AB12" s="57">
        <f t="shared" ca="1" si="0"/>
        <v>2.334463300215342E-2</v>
      </c>
      <c r="AC12" s="57">
        <f t="shared" ca="1" si="0"/>
        <v>3.7302728132877432E-2</v>
      </c>
      <c r="AD12" s="57">
        <f t="shared" ca="1" si="0"/>
        <v>0.23680914072169093</v>
      </c>
      <c r="AE12" s="57">
        <f t="shared" ca="1" si="0"/>
        <v>4.0341092979659675E-2</v>
      </c>
      <c r="AF12" s="57">
        <f t="shared" ca="1" si="0"/>
        <v>3.9713720091308004E-2</v>
      </c>
      <c r="AG12" s="57">
        <f t="shared" ca="1" si="0"/>
        <v>3.0852748226142337E-2</v>
      </c>
      <c r="AH12" s="57">
        <f t="shared" ca="1" si="0"/>
        <v>6.5640783383099213E-2</v>
      </c>
      <c r="AI12" s="57">
        <f t="shared" ca="1" si="0"/>
        <v>2.5325925990184163E-2</v>
      </c>
      <c r="AJ12" s="57">
        <f t="shared" ca="1" si="0"/>
        <v>3.6918192272169727E-2</v>
      </c>
      <c r="AK12" s="57">
        <f t="shared" ca="1" si="0"/>
        <v>2.485317658944107E-2</v>
      </c>
      <c r="AL12" s="57">
        <f t="shared" ca="1" si="0"/>
        <v>5.9071885949778108E-2</v>
      </c>
      <c r="AM12" s="57">
        <f t="shared" ca="1" si="0"/>
        <v>4.0453822400637968E-2</v>
      </c>
      <c r="AN12" s="57">
        <f t="shared" ca="1" si="0"/>
        <v>2.6340143521453422E-2</v>
      </c>
      <c r="AO12" s="57">
        <f t="shared" ca="1" si="0"/>
        <v>5.7863606496353588E-2</v>
      </c>
      <c r="AP12" s="57">
        <f t="shared" ca="1" si="0"/>
        <v>4.3216538848244772E-2</v>
      </c>
      <c r="AQ12" s="57">
        <f t="shared" ca="1" si="0"/>
        <v>3.6465277040611963E-2</v>
      </c>
    </row>
    <row r="13" spans="2:43">
      <c r="B13" s="65" t="str">
        <f>'Historical Return'!DJ26</f>
        <v>HEES</v>
      </c>
      <c r="C13" s="34">
        <f>'Historical Return'!DL26</f>
        <v>0.1659781845598971</v>
      </c>
      <c r="E13" t="str">
        <f t="shared" si="3"/>
        <v>DENN</v>
      </c>
      <c r="G13" s="74">
        <f t="shared" si="4"/>
        <v>4.3478260869565216E-2</v>
      </c>
      <c r="H13" s="20">
        <v>7.3220512346444291E-2</v>
      </c>
      <c r="I13" s="20">
        <v>4.2999999999999997E-2</v>
      </c>
      <c r="J13">
        <v>0</v>
      </c>
      <c r="T13" s="56" t="str">
        <f t="shared" si="1"/>
        <v>IEP</v>
      </c>
      <c r="U13" s="57">
        <f t="shared" ca="1" si="2"/>
        <v>1.6341432709108573E-2</v>
      </c>
      <c r="V13" s="57">
        <f t="shared" ca="1" si="0"/>
        <v>3.1945689942927069E-2</v>
      </c>
      <c r="W13" s="57">
        <f t="shared" ca="1" si="0"/>
        <v>1.9583983304924297E-2</v>
      </c>
      <c r="X13" s="57">
        <f t="shared" ca="1" si="0"/>
        <v>3.6343209403824794E-2</v>
      </c>
      <c r="Y13" s="57">
        <f t="shared" ca="1" si="0"/>
        <v>2.1935605683750845E-2</v>
      </c>
      <c r="Z13" s="57">
        <f t="shared" ca="1" si="0"/>
        <v>1.9480986666617191E-2</v>
      </c>
      <c r="AA13" s="57">
        <f t="shared" ca="1" si="0"/>
        <v>1.2024852010775617E-2</v>
      </c>
      <c r="AB13" s="57">
        <f t="shared" ca="1" si="0"/>
        <v>1.1249537806560107E-2</v>
      </c>
      <c r="AC13" s="57">
        <f t="shared" ca="1" si="0"/>
        <v>1.448550467919598E-2</v>
      </c>
      <c r="AD13" s="57">
        <f t="shared" ca="1" si="0"/>
        <v>4.0341092979659675E-2</v>
      </c>
      <c r="AE13" s="57">
        <f t="shared" ca="1" si="0"/>
        <v>0.13047836464673604</v>
      </c>
      <c r="AF13" s="57">
        <f t="shared" ca="1" si="0"/>
        <v>1.3813389936676848E-2</v>
      </c>
      <c r="AG13" s="57">
        <f t="shared" ca="1" si="0"/>
        <v>1.3532493542820772E-2</v>
      </c>
      <c r="AH13" s="57">
        <f t="shared" ca="1" si="0"/>
        <v>2.6068126232754459E-2</v>
      </c>
      <c r="AI13" s="57">
        <f t="shared" ca="1" si="0"/>
        <v>9.7414065278654156E-3</v>
      </c>
      <c r="AJ13" s="57">
        <f t="shared" ca="1" si="0"/>
        <v>1.7358793088268498E-2</v>
      </c>
      <c r="AK13" s="57">
        <f t="shared" ca="1" si="0"/>
        <v>1.1520683798739665E-2</v>
      </c>
      <c r="AL13" s="57">
        <f t="shared" ca="1" si="0"/>
        <v>2.4304779494825859E-2</v>
      </c>
      <c r="AM13" s="57">
        <f t="shared" ca="1" si="0"/>
        <v>1.8156671185633782E-2</v>
      </c>
      <c r="AN13" s="57">
        <f t="shared" ca="1" si="0"/>
        <v>1.0981842676917214E-2</v>
      </c>
      <c r="AO13" s="57">
        <f t="shared" ca="1" si="0"/>
        <v>2.7543296166239351E-2</v>
      </c>
      <c r="AP13" s="57">
        <f t="shared" ca="1" si="0"/>
        <v>1.8427082327555737E-2</v>
      </c>
      <c r="AQ13" s="57">
        <f t="shared" ca="1" si="0"/>
        <v>1.7195028186394564E-2</v>
      </c>
    </row>
    <row r="14" spans="2:43">
      <c r="B14" s="65" t="str">
        <f>'Historical Return'!DJ27</f>
        <v>IEP</v>
      </c>
      <c r="C14" s="34">
        <f>'Historical Return'!DL27</f>
        <v>5.5136979107209605E-2</v>
      </c>
      <c r="E14" t="str">
        <f t="shared" si="3"/>
        <v>HAE</v>
      </c>
      <c r="G14" s="74">
        <f t="shared" si="4"/>
        <v>4.3478260869565216E-2</v>
      </c>
      <c r="H14" s="20">
        <v>0.1391105443633989</v>
      </c>
      <c r="I14" s="20">
        <v>4.2999999999999997E-2</v>
      </c>
      <c r="J14">
        <v>0</v>
      </c>
      <c r="T14" s="56" t="str">
        <f t="shared" si="1"/>
        <v>KAI</v>
      </c>
      <c r="U14" s="57">
        <f t="shared" ca="1" si="2"/>
        <v>2.0040599637472609E-2</v>
      </c>
      <c r="V14" s="57">
        <f t="shared" ca="1" si="0"/>
        <v>3.385365125691716E-2</v>
      </c>
      <c r="W14" s="57">
        <f t="shared" ca="1" si="0"/>
        <v>3.3130002363360569E-2</v>
      </c>
      <c r="X14" s="57">
        <f t="shared" ca="1" si="0"/>
        <v>2.6076426091617522E-2</v>
      </c>
      <c r="Y14" s="57">
        <f t="shared" ca="1" si="0"/>
        <v>2.698754185993291E-2</v>
      </c>
      <c r="Z14" s="57">
        <f t="shared" ca="1" si="0"/>
        <v>2.2220485842682415E-2</v>
      </c>
      <c r="AA14" s="57">
        <f t="shared" ca="1" si="0"/>
        <v>2.5156539002138489E-2</v>
      </c>
      <c r="AB14" s="57">
        <f t="shared" ca="1" si="0"/>
        <v>1.8464821494992921E-2</v>
      </c>
      <c r="AC14" s="57">
        <f t="shared" ca="1" si="0"/>
        <v>2.2651347862401347E-2</v>
      </c>
      <c r="AD14" s="57">
        <f t="shared" ca="1" si="0"/>
        <v>3.9713720091308004E-2</v>
      </c>
      <c r="AE14" s="57">
        <f t="shared" ca="1" si="0"/>
        <v>1.3813389936676848E-2</v>
      </c>
      <c r="AF14" s="57">
        <f t="shared" ca="1" si="0"/>
        <v>7.6362805307794421E-2</v>
      </c>
      <c r="AG14" s="57">
        <f t="shared" ca="1" si="0"/>
        <v>2.0254289399567069E-2</v>
      </c>
      <c r="AH14" s="57">
        <f t="shared" ca="1" si="0"/>
        <v>3.0678767128541368E-2</v>
      </c>
      <c r="AI14" s="57">
        <f t="shared" ref="AI14:AQ25" ca="1" si="5">COVAR(INDIRECT($T14,),INDIRECT(AI$2,))*252</f>
        <v>1.5560896300027046E-2</v>
      </c>
      <c r="AJ14" s="57">
        <f t="shared" ca="1" si="5"/>
        <v>2.1154148129463344E-2</v>
      </c>
      <c r="AK14" s="57">
        <f t="shared" ca="1" si="5"/>
        <v>1.4806876042115367E-2</v>
      </c>
      <c r="AL14" s="57">
        <f t="shared" ca="1" si="5"/>
        <v>4.1998233368519017E-2</v>
      </c>
      <c r="AM14" s="57">
        <f t="shared" ca="1" si="5"/>
        <v>2.6851352478138218E-2</v>
      </c>
      <c r="AN14" s="57">
        <f t="shared" ca="1" si="5"/>
        <v>1.4293210349867223E-2</v>
      </c>
      <c r="AO14" s="57">
        <f t="shared" ca="1" si="5"/>
        <v>2.4456572521196693E-2</v>
      </c>
      <c r="AP14" s="57">
        <f t="shared" ca="1" si="5"/>
        <v>2.1473827345446138E-2</v>
      </c>
      <c r="AQ14" s="57">
        <f t="shared" ca="1" si="5"/>
        <v>1.9716752651924598E-2</v>
      </c>
    </row>
    <row r="15" spans="2:43">
      <c r="B15" s="65" t="str">
        <f>'Historical Return'!DJ28</f>
        <v>KAI</v>
      </c>
      <c r="C15" s="34">
        <f>'Historical Return'!DL28</f>
        <v>0.32011488544588151</v>
      </c>
      <c r="E15" t="str">
        <f t="shared" si="3"/>
        <v>HDNG</v>
      </c>
      <c r="G15" s="74">
        <f t="shared" si="4"/>
        <v>4.3478260869565216E-2</v>
      </c>
      <c r="H15" s="20">
        <v>3.2537209390090006E-2</v>
      </c>
      <c r="I15" s="20">
        <v>4.2999999999999997E-2</v>
      </c>
      <c r="J15">
        <v>0</v>
      </c>
      <c r="T15" s="56" t="str">
        <f t="shared" si="1"/>
        <v>LNCE</v>
      </c>
      <c r="U15" s="57">
        <f t="shared" ca="1" si="2"/>
        <v>1.3916913617365887E-2</v>
      </c>
      <c r="V15" s="57">
        <f t="shared" ca="1" si="2"/>
        <v>2.4343443658034439E-2</v>
      </c>
      <c r="W15" s="57">
        <f t="shared" ca="1" si="2"/>
        <v>2.1363654705076011E-2</v>
      </c>
      <c r="X15" s="57">
        <f t="shared" ca="1" si="2"/>
        <v>1.9833050817171068E-2</v>
      </c>
      <c r="Y15" s="57">
        <f t="shared" ca="1" si="2"/>
        <v>2.3167396143077407E-2</v>
      </c>
      <c r="Z15" s="57">
        <f t="shared" ca="1" si="2"/>
        <v>1.2981979152421491E-2</v>
      </c>
      <c r="AA15" s="57">
        <f t="shared" ca="1" si="2"/>
        <v>1.7207936388337054E-2</v>
      </c>
      <c r="AB15" s="57">
        <f t="shared" ca="1" si="2"/>
        <v>1.3198477779290013E-2</v>
      </c>
      <c r="AC15" s="57">
        <f t="shared" ca="1" si="2"/>
        <v>1.9108370074100798E-2</v>
      </c>
      <c r="AD15" s="57">
        <f t="shared" ca="1" si="2"/>
        <v>3.0852748226142337E-2</v>
      </c>
      <c r="AE15" s="57">
        <f t="shared" ca="1" si="2"/>
        <v>1.3532493542820772E-2</v>
      </c>
      <c r="AF15" s="57">
        <f t="shared" ca="1" si="2"/>
        <v>2.0254289399567069E-2</v>
      </c>
      <c r="AG15" s="57">
        <f t="shared" ca="1" si="2"/>
        <v>6.6464619187928536E-2</v>
      </c>
      <c r="AH15" s="57">
        <f t="shared" ca="1" si="2"/>
        <v>2.4401362281848506E-2</v>
      </c>
      <c r="AI15" s="57">
        <f t="shared" ca="1" si="2"/>
        <v>1.2926089088988527E-2</v>
      </c>
      <c r="AJ15" s="57">
        <f t="shared" ca="1" si="2"/>
        <v>1.4018191275755161E-2</v>
      </c>
      <c r="AK15" s="57">
        <f t="shared" ca="1" si="5"/>
        <v>1.3329343229708097E-2</v>
      </c>
      <c r="AL15" s="57">
        <f t="shared" ca="1" si="5"/>
        <v>2.3028155235883346E-2</v>
      </c>
      <c r="AM15" s="57">
        <f t="shared" ca="1" si="5"/>
        <v>1.7613234772444922E-2</v>
      </c>
      <c r="AN15" s="57">
        <f t="shared" ca="1" si="5"/>
        <v>1.6413638732852048E-2</v>
      </c>
      <c r="AO15" s="57">
        <f t="shared" ca="1" si="5"/>
        <v>1.8669172534791785E-2</v>
      </c>
      <c r="AP15" s="57">
        <f t="shared" ca="1" si="5"/>
        <v>2.020013885525454E-2</v>
      </c>
      <c r="AQ15" s="57">
        <f t="shared" ca="1" si="5"/>
        <v>1.6712206325192994E-2</v>
      </c>
    </row>
    <row r="16" spans="2:43">
      <c r="B16" s="65" t="str">
        <f>'Historical Return'!DJ31</f>
        <v>LNCE</v>
      </c>
      <c r="C16" s="34">
        <f>'Historical Return'!DL31</f>
        <v>0.16344535372858138</v>
      </c>
      <c r="E16" t="str">
        <f t="shared" si="3"/>
        <v>HEES</v>
      </c>
      <c r="G16" s="74">
        <f t="shared" si="4"/>
        <v>4.3478260869565216E-2</v>
      </c>
      <c r="H16" s="20">
        <v>0</v>
      </c>
      <c r="I16" s="20">
        <v>4.2999999999999997E-2</v>
      </c>
      <c r="J16">
        <v>0</v>
      </c>
      <c r="T16" s="56" t="str">
        <f t="shared" si="1"/>
        <v>MINI</v>
      </c>
      <c r="U16" s="57">
        <f t="shared" ca="1" si="2"/>
        <v>2.3145687534412856E-2</v>
      </c>
      <c r="V16" s="57">
        <f t="shared" ca="1" si="2"/>
        <v>3.9623001864927884E-2</v>
      </c>
      <c r="W16" s="57">
        <f t="shared" ca="1" si="2"/>
        <v>4.281992342437857E-2</v>
      </c>
      <c r="X16" s="57">
        <f t="shared" ca="1" si="2"/>
        <v>3.7689318306199947E-2</v>
      </c>
      <c r="Y16" s="57">
        <f t="shared" ca="1" si="2"/>
        <v>3.4949500019246731E-2</v>
      </c>
      <c r="Z16" s="57">
        <f t="shared" ca="1" si="2"/>
        <v>2.7738621891323589E-2</v>
      </c>
      <c r="AA16" s="57">
        <f t="shared" ca="1" si="2"/>
        <v>2.620388955384053E-2</v>
      </c>
      <c r="AB16" s="57">
        <f t="shared" ca="1" si="2"/>
        <v>2.0970727602772712E-2</v>
      </c>
      <c r="AC16" s="57">
        <f t="shared" ca="1" si="2"/>
        <v>2.7795782838645321E-2</v>
      </c>
      <c r="AD16" s="57">
        <f t="shared" ca="1" si="2"/>
        <v>6.5640783383099213E-2</v>
      </c>
      <c r="AE16" s="57">
        <f t="shared" ca="1" si="2"/>
        <v>2.6068126232754459E-2</v>
      </c>
      <c r="AF16" s="57">
        <f t="shared" ca="1" si="2"/>
        <v>3.0678767128541368E-2</v>
      </c>
      <c r="AG16" s="57">
        <f t="shared" ca="1" si="2"/>
        <v>2.4401362281848506E-2</v>
      </c>
      <c r="AH16" s="57">
        <f t="shared" ca="1" si="2"/>
        <v>0.11000903092944689</v>
      </c>
      <c r="AI16" s="57">
        <f t="shared" ca="1" si="2"/>
        <v>2.5590531512540652E-2</v>
      </c>
      <c r="AJ16" s="57">
        <f t="shared" ca="1" si="2"/>
        <v>2.8208233965202428E-2</v>
      </c>
      <c r="AK16" s="57">
        <f t="shared" ca="1" si="5"/>
        <v>1.9475970397207273E-2</v>
      </c>
      <c r="AL16" s="57">
        <f t="shared" ca="1" si="5"/>
        <v>4.0676791699418659E-2</v>
      </c>
      <c r="AM16" s="57">
        <f t="shared" ca="1" si="5"/>
        <v>3.3147649432187377E-2</v>
      </c>
      <c r="AN16" s="57">
        <f t="shared" ca="1" si="5"/>
        <v>2.7142848299450777E-2</v>
      </c>
      <c r="AO16" s="57">
        <f t="shared" ca="1" si="5"/>
        <v>5.6461428544341621E-2</v>
      </c>
      <c r="AP16" s="57">
        <f t="shared" ca="1" si="5"/>
        <v>3.2321152712726245E-2</v>
      </c>
      <c r="AQ16" s="57">
        <f t="shared" ca="1" si="5"/>
        <v>2.9199313895126748E-2</v>
      </c>
    </row>
    <row r="17" spans="2:43">
      <c r="B17" s="65" t="str">
        <f>'Historical Return'!DJ34</f>
        <v>MINI</v>
      </c>
      <c r="C17" s="34">
        <f>'Historical Return'!DL34</f>
        <v>0.13994125151411363</v>
      </c>
      <c r="E17" t="str">
        <f t="shared" si="3"/>
        <v>IEP</v>
      </c>
      <c r="G17" s="74">
        <f t="shared" si="4"/>
        <v>4.3478260869565216E-2</v>
      </c>
      <c r="H17" s="20">
        <v>4.9484123801209069E-2</v>
      </c>
      <c r="I17" s="20">
        <v>4.2999999999999997E-2</v>
      </c>
      <c r="J17">
        <v>0</v>
      </c>
      <c r="T17" s="56" t="str">
        <f t="shared" si="1"/>
        <v>MLAB</v>
      </c>
      <c r="U17" s="57">
        <f t="shared" ca="1" si="2"/>
        <v>2.1605990614528271E-2</v>
      </c>
      <c r="V17" s="57">
        <f t="shared" ca="1" si="2"/>
        <v>3.8700325479547631E-2</v>
      </c>
      <c r="W17" s="57">
        <f t="shared" ca="1" si="2"/>
        <v>2.5484276198357608E-2</v>
      </c>
      <c r="X17" s="57">
        <f t="shared" ca="1" si="2"/>
        <v>2.2030174325542041E-2</v>
      </c>
      <c r="Y17" s="57">
        <f t="shared" ca="1" si="2"/>
        <v>3.0788043085306287E-2</v>
      </c>
      <c r="Z17" s="57">
        <f t="shared" ca="1" si="2"/>
        <v>1.3297650415378363E-2</v>
      </c>
      <c r="AA17" s="57">
        <f t="shared" ca="1" si="2"/>
        <v>1.6565048576930474E-2</v>
      </c>
      <c r="AB17" s="57">
        <f t="shared" ca="1" si="2"/>
        <v>1.2923536493493207E-2</v>
      </c>
      <c r="AC17" s="57">
        <f t="shared" ca="1" si="2"/>
        <v>1.4744987141810845E-2</v>
      </c>
      <c r="AD17" s="57">
        <f t="shared" ca="1" si="2"/>
        <v>2.5325925990184163E-2</v>
      </c>
      <c r="AE17" s="57">
        <f t="shared" ca="1" si="2"/>
        <v>9.7414065278654156E-3</v>
      </c>
      <c r="AF17" s="57">
        <f t="shared" ca="1" si="2"/>
        <v>1.5560896300027046E-2</v>
      </c>
      <c r="AG17" s="57">
        <f t="shared" ca="1" si="2"/>
        <v>1.2926089088988527E-2</v>
      </c>
      <c r="AH17" s="57">
        <f t="shared" ca="1" si="2"/>
        <v>2.5590531512540652E-2</v>
      </c>
      <c r="AI17" s="57">
        <f t="shared" ca="1" si="2"/>
        <v>0.10486329778049423</v>
      </c>
      <c r="AJ17" s="57">
        <f t="shared" ca="1" si="2"/>
        <v>1.7950765663840282E-2</v>
      </c>
      <c r="AK17" s="57">
        <f t="shared" ca="1" si="5"/>
        <v>1.0156527610831073E-2</v>
      </c>
      <c r="AL17" s="57">
        <f t="shared" ca="1" si="5"/>
        <v>2.369607086425371E-2</v>
      </c>
      <c r="AM17" s="57">
        <f t="shared" ca="1" si="5"/>
        <v>1.9284535590849878E-2</v>
      </c>
      <c r="AN17" s="57">
        <f t="shared" ca="1" si="5"/>
        <v>1.7473046375053751E-2</v>
      </c>
      <c r="AO17" s="57">
        <f t="shared" ca="1" si="5"/>
        <v>2.6024890746085039E-2</v>
      </c>
      <c r="AP17" s="57">
        <f t="shared" ca="1" si="5"/>
        <v>1.9215178348782731E-2</v>
      </c>
      <c r="AQ17" s="57">
        <f t="shared" ca="1" si="5"/>
        <v>1.4852202375289569E-2</v>
      </c>
    </row>
    <row r="18" spans="2:43">
      <c r="B18" s="65" t="str">
        <f>'Historical Return'!DJ35</f>
        <v>MLAB</v>
      </c>
      <c r="C18" s="34">
        <f>'Historical Return'!DL35</f>
        <v>0.24363849817932803</v>
      </c>
      <c r="E18" t="str">
        <f t="shared" si="3"/>
        <v>KAI</v>
      </c>
      <c r="G18" s="74">
        <f t="shared" si="4"/>
        <v>4.3478260869565216E-2</v>
      </c>
      <c r="H18" s="20">
        <v>8.8384806054022467E-3</v>
      </c>
      <c r="I18" s="20">
        <v>4.2999999999999997E-2</v>
      </c>
      <c r="J18">
        <v>0</v>
      </c>
      <c r="T18" s="56" t="str">
        <f t="shared" si="1"/>
        <v>NATI</v>
      </c>
      <c r="U18" s="57">
        <f t="shared" ca="1" si="2"/>
        <v>1.2036142315398977E-2</v>
      </c>
      <c r="V18" s="57">
        <f t="shared" ca="1" si="2"/>
        <v>4.4198726373499163E-2</v>
      </c>
      <c r="W18" s="57">
        <f t="shared" ca="1" si="2"/>
        <v>2.5293021410850335E-2</v>
      </c>
      <c r="X18" s="57">
        <f t="shared" ca="1" si="2"/>
        <v>2.1701093447774069E-2</v>
      </c>
      <c r="Y18" s="57">
        <f t="shared" ca="1" si="2"/>
        <v>2.9199041439776391E-2</v>
      </c>
      <c r="Z18" s="57">
        <f t="shared" ca="1" si="2"/>
        <v>1.9012825893421618E-2</v>
      </c>
      <c r="AA18" s="57">
        <f t="shared" ca="1" si="2"/>
        <v>1.8233679294913381E-2</v>
      </c>
      <c r="AB18" s="57">
        <f t="shared" ca="1" si="2"/>
        <v>1.3659875829580047E-2</v>
      </c>
      <c r="AC18" s="57">
        <f t="shared" ca="1" si="2"/>
        <v>1.7717936847386803E-2</v>
      </c>
      <c r="AD18" s="57">
        <f t="shared" ca="1" si="2"/>
        <v>3.6918192272169727E-2</v>
      </c>
      <c r="AE18" s="57">
        <f t="shared" ca="1" si="2"/>
        <v>1.7358793088268498E-2</v>
      </c>
      <c r="AF18" s="57">
        <f t="shared" ca="1" si="2"/>
        <v>2.1154148129463344E-2</v>
      </c>
      <c r="AG18" s="57">
        <f t="shared" ca="1" si="2"/>
        <v>1.4018191275755161E-2</v>
      </c>
      <c r="AH18" s="57">
        <f t="shared" ca="1" si="2"/>
        <v>2.8208233965202428E-2</v>
      </c>
      <c r="AI18" s="57">
        <f t="shared" ca="1" si="2"/>
        <v>1.7950765663840282E-2</v>
      </c>
      <c r="AJ18" s="57">
        <f t="shared" ca="1" si="2"/>
        <v>4.5925623978671469E-2</v>
      </c>
      <c r="AK18" s="57">
        <f t="shared" ca="1" si="5"/>
        <v>1.4165831137579136E-2</v>
      </c>
      <c r="AL18" s="57">
        <f t="shared" ca="1" si="5"/>
        <v>2.3827284374472579E-2</v>
      </c>
      <c r="AM18" s="57">
        <f t="shared" ca="1" si="5"/>
        <v>2.0751156418477096E-2</v>
      </c>
      <c r="AN18" s="57">
        <f t="shared" ca="1" si="5"/>
        <v>1.3798771216324269E-2</v>
      </c>
      <c r="AO18" s="57">
        <f t="shared" ca="1" si="5"/>
        <v>2.6824277958141886E-2</v>
      </c>
      <c r="AP18" s="57">
        <f t="shared" ca="1" si="5"/>
        <v>2.3179770595781454E-2</v>
      </c>
      <c r="AQ18" s="57">
        <f t="shared" ca="1" si="5"/>
        <v>1.9256612710238839E-2</v>
      </c>
    </row>
    <row r="19" spans="2:43">
      <c r="B19" s="65" t="str">
        <f>'Historical Return'!DJ39</f>
        <v>NATI</v>
      </c>
      <c r="C19" s="34">
        <f>'Historical Return'!DL39</f>
        <v>0.12948174269973256</v>
      </c>
      <c r="E19" t="str">
        <f t="shared" si="3"/>
        <v>LNCE</v>
      </c>
      <c r="G19" s="74">
        <f t="shared" si="4"/>
        <v>4.3478260869565216E-2</v>
      </c>
      <c r="H19" s="20">
        <v>0.11562321104294386</v>
      </c>
      <c r="I19" s="20">
        <v>4.2999999999999997E-2</v>
      </c>
      <c r="J19">
        <v>0</v>
      </c>
      <c r="T19" s="56" t="str">
        <f t="shared" si="1"/>
        <v>PCYO</v>
      </c>
      <c r="U19" s="57">
        <f t="shared" ca="1" si="2"/>
        <v>2.0196347757418354E-2</v>
      </c>
      <c r="V19" s="57">
        <f t="shared" ca="1" si="2"/>
        <v>3.3460043211073202E-2</v>
      </c>
      <c r="W19" s="57">
        <f t="shared" ca="1" si="2"/>
        <v>1.480627387817003E-2</v>
      </c>
      <c r="X19" s="57">
        <f t="shared" ca="1" si="2"/>
        <v>2.8198457355542852E-2</v>
      </c>
      <c r="Y19" s="57">
        <f t="shared" ca="1" si="2"/>
        <v>2.3374158352748378E-2</v>
      </c>
      <c r="Z19" s="57">
        <f t="shared" ca="1" si="2"/>
        <v>1.402158050131304E-2</v>
      </c>
      <c r="AA19" s="57">
        <f t="shared" ca="1" si="2"/>
        <v>1.0760470226251807E-2</v>
      </c>
      <c r="AB19" s="57">
        <f t="shared" ca="1" si="2"/>
        <v>1.2582969599139173E-2</v>
      </c>
      <c r="AC19" s="57">
        <f t="shared" ca="1" si="2"/>
        <v>2.027686156923279E-2</v>
      </c>
      <c r="AD19" s="57">
        <f t="shared" ca="1" si="2"/>
        <v>2.485317658944107E-2</v>
      </c>
      <c r="AE19" s="57">
        <f t="shared" ca="1" si="2"/>
        <v>1.1520683798739665E-2</v>
      </c>
      <c r="AF19" s="57">
        <f t="shared" ca="1" si="2"/>
        <v>1.4806876042115367E-2</v>
      </c>
      <c r="AG19" s="57">
        <f t="shared" ca="1" si="2"/>
        <v>1.3329343229708097E-2</v>
      </c>
      <c r="AH19" s="57">
        <f t="shared" ca="1" si="2"/>
        <v>1.9475970397207273E-2</v>
      </c>
      <c r="AI19" s="57">
        <f t="shared" ca="1" si="2"/>
        <v>1.0156527610831073E-2</v>
      </c>
      <c r="AJ19" s="57">
        <f t="shared" ca="1" si="2"/>
        <v>1.4165831137579136E-2</v>
      </c>
      <c r="AK19" s="57">
        <f t="shared" ca="1" si="5"/>
        <v>0.19131380670341319</v>
      </c>
      <c r="AL19" s="57">
        <f t="shared" ca="1" si="5"/>
        <v>1.6758213996561216E-2</v>
      </c>
      <c r="AM19" s="57">
        <f t="shared" ca="1" si="5"/>
        <v>1.7558026941814096E-2</v>
      </c>
      <c r="AN19" s="57">
        <f t="shared" ca="1" si="5"/>
        <v>1.906682773141799E-2</v>
      </c>
      <c r="AO19" s="57">
        <f t="shared" ca="1" si="5"/>
        <v>8.397611374414438E-3</v>
      </c>
      <c r="AP19" s="57">
        <f t="shared" ca="1" si="5"/>
        <v>1.8220706235540642E-2</v>
      </c>
      <c r="AQ19" s="57">
        <f t="shared" ca="1" si="5"/>
        <v>1.421490454726718E-2</v>
      </c>
    </row>
    <row r="20" spans="2:43">
      <c r="B20" s="65" t="str">
        <f>'Historical Return'!DJ42</f>
        <v>PCYO</v>
      </c>
      <c r="C20" s="34">
        <f>'Historical Return'!DL42</f>
        <v>0.20721879262862841</v>
      </c>
      <c r="E20" t="str">
        <f t="shared" si="3"/>
        <v>MINI</v>
      </c>
      <c r="G20" s="74">
        <f t="shared" si="4"/>
        <v>4.3478260869565216E-2</v>
      </c>
      <c r="H20" s="20">
        <v>0</v>
      </c>
      <c r="I20" s="20">
        <v>4.2999999999999997E-2</v>
      </c>
      <c r="J20">
        <v>0</v>
      </c>
      <c r="T20" s="56" t="str">
        <f t="shared" si="1"/>
        <v>QNST</v>
      </c>
      <c r="U20" s="57">
        <f t="shared" ca="1" si="2"/>
        <v>3.5910203248733522E-2</v>
      </c>
      <c r="V20" s="57">
        <f t="shared" ca="1" si="2"/>
        <v>5.8218925877263572E-2</v>
      </c>
      <c r="W20" s="57">
        <f t="shared" ca="1" si="2"/>
        <v>4.5132477899083492E-2</v>
      </c>
      <c r="X20" s="57">
        <f t="shared" ca="1" si="2"/>
        <v>3.9220746273953569E-2</v>
      </c>
      <c r="Y20" s="57">
        <f t="shared" ca="1" si="2"/>
        <v>5.718717583738088E-2</v>
      </c>
      <c r="Z20" s="57">
        <f t="shared" ca="1" si="2"/>
        <v>2.0508762197562661E-2</v>
      </c>
      <c r="AA20" s="57">
        <f t="shared" ca="1" si="2"/>
        <v>3.0267261643245242E-2</v>
      </c>
      <c r="AB20" s="57">
        <f t="shared" ca="1" si="2"/>
        <v>2.4859703588238281E-2</v>
      </c>
      <c r="AC20" s="57">
        <f t="shared" ca="1" si="2"/>
        <v>2.1517120652731044E-2</v>
      </c>
      <c r="AD20" s="57">
        <f t="shared" ca="1" si="2"/>
        <v>5.9071885949778108E-2</v>
      </c>
      <c r="AE20" s="57">
        <f t="shared" ca="1" si="2"/>
        <v>2.4304779494825859E-2</v>
      </c>
      <c r="AF20" s="57">
        <f t="shared" ca="1" si="2"/>
        <v>4.1998233368519017E-2</v>
      </c>
      <c r="AG20" s="57">
        <f t="shared" ca="1" si="2"/>
        <v>2.3028155235883346E-2</v>
      </c>
      <c r="AH20" s="57">
        <f t="shared" ca="1" si="2"/>
        <v>4.0676791699418659E-2</v>
      </c>
      <c r="AI20" s="57">
        <f t="shared" ca="1" si="2"/>
        <v>2.369607086425371E-2</v>
      </c>
      <c r="AJ20" s="57">
        <f t="shared" ca="1" si="2"/>
        <v>2.3827284374472579E-2</v>
      </c>
      <c r="AK20" s="57">
        <f t="shared" ca="1" si="5"/>
        <v>1.6758213996561216E-2</v>
      </c>
      <c r="AL20" s="57">
        <f t="shared" ca="1" si="5"/>
        <v>0.26123832196817204</v>
      </c>
      <c r="AM20" s="57">
        <f t="shared" ca="1" si="5"/>
        <v>3.4378360017979864E-2</v>
      </c>
      <c r="AN20" s="57">
        <f t="shared" ca="1" si="5"/>
        <v>2.9079206045181858E-2</v>
      </c>
      <c r="AO20" s="57">
        <f t="shared" ca="1" si="5"/>
        <v>3.7564975935913819E-2</v>
      </c>
      <c r="AP20" s="57">
        <f t="shared" ca="1" si="5"/>
        <v>3.1010793595585055E-2</v>
      </c>
      <c r="AQ20" s="57">
        <f t="shared" ca="1" si="5"/>
        <v>2.708264941452708E-2</v>
      </c>
    </row>
    <row r="21" spans="2:43">
      <c r="B21" s="65" t="str">
        <f>'Historical Return'!DJ44</f>
        <v>QNST</v>
      </c>
      <c r="C21" s="34">
        <f>'Historical Return'!DL44</f>
        <v>0.15056216643590892</v>
      </c>
      <c r="E21" t="str">
        <f t="shared" si="3"/>
        <v>MLAB</v>
      </c>
      <c r="G21" s="74">
        <f t="shared" si="4"/>
        <v>4.3478260869565216E-2</v>
      </c>
      <c r="H21" s="20">
        <v>6.2815584672328034E-2</v>
      </c>
      <c r="I21" s="20">
        <v>4.2999999999999997E-2</v>
      </c>
      <c r="J21">
        <v>0</v>
      </c>
      <c r="T21" s="56" t="str">
        <f t="shared" si="1"/>
        <v>STL</v>
      </c>
      <c r="U21" s="57">
        <f t="shared" ca="1" si="2"/>
        <v>1.5576125869706813E-2</v>
      </c>
      <c r="V21" s="57">
        <f t="shared" ca="1" si="2"/>
        <v>2.8878375399317462E-2</v>
      </c>
      <c r="W21" s="57">
        <f t="shared" ca="1" si="2"/>
        <v>3.2332980747332166E-2</v>
      </c>
      <c r="X21" s="57">
        <f t="shared" ca="1" si="2"/>
        <v>2.6584800310674353E-2</v>
      </c>
      <c r="Y21" s="57">
        <f t="shared" ca="1" si="2"/>
        <v>2.4370775994301205E-2</v>
      </c>
      <c r="Z21" s="57">
        <f t="shared" ca="1" si="2"/>
        <v>2.1018767721836987E-2</v>
      </c>
      <c r="AA21" s="57">
        <f t="shared" ca="1" si="2"/>
        <v>2.1561407514427103E-2</v>
      </c>
      <c r="AB21" s="57">
        <f t="shared" ca="1" si="2"/>
        <v>1.7486632974241016E-2</v>
      </c>
      <c r="AC21" s="57">
        <f t="shared" ca="1" si="2"/>
        <v>2.0672860890103818E-2</v>
      </c>
      <c r="AD21" s="57">
        <f t="shared" ca="1" si="2"/>
        <v>4.0453822400637968E-2</v>
      </c>
      <c r="AE21" s="57">
        <f t="shared" ca="1" si="2"/>
        <v>1.8156671185633782E-2</v>
      </c>
      <c r="AF21" s="57">
        <f t="shared" ca="1" si="2"/>
        <v>2.6851352478138218E-2</v>
      </c>
      <c r="AG21" s="57">
        <f t="shared" ca="1" si="2"/>
        <v>1.7613234772444922E-2</v>
      </c>
      <c r="AH21" s="57">
        <f t="shared" ca="1" si="2"/>
        <v>3.3147649432187377E-2</v>
      </c>
      <c r="AI21" s="57">
        <f t="shared" ca="1" si="2"/>
        <v>1.9284535590849878E-2</v>
      </c>
      <c r="AJ21" s="57">
        <f t="shared" ca="1" si="2"/>
        <v>2.0751156418477096E-2</v>
      </c>
      <c r="AK21" s="57">
        <f t="shared" ca="1" si="5"/>
        <v>1.7558026941814096E-2</v>
      </c>
      <c r="AL21" s="57">
        <f t="shared" ca="1" si="5"/>
        <v>3.4378360017979864E-2</v>
      </c>
      <c r="AM21" s="57">
        <f t="shared" ca="1" si="5"/>
        <v>5.3639754695096097E-2</v>
      </c>
      <c r="AN21" s="57">
        <f t="shared" ca="1" si="5"/>
        <v>1.4508134933961499E-2</v>
      </c>
      <c r="AO21" s="57">
        <f t="shared" ca="1" si="5"/>
        <v>2.4559027787802643E-2</v>
      </c>
      <c r="AP21" s="57">
        <f t="shared" ca="1" si="5"/>
        <v>2.6286846338592358E-2</v>
      </c>
      <c r="AQ21" s="57">
        <f t="shared" ca="1" si="5"/>
        <v>2.2616365716613601E-2</v>
      </c>
    </row>
    <row r="22" spans="2:43">
      <c r="B22" s="65" t="str">
        <f>'Historical Return'!DJ46</f>
        <v>STL</v>
      </c>
      <c r="C22" s="34">
        <f>'Historical Return'!DL46</f>
        <v>0.23705709571856315</v>
      </c>
      <c r="E22" t="str">
        <f t="shared" si="3"/>
        <v>NATI</v>
      </c>
      <c r="G22" s="74">
        <f t="shared" si="4"/>
        <v>4.3478260869565216E-2</v>
      </c>
      <c r="H22" s="20">
        <v>0.13763736624109182</v>
      </c>
      <c r="I22" s="20">
        <v>4.2999999999999997E-2</v>
      </c>
      <c r="J22">
        <v>0</v>
      </c>
      <c r="T22" s="56" t="str">
        <f t="shared" si="1"/>
        <v>TESS</v>
      </c>
      <c r="U22" s="57">
        <f t="shared" ca="1" si="2"/>
        <v>1.2593707918501737E-2</v>
      </c>
      <c r="V22" s="57">
        <f t="shared" ca="1" si="2"/>
        <v>1.6347787114297893E-2</v>
      </c>
      <c r="W22" s="57">
        <f t="shared" ca="1" si="2"/>
        <v>2.8046192597012572E-2</v>
      </c>
      <c r="X22" s="57">
        <f t="shared" ca="1" si="2"/>
        <v>1.9774734419172001E-2</v>
      </c>
      <c r="Y22" s="57">
        <f t="shared" ca="1" si="2"/>
        <v>2.7746820083425976E-2</v>
      </c>
      <c r="Z22" s="57">
        <f t="shared" ca="1" si="2"/>
        <v>1.1386043264071447E-2</v>
      </c>
      <c r="AA22" s="57">
        <f t="shared" ca="1" si="2"/>
        <v>1.3173417129237149E-2</v>
      </c>
      <c r="AB22" s="57">
        <f t="shared" ca="1" si="2"/>
        <v>1.1886504755837045E-2</v>
      </c>
      <c r="AC22" s="57">
        <f t="shared" ca="1" si="2"/>
        <v>2.2448787899641352E-2</v>
      </c>
      <c r="AD22" s="57">
        <f t="shared" ca="1" si="2"/>
        <v>2.6340143521453422E-2</v>
      </c>
      <c r="AE22" s="57">
        <f t="shared" ca="1" si="2"/>
        <v>1.0981842676917214E-2</v>
      </c>
      <c r="AF22" s="57">
        <f t="shared" ca="1" si="2"/>
        <v>1.4293210349867223E-2</v>
      </c>
      <c r="AG22" s="57">
        <f t="shared" ca="1" si="2"/>
        <v>1.6413638732852048E-2</v>
      </c>
      <c r="AH22" s="57">
        <f t="shared" ca="1" si="2"/>
        <v>2.7142848299450777E-2</v>
      </c>
      <c r="AI22" s="57">
        <f t="shared" ca="1" si="2"/>
        <v>1.7473046375053751E-2</v>
      </c>
      <c r="AJ22" s="57">
        <f t="shared" ca="1" si="2"/>
        <v>1.3798771216324269E-2</v>
      </c>
      <c r="AK22" s="57">
        <f t="shared" ca="1" si="5"/>
        <v>1.906682773141799E-2</v>
      </c>
      <c r="AL22" s="57">
        <f t="shared" ca="1" si="5"/>
        <v>2.9079206045181858E-2</v>
      </c>
      <c r="AM22" s="57">
        <f t="shared" ca="1" si="5"/>
        <v>1.4508134933961499E-2</v>
      </c>
      <c r="AN22" s="57">
        <f t="shared" ca="1" si="5"/>
        <v>0.15778322800140251</v>
      </c>
      <c r="AO22" s="57">
        <f t="shared" ca="1" si="5"/>
        <v>1.1549498025005744E-2</v>
      </c>
      <c r="AP22" s="57">
        <f t="shared" ca="1" si="5"/>
        <v>1.4573285612876932E-2</v>
      </c>
      <c r="AQ22" s="57">
        <f t="shared" ca="1" si="5"/>
        <v>1.5636943516542077E-2</v>
      </c>
    </row>
    <row r="23" spans="2:43">
      <c r="B23" s="65" t="str">
        <f>'Historical Return'!DJ49</f>
        <v>TESS</v>
      </c>
      <c r="C23" s="34">
        <f>'Historical Return'!DL49</f>
        <v>3.6387375058782423E-2</v>
      </c>
      <c r="E23" t="str">
        <f t="shared" si="3"/>
        <v>PCYO</v>
      </c>
      <c r="G23" s="74">
        <f t="shared" si="4"/>
        <v>4.3478260869565216E-2</v>
      </c>
      <c r="H23" s="20">
        <v>3.6494977281186253E-2</v>
      </c>
      <c r="I23" s="20">
        <v>4.2999999999999997E-2</v>
      </c>
      <c r="J23">
        <v>0</v>
      </c>
      <c r="T23" s="56" t="str">
        <f t="shared" si="1"/>
        <v>USAK</v>
      </c>
      <c r="U23" s="57">
        <f t="shared" ca="1" si="2"/>
        <v>2.2403658036880814E-2</v>
      </c>
      <c r="V23" s="57">
        <f t="shared" ca="1" si="2"/>
        <v>4.8921313409347036E-2</v>
      </c>
      <c r="W23" s="57">
        <f t="shared" ca="1" si="2"/>
        <v>2.6967053165386137E-2</v>
      </c>
      <c r="X23" s="57">
        <f t="shared" ca="1" si="2"/>
        <v>4.088257895348231E-2</v>
      </c>
      <c r="Y23" s="57">
        <f t="shared" ca="1" si="2"/>
        <v>3.7984514116047474E-2</v>
      </c>
      <c r="Z23" s="57">
        <f t="shared" ca="1" si="2"/>
        <v>2.5110078919091679E-2</v>
      </c>
      <c r="AA23" s="57">
        <f t="shared" ca="1" si="2"/>
        <v>2.7501984374192556E-2</v>
      </c>
      <c r="AB23" s="57">
        <f t="shared" ca="1" si="2"/>
        <v>2.0213284483501185E-2</v>
      </c>
      <c r="AC23" s="57">
        <f t="shared" ca="1" si="2"/>
        <v>2.6737439118798539E-2</v>
      </c>
      <c r="AD23" s="57">
        <f t="shared" ca="1" si="2"/>
        <v>5.7863606496353588E-2</v>
      </c>
      <c r="AE23" s="57">
        <f t="shared" ca="1" si="2"/>
        <v>2.7543296166239351E-2</v>
      </c>
      <c r="AF23" s="57">
        <f t="shared" ca="1" si="2"/>
        <v>2.4456572521196693E-2</v>
      </c>
      <c r="AG23" s="57">
        <f t="shared" ca="1" si="2"/>
        <v>1.8669172534791785E-2</v>
      </c>
      <c r="AH23" s="57">
        <f t="shared" ca="1" si="2"/>
        <v>5.6461428544341621E-2</v>
      </c>
      <c r="AI23" s="57">
        <f t="shared" ca="1" si="2"/>
        <v>2.6024890746085039E-2</v>
      </c>
      <c r="AJ23" s="57">
        <f t="shared" ca="1" si="2"/>
        <v>2.6824277958141886E-2</v>
      </c>
      <c r="AK23" s="57">
        <f t="shared" ca="1" si="5"/>
        <v>8.397611374414438E-3</v>
      </c>
      <c r="AL23" s="57">
        <f t="shared" ca="1" si="5"/>
        <v>3.7564975935913819E-2</v>
      </c>
      <c r="AM23" s="57">
        <f t="shared" ca="1" si="5"/>
        <v>2.4559027787802643E-2</v>
      </c>
      <c r="AN23" s="57">
        <f t="shared" ca="1" si="5"/>
        <v>1.1549498025005744E-2</v>
      </c>
      <c r="AO23" s="57">
        <f t="shared" ca="1" si="5"/>
        <v>0.29620330504781761</v>
      </c>
      <c r="AP23" s="57">
        <f t="shared" ca="1" si="5"/>
        <v>2.6439879243380305E-2</v>
      </c>
      <c r="AQ23" s="57">
        <f t="shared" ca="1" si="5"/>
        <v>2.876633993912946E-2</v>
      </c>
    </row>
    <row r="24" spans="2:43">
      <c r="B24" s="65" t="str">
        <f>'Historical Return'!DJ50</f>
        <v>USAK</v>
      </c>
      <c r="C24" s="34">
        <f>'Historical Return'!DL50</f>
        <v>0.39207329862315277</v>
      </c>
      <c r="E24" t="str">
        <f t="shared" si="3"/>
        <v>QNST</v>
      </c>
      <c r="G24" s="74">
        <f t="shared" si="4"/>
        <v>4.3478260869565216E-2</v>
      </c>
      <c r="H24" s="20">
        <v>0</v>
      </c>
      <c r="I24" s="20">
        <v>4.2999999999999997E-2</v>
      </c>
      <c r="J24">
        <v>0</v>
      </c>
      <c r="T24" s="56" t="str">
        <f t="shared" si="1"/>
        <v>VSAT</v>
      </c>
      <c r="U24" s="57">
        <f t="shared" ca="1" si="2"/>
        <v>1.8524143050916327E-2</v>
      </c>
      <c r="V24" s="57">
        <f t="shared" ca="1" si="2"/>
        <v>3.1087508679397472E-2</v>
      </c>
      <c r="W24" s="57">
        <f t="shared" ca="1" si="2"/>
        <v>3.5264202203656864E-2</v>
      </c>
      <c r="X24" s="57">
        <f t="shared" ca="1" si="2"/>
        <v>2.8954379294781334E-2</v>
      </c>
      <c r="Y24" s="57">
        <f t="shared" ca="1" si="2"/>
        <v>2.6106165424497927E-2</v>
      </c>
      <c r="Z24" s="57">
        <f t="shared" ca="1" si="2"/>
        <v>1.9144624365104314E-2</v>
      </c>
      <c r="AA24" s="57">
        <f t="shared" ca="1" si="2"/>
        <v>2.2109738057286075E-2</v>
      </c>
      <c r="AB24" s="57">
        <f t="shared" ca="1" si="2"/>
        <v>1.5730187620271913E-2</v>
      </c>
      <c r="AC24" s="57">
        <f t="shared" ca="1" si="2"/>
        <v>2.2344143252329123E-2</v>
      </c>
      <c r="AD24" s="57">
        <f t="shared" ca="1" si="2"/>
        <v>4.3216538848244772E-2</v>
      </c>
      <c r="AE24" s="57">
        <f t="shared" ca="1" si="2"/>
        <v>1.8427082327555737E-2</v>
      </c>
      <c r="AF24" s="57">
        <f t="shared" ca="1" si="2"/>
        <v>2.1473827345446138E-2</v>
      </c>
      <c r="AG24" s="57">
        <f t="shared" ca="1" si="2"/>
        <v>2.020013885525454E-2</v>
      </c>
      <c r="AH24" s="57">
        <f t="shared" ca="1" si="2"/>
        <v>3.2321152712726245E-2</v>
      </c>
      <c r="AI24" s="57">
        <f t="shared" ca="1" si="2"/>
        <v>1.9215178348782731E-2</v>
      </c>
      <c r="AJ24" s="57">
        <f t="shared" ca="1" si="2"/>
        <v>2.3179770595781454E-2</v>
      </c>
      <c r="AK24" s="57">
        <f t="shared" ca="1" si="5"/>
        <v>1.8220706235540642E-2</v>
      </c>
      <c r="AL24" s="57">
        <f t="shared" ca="1" si="5"/>
        <v>3.1010793595585055E-2</v>
      </c>
      <c r="AM24" s="57">
        <f t="shared" ca="1" si="5"/>
        <v>2.6286846338592358E-2</v>
      </c>
      <c r="AN24" s="57">
        <f t="shared" ca="1" si="5"/>
        <v>1.4573285612876932E-2</v>
      </c>
      <c r="AO24" s="57">
        <f t="shared" ca="1" si="5"/>
        <v>2.6439879243380305E-2</v>
      </c>
      <c r="AP24" s="57">
        <f t="shared" ca="1" si="5"/>
        <v>8.9767336632040978E-2</v>
      </c>
      <c r="AQ24" s="57">
        <f t="shared" ca="1" si="5"/>
        <v>2.1728905205027352E-2</v>
      </c>
    </row>
    <row r="25" spans="2:43">
      <c r="B25" s="65" t="str">
        <f>'Historical Return'!DJ52</f>
        <v>VSAT</v>
      </c>
      <c r="C25" s="34">
        <f>'Historical Return'!DL52</f>
        <v>0.12264081021535223</v>
      </c>
      <c r="E25" t="str">
        <f t="shared" si="3"/>
        <v>STL</v>
      </c>
      <c r="G25" s="74">
        <f t="shared" si="4"/>
        <v>4.3478260869565216E-2</v>
      </c>
      <c r="H25" s="20">
        <v>3.5892272922890579E-2</v>
      </c>
      <c r="I25" s="20">
        <v>4.2999999999999997E-2</v>
      </c>
      <c r="J25">
        <v>0</v>
      </c>
      <c r="T25" s="56" t="str">
        <f t="shared" si="1"/>
        <v>WWW</v>
      </c>
      <c r="U25" s="57">
        <f t="shared" ca="1" si="2"/>
        <v>1.5896127345846976E-2</v>
      </c>
      <c r="V25" s="57">
        <f t="shared" ca="1" si="2"/>
        <v>4.2439139111377623E-2</v>
      </c>
      <c r="W25" s="57">
        <f t="shared" ca="1" si="2"/>
        <v>2.9263659203575897E-2</v>
      </c>
      <c r="X25" s="57">
        <f t="shared" ca="1" si="2"/>
        <v>2.7729885703594217E-2</v>
      </c>
      <c r="Y25" s="57">
        <f t="shared" ca="1" si="2"/>
        <v>2.9752683226557552E-2</v>
      </c>
      <c r="Z25" s="57">
        <f t="shared" ca="1" si="2"/>
        <v>2.1356342458633201E-2</v>
      </c>
      <c r="AA25" s="57">
        <f t="shared" ca="1" si="2"/>
        <v>2.2735013618777385E-2</v>
      </c>
      <c r="AB25" s="57">
        <f t="shared" ca="1" si="2"/>
        <v>1.8389647250920106E-2</v>
      </c>
      <c r="AC25" s="57">
        <f t="shared" ca="1" si="2"/>
        <v>1.2581957536350259E-2</v>
      </c>
      <c r="AD25" s="57">
        <f t="shared" ca="1" si="2"/>
        <v>3.6465277040611963E-2</v>
      </c>
      <c r="AE25" s="57">
        <f t="shared" ca="1" si="2"/>
        <v>1.7195028186394564E-2</v>
      </c>
      <c r="AF25" s="57">
        <f t="shared" ca="1" si="2"/>
        <v>1.9716752651924598E-2</v>
      </c>
      <c r="AG25" s="57">
        <f t="shared" ca="1" si="2"/>
        <v>1.6712206325192994E-2</v>
      </c>
      <c r="AH25" s="57">
        <f t="shared" ca="1" si="2"/>
        <v>2.9199313895126748E-2</v>
      </c>
      <c r="AI25" s="57">
        <f t="shared" ca="1" si="2"/>
        <v>1.4852202375289569E-2</v>
      </c>
      <c r="AJ25" s="57">
        <f t="shared" ca="1" si="2"/>
        <v>1.9256612710238839E-2</v>
      </c>
      <c r="AK25" s="57">
        <f t="shared" ca="1" si="5"/>
        <v>1.421490454726718E-2</v>
      </c>
      <c r="AL25" s="57">
        <f t="shared" ca="1" si="5"/>
        <v>2.708264941452708E-2</v>
      </c>
      <c r="AM25" s="57">
        <f t="shared" ca="1" si="5"/>
        <v>2.2616365716613601E-2</v>
      </c>
      <c r="AN25" s="57">
        <f t="shared" ca="1" si="5"/>
        <v>1.5636943516542077E-2</v>
      </c>
      <c r="AO25" s="57">
        <f t="shared" ca="1" si="5"/>
        <v>2.876633993912946E-2</v>
      </c>
      <c r="AP25" s="57">
        <f t="shared" ca="1" si="5"/>
        <v>2.1728905205027352E-2</v>
      </c>
      <c r="AQ25" s="57">
        <f t="shared" ca="1" si="5"/>
        <v>8.170391146433198E-2</v>
      </c>
    </row>
    <row r="26" spans="2:43">
      <c r="B26" s="65" t="str">
        <f>'Historical Return'!DJ55</f>
        <v>WWW</v>
      </c>
      <c r="C26" s="34">
        <f>'Historical Return'!DL55</f>
        <v>9.3180441889047172E-2</v>
      </c>
      <c r="E26" t="str">
        <f t="shared" si="3"/>
        <v>TESS</v>
      </c>
      <c r="G26" s="74">
        <f t="shared" si="4"/>
        <v>4.3478260869565216E-2</v>
      </c>
      <c r="H26" s="20">
        <v>4.5491960731332041E-2</v>
      </c>
      <c r="I26" s="20">
        <v>4.2999999999999997E-2</v>
      </c>
      <c r="J26">
        <v>0</v>
      </c>
    </row>
    <row r="27" spans="2:43">
      <c r="E27" t="str">
        <f t="shared" si="3"/>
        <v>USAK</v>
      </c>
      <c r="G27" s="74">
        <f t="shared" si="4"/>
        <v>4.3478260869565216E-2</v>
      </c>
      <c r="H27" s="20">
        <v>0</v>
      </c>
      <c r="I27" s="20">
        <v>5.3999999999999999E-2</v>
      </c>
      <c r="J27">
        <v>0</v>
      </c>
      <c r="T27" s="54" t="s">
        <v>8</v>
      </c>
      <c r="U27" s="70" t="str">
        <f>U2</f>
        <v>AHC</v>
      </c>
      <c r="V27" s="70" t="str">
        <f t="shared" ref="V27:AQ27" si="6">V2</f>
        <v>ARWR</v>
      </c>
      <c r="W27" s="70" t="str">
        <f t="shared" si="6"/>
        <v>BBSI</v>
      </c>
      <c r="X27" s="70" t="str">
        <f t="shared" si="6"/>
        <v>BYD</v>
      </c>
      <c r="Y27" s="70" t="str">
        <f t="shared" si="6"/>
        <v>CALD</v>
      </c>
      <c r="Z27" s="70" t="str">
        <f t="shared" si="6"/>
        <v>DCI</v>
      </c>
      <c r="AA27" s="70" t="str">
        <f t="shared" si="6"/>
        <v>DENN</v>
      </c>
      <c r="AB27" s="70" t="str">
        <f t="shared" si="6"/>
        <v>HAE</v>
      </c>
      <c r="AC27" s="70" t="str">
        <f t="shared" si="6"/>
        <v>HDNG</v>
      </c>
      <c r="AD27" s="70" t="str">
        <f t="shared" si="6"/>
        <v>HEES</v>
      </c>
      <c r="AE27" s="70" t="str">
        <f t="shared" si="6"/>
        <v>IEP</v>
      </c>
      <c r="AF27" s="70" t="str">
        <f t="shared" si="6"/>
        <v>KAI</v>
      </c>
      <c r="AG27" s="70" t="str">
        <f t="shared" si="6"/>
        <v>LNCE</v>
      </c>
      <c r="AH27" s="70" t="str">
        <f t="shared" si="6"/>
        <v>MINI</v>
      </c>
      <c r="AI27" s="70" t="str">
        <f t="shared" si="6"/>
        <v>MLAB</v>
      </c>
      <c r="AJ27" s="70" t="str">
        <f t="shared" si="6"/>
        <v>NATI</v>
      </c>
      <c r="AK27" s="70" t="str">
        <f t="shared" si="6"/>
        <v>PCYO</v>
      </c>
      <c r="AL27" s="70" t="str">
        <f t="shared" si="6"/>
        <v>QNST</v>
      </c>
      <c r="AM27" s="70" t="str">
        <f t="shared" si="6"/>
        <v>STL</v>
      </c>
      <c r="AN27" s="70" t="str">
        <f t="shared" si="6"/>
        <v>TESS</v>
      </c>
      <c r="AO27" s="70" t="str">
        <f t="shared" si="6"/>
        <v>USAK</v>
      </c>
      <c r="AP27" s="70" t="str">
        <f t="shared" si="6"/>
        <v>VSAT</v>
      </c>
      <c r="AQ27" s="70" t="str">
        <f t="shared" si="6"/>
        <v>WWW</v>
      </c>
    </row>
    <row r="28" spans="2:43">
      <c r="E28" t="str">
        <f t="shared" si="3"/>
        <v>VSAT</v>
      </c>
      <c r="G28" s="74">
        <f t="shared" si="4"/>
        <v>4.3478260869565216E-2</v>
      </c>
      <c r="H28" s="20">
        <v>1.115058950501293E-2</v>
      </c>
      <c r="I28" s="20">
        <v>4.2000000000000003E-2</v>
      </c>
      <c r="J28">
        <v>0</v>
      </c>
      <c r="T28" s="56" t="str">
        <f>T3</f>
        <v>AHC</v>
      </c>
      <c r="U28" s="56">
        <f ca="1">CORREL(INDIRECT($T28,),INDIRECT(U$27,))</f>
        <v>1.0000000000000002</v>
      </c>
      <c r="V28" s="56">
        <f t="shared" ref="V28:AQ39" ca="1" si="7">CORREL(INDIRECT($T28,),INDIRECT(V$27,))</f>
        <v>6.8841079003439304E-2</v>
      </c>
      <c r="W28" s="56">
        <f t="shared" ca="1" si="7"/>
        <v>0.1207755771195051</v>
      </c>
      <c r="X28" s="56">
        <f t="shared" ca="1" si="7"/>
        <v>0.16154219845840742</v>
      </c>
      <c r="Y28" s="56">
        <f t="shared" ca="1" si="7"/>
        <v>0.11095963365157291</v>
      </c>
      <c r="Z28" s="56">
        <f t="shared" ca="1" si="7"/>
        <v>0.21789946279356681</v>
      </c>
      <c r="AA28" s="56">
        <f t="shared" ca="1" si="7"/>
        <v>0.16323348057788126</v>
      </c>
      <c r="AB28" s="56">
        <f t="shared" ca="1" si="7"/>
        <v>0.13482736950644689</v>
      </c>
      <c r="AC28" s="56">
        <f t="shared" ca="1" si="7"/>
        <v>9.1980874559176834E-2</v>
      </c>
      <c r="AD28" s="56">
        <f t="shared" ca="1" si="7"/>
        <v>0.1953088222649467</v>
      </c>
      <c r="AE28" s="56">
        <f t="shared" ca="1" si="7"/>
        <v>0.12382164163569032</v>
      </c>
      <c r="AF28" s="56">
        <f t="shared" ca="1" si="7"/>
        <v>0.1984931184451294</v>
      </c>
      <c r="AG28" s="56">
        <f t="shared" ca="1" si="7"/>
        <v>0.14774859213362987</v>
      </c>
      <c r="AH28" s="56">
        <f t="shared" ca="1" si="7"/>
        <v>0.19099922122378152</v>
      </c>
      <c r="AI28" s="56">
        <f t="shared" ca="1" si="7"/>
        <v>0.18261569794433916</v>
      </c>
      <c r="AJ28" s="56">
        <f t="shared" ca="1" si="7"/>
        <v>0.15372180010027545</v>
      </c>
      <c r="AK28" s="56">
        <f t="shared" ca="1" si="7"/>
        <v>0.12637913065787826</v>
      </c>
      <c r="AL28" s="56">
        <f t="shared" ca="1" si="7"/>
        <v>0.19229814753173197</v>
      </c>
      <c r="AM28" s="56">
        <f t="shared" ca="1" si="7"/>
        <v>0.184073697704842</v>
      </c>
      <c r="AN28" s="56">
        <f t="shared" ca="1" si="7"/>
        <v>8.6775850378840988E-2</v>
      </c>
      <c r="AO28" s="56">
        <f t="shared" ca="1" si="7"/>
        <v>0.1126677613370186</v>
      </c>
      <c r="AP28" s="56">
        <f t="shared" ca="1" si="7"/>
        <v>0.169221147702726</v>
      </c>
      <c r="AQ28" s="56">
        <f t="shared" ca="1" si="7"/>
        <v>0.1522108422992364</v>
      </c>
    </row>
    <row r="29" spans="2:43" ht="15.75" thickBot="1">
      <c r="E29" t="str">
        <f t="shared" si="3"/>
        <v>WWW</v>
      </c>
      <c r="G29" s="75">
        <f t="shared" si="4"/>
        <v>4.3478260869565216E-2</v>
      </c>
      <c r="H29" s="76">
        <v>3.2431908607914596E-2</v>
      </c>
      <c r="I29" s="76">
        <v>4.3999999999999997E-2</v>
      </c>
      <c r="J29" s="72">
        <v>0</v>
      </c>
      <c r="T29" s="56" t="str">
        <f t="shared" ref="T29:T50" si="8">T4</f>
        <v>ARWR</v>
      </c>
      <c r="U29" s="56">
        <f t="shared" ref="U29:AJ50" ca="1" si="9">CORREL(INDIRECT($T29,),INDIRECT(U$27,))</f>
        <v>6.8841079003439304E-2</v>
      </c>
      <c r="V29" s="56">
        <f t="shared" ca="1" si="7"/>
        <v>0.99999999999999989</v>
      </c>
      <c r="W29" s="56">
        <f t="shared" ca="1" si="7"/>
        <v>8.8938120729534484E-2</v>
      </c>
      <c r="X29" s="56">
        <f t="shared" ca="1" si="7"/>
        <v>0.14841606798464357</v>
      </c>
      <c r="Y29" s="56">
        <f t="shared" ca="1" si="7"/>
        <v>0.16878098050058568</v>
      </c>
      <c r="Z29" s="56">
        <f t="shared" ca="1" si="7"/>
        <v>0.10659315289495458</v>
      </c>
      <c r="AA29" s="56">
        <f t="shared" ca="1" si="7"/>
        <v>0.12486877911206321</v>
      </c>
      <c r="AB29" s="56">
        <f t="shared" ca="1" si="7"/>
        <v>0.12128660932250329</v>
      </c>
      <c r="AC29" s="56">
        <f t="shared" ca="1" si="7"/>
        <v>4.9125954686593053E-2</v>
      </c>
      <c r="AD29" s="56">
        <f t="shared" ca="1" si="7"/>
        <v>8.7058963715603302E-2</v>
      </c>
      <c r="AE29" s="56">
        <f t="shared" ca="1" si="7"/>
        <v>9.3596143863654849E-2</v>
      </c>
      <c r="AF29" s="56">
        <f t="shared" ca="1" si="7"/>
        <v>0.12965208798663685</v>
      </c>
      <c r="AG29" s="56">
        <f t="shared" ca="1" si="7"/>
        <v>9.9931335232378793E-2</v>
      </c>
      <c r="AH29" s="56">
        <f t="shared" ca="1" si="7"/>
        <v>0.12642941892444479</v>
      </c>
      <c r="AI29" s="56">
        <f t="shared" ca="1" si="7"/>
        <v>0.12647881802325101</v>
      </c>
      <c r="AJ29" s="56">
        <f t="shared" ca="1" si="7"/>
        <v>0.21827156313621962</v>
      </c>
      <c r="AK29" s="56">
        <f t="shared" ca="1" si="7"/>
        <v>8.0959585759006358E-2</v>
      </c>
      <c r="AL29" s="56">
        <f t="shared" ca="1" si="7"/>
        <v>0.1205481867821155</v>
      </c>
      <c r="AM29" s="56">
        <f t="shared" ca="1" si="7"/>
        <v>0.13196060640422444</v>
      </c>
      <c r="AN29" s="56">
        <f t="shared" ca="1" si="7"/>
        <v>4.355554894577101E-2</v>
      </c>
      <c r="AO29" s="56">
        <f t="shared" ca="1" si="7"/>
        <v>9.5130130970571852E-2</v>
      </c>
      <c r="AP29" s="56">
        <f t="shared" ca="1" si="7"/>
        <v>0.10980994804017088</v>
      </c>
      <c r="AQ29" s="56">
        <f t="shared" ca="1" si="7"/>
        <v>0.15713035001391948</v>
      </c>
    </row>
    <row r="30" spans="2:43" ht="15.75" thickTop="1">
      <c r="F30" s="52" t="s">
        <v>214</v>
      </c>
      <c r="G30" s="20">
        <f>SUM(G7:G29)</f>
        <v>0.99999999999999956</v>
      </c>
      <c r="H30">
        <f>SUM(H7:H29)</f>
        <v>1.0000000006629937</v>
      </c>
      <c r="I30">
        <f t="shared" ref="I30:J30" si="10">SUM(I7:I29)</f>
        <v>1.0000000000000002</v>
      </c>
      <c r="J30">
        <f t="shared" si="10"/>
        <v>1</v>
      </c>
      <c r="T30" s="56" t="str">
        <f t="shared" si="8"/>
        <v>BBSI</v>
      </c>
      <c r="U30" s="56">
        <f t="shared" ca="1" si="9"/>
        <v>0.1207755771195051</v>
      </c>
      <c r="V30" s="56">
        <f t="shared" ca="1" si="7"/>
        <v>8.8938120729534484E-2</v>
      </c>
      <c r="W30" s="56">
        <f t="shared" ca="1" si="7"/>
        <v>0.99999999999999989</v>
      </c>
      <c r="X30" s="56">
        <f t="shared" ca="1" si="7"/>
        <v>0.12640119499649674</v>
      </c>
      <c r="Y30" s="56">
        <f t="shared" ca="1" si="7"/>
        <v>0.13538257359040723</v>
      </c>
      <c r="Z30" s="56">
        <f t="shared" ca="1" si="7"/>
        <v>0.14770015989670207</v>
      </c>
      <c r="AA30" s="56">
        <f t="shared" ca="1" si="7"/>
        <v>0.16798531910330497</v>
      </c>
      <c r="AB30" s="56">
        <f t="shared" ca="1" si="7"/>
        <v>0.1095465827550851</v>
      </c>
      <c r="AC30" s="56">
        <f t="shared" ca="1" si="7"/>
        <v>0.11880772635658755</v>
      </c>
      <c r="AD30" s="56">
        <f t="shared" ca="1" si="7"/>
        <v>0.16376718130817983</v>
      </c>
      <c r="AE30" s="56">
        <f t="shared" ca="1" si="7"/>
        <v>8.1757042066110217E-2</v>
      </c>
      <c r="AF30" s="56">
        <f t="shared" ca="1" si="7"/>
        <v>0.18078979914986998</v>
      </c>
      <c r="AG30" s="56">
        <f t="shared" ca="1" si="7"/>
        <v>0.12496076701115075</v>
      </c>
      <c r="AH30" s="56">
        <f t="shared" ca="1" si="7"/>
        <v>0.19468169082844355</v>
      </c>
      <c r="AI30" s="56">
        <f t="shared" ca="1" si="7"/>
        <v>0.11867355169902057</v>
      </c>
      <c r="AJ30" s="56">
        <f t="shared" ca="1" si="7"/>
        <v>0.17797810218713878</v>
      </c>
      <c r="AK30" s="56">
        <f t="shared" ca="1" si="7"/>
        <v>5.1046505222273171E-2</v>
      </c>
      <c r="AL30" s="56">
        <f t="shared" ca="1" si="7"/>
        <v>0.13315703865206707</v>
      </c>
      <c r="AM30" s="56">
        <f t="shared" ca="1" si="7"/>
        <v>0.21052115535647237</v>
      </c>
      <c r="AN30" s="56">
        <f t="shared" ca="1" si="7"/>
        <v>0.10647236143611549</v>
      </c>
      <c r="AO30" s="56">
        <f t="shared" ca="1" si="7"/>
        <v>7.4719151933402103E-2</v>
      </c>
      <c r="AP30" s="56">
        <f t="shared" ca="1" si="7"/>
        <v>0.17748770987641116</v>
      </c>
      <c r="AQ30" s="56">
        <f t="shared" ca="1" si="7"/>
        <v>0.15438339921997493</v>
      </c>
    </row>
    <row r="31" spans="2:43">
      <c r="E31" s="116" t="s">
        <v>215</v>
      </c>
      <c r="F31" s="116"/>
      <c r="G31" s="20">
        <f>SUMPRODUCT($C$4:$C$26,G7:G29)</f>
        <v>0.18698164161688521</v>
      </c>
      <c r="H31" s="20">
        <f>SUMPRODUCT($C$4:$C$26,H7:H29)</f>
        <v>0.12529400944572658</v>
      </c>
      <c r="I31" s="20">
        <f>SUMPRODUCT($C$4:$C$26,I7:I29)</f>
        <v>0.18920818947562784</v>
      </c>
      <c r="J31" s="20">
        <f>SUMPRODUCT($C$4:$C$26,J7:J29)</f>
        <v>0.10155706914335449</v>
      </c>
      <c r="T31" s="56" t="str">
        <f t="shared" si="8"/>
        <v>BYD</v>
      </c>
      <c r="U31" s="56">
        <f t="shared" ca="1" si="9"/>
        <v>0.16154219845840742</v>
      </c>
      <c r="V31" s="56">
        <f t="shared" ca="1" si="7"/>
        <v>0.14841606798464357</v>
      </c>
      <c r="W31" s="56">
        <f t="shared" ca="1" si="7"/>
        <v>0.12640119499649674</v>
      </c>
      <c r="X31" s="56">
        <f t="shared" ca="1" si="7"/>
        <v>1</v>
      </c>
      <c r="Y31" s="56">
        <f t="shared" ca="1" si="7"/>
        <v>0.24231735505460633</v>
      </c>
      <c r="Z31" s="56">
        <f t="shared" ca="1" si="7"/>
        <v>0.32807593122867929</v>
      </c>
      <c r="AA31" s="56">
        <f t="shared" ca="1" si="7"/>
        <v>0.22989969892172801</v>
      </c>
      <c r="AB31" s="56">
        <f t="shared" ca="1" si="7"/>
        <v>0.19237513789363256</v>
      </c>
      <c r="AC31" s="56">
        <f t="shared" ca="1" si="7"/>
        <v>0.18577495790615728</v>
      </c>
      <c r="AD31" s="56">
        <f t="shared" ca="1" si="7"/>
        <v>0.25241550431950355</v>
      </c>
      <c r="AE31" s="56">
        <f t="shared" ca="1" si="7"/>
        <v>0.2568188171521853</v>
      </c>
      <c r="AF31" s="56">
        <f t="shared" ca="1" si="7"/>
        <v>0.24086846720181052</v>
      </c>
      <c r="AG31" s="56">
        <f t="shared" ca="1" si="7"/>
        <v>0.19636635631280736</v>
      </c>
      <c r="AH31" s="56">
        <f t="shared" ca="1" si="7"/>
        <v>0.29005271182182618</v>
      </c>
      <c r="AI31" s="56">
        <f t="shared" ca="1" si="7"/>
        <v>0.17365168244832707</v>
      </c>
      <c r="AJ31" s="56">
        <f t="shared" ca="1" si="7"/>
        <v>0.258479974178844</v>
      </c>
      <c r="AK31" s="56">
        <f t="shared" ca="1" si="7"/>
        <v>0.1645602774415072</v>
      </c>
      <c r="AL31" s="56">
        <f t="shared" ca="1" si="7"/>
        <v>0.19587103924507843</v>
      </c>
      <c r="AM31" s="56">
        <f t="shared" ca="1" si="7"/>
        <v>0.29299676703951938</v>
      </c>
      <c r="AN31" s="56">
        <f t="shared" ca="1" si="7"/>
        <v>0.12707293427745198</v>
      </c>
      <c r="AO31" s="56">
        <f t="shared" ca="1" si="7"/>
        <v>0.19174151364722786</v>
      </c>
      <c r="AP31" s="56">
        <f t="shared" ca="1" si="7"/>
        <v>0.24667657318700345</v>
      </c>
      <c r="AQ31" s="56">
        <f t="shared" ca="1" si="7"/>
        <v>0.24762784188776096</v>
      </c>
    </row>
    <row r="32" spans="2:43">
      <c r="E32" s="116" t="s">
        <v>216</v>
      </c>
      <c r="F32" s="116"/>
      <c r="G32" s="74">
        <f t="array" aca="1" ref="G32" ca="1">SQRT(MMULT(MMULT(TRANSPOSE(G7:G29),$U$3:$AQ$25),G7:G29))</f>
        <v>0.17726015425191216</v>
      </c>
      <c r="H32" s="74">
        <f t="array" aca="1" ref="H32" ca="1">SQRT(MMULT(MMULT(TRANSPOSE(H7:H29),$U$3:$AQ$25),H7:H29))</f>
        <v>0.14326939675212663</v>
      </c>
      <c r="I32" s="74">
        <f t="array" aca="1" ref="I32" ca="1">SQRT(MMULT(MMULT(TRANSPOSE(I7:I29),$U$3:$AQ$25),I7:I29))</f>
        <v>0.17794135776832024</v>
      </c>
      <c r="J32" s="74">
        <f t="array" aca="1" ref="J32" ca="1">SQRT(MMULT(MMULT(TRANSPOSE(J7:J29),$U$3:$AQ$25),J7:J29))</f>
        <v>0.36536279413732242</v>
      </c>
      <c r="T32" s="56" t="str">
        <f t="shared" si="8"/>
        <v>CALD</v>
      </c>
      <c r="U32" s="56">
        <f t="shared" ca="1" si="9"/>
        <v>0.11095963365157291</v>
      </c>
      <c r="V32" s="56">
        <f t="shared" ca="1" si="7"/>
        <v>0.16878098050058568</v>
      </c>
      <c r="W32" s="56">
        <f t="shared" ca="1" si="7"/>
        <v>0.13538257359040723</v>
      </c>
      <c r="X32" s="56">
        <f t="shared" ca="1" si="7"/>
        <v>0.24231735505460633</v>
      </c>
      <c r="Y32" s="56">
        <f t="shared" ca="1" si="7"/>
        <v>1</v>
      </c>
      <c r="Z32" s="56">
        <f t="shared" ca="1" si="7"/>
        <v>0.25573565138022625</v>
      </c>
      <c r="AA32" s="56">
        <f t="shared" ca="1" si="7"/>
        <v>0.21527829920387609</v>
      </c>
      <c r="AB32" s="56">
        <f t="shared" ca="1" si="7"/>
        <v>0.21870598138407046</v>
      </c>
      <c r="AC32" s="56">
        <f t="shared" ca="1" si="7"/>
        <v>0.12980367879854676</v>
      </c>
      <c r="AD32" s="56">
        <f t="shared" ca="1" si="7"/>
        <v>0.22363960084473639</v>
      </c>
      <c r="AE32" s="56">
        <f t="shared" ca="1" si="7"/>
        <v>0.14843144977954592</v>
      </c>
      <c r="AF32" s="56">
        <f t="shared" ca="1" si="7"/>
        <v>0.23870853250367544</v>
      </c>
      <c r="AG32" s="56">
        <f t="shared" ca="1" si="7"/>
        <v>0.21964813272697756</v>
      </c>
      <c r="AH32" s="56">
        <f t="shared" ca="1" si="7"/>
        <v>0.25755640164674681</v>
      </c>
      <c r="AI32" s="56">
        <f t="shared" ca="1" si="7"/>
        <v>0.23238916800911955</v>
      </c>
      <c r="AJ32" s="56">
        <f t="shared" ca="1" si="7"/>
        <v>0.33303249637378823</v>
      </c>
      <c r="AK32" s="56">
        <f t="shared" ca="1" si="7"/>
        <v>0.13061960812277512</v>
      </c>
      <c r="AL32" s="56">
        <f t="shared" ca="1" si="7"/>
        <v>0.27348011767060249</v>
      </c>
      <c r="AM32" s="56">
        <f t="shared" ca="1" si="7"/>
        <v>0.25720032764742079</v>
      </c>
      <c r="AN32" s="56">
        <f t="shared" ca="1" si="7"/>
        <v>0.17073727703348859</v>
      </c>
      <c r="AO32" s="56">
        <f t="shared" ca="1" si="7"/>
        <v>0.17059141697744973</v>
      </c>
      <c r="AP32" s="56">
        <f t="shared" ca="1" si="7"/>
        <v>0.21297541188407884</v>
      </c>
      <c r="AQ32" s="56">
        <f t="shared" ca="1" si="7"/>
        <v>0.25441942422528707</v>
      </c>
    </row>
    <row r="33" spans="5:43">
      <c r="E33" s="116" t="s">
        <v>217</v>
      </c>
      <c r="F33" s="116"/>
      <c r="G33">
        <f ca="1">(G31-Market_benchmark!$O$9)/Portfolio_B!G32</f>
        <v>0.89913969831246454</v>
      </c>
      <c r="H33">
        <f ca="1">(H31-Market_benchmark!$O$9)/Portfolio_B!H32</f>
        <v>0.68189028264528129</v>
      </c>
      <c r="I33">
        <f ca="1">(I31-Market_benchmark!$O$9)/Portfolio_B!I32</f>
        <v>0.90821038741337357</v>
      </c>
      <c r="J33">
        <f ca="1">(J31-Market_benchmark!$O$9)/Portfolio_B!J32</f>
        <v>0.20242090965495946</v>
      </c>
      <c r="T33" s="56" t="str">
        <f t="shared" si="8"/>
        <v>DCI</v>
      </c>
      <c r="U33" s="56">
        <f t="shared" ca="1" si="9"/>
        <v>0.21789946279356681</v>
      </c>
      <c r="V33" s="56">
        <f t="shared" ca="1" si="7"/>
        <v>0.10659315289495458</v>
      </c>
      <c r="W33" s="56">
        <f t="shared" ca="1" si="7"/>
        <v>0.14770015989670207</v>
      </c>
      <c r="X33" s="56">
        <f t="shared" ca="1" si="7"/>
        <v>0.32807593122867929</v>
      </c>
      <c r="Y33" s="56">
        <f t="shared" ca="1" si="7"/>
        <v>0.25573565138022625</v>
      </c>
      <c r="Z33" s="56">
        <f t="shared" ca="1" si="7"/>
        <v>1</v>
      </c>
      <c r="AA33" s="56">
        <f t="shared" ca="1" si="7"/>
        <v>0.30032843731384823</v>
      </c>
      <c r="AB33" s="56">
        <f t="shared" ca="1" si="7"/>
        <v>0.2484825400491209</v>
      </c>
      <c r="AC33" s="56">
        <f t="shared" ca="1" si="7"/>
        <v>0.23697219981768083</v>
      </c>
      <c r="AD33" s="56">
        <f t="shared" ca="1" si="7"/>
        <v>0.41530340402757049</v>
      </c>
      <c r="AE33" s="56">
        <f t="shared" ca="1" si="7"/>
        <v>0.26091075271738357</v>
      </c>
      <c r="AF33" s="56">
        <f t="shared" ca="1" si="7"/>
        <v>0.38901190665925889</v>
      </c>
      <c r="AG33" s="56">
        <f t="shared" ca="1" si="7"/>
        <v>0.24361045785004393</v>
      </c>
      <c r="AH33" s="56">
        <f t="shared" ca="1" si="7"/>
        <v>0.40459544789275254</v>
      </c>
      <c r="AI33" s="56">
        <f t="shared" ca="1" si="7"/>
        <v>0.19866137489689467</v>
      </c>
      <c r="AJ33" s="56">
        <f t="shared" ca="1" si="7"/>
        <v>0.42920959239862883</v>
      </c>
      <c r="AK33" s="56">
        <f t="shared" ca="1" si="7"/>
        <v>0.15508653542816661</v>
      </c>
      <c r="AL33" s="56">
        <f t="shared" ca="1" si="7"/>
        <v>0.1941204492370788</v>
      </c>
      <c r="AM33" s="56">
        <f t="shared" ca="1" si="7"/>
        <v>0.43905016057383306</v>
      </c>
      <c r="AN33" s="56">
        <f t="shared" ca="1" si="7"/>
        <v>0.13867324947156581</v>
      </c>
      <c r="AO33" s="56">
        <f t="shared" ca="1" si="7"/>
        <v>0.22320473772177715</v>
      </c>
      <c r="AP33" s="56">
        <f t="shared" ca="1" si="7"/>
        <v>0.30912772699202823</v>
      </c>
      <c r="AQ33" s="56">
        <f t="shared" ca="1" si="7"/>
        <v>0.36145624552866779</v>
      </c>
    </row>
    <row r="34" spans="5:43">
      <c r="T34" s="56" t="str">
        <f t="shared" si="8"/>
        <v>DENN</v>
      </c>
      <c r="U34" s="56">
        <f t="shared" ca="1" si="9"/>
        <v>0.16323348057788126</v>
      </c>
      <c r="V34" s="56">
        <f t="shared" ca="1" si="7"/>
        <v>0.12486877911206321</v>
      </c>
      <c r="W34" s="56">
        <f t="shared" ca="1" si="7"/>
        <v>0.16798531910330497</v>
      </c>
      <c r="X34" s="56">
        <f t="shared" ca="1" si="7"/>
        <v>0.22989969892172801</v>
      </c>
      <c r="Y34" s="56">
        <f t="shared" ca="1" si="7"/>
        <v>0.21527829920387609</v>
      </c>
      <c r="Z34" s="56">
        <f t="shared" ca="1" si="7"/>
        <v>0.30032843731384823</v>
      </c>
      <c r="AA34" s="56">
        <f t="shared" ca="1" si="7"/>
        <v>0.99999999999999978</v>
      </c>
      <c r="AB34" s="56">
        <f t="shared" ca="1" si="7"/>
        <v>0.24541305399697227</v>
      </c>
      <c r="AC34" s="56">
        <f t="shared" ca="1" si="7"/>
        <v>0.15715807637025317</v>
      </c>
      <c r="AD34" s="56">
        <f t="shared" ca="1" si="7"/>
        <v>0.199757820814878</v>
      </c>
      <c r="AE34" s="56">
        <f t="shared" ca="1" si="7"/>
        <v>0.12610358450248185</v>
      </c>
      <c r="AF34" s="56">
        <f t="shared" ca="1" si="7"/>
        <v>0.3448473538592064</v>
      </c>
      <c r="AG34" s="56">
        <f t="shared" ca="1" si="7"/>
        <v>0.2528427326034835</v>
      </c>
      <c r="AH34" s="56">
        <f t="shared" ca="1" si="7"/>
        <v>0.29927368730148812</v>
      </c>
      <c r="AI34" s="56">
        <f t="shared" ca="1" si="7"/>
        <v>0.19377506972622724</v>
      </c>
      <c r="AJ34" s="56">
        <f t="shared" ca="1" si="7"/>
        <v>0.32230253608626669</v>
      </c>
      <c r="AK34" s="56">
        <f t="shared" ca="1" si="7"/>
        <v>9.3191228589373537E-2</v>
      </c>
      <c r="AL34" s="56">
        <f t="shared" ca="1" si="7"/>
        <v>0.22432187793210373</v>
      </c>
      <c r="AM34" s="56">
        <f t="shared" ca="1" si="7"/>
        <v>0.35265549891251435</v>
      </c>
      <c r="AN34" s="56">
        <f t="shared" ca="1" si="7"/>
        <v>0.12562757282520798</v>
      </c>
      <c r="AO34" s="56">
        <f t="shared" ca="1" si="7"/>
        <v>0.19141943266074868</v>
      </c>
      <c r="AP34" s="56">
        <f t="shared" ca="1" si="7"/>
        <v>0.27953833310257281</v>
      </c>
      <c r="AQ34" s="56">
        <f t="shared" ca="1" si="7"/>
        <v>0.30129417700816263</v>
      </c>
    </row>
    <row r="35" spans="5:43">
      <c r="T35" s="56" t="str">
        <f t="shared" si="8"/>
        <v>HAE</v>
      </c>
      <c r="U35" s="56">
        <f t="shared" ca="1" si="9"/>
        <v>0.13482736950644689</v>
      </c>
      <c r="V35" s="56">
        <f t="shared" ca="1" si="7"/>
        <v>0.12128660932250329</v>
      </c>
      <c r="W35" s="56">
        <f t="shared" ca="1" si="7"/>
        <v>0.1095465827550851</v>
      </c>
      <c r="X35" s="56">
        <f t="shared" ca="1" si="7"/>
        <v>0.19237513789363256</v>
      </c>
      <c r="Y35" s="56">
        <f t="shared" ca="1" si="7"/>
        <v>0.21870598138407046</v>
      </c>
      <c r="Z35" s="56">
        <f t="shared" ca="1" si="7"/>
        <v>0.2484825400491209</v>
      </c>
      <c r="AA35" s="56">
        <f t="shared" ca="1" si="7"/>
        <v>0.24541305399697227</v>
      </c>
      <c r="AB35" s="56">
        <f t="shared" ca="1" si="7"/>
        <v>1</v>
      </c>
      <c r="AC35" s="56">
        <f t="shared" ca="1" si="7"/>
        <v>0.13558130253542355</v>
      </c>
      <c r="AD35" s="56">
        <f t="shared" ca="1" si="7"/>
        <v>0.19105356995419509</v>
      </c>
      <c r="AE35" s="56">
        <f t="shared" ca="1" si="7"/>
        <v>0.12403171948088128</v>
      </c>
      <c r="AF35" s="56">
        <f t="shared" ca="1" si="7"/>
        <v>0.2661163227183847</v>
      </c>
      <c r="AG35" s="56">
        <f t="shared" ca="1" si="7"/>
        <v>0.20388999841298705</v>
      </c>
      <c r="AH35" s="56">
        <f t="shared" ca="1" si="7"/>
        <v>0.25180634362151283</v>
      </c>
      <c r="AI35" s="56">
        <f t="shared" ca="1" si="7"/>
        <v>0.15894137109144252</v>
      </c>
      <c r="AJ35" s="56">
        <f t="shared" ca="1" si="7"/>
        <v>0.25385548761708571</v>
      </c>
      <c r="AK35" s="56">
        <f t="shared" ca="1" si="7"/>
        <v>0.11457169231226277</v>
      </c>
      <c r="AL35" s="56">
        <f t="shared" ca="1" si="7"/>
        <v>0.19370678836774496</v>
      </c>
      <c r="AM35" s="56">
        <f t="shared" ca="1" si="7"/>
        <v>0.3006977237269165</v>
      </c>
      <c r="AN35" s="56">
        <f t="shared" ca="1" si="7"/>
        <v>0.11917662637459557</v>
      </c>
      <c r="AO35" s="56">
        <f t="shared" ca="1" si="7"/>
        <v>0.14791399790572579</v>
      </c>
      <c r="AP35" s="56">
        <f t="shared" ca="1" si="7"/>
        <v>0.20909424031359458</v>
      </c>
      <c r="AQ35" s="56">
        <f t="shared" ca="1" si="7"/>
        <v>0.25622370797912986</v>
      </c>
    </row>
    <row r="36" spans="5:43">
      <c r="T36" s="56" t="str">
        <f t="shared" si="8"/>
        <v>HDNG</v>
      </c>
      <c r="U36" s="56">
        <f t="shared" ca="1" si="9"/>
        <v>9.1980874559176834E-2</v>
      </c>
      <c r="V36" s="56">
        <f t="shared" ca="1" si="7"/>
        <v>4.9125954686593053E-2</v>
      </c>
      <c r="W36" s="56">
        <f t="shared" ca="1" si="7"/>
        <v>0.11880772635658755</v>
      </c>
      <c r="X36" s="56">
        <f t="shared" ca="1" si="7"/>
        <v>0.18577495790615728</v>
      </c>
      <c r="Y36" s="56">
        <f t="shared" ca="1" si="7"/>
        <v>0.12980367879854676</v>
      </c>
      <c r="Z36" s="56">
        <f t="shared" ca="1" si="7"/>
        <v>0.23697219981768083</v>
      </c>
      <c r="AA36" s="56">
        <f t="shared" ca="1" si="7"/>
        <v>0.15715807637025317</v>
      </c>
      <c r="AB36" s="56">
        <f t="shared" ca="1" si="7"/>
        <v>0.13558130253542355</v>
      </c>
      <c r="AC36" s="56">
        <f t="shared" ca="1" si="7"/>
        <v>1.0000000000000002</v>
      </c>
      <c r="AD36" s="56">
        <f t="shared" ca="1" si="7"/>
        <v>0.20927806751620331</v>
      </c>
      <c r="AE36" s="56">
        <f t="shared" ca="1" si="7"/>
        <v>0.10948301042940609</v>
      </c>
      <c r="AF36" s="56">
        <f t="shared" ca="1" si="7"/>
        <v>0.22378731451182873</v>
      </c>
      <c r="AG36" s="56">
        <f t="shared" ca="1" si="7"/>
        <v>0.20235350701035817</v>
      </c>
      <c r="AH36" s="56">
        <f t="shared" ca="1" si="7"/>
        <v>0.22879529683115343</v>
      </c>
      <c r="AI36" s="56">
        <f t="shared" ca="1" si="7"/>
        <v>0.12431255559836744</v>
      </c>
      <c r="AJ36" s="56">
        <f t="shared" ca="1" si="7"/>
        <v>0.22571892269620622</v>
      </c>
      <c r="AK36" s="56">
        <f t="shared" ca="1" si="7"/>
        <v>0.12656392417449625</v>
      </c>
      <c r="AL36" s="56">
        <f t="shared" ca="1" si="7"/>
        <v>0.11493387907886009</v>
      </c>
      <c r="AM36" s="56">
        <f t="shared" ca="1" si="7"/>
        <v>0.24369102965356113</v>
      </c>
      <c r="AN36" s="56">
        <f t="shared" ca="1" si="7"/>
        <v>0.15429250517166068</v>
      </c>
      <c r="AO36" s="56">
        <f t="shared" ca="1" si="7"/>
        <v>0.13412422048523609</v>
      </c>
      <c r="AP36" s="56">
        <f t="shared" ca="1" si="7"/>
        <v>0.20360427351538041</v>
      </c>
      <c r="AQ36" s="56">
        <f t="shared" ca="1" si="7"/>
        <v>0.12017361988442388</v>
      </c>
    </row>
    <row r="37" spans="5:43">
      <c r="T37" s="56" t="str">
        <f t="shared" si="8"/>
        <v>HEES</v>
      </c>
      <c r="U37" s="56">
        <f t="shared" ca="1" si="9"/>
        <v>0.1953088222649467</v>
      </c>
      <c r="V37" s="56">
        <f t="shared" ca="1" si="7"/>
        <v>8.7058963715603302E-2</v>
      </c>
      <c r="W37" s="56">
        <f t="shared" ca="1" si="7"/>
        <v>0.16376718130817983</v>
      </c>
      <c r="X37" s="56">
        <f t="shared" ca="1" si="7"/>
        <v>0.25241550431950355</v>
      </c>
      <c r="Y37" s="56">
        <f t="shared" ca="1" si="7"/>
        <v>0.22363960084473639</v>
      </c>
      <c r="Z37" s="56">
        <f t="shared" ca="1" si="7"/>
        <v>0.41530340402757049</v>
      </c>
      <c r="AA37" s="56">
        <f t="shared" ca="1" si="7"/>
        <v>0.199757820814878</v>
      </c>
      <c r="AB37" s="56">
        <f t="shared" ca="1" si="7"/>
        <v>0.19105356995419509</v>
      </c>
      <c r="AC37" s="56">
        <f t="shared" ca="1" si="7"/>
        <v>0.20927806751620331</v>
      </c>
      <c r="AD37" s="56">
        <f t="shared" ca="1" si="7"/>
        <v>1</v>
      </c>
      <c r="AE37" s="56">
        <f t="shared" ca="1" si="7"/>
        <v>0.22949814375488931</v>
      </c>
      <c r="AF37" s="56">
        <f t="shared" ca="1" si="7"/>
        <v>0.29532512896275098</v>
      </c>
      <c r="AG37" s="56">
        <f t="shared" ca="1" si="7"/>
        <v>0.24592312210777018</v>
      </c>
      <c r="AH37" s="56">
        <f t="shared" ca="1" si="7"/>
        <v>0.40668706073003569</v>
      </c>
      <c r="AI37" s="56">
        <f t="shared" ca="1" si="7"/>
        <v>0.16071423548890718</v>
      </c>
      <c r="AJ37" s="56">
        <f t="shared" ca="1" si="7"/>
        <v>0.35400847851064865</v>
      </c>
      <c r="AK37" s="56">
        <f t="shared" ca="1" si="7"/>
        <v>0.11676414888861178</v>
      </c>
      <c r="AL37" s="56">
        <f t="shared" ca="1" si="7"/>
        <v>0.23749975328629189</v>
      </c>
      <c r="AM37" s="56">
        <f t="shared" ca="1" si="7"/>
        <v>0.35893593577691701</v>
      </c>
      <c r="AN37" s="56">
        <f t="shared" ca="1" si="7"/>
        <v>0.13626630747555932</v>
      </c>
      <c r="AO37" s="56">
        <f t="shared" ca="1" si="7"/>
        <v>0.21847981412583029</v>
      </c>
      <c r="AP37" s="56">
        <f t="shared" ca="1" si="7"/>
        <v>0.29640913291990589</v>
      </c>
      <c r="AQ37" s="56">
        <f t="shared" ca="1" si="7"/>
        <v>0.26215543281015541</v>
      </c>
    </row>
    <row r="38" spans="5:43">
      <c r="T38" s="56" t="str">
        <f t="shared" si="8"/>
        <v>IEP</v>
      </c>
      <c r="U38" s="56">
        <f t="shared" ca="1" si="9"/>
        <v>0.12382164163569032</v>
      </c>
      <c r="V38" s="56">
        <f t="shared" ca="1" si="7"/>
        <v>9.3596143863654849E-2</v>
      </c>
      <c r="W38" s="56">
        <f t="shared" ca="1" si="7"/>
        <v>8.1757042066110217E-2</v>
      </c>
      <c r="X38" s="56">
        <f t="shared" ca="1" si="7"/>
        <v>0.2568188171521853</v>
      </c>
      <c r="Y38" s="56">
        <f t="shared" ca="1" si="7"/>
        <v>0.14843144977954592</v>
      </c>
      <c r="Z38" s="56">
        <f t="shared" ca="1" si="7"/>
        <v>0.26091075271738357</v>
      </c>
      <c r="AA38" s="56">
        <f t="shared" ca="1" si="7"/>
        <v>0.12610358450248185</v>
      </c>
      <c r="AB38" s="56">
        <f t="shared" ca="1" si="7"/>
        <v>0.12403171948088128</v>
      </c>
      <c r="AC38" s="56">
        <f t="shared" ca="1" si="7"/>
        <v>0.10948301042940609</v>
      </c>
      <c r="AD38" s="56">
        <f t="shared" ca="1" si="7"/>
        <v>0.22949814375488931</v>
      </c>
      <c r="AE38" s="56">
        <f t="shared" ca="1" si="7"/>
        <v>1</v>
      </c>
      <c r="AF38" s="56">
        <f t="shared" ca="1" si="7"/>
        <v>0.1383853390013296</v>
      </c>
      <c r="AG38" s="56">
        <f t="shared" ca="1" si="7"/>
        <v>0.14531596013496165</v>
      </c>
      <c r="AH38" s="56">
        <f t="shared" ca="1" si="7"/>
        <v>0.21758371794367873</v>
      </c>
      <c r="AI38" s="56">
        <f t="shared" ca="1" si="7"/>
        <v>8.3279989076938482E-2</v>
      </c>
      <c r="AJ38" s="56">
        <f t="shared" ca="1" si="7"/>
        <v>0.22424498602798731</v>
      </c>
      <c r="AK38" s="56">
        <f t="shared" ca="1" si="7"/>
        <v>7.2918184630250515E-2</v>
      </c>
      <c r="AL38" s="56">
        <f t="shared" ca="1" si="7"/>
        <v>0.13164488520731604</v>
      </c>
      <c r="AM38" s="56">
        <f t="shared" ca="1" si="7"/>
        <v>0.21703190612054862</v>
      </c>
      <c r="AN38" s="56">
        <f t="shared" ca="1" si="7"/>
        <v>7.6537724621808662E-2</v>
      </c>
      <c r="AO38" s="56">
        <f t="shared" ca="1" si="7"/>
        <v>0.14010437901671785</v>
      </c>
      <c r="AP38" s="56">
        <f t="shared" ca="1" si="7"/>
        <v>0.17026608638208454</v>
      </c>
      <c r="AQ38" s="56">
        <f t="shared" ca="1" si="7"/>
        <v>0.16653756695367131</v>
      </c>
    </row>
    <row r="39" spans="5:43">
      <c r="T39" s="56" t="str">
        <f t="shared" si="8"/>
        <v>KAI</v>
      </c>
      <c r="U39" s="56">
        <f t="shared" ca="1" si="9"/>
        <v>0.1984931184451294</v>
      </c>
      <c r="V39" s="56">
        <f t="shared" ca="1" si="7"/>
        <v>0.12965208798663685</v>
      </c>
      <c r="W39" s="56">
        <f t="shared" ca="1" si="7"/>
        <v>0.18078979914986998</v>
      </c>
      <c r="X39" s="56">
        <f t="shared" ca="1" si="7"/>
        <v>0.24086846720181052</v>
      </c>
      <c r="Y39" s="56">
        <f t="shared" ca="1" si="7"/>
        <v>0.23870853250367544</v>
      </c>
      <c r="Z39" s="56">
        <f t="shared" ca="1" si="7"/>
        <v>0.38901190665925889</v>
      </c>
      <c r="AA39" s="56">
        <f t="shared" ca="1" si="7"/>
        <v>0.3448473538592064</v>
      </c>
      <c r="AB39" s="56">
        <f t="shared" ca="1" si="7"/>
        <v>0.2661163227183847</v>
      </c>
      <c r="AC39" s="56">
        <f t="shared" ca="1" si="7"/>
        <v>0.22378731451182873</v>
      </c>
      <c r="AD39" s="56">
        <f t="shared" ca="1" si="7"/>
        <v>0.29532512896275098</v>
      </c>
      <c r="AE39" s="56">
        <f t="shared" ca="1" si="7"/>
        <v>0.1383853390013296</v>
      </c>
      <c r="AF39" s="56">
        <f t="shared" ca="1" si="7"/>
        <v>0.99999999999999978</v>
      </c>
      <c r="AG39" s="56">
        <f t="shared" ca="1" si="7"/>
        <v>0.28430258819353305</v>
      </c>
      <c r="AH39" s="56">
        <f t="shared" ca="1" si="7"/>
        <v>0.33472087343135937</v>
      </c>
      <c r="AI39" s="56">
        <f t="shared" ref="AI39:AQ50" ca="1" si="11">CORREL(INDIRECT($T39,),INDIRECT(AI$27,))</f>
        <v>0.17389292614960236</v>
      </c>
      <c r="AJ39" s="56">
        <f t="shared" ca="1" si="11"/>
        <v>0.35721284810193304</v>
      </c>
      <c r="AK39" s="56">
        <f t="shared" ca="1" si="11"/>
        <v>0.12250373971499232</v>
      </c>
      <c r="AL39" s="56">
        <f t="shared" ca="1" si="11"/>
        <v>0.29735253304067366</v>
      </c>
      <c r="AM39" s="56">
        <f t="shared" ca="1" si="11"/>
        <v>0.41954817551059759</v>
      </c>
      <c r="AN39" s="56">
        <f t="shared" ca="1" si="11"/>
        <v>0.130214224709294</v>
      </c>
      <c r="AO39" s="56">
        <f t="shared" ca="1" si="11"/>
        <v>0.16261466367193345</v>
      </c>
      <c r="AP39" s="56">
        <f t="shared" ca="1" si="11"/>
        <v>0.25936379355386946</v>
      </c>
      <c r="AQ39" s="56">
        <f t="shared" ca="1" si="11"/>
        <v>0.24961634905960792</v>
      </c>
    </row>
    <row r="40" spans="5:43">
      <c r="T40" s="56" t="str">
        <f t="shared" si="8"/>
        <v>LNCE</v>
      </c>
      <c r="U40" s="56">
        <f t="shared" ca="1" si="9"/>
        <v>0.14774859213362987</v>
      </c>
      <c r="V40" s="56">
        <f t="shared" ca="1" si="9"/>
        <v>9.9931335232378793E-2</v>
      </c>
      <c r="W40" s="56">
        <f t="shared" ca="1" si="9"/>
        <v>0.12496076701115075</v>
      </c>
      <c r="X40" s="56">
        <f t="shared" ca="1" si="9"/>
        <v>0.19636635631280736</v>
      </c>
      <c r="Y40" s="56">
        <f t="shared" ca="1" si="9"/>
        <v>0.21964813272697756</v>
      </c>
      <c r="Z40" s="56">
        <f t="shared" ca="1" si="9"/>
        <v>0.24361045785004393</v>
      </c>
      <c r="AA40" s="56">
        <f t="shared" ca="1" si="9"/>
        <v>0.2528427326034835</v>
      </c>
      <c r="AB40" s="56">
        <f t="shared" ca="1" si="9"/>
        <v>0.20388999841298705</v>
      </c>
      <c r="AC40" s="56">
        <f t="shared" ca="1" si="9"/>
        <v>0.20235350701035817</v>
      </c>
      <c r="AD40" s="56">
        <f t="shared" ca="1" si="9"/>
        <v>0.24592312210777018</v>
      </c>
      <c r="AE40" s="56">
        <f t="shared" ca="1" si="9"/>
        <v>0.14531596013496165</v>
      </c>
      <c r="AF40" s="56">
        <f t="shared" ca="1" si="9"/>
        <v>0.28430258819353305</v>
      </c>
      <c r="AG40" s="56">
        <f t="shared" ca="1" si="9"/>
        <v>1</v>
      </c>
      <c r="AH40" s="56">
        <f t="shared" ca="1" si="9"/>
        <v>0.28536758699850268</v>
      </c>
      <c r="AI40" s="56">
        <f t="shared" ca="1" si="9"/>
        <v>0.15483178787865765</v>
      </c>
      <c r="AJ40" s="56">
        <f t="shared" ca="1" si="9"/>
        <v>0.25372846280912492</v>
      </c>
      <c r="AK40" s="56">
        <f t="shared" ca="1" si="11"/>
        <v>0.11820622121401216</v>
      </c>
      <c r="AL40" s="56">
        <f t="shared" ca="1" si="11"/>
        <v>0.17476137189486587</v>
      </c>
      <c r="AM40" s="56">
        <f t="shared" ca="1" si="11"/>
        <v>0.29498536638363221</v>
      </c>
      <c r="AN40" s="56">
        <f t="shared" ca="1" si="11"/>
        <v>0.16027994749577709</v>
      </c>
      <c r="AO40" s="56">
        <f t="shared" ca="1" si="11"/>
        <v>0.13305612119768659</v>
      </c>
      <c r="AP40" s="56">
        <f t="shared" ca="1" si="11"/>
        <v>0.26151699928747119</v>
      </c>
      <c r="AQ40" s="56">
        <f t="shared" ca="1" si="11"/>
        <v>0.22678645069504411</v>
      </c>
    </row>
    <row r="41" spans="5:43">
      <c r="T41" s="56" t="str">
        <f t="shared" si="8"/>
        <v>MINI</v>
      </c>
      <c r="U41" s="56">
        <f t="shared" ca="1" si="9"/>
        <v>0.19099922122378152</v>
      </c>
      <c r="V41" s="56">
        <f t="shared" ca="1" si="9"/>
        <v>0.12642941892444479</v>
      </c>
      <c r="W41" s="56">
        <f t="shared" ca="1" si="9"/>
        <v>0.19468169082844355</v>
      </c>
      <c r="X41" s="56">
        <f t="shared" ca="1" si="9"/>
        <v>0.29005271182182618</v>
      </c>
      <c r="Y41" s="56">
        <f t="shared" ca="1" si="9"/>
        <v>0.25755640164674681</v>
      </c>
      <c r="Z41" s="56">
        <f t="shared" ca="1" si="9"/>
        <v>0.40459544789275254</v>
      </c>
      <c r="AA41" s="56">
        <f t="shared" ca="1" si="9"/>
        <v>0.29927368730148812</v>
      </c>
      <c r="AB41" s="56">
        <f t="shared" ca="1" si="9"/>
        <v>0.25180634362151283</v>
      </c>
      <c r="AC41" s="56">
        <f t="shared" ca="1" si="9"/>
        <v>0.22879529683115343</v>
      </c>
      <c r="AD41" s="56">
        <f t="shared" ca="1" si="9"/>
        <v>0.40668706073003569</v>
      </c>
      <c r="AE41" s="56">
        <f t="shared" ca="1" si="9"/>
        <v>0.21758371794367873</v>
      </c>
      <c r="AF41" s="56">
        <f t="shared" ca="1" si="9"/>
        <v>0.33472087343135937</v>
      </c>
      <c r="AG41" s="56">
        <f t="shared" ca="1" si="9"/>
        <v>0.28536758699850268</v>
      </c>
      <c r="AH41" s="56">
        <f t="shared" ca="1" si="9"/>
        <v>1.0000000000000002</v>
      </c>
      <c r="AI41" s="56">
        <f t="shared" ca="1" si="9"/>
        <v>0.23826123085209999</v>
      </c>
      <c r="AJ41" s="56">
        <f t="shared" ca="1" si="9"/>
        <v>0.39685713681759438</v>
      </c>
      <c r="AK41" s="56">
        <f t="shared" ca="1" si="11"/>
        <v>0.13424922264321151</v>
      </c>
      <c r="AL41" s="56">
        <f t="shared" ca="1" si="11"/>
        <v>0.23994631205406228</v>
      </c>
      <c r="AM41" s="56">
        <f t="shared" ca="1" si="11"/>
        <v>0.43151428376971929</v>
      </c>
      <c r="AN41" s="56">
        <f t="shared" ca="1" si="11"/>
        <v>0.20602068723541206</v>
      </c>
      <c r="AO41" s="56">
        <f t="shared" ca="1" si="11"/>
        <v>0.31278271322349327</v>
      </c>
      <c r="AP41" s="56">
        <f t="shared" ca="1" si="11"/>
        <v>0.32524715149475636</v>
      </c>
      <c r="AQ41" s="56">
        <f t="shared" ca="1" si="11"/>
        <v>0.30799031017791817</v>
      </c>
    </row>
    <row r="42" spans="5:43">
      <c r="T42" s="56" t="str">
        <f t="shared" si="8"/>
        <v>MLAB</v>
      </c>
      <c r="U42" s="56">
        <f t="shared" ca="1" si="9"/>
        <v>0.18261569794433916</v>
      </c>
      <c r="V42" s="56">
        <f t="shared" ca="1" si="9"/>
        <v>0.12647881802325101</v>
      </c>
      <c r="W42" s="56">
        <f t="shared" ca="1" si="9"/>
        <v>0.11867355169902057</v>
      </c>
      <c r="X42" s="56">
        <f t="shared" ca="1" si="9"/>
        <v>0.17365168244832707</v>
      </c>
      <c r="Y42" s="56">
        <f t="shared" ca="1" si="9"/>
        <v>0.23238916800911955</v>
      </c>
      <c r="Z42" s="56">
        <f t="shared" ca="1" si="9"/>
        <v>0.19866137489689467</v>
      </c>
      <c r="AA42" s="56">
        <f t="shared" ca="1" si="9"/>
        <v>0.19377506972622724</v>
      </c>
      <c r="AB42" s="56">
        <f t="shared" ca="1" si="9"/>
        <v>0.15894137109144252</v>
      </c>
      <c r="AC42" s="56">
        <f t="shared" ca="1" si="9"/>
        <v>0.12431255559836744</v>
      </c>
      <c r="AD42" s="56">
        <f t="shared" ca="1" si="9"/>
        <v>0.16071423548890718</v>
      </c>
      <c r="AE42" s="56">
        <f t="shared" ca="1" si="9"/>
        <v>8.3279989076938482E-2</v>
      </c>
      <c r="AF42" s="56">
        <f t="shared" ca="1" si="9"/>
        <v>0.17389292614960236</v>
      </c>
      <c r="AG42" s="56">
        <f t="shared" ca="1" si="9"/>
        <v>0.15483178787865765</v>
      </c>
      <c r="AH42" s="56">
        <f t="shared" ca="1" si="9"/>
        <v>0.23826123085209999</v>
      </c>
      <c r="AI42" s="56">
        <f t="shared" ca="1" si="9"/>
        <v>1.0000000000000002</v>
      </c>
      <c r="AJ42" s="56">
        <f t="shared" ca="1" si="9"/>
        <v>0.25866858595286496</v>
      </c>
      <c r="AK42" s="56">
        <f t="shared" ca="1" si="11"/>
        <v>7.1706799853649236E-2</v>
      </c>
      <c r="AL42" s="56">
        <f t="shared" ca="1" si="11"/>
        <v>0.14316806046636649</v>
      </c>
      <c r="AM42" s="56">
        <f t="shared" ca="1" si="11"/>
        <v>0.25713076233588406</v>
      </c>
      <c r="AN42" s="56">
        <f t="shared" ca="1" si="11"/>
        <v>0.13583961919971352</v>
      </c>
      <c r="AO42" s="56">
        <f t="shared" ca="1" si="11"/>
        <v>0.14766657748862597</v>
      </c>
      <c r="AP42" s="56">
        <f t="shared" ca="1" si="11"/>
        <v>0.19804938314698786</v>
      </c>
      <c r="AQ42" s="56">
        <f t="shared" ca="1" si="11"/>
        <v>0.16045663433402119</v>
      </c>
    </row>
    <row r="43" spans="5:43">
      <c r="T43" s="56" t="str">
        <f t="shared" si="8"/>
        <v>NATI</v>
      </c>
      <c r="U43" s="56">
        <f t="shared" ca="1" si="9"/>
        <v>0.15372180010027545</v>
      </c>
      <c r="V43" s="56">
        <f t="shared" ca="1" si="9"/>
        <v>0.21827156313621962</v>
      </c>
      <c r="W43" s="56">
        <f t="shared" ca="1" si="9"/>
        <v>0.17797810218713878</v>
      </c>
      <c r="X43" s="56">
        <f t="shared" ca="1" si="9"/>
        <v>0.258479974178844</v>
      </c>
      <c r="Y43" s="56">
        <f t="shared" ca="1" si="9"/>
        <v>0.33303249637378823</v>
      </c>
      <c r="Z43" s="56">
        <f t="shared" ca="1" si="9"/>
        <v>0.42920959239862883</v>
      </c>
      <c r="AA43" s="56">
        <f t="shared" ca="1" si="9"/>
        <v>0.32230253608626669</v>
      </c>
      <c r="AB43" s="56">
        <f t="shared" ca="1" si="9"/>
        <v>0.25385548761708571</v>
      </c>
      <c r="AC43" s="56">
        <f t="shared" ca="1" si="9"/>
        <v>0.22571892269620622</v>
      </c>
      <c r="AD43" s="56">
        <f t="shared" ca="1" si="9"/>
        <v>0.35400847851064865</v>
      </c>
      <c r="AE43" s="56">
        <f t="shared" ca="1" si="9"/>
        <v>0.22424498602798731</v>
      </c>
      <c r="AF43" s="56">
        <f t="shared" ca="1" si="9"/>
        <v>0.35721284810193304</v>
      </c>
      <c r="AG43" s="56">
        <f t="shared" ca="1" si="9"/>
        <v>0.25372846280912492</v>
      </c>
      <c r="AH43" s="56">
        <f t="shared" ca="1" si="9"/>
        <v>0.39685713681759438</v>
      </c>
      <c r="AI43" s="56">
        <f t="shared" ca="1" si="9"/>
        <v>0.25866858595286496</v>
      </c>
      <c r="AJ43" s="56">
        <f t="shared" ca="1" si="9"/>
        <v>1</v>
      </c>
      <c r="AK43" s="56">
        <f t="shared" ca="1" si="11"/>
        <v>0.151126759807304</v>
      </c>
      <c r="AL43" s="56">
        <f t="shared" ca="1" si="11"/>
        <v>0.2175347146836307</v>
      </c>
      <c r="AM43" s="56">
        <f t="shared" ca="1" si="11"/>
        <v>0.41809153990771231</v>
      </c>
      <c r="AN43" s="56">
        <f t="shared" ca="1" si="11"/>
        <v>0.16209979397420282</v>
      </c>
      <c r="AO43" s="56">
        <f t="shared" ca="1" si="11"/>
        <v>0.22998820188618066</v>
      </c>
      <c r="AP43" s="56">
        <f t="shared" ca="1" si="11"/>
        <v>0.3610126589195729</v>
      </c>
      <c r="AQ43" s="56">
        <f t="shared" ca="1" si="11"/>
        <v>0.31436264844907513</v>
      </c>
    </row>
    <row r="44" spans="5:43">
      <c r="T44" s="56" t="str">
        <f t="shared" si="8"/>
        <v>PCYO</v>
      </c>
      <c r="U44" s="56">
        <f t="shared" ca="1" si="9"/>
        <v>0.12637913065787826</v>
      </c>
      <c r="V44" s="56">
        <f t="shared" ca="1" si="9"/>
        <v>8.0959585759006358E-2</v>
      </c>
      <c r="W44" s="56">
        <f t="shared" ca="1" si="9"/>
        <v>5.1046505222273171E-2</v>
      </c>
      <c r="X44" s="56">
        <f t="shared" ca="1" si="9"/>
        <v>0.1645602774415072</v>
      </c>
      <c r="Y44" s="56">
        <f t="shared" ca="1" si="9"/>
        <v>0.13061960812277512</v>
      </c>
      <c r="Z44" s="56">
        <f t="shared" ca="1" si="9"/>
        <v>0.15508653542816661</v>
      </c>
      <c r="AA44" s="56">
        <f t="shared" ca="1" si="9"/>
        <v>9.3191228589373537E-2</v>
      </c>
      <c r="AB44" s="56">
        <f t="shared" ca="1" si="9"/>
        <v>0.11457169231226277</v>
      </c>
      <c r="AC44" s="56">
        <f t="shared" ca="1" si="9"/>
        <v>0.12656392417449625</v>
      </c>
      <c r="AD44" s="56">
        <f t="shared" ca="1" si="9"/>
        <v>0.11676414888861178</v>
      </c>
      <c r="AE44" s="56">
        <f t="shared" ca="1" si="9"/>
        <v>7.2918184630250515E-2</v>
      </c>
      <c r="AF44" s="56">
        <f t="shared" ca="1" si="9"/>
        <v>0.12250373971499232</v>
      </c>
      <c r="AG44" s="56">
        <f t="shared" ca="1" si="9"/>
        <v>0.11820622121401216</v>
      </c>
      <c r="AH44" s="56">
        <f t="shared" ca="1" si="9"/>
        <v>0.13424922264321151</v>
      </c>
      <c r="AI44" s="56">
        <f t="shared" ca="1" si="9"/>
        <v>7.1706799853649236E-2</v>
      </c>
      <c r="AJ44" s="56">
        <f t="shared" ca="1" si="9"/>
        <v>0.151126759807304</v>
      </c>
      <c r="AK44" s="56">
        <f t="shared" ca="1" si="11"/>
        <v>1</v>
      </c>
      <c r="AL44" s="56">
        <f t="shared" ca="1" si="11"/>
        <v>7.4961131356851896E-2</v>
      </c>
      <c r="AM44" s="56">
        <f t="shared" ca="1" si="11"/>
        <v>0.17332418347547088</v>
      </c>
      <c r="AN44" s="56">
        <f t="shared" ca="1" si="11"/>
        <v>0.10974250461092955</v>
      </c>
      <c r="AO44" s="56">
        <f t="shared" ca="1" si="11"/>
        <v>3.527667676838158E-2</v>
      </c>
      <c r="AP44" s="56">
        <f t="shared" ca="1" si="11"/>
        <v>0.13903779753937787</v>
      </c>
      <c r="AQ44" s="56">
        <f t="shared" ca="1" si="11"/>
        <v>0.1136970946158261</v>
      </c>
    </row>
    <row r="45" spans="5:43">
      <c r="T45" s="56" t="str">
        <f t="shared" si="8"/>
        <v>QNST</v>
      </c>
      <c r="U45" s="56">
        <f t="shared" ca="1" si="9"/>
        <v>0.19229814753173197</v>
      </c>
      <c r="V45" s="56">
        <f t="shared" ca="1" si="9"/>
        <v>0.1205481867821155</v>
      </c>
      <c r="W45" s="56">
        <f t="shared" ca="1" si="9"/>
        <v>0.13315703865206707</v>
      </c>
      <c r="X45" s="56">
        <f t="shared" ca="1" si="9"/>
        <v>0.19587103924507843</v>
      </c>
      <c r="Y45" s="56">
        <f t="shared" ca="1" si="9"/>
        <v>0.27348011767060249</v>
      </c>
      <c r="Z45" s="56">
        <f t="shared" ca="1" si="9"/>
        <v>0.1941204492370788</v>
      </c>
      <c r="AA45" s="56">
        <f t="shared" ca="1" si="9"/>
        <v>0.22432187793210373</v>
      </c>
      <c r="AB45" s="56">
        <f t="shared" ca="1" si="9"/>
        <v>0.19370678836774496</v>
      </c>
      <c r="AC45" s="56">
        <f t="shared" ca="1" si="9"/>
        <v>0.11493387907886009</v>
      </c>
      <c r="AD45" s="56">
        <f t="shared" ca="1" si="9"/>
        <v>0.23749975328629189</v>
      </c>
      <c r="AE45" s="56">
        <f t="shared" ca="1" si="9"/>
        <v>0.13164488520731604</v>
      </c>
      <c r="AF45" s="56">
        <f t="shared" ca="1" si="9"/>
        <v>0.29735253304067366</v>
      </c>
      <c r="AG45" s="56">
        <f t="shared" ca="1" si="9"/>
        <v>0.17476137189486587</v>
      </c>
      <c r="AH45" s="56">
        <f t="shared" ca="1" si="9"/>
        <v>0.23994631205406228</v>
      </c>
      <c r="AI45" s="56">
        <f t="shared" ca="1" si="9"/>
        <v>0.14316806046636649</v>
      </c>
      <c r="AJ45" s="56">
        <f t="shared" ca="1" si="9"/>
        <v>0.2175347146836307</v>
      </c>
      <c r="AK45" s="56">
        <f t="shared" ca="1" si="11"/>
        <v>7.4961131356851896E-2</v>
      </c>
      <c r="AL45" s="56">
        <f t="shared" ca="1" si="11"/>
        <v>0.99999999999999978</v>
      </c>
      <c r="AM45" s="56">
        <f t="shared" ca="1" si="11"/>
        <v>0.29041786008044818</v>
      </c>
      <c r="AN45" s="56">
        <f t="shared" ca="1" si="11"/>
        <v>0.14322989831263744</v>
      </c>
      <c r="AO45" s="56">
        <f t="shared" ca="1" si="11"/>
        <v>0.13504226768497685</v>
      </c>
      <c r="AP45" s="56">
        <f t="shared" ca="1" si="11"/>
        <v>0.20250477474656742</v>
      </c>
      <c r="AQ45" s="56">
        <f t="shared" ca="1" si="11"/>
        <v>0.18537504990114931</v>
      </c>
    </row>
    <row r="46" spans="5:43">
      <c r="T46" s="56" t="str">
        <f t="shared" si="8"/>
        <v>STL</v>
      </c>
      <c r="U46" s="56">
        <f t="shared" ca="1" si="9"/>
        <v>0.184073697704842</v>
      </c>
      <c r="V46" s="56">
        <f t="shared" ca="1" si="9"/>
        <v>0.13196060640422444</v>
      </c>
      <c r="W46" s="56">
        <f t="shared" ca="1" si="9"/>
        <v>0.21052115535647237</v>
      </c>
      <c r="X46" s="56">
        <f t="shared" ca="1" si="9"/>
        <v>0.29299676703951938</v>
      </c>
      <c r="Y46" s="56">
        <f t="shared" ca="1" si="9"/>
        <v>0.25720032764742079</v>
      </c>
      <c r="Z46" s="56">
        <f t="shared" ca="1" si="9"/>
        <v>0.43905016057383306</v>
      </c>
      <c r="AA46" s="56">
        <f t="shared" ca="1" si="9"/>
        <v>0.35265549891251435</v>
      </c>
      <c r="AB46" s="56">
        <f t="shared" ca="1" si="9"/>
        <v>0.3006977237269165</v>
      </c>
      <c r="AC46" s="56">
        <f t="shared" ca="1" si="9"/>
        <v>0.24369102965356113</v>
      </c>
      <c r="AD46" s="56">
        <f t="shared" ca="1" si="9"/>
        <v>0.35893593577691701</v>
      </c>
      <c r="AE46" s="56">
        <f t="shared" ca="1" si="9"/>
        <v>0.21703190612054862</v>
      </c>
      <c r="AF46" s="56">
        <f t="shared" ca="1" si="9"/>
        <v>0.41954817551059759</v>
      </c>
      <c r="AG46" s="56">
        <f t="shared" ca="1" si="9"/>
        <v>0.29498536638363221</v>
      </c>
      <c r="AH46" s="56">
        <f t="shared" ca="1" si="9"/>
        <v>0.43151428376971929</v>
      </c>
      <c r="AI46" s="56">
        <f t="shared" ca="1" si="9"/>
        <v>0.25713076233588406</v>
      </c>
      <c r="AJ46" s="56">
        <f t="shared" ca="1" si="9"/>
        <v>0.41809153990771231</v>
      </c>
      <c r="AK46" s="56">
        <f t="shared" ca="1" si="11"/>
        <v>0.17332418347547088</v>
      </c>
      <c r="AL46" s="56">
        <f t="shared" ca="1" si="11"/>
        <v>0.29041786008044818</v>
      </c>
      <c r="AM46" s="56">
        <f t="shared" ca="1" si="11"/>
        <v>1</v>
      </c>
      <c r="AN46" s="56">
        <f t="shared" ca="1" si="11"/>
        <v>0.15770220880377936</v>
      </c>
      <c r="AO46" s="56">
        <f t="shared" ca="1" si="11"/>
        <v>0.19483762584405942</v>
      </c>
      <c r="AP46" s="56">
        <f t="shared" ca="1" si="11"/>
        <v>0.37882263876610384</v>
      </c>
      <c r="AQ46" s="56">
        <f t="shared" ca="1" si="11"/>
        <v>0.34163157455136639</v>
      </c>
    </row>
    <row r="47" spans="5:43">
      <c r="T47" s="56" t="str">
        <f t="shared" si="8"/>
        <v>TESS</v>
      </c>
      <c r="U47" s="56">
        <f t="shared" ca="1" si="9"/>
        <v>8.6775850378840988E-2</v>
      </c>
      <c r="V47" s="56">
        <f t="shared" ca="1" si="9"/>
        <v>4.355554894577101E-2</v>
      </c>
      <c r="W47" s="56">
        <f t="shared" ca="1" si="9"/>
        <v>0.10647236143611549</v>
      </c>
      <c r="X47" s="56">
        <f t="shared" ca="1" si="9"/>
        <v>0.12707293427745198</v>
      </c>
      <c r="Y47" s="56">
        <f t="shared" ca="1" si="9"/>
        <v>0.17073727703348859</v>
      </c>
      <c r="Z47" s="56">
        <f t="shared" ca="1" si="9"/>
        <v>0.13867324947156581</v>
      </c>
      <c r="AA47" s="56">
        <f t="shared" ca="1" si="9"/>
        <v>0.12562757282520798</v>
      </c>
      <c r="AB47" s="56">
        <f t="shared" ca="1" si="9"/>
        <v>0.11917662637459557</v>
      </c>
      <c r="AC47" s="56">
        <f t="shared" ca="1" si="9"/>
        <v>0.15429250517166068</v>
      </c>
      <c r="AD47" s="56">
        <f t="shared" ca="1" si="9"/>
        <v>0.13626630747555932</v>
      </c>
      <c r="AE47" s="56">
        <f t="shared" ca="1" si="9"/>
        <v>7.6537724621808662E-2</v>
      </c>
      <c r="AF47" s="56">
        <f t="shared" ca="1" si="9"/>
        <v>0.130214224709294</v>
      </c>
      <c r="AG47" s="56">
        <f t="shared" ca="1" si="9"/>
        <v>0.16027994749577709</v>
      </c>
      <c r="AH47" s="56">
        <f t="shared" ca="1" si="9"/>
        <v>0.20602068723541206</v>
      </c>
      <c r="AI47" s="56">
        <f t="shared" ca="1" si="9"/>
        <v>0.13583961919971352</v>
      </c>
      <c r="AJ47" s="56">
        <f t="shared" ca="1" si="9"/>
        <v>0.16209979397420282</v>
      </c>
      <c r="AK47" s="56">
        <f t="shared" ca="1" si="11"/>
        <v>0.10974250461092955</v>
      </c>
      <c r="AL47" s="56">
        <f t="shared" ca="1" si="11"/>
        <v>0.14322989831263744</v>
      </c>
      <c r="AM47" s="56">
        <f t="shared" ca="1" si="11"/>
        <v>0.15770220880377936</v>
      </c>
      <c r="AN47" s="56">
        <f t="shared" ca="1" si="11"/>
        <v>1</v>
      </c>
      <c r="AO47" s="56">
        <f t="shared" ca="1" si="11"/>
        <v>5.342416468678246E-2</v>
      </c>
      <c r="AP47" s="56">
        <f t="shared" ca="1" si="11"/>
        <v>0.12245256538883956</v>
      </c>
      <c r="AQ47" s="56">
        <f t="shared" ca="1" si="11"/>
        <v>0.13772095477511959</v>
      </c>
    </row>
    <row r="48" spans="5:43">
      <c r="T48" s="56" t="str">
        <f>T23</f>
        <v>USAK</v>
      </c>
      <c r="U48" s="56">
        <f t="shared" ca="1" si="9"/>
        <v>0.1126677613370186</v>
      </c>
      <c r="V48" s="56">
        <f t="shared" ca="1" si="9"/>
        <v>9.5130130970571852E-2</v>
      </c>
      <c r="W48" s="56">
        <f t="shared" ca="1" si="9"/>
        <v>7.4719151933402103E-2</v>
      </c>
      <c r="X48" s="56">
        <f t="shared" ca="1" si="9"/>
        <v>0.19174151364722786</v>
      </c>
      <c r="Y48" s="56">
        <f t="shared" ca="1" si="9"/>
        <v>0.17059141697744973</v>
      </c>
      <c r="Z48" s="56">
        <f t="shared" ca="1" si="9"/>
        <v>0.22320473772177715</v>
      </c>
      <c r="AA48" s="56">
        <f t="shared" ca="1" si="9"/>
        <v>0.19141943266074868</v>
      </c>
      <c r="AB48" s="56">
        <f t="shared" ca="1" si="9"/>
        <v>0.14791399790572579</v>
      </c>
      <c r="AC48" s="56">
        <f t="shared" ca="1" si="9"/>
        <v>0.13412422048523609</v>
      </c>
      <c r="AD48" s="56">
        <f t="shared" ca="1" si="9"/>
        <v>0.21847981412583029</v>
      </c>
      <c r="AE48" s="56">
        <f t="shared" ca="1" si="9"/>
        <v>0.14010437901671785</v>
      </c>
      <c r="AF48" s="56">
        <f t="shared" ca="1" si="9"/>
        <v>0.16261466367193345</v>
      </c>
      <c r="AG48" s="56">
        <f t="shared" ca="1" si="9"/>
        <v>0.13305612119768659</v>
      </c>
      <c r="AH48" s="56">
        <f t="shared" ca="1" si="9"/>
        <v>0.31278271322349327</v>
      </c>
      <c r="AI48" s="56">
        <f t="shared" ca="1" si="9"/>
        <v>0.14766657748862597</v>
      </c>
      <c r="AJ48" s="56">
        <f t="shared" ca="1" si="9"/>
        <v>0.22998820188618066</v>
      </c>
      <c r="AK48" s="56">
        <f t="shared" ca="1" si="11"/>
        <v>3.527667676838158E-2</v>
      </c>
      <c r="AL48" s="56">
        <f t="shared" ca="1" si="11"/>
        <v>0.13504226768497685</v>
      </c>
      <c r="AM48" s="56">
        <f t="shared" ca="1" si="11"/>
        <v>0.19483762584405942</v>
      </c>
      <c r="AN48" s="56">
        <f t="shared" ca="1" si="11"/>
        <v>5.342416468678246E-2</v>
      </c>
      <c r="AO48" s="56">
        <f t="shared" ca="1" si="11"/>
        <v>1</v>
      </c>
      <c r="AP48" s="56">
        <f t="shared" ca="1" si="11"/>
        <v>0.16214566688695006</v>
      </c>
      <c r="AQ48" s="56">
        <f t="shared" ca="1" si="11"/>
        <v>0.18491333617093528</v>
      </c>
    </row>
    <row r="49" spans="20:43">
      <c r="T49" s="56" t="str">
        <f t="shared" si="8"/>
        <v>VSAT</v>
      </c>
      <c r="U49" s="56">
        <f t="shared" ca="1" si="9"/>
        <v>0.169221147702726</v>
      </c>
      <c r="V49" s="56">
        <f t="shared" ca="1" si="9"/>
        <v>0.10980994804017088</v>
      </c>
      <c r="W49" s="56">
        <f t="shared" ca="1" si="9"/>
        <v>0.17748770987641116</v>
      </c>
      <c r="X49" s="56">
        <f t="shared" ca="1" si="9"/>
        <v>0.24667657318700345</v>
      </c>
      <c r="Y49" s="56">
        <f t="shared" ca="1" si="9"/>
        <v>0.21297541188407884</v>
      </c>
      <c r="Z49" s="56">
        <f t="shared" ca="1" si="9"/>
        <v>0.30912772699202823</v>
      </c>
      <c r="AA49" s="56">
        <f t="shared" ca="1" si="9"/>
        <v>0.27953833310257281</v>
      </c>
      <c r="AB49" s="56">
        <f t="shared" ca="1" si="9"/>
        <v>0.20909424031359458</v>
      </c>
      <c r="AC49" s="56">
        <f t="shared" ca="1" si="9"/>
        <v>0.20360427351538041</v>
      </c>
      <c r="AD49" s="56">
        <f t="shared" ca="1" si="9"/>
        <v>0.29640913291990589</v>
      </c>
      <c r="AE49" s="56">
        <f t="shared" ca="1" si="9"/>
        <v>0.17026608638208454</v>
      </c>
      <c r="AF49" s="56">
        <f t="shared" ca="1" si="9"/>
        <v>0.25936379355386946</v>
      </c>
      <c r="AG49" s="56">
        <f t="shared" ca="1" si="9"/>
        <v>0.26151699928747119</v>
      </c>
      <c r="AH49" s="56">
        <f t="shared" ca="1" si="9"/>
        <v>0.32524715149475636</v>
      </c>
      <c r="AI49" s="56">
        <f t="shared" ca="1" si="9"/>
        <v>0.19804938314698786</v>
      </c>
      <c r="AJ49" s="56">
        <f t="shared" ca="1" si="9"/>
        <v>0.3610126589195729</v>
      </c>
      <c r="AK49" s="56">
        <f t="shared" ca="1" si="11"/>
        <v>0.13903779753937787</v>
      </c>
      <c r="AL49" s="56">
        <f t="shared" ca="1" si="11"/>
        <v>0.20250477474656742</v>
      </c>
      <c r="AM49" s="56">
        <f t="shared" ca="1" si="11"/>
        <v>0.37882263876610384</v>
      </c>
      <c r="AN49" s="56">
        <f t="shared" ca="1" si="11"/>
        <v>0.12245256538883956</v>
      </c>
      <c r="AO49" s="56">
        <f t="shared" ca="1" si="11"/>
        <v>0.16214566688695006</v>
      </c>
      <c r="AP49" s="56">
        <f t="shared" ca="1" si="11"/>
        <v>1.0000000000000002</v>
      </c>
      <c r="AQ49" s="56">
        <f t="shared" ca="1" si="11"/>
        <v>0.25372148880564405</v>
      </c>
    </row>
    <row r="50" spans="20:43">
      <c r="T50" s="56" t="str">
        <f t="shared" si="8"/>
        <v>WWW</v>
      </c>
      <c r="U50" s="56">
        <f t="shared" ca="1" si="9"/>
        <v>0.1522108422992364</v>
      </c>
      <c r="V50" s="56">
        <f t="shared" ca="1" si="9"/>
        <v>0.15713035001391948</v>
      </c>
      <c r="W50" s="56">
        <f t="shared" ca="1" si="9"/>
        <v>0.15438339921997493</v>
      </c>
      <c r="X50" s="56">
        <f t="shared" ca="1" si="9"/>
        <v>0.24762784188776096</v>
      </c>
      <c r="Y50" s="56">
        <f t="shared" ca="1" si="9"/>
        <v>0.25441942422528707</v>
      </c>
      <c r="Z50" s="56">
        <f t="shared" ca="1" si="9"/>
        <v>0.36145624552866779</v>
      </c>
      <c r="AA50" s="56">
        <f t="shared" ca="1" si="9"/>
        <v>0.30129417700816263</v>
      </c>
      <c r="AB50" s="56">
        <f t="shared" ca="1" si="9"/>
        <v>0.25622370797912986</v>
      </c>
      <c r="AC50" s="56">
        <f t="shared" ca="1" si="9"/>
        <v>0.12017361988442388</v>
      </c>
      <c r="AD50" s="56">
        <f t="shared" ca="1" si="9"/>
        <v>0.26215543281015541</v>
      </c>
      <c r="AE50" s="56">
        <f t="shared" ca="1" si="9"/>
        <v>0.16653756695367131</v>
      </c>
      <c r="AF50" s="56">
        <f t="shared" ca="1" si="9"/>
        <v>0.24961634905960792</v>
      </c>
      <c r="AG50" s="56">
        <f t="shared" ca="1" si="9"/>
        <v>0.22678645069504411</v>
      </c>
      <c r="AH50" s="56">
        <f t="shared" ca="1" si="9"/>
        <v>0.30799031017791817</v>
      </c>
      <c r="AI50" s="56">
        <f t="shared" ca="1" si="9"/>
        <v>0.16045663433402119</v>
      </c>
      <c r="AJ50" s="56">
        <f t="shared" ca="1" si="9"/>
        <v>0.31436264844907513</v>
      </c>
      <c r="AK50" s="56">
        <f t="shared" ca="1" si="11"/>
        <v>0.1136970946158261</v>
      </c>
      <c r="AL50" s="56">
        <f t="shared" ca="1" si="11"/>
        <v>0.18537504990114931</v>
      </c>
      <c r="AM50" s="56">
        <f t="shared" ca="1" si="11"/>
        <v>0.34163157455136639</v>
      </c>
      <c r="AN50" s="56">
        <f t="shared" ca="1" si="11"/>
        <v>0.13772095477511959</v>
      </c>
      <c r="AO50" s="56">
        <f t="shared" ca="1" si="11"/>
        <v>0.18491333617093528</v>
      </c>
      <c r="AP50" s="56">
        <f t="shared" ca="1" si="11"/>
        <v>0.25372148880564405</v>
      </c>
      <c r="AQ50" s="56">
        <f t="shared" ca="1" si="11"/>
        <v>1</v>
      </c>
    </row>
  </sheetData>
  <mergeCells count="5">
    <mergeCell ref="D1:K1"/>
    <mergeCell ref="E31:F31"/>
    <mergeCell ref="E32:F32"/>
    <mergeCell ref="E33:F33"/>
    <mergeCell ref="G5:J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S15"/>
  <sheetViews>
    <sheetView workbookViewId="0" xr3:uid="{78B4E459-6924-5F8B-B7BA-2DD04133E49E}">
      <selection activeCell="M25" sqref="M25"/>
    </sheetView>
  </sheetViews>
  <sheetFormatPr defaultRowHeight="15"/>
  <cols>
    <col min="7" max="7" width="15.140625" bestFit="1" customWidth="1"/>
    <col min="8" max="8" width="13.28515625" bestFit="1" customWidth="1"/>
    <col min="16" max="16" width="11" bestFit="1" customWidth="1"/>
    <col min="18" max="18" width="12.7109375" bestFit="1" customWidth="1"/>
  </cols>
  <sheetData>
    <row r="1" spans="2:19" ht="18.75">
      <c r="F1" s="118" t="s">
        <v>218</v>
      </c>
      <c r="G1" s="118"/>
      <c r="H1" s="118"/>
      <c r="I1" s="118"/>
      <c r="J1" s="118"/>
      <c r="K1" s="118"/>
      <c r="L1" s="118"/>
      <c r="M1" s="118"/>
    </row>
    <row r="3" spans="2:19">
      <c r="P3" s="56" t="s">
        <v>198</v>
      </c>
      <c r="Q3" s="56" t="str">
        <f t="array" ref="Q3:S3">TRANSPOSE(P4:P6)</f>
        <v>KE</v>
      </c>
      <c r="R3" s="56" t="str">
        <v>RMR</v>
      </c>
      <c r="S3" s="56" t="str">
        <v>STRP</v>
      </c>
    </row>
    <row r="4" spans="2:19" ht="15.75" thickBot="1">
      <c r="B4" s="29" t="s">
        <v>188</v>
      </c>
      <c r="C4" s="28" t="s">
        <v>189</v>
      </c>
      <c r="P4" s="56" t="str">
        <f>B5</f>
        <v>KE</v>
      </c>
      <c r="Q4" s="67">
        <f>COVAR(KE,KE)</f>
        <v>4.4133282619017028E-2</v>
      </c>
      <c r="R4" s="67">
        <f>COVAR('Historical Return'!CG348:CG886,RMR)</f>
        <v>8.5963092912240906E-5</v>
      </c>
      <c r="S4" s="67">
        <f>COVAR(KE,'Historical Return'!CY261:CY1144)</f>
        <v>-4.2018217230647975E-4</v>
      </c>
    </row>
    <row r="5" spans="2:19" ht="15.75" thickBot="1">
      <c r="B5" t="str">
        <f>'Historical Return'!DJ29</f>
        <v>KE</v>
      </c>
      <c r="C5" s="64">
        <f>'Historical Return'!DL29</f>
        <v>5.9251324641960803</v>
      </c>
      <c r="G5" s="119" t="s">
        <v>219</v>
      </c>
      <c r="H5" s="120"/>
      <c r="I5" s="120"/>
      <c r="J5" s="121"/>
      <c r="P5" s="56" t="str">
        <f>B6</f>
        <v>RMR</v>
      </c>
      <c r="Q5" s="67">
        <f>R4</f>
        <v>8.5963092912240906E-5</v>
      </c>
      <c r="R5" s="67">
        <f>COVAR(RMR,RMR)</f>
        <v>5.5825868584574007E-4</v>
      </c>
      <c r="S5" s="67">
        <f>R6</f>
        <v>-1.9750782964994799E-5</v>
      </c>
    </row>
    <row r="6" spans="2:19" ht="15.75" thickBot="1">
      <c r="B6" t="str">
        <f>'Historical Return'!DJ45</f>
        <v>RMR</v>
      </c>
      <c r="C6" s="64">
        <f>'Historical Return'!DL45</f>
        <v>1.1393900750356942</v>
      </c>
      <c r="F6" s="28" t="str">
        <f>B4</f>
        <v>Ticker</v>
      </c>
      <c r="G6" s="28" t="s">
        <v>210</v>
      </c>
      <c r="H6" s="28" t="s">
        <v>220</v>
      </c>
      <c r="I6" s="28" t="s">
        <v>221</v>
      </c>
      <c r="J6" s="28"/>
      <c r="P6" s="56" t="str">
        <f>B7</f>
        <v>STRP</v>
      </c>
      <c r="Q6" s="67">
        <f>S4</f>
        <v>-4.2018217230647975E-4</v>
      </c>
      <c r="R6" s="67">
        <f>COVAR('Historical Return'!CY606:CY1144,RMR)</f>
        <v>-1.9750782964994799E-5</v>
      </c>
      <c r="S6" s="67">
        <f>COVAR(STRP,STRP)</f>
        <v>3.6496212727559303E-3</v>
      </c>
    </row>
    <row r="7" spans="2:19">
      <c r="B7" t="str">
        <f>'Historical Return'!DJ47</f>
        <v>STRP</v>
      </c>
      <c r="C7" s="64">
        <f>'Historical Return'!DL47</f>
        <v>1.1332397273364099</v>
      </c>
      <c r="F7" s="79" t="str">
        <f>B5</f>
        <v>KE</v>
      </c>
      <c r="G7">
        <f t="shared" ref="G7:I9" si="0">1/3</f>
        <v>0.33333333333333331</v>
      </c>
      <c r="H7">
        <f t="shared" si="0"/>
        <v>0.33333333333333331</v>
      </c>
      <c r="I7">
        <f t="shared" si="0"/>
        <v>0.33333333333333331</v>
      </c>
    </row>
    <row r="8" spans="2:19">
      <c r="F8" s="44" t="str">
        <f t="shared" ref="F8:F9" si="1">B6</f>
        <v>RMR</v>
      </c>
      <c r="G8">
        <f t="shared" si="0"/>
        <v>0.33333333333333331</v>
      </c>
      <c r="H8">
        <f t="shared" si="0"/>
        <v>0.33333333333333331</v>
      </c>
      <c r="I8">
        <f t="shared" si="0"/>
        <v>0.33333333333333331</v>
      </c>
      <c r="P8" s="56" t="s">
        <v>8</v>
      </c>
      <c r="Q8" s="56" t="str">
        <f>Q3</f>
        <v>KE</v>
      </c>
      <c r="R8" s="56" t="str">
        <f t="shared" ref="R8:S8" si="2">R3</f>
        <v>RMR</v>
      </c>
      <c r="S8" s="56" t="str">
        <f t="shared" si="2"/>
        <v>STRP</v>
      </c>
    </row>
    <row r="9" spans="2:19">
      <c r="F9" s="44" t="str">
        <f t="shared" si="1"/>
        <v>STRP</v>
      </c>
      <c r="G9">
        <f t="shared" si="0"/>
        <v>0.33333333333333331</v>
      </c>
      <c r="H9">
        <f t="shared" si="0"/>
        <v>0.33333333333333331</v>
      </c>
      <c r="I9">
        <f t="shared" si="0"/>
        <v>0.33333333333333331</v>
      </c>
      <c r="P9" s="56" t="str">
        <f>P4</f>
        <v>KE</v>
      </c>
      <c r="Q9" s="67">
        <f>CORREL(KE,KE)</f>
        <v>1</v>
      </c>
      <c r="R9" s="67">
        <f>CORREL('Historical Return'!CG353:CG891,RMR)</f>
        <v>2.2365999876891973E-2</v>
      </c>
      <c r="S9" s="67">
        <f>CORREL(KE,'Historical Return'!CY266:CY1149)</f>
        <v>-2.2339489173086844E-2</v>
      </c>
    </row>
    <row r="10" spans="2:19" ht="15.75" thickBot="1">
      <c r="F10" s="80" t="s">
        <v>204</v>
      </c>
      <c r="G10" s="80">
        <f>SUM(G7:G9)</f>
        <v>1</v>
      </c>
      <c r="H10" s="80">
        <f t="shared" ref="H10:J10" si="3">SUM(H7:H9)</f>
        <v>1</v>
      </c>
      <c r="I10" s="80">
        <f t="shared" si="3"/>
        <v>1</v>
      </c>
      <c r="J10" s="80">
        <f t="shared" si="3"/>
        <v>0</v>
      </c>
      <c r="P10" s="56" t="str">
        <f>P5</f>
        <v>RMR</v>
      </c>
      <c r="Q10" s="67">
        <f>R9</f>
        <v>2.2365999876891973E-2</v>
      </c>
      <c r="R10" s="67">
        <f>CORREL(RMR,RMR)</f>
        <v>0.99999999999999978</v>
      </c>
      <c r="S10" s="67">
        <f>R11</f>
        <v>-1.4821344128138117E-2</v>
      </c>
    </row>
    <row r="11" spans="2:19" ht="15.75" thickTop="1">
      <c r="E11" t="s">
        <v>222</v>
      </c>
      <c r="F11" t="s">
        <v>189</v>
      </c>
      <c r="G11" s="74">
        <f>SUMPRODUCT($C$5:$C$7,G7:G9)</f>
        <v>2.7325874221893951</v>
      </c>
      <c r="H11" s="74">
        <f>SUMPRODUCT($C$5:$C$7,H7:H9)</f>
        <v>2.7325874221893951</v>
      </c>
      <c r="I11" s="74">
        <f>SUMPRODUCT($C$5:$C$7,I7:I9)</f>
        <v>2.7325874221893951</v>
      </c>
      <c r="P11" s="56" t="str">
        <f>P6</f>
        <v>STRP</v>
      </c>
      <c r="Q11" s="67">
        <f>S9</f>
        <v>-2.2339489173086844E-2</v>
      </c>
      <c r="R11" s="67">
        <f>CORREL('Historical Return'!CY611:CY1149,RMR)</f>
        <v>-1.4821344128138117E-2</v>
      </c>
      <c r="S11" s="67">
        <f>CORREL(STRP,STRP)</f>
        <v>1</v>
      </c>
    </row>
    <row r="12" spans="2:19">
      <c r="F12" t="s">
        <v>206</v>
      </c>
      <c r="G12" s="74">
        <f t="array" ref="G12">SQRT(MMULT(MMULT(TRANSPOSE(G7:G9),$Q$4:$S$6),G7:G9))</f>
        <v>7.2750122453429003E-2</v>
      </c>
      <c r="H12" s="74">
        <f t="array" ref="H12">SQRT(MMULT(MMULT(TRANSPOSE(H7:H9),$Q$4:$S$6),H7:H9))</f>
        <v>7.2750122453429003E-2</v>
      </c>
      <c r="I12" s="74">
        <f t="array" ref="I12">SQRT(MMULT(MMULT(TRANSPOSE(I7:I9),$Q$4:$S$6),I7:I9))</f>
        <v>7.2750122453429003E-2</v>
      </c>
    </row>
    <row r="13" spans="2:19">
      <c r="F13" t="s">
        <v>207</v>
      </c>
      <c r="G13" s="102">
        <f>(G11-Market_benchmark!$O$9)/Portfolio_C!G12</f>
        <v>37.181895108437693</v>
      </c>
      <c r="H13" s="102">
        <f>(H11-Market_benchmark!$O$9)/Portfolio_C!H12</f>
        <v>37.181895108437693</v>
      </c>
      <c r="I13" s="102">
        <f>(I11-Market_benchmark!$O$9)/Portfolio_C!I12</f>
        <v>37.181895108437693</v>
      </c>
    </row>
    <row r="15" spans="2:19" ht="15.75">
      <c r="F15" s="123" t="s">
        <v>223</v>
      </c>
      <c r="G15" s="123"/>
      <c r="H15" s="123"/>
      <c r="I15" s="123"/>
      <c r="J15" s="123"/>
    </row>
  </sheetData>
  <mergeCells count="3">
    <mergeCell ref="F1:M1"/>
    <mergeCell ref="G5:J5"/>
    <mergeCell ref="F15:J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Q24147"/>
  <sheetViews>
    <sheetView workbookViewId="0" xr3:uid="{9B253EF2-77E0-53E3-AE26-4D66ECD923F3}">
      <selection activeCell="I33" sqref="I33"/>
    </sheetView>
  </sheetViews>
  <sheetFormatPr defaultRowHeight="15"/>
  <cols>
    <col min="1" max="1" width="37.42578125" customWidth="1"/>
    <col min="7" max="7" width="11" bestFit="1" customWidth="1"/>
    <col min="9" max="9" width="12.7109375" bestFit="1" customWidth="1"/>
    <col min="10" max="10" width="12" bestFit="1" customWidth="1"/>
    <col min="11" max="11" width="12.7109375" bestFit="1" customWidth="1"/>
    <col min="13" max="13" width="13.140625" bestFit="1" customWidth="1"/>
  </cols>
  <sheetData>
    <row r="1" spans="1:17">
      <c r="A1" t="s">
        <v>224</v>
      </c>
    </row>
    <row r="2" spans="1:17">
      <c r="A2" t="s">
        <v>225</v>
      </c>
      <c r="B2" t="s">
        <v>226</v>
      </c>
    </row>
    <row r="3" spans="1:17">
      <c r="A3" t="s">
        <v>227</v>
      </c>
      <c r="B3" t="s">
        <v>228</v>
      </c>
    </row>
    <row r="5" spans="1:17">
      <c r="B5" t="s">
        <v>229</v>
      </c>
      <c r="C5" t="s">
        <v>230</v>
      </c>
      <c r="D5" t="s">
        <v>231</v>
      </c>
      <c r="E5" t="s">
        <v>232</v>
      </c>
    </row>
    <row r="6" spans="1:17">
      <c r="A6">
        <v>19260701</v>
      </c>
      <c r="B6">
        <v>0.1</v>
      </c>
      <c r="C6">
        <v>-0.24</v>
      </c>
      <c r="D6">
        <v>-0.28000000000000003</v>
      </c>
      <c r="E6">
        <v>8.9999999999999993E-3</v>
      </c>
    </row>
    <row r="7" spans="1:17">
      <c r="A7">
        <v>19260702</v>
      </c>
      <c r="B7">
        <v>0.45</v>
      </c>
      <c r="C7">
        <v>-0.32</v>
      </c>
      <c r="D7">
        <v>-0.08</v>
      </c>
      <c r="E7">
        <v>8.9999999999999993E-3</v>
      </c>
    </row>
    <row r="8" spans="1:17">
      <c r="A8">
        <v>19260706</v>
      </c>
      <c r="B8">
        <v>0.17</v>
      </c>
      <c r="C8">
        <v>0.27</v>
      </c>
      <c r="D8">
        <v>-0.35</v>
      </c>
      <c r="E8">
        <v>8.9999999999999993E-3</v>
      </c>
    </row>
    <row r="9" spans="1:17">
      <c r="A9">
        <v>19260707</v>
      </c>
      <c r="B9">
        <v>0.09</v>
      </c>
      <c r="C9">
        <v>-0.59</v>
      </c>
      <c r="D9">
        <v>0.03</v>
      </c>
      <c r="E9">
        <v>8.9999999999999993E-3</v>
      </c>
      <c r="G9" s="107" t="s">
        <v>233</v>
      </c>
      <c r="H9" t="str">
        <f>B5</f>
        <v>Mkt-RF</v>
      </c>
      <c r="I9" t="str">
        <f t="shared" ref="I9:K9" si="0">C5</f>
        <v>SMB</v>
      </c>
      <c r="J9" t="str">
        <f t="shared" si="0"/>
        <v>HML</v>
      </c>
      <c r="K9" t="str">
        <f t="shared" si="0"/>
        <v>RF</v>
      </c>
      <c r="M9" s="52" t="s">
        <v>234</v>
      </c>
      <c r="N9" t="str">
        <f>H9</f>
        <v>Mkt-RF</v>
      </c>
      <c r="O9" t="str">
        <f t="shared" ref="O9:Q9" si="1">I9</f>
        <v>SMB</v>
      </c>
      <c r="P9" t="str">
        <f t="shared" si="1"/>
        <v>HML</v>
      </c>
      <c r="Q9" t="str">
        <f t="shared" si="1"/>
        <v>RF</v>
      </c>
    </row>
    <row r="10" spans="1:17">
      <c r="A10">
        <v>19260708</v>
      </c>
      <c r="B10">
        <v>0.21</v>
      </c>
      <c r="C10">
        <v>-0.36</v>
      </c>
      <c r="D10">
        <v>0.15</v>
      </c>
      <c r="E10">
        <v>8.9999999999999993E-3</v>
      </c>
      <c r="G10" t="str">
        <f t="array" ref="G10:G13">TRANSPOSE(H9:K9)</f>
        <v>Mkt-RF</v>
      </c>
      <c r="H10" s="64">
        <f>COVAR($B$6:$B$24145,$B$6:$B$24145)</f>
        <v>1.1300458061643888</v>
      </c>
      <c r="I10" s="64">
        <f>COVAR($B$6:$B$24145,$C$6:$C$24145)</f>
        <v>-0.10993914914328699</v>
      </c>
      <c r="J10" s="64">
        <f>COVAR($B$6:$B$24145,$D$6:$D$24145)</f>
        <v>0.10943667554358487</v>
      </c>
      <c r="K10" s="64">
        <f>COVAR($B$6:$B$24145,$E$6:$E$24145)</f>
        <v>-1.8561269848487989E-4</v>
      </c>
      <c r="M10" t="str">
        <f>G10</f>
        <v>Mkt-RF</v>
      </c>
      <c r="N10" s="108">
        <f>H10*252</f>
        <v>284.77154315342597</v>
      </c>
      <c r="O10" s="108">
        <f t="shared" ref="O10:Q13" si="2">I10*252</f>
        <v>-27.704665584108323</v>
      </c>
      <c r="P10" s="108">
        <f t="shared" si="2"/>
        <v>27.578042236983386</v>
      </c>
      <c r="Q10" s="108">
        <f t="shared" si="2"/>
        <v>-4.6774400018189735E-2</v>
      </c>
    </row>
    <row r="11" spans="1:17">
      <c r="A11">
        <v>19260709</v>
      </c>
      <c r="B11">
        <v>-0.71</v>
      </c>
      <c r="C11">
        <v>0.44</v>
      </c>
      <c r="D11">
        <v>0.56000000000000005</v>
      </c>
      <c r="E11">
        <v>8.9999999999999993E-3</v>
      </c>
      <c r="G11" t="str">
        <v>SMB</v>
      </c>
      <c r="H11" s="64">
        <f>I10</f>
        <v>-0.10993914914328699</v>
      </c>
      <c r="I11" s="64">
        <f>COVAR($C$6:$C$24145,$C$6:$C$24145)</f>
        <v>0.34118491850202992</v>
      </c>
      <c r="J11" s="64">
        <f>COVAR($C$6:$C$24145,$D$6:$D$24145)</f>
        <v>-2.5626800307375842E-2</v>
      </c>
      <c r="K11" s="64">
        <f>COVAR($C$6:$C$24145,$E$6:$E$24145)</f>
        <v>-7.685524489840766E-5</v>
      </c>
      <c r="M11" t="str">
        <f t="shared" ref="M11:M13" si="3">G11</f>
        <v>SMB</v>
      </c>
      <c r="N11" s="108">
        <f t="shared" ref="N11:N13" si="4">H11*252</f>
        <v>-27.704665584108323</v>
      </c>
      <c r="O11" s="108">
        <f t="shared" si="2"/>
        <v>85.978599462511539</v>
      </c>
      <c r="P11" s="108">
        <f t="shared" si="2"/>
        <v>-6.4579536774587121</v>
      </c>
      <c r="Q11" s="108">
        <f t="shared" si="2"/>
        <v>-1.936752171439873E-2</v>
      </c>
    </row>
    <row r="12" spans="1:17">
      <c r="A12">
        <v>19260710</v>
      </c>
      <c r="B12">
        <v>0.62</v>
      </c>
      <c r="C12">
        <v>-0.5</v>
      </c>
      <c r="D12">
        <v>-0.15</v>
      </c>
      <c r="E12">
        <v>8.9999999999999993E-3</v>
      </c>
      <c r="G12" t="str">
        <v>HML</v>
      </c>
      <c r="H12" s="64">
        <f>J10</f>
        <v>0.10943667554358487</v>
      </c>
      <c r="I12" s="64">
        <f>J11</f>
        <v>-2.5626800307375842E-2</v>
      </c>
      <c r="J12" s="64">
        <f>COVAR($D$6:$D$24145,$D$6:$D$24145)</f>
        <v>0.34134820368891122</v>
      </c>
      <c r="K12" s="64">
        <f>COVAR($D$6:$D$24145,$E$6:$E$24145)</f>
        <v>7.5653343483092286E-5</v>
      </c>
      <c r="M12" t="str">
        <f t="shared" si="3"/>
        <v>HML</v>
      </c>
      <c r="N12" s="108">
        <f t="shared" si="4"/>
        <v>27.578042236983386</v>
      </c>
      <c r="O12" s="108">
        <f t="shared" si="2"/>
        <v>-6.4579536774587121</v>
      </c>
      <c r="P12" s="108">
        <f t="shared" si="2"/>
        <v>86.019747329605622</v>
      </c>
      <c r="Q12" s="108">
        <f t="shared" si="2"/>
        <v>1.9064642557739257E-2</v>
      </c>
    </row>
    <row r="13" spans="1:17">
      <c r="A13">
        <v>19260712</v>
      </c>
      <c r="B13">
        <v>0.04</v>
      </c>
      <c r="C13">
        <v>0.03</v>
      </c>
      <c r="D13">
        <v>0.54</v>
      </c>
      <c r="E13">
        <v>8.9999999999999993E-3</v>
      </c>
      <c r="G13" t="str">
        <v>RF</v>
      </c>
      <c r="H13" s="64">
        <f>K10</f>
        <v>-1.8561269848487989E-4</v>
      </c>
      <c r="I13" s="64">
        <f>K11</f>
        <v>-7.685524489840766E-5</v>
      </c>
      <c r="J13" s="64">
        <f>K12</f>
        <v>7.5653343483092286E-5</v>
      </c>
      <c r="K13" s="64">
        <f>COVAR($E$6:$E$24145,$E$6:$E$24145)</f>
        <v>1.4470629387638498E-4</v>
      </c>
      <c r="M13" t="str">
        <f t="shared" si="3"/>
        <v>RF</v>
      </c>
      <c r="N13" s="108">
        <f t="shared" si="4"/>
        <v>-4.6774400018189735E-2</v>
      </c>
      <c r="O13" s="108">
        <f t="shared" si="2"/>
        <v>-1.936752171439873E-2</v>
      </c>
      <c r="P13" s="108">
        <f t="shared" si="2"/>
        <v>1.9064642557739257E-2</v>
      </c>
      <c r="Q13" s="108">
        <f t="shared" si="2"/>
        <v>3.6465986056849017E-2</v>
      </c>
    </row>
    <row r="14" spans="1:17">
      <c r="A14">
        <v>19260713</v>
      </c>
      <c r="B14">
        <v>0.48</v>
      </c>
      <c r="C14">
        <v>-0.26</v>
      </c>
      <c r="D14">
        <v>-0.23</v>
      </c>
      <c r="E14">
        <v>8.9999999999999993E-3</v>
      </c>
    </row>
    <row r="15" spans="1:17">
      <c r="A15">
        <v>19260714</v>
      </c>
      <c r="B15">
        <v>0.04</v>
      </c>
      <c r="C15">
        <v>0.09</v>
      </c>
      <c r="D15">
        <v>-0.48</v>
      </c>
      <c r="E15">
        <v>8.9999999999999993E-3</v>
      </c>
      <c r="G15" s="113" t="s">
        <v>8</v>
      </c>
      <c r="H15" t="str">
        <f>H9</f>
        <v>Mkt-RF</v>
      </c>
      <c r="I15" t="str">
        <f t="shared" ref="I15:K15" si="5">I9</f>
        <v>SMB</v>
      </c>
      <c r="J15" t="str">
        <f t="shared" si="5"/>
        <v>HML</v>
      </c>
      <c r="K15" t="str">
        <f t="shared" si="5"/>
        <v>RF</v>
      </c>
    </row>
    <row r="16" spans="1:17">
      <c r="A16">
        <v>19260715</v>
      </c>
      <c r="B16">
        <v>-0.43</v>
      </c>
      <c r="C16">
        <v>0.54</v>
      </c>
      <c r="D16">
        <v>-0.3</v>
      </c>
      <c r="E16">
        <v>8.9999999999999993E-3</v>
      </c>
      <c r="G16" t="str">
        <f>G10</f>
        <v>Mkt-RF</v>
      </c>
      <c r="H16" s="34">
        <f>CORREL($B$6:$B$24145,$B$6:$B$24145)</f>
        <v>0.99999999999999978</v>
      </c>
      <c r="I16" s="34">
        <f>CORREL($B$6:$B$24145,$C$6:$C$24145)</f>
        <v>-0.17705550514344637</v>
      </c>
      <c r="J16" s="34">
        <f>CORREL($B$6:$B$24145,$D$6:$D$24145)</f>
        <v>0.17620411916718412</v>
      </c>
      <c r="K16" s="34">
        <f>CORREL($B$6:$B$24145,$E$6:$E$24145)</f>
        <v>-1.4514963575618448E-2</v>
      </c>
    </row>
    <row r="17" spans="1:11">
      <c r="A17">
        <v>19260716</v>
      </c>
      <c r="B17">
        <v>0.53</v>
      </c>
      <c r="C17">
        <v>0.01</v>
      </c>
      <c r="D17">
        <v>-0.56999999999999995</v>
      </c>
      <c r="E17">
        <v>8.9999999999999993E-3</v>
      </c>
      <c r="G17" t="str">
        <f t="shared" ref="G17:G19" si="6">G11</f>
        <v>SMB</v>
      </c>
      <c r="H17" s="34">
        <f>I16</f>
        <v>-0.17705550514344637</v>
      </c>
      <c r="I17" s="34">
        <f>CORREL($C$6:$C$24145,$C$6:$C$24145)</f>
        <v>0.99999999999999989</v>
      </c>
      <c r="J17" s="34">
        <f>CORREL($C$6:$C$24145,$D$6:$D$24145)</f>
        <v>-7.5093208541915521E-2</v>
      </c>
      <c r="K17" s="34">
        <f>CORREL($C$6:$C$24145,$E$6:$E$24145)</f>
        <v>-1.0937923650016265E-2</v>
      </c>
    </row>
    <row r="18" spans="1:11">
      <c r="A18">
        <v>19260717</v>
      </c>
      <c r="B18">
        <v>0.34</v>
      </c>
      <c r="C18">
        <v>0.43</v>
      </c>
      <c r="D18">
        <v>-0.63</v>
      </c>
      <c r="E18">
        <v>8.9999999999999993E-3</v>
      </c>
      <c r="G18" t="str">
        <f t="shared" si="6"/>
        <v>HML</v>
      </c>
      <c r="H18" s="34">
        <f>J16</f>
        <v>0.17620411916718412</v>
      </c>
      <c r="I18" s="34">
        <f>J17</f>
        <v>-7.5093208541915521E-2</v>
      </c>
      <c r="J18" s="34">
        <f>CORREL($D$6:$D$24145,$D$6:$D$24145)</f>
        <v>1</v>
      </c>
      <c r="K18" s="34">
        <f>CORREL($D$6:$D$24145,$E$6:$E$24145)</f>
        <v>1.076429534149558E-2</v>
      </c>
    </row>
    <row r="19" spans="1:11">
      <c r="A19">
        <v>19260719</v>
      </c>
      <c r="B19">
        <v>-0.01</v>
      </c>
      <c r="C19">
        <v>0.01</v>
      </c>
      <c r="D19">
        <v>-0.49</v>
      </c>
      <c r="E19">
        <v>8.9999999999999993E-3</v>
      </c>
      <c r="G19" t="str">
        <f t="shared" si="6"/>
        <v>RF</v>
      </c>
      <c r="H19" s="34">
        <f>K16</f>
        <v>-1.4514963575618448E-2</v>
      </c>
      <c r="I19" s="34">
        <f>K17</f>
        <v>-1.0937923650016265E-2</v>
      </c>
      <c r="J19" s="34">
        <f>K18</f>
        <v>1.076429534149558E-2</v>
      </c>
      <c r="K19" s="34">
        <f>CORREL($E$6:$E$24145,$E$6:$E$24145)</f>
        <v>1</v>
      </c>
    </row>
    <row r="20" spans="1:11">
      <c r="A20">
        <v>19260720</v>
      </c>
      <c r="B20">
        <v>-0.56999999999999995</v>
      </c>
      <c r="C20">
        <v>-0.23</v>
      </c>
      <c r="D20">
        <v>0.16</v>
      </c>
      <c r="E20">
        <v>8.9999999999999993E-3</v>
      </c>
    </row>
    <row r="21" spans="1:11">
      <c r="A21">
        <v>19260721</v>
      </c>
      <c r="B21">
        <v>-0.6</v>
      </c>
      <c r="C21">
        <v>0.21</v>
      </c>
      <c r="D21">
        <v>0.31</v>
      </c>
      <c r="E21">
        <v>8.9999999999999993E-3</v>
      </c>
    </row>
    <row r="22" spans="1:11">
      <c r="A22">
        <v>19260722</v>
      </c>
      <c r="B22">
        <v>-0.73</v>
      </c>
      <c r="C22">
        <v>-0.3</v>
      </c>
      <c r="D22">
        <v>-0.17</v>
      </c>
      <c r="E22">
        <v>8.9999999999999993E-3</v>
      </c>
    </row>
    <row r="23" spans="1:11">
      <c r="A23">
        <v>19260723</v>
      </c>
      <c r="B23">
        <v>-0.02</v>
      </c>
      <c r="C23">
        <v>0.08</v>
      </c>
      <c r="D23">
        <v>0.06</v>
      </c>
      <c r="E23">
        <v>8.9999999999999993E-3</v>
      </c>
    </row>
    <row r="24" spans="1:11">
      <c r="A24">
        <v>19260724</v>
      </c>
      <c r="B24">
        <v>-0.14000000000000001</v>
      </c>
      <c r="C24">
        <v>0.44</v>
      </c>
      <c r="D24">
        <v>-0.06</v>
      </c>
      <c r="E24">
        <v>8.9999999999999993E-3</v>
      </c>
    </row>
    <row r="25" spans="1:11">
      <c r="A25">
        <v>19260726</v>
      </c>
      <c r="B25">
        <v>0.53</v>
      </c>
      <c r="C25">
        <v>-0.38</v>
      </c>
      <c r="D25">
        <v>-0.25</v>
      </c>
      <c r="E25">
        <v>8.9999999999999993E-3</v>
      </c>
    </row>
    <row r="26" spans="1:11">
      <c r="A26">
        <v>19260727</v>
      </c>
      <c r="B26">
        <v>0.43</v>
      </c>
      <c r="C26">
        <v>-0.45</v>
      </c>
      <c r="D26">
        <v>0.26</v>
      </c>
      <c r="E26">
        <v>8.9999999999999993E-3</v>
      </c>
    </row>
    <row r="27" spans="1:11">
      <c r="A27">
        <v>19260728</v>
      </c>
      <c r="B27">
        <v>1.0900000000000001</v>
      </c>
      <c r="C27">
        <v>0.04</v>
      </c>
      <c r="D27">
        <v>-0.28000000000000003</v>
      </c>
      <c r="E27">
        <v>8.9999999999999993E-3</v>
      </c>
    </row>
    <row r="28" spans="1:11">
      <c r="A28">
        <v>19260729</v>
      </c>
      <c r="B28">
        <v>0.36</v>
      </c>
      <c r="C28">
        <v>-0.61</v>
      </c>
      <c r="D28">
        <v>-1.01</v>
      </c>
      <c r="E28">
        <v>8.9999999999999993E-3</v>
      </c>
    </row>
    <row r="29" spans="1:11">
      <c r="A29">
        <v>19260730</v>
      </c>
      <c r="B29">
        <v>0.14000000000000001</v>
      </c>
      <c r="C29">
        <v>-0.47</v>
      </c>
      <c r="D29">
        <v>0.55000000000000004</v>
      </c>
      <c r="E29">
        <v>8.9999999999999993E-3</v>
      </c>
    </row>
    <row r="30" spans="1:11">
      <c r="A30">
        <v>19260731</v>
      </c>
      <c r="B30">
        <v>0.46</v>
      </c>
      <c r="C30">
        <v>-0.12</v>
      </c>
      <c r="D30">
        <v>-0.17</v>
      </c>
      <c r="E30">
        <v>8.9999999999999993E-3</v>
      </c>
    </row>
    <row r="31" spans="1:11">
      <c r="A31">
        <v>19260802</v>
      </c>
      <c r="B31">
        <v>0.84</v>
      </c>
      <c r="C31">
        <v>-0.22</v>
      </c>
      <c r="D31">
        <v>-0.03</v>
      </c>
      <c r="E31">
        <v>0.01</v>
      </c>
    </row>
    <row r="32" spans="1:11">
      <c r="A32">
        <v>19260803</v>
      </c>
      <c r="B32">
        <v>0.47</v>
      </c>
      <c r="C32">
        <v>-0.27</v>
      </c>
      <c r="D32">
        <v>-0.6</v>
      </c>
      <c r="E32">
        <v>0.01</v>
      </c>
    </row>
    <row r="33" spans="1:5">
      <c r="A33">
        <v>19260804</v>
      </c>
      <c r="B33">
        <v>-0.36</v>
      </c>
      <c r="C33">
        <v>0.16</v>
      </c>
      <c r="D33">
        <v>0.25</v>
      </c>
      <c r="E33">
        <v>0.01</v>
      </c>
    </row>
    <row r="34" spans="1:5">
      <c r="A34">
        <v>19260805</v>
      </c>
      <c r="B34">
        <v>-0.09</v>
      </c>
      <c r="C34">
        <v>0.01</v>
      </c>
      <c r="D34">
        <v>0.73</v>
      </c>
      <c r="E34">
        <v>0.01</v>
      </c>
    </row>
    <row r="35" spans="1:5">
      <c r="A35">
        <v>19260806</v>
      </c>
      <c r="B35">
        <v>0.68</v>
      </c>
      <c r="C35">
        <v>0.08</v>
      </c>
      <c r="D35">
        <v>0.16</v>
      </c>
      <c r="E35">
        <v>0.01</v>
      </c>
    </row>
    <row r="36" spans="1:5">
      <c r="A36">
        <v>19260807</v>
      </c>
      <c r="B36">
        <v>0.46</v>
      </c>
      <c r="C36">
        <v>0.08</v>
      </c>
      <c r="D36">
        <v>-0.24</v>
      </c>
      <c r="E36">
        <v>0.01</v>
      </c>
    </row>
    <row r="37" spans="1:5">
      <c r="A37">
        <v>19260809</v>
      </c>
      <c r="B37">
        <v>0.21</v>
      </c>
      <c r="C37">
        <v>-0.04</v>
      </c>
      <c r="D37">
        <v>-0.26</v>
      </c>
      <c r="E37">
        <v>0.01</v>
      </c>
    </row>
    <row r="38" spans="1:5">
      <c r="A38">
        <v>19260810</v>
      </c>
      <c r="B38">
        <v>-1.4</v>
      </c>
      <c r="C38">
        <v>0.34</v>
      </c>
      <c r="D38">
        <v>0.21</v>
      </c>
      <c r="E38">
        <v>0.01</v>
      </c>
    </row>
    <row r="39" spans="1:5">
      <c r="A39">
        <v>19260811</v>
      </c>
      <c r="B39">
        <v>-0.56999999999999995</v>
      </c>
      <c r="C39">
        <v>0.21</v>
      </c>
      <c r="D39">
        <v>0.34</v>
      </c>
      <c r="E39">
        <v>0.01</v>
      </c>
    </row>
    <row r="40" spans="1:5">
      <c r="A40">
        <v>19260812</v>
      </c>
      <c r="B40">
        <v>0.84</v>
      </c>
      <c r="C40">
        <v>-0.77</v>
      </c>
      <c r="D40">
        <v>0.42</v>
      </c>
      <c r="E40">
        <v>0.01</v>
      </c>
    </row>
    <row r="41" spans="1:5">
      <c r="A41">
        <v>19260813</v>
      </c>
      <c r="B41">
        <v>0.57999999999999996</v>
      </c>
      <c r="C41">
        <v>-0.85</v>
      </c>
      <c r="D41">
        <v>0.25</v>
      </c>
      <c r="E41">
        <v>0.01</v>
      </c>
    </row>
    <row r="42" spans="1:5">
      <c r="A42">
        <v>19260814</v>
      </c>
      <c r="B42">
        <v>0.69</v>
      </c>
      <c r="C42">
        <v>0.15</v>
      </c>
      <c r="D42">
        <v>-0.36</v>
      </c>
      <c r="E42">
        <v>0.01</v>
      </c>
    </row>
    <row r="43" spans="1:5">
      <c r="A43">
        <v>19260816</v>
      </c>
      <c r="B43">
        <v>7.0000000000000007E-2</v>
      </c>
      <c r="C43">
        <v>0.23</v>
      </c>
      <c r="D43">
        <v>0.7</v>
      </c>
      <c r="E43">
        <v>0.01</v>
      </c>
    </row>
    <row r="44" spans="1:5">
      <c r="A44">
        <v>19260817</v>
      </c>
      <c r="B44">
        <v>-0.95</v>
      </c>
      <c r="C44">
        <v>0.34</v>
      </c>
      <c r="D44">
        <v>0.16</v>
      </c>
      <c r="E44">
        <v>0.01</v>
      </c>
    </row>
    <row r="45" spans="1:5">
      <c r="A45">
        <v>19260818</v>
      </c>
      <c r="B45">
        <v>0.26</v>
      </c>
      <c r="C45">
        <v>0.08</v>
      </c>
      <c r="D45">
        <v>0.04</v>
      </c>
      <c r="E45">
        <v>0.01</v>
      </c>
    </row>
    <row r="46" spans="1:5">
      <c r="A46">
        <v>19260819</v>
      </c>
      <c r="B46">
        <v>-0.6</v>
      </c>
      <c r="C46">
        <v>0.12</v>
      </c>
      <c r="D46">
        <v>0.1</v>
      </c>
      <c r="E46">
        <v>0.01</v>
      </c>
    </row>
    <row r="47" spans="1:5">
      <c r="A47">
        <v>19260820</v>
      </c>
      <c r="B47">
        <v>-0.2</v>
      </c>
      <c r="C47">
        <v>-0.36</v>
      </c>
      <c r="D47">
        <v>0.42</v>
      </c>
      <c r="E47">
        <v>0.01</v>
      </c>
    </row>
    <row r="48" spans="1:5">
      <c r="A48">
        <v>19260821</v>
      </c>
      <c r="B48">
        <v>0.32</v>
      </c>
      <c r="C48">
        <v>-0.06</v>
      </c>
      <c r="D48">
        <v>0.49</v>
      </c>
      <c r="E48">
        <v>0.01</v>
      </c>
    </row>
    <row r="49" spans="1:5">
      <c r="A49">
        <v>19260823</v>
      </c>
      <c r="B49">
        <v>0.49</v>
      </c>
      <c r="C49">
        <v>-0.48</v>
      </c>
      <c r="D49">
        <v>0.62</v>
      </c>
      <c r="E49">
        <v>0.01</v>
      </c>
    </row>
    <row r="50" spans="1:5">
      <c r="A50">
        <v>19260824</v>
      </c>
      <c r="B50">
        <v>-0.84</v>
      </c>
      <c r="C50">
        <v>0.5</v>
      </c>
      <c r="D50">
        <v>-0.09</v>
      </c>
      <c r="E50">
        <v>0.01</v>
      </c>
    </row>
    <row r="51" spans="1:5">
      <c r="A51">
        <v>19260825</v>
      </c>
      <c r="B51">
        <v>-0.32</v>
      </c>
      <c r="C51">
        <v>-0.43</v>
      </c>
      <c r="D51">
        <v>0.28000000000000003</v>
      </c>
      <c r="E51">
        <v>0.01</v>
      </c>
    </row>
    <row r="52" spans="1:5">
      <c r="A52">
        <v>19260826</v>
      </c>
      <c r="B52">
        <v>0.53</v>
      </c>
      <c r="C52">
        <v>0.09</v>
      </c>
      <c r="D52">
        <v>0.5</v>
      </c>
      <c r="E52">
        <v>0.01</v>
      </c>
    </row>
    <row r="53" spans="1:5">
      <c r="A53">
        <v>19260827</v>
      </c>
      <c r="B53">
        <v>0.35</v>
      </c>
      <c r="C53">
        <v>0.13</v>
      </c>
      <c r="D53">
        <v>-0.39</v>
      </c>
      <c r="E53">
        <v>0.01</v>
      </c>
    </row>
    <row r="54" spans="1:5">
      <c r="A54">
        <v>19260828</v>
      </c>
      <c r="B54">
        <v>0.34</v>
      </c>
      <c r="C54">
        <v>0.15</v>
      </c>
      <c r="D54">
        <v>-0.06</v>
      </c>
      <c r="E54">
        <v>0.01</v>
      </c>
    </row>
    <row r="55" spans="1:5">
      <c r="A55">
        <v>19260830</v>
      </c>
      <c r="B55">
        <v>0.3</v>
      </c>
      <c r="C55">
        <v>0</v>
      </c>
      <c r="D55">
        <v>0.42</v>
      </c>
      <c r="E55">
        <v>0.01</v>
      </c>
    </row>
    <row r="56" spans="1:5">
      <c r="A56">
        <v>19260831</v>
      </c>
      <c r="B56">
        <v>0.57999999999999996</v>
      </c>
      <c r="C56">
        <v>-0.52</v>
      </c>
      <c r="D56">
        <v>-0.04</v>
      </c>
      <c r="E56">
        <v>0.01</v>
      </c>
    </row>
    <row r="57" spans="1:5">
      <c r="A57">
        <v>19260901</v>
      </c>
      <c r="B57">
        <v>0.55000000000000004</v>
      </c>
      <c r="C57">
        <v>0.52</v>
      </c>
      <c r="D57">
        <v>-0.08</v>
      </c>
      <c r="E57">
        <v>8.9999999999999993E-3</v>
      </c>
    </row>
    <row r="58" spans="1:5">
      <c r="A58">
        <v>19260902</v>
      </c>
      <c r="B58">
        <v>-0.06</v>
      </c>
      <c r="C58">
        <v>-7.0000000000000007E-2</v>
      </c>
      <c r="D58">
        <v>0.21</v>
      </c>
      <c r="E58">
        <v>8.9999999999999993E-3</v>
      </c>
    </row>
    <row r="59" spans="1:5">
      <c r="A59">
        <v>19260903</v>
      </c>
      <c r="B59">
        <v>0.5</v>
      </c>
      <c r="C59">
        <v>-0.3</v>
      </c>
      <c r="D59">
        <v>0.03</v>
      </c>
      <c r="E59">
        <v>8.9999999999999993E-3</v>
      </c>
    </row>
    <row r="60" spans="1:5">
      <c r="A60">
        <v>19260907</v>
      </c>
      <c r="B60">
        <v>0.59</v>
      </c>
      <c r="C60">
        <v>-0.25</v>
      </c>
      <c r="D60">
        <v>-0.24</v>
      </c>
      <c r="E60">
        <v>8.9999999999999993E-3</v>
      </c>
    </row>
    <row r="61" spans="1:5">
      <c r="A61">
        <v>19260908</v>
      </c>
      <c r="B61">
        <v>-0.51</v>
      </c>
      <c r="C61">
        <v>-0.1</v>
      </c>
      <c r="D61">
        <v>0.08</v>
      </c>
      <c r="E61">
        <v>8.9999999999999993E-3</v>
      </c>
    </row>
    <row r="62" spans="1:5">
      <c r="A62">
        <v>19260909</v>
      </c>
      <c r="B62">
        <v>-7.0000000000000007E-2</v>
      </c>
      <c r="C62">
        <v>0.16</v>
      </c>
      <c r="D62">
        <v>0.26</v>
      </c>
      <c r="E62">
        <v>8.9999999999999993E-3</v>
      </c>
    </row>
    <row r="63" spans="1:5">
      <c r="A63">
        <v>19260910</v>
      </c>
      <c r="B63">
        <v>-0.83</v>
      </c>
      <c r="C63">
        <v>0.09</v>
      </c>
      <c r="D63">
        <v>-0.13</v>
      </c>
      <c r="E63">
        <v>8.9999999999999993E-3</v>
      </c>
    </row>
    <row r="64" spans="1:5">
      <c r="A64">
        <v>19260911</v>
      </c>
      <c r="B64">
        <v>-0.44</v>
      </c>
      <c r="C64">
        <v>0.32</v>
      </c>
      <c r="D64">
        <v>0.13</v>
      </c>
      <c r="E64">
        <v>8.9999999999999993E-3</v>
      </c>
    </row>
    <row r="65" spans="1:5">
      <c r="A65">
        <v>19260913</v>
      </c>
      <c r="B65">
        <v>-0.03</v>
      </c>
      <c r="C65">
        <v>-0.11</v>
      </c>
      <c r="D65">
        <v>0.5</v>
      </c>
      <c r="E65">
        <v>8.9999999999999993E-3</v>
      </c>
    </row>
    <row r="66" spans="1:5">
      <c r="A66">
        <v>19260914</v>
      </c>
      <c r="B66">
        <v>0.9</v>
      </c>
      <c r="C66">
        <v>-0.62</v>
      </c>
      <c r="D66">
        <v>0.09</v>
      </c>
      <c r="E66">
        <v>8.9999999999999993E-3</v>
      </c>
    </row>
    <row r="67" spans="1:5">
      <c r="A67">
        <v>19260915</v>
      </c>
      <c r="B67">
        <v>-0.21</v>
      </c>
      <c r="C67">
        <v>0.4</v>
      </c>
      <c r="D67">
        <v>-0.19</v>
      </c>
      <c r="E67">
        <v>8.9999999999999993E-3</v>
      </c>
    </row>
    <row r="68" spans="1:5">
      <c r="A68">
        <v>19260916</v>
      </c>
      <c r="B68">
        <v>-0.18</v>
      </c>
      <c r="C68">
        <v>-0.33</v>
      </c>
      <c r="D68">
        <v>0.1</v>
      </c>
      <c r="E68">
        <v>8.9999999999999993E-3</v>
      </c>
    </row>
    <row r="69" spans="1:5">
      <c r="A69">
        <v>19260917</v>
      </c>
      <c r="B69">
        <v>-1.01</v>
      </c>
      <c r="C69">
        <v>-0.16</v>
      </c>
      <c r="D69">
        <v>-0.28000000000000003</v>
      </c>
      <c r="E69">
        <v>8.9999999999999993E-3</v>
      </c>
    </row>
    <row r="70" spans="1:5">
      <c r="A70">
        <v>19260918</v>
      </c>
      <c r="B70">
        <v>0.7</v>
      </c>
      <c r="C70">
        <v>-0.28000000000000003</v>
      </c>
      <c r="D70">
        <v>-0.11</v>
      </c>
      <c r="E70">
        <v>8.9999999999999993E-3</v>
      </c>
    </row>
    <row r="71" spans="1:5">
      <c r="A71">
        <v>19260920</v>
      </c>
      <c r="B71">
        <v>-0.64</v>
      </c>
      <c r="C71">
        <v>0.03</v>
      </c>
      <c r="D71">
        <v>-0.01</v>
      </c>
      <c r="E71">
        <v>8.9999999999999993E-3</v>
      </c>
    </row>
    <row r="72" spans="1:5">
      <c r="A72">
        <v>19260921</v>
      </c>
      <c r="B72">
        <v>0.3</v>
      </c>
      <c r="C72">
        <v>-0.42</v>
      </c>
      <c r="D72">
        <v>0.19</v>
      </c>
      <c r="E72">
        <v>8.9999999999999993E-3</v>
      </c>
    </row>
    <row r="73" spans="1:5">
      <c r="A73">
        <v>19260922</v>
      </c>
      <c r="B73">
        <v>-0.13</v>
      </c>
      <c r="C73">
        <v>0.05</v>
      </c>
      <c r="D73">
        <v>-0.01</v>
      </c>
      <c r="E73">
        <v>8.9999999999999993E-3</v>
      </c>
    </row>
    <row r="74" spans="1:5">
      <c r="A74">
        <v>19260923</v>
      </c>
      <c r="B74">
        <v>0.26</v>
      </c>
      <c r="C74">
        <v>-0.16</v>
      </c>
      <c r="D74">
        <v>0.06</v>
      </c>
      <c r="E74">
        <v>8.9999999999999993E-3</v>
      </c>
    </row>
    <row r="75" spans="1:5">
      <c r="A75">
        <v>19260924</v>
      </c>
      <c r="B75">
        <v>0.62</v>
      </c>
      <c r="C75">
        <v>-0.19</v>
      </c>
      <c r="D75">
        <v>-0.03</v>
      </c>
      <c r="E75">
        <v>8.9999999999999993E-3</v>
      </c>
    </row>
    <row r="76" spans="1:5">
      <c r="A76">
        <v>19260925</v>
      </c>
      <c r="B76">
        <v>0.21</v>
      </c>
      <c r="C76">
        <v>0.02</v>
      </c>
      <c r="D76">
        <v>-0.56000000000000005</v>
      </c>
      <c r="E76">
        <v>8.9999999999999993E-3</v>
      </c>
    </row>
    <row r="77" spans="1:5">
      <c r="A77">
        <v>19260927</v>
      </c>
      <c r="B77">
        <v>-0.12</v>
      </c>
      <c r="C77">
        <v>0.14000000000000001</v>
      </c>
      <c r="D77">
        <v>0.39</v>
      </c>
      <c r="E77">
        <v>8.9999999999999993E-3</v>
      </c>
    </row>
    <row r="78" spans="1:5">
      <c r="A78">
        <v>19260928</v>
      </c>
      <c r="B78">
        <v>0</v>
      </c>
      <c r="C78">
        <v>-0.02</v>
      </c>
      <c r="D78">
        <v>-0.35</v>
      </c>
      <c r="E78">
        <v>8.9999999999999993E-3</v>
      </c>
    </row>
    <row r="79" spans="1:5">
      <c r="A79">
        <v>19260929</v>
      </c>
      <c r="B79">
        <v>-0.3</v>
      </c>
      <c r="C79">
        <v>0.22</v>
      </c>
      <c r="D79">
        <v>-0.19</v>
      </c>
      <c r="E79">
        <v>8.9999999999999993E-3</v>
      </c>
    </row>
    <row r="80" spans="1:5">
      <c r="A80">
        <v>19260930</v>
      </c>
      <c r="B80">
        <v>0.3</v>
      </c>
      <c r="C80">
        <v>-0.22</v>
      </c>
      <c r="D80">
        <v>0.06</v>
      </c>
      <c r="E80">
        <v>8.9999999999999993E-3</v>
      </c>
    </row>
    <row r="81" spans="1:5">
      <c r="A81">
        <v>19261001</v>
      </c>
      <c r="B81">
        <v>0.73</v>
      </c>
      <c r="C81">
        <v>-0.27</v>
      </c>
      <c r="D81">
        <v>-0.23</v>
      </c>
      <c r="E81">
        <v>1.2999999999999999E-2</v>
      </c>
    </row>
    <row r="82" spans="1:5">
      <c r="A82">
        <v>19261002</v>
      </c>
      <c r="B82">
        <v>-0.1</v>
      </c>
      <c r="C82">
        <v>-0.02</v>
      </c>
      <c r="D82">
        <v>-0.08</v>
      </c>
      <c r="E82">
        <v>1.2999999999999999E-2</v>
      </c>
    </row>
    <row r="83" spans="1:5">
      <c r="A83">
        <v>19261004</v>
      </c>
      <c r="B83">
        <v>-1.4</v>
      </c>
      <c r="C83">
        <v>-0.1</v>
      </c>
      <c r="D83">
        <v>-0.1</v>
      </c>
      <c r="E83">
        <v>1.2999999999999999E-2</v>
      </c>
    </row>
    <row r="84" spans="1:5">
      <c r="A84">
        <v>19261005</v>
      </c>
      <c r="B84">
        <v>-1.1000000000000001</v>
      </c>
      <c r="C84">
        <v>0.44</v>
      </c>
      <c r="D84">
        <v>-0.72</v>
      </c>
      <c r="E84">
        <v>1.2999999999999999E-2</v>
      </c>
    </row>
    <row r="85" spans="1:5">
      <c r="A85">
        <v>19261006</v>
      </c>
      <c r="B85">
        <v>-0.56000000000000005</v>
      </c>
      <c r="C85">
        <v>-0.69</v>
      </c>
      <c r="D85">
        <v>-0.28000000000000003</v>
      </c>
      <c r="E85">
        <v>1.2999999999999999E-2</v>
      </c>
    </row>
    <row r="86" spans="1:5">
      <c r="A86">
        <v>19261007</v>
      </c>
      <c r="B86">
        <v>-0.77</v>
      </c>
      <c r="C86">
        <v>0.32</v>
      </c>
      <c r="D86">
        <v>0.3</v>
      </c>
      <c r="E86">
        <v>1.2999999999999999E-2</v>
      </c>
    </row>
    <row r="87" spans="1:5">
      <c r="A87">
        <v>19261008</v>
      </c>
      <c r="B87">
        <v>0.59</v>
      </c>
      <c r="C87">
        <v>-0.36</v>
      </c>
      <c r="D87">
        <v>0.57999999999999996</v>
      </c>
      <c r="E87">
        <v>1.2999999999999999E-2</v>
      </c>
    </row>
    <row r="88" spans="1:5">
      <c r="A88">
        <v>19261009</v>
      </c>
      <c r="B88">
        <v>-0.96</v>
      </c>
      <c r="C88">
        <v>0.44</v>
      </c>
      <c r="D88">
        <v>-0.05</v>
      </c>
      <c r="E88">
        <v>1.2999999999999999E-2</v>
      </c>
    </row>
    <row r="89" spans="1:5">
      <c r="A89">
        <v>19261011</v>
      </c>
      <c r="B89">
        <v>-0.69</v>
      </c>
      <c r="C89">
        <v>-0.08</v>
      </c>
      <c r="D89">
        <v>-0.16</v>
      </c>
      <c r="E89">
        <v>1.2999999999999999E-2</v>
      </c>
    </row>
    <row r="90" spans="1:5">
      <c r="A90">
        <v>19261013</v>
      </c>
      <c r="B90">
        <v>0.69</v>
      </c>
      <c r="C90">
        <v>-0.31</v>
      </c>
      <c r="D90">
        <v>-0.04</v>
      </c>
      <c r="E90">
        <v>1.2999999999999999E-2</v>
      </c>
    </row>
    <row r="91" spans="1:5">
      <c r="A91">
        <v>19261014</v>
      </c>
      <c r="B91">
        <v>0.97</v>
      </c>
      <c r="C91">
        <v>-0.47</v>
      </c>
      <c r="D91">
        <v>1.08</v>
      </c>
      <c r="E91">
        <v>1.2999999999999999E-2</v>
      </c>
    </row>
    <row r="92" spans="1:5">
      <c r="A92">
        <v>19261015</v>
      </c>
      <c r="B92">
        <v>-1.83</v>
      </c>
      <c r="C92">
        <v>0.13</v>
      </c>
      <c r="D92">
        <v>-0.28999999999999998</v>
      </c>
      <c r="E92">
        <v>1.2999999999999999E-2</v>
      </c>
    </row>
    <row r="93" spans="1:5">
      <c r="A93">
        <v>19261016</v>
      </c>
      <c r="B93">
        <v>-0.73</v>
      </c>
      <c r="C93">
        <v>-0.34</v>
      </c>
      <c r="D93">
        <v>0.42</v>
      </c>
      <c r="E93">
        <v>1.2999999999999999E-2</v>
      </c>
    </row>
    <row r="94" spans="1:5">
      <c r="A94">
        <v>19261018</v>
      </c>
      <c r="B94">
        <v>0.7</v>
      </c>
      <c r="C94">
        <v>-0.16</v>
      </c>
      <c r="D94">
        <v>0.46</v>
      </c>
      <c r="E94">
        <v>1.2999999999999999E-2</v>
      </c>
    </row>
    <row r="95" spans="1:5">
      <c r="A95">
        <v>19261019</v>
      </c>
      <c r="B95">
        <v>-1.06</v>
      </c>
      <c r="C95">
        <v>0.4</v>
      </c>
      <c r="D95">
        <v>-0.54</v>
      </c>
      <c r="E95">
        <v>1.2999999999999999E-2</v>
      </c>
    </row>
    <row r="96" spans="1:5">
      <c r="A96">
        <v>19261020</v>
      </c>
      <c r="B96">
        <v>-0.25</v>
      </c>
      <c r="C96">
        <v>-0.59</v>
      </c>
      <c r="D96">
        <v>-1.17</v>
      </c>
      <c r="E96">
        <v>1.2999999999999999E-2</v>
      </c>
    </row>
    <row r="97" spans="1:5">
      <c r="A97">
        <v>19261021</v>
      </c>
      <c r="B97">
        <v>1.53</v>
      </c>
      <c r="C97">
        <v>-0.12</v>
      </c>
      <c r="D97">
        <v>0.55000000000000004</v>
      </c>
      <c r="E97">
        <v>1.2999999999999999E-2</v>
      </c>
    </row>
    <row r="98" spans="1:5">
      <c r="A98">
        <v>19261022</v>
      </c>
      <c r="B98">
        <v>-0.4</v>
      </c>
      <c r="C98">
        <v>0.44</v>
      </c>
      <c r="D98">
        <v>0.2</v>
      </c>
      <c r="E98">
        <v>1.2999999999999999E-2</v>
      </c>
    </row>
    <row r="99" spans="1:5">
      <c r="A99">
        <v>19261023</v>
      </c>
      <c r="B99">
        <v>0.54</v>
      </c>
      <c r="C99">
        <v>0.5</v>
      </c>
      <c r="D99">
        <v>0.19</v>
      </c>
      <c r="E99">
        <v>1.2999999999999999E-2</v>
      </c>
    </row>
    <row r="100" spans="1:5">
      <c r="A100">
        <v>19261025</v>
      </c>
      <c r="B100">
        <v>-0.1</v>
      </c>
      <c r="C100">
        <v>0.35</v>
      </c>
      <c r="D100">
        <v>-0.03</v>
      </c>
      <c r="E100">
        <v>1.2999999999999999E-2</v>
      </c>
    </row>
    <row r="101" spans="1:5">
      <c r="A101">
        <v>19261026</v>
      </c>
      <c r="B101">
        <v>0.32</v>
      </c>
      <c r="C101">
        <v>0.02</v>
      </c>
      <c r="D101">
        <v>0.3</v>
      </c>
      <c r="E101">
        <v>1.2999999999999999E-2</v>
      </c>
    </row>
    <row r="102" spans="1:5">
      <c r="A102">
        <v>19261027</v>
      </c>
      <c r="B102">
        <v>1</v>
      </c>
      <c r="C102">
        <v>-0.47</v>
      </c>
      <c r="D102">
        <v>0.19</v>
      </c>
      <c r="E102">
        <v>1.2999999999999999E-2</v>
      </c>
    </row>
    <row r="103" spans="1:5">
      <c r="A103">
        <v>19261028</v>
      </c>
      <c r="B103">
        <v>-0.08</v>
      </c>
      <c r="C103">
        <v>0.69</v>
      </c>
      <c r="D103">
        <v>0.2</v>
      </c>
      <c r="E103">
        <v>1.2999999999999999E-2</v>
      </c>
    </row>
    <row r="104" spans="1:5">
      <c r="A104">
        <v>19261029</v>
      </c>
      <c r="B104">
        <v>-0.06</v>
      </c>
      <c r="C104">
        <v>0.01</v>
      </c>
      <c r="D104">
        <v>-0.33</v>
      </c>
      <c r="E104">
        <v>1.2999999999999999E-2</v>
      </c>
    </row>
    <row r="105" spans="1:5">
      <c r="A105">
        <v>19261030</v>
      </c>
      <c r="B105">
        <v>-0.25</v>
      </c>
      <c r="C105">
        <v>0.2</v>
      </c>
      <c r="D105">
        <v>0.25</v>
      </c>
      <c r="E105">
        <v>1.2999999999999999E-2</v>
      </c>
    </row>
    <row r="106" spans="1:5">
      <c r="A106">
        <v>19261101</v>
      </c>
      <c r="B106">
        <v>0.46</v>
      </c>
      <c r="C106">
        <v>-0.11</v>
      </c>
      <c r="D106">
        <v>-0.43</v>
      </c>
      <c r="E106">
        <v>1.2999999999999999E-2</v>
      </c>
    </row>
    <row r="107" spans="1:5">
      <c r="A107">
        <v>19261103</v>
      </c>
      <c r="B107">
        <v>0.2</v>
      </c>
      <c r="C107">
        <v>-0.24</v>
      </c>
      <c r="D107">
        <v>-0.28000000000000003</v>
      </c>
      <c r="E107">
        <v>1.2999999999999999E-2</v>
      </c>
    </row>
    <row r="108" spans="1:5">
      <c r="A108">
        <v>19261104</v>
      </c>
      <c r="B108">
        <v>0.59</v>
      </c>
      <c r="C108">
        <v>-0.15</v>
      </c>
      <c r="D108">
        <v>0.69</v>
      </c>
      <c r="E108">
        <v>1.2999999999999999E-2</v>
      </c>
    </row>
    <row r="109" spans="1:5">
      <c r="A109">
        <v>19261105</v>
      </c>
      <c r="B109">
        <v>7.0000000000000007E-2</v>
      </c>
      <c r="C109">
        <v>-0.09</v>
      </c>
      <c r="D109">
        <v>0.23</v>
      </c>
      <c r="E109">
        <v>1.2999999999999999E-2</v>
      </c>
    </row>
    <row r="110" spans="1:5">
      <c r="A110">
        <v>19261106</v>
      </c>
      <c r="B110">
        <v>0.16</v>
      </c>
      <c r="C110">
        <v>-0.28999999999999998</v>
      </c>
      <c r="D110">
        <v>0.05</v>
      </c>
      <c r="E110">
        <v>1.2999999999999999E-2</v>
      </c>
    </row>
    <row r="111" spans="1:5">
      <c r="A111">
        <v>19261108</v>
      </c>
      <c r="B111">
        <v>0.52</v>
      </c>
      <c r="C111">
        <v>-7.0000000000000007E-2</v>
      </c>
      <c r="D111">
        <v>0.08</v>
      </c>
      <c r="E111">
        <v>1.2999999999999999E-2</v>
      </c>
    </row>
    <row r="112" spans="1:5">
      <c r="A112">
        <v>19261109</v>
      </c>
      <c r="B112">
        <v>0.13</v>
      </c>
      <c r="C112">
        <v>0.28999999999999998</v>
      </c>
      <c r="D112">
        <v>-0.49</v>
      </c>
      <c r="E112">
        <v>1.2999999999999999E-2</v>
      </c>
    </row>
    <row r="113" spans="1:5">
      <c r="A113">
        <v>19261110</v>
      </c>
      <c r="B113">
        <v>-0.6</v>
      </c>
      <c r="C113">
        <v>0.15</v>
      </c>
      <c r="D113">
        <v>0.09</v>
      </c>
      <c r="E113">
        <v>1.2999999999999999E-2</v>
      </c>
    </row>
    <row r="114" spans="1:5">
      <c r="A114">
        <v>19261111</v>
      </c>
      <c r="B114">
        <v>0.67</v>
      </c>
      <c r="C114">
        <v>0.03</v>
      </c>
      <c r="D114">
        <v>0.09</v>
      </c>
      <c r="E114">
        <v>1.2999999999999999E-2</v>
      </c>
    </row>
    <row r="115" spans="1:5">
      <c r="A115">
        <v>19261112</v>
      </c>
      <c r="B115">
        <v>0.24</v>
      </c>
      <c r="C115">
        <v>-0.03</v>
      </c>
      <c r="D115">
        <v>-0.37</v>
      </c>
      <c r="E115">
        <v>1.2999999999999999E-2</v>
      </c>
    </row>
    <row r="116" spans="1:5">
      <c r="A116">
        <v>19261113</v>
      </c>
      <c r="B116">
        <v>-0.24</v>
      </c>
      <c r="C116">
        <v>0.12</v>
      </c>
      <c r="D116">
        <v>-0.16</v>
      </c>
      <c r="E116">
        <v>1.2999999999999999E-2</v>
      </c>
    </row>
    <row r="117" spans="1:5">
      <c r="A117">
        <v>19261115</v>
      </c>
      <c r="B117">
        <v>0.37</v>
      </c>
      <c r="C117">
        <v>0.28000000000000003</v>
      </c>
      <c r="D117">
        <v>-0.25</v>
      </c>
      <c r="E117">
        <v>1.2999999999999999E-2</v>
      </c>
    </row>
    <row r="118" spans="1:5">
      <c r="A118">
        <v>19261116</v>
      </c>
      <c r="B118">
        <v>0.15</v>
      </c>
      <c r="C118">
        <v>-0.31</v>
      </c>
      <c r="D118">
        <v>-0.06</v>
      </c>
      <c r="E118">
        <v>1.2999999999999999E-2</v>
      </c>
    </row>
    <row r="119" spans="1:5">
      <c r="A119">
        <v>19261117</v>
      </c>
      <c r="B119">
        <v>-0.35</v>
      </c>
      <c r="C119">
        <v>-0.35</v>
      </c>
      <c r="D119">
        <v>0.46</v>
      </c>
      <c r="E119">
        <v>1.2999999999999999E-2</v>
      </c>
    </row>
    <row r="120" spans="1:5">
      <c r="A120">
        <v>19261118</v>
      </c>
      <c r="B120">
        <v>-0.48</v>
      </c>
      <c r="C120">
        <v>0.17</v>
      </c>
      <c r="D120">
        <v>0.2</v>
      </c>
      <c r="E120">
        <v>1.2999999999999999E-2</v>
      </c>
    </row>
    <row r="121" spans="1:5">
      <c r="A121">
        <v>19261119</v>
      </c>
      <c r="B121">
        <v>-0.64</v>
      </c>
      <c r="C121">
        <v>0.56000000000000005</v>
      </c>
      <c r="D121">
        <v>7.0000000000000007E-2</v>
      </c>
      <c r="E121">
        <v>1.2999999999999999E-2</v>
      </c>
    </row>
    <row r="122" spans="1:5">
      <c r="A122">
        <v>19261120</v>
      </c>
      <c r="B122">
        <v>0.4</v>
      </c>
      <c r="C122">
        <v>0.01</v>
      </c>
      <c r="D122">
        <v>0.12</v>
      </c>
      <c r="E122">
        <v>1.2999999999999999E-2</v>
      </c>
    </row>
    <row r="123" spans="1:5">
      <c r="A123">
        <v>19261122</v>
      </c>
      <c r="B123">
        <v>0.56999999999999995</v>
      </c>
      <c r="C123">
        <v>0.16</v>
      </c>
      <c r="D123">
        <v>-0.2</v>
      </c>
      <c r="E123">
        <v>1.2999999999999999E-2</v>
      </c>
    </row>
    <row r="124" spans="1:5">
      <c r="A124">
        <v>19261123</v>
      </c>
      <c r="B124">
        <v>0.33</v>
      </c>
      <c r="C124">
        <v>0.02</v>
      </c>
      <c r="D124">
        <v>0.2</v>
      </c>
      <c r="E124">
        <v>1.2999999999999999E-2</v>
      </c>
    </row>
    <row r="125" spans="1:5">
      <c r="A125">
        <v>19261124</v>
      </c>
      <c r="B125">
        <v>0.08</v>
      </c>
      <c r="C125">
        <v>-0.22</v>
      </c>
      <c r="D125">
        <v>0.2</v>
      </c>
      <c r="E125">
        <v>1.2999999999999999E-2</v>
      </c>
    </row>
    <row r="126" spans="1:5">
      <c r="A126">
        <v>19261126</v>
      </c>
      <c r="B126">
        <v>0.2</v>
      </c>
      <c r="C126">
        <v>-0.02</v>
      </c>
      <c r="D126">
        <v>0.03</v>
      </c>
      <c r="E126">
        <v>1.2999999999999999E-2</v>
      </c>
    </row>
    <row r="127" spans="1:5">
      <c r="A127">
        <v>19261127</v>
      </c>
      <c r="B127">
        <v>-0.15</v>
      </c>
      <c r="C127">
        <v>-0.04</v>
      </c>
      <c r="D127">
        <v>-0.28000000000000003</v>
      </c>
      <c r="E127">
        <v>1.2999999999999999E-2</v>
      </c>
    </row>
    <row r="128" spans="1:5">
      <c r="A128">
        <v>19261129</v>
      </c>
      <c r="B128">
        <v>-0.37</v>
      </c>
      <c r="C128">
        <v>-0.13</v>
      </c>
      <c r="D128">
        <v>0.06</v>
      </c>
      <c r="E128">
        <v>1.2999999999999999E-2</v>
      </c>
    </row>
    <row r="129" spans="1:5">
      <c r="A129">
        <v>19261130</v>
      </c>
      <c r="B129">
        <v>0.26</v>
      </c>
      <c r="C129">
        <v>0.03</v>
      </c>
      <c r="D129">
        <v>-0.5</v>
      </c>
      <c r="E129">
        <v>1.2999999999999999E-2</v>
      </c>
    </row>
    <row r="130" spans="1:5">
      <c r="A130">
        <v>19261201</v>
      </c>
      <c r="B130">
        <v>0.36</v>
      </c>
      <c r="C130">
        <v>0.05</v>
      </c>
      <c r="D130">
        <v>-0.34</v>
      </c>
      <c r="E130">
        <v>1.0999999999999999E-2</v>
      </c>
    </row>
    <row r="131" spans="1:5">
      <c r="A131">
        <v>19261202</v>
      </c>
      <c r="B131">
        <v>0.51</v>
      </c>
      <c r="C131">
        <v>-0.01</v>
      </c>
      <c r="D131">
        <v>0.1</v>
      </c>
      <c r="E131">
        <v>1.0999999999999999E-2</v>
      </c>
    </row>
    <row r="132" spans="1:5">
      <c r="A132">
        <v>19261203</v>
      </c>
      <c r="B132">
        <v>0.32</v>
      </c>
      <c r="C132">
        <v>-0.05</v>
      </c>
      <c r="D132">
        <v>0.06</v>
      </c>
      <c r="E132">
        <v>1.0999999999999999E-2</v>
      </c>
    </row>
    <row r="133" spans="1:5">
      <c r="A133">
        <v>19261204</v>
      </c>
      <c r="B133">
        <v>-0.17</v>
      </c>
      <c r="C133">
        <v>0.2</v>
      </c>
      <c r="D133">
        <v>0.1</v>
      </c>
      <c r="E133">
        <v>1.0999999999999999E-2</v>
      </c>
    </row>
    <row r="134" spans="1:5">
      <c r="A134">
        <v>19261206</v>
      </c>
      <c r="B134">
        <v>0.04</v>
      </c>
      <c r="C134">
        <v>0.32</v>
      </c>
      <c r="D134">
        <v>-0.37</v>
      </c>
      <c r="E134">
        <v>1.0999999999999999E-2</v>
      </c>
    </row>
    <row r="135" spans="1:5">
      <c r="A135">
        <v>19261207</v>
      </c>
      <c r="B135">
        <v>-0.04</v>
      </c>
      <c r="C135">
        <v>0.34</v>
      </c>
      <c r="D135">
        <v>-0.51</v>
      </c>
      <c r="E135">
        <v>1.0999999999999999E-2</v>
      </c>
    </row>
    <row r="136" spans="1:5">
      <c r="A136">
        <v>19261208</v>
      </c>
      <c r="B136">
        <v>-0.08</v>
      </c>
      <c r="C136">
        <v>0.21</v>
      </c>
      <c r="D136">
        <v>0.25</v>
      </c>
      <c r="E136">
        <v>1.0999999999999999E-2</v>
      </c>
    </row>
    <row r="137" spans="1:5">
      <c r="A137">
        <v>19261209</v>
      </c>
      <c r="B137">
        <v>0.45</v>
      </c>
      <c r="C137">
        <v>-0.15</v>
      </c>
      <c r="D137">
        <v>0.44</v>
      </c>
      <c r="E137">
        <v>1.0999999999999999E-2</v>
      </c>
    </row>
    <row r="138" spans="1:5">
      <c r="A138">
        <v>19261210</v>
      </c>
      <c r="B138">
        <v>0.35</v>
      </c>
      <c r="C138">
        <v>-0.17</v>
      </c>
      <c r="D138">
        <v>0.5</v>
      </c>
      <c r="E138">
        <v>1.0999999999999999E-2</v>
      </c>
    </row>
    <row r="139" spans="1:5">
      <c r="A139">
        <v>19261211</v>
      </c>
      <c r="B139">
        <v>0.09</v>
      </c>
      <c r="C139">
        <v>-0.1</v>
      </c>
      <c r="D139">
        <v>-0.5</v>
      </c>
      <c r="E139">
        <v>1.0999999999999999E-2</v>
      </c>
    </row>
    <row r="140" spans="1:5">
      <c r="A140">
        <v>19261213</v>
      </c>
      <c r="B140">
        <v>0.42</v>
      </c>
      <c r="C140">
        <v>0.64</v>
      </c>
      <c r="D140">
        <v>0</v>
      </c>
      <c r="E140">
        <v>1.0999999999999999E-2</v>
      </c>
    </row>
    <row r="141" spans="1:5">
      <c r="A141">
        <v>19261214</v>
      </c>
      <c r="B141">
        <v>0.1</v>
      </c>
      <c r="C141">
        <v>-0.09</v>
      </c>
      <c r="D141">
        <v>0.14000000000000001</v>
      </c>
      <c r="E141">
        <v>1.0999999999999999E-2</v>
      </c>
    </row>
    <row r="142" spans="1:5">
      <c r="A142">
        <v>19261215</v>
      </c>
      <c r="B142">
        <v>0.17</v>
      </c>
      <c r="C142">
        <v>-0.22</v>
      </c>
      <c r="D142">
        <v>0.22</v>
      </c>
      <c r="E142">
        <v>1.0999999999999999E-2</v>
      </c>
    </row>
    <row r="143" spans="1:5">
      <c r="A143">
        <v>19261216</v>
      </c>
      <c r="B143">
        <v>-0.63</v>
      </c>
      <c r="C143">
        <v>-0.2</v>
      </c>
      <c r="D143">
        <v>0.05</v>
      </c>
      <c r="E143">
        <v>1.0999999999999999E-2</v>
      </c>
    </row>
    <row r="144" spans="1:5">
      <c r="A144">
        <v>19261217</v>
      </c>
      <c r="B144">
        <v>0.91</v>
      </c>
      <c r="C144">
        <v>-0.75</v>
      </c>
      <c r="D144">
        <v>0.68</v>
      </c>
      <c r="E144">
        <v>1.0999999999999999E-2</v>
      </c>
    </row>
    <row r="145" spans="1:5">
      <c r="A145">
        <v>19261218</v>
      </c>
      <c r="B145">
        <v>0.42</v>
      </c>
      <c r="C145">
        <v>-0.22</v>
      </c>
      <c r="D145">
        <v>0.2</v>
      </c>
      <c r="E145">
        <v>1.0999999999999999E-2</v>
      </c>
    </row>
    <row r="146" spans="1:5">
      <c r="A146">
        <v>19261220</v>
      </c>
      <c r="B146">
        <v>-0.31</v>
      </c>
      <c r="C146">
        <v>0.08</v>
      </c>
      <c r="D146">
        <v>-0.13</v>
      </c>
      <c r="E146">
        <v>1.0999999999999999E-2</v>
      </c>
    </row>
    <row r="147" spans="1:5">
      <c r="A147">
        <v>19261221</v>
      </c>
      <c r="B147">
        <v>-0.03</v>
      </c>
      <c r="C147">
        <v>-0.38</v>
      </c>
      <c r="D147">
        <v>-0.19</v>
      </c>
      <c r="E147">
        <v>1.0999999999999999E-2</v>
      </c>
    </row>
    <row r="148" spans="1:5">
      <c r="A148">
        <v>19261222</v>
      </c>
      <c r="B148">
        <v>0.02</v>
      </c>
      <c r="C148">
        <v>-0.19</v>
      </c>
      <c r="D148">
        <v>-0.53</v>
      </c>
      <c r="E148">
        <v>1.0999999999999999E-2</v>
      </c>
    </row>
    <row r="149" spans="1:5">
      <c r="A149">
        <v>19261223</v>
      </c>
      <c r="B149">
        <v>0.28000000000000003</v>
      </c>
      <c r="C149">
        <v>0.01</v>
      </c>
      <c r="D149">
        <v>-0.47</v>
      </c>
      <c r="E149">
        <v>1.0999999999999999E-2</v>
      </c>
    </row>
    <row r="150" spans="1:5">
      <c r="A150">
        <v>19261224</v>
      </c>
      <c r="B150">
        <v>0.31</v>
      </c>
      <c r="C150">
        <v>0.21</v>
      </c>
      <c r="D150">
        <v>0.26</v>
      </c>
      <c r="E150">
        <v>1.0999999999999999E-2</v>
      </c>
    </row>
    <row r="151" spans="1:5">
      <c r="A151">
        <v>19261227</v>
      </c>
      <c r="B151">
        <v>-0.22</v>
      </c>
      <c r="C151">
        <v>-0.14000000000000001</v>
      </c>
      <c r="D151">
        <v>-0.4</v>
      </c>
      <c r="E151">
        <v>1.0999999999999999E-2</v>
      </c>
    </row>
    <row r="152" spans="1:5">
      <c r="A152">
        <v>19261228</v>
      </c>
      <c r="B152">
        <v>-1.07</v>
      </c>
      <c r="C152">
        <v>-7.0000000000000007E-2</v>
      </c>
      <c r="D152">
        <v>-0.16</v>
      </c>
      <c r="E152">
        <v>1.0999999999999999E-2</v>
      </c>
    </row>
    <row r="153" spans="1:5">
      <c r="A153">
        <v>19261229</v>
      </c>
      <c r="B153">
        <v>0.44</v>
      </c>
      <c r="C153">
        <v>-0.16</v>
      </c>
      <c r="D153">
        <v>-0.06</v>
      </c>
      <c r="E153">
        <v>1.0999999999999999E-2</v>
      </c>
    </row>
    <row r="154" spans="1:5">
      <c r="A154">
        <v>19261230</v>
      </c>
      <c r="B154">
        <v>-0.35</v>
      </c>
      <c r="C154">
        <v>0.44</v>
      </c>
      <c r="D154">
        <v>0.1</v>
      </c>
      <c r="E154">
        <v>1.0999999999999999E-2</v>
      </c>
    </row>
    <row r="155" spans="1:5">
      <c r="A155">
        <v>19261231</v>
      </c>
      <c r="B155">
        <v>0.33</v>
      </c>
      <c r="C155">
        <v>0.3</v>
      </c>
      <c r="D155">
        <v>0.67</v>
      </c>
      <c r="E155">
        <v>1.0999999999999999E-2</v>
      </c>
    </row>
    <row r="156" spans="1:5">
      <c r="A156">
        <v>19270103</v>
      </c>
      <c r="B156">
        <v>-0.79</v>
      </c>
      <c r="C156">
        <v>0.19</v>
      </c>
      <c r="D156">
        <v>0.09</v>
      </c>
      <c r="E156">
        <v>0.01</v>
      </c>
    </row>
    <row r="157" spans="1:5">
      <c r="A157">
        <v>19270104</v>
      </c>
      <c r="B157">
        <v>0.31</v>
      </c>
      <c r="C157">
        <v>0.15</v>
      </c>
      <c r="D157">
        <v>-0.67</v>
      </c>
      <c r="E157">
        <v>0.01</v>
      </c>
    </row>
    <row r="158" spans="1:5">
      <c r="A158">
        <v>19270105</v>
      </c>
      <c r="B158">
        <v>0.14000000000000001</v>
      </c>
      <c r="C158">
        <v>0.43</v>
      </c>
      <c r="D158">
        <v>-0.31</v>
      </c>
      <c r="E158">
        <v>0.01</v>
      </c>
    </row>
    <row r="159" spans="1:5">
      <c r="A159">
        <v>19270106</v>
      </c>
      <c r="B159">
        <v>-0.17</v>
      </c>
      <c r="C159">
        <v>0</v>
      </c>
      <c r="D159">
        <v>7.0000000000000007E-2</v>
      </c>
      <c r="E159">
        <v>0.01</v>
      </c>
    </row>
    <row r="160" spans="1:5">
      <c r="A160">
        <v>19270107</v>
      </c>
      <c r="B160">
        <v>0.3</v>
      </c>
      <c r="C160">
        <v>-0.25</v>
      </c>
      <c r="D160">
        <v>0.44</v>
      </c>
      <c r="E160">
        <v>0.01</v>
      </c>
    </row>
    <row r="161" spans="1:5">
      <c r="A161">
        <v>19270108</v>
      </c>
      <c r="B161">
        <v>0.39</v>
      </c>
      <c r="C161">
        <v>-0.18</v>
      </c>
      <c r="D161">
        <v>0.27</v>
      </c>
      <c r="E161">
        <v>0.01</v>
      </c>
    </row>
    <row r="162" spans="1:5">
      <c r="A162">
        <v>19270110</v>
      </c>
      <c r="B162">
        <v>0.14000000000000001</v>
      </c>
      <c r="C162">
        <v>0.02</v>
      </c>
      <c r="D162">
        <v>0.16</v>
      </c>
      <c r="E162">
        <v>0.01</v>
      </c>
    </row>
    <row r="163" spans="1:5">
      <c r="A163">
        <v>19270111</v>
      </c>
      <c r="B163">
        <v>-0.28000000000000003</v>
      </c>
      <c r="C163">
        <v>-0.36</v>
      </c>
      <c r="D163">
        <v>0.87</v>
      </c>
      <c r="E163">
        <v>0.01</v>
      </c>
    </row>
    <row r="164" spans="1:5">
      <c r="A164">
        <v>19270112</v>
      </c>
      <c r="B164">
        <v>7.0000000000000007E-2</v>
      </c>
      <c r="C164">
        <v>-0.06</v>
      </c>
      <c r="D164">
        <v>0.02</v>
      </c>
      <c r="E164">
        <v>0.01</v>
      </c>
    </row>
    <row r="165" spans="1:5">
      <c r="A165">
        <v>19270113</v>
      </c>
      <c r="B165">
        <v>-0.04</v>
      </c>
      <c r="C165">
        <v>0.2</v>
      </c>
      <c r="D165">
        <v>-0.3</v>
      </c>
      <c r="E165">
        <v>0.01</v>
      </c>
    </row>
    <row r="166" spans="1:5">
      <c r="A166">
        <v>19270114</v>
      </c>
      <c r="B166">
        <v>0.05</v>
      </c>
      <c r="C166">
        <v>-0.85</v>
      </c>
      <c r="D166">
        <v>0.92</v>
      </c>
      <c r="E166">
        <v>0.01</v>
      </c>
    </row>
    <row r="167" spans="1:5">
      <c r="A167">
        <v>19270115</v>
      </c>
      <c r="B167">
        <v>0.13</v>
      </c>
      <c r="C167">
        <v>0.1</v>
      </c>
      <c r="D167">
        <v>0.83</v>
      </c>
      <c r="E167">
        <v>0.01</v>
      </c>
    </row>
    <row r="168" spans="1:5">
      <c r="A168">
        <v>19270117</v>
      </c>
      <c r="B168">
        <v>-0.04</v>
      </c>
      <c r="C168">
        <v>-0.18</v>
      </c>
      <c r="D168">
        <v>0.77</v>
      </c>
      <c r="E168">
        <v>0.01</v>
      </c>
    </row>
    <row r="169" spans="1:5">
      <c r="A169">
        <v>19270118</v>
      </c>
      <c r="B169">
        <v>-0.06</v>
      </c>
      <c r="C169">
        <v>-0.22</v>
      </c>
      <c r="D169">
        <v>0.01</v>
      </c>
      <c r="E169">
        <v>0.01</v>
      </c>
    </row>
    <row r="170" spans="1:5">
      <c r="A170">
        <v>19270119</v>
      </c>
      <c r="B170">
        <v>0.61</v>
      </c>
      <c r="C170">
        <v>-0.01</v>
      </c>
      <c r="D170">
        <v>-0.77</v>
      </c>
      <c r="E170">
        <v>0.01</v>
      </c>
    </row>
    <row r="171" spans="1:5">
      <c r="A171">
        <v>19270120</v>
      </c>
      <c r="B171">
        <v>-0.17</v>
      </c>
      <c r="C171">
        <v>-0.3</v>
      </c>
      <c r="D171">
        <v>0.13</v>
      </c>
      <c r="E171">
        <v>0.01</v>
      </c>
    </row>
    <row r="172" spans="1:5">
      <c r="A172">
        <v>19270121</v>
      </c>
      <c r="B172">
        <v>-0.01</v>
      </c>
      <c r="C172">
        <v>0.6</v>
      </c>
      <c r="D172">
        <v>1.29</v>
      </c>
      <c r="E172">
        <v>0.01</v>
      </c>
    </row>
    <row r="173" spans="1:5">
      <c r="A173">
        <v>19270122</v>
      </c>
      <c r="B173">
        <v>-0.36</v>
      </c>
      <c r="C173">
        <v>0.26</v>
      </c>
      <c r="D173">
        <v>0.34</v>
      </c>
      <c r="E173">
        <v>0.01</v>
      </c>
    </row>
    <row r="174" spans="1:5">
      <c r="A174">
        <v>19270124</v>
      </c>
      <c r="B174">
        <v>-0.48</v>
      </c>
      <c r="C174">
        <v>0.47</v>
      </c>
      <c r="D174">
        <v>1.44</v>
      </c>
      <c r="E174">
        <v>0.01</v>
      </c>
    </row>
    <row r="175" spans="1:5">
      <c r="A175">
        <v>19270125</v>
      </c>
      <c r="B175">
        <v>-1.07</v>
      </c>
      <c r="C175">
        <v>-0.47</v>
      </c>
      <c r="D175">
        <v>-1.29</v>
      </c>
      <c r="E175">
        <v>0.01</v>
      </c>
    </row>
    <row r="176" spans="1:5">
      <c r="A176">
        <v>19270126</v>
      </c>
      <c r="B176">
        <v>0.19</v>
      </c>
      <c r="C176">
        <v>0.12</v>
      </c>
      <c r="D176">
        <v>0.48</v>
      </c>
      <c r="E176">
        <v>0.01</v>
      </c>
    </row>
    <row r="177" spans="1:5">
      <c r="A177">
        <v>19270127</v>
      </c>
      <c r="B177">
        <v>-0.35</v>
      </c>
      <c r="C177">
        <v>0</v>
      </c>
      <c r="D177">
        <v>-0.42</v>
      </c>
      <c r="E177">
        <v>0.01</v>
      </c>
    </row>
    <row r="178" spans="1:5">
      <c r="A178">
        <v>19270128</v>
      </c>
      <c r="B178">
        <v>0.16</v>
      </c>
      <c r="C178">
        <v>0.16</v>
      </c>
      <c r="D178">
        <v>0.76</v>
      </c>
      <c r="E178">
        <v>0.01</v>
      </c>
    </row>
    <row r="179" spans="1:5">
      <c r="A179">
        <v>19270129</v>
      </c>
      <c r="B179">
        <v>0.73</v>
      </c>
      <c r="C179">
        <v>-0.41</v>
      </c>
      <c r="D179">
        <v>-0.28999999999999998</v>
      </c>
      <c r="E179">
        <v>0.01</v>
      </c>
    </row>
    <row r="180" spans="1:5">
      <c r="A180">
        <v>19270131</v>
      </c>
      <c r="B180">
        <v>0.61</v>
      </c>
      <c r="C180">
        <v>0.12</v>
      </c>
      <c r="D180">
        <v>-0.04</v>
      </c>
      <c r="E180">
        <v>0.01</v>
      </c>
    </row>
    <row r="181" spans="1:5">
      <c r="A181">
        <v>19270201</v>
      </c>
      <c r="B181">
        <v>-0.01</v>
      </c>
      <c r="C181">
        <v>0.53</v>
      </c>
      <c r="D181">
        <v>1.1100000000000001</v>
      </c>
      <c r="E181">
        <v>1.2E-2</v>
      </c>
    </row>
    <row r="182" spans="1:5">
      <c r="A182">
        <v>19270202</v>
      </c>
      <c r="B182">
        <v>0.7</v>
      </c>
      <c r="C182">
        <v>-0.21</v>
      </c>
      <c r="D182">
        <v>0.1</v>
      </c>
      <c r="E182">
        <v>1.2E-2</v>
      </c>
    </row>
    <row r="183" spans="1:5">
      <c r="A183">
        <v>19270203</v>
      </c>
      <c r="B183">
        <v>0.17</v>
      </c>
      <c r="C183">
        <v>0.21</v>
      </c>
      <c r="D183">
        <v>-7.0000000000000007E-2</v>
      </c>
      <c r="E183">
        <v>1.2E-2</v>
      </c>
    </row>
    <row r="184" spans="1:5">
      <c r="A184">
        <v>19270204</v>
      </c>
      <c r="B184">
        <v>0.37</v>
      </c>
      <c r="C184">
        <v>0.12</v>
      </c>
      <c r="D184">
        <v>1.38</v>
      </c>
      <c r="E184">
        <v>1.2E-2</v>
      </c>
    </row>
    <row r="185" spans="1:5">
      <c r="A185">
        <v>19270205</v>
      </c>
      <c r="B185">
        <v>-0.18</v>
      </c>
      <c r="C185">
        <v>0.31</v>
      </c>
      <c r="D185">
        <v>0.45</v>
      </c>
      <c r="E185">
        <v>1.2E-2</v>
      </c>
    </row>
    <row r="186" spans="1:5">
      <c r="A186">
        <v>19270207</v>
      </c>
      <c r="B186">
        <v>-0.13</v>
      </c>
      <c r="C186">
        <v>0.64</v>
      </c>
      <c r="D186">
        <v>0.47</v>
      </c>
      <c r="E186">
        <v>1.2E-2</v>
      </c>
    </row>
    <row r="187" spans="1:5">
      <c r="A187">
        <v>19270208</v>
      </c>
      <c r="B187">
        <v>0.1</v>
      </c>
      <c r="C187">
        <v>0.19</v>
      </c>
      <c r="D187">
        <v>1.03</v>
      </c>
      <c r="E187">
        <v>1.2E-2</v>
      </c>
    </row>
    <row r="188" spans="1:5">
      <c r="A188">
        <v>19270209</v>
      </c>
      <c r="B188">
        <v>0.04</v>
      </c>
      <c r="C188">
        <v>-0.88</v>
      </c>
      <c r="D188">
        <v>-0.56999999999999995</v>
      </c>
      <c r="E188">
        <v>1.2E-2</v>
      </c>
    </row>
    <row r="189" spans="1:5">
      <c r="A189">
        <v>19270210</v>
      </c>
      <c r="B189">
        <v>0.08</v>
      </c>
      <c r="C189">
        <v>0.28000000000000003</v>
      </c>
      <c r="D189">
        <v>-0.69</v>
      </c>
      <c r="E189">
        <v>1.2E-2</v>
      </c>
    </row>
    <row r="190" spans="1:5">
      <c r="A190">
        <v>19270211</v>
      </c>
      <c r="B190">
        <v>0.31</v>
      </c>
      <c r="C190">
        <v>-0.44</v>
      </c>
      <c r="D190">
        <v>-0.63</v>
      </c>
      <c r="E190">
        <v>1.2E-2</v>
      </c>
    </row>
    <row r="191" spans="1:5">
      <c r="A191">
        <v>19270214</v>
      </c>
      <c r="B191">
        <v>0.49</v>
      </c>
      <c r="C191">
        <v>-0.14000000000000001</v>
      </c>
      <c r="D191">
        <v>-0.28999999999999998</v>
      </c>
      <c r="E191">
        <v>1.2E-2</v>
      </c>
    </row>
    <row r="192" spans="1:5">
      <c r="A192">
        <v>19270215</v>
      </c>
      <c r="B192">
        <v>0.1</v>
      </c>
      <c r="C192">
        <v>-0.27</v>
      </c>
      <c r="D192">
        <v>-0.16</v>
      </c>
      <c r="E192">
        <v>1.2E-2</v>
      </c>
    </row>
    <row r="193" spans="1:5">
      <c r="A193">
        <v>19270216</v>
      </c>
      <c r="B193">
        <v>-0.02</v>
      </c>
      <c r="C193">
        <v>0.01</v>
      </c>
      <c r="D193">
        <v>1.55</v>
      </c>
      <c r="E193">
        <v>1.2E-2</v>
      </c>
    </row>
    <row r="194" spans="1:5">
      <c r="A194">
        <v>19270217</v>
      </c>
      <c r="B194">
        <v>0.24</v>
      </c>
      <c r="C194">
        <v>7.0000000000000007E-2</v>
      </c>
      <c r="D194">
        <v>0.86</v>
      </c>
      <c r="E194">
        <v>1.2E-2</v>
      </c>
    </row>
    <row r="195" spans="1:5">
      <c r="A195">
        <v>19270218</v>
      </c>
      <c r="B195">
        <v>0.32</v>
      </c>
      <c r="C195">
        <v>-0.73</v>
      </c>
      <c r="D195">
        <v>-0.12</v>
      </c>
      <c r="E195">
        <v>1.2E-2</v>
      </c>
    </row>
    <row r="196" spans="1:5">
      <c r="A196">
        <v>19270219</v>
      </c>
      <c r="B196">
        <v>0.01</v>
      </c>
      <c r="C196">
        <v>0.38</v>
      </c>
      <c r="D196">
        <v>-0.48</v>
      </c>
      <c r="E196">
        <v>1.2E-2</v>
      </c>
    </row>
    <row r="197" spans="1:5">
      <c r="A197">
        <v>19270221</v>
      </c>
      <c r="B197">
        <v>-0.17</v>
      </c>
      <c r="C197">
        <v>0.19</v>
      </c>
      <c r="D197">
        <v>-0.9</v>
      </c>
      <c r="E197">
        <v>1.2E-2</v>
      </c>
    </row>
    <row r="198" spans="1:5">
      <c r="A198">
        <v>19270223</v>
      </c>
      <c r="B198">
        <v>0.72</v>
      </c>
      <c r="C198">
        <v>-0.33</v>
      </c>
      <c r="D198">
        <v>-0.13</v>
      </c>
      <c r="E198">
        <v>1.2E-2</v>
      </c>
    </row>
    <row r="199" spans="1:5">
      <c r="A199">
        <v>19270224</v>
      </c>
      <c r="B199">
        <v>0.14000000000000001</v>
      </c>
      <c r="C199">
        <v>0.35</v>
      </c>
      <c r="D199">
        <v>0.09</v>
      </c>
      <c r="E199">
        <v>1.2E-2</v>
      </c>
    </row>
    <row r="200" spans="1:5">
      <c r="A200">
        <v>19270225</v>
      </c>
      <c r="B200">
        <v>0.21</v>
      </c>
      <c r="C200">
        <v>0.24</v>
      </c>
      <c r="D200">
        <v>-0.33</v>
      </c>
      <c r="E200">
        <v>1.2E-2</v>
      </c>
    </row>
    <row r="201" spans="1:5">
      <c r="A201">
        <v>19270226</v>
      </c>
      <c r="B201">
        <v>7.0000000000000007E-2</v>
      </c>
      <c r="C201">
        <v>-0.19</v>
      </c>
      <c r="D201">
        <v>-0.05</v>
      </c>
      <c r="E201">
        <v>1.2E-2</v>
      </c>
    </row>
    <row r="202" spans="1:5">
      <c r="A202">
        <v>19270228</v>
      </c>
      <c r="B202">
        <v>0.55000000000000004</v>
      </c>
      <c r="C202">
        <v>-0.38</v>
      </c>
      <c r="D202">
        <v>0.24</v>
      </c>
      <c r="E202">
        <v>1.2E-2</v>
      </c>
    </row>
    <row r="203" spans="1:5">
      <c r="A203">
        <v>19270301</v>
      </c>
      <c r="B203">
        <v>-0.4</v>
      </c>
      <c r="C203">
        <v>-0.03</v>
      </c>
      <c r="D203">
        <v>-0.55000000000000004</v>
      </c>
      <c r="E203">
        <v>1.0999999999999999E-2</v>
      </c>
    </row>
    <row r="204" spans="1:5">
      <c r="A204">
        <v>19270302</v>
      </c>
      <c r="B204">
        <v>-1.1399999999999999</v>
      </c>
      <c r="C204">
        <v>-0.14000000000000001</v>
      </c>
      <c r="D204">
        <v>-0.33</v>
      </c>
      <c r="E204">
        <v>1.0999999999999999E-2</v>
      </c>
    </row>
    <row r="205" spans="1:5">
      <c r="A205">
        <v>19270303</v>
      </c>
      <c r="B205">
        <v>1.02</v>
      </c>
      <c r="C205">
        <v>-0.05</v>
      </c>
      <c r="D205">
        <v>0.05</v>
      </c>
      <c r="E205">
        <v>1.0999999999999999E-2</v>
      </c>
    </row>
    <row r="206" spans="1:5">
      <c r="A206">
        <v>19270304</v>
      </c>
      <c r="B206">
        <v>-0.45</v>
      </c>
      <c r="C206">
        <v>0.22</v>
      </c>
      <c r="D206">
        <v>-0.16</v>
      </c>
      <c r="E206">
        <v>1.0999999999999999E-2</v>
      </c>
    </row>
    <row r="207" spans="1:5">
      <c r="A207">
        <v>19270305</v>
      </c>
      <c r="B207">
        <v>-0.24</v>
      </c>
      <c r="C207">
        <v>0.6</v>
      </c>
      <c r="D207">
        <v>-0.46</v>
      </c>
      <c r="E207">
        <v>1.0999999999999999E-2</v>
      </c>
    </row>
    <row r="208" spans="1:5">
      <c r="A208">
        <v>19270307</v>
      </c>
      <c r="B208">
        <v>-0.37</v>
      </c>
      <c r="C208">
        <v>-0.1</v>
      </c>
      <c r="D208">
        <v>-0.57999999999999996</v>
      </c>
      <c r="E208">
        <v>1.0999999999999999E-2</v>
      </c>
    </row>
    <row r="209" spans="1:5">
      <c r="A209">
        <v>19270308</v>
      </c>
      <c r="B209">
        <v>0.12</v>
      </c>
      <c r="C209">
        <v>-0.53</v>
      </c>
      <c r="D209">
        <v>-0.34</v>
      </c>
      <c r="E209">
        <v>1.0999999999999999E-2</v>
      </c>
    </row>
    <row r="210" spans="1:5">
      <c r="A210">
        <v>19270309</v>
      </c>
      <c r="B210">
        <v>0.49</v>
      </c>
      <c r="C210">
        <v>0.17</v>
      </c>
      <c r="D210">
        <v>0.34</v>
      </c>
      <c r="E210">
        <v>1.0999999999999999E-2</v>
      </c>
    </row>
    <row r="211" spans="1:5">
      <c r="A211">
        <v>19270310</v>
      </c>
      <c r="B211">
        <v>0.46</v>
      </c>
      <c r="C211">
        <v>0.1</v>
      </c>
      <c r="D211">
        <v>0.46</v>
      </c>
      <c r="E211">
        <v>1.0999999999999999E-2</v>
      </c>
    </row>
    <row r="212" spans="1:5">
      <c r="A212">
        <v>19270311</v>
      </c>
      <c r="B212">
        <v>0.17</v>
      </c>
      <c r="C212">
        <v>-0.25</v>
      </c>
      <c r="D212">
        <v>0.24</v>
      </c>
      <c r="E212">
        <v>1.0999999999999999E-2</v>
      </c>
    </row>
    <row r="213" spans="1:5">
      <c r="A213">
        <v>19270312</v>
      </c>
      <c r="B213">
        <v>-0.04</v>
      </c>
      <c r="C213">
        <v>-0.06</v>
      </c>
      <c r="D213">
        <v>-0.19</v>
      </c>
      <c r="E213">
        <v>1.0999999999999999E-2</v>
      </c>
    </row>
    <row r="214" spans="1:5">
      <c r="A214">
        <v>19270314</v>
      </c>
      <c r="B214">
        <v>0.18</v>
      </c>
      <c r="C214">
        <v>0.04</v>
      </c>
      <c r="D214">
        <v>-0.78</v>
      </c>
      <c r="E214">
        <v>1.0999999999999999E-2</v>
      </c>
    </row>
    <row r="215" spans="1:5">
      <c r="A215">
        <v>19270315</v>
      </c>
      <c r="B215">
        <v>-0.81</v>
      </c>
      <c r="C215">
        <v>-0.1</v>
      </c>
      <c r="D215">
        <v>-0.44</v>
      </c>
      <c r="E215">
        <v>1.0999999999999999E-2</v>
      </c>
    </row>
    <row r="216" spans="1:5">
      <c r="A216">
        <v>19270316</v>
      </c>
      <c r="B216">
        <v>1.02</v>
      </c>
      <c r="C216">
        <v>-0.5</v>
      </c>
      <c r="D216">
        <v>-0.06</v>
      </c>
      <c r="E216">
        <v>1.0999999999999999E-2</v>
      </c>
    </row>
    <row r="217" spans="1:5">
      <c r="A217">
        <v>19270317</v>
      </c>
      <c r="B217">
        <v>0.42</v>
      </c>
      <c r="C217">
        <v>-0.31</v>
      </c>
      <c r="D217">
        <v>-0.41</v>
      </c>
      <c r="E217">
        <v>1.0999999999999999E-2</v>
      </c>
    </row>
    <row r="218" spans="1:5">
      <c r="A218">
        <v>19270318</v>
      </c>
      <c r="B218">
        <v>-0.79</v>
      </c>
      <c r="C218">
        <v>0.11</v>
      </c>
      <c r="D218">
        <v>-0.42</v>
      </c>
      <c r="E218">
        <v>1.0999999999999999E-2</v>
      </c>
    </row>
    <row r="219" spans="1:5">
      <c r="A219">
        <v>19270319</v>
      </c>
      <c r="B219">
        <v>0.04</v>
      </c>
      <c r="C219">
        <v>0.01</v>
      </c>
      <c r="D219">
        <v>-0.21</v>
      </c>
      <c r="E219">
        <v>1.0999999999999999E-2</v>
      </c>
    </row>
    <row r="220" spans="1:5">
      <c r="A220">
        <v>19270321</v>
      </c>
      <c r="B220">
        <v>0.17</v>
      </c>
      <c r="C220">
        <v>-0.54</v>
      </c>
      <c r="D220">
        <v>0.05</v>
      </c>
      <c r="E220">
        <v>1.0999999999999999E-2</v>
      </c>
    </row>
    <row r="221" spans="1:5">
      <c r="A221">
        <v>19270322</v>
      </c>
      <c r="B221">
        <v>-1.06</v>
      </c>
      <c r="C221">
        <v>0.17</v>
      </c>
      <c r="D221">
        <v>-0.54</v>
      </c>
      <c r="E221">
        <v>1.0999999999999999E-2</v>
      </c>
    </row>
    <row r="222" spans="1:5">
      <c r="A222">
        <v>19270323</v>
      </c>
      <c r="B222">
        <v>0.19</v>
      </c>
      <c r="C222">
        <v>0.01</v>
      </c>
      <c r="D222">
        <v>0.51</v>
      </c>
      <c r="E222">
        <v>1.0999999999999999E-2</v>
      </c>
    </row>
    <row r="223" spans="1:5">
      <c r="A223">
        <v>19270324</v>
      </c>
      <c r="B223">
        <v>0.68</v>
      </c>
      <c r="C223">
        <v>-0.04</v>
      </c>
      <c r="D223">
        <v>0.06</v>
      </c>
      <c r="E223">
        <v>1.0999999999999999E-2</v>
      </c>
    </row>
    <row r="224" spans="1:5">
      <c r="A224">
        <v>19270325</v>
      </c>
      <c r="B224">
        <v>0.16</v>
      </c>
      <c r="C224">
        <v>0.45</v>
      </c>
      <c r="D224">
        <v>-0.33</v>
      </c>
      <c r="E224">
        <v>1.0999999999999999E-2</v>
      </c>
    </row>
    <row r="225" spans="1:5">
      <c r="A225">
        <v>19270326</v>
      </c>
      <c r="B225">
        <v>0.34</v>
      </c>
      <c r="C225">
        <v>0.14000000000000001</v>
      </c>
      <c r="D225">
        <v>0.18</v>
      </c>
      <c r="E225">
        <v>1.0999999999999999E-2</v>
      </c>
    </row>
    <row r="226" spans="1:5">
      <c r="A226">
        <v>19270328</v>
      </c>
      <c r="B226">
        <v>0.52</v>
      </c>
      <c r="C226">
        <v>-0.24</v>
      </c>
      <c r="D226">
        <v>7.0000000000000007E-2</v>
      </c>
      <c r="E226">
        <v>1.0999999999999999E-2</v>
      </c>
    </row>
    <row r="227" spans="1:5">
      <c r="A227">
        <v>19270329</v>
      </c>
      <c r="B227">
        <v>-0.23</v>
      </c>
      <c r="C227">
        <v>-0.09</v>
      </c>
      <c r="D227">
        <v>-0.41</v>
      </c>
      <c r="E227">
        <v>1.0999999999999999E-2</v>
      </c>
    </row>
    <row r="228" spans="1:5">
      <c r="A228">
        <v>19270330</v>
      </c>
      <c r="B228">
        <v>-0.62</v>
      </c>
      <c r="C228">
        <v>0.11</v>
      </c>
      <c r="D228">
        <v>1.25</v>
      </c>
      <c r="E228">
        <v>1.0999999999999999E-2</v>
      </c>
    </row>
    <row r="229" spans="1:5">
      <c r="A229">
        <v>19270331</v>
      </c>
      <c r="B229">
        <v>0.3</v>
      </c>
      <c r="C229">
        <v>-0.85</v>
      </c>
      <c r="D229">
        <v>0.55000000000000004</v>
      </c>
      <c r="E229">
        <v>1.0999999999999999E-2</v>
      </c>
    </row>
    <row r="230" spans="1:5">
      <c r="A230">
        <v>19270401</v>
      </c>
      <c r="B230">
        <v>-0.05</v>
      </c>
      <c r="C230">
        <v>-0.19</v>
      </c>
      <c r="D230">
        <v>-0.31</v>
      </c>
      <c r="E230">
        <v>0.01</v>
      </c>
    </row>
    <row r="231" spans="1:5">
      <c r="A231">
        <v>19270402</v>
      </c>
      <c r="B231">
        <v>-0.08</v>
      </c>
      <c r="C231">
        <v>0.19</v>
      </c>
      <c r="D231">
        <v>0.02</v>
      </c>
      <c r="E231">
        <v>0.01</v>
      </c>
    </row>
    <row r="232" spans="1:5">
      <c r="A232">
        <v>19270404</v>
      </c>
      <c r="B232">
        <v>0.53</v>
      </c>
      <c r="C232">
        <v>-0.21</v>
      </c>
      <c r="D232">
        <v>1.1200000000000001</v>
      </c>
      <c r="E232">
        <v>0.01</v>
      </c>
    </row>
    <row r="233" spans="1:5">
      <c r="A233">
        <v>19270405</v>
      </c>
      <c r="B233">
        <v>0.59</v>
      </c>
      <c r="C233">
        <v>-0.3</v>
      </c>
      <c r="D233">
        <v>0.01</v>
      </c>
      <c r="E233">
        <v>0.01</v>
      </c>
    </row>
    <row r="234" spans="1:5">
      <c r="A234">
        <v>19270406</v>
      </c>
      <c r="B234">
        <v>0.11</v>
      </c>
      <c r="C234">
        <v>-0.1</v>
      </c>
      <c r="D234">
        <v>-0.04</v>
      </c>
      <c r="E234">
        <v>0.01</v>
      </c>
    </row>
    <row r="235" spans="1:5">
      <c r="A235">
        <v>19270407</v>
      </c>
      <c r="B235">
        <v>0.24</v>
      </c>
      <c r="C235">
        <v>-0.35</v>
      </c>
      <c r="D235">
        <v>0.33</v>
      </c>
      <c r="E235">
        <v>0.01</v>
      </c>
    </row>
    <row r="236" spans="1:5">
      <c r="A236">
        <v>19270408</v>
      </c>
      <c r="B236">
        <v>0.31</v>
      </c>
      <c r="C236">
        <v>0.35</v>
      </c>
      <c r="D236">
        <v>-0.05</v>
      </c>
      <c r="E236">
        <v>0.01</v>
      </c>
    </row>
    <row r="237" spans="1:5">
      <c r="A237">
        <v>19270409</v>
      </c>
      <c r="B237">
        <v>0.03</v>
      </c>
      <c r="C237">
        <v>-0.13</v>
      </c>
      <c r="D237">
        <v>0.28999999999999998</v>
      </c>
      <c r="E237">
        <v>0.01</v>
      </c>
    </row>
    <row r="238" spans="1:5">
      <c r="A238">
        <v>19270411</v>
      </c>
      <c r="B238">
        <v>0.19</v>
      </c>
      <c r="C238">
        <v>0</v>
      </c>
      <c r="D238">
        <v>-0.15</v>
      </c>
      <c r="E238">
        <v>0.01</v>
      </c>
    </row>
    <row r="239" spans="1:5">
      <c r="A239">
        <v>19270412</v>
      </c>
      <c r="B239">
        <v>-0.28999999999999998</v>
      </c>
      <c r="C239">
        <v>0.56999999999999995</v>
      </c>
      <c r="D239">
        <v>-0.12</v>
      </c>
      <c r="E239">
        <v>0.01</v>
      </c>
    </row>
    <row r="240" spans="1:5">
      <c r="A240">
        <v>19270413</v>
      </c>
      <c r="B240">
        <v>0.21</v>
      </c>
      <c r="C240">
        <v>0.13</v>
      </c>
      <c r="D240">
        <v>-1.1399999999999999</v>
      </c>
      <c r="E240">
        <v>0.01</v>
      </c>
    </row>
    <row r="241" spans="1:5">
      <c r="A241">
        <v>19270414</v>
      </c>
      <c r="B241">
        <v>0.09</v>
      </c>
      <c r="C241">
        <v>0.37</v>
      </c>
      <c r="D241">
        <v>-0.2</v>
      </c>
      <c r="E241">
        <v>0.01</v>
      </c>
    </row>
    <row r="242" spans="1:5">
      <c r="A242">
        <v>19270416</v>
      </c>
      <c r="B242">
        <v>0.18</v>
      </c>
      <c r="C242">
        <v>0.55000000000000004</v>
      </c>
      <c r="D242">
        <v>0.18</v>
      </c>
      <c r="E242">
        <v>0.01</v>
      </c>
    </row>
    <row r="243" spans="1:5">
      <c r="A243">
        <v>19270418</v>
      </c>
      <c r="B243">
        <v>-0.03</v>
      </c>
      <c r="C243">
        <v>-0.17</v>
      </c>
      <c r="D243">
        <v>0.75</v>
      </c>
      <c r="E243">
        <v>0.01</v>
      </c>
    </row>
    <row r="244" spans="1:5">
      <c r="A244">
        <v>19270419</v>
      </c>
      <c r="B244">
        <v>0.18</v>
      </c>
      <c r="C244">
        <v>-0.08</v>
      </c>
      <c r="D244">
        <v>0.32</v>
      </c>
      <c r="E244">
        <v>0.01</v>
      </c>
    </row>
    <row r="245" spans="1:5">
      <c r="A245">
        <v>19270420</v>
      </c>
      <c r="B245">
        <v>0.27</v>
      </c>
      <c r="C245">
        <v>-0.37</v>
      </c>
      <c r="D245">
        <v>0.94</v>
      </c>
      <c r="E245">
        <v>0.01</v>
      </c>
    </row>
    <row r="246" spans="1:5">
      <c r="A246">
        <v>19270421</v>
      </c>
      <c r="B246">
        <v>0.36</v>
      </c>
      <c r="C246">
        <v>-0.25</v>
      </c>
      <c r="D246">
        <v>-0.76</v>
      </c>
      <c r="E246">
        <v>0.01</v>
      </c>
    </row>
    <row r="247" spans="1:5">
      <c r="A247">
        <v>19270422</v>
      </c>
      <c r="B247">
        <v>7.0000000000000007E-2</v>
      </c>
      <c r="C247">
        <v>-0.34</v>
      </c>
      <c r="D247">
        <v>0.04</v>
      </c>
      <c r="E247">
        <v>0.01</v>
      </c>
    </row>
    <row r="248" spans="1:5">
      <c r="A248">
        <v>19270423</v>
      </c>
      <c r="B248">
        <v>-0.37</v>
      </c>
      <c r="C248">
        <v>0.24</v>
      </c>
      <c r="D248">
        <v>0</v>
      </c>
      <c r="E248">
        <v>0.01</v>
      </c>
    </row>
    <row r="249" spans="1:5">
      <c r="A249">
        <v>19270425</v>
      </c>
      <c r="B249">
        <v>-1.56</v>
      </c>
      <c r="C249">
        <v>0.08</v>
      </c>
      <c r="D249">
        <v>0.1</v>
      </c>
      <c r="E249">
        <v>0.01</v>
      </c>
    </row>
    <row r="250" spans="1:5">
      <c r="A250">
        <v>19270426</v>
      </c>
      <c r="B250">
        <v>0.57999999999999996</v>
      </c>
      <c r="C250">
        <v>0.04</v>
      </c>
      <c r="D250">
        <v>-0.43</v>
      </c>
      <c r="E250">
        <v>0.01</v>
      </c>
    </row>
    <row r="251" spans="1:5">
      <c r="A251">
        <v>19270427</v>
      </c>
      <c r="B251">
        <v>-0.38</v>
      </c>
      <c r="C251">
        <v>7.0000000000000007E-2</v>
      </c>
      <c r="D251">
        <v>0.2</v>
      </c>
      <c r="E251">
        <v>0.01</v>
      </c>
    </row>
    <row r="252" spans="1:5">
      <c r="A252">
        <v>19270428</v>
      </c>
      <c r="B252">
        <v>-1.1100000000000001</v>
      </c>
      <c r="C252">
        <v>0.19</v>
      </c>
      <c r="D252">
        <v>-0.35</v>
      </c>
      <c r="E252">
        <v>0.01</v>
      </c>
    </row>
    <row r="253" spans="1:5">
      <c r="A253">
        <v>19270429</v>
      </c>
      <c r="B253">
        <v>0.48</v>
      </c>
      <c r="C253">
        <v>0</v>
      </c>
      <c r="D253">
        <v>-0.18</v>
      </c>
      <c r="E253">
        <v>0.01</v>
      </c>
    </row>
    <row r="254" spans="1:5">
      <c r="A254">
        <v>19270430</v>
      </c>
      <c r="B254">
        <v>-0.01</v>
      </c>
      <c r="C254">
        <v>0.21</v>
      </c>
      <c r="D254">
        <v>-7.0000000000000007E-2</v>
      </c>
      <c r="E254">
        <v>0.01</v>
      </c>
    </row>
    <row r="255" spans="1:5">
      <c r="A255">
        <v>19270502</v>
      </c>
      <c r="B255">
        <v>0.27</v>
      </c>
      <c r="C255">
        <v>0.22</v>
      </c>
      <c r="D255">
        <v>0.48</v>
      </c>
      <c r="E255">
        <v>1.2E-2</v>
      </c>
    </row>
    <row r="256" spans="1:5">
      <c r="A256">
        <v>19270503</v>
      </c>
      <c r="B256">
        <v>0.74</v>
      </c>
      <c r="C256">
        <v>0.02</v>
      </c>
      <c r="D256">
        <v>-0.64</v>
      </c>
      <c r="E256">
        <v>1.2E-2</v>
      </c>
    </row>
    <row r="257" spans="1:5">
      <c r="A257">
        <v>19270504</v>
      </c>
      <c r="B257">
        <v>0.78</v>
      </c>
      <c r="C257">
        <v>-0.16</v>
      </c>
      <c r="D257">
        <v>0.15</v>
      </c>
      <c r="E257">
        <v>1.2E-2</v>
      </c>
    </row>
    <row r="258" spans="1:5">
      <c r="A258">
        <v>19270505</v>
      </c>
      <c r="B258">
        <v>0.3</v>
      </c>
      <c r="C258">
        <v>0.3</v>
      </c>
      <c r="D258">
        <v>-0.28000000000000003</v>
      </c>
      <c r="E258">
        <v>1.2E-2</v>
      </c>
    </row>
    <row r="259" spans="1:5">
      <c r="A259">
        <v>19270506</v>
      </c>
      <c r="B259">
        <v>0.28000000000000003</v>
      </c>
      <c r="C259">
        <v>-0.13</v>
      </c>
      <c r="D259">
        <v>0.87</v>
      </c>
      <c r="E259">
        <v>1.2E-2</v>
      </c>
    </row>
    <row r="260" spans="1:5">
      <c r="A260">
        <v>19270507</v>
      </c>
      <c r="B260">
        <v>0.28000000000000003</v>
      </c>
      <c r="C260">
        <v>0.26</v>
      </c>
      <c r="D260">
        <v>-0.45</v>
      </c>
      <c r="E260">
        <v>1.2E-2</v>
      </c>
    </row>
    <row r="261" spans="1:5">
      <c r="A261">
        <v>19270509</v>
      </c>
      <c r="B261">
        <v>0.2</v>
      </c>
      <c r="C261">
        <v>0.08</v>
      </c>
      <c r="D261">
        <v>0.39</v>
      </c>
      <c r="E261">
        <v>1.2E-2</v>
      </c>
    </row>
    <row r="262" spans="1:5">
      <c r="A262">
        <v>19270510</v>
      </c>
      <c r="B262">
        <v>-7.0000000000000007E-2</v>
      </c>
      <c r="C262">
        <v>-0.12</v>
      </c>
      <c r="D262">
        <v>0.13</v>
      </c>
      <c r="E262">
        <v>1.2E-2</v>
      </c>
    </row>
    <row r="263" spans="1:5">
      <c r="A263">
        <v>19270511</v>
      </c>
      <c r="B263">
        <v>-0.14000000000000001</v>
      </c>
      <c r="C263">
        <v>-0.03</v>
      </c>
      <c r="D263">
        <v>0.04</v>
      </c>
      <c r="E263">
        <v>1.2E-2</v>
      </c>
    </row>
    <row r="264" spans="1:5">
      <c r="A264">
        <v>19270512</v>
      </c>
      <c r="B264">
        <v>-0.11</v>
      </c>
      <c r="C264">
        <v>-0.33</v>
      </c>
      <c r="D264">
        <v>0.37</v>
      </c>
      <c r="E264">
        <v>1.2E-2</v>
      </c>
    </row>
    <row r="265" spans="1:5">
      <c r="A265">
        <v>19270513</v>
      </c>
      <c r="B265">
        <v>0.49</v>
      </c>
      <c r="C265">
        <v>-0.11</v>
      </c>
      <c r="D265">
        <v>-0.24</v>
      </c>
      <c r="E265">
        <v>1.2E-2</v>
      </c>
    </row>
    <row r="266" spans="1:5">
      <c r="A266">
        <v>19270514</v>
      </c>
      <c r="B266">
        <v>0.02</v>
      </c>
      <c r="C266">
        <v>0.28999999999999998</v>
      </c>
      <c r="D266">
        <v>0.04</v>
      </c>
      <c r="E266">
        <v>1.2E-2</v>
      </c>
    </row>
    <row r="267" spans="1:5">
      <c r="A267">
        <v>19270516</v>
      </c>
      <c r="B267">
        <v>-0.72</v>
      </c>
      <c r="C267">
        <v>0.54</v>
      </c>
      <c r="D267">
        <v>-0.2</v>
      </c>
      <c r="E267">
        <v>1.2E-2</v>
      </c>
    </row>
    <row r="268" spans="1:5">
      <c r="A268">
        <v>19270517</v>
      </c>
      <c r="B268">
        <v>0.47</v>
      </c>
      <c r="C268">
        <v>0.08</v>
      </c>
      <c r="D268">
        <v>0.21</v>
      </c>
      <c r="E268">
        <v>1.2E-2</v>
      </c>
    </row>
    <row r="269" spans="1:5">
      <c r="A269">
        <v>19270518</v>
      </c>
      <c r="B269">
        <v>0.51</v>
      </c>
      <c r="C269">
        <v>-0.6</v>
      </c>
      <c r="D269">
        <v>0.08</v>
      </c>
      <c r="E269">
        <v>1.2E-2</v>
      </c>
    </row>
    <row r="270" spans="1:5">
      <c r="A270">
        <v>19270519</v>
      </c>
      <c r="B270">
        <v>0.19</v>
      </c>
      <c r="C270">
        <v>-0.41</v>
      </c>
      <c r="D270">
        <v>-0.15</v>
      </c>
      <c r="E270">
        <v>1.2E-2</v>
      </c>
    </row>
    <row r="271" spans="1:5">
      <c r="A271">
        <v>19270520</v>
      </c>
      <c r="B271">
        <v>0.43</v>
      </c>
      <c r="C271">
        <v>-0.53</v>
      </c>
      <c r="D271">
        <v>0.32</v>
      </c>
      <c r="E271">
        <v>1.2E-2</v>
      </c>
    </row>
    <row r="272" spans="1:5">
      <c r="A272">
        <v>19270521</v>
      </c>
      <c r="B272">
        <v>0.22</v>
      </c>
      <c r="C272">
        <v>0.16</v>
      </c>
      <c r="D272">
        <v>0.12</v>
      </c>
      <c r="E272">
        <v>1.2E-2</v>
      </c>
    </row>
    <row r="273" spans="1:5">
      <c r="A273">
        <v>19270523</v>
      </c>
      <c r="B273">
        <v>0.15</v>
      </c>
      <c r="C273">
        <v>0.48</v>
      </c>
      <c r="D273">
        <v>0.76</v>
      </c>
      <c r="E273">
        <v>1.2E-2</v>
      </c>
    </row>
    <row r="274" spans="1:5">
      <c r="A274">
        <v>19270524</v>
      </c>
      <c r="B274">
        <v>-0.14000000000000001</v>
      </c>
      <c r="C274">
        <v>0.27</v>
      </c>
      <c r="D274">
        <v>0.82</v>
      </c>
      <c r="E274">
        <v>1.2E-2</v>
      </c>
    </row>
    <row r="275" spans="1:5">
      <c r="A275">
        <v>19270525</v>
      </c>
      <c r="B275">
        <v>0.16</v>
      </c>
      <c r="C275">
        <v>0.69</v>
      </c>
      <c r="D275">
        <v>0.47</v>
      </c>
      <c r="E275">
        <v>1.2E-2</v>
      </c>
    </row>
    <row r="276" spans="1:5">
      <c r="A276">
        <v>19270526</v>
      </c>
      <c r="B276">
        <v>0.11</v>
      </c>
      <c r="C276">
        <v>-0.08</v>
      </c>
      <c r="D276">
        <v>0.56000000000000005</v>
      </c>
      <c r="E276">
        <v>1.2E-2</v>
      </c>
    </row>
    <row r="277" spans="1:5">
      <c r="A277">
        <v>19270527</v>
      </c>
      <c r="B277">
        <v>0.44</v>
      </c>
      <c r="C277">
        <v>0.36</v>
      </c>
      <c r="D277">
        <v>-0.03</v>
      </c>
      <c r="E277">
        <v>1.2E-2</v>
      </c>
    </row>
    <row r="278" spans="1:5">
      <c r="A278">
        <v>19270528</v>
      </c>
      <c r="B278">
        <v>0.12</v>
      </c>
      <c r="C278">
        <v>0.69</v>
      </c>
      <c r="D278">
        <v>0.42</v>
      </c>
      <c r="E278">
        <v>1.2E-2</v>
      </c>
    </row>
    <row r="279" spans="1:5">
      <c r="A279">
        <v>19270531</v>
      </c>
      <c r="B279">
        <v>0.25</v>
      </c>
      <c r="C279">
        <v>-0.63</v>
      </c>
      <c r="D279">
        <v>0.41</v>
      </c>
      <c r="E279">
        <v>1.2E-2</v>
      </c>
    </row>
    <row r="280" spans="1:5">
      <c r="A280">
        <v>19270601</v>
      </c>
      <c r="B280">
        <v>0.32</v>
      </c>
      <c r="C280">
        <v>-7.0000000000000007E-2</v>
      </c>
      <c r="D280">
        <v>0.24</v>
      </c>
      <c r="E280">
        <v>0.01</v>
      </c>
    </row>
    <row r="281" spans="1:5">
      <c r="A281">
        <v>19270602</v>
      </c>
      <c r="B281">
        <v>0.08</v>
      </c>
      <c r="C281">
        <v>-0.09</v>
      </c>
      <c r="D281">
        <v>0.26</v>
      </c>
      <c r="E281">
        <v>0.01</v>
      </c>
    </row>
    <row r="282" spans="1:5">
      <c r="A282">
        <v>19270603</v>
      </c>
      <c r="B282">
        <v>-0.88</v>
      </c>
      <c r="C282">
        <v>0.19</v>
      </c>
      <c r="D282">
        <v>-0.66</v>
      </c>
      <c r="E282">
        <v>0.01</v>
      </c>
    </row>
    <row r="283" spans="1:5">
      <c r="A283">
        <v>19270604</v>
      </c>
      <c r="B283">
        <v>0.43</v>
      </c>
      <c r="C283">
        <v>0.12</v>
      </c>
      <c r="D283">
        <v>0.2</v>
      </c>
      <c r="E283">
        <v>0.01</v>
      </c>
    </row>
    <row r="284" spans="1:5">
      <c r="A284">
        <v>19270606</v>
      </c>
      <c r="B284">
        <v>0.51</v>
      </c>
      <c r="C284">
        <v>0.19</v>
      </c>
      <c r="D284">
        <v>1.2</v>
      </c>
      <c r="E284">
        <v>0.01</v>
      </c>
    </row>
    <row r="285" spans="1:5">
      <c r="A285">
        <v>19270607</v>
      </c>
      <c r="B285">
        <v>-0.28999999999999998</v>
      </c>
      <c r="C285">
        <v>0.56999999999999995</v>
      </c>
      <c r="D285">
        <v>-0.22</v>
      </c>
      <c r="E285">
        <v>0.01</v>
      </c>
    </row>
    <row r="286" spans="1:5">
      <c r="A286">
        <v>19270608</v>
      </c>
      <c r="B286">
        <v>0.28000000000000003</v>
      </c>
      <c r="C286">
        <v>-0.14000000000000001</v>
      </c>
      <c r="D286">
        <v>0.44</v>
      </c>
      <c r="E286">
        <v>0.01</v>
      </c>
    </row>
    <row r="287" spans="1:5">
      <c r="A287">
        <v>19270609</v>
      </c>
      <c r="B287">
        <v>0.02</v>
      </c>
      <c r="C287">
        <v>0.17</v>
      </c>
      <c r="D287">
        <v>-0.74</v>
      </c>
      <c r="E287">
        <v>0.01</v>
      </c>
    </row>
    <row r="288" spans="1:5">
      <c r="A288">
        <v>19270610</v>
      </c>
      <c r="B288">
        <v>-0.38</v>
      </c>
      <c r="C288">
        <v>0.14000000000000001</v>
      </c>
      <c r="D288">
        <v>-0.37</v>
      </c>
      <c r="E288">
        <v>0.01</v>
      </c>
    </row>
    <row r="289" spans="1:5">
      <c r="A289">
        <v>19270611</v>
      </c>
      <c r="B289">
        <v>-0.11</v>
      </c>
      <c r="C289">
        <v>-0.28000000000000003</v>
      </c>
      <c r="D289">
        <v>-0.21</v>
      </c>
      <c r="E289">
        <v>0.01</v>
      </c>
    </row>
    <row r="290" spans="1:5">
      <c r="A290">
        <v>19270614</v>
      </c>
      <c r="B290">
        <v>-1.51</v>
      </c>
      <c r="C290">
        <v>0.02</v>
      </c>
      <c r="D290">
        <v>-0.68</v>
      </c>
      <c r="E290">
        <v>0.01</v>
      </c>
    </row>
    <row r="291" spans="1:5">
      <c r="A291">
        <v>19270615</v>
      </c>
      <c r="B291">
        <v>0.88</v>
      </c>
      <c r="C291">
        <v>0.1</v>
      </c>
      <c r="D291">
        <v>0.23</v>
      </c>
      <c r="E291">
        <v>0.01</v>
      </c>
    </row>
    <row r="292" spans="1:5">
      <c r="A292">
        <v>19270616</v>
      </c>
      <c r="B292">
        <v>0.62</v>
      </c>
      <c r="C292">
        <v>-0.36</v>
      </c>
      <c r="D292">
        <v>-0.19</v>
      </c>
      <c r="E292">
        <v>0.01</v>
      </c>
    </row>
    <row r="293" spans="1:5">
      <c r="A293">
        <v>19270617</v>
      </c>
      <c r="B293">
        <v>0.16</v>
      </c>
      <c r="C293">
        <v>0.63</v>
      </c>
      <c r="D293">
        <v>1.02</v>
      </c>
      <c r="E293">
        <v>0.01</v>
      </c>
    </row>
    <row r="294" spans="1:5">
      <c r="A294">
        <v>19270618</v>
      </c>
      <c r="B294">
        <v>-0.12</v>
      </c>
      <c r="C294">
        <v>0.17</v>
      </c>
      <c r="D294">
        <v>0.57999999999999996</v>
      </c>
      <c r="E294">
        <v>0.01</v>
      </c>
    </row>
    <row r="295" spans="1:5">
      <c r="A295">
        <v>19270620</v>
      </c>
      <c r="B295">
        <v>-0.18</v>
      </c>
      <c r="C295">
        <v>0.45</v>
      </c>
      <c r="D295">
        <v>-0.59</v>
      </c>
      <c r="E295">
        <v>0.01</v>
      </c>
    </row>
    <row r="296" spans="1:5">
      <c r="A296">
        <v>19270621</v>
      </c>
      <c r="B296">
        <v>-0.35</v>
      </c>
      <c r="C296">
        <v>-0.31</v>
      </c>
      <c r="D296">
        <v>0.45</v>
      </c>
      <c r="E296">
        <v>0.01</v>
      </c>
    </row>
    <row r="297" spans="1:5">
      <c r="A297">
        <v>19270622</v>
      </c>
      <c r="B297">
        <v>-0.01</v>
      </c>
      <c r="C297">
        <v>0.02</v>
      </c>
      <c r="D297">
        <v>-0.57999999999999996</v>
      </c>
      <c r="E297">
        <v>0.01</v>
      </c>
    </row>
    <row r="298" spans="1:5">
      <c r="A298">
        <v>19270623</v>
      </c>
      <c r="B298">
        <v>-0.86</v>
      </c>
      <c r="C298">
        <v>-0.47</v>
      </c>
      <c r="D298">
        <v>-0.78</v>
      </c>
      <c r="E298">
        <v>0.01</v>
      </c>
    </row>
    <row r="299" spans="1:5">
      <c r="A299">
        <v>19270624</v>
      </c>
      <c r="B299">
        <v>0.13</v>
      </c>
      <c r="C299">
        <v>-0.05</v>
      </c>
      <c r="D299">
        <v>0.3</v>
      </c>
      <c r="E299">
        <v>0.01</v>
      </c>
    </row>
    <row r="300" spans="1:5">
      <c r="A300">
        <v>19270625</v>
      </c>
      <c r="B300">
        <v>-0.1</v>
      </c>
      <c r="C300">
        <v>-0.09</v>
      </c>
      <c r="D300">
        <v>0.09</v>
      </c>
      <c r="E300">
        <v>0.01</v>
      </c>
    </row>
    <row r="301" spans="1:5">
      <c r="A301">
        <v>19270627</v>
      </c>
      <c r="B301">
        <v>-1.22</v>
      </c>
      <c r="C301">
        <v>-0.55000000000000004</v>
      </c>
      <c r="D301">
        <v>-0.64</v>
      </c>
      <c r="E301">
        <v>0.01</v>
      </c>
    </row>
    <row r="302" spans="1:5">
      <c r="A302">
        <v>19270628</v>
      </c>
      <c r="B302">
        <v>0.26</v>
      </c>
      <c r="C302">
        <v>-0.03</v>
      </c>
      <c r="D302">
        <v>-0.17</v>
      </c>
      <c r="E302">
        <v>0.01</v>
      </c>
    </row>
    <row r="303" spans="1:5">
      <c r="A303">
        <v>19270629</v>
      </c>
      <c r="B303">
        <v>0.03</v>
      </c>
      <c r="C303">
        <v>0.12</v>
      </c>
      <c r="D303">
        <v>-0.5</v>
      </c>
      <c r="E303">
        <v>0.01</v>
      </c>
    </row>
    <row r="304" spans="1:5">
      <c r="A304">
        <v>19270630</v>
      </c>
      <c r="B304">
        <v>-0.09</v>
      </c>
      <c r="C304">
        <v>-0.06</v>
      </c>
      <c r="D304">
        <v>-0.18</v>
      </c>
      <c r="E304">
        <v>0.01</v>
      </c>
    </row>
    <row r="305" spans="1:5">
      <c r="A305">
        <v>19270701</v>
      </c>
      <c r="B305">
        <v>0.65</v>
      </c>
      <c r="C305">
        <v>0.03</v>
      </c>
      <c r="D305">
        <v>-0.11</v>
      </c>
      <c r="E305">
        <v>1.2E-2</v>
      </c>
    </row>
    <row r="306" spans="1:5">
      <c r="A306">
        <v>19270702</v>
      </c>
      <c r="B306">
        <v>0.55000000000000004</v>
      </c>
      <c r="C306">
        <v>0.27</v>
      </c>
      <c r="D306">
        <v>0.17</v>
      </c>
      <c r="E306">
        <v>1.2E-2</v>
      </c>
    </row>
    <row r="307" spans="1:5">
      <c r="A307">
        <v>19270705</v>
      </c>
      <c r="B307">
        <v>0.84</v>
      </c>
      <c r="C307">
        <v>-0.41</v>
      </c>
      <c r="D307">
        <v>0.14000000000000001</v>
      </c>
      <c r="E307">
        <v>1.2E-2</v>
      </c>
    </row>
    <row r="308" spans="1:5">
      <c r="A308">
        <v>19270706</v>
      </c>
      <c r="B308">
        <v>0.6</v>
      </c>
      <c r="C308">
        <v>0.23</v>
      </c>
      <c r="D308">
        <v>-7.0000000000000007E-2</v>
      </c>
      <c r="E308">
        <v>1.2E-2</v>
      </c>
    </row>
    <row r="309" spans="1:5">
      <c r="A309">
        <v>19270707</v>
      </c>
      <c r="B309">
        <v>-0.25</v>
      </c>
      <c r="C309">
        <v>0.14000000000000001</v>
      </c>
      <c r="D309">
        <v>-0.03</v>
      </c>
      <c r="E309">
        <v>1.2E-2</v>
      </c>
    </row>
    <row r="310" spans="1:5">
      <c r="A310">
        <v>19270708</v>
      </c>
      <c r="B310">
        <v>-0.18</v>
      </c>
      <c r="C310">
        <v>-0.41</v>
      </c>
      <c r="D310">
        <v>0.13</v>
      </c>
      <c r="E310">
        <v>1.2E-2</v>
      </c>
    </row>
    <row r="311" spans="1:5">
      <c r="A311">
        <v>19270709</v>
      </c>
      <c r="B311">
        <v>0.17</v>
      </c>
      <c r="C311">
        <v>0.19</v>
      </c>
      <c r="D311">
        <v>-0.1</v>
      </c>
      <c r="E311">
        <v>1.2E-2</v>
      </c>
    </row>
    <row r="312" spans="1:5">
      <c r="A312">
        <v>19270711</v>
      </c>
      <c r="B312">
        <v>0.4</v>
      </c>
      <c r="C312">
        <v>-0.5</v>
      </c>
      <c r="D312">
        <v>0.28000000000000003</v>
      </c>
      <c r="E312">
        <v>1.2E-2</v>
      </c>
    </row>
    <row r="313" spans="1:5">
      <c r="A313">
        <v>19270712</v>
      </c>
      <c r="B313">
        <v>0.33</v>
      </c>
      <c r="C313">
        <v>-0.42</v>
      </c>
      <c r="D313">
        <v>0.53</v>
      </c>
      <c r="E313">
        <v>1.2E-2</v>
      </c>
    </row>
    <row r="314" spans="1:5">
      <c r="A314">
        <v>19270713</v>
      </c>
      <c r="B314">
        <v>0.27</v>
      </c>
      <c r="C314">
        <v>0.2</v>
      </c>
      <c r="D314">
        <v>-0.16</v>
      </c>
      <c r="E314">
        <v>1.2E-2</v>
      </c>
    </row>
    <row r="315" spans="1:5">
      <c r="A315">
        <v>19270714</v>
      </c>
      <c r="B315">
        <v>0.42</v>
      </c>
      <c r="C315">
        <v>-0.05</v>
      </c>
      <c r="D315">
        <v>-0.79</v>
      </c>
      <c r="E315">
        <v>1.2E-2</v>
      </c>
    </row>
    <row r="316" spans="1:5">
      <c r="A316">
        <v>19270715</v>
      </c>
      <c r="B316">
        <v>0.26</v>
      </c>
      <c r="C316">
        <v>0</v>
      </c>
      <c r="D316">
        <v>-0.35</v>
      </c>
      <c r="E316">
        <v>1.2E-2</v>
      </c>
    </row>
    <row r="317" spans="1:5">
      <c r="A317">
        <v>19270716</v>
      </c>
      <c r="B317">
        <v>0.16</v>
      </c>
      <c r="C317">
        <v>0.12</v>
      </c>
      <c r="D317">
        <v>0.18</v>
      </c>
      <c r="E317">
        <v>1.2E-2</v>
      </c>
    </row>
    <row r="318" spans="1:5">
      <c r="A318">
        <v>19270718</v>
      </c>
      <c r="B318">
        <v>0.18</v>
      </c>
      <c r="C318">
        <v>-0.15</v>
      </c>
      <c r="D318">
        <v>0.04</v>
      </c>
      <c r="E318">
        <v>1.2E-2</v>
      </c>
    </row>
    <row r="319" spans="1:5">
      <c r="A319">
        <v>19270719</v>
      </c>
      <c r="B319">
        <v>0.26</v>
      </c>
      <c r="C319">
        <v>-0.17</v>
      </c>
      <c r="D319">
        <v>0.4</v>
      </c>
      <c r="E319">
        <v>1.2E-2</v>
      </c>
    </row>
    <row r="320" spans="1:5">
      <c r="A320">
        <v>19270720</v>
      </c>
      <c r="B320">
        <v>0.44</v>
      </c>
      <c r="C320">
        <v>0.12</v>
      </c>
      <c r="D320">
        <v>-0.75</v>
      </c>
      <c r="E320">
        <v>1.2E-2</v>
      </c>
    </row>
    <row r="321" spans="1:5">
      <c r="A321">
        <v>19270721</v>
      </c>
      <c r="B321">
        <v>-0.04</v>
      </c>
      <c r="C321">
        <v>0.12</v>
      </c>
      <c r="D321">
        <v>-0.52</v>
      </c>
      <c r="E321">
        <v>1.2E-2</v>
      </c>
    </row>
    <row r="322" spans="1:5">
      <c r="A322">
        <v>19270722</v>
      </c>
      <c r="B322">
        <v>-0.05</v>
      </c>
      <c r="C322">
        <v>-0.08</v>
      </c>
      <c r="D322">
        <v>-0.26</v>
      </c>
      <c r="E322">
        <v>1.2E-2</v>
      </c>
    </row>
    <row r="323" spans="1:5">
      <c r="A323">
        <v>19270723</v>
      </c>
      <c r="B323">
        <v>0.17</v>
      </c>
      <c r="C323">
        <v>0.17</v>
      </c>
      <c r="D323">
        <v>0.16</v>
      </c>
      <c r="E323">
        <v>1.2E-2</v>
      </c>
    </row>
    <row r="324" spans="1:5">
      <c r="A324">
        <v>19270725</v>
      </c>
      <c r="B324">
        <v>0.41</v>
      </c>
      <c r="C324">
        <v>-0.37</v>
      </c>
      <c r="D324">
        <v>7.0000000000000007E-2</v>
      </c>
      <c r="E324">
        <v>1.2E-2</v>
      </c>
    </row>
    <row r="325" spans="1:5">
      <c r="A325">
        <v>19270726</v>
      </c>
      <c r="B325">
        <v>0.25</v>
      </c>
      <c r="C325">
        <v>-0.25</v>
      </c>
      <c r="D325">
        <v>-0.21</v>
      </c>
      <c r="E325">
        <v>1.2E-2</v>
      </c>
    </row>
    <row r="326" spans="1:5">
      <c r="A326">
        <v>19270727</v>
      </c>
      <c r="B326">
        <v>7.0000000000000007E-2</v>
      </c>
      <c r="C326">
        <v>-0.53</v>
      </c>
      <c r="D326">
        <v>-0.04</v>
      </c>
      <c r="E326">
        <v>1.2E-2</v>
      </c>
    </row>
    <row r="327" spans="1:5">
      <c r="A327">
        <v>19270728</v>
      </c>
      <c r="B327">
        <v>0.14000000000000001</v>
      </c>
      <c r="C327">
        <v>-0.25</v>
      </c>
      <c r="D327">
        <v>-0.24</v>
      </c>
      <c r="E327">
        <v>1.2E-2</v>
      </c>
    </row>
    <row r="328" spans="1:5">
      <c r="A328">
        <v>19270729</v>
      </c>
      <c r="B328">
        <v>0.47</v>
      </c>
      <c r="C328">
        <v>-0.27</v>
      </c>
      <c r="D328">
        <v>0.23</v>
      </c>
      <c r="E328">
        <v>1.2E-2</v>
      </c>
    </row>
    <row r="329" spans="1:5">
      <c r="A329">
        <v>19270730</v>
      </c>
      <c r="B329">
        <v>0.47</v>
      </c>
      <c r="C329">
        <v>-0.78</v>
      </c>
      <c r="D329">
        <v>0.24</v>
      </c>
      <c r="E329">
        <v>1.2E-2</v>
      </c>
    </row>
    <row r="330" spans="1:5">
      <c r="A330">
        <v>19270801</v>
      </c>
      <c r="B330">
        <v>0.54</v>
      </c>
      <c r="C330">
        <v>-0.23</v>
      </c>
      <c r="D330">
        <v>0.1</v>
      </c>
      <c r="E330">
        <v>0.01</v>
      </c>
    </row>
    <row r="331" spans="1:5">
      <c r="A331">
        <v>19270802</v>
      </c>
      <c r="B331">
        <v>0.62</v>
      </c>
      <c r="C331">
        <v>-0.4</v>
      </c>
      <c r="D331">
        <v>-0.28999999999999998</v>
      </c>
      <c r="E331">
        <v>0.01</v>
      </c>
    </row>
    <row r="332" spans="1:5">
      <c r="A332">
        <v>19270803</v>
      </c>
      <c r="B332">
        <v>-0.65</v>
      </c>
      <c r="C332">
        <v>0.44</v>
      </c>
      <c r="D332">
        <v>-0.46</v>
      </c>
      <c r="E332">
        <v>0.01</v>
      </c>
    </row>
    <row r="333" spans="1:5">
      <c r="A333">
        <v>19270804</v>
      </c>
      <c r="B333">
        <v>0.93</v>
      </c>
      <c r="C333">
        <v>-0.31</v>
      </c>
      <c r="D333">
        <v>0.12</v>
      </c>
      <c r="E333">
        <v>0.01</v>
      </c>
    </row>
    <row r="334" spans="1:5">
      <c r="A334">
        <v>19270805</v>
      </c>
      <c r="B334">
        <v>-0.59</v>
      </c>
      <c r="C334">
        <v>0.3</v>
      </c>
      <c r="D334">
        <v>-0.39</v>
      </c>
      <c r="E334">
        <v>0.01</v>
      </c>
    </row>
    <row r="335" spans="1:5">
      <c r="A335">
        <v>19270806</v>
      </c>
      <c r="B335">
        <v>-0.11</v>
      </c>
      <c r="C335">
        <v>0.1</v>
      </c>
      <c r="D335">
        <v>-0.36</v>
      </c>
      <c r="E335">
        <v>0.01</v>
      </c>
    </row>
    <row r="336" spans="1:5">
      <c r="A336">
        <v>19270808</v>
      </c>
      <c r="B336">
        <v>-1.08</v>
      </c>
      <c r="C336">
        <v>0.63</v>
      </c>
      <c r="D336">
        <v>-0.55000000000000004</v>
      </c>
      <c r="E336">
        <v>0.01</v>
      </c>
    </row>
    <row r="337" spans="1:5">
      <c r="A337">
        <v>19270809</v>
      </c>
      <c r="B337">
        <v>0.94</v>
      </c>
      <c r="C337">
        <v>-0.14000000000000001</v>
      </c>
      <c r="D337">
        <v>0.44</v>
      </c>
      <c r="E337">
        <v>0.01</v>
      </c>
    </row>
    <row r="338" spans="1:5">
      <c r="A338">
        <v>19270810</v>
      </c>
      <c r="B338">
        <v>0.24</v>
      </c>
      <c r="C338">
        <v>-0.11</v>
      </c>
      <c r="D338">
        <v>-0.25</v>
      </c>
      <c r="E338">
        <v>0.01</v>
      </c>
    </row>
    <row r="339" spans="1:5">
      <c r="A339">
        <v>19270811</v>
      </c>
      <c r="B339">
        <v>-1.02</v>
      </c>
      <c r="C339">
        <v>-0.39</v>
      </c>
      <c r="D339">
        <v>-0.19</v>
      </c>
      <c r="E339">
        <v>0.01</v>
      </c>
    </row>
    <row r="340" spans="1:5">
      <c r="A340">
        <v>19270812</v>
      </c>
      <c r="B340">
        <v>-1.57</v>
      </c>
      <c r="C340">
        <v>-0.4</v>
      </c>
      <c r="D340">
        <v>-0.94</v>
      </c>
      <c r="E340">
        <v>0.01</v>
      </c>
    </row>
    <row r="341" spans="1:5">
      <c r="A341">
        <v>19270813</v>
      </c>
      <c r="B341">
        <v>0.89</v>
      </c>
      <c r="C341">
        <v>-0.24</v>
      </c>
      <c r="D341">
        <v>0.14000000000000001</v>
      </c>
      <c r="E341">
        <v>0.01</v>
      </c>
    </row>
    <row r="342" spans="1:5">
      <c r="A342">
        <v>19270815</v>
      </c>
      <c r="B342">
        <v>1.26</v>
      </c>
      <c r="C342">
        <v>-0.03</v>
      </c>
      <c r="D342">
        <v>0.88</v>
      </c>
      <c r="E342">
        <v>0.01</v>
      </c>
    </row>
    <row r="343" spans="1:5">
      <c r="A343">
        <v>19270816</v>
      </c>
      <c r="B343">
        <v>0.62</v>
      </c>
      <c r="C343">
        <v>0.03</v>
      </c>
      <c r="D343">
        <v>0.09</v>
      </c>
      <c r="E343">
        <v>0.01</v>
      </c>
    </row>
    <row r="344" spans="1:5">
      <c r="A344">
        <v>19270817</v>
      </c>
      <c r="B344">
        <v>0.31</v>
      </c>
      <c r="C344">
        <v>0.5</v>
      </c>
      <c r="D344">
        <v>-0.13</v>
      </c>
      <c r="E344">
        <v>0.01</v>
      </c>
    </row>
    <row r="345" spans="1:5">
      <c r="A345">
        <v>19270818</v>
      </c>
      <c r="B345">
        <v>0.03</v>
      </c>
      <c r="C345">
        <v>-0.25</v>
      </c>
      <c r="D345">
        <v>0.04</v>
      </c>
      <c r="E345">
        <v>0.01</v>
      </c>
    </row>
    <row r="346" spans="1:5">
      <c r="A346">
        <v>19270819</v>
      </c>
      <c r="B346">
        <v>0.15</v>
      </c>
      <c r="C346">
        <v>0.22</v>
      </c>
      <c r="D346">
        <v>-0.31</v>
      </c>
      <c r="E346">
        <v>0.01</v>
      </c>
    </row>
    <row r="347" spans="1:5">
      <c r="A347">
        <v>19270820</v>
      </c>
      <c r="B347">
        <v>0.35</v>
      </c>
      <c r="C347">
        <v>0.03</v>
      </c>
      <c r="D347">
        <v>-0.34</v>
      </c>
      <c r="E347">
        <v>0.01</v>
      </c>
    </row>
    <row r="348" spans="1:5">
      <c r="A348">
        <v>19270822</v>
      </c>
      <c r="B348">
        <v>0.35</v>
      </c>
      <c r="C348">
        <v>-0.18</v>
      </c>
      <c r="D348">
        <v>0.14000000000000001</v>
      </c>
      <c r="E348">
        <v>0.01</v>
      </c>
    </row>
    <row r="349" spans="1:5">
      <c r="A349">
        <v>19270823</v>
      </c>
      <c r="B349">
        <v>0.05</v>
      </c>
      <c r="C349">
        <v>-0.02</v>
      </c>
      <c r="D349">
        <v>0.11</v>
      </c>
      <c r="E349">
        <v>0.01</v>
      </c>
    </row>
    <row r="350" spans="1:5">
      <c r="A350">
        <v>19270824</v>
      </c>
      <c r="B350">
        <v>0.2</v>
      </c>
      <c r="C350">
        <v>0.04</v>
      </c>
      <c r="D350">
        <v>-0.26</v>
      </c>
      <c r="E350">
        <v>0.01</v>
      </c>
    </row>
    <row r="351" spans="1:5">
      <c r="A351">
        <v>19270825</v>
      </c>
      <c r="B351">
        <v>0.02</v>
      </c>
      <c r="C351">
        <v>-0.16</v>
      </c>
      <c r="D351">
        <v>-0.77</v>
      </c>
      <c r="E351">
        <v>0.01</v>
      </c>
    </row>
    <row r="352" spans="1:5">
      <c r="A352">
        <v>19270826</v>
      </c>
      <c r="B352">
        <v>0.22</v>
      </c>
      <c r="C352">
        <v>-0.27</v>
      </c>
      <c r="D352">
        <v>-0.06</v>
      </c>
      <c r="E352">
        <v>0.01</v>
      </c>
    </row>
    <row r="353" spans="1:5">
      <c r="A353">
        <v>19270827</v>
      </c>
      <c r="B353">
        <v>-0.11</v>
      </c>
      <c r="C353">
        <v>0.31</v>
      </c>
      <c r="D353">
        <v>-0.13</v>
      </c>
      <c r="E353">
        <v>0.01</v>
      </c>
    </row>
    <row r="354" spans="1:5">
      <c r="A354">
        <v>19270829</v>
      </c>
      <c r="B354">
        <v>-0.03</v>
      </c>
      <c r="C354">
        <v>0.02</v>
      </c>
      <c r="D354">
        <v>0.33</v>
      </c>
      <c r="E354">
        <v>0.01</v>
      </c>
    </row>
    <row r="355" spans="1:5">
      <c r="A355">
        <v>19270830</v>
      </c>
      <c r="B355">
        <v>-0.03</v>
      </c>
      <c r="C355">
        <v>-0.28999999999999998</v>
      </c>
      <c r="D355">
        <v>-0.72</v>
      </c>
      <c r="E355">
        <v>0.01</v>
      </c>
    </row>
    <row r="356" spans="1:5">
      <c r="A356">
        <v>19270831</v>
      </c>
      <c r="B356">
        <v>-0.49</v>
      </c>
      <c r="C356">
        <v>0.05</v>
      </c>
      <c r="D356">
        <v>0.17</v>
      </c>
      <c r="E356">
        <v>0.01</v>
      </c>
    </row>
    <row r="357" spans="1:5">
      <c r="A357">
        <v>19270901</v>
      </c>
      <c r="B357">
        <v>0.8</v>
      </c>
      <c r="C357">
        <v>-0.12</v>
      </c>
      <c r="D357">
        <v>-0.37</v>
      </c>
      <c r="E357">
        <v>8.0000000000000002E-3</v>
      </c>
    </row>
    <row r="358" spans="1:5">
      <c r="A358">
        <v>19270902</v>
      </c>
      <c r="B358">
        <v>0.57999999999999996</v>
      </c>
      <c r="C358">
        <v>0.03</v>
      </c>
      <c r="D358">
        <v>0.2</v>
      </c>
      <c r="E358">
        <v>8.0000000000000002E-3</v>
      </c>
    </row>
    <row r="359" spans="1:5">
      <c r="A359">
        <v>19270903</v>
      </c>
      <c r="B359">
        <v>0.5</v>
      </c>
      <c r="C359">
        <v>-0.14000000000000001</v>
      </c>
      <c r="D359">
        <v>-0.32</v>
      </c>
      <c r="E359">
        <v>8.0000000000000002E-3</v>
      </c>
    </row>
    <row r="360" spans="1:5">
      <c r="A360">
        <v>19270906</v>
      </c>
      <c r="B360">
        <v>0.91</v>
      </c>
      <c r="C360">
        <v>-0.65</v>
      </c>
      <c r="D360">
        <v>0.26</v>
      </c>
      <c r="E360">
        <v>8.0000000000000002E-3</v>
      </c>
    </row>
    <row r="361" spans="1:5">
      <c r="A361">
        <v>19270907</v>
      </c>
      <c r="B361">
        <v>0.45</v>
      </c>
      <c r="C361">
        <v>-0.35</v>
      </c>
      <c r="D361">
        <v>0.24</v>
      </c>
      <c r="E361">
        <v>8.0000000000000002E-3</v>
      </c>
    </row>
    <row r="362" spans="1:5">
      <c r="A362">
        <v>19270908</v>
      </c>
      <c r="B362">
        <v>0.01</v>
      </c>
      <c r="C362">
        <v>-0.1</v>
      </c>
      <c r="D362">
        <v>0.17</v>
      </c>
      <c r="E362">
        <v>8.0000000000000002E-3</v>
      </c>
    </row>
    <row r="363" spans="1:5">
      <c r="A363">
        <v>19270909</v>
      </c>
      <c r="B363">
        <v>-0.63</v>
      </c>
      <c r="C363">
        <v>-0.01</v>
      </c>
      <c r="D363">
        <v>-0.57999999999999996</v>
      </c>
      <c r="E363">
        <v>8.0000000000000002E-3</v>
      </c>
    </row>
    <row r="364" spans="1:5">
      <c r="A364">
        <v>19270910</v>
      </c>
      <c r="B364">
        <v>0.43</v>
      </c>
      <c r="C364">
        <v>-7.0000000000000007E-2</v>
      </c>
      <c r="D364">
        <v>0.22</v>
      </c>
      <c r="E364">
        <v>8.0000000000000002E-3</v>
      </c>
    </row>
    <row r="365" spans="1:5">
      <c r="A365">
        <v>19270912</v>
      </c>
      <c r="B365">
        <v>-0.36</v>
      </c>
      <c r="C365">
        <v>0.4</v>
      </c>
      <c r="D365">
        <v>-0.34</v>
      </c>
      <c r="E365">
        <v>8.0000000000000002E-3</v>
      </c>
    </row>
    <row r="366" spans="1:5">
      <c r="A366">
        <v>19270913</v>
      </c>
      <c r="B366">
        <v>1.29</v>
      </c>
      <c r="C366">
        <v>-0.77</v>
      </c>
      <c r="D366">
        <v>-0.21</v>
      </c>
      <c r="E366">
        <v>8.0000000000000002E-3</v>
      </c>
    </row>
    <row r="367" spans="1:5">
      <c r="A367">
        <v>19270914</v>
      </c>
      <c r="B367">
        <v>0.31</v>
      </c>
      <c r="C367">
        <v>-0.19</v>
      </c>
      <c r="D367">
        <v>-0.22</v>
      </c>
      <c r="E367">
        <v>8.0000000000000002E-3</v>
      </c>
    </row>
    <row r="368" spans="1:5">
      <c r="A368">
        <v>19270915</v>
      </c>
      <c r="B368">
        <v>0.24</v>
      </c>
      <c r="C368">
        <v>-0.18</v>
      </c>
      <c r="D368">
        <v>-0.02</v>
      </c>
      <c r="E368">
        <v>8.0000000000000002E-3</v>
      </c>
    </row>
    <row r="369" spans="1:5">
      <c r="A369">
        <v>19270916</v>
      </c>
      <c r="B369">
        <v>0.08</v>
      </c>
      <c r="C369">
        <v>-0.35</v>
      </c>
      <c r="D369">
        <v>0.1</v>
      </c>
      <c r="E369">
        <v>8.0000000000000002E-3</v>
      </c>
    </row>
    <row r="370" spans="1:5">
      <c r="A370">
        <v>19270917</v>
      </c>
      <c r="B370">
        <v>-0.28999999999999998</v>
      </c>
      <c r="C370">
        <v>0.23</v>
      </c>
      <c r="D370">
        <v>-0.21</v>
      </c>
      <c r="E370">
        <v>8.0000000000000002E-3</v>
      </c>
    </row>
    <row r="371" spans="1:5">
      <c r="A371">
        <v>19270919</v>
      </c>
      <c r="B371">
        <v>-0.32</v>
      </c>
      <c r="C371">
        <v>-0.32</v>
      </c>
      <c r="D371">
        <v>-0.04</v>
      </c>
      <c r="E371">
        <v>8.0000000000000002E-3</v>
      </c>
    </row>
    <row r="372" spans="1:5">
      <c r="A372">
        <v>19270920</v>
      </c>
      <c r="B372">
        <v>0.55000000000000004</v>
      </c>
      <c r="C372">
        <v>0.09</v>
      </c>
      <c r="D372">
        <v>0.4</v>
      </c>
      <c r="E372">
        <v>8.0000000000000002E-3</v>
      </c>
    </row>
    <row r="373" spans="1:5">
      <c r="A373">
        <v>19270921</v>
      </c>
      <c r="B373">
        <v>-0.15</v>
      </c>
      <c r="C373">
        <v>0.21</v>
      </c>
      <c r="D373">
        <v>-0.02</v>
      </c>
      <c r="E373">
        <v>8.0000000000000002E-3</v>
      </c>
    </row>
    <row r="374" spans="1:5">
      <c r="A374">
        <v>19270922</v>
      </c>
      <c r="B374">
        <v>-1.1599999999999999</v>
      </c>
      <c r="C374">
        <v>0.09</v>
      </c>
      <c r="D374">
        <v>-0.44</v>
      </c>
      <c r="E374">
        <v>8.0000000000000002E-3</v>
      </c>
    </row>
    <row r="375" spans="1:5">
      <c r="A375">
        <v>19270923</v>
      </c>
      <c r="B375">
        <v>0.52</v>
      </c>
      <c r="C375">
        <v>-0.06</v>
      </c>
      <c r="D375">
        <v>0.12</v>
      </c>
      <c r="E375">
        <v>8.0000000000000002E-3</v>
      </c>
    </row>
    <row r="376" spans="1:5">
      <c r="A376">
        <v>19270924</v>
      </c>
      <c r="B376">
        <v>0.65</v>
      </c>
      <c r="C376">
        <v>-0.33</v>
      </c>
      <c r="D376">
        <v>-0.17</v>
      </c>
      <c r="E376">
        <v>8.0000000000000002E-3</v>
      </c>
    </row>
    <row r="377" spans="1:5">
      <c r="A377">
        <v>19270926</v>
      </c>
      <c r="B377">
        <v>-0.91</v>
      </c>
      <c r="C377">
        <v>0.12</v>
      </c>
      <c r="D377">
        <v>0.03</v>
      </c>
      <c r="E377">
        <v>8.0000000000000002E-3</v>
      </c>
    </row>
    <row r="378" spans="1:5">
      <c r="A378">
        <v>19270927</v>
      </c>
      <c r="B378">
        <v>0.22</v>
      </c>
      <c r="C378">
        <v>-0.5</v>
      </c>
      <c r="D378">
        <v>0.05</v>
      </c>
      <c r="E378">
        <v>8.0000000000000002E-3</v>
      </c>
    </row>
    <row r="379" spans="1:5">
      <c r="A379">
        <v>19270928</v>
      </c>
      <c r="B379">
        <v>-0.38</v>
      </c>
      <c r="C379">
        <v>-0.05</v>
      </c>
      <c r="D379">
        <v>0.46</v>
      </c>
      <c r="E379">
        <v>8.0000000000000002E-3</v>
      </c>
    </row>
    <row r="380" spans="1:5">
      <c r="A380">
        <v>19270929</v>
      </c>
      <c r="B380">
        <v>0.17</v>
      </c>
      <c r="C380">
        <v>-0.1</v>
      </c>
      <c r="D380">
        <v>-0.01</v>
      </c>
      <c r="E380">
        <v>8.0000000000000002E-3</v>
      </c>
    </row>
    <row r="381" spans="1:5">
      <c r="A381">
        <v>19270930</v>
      </c>
      <c r="B381">
        <v>1.25</v>
      </c>
      <c r="C381">
        <v>-0.32</v>
      </c>
      <c r="D381">
        <v>0.04</v>
      </c>
      <c r="E381">
        <v>8.0000000000000002E-3</v>
      </c>
    </row>
    <row r="382" spans="1:5">
      <c r="A382">
        <v>19271001</v>
      </c>
      <c r="B382">
        <v>0.49</v>
      </c>
      <c r="C382">
        <v>-0.06</v>
      </c>
      <c r="D382">
        <v>0.24</v>
      </c>
      <c r="E382">
        <v>0.01</v>
      </c>
    </row>
    <row r="383" spans="1:5">
      <c r="A383">
        <v>19271003</v>
      </c>
      <c r="B383">
        <v>0.26</v>
      </c>
      <c r="C383">
        <v>-0.22</v>
      </c>
      <c r="D383">
        <v>0.55000000000000004</v>
      </c>
      <c r="E383">
        <v>0.01</v>
      </c>
    </row>
    <row r="384" spans="1:5">
      <c r="A384">
        <v>19271004</v>
      </c>
      <c r="B384">
        <v>-0.4</v>
      </c>
      <c r="C384">
        <v>0.32</v>
      </c>
      <c r="D384">
        <v>-1.3</v>
      </c>
      <c r="E384">
        <v>0.01</v>
      </c>
    </row>
    <row r="385" spans="1:5">
      <c r="A385">
        <v>19271005</v>
      </c>
      <c r="B385">
        <v>-0.28999999999999998</v>
      </c>
      <c r="C385">
        <v>0.01</v>
      </c>
      <c r="D385">
        <v>-0.17</v>
      </c>
      <c r="E385">
        <v>0.01</v>
      </c>
    </row>
    <row r="386" spans="1:5">
      <c r="A386">
        <v>19271006</v>
      </c>
      <c r="B386">
        <v>0.24</v>
      </c>
      <c r="C386">
        <v>-7.0000000000000007E-2</v>
      </c>
      <c r="D386">
        <v>0.56000000000000005</v>
      </c>
      <c r="E386">
        <v>0.01</v>
      </c>
    </row>
    <row r="387" spans="1:5">
      <c r="A387">
        <v>19271007</v>
      </c>
      <c r="B387">
        <v>-0.74</v>
      </c>
      <c r="C387">
        <v>0.5</v>
      </c>
      <c r="D387">
        <v>-0.74</v>
      </c>
      <c r="E387">
        <v>0.01</v>
      </c>
    </row>
    <row r="388" spans="1:5">
      <c r="A388">
        <v>19271008</v>
      </c>
      <c r="B388">
        <v>-0.32</v>
      </c>
      <c r="C388">
        <v>-0.12</v>
      </c>
      <c r="D388">
        <v>0.2</v>
      </c>
      <c r="E388">
        <v>0.01</v>
      </c>
    </row>
    <row r="389" spans="1:5">
      <c r="A389">
        <v>19271010</v>
      </c>
      <c r="B389">
        <v>-0.51</v>
      </c>
      <c r="C389">
        <v>-0.28999999999999998</v>
      </c>
      <c r="D389">
        <v>-0.39</v>
      </c>
      <c r="E389">
        <v>0.01</v>
      </c>
    </row>
    <row r="390" spans="1:5">
      <c r="A390">
        <v>19271011</v>
      </c>
      <c r="B390">
        <v>0.04</v>
      </c>
      <c r="C390">
        <v>0.25</v>
      </c>
      <c r="D390">
        <v>-0.08</v>
      </c>
      <c r="E390">
        <v>0.01</v>
      </c>
    </row>
    <row r="391" spans="1:5">
      <c r="A391">
        <v>19271013</v>
      </c>
      <c r="B391">
        <v>0.69</v>
      </c>
      <c r="C391">
        <v>0.02</v>
      </c>
      <c r="D391">
        <v>-0.89</v>
      </c>
      <c r="E391">
        <v>0.01</v>
      </c>
    </row>
    <row r="392" spans="1:5">
      <c r="A392">
        <v>19271014</v>
      </c>
      <c r="B392">
        <v>-0.01</v>
      </c>
      <c r="C392">
        <v>0.65</v>
      </c>
      <c r="D392">
        <v>0.04</v>
      </c>
      <c r="E392">
        <v>0.01</v>
      </c>
    </row>
    <row r="393" spans="1:5">
      <c r="A393">
        <v>19271015</v>
      </c>
      <c r="B393">
        <v>0.02</v>
      </c>
      <c r="C393">
        <v>0.4</v>
      </c>
      <c r="D393">
        <v>0.1</v>
      </c>
      <c r="E393">
        <v>0.01</v>
      </c>
    </row>
    <row r="394" spans="1:5">
      <c r="A394">
        <v>19271017</v>
      </c>
      <c r="B394">
        <v>-1.26</v>
      </c>
      <c r="C394">
        <v>0.03</v>
      </c>
      <c r="D394">
        <v>-0.28000000000000003</v>
      </c>
      <c r="E394">
        <v>0.01</v>
      </c>
    </row>
    <row r="395" spans="1:5">
      <c r="A395">
        <v>19271018</v>
      </c>
      <c r="B395">
        <v>0.34</v>
      </c>
      <c r="C395">
        <v>-0.55000000000000004</v>
      </c>
      <c r="D395">
        <v>-0.09</v>
      </c>
      <c r="E395">
        <v>0.01</v>
      </c>
    </row>
    <row r="396" spans="1:5">
      <c r="A396">
        <v>19271019</v>
      </c>
      <c r="B396">
        <v>-0.81</v>
      </c>
      <c r="C396">
        <v>0.2</v>
      </c>
      <c r="D396">
        <v>0.44</v>
      </c>
      <c r="E396">
        <v>0.01</v>
      </c>
    </row>
    <row r="397" spans="1:5">
      <c r="A397">
        <v>19271020</v>
      </c>
      <c r="B397">
        <v>-1.02</v>
      </c>
      <c r="C397">
        <v>-0.1</v>
      </c>
      <c r="D397">
        <v>0.25</v>
      </c>
      <c r="E397">
        <v>0.01</v>
      </c>
    </row>
    <row r="398" spans="1:5">
      <c r="A398">
        <v>19271021</v>
      </c>
      <c r="B398">
        <v>-0.76</v>
      </c>
      <c r="C398">
        <v>0.82</v>
      </c>
      <c r="D398">
        <v>-0.8</v>
      </c>
      <c r="E398">
        <v>0.01</v>
      </c>
    </row>
    <row r="399" spans="1:5">
      <c r="A399">
        <v>19271022</v>
      </c>
      <c r="B399">
        <v>-0.69</v>
      </c>
      <c r="C399">
        <v>0</v>
      </c>
      <c r="D399">
        <v>0.28999999999999998</v>
      </c>
      <c r="E399">
        <v>0.01</v>
      </c>
    </row>
    <row r="400" spans="1:5">
      <c r="A400">
        <v>19271024</v>
      </c>
      <c r="B400">
        <v>0.37</v>
      </c>
      <c r="C400">
        <v>-0.1</v>
      </c>
      <c r="D400">
        <v>-0.43</v>
      </c>
      <c r="E400">
        <v>0.01</v>
      </c>
    </row>
    <row r="401" spans="1:5">
      <c r="A401">
        <v>19271025</v>
      </c>
      <c r="B401">
        <v>1.6</v>
      </c>
      <c r="C401">
        <v>-0.19</v>
      </c>
      <c r="D401">
        <v>-0.75</v>
      </c>
      <c r="E401">
        <v>0.01</v>
      </c>
    </row>
    <row r="402" spans="1:5">
      <c r="A402">
        <v>19271026</v>
      </c>
      <c r="B402">
        <v>0.05</v>
      </c>
      <c r="C402">
        <v>0.68</v>
      </c>
      <c r="D402">
        <v>0.08</v>
      </c>
      <c r="E402">
        <v>0.01</v>
      </c>
    </row>
    <row r="403" spans="1:5">
      <c r="A403">
        <v>19271027</v>
      </c>
      <c r="B403">
        <v>-0.41</v>
      </c>
      <c r="C403">
        <v>0.35</v>
      </c>
      <c r="D403">
        <v>-0.16</v>
      </c>
      <c r="E403">
        <v>0.01</v>
      </c>
    </row>
    <row r="404" spans="1:5">
      <c r="A404">
        <v>19271028</v>
      </c>
      <c r="B404">
        <v>-1.45</v>
      </c>
      <c r="C404">
        <v>0.21</v>
      </c>
      <c r="D404">
        <v>-0.98</v>
      </c>
      <c r="E404">
        <v>0.01</v>
      </c>
    </row>
    <row r="405" spans="1:5">
      <c r="A405">
        <v>19271029</v>
      </c>
      <c r="B405">
        <v>-0.5</v>
      </c>
      <c r="C405">
        <v>-0.56000000000000005</v>
      </c>
      <c r="D405">
        <v>0.02</v>
      </c>
      <c r="E405">
        <v>0.01</v>
      </c>
    </row>
    <row r="406" spans="1:5">
      <c r="A406">
        <v>19271031</v>
      </c>
      <c r="B406">
        <v>0.76</v>
      </c>
      <c r="C406">
        <v>-0.06</v>
      </c>
      <c r="D406">
        <v>-0.32</v>
      </c>
      <c r="E406">
        <v>0.01</v>
      </c>
    </row>
    <row r="407" spans="1:5">
      <c r="A407">
        <v>19271101</v>
      </c>
      <c r="B407">
        <v>-0.01</v>
      </c>
      <c r="C407">
        <v>0.1</v>
      </c>
      <c r="D407">
        <v>0.15</v>
      </c>
      <c r="E407">
        <v>8.9999999999999993E-3</v>
      </c>
    </row>
    <row r="408" spans="1:5">
      <c r="A408">
        <v>19271102</v>
      </c>
      <c r="B408">
        <v>1</v>
      </c>
      <c r="C408">
        <v>-0.52</v>
      </c>
      <c r="D408">
        <v>-0.18</v>
      </c>
      <c r="E408">
        <v>8.9999999999999993E-3</v>
      </c>
    </row>
    <row r="409" spans="1:5">
      <c r="A409">
        <v>19271103</v>
      </c>
      <c r="B409">
        <v>1.1200000000000001</v>
      </c>
      <c r="C409">
        <v>-0.38</v>
      </c>
      <c r="D409">
        <v>0.28999999999999998</v>
      </c>
      <c r="E409">
        <v>8.9999999999999993E-3</v>
      </c>
    </row>
    <row r="410" spans="1:5">
      <c r="A410">
        <v>19271104</v>
      </c>
      <c r="B410">
        <v>-0.03</v>
      </c>
      <c r="C410">
        <v>0.22</v>
      </c>
      <c r="D410">
        <v>0.1</v>
      </c>
      <c r="E410">
        <v>8.9999999999999993E-3</v>
      </c>
    </row>
    <row r="411" spans="1:5">
      <c r="A411">
        <v>19271105</v>
      </c>
      <c r="B411">
        <v>0.55000000000000004</v>
      </c>
      <c r="C411">
        <v>0.03</v>
      </c>
      <c r="D411">
        <v>-0.02</v>
      </c>
      <c r="E411">
        <v>8.9999999999999993E-3</v>
      </c>
    </row>
    <row r="412" spans="1:5">
      <c r="A412">
        <v>19271107</v>
      </c>
      <c r="B412">
        <v>0.69</v>
      </c>
      <c r="C412">
        <v>0.35</v>
      </c>
      <c r="D412">
        <v>-0.28999999999999998</v>
      </c>
      <c r="E412">
        <v>8.9999999999999993E-3</v>
      </c>
    </row>
    <row r="413" spans="1:5">
      <c r="A413">
        <v>19271109</v>
      </c>
      <c r="B413">
        <v>-0.78</v>
      </c>
      <c r="C413">
        <v>0.37</v>
      </c>
      <c r="D413">
        <v>-0.43</v>
      </c>
      <c r="E413">
        <v>8.9999999999999993E-3</v>
      </c>
    </row>
    <row r="414" spans="1:5">
      <c r="A414">
        <v>19271110</v>
      </c>
      <c r="B414">
        <v>0.24</v>
      </c>
      <c r="C414">
        <v>0.01</v>
      </c>
      <c r="D414">
        <v>-0.4</v>
      </c>
      <c r="E414">
        <v>8.9999999999999993E-3</v>
      </c>
    </row>
    <row r="415" spans="1:5">
      <c r="A415">
        <v>19271111</v>
      </c>
      <c r="B415">
        <v>0.87</v>
      </c>
      <c r="C415">
        <v>-0.34</v>
      </c>
      <c r="D415">
        <v>-0.31</v>
      </c>
      <c r="E415">
        <v>8.9999999999999993E-3</v>
      </c>
    </row>
    <row r="416" spans="1:5">
      <c r="A416">
        <v>19271112</v>
      </c>
      <c r="B416">
        <v>0.34</v>
      </c>
      <c r="C416">
        <v>0.16</v>
      </c>
      <c r="D416">
        <v>-0.17</v>
      </c>
      <c r="E416">
        <v>8.9999999999999993E-3</v>
      </c>
    </row>
    <row r="417" spans="1:5">
      <c r="A417">
        <v>19271114</v>
      </c>
      <c r="B417">
        <v>0.51</v>
      </c>
      <c r="C417">
        <v>0.34</v>
      </c>
      <c r="D417">
        <v>0.08</v>
      </c>
      <c r="E417">
        <v>8.9999999999999993E-3</v>
      </c>
    </row>
    <row r="418" spans="1:5">
      <c r="A418">
        <v>19271115</v>
      </c>
      <c r="B418">
        <v>0.11</v>
      </c>
      <c r="C418">
        <v>-0.15</v>
      </c>
      <c r="D418">
        <v>0.7</v>
      </c>
      <c r="E418">
        <v>8.9999999999999993E-3</v>
      </c>
    </row>
    <row r="419" spans="1:5">
      <c r="A419">
        <v>19271116</v>
      </c>
      <c r="B419">
        <v>-0.04</v>
      </c>
      <c r="C419">
        <v>0.41</v>
      </c>
      <c r="D419">
        <v>0.12</v>
      </c>
      <c r="E419">
        <v>8.9999999999999993E-3</v>
      </c>
    </row>
    <row r="420" spans="1:5">
      <c r="A420">
        <v>19271117</v>
      </c>
      <c r="B420">
        <v>0.16</v>
      </c>
      <c r="C420">
        <v>0.31</v>
      </c>
      <c r="D420">
        <v>-0.06</v>
      </c>
      <c r="E420">
        <v>8.9999999999999993E-3</v>
      </c>
    </row>
    <row r="421" spans="1:5">
      <c r="A421">
        <v>19271118</v>
      </c>
      <c r="B421">
        <v>0.61</v>
      </c>
      <c r="C421">
        <v>0.13</v>
      </c>
      <c r="D421">
        <v>-7.0000000000000007E-2</v>
      </c>
      <c r="E421">
        <v>8.9999999999999993E-3</v>
      </c>
    </row>
    <row r="422" spans="1:5">
      <c r="A422">
        <v>19271119</v>
      </c>
      <c r="B422">
        <v>0.27</v>
      </c>
      <c r="C422">
        <v>0.4</v>
      </c>
      <c r="D422">
        <v>-0.01</v>
      </c>
      <c r="E422">
        <v>8.9999999999999993E-3</v>
      </c>
    </row>
    <row r="423" spans="1:5">
      <c r="A423">
        <v>19271121</v>
      </c>
      <c r="B423">
        <v>-0.52</v>
      </c>
      <c r="C423">
        <v>0.13</v>
      </c>
      <c r="D423">
        <v>0.41</v>
      </c>
      <c r="E423">
        <v>8.9999999999999993E-3</v>
      </c>
    </row>
    <row r="424" spans="1:5">
      <c r="A424">
        <v>19271122</v>
      </c>
      <c r="B424">
        <v>0.37</v>
      </c>
      <c r="C424">
        <v>-0.11</v>
      </c>
      <c r="D424">
        <v>-0.14000000000000001</v>
      </c>
      <c r="E424">
        <v>8.9999999999999993E-3</v>
      </c>
    </row>
    <row r="425" spans="1:5">
      <c r="A425">
        <v>19271123</v>
      </c>
      <c r="B425">
        <v>0.28000000000000003</v>
      </c>
      <c r="C425">
        <v>0.18</v>
      </c>
      <c r="D425">
        <v>0.08</v>
      </c>
      <c r="E425">
        <v>8.9999999999999993E-3</v>
      </c>
    </row>
    <row r="426" spans="1:5">
      <c r="A426">
        <v>19271125</v>
      </c>
      <c r="B426">
        <v>0.24</v>
      </c>
      <c r="C426">
        <v>0.14000000000000001</v>
      </c>
      <c r="D426">
        <v>0.44</v>
      </c>
      <c r="E426">
        <v>8.9999999999999993E-3</v>
      </c>
    </row>
    <row r="427" spans="1:5">
      <c r="A427">
        <v>19271126</v>
      </c>
      <c r="B427">
        <v>-0.01</v>
      </c>
      <c r="C427">
        <v>0.54</v>
      </c>
      <c r="D427">
        <v>-0.02</v>
      </c>
      <c r="E427">
        <v>8.9999999999999993E-3</v>
      </c>
    </row>
    <row r="428" spans="1:5">
      <c r="A428">
        <v>19271128</v>
      </c>
      <c r="B428">
        <v>-0.76</v>
      </c>
      <c r="C428">
        <v>0.14000000000000001</v>
      </c>
      <c r="D428">
        <v>0.06</v>
      </c>
      <c r="E428">
        <v>8.9999999999999993E-3</v>
      </c>
    </row>
    <row r="429" spans="1:5">
      <c r="A429">
        <v>19271129</v>
      </c>
      <c r="B429">
        <v>0.65</v>
      </c>
      <c r="C429">
        <v>0.35</v>
      </c>
      <c r="D429">
        <v>-0.22</v>
      </c>
      <c r="E429">
        <v>8.9999999999999993E-3</v>
      </c>
    </row>
    <row r="430" spans="1:5">
      <c r="A430">
        <v>19271130</v>
      </c>
      <c r="B430">
        <v>0.48</v>
      </c>
      <c r="C430">
        <v>-0.14000000000000001</v>
      </c>
      <c r="D430">
        <v>-0.24</v>
      </c>
      <c r="E430">
        <v>8.9999999999999993E-3</v>
      </c>
    </row>
    <row r="431" spans="1:5">
      <c r="A431">
        <v>19271201</v>
      </c>
      <c r="B431">
        <v>-0.48</v>
      </c>
      <c r="C431">
        <v>-0.22</v>
      </c>
      <c r="D431">
        <v>0.05</v>
      </c>
      <c r="E431">
        <v>8.9999999999999993E-3</v>
      </c>
    </row>
    <row r="432" spans="1:5">
      <c r="A432">
        <v>19271202</v>
      </c>
      <c r="B432">
        <v>0.26</v>
      </c>
      <c r="C432">
        <v>-0.56999999999999995</v>
      </c>
      <c r="D432">
        <v>0.96</v>
      </c>
      <c r="E432">
        <v>8.9999999999999993E-3</v>
      </c>
    </row>
    <row r="433" spans="1:5">
      <c r="A433">
        <v>19271203</v>
      </c>
      <c r="B433">
        <v>0.36</v>
      </c>
      <c r="C433">
        <v>-0.24</v>
      </c>
      <c r="D433">
        <v>0.22</v>
      </c>
      <c r="E433">
        <v>8.9999999999999993E-3</v>
      </c>
    </row>
    <row r="434" spans="1:5">
      <c r="A434">
        <v>19271205</v>
      </c>
      <c r="B434">
        <v>-0.4</v>
      </c>
      <c r="C434">
        <v>0.35</v>
      </c>
      <c r="D434">
        <v>0.14000000000000001</v>
      </c>
      <c r="E434">
        <v>8.9999999999999993E-3</v>
      </c>
    </row>
    <row r="435" spans="1:5">
      <c r="A435">
        <v>19271206</v>
      </c>
      <c r="B435">
        <v>-0.03</v>
      </c>
      <c r="C435">
        <v>0.32</v>
      </c>
      <c r="D435">
        <v>-0.24</v>
      </c>
      <c r="E435">
        <v>8.9999999999999993E-3</v>
      </c>
    </row>
    <row r="436" spans="1:5">
      <c r="A436">
        <v>19271207</v>
      </c>
      <c r="B436">
        <v>-0.5</v>
      </c>
      <c r="C436">
        <v>-0.12</v>
      </c>
      <c r="D436">
        <v>-0.52</v>
      </c>
      <c r="E436">
        <v>8.9999999999999993E-3</v>
      </c>
    </row>
    <row r="437" spans="1:5">
      <c r="A437">
        <v>19271208</v>
      </c>
      <c r="B437">
        <v>-0.86</v>
      </c>
      <c r="C437">
        <v>0.27</v>
      </c>
      <c r="D437">
        <v>-0.15</v>
      </c>
      <c r="E437">
        <v>8.9999999999999993E-3</v>
      </c>
    </row>
    <row r="438" spans="1:5">
      <c r="A438">
        <v>19271209</v>
      </c>
      <c r="B438">
        <v>1.1299999999999999</v>
      </c>
      <c r="C438">
        <v>0</v>
      </c>
      <c r="D438">
        <v>-0.05</v>
      </c>
      <c r="E438">
        <v>8.9999999999999993E-3</v>
      </c>
    </row>
    <row r="439" spans="1:5">
      <c r="A439">
        <v>19271210</v>
      </c>
      <c r="B439">
        <v>0.06</v>
      </c>
      <c r="C439">
        <v>0.48</v>
      </c>
      <c r="D439">
        <v>-0.2</v>
      </c>
      <c r="E439">
        <v>8.9999999999999993E-3</v>
      </c>
    </row>
    <row r="440" spans="1:5">
      <c r="A440">
        <v>19271212</v>
      </c>
      <c r="B440">
        <v>0.57999999999999996</v>
      </c>
      <c r="C440">
        <v>0.79</v>
      </c>
      <c r="D440">
        <v>-0.57999999999999996</v>
      </c>
      <c r="E440">
        <v>8.9999999999999993E-3</v>
      </c>
    </row>
    <row r="441" spans="1:5">
      <c r="A441">
        <v>19271213</v>
      </c>
      <c r="B441">
        <v>0.38</v>
      </c>
      <c r="C441">
        <v>-0.27</v>
      </c>
      <c r="D441">
        <v>-0.32</v>
      </c>
      <c r="E441">
        <v>8.9999999999999993E-3</v>
      </c>
    </row>
    <row r="442" spans="1:5">
      <c r="A442">
        <v>19271214</v>
      </c>
      <c r="B442">
        <v>-0.37</v>
      </c>
      <c r="C442">
        <v>0.04</v>
      </c>
      <c r="D442">
        <v>-0.03</v>
      </c>
      <c r="E442">
        <v>8.9999999999999993E-3</v>
      </c>
    </row>
    <row r="443" spans="1:5">
      <c r="A443">
        <v>19271215</v>
      </c>
      <c r="B443">
        <v>0.52</v>
      </c>
      <c r="C443">
        <v>0.2</v>
      </c>
      <c r="D443">
        <v>0.21</v>
      </c>
      <c r="E443">
        <v>8.9999999999999993E-3</v>
      </c>
    </row>
    <row r="444" spans="1:5">
      <c r="A444">
        <v>19271216</v>
      </c>
      <c r="B444">
        <v>0.66</v>
      </c>
      <c r="C444">
        <v>-0.26</v>
      </c>
      <c r="D444">
        <v>-0.38</v>
      </c>
      <c r="E444">
        <v>8.9999999999999993E-3</v>
      </c>
    </row>
    <row r="445" spans="1:5">
      <c r="A445">
        <v>19271217</v>
      </c>
      <c r="B445">
        <v>0.05</v>
      </c>
      <c r="C445">
        <v>-0.15</v>
      </c>
      <c r="D445">
        <v>0.65</v>
      </c>
      <c r="E445">
        <v>8.9999999999999993E-3</v>
      </c>
    </row>
    <row r="446" spans="1:5">
      <c r="A446">
        <v>19271219</v>
      </c>
      <c r="B446">
        <v>0.32</v>
      </c>
      <c r="C446">
        <v>0.2</v>
      </c>
      <c r="D446">
        <v>-0.33</v>
      </c>
      <c r="E446">
        <v>8.9999999999999993E-3</v>
      </c>
    </row>
    <row r="447" spans="1:5">
      <c r="A447">
        <v>19271220</v>
      </c>
      <c r="B447">
        <v>0.01</v>
      </c>
      <c r="C447">
        <v>-0.27</v>
      </c>
      <c r="D447">
        <v>0.21</v>
      </c>
      <c r="E447">
        <v>8.9999999999999993E-3</v>
      </c>
    </row>
    <row r="448" spans="1:5">
      <c r="A448">
        <v>19271221</v>
      </c>
      <c r="B448">
        <v>-7.0000000000000007E-2</v>
      </c>
      <c r="C448">
        <v>-0.09</v>
      </c>
      <c r="D448">
        <v>0.25</v>
      </c>
      <c r="E448">
        <v>8.9999999999999993E-3</v>
      </c>
    </row>
    <row r="449" spans="1:5">
      <c r="A449">
        <v>19271222</v>
      </c>
      <c r="B449">
        <v>-0.06</v>
      </c>
      <c r="C449">
        <v>-0.49</v>
      </c>
      <c r="D449">
        <v>0.2</v>
      </c>
      <c r="E449">
        <v>8.9999999999999993E-3</v>
      </c>
    </row>
    <row r="450" spans="1:5">
      <c r="A450">
        <v>19271223</v>
      </c>
      <c r="B450">
        <v>0.2</v>
      </c>
      <c r="C450">
        <v>-0.32</v>
      </c>
      <c r="D450">
        <v>0.09</v>
      </c>
      <c r="E450">
        <v>8.9999999999999993E-3</v>
      </c>
    </row>
    <row r="451" spans="1:5">
      <c r="A451">
        <v>19271224</v>
      </c>
      <c r="B451">
        <v>0.14000000000000001</v>
      </c>
      <c r="C451">
        <v>-0.02</v>
      </c>
      <c r="D451">
        <v>0.41</v>
      </c>
      <c r="E451">
        <v>8.9999999999999993E-3</v>
      </c>
    </row>
    <row r="452" spans="1:5">
      <c r="A452">
        <v>19271227</v>
      </c>
      <c r="B452">
        <v>0.01</v>
      </c>
      <c r="C452">
        <v>0.24</v>
      </c>
      <c r="D452">
        <v>-0.28000000000000003</v>
      </c>
      <c r="E452">
        <v>8.9999999999999993E-3</v>
      </c>
    </row>
    <row r="453" spans="1:5">
      <c r="A453">
        <v>19271228</v>
      </c>
      <c r="B453">
        <v>-0.56999999999999995</v>
      </c>
      <c r="C453">
        <v>0.25</v>
      </c>
      <c r="D453">
        <v>-0.2</v>
      </c>
      <c r="E453">
        <v>8.9999999999999993E-3</v>
      </c>
    </row>
    <row r="454" spans="1:5">
      <c r="A454">
        <v>19271229</v>
      </c>
      <c r="B454">
        <v>0.15</v>
      </c>
      <c r="C454">
        <v>-0.1</v>
      </c>
      <c r="D454">
        <v>-1.0900000000000001</v>
      </c>
      <c r="E454">
        <v>8.9999999999999993E-3</v>
      </c>
    </row>
    <row r="455" spans="1:5">
      <c r="A455">
        <v>19271230</v>
      </c>
      <c r="B455">
        <v>0.43</v>
      </c>
      <c r="C455">
        <v>0.71</v>
      </c>
      <c r="D455">
        <v>-0.03</v>
      </c>
      <c r="E455">
        <v>8.9999999999999993E-3</v>
      </c>
    </row>
    <row r="456" spans="1:5">
      <c r="A456">
        <v>19271231</v>
      </c>
      <c r="B456">
        <v>0.32</v>
      </c>
      <c r="C456">
        <v>0.19</v>
      </c>
      <c r="D456">
        <v>0</v>
      </c>
      <c r="E456">
        <v>8.9999999999999993E-3</v>
      </c>
    </row>
    <row r="457" spans="1:5">
      <c r="A457">
        <v>19280103</v>
      </c>
      <c r="B457">
        <v>0.45</v>
      </c>
      <c r="C457">
        <v>0.84</v>
      </c>
      <c r="D457">
        <v>-0.13</v>
      </c>
      <c r="E457">
        <v>0.01</v>
      </c>
    </row>
    <row r="458" spans="1:5">
      <c r="A458">
        <v>19280104</v>
      </c>
      <c r="B458">
        <v>-0.14000000000000001</v>
      </c>
      <c r="C458">
        <v>0.5</v>
      </c>
      <c r="D458">
        <v>-0.02</v>
      </c>
      <c r="E458">
        <v>0.01</v>
      </c>
    </row>
    <row r="459" spans="1:5">
      <c r="A459">
        <v>19280105</v>
      </c>
      <c r="B459">
        <v>-0.73</v>
      </c>
      <c r="C459">
        <v>-0.1</v>
      </c>
      <c r="D459">
        <v>0.26</v>
      </c>
      <c r="E459">
        <v>0.01</v>
      </c>
    </row>
    <row r="460" spans="1:5">
      <c r="A460">
        <v>19280106</v>
      </c>
      <c r="B460">
        <v>0.62</v>
      </c>
      <c r="C460">
        <v>0.54</v>
      </c>
      <c r="D460">
        <v>0.05</v>
      </c>
      <c r="E460">
        <v>0.01</v>
      </c>
    </row>
    <row r="461" spans="1:5">
      <c r="A461">
        <v>19280107</v>
      </c>
      <c r="B461">
        <v>0.11</v>
      </c>
      <c r="C461">
        <v>-0.01</v>
      </c>
      <c r="D461">
        <v>0.28999999999999998</v>
      </c>
      <c r="E461">
        <v>0.01</v>
      </c>
    </row>
    <row r="462" spans="1:5">
      <c r="A462">
        <v>19280109</v>
      </c>
      <c r="B462">
        <v>-0.89</v>
      </c>
      <c r="C462">
        <v>0.12</v>
      </c>
      <c r="D462">
        <v>-0.04</v>
      </c>
      <c r="E462">
        <v>0.01</v>
      </c>
    </row>
    <row r="463" spans="1:5">
      <c r="A463">
        <v>19280110</v>
      </c>
      <c r="B463">
        <v>-0.83</v>
      </c>
      <c r="C463">
        <v>-0.47</v>
      </c>
      <c r="D463">
        <v>0.11</v>
      </c>
      <c r="E463">
        <v>0.01</v>
      </c>
    </row>
    <row r="464" spans="1:5">
      <c r="A464">
        <v>19280111</v>
      </c>
      <c r="B464">
        <v>0.12</v>
      </c>
      <c r="C464">
        <v>0.35</v>
      </c>
      <c r="D464">
        <v>0.33</v>
      </c>
      <c r="E464">
        <v>0.01</v>
      </c>
    </row>
    <row r="465" spans="1:5">
      <c r="A465">
        <v>19280112</v>
      </c>
      <c r="B465">
        <v>0.5</v>
      </c>
      <c r="C465">
        <v>0.2</v>
      </c>
      <c r="D465">
        <v>-0.11</v>
      </c>
      <c r="E465">
        <v>0.01</v>
      </c>
    </row>
    <row r="466" spans="1:5">
      <c r="A466">
        <v>19280113</v>
      </c>
      <c r="B466">
        <v>0.61</v>
      </c>
      <c r="C466">
        <v>0.26</v>
      </c>
      <c r="D466">
        <v>0.14000000000000001</v>
      </c>
      <c r="E466">
        <v>0.01</v>
      </c>
    </row>
    <row r="467" spans="1:5">
      <c r="A467">
        <v>19280114</v>
      </c>
      <c r="B467">
        <v>-0.67</v>
      </c>
      <c r="C467">
        <v>0.04</v>
      </c>
      <c r="D467">
        <v>-0.03</v>
      </c>
      <c r="E467">
        <v>0.01</v>
      </c>
    </row>
    <row r="468" spans="1:5">
      <c r="A468">
        <v>19280116</v>
      </c>
      <c r="B468">
        <v>-0.89</v>
      </c>
      <c r="C468">
        <v>-0.5</v>
      </c>
      <c r="D468">
        <v>-0.37</v>
      </c>
      <c r="E468">
        <v>0.01</v>
      </c>
    </row>
    <row r="469" spans="1:5">
      <c r="A469">
        <v>19280117</v>
      </c>
      <c r="B469">
        <v>0.17</v>
      </c>
      <c r="C469">
        <v>0.31</v>
      </c>
      <c r="D469">
        <v>0.42</v>
      </c>
      <c r="E469">
        <v>0.01</v>
      </c>
    </row>
    <row r="470" spans="1:5">
      <c r="A470">
        <v>19280118</v>
      </c>
      <c r="B470">
        <v>-0.31</v>
      </c>
      <c r="C470">
        <v>-0.32</v>
      </c>
      <c r="D470">
        <v>-0.16</v>
      </c>
      <c r="E470">
        <v>0.01</v>
      </c>
    </row>
    <row r="471" spans="1:5">
      <c r="A471">
        <v>19280119</v>
      </c>
      <c r="B471">
        <v>0.56999999999999995</v>
      </c>
      <c r="C471">
        <v>0.24</v>
      </c>
      <c r="D471">
        <v>-0.12</v>
      </c>
      <c r="E471">
        <v>0.01</v>
      </c>
    </row>
    <row r="472" spans="1:5">
      <c r="A472">
        <v>19280120</v>
      </c>
      <c r="B472">
        <v>0.56999999999999995</v>
      </c>
      <c r="C472">
        <v>0.13</v>
      </c>
      <c r="D472">
        <v>-0.05</v>
      </c>
      <c r="E472">
        <v>0.01</v>
      </c>
    </row>
    <row r="473" spans="1:5">
      <c r="A473">
        <v>19280121</v>
      </c>
      <c r="B473">
        <v>0.21</v>
      </c>
      <c r="C473">
        <v>0.42</v>
      </c>
      <c r="D473">
        <v>-0.39</v>
      </c>
      <c r="E473">
        <v>0.01</v>
      </c>
    </row>
    <row r="474" spans="1:5">
      <c r="A474">
        <v>19280123</v>
      </c>
      <c r="B474">
        <v>0.61</v>
      </c>
      <c r="C474">
        <v>0.18</v>
      </c>
      <c r="D474">
        <v>-0.1</v>
      </c>
      <c r="E474">
        <v>0.01</v>
      </c>
    </row>
    <row r="475" spans="1:5">
      <c r="A475">
        <v>19280124</v>
      </c>
      <c r="B475">
        <v>0.27</v>
      </c>
      <c r="C475">
        <v>0.46</v>
      </c>
      <c r="D475">
        <v>-0.33</v>
      </c>
      <c r="E475">
        <v>0.01</v>
      </c>
    </row>
    <row r="476" spans="1:5">
      <c r="A476">
        <v>19280125</v>
      </c>
      <c r="B476">
        <v>-1.04</v>
      </c>
      <c r="C476">
        <v>-0.28999999999999998</v>
      </c>
      <c r="D476">
        <v>-0.37</v>
      </c>
      <c r="E476">
        <v>0.01</v>
      </c>
    </row>
    <row r="477" spans="1:5">
      <c r="A477">
        <v>19280126</v>
      </c>
      <c r="B477">
        <v>0.52</v>
      </c>
      <c r="C477">
        <v>0.76</v>
      </c>
      <c r="D477">
        <v>-0.19</v>
      </c>
      <c r="E477">
        <v>0.01</v>
      </c>
    </row>
    <row r="478" spans="1:5">
      <c r="A478">
        <v>19280127</v>
      </c>
      <c r="B478">
        <v>0.27</v>
      </c>
      <c r="C478">
        <v>-0.09</v>
      </c>
      <c r="D478">
        <v>-0.13</v>
      </c>
      <c r="E478">
        <v>0.01</v>
      </c>
    </row>
    <row r="479" spans="1:5">
      <c r="A479">
        <v>19280128</v>
      </c>
      <c r="B479">
        <v>-0.5</v>
      </c>
      <c r="C479">
        <v>0.46</v>
      </c>
      <c r="D479">
        <v>0.16</v>
      </c>
      <c r="E479">
        <v>0.01</v>
      </c>
    </row>
    <row r="480" spans="1:5">
      <c r="A480">
        <v>19280130</v>
      </c>
      <c r="B480">
        <v>-0.42</v>
      </c>
      <c r="C480">
        <v>-0.39</v>
      </c>
      <c r="D480">
        <v>-0.28999999999999998</v>
      </c>
      <c r="E480">
        <v>0.01</v>
      </c>
    </row>
    <row r="481" spans="1:5">
      <c r="A481">
        <v>19280131</v>
      </c>
      <c r="B481">
        <v>0.32</v>
      </c>
      <c r="C481">
        <v>0.59</v>
      </c>
      <c r="D481">
        <v>0.34</v>
      </c>
      <c r="E481">
        <v>0.01</v>
      </c>
    </row>
    <row r="482" spans="1:5">
      <c r="A482">
        <v>19280201</v>
      </c>
      <c r="B482">
        <v>-0.25</v>
      </c>
      <c r="C482">
        <v>0.55000000000000004</v>
      </c>
      <c r="D482">
        <v>-0.68</v>
      </c>
      <c r="E482">
        <v>1.4E-2</v>
      </c>
    </row>
    <row r="483" spans="1:5">
      <c r="A483">
        <v>19280202</v>
      </c>
      <c r="B483">
        <v>0.44</v>
      </c>
      <c r="C483">
        <v>0.13</v>
      </c>
      <c r="D483">
        <v>0.19</v>
      </c>
      <c r="E483">
        <v>1.4E-2</v>
      </c>
    </row>
    <row r="484" spans="1:5">
      <c r="A484">
        <v>19280203</v>
      </c>
      <c r="B484">
        <v>-1.1399999999999999</v>
      </c>
      <c r="C484">
        <v>-0.47</v>
      </c>
      <c r="D484">
        <v>-0.43</v>
      </c>
      <c r="E484">
        <v>1.4E-2</v>
      </c>
    </row>
    <row r="485" spans="1:5">
      <c r="A485">
        <v>19280204</v>
      </c>
      <c r="B485">
        <v>0.05</v>
      </c>
      <c r="C485">
        <v>-0.44</v>
      </c>
      <c r="D485">
        <v>0.16</v>
      </c>
      <c r="E485">
        <v>1.4E-2</v>
      </c>
    </row>
    <row r="486" spans="1:5">
      <c r="A486">
        <v>19280206</v>
      </c>
      <c r="B486">
        <v>0.2</v>
      </c>
      <c r="C486">
        <v>0.32</v>
      </c>
      <c r="D486">
        <v>7.0000000000000007E-2</v>
      </c>
      <c r="E486">
        <v>1.4E-2</v>
      </c>
    </row>
    <row r="487" spans="1:5">
      <c r="A487">
        <v>19280207</v>
      </c>
      <c r="B487">
        <v>-0.28000000000000003</v>
      </c>
      <c r="C487">
        <v>-0.24</v>
      </c>
      <c r="D487">
        <v>-0.7</v>
      </c>
      <c r="E487">
        <v>1.4E-2</v>
      </c>
    </row>
    <row r="488" spans="1:5">
      <c r="A488">
        <v>19280208</v>
      </c>
      <c r="B488">
        <v>0.08</v>
      </c>
      <c r="C488">
        <v>-0.04</v>
      </c>
      <c r="D488">
        <v>-0.17</v>
      </c>
      <c r="E488">
        <v>1.4E-2</v>
      </c>
    </row>
    <row r="489" spans="1:5">
      <c r="A489">
        <v>19280209</v>
      </c>
      <c r="B489">
        <v>0.46</v>
      </c>
      <c r="C489">
        <v>-0.1</v>
      </c>
      <c r="D489">
        <v>-0.14000000000000001</v>
      </c>
      <c r="E489">
        <v>1.4E-2</v>
      </c>
    </row>
    <row r="490" spans="1:5">
      <c r="A490">
        <v>19280210</v>
      </c>
      <c r="B490">
        <v>-0.09</v>
      </c>
      <c r="C490">
        <v>-0.47</v>
      </c>
      <c r="D490">
        <v>-0.15</v>
      </c>
      <c r="E490">
        <v>1.4E-2</v>
      </c>
    </row>
    <row r="491" spans="1:5">
      <c r="A491">
        <v>19280211</v>
      </c>
      <c r="B491">
        <v>-0.02</v>
      </c>
      <c r="C491">
        <v>0.11</v>
      </c>
      <c r="D491">
        <v>0.52</v>
      </c>
      <c r="E491">
        <v>1.4E-2</v>
      </c>
    </row>
    <row r="492" spans="1:5">
      <c r="A492">
        <v>19280214</v>
      </c>
      <c r="B492">
        <v>-0.38</v>
      </c>
      <c r="C492">
        <v>0.56000000000000005</v>
      </c>
      <c r="D492">
        <v>-0.4</v>
      </c>
      <c r="E492">
        <v>1.4E-2</v>
      </c>
    </row>
    <row r="493" spans="1:5">
      <c r="A493">
        <v>19280215</v>
      </c>
      <c r="B493">
        <v>-0.28000000000000003</v>
      </c>
      <c r="C493">
        <v>-0.52</v>
      </c>
      <c r="D493">
        <v>-0.05</v>
      </c>
      <c r="E493">
        <v>1.4E-2</v>
      </c>
    </row>
    <row r="494" spans="1:5">
      <c r="A494">
        <v>19280216</v>
      </c>
      <c r="B494">
        <v>-0.32</v>
      </c>
      <c r="C494">
        <v>-0.62</v>
      </c>
      <c r="D494">
        <v>7.0000000000000007E-2</v>
      </c>
      <c r="E494">
        <v>1.4E-2</v>
      </c>
    </row>
    <row r="495" spans="1:5">
      <c r="A495">
        <v>19280217</v>
      </c>
      <c r="B495">
        <v>-1.66</v>
      </c>
      <c r="C495">
        <v>-0.69</v>
      </c>
      <c r="D495">
        <v>-0.56999999999999995</v>
      </c>
      <c r="E495">
        <v>1.4E-2</v>
      </c>
    </row>
    <row r="496" spans="1:5">
      <c r="A496">
        <v>19280218</v>
      </c>
      <c r="B496">
        <v>-0.47</v>
      </c>
      <c r="C496">
        <v>-0.61</v>
      </c>
      <c r="D496">
        <v>0.14000000000000001</v>
      </c>
      <c r="E496">
        <v>1.4E-2</v>
      </c>
    </row>
    <row r="497" spans="1:5">
      <c r="A497">
        <v>19280220</v>
      </c>
      <c r="B497">
        <v>-0.16</v>
      </c>
      <c r="C497">
        <v>0.17</v>
      </c>
      <c r="D497">
        <v>0.28999999999999998</v>
      </c>
      <c r="E497">
        <v>1.4E-2</v>
      </c>
    </row>
    <row r="498" spans="1:5">
      <c r="A498">
        <v>19280221</v>
      </c>
      <c r="B498">
        <v>1.06</v>
      </c>
      <c r="C498">
        <v>0.41</v>
      </c>
      <c r="D498">
        <v>0.23</v>
      </c>
      <c r="E498">
        <v>1.4E-2</v>
      </c>
    </row>
    <row r="499" spans="1:5">
      <c r="A499">
        <v>19280223</v>
      </c>
      <c r="B499">
        <v>0.23</v>
      </c>
      <c r="C499">
        <v>0.06</v>
      </c>
      <c r="D499">
        <v>-0.1</v>
      </c>
      <c r="E499">
        <v>1.4E-2</v>
      </c>
    </row>
    <row r="500" spans="1:5">
      <c r="A500">
        <v>19280224</v>
      </c>
      <c r="B500">
        <v>0.34</v>
      </c>
      <c r="C500">
        <v>-0.31</v>
      </c>
      <c r="D500">
        <v>0.46</v>
      </c>
      <c r="E500">
        <v>1.4E-2</v>
      </c>
    </row>
    <row r="501" spans="1:5">
      <c r="A501">
        <v>19280225</v>
      </c>
      <c r="B501">
        <v>0.11</v>
      </c>
      <c r="C501">
        <v>-0.16</v>
      </c>
      <c r="D501">
        <v>0.73</v>
      </c>
      <c r="E501">
        <v>1.4E-2</v>
      </c>
    </row>
    <row r="502" spans="1:5">
      <c r="A502">
        <v>19280227</v>
      </c>
      <c r="B502">
        <v>-0.49</v>
      </c>
      <c r="C502">
        <v>0.06</v>
      </c>
      <c r="D502">
        <v>-0.28000000000000003</v>
      </c>
      <c r="E502">
        <v>1.4E-2</v>
      </c>
    </row>
    <row r="503" spans="1:5">
      <c r="A503">
        <v>19280228</v>
      </c>
      <c r="B503">
        <v>0.35</v>
      </c>
      <c r="C503">
        <v>0.03</v>
      </c>
      <c r="D503">
        <v>0.38</v>
      </c>
      <c r="E503">
        <v>1.4E-2</v>
      </c>
    </row>
    <row r="504" spans="1:5">
      <c r="A504">
        <v>19280229</v>
      </c>
      <c r="B504">
        <v>0.56999999999999995</v>
      </c>
      <c r="C504">
        <v>0.25</v>
      </c>
      <c r="D504">
        <v>-0.22</v>
      </c>
      <c r="E504">
        <v>1.4E-2</v>
      </c>
    </row>
    <row r="505" spans="1:5">
      <c r="A505">
        <v>19280301</v>
      </c>
      <c r="B505">
        <v>0.25</v>
      </c>
      <c r="C505">
        <v>-0.11</v>
      </c>
      <c r="D505">
        <v>-0.15</v>
      </c>
      <c r="E505">
        <v>1.0999999999999999E-2</v>
      </c>
    </row>
    <row r="506" spans="1:5">
      <c r="A506">
        <v>19280302</v>
      </c>
      <c r="B506">
        <v>7.0000000000000007E-2</v>
      </c>
      <c r="C506">
        <v>0.01</v>
      </c>
      <c r="D506">
        <v>-0.67</v>
      </c>
      <c r="E506">
        <v>1.0999999999999999E-2</v>
      </c>
    </row>
    <row r="507" spans="1:5">
      <c r="A507">
        <v>19280303</v>
      </c>
      <c r="B507">
        <v>0.49</v>
      </c>
      <c r="C507">
        <v>0.01</v>
      </c>
      <c r="D507">
        <v>-0.64</v>
      </c>
      <c r="E507">
        <v>1.0999999999999999E-2</v>
      </c>
    </row>
    <row r="508" spans="1:5">
      <c r="A508">
        <v>19280305</v>
      </c>
      <c r="B508">
        <v>0.66</v>
      </c>
      <c r="C508">
        <v>-0.1</v>
      </c>
      <c r="D508">
        <v>0.12</v>
      </c>
      <c r="E508">
        <v>1.0999999999999999E-2</v>
      </c>
    </row>
    <row r="509" spans="1:5">
      <c r="A509">
        <v>19280306</v>
      </c>
      <c r="B509">
        <v>0.39</v>
      </c>
      <c r="C509">
        <v>0.27</v>
      </c>
      <c r="D509">
        <v>-0.18</v>
      </c>
      <c r="E509">
        <v>1.0999999999999999E-2</v>
      </c>
    </row>
    <row r="510" spans="1:5">
      <c r="A510">
        <v>19280307</v>
      </c>
      <c r="B510">
        <v>-0.43</v>
      </c>
      <c r="C510">
        <v>0.2</v>
      </c>
      <c r="D510">
        <v>-0.06</v>
      </c>
      <c r="E510">
        <v>1.0999999999999999E-2</v>
      </c>
    </row>
    <row r="511" spans="1:5">
      <c r="A511">
        <v>19280308</v>
      </c>
      <c r="B511">
        <v>0.42</v>
      </c>
      <c r="C511">
        <v>-0.02</v>
      </c>
      <c r="D511">
        <v>0.55000000000000004</v>
      </c>
      <c r="E511">
        <v>1.0999999999999999E-2</v>
      </c>
    </row>
    <row r="512" spans="1:5">
      <c r="A512">
        <v>19280309</v>
      </c>
      <c r="B512">
        <v>1.23</v>
      </c>
      <c r="C512">
        <v>-0.57999999999999996</v>
      </c>
      <c r="D512">
        <v>-0.36</v>
      </c>
      <c r="E512">
        <v>1.0999999999999999E-2</v>
      </c>
    </row>
    <row r="513" spans="1:5">
      <c r="A513">
        <v>19280310</v>
      </c>
      <c r="B513">
        <v>-0.27</v>
      </c>
      <c r="C513">
        <v>-0.37</v>
      </c>
      <c r="D513">
        <v>-0.09</v>
      </c>
      <c r="E513">
        <v>1.0999999999999999E-2</v>
      </c>
    </row>
    <row r="514" spans="1:5">
      <c r="A514">
        <v>19280312</v>
      </c>
      <c r="B514">
        <v>0.41</v>
      </c>
      <c r="C514">
        <v>-0.16</v>
      </c>
      <c r="D514">
        <v>-7.0000000000000007E-2</v>
      </c>
      <c r="E514">
        <v>1.0999999999999999E-2</v>
      </c>
    </row>
    <row r="515" spans="1:5">
      <c r="A515">
        <v>19280313</v>
      </c>
      <c r="B515">
        <v>-0.3</v>
      </c>
      <c r="C515">
        <v>0.03</v>
      </c>
      <c r="D515">
        <v>-0.02</v>
      </c>
      <c r="E515">
        <v>1.0999999999999999E-2</v>
      </c>
    </row>
    <row r="516" spans="1:5">
      <c r="A516">
        <v>19280314</v>
      </c>
      <c r="B516">
        <v>0.13</v>
      </c>
      <c r="C516">
        <v>0</v>
      </c>
      <c r="D516">
        <v>0.45</v>
      </c>
      <c r="E516">
        <v>1.0999999999999999E-2</v>
      </c>
    </row>
    <row r="517" spans="1:5">
      <c r="A517">
        <v>19280315</v>
      </c>
      <c r="B517">
        <v>0.72</v>
      </c>
      <c r="C517">
        <v>-0.43</v>
      </c>
      <c r="D517">
        <v>0.23</v>
      </c>
      <c r="E517">
        <v>1.0999999999999999E-2</v>
      </c>
    </row>
    <row r="518" spans="1:5">
      <c r="A518">
        <v>19280316</v>
      </c>
      <c r="B518">
        <v>0.93</v>
      </c>
      <c r="C518">
        <v>-0.57999999999999996</v>
      </c>
      <c r="D518">
        <v>0.23</v>
      </c>
      <c r="E518">
        <v>1.0999999999999999E-2</v>
      </c>
    </row>
    <row r="519" spans="1:5">
      <c r="A519">
        <v>19280317</v>
      </c>
      <c r="B519">
        <v>0.19</v>
      </c>
      <c r="C519">
        <v>0.02</v>
      </c>
      <c r="D519">
        <v>0.47</v>
      </c>
      <c r="E519">
        <v>1.0999999999999999E-2</v>
      </c>
    </row>
    <row r="520" spans="1:5">
      <c r="A520">
        <v>19280319</v>
      </c>
      <c r="B520">
        <v>0.14000000000000001</v>
      </c>
      <c r="C520">
        <v>1.2</v>
      </c>
      <c r="D520">
        <v>-0.74</v>
      </c>
      <c r="E520">
        <v>1.0999999999999999E-2</v>
      </c>
    </row>
    <row r="521" spans="1:5">
      <c r="A521">
        <v>19280320</v>
      </c>
      <c r="B521">
        <v>0.42</v>
      </c>
      <c r="C521">
        <v>0.37</v>
      </c>
      <c r="D521">
        <v>-0.19</v>
      </c>
      <c r="E521">
        <v>1.0999999999999999E-2</v>
      </c>
    </row>
    <row r="522" spans="1:5">
      <c r="A522">
        <v>19280321</v>
      </c>
      <c r="B522">
        <v>0.86</v>
      </c>
      <c r="C522">
        <v>0.14000000000000001</v>
      </c>
      <c r="D522">
        <v>0.5</v>
      </c>
      <c r="E522">
        <v>1.0999999999999999E-2</v>
      </c>
    </row>
    <row r="523" spans="1:5">
      <c r="A523">
        <v>19280322</v>
      </c>
      <c r="B523">
        <v>-0.36</v>
      </c>
      <c r="C523">
        <v>-0.3</v>
      </c>
      <c r="D523">
        <v>-0.37</v>
      </c>
      <c r="E523">
        <v>1.0999999999999999E-2</v>
      </c>
    </row>
    <row r="524" spans="1:5">
      <c r="A524">
        <v>19280323</v>
      </c>
      <c r="B524">
        <v>0.75</v>
      </c>
      <c r="C524">
        <v>-0.4</v>
      </c>
      <c r="D524">
        <v>-0.65</v>
      </c>
      <c r="E524">
        <v>1.0999999999999999E-2</v>
      </c>
    </row>
    <row r="525" spans="1:5">
      <c r="A525">
        <v>19280324</v>
      </c>
      <c r="B525">
        <v>7.0000000000000007E-2</v>
      </c>
      <c r="C525">
        <v>-0.45</v>
      </c>
      <c r="D525">
        <v>-0.06</v>
      </c>
      <c r="E525">
        <v>1.0999999999999999E-2</v>
      </c>
    </row>
    <row r="526" spans="1:5">
      <c r="A526">
        <v>19280326</v>
      </c>
      <c r="B526">
        <v>0.95</v>
      </c>
      <c r="C526">
        <v>0.1</v>
      </c>
      <c r="D526">
        <v>-0.28000000000000003</v>
      </c>
      <c r="E526">
        <v>1.0999999999999999E-2</v>
      </c>
    </row>
    <row r="527" spans="1:5">
      <c r="A527">
        <v>19280327</v>
      </c>
      <c r="B527">
        <v>-0.33</v>
      </c>
      <c r="C527">
        <v>-0.24</v>
      </c>
      <c r="D527">
        <v>1.08</v>
      </c>
      <c r="E527">
        <v>1.0999999999999999E-2</v>
      </c>
    </row>
    <row r="528" spans="1:5">
      <c r="A528">
        <v>19280328</v>
      </c>
      <c r="B528">
        <v>0.03</v>
      </c>
      <c r="C528">
        <v>0.45</v>
      </c>
      <c r="D528">
        <v>0.05</v>
      </c>
      <c r="E528">
        <v>1.0999999999999999E-2</v>
      </c>
    </row>
    <row r="529" spans="1:5">
      <c r="A529">
        <v>19280329</v>
      </c>
      <c r="B529">
        <v>0.19</v>
      </c>
      <c r="C529">
        <v>0.27</v>
      </c>
      <c r="D529">
        <v>0.4</v>
      </c>
      <c r="E529">
        <v>1.0999999999999999E-2</v>
      </c>
    </row>
    <row r="530" spans="1:5">
      <c r="A530">
        <v>19280330</v>
      </c>
      <c r="B530">
        <v>1.49</v>
      </c>
      <c r="C530">
        <v>-0.06</v>
      </c>
      <c r="D530">
        <v>-0.72</v>
      </c>
      <c r="E530">
        <v>1.0999999999999999E-2</v>
      </c>
    </row>
    <row r="531" spans="1:5">
      <c r="A531">
        <v>19280331</v>
      </c>
      <c r="B531">
        <v>-0.56999999999999995</v>
      </c>
      <c r="C531">
        <v>0.45</v>
      </c>
      <c r="D531">
        <v>0.13</v>
      </c>
      <c r="E531">
        <v>1.0999999999999999E-2</v>
      </c>
    </row>
    <row r="532" spans="1:5">
      <c r="A532">
        <v>19280402</v>
      </c>
      <c r="B532">
        <v>-0.87</v>
      </c>
      <c r="C532">
        <v>0.71</v>
      </c>
      <c r="D532">
        <v>0.52</v>
      </c>
      <c r="E532">
        <v>0.01</v>
      </c>
    </row>
    <row r="533" spans="1:5">
      <c r="A533">
        <v>19280403</v>
      </c>
      <c r="B533">
        <v>0.6</v>
      </c>
      <c r="C533">
        <v>0.27</v>
      </c>
      <c r="D533">
        <v>-0.4</v>
      </c>
      <c r="E533">
        <v>0.01</v>
      </c>
    </row>
    <row r="534" spans="1:5">
      <c r="A534">
        <v>19280404</v>
      </c>
      <c r="B534">
        <v>-7.0000000000000007E-2</v>
      </c>
      <c r="C534">
        <v>0.42</v>
      </c>
      <c r="D534">
        <v>0.13</v>
      </c>
      <c r="E534">
        <v>0.01</v>
      </c>
    </row>
    <row r="535" spans="1:5">
      <c r="A535">
        <v>19280405</v>
      </c>
      <c r="B535">
        <v>1.1299999999999999</v>
      </c>
      <c r="C535">
        <v>-0.25</v>
      </c>
      <c r="D535">
        <v>0.25</v>
      </c>
      <c r="E535">
        <v>0.01</v>
      </c>
    </row>
    <row r="536" spans="1:5">
      <c r="A536">
        <v>19280409</v>
      </c>
      <c r="B536">
        <v>0.34</v>
      </c>
      <c r="C536">
        <v>0.98</v>
      </c>
      <c r="D536">
        <v>0.13</v>
      </c>
      <c r="E536">
        <v>0.01</v>
      </c>
    </row>
    <row r="537" spans="1:5">
      <c r="A537">
        <v>19280410</v>
      </c>
      <c r="B537">
        <v>-0.73</v>
      </c>
      <c r="C537">
        <v>0.32</v>
      </c>
      <c r="D537">
        <v>-0.2</v>
      </c>
      <c r="E537">
        <v>0.01</v>
      </c>
    </row>
    <row r="538" spans="1:5">
      <c r="A538">
        <v>19280411</v>
      </c>
      <c r="B538">
        <v>1.41</v>
      </c>
      <c r="C538">
        <v>0.02</v>
      </c>
      <c r="D538">
        <v>0.96</v>
      </c>
      <c r="E538">
        <v>0.01</v>
      </c>
    </row>
    <row r="539" spans="1:5">
      <c r="A539">
        <v>19280412</v>
      </c>
      <c r="B539">
        <v>-0.25</v>
      </c>
      <c r="C539">
        <v>0.53</v>
      </c>
      <c r="D539">
        <v>-0.42</v>
      </c>
      <c r="E539">
        <v>0.01</v>
      </c>
    </row>
    <row r="540" spans="1:5">
      <c r="A540">
        <v>19280413</v>
      </c>
      <c r="B540">
        <v>1.4</v>
      </c>
      <c r="C540">
        <v>0.03</v>
      </c>
      <c r="D540">
        <v>-0.51</v>
      </c>
      <c r="E540">
        <v>0.01</v>
      </c>
    </row>
    <row r="541" spans="1:5">
      <c r="A541">
        <v>19280414</v>
      </c>
      <c r="B541">
        <v>-0.44</v>
      </c>
      <c r="C541">
        <v>0.1</v>
      </c>
      <c r="D541">
        <v>-0.19</v>
      </c>
      <c r="E541">
        <v>0.01</v>
      </c>
    </row>
    <row r="542" spans="1:5">
      <c r="A542">
        <v>19280416</v>
      </c>
      <c r="B542">
        <v>0.52</v>
      </c>
      <c r="C542">
        <v>-0.31</v>
      </c>
      <c r="D542">
        <v>0.25</v>
      </c>
      <c r="E542">
        <v>0.01</v>
      </c>
    </row>
    <row r="543" spans="1:5">
      <c r="A543">
        <v>19280417</v>
      </c>
      <c r="B543">
        <v>-0.68</v>
      </c>
      <c r="C543">
        <v>0.16</v>
      </c>
      <c r="D543">
        <v>-0.28999999999999998</v>
      </c>
      <c r="E543">
        <v>0.01</v>
      </c>
    </row>
    <row r="544" spans="1:5">
      <c r="A544">
        <v>19280418</v>
      </c>
      <c r="B544">
        <v>0.02</v>
      </c>
      <c r="C544">
        <v>0.18</v>
      </c>
      <c r="D544">
        <v>-0.11</v>
      </c>
      <c r="E544">
        <v>0.01</v>
      </c>
    </row>
    <row r="545" spans="1:5">
      <c r="A545">
        <v>19280419</v>
      </c>
      <c r="B545">
        <v>0.57999999999999996</v>
      </c>
      <c r="C545">
        <v>0.63</v>
      </c>
      <c r="D545">
        <v>0.61</v>
      </c>
      <c r="E545">
        <v>0.01</v>
      </c>
    </row>
    <row r="546" spans="1:5">
      <c r="A546">
        <v>19280420</v>
      </c>
      <c r="B546">
        <v>-1.33</v>
      </c>
      <c r="C546">
        <v>0.03</v>
      </c>
      <c r="D546">
        <v>0.13</v>
      </c>
      <c r="E546">
        <v>0.01</v>
      </c>
    </row>
    <row r="547" spans="1:5">
      <c r="A547">
        <v>19280423</v>
      </c>
      <c r="B547">
        <v>-0.73</v>
      </c>
      <c r="C547">
        <v>-0.06</v>
      </c>
      <c r="D547">
        <v>0.39</v>
      </c>
      <c r="E547">
        <v>0.01</v>
      </c>
    </row>
    <row r="548" spans="1:5">
      <c r="A548">
        <v>19280424</v>
      </c>
      <c r="B548">
        <v>0.36</v>
      </c>
      <c r="C548">
        <v>0.05</v>
      </c>
      <c r="D548">
        <v>-0.03</v>
      </c>
      <c r="E548">
        <v>0.01</v>
      </c>
    </row>
    <row r="549" spans="1:5">
      <c r="A549">
        <v>19280425</v>
      </c>
      <c r="B549">
        <v>0.73</v>
      </c>
      <c r="C549">
        <v>-7.0000000000000007E-2</v>
      </c>
      <c r="D549">
        <v>1.48</v>
      </c>
      <c r="E549">
        <v>0.01</v>
      </c>
    </row>
    <row r="550" spans="1:5">
      <c r="A550">
        <v>19280426</v>
      </c>
      <c r="B550">
        <v>0.63</v>
      </c>
      <c r="C550">
        <v>0.14000000000000001</v>
      </c>
      <c r="D550">
        <v>0.6</v>
      </c>
      <c r="E550">
        <v>0.01</v>
      </c>
    </row>
    <row r="551" spans="1:5">
      <c r="A551">
        <v>19280427</v>
      </c>
      <c r="B551">
        <v>1.04</v>
      </c>
      <c r="C551">
        <v>-0.13</v>
      </c>
      <c r="D551">
        <v>0.47</v>
      </c>
      <c r="E551">
        <v>0.01</v>
      </c>
    </row>
    <row r="552" spans="1:5">
      <c r="A552">
        <v>19280428</v>
      </c>
      <c r="B552">
        <v>0.5</v>
      </c>
      <c r="C552">
        <v>-0.27</v>
      </c>
      <c r="D552">
        <v>0.09</v>
      </c>
      <c r="E552">
        <v>0.01</v>
      </c>
    </row>
    <row r="553" spans="1:5">
      <c r="A553">
        <v>19280430</v>
      </c>
      <c r="B553">
        <v>0.06</v>
      </c>
      <c r="C553">
        <v>0.25</v>
      </c>
      <c r="D553">
        <v>-0.56000000000000005</v>
      </c>
      <c r="E553">
        <v>0.01</v>
      </c>
    </row>
    <row r="554" spans="1:5">
      <c r="A554">
        <v>19280501</v>
      </c>
      <c r="B554">
        <v>0.26</v>
      </c>
      <c r="C554">
        <v>0.19</v>
      </c>
      <c r="D554">
        <v>0.45</v>
      </c>
      <c r="E554">
        <v>1.4999999999999999E-2</v>
      </c>
    </row>
    <row r="555" spans="1:5">
      <c r="A555">
        <v>19280502</v>
      </c>
      <c r="B555">
        <v>0.08</v>
      </c>
      <c r="C555">
        <v>0.43</v>
      </c>
      <c r="D555">
        <v>-0.31</v>
      </c>
      <c r="E555">
        <v>1.4999999999999999E-2</v>
      </c>
    </row>
    <row r="556" spans="1:5">
      <c r="A556">
        <v>19280503</v>
      </c>
      <c r="B556">
        <v>0.39</v>
      </c>
      <c r="C556">
        <v>0.2</v>
      </c>
      <c r="D556">
        <v>-0.68</v>
      </c>
      <c r="E556">
        <v>1.4999999999999999E-2</v>
      </c>
    </row>
    <row r="557" spans="1:5">
      <c r="A557">
        <v>19280504</v>
      </c>
      <c r="B557">
        <v>1.18</v>
      </c>
      <c r="C557">
        <v>-0.67</v>
      </c>
      <c r="D557">
        <v>-0.25</v>
      </c>
      <c r="E557">
        <v>1.4999999999999999E-2</v>
      </c>
    </row>
    <row r="558" spans="1:5">
      <c r="A558">
        <v>19280507</v>
      </c>
      <c r="B558">
        <v>0.69</v>
      </c>
      <c r="C558">
        <v>0.34</v>
      </c>
      <c r="D558">
        <v>-0.26</v>
      </c>
      <c r="E558">
        <v>1.4999999999999999E-2</v>
      </c>
    </row>
    <row r="559" spans="1:5">
      <c r="A559">
        <v>19280508</v>
      </c>
      <c r="B559">
        <v>-0.56000000000000005</v>
      </c>
      <c r="C559">
        <v>-0.12</v>
      </c>
      <c r="D559">
        <v>-0.32</v>
      </c>
      <c r="E559">
        <v>1.4999999999999999E-2</v>
      </c>
    </row>
    <row r="560" spans="1:5">
      <c r="A560">
        <v>19280509</v>
      </c>
      <c r="B560">
        <v>0.04</v>
      </c>
      <c r="C560">
        <v>-0.28999999999999998</v>
      </c>
      <c r="D560">
        <v>0.63</v>
      </c>
      <c r="E560">
        <v>1.4999999999999999E-2</v>
      </c>
    </row>
    <row r="561" spans="1:5">
      <c r="A561">
        <v>19280510</v>
      </c>
      <c r="B561">
        <v>-0.17</v>
      </c>
      <c r="C561">
        <v>0.39</v>
      </c>
      <c r="D561">
        <v>-0.39</v>
      </c>
      <c r="E561">
        <v>1.4999999999999999E-2</v>
      </c>
    </row>
    <row r="562" spans="1:5">
      <c r="A562">
        <v>19280511</v>
      </c>
      <c r="B562">
        <v>0.77</v>
      </c>
      <c r="C562">
        <v>0.56000000000000005</v>
      </c>
      <c r="D562">
        <v>-0.56000000000000005</v>
      </c>
      <c r="E562">
        <v>1.4999999999999999E-2</v>
      </c>
    </row>
    <row r="563" spans="1:5">
      <c r="A563">
        <v>19280514</v>
      </c>
      <c r="B563">
        <v>0.49</v>
      </c>
      <c r="C563">
        <v>0.56999999999999995</v>
      </c>
      <c r="D563">
        <v>7.0000000000000007E-2</v>
      </c>
      <c r="E563">
        <v>1.4999999999999999E-2</v>
      </c>
    </row>
    <row r="564" spans="1:5">
      <c r="A564">
        <v>19280515</v>
      </c>
      <c r="B564">
        <v>-0.04</v>
      </c>
      <c r="C564">
        <v>0.8</v>
      </c>
      <c r="D564">
        <v>-0.57999999999999996</v>
      </c>
      <c r="E564">
        <v>1.4999999999999999E-2</v>
      </c>
    </row>
    <row r="565" spans="1:5">
      <c r="A565">
        <v>19280516</v>
      </c>
      <c r="B565">
        <v>-1.52</v>
      </c>
      <c r="C565">
        <v>-0.15</v>
      </c>
      <c r="D565">
        <v>-0.45</v>
      </c>
      <c r="E565">
        <v>1.4999999999999999E-2</v>
      </c>
    </row>
    <row r="566" spans="1:5">
      <c r="A566">
        <v>19280517</v>
      </c>
      <c r="B566">
        <v>0.47</v>
      </c>
      <c r="C566">
        <v>-0.28999999999999998</v>
      </c>
      <c r="D566">
        <v>-0.67</v>
      </c>
      <c r="E566">
        <v>1.4999999999999999E-2</v>
      </c>
    </row>
    <row r="567" spans="1:5">
      <c r="A567">
        <v>19280518</v>
      </c>
      <c r="B567">
        <v>-0.72</v>
      </c>
      <c r="C567">
        <v>0.14000000000000001</v>
      </c>
      <c r="D567">
        <v>1.18</v>
      </c>
      <c r="E567">
        <v>1.4999999999999999E-2</v>
      </c>
    </row>
    <row r="568" spans="1:5">
      <c r="A568">
        <v>19280521</v>
      </c>
      <c r="B568">
        <v>-1.1599999999999999</v>
      </c>
      <c r="C568">
        <v>0.6</v>
      </c>
      <c r="D568">
        <v>-0.17</v>
      </c>
      <c r="E568">
        <v>1.4999999999999999E-2</v>
      </c>
    </row>
    <row r="569" spans="1:5">
      <c r="A569">
        <v>19280522</v>
      </c>
      <c r="B569">
        <v>-1.41</v>
      </c>
      <c r="C569">
        <v>-0.5</v>
      </c>
      <c r="D569">
        <v>-0.55000000000000004</v>
      </c>
      <c r="E569">
        <v>1.4999999999999999E-2</v>
      </c>
    </row>
    <row r="570" spans="1:5">
      <c r="A570">
        <v>19280523</v>
      </c>
      <c r="B570">
        <v>1.72</v>
      </c>
      <c r="C570">
        <v>-0.11</v>
      </c>
      <c r="D570">
        <v>-0.27</v>
      </c>
      <c r="E570">
        <v>1.4999999999999999E-2</v>
      </c>
    </row>
    <row r="571" spans="1:5">
      <c r="A571">
        <v>19280524</v>
      </c>
      <c r="B571">
        <v>0.51</v>
      </c>
      <c r="C571">
        <v>0.62</v>
      </c>
      <c r="D571">
        <v>0.3</v>
      </c>
      <c r="E571">
        <v>1.4999999999999999E-2</v>
      </c>
    </row>
    <row r="572" spans="1:5">
      <c r="A572">
        <v>19280525</v>
      </c>
      <c r="B572">
        <v>0.2</v>
      </c>
      <c r="C572">
        <v>0.32</v>
      </c>
      <c r="D572">
        <v>-0.03</v>
      </c>
      <c r="E572">
        <v>1.4999999999999999E-2</v>
      </c>
    </row>
    <row r="573" spans="1:5">
      <c r="A573">
        <v>19280528</v>
      </c>
      <c r="B573">
        <v>-1.47</v>
      </c>
      <c r="C573">
        <v>-0.45</v>
      </c>
      <c r="D573">
        <v>-0.3</v>
      </c>
      <c r="E573">
        <v>1.4999999999999999E-2</v>
      </c>
    </row>
    <row r="574" spans="1:5">
      <c r="A574">
        <v>19280529</v>
      </c>
      <c r="B574">
        <v>0.88</v>
      </c>
      <c r="C574">
        <v>-0.33</v>
      </c>
      <c r="D574">
        <v>-0.08</v>
      </c>
      <c r="E574">
        <v>1.4999999999999999E-2</v>
      </c>
    </row>
    <row r="575" spans="1:5">
      <c r="A575">
        <v>19280531</v>
      </c>
      <c r="B575">
        <v>0.94</v>
      </c>
      <c r="C575">
        <v>0.52</v>
      </c>
      <c r="D575">
        <v>0.18</v>
      </c>
      <c r="E575">
        <v>1.4999999999999999E-2</v>
      </c>
    </row>
    <row r="576" spans="1:5">
      <c r="A576">
        <v>19280601</v>
      </c>
      <c r="B576">
        <v>0.31</v>
      </c>
      <c r="C576">
        <v>-0.05</v>
      </c>
      <c r="D576">
        <v>-0.32</v>
      </c>
      <c r="E576">
        <v>1.2E-2</v>
      </c>
    </row>
    <row r="577" spans="1:5">
      <c r="A577">
        <v>19280602</v>
      </c>
      <c r="B577">
        <v>0.64</v>
      </c>
      <c r="C577">
        <v>0.33</v>
      </c>
      <c r="D577">
        <v>-0.06</v>
      </c>
      <c r="E577">
        <v>1.2E-2</v>
      </c>
    </row>
    <row r="578" spans="1:5">
      <c r="A578">
        <v>19280604</v>
      </c>
      <c r="B578">
        <v>-1.85</v>
      </c>
      <c r="C578">
        <v>0.05</v>
      </c>
      <c r="D578">
        <v>-0.2</v>
      </c>
      <c r="E578">
        <v>1.2E-2</v>
      </c>
    </row>
    <row r="579" spans="1:5">
      <c r="A579">
        <v>19280605</v>
      </c>
      <c r="B579">
        <v>0.21</v>
      </c>
      <c r="C579">
        <v>0.36</v>
      </c>
      <c r="D579">
        <v>-0.1</v>
      </c>
      <c r="E579">
        <v>1.2E-2</v>
      </c>
    </row>
    <row r="580" spans="1:5">
      <c r="A580">
        <v>19280606</v>
      </c>
      <c r="B580">
        <v>-0.84</v>
      </c>
      <c r="C580">
        <v>0.4</v>
      </c>
      <c r="D580">
        <v>0.11</v>
      </c>
      <c r="E580">
        <v>1.2E-2</v>
      </c>
    </row>
    <row r="581" spans="1:5">
      <c r="A581">
        <v>19280607</v>
      </c>
      <c r="B581">
        <v>-0.52</v>
      </c>
      <c r="C581">
        <v>-0.76</v>
      </c>
      <c r="D581">
        <v>-0.79</v>
      </c>
      <c r="E581">
        <v>1.2E-2</v>
      </c>
    </row>
    <row r="582" spans="1:5">
      <c r="A582">
        <v>19280608</v>
      </c>
      <c r="B582">
        <v>-1.38</v>
      </c>
      <c r="C582">
        <v>-0.17</v>
      </c>
      <c r="D582">
        <v>-0.76</v>
      </c>
      <c r="E582">
        <v>1.2E-2</v>
      </c>
    </row>
    <row r="583" spans="1:5">
      <c r="A583">
        <v>19280609</v>
      </c>
      <c r="B583">
        <v>-1.3</v>
      </c>
      <c r="C583">
        <v>-0.24</v>
      </c>
      <c r="D583">
        <v>-0.27</v>
      </c>
      <c r="E583">
        <v>1.2E-2</v>
      </c>
    </row>
    <row r="584" spans="1:5">
      <c r="A584">
        <v>19280611</v>
      </c>
      <c r="B584">
        <v>-2.31</v>
      </c>
      <c r="C584">
        <v>-1.1399999999999999</v>
      </c>
      <c r="D584">
        <v>-0.37</v>
      </c>
      <c r="E584">
        <v>1.2E-2</v>
      </c>
    </row>
    <row r="585" spans="1:5">
      <c r="A585">
        <v>19280612</v>
      </c>
      <c r="B585">
        <v>-2.33</v>
      </c>
      <c r="C585">
        <v>-3.27</v>
      </c>
      <c r="D585">
        <v>0.16</v>
      </c>
      <c r="E585">
        <v>1.2E-2</v>
      </c>
    </row>
    <row r="586" spans="1:5">
      <c r="A586">
        <v>19280613</v>
      </c>
      <c r="B586">
        <v>3.14</v>
      </c>
      <c r="C586">
        <v>0.37</v>
      </c>
      <c r="D586">
        <v>0.68</v>
      </c>
      <c r="E586">
        <v>1.2E-2</v>
      </c>
    </row>
    <row r="587" spans="1:5">
      <c r="A587">
        <v>19280614</v>
      </c>
      <c r="B587">
        <v>0.95</v>
      </c>
      <c r="C587">
        <v>1.51</v>
      </c>
      <c r="D587">
        <v>0.94</v>
      </c>
      <c r="E587">
        <v>1.2E-2</v>
      </c>
    </row>
    <row r="588" spans="1:5">
      <c r="A588">
        <v>19280615</v>
      </c>
      <c r="B588">
        <v>-1.24</v>
      </c>
      <c r="C588">
        <v>-0.19</v>
      </c>
      <c r="D588">
        <v>0.52</v>
      </c>
      <c r="E588">
        <v>1.2E-2</v>
      </c>
    </row>
    <row r="589" spans="1:5">
      <c r="A589">
        <v>19280616</v>
      </c>
      <c r="B589">
        <v>-0.03</v>
      </c>
      <c r="C589">
        <v>-0.57999999999999996</v>
      </c>
      <c r="D589">
        <v>-0.01</v>
      </c>
      <c r="E589">
        <v>1.2E-2</v>
      </c>
    </row>
    <row r="590" spans="1:5">
      <c r="A590">
        <v>19280618</v>
      </c>
      <c r="B590">
        <v>-2.0099999999999998</v>
      </c>
      <c r="C590">
        <v>7.0000000000000007E-2</v>
      </c>
      <c r="D590">
        <v>-0.16</v>
      </c>
      <c r="E590">
        <v>1.2E-2</v>
      </c>
    </row>
    <row r="591" spans="1:5">
      <c r="A591">
        <v>19280619</v>
      </c>
      <c r="B591">
        <v>-0.62</v>
      </c>
      <c r="C591">
        <v>-1.27</v>
      </c>
      <c r="D591">
        <v>-0.17</v>
      </c>
      <c r="E591">
        <v>1.2E-2</v>
      </c>
    </row>
    <row r="592" spans="1:5">
      <c r="A592">
        <v>19280620</v>
      </c>
      <c r="B592">
        <v>1.38</v>
      </c>
      <c r="C592">
        <v>0.08</v>
      </c>
      <c r="D592">
        <v>0.42</v>
      </c>
      <c r="E592">
        <v>1.2E-2</v>
      </c>
    </row>
    <row r="593" spans="1:5">
      <c r="A593">
        <v>19280621</v>
      </c>
      <c r="B593">
        <v>0.15</v>
      </c>
      <c r="C593">
        <v>0.49</v>
      </c>
      <c r="D593">
        <v>0.5</v>
      </c>
      <c r="E593">
        <v>1.2E-2</v>
      </c>
    </row>
    <row r="594" spans="1:5">
      <c r="A594">
        <v>19280622</v>
      </c>
      <c r="B594">
        <v>-0.03</v>
      </c>
      <c r="C594">
        <v>0.16</v>
      </c>
      <c r="D594">
        <v>0.42</v>
      </c>
      <c r="E594">
        <v>1.2E-2</v>
      </c>
    </row>
    <row r="595" spans="1:5">
      <c r="A595">
        <v>19280623</v>
      </c>
      <c r="B595">
        <v>-0.65</v>
      </c>
      <c r="C595">
        <v>0.13</v>
      </c>
      <c r="D595">
        <v>-0.25</v>
      </c>
      <c r="E595">
        <v>1.2E-2</v>
      </c>
    </row>
    <row r="596" spans="1:5">
      <c r="A596">
        <v>19280625</v>
      </c>
      <c r="B596">
        <v>0.09</v>
      </c>
      <c r="C596">
        <v>-0.67</v>
      </c>
      <c r="D596">
        <v>0.51</v>
      </c>
      <c r="E596">
        <v>1.2E-2</v>
      </c>
    </row>
    <row r="597" spans="1:5">
      <c r="A597">
        <v>19280626</v>
      </c>
      <c r="B597">
        <v>1</v>
      </c>
      <c r="C597">
        <v>-0.16</v>
      </c>
      <c r="D597">
        <v>-0.01</v>
      </c>
      <c r="E597">
        <v>1.2E-2</v>
      </c>
    </row>
    <row r="598" spans="1:5">
      <c r="A598">
        <v>19280627</v>
      </c>
      <c r="B598">
        <v>1.01</v>
      </c>
      <c r="C598">
        <v>0.57999999999999996</v>
      </c>
      <c r="D598">
        <v>-0.22</v>
      </c>
      <c r="E598">
        <v>1.2E-2</v>
      </c>
    </row>
    <row r="599" spans="1:5">
      <c r="A599">
        <v>19280628</v>
      </c>
      <c r="B599">
        <v>0.82</v>
      </c>
      <c r="C599">
        <v>0.24</v>
      </c>
      <c r="D599">
        <v>-0.24</v>
      </c>
      <c r="E599">
        <v>1.2E-2</v>
      </c>
    </row>
    <row r="600" spans="1:5">
      <c r="A600">
        <v>19280629</v>
      </c>
      <c r="B600">
        <v>0.49</v>
      </c>
      <c r="C600">
        <v>-0.1</v>
      </c>
      <c r="D600">
        <v>0.32</v>
      </c>
      <c r="E600">
        <v>1.2E-2</v>
      </c>
    </row>
    <row r="601" spans="1:5">
      <c r="A601">
        <v>19280630</v>
      </c>
      <c r="B601">
        <v>0.12</v>
      </c>
      <c r="C601">
        <v>0.08</v>
      </c>
      <c r="D601">
        <v>-0.28000000000000003</v>
      </c>
      <c r="E601">
        <v>1.2E-2</v>
      </c>
    </row>
    <row r="602" spans="1:5">
      <c r="A602">
        <v>19280702</v>
      </c>
      <c r="B602">
        <v>-1.2</v>
      </c>
      <c r="C602">
        <v>-0.03</v>
      </c>
      <c r="D602">
        <v>-0.28000000000000003</v>
      </c>
      <c r="E602">
        <v>1.2999999999999999E-2</v>
      </c>
    </row>
    <row r="603" spans="1:5">
      <c r="A603">
        <v>19280703</v>
      </c>
      <c r="B603">
        <v>1.61</v>
      </c>
      <c r="C603">
        <v>-0.28999999999999998</v>
      </c>
      <c r="D603">
        <v>0.13</v>
      </c>
      <c r="E603">
        <v>1.2999999999999999E-2</v>
      </c>
    </row>
    <row r="604" spans="1:5">
      <c r="A604">
        <v>19280705</v>
      </c>
      <c r="B604">
        <v>0.94</v>
      </c>
      <c r="C604">
        <v>-0.03</v>
      </c>
      <c r="D604">
        <v>0.04</v>
      </c>
      <c r="E604">
        <v>1.2999999999999999E-2</v>
      </c>
    </row>
    <row r="605" spans="1:5">
      <c r="A605">
        <v>19280706</v>
      </c>
      <c r="B605">
        <v>-0.32</v>
      </c>
      <c r="C605">
        <v>0.18</v>
      </c>
      <c r="D605">
        <v>0.33</v>
      </c>
      <c r="E605">
        <v>1.2999999999999999E-2</v>
      </c>
    </row>
    <row r="606" spans="1:5">
      <c r="A606">
        <v>19280707</v>
      </c>
      <c r="B606">
        <v>0.26</v>
      </c>
      <c r="C606">
        <v>0.04</v>
      </c>
      <c r="D606">
        <v>0.39</v>
      </c>
      <c r="E606">
        <v>1.2999999999999999E-2</v>
      </c>
    </row>
    <row r="607" spans="1:5">
      <c r="A607">
        <v>19280709</v>
      </c>
      <c r="B607">
        <v>0.01</v>
      </c>
      <c r="C607">
        <v>0.06</v>
      </c>
      <c r="D607">
        <v>-0.46</v>
      </c>
      <c r="E607">
        <v>1.2999999999999999E-2</v>
      </c>
    </row>
    <row r="608" spans="1:5">
      <c r="A608">
        <v>19280710</v>
      </c>
      <c r="B608">
        <v>-0.27</v>
      </c>
      <c r="C608">
        <v>0.1</v>
      </c>
      <c r="D608">
        <v>-0.75</v>
      </c>
      <c r="E608">
        <v>1.2999999999999999E-2</v>
      </c>
    </row>
    <row r="609" spans="1:5">
      <c r="A609">
        <v>19280711</v>
      </c>
      <c r="B609">
        <v>-2.33</v>
      </c>
      <c r="C609">
        <v>0.16</v>
      </c>
      <c r="D609">
        <v>-0.16</v>
      </c>
      <c r="E609">
        <v>1.2999999999999999E-2</v>
      </c>
    </row>
    <row r="610" spans="1:5">
      <c r="A610">
        <v>19280712</v>
      </c>
      <c r="B610">
        <v>-0.64</v>
      </c>
      <c r="C610">
        <v>-0.63</v>
      </c>
      <c r="D610">
        <v>0.66</v>
      </c>
      <c r="E610">
        <v>1.2999999999999999E-2</v>
      </c>
    </row>
    <row r="611" spans="1:5">
      <c r="A611">
        <v>19280713</v>
      </c>
      <c r="B611">
        <v>0.7</v>
      </c>
      <c r="C611">
        <v>-0.12</v>
      </c>
      <c r="D611">
        <v>-0.09</v>
      </c>
      <c r="E611">
        <v>1.2999999999999999E-2</v>
      </c>
    </row>
    <row r="612" spans="1:5">
      <c r="A612">
        <v>19280714</v>
      </c>
      <c r="B612">
        <v>-0.04</v>
      </c>
      <c r="C612">
        <v>0.28000000000000003</v>
      </c>
      <c r="D612">
        <v>0.33</v>
      </c>
      <c r="E612">
        <v>1.2999999999999999E-2</v>
      </c>
    </row>
    <row r="613" spans="1:5">
      <c r="A613">
        <v>19280716</v>
      </c>
      <c r="B613">
        <v>-1.23</v>
      </c>
      <c r="C613">
        <v>-0.13</v>
      </c>
      <c r="D613">
        <v>-0.04</v>
      </c>
      <c r="E613">
        <v>1.2999999999999999E-2</v>
      </c>
    </row>
    <row r="614" spans="1:5">
      <c r="A614">
        <v>19280717</v>
      </c>
      <c r="B614">
        <v>0.45</v>
      </c>
      <c r="C614">
        <v>-0.33</v>
      </c>
      <c r="D614">
        <v>-0.47</v>
      </c>
      <c r="E614">
        <v>1.2999999999999999E-2</v>
      </c>
    </row>
    <row r="615" spans="1:5">
      <c r="A615">
        <v>19280718</v>
      </c>
      <c r="B615">
        <v>0.89</v>
      </c>
      <c r="C615">
        <v>-0.11</v>
      </c>
      <c r="D615">
        <v>-0.46</v>
      </c>
      <c r="E615">
        <v>1.2999999999999999E-2</v>
      </c>
    </row>
    <row r="616" spans="1:5">
      <c r="A616">
        <v>19280719</v>
      </c>
      <c r="B616">
        <v>-0.16</v>
      </c>
      <c r="C616">
        <v>0.34</v>
      </c>
      <c r="D616">
        <v>0.6</v>
      </c>
      <c r="E616">
        <v>1.2999999999999999E-2</v>
      </c>
    </row>
    <row r="617" spans="1:5">
      <c r="A617">
        <v>19280720</v>
      </c>
      <c r="B617">
        <v>0.11</v>
      </c>
      <c r="C617">
        <v>-0.06</v>
      </c>
      <c r="D617">
        <v>0.11</v>
      </c>
      <c r="E617">
        <v>1.2999999999999999E-2</v>
      </c>
    </row>
    <row r="618" spans="1:5">
      <c r="A618">
        <v>19280721</v>
      </c>
      <c r="B618">
        <v>-0.24</v>
      </c>
      <c r="C618">
        <v>0.17</v>
      </c>
      <c r="D618">
        <v>0.19</v>
      </c>
      <c r="E618">
        <v>1.2999999999999999E-2</v>
      </c>
    </row>
    <row r="619" spans="1:5">
      <c r="A619">
        <v>19280723</v>
      </c>
      <c r="B619">
        <v>0.62</v>
      </c>
      <c r="C619">
        <v>-0.24</v>
      </c>
      <c r="D619">
        <v>-0.36</v>
      </c>
      <c r="E619">
        <v>1.2999999999999999E-2</v>
      </c>
    </row>
    <row r="620" spans="1:5">
      <c r="A620">
        <v>19280724</v>
      </c>
      <c r="B620">
        <v>0.04</v>
      </c>
      <c r="C620">
        <v>0.16</v>
      </c>
      <c r="D620">
        <v>0.61</v>
      </c>
      <c r="E620">
        <v>1.2999999999999999E-2</v>
      </c>
    </row>
    <row r="621" spans="1:5">
      <c r="A621">
        <v>19280725</v>
      </c>
      <c r="B621">
        <v>0.43</v>
      </c>
      <c r="C621">
        <v>-0.09</v>
      </c>
      <c r="D621">
        <v>-0.34</v>
      </c>
      <c r="E621">
        <v>1.2999999999999999E-2</v>
      </c>
    </row>
    <row r="622" spans="1:5">
      <c r="A622">
        <v>19280726</v>
      </c>
      <c r="B622">
        <v>0.22</v>
      </c>
      <c r="C622">
        <v>-0.15</v>
      </c>
      <c r="D622">
        <v>0.28999999999999998</v>
      </c>
      <c r="E622">
        <v>1.2999999999999999E-2</v>
      </c>
    </row>
    <row r="623" spans="1:5">
      <c r="A623">
        <v>19280727</v>
      </c>
      <c r="B623">
        <v>0.78</v>
      </c>
      <c r="C623">
        <v>-0.35</v>
      </c>
      <c r="D623">
        <v>-0.79</v>
      </c>
      <c r="E623">
        <v>1.2999999999999999E-2</v>
      </c>
    </row>
    <row r="624" spans="1:5">
      <c r="A624">
        <v>19280728</v>
      </c>
      <c r="B624">
        <v>0.25</v>
      </c>
      <c r="C624">
        <v>-0.18</v>
      </c>
      <c r="D624">
        <v>0.03</v>
      </c>
      <c r="E624">
        <v>1.2999999999999999E-2</v>
      </c>
    </row>
    <row r="625" spans="1:5">
      <c r="A625">
        <v>19280730</v>
      </c>
      <c r="B625">
        <v>-0.13</v>
      </c>
      <c r="C625">
        <v>-0.11</v>
      </c>
      <c r="D625">
        <v>0.08</v>
      </c>
      <c r="E625">
        <v>1.2999999999999999E-2</v>
      </c>
    </row>
    <row r="626" spans="1:5">
      <c r="A626">
        <v>19280731</v>
      </c>
      <c r="B626">
        <v>-0.11</v>
      </c>
      <c r="C626">
        <v>-0.03</v>
      </c>
      <c r="D626">
        <v>-0.11</v>
      </c>
      <c r="E626">
        <v>1.2999999999999999E-2</v>
      </c>
    </row>
    <row r="627" spans="1:5">
      <c r="A627">
        <v>19280801</v>
      </c>
      <c r="B627">
        <v>0.26</v>
      </c>
      <c r="C627">
        <v>-0.08</v>
      </c>
      <c r="D627">
        <v>0.01</v>
      </c>
      <c r="E627">
        <v>1.2E-2</v>
      </c>
    </row>
    <row r="628" spans="1:5">
      <c r="A628">
        <v>19280802</v>
      </c>
      <c r="B628">
        <v>-0.45</v>
      </c>
      <c r="C628">
        <v>0.11</v>
      </c>
      <c r="D628">
        <v>-0.01</v>
      </c>
      <c r="E628">
        <v>1.2E-2</v>
      </c>
    </row>
    <row r="629" spans="1:5">
      <c r="A629">
        <v>19280803</v>
      </c>
      <c r="B629">
        <v>0.22</v>
      </c>
      <c r="C629">
        <v>-0.05</v>
      </c>
      <c r="D629">
        <v>0.19</v>
      </c>
      <c r="E629">
        <v>1.2E-2</v>
      </c>
    </row>
    <row r="630" spans="1:5">
      <c r="A630">
        <v>19280804</v>
      </c>
      <c r="B630">
        <v>0.22</v>
      </c>
      <c r="C630">
        <v>0.16</v>
      </c>
      <c r="D630">
        <v>0.18</v>
      </c>
      <c r="E630">
        <v>1.2E-2</v>
      </c>
    </row>
    <row r="631" spans="1:5">
      <c r="A631">
        <v>19280806</v>
      </c>
      <c r="B631">
        <v>0.73</v>
      </c>
      <c r="C631">
        <v>-0.24</v>
      </c>
      <c r="D631">
        <v>-0.32</v>
      </c>
      <c r="E631">
        <v>1.2E-2</v>
      </c>
    </row>
    <row r="632" spans="1:5">
      <c r="A632">
        <v>19280807</v>
      </c>
      <c r="B632">
        <v>-0.35</v>
      </c>
      <c r="C632">
        <v>0.11</v>
      </c>
      <c r="D632">
        <v>0.51</v>
      </c>
      <c r="E632">
        <v>1.2E-2</v>
      </c>
    </row>
    <row r="633" spans="1:5">
      <c r="A633">
        <v>19280808</v>
      </c>
      <c r="B633">
        <v>-1.1200000000000001</v>
      </c>
      <c r="C633">
        <v>0.15</v>
      </c>
      <c r="D633">
        <v>0.03</v>
      </c>
      <c r="E633">
        <v>1.2E-2</v>
      </c>
    </row>
    <row r="634" spans="1:5">
      <c r="A634">
        <v>19280809</v>
      </c>
      <c r="B634">
        <v>0.12</v>
      </c>
      <c r="C634">
        <v>-0.02</v>
      </c>
      <c r="D634">
        <v>-0.31</v>
      </c>
      <c r="E634">
        <v>1.2E-2</v>
      </c>
    </row>
    <row r="635" spans="1:5">
      <c r="A635">
        <v>19280810</v>
      </c>
      <c r="B635">
        <v>-0.2</v>
      </c>
      <c r="C635">
        <v>0.06</v>
      </c>
      <c r="D635">
        <v>-0.04</v>
      </c>
      <c r="E635">
        <v>1.2E-2</v>
      </c>
    </row>
    <row r="636" spans="1:5">
      <c r="A636">
        <v>19280811</v>
      </c>
      <c r="B636">
        <v>0.12</v>
      </c>
      <c r="C636">
        <v>0.08</v>
      </c>
      <c r="D636">
        <v>-0.14000000000000001</v>
      </c>
      <c r="E636">
        <v>1.2E-2</v>
      </c>
    </row>
    <row r="637" spans="1:5">
      <c r="A637">
        <v>19280813</v>
      </c>
      <c r="B637">
        <v>-0.05</v>
      </c>
      <c r="C637">
        <v>0.05</v>
      </c>
      <c r="D637">
        <v>0.23</v>
      </c>
      <c r="E637">
        <v>1.2E-2</v>
      </c>
    </row>
    <row r="638" spans="1:5">
      <c r="A638">
        <v>19280814</v>
      </c>
      <c r="B638">
        <v>-0.66</v>
      </c>
      <c r="C638">
        <v>0.54</v>
      </c>
      <c r="D638">
        <v>0.04</v>
      </c>
      <c r="E638">
        <v>1.2E-2</v>
      </c>
    </row>
    <row r="639" spans="1:5">
      <c r="A639">
        <v>19280815</v>
      </c>
      <c r="B639">
        <v>1.38</v>
      </c>
      <c r="C639">
        <v>-0.67</v>
      </c>
      <c r="D639">
        <v>-0.31</v>
      </c>
      <c r="E639">
        <v>1.2E-2</v>
      </c>
    </row>
    <row r="640" spans="1:5">
      <c r="A640">
        <v>19280816</v>
      </c>
      <c r="B640">
        <v>0.79</v>
      </c>
      <c r="C640">
        <v>-0.22</v>
      </c>
      <c r="D640">
        <v>0.23</v>
      </c>
      <c r="E640">
        <v>1.2E-2</v>
      </c>
    </row>
    <row r="641" spans="1:5">
      <c r="A641">
        <v>19280817</v>
      </c>
      <c r="B641">
        <v>0.28999999999999998</v>
      </c>
      <c r="C641">
        <v>-0.31</v>
      </c>
      <c r="D641">
        <v>-0.47</v>
      </c>
      <c r="E641">
        <v>1.2E-2</v>
      </c>
    </row>
    <row r="642" spans="1:5">
      <c r="A642">
        <v>19280818</v>
      </c>
      <c r="B642">
        <v>0.28000000000000003</v>
      </c>
      <c r="C642">
        <v>0.02</v>
      </c>
      <c r="D642">
        <v>0.52</v>
      </c>
      <c r="E642">
        <v>1.2E-2</v>
      </c>
    </row>
    <row r="643" spans="1:5">
      <c r="A643">
        <v>19280820</v>
      </c>
      <c r="B643">
        <v>0.23</v>
      </c>
      <c r="C643">
        <v>0.08</v>
      </c>
      <c r="D643">
        <v>-7.0000000000000007E-2</v>
      </c>
      <c r="E643">
        <v>1.2E-2</v>
      </c>
    </row>
    <row r="644" spans="1:5">
      <c r="A644">
        <v>19280821</v>
      </c>
      <c r="B644">
        <v>0.98</v>
      </c>
      <c r="C644">
        <v>-0.4</v>
      </c>
      <c r="D644">
        <v>-0.47</v>
      </c>
      <c r="E644">
        <v>1.2E-2</v>
      </c>
    </row>
    <row r="645" spans="1:5">
      <c r="A645">
        <v>19280822</v>
      </c>
      <c r="B645">
        <v>0.14000000000000001</v>
      </c>
      <c r="C645">
        <v>0</v>
      </c>
      <c r="D645">
        <v>-0.61</v>
      </c>
      <c r="E645">
        <v>1.2E-2</v>
      </c>
    </row>
    <row r="646" spans="1:5">
      <c r="A646">
        <v>19280823</v>
      </c>
      <c r="B646">
        <v>0</v>
      </c>
      <c r="C646">
        <v>0.03</v>
      </c>
      <c r="D646">
        <v>0.03</v>
      </c>
      <c r="E646">
        <v>1.2E-2</v>
      </c>
    </row>
    <row r="647" spans="1:5">
      <c r="A647">
        <v>19280824</v>
      </c>
      <c r="B647">
        <v>1.38</v>
      </c>
      <c r="C647">
        <v>-0.37</v>
      </c>
      <c r="D647">
        <v>-0.17</v>
      </c>
      <c r="E647">
        <v>1.2E-2</v>
      </c>
    </row>
    <row r="648" spans="1:5">
      <c r="A648">
        <v>19280825</v>
      </c>
      <c r="B648">
        <v>0.28000000000000003</v>
      </c>
      <c r="C648">
        <v>-0.11</v>
      </c>
      <c r="D648">
        <v>-0.06</v>
      </c>
      <c r="E648">
        <v>1.2E-2</v>
      </c>
    </row>
    <row r="649" spans="1:5">
      <c r="A649">
        <v>19280827</v>
      </c>
      <c r="B649">
        <v>-0.28999999999999998</v>
      </c>
      <c r="C649">
        <v>0.14000000000000001</v>
      </c>
      <c r="D649">
        <v>-0.63</v>
      </c>
      <c r="E649">
        <v>1.2E-2</v>
      </c>
    </row>
    <row r="650" spans="1:5">
      <c r="A650">
        <v>19280828</v>
      </c>
      <c r="B650">
        <v>0.57999999999999996</v>
      </c>
      <c r="C650">
        <v>-0.39</v>
      </c>
      <c r="D650">
        <v>-0.23</v>
      </c>
      <c r="E650">
        <v>1.2E-2</v>
      </c>
    </row>
    <row r="651" spans="1:5">
      <c r="A651">
        <v>19280829</v>
      </c>
      <c r="B651">
        <v>0.24</v>
      </c>
      <c r="C651">
        <v>0.03</v>
      </c>
      <c r="D651">
        <v>0.09</v>
      </c>
      <c r="E651">
        <v>1.2E-2</v>
      </c>
    </row>
    <row r="652" spans="1:5">
      <c r="A652">
        <v>19280830</v>
      </c>
      <c r="B652">
        <v>0.27</v>
      </c>
      <c r="C652">
        <v>0.02</v>
      </c>
      <c r="D652">
        <v>0.1</v>
      </c>
      <c r="E652">
        <v>1.2E-2</v>
      </c>
    </row>
    <row r="653" spans="1:5">
      <c r="A653">
        <v>19280831</v>
      </c>
      <c r="B653">
        <v>1.1499999999999999</v>
      </c>
      <c r="C653">
        <v>-0.67</v>
      </c>
      <c r="D653">
        <v>-0.27</v>
      </c>
      <c r="E653">
        <v>1.2E-2</v>
      </c>
    </row>
    <row r="654" spans="1:5">
      <c r="A654">
        <v>19280901</v>
      </c>
      <c r="B654">
        <v>0.25</v>
      </c>
      <c r="C654">
        <v>0.15</v>
      </c>
      <c r="D654">
        <v>7.0000000000000007E-2</v>
      </c>
      <c r="E654">
        <v>1.0999999999999999E-2</v>
      </c>
    </row>
    <row r="655" spans="1:5">
      <c r="A655">
        <v>19280904</v>
      </c>
      <c r="B655">
        <v>0.41</v>
      </c>
      <c r="C655">
        <v>-0.04</v>
      </c>
      <c r="D655">
        <v>-0.1</v>
      </c>
      <c r="E655">
        <v>1.0999999999999999E-2</v>
      </c>
    </row>
    <row r="656" spans="1:5">
      <c r="A656">
        <v>19280905</v>
      </c>
      <c r="B656">
        <v>0.41</v>
      </c>
      <c r="C656">
        <v>0.01</v>
      </c>
      <c r="D656">
        <v>-0.09</v>
      </c>
      <c r="E656">
        <v>1.0999999999999999E-2</v>
      </c>
    </row>
    <row r="657" spans="1:5">
      <c r="A657">
        <v>19280906</v>
      </c>
      <c r="B657">
        <v>-0.4</v>
      </c>
      <c r="C657">
        <v>0.17</v>
      </c>
      <c r="D657">
        <v>0.51</v>
      </c>
      <c r="E657">
        <v>1.0999999999999999E-2</v>
      </c>
    </row>
    <row r="658" spans="1:5">
      <c r="A658">
        <v>19280907</v>
      </c>
      <c r="B658">
        <v>0.65</v>
      </c>
      <c r="C658">
        <v>0.35</v>
      </c>
      <c r="D658">
        <v>-0.2</v>
      </c>
      <c r="E658">
        <v>1.0999999999999999E-2</v>
      </c>
    </row>
    <row r="659" spans="1:5">
      <c r="A659">
        <v>19280908</v>
      </c>
      <c r="B659">
        <v>-0.3</v>
      </c>
      <c r="C659">
        <v>0.19</v>
      </c>
      <c r="D659">
        <v>0.04</v>
      </c>
      <c r="E659">
        <v>1.0999999999999999E-2</v>
      </c>
    </row>
    <row r="660" spans="1:5">
      <c r="A660">
        <v>19280910</v>
      </c>
      <c r="B660">
        <v>-0.37</v>
      </c>
      <c r="C660">
        <v>0.23</v>
      </c>
      <c r="D660">
        <v>-0.02</v>
      </c>
      <c r="E660">
        <v>1.0999999999999999E-2</v>
      </c>
    </row>
    <row r="661" spans="1:5">
      <c r="A661">
        <v>19280911</v>
      </c>
      <c r="B661">
        <v>0.63</v>
      </c>
      <c r="C661">
        <v>-0.19</v>
      </c>
      <c r="D661">
        <v>0.22</v>
      </c>
      <c r="E661">
        <v>1.0999999999999999E-2</v>
      </c>
    </row>
    <row r="662" spans="1:5">
      <c r="A662">
        <v>19280912</v>
      </c>
      <c r="B662">
        <v>0.34</v>
      </c>
      <c r="C662">
        <v>-0.06</v>
      </c>
      <c r="D662">
        <v>0.19</v>
      </c>
      <c r="E662">
        <v>1.0999999999999999E-2</v>
      </c>
    </row>
    <row r="663" spans="1:5">
      <c r="A663">
        <v>19280913</v>
      </c>
      <c r="B663">
        <v>-0.1</v>
      </c>
      <c r="C663">
        <v>7.0000000000000007E-2</v>
      </c>
      <c r="D663">
        <v>-0.31</v>
      </c>
      <c r="E663">
        <v>1.0999999999999999E-2</v>
      </c>
    </row>
    <row r="664" spans="1:5">
      <c r="A664">
        <v>19280914</v>
      </c>
      <c r="B664">
        <v>0.13</v>
      </c>
      <c r="C664">
        <v>0.13</v>
      </c>
      <c r="D664">
        <v>0.43</v>
      </c>
      <c r="E664">
        <v>1.0999999999999999E-2</v>
      </c>
    </row>
    <row r="665" spans="1:5">
      <c r="A665">
        <v>19280915</v>
      </c>
      <c r="B665">
        <v>0.57999999999999996</v>
      </c>
      <c r="C665">
        <v>-0.3</v>
      </c>
      <c r="D665">
        <v>0.74</v>
      </c>
      <c r="E665">
        <v>1.0999999999999999E-2</v>
      </c>
    </row>
    <row r="666" spans="1:5">
      <c r="A666">
        <v>19280917</v>
      </c>
      <c r="B666">
        <v>0.54</v>
      </c>
      <c r="C666">
        <v>0.72</v>
      </c>
      <c r="D666">
        <v>0.12</v>
      </c>
      <c r="E666">
        <v>1.0999999999999999E-2</v>
      </c>
    </row>
    <row r="667" spans="1:5">
      <c r="A667">
        <v>19280918</v>
      </c>
      <c r="B667">
        <v>-0.68</v>
      </c>
      <c r="C667">
        <v>0.62</v>
      </c>
      <c r="D667">
        <v>-0.68</v>
      </c>
      <c r="E667">
        <v>1.0999999999999999E-2</v>
      </c>
    </row>
    <row r="668" spans="1:5">
      <c r="A668">
        <v>19280919</v>
      </c>
      <c r="B668">
        <v>-7.0000000000000007E-2</v>
      </c>
      <c r="C668">
        <v>0.15</v>
      </c>
      <c r="D668">
        <v>0.46</v>
      </c>
      <c r="E668">
        <v>1.0999999999999999E-2</v>
      </c>
    </row>
    <row r="669" spans="1:5">
      <c r="A669">
        <v>19280920</v>
      </c>
      <c r="B669">
        <v>0.15</v>
      </c>
      <c r="C669">
        <v>0.54</v>
      </c>
      <c r="D669">
        <v>-0.12</v>
      </c>
      <c r="E669">
        <v>1.0999999999999999E-2</v>
      </c>
    </row>
    <row r="670" spans="1:5">
      <c r="A670">
        <v>19280921</v>
      </c>
      <c r="B670">
        <v>0.67</v>
      </c>
      <c r="C670">
        <v>-0.46</v>
      </c>
      <c r="D670">
        <v>0.17</v>
      </c>
      <c r="E670">
        <v>1.0999999999999999E-2</v>
      </c>
    </row>
    <row r="671" spans="1:5">
      <c r="A671">
        <v>19280922</v>
      </c>
      <c r="B671">
        <v>-0.24</v>
      </c>
      <c r="C671">
        <v>0.19</v>
      </c>
      <c r="D671">
        <v>0.69</v>
      </c>
      <c r="E671">
        <v>1.0999999999999999E-2</v>
      </c>
    </row>
    <row r="672" spans="1:5">
      <c r="A672">
        <v>19280924</v>
      </c>
      <c r="B672">
        <v>0.63</v>
      </c>
      <c r="C672">
        <v>-0.43</v>
      </c>
      <c r="D672">
        <v>-0.08</v>
      </c>
      <c r="E672">
        <v>1.0999999999999999E-2</v>
      </c>
    </row>
    <row r="673" spans="1:5">
      <c r="A673">
        <v>19280925</v>
      </c>
      <c r="B673">
        <v>-7.0000000000000007E-2</v>
      </c>
      <c r="C673">
        <v>0.23</v>
      </c>
      <c r="D673">
        <v>0.12</v>
      </c>
      <c r="E673">
        <v>1.0999999999999999E-2</v>
      </c>
    </row>
    <row r="674" spans="1:5">
      <c r="A674">
        <v>19280926</v>
      </c>
      <c r="B674">
        <v>-0.15</v>
      </c>
      <c r="C674">
        <v>0.2</v>
      </c>
      <c r="D674">
        <v>-0.54</v>
      </c>
      <c r="E674">
        <v>1.0999999999999999E-2</v>
      </c>
    </row>
    <row r="675" spans="1:5">
      <c r="A675">
        <v>19280927</v>
      </c>
      <c r="B675">
        <v>-1.22</v>
      </c>
      <c r="C675">
        <v>-0.15</v>
      </c>
      <c r="D675">
        <v>-0.01</v>
      </c>
      <c r="E675">
        <v>1.0999999999999999E-2</v>
      </c>
    </row>
    <row r="676" spans="1:5">
      <c r="A676">
        <v>19280928</v>
      </c>
      <c r="B676">
        <v>0.01</v>
      </c>
      <c r="C676">
        <v>-0.11</v>
      </c>
      <c r="D676">
        <v>-0.46</v>
      </c>
      <c r="E676">
        <v>1.0999999999999999E-2</v>
      </c>
    </row>
    <row r="677" spans="1:5">
      <c r="A677">
        <v>19280929</v>
      </c>
      <c r="B677">
        <v>1.03</v>
      </c>
      <c r="C677">
        <v>0.01</v>
      </c>
      <c r="D677">
        <v>-0.2</v>
      </c>
      <c r="E677">
        <v>1.0999999999999999E-2</v>
      </c>
    </row>
    <row r="678" spans="1:5">
      <c r="A678">
        <v>19281001</v>
      </c>
      <c r="B678">
        <v>-0.11</v>
      </c>
      <c r="C678">
        <v>0.85</v>
      </c>
      <c r="D678">
        <v>-0.31</v>
      </c>
      <c r="E678">
        <v>1.6E-2</v>
      </c>
    </row>
    <row r="679" spans="1:5">
      <c r="A679">
        <v>19281002</v>
      </c>
      <c r="B679">
        <v>-0.44</v>
      </c>
      <c r="C679">
        <v>0.1</v>
      </c>
      <c r="D679">
        <v>-0.05</v>
      </c>
      <c r="E679">
        <v>1.6E-2</v>
      </c>
    </row>
    <row r="680" spans="1:5">
      <c r="A680">
        <v>19281003</v>
      </c>
      <c r="B680">
        <v>-0.28000000000000003</v>
      </c>
      <c r="C680">
        <v>0.56000000000000005</v>
      </c>
      <c r="D680">
        <v>0.16</v>
      </c>
      <c r="E680">
        <v>1.6E-2</v>
      </c>
    </row>
    <row r="681" spans="1:5">
      <c r="A681">
        <v>19281004</v>
      </c>
      <c r="B681">
        <v>0.25</v>
      </c>
      <c r="C681">
        <v>0.17</v>
      </c>
      <c r="D681">
        <v>0.3</v>
      </c>
      <c r="E681">
        <v>1.6E-2</v>
      </c>
    </row>
    <row r="682" spans="1:5">
      <c r="A682">
        <v>19281005</v>
      </c>
      <c r="B682">
        <v>-0.28999999999999998</v>
      </c>
      <c r="C682">
        <v>0.45</v>
      </c>
      <c r="D682">
        <v>-0.05</v>
      </c>
      <c r="E682">
        <v>1.6E-2</v>
      </c>
    </row>
    <row r="683" spans="1:5">
      <c r="A683">
        <v>19281006</v>
      </c>
      <c r="B683">
        <v>-0.05</v>
      </c>
      <c r="C683">
        <v>0</v>
      </c>
      <c r="D683">
        <v>0.2</v>
      </c>
      <c r="E683">
        <v>1.6E-2</v>
      </c>
    </row>
    <row r="684" spans="1:5">
      <c r="A684">
        <v>19281008</v>
      </c>
      <c r="B684">
        <v>-0.33</v>
      </c>
      <c r="C684">
        <v>-0.14000000000000001</v>
      </c>
      <c r="D684">
        <v>-0.28000000000000003</v>
      </c>
      <c r="E684">
        <v>1.6E-2</v>
      </c>
    </row>
    <row r="685" spans="1:5">
      <c r="A685">
        <v>19281009</v>
      </c>
      <c r="B685">
        <v>0.12</v>
      </c>
      <c r="C685">
        <v>0.1</v>
      </c>
      <c r="D685">
        <v>-1.05</v>
      </c>
      <c r="E685">
        <v>1.6E-2</v>
      </c>
    </row>
    <row r="686" spans="1:5">
      <c r="A686">
        <v>19281010</v>
      </c>
      <c r="B686">
        <v>0.92</v>
      </c>
      <c r="C686">
        <v>-0.03</v>
      </c>
      <c r="D686">
        <v>-0.06</v>
      </c>
      <c r="E686">
        <v>1.6E-2</v>
      </c>
    </row>
    <row r="687" spans="1:5">
      <c r="A687">
        <v>19281011</v>
      </c>
      <c r="B687">
        <v>0.31</v>
      </c>
      <c r="C687">
        <v>0.5</v>
      </c>
      <c r="D687">
        <v>-0.85</v>
      </c>
      <c r="E687">
        <v>1.6E-2</v>
      </c>
    </row>
    <row r="688" spans="1:5">
      <c r="A688">
        <v>19281013</v>
      </c>
      <c r="B688">
        <v>0.55000000000000004</v>
      </c>
      <c r="C688">
        <v>0.41</v>
      </c>
      <c r="D688">
        <v>-0.47</v>
      </c>
      <c r="E688">
        <v>1.6E-2</v>
      </c>
    </row>
    <row r="689" spans="1:5">
      <c r="A689">
        <v>19281015</v>
      </c>
      <c r="B689">
        <v>0.38</v>
      </c>
      <c r="C689">
        <v>-0.45</v>
      </c>
      <c r="D689">
        <v>0.15</v>
      </c>
      <c r="E689">
        <v>1.6E-2</v>
      </c>
    </row>
    <row r="690" spans="1:5">
      <c r="A690">
        <v>19281016</v>
      </c>
      <c r="B690">
        <v>0.3</v>
      </c>
      <c r="C690">
        <v>-0.19</v>
      </c>
      <c r="D690">
        <v>0.56000000000000005</v>
      </c>
      <c r="E690">
        <v>1.6E-2</v>
      </c>
    </row>
    <row r="691" spans="1:5">
      <c r="A691">
        <v>19281017</v>
      </c>
      <c r="B691">
        <v>0.3</v>
      </c>
      <c r="C691">
        <v>0.81</v>
      </c>
      <c r="D691">
        <v>0.23</v>
      </c>
      <c r="E691">
        <v>1.6E-2</v>
      </c>
    </row>
    <row r="692" spans="1:5">
      <c r="A692">
        <v>19281018</v>
      </c>
      <c r="B692">
        <v>0.28999999999999998</v>
      </c>
      <c r="C692">
        <v>-0.3</v>
      </c>
      <c r="D692">
        <v>-0.37</v>
      </c>
      <c r="E692">
        <v>1.6E-2</v>
      </c>
    </row>
    <row r="693" spans="1:5">
      <c r="A693">
        <v>19281019</v>
      </c>
      <c r="B693">
        <v>0.45</v>
      </c>
      <c r="C693">
        <v>-0.2</v>
      </c>
      <c r="D693">
        <v>-0.55000000000000004</v>
      </c>
      <c r="E693">
        <v>1.6E-2</v>
      </c>
    </row>
    <row r="694" spans="1:5">
      <c r="A694">
        <v>19281020</v>
      </c>
      <c r="B694">
        <v>-0.44</v>
      </c>
      <c r="C694">
        <v>0.23</v>
      </c>
      <c r="D694">
        <v>-0.02</v>
      </c>
      <c r="E694">
        <v>1.6E-2</v>
      </c>
    </row>
    <row r="695" spans="1:5">
      <c r="A695">
        <v>19281022</v>
      </c>
      <c r="B695">
        <v>-0.12</v>
      </c>
      <c r="C695">
        <v>0.28999999999999998</v>
      </c>
      <c r="D695">
        <v>-0.61</v>
      </c>
      <c r="E695">
        <v>1.6E-2</v>
      </c>
    </row>
    <row r="696" spans="1:5">
      <c r="A696">
        <v>19281023</v>
      </c>
      <c r="B696">
        <v>0.66</v>
      </c>
      <c r="C696">
        <v>-0.09</v>
      </c>
      <c r="D696">
        <v>0.39</v>
      </c>
      <c r="E696">
        <v>1.6E-2</v>
      </c>
    </row>
    <row r="697" spans="1:5">
      <c r="A697">
        <v>19281024</v>
      </c>
      <c r="B697">
        <v>0.22</v>
      </c>
      <c r="C697">
        <v>-0.04</v>
      </c>
      <c r="D697">
        <v>0.36</v>
      </c>
      <c r="E697">
        <v>1.6E-2</v>
      </c>
    </row>
    <row r="698" spans="1:5">
      <c r="A698">
        <v>19281025</v>
      </c>
      <c r="B698">
        <v>-0.26</v>
      </c>
      <c r="C698">
        <v>-0.05</v>
      </c>
      <c r="D698">
        <v>0.25</v>
      </c>
      <c r="E698">
        <v>1.6E-2</v>
      </c>
    </row>
    <row r="699" spans="1:5">
      <c r="A699">
        <v>19281026</v>
      </c>
      <c r="B699">
        <v>-1.1399999999999999</v>
      </c>
      <c r="C699">
        <v>-0.39</v>
      </c>
      <c r="D699">
        <v>-0.05</v>
      </c>
      <c r="E699">
        <v>1.6E-2</v>
      </c>
    </row>
    <row r="700" spans="1:5">
      <c r="A700">
        <v>19281027</v>
      </c>
      <c r="B700">
        <v>0.86</v>
      </c>
      <c r="C700">
        <v>0.17</v>
      </c>
      <c r="D700">
        <v>-7.0000000000000007E-2</v>
      </c>
      <c r="E700">
        <v>1.6E-2</v>
      </c>
    </row>
    <row r="701" spans="1:5">
      <c r="A701">
        <v>19281029</v>
      </c>
      <c r="B701">
        <v>0.69</v>
      </c>
      <c r="C701">
        <v>-0.05</v>
      </c>
      <c r="D701">
        <v>0.56000000000000005</v>
      </c>
      <c r="E701">
        <v>1.6E-2</v>
      </c>
    </row>
    <row r="702" spans="1:5">
      <c r="A702">
        <v>19281030</v>
      </c>
      <c r="B702">
        <v>-1.05</v>
      </c>
      <c r="C702">
        <v>-0.32</v>
      </c>
      <c r="D702">
        <v>-0.17</v>
      </c>
      <c r="E702">
        <v>1.6E-2</v>
      </c>
    </row>
    <row r="703" spans="1:5">
      <c r="A703">
        <v>19281031</v>
      </c>
      <c r="B703">
        <v>-0.49</v>
      </c>
      <c r="C703">
        <v>-0.31</v>
      </c>
      <c r="D703">
        <v>-0.56000000000000005</v>
      </c>
      <c r="E703">
        <v>1.6E-2</v>
      </c>
    </row>
    <row r="704" spans="1:5">
      <c r="A704">
        <v>19281101</v>
      </c>
      <c r="B704">
        <v>1.29</v>
      </c>
      <c r="C704">
        <v>-0.24</v>
      </c>
      <c r="D704">
        <v>-0.25</v>
      </c>
      <c r="E704">
        <v>1.7000000000000001E-2</v>
      </c>
    </row>
    <row r="705" spans="1:5">
      <c r="A705">
        <v>19281102</v>
      </c>
      <c r="B705">
        <v>-0.1</v>
      </c>
      <c r="C705">
        <v>-0.21</v>
      </c>
      <c r="D705">
        <v>0.3</v>
      </c>
      <c r="E705">
        <v>1.7000000000000001E-2</v>
      </c>
    </row>
    <row r="706" spans="1:5">
      <c r="A706">
        <v>19281103</v>
      </c>
      <c r="B706">
        <v>0.04</v>
      </c>
      <c r="C706">
        <v>-0.03</v>
      </c>
      <c r="D706">
        <v>-0.32</v>
      </c>
      <c r="E706">
        <v>1.7000000000000001E-2</v>
      </c>
    </row>
    <row r="707" spans="1:5">
      <c r="A707">
        <v>19281105</v>
      </c>
      <c r="B707">
        <v>1.1299999999999999</v>
      </c>
      <c r="C707">
        <v>-0.28999999999999998</v>
      </c>
      <c r="D707">
        <v>0.22</v>
      </c>
      <c r="E707">
        <v>1.7000000000000001E-2</v>
      </c>
    </row>
    <row r="708" spans="1:5">
      <c r="A708">
        <v>19281107</v>
      </c>
      <c r="B708">
        <v>1.19</v>
      </c>
      <c r="C708">
        <v>0.01</v>
      </c>
      <c r="D708">
        <v>0.86</v>
      </c>
      <c r="E708">
        <v>1.7000000000000001E-2</v>
      </c>
    </row>
    <row r="709" spans="1:5">
      <c r="A709">
        <v>19281108</v>
      </c>
      <c r="B709">
        <v>-0.25</v>
      </c>
      <c r="C709">
        <v>0.01</v>
      </c>
      <c r="D709">
        <v>-0.13</v>
      </c>
      <c r="E709">
        <v>1.7000000000000001E-2</v>
      </c>
    </row>
    <row r="710" spans="1:5">
      <c r="A710">
        <v>19281109</v>
      </c>
      <c r="B710">
        <v>0.72</v>
      </c>
      <c r="C710">
        <v>-0.38</v>
      </c>
      <c r="D710">
        <v>0.46</v>
      </c>
      <c r="E710">
        <v>1.7000000000000001E-2</v>
      </c>
    </row>
    <row r="711" spans="1:5">
      <c r="A711">
        <v>19281110</v>
      </c>
      <c r="B711">
        <v>0.78</v>
      </c>
      <c r="C711">
        <v>-0.01</v>
      </c>
      <c r="D711">
        <v>0.48</v>
      </c>
      <c r="E711">
        <v>1.7000000000000001E-2</v>
      </c>
    </row>
    <row r="712" spans="1:5">
      <c r="A712">
        <v>19281112</v>
      </c>
      <c r="B712">
        <v>0.34</v>
      </c>
      <c r="C712">
        <v>-0.46</v>
      </c>
      <c r="D712">
        <v>0</v>
      </c>
      <c r="E712">
        <v>1.7000000000000001E-2</v>
      </c>
    </row>
    <row r="713" spans="1:5">
      <c r="A713">
        <v>19281113</v>
      </c>
      <c r="B713">
        <v>7.0000000000000007E-2</v>
      </c>
      <c r="C713">
        <v>0.18</v>
      </c>
      <c r="D713">
        <v>-0.16</v>
      </c>
      <c r="E713">
        <v>1.7000000000000001E-2</v>
      </c>
    </row>
    <row r="714" spans="1:5">
      <c r="A714">
        <v>19281114</v>
      </c>
      <c r="B714">
        <v>0.14000000000000001</v>
      </c>
      <c r="C714">
        <v>0.32</v>
      </c>
      <c r="D714">
        <v>-0.3</v>
      </c>
      <c r="E714">
        <v>1.7000000000000001E-2</v>
      </c>
    </row>
    <row r="715" spans="1:5">
      <c r="A715">
        <v>19281115</v>
      </c>
      <c r="B715">
        <v>0.36</v>
      </c>
      <c r="C715">
        <v>-0.01</v>
      </c>
      <c r="D715">
        <v>-0.65</v>
      </c>
      <c r="E715">
        <v>1.7000000000000001E-2</v>
      </c>
    </row>
    <row r="716" spans="1:5">
      <c r="A716">
        <v>19281116</v>
      </c>
      <c r="B716">
        <v>1.77</v>
      </c>
      <c r="C716">
        <v>-0.77</v>
      </c>
      <c r="D716">
        <v>0.24</v>
      </c>
      <c r="E716">
        <v>1.7000000000000001E-2</v>
      </c>
    </row>
    <row r="717" spans="1:5">
      <c r="A717">
        <v>19281117</v>
      </c>
      <c r="B717">
        <v>0.1</v>
      </c>
      <c r="C717">
        <v>-0.02</v>
      </c>
      <c r="D717">
        <v>-0.09</v>
      </c>
      <c r="E717">
        <v>1.7000000000000001E-2</v>
      </c>
    </row>
    <row r="718" spans="1:5">
      <c r="A718">
        <v>19281119</v>
      </c>
      <c r="B718">
        <v>0.17</v>
      </c>
      <c r="C718">
        <v>-0.56000000000000005</v>
      </c>
      <c r="D718">
        <v>1.03</v>
      </c>
      <c r="E718">
        <v>1.7000000000000001E-2</v>
      </c>
    </row>
    <row r="719" spans="1:5">
      <c r="A719">
        <v>19281120</v>
      </c>
      <c r="B719">
        <v>1.1100000000000001</v>
      </c>
      <c r="C719">
        <v>-0.64</v>
      </c>
      <c r="D719">
        <v>0.97</v>
      </c>
      <c r="E719">
        <v>1.7000000000000001E-2</v>
      </c>
    </row>
    <row r="720" spans="1:5">
      <c r="A720">
        <v>19281121</v>
      </c>
      <c r="B720">
        <v>-1.51</v>
      </c>
      <c r="C720">
        <v>0.47</v>
      </c>
      <c r="D720">
        <v>-0.25</v>
      </c>
      <c r="E720">
        <v>1.7000000000000001E-2</v>
      </c>
    </row>
    <row r="721" spans="1:5">
      <c r="A721">
        <v>19281122</v>
      </c>
      <c r="B721">
        <v>1.39</v>
      </c>
      <c r="C721">
        <v>-0.43</v>
      </c>
      <c r="D721">
        <v>0.72</v>
      </c>
      <c r="E721">
        <v>1.7000000000000001E-2</v>
      </c>
    </row>
    <row r="722" spans="1:5">
      <c r="A722">
        <v>19281123</v>
      </c>
      <c r="B722">
        <v>0.26</v>
      </c>
      <c r="C722">
        <v>0.44</v>
      </c>
      <c r="D722">
        <v>-0.31</v>
      </c>
      <c r="E722">
        <v>1.7000000000000001E-2</v>
      </c>
    </row>
    <row r="723" spans="1:5">
      <c r="A723">
        <v>19281126</v>
      </c>
      <c r="B723">
        <v>0.46</v>
      </c>
      <c r="C723">
        <v>7.0000000000000007E-2</v>
      </c>
      <c r="D723">
        <v>0.67</v>
      </c>
      <c r="E723">
        <v>1.7000000000000001E-2</v>
      </c>
    </row>
    <row r="724" spans="1:5">
      <c r="A724">
        <v>19281127</v>
      </c>
      <c r="B724">
        <v>0.28000000000000003</v>
      </c>
      <c r="C724">
        <v>0.89</v>
      </c>
      <c r="D724">
        <v>-0.19</v>
      </c>
      <c r="E724">
        <v>1.7000000000000001E-2</v>
      </c>
    </row>
    <row r="725" spans="1:5">
      <c r="A725">
        <v>19281128</v>
      </c>
      <c r="B725">
        <v>1.1000000000000001</v>
      </c>
      <c r="C725">
        <v>0.38</v>
      </c>
      <c r="D725">
        <v>-0.35</v>
      </c>
      <c r="E725">
        <v>1.7000000000000001E-2</v>
      </c>
    </row>
    <row r="726" spans="1:5">
      <c r="A726">
        <v>19281130</v>
      </c>
      <c r="B726">
        <v>0.39</v>
      </c>
      <c r="C726">
        <v>-0.41</v>
      </c>
      <c r="D726">
        <v>-0.45</v>
      </c>
      <c r="E726">
        <v>1.7000000000000001E-2</v>
      </c>
    </row>
    <row r="727" spans="1:5">
      <c r="A727">
        <v>19281201</v>
      </c>
      <c r="B727">
        <v>-0.6</v>
      </c>
      <c r="C727">
        <v>0.05</v>
      </c>
      <c r="D727">
        <v>0.66</v>
      </c>
      <c r="E727">
        <v>2E-3</v>
      </c>
    </row>
    <row r="728" spans="1:5">
      <c r="A728">
        <v>19281203</v>
      </c>
      <c r="B728">
        <v>-0.7</v>
      </c>
      <c r="C728">
        <v>0.37</v>
      </c>
      <c r="D728">
        <v>-0.42</v>
      </c>
      <c r="E728">
        <v>2E-3</v>
      </c>
    </row>
    <row r="729" spans="1:5">
      <c r="A729">
        <v>19281204</v>
      </c>
      <c r="B729">
        <v>0.23</v>
      </c>
      <c r="C729">
        <v>0.5</v>
      </c>
      <c r="D729">
        <v>-0.43</v>
      </c>
      <c r="E729">
        <v>2E-3</v>
      </c>
    </row>
    <row r="730" spans="1:5">
      <c r="A730">
        <v>19281205</v>
      </c>
      <c r="B730">
        <v>-0.7</v>
      </c>
      <c r="C730">
        <v>0.83</v>
      </c>
      <c r="D730">
        <v>-0.37</v>
      </c>
      <c r="E730">
        <v>2E-3</v>
      </c>
    </row>
    <row r="731" spans="1:5">
      <c r="A731">
        <v>19281206</v>
      </c>
      <c r="B731">
        <v>-3.54</v>
      </c>
      <c r="C731">
        <v>0.01</v>
      </c>
      <c r="D731">
        <v>-1.35</v>
      </c>
      <c r="E731">
        <v>2E-3</v>
      </c>
    </row>
    <row r="732" spans="1:5">
      <c r="A732">
        <v>19281207</v>
      </c>
      <c r="B732">
        <v>-2.35</v>
      </c>
      <c r="C732">
        <v>-0.5</v>
      </c>
      <c r="D732">
        <v>0.85</v>
      </c>
      <c r="E732">
        <v>2E-3</v>
      </c>
    </row>
    <row r="733" spans="1:5">
      <c r="A733">
        <v>19281208</v>
      </c>
      <c r="B733">
        <v>-1.89</v>
      </c>
      <c r="C733">
        <v>-0.6</v>
      </c>
      <c r="D733">
        <v>0.01</v>
      </c>
      <c r="E733">
        <v>2E-3</v>
      </c>
    </row>
    <row r="734" spans="1:5">
      <c r="A734">
        <v>19281210</v>
      </c>
      <c r="B734">
        <v>1.63</v>
      </c>
      <c r="C734">
        <v>-1.33</v>
      </c>
      <c r="D734">
        <v>0.71</v>
      </c>
      <c r="E734">
        <v>2E-3</v>
      </c>
    </row>
    <row r="735" spans="1:5">
      <c r="A735">
        <v>19281211</v>
      </c>
      <c r="B735">
        <v>2.2999999999999998</v>
      </c>
      <c r="C735">
        <v>1.35</v>
      </c>
      <c r="D735">
        <v>0.37</v>
      </c>
      <c r="E735">
        <v>2E-3</v>
      </c>
    </row>
    <row r="736" spans="1:5">
      <c r="A736">
        <v>19281212</v>
      </c>
      <c r="B736">
        <v>-0.78</v>
      </c>
      <c r="C736">
        <v>-0.19</v>
      </c>
      <c r="D736">
        <v>0.21</v>
      </c>
      <c r="E736">
        <v>2E-3</v>
      </c>
    </row>
    <row r="737" spans="1:5">
      <c r="A737">
        <v>19281213</v>
      </c>
      <c r="B737">
        <v>-0.34</v>
      </c>
      <c r="C737">
        <v>0.44</v>
      </c>
      <c r="D737">
        <v>0.19</v>
      </c>
      <c r="E737">
        <v>2E-3</v>
      </c>
    </row>
    <row r="738" spans="1:5">
      <c r="A738">
        <v>19281214</v>
      </c>
      <c r="B738">
        <v>0.19</v>
      </c>
      <c r="C738">
        <v>-0.04</v>
      </c>
      <c r="D738">
        <v>-0.15</v>
      </c>
      <c r="E738">
        <v>2E-3</v>
      </c>
    </row>
    <row r="739" spans="1:5">
      <c r="A739">
        <v>19281215</v>
      </c>
      <c r="B739">
        <v>-0.35</v>
      </c>
      <c r="C739">
        <v>0.18</v>
      </c>
      <c r="D739">
        <v>0.1</v>
      </c>
      <c r="E739">
        <v>2E-3</v>
      </c>
    </row>
    <row r="740" spans="1:5">
      <c r="A740">
        <v>19281217</v>
      </c>
      <c r="B740">
        <v>-0.37</v>
      </c>
      <c r="C740">
        <v>-0.31</v>
      </c>
      <c r="D740">
        <v>-0.52</v>
      </c>
      <c r="E740">
        <v>2E-3</v>
      </c>
    </row>
    <row r="741" spans="1:5">
      <c r="A741">
        <v>19281218</v>
      </c>
      <c r="B741">
        <v>1.07</v>
      </c>
      <c r="C741">
        <v>-0.08</v>
      </c>
      <c r="D741">
        <v>-0.16</v>
      </c>
      <c r="E741">
        <v>2E-3</v>
      </c>
    </row>
    <row r="742" spans="1:5">
      <c r="A742">
        <v>19281219</v>
      </c>
      <c r="B742">
        <v>1.2</v>
      </c>
      <c r="C742">
        <v>-0.38</v>
      </c>
      <c r="D742">
        <v>0.35</v>
      </c>
      <c r="E742">
        <v>2E-3</v>
      </c>
    </row>
    <row r="743" spans="1:5">
      <c r="A743">
        <v>19281220</v>
      </c>
      <c r="B743">
        <v>0.37</v>
      </c>
      <c r="C743">
        <v>-0.02</v>
      </c>
      <c r="D743">
        <v>-0.19</v>
      </c>
      <c r="E743">
        <v>2E-3</v>
      </c>
    </row>
    <row r="744" spans="1:5">
      <c r="A744">
        <v>19281221</v>
      </c>
      <c r="B744">
        <v>1.07</v>
      </c>
      <c r="C744">
        <v>-0.32</v>
      </c>
      <c r="D744">
        <v>-0.17</v>
      </c>
      <c r="E744">
        <v>2E-3</v>
      </c>
    </row>
    <row r="745" spans="1:5">
      <c r="A745">
        <v>19281222</v>
      </c>
      <c r="B745">
        <v>0.12</v>
      </c>
      <c r="C745">
        <v>0.31</v>
      </c>
      <c r="D745">
        <v>-0.3</v>
      </c>
      <c r="E745">
        <v>2E-3</v>
      </c>
    </row>
    <row r="746" spans="1:5">
      <c r="A746">
        <v>19281224</v>
      </c>
      <c r="B746">
        <v>0.87</v>
      </c>
      <c r="C746">
        <v>0.19</v>
      </c>
      <c r="D746">
        <v>-0.88</v>
      </c>
      <c r="E746">
        <v>2E-3</v>
      </c>
    </row>
    <row r="747" spans="1:5">
      <c r="A747">
        <v>19281226</v>
      </c>
      <c r="B747">
        <v>-0.31</v>
      </c>
      <c r="C747">
        <v>0.02</v>
      </c>
      <c r="D747">
        <v>0.25</v>
      </c>
      <c r="E747">
        <v>2E-3</v>
      </c>
    </row>
    <row r="748" spans="1:5">
      <c r="A748">
        <v>19281227</v>
      </c>
      <c r="B748">
        <v>0.66</v>
      </c>
      <c r="C748">
        <v>-0.78</v>
      </c>
      <c r="D748">
        <v>0</v>
      </c>
      <c r="E748">
        <v>2E-3</v>
      </c>
    </row>
    <row r="749" spans="1:5">
      <c r="A749">
        <v>19281228</v>
      </c>
      <c r="B749">
        <v>1.34</v>
      </c>
      <c r="C749">
        <v>-0.53</v>
      </c>
      <c r="D749">
        <v>0.18</v>
      </c>
      <c r="E749">
        <v>2E-3</v>
      </c>
    </row>
    <row r="750" spans="1:5">
      <c r="A750">
        <v>19281229</v>
      </c>
      <c r="B750">
        <v>0.2</v>
      </c>
      <c r="C750">
        <v>0.3</v>
      </c>
      <c r="D750">
        <v>0.17</v>
      </c>
      <c r="E750">
        <v>2E-3</v>
      </c>
    </row>
    <row r="751" spans="1:5">
      <c r="A751">
        <v>19281231</v>
      </c>
      <c r="B751">
        <v>1.36</v>
      </c>
      <c r="C751">
        <v>-0.33</v>
      </c>
      <c r="D751">
        <v>0.56999999999999995</v>
      </c>
      <c r="E751">
        <v>2E-3</v>
      </c>
    </row>
    <row r="752" spans="1:5">
      <c r="A752">
        <v>19290102</v>
      </c>
      <c r="B752">
        <v>1.48</v>
      </c>
      <c r="C752">
        <v>0.44</v>
      </c>
      <c r="D752">
        <v>-0.19</v>
      </c>
      <c r="E752">
        <v>1.2999999999999999E-2</v>
      </c>
    </row>
    <row r="753" spans="1:5">
      <c r="A753">
        <v>19290103</v>
      </c>
      <c r="B753">
        <v>0.1</v>
      </c>
      <c r="C753">
        <v>0.11</v>
      </c>
      <c r="D753">
        <v>-0.34</v>
      </c>
      <c r="E753">
        <v>1.2999999999999999E-2</v>
      </c>
    </row>
    <row r="754" spans="1:5">
      <c r="A754">
        <v>19290104</v>
      </c>
      <c r="B754">
        <v>-0.03</v>
      </c>
      <c r="C754">
        <v>-0.44</v>
      </c>
      <c r="D754">
        <v>0.65</v>
      </c>
      <c r="E754">
        <v>1.2999999999999999E-2</v>
      </c>
    </row>
    <row r="755" spans="1:5">
      <c r="A755">
        <v>19290105</v>
      </c>
      <c r="B755">
        <v>-0.88</v>
      </c>
      <c r="C755">
        <v>0.44</v>
      </c>
      <c r="D755">
        <v>-0.23</v>
      </c>
      <c r="E755">
        <v>1.2999999999999999E-2</v>
      </c>
    </row>
    <row r="756" spans="1:5">
      <c r="A756">
        <v>19290107</v>
      </c>
      <c r="B756">
        <v>-1.3</v>
      </c>
      <c r="C756">
        <v>-0.37</v>
      </c>
      <c r="D756">
        <v>0.26</v>
      </c>
      <c r="E756">
        <v>1.2999999999999999E-2</v>
      </c>
    </row>
    <row r="757" spans="1:5">
      <c r="A757">
        <v>19290108</v>
      </c>
      <c r="B757">
        <v>-0.23</v>
      </c>
      <c r="C757">
        <v>0.2</v>
      </c>
      <c r="D757">
        <v>0.24</v>
      </c>
      <c r="E757">
        <v>1.2999999999999999E-2</v>
      </c>
    </row>
    <row r="758" spans="1:5">
      <c r="A758">
        <v>19290109</v>
      </c>
      <c r="B758">
        <v>1.2</v>
      </c>
      <c r="C758">
        <v>0.08</v>
      </c>
      <c r="D758">
        <v>0.12</v>
      </c>
      <c r="E758">
        <v>1.2999999999999999E-2</v>
      </c>
    </row>
    <row r="759" spans="1:5">
      <c r="A759">
        <v>19290110</v>
      </c>
      <c r="B759">
        <v>0.27</v>
      </c>
      <c r="C759">
        <v>0.31</v>
      </c>
      <c r="D759">
        <v>-0.21</v>
      </c>
      <c r="E759">
        <v>1.2999999999999999E-2</v>
      </c>
    </row>
    <row r="760" spans="1:5">
      <c r="A760">
        <v>19290111</v>
      </c>
      <c r="B760">
        <v>-0.04</v>
      </c>
      <c r="C760">
        <v>0.21</v>
      </c>
      <c r="D760">
        <v>0</v>
      </c>
      <c r="E760">
        <v>1.2999999999999999E-2</v>
      </c>
    </row>
    <row r="761" spans="1:5">
      <c r="A761">
        <v>19290112</v>
      </c>
      <c r="B761">
        <v>-0.28000000000000003</v>
      </c>
      <c r="C761">
        <v>0.04</v>
      </c>
      <c r="D761">
        <v>0.13</v>
      </c>
      <c r="E761">
        <v>1.2999999999999999E-2</v>
      </c>
    </row>
    <row r="762" spans="1:5">
      <c r="A762">
        <v>19290114</v>
      </c>
      <c r="B762">
        <v>0.25</v>
      </c>
      <c r="C762">
        <v>0.18</v>
      </c>
      <c r="D762">
        <v>0.28999999999999998</v>
      </c>
      <c r="E762">
        <v>1.2999999999999999E-2</v>
      </c>
    </row>
    <row r="763" spans="1:5">
      <c r="A763">
        <v>19290115</v>
      </c>
      <c r="B763">
        <v>-0.98</v>
      </c>
      <c r="C763">
        <v>-0.1</v>
      </c>
      <c r="D763">
        <v>-0.08</v>
      </c>
      <c r="E763">
        <v>1.2999999999999999E-2</v>
      </c>
    </row>
    <row r="764" spans="1:5">
      <c r="A764">
        <v>19290116</v>
      </c>
      <c r="B764">
        <v>0.91</v>
      </c>
      <c r="C764">
        <v>-0.16</v>
      </c>
      <c r="D764">
        <v>0.39</v>
      </c>
      <c r="E764">
        <v>1.2999999999999999E-2</v>
      </c>
    </row>
    <row r="765" spans="1:5">
      <c r="A765">
        <v>19290117</v>
      </c>
      <c r="B765">
        <v>0.71</v>
      </c>
      <c r="C765">
        <v>-0.36</v>
      </c>
      <c r="D765">
        <v>0.05</v>
      </c>
      <c r="E765">
        <v>1.2999999999999999E-2</v>
      </c>
    </row>
    <row r="766" spans="1:5">
      <c r="A766">
        <v>19290118</v>
      </c>
      <c r="B766">
        <v>0.04</v>
      </c>
      <c r="C766">
        <v>0.24</v>
      </c>
      <c r="D766">
        <v>0.11</v>
      </c>
      <c r="E766">
        <v>1.2999999999999999E-2</v>
      </c>
    </row>
    <row r="767" spans="1:5">
      <c r="A767">
        <v>19290119</v>
      </c>
      <c r="B767">
        <v>0.19</v>
      </c>
      <c r="C767">
        <v>-0.26</v>
      </c>
      <c r="D767">
        <v>0.32</v>
      </c>
      <c r="E767">
        <v>1.2999999999999999E-2</v>
      </c>
    </row>
    <row r="768" spans="1:5">
      <c r="A768">
        <v>19290121</v>
      </c>
      <c r="B768">
        <v>0.16</v>
      </c>
      <c r="C768">
        <v>-0.18</v>
      </c>
      <c r="D768">
        <v>0</v>
      </c>
      <c r="E768">
        <v>1.2999999999999999E-2</v>
      </c>
    </row>
    <row r="769" spans="1:5">
      <c r="A769">
        <v>19290122</v>
      </c>
      <c r="B769">
        <v>0.59</v>
      </c>
      <c r="C769">
        <v>-0.48</v>
      </c>
      <c r="D769">
        <v>-0.26</v>
      </c>
      <c r="E769">
        <v>1.2999999999999999E-2</v>
      </c>
    </row>
    <row r="770" spans="1:5">
      <c r="A770">
        <v>19290123</v>
      </c>
      <c r="B770">
        <v>0.53</v>
      </c>
      <c r="C770">
        <v>-0.76</v>
      </c>
      <c r="D770">
        <v>-0.56000000000000005</v>
      </c>
      <c r="E770">
        <v>1.2999999999999999E-2</v>
      </c>
    </row>
    <row r="771" spans="1:5">
      <c r="A771">
        <v>19290124</v>
      </c>
      <c r="B771">
        <v>-0.83</v>
      </c>
      <c r="C771">
        <v>0.15</v>
      </c>
      <c r="D771">
        <v>-0.67</v>
      </c>
      <c r="E771">
        <v>1.2999999999999999E-2</v>
      </c>
    </row>
    <row r="772" spans="1:5">
      <c r="A772">
        <v>19290125</v>
      </c>
      <c r="B772">
        <v>1.18</v>
      </c>
      <c r="C772">
        <v>-0.61</v>
      </c>
      <c r="D772">
        <v>-1.32</v>
      </c>
      <c r="E772">
        <v>1.2999999999999999E-2</v>
      </c>
    </row>
    <row r="773" spans="1:5">
      <c r="A773">
        <v>19290126</v>
      </c>
      <c r="B773">
        <v>0.34</v>
      </c>
      <c r="C773">
        <v>-0.19</v>
      </c>
      <c r="D773">
        <v>-0.08</v>
      </c>
      <c r="E773">
        <v>1.2999999999999999E-2</v>
      </c>
    </row>
    <row r="774" spans="1:5">
      <c r="A774">
        <v>19290128</v>
      </c>
      <c r="B774">
        <v>-0.27</v>
      </c>
      <c r="C774">
        <v>0.13</v>
      </c>
      <c r="D774">
        <v>0.03</v>
      </c>
      <c r="E774">
        <v>1.2999999999999999E-2</v>
      </c>
    </row>
    <row r="775" spans="1:5">
      <c r="A775">
        <v>19290129</v>
      </c>
      <c r="B775">
        <v>-0.27</v>
      </c>
      <c r="C775">
        <v>-0.21</v>
      </c>
      <c r="D775">
        <v>-0.31</v>
      </c>
      <c r="E775">
        <v>1.2999999999999999E-2</v>
      </c>
    </row>
    <row r="776" spans="1:5">
      <c r="A776">
        <v>19290130</v>
      </c>
      <c r="B776">
        <v>0.34</v>
      </c>
      <c r="C776">
        <v>-0.74</v>
      </c>
      <c r="D776">
        <v>-0.32</v>
      </c>
      <c r="E776">
        <v>1.2999999999999999E-2</v>
      </c>
    </row>
    <row r="777" spans="1:5">
      <c r="A777">
        <v>19290131</v>
      </c>
      <c r="B777">
        <v>1.36</v>
      </c>
      <c r="C777">
        <v>-0.9</v>
      </c>
      <c r="D777">
        <v>0.87</v>
      </c>
      <c r="E777">
        <v>1.2999999999999999E-2</v>
      </c>
    </row>
    <row r="778" spans="1:5">
      <c r="A778">
        <v>19290201</v>
      </c>
      <c r="B778">
        <v>0.56000000000000005</v>
      </c>
      <c r="C778">
        <v>-0.34</v>
      </c>
      <c r="D778">
        <v>0.76</v>
      </c>
      <c r="E778">
        <v>1.7999999999999999E-2</v>
      </c>
    </row>
    <row r="779" spans="1:5">
      <c r="A779">
        <v>19290202</v>
      </c>
      <c r="B779">
        <v>0.01</v>
      </c>
      <c r="C779">
        <v>0.31</v>
      </c>
      <c r="D779">
        <v>0.74</v>
      </c>
      <c r="E779">
        <v>1.7999999999999999E-2</v>
      </c>
    </row>
    <row r="780" spans="1:5">
      <c r="A780">
        <v>19290204</v>
      </c>
      <c r="B780">
        <v>-0.44</v>
      </c>
      <c r="C780">
        <v>0.71</v>
      </c>
      <c r="D780">
        <v>0.1</v>
      </c>
      <c r="E780">
        <v>1.7999999999999999E-2</v>
      </c>
    </row>
    <row r="781" spans="1:5">
      <c r="A781">
        <v>19290205</v>
      </c>
      <c r="B781">
        <v>0.22</v>
      </c>
      <c r="C781">
        <v>0.18</v>
      </c>
      <c r="D781">
        <v>-0.21</v>
      </c>
      <c r="E781">
        <v>1.7999999999999999E-2</v>
      </c>
    </row>
    <row r="782" spans="1:5">
      <c r="A782">
        <v>19290206</v>
      </c>
      <c r="B782">
        <v>-0.82</v>
      </c>
      <c r="C782">
        <v>-0.23</v>
      </c>
      <c r="D782">
        <v>-0.69</v>
      </c>
      <c r="E782">
        <v>1.7999999999999999E-2</v>
      </c>
    </row>
    <row r="783" spans="1:5">
      <c r="A783">
        <v>19290207</v>
      </c>
      <c r="B783">
        <v>-2.97</v>
      </c>
      <c r="C783">
        <v>-0.02</v>
      </c>
      <c r="D783">
        <v>0.4</v>
      </c>
      <c r="E783">
        <v>1.7999999999999999E-2</v>
      </c>
    </row>
    <row r="784" spans="1:5">
      <c r="A784">
        <v>19290208</v>
      </c>
      <c r="B784">
        <v>-0.96</v>
      </c>
      <c r="C784">
        <v>-0.56999999999999995</v>
      </c>
      <c r="D784">
        <v>0.64</v>
      </c>
      <c r="E784">
        <v>1.7999999999999999E-2</v>
      </c>
    </row>
    <row r="785" spans="1:5">
      <c r="A785">
        <v>19290211</v>
      </c>
      <c r="B785">
        <v>2.1800000000000002</v>
      </c>
      <c r="C785">
        <v>-0.81</v>
      </c>
      <c r="D785">
        <v>0.71</v>
      </c>
      <c r="E785">
        <v>1.7999999999999999E-2</v>
      </c>
    </row>
    <row r="786" spans="1:5">
      <c r="A786">
        <v>19290213</v>
      </c>
      <c r="B786">
        <v>0.1</v>
      </c>
      <c r="C786">
        <v>0.42</v>
      </c>
      <c r="D786">
        <v>-0.93</v>
      </c>
      <c r="E786">
        <v>1.7999999999999999E-2</v>
      </c>
    </row>
    <row r="787" spans="1:5">
      <c r="A787">
        <v>19290214</v>
      </c>
      <c r="B787">
        <v>-0.63</v>
      </c>
      <c r="C787">
        <v>-0.44</v>
      </c>
      <c r="D787">
        <v>0.51</v>
      </c>
      <c r="E787">
        <v>1.7999999999999999E-2</v>
      </c>
    </row>
    <row r="788" spans="1:5">
      <c r="A788">
        <v>19290215</v>
      </c>
      <c r="B788">
        <v>-1.62</v>
      </c>
      <c r="C788">
        <v>0.59</v>
      </c>
      <c r="D788">
        <v>-0.57999999999999996</v>
      </c>
      <c r="E788">
        <v>1.7999999999999999E-2</v>
      </c>
    </row>
    <row r="789" spans="1:5">
      <c r="A789">
        <v>19290216</v>
      </c>
      <c r="B789">
        <v>-1.4</v>
      </c>
      <c r="C789">
        <v>-0.52</v>
      </c>
      <c r="D789">
        <v>0.35</v>
      </c>
      <c r="E789">
        <v>1.7999999999999999E-2</v>
      </c>
    </row>
    <row r="790" spans="1:5">
      <c r="A790">
        <v>19290218</v>
      </c>
      <c r="B790">
        <v>1.1200000000000001</v>
      </c>
      <c r="C790">
        <v>-0.38</v>
      </c>
      <c r="D790">
        <v>0.35</v>
      </c>
      <c r="E790">
        <v>1.7999999999999999E-2</v>
      </c>
    </row>
    <row r="791" spans="1:5">
      <c r="A791">
        <v>19290219</v>
      </c>
      <c r="B791">
        <v>0.2</v>
      </c>
      <c r="C791">
        <v>0.95</v>
      </c>
      <c r="D791">
        <v>-0.33</v>
      </c>
      <c r="E791">
        <v>1.7999999999999999E-2</v>
      </c>
    </row>
    <row r="792" spans="1:5">
      <c r="A792">
        <v>19290220</v>
      </c>
      <c r="B792">
        <v>0.84</v>
      </c>
      <c r="C792">
        <v>0.32</v>
      </c>
      <c r="D792">
        <v>-0.15</v>
      </c>
      <c r="E792">
        <v>1.7999999999999999E-2</v>
      </c>
    </row>
    <row r="793" spans="1:5">
      <c r="A793">
        <v>19290221</v>
      </c>
      <c r="B793">
        <v>0.73</v>
      </c>
      <c r="C793">
        <v>-0.45</v>
      </c>
      <c r="D793">
        <v>7.0000000000000007E-2</v>
      </c>
      <c r="E793">
        <v>1.7999999999999999E-2</v>
      </c>
    </row>
    <row r="794" spans="1:5">
      <c r="A794">
        <v>19290225</v>
      </c>
      <c r="B794">
        <v>0.28000000000000003</v>
      </c>
      <c r="C794">
        <v>0.49</v>
      </c>
      <c r="D794">
        <v>-0.23</v>
      </c>
      <c r="E794">
        <v>1.7999999999999999E-2</v>
      </c>
    </row>
    <row r="795" spans="1:5">
      <c r="A795">
        <v>19290226</v>
      </c>
      <c r="B795">
        <v>0.36</v>
      </c>
      <c r="C795">
        <v>0.16</v>
      </c>
      <c r="D795">
        <v>-0.28999999999999998</v>
      </c>
      <c r="E795">
        <v>1.7999999999999999E-2</v>
      </c>
    </row>
    <row r="796" spans="1:5">
      <c r="A796">
        <v>19290227</v>
      </c>
      <c r="B796">
        <v>1.06</v>
      </c>
      <c r="C796">
        <v>-0.31</v>
      </c>
      <c r="D796">
        <v>0.59</v>
      </c>
      <c r="E796">
        <v>1.7999999999999999E-2</v>
      </c>
    </row>
    <row r="797" spans="1:5">
      <c r="A797">
        <v>19290228</v>
      </c>
      <c r="B797">
        <v>1.01</v>
      </c>
      <c r="C797">
        <v>-0.38</v>
      </c>
      <c r="D797">
        <v>-0.14000000000000001</v>
      </c>
      <c r="E797">
        <v>1.7999999999999999E-2</v>
      </c>
    </row>
    <row r="798" spans="1:5">
      <c r="A798">
        <v>19290301</v>
      </c>
      <c r="B798">
        <v>1.01</v>
      </c>
      <c r="C798">
        <v>-0.1</v>
      </c>
      <c r="D798">
        <v>0.39</v>
      </c>
      <c r="E798">
        <v>1.4E-2</v>
      </c>
    </row>
    <row r="799" spans="1:5">
      <c r="A799">
        <v>19290302</v>
      </c>
      <c r="B799">
        <v>-0.27</v>
      </c>
      <c r="C799">
        <v>-0.19</v>
      </c>
      <c r="D799">
        <v>0.63</v>
      </c>
      <c r="E799">
        <v>1.4E-2</v>
      </c>
    </row>
    <row r="800" spans="1:5">
      <c r="A800">
        <v>19290304</v>
      </c>
      <c r="B800">
        <v>-0.89</v>
      </c>
      <c r="C800">
        <v>-0.06</v>
      </c>
      <c r="D800">
        <v>0.39</v>
      </c>
      <c r="E800">
        <v>1.4E-2</v>
      </c>
    </row>
    <row r="801" spans="1:5">
      <c r="A801">
        <v>19290305</v>
      </c>
      <c r="B801">
        <v>-0.68</v>
      </c>
      <c r="C801">
        <v>-0.55000000000000004</v>
      </c>
      <c r="D801">
        <v>0.53</v>
      </c>
      <c r="E801">
        <v>1.4E-2</v>
      </c>
    </row>
    <row r="802" spans="1:5">
      <c r="A802">
        <v>19290306</v>
      </c>
      <c r="B802">
        <v>-1.57</v>
      </c>
      <c r="C802">
        <v>-0.42</v>
      </c>
      <c r="D802">
        <v>-0.28000000000000003</v>
      </c>
      <c r="E802">
        <v>1.4E-2</v>
      </c>
    </row>
    <row r="803" spans="1:5">
      <c r="A803">
        <v>19290307</v>
      </c>
      <c r="B803">
        <v>0.76</v>
      </c>
      <c r="C803">
        <v>-0.59</v>
      </c>
      <c r="D803">
        <v>0.38</v>
      </c>
      <c r="E803">
        <v>1.4E-2</v>
      </c>
    </row>
    <row r="804" spans="1:5">
      <c r="A804">
        <v>19290308</v>
      </c>
      <c r="B804">
        <v>0.57999999999999996</v>
      </c>
      <c r="C804">
        <v>0.01</v>
      </c>
      <c r="D804">
        <v>0.04</v>
      </c>
      <c r="E804">
        <v>1.4E-2</v>
      </c>
    </row>
    <row r="805" spans="1:5">
      <c r="A805">
        <v>19290309</v>
      </c>
      <c r="B805">
        <v>-0.01</v>
      </c>
      <c r="C805">
        <v>0.4</v>
      </c>
      <c r="D805">
        <v>-0.25</v>
      </c>
      <c r="E805">
        <v>1.4E-2</v>
      </c>
    </row>
    <row r="806" spans="1:5">
      <c r="A806">
        <v>19290311</v>
      </c>
      <c r="B806">
        <v>-1.3</v>
      </c>
      <c r="C806">
        <v>0.35</v>
      </c>
      <c r="D806">
        <v>-0.28999999999999998</v>
      </c>
      <c r="E806">
        <v>1.4E-2</v>
      </c>
    </row>
    <row r="807" spans="1:5">
      <c r="A807">
        <v>19290312</v>
      </c>
      <c r="B807">
        <v>0.25</v>
      </c>
      <c r="C807">
        <v>-0.46</v>
      </c>
      <c r="D807">
        <v>0.06</v>
      </c>
      <c r="E807">
        <v>1.4E-2</v>
      </c>
    </row>
    <row r="808" spans="1:5">
      <c r="A808">
        <v>19290313</v>
      </c>
      <c r="B808">
        <v>0.98</v>
      </c>
      <c r="C808">
        <v>-0.3</v>
      </c>
      <c r="D808">
        <v>0.18</v>
      </c>
      <c r="E808">
        <v>1.4E-2</v>
      </c>
    </row>
    <row r="809" spans="1:5">
      <c r="A809">
        <v>19290314</v>
      </c>
      <c r="B809">
        <v>1.55</v>
      </c>
      <c r="C809">
        <v>-0.15</v>
      </c>
      <c r="D809">
        <v>-0.34</v>
      </c>
      <c r="E809">
        <v>1.4E-2</v>
      </c>
    </row>
    <row r="810" spans="1:5">
      <c r="A810">
        <v>19290315</v>
      </c>
      <c r="B810">
        <v>1.07</v>
      </c>
      <c r="C810">
        <v>-0.28000000000000003</v>
      </c>
      <c r="D810">
        <v>-0.03</v>
      </c>
      <c r="E810">
        <v>1.4E-2</v>
      </c>
    </row>
    <row r="811" spans="1:5">
      <c r="A811">
        <v>19290316</v>
      </c>
      <c r="B811">
        <v>0.27</v>
      </c>
      <c r="C811">
        <v>0.08</v>
      </c>
      <c r="D811">
        <v>0.04</v>
      </c>
      <c r="E811">
        <v>1.4E-2</v>
      </c>
    </row>
    <row r="812" spans="1:5">
      <c r="A812">
        <v>19290318</v>
      </c>
      <c r="B812">
        <v>-0.43</v>
      </c>
      <c r="C812">
        <v>-0.03</v>
      </c>
      <c r="D812">
        <v>0.09</v>
      </c>
      <c r="E812">
        <v>1.4E-2</v>
      </c>
    </row>
    <row r="813" spans="1:5">
      <c r="A813">
        <v>19290319</v>
      </c>
      <c r="B813">
        <v>0.02</v>
      </c>
      <c r="C813">
        <v>-0.56999999999999995</v>
      </c>
      <c r="D813">
        <v>0.56999999999999995</v>
      </c>
      <c r="E813">
        <v>1.4E-2</v>
      </c>
    </row>
    <row r="814" spans="1:5">
      <c r="A814">
        <v>19290320</v>
      </c>
      <c r="B814">
        <v>0.02</v>
      </c>
      <c r="C814">
        <v>-0.49</v>
      </c>
      <c r="D814">
        <v>0.54</v>
      </c>
      <c r="E814">
        <v>1.4E-2</v>
      </c>
    </row>
    <row r="815" spans="1:5">
      <c r="A815">
        <v>19290321</v>
      </c>
      <c r="B815">
        <v>-0.43</v>
      </c>
      <c r="C815">
        <v>0.27</v>
      </c>
      <c r="D815">
        <v>-0.62</v>
      </c>
      <c r="E815">
        <v>1.4E-2</v>
      </c>
    </row>
    <row r="816" spans="1:5">
      <c r="A816">
        <v>19290322</v>
      </c>
      <c r="B816">
        <v>-1.1499999999999999</v>
      </c>
      <c r="C816">
        <v>0.11</v>
      </c>
      <c r="D816">
        <v>-0.78</v>
      </c>
      <c r="E816">
        <v>1.4E-2</v>
      </c>
    </row>
    <row r="817" spans="1:5">
      <c r="A817">
        <v>19290323</v>
      </c>
      <c r="B817">
        <v>-0.98</v>
      </c>
      <c r="C817">
        <v>0.08</v>
      </c>
      <c r="D817">
        <v>-0.35</v>
      </c>
      <c r="E817">
        <v>1.4E-2</v>
      </c>
    </row>
    <row r="818" spans="1:5">
      <c r="A818">
        <v>19290325</v>
      </c>
      <c r="B818">
        <v>-3.14</v>
      </c>
      <c r="C818">
        <v>-0.67</v>
      </c>
      <c r="D818">
        <v>-0.34</v>
      </c>
      <c r="E818">
        <v>1.4E-2</v>
      </c>
    </row>
    <row r="819" spans="1:5">
      <c r="A819">
        <v>19290326</v>
      </c>
      <c r="B819">
        <v>-1.1599999999999999</v>
      </c>
      <c r="C819">
        <v>-2.7</v>
      </c>
      <c r="D819">
        <v>-0.01</v>
      </c>
      <c r="E819">
        <v>1.4E-2</v>
      </c>
    </row>
    <row r="820" spans="1:5">
      <c r="A820">
        <v>19290327</v>
      </c>
      <c r="B820">
        <v>3.28</v>
      </c>
      <c r="C820">
        <v>0.74</v>
      </c>
      <c r="D820">
        <v>0.41</v>
      </c>
      <c r="E820">
        <v>1.4E-2</v>
      </c>
    </row>
    <row r="821" spans="1:5">
      <c r="A821">
        <v>19290328</v>
      </c>
      <c r="B821">
        <v>1.63</v>
      </c>
      <c r="C821">
        <v>0.65</v>
      </c>
      <c r="D821">
        <v>0.59</v>
      </c>
      <c r="E821">
        <v>1.4E-2</v>
      </c>
    </row>
    <row r="822" spans="1:5">
      <c r="A822">
        <v>19290401</v>
      </c>
      <c r="B822">
        <v>-2.2599999999999998</v>
      </c>
      <c r="C822">
        <v>-0.36</v>
      </c>
      <c r="D822">
        <v>-0.04</v>
      </c>
      <c r="E822">
        <v>1.4E-2</v>
      </c>
    </row>
    <row r="823" spans="1:5">
      <c r="A823">
        <v>19290402</v>
      </c>
      <c r="B823">
        <v>1.19</v>
      </c>
      <c r="C823">
        <v>0.23</v>
      </c>
      <c r="D823">
        <v>0.39</v>
      </c>
      <c r="E823">
        <v>1.4E-2</v>
      </c>
    </row>
    <row r="824" spans="1:5">
      <c r="A824">
        <v>19290403</v>
      </c>
      <c r="B824">
        <v>-1.08</v>
      </c>
      <c r="C824">
        <v>0.4</v>
      </c>
      <c r="D824">
        <v>0.05</v>
      </c>
      <c r="E824">
        <v>1.4E-2</v>
      </c>
    </row>
    <row r="825" spans="1:5">
      <c r="A825">
        <v>19290404</v>
      </c>
      <c r="B825">
        <v>1.2</v>
      </c>
      <c r="C825">
        <v>-0.43</v>
      </c>
      <c r="D825">
        <v>0.21</v>
      </c>
      <c r="E825">
        <v>1.4E-2</v>
      </c>
    </row>
    <row r="826" spans="1:5">
      <c r="A826">
        <v>19290405</v>
      </c>
      <c r="B826">
        <v>-0.75</v>
      </c>
      <c r="C826">
        <v>0.75</v>
      </c>
      <c r="D826">
        <v>-0.76</v>
      </c>
      <c r="E826">
        <v>1.4E-2</v>
      </c>
    </row>
    <row r="827" spans="1:5">
      <c r="A827">
        <v>19290406</v>
      </c>
      <c r="B827">
        <v>0.12</v>
      </c>
      <c r="C827">
        <v>-0.51</v>
      </c>
      <c r="D827">
        <v>0.65</v>
      </c>
      <c r="E827">
        <v>1.4E-2</v>
      </c>
    </row>
    <row r="828" spans="1:5">
      <c r="A828">
        <v>19290408</v>
      </c>
      <c r="B828">
        <v>-0.95</v>
      </c>
      <c r="C828">
        <v>0.26</v>
      </c>
      <c r="D828">
        <v>-0.68</v>
      </c>
      <c r="E828">
        <v>1.4E-2</v>
      </c>
    </row>
    <row r="829" spans="1:5">
      <c r="A829">
        <v>19290409</v>
      </c>
      <c r="B829">
        <v>-0.87</v>
      </c>
      <c r="C829">
        <v>-0.79</v>
      </c>
      <c r="D829">
        <v>-0.39</v>
      </c>
      <c r="E829">
        <v>1.4E-2</v>
      </c>
    </row>
    <row r="830" spans="1:5">
      <c r="A830">
        <v>19290410</v>
      </c>
      <c r="B830">
        <v>0.49</v>
      </c>
      <c r="C830">
        <v>-0.2</v>
      </c>
      <c r="D830">
        <v>7.0000000000000007E-2</v>
      </c>
      <c r="E830">
        <v>1.4E-2</v>
      </c>
    </row>
    <row r="831" spans="1:5">
      <c r="A831">
        <v>19290411</v>
      </c>
      <c r="B831">
        <v>1.02</v>
      </c>
      <c r="C831">
        <v>-0.44</v>
      </c>
      <c r="D831">
        <v>0.56999999999999995</v>
      </c>
      <c r="E831">
        <v>1.4E-2</v>
      </c>
    </row>
    <row r="832" spans="1:5">
      <c r="A832">
        <v>19290412</v>
      </c>
      <c r="B832">
        <v>0.63</v>
      </c>
      <c r="C832">
        <v>0.56999999999999995</v>
      </c>
      <c r="D832">
        <v>-0.56999999999999995</v>
      </c>
      <c r="E832">
        <v>1.4E-2</v>
      </c>
    </row>
    <row r="833" spans="1:5">
      <c r="A833">
        <v>19290413</v>
      </c>
      <c r="B833">
        <v>-0.02</v>
      </c>
      <c r="C833">
        <v>0.21</v>
      </c>
      <c r="D833">
        <v>0.21</v>
      </c>
      <c r="E833">
        <v>1.4E-2</v>
      </c>
    </row>
    <row r="834" spans="1:5">
      <c r="A834">
        <v>19290415</v>
      </c>
      <c r="B834">
        <v>-0.57999999999999996</v>
      </c>
      <c r="C834">
        <v>0.64</v>
      </c>
      <c r="D834">
        <v>-0.2</v>
      </c>
      <c r="E834">
        <v>1.4E-2</v>
      </c>
    </row>
    <row r="835" spans="1:5">
      <c r="A835">
        <v>19290416</v>
      </c>
      <c r="B835">
        <v>0.05</v>
      </c>
      <c r="C835">
        <v>-0.03</v>
      </c>
      <c r="D835">
        <v>-0.25</v>
      </c>
      <c r="E835">
        <v>1.4E-2</v>
      </c>
    </row>
    <row r="836" spans="1:5">
      <c r="A836">
        <v>19290417</v>
      </c>
      <c r="B836">
        <v>1.02</v>
      </c>
      <c r="C836">
        <v>-0.46</v>
      </c>
      <c r="D836">
        <v>0.11</v>
      </c>
      <c r="E836">
        <v>1.4E-2</v>
      </c>
    </row>
    <row r="837" spans="1:5">
      <c r="A837">
        <v>19290418</v>
      </c>
      <c r="B837">
        <v>0.38</v>
      </c>
      <c r="C837">
        <v>0.48</v>
      </c>
      <c r="D837">
        <v>-0.81</v>
      </c>
      <c r="E837">
        <v>1.4E-2</v>
      </c>
    </row>
    <row r="838" spans="1:5">
      <c r="A838">
        <v>19290419</v>
      </c>
      <c r="B838">
        <v>-0.03</v>
      </c>
      <c r="C838">
        <v>0.09</v>
      </c>
      <c r="D838">
        <v>-0.2</v>
      </c>
      <c r="E838">
        <v>1.4E-2</v>
      </c>
    </row>
    <row r="839" spans="1:5">
      <c r="A839">
        <v>19290420</v>
      </c>
      <c r="B839">
        <v>0.19</v>
      </c>
      <c r="C839">
        <v>-0.11</v>
      </c>
      <c r="D839">
        <v>-0.41</v>
      </c>
      <c r="E839">
        <v>1.4E-2</v>
      </c>
    </row>
    <row r="840" spans="1:5">
      <c r="A840">
        <v>19290422</v>
      </c>
      <c r="B840">
        <v>0.83</v>
      </c>
      <c r="C840">
        <v>-0.38</v>
      </c>
      <c r="D840">
        <v>7.0000000000000007E-2</v>
      </c>
      <c r="E840">
        <v>1.4E-2</v>
      </c>
    </row>
    <row r="841" spans="1:5">
      <c r="A841">
        <v>19290423</v>
      </c>
      <c r="B841">
        <v>0.44</v>
      </c>
      <c r="C841">
        <v>0.25</v>
      </c>
      <c r="D841">
        <v>-0.11</v>
      </c>
      <c r="E841">
        <v>1.4E-2</v>
      </c>
    </row>
    <row r="842" spans="1:5">
      <c r="A842">
        <v>19290424</v>
      </c>
      <c r="B842">
        <v>-0.24</v>
      </c>
      <c r="C842">
        <v>0.03</v>
      </c>
      <c r="D842">
        <v>0.36</v>
      </c>
      <c r="E842">
        <v>1.4E-2</v>
      </c>
    </row>
    <row r="843" spans="1:5">
      <c r="A843">
        <v>19290425</v>
      </c>
      <c r="B843">
        <v>-0.6</v>
      </c>
      <c r="C843">
        <v>7.0000000000000007E-2</v>
      </c>
      <c r="D843">
        <v>0.2</v>
      </c>
      <c r="E843">
        <v>1.4E-2</v>
      </c>
    </row>
    <row r="844" spans="1:5">
      <c r="A844">
        <v>19290426</v>
      </c>
      <c r="B844">
        <v>-0.08</v>
      </c>
      <c r="C844">
        <v>-0.16</v>
      </c>
      <c r="D844">
        <v>-0.37</v>
      </c>
      <c r="E844">
        <v>1.4E-2</v>
      </c>
    </row>
    <row r="845" spans="1:5">
      <c r="A845">
        <v>19290427</v>
      </c>
      <c r="B845">
        <v>0.55000000000000004</v>
      </c>
      <c r="C845">
        <v>0.17</v>
      </c>
      <c r="D845">
        <v>0.48</v>
      </c>
      <c r="E845">
        <v>1.4E-2</v>
      </c>
    </row>
    <row r="846" spans="1:5">
      <c r="A846">
        <v>19290429</v>
      </c>
      <c r="B846">
        <v>-0.53</v>
      </c>
      <c r="C846">
        <v>7.0000000000000007E-2</v>
      </c>
      <c r="D846">
        <v>0.57999999999999996</v>
      </c>
      <c r="E846">
        <v>1.4E-2</v>
      </c>
    </row>
    <row r="847" spans="1:5">
      <c r="A847">
        <v>19290430</v>
      </c>
      <c r="B847">
        <v>1.65</v>
      </c>
      <c r="C847">
        <v>-1.26</v>
      </c>
      <c r="D847">
        <v>1.43</v>
      </c>
      <c r="E847">
        <v>1.4E-2</v>
      </c>
    </row>
    <row r="848" spans="1:5">
      <c r="A848">
        <v>19290501</v>
      </c>
      <c r="B848">
        <v>0.11</v>
      </c>
      <c r="C848">
        <v>0.28000000000000003</v>
      </c>
      <c r="D848">
        <v>-0.23</v>
      </c>
      <c r="E848">
        <v>1.7000000000000001E-2</v>
      </c>
    </row>
    <row r="849" spans="1:5">
      <c r="A849">
        <v>19290502</v>
      </c>
      <c r="B849">
        <v>0.14000000000000001</v>
      </c>
      <c r="C849">
        <v>0.05</v>
      </c>
      <c r="D849">
        <v>-0.28999999999999998</v>
      </c>
      <c r="E849">
        <v>1.7000000000000001E-2</v>
      </c>
    </row>
    <row r="850" spans="1:5">
      <c r="A850">
        <v>19290503</v>
      </c>
      <c r="B850">
        <v>0.75</v>
      </c>
      <c r="C850">
        <v>-7.0000000000000007E-2</v>
      </c>
      <c r="D850">
        <v>-0.61</v>
      </c>
      <c r="E850">
        <v>1.7000000000000001E-2</v>
      </c>
    </row>
    <row r="851" spans="1:5">
      <c r="A851">
        <v>19290504</v>
      </c>
      <c r="B851">
        <v>0.31</v>
      </c>
      <c r="C851">
        <v>-0.44</v>
      </c>
      <c r="D851">
        <v>0.15</v>
      </c>
      <c r="E851">
        <v>1.7000000000000001E-2</v>
      </c>
    </row>
    <row r="852" spans="1:5">
      <c r="A852">
        <v>19290506</v>
      </c>
      <c r="B852">
        <v>-0.52</v>
      </c>
      <c r="C852">
        <v>-0.14000000000000001</v>
      </c>
      <c r="D852">
        <v>-0.32</v>
      </c>
      <c r="E852">
        <v>1.7000000000000001E-2</v>
      </c>
    </row>
    <row r="853" spans="1:5">
      <c r="A853">
        <v>19290507</v>
      </c>
      <c r="B853">
        <v>-0.68</v>
      </c>
      <c r="C853">
        <v>0.1</v>
      </c>
      <c r="D853">
        <v>-0.03</v>
      </c>
      <c r="E853">
        <v>1.7000000000000001E-2</v>
      </c>
    </row>
    <row r="854" spans="1:5">
      <c r="A854">
        <v>19290508</v>
      </c>
      <c r="B854">
        <v>0.1</v>
      </c>
      <c r="C854">
        <v>-0.05</v>
      </c>
      <c r="D854">
        <v>-0.06</v>
      </c>
      <c r="E854">
        <v>1.7000000000000001E-2</v>
      </c>
    </row>
    <row r="855" spans="1:5">
      <c r="A855">
        <v>19290509</v>
      </c>
      <c r="B855">
        <v>-0.55000000000000004</v>
      </c>
      <c r="C855">
        <v>-0.05</v>
      </c>
      <c r="D855">
        <v>0</v>
      </c>
      <c r="E855">
        <v>1.7000000000000001E-2</v>
      </c>
    </row>
    <row r="856" spans="1:5">
      <c r="A856">
        <v>19290510</v>
      </c>
      <c r="B856">
        <v>1.18</v>
      </c>
      <c r="C856">
        <v>-0.21</v>
      </c>
      <c r="D856">
        <v>0.14000000000000001</v>
      </c>
      <c r="E856">
        <v>1.7000000000000001E-2</v>
      </c>
    </row>
    <row r="857" spans="1:5">
      <c r="A857">
        <v>19290511</v>
      </c>
      <c r="B857">
        <v>-0.34</v>
      </c>
      <c r="C857">
        <v>0.28000000000000003</v>
      </c>
      <c r="D857">
        <v>0.17</v>
      </c>
      <c r="E857">
        <v>1.7000000000000001E-2</v>
      </c>
    </row>
    <row r="858" spans="1:5">
      <c r="A858">
        <v>19290513</v>
      </c>
      <c r="B858">
        <v>-2.13</v>
      </c>
      <c r="C858">
        <v>-0.4</v>
      </c>
      <c r="D858">
        <v>-0.26</v>
      </c>
      <c r="E858">
        <v>1.7000000000000001E-2</v>
      </c>
    </row>
    <row r="859" spans="1:5">
      <c r="A859">
        <v>19290514</v>
      </c>
      <c r="B859">
        <v>0.89</v>
      </c>
      <c r="C859">
        <v>-0.48</v>
      </c>
      <c r="D859">
        <v>-0.65</v>
      </c>
      <c r="E859">
        <v>1.7000000000000001E-2</v>
      </c>
    </row>
    <row r="860" spans="1:5">
      <c r="A860">
        <v>19290515</v>
      </c>
      <c r="B860">
        <v>-0.32</v>
      </c>
      <c r="C860">
        <v>0.06</v>
      </c>
      <c r="D860">
        <v>7.0000000000000007E-2</v>
      </c>
      <c r="E860">
        <v>1.7000000000000001E-2</v>
      </c>
    </row>
    <row r="861" spans="1:5">
      <c r="A861">
        <v>19290516</v>
      </c>
      <c r="B861">
        <v>7.0000000000000007E-2</v>
      </c>
      <c r="C861">
        <v>-0.44</v>
      </c>
      <c r="D861">
        <v>-0.39</v>
      </c>
      <c r="E861">
        <v>1.7000000000000001E-2</v>
      </c>
    </row>
    <row r="862" spans="1:5">
      <c r="A862">
        <v>19290517</v>
      </c>
      <c r="B862">
        <v>0.51</v>
      </c>
      <c r="C862">
        <v>0.15</v>
      </c>
      <c r="D862">
        <v>-0.06</v>
      </c>
      <c r="E862">
        <v>1.7000000000000001E-2</v>
      </c>
    </row>
    <row r="863" spans="1:5">
      <c r="A863">
        <v>19290518</v>
      </c>
      <c r="B863">
        <v>-0.18</v>
      </c>
      <c r="C863">
        <v>-0.1</v>
      </c>
      <c r="D863">
        <v>-0.13</v>
      </c>
      <c r="E863">
        <v>1.7000000000000001E-2</v>
      </c>
    </row>
    <row r="864" spans="1:5">
      <c r="A864">
        <v>19290520</v>
      </c>
      <c r="B864">
        <v>-1.97</v>
      </c>
      <c r="C864">
        <v>0.41</v>
      </c>
      <c r="D864">
        <v>0.79</v>
      </c>
      <c r="E864">
        <v>1.7000000000000001E-2</v>
      </c>
    </row>
    <row r="865" spans="1:5">
      <c r="A865">
        <v>19290521</v>
      </c>
      <c r="B865">
        <v>0.05</v>
      </c>
      <c r="C865">
        <v>-1.31</v>
      </c>
      <c r="D865">
        <v>-0.38</v>
      </c>
      <c r="E865">
        <v>1.7000000000000001E-2</v>
      </c>
    </row>
    <row r="866" spans="1:5">
      <c r="A866">
        <v>19290522</v>
      </c>
      <c r="B866">
        <v>-3.17</v>
      </c>
      <c r="C866">
        <v>0.99</v>
      </c>
      <c r="D866">
        <v>-0.72</v>
      </c>
      <c r="E866">
        <v>1.7000000000000001E-2</v>
      </c>
    </row>
    <row r="867" spans="1:5">
      <c r="A867">
        <v>19290523</v>
      </c>
      <c r="B867">
        <v>1.54</v>
      </c>
      <c r="C867">
        <v>-1.32</v>
      </c>
      <c r="D867">
        <v>-0.17</v>
      </c>
      <c r="E867">
        <v>1.7000000000000001E-2</v>
      </c>
    </row>
    <row r="868" spans="1:5">
      <c r="A868">
        <v>19290524</v>
      </c>
      <c r="B868">
        <v>-0.47</v>
      </c>
      <c r="C868">
        <v>0.61</v>
      </c>
      <c r="D868">
        <v>-0.03</v>
      </c>
      <c r="E868">
        <v>1.7000000000000001E-2</v>
      </c>
    </row>
    <row r="869" spans="1:5">
      <c r="A869">
        <v>19290525</v>
      </c>
      <c r="B869">
        <v>-0.37</v>
      </c>
      <c r="C869">
        <v>-0.51</v>
      </c>
      <c r="D869">
        <v>-0.09</v>
      </c>
      <c r="E869">
        <v>1.7000000000000001E-2</v>
      </c>
    </row>
    <row r="870" spans="1:5">
      <c r="A870">
        <v>19290527</v>
      </c>
      <c r="B870">
        <v>-3.2</v>
      </c>
      <c r="C870">
        <v>-0.69</v>
      </c>
      <c r="D870">
        <v>-0.19</v>
      </c>
      <c r="E870">
        <v>1.7000000000000001E-2</v>
      </c>
    </row>
    <row r="871" spans="1:5">
      <c r="A871">
        <v>19290528</v>
      </c>
      <c r="B871">
        <v>1.1200000000000001</v>
      </c>
      <c r="C871">
        <v>-1.2</v>
      </c>
      <c r="D871">
        <v>0.22</v>
      </c>
      <c r="E871">
        <v>1.7000000000000001E-2</v>
      </c>
    </row>
    <row r="872" spans="1:5">
      <c r="A872">
        <v>19290529</v>
      </c>
      <c r="B872">
        <v>0.1</v>
      </c>
      <c r="C872">
        <v>-0.22</v>
      </c>
      <c r="D872">
        <v>0.94</v>
      </c>
      <c r="E872">
        <v>1.7000000000000001E-2</v>
      </c>
    </row>
    <row r="873" spans="1:5">
      <c r="A873">
        <v>19290531</v>
      </c>
      <c r="B873">
        <v>0.56999999999999995</v>
      </c>
      <c r="C873">
        <v>-1.2</v>
      </c>
      <c r="D873">
        <v>0.42</v>
      </c>
      <c r="E873">
        <v>1.7000000000000001E-2</v>
      </c>
    </row>
    <row r="874" spans="1:5">
      <c r="A874">
        <v>19290601</v>
      </c>
      <c r="B874">
        <v>0.61</v>
      </c>
      <c r="C874">
        <v>0.28999999999999998</v>
      </c>
      <c r="D874">
        <v>0.11</v>
      </c>
      <c r="E874">
        <v>2.1000000000000001E-2</v>
      </c>
    </row>
    <row r="875" spans="1:5">
      <c r="A875">
        <v>19290603</v>
      </c>
      <c r="B875">
        <v>1.27</v>
      </c>
      <c r="C875">
        <v>-0.11</v>
      </c>
      <c r="D875">
        <v>0.66</v>
      </c>
      <c r="E875">
        <v>2.1000000000000001E-2</v>
      </c>
    </row>
    <row r="876" spans="1:5">
      <c r="A876">
        <v>19290604</v>
      </c>
      <c r="B876">
        <v>1.4</v>
      </c>
      <c r="C876">
        <v>0.39</v>
      </c>
      <c r="D876">
        <v>-0.76</v>
      </c>
      <c r="E876">
        <v>2.1000000000000001E-2</v>
      </c>
    </row>
    <row r="877" spans="1:5">
      <c r="A877">
        <v>19290605</v>
      </c>
      <c r="B877">
        <v>-0.31</v>
      </c>
      <c r="C877">
        <v>0.28000000000000003</v>
      </c>
      <c r="D877">
        <v>-0.65</v>
      </c>
      <c r="E877">
        <v>2.1000000000000001E-2</v>
      </c>
    </row>
    <row r="878" spans="1:5">
      <c r="A878">
        <v>19290606</v>
      </c>
      <c r="B878">
        <v>0.27</v>
      </c>
      <c r="C878">
        <v>-0.18</v>
      </c>
      <c r="D878">
        <v>0.4</v>
      </c>
      <c r="E878">
        <v>2.1000000000000001E-2</v>
      </c>
    </row>
    <row r="879" spans="1:5">
      <c r="A879">
        <v>19290607</v>
      </c>
      <c r="B879">
        <v>-0.45</v>
      </c>
      <c r="C879">
        <v>-0.01</v>
      </c>
      <c r="D879">
        <v>-0.43</v>
      </c>
      <c r="E879">
        <v>2.1000000000000001E-2</v>
      </c>
    </row>
    <row r="880" spans="1:5">
      <c r="A880">
        <v>19290608</v>
      </c>
      <c r="B880">
        <v>-0.36</v>
      </c>
      <c r="C880">
        <v>-0.15</v>
      </c>
      <c r="D880">
        <v>0.95</v>
      </c>
      <c r="E880">
        <v>2.1000000000000001E-2</v>
      </c>
    </row>
    <row r="881" spans="1:5">
      <c r="A881">
        <v>19290610</v>
      </c>
      <c r="B881">
        <v>-0.54</v>
      </c>
      <c r="C881">
        <v>0.14000000000000001</v>
      </c>
      <c r="D881">
        <v>0.32</v>
      </c>
      <c r="E881">
        <v>2.1000000000000001E-2</v>
      </c>
    </row>
    <row r="882" spans="1:5">
      <c r="A882">
        <v>19290611</v>
      </c>
      <c r="B882">
        <v>0.4</v>
      </c>
      <c r="C882">
        <v>-0.2</v>
      </c>
      <c r="D882">
        <v>-0.43</v>
      </c>
      <c r="E882">
        <v>2.1000000000000001E-2</v>
      </c>
    </row>
    <row r="883" spans="1:5">
      <c r="A883">
        <v>19290612</v>
      </c>
      <c r="B883">
        <v>0.03</v>
      </c>
      <c r="C883">
        <v>0.26</v>
      </c>
      <c r="D883">
        <v>-0.34</v>
      </c>
      <c r="E883">
        <v>2.1000000000000001E-2</v>
      </c>
    </row>
    <row r="884" spans="1:5">
      <c r="A884">
        <v>19290613</v>
      </c>
      <c r="B884">
        <v>1.24</v>
      </c>
      <c r="C884">
        <v>-0.5</v>
      </c>
      <c r="D884">
        <v>-0.01</v>
      </c>
      <c r="E884">
        <v>2.1000000000000001E-2</v>
      </c>
    </row>
    <row r="885" spans="1:5">
      <c r="A885">
        <v>19290614</v>
      </c>
      <c r="B885">
        <v>0.31</v>
      </c>
      <c r="C885">
        <v>0.34</v>
      </c>
      <c r="D885">
        <v>0.3</v>
      </c>
      <c r="E885">
        <v>2.1000000000000001E-2</v>
      </c>
    </row>
    <row r="886" spans="1:5">
      <c r="A886">
        <v>19290615</v>
      </c>
      <c r="B886">
        <v>0.28999999999999998</v>
      </c>
      <c r="C886">
        <v>-0.19</v>
      </c>
      <c r="D886">
        <v>0.77</v>
      </c>
      <c r="E886">
        <v>2.1000000000000001E-2</v>
      </c>
    </row>
    <row r="887" spans="1:5">
      <c r="A887">
        <v>19290617</v>
      </c>
      <c r="B887">
        <v>1.22</v>
      </c>
      <c r="C887">
        <v>-0.69</v>
      </c>
      <c r="D887">
        <v>-0.56999999999999995</v>
      </c>
      <c r="E887">
        <v>2.1000000000000001E-2</v>
      </c>
    </row>
    <row r="888" spans="1:5">
      <c r="A888">
        <v>19290618</v>
      </c>
      <c r="B888">
        <v>0.17</v>
      </c>
      <c r="C888">
        <v>-0.05</v>
      </c>
      <c r="D888">
        <v>0.01</v>
      </c>
      <c r="E888">
        <v>2.1000000000000001E-2</v>
      </c>
    </row>
    <row r="889" spans="1:5">
      <c r="A889">
        <v>19290619</v>
      </c>
      <c r="B889">
        <v>-0.65</v>
      </c>
      <c r="C889">
        <v>0.38</v>
      </c>
      <c r="D889">
        <v>-0.51</v>
      </c>
      <c r="E889">
        <v>2.1000000000000001E-2</v>
      </c>
    </row>
    <row r="890" spans="1:5">
      <c r="A890">
        <v>19290620</v>
      </c>
      <c r="B890">
        <v>0.43</v>
      </c>
      <c r="C890">
        <v>-0.18</v>
      </c>
      <c r="D890">
        <v>-0.32</v>
      </c>
      <c r="E890">
        <v>2.1000000000000001E-2</v>
      </c>
    </row>
    <row r="891" spans="1:5">
      <c r="A891">
        <v>19290621</v>
      </c>
      <c r="B891">
        <v>0.67</v>
      </c>
      <c r="C891">
        <v>-0.38</v>
      </c>
      <c r="D891">
        <v>0.45</v>
      </c>
      <c r="E891">
        <v>2.1000000000000001E-2</v>
      </c>
    </row>
    <row r="892" spans="1:5">
      <c r="A892">
        <v>19290622</v>
      </c>
      <c r="B892">
        <v>0.31</v>
      </c>
      <c r="C892">
        <v>0.05</v>
      </c>
      <c r="D892">
        <v>0.65</v>
      </c>
      <c r="E892">
        <v>2.1000000000000001E-2</v>
      </c>
    </row>
    <row r="893" spans="1:5">
      <c r="A893">
        <v>19290624</v>
      </c>
      <c r="B893">
        <v>-0.21</v>
      </c>
      <c r="C893">
        <v>0.22</v>
      </c>
      <c r="D893">
        <v>-0.73</v>
      </c>
      <c r="E893">
        <v>2.1000000000000001E-2</v>
      </c>
    </row>
    <row r="894" spans="1:5">
      <c r="A894">
        <v>19290625</v>
      </c>
      <c r="B894">
        <v>0.77</v>
      </c>
      <c r="C894">
        <v>-0.4</v>
      </c>
      <c r="D894">
        <v>-0.92</v>
      </c>
      <c r="E894">
        <v>2.1000000000000001E-2</v>
      </c>
    </row>
    <row r="895" spans="1:5">
      <c r="A895">
        <v>19290626</v>
      </c>
      <c r="B895">
        <v>0.56000000000000005</v>
      </c>
      <c r="C895">
        <v>-0.02</v>
      </c>
      <c r="D895">
        <v>0.03</v>
      </c>
      <c r="E895">
        <v>2.1000000000000001E-2</v>
      </c>
    </row>
    <row r="896" spans="1:5">
      <c r="A896">
        <v>19290627</v>
      </c>
      <c r="B896">
        <v>0.04</v>
      </c>
      <c r="C896">
        <v>-0.05</v>
      </c>
      <c r="D896">
        <v>-0.51</v>
      </c>
      <c r="E896">
        <v>2.1000000000000001E-2</v>
      </c>
    </row>
    <row r="897" spans="1:5">
      <c r="A897">
        <v>19290628</v>
      </c>
      <c r="B897">
        <v>0.94</v>
      </c>
      <c r="C897">
        <v>-0.93</v>
      </c>
      <c r="D897">
        <v>-0.85</v>
      </c>
      <c r="E897">
        <v>2.1000000000000001E-2</v>
      </c>
    </row>
    <row r="898" spans="1:5">
      <c r="A898">
        <v>19290629</v>
      </c>
      <c r="B898">
        <v>0.86</v>
      </c>
      <c r="C898">
        <v>-0.32</v>
      </c>
      <c r="D898">
        <v>-0.08</v>
      </c>
      <c r="E898">
        <v>2.1000000000000001E-2</v>
      </c>
    </row>
    <row r="899" spans="1:5">
      <c r="A899">
        <v>19290701</v>
      </c>
      <c r="B899">
        <v>0.37</v>
      </c>
      <c r="C899">
        <v>-0.23</v>
      </c>
      <c r="D899">
        <v>0.31</v>
      </c>
      <c r="E899">
        <v>1.2999999999999999E-2</v>
      </c>
    </row>
    <row r="900" spans="1:5">
      <c r="A900">
        <v>19290702</v>
      </c>
      <c r="B900">
        <v>1.1100000000000001</v>
      </c>
      <c r="C900">
        <v>-0.94</v>
      </c>
      <c r="D900">
        <v>0.24</v>
      </c>
      <c r="E900">
        <v>1.2999999999999999E-2</v>
      </c>
    </row>
    <row r="901" spans="1:5">
      <c r="A901">
        <v>19290703</v>
      </c>
      <c r="B901">
        <v>0.33</v>
      </c>
      <c r="C901">
        <v>0.19</v>
      </c>
      <c r="D901">
        <v>-0.38</v>
      </c>
      <c r="E901">
        <v>1.2999999999999999E-2</v>
      </c>
    </row>
    <row r="902" spans="1:5">
      <c r="A902">
        <v>19290705</v>
      </c>
      <c r="B902">
        <v>0.47</v>
      </c>
      <c r="C902">
        <v>0.21</v>
      </c>
      <c r="D902">
        <v>-0.45</v>
      </c>
      <c r="E902">
        <v>1.2999999999999999E-2</v>
      </c>
    </row>
    <row r="903" spans="1:5">
      <c r="A903">
        <v>19290706</v>
      </c>
      <c r="B903">
        <v>0.16</v>
      </c>
      <c r="C903">
        <v>-0.13</v>
      </c>
      <c r="D903">
        <v>-0.09</v>
      </c>
      <c r="E903">
        <v>1.2999999999999999E-2</v>
      </c>
    </row>
    <row r="904" spans="1:5">
      <c r="A904">
        <v>19290708</v>
      </c>
      <c r="B904">
        <v>0.04</v>
      </c>
      <c r="C904">
        <v>0.64</v>
      </c>
      <c r="D904">
        <v>0.96</v>
      </c>
      <c r="E904">
        <v>1.2999999999999999E-2</v>
      </c>
    </row>
    <row r="905" spans="1:5">
      <c r="A905">
        <v>19290709</v>
      </c>
      <c r="B905">
        <v>0.11</v>
      </c>
      <c r="C905">
        <v>0.28000000000000003</v>
      </c>
      <c r="D905">
        <v>0</v>
      </c>
      <c r="E905">
        <v>1.2999999999999999E-2</v>
      </c>
    </row>
    <row r="906" spans="1:5">
      <c r="A906">
        <v>19290710</v>
      </c>
      <c r="B906">
        <v>-0.3</v>
      </c>
      <c r="C906">
        <v>0.03</v>
      </c>
      <c r="D906">
        <v>-0.19</v>
      </c>
      <c r="E906">
        <v>1.2999999999999999E-2</v>
      </c>
    </row>
    <row r="907" spans="1:5">
      <c r="A907">
        <v>19290711</v>
      </c>
      <c r="B907">
        <v>0.25</v>
      </c>
      <c r="C907">
        <v>-0.22</v>
      </c>
      <c r="D907">
        <v>-0.38</v>
      </c>
      <c r="E907">
        <v>1.2999999999999999E-2</v>
      </c>
    </row>
    <row r="908" spans="1:5">
      <c r="A908">
        <v>19290712</v>
      </c>
      <c r="B908">
        <v>0.92</v>
      </c>
      <c r="C908">
        <v>-0.78</v>
      </c>
      <c r="D908">
        <v>0.23</v>
      </c>
      <c r="E908">
        <v>1.2999999999999999E-2</v>
      </c>
    </row>
    <row r="909" spans="1:5">
      <c r="A909">
        <v>19290713</v>
      </c>
      <c r="B909">
        <v>0.4</v>
      </c>
      <c r="C909">
        <v>-0.49</v>
      </c>
      <c r="D909">
        <v>1.1599999999999999</v>
      </c>
      <c r="E909">
        <v>1.2999999999999999E-2</v>
      </c>
    </row>
    <row r="910" spans="1:5">
      <c r="A910">
        <v>19290715</v>
      </c>
      <c r="B910">
        <v>-0.46</v>
      </c>
      <c r="C910">
        <v>-0.31</v>
      </c>
      <c r="D910">
        <v>1.01</v>
      </c>
      <c r="E910">
        <v>1.2999999999999999E-2</v>
      </c>
    </row>
    <row r="911" spans="1:5">
      <c r="A911">
        <v>19290716</v>
      </c>
      <c r="B911">
        <v>0.48</v>
      </c>
      <c r="C911">
        <v>-0.26</v>
      </c>
      <c r="D911">
        <v>0.09</v>
      </c>
      <c r="E911">
        <v>1.2999999999999999E-2</v>
      </c>
    </row>
    <row r="912" spans="1:5">
      <c r="A912">
        <v>19290717</v>
      </c>
      <c r="B912">
        <v>0.27</v>
      </c>
      <c r="C912">
        <v>0.06</v>
      </c>
      <c r="D912">
        <v>-0.25</v>
      </c>
      <c r="E912">
        <v>1.2999999999999999E-2</v>
      </c>
    </row>
    <row r="913" spans="1:5">
      <c r="A913">
        <v>19290718</v>
      </c>
      <c r="B913">
        <v>-0.12</v>
      </c>
      <c r="C913">
        <v>-0.13</v>
      </c>
      <c r="D913">
        <v>-0.04</v>
      </c>
      <c r="E913">
        <v>1.2999999999999999E-2</v>
      </c>
    </row>
    <row r="914" spans="1:5">
      <c r="A914">
        <v>19290719</v>
      </c>
      <c r="B914">
        <v>0.33</v>
      </c>
      <c r="C914">
        <v>-0.56999999999999995</v>
      </c>
      <c r="D914">
        <v>0.78</v>
      </c>
      <c r="E914">
        <v>1.2999999999999999E-2</v>
      </c>
    </row>
    <row r="915" spans="1:5">
      <c r="A915">
        <v>19290720</v>
      </c>
      <c r="B915">
        <v>0.15</v>
      </c>
      <c r="C915">
        <v>-0.09</v>
      </c>
      <c r="D915">
        <v>0.18</v>
      </c>
      <c r="E915">
        <v>1.2999999999999999E-2</v>
      </c>
    </row>
    <row r="916" spans="1:5">
      <c r="A916">
        <v>19290722</v>
      </c>
      <c r="B916">
        <v>-1.1100000000000001</v>
      </c>
      <c r="C916">
        <v>0.17</v>
      </c>
      <c r="D916">
        <v>-0.28999999999999998</v>
      </c>
      <c r="E916">
        <v>1.2999999999999999E-2</v>
      </c>
    </row>
    <row r="917" spans="1:5">
      <c r="A917">
        <v>19290723</v>
      </c>
      <c r="B917">
        <v>1.03</v>
      </c>
      <c r="C917">
        <v>-0.83</v>
      </c>
      <c r="D917">
        <v>0.19</v>
      </c>
      <c r="E917">
        <v>1.2999999999999999E-2</v>
      </c>
    </row>
    <row r="918" spans="1:5">
      <c r="A918">
        <v>19290724</v>
      </c>
      <c r="B918">
        <v>-0.49</v>
      </c>
      <c r="C918">
        <v>-0.27</v>
      </c>
      <c r="D918">
        <v>0.12</v>
      </c>
      <c r="E918">
        <v>1.2999999999999999E-2</v>
      </c>
    </row>
    <row r="919" spans="1:5">
      <c r="A919">
        <v>19290725</v>
      </c>
      <c r="B919">
        <v>0.51</v>
      </c>
      <c r="C919">
        <v>-0.56000000000000005</v>
      </c>
      <c r="D919">
        <v>-0.73</v>
      </c>
      <c r="E919">
        <v>1.2999999999999999E-2</v>
      </c>
    </row>
    <row r="920" spans="1:5">
      <c r="A920">
        <v>19290726</v>
      </c>
      <c r="B920">
        <v>-0.4</v>
      </c>
      <c r="C920">
        <v>-0.01</v>
      </c>
      <c r="D920">
        <v>0.12</v>
      </c>
      <c r="E920">
        <v>1.2999999999999999E-2</v>
      </c>
    </row>
    <row r="921" spans="1:5">
      <c r="A921">
        <v>19290727</v>
      </c>
      <c r="B921">
        <v>-0.44</v>
      </c>
      <c r="C921">
        <v>0.45</v>
      </c>
      <c r="D921">
        <v>-0.45</v>
      </c>
      <c r="E921">
        <v>1.2999999999999999E-2</v>
      </c>
    </row>
    <row r="922" spans="1:5">
      <c r="A922">
        <v>19290729</v>
      </c>
      <c r="B922">
        <v>-1.1599999999999999</v>
      </c>
      <c r="C922">
        <v>0.25</v>
      </c>
      <c r="D922">
        <v>0.43</v>
      </c>
      <c r="E922">
        <v>1.2999999999999999E-2</v>
      </c>
    </row>
    <row r="923" spans="1:5">
      <c r="A923">
        <v>19290730</v>
      </c>
      <c r="B923">
        <v>0.89</v>
      </c>
      <c r="C923">
        <v>-0.04</v>
      </c>
      <c r="D923">
        <v>0</v>
      </c>
      <c r="E923">
        <v>1.2999999999999999E-2</v>
      </c>
    </row>
    <row r="924" spans="1:5">
      <c r="A924">
        <v>19290731</v>
      </c>
      <c r="B924">
        <v>1.08</v>
      </c>
      <c r="C924">
        <v>-0.21</v>
      </c>
      <c r="D924">
        <v>0.01</v>
      </c>
      <c r="E924">
        <v>1.2999999999999999E-2</v>
      </c>
    </row>
    <row r="925" spans="1:5">
      <c r="A925">
        <v>19290801</v>
      </c>
      <c r="B925">
        <v>0.81</v>
      </c>
      <c r="C925">
        <v>-0.66</v>
      </c>
      <c r="D925">
        <v>-0.16</v>
      </c>
      <c r="E925">
        <v>1.4999999999999999E-2</v>
      </c>
    </row>
    <row r="926" spans="1:5">
      <c r="A926">
        <v>19290802</v>
      </c>
      <c r="B926">
        <v>0.93</v>
      </c>
      <c r="C926">
        <v>-1.1599999999999999</v>
      </c>
      <c r="D926">
        <v>-0.05</v>
      </c>
      <c r="E926">
        <v>1.4999999999999999E-2</v>
      </c>
    </row>
    <row r="927" spans="1:5">
      <c r="A927">
        <v>19290803</v>
      </c>
      <c r="B927">
        <v>0.51</v>
      </c>
      <c r="C927">
        <v>-0.52</v>
      </c>
      <c r="D927">
        <v>-0.63</v>
      </c>
      <c r="E927">
        <v>1.4999999999999999E-2</v>
      </c>
    </row>
    <row r="928" spans="1:5">
      <c r="A928">
        <v>19290805</v>
      </c>
      <c r="B928">
        <v>-0.61</v>
      </c>
      <c r="C928">
        <v>-0.5</v>
      </c>
      <c r="D928">
        <v>0.79</v>
      </c>
      <c r="E928">
        <v>1.4999999999999999E-2</v>
      </c>
    </row>
    <row r="929" spans="1:5">
      <c r="A929">
        <v>19290806</v>
      </c>
      <c r="B929">
        <v>-0.47</v>
      </c>
      <c r="C929">
        <v>0.22</v>
      </c>
      <c r="D929">
        <v>0.02</v>
      </c>
      <c r="E929">
        <v>1.4999999999999999E-2</v>
      </c>
    </row>
    <row r="930" spans="1:5">
      <c r="A930">
        <v>19290807</v>
      </c>
      <c r="B930">
        <v>-1.02</v>
      </c>
      <c r="C930">
        <v>0.14000000000000001</v>
      </c>
      <c r="D930">
        <v>0.38</v>
      </c>
      <c r="E930">
        <v>1.4999999999999999E-2</v>
      </c>
    </row>
    <row r="931" spans="1:5">
      <c r="A931">
        <v>19290808</v>
      </c>
      <c r="B931">
        <v>0.9</v>
      </c>
      <c r="C931">
        <v>-0.74</v>
      </c>
      <c r="D931">
        <v>0.08</v>
      </c>
      <c r="E931">
        <v>1.4999999999999999E-2</v>
      </c>
    </row>
    <row r="932" spans="1:5">
      <c r="A932">
        <v>19290809</v>
      </c>
      <c r="B932">
        <v>-3.61</v>
      </c>
      <c r="C932">
        <v>0.26</v>
      </c>
      <c r="D932">
        <v>0.39</v>
      </c>
      <c r="E932">
        <v>1.4999999999999999E-2</v>
      </c>
    </row>
    <row r="933" spans="1:5">
      <c r="A933">
        <v>19290810</v>
      </c>
      <c r="B933">
        <v>1.59</v>
      </c>
      <c r="C933">
        <v>-0.78</v>
      </c>
      <c r="D933">
        <v>0.48</v>
      </c>
      <c r="E933">
        <v>1.4999999999999999E-2</v>
      </c>
    </row>
    <row r="934" spans="1:5">
      <c r="A934">
        <v>19290812</v>
      </c>
      <c r="B934">
        <v>1.47</v>
      </c>
      <c r="C934">
        <v>-0.22</v>
      </c>
      <c r="D934">
        <v>0.17</v>
      </c>
      <c r="E934">
        <v>1.4999999999999999E-2</v>
      </c>
    </row>
    <row r="935" spans="1:5">
      <c r="A935">
        <v>19290813</v>
      </c>
      <c r="B935">
        <v>0.7</v>
      </c>
      <c r="C935">
        <v>-0.56999999999999995</v>
      </c>
      <c r="D935">
        <v>-0.22</v>
      </c>
      <c r="E935">
        <v>1.4999999999999999E-2</v>
      </c>
    </row>
    <row r="936" spans="1:5">
      <c r="A936">
        <v>19290814</v>
      </c>
      <c r="B936">
        <v>0.14000000000000001</v>
      </c>
      <c r="C936">
        <v>-0.52</v>
      </c>
      <c r="D936">
        <v>-0.12</v>
      </c>
      <c r="E936">
        <v>1.4999999999999999E-2</v>
      </c>
    </row>
    <row r="937" spans="1:5">
      <c r="A937">
        <v>19290815</v>
      </c>
      <c r="B937">
        <v>0.28999999999999998</v>
      </c>
      <c r="C937">
        <v>-0.05</v>
      </c>
      <c r="D937">
        <v>0.18</v>
      </c>
      <c r="E937">
        <v>1.4999999999999999E-2</v>
      </c>
    </row>
    <row r="938" spans="1:5">
      <c r="A938">
        <v>19290816</v>
      </c>
      <c r="B938">
        <v>1.8</v>
      </c>
      <c r="C938">
        <v>-0.37</v>
      </c>
      <c r="D938">
        <v>-0.34</v>
      </c>
      <c r="E938">
        <v>1.4999999999999999E-2</v>
      </c>
    </row>
    <row r="939" spans="1:5">
      <c r="A939">
        <v>19290817</v>
      </c>
      <c r="B939">
        <v>0.25</v>
      </c>
      <c r="C939">
        <v>0.15</v>
      </c>
      <c r="D939">
        <v>0.87</v>
      </c>
      <c r="E939">
        <v>1.4999999999999999E-2</v>
      </c>
    </row>
    <row r="940" spans="1:5">
      <c r="A940">
        <v>19290819</v>
      </c>
      <c r="B940">
        <v>0.5</v>
      </c>
      <c r="C940">
        <v>-0.69</v>
      </c>
      <c r="D940">
        <v>-0.63</v>
      </c>
      <c r="E940">
        <v>1.4999999999999999E-2</v>
      </c>
    </row>
    <row r="941" spans="1:5">
      <c r="A941">
        <v>19290820</v>
      </c>
      <c r="B941">
        <v>0.3</v>
      </c>
      <c r="C941">
        <v>-0.01</v>
      </c>
      <c r="D941">
        <v>0.14000000000000001</v>
      </c>
      <c r="E941">
        <v>1.4999999999999999E-2</v>
      </c>
    </row>
    <row r="942" spans="1:5">
      <c r="A942">
        <v>19290821</v>
      </c>
      <c r="B942">
        <v>-0.37</v>
      </c>
      <c r="C942">
        <v>-0.02</v>
      </c>
      <c r="D942">
        <v>-0.12</v>
      </c>
      <c r="E942">
        <v>1.4999999999999999E-2</v>
      </c>
    </row>
    <row r="943" spans="1:5">
      <c r="A943">
        <v>19290822</v>
      </c>
      <c r="B943">
        <v>0.85</v>
      </c>
      <c r="C943">
        <v>-0.54</v>
      </c>
      <c r="D943">
        <v>-0.53</v>
      </c>
      <c r="E943">
        <v>1.4999999999999999E-2</v>
      </c>
    </row>
    <row r="944" spans="1:5">
      <c r="A944">
        <v>19290823</v>
      </c>
      <c r="B944">
        <v>0.94</v>
      </c>
      <c r="C944">
        <v>-1.24</v>
      </c>
      <c r="D944">
        <v>-0.39</v>
      </c>
      <c r="E944">
        <v>1.4999999999999999E-2</v>
      </c>
    </row>
    <row r="945" spans="1:5">
      <c r="A945">
        <v>19290824</v>
      </c>
      <c r="B945">
        <v>0.22</v>
      </c>
      <c r="C945">
        <v>-0.59</v>
      </c>
      <c r="D945">
        <v>0.14000000000000001</v>
      </c>
      <c r="E945">
        <v>1.4999999999999999E-2</v>
      </c>
    </row>
    <row r="946" spans="1:5">
      <c r="A946">
        <v>19290826</v>
      </c>
      <c r="B946">
        <v>-0.05</v>
      </c>
      <c r="C946">
        <v>-0.18</v>
      </c>
      <c r="D946">
        <v>0.33</v>
      </c>
      <c r="E946">
        <v>1.4999999999999999E-2</v>
      </c>
    </row>
    <row r="947" spans="1:5">
      <c r="A947">
        <v>19290827</v>
      </c>
      <c r="B947">
        <v>-0.08</v>
      </c>
      <c r="C947">
        <v>0.02</v>
      </c>
      <c r="D947">
        <v>0.01</v>
      </c>
      <c r="E947">
        <v>1.4999999999999999E-2</v>
      </c>
    </row>
    <row r="948" spans="1:5">
      <c r="A948">
        <v>19290828</v>
      </c>
      <c r="B948">
        <v>-0.03</v>
      </c>
      <c r="C948">
        <v>-0.12</v>
      </c>
      <c r="D948">
        <v>0.15</v>
      </c>
      <c r="E948">
        <v>1.4999999999999999E-2</v>
      </c>
    </row>
    <row r="949" spans="1:5">
      <c r="A949">
        <v>19290829</v>
      </c>
      <c r="B949">
        <v>0.84</v>
      </c>
      <c r="C949">
        <v>-0.1</v>
      </c>
      <c r="D949">
        <v>0.08</v>
      </c>
      <c r="E949">
        <v>1.4999999999999999E-2</v>
      </c>
    </row>
    <row r="950" spans="1:5">
      <c r="A950">
        <v>19290830</v>
      </c>
      <c r="B950">
        <v>1.0900000000000001</v>
      </c>
      <c r="C950">
        <v>-0.54</v>
      </c>
      <c r="D950">
        <v>-0.75</v>
      </c>
      <c r="E950">
        <v>1.4999999999999999E-2</v>
      </c>
    </row>
    <row r="951" spans="1:5">
      <c r="A951">
        <v>19290903</v>
      </c>
      <c r="B951">
        <v>0.36</v>
      </c>
      <c r="C951">
        <v>-0.28999999999999998</v>
      </c>
      <c r="D951">
        <v>-0.53</v>
      </c>
      <c r="E951">
        <v>1.4999999999999999E-2</v>
      </c>
    </row>
    <row r="952" spans="1:5">
      <c r="A952">
        <v>19290904</v>
      </c>
      <c r="B952">
        <v>-0.53</v>
      </c>
      <c r="C952">
        <v>0.1</v>
      </c>
      <c r="D952">
        <v>-0.77</v>
      </c>
      <c r="E952">
        <v>1.4999999999999999E-2</v>
      </c>
    </row>
    <row r="953" spans="1:5">
      <c r="A953">
        <v>19290905</v>
      </c>
      <c r="B953">
        <v>-1.91</v>
      </c>
      <c r="C953">
        <v>0.74</v>
      </c>
      <c r="D953">
        <v>0.22</v>
      </c>
      <c r="E953">
        <v>1.4999999999999999E-2</v>
      </c>
    </row>
    <row r="954" spans="1:5">
      <c r="A954">
        <v>19290906</v>
      </c>
      <c r="B954">
        <v>2.06</v>
      </c>
      <c r="C954">
        <v>-1.21</v>
      </c>
      <c r="D954">
        <v>-0.21</v>
      </c>
      <c r="E954">
        <v>1.4999999999999999E-2</v>
      </c>
    </row>
    <row r="955" spans="1:5">
      <c r="A955">
        <v>19290907</v>
      </c>
      <c r="B955">
        <v>0.32</v>
      </c>
      <c r="C955">
        <v>-0.25</v>
      </c>
      <c r="D955">
        <v>0.23</v>
      </c>
      <c r="E955">
        <v>1.4999999999999999E-2</v>
      </c>
    </row>
    <row r="956" spans="1:5">
      <c r="A956">
        <v>19290909</v>
      </c>
      <c r="B956">
        <v>-0.59</v>
      </c>
      <c r="C956">
        <v>0.1</v>
      </c>
      <c r="D956">
        <v>-0.14000000000000001</v>
      </c>
      <c r="E956">
        <v>1.4999999999999999E-2</v>
      </c>
    </row>
    <row r="957" spans="1:5">
      <c r="A957">
        <v>19290910</v>
      </c>
      <c r="B957">
        <v>-1.72</v>
      </c>
      <c r="C957">
        <v>1.36</v>
      </c>
      <c r="D957">
        <v>-0.02</v>
      </c>
      <c r="E957">
        <v>1.4999999999999999E-2</v>
      </c>
    </row>
    <row r="958" spans="1:5">
      <c r="A958">
        <v>19290911</v>
      </c>
      <c r="B958">
        <v>1.19</v>
      </c>
      <c r="C958">
        <v>-1.1299999999999999</v>
      </c>
      <c r="D958">
        <v>0.28999999999999998</v>
      </c>
      <c r="E958">
        <v>1.4999999999999999E-2</v>
      </c>
    </row>
    <row r="959" spans="1:5">
      <c r="A959">
        <v>19290912</v>
      </c>
      <c r="B959">
        <v>-1</v>
      </c>
      <c r="C959">
        <v>1.1499999999999999</v>
      </c>
      <c r="D959">
        <v>-0.05</v>
      </c>
      <c r="E959">
        <v>1.4999999999999999E-2</v>
      </c>
    </row>
    <row r="960" spans="1:5">
      <c r="A960">
        <v>19290913</v>
      </c>
      <c r="B960">
        <v>0.25</v>
      </c>
      <c r="C960">
        <v>0.13</v>
      </c>
      <c r="D960">
        <v>-0.22</v>
      </c>
      <c r="E960">
        <v>1.4999999999999999E-2</v>
      </c>
    </row>
    <row r="961" spans="1:5">
      <c r="A961">
        <v>19290914</v>
      </c>
      <c r="B961">
        <v>0.22</v>
      </c>
      <c r="C961">
        <v>-0.04</v>
      </c>
      <c r="D961">
        <v>0.06</v>
      </c>
      <c r="E961">
        <v>1.4999999999999999E-2</v>
      </c>
    </row>
    <row r="962" spans="1:5">
      <c r="A962">
        <v>19290916</v>
      </c>
      <c r="B962">
        <v>1.03</v>
      </c>
      <c r="C962">
        <v>-0.47</v>
      </c>
      <c r="D962">
        <v>-0.14000000000000001</v>
      </c>
      <c r="E962">
        <v>1.4999999999999999E-2</v>
      </c>
    </row>
    <row r="963" spans="1:5">
      <c r="A963">
        <v>19290917</v>
      </c>
      <c r="B963">
        <v>-0.63</v>
      </c>
      <c r="C963">
        <v>0.89</v>
      </c>
      <c r="D963">
        <v>-0.27</v>
      </c>
      <c r="E963">
        <v>1.4999999999999999E-2</v>
      </c>
    </row>
    <row r="964" spans="1:5">
      <c r="A964">
        <v>19290918</v>
      </c>
      <c r="B964">
        <v>0.44</v>
      </c>
      <c r="C964">
        <v>-0.96</v>
      </c>
      <c r="D964">
        <v>0.51</v>
      </c>
      <c r="E964">
        <v>1.4999999999999999E-2</v>
      </c>
    </row>
    <row r="965" spans="1:5">
      <c r="A965">
        <v>19290919</v>
      </c>
      <c r="B965">
        <v>0.01</v>
      </c>
      <c r="C965">
        <v>-0.01</v>
      </c>
      <c r="D965">
        <v>-0.28999999999999998</v>
      </c>
      <c r="E965">
        <v>1.4999999999999999E-2</v>
      </c>
    </row>
    <row r="966" spans="1:5">
      <c r="A966">
        <v>19290920</v>
      </c>
      <c r="B966">
        <v>-0.87</v>
      </c>
      <c r="C966">
        <v>0.52</v>
      </c>
      <c r="D966">
        <v>-0.09</v>
      </c>
      <c r="E966">
        <v>1.4999999999999999E-2</v>
      </c>
    </row>
    <row r="967" spans="1:5">
      <c r="A967">
        <v>19290921</v>
      </c>
      <c r="B967">
        <v>-0.08</v>
      </c>
      <c r="C967">
        <v>0.2</v>
      </c>
      <c r="D967">
        <v>-0.13</v>
      </c>
      <c r="E967">
        <v>1.4999999999999999E-2</v>
      </c>
    </row>
    <row r="968" spans="1:5">
      <c r="A968">
        <v>19290923</v>
      </c>
      <c r="B968">
        <v>-0.28000000000000003</v>
      </c>
      <c r="C968">
        <v>-0.17</v>
      </c>
      <c r="D968">
        <v>0.09</v>
      </c>
      <c r="E968">
        <v>1.4999999999999999E-2</v>
      </c>
    </row>
    <row r="969" spans="1:5">
      <c r="A969">
        <v>19290924</v>
      </c>
      <c r="B969">
        <v>-1.53</v>
      </c>
      <c r="C969">
        <v>0.51</v>
      </c>
      <c r="D969">
        <v>0.22</v>
      </c>
      <c r="E969">
        <v>1.4999999999999999E-2</v>
      </c>
    </row>
    <row r="970" spans="1:5">
      <c r="A970">
        <v>19290925</v>
      </c>
      <c r="B970">
        <v>-0.16</v>
      </c>
      <c r="C970">
        <v>-0.56000000000000005</v>
      </c>
      <c r="D970">
        <v>0.03</v>
      </c>
      <c r="E970">
        <v>1.4999999999999999E-2</v>
      </c>
    </row>
    <row r="971" spans="1:5">
      <c r="A971">
        <v>19290926</v>
      </c>
      <c r="B971">
        <v>0.95</v>
      </c>
      <c r="C971">
        <v>0.08</v>
      </c>
      <c r="D971">
        <v>-0.5</v>
      </c>
      <c r="E971">
        <v>1.4999999999999999E-2</v>
      </c>
    </row>
    <row r="972" spans="1:5">
      <c r="A972">
        <v>19290927</v>
      </c>
      <c r="B972">
        <v>-2.42</v>
      </c>
      <c r="C972">
        <v>0.62</v>
      </c>
      <c r="D972">
        <v>0.47</v>
      </c>
      <c r="E972">
        <v>1.4999999999999999E-2</v>
      </c>
    </row>
    <row r="973" spans="1:5">
      <c r="A973">
        <v>19290928</v>
      </c>
      <c r="B973">
        <v>0.3</v>
      </c>
      <c r="C973">
        <v>-0.64</v>
      </c>
      <c r="D973">
        <v>0.41</v>
      </c>
      <c r="E973">
        <v>1.4999999999999999E-2</v>
      </c>
    </row>
    <row r="974" spans="1:5">
      <c r="A974">
        <v>19290930</v>
      </c>
      <c r="B974">
        <v>-0.81</v>
      </c>
      <c r="C974">
        <v>0.73</v>
      </c>
      <c r="D974">
        <v>7.0000000000000007E-2</v>
      </c>
      <c r="E974">
        <v>1.4999999999999999E-2</v>
      </c>
    </row>
    <row r="975" spans="1:5">
      <c r="A975">
        <v>19291001</v>
      </c>
      <c r="B975">
        <v>-0.68</v>
      </c>
      <c r="C975">
        <v>-0.52</v>
      </c>
      <c r="D975">
        <v>-0.11</v>
      </c>
      <c r="E975">
        <v>1.7999999999999999E-2</v>
      </c>
    </row>
    <row r="976" spans="1:5">
      <c r="A976">
        <v>19291002</v>
      </c>
      <c r="B976">
        <v>0.75</v>
      </c>
      <c r="C976">
        <v>-7.0000000000000007E-2</v>
      </c>
      <c r="D976">
        <v>-0.14000000000000001</v>
      </c>
      <c r="E976">
        <v>1.7999999999999999E-2</v>
      </c>
    </row>
    <row r="977" spans="1:5">
      <c r="A977">
        <v>19291003</v>
      </c>
      <c r="B977">
        <v>-3.67</v>
      </c>
      <c r="C977">
        <v>1.28</v>
      </c>
      <c r="D977">
        <v>0.92</v>
      </c>
      <c r="E977">
        <v>1.7999999999999999E-2</v>
      </c>
    </row>
    <row r="978" spans="1:5">
      <c r="A978">
        <v>19291004</v>
      </c>
      <c r="B978">
        <v>-1.21</v>
      </c>
      <c r="C978">
        <v>-1.76</v>
      </c>
      <c r="D978">
        <v>0.18</v>
      </c>
      <c r="E978">
        <v>1.7999999999999999E-2</v>
      </c>
    </row>
    <row r="979" spans="1:5">
      <c r="A979">
        <v>19291005</v>
      </c>
      <c r="B979">
        <v>3.89</v>
      </c>
      <c r="C979">
        <v>-0.55000000000000004</v>
      </c>
      <c r="D979">
        <v>-1.0900000000000001</v>
      </c>
      <c r="E979">
        <v>1.7999999999999999E-2</v>
      </c>
    </row>
    <row r="980" spans="1:5">
      <c r="A980">
        <v>19291007</v>
      </c>
      <c r="B980">
        <v>1.75</v>
      </c>
      <c r="C980">
        <v>0.17</v>
      </c>
      <c r="D980">
        <v>0.55000000000000004</v>
      </c>
      <c r="E980">
        <v>1.7999999999999999E-2</v>
      </c>
    </row>
    <row r="981" spans="1:5">
      <c r="A981">
        <v>19291008</v>
      </c>
      <c r="B981">
        <v>-0.01</v>
      </c>
      <c r="C981">
        <v>0.37</v>
      </c>
      <c r="D981">
        <v>0.06</v>
      </c>
      <c r="E981">
        <v>1.7999999999999999E-2</v>
      </c>
    </row>
    <row r="982" spans="1:5">
      <c r="A982">
        <v>19291009</v>
      </c>
      <c r="B982">
        <v>-0.2</v>
      </c>
      <c r="C982">
        <v>-0.26</v>
      </c>
      <c r="D982">
        <v>0.27</v>
      </c>
      <c r="E982">
        <v>1.7999999999999999E-2</v>
      </c>
    </row>
    <row r="983" spans="1:5">
      <c r="A983">
        <v>19291010</v>
      </c>
      <c r="B983">
        <v>1.4</v>
      </c>
      <c r="C983">
        <v>-0.6</v>
      </c>
      <c r="D983">
        <v>-0.5</v>
      </c>
      <c r="E983">
        <v>1.7999999999999999E-2</v>
      </c>
    </row>
    <row r="984" spans="1:5">
      <c r="A984">
        <v>19291011</v>
      </c>
      <c r="B984">
        <v>-0.16</v>
      </c>
      <c r="C984">
        <v>0.46</v>
      </c>
      <c r="D984">
        <v>0.23</v>
      </c>
      <c r="E984">
        <v>1.7999999999999999E-2</v>
      </c>
    </row>
    <row r="985" spans="1:5">
      <c r="A985">
        <v>19291014</v>
      </c>
      <c r="B985">
        <v>-0.51</v>
      </c>
      <c r="C985">
        <v>0.27</v>
      </c>
      <c r="D985">
        <v>-0.34</v>
      </c>
      <c r="E985">
        <v>1.7999999999999999E-2</v>
      </c>
    </row>
    <row r="986" spans="1:5">
      <c r="A986">
        <v>19291015</v>
      </c>
      <c r="B986">
        <v>-0.68</v>
      </c>
      <c r="C986">
        <v>0.32</v>
      </c>
      <c r="D986">
        <v>0.16</v>
      </c>
      <c r="E986">
        <v>1.7999999999999999E-2</v>
      </c>
    </row>
    <row r="987" spans="1:5">
      <c r="A987">
        <v>19291016</v>
      </c>
      <c r="B987">
        <v>-3.06</v>
      </c>
      <c r="C987">
        <v>1.0900000000000001</v>
      </c>
      <c r="D987">
        <v>0.91</v>
      </c>
      <c r="E987">
        <v>1.7999999999999999E-2</v>
      </c>
    </row>
    <row r="988" spans="1:5">
      <c r="A988">
        <v>19291017</v>
      </c>
      <c r="B988">
        <v>1.03</v>
      </c>
      <c r="C988">
        <v>-1.67</v>
      </c>
      <c r="D988">
        <v>0</v>
      </c>
      <c r="E988">
        <v>1.7999999999999999E-2</v>
      </c>
    </row>
    <row r="989" spans="1:5">
      <c r="A989">
        <v>19291018</v>
      </c>
      <c r="B989">
        <v>-2.3199999999999998</v>
      </c>
      <c r="C989">
        <v>1.31</v>
      </c>
      <c r="D989">
        <v>1.0900000000000001</v>
      </c>
      <c r="E989">
        <v>1.7999999999999999E-2</v>
      </c>
    </row>
    <row r="990" spans="1:5">
      <c r="A990">
        <v>19291019</v>
      </c>
      <c r="B990">
        <v>-2.8</v>
      </c>
      <c r="C990">
        <v>0.28000000000000003</v>
      </c>
      <c r="D990">
        <v>0.92</v>
      </c>
      <c r="E990">
        <v>1.7999999999999999E-2</v>
      </c>
    </row>
    <row r="991" spans="1:5">
      <c r="A991">
        <v>19291021</v>
      </c>
      <c r="B991">
        <v>-1.35</v>
      </c>
      <c r="C991">
        <v>-1.06</v>
      </c>
      <c r="D991">
        <v>0.31</v>
      </c>
      <c r="E991">
        <v>1.7999999999999999E-2</v>
      </c>
    </row>
    <row r="992" spans="1:5">
      <c r="A992">
        <v>19291022</v>
      </c>
      <c r="B992">
        <v>1.97</v>
      </c>
      <c r="C992">
        <v>-0.39</v>
      </c>
      <c r="D992">
        <v>-0.38</v>
      </c>
      <c r="E992">
        <v>1.7999999999999999E-2</v>
      </c>
    </row>
    <row r="993" spans="1:5">
      <c r="A993">
        <v>19291023</v>
      </c>
      <c r="B993">
        <v>-5.65</v>
      </c>
      <c r="C993">
        <v>0.68</v>
      </c>
      <c r="D993">
        <v>0.57999999999999996</v>
      </c>
      <c r="E993">
        <v>1.7999999999999999E-2</v>
      </c>
    </row>
    <row r="994" spans="1:5">
      <c r="A994">
        <v>19291024</v>
      </c>
      <c r="B994">
        <v>-3.84</v>
      </c>
      <c r="C994">
        <v>-3.78</v>
      </c>
      <c r="D994">
        <v>1.45</v>
      </c>
      <c r="E994">
        <v>1.7999999999999999E-2</v>
      </c>
    </row>
    <row r="995" spans="1:5">
      <c r="A995">
        <v>19291025</v>
      </c>
      <c r="B995">
        <v>1.5</v>
      </c>
      <c r="C995">
        <v>0.1</v>
      </c>
      <c r="D995">
        <v>0.21</v>
      </c>
      <c r="E995">
        <v>1.7999999999999999E-2</v>
      </c>
    </row>
    <row r="996" spans="1:5">
      <c r="A996">
        <v>19291026</v>
      </c>
      <c r="B996">
        <v>-0.35</v>
      </c>
      <c r="C996">
        <v>1.17</v>
      </c>
      <c r="D996">
        <v>0.74</v>
      </c>
      <c r="E996">
        <v>1.7999999999999999E-2</v>
      </c>
    </row>
    <row r="997" spans="1:5">
      <c r="A997">
        <v>19291028</v>
      </c>
      <c r="B997">
        <v>-11.29</v>
      </c>
      <c r="C997">
        <v>1.26</v>
      </c>
      <c r="D997">
        <v>3.96</v>
      </c>
      <c r="E997">
        <v>1.7999999999999999E-2</v>
      </c>
    </row>
    <row r="998" spans="1:5">
      <c r="A998">
        <v>19291029</v>
      </c>
      <c r="B998">
        <v>-12.01</v>
      </c>
      <c r="C998">
        <v>0.26</v>
      </c>
      <c r="D998">
        <v>2.12</v>
      </c>
      <c r="E998">
        <v>1.7999999999999999E-2</v>
      </c>
    </row>
    <row r="999" spans="1:5">
      <c r="A999">
        <v>19291030</v>
      </c>
      <c r="B999">
        <v>12.16</v>
      </c>
      <c r="C999">
        <v>-7.25</v>
      </c>
      <c r="D999">
        <v>-2.1</v>
      </c>
      <c r="E999">
        <v>1.7999999999999999E-2</v>
      </c>
    </row>
    <row r="1000" spans="1:5">
      <c r="A1000">
        <v>19291031</v>
      </c>
      <c r="B1000">
        <v>6.1</v>
      </c>
      <c r="C1000">
        <v>2.5099999999999998</v>
      </c>
      <c r="D1000">
        <v>-1.8</v>
      </c>
      <c r="E1000">
        <v>1.7999999999999999E-2</v>
      </c>
    </row>
    <row r="1001" spans="1:5">
      <c r="A1001">
        <v>19291104</v>
      </c>
      <c r="B1001">
        <v>-4.29</v>
      </c>
      <c r="C1001">
        <v>1.96</v>
      </c>
      <c r="D1001">
        <v>1.65</v>
      </c>
      <c r="E1001">
        <v>2.1999999999999999E-2</v>
      </c>
    </row>
    <row r="1002" spans="1:5">
      <c r="A1002">
        <v>19291106</v>
      </c>
      <c r="B1002">
        <v>-9.75</v>
      </c>
      <c r="C1002">
        <v>1.59</v>
      </c>
      <c r="D1002">
        <v>2.4</v>
      </c>
      <c r="E1002">
        <v>2.1999999999999999E-2</v>
      </c>
    </row>
    <row r="1003" spans="1:5">
      <c r="A1003">
        <v>19291107</v>
      </c>
      <c r="B1003">
        <v>2.1800000000000002</v>
      </c>
      <c r="C1003">
        <v>-4.68</v>
      </c>
      <c r="D1003">
        <v>-0.4</v>
      </c>
      <c r="E1003">
        <v>2.1999999999999999E-2</v>
      </c>
    </row>
    <row r="1004" spans="1:5">
      <c r="A1004">
        <v>19291108</v>
      </c>
      <c r="B1004">
        <v>0.01</v>
      </c>
      <c r="C1004">
        <v>2.63</v>
      </c>
      <c r="D1004">
        <v>0.3</v>
      </c>
      <c r="E1004">
        <v>2.1999999999999999E-2</v>
      </c>
    </row>
    <row r="1005" spans="1:5">
      <c r="A1005">
        <v>19291111</v>
      </c>
      <c r="B1005">
        <v>-5.6</v>
      </c>
      <c r="C1005">
        <v>1.52</v>
      </c>
      <c r="D1005">
        <v>1.9</v>
      </c>
      <c r="E1005">
        <v>2.1999999999999999E-2</v>
      </c>
    </row>
    <row r="1006" spans="1:5">
      <c r="A1006">
        <v>19291112</v>
      </c>
      <c r="B1006">
        <v>-6</v>
      </c>
      <c r="C1006">
        <v>-1.1399999999999999</v>
      </c>
      <c r="D1006">
        <v>0.45</v>
      </c>
      <c r="E1006">
        <v>2.1999999999999999E-2</v>
      </c>
    </row>
    <row r="1007" spans="1:5">
      <c r="A1007">
        <v>19291113</v>
      </c>
      <c r="B1007">
        <v>-5.58</v>
      </c>
      <c r="C1007">
        <v>-1.91</v>
      </c>
      <c r="D1007">
        <v>1.18</v>
      </c>
      <c r="E1007">
        <v>2.1999999999999999E-2</v>
      </c>
    </row>
    <row r="1008" spans="1:5">
      <c r="A1008">
        <v>19291114</v>
      </c>
      <c r="B1008">
        <v>7.85</v>
      </c>
      <c r="C1008">
        <v>-2.84</v>
      </c>
      <c r="D1008">
        <v>-1.76</v>
      </c>
      <c r="E1008">
        <v>2.1999999999999999E-2</v>
      </c>
    </row>
    <row r="1009" spans="1:5">
      <c r="A1009">
        <v>19291115</v>
      </c>
      <c r="B1009">
        <v>6.23</v>
      </c>
      <c r="C1009">
        <v>1.39</v>
      </c>
      <c r="D1009">
        <v>-2.63</v>
      </c>
      <c r="E1009">
        <v>2.1999999999999999E-2</v>
      </c>
    </row>
    <row r="1010" spans="1:5">
      <c r="A1010">
        <v>19291118</v>
      </c>
      <c r="B1010">
        <v>-1.17</v>
      </c>
      <c r="C1010">
        <v>2.2799999999999998</v>
      </c>
      <c r="D1010">
        <v>0.2</v>
      </c>
      <c r="E1010">
        <v>2.1999999999999999E-2</v>
      </c>
    </row>
    <row r="1011" spans="1:5">
      <c r="A1011">
        <v>19291119</v>
      </c>
      <c r="B1011">
        <v>2.59</v>
      </c>
      <c r="C1011">
        <v>-1.58</v>
      </c>
      <c r="D1011">
        <v>0.02</v>
      </c>
      <c r="E1011">
        <v>2.1999999999999999E-2</v>
      </c>
    </row>
    <row r="1012" spans="1:5">
      <c r="A1012">
        <v>19291120</v>
      </c>
      <c r="B1012">
        <v>2.4500000000000002</v>
      </c>
      <c r="C1012">
        <v>-0.35</v>
      </c>
      <c r="D1012">
        <v>0.24</v>
      </c>
      <c r="E1012">
        <v>2.1999999999999999E-2</v>
      </c>
    </row>
    <row r="1013" spans="1:5">
      <c r="A1013">
        <v>19291121</v>
      </c>
      <c r="B1013">
        <v>2.14</v>
      </c>
      <c r="C1013">
        <v>-1.1299999999999999</v>
      </c>
      <c r="D1013">
        <v>-0.87</v>
      </c>
      <c r="E1013">
        <v>2.1999999999999999E-2</v>
      </c>
    </row>
    <row r="1014" spans="1:5">
      <c r="A1014">
        <v>19291122</v>
      </c>
      <c r="B1014">
        <v>-0.46</v>
      </c>
      <c r="C1014">
        <v>0.62</v>
      </c>
      <c r="D1014">
        <v>1.03</v>
      </c>
      <c r="E1014">
        <v>2.1999999999999999E-2</v>
      </c>
    </row>
    <row r="1015" spans="1:5">
      <c r="A1015">
        <v>19291125</v>
      </c>
      <c r="B1015">
        <v>-1.1100000000000001</v>
      </c>
      <c r="C1015">
        <v>0.44</v>
      </c>
      <c r="D1015">
        <v>0.93</v>
      </c>
      <c r="E1015">
        <v>2.1999999999999999E-2</v>
      </c>
    </row>
    <row r="1016" spans="1:5">
      <c r="A1016">
        <v>19291126</v>
      </c>
      <c r="B1016">
        <v>-2.29</v>
      </c>
      <c r="C1016">
        <v>0.88</v>
      </c>
      <c r="D1016">
        <v>0.93</v>
      </c>
      <c r="E1016">
        <v>2.1999999999999999E-2</v>
      </c>
    </row>
    <row r="1017" spans="1:5">
      <c r="A1017">
        <v>19291127</v>
      </c>
      <c r="B1017">
        <v>0.98</v>
      </c>
      <c r="C1017">
        <v>-1.06</v>
      </c>
      <c r="D1017">
        <v>-0.52</v>
      </c>
      <c r="E1017">
        <v>2.1999999999999999E-2</v>
      </c>
    </row>
    <row r="1018" spans="1:5">
      <c r="A1018">
        <v>19291202</v>
      </c>
      <c r="B1018">
        <v>0.04</v>
      </c>
      <c r="C1018">
        <v>-0.26</v>
      </c>
      <c r="D1018">
        <v>-0.23</v>
      </c>
      <c r="E1018">
        <v>1.4999999999999999E-2</v>
      </c>
    </row>
    <row r="1019" spans="1:5">
      <c r="A1019">
        <v>19291203</v>
      </c>
      <c r="B1019">
        <v>2.78</v>
      </c>
      <c r="C1019">
        <v>-0.49</v>
      </c>
      <c r="D1019">
        <v>-0.82</v>
      </c>
      <c r="E1019">
        <v>1.4999999999999999E-2</v>
      </c>
    </row>
    <row r="1020" spans="1:5">
      <c r="A1020">
        <v>19291204</v>
      </c>
      <c r="B1020">
        <v>1.83</v>
      </c>
      <c r="C1020">
        <v>0.04</v>
      </c>
      <c r="D1020">
        <v>0.32</v>
      </c>
      <c r="E1020">
        <v>1.4999999999999999E-2</v>
      </c>
    </row>
    <row r="1021" spans="1:5">
      <c r="A1021">
        <v>19291205</v>
      </c>
      <c r="B1021">
        <v>-0.42</v>
      </c>
      <c r="C1021">
        <v>0.92</v>
      </c>
      <c r="D1021">
        <v>-0.23</v>
      </c>
      <c r="E1021">
        <v>1.4999999999999999E-2</v>
      </c>
    </row>
    <row r="1022" spans="1:5">
      <c r="A1022">
        <v>19291206</v>
      </c>
      <c r="B1022">
        <v>2.0099999999999998</v>
      </c>
      <c r="C1022">
        <v>-1.0900000000000001</v>
      </c>
      <c r="D1022">
        <v>-0.59</v>
      </c>
      <c r="E1022">
        <v>1.4999999999999999E-2</v>
      </c>
    </row>
    <row r="1023" spans="1:5">
      <c r="A1023">
        <v>19291207</v>
      </c>
      <c r="B1023">
        <v>1.08</v>
      </c>
      <c r="C1023">
        <v>-0.17</v>
      </c>
      <c r="D1023">
        <v>-0.37</v>
      </c>
      <c r="E1023">
        <v>1.4999999999999999E-2</v>
      </c>
    </row>
    <row r="1024" spans="1:5">
      <c r="A1024">
        <v>19291209</v>
      </c>
      <c r="B1024">
        <v>-0.93</v>
      </c>
      <c r="C1024">
        <v>0.68</v>
      </c>
      <c r="D1024">
        <v>-0.03</v>
      </c>
      <c r="E1024">
        <v>1.4999999999999999E-2</v>
      </c>
    </row>
    <row r="1025" spans="1:5">
      <c r="A1025">
        <v>19291210</v>
      </c>
      <c r="B1025">
        <v>0.35</v>
      </c>
      <c r="C1025">
        <v>-1.02</v>
      </c>
      <c r="D1025">
        <v>-0.3</v>
      </c>
      <c r="E1025">
        <v>1.4999999999999999E-2</v>
      </c>
    </row>
    <row r="1026" spans="1:5">
      <c r="A1026">
        <v>19291211</v>
      </c>
      <c r="B1026">
        <v>-0.5</v>
      </c>
      <c r="C1026">
        <v>0.47</v>
      </c>
      <c r="D1026">
        <v>-0.05</v>
      </c>
      <c r="E1026">
        <v>1.4999999999999999E-2</v>
      </c>
    </row>
    <row r="1027" spans="1:5">
      <c r="A1027">
        <v>19291212</v>
      </c>
      <c r="B1027">
        <v>-4.95</v>
      </c>
      <c r="C1027">
        <v>1.24</v>
      </c>
      <c r="D1027">
        <v>1.03</v>
      </c>
      <c r="E1027">
        <v>1.4999999999999999E-2</v>
      </c>
    </row>
    <row r="1028" spans="1:5">
      <c r="A1028">
        <v>19291213</v>
      </c>
      <c r="B1028">
        <v>1.92</v>
      </c>
      <c r="C1028">
        <v>-1.73</v>
      </c>
      <c r="D1028">
        <v>0.35</v>
      </c>
      <c r="E1028">
        <v>1.4999999999999999E-2</v>
      </c>
    </row>
    <row r="1029" spans="1:5">
      <c r="A1029">
        <v>19291214</v>
      </c>
      <c r="B1029">
        <v>1.21</v>
      </c>
      <c r="C1029">
        <v>0.24</v>
      </c>
      <c r="D1029">
        <v>0.57999999999999996</v>
      </c>
      <c r="E1029">
        <v>1.4999999999999999E-2</v>
      </c>
    </row>
    <row r="1030" spans="1:5">
      <c r="A1030">
        <v>19291216</v>
      </c>
      <c r="B1030">
        <v>-2.37</v>
      </c>
      <c r="C1030">
        <v>1.24</v>
      </c>
      <c r="D1030">
        <v>0.88</v>
      </c>
      <c r="E1030">
        <v>1.4999999999999999E-2</v>
      </c>
    </row>
    <row r="1031" spans="1:5">
      <c r="A1031">
        <v>19291217</v>
      </c>
      <c r="B1031">
        <v>0.62</v>
      </c>
      <c r="C1031">
        <v>-0.69</v>
      </c>
      <c r="D1031">
        <v>-0.33</v>
      </c>
      <c r="E1031">
        <v>1.4999999999999999E-2</v>
      </c>
    </row>
    <row r="1032" spans="1:5">
      <c r="A1032">
        <v>19291218</v>
      </c>
      <c r="B1032">
        <v>-0.56000000000000005</v>
      </c>
      <c r="C1032">
        <v>0.15</v>
      </c>
      <c r="D1032">
        <v>0.52</v>
      </c>
      <c r="E1032">
        <v>1.4999999999999999E-2</v>
      </c>
    </row>
    <row r="1033" spans="1:5">
      <c r="A1033">
        <v>19291219</v>
      </c>
      <c r="B1033">
        <v>-2.41</v>
      </c>
      <c r="C1033">
        <v>-0.3</v>
      </c>
      <c r="D1033">
        <v>0</v>
      </c>
      <c r="E1033">
        <v>1.4999999999999999E-2</v>
      </c>
    </row>
    <row r="1034" spans="1:5">
      <c r="A1034">
        <v>19291220</v>
      </c>
      <c r="B1034">
        <v>-3.25</v>
      </c>
      <c r="C1034">
        <v>-1.37</v>
      </c>
      <c r="D1034">
        <v>1.3</v>
      </c>
      <c r="E1034">
        <v>1.4999999999999999E-2</v>
      </c>
    </row>
    <row r="1035" spans="1:5">
      <c r="A1035">
        <v>19291221</v>
      </c>
      <c r="B1035">
        <v>1.59</v>
      </c>
      <c r="C1035">
        <v>-0.44</v>
      </c>
      <c r="D1035">
        <v>-0.49</v>
      </c>
      <c r="E1035">
        <v>1.4999999999999999E-2</v>
      </c>
    </row>
    <row r="1036" spans="1:5">
      <c r="A1036">
        <v>19291223</v>
      </c>
      <c r="B1036">
        <v>-1.37</v>
      </c>
      <c r="C1036">
        <v>-0.3</v>
      </c>
      <c r="D1036">
        <v>-0.13</v>
      </c>
      <c r="E1036">
        <v>1.4999999999999999E-2</v>
      </c>
    </row>
    <row r="1037" spans="1:5">
      <c r="A1037">
        <v>19291224</v>
      </c>
      <c r="B1037">
        <v>0.45</v>
      </c>
      <c r="C1037">
        <v>-0.01</v>
      </c>
      <c r="D1037">
        <v>-0.28999999999999998</v>
      </c>
      <c r="E1037">
        <v>1.4999999999999999E-2</v>
      </c>
    </row>
    <row r="1038" spans="1:5">
      <c r="A1038">
        <v>19291226</v>
      </c>
      <c r="B1038">
        <v>2.09</v>
      </c>
      <c r="C1038">
        <v>-0.56999999999999995</v>
      </c>
      <c r="D1038">
        <v>-0.59</v>
      </c>
      <c r="E1038">
        <v>1.4999999999999999E-2</v>
      </c>
    </row>
    <row r="1039" spans="1:5">
      <c r="A1039">
        <v>19291227</v>
      </c>
      <c r="B1039">
        <v>-0.23</v>
      </c>
      <c r="C1039">
        <v>-0.55000000000000004</v>
      </c>
      <c r="D1039">
        <v>-7.0000000000000007E-2</v>
      </c>
      <c r="E1039">
        <v>1.4999999999999999E-2</v>
      </c>
    </row>
    <row r="1040" spans="1:5">
      <c r="A1040">
        <v>19291228</v>
      </c>
      <c r="B1040">
        <v>-0.75</v>
      </c>
      <c r="C1040">
        <v>-0.02</v>
      </c>
      <c r="D1040">
        <v>0.76</v>
      </c>
      <c r="E1040">
        <v>1.4999999999999999E-2</v>
      </c>
    </row>
    <row r="1041" spans="1:5">
      <c r="A1041">
        <v>19291230</v>
      </c>
      <c r="B1041">
        <v>0.75</v>
      </c>
      <c r="C1041">
        <v>-1.03</v>
      </c>
      <c r="D1041">
        <v>-1.31</v>
      </c>
      <c r="E1041">
        <v>1.4999999999999999E-2</v>
      </c>
    </row>
    <row r="1042" spans="1:5">
      <c r="A1042">
        <v>19291231</v>
      </c>
      <c r="B1042">
        <v>2.68</v>
      </c>
      <c r="C1042">
        <v>0.95</v>
      </c>
      <c r="D1042">
        <v>-0.33</v>
      </c>
      <c r="E1042">
        <v>1.4999999999999999E-2</v>
      </c>
    </row>
    <row r="1043" spans="1:5">
      <c r="A1043">
        <v>19300102</v>
      </c>
      <c r="B1043">
        <v>-0.95</v>
      </c>
      <c r="C1043">
        <v>1.82</v>
      </c>
      <c r="D1043">
        <v>-0.68</v>
      </c>
      <c r="E1043">
        <v>5.0000000000000001E-3</v>
      </c>
    </row>
    <row r="1044" spans="1:5">
      <c r="A1044">
        <v>19300103</v>
      </c>
      <c r="B1044">
        <v>0.63</v>
      </c>
      <c r="C1044">
        <v>-0.49</v>
      </c>
      <c r="D1044">
        <v>0.63</v>
      </c>
      <c r="E1044">
        <v>5.0000000000000001E-3</v>
      </c>
    </row>
    <row r="1045" spans="1:5">
      <c r="A1045">
        <v>19300104</v>
      </c>
      <c r="B1045">
        <v>0.71</v>
      </c>
      <c r="C1045">
        <v>0.32</v>
      </c>
      <c r="D1045">
        <v>-0.22</v>
      </c>
      <c r="E1045">
        <v>5.0000000000000001E-3</v>
      </c>
    </row>
    <row r="1046" spans="1:5">
      <c r="A1046">
        <v>19300106</v>
      </c>
      <c r="B1046">
        <v>0.02</v>
      </c>
      <c r="C1046">
        <v>0.39</v>
      </c>
      <c r="D1046">
        <v>-0.38</v>
      </c>
      <c r="E1046">
        <v>5.0000000000000001E-3</v>
      </c>
    </row>
    <row r="1047" spans="1:5">
      <c r="A1047">
        <v>19300107</v>
      </c>
      <c r="B1047">
        <v>-0.69</v>
      </c>
      <c r="C1047">
        <v>0.82</v>
      </c>
      <c r="D1047">
        <v>0.44</v>
      </c>
      <c r="E1047">
        <v>5.0000000000000001E-3</v>
      </c>
    </row>
    <row r="1048" spans="1:5">
      <c r="A1048">
        <v>19300108</v>
      </c>
      <c r="B1048">
        <v>-0.12</v>
      </c>
      <c r="C1048">
        <v>0.26</v>
      </c>
      <c r="D1048">
        <v>0.6</v>
      </c>
      <c r="E1048">
        <v>5.0000000000000001E-3</v>
      </c>
    </row>
    <row r="1049" spans="1:5">
      <c r="A1049">
        <v>19300109</v>
      </c>
      <c r="B1049">
        <v>1.25</v>
      </c>
      <c r="C1049">
        <v>-0.08</v>
      </c>
      <c r="D1049">
        <v>-0.43</v>
      </c>
      <c r="E1049">
        <v>5.0000000000000001E-3</v>
      </c>
    </row>
    <row r="1050" spans="1:5">
      <c r="A1050">
        <v>19300110</v>
      </c>
      <c r="B1050">
        <v>-0.22</v>
      </c>
      <c r="C1050">
        <v>0.27</v>
      </c>
      <c r="D1050">
        <v>0.24</v>
      </c>
      <c r="E1050">
        <v>5.0000000000000001E-3</v>
      </c>
    </row>
    <row r="1051" spans="1:5">
      <c r="A1051">
        <v>19300111</v>
      </c>
      <c r="B1051">
        <v>-0.49</v>
      </c>
      <c r="C1051">
        <v>0.4</v>
      </c>
      <c r="D1051">
        <v>0.39</v>
      </c>
      <c r="E1051">
        <v>5.0000000000000001E-3</v>
      </c>
    </row>
    <row r="1052" spans="1:5">
      <c r="A1052">
        <v>19300113</v>
      </c>
      <c r="B1052">
        <v>0.3</v>
      </c>
      <c r="C1052">
        <v>-0.3</v>
      </c>
      <c r="D1052">
        <v>-0.09</v>
      </c>
      <c r="E1052">
        <v>5.0000000000000001E-3</v>
      </c>
    </row>
    <row r="1053" spans="1:5">
      <c r="A1053">
        <v>19300114</v>
      </c>
      <c r="B1053">
        <v>0.18</v>
      </c>
      <c r="C1053">
        <v>-0.17</v>
      </c>
      <c r="D1053">
        <v>0.49</v>
      </c>
      <c r="E1053">
        <v>5.0000000000000001E-3</v>
      </c>
    </row>
    <row r="1054" spans="1:5">
      <c r="A1054">
        <v>19300115</v>
      </c>
      <c r="B1054">
        <v>0.2</v>
      </c>
      <c r="C1054">
        <v>-0.39</v>
      </c>
      <c r="D1054">
        <v>-0.26</v>
      </c>
      <c r="E1054">
        <v>5.0000000000000001E-3</v>
      </c>
    </row>
    <row r="1055" spans="1:5">
      <c r="A1055">
        <v>19300116</v>
      </c>
      <c r="B1055">
        <v>-0.59</v>
      </c>
      <c r="C1055">
        <v>-0.06</v>
      </c>
      <c r="D1055">
        <v>1.26</v>
      </c>
      <c r="E1055">
        <v>5.0000000000000001E-3</v>
      </c>
    </row>
    <row r="1056" spans="1:5">
      <c r="A1056">
        <v>19300117</v>
      </c>
      <c r="B1056">
        <v>-0.78</v>
      </c>
      <c r="C1056">
        <v>-0.16</v>
      </c>
      <c r="D1056">
        <v>-0.14000000000000001</v>
      </c>
      <c r="E1056">
        <v>5.0000000000000001E-3</v>
      </c>
    </row>
    <row r="1057" spans="1:5">
      <c r="A1057">
        <v>19300118</v>
      </c>
      <c r="B1057">
        <v>0.23</v>
      </c>
      <c r="C1057">
        <v>-0.4</v>
      </c>
      <c r="D1057">
        <v>-0.13</v>
      </c>
      <c r="E1057">
        <v>5.0000000000000001E-3</v>
      </c>
    </row>
    <row r="1058" spans="1:5">
      <c r="A1058">
        <v>19300120</v>
      </c>
      <c r="B1058">
        <v>0.25</v>
      </c>
      <c r="C1058">
        <v>0.4</v>
      </c>
      <c r="D1058">
        <v>-0.51</v>
      </c>
      <c r="E1058">
        <v>5.0000000000000001E-3</v>
      </c>
    </row>
    <row r="1059" spans="1:5">
      <c r="A1059">
        <v>19300121</v>
      </c>
      <c r="B1059">
        <v>0.57999999999999996</v>
      </c>
      <c r="C1059">
        <v>-0.25</v>
      </c>
      <c r="D1059">
        <v>0.17</v>
      </c>
      <c r="E1059">
        <v>5.0000000000000001E-3</v>
      </c>
    </row>
    <row r="1060" spans="1:5">
      <c r="A1060">
        <v>19300122</v>
      </c>
      <c r="B1060">
        <v>0.11</v>
      </c>
      <c r="C1060">
        <v>0.61</v>
      </c>
      <c r="D1060">
        <v>0.08</v>
      </c>
      <c r="E1060">
        <v>5.0000000000000001E-3</v>
      </c>
    </row>
    <row r="1061" spans="1:5">
      <c r="A1061">
        <v>19300123</v>
      </c>
      <c r="B1061">
        <v>0.94</v>
      </c>
      <c r="C1061">
        <v>-0.22</v>
      </c>
      <c r="D1061">
        <v>-0.13</v>
      </c>
      <c r="E1061">
        <v>5.0000000000000001E-3</v>
      </c>
    </row>
    <row r="1062" spans="1:5">
      <c r="A1062">
        <v>19300124</v>
      </c>
      <c r="B1062">
        <v>0.69</v>
      </c>
      <c r="C1062">
        <v>0.28999999999999998</v>
      </c>
      <c r="D1062">
        <v>-0.57999999999999996</v>
      </c>
      <c r="E1062">
        <v>5.0000000000000001E-3</v>
      </c>
    </row>
    <row r="1063" spans="1:5">
      <c r="A1063">
        <v>19300125</v>
      </c>
      <c r="B1063">
        <v>0.75</v>
      </c>
      <c r="C1063">
        <v>7.0000000000000007E-2</v>
      </c>
      <c r="D1063">
        <v>0.57999999999999996</v>
      </c>
      <c r="E1063">
        <v>5.0000000000000001E-3</v>
      </c>
    </row>
    <row r="1064" spans="1:5">
      <c r="A1064">
        <v>19300127</v>
      </c>
      <c r="B1064">
        <v>0.33</v>
      </c>
      <c r="C1064">
        <v>-0.21</v>
      </c>
      <c r="D1064">
        <v>-0.4</v>
      </c>
      <c r="E1064">
        <v>5.0000000000000001E-3</v>
      </c>
    </row>
    <row r="1065" spans="1:5">
      <c r="A1065">
        <v>19300128</v>
      </c>
      <c r="B1065">
        <v>-0.54</v>
      </c>
      <c r="C1065">
        <v>0.57999999999999996</v>
      </c>
      <c r="D1065">
        <v>0.03</v>
      </c>
      <c r="E1065">
        <v>5.0000000000000001E-3</v>
      </c>
    </row>
    <row r="1066" spans="1:5">
      <c r="A1066">
        <v>19300129</v>
      </c>
      <c r="B1066">
        <v>1.01</v>
      </c>
      <c r="C1066">
        <v>-0.14000000000000001</v>
      </c>
      <c r="D1066">
        <v>-0.1</v>
      </c>
      <c r="E1066">
        <v>5.0000000000000001E-3</v>
      </c>
    </row>
    <row r="1067" spans="1:5">
      <c r="A1067">
        <v>19300130</v>
      </c>
      <c r="B1067">
        <v>0.25</v>
      </c>
      <c r="C1067">
        <v>-0.02</v>
      </c>
      <c r="D1067">
        <v>-0.46</v>
      </c>
      <c r="E1067">
        <v>5.0000000000000001E-3</v>
      </c>
    </row>
    <row r="1068" spans="1:5">
      <c r="A1068">
        <v>19300131</v>
      </c>
      <c r="B1068">
        <v>1.39</v>
      </c>
      <c r="C1068">
        <v>0.01</v>
      </c>
      <c r="D1068">
        <v>-1.51</v>
      </c>
      <c r="E1068">
        <v>5.0000000000000001E-3</v>
      </c>
    </row>
    <row r="1069" spans="1:5">
      <c r="A1069">
        <v>19300201</v>
      </c>
      <c r="B1069">
        <v>0.79</v>
      </c>
      <c r="C1069">
        <v>-0.28999999999999998</v>
      </c>
      <c r="D1069">
        <v>-0.64</v>
      </c>
      <c r="E1069">
        <v>1.2999999999999999E-2</v>
      </c>
    </row>
    <row r="1070" spans="1:5">
      <c r="A1070">
        <v>19300203</v>
      </c>
      <c r="B1070">
        <v>-0.61</v>
      </c>
      <c r="C1070">
        <v>0.47</v>
      </c>
      <c r="D1070">
        <v>0.26</v>
      </c>
      <c r="E1070">
        <v>1.2999999999999999E-2</v>
      </c>
    </row>
    <row r="1071" spans="1:5">
      <c r="A1071">
        <v>19300204</v>
      </c>
      <c r="B1071">
        <v>0.78</v>
      </c>
      <c r="C1071">
        <v>-0.28000000000000003</v>
      </c>
      <c r="D1071">
        <v>-0.27</v>
      </c>
      <c r="E1071">
        <v>1.2999999999999999E-2</v>
      </c>
    </row>
    <row r="1072" spans="1:5">
      <c r="A1072">
        <v>19300205</v>
      </c>
      <c r="B1072">
        <v>1.03</v>
      </c>
      <c r="C1072">
        <v>-0.3</v>
      </c>
      <c r="D1072">
        <v>0.15</v>
      </c>
      <c r="E1072">
        <v>1.2999999999999999E-2</v>
      </c>
    </row>
    <row r="1073" spans="1:5">
      <c r="A1073">
        <v>19300206</v>
      </c>
      <c r="B1073">
        <v>-0.81</v>
      </c>
      <c r="C1073">
        <v>0.28000000000000003</v>
      </c>
      <c r="D1073">
        <v>0.41</v>
      </c>
      <c r="E1073">
        <v>1.2999999999999999E-2</v>
      </c>
    </row>
    <row r="1074" spans="1:5">
      <c r="A1074">
        <v>19300207</v>
      </c>
      <c r="B1074">
        <v>-0.26</v>
      </c>
      <c r="C1074">
        <v>0.02</v>
      </c>
      <c r="D1074">
        <v>0.61</v>
      </c>
      <c r="E1074">
        <v>1.2999999999999999E-2</v>
      </c>
    </row>
    <row r="1075" spans="1:5">
      <c r="A1075">
        <v>19300208</v>
      </c>
      <c r="B1075">
        <v>0.82</v>
      </c>
      <c r="C1075">
        <v>-0.51</v>
      </c>
      <c r="D1075">
        <v>-0.01</v>
      </c>
      <c r="E1075">
        <v>1.2999999999999999E-2</v>
      </c>
    </row>
    <row r="1076" spans="1:5">
      <c r="A1076">
        <v>19300210</v>
      </c>
      <c r="B1076">
        <v>-7.0000000000000007E-2</v>
      </c>
      <c r="C1076">
        <v>0.16</v>
      </c>
      <c r="D1076">
        <v>0.2</v>
      </c>
      <c r="E1076">
        <v>1.2999999999999999E-2</v>
      </c>
    </row>
    <row r="1077" spans="1:5">
      <c r="A1077">
        <v>19300211</v>
      </c>
      <c r="B1077">
        <v>0.55000000000000004</v>
      </c>
      <c r="C1077">
        <v>0.08</v>
      </c>
      <c r="D1077">
        <v>0.14000000000000001</v>
      </c>
      <c r="E1077">
        <v>1.2999999999999999E-2</v>
      </c>
    </row>
    <row r="1078" spans="1:5">
      <c r="A1078">
        <v>19300213</v>
      </c>
      <c r="B1078">
        <v>0.16</v>
      </c>
      <c r="C1078">
        <v>0.11</v>
      </c>
      <c r="D1078">
        <v>-0.09</v>
      </c>
      <c r="E1078">
        <v>1.2999999999999999E-2</v>
      </c>
    </row>
    <row r="1079" spans="1:5">
      <c r="A1079">
        <v>19300214</v>
      </c>
      <c r="B1079">
        <v>0.06</v>
      </c>
      <c r="C1079">
        <v>0.17</v>
      </c>
      <c r="D1079">
        <v>0.95</v>
      </c>
      <c r="E1079">
        <v>1.2999999999999999E-2</v>
      </c>
    </row>
    <row r="1080" spans="1:5">
      <c r="A1080">
        <v>19300215</v>
      </c>
      <c r="B1080">
        <v>-0.8</v>
      </c>
      <c r="C1080">
        <v>0.43</v>
      </c>
      <c r="D1080">
        <v>-0.23</v>
      </c>
      <c r="E1080">
        <v>1.2999999999999999E-2</v>
      </c>
    </row>
    <row r="1081" spans="1:5">
      <c r="A1081">
        <v>19300217</v>
      </c>
      <c r="B1081">
        <v>0.59</v>
      </c>
      <c r="C1081">
        <v>-0.19</v>
      </c>
      <c r="D1081">
        <v>-0.78</v>
      </c>
      <c r="E1081">
        <v>1.2999999999999999E-2</v>
      </c>
    </row>
    <row r="1082" spans="1:5">
      <c r="A1082">
        <v>19300218</v>
      </c>
      <c r="B1082">
        <v>0.21</v>
      </c>
      <c r="C1082">
        <v>0.34</v>
      </c>
      <c r="D1082">
        <v>0.15</v>
      </c>
      <c r="E1082">
        <v>1.2999999999999999E-2</v>
      </c>
    </row>
    <row r="1083" spans="1:5">
      <c r="A1083">
        <v>19300219</v>
      </c>
      <c r="B1083">
        <v>-0.72</v>
      </c>
      <c r="C1083">
        <v>0.27</v>
      </c>
      <c r="D1083">
        <v>-0.17</v>
      </c>
      <c r="E1083">
        <v>1.2999999999999999E-2</v>
      </c>
    </row>
    <row r="1084" spans="1:5">
      <c r="A1084">
        <v>19300220</v>
      </c>
      <c r="B1084">
        <v>-1.9</v>
      </c>
      <c r="C1084">
        <v>0.26</v>
      </c>
      <c r="D1084">
        <v>0.48</v>
      </c>
      <c r="E1084">
        <v>1.2999999999999999E-2</v>
      </c>
    </row>
    <row r="1085" spans="1:5">
      <c r="A1085">
        <v>19300221</v>
      </c>
      <c r="B1085">
        <v>1.1399999999999999</v>
      </c>
      <c r="C1085">
        <v>-0.92</v>
      </c>
      <c r="D1085">
        <v>0.2</v>
      </c>
      <c r="E1085">
        <v>1.2999999999999999E-2</v>
      </c>
    </row>
    <row r="1086" spans="1:5">
      <c r="A1086">
        <v>19300224</v>
      </c>
      <c r="B1086">
        <v>-0.89</v>
      </c>
      <c r="C1086">
        <v>0.22</v>
      </c>
      <c r="D1086">
        <v>-0.3</v>
      </c>
      <c r="E1086">
        <v>1.2999999999999999E-2</v>
      </c>
    </row>
    <row r="1087" spans="1:5">
      <c r="A1087">
        <v>19300225</v>
      </c>
      <c r="B1087">
        <v>0.01</v>
      </c>
      <c r="C1087">
        <v>-0.09</v>
      </c>
      <c r="D1087">
        <v>-0.32</v>
      </c>
      <c r="E1087">
        <v>1.2999999999999999E-2</v>
      </c>
    </row>
    <row r="1088" spans="1:5">
      <c r="A1088">
        <v>19300226</v>
      </c>
      <c r="B1088">
        <v>1.61</v>
      </c>
      <c r="C1088">
        <v>-0.59</v>
      </c>
      <c r="D1088">
        <v>-0.2</v>
      </c>
      <c r="E1088">
        <v>1.2999999999999999E-2</v>
      </c>
    </row>
    <row r="1089" spans="1:5">
      <c r="A1089">
        <v>19300227</v>
      </c>
      <c r="B1089">
        <v>0.25</v>
      </c>
      <c r="C1089">
        <v>0.47</v>
      </c>
      <c r="D1089">
        <v>7.0000000000000007E-2</v>
      </c>
      <c r="E1089">
        <v>1.2999999999999999E-2</v>
      </c>
    </row>
    <row r="1090" spans="1:5">
      <c r="A1090">
        <v>19300228</v>
      </c>
      <c r="B1090">
        <v>0.55000000000000004</v>
      </c>
      <c r="C1090">
        <v>-0.01</v>
      </c>
      <c r="D1090">
        <v>-0.22</v>
      </c>
      <c r="E1090">
        <v>1.2999999999999999E-2</v>
      </c>
    </row>
    <row r="1091" spans="1:5">
      <c r="A1091">
        <v>19300301</v>
      </c>
      <c r="B1091">
        <v>0.62</v>
      </c>
      <c r="C1091">
        <v>0.37</v>
      </c>
      <c r="D1091">
        <v>-0.64</v>
      </c>
      <c r="E1091">
        <v>1.2999999999999999E-2</v>
      </c>
    </row>
    <row r="1092" spans="1:5">
      <c r="A1092">
        <v>19300303</v>
      </c>
      <c r="B1092">
        <v>-0.1</v>
      </c>
      <c r="C1092">
        <v>0.76</v>
      </c>
      <c r="D1092">
        <v>-0.18</v>
      </c>
      <c r="E1092">
        <v>1.2999999999999999E-2</v>
      </c>
    </row>
    <row r="1093" spans="1:5">
      <c r="A1093">
        <v>19300304</v>
      </c>
      <c r="B1093">
        <v>0.5</v>
      </c>
      <c r="C1093">
        <v>-0.32</v>
      </c>
      <c r="D1093">
        <v>-7.0000000000000007E-2</v>
      </c>
      <c r="E1093">
        <v>1.2999999999999999E-2</v>
      </c>
    </row>
    <row r="1094" spans="1:5">
      <c r="A1094">
        <v>19300305</v>
      </c>
      <c r="B1094">
        <v>-0.7</v>
      </c>
      <c r="C1094">
        <v>7.0000000000000007E-2</v>
      </c>
      <c r="D1094">
        <v>0.36</v>
      </c>
      <c r="E1094">
        <v>1.2999999999999999E-2</v>
      </c>
    </row>
    <row r="1095" spans="1:5">
      <c r="A1095">
        <v>19300306</v>
      </c>
      <c r="B1095">
        <v>0.79</v>
      </c>
      <c r="C1095">
        <v>-0.1</v>
      </c>
      <c r="D1095">
        <v>-0.6</v>
      </c>
      <c r="E1095">
        <v>1.2999999999999999E-2</v>
      </c>
    </row>
    <row r="1096" spans="1:5">
      <c r="A1096">
        <v>19300307</v>
      </c>
      <c r="B1096">
        <v>0.09</v>
      </c>
      <c r="C1096">
        <v>0.55000000000000004</v>
      </c>
      <c r="D1096">
        <v>-0.1</v>
      </c>
      <c r="E1096">
        <v>1.2999999999999999E-2</v>
      </c>
    </row>
    <row r="1097" spans="1:5">
      <c r="A1097">
        <v>19300308</v>
      </c>
      <c r="B1097">
        <v>0.12</v>
      </c>
      <c r="C1097">
        <v>0.31</v>
      </c>
      <c r="D1097">
        <v>-0.11</v>
      </c>
      <c r="E1097">
        <v>1.2999999999999999E-2</v>
      </c>
    </row>
    <row r="1098" spans="1:5">
      <c r="A1098">
        <v>19300310</v>
      </c>
      <c r="B1098">
        <v>0.45</v>
      </c>
      <c r="C1098">
        <v>-7.0000000000000007E-2</v>
      </c>
      <c r="D1098">
        <v>-0.39</v>
      </c>
      <c r="E1098">
        <v>1.2999999999999999E-2</v>
      </c>
    </row>
    <row r="1099" spans="1:5">
      <c r="A1099">
        <v>19300311</v>
      </c>
      <c r="B1099">
        <v>0.18</v>
      </c>
      <c r="C1099">
        <v>-0.28999999999999998</v>
      </c>
      <c r="D1099">
        <v>0.04</v>
      </c>
      <c r="E1099">
        <v>1.2999999999999999E-2</v>
      </c>
    </row>
    <row r="1100" spans="1:5">
      <c r="A1100">
        <v>19300312</v>
      </c>
      <c r="B1100">
        <v>-0.81</v>
      </c>
      <c r="C1100">
        <v>0.38</v>
      </c>
      <c r="D1100">
        <v>1.1000000000000001</v>
      </c>
      <c r="E1100">
        <v>1.2999999999999999E-2</v>
      </c>
    </row>
    <row r="1101" spans="1:5">
      <c r="A1101">
        <v>19300313</v>
      </c>
      <c r="B1101">
        <v>0.41</v>
      </c>
      <c r="C1101">
        <v>0.19</v>
      </c>
      <c r="D1101">
        <v>-0.31</v>
      </c>
      <c r="E1101">
        <v>1.2999999999999999E-2</v>
      </c>
    </row>
    <row r="1102" spans="1:5">
      <c r="A1102">
        <v>19300314</v>
      </c>
      <c r="B1102">
        <v>-0.68</v>
      </c>
      <c r="C1102">
        <v>0.56999999999999995</v>
      </c>
      <c r="D1102">
        <v>0.69</v>
      </c>
      <c r="E1102">
        <v>1.2999999999999999E-2</v>
      </c>
    </row>
    <row r="1103" spans="1:5">
      <c r="A1103">
        <v>19300315</v>
      </c>
      <c r="B1103">
        <v>-0.49</v>
      </c>
      <c r="C1103">
        <v>0.65</v>
      </c>
      <c r="D1103">
        <v>0.37</v>
      </c>
      <c r="E1103">
        <v>1.2999999999999999E-2</v>
      </c>
    </row>
    <row r="1104" spans="1:5">
      <c r="A1104">
        <v>19300317</v>
      </c>
      <c r="B1104">
        <v>1.3</v>
      </c>
      <c r="C1104">
        <v>-0.23</v>
      </c>
      <c r="D1104">
        <v>0.02</v>
      </c>
      <c r="E1104">
        <v>1.2999999999999999E-2</v>
      </c>
    </row>
    <row r="1105" spans="1:5">
      <c r="A1105">
        <v>19300318</v>
      </c>
      <c r="B1105">
        <v>0.97</v>
      </c>
      <c r="C1105">
        <v>-0.21</v>
      </c>
      <c r="D1105">
        <v>0.65</v>
      </c>
      <c r="E1105">
        <v>1.2999999999999999E-2</v>
      </c>
    </row>
    <row r="1106" spans="1:5">
      <c r="A1106">
        <v>19300319</v>
      </c>
      <c r="B1106">
        <v>0.3</v>
      </c>
      <c r="C1106">
        <v>0.23</v>
      </c>
      <c r="D1106">
        <v>-0.12</v>
      </c>
      <c r="E1106">
        <v>1.2999999999999999E-2</v>
      </c>
    </row>
    <row r="1107" spans="1:5">
      <c r="A1107">
        <v>19300320</v>
      </c>
      <c r="B1107">
        <v>0.54</v>
      </c>
      <c r="C1107">
        <v>-0.55000000000000004</v>
      </c>
      <c r="D1107">
        <v>-0.24</v>
      </c>
      <c r="E1107">
        <v>1.2999999999999999E-2</v>
      </c>
    </row>
    <row r="1108" spans="1:5">
      <c r="A1108">
        <v>19300321</v>
      </c>
      <c r="B1108">
        <v>0.54</v>
      </c>
      <c r="C1108">
        <v>0.12</v>
      </c>
      <c r="D1108">
        <v>-7.0000000000000007E-2</v>
      </c>
      <c r="E1108">
        <v>1.2999999999999999E-2</v>
      </c>
    </row>
    <row r="1109" spans="1:5">
      <c r="A1109">
        <v>19300322</v>
      </c>
      <c r="B1109">
        <v>-0.88</v>
      </c>
      <c r="C1109">
        <v>0.65</v>
      </c>
      <c r="D1109">
        <v>0.26</v>
      </c>
      <c r="E1109">
        <v>1.2999999999999999E-2</v>
      </c>
    </row>
    <row r="1110" spans="1:5">
      <c r="A1110">
        <v>19300324</v>
      </c>
      <c r="B1110">
        <v>0.95</v>
      </c>
      <c r="C1110">
        <v>0.64</v>
      </c>
      <c r="D1110">
        <v>-0.03</v>
      </c>
      <c r="E1110">
        <v>1.2999999999999999E-2</v>
      </c>
    </row>
    <row r="1111" spans="1:5">
      <c r="A1111">
        <v>19300325</v>
      </c>
      <c r="B1111">
        <v>0.03</v>
      </c>
      <c r="C1111">
        <v>-0.06</v>
      </c>
      <c r="D1111">
        <v>0.09</v>
      </c>
      <c r="E1111">
        <v>1.2999999999999999E-2</v>
      </c>
    </row>
    <row r="1112" spans="1:5">
      <c r="A1112">
        <v>19300326</v>
      </c>
      <c r="B1112">
        <v>0.99</v>
      </c>
      <c r="C1112">
        <v>-0.69</v>
      </c>
      <c r="D1112">
        <v>-0.45</v>
      </c>
      <c r="E1112">
        <v>1.2999999999999999E-2</v>
      </c>
    </row>
    <row r="1113" spans="1:5">
      <c r="A1113">
        <v>19300327</v>
      </c>
      <c r="B1113">
        <v>-0.17</v>
      </c>
      <c r="C1113">
        <v>0.25</v>
      </c>
      <c r="D1113">
        <v>-0.52</v>
      </c>
      <c r="E1113">
        <v>1.2999999999999999E-2</v>
      </c>
    </row>
    <row r="1114" spans="1:5">
      <c r="A1114">
        <v>19300328</v>
      </c>
      <c r="B1114">
        <v>0.87</v>
      </c>
      <c r="C1114">
        <v>-0.31</v>
      </c>
      <c r="D1114">
        <v>0.73</v>
      </c>
      <c r="E1114">
        <v>1.2999999999999999E-2</v>
      </c>
    </row>
    <row r="1115" spans="1:5">
      <c r="A1115">
        <v>19300329</v>
      </c>
      <c r="B1115">
        <v>0.83</v>
      </c>
      <c r="C1115">
        <v>0.04</v>
      </c>
      <c r="D1115">
        <v>-0.42</v>
      </c>
      <c r="E1115">
        <v>1.2999999999999999E-2</v>
      </c>
    </row>
    <row r="1116" spans="1:5">
      <c r="A1116">
        <v>19300331</v>
      </c>
      <c r="B1116">
        <v>0.28000000000000003</v>
      </c>
      <c r="C1116">
        <v>0.25</v>
      </c>
      <c r="D1116">
        <v>0.05</v>
      </c>
      <c r="E1116">
        <v>1.2999999999999999E-2</v>
      </c>
    </row>
    <row r="1117" spans="1:5">
      <c r="A1117">
        <v>19300401</v>
      </c>
      <c r="B1117">
        <v>0.76</v>
      </c>
      <c r="C1117">
        <v>-0.06</v>
      </c>
      <c r="D1117">
        <v>-0.28999999999999998</v>
      </c>
      <c r="E1117">
        <v>8.9999999999999993E-3</v>
      </c>
    </row>
    <row r="1118" spans="1:5">
      <c r="A1118">
        <v>19300402</v>
      </c>
      <c r="B1118">
        <v>-0.97</v>
      </c>
      <c r="C1118">
        <v>0.61</v>
      </c>
      <c r="D1118">
        <v>-0.74</v>
      </c>
      <c r="E1118">
        <v>8.9999999999999993E-3</v>
      </c>
    </row>
    <row r="1119" spans="1:5">
      <c r="A1119">
        <v>19300403</v>
      </c>
      <c r="B1119">
        <v>0.27</v>
      </c>
      <c r="C1119">
        <v>-0.38</v>
      </c>
      <c r="D1119">
        <v>-0.17</v>
      </c>
      <c r="E1119">
        <v>8.9999999999999993E-3</v>
      </c>
    </row>
    <row r="1120" spans="1:5">
      <c r="A1120">
        <v>19300404</v>
      </c>
      <c r="B1120">
        <v>1.05</v>
      </c>
      <c r="C1120">
        <v>-0.23</v>
      </c>
      <c r="D1120">
        <v>-0.04</v>
      </c>
      <c r="E1120">
        <v>8.9999999999999993E-3</v>
      </c>
    </row>
    <row r="1121" spans="1:5">
      <c r="A1121">
        <v>19300405</v>
      </c>
      <c r="B1121">
        <v>0.5</v>
      </c>
      <c r="C1121">
        <v>-0.27</v>
      </c>
      <c r="D1121">
        <v>-0.75</v>
      </c>
      <c r="E1121">
        <v>8.9999999999999993E-3</v>
      </c>
    </row>
    <row r="1122" spans="1:5">
      <c r="A1122">
        <v>19300407</v>
      </c>
      <c r="B1122">
        <v>-0.03</v>
      </c>
      <c r="C1122">
        <v>0.32</v>
      </c>
      <c r="D1122">
        <v>0.43</v>
      </c>
      <c r="E1122">
        <v>8.9999999999999993E-3</v>
      </c>
    </row>
    <row r="1123" spans="1:5">
      <c r="A1123">
        <v>19300408</v>
      </c>
      <c r="B1123">
        <v>-0.64</v>
      </c>
      <c r="C1123">
        <v>-0.39</v>
      </c>
      <c r="D1123">
        <v>0.19</v>
      </c>
      <c r="E1123">
        <v>8.9999999999999993E-3</v>
      </c>
    </row>
    <row r="1124" spans="1:5">
      <c r="A1124">
        <v>19300409</v>
      </c>
      <c r="B1124">
        <v>1.29</v>
      </c>
      <c r="C1124">
        <v>-0.45</v>
      </c>
      <c r="D1124">
        <v>-1.1200000000000001</v>
      </c>
      <c r="E1124">
        <v>8.9999999999999993E-3</v>
      </c>
    </row>
    <row r="1125" spans="1:5">
      <c r="A1125">
        <v>19300410</v>
      </c>
      <c r="B1125">
        <v>0.06</v>
      </c>
      <c r="C1125">
        <v>0.43</v>
      </c>
      <c r="D1125">
        <v>-0.4</v>
      </c>
      <c r="E1125">
        <v>8.9999999999999993E-3</v>
      </c>
    </row>
    <row r="1126" spans="1:5">
      <c r="A1126">
        <v>19300411</v>
      </c>
      <c r="B1126">
        <v>-0.37</v>
      </c>
      <c r="C1126">
        <v>7.0000000000000007E-2</v>
      </c>
      <c r="D1126">
        <v>0.54</v>
      </c>
      <c r="E1126">
        <v>8.9999999999999993E-3</v>
      </c>
    </row>
    <row r="1127" spans="1:5">
      <c r="A1127">
        <v>19300412</v>
      </c>
      <c r="B1127">
        <v>0</v>
      </c>
      <c r="C1127">
        <v>0.12</v>
      </c>
      <c r="D1127">
        <v>-0.41</v>
      </c>
      <c r="E1127">
        <v>8.9999999999999993E-3</v>
      </c>
    </row>
    <row r="1128" spans="1:5">
      <c r="A1128">
        <v>19300414</v>
      </c>
      <c r="B1128">
        <v>-0.24</v>
      </c>
      <c r="C1128">
        <v>0.73</v>
      </c>
      <c r="D1128">
        <v>0.18</v>
      </c>
      <c r="E1128">
        <v>8.9999999999999993E-3</v>
      </c>
    </row>
    <row r="1129" spans="1:5">
      <c r="A1129">
        <v>19300415</v>
      </c>
      <c r="B1129">
        <v>-0.02</v>
      </c>
      <c r="C1129">
        <v>0.11</v>
      </c>
      <c r="D1129">
        <v>-0.47</v>
      </c>
      <c r="E1129">
        <v>8.9999999999999993E-3</v>
      </c>
    </row>
    <row r="1130" spans="1:5">
      <c r="A1130">
        <v>19300416</v>
      </c>
      <c r="B1130">
        <v>-0.73</v>
      </c>
      <c r="C1130">
        <v>0.13</v>
      </c>
      <c r="D1130">
        <v>-0.46</v>
      </c>
      <c r="E1130">
        <v>8.9999999999999993E-3</v>
      </c>
    </row>
    <row r="1131" spans="1:5">
      <c r="A1131">
        <v>19300417</v>
      </c>
      <c r="B1131">
        <v>0.5</v>
      </c>
      <c r="C1131">
        <v>-0.1</v>
      </c>
      <c r="D1131">
        <v>-0.25</v>
      </c>
      <c r="E1131">
        <v>8.9999999999999993E-3</v>
      </c>
    </row>
    <row r="1132" spans="1:5">
      <c r="A1132">
        <v>19300421</v>
      </c>
      <c r="B1132">
        <v>-1.5</v>
      </c>
      <c r="C1132">
        <v>0.51</v>
      </c>
      <c r="D1132">
        <v>0.31</v>
      </c>
      <c r="E1132">
        <v>8.9999999999999993E-3</v>
      </c>
    </row>
    <row r="1133" spans="1:5">
      <c r="A1133">
        <v>19300422</v>
      </c>
      <c r="B1133">
        <v>0.46</v>
      </c>
      <c r="C1133">
        <v>-0.68</v>
      </c>
      <c r="D1133">
        <v>0.63</v>
      </c>
      <c r="E1133">
        <v>8.9999999999999993E-3</v>
      </c>
    </row>
    <row r="1134" spans="1:5">
      <c r="A1134">
        <v>19300423</v>
      </c>
      <c r="B1134">
        <v>0.39</v>
      </c>
      <c r="C1134">
        <v>0.13</v>
      </c>
      <c r="D1134">
        <v>0.74</v>
      </c>
      <c r="E1134">
        <v>8.9999999999999993E-3</v>
      </c>
    </row>
    <row r="1135" spans="1:5">
      <c r="A1135">
        <v>19300424</v>
      </c>
      <c r="B1135">
        <v>-0.85</v>
      </c>
      <c r="C1135">
        <v>0.3</v>
      </c>
      <c r="D1135">
        <v>0.65</v>
      </c>
      <c r="E1135">
        <v>8.9999999999999993E-3</v>
      </c>
    </row>
    <row r="1136" spans="1:5">
      <c r="A1136">
        <v>19300425</v>
      </c>
      <c r="B1136">
        <v>-0.2</v>
      </c>
      <c r="C1136">
        <v>-0.24</v>
      </c>
      <c r="D1136">
        <v>-0.06</v>
      </c>
      <c r="E1136">
        <v>8.9999999999999993E-3</v>
      </c>
    </row>
    <row r="1137" spans="1:5">
      <c r="A1137">
        <v>19300426</v>
      </c>
      <c r="B1137">
        <v>0.03</v>
      </c>
      <c r="C1137">
        <v>-0.62</v>
      </c>
      <c r="D1137">
        <v>0.19</v>
      </c>
      <c r="E1137">
        <v>8.9999999999999993E-3</v>
      </c>
    </row>
    <row r="1138" spans="1:5">
      <c r="A1138">
        <v>19300428</v>
      </c>
      <c r="B1138">
        <v>-2.1</v>
      </c>
      <c r="C1138">
        <v>0.12</v>
      </c>
      <c r="D1138">
        <v>0.04</v>
      </c>
      <c r="E1138">
        <v>8.9999999999999993E-3</v>
      </c>
    </row>
    <row r="1139" spans="1:5">
      <c r="A1139">
        <v>19300429</v>
      </c>
      <c r="B1139">
        <v>-0.46</v>
      </c>
      <c r="C1139">
        <v>-0.91</v>
      </c>
      <c r="D1139">
        <v>-0.17</v>
      </c>
      <c r="E1139">
        <v>8.9999999999999993E-3</v>
      </c>
    </row>
    <row r="1140" spans="1:5">
      <c r="A1140">
        <v>19300430</v>
      </c>
      <c r="B1140">
        <v>0.78</v>
      </c>
      <c r="C1140">
        <v>0.56999999999999995</v>
      </c>
      <c r="D1140">
        <v>0.52</v>
      </c>
      <c r="E1140">
        <v>8.9999999999999993E-3</v>
      </c>
    </row>
    <row r="1141" spans="1:5">
      <c r="A1141">
        <v>19300501</v>
      </c>
      <c r="B1141">
        <v>-1.95</v>
      </c>
      <c r="C1141">
        <v>0.89</v>
      </c>
      <c r="D1141">
        <v>-0.31</v>
      </c>
      <c r="E1141">
        <v>0.01</v>
      </c>
    </row>
    <row r="1142" spans="1:5">
      <c r="A1142">
        <v>19300502</v>
      </c>
      <c r="B1142">
        <v>-2.46</v>
      </c>
      <c r="C1142">
        <v>-0.52</v>
      </c>
      <c r="D1142">
        <v>0.59</v>
      </c>
      <c r="E1142">
        <v>0.01</v>
      </c>
    </row>
    <row r="1143" spans="1:5">
      <c r="A1143">
        <v>19300503</v>
      </c>
      <c r="B1143">
        <v>-3.19</v>
      </c>
      <c r="C1143">
        <v>-0.86</v>
      </c>
      <c r="D1143">
        <v>1.99</v>
      </c>
      <c r="E1143">
        <v>0.01</v>
      </c>
    </row>
    <row r="1144" spans="1:5">
      <c r="A1144">
        <v>19300505</v>
      </c>
      <c r="B1144">
        <v>-0.19</v>
      </c>
      <c r="C1144">
        <v>-2.4</v>
      </c>
      <c r="D1144">
        <v>-0.14000000000000001</v>
      </c>
      <c r="E1144">
        <v>0.01</v>
      </c>
    </row>
    <row r="1145" spans="1:5">
      <c r="A1145">
        <v>19300506</v>
      </c>
      <c r="B1145">
        <v>3.14</v>
      </c>
      <c r="C1145">
        <v>1.44</v>
      </c>
      <c r="D1145">
        <v>-1.59</v>
      </c>
      <c r="E1145">
        <v>0.01</v>
      </c>
    </row>
    <row r="1146" spans="1:5">
      <c r="A1146">
        <v>19300507</v>
      </c>
      <c r="B1146">
        <v>-0.91</v>
      </c>
      <c r="C1146">
        <v>0.6</v>
      </c>
      <c r="D1146">
        <v>0.39</v>
      </c>
      <c r="E1146">
        <v>0.01</v>
      </c>
    </row>
    <row r="1147" spans="1:5">
      <c r="A1147">
        <v>19300508</v>
      </c>
      <c r="B1147">
        <v>0.22</v>
      </c>
      <c r="C1147">
        <v>-0.46</v>
      </c>
      <c r="D1147">
        <v>-0.56999999999999995</v>
      </c>
      <c r="E1147">
        <v>0.01</v>
      </c>
    </row>
    <row r="1148" spans="1:5">
      <c r="A1148">
        <v>19300509</v>
      </c>
      <c r="B1148">
        <v>0.98</v>
      </c>
      <c r="C1148">
        <v>-0.42</v>
      </c>
      <c r="D1148">
        <v>-0.02</v>
      </c>
      <c r="E1148">
        <v>0.01</v>
      </c>
    </row>
    <row r="1149" spans="1:5">
      <c r="A1149">
        <v>19300510</v>
      </c>
      <c r="B1149">
        <v>1.38</v>
      </c>
      <c r="C1149">
        <v>0.16</v>
      </c>
      <c r="D1149">
        <v>-0.94</v>
      </c>
      <c r="E1149">
        <v>0.01</v>
      </c>
    </row>
    <row r="1150" spans="1:5">
      <c r="A1150">
        <v>19300512</v>
      </c>
      <c r="B1150">
        <v>-0.01</v>
      </c>
      <c r="C1150">
        <v>0.28999999999999998</v>
      </c>
      <c r="D1150">
        <v>-0.2</v>
      </c>
      <c r="E1150">
        <v>0.01</v>
      </c>
    </row>
    <row r="1151" spans="1:5">
      <c r="A1151">
        <v>19300513</v>
      </c>
      <c r="B1151">
        <v>1.04</v>
      </c>
      <c r="C1151">
        <v>-0.44</v>
      </c>
      <c r="D1151">
        <v>0.25</v>
      </c>
      <c r="E1151">
        <v>0.01</v>
      </c>
    </row>
    <row r="1152" spans="1:5">
      <c r="A1152">
        <v>19300514</v>
      </c>
      <c r="B1152">
        <v>0.56999999999999995</v>
      </c>
      <c r="C1152">
        <v>0.38</v>
      </c>
      <c r="D1152">
        <v>0.18</v>
      </c>
      <c r="E1152">
        <v>0.01</v>
      </c>
    </row>
    <row r="1153" spans="1:5">
      <c r="A1153">
        <v>19300515</v>
      </c>
      <c r="B1153">
        <v>-1.26</v>
      </c>
      <c r="C1153">
        <v>0.36</v>
      </c>
      <c r="D1153">
        <v>0.82</v>
      </c>
      <c r="E1153">
        <v>0.01</v>
      </c>
    </row>
    <row r="1154" spans="1:5">
      <c r="A1154">
        <v>19300516</v>
      </c>
      <c r="B1154">
        <v>0.51</v>
      </c>
      <c r="C1154">
        <v>0.01</v>
      </c>
      <c r="D1154">
        <v>0.03</v>
      </c>
      <c r="E1154">
        <v>0.01</v>
      </c>
    </row>
    <row r="1155" spans="1:5">
      <c r="A1155">
        <v>19300517</v>
      </c>
      <c r="B1155">
        <v>0.03</v>
      </c>
      <c r="C1155">
        <v>-0.03</v>
      </c>
      <c r="D1155">
        <v>0.4</v>
      </c>
      <c r="E1155">
        <v>0.01</v>
      </c>
    </row>
    <row r="1156" spans="1:5">
      <c r="A1156">
        <v>19300519</v>
      </c>
      <c r="B1156">
        <v>-1.84</v>
      </c>
      <c r="C1156">
        <v>0.27</v>
      </c>
      <c r="D1156">
        <v>0.13</v>
      </c>
      <c r="E1156">
        <v>0.01</v>
      </c>
    </row>
    <row r="1157" spans="1:5">
      <c r="A1157">
        <v>19300520</v>
      </c>
      <c r="B1157">
        <v>0.13</v>
      </c>
      <c r="C1157">
        <v>-0.57999999999999996</v>
      </c>
      <c r="D1157">
        <v>0.56999999999999995</v>
      </c>
      <c r="E1157">
        <v>0.01</v>
      </c>
    </row>
    <row r="1158" spans="1:5">
      <c r="A1158">
        <v>19300521</v>
      </c>
      <c r="B1158">
        <v>-0.35</v>
      </c>
      <c r="C1158">
        <v>-0.3</v>
      </c>
      <c r="D1158">
        <v>-0.47</v>
      </c>
      <c r="E1158">
        <v>0.01</v>
      </c>
    </row>
    <row r="1159" spans="1:5">
      <c r="A1159">
        <v>19300522</v>
      </c>
      <c r="B1159">
        <v>0.16</v>
      </c>
      <c r="C1159">
        <v>0.03</v>
      </c>
      <c r="D1159">
        <v>0.16</v>
      </c>
      <c r="E1159">
        <v>0.01</v>
      </c>
    </row>
    <row r="1160" spans="1:5">
      <c r="A1160">
        <v>19300523</v>
      </c>
      <c r="B1160">
        <v>0.99</v>
      </c>
      <c r="C1160">
        <v>0.18</v>
      </c>
      <c r="D1160">
        <v>-1.1000000000000001</v>
      </c>
      <c r="E1160">
        <v>0.01</v>
      </c>
    </row>
    <row r="1161" spans="1:5">
      <c r="A1161">
        <v>19300524</v>
      </c>
      <c r="B1161">
        <v>0.56999999999999995</v>
      </c>
      <c r="C1161">
        <v>-0.5</v>
      </c>
      <c r="D1161">
        <v>0.1</v>
      </c>
      <c r="E1161">
        <v>0.01</v>
      </c>
    </row>
    <row r="1162" spans="1:5">
      <c r="A1162">
        <v>19300526</v>
      </c>
      <c r="B1162">
        <v>0.12</v>
      </c>
      <c r="C1162">
        <v>0.02</v>
      </c>
      <c r="D1162">
        <v>-0.04</v>
      </c>
      <c r="E1162">
        <v>0.01</v>
      </c>
    </row>
    <row r="1163" spans="1:5">
      <c r="A1163">
        <v>19300527</v>
      </c>
      <c r="B1163">
        <v>0.09</v>
      </c>
      <c r="C1163">
        <v>-0.1</v>
      </c>
      <c r="D1163">
        <v>-0.5</v>
      </c>
      <c r="E1163">
        <v>0.01</v>
      </c>
    </row>
    <row r="1164" spans="1:5">
      <c r="A1164">
        <v>19300528</v>
      </c>
      <c r="B1164">
        <v>0.34</v>
      </c>
      <c r="C1164">
        <v>-0.19</v>
      </c>
      <c r="D1164">
        <v>-0.39</v>
      </c>
      <c r="E1164">
        <v>0.01</v>
      </c>
    </row>
    <row r="1165" spans="1:5">
      <c r="A1165">
        <v>19300529</v>
      </c>
      <c r="B1165">
        <v>0.49</v>
      </c>
      <c r="C1165">
        <v>0.1</v>
      </c>
      <c r="D1165">
        <v>-0.12</v>
      </c>
      <c r="E1165">
        <v>0.01</v>
      </c>
    </row>
    <row r="1166" spans="1:5">
      <c r="A1166">
        <v>19300602</v>
      </c>
      <c r="B1166">
        <v>-0.17</v>
      </c>
      <c r="C1166">
        <v>0.28999999999999998</v>
      </c>
      <c r="D1166">
        <v>0.37</v>
      </c>
      <c r="E1166">
        <v>1.0999999999999999E-2</v>
      </c>
    </row>
    <row r="1167" spans="1:5">
      <c r="A1167">
        <v>19300603</v>
      </c>
      <c r="B1167">
        <v>-0.82</v>
      </c>
      <c r="C1167">
        <v>-0.02</v>
      </c>
      <c r="D1167">
        <v>0.41</v>
      </c>
      <c r="E1167">
        <v>1.0999999999999999E-2</v>
      </c>
    </row>
    <row r="1168" spans="1:5">
      <c r="A1168">
        <v>19300604</v>
      </c>
      <c r="B1168">
        <v>0.28999999999999998</v>
      </c>
      <c r="C1168">
        <v>-0.37</v>
      </c>
      <c r="D1168">
        <v>-0.05</v>
      </c>
      <c r="E1168">
        <v>1.0999999999999999E-2</v>
      </c>
    </row>
    <row r="1169" spans="1:5">
      <c r="A1169">
        <v>19300605</v>
      </c>
      <c r="B1169">
        <v>-1.41</v>
      </c>
      <c r="C1169">
        <v>0.16</v>
      </c>
      <c r="D1169">
        <v>0.42</v>
      </c>
      <c r="E1169">
        <v>1.0999999999999999E-2</v>
      </c>
    </row>
    <row r="1170" spans="1:5">
      <c r="A1170">
        <v>19300606</v>
      </c>
      <c r="B1170">
        <v>-1.47</v>
      </c>
      <c r="C1170">
        <v>0.02</v>
      </c>
      <c r="D1170">
        <v>0.36</v>
      </c>
      <c r="E1170">
        <v>1.0999999999999999E-2</v>
      </c>
    </row>
    <row r="1171" spans="1:5">
      <c r="A1171">
        <v>19300607</v>
      </c>
      <c r="B1171">
        <v>-1.81</v>
      </c>
      <c r="C1171">
        <v>-0.27</v>
      </c>
      <c r="D1171">
        <v>0.56999999999999995</v>
      </c>
      <c r="E1171">
        <v>1.0999999999999999E-2</v>
      </c>
    </row>
    <row r="1172" spans="1:5">
      <c r="A1172">
        <v>19300609</v>
      </c>
      <c r="B1172">
        <v>-2.97</v>
      </c>
      <c r="C1172">
        <v>-0.56999999999999995</v>
      </c>
      <c r="D1172">
        <v>-0.56000000000000005</v>
      </c>
      <c r="E1172">
        <v>1.0999999999999999E-2</v>
      </c>
    </row>
    <row r="1173" spans="1:5">
      <c r="A1173">
        <v>19300610</v>
      </c>
      <c r="B1173">
        <v>2.1800000000000002</v>
      </c>
      <c r="C1173">
        <v>-1.56</v>
      </c>
      <c r="D1173">
        <v>0.15</v>
      </c>
      <c r="E1173">
        <v>1.0999999999999999E-2</v>
      </c>
    </row>
    <row r="1174" spans="1:5">
      <c r="A1174">
        <v>19300611</v>
      </c>
      <c r="B1174">
        <v>-3.2</v>
      </c>
      <c r="C1174">
        <v>0.04</v>
      </c>
      <c r="D1174">
        <v>0.69</v>
      </c>
      <c r="E1174">
        <v>1.0999999999999999E-2</v>
      </c>
    </row>
    <row r="1175" spans="1:5">
      <c r="A1175">
        <v>19300612</v>
      </c>
      <c r="B1175">
        <v>-0.5</v>
      </c>
      <c r="C1175">
        <v>-0.41</v>
      </c>
      <c r="D1175">
        <v>-0.63</v>
      </c>
      <c r="E1175">
        <v>1.0999999999999999E-2</v>
      </c>
    </row>
    <row r="1176" spans="1:5">
      <c r="A1176">
        <v>19300613</v>
      </c>
      <c r="B1176">
        <v>0.7</v>
      </c>
      <c r="C1176">
        <v>-0.21</v>
      </c>
      <c r="D1176">
        <v>0.75</v>
      </c>
      <c r="E1176">
        <v>1.0999999999999999E-2</v>
      </c>
    </row>
    <row r="1177" spans="1:5">
      <c r="A1177">
        <v>19300614</v>
      </c>
      <c r="B1177">
        <v>-1.77</v>
      </c>
      <c r="C1177">
        <v>1.18</v>
      </c>
      <c r="D1177">
        <v>-0.14000000000000001</v>
      </c>
      <c r="E1177">
        <v>1.0999999999999999E-2</v>
      </c>
    </row>
    <row r="1178" spans="1:5">
      <c r="A1178">
        <v>19300616</v>
      </c>
      <c r="B1178">
        <v>-5.38</v>
      </c>
      <c r="C1178">
        <v>-0.85</v>
      </c>
      <c r="D1178">
        <v>0.85</v>
      </c>
      <c r="E1178">
        <v>1.0999999999999999E-2</v>
      </c>
    </row>
    <row r="1179" spans="1:5">
      <c r="A1179">
        <v>19300617</v>
      </c>
      <c r="B1179">
        <v>-0.19</v>
      </c>
      <c r="C1179">
        <v>-1.62</v>
      </c>
      <c r="D1179">
        <v>0.63</v>
      </c>
      <c r="E1179">
        <v>1.0999999999999999E-2</v>
      </c>
    </row>
    <row r="1180" spans="1:5">
      <c r="A1180">
        <v>19300618</v>
      </c>
      <c r="B1180">
        <v>-3.42</v>
      </c>
      <c r="C1180">
        <v>-1.67</v>
      </c>
      <c r="D1180">
        <v>1.0900000000000001</v>
      </c>
      <c r="E1180">
        <v>1.0999999999999999E-2</v>
      </c>
    </row>
    <row r="1181" spans="1:5">
      <c r="A1181">
        <v>19300619</v>
      </c>
      <c r="B1181">
        <v>4.2699999999999996</v>
      </c>
      <c r="C1181">
        <v>-0.32</v>
      </c>
      <c r="D1181">
        <v>-1.01</v>
      </c>
      <c r="E1181">
        <v>1.0999999999999999E-2</v>
      </c>
    </row>
    <row r="1182" spans="1:5">
      <c r="A1182">
        <v>19300620</v>
      </c>
      <c r="B1182">
        <v>-1.75</v>
      </c>
      <c r="C1182">
        <v>1.55</v>
      </c>
      <c r="D1182">
        <v>-0.71</v>
      </c>
      <c r="E1182">
        <v>1.0999999999999999E-2</v>
      </c>
    </row>
    <row r="1183" spans="1:5">
      <c r="A1183">
        <v>19300621</v>
      </c>
      <c r="B1183">
        <v>-2.61</v>
      </c>
      <c r="C1183">
        <v>0.09</v>
      </c>
      <c r="D1183">
        <v>1.69</v>
      </c>
      <c r="E1183">
        <v>1.0999999999999999E-2</v>
      </c>
    </row>
    <row r="1184" spans="1:5">
      <c r="A1184">
        <v>19300623</v>
      </c>
      <c r="B1184">
        <v>1.3</v>
      </c>
      <c r="C1184">
        <v>-0.96</v>
      </c>
      <c r="D1184">
        <v>-0.93</v>
      </c>
      <c r="E1184">
        <v>1.0999999999999999E-2</v>
      </c>
    </row>
    <row r="1185" spans="1:5">
      <c r="A1185">
        <v>19300624</v>
      </c>
      <c r="B1185">
        <v>-2.6</v>
      </c>
      <c r="C1185">
        <v>2.2799999999999998</v>
      </c>
      <c r="D1185">
        <v>-0.04</v>
      </c>
      <c r="E1185">
        <v>1.0999999999999999E-2</v>
      </c>
    </row>
    <row r="1186" spans="1:5">
      <c r="A1186">
        <v>19300625</v>
      </c>
      <c r="B1186">
        <v>0.13</v>
      </c>
      <c r="C1186">
        <v>-1.93</v>
      </c>
      <c r="D1186">
        <v>-0.87</v>
      </c>
      <c r="E1186">
        <v>1.0999999999999999E-2</v>
      </c>
    </row>
    <row r="1187" spans="1:5">
      <c r="A1187">
        <v>19300626</v>
      </c>
      <c r="B1187">
        <v>2.2000000000000002</v>
      </c>
      <c r="C1187">
        <v>0.37</v>
      </c>
      <c r="D1187">
        <v>0.31</v>
      </c>
      <c r="E1187">
        <v>1.0999999999999999E-2</v>
      </c>
    </row>
    <row r="1188" spans="1:5">
      <c r="A1188">
        <v>19300627</v>
      </c>
      <c r="B1188">
        <v>-0.87</v>
      </c>
      <c r="C1188">
        <v>0.57999999999999996</v>
      </c>
      <c r="D1188">
        <v>0.13</v>
      </c>
      <c r="E1188">
        <v>1.0999999999999999E-2</v>
      </c>
    </row>
    <row r="1189" spans="1:5">
      <c r="A1189">
        <v>19300628</v>
      </c>
      <c r="B1189">
        <v>0.33</v>
      </c>
      <c r="C1189">
        <v>7.0000000000000007E-2</v>
      </c>
      <c r="D1189">
        <v>-0.6</v>
      </c>
      <c r="E1189">
        <v>1.0999999999999999E-2</v>
      </c>
    </row>
    <row r="1190" spans="1:5">
      <c r="A1190">
        <v>19300630</v>
      </c>
      <c r="B1190">
        <v>2.5</v>
      </c>
      <c r="C1190">
        <v>0.13</v>
      </c>
      <c r="D1190">
        <v>-0.66</v>
      </c>
      <c r="E1190">
        <v>1.0999999999999999E-2</v>
      </c>
    </row>
    <row r="1191" spans="1:5">
      <c r="A1191">
        <v>19300701</v>
      </c>
      <c r="B1191">
        <v>-0.69</v>
      </c>
      <c r="C1191">
        <v>1.1000000000000001</v>
      </c>
      <c r="D1191">
        <v>0.87</v>
      </c>
      <c r="E1191">
        <v>8.0000000000000002E-3</v>
      </c>
    </row>
    <row r="1192" spans="1:5">
      <c r="A1192">
        <v>19300702</v>
      </c>
      <c r="B1192">
        <v>0.87</v>
      </c>
      <c r="C1192">
        <v>-0.72</v>
      </c>
      <c r="D1192">
        <v>-0.02</v>
      </c>
      <c r="E1192">
        <v>8.0000000000000002E-3</v>
      </c>
    </row>
    <row r="1193" spans="1:5">
      <c r="A1193">
        <v>19300703</v>
      </c>
      <c r="B1193">
        <v>-0.94</v>
      </c>
      <c r="C1193">
        <v>0.57999999999999996</v>
      </c>
      <c r="D1193">
        <v>0.36</v>
      </c>
      <c r="E1193">
        <v>8.0000000000000002E-3</v>
      </c>
    </row>
    <row r="1194" spans="1:5">
      <c r="A1194">
        <v>19300707</v>
      </c>
      <c r="B1194">
        <v>-1.72</v>
      </c>
      <c r="C1194">
        <v>0.31</v>
      </c>
      <c r="D1194">
        <v>-0.33</v>
      </c>
      <c r="E1194">
        <v>8.0000000000000002E-3</v>
      </c>
    </row>
    <row r="1195" spans="1:5">
      <c r="A1195">
        <v>19300708</v>
      </c>
      <c r="B1195">
        <v>0.37</v>
      </c>
      <c r="C1195">
        <v>-1.67</v>
      </c>
      <c r="D1195">
        <v>0.13</v>
      </c>
      <c r="E1195">
        <v>8.0000000000000002E-3</v>
      </c>
    </row>
    <row r="1196" spans="1:5">
      <c r="A1196">
        <v>19300709</v>
      </c>
      <c r="B1196">
        <v>1.34</v>
      </c>
      <c r="C1196">
        <v>0.53</v>
      </c>
      <c r="D1196">
        <v>-0.13</v>
      </c>
      <c r="E1196">
        <v>8.0000000000000002E-3</v>
      </c>
    </row>
    <row r="1197" spans="1:5">
      <c r="A1197">
        <v>19300710</v>
      </c>
      <c r="B1197">
        <v>2.15</v>
      </c>
      <c r="C1197">
        <v>-1.46</v>
      </c>
      <c r="D1197">
        <v>0.48</v>
      </c>
      <c r="E1197">
        <v>8.0000000000000002E-3</v>
      </c>
    </row>
    <row r="1198" spans="1:5">
      <c r="A1198">
        <v>19300711</v>
      </c>
      <c r="B1198">
        <v>-0.9</v>
      </c>
      <c r="C1198">
        <v>1.02</v>
      </c>
      <c r="D1198">
        <v>-0.34</v>
      </c>
      <c r="E1198">
        <v>8.0000000000000002E-3</v>
      </c>
    </row>
    <row r="1199" spans="1:5">
      <c r="A1199">
        <v>19300712</v>
      </c>
      <c r="B1199">
        <v>1.55</v>
      </c>
      <c r="C1199">
        <v>-1.04</v>
      </c>
      <c r="D1199">
        <v>-0.23</v>
      </c>
      <c r="E1199">
        <v>8.0000000000000002E-3</v>
      </c>
    </row>
    <row r="1200" spans="1:5">
      <c r="A1200">
        <v>19300714</v>
      </c>
      <c r="B1200">
        <v>1.91</v>
      </c>
      <c r="C1200">
        <v>0.17</v>
      </c>
      <c r="D1200">
        <v>7.0000000000000007E-2</v>
      </c>
      <c r="E1200">
        <v>8.0000000000000002E-3</v>
      </c>
    </row>
    <row r="1201" spans="1:5">
      <c r="A1201">
        <v>19300715</v>
      </c>
      <c r="B1201">
        <v>0.45</v>
      </c>
      <c r="C1201">
        <v>0.96</v>
      </c>
      <c r="D1201">
        <v>0.62</v>
      </c>
      <c r="E1201">
        <v>8.0000000000000002E-3</v>
      </c>
    </row>
    <row r="1202" spans="1:5">
      <c r="A1202">
        <v>19300716</v>
      </c>
      <c r="B1202">
        <v>0.69</v>
      </c>
      <c r="C1202">
        <v>-0.64</v>
      </c>
      <c r="D1202">
        <v>0.33</v>
      </c>
      <c r="E1202">
        <v>8.0000000000000002E-3</v>
      </c>
    </row>
    <row r="1203" spans="1:5">
      <c r="A1203">
        <v>19300717</v>
      </c>
      <c r="B1203">
        <v>0.59</v>
      </c>
      <c r="C1203">
        <v>0.77</v>
      </c>
      <c r="D1203">
        <v>-0.3</v>
      </c>
      <c r="E1203">
        <v>8.0000000000000002E-3</v>
      </c>
    </row>
    <row r="1204" spans="1:5">
      <c r="A1204">
        <v>19300718</v>
      </c>
      <c r="B1204">
        <v>0.71</v>
      </c>
      <c r="C1204">
        <v>0.36</v>
      </c>
      <c r="D1204">
        <v>-0.73</v>
      </c>
      <c r="E1204">
        <v>8.0000000000000002E-3</v>
      </c>
    </row>
    <row r="1205" spans="1:5">
      <c r="A1205">
        <v>19300719</v>
      </c>
      <c r="B1205">
        <v>-0.81</v>
      </c>
      <c r="C1205">
        <v>0.48</v>
      </c>
      <c r="D1205">
        <v>0.47</v>
      </c>
      <c r="E1205">
        <v>8.0000000000000002E-3</v>
      </c>
    </row>
    <row r="1206" spans="1:5">
      <c r="A1206">
        <v>19300721</v>
      </c>
      <c r="B1206">
        <v>-2.56</v>
      </c>
      <c r="C1206">
        <v>-0.35</v>
      </c>
      <c r="D1206">
        <v>0.54</v>
      </c>
      <c r="E1206">
        <v>8.0000000000000002E-3</v>
      </c>
    </row>
    <row r="1207" spans="1:5">
      <c r="A1207">
        <v>19300722</v>
      </c>
      <c r="B1207">
        <v>1.46</v>
      </c>
      <c r="C1207">
        <v>-0.67</v>
      </c>
      <c r="D1207">
        <v>-0.77</v>
      </c>
      <c r="E1207">
        <v>8.0000000000000002E-3</v>
      </c>
    </row>
    <row r="1208" spans="1:5">
      <c r="A1208">
        <v>19300723</v>
      </c>
      <c r="B1208">
        <v>1.4</v>
      </c>
      <c r="C1208">
        <v>0.52</v>
      </c>
      <c r="D1208">
        <v>-0.71</v>
      </c>
      <c r="E1208">
        <v>8.0000000000000002E-3</v>
      </c>
    </row>
    <row r="1209" spans="1:5">
      <c r="A1209">
        <v>19300724</v>
      </c>
      <c r="B1209">
        <v>-0.99</v>
      </c>
      <c r="C1209">
        <v>0.15</v>
      </c>
      <c r="D1209">
        <v>-0.31</v>
      </c>
      <c r="E1209">
        <v>8.0000000000000002E-3</v>
      </c>
    </row>
    <row r="1210" spans="1:5">
      <c r="A1210">
        <v>19300725</v>
      </c>
      <c r="B1210">
        <v>0.49</v>
      </c>
      <c r="C1210">
        <v>-0.7</v>
      </c>
      <c r="D1210">
        <v>-0.48</v>
      </c>
      <c r="E1210">
        <v>8.0000000000000002E-3</v>
      </c>
    </row>
    <row r="1211" spans="1:5">
      <c r="A1211">
        <v>19300726</v>
      </c>
      <c r="B1211">
        <v>0.91</v>
      </c>
      <c r="C1211">
        <v>-0.28000000000000003</v>
      </c>
      <c r="D1211">
        <v>0</v>
      </c>
      <c r="E1211">
        <v>8.0000000000000002E-3</v>
      </c>
    </row>
    <row r="1212" spans="1:5">
      <c r="A1212">
        <v>19300728</v>
      </c>
      <c r="B1212">
        <v>0.34</v>
      </c>
      <c r="C1212">
        <v>0.19</v>
      </c>
      <c r="D1212">
        <v>-0.47</v>
      </c>
      <c r="E1212">
        <v>8.0000000000000002E-3</v>
      </c>
    </row>
    <row r="1213" spans="1:5">
      <c r="A1213">
        <v>19300729</v>
      </c>
      <c r="B1213">
        <v>-0.77</v>
      </c>
      <c r="C1213">
        <v>0.19</v>
      </c>
      <c r="D1213">
        <v>-0.16</v>
      </c>
      <c r="E1213">
        <v>8.0000000000000002E-3</v>
      </c>
    </row>
    <row r="1214" spans="1:5">
      <c r="A1214">
        <v>19300730</v>
      </c>
      <c r="B1214">
        <v>-2.2999999999999998</v>
      </c>
      <c r="C1214">
        <v>0.27</v>
      </c>
      <c r="D1214">
        <v>0.23</v>
      </c>
      <c r="E1214">
        <v>8.0000000000000002E-3</v>
      </c>
    </row>
    <row r="1215" spans="1:5">
      <c r="A1215">
        <v>19300731</v>
      </c>
      <c r="B1215">
        <v>0.53</v>
      </c>
      <c r="C1215">
        <v>-0.43</v>
      </c>
      <c r="D1215">
        <v>-0.66</v>
      </c>
      <c r="E1215">
        <v>8.0000000000000002E-3</v>
      </c>
    </row>
    <row r="1216" spans="1:5">
      <c r="A1216">
        <v>19300801</v>
      </c>
      <c r="B1216">
        <v>-0.46</v>
      </c>
      <c r="C1216">
        <v>0.15</v>
      </c>
      <c r="D1216">
        <v>0.21</v>
      </c>
      <c r="E1216">
        <v>4.0000000000000001E-3</v>
      </c>
    </row>
    <row r="1217" spans="1:5">
      <c r="A1217">
        <v>19300802</v>
      </c>
      <c r="B1217">
        <v>0.45</v>
      </c>
      <c r="C1217">
        <v>0.11</v>
      </c>
      <c r="D1217">
        <v>0.1</v>
      </c>
      <c r="E1217">
        <v>4.0000000000000001E-3</v>
      </c>
    </row>
    <row r="1218" spans="1:5">
      <c r="A1218">
        <v>19300804</v>
      </c>
      <c r="B1218">
        <v>1.31</v>
      </c>
      <c r="C1218">
        <v>-0.76</v>
      </c>
      <c r="D1218">
        <v>-0.54</v>
      </c>
      <c r="E1218">
        <v>4.0000000000000001E-3</v>
      </c>
    </row>
    <row r="1219" spans="1:5">
      <c r="A1219">
        <v>19300805</v>
      </c>
      <c r="B1219">
        <v>-0.12</v>
      </c>
      <c r="C1219">
        <v>0.09</v>
      </c>
      <c r="D1219">
        <v>0.14000000000000001</v>
      </c>
      <c r="E1219">
        <v>4.0000000000000001E-3</v>
      </c>
    </row>
    <row r="1220" spans="1:5">
      <c r="A1220">
        <v>19300806</v>
      </c>
      <c r="B1220">
        <v>-1.37</v>
      </c>
      <c r="C1220">
        <v>0.54</v>
      </c>
      <c r="D1220">
        <v>0.02</v>
      </c>
      <c r="E1220">
        <v>4.0000000000000001E-3</v>
      </c>
    </row>
    <row r="1221" spans="1:5">
      <c r="A1221">
        <v>19300807</v>
      </c>
      <c r="B1221">
        <v>-0.73</v>
      </c>
      <c r="C1221">
        <v>0.1</v>
      </c>
      <c r="D1221">
        <v>-0.37</v>
      </c>
      <c r="E1221">
        <v>4.0000000000000001E-3</v>
      </c>
    </row>
    <row r="1222" spans="1:5">
      <c r="A1222">
        <v>19300808</v>
      </c>
      <c r="B1222">
        <v>-3.77</v>
      </c>
      <c r="C1222">
        <v>0.63</v>
      </c>
      <c r="D1222">
        <v>0.35</v>
      </c>
      <c r="E1222">
        <v>4.0000000000000001E-3</v>
      </c>
    </row>
    <row r="1223" spans="1:5">
      <c r="A1223">
        <v>19300809</v>
      </c>
      <c r="B1223">
        <v>-0.17</v>
      </c>
      <c r="C1223">
        <v>-0.46</v>
      </c>
      <c r="D1223">
        <v>-0.57999999999999996</v>
      </c>
      <c r="E1223">
        <v>4.0000000000000001E-3</v>
      </c>
    </row>
    <row r="1224" spans="1:5">
      <c r="A1224">
        <v>19300811</v>
      </c>
      <c r="B1224">
        <v>0.84</v>
      </c>
      <c r="C1224">
        <v>-0.56000000000000005</v>
      </c>
      <c r="D1224">
        <v>-0.02</v>
      </c>
      <c r="E1224">
        <v>4.0000000000000001E-3</v>
      </c>
    </row>
    <row r="1225" spans="1:5">
      <c r="A1225">
        <v>19300812</v>
      </c>
      <c r="B1225">
        <v>-2.2599999999999998</v>
      </c>
      <c r="C1225">
        <v>0.75</v>
      </c>
      <c r="D1225">
        <v>0.63</v>
      </c>
      <c r="E1225">
        <v>4.0000000000000001E-3</v>
      </c>
    </row>
    <row r="1226" spans="1:5">
      <c r="A1226">
        <v>19300813</v>
      </c>
      <c r="B1226">
        <v>0.87</v>
      </c>
      <c r="C1226">
        <v>-1.39</v>
      </c>
      <c r="D1226">
        <v>0</v>
      </c>
      <c r="E1226">
        <v>4.0000000000000001E-3</v>
      </c>
    </row>
    <row r="1227" spans="1:5">
      <c r="A1227">
        <v>19300814</v>
      </c>
      <c r="B1227">
        <v>0.4</v>
      </c>
      <c r="C1227">
        <v>0.38</v>
      </c>
      <c r="D1227">
        <v>-0.3</v>
      </c>
      <c r="E1227">
        <v>4.0000000000000001E-3</v>
      </c>
    </row>
    <row r="1228" spans="1:5">
      <c r="A1228">
        <v>19300815</v>
      </c>
      <c r="B1228">
        <v>2.15</v>
      </c>
      <c r="C1228">
        <v>-1.57</v>
      </c>
      <c r="D1228">
        <v>0.46</v>
      </c>
      <c r="E1228">
        <v>4.0000000000000001E-3</v>
      </c>
    </row>
    <row r="1229" spans="1:5">
      <c r="A1229">
        <v>19300816</v>
      </c>
      <c r="B1229">
        <v>0.01</v>
      </c>
      <c r="C1229">
        <v>0.8</v>
      </c>
      <c r="D1229">
        <v>0.46</v>
      </c>
      <c r="E1229">
        <v>4.0000000000000001E-3</v>
      </c>
    </row>
    <row r="1230" spans="1:5">
      <c r="A1230">
        <v>19300818</v>
      </c>
      <c r="B1230">
        <v>-0.38</v>
      </c>
      <c r="C1230">
        <v>0.21</v>
      </c>
      <c r="D1230">
        <v>-0.72</v>
      </c>
      <c r="E1230">
        <v>4.0000000000000001E-3</v>
      </c>
    </row>
    <row r="1231" spans="1:5">
      <c r="A1231">
        <v>19300819</v>
      </c>
      <c r="B1231">
        <v>0.79</v>
      </c>
      <c r="C1231">
        <v>-0.15</v>
      </c>
      <c r="D1231">
        <v>-0.19</v>
      </c>
      <c r="E1231">
        <v>4.0000000000000001E-3</v>
      </c>
    </row>
    <row r="1232" spans="1:5">
      <c r="A1232">
        <v>19300820</v>
      </c>
      <c r="B1232">
        <v>0.52</v>
      </c>
      <c r="C1232">
        <v>-0.37</v>
      </c>
      <c r="D1232">
        <v>-0.25</v>
      </c>
      <c r="E1232">
        <v>4.0000000000000001E-3</v>
      </c>
    </row>
    <row r="1233" spans="1:5">
      <c r="A1233">
        <v>19300821</v>
      </c>
      <c r="B1233">
        <v>-0.61</v>
      </c>
      <c r="C1233">
        <v>0.46</v>
      </c>
      <c r="D1233">
        <v>-0.45</v>
      </c>
      <c r="E1233">
        <v>4.0000000000000001E-3</v>
      </c>
    </row>
    <row r="1234" spans="1:5">
      <c r="A1234">
        <v>19300822</v>
      </c>
      <c r="B1234">
        <v>0.12</v>
      </c>
      <c r="C1234">
        <v>0</v>
      </c>
      <c r="D1234">
        <v>0.1</v>
      </c>
      <c r="E1234">
        <v>4.0000000000000001E-3</v>
      </c>
    </row>
    <row r="1235" spans="1:5">
      <c r="A1235">
        <v>19300823</v>
      </c>
      <c r="B1235">
        <v>0.52</v>
      </c>
      <c r="C1235">
        <v>-0.06</v>
      </c>
      <c r="D1235">
        <v>-0.24</v>
      </c>
      <c r="E1235">
        <v>4.0000000000000001E-3</v>
      </c>
    </row>
    <row r="1236" spans="1:5">
      <c r="A1236">
        <v>19300825</v>
      </c>
      <c r="B1236">
        <v>-0.78</v>
      </c>
      <c r="C1236">
        <v>0.27</v>
      </c>
      <c r="D1236">
        <v>-0.06</v>
      </c>
      <c r="E1236">
        <v>4.0000000000000001E-3</v>
      </c>
    </row>
    <row r="1237" spans="1:5">
      <c r="A1237">
        <v>19300826</v>
      </c>
      <c r="B1237">
        <v>1.1599999999999999</v>
      </c>
      <c r="C1237">
        <v>-1.28</v>
      </c>
      <c r="D1237">
        <v>0.46</v>
      </c>
      <c r="E1237">
        <v>4.0000000000000001E-3</v>
      </c>
    </row>
    <row r="1238" spans="1:5">
      <c r="A1238">
        <v>19300827</v>
      </c>
      <c r="B1238">
        <v>0.54</v>
      </c>
      <c r="C1238">
        <v>0.23</v>
      </c>
      <c r="D1238">
        <v>-0.2</v>
      </c>
      <c r="E1238">
        <v>4.0000000000000001E-3</v>
      </c>
    </row>
    <row r="1239" spans="1:5">
      <c r="A1239">
        <v>19300828</v>
      </c>
      <c r="B1239">
        <v>-0.11</v>
      </c>
      <c r="C1239">
        <v>-0.02</v>
      </c>
      <c r="D1239">
        <v>0.15</v>
      </c>
      <c r="E1239">
        <v>4.0000000000000001E-3</v>
      </c>
    </row>
    <row r="1240" spans="1:5">
      <c r="A1240">
        <v>19300829</v>
      </c>
      <c r="B1240">
        <v>1.38</v>
      </c>
      <c r="C1240">
        <v>-0.41</v>
      </c>
      <c r="D1240">
        <v>0.19</v>
      </c>
      <c r="E1240">
        <v>4.0000000000000001E-3</v>
      </c>
    </row>
    <row r="1241" spans="1:5">
      <c r="A1241">
        <v>19300902</v>
      </c>
      <c r="B1241">
        <v>0.05</v>
      </c>
      <c r="C1241">
        <v>0.26</v>
      </c>
      <c r="D1241">
        <v>0.19</v>
      </c>
      <c r="E1241">
        <v>8.9999999999999993E-3</v>
      </c>
    </row>
    <row r="1242" spans="1:5">
      <c r="A1242">
        <v>19300903</v>
      </c>
      <c r="B1242">
        <v>-0.95</v>
      </c>
      <c r="C1242">
        <v>0.1</v>
      </c>
      <c r="D1242">
        <v>0</v>
      </c>
      <c r="E1242">
        <v>8.9999999999999993E-3</v>
      </c>
    </row>
    <row r="1243" spans="1:5">
      <c r="A1243">
        <v>19300904</v>
      </c>
      <c r="B1243">
        <v>-0.56999999999999995</v>
      </c>
      <c r="C1243">
        <v>-0.22</v>
      </c>
      <c r="D1243">
        <v>0.02</v>
      </c>
      <c r="E1243">
        <v>8.9999999999999993E-3</v>
      </c>
    </row>
    <row r="1244" spans="1:5">
      <c r="A1244">
        <v>19300905</v>
      </c>
      <c r="B1244">
        <v>1.31</v>
      </c>
      <c r="C1244">
        <v>0.32</v>
      </c>
      <c r="D1244">
        <v>0.39</v>
      </c>
      <c r="E1244">
        <v>8.9999999999999993E-3</v>
      </c>
    </row>
    <row r="1245" spans="1:5">
      <c r="A1245">
        <v>19300906</v>
      </c>
      <c r="B1245">
        <v>1.18</v>
      </c>
      <c r="C1245">
        <v>-0.63</v>
      </c>
      <c r="D1245">
        <v>0.23</v>
      </c>
      <c r="E1245">
        <v>8.9999999999999993E-3</v>
      </c>
    </row>
    <row r="1246" spans="1:5">
      <c r="A1246">
        <v>19300908</v>
      </c>
      <c r="B1246">
        <v>0.11</v>
      </c>
      <c r="C1246">
        <v>0.57999999999999996</v>
      </c>
      <c r="D1246">
        <v>-0.37</v>
      </c>
      <c r="E1246">
        <v>8.9999999999999993E-3</v>
      </c>
    </row>
    <row r="1247" spans="1:5">
      <c r="A1247">
        <v>19300909</v>
      </c>
      <c r="B1247">
        <v>0.41</v>
      </c>
      <c r="C1247">
        <v>0.34</v>
      </c>
      <c r="D1247">
        <v>-0.8</v>
      </c>
      <c r="E1247">
        <v>8.9999999999999993E-3</v>
      </c>
    </row>
    <row r="1248" spans="1:5">
      <c r="A1248">
        <v>19300910</v>
      </c>
      <c r="B1248">
        <v>0.38</v>
      </c>
      <c r="C1248">
        <v>0.38</v>
      </c>
      <c r="D1248">
        <v>-0.16</v>
      </c>
      <c r="E1248">
        <v>8.9999999999999993E-3</v>
      </c>
    </row>
    <row r="1249" spans="1:5">
      <c r="A1249">
        <v>19300911</v>
      </c>
      <c r="B1249">
        <v>-0.97</v>
      </c>
      <c r="C1249">
        <v>0.25</v>
      </c>
      <c r="D1249">
        <v>1.05</v>
      </c>
      <c r="E1249">
        <v>8.9999999999999993E-3</v>
      </c>
    </row>
    <row r="1250" spans="1:5">
      <c r="A1250">
        <v>19300912</v>
      </c>
      <c r="B1250">
        <v>-0.41</v>
      </c>
      <c r="C1250">
        <v>0.35</v>
      </c>
      <c r="D1250">
        <v>-0.53</v>
      </c>
      <c r="E1250">
        <v>8.9999999999999993E-3</v>
      </c>
    </row>
    <row r="1251" spans="1:5">
      <c r="A1251">
        <v>19300913</v>
      </c>
      <c r="B1251">
        <v>-0.13</v>
      </c>
      <c r="C1251">
        <v>-0.41</v>
      </c>
      <c r="D1251">
        <v>-0.03</v>
      </c>
      <c r="E1251">
        <v>8.9999999999999993E-3</v>
      </c>
    </row>
    <row r="1252" spans="1:5">
      <c r="A1252">
        <v>19300915</v>
      </c>
      <c r="B1252">
        <v>-1.22</v>
      </c>
      <c r="C1252">
        <v>0.26</v>
      </c>
      <c r="D1252">
        <v>-0.02</v>
      </c>
      <c r="E1252">
        <v>8.9999999999999993E-3</v>
      </c>
    </row>
    <row r="1253" spans="1:5">
      <c r="A1253">
        <v>19300916</v>
      </c>
      <c r="B1253">
        <v>0.17</v>
      </c>
      <c r="C1253">
        <v>-0.89</v>
      </c>
      <c r="D1253">
        <v>-0.43</v>
      </c>
      <c r="E1253">
        <v>8.9999999999999993E-3</v>
      </c>
    </row>
    <row r="1254" spans="1:5">
      <c r="A1254">
        <v>19300917</v>
      </c>
      <c r="B1254">
        <v>0.25</v>
      </c>
      <c r="C1254">
        <v>0.25</v>
      </c>
      <c r="D1254">
        <v>-0.14000000000000001</v>
      </c>
      <c r="E1254">
        <v>8.9999999999999993E-3</v>
      </c>
    </row>
    <row r="1255" spans="1:5">
      <c r="A1255">
        <v>19300918</v>
      </c>
      <c r="B1255">
        <v>-1.1100000000000001</v>
      </c>
      <c r="C1255">
        <v>0.22</v>
      </c>
      <c r="D1255">
        <v>-0.02</v>
      </c>
      <c r="E1255">
        <v>8.9999999999999993E-3</v>
      </c>
    </row>
    <row r="1256" spans="1:5">
      <c r="A1256">
        <v>19300919</v>
      </c>
      <c r="B1256">
        <v>-1.61</v>
      </c>
      <c r="C1256">
        <v>-0.35</v>
      </c>
      <c r="D1256">
        <v>-0.36</v>
      </c>
      <c r="E1256">
        <v>8.9999999999999993E-3</v>
      </c>
    </row>
    <row r="1257" spans="1:5">
      <c r="A1257">
        <v>19300920</v>
      </c>
      <c r="B1257">
        <v>0.25</v>
      </c>
      <c r="C1257">
        <v>-0.03</v>
      </c>
      <c r="D1257">
        <v>0.1</v>
      </c>
      <c r="E1257">
        <v>8.9999999999999993E-3</v>
      </c>
    </row>
    <row r="1258" spans="1:5">
      <c r="A1258">
        <v>19300922</v>
      </c>
      <c r="B1258">
        <v>-2.52</v>
      </c>
      <c r="C1258">
        <v>0.23</v>
      </c>
      <c r="D1258">
        <v>-0.11</v>
      </c>
      <c r="E1258">
        <v>8.9999999999999993E-3</v>
      </c>
    </row>
    <row r="1259" spans="1:5">
      <c r="A1259">
        <v>19300923</v>
      </c>
      <c r="B1259">
        <v>0.89</v>
      </c>
      <c r="C1259">
        <v>-1.22</v>
      </c>
      <c r="D1259">
        <v>-0.94</v>
      </c>
      <c r="E1259">
        <v>8.9999999999999993E-3</v>
      </c>
    </row>
    <row r="1260" spans="1:5">
      <c r="A1260">
        <v>19300924</v>
      </c>
      <c r="B1260">
        <v>-1.47</v>
      </c>
      <c r="C1260">
        <v>-0.1</v>
      </c>
      <c r="D1260">
        <v>-0.64</v>
      </c>
      <c r="E1260">
        <v>8.9999999999999993E-3</v>
      </c>
    </row>
    <row r="1261" spans="1:5">
      <c r="A1261">
        <v>19300925</v>
      </c>
      <c r="B1261">
        <v>-2</v>
      </c>
      <c r="C1261">
        <v>-0.14000000000000001</v>
      </c>
      <c r="D1261">
        <v>0.22</v>
      </c>
      <c r="E1261">
        <v>8.9999999999999993E-3</v>
      </c>
    </row>
    <row r="1262" spans="1:5">
      <c r="A1262">
        <v>19300926</v>
      </c>
      <c r="B1262">
        <v>-1.5</v>
      </c>
      <c r="C1262">
        <v>-0.17</v>
      </c>
      <c r="D1262">
        <v>-0.92</v>
      </c>
      <c r="E1262">
        <v>8.9999999999999993E-3</v>
      </c>
    </row>
    <row r="1263" spans="1:5">
      <c r="A1263">
        <v>19300927</v>
      </c>
      <c r="B1263">
        <v>-0.65</v>
      </c>
      <c r="C1263">
        <v>-0.56000000000000005</v>
      </c>
      <c r="D1263">
        <v>-0.22</v>
      </c>
      <c r="E1263">
        <v>8.9999999999999993E-3</v>
      </c>
    </row>
    <row r="1264" spans="1:5">
      <c r="A1264">
        <v>19300929</v>
      </c>
      <c r="B1264">
        <v>-2.02</v>
      </c>
      <c r="C1264">
        <v>0.23</v>
      </c>
      <c r="D1264">
        <v>-0.98</v>
      </c>
      <c r="E1264">
        <v>8.9999999999999993E-3</v>
      </c>
    </row>
    <row r="1265" spans="1:5">
      <c r="A1265">
        <v>19300930</v>
      </c>
      <c r="B1265">
        <v>-1.54</v>
      </c>
      <c r="C1265">
        <v>-1.67</v>
      </c>
      <c r="D1265">
        <v>-1.68</v>
      </c>
      <c r="E1265">
        <v>8.9999999999999993E-3</v>
      </c>
    </row>
    <row r="1266" spans="1:5">
      <c r="A1266">
        <v>19301001</v>
      </c>
      <c r="B1266">
        <v>3.78</v>
      </c>
      <c r="C1266">
        <v>-0.51</v>
      </c>
      <c r="D1266">
        <v>1.6</v>
      </c>
      <c r="E1266">
        <v>3.0000000000000001E-3</v>
      </c>
    </row>
    <row r="1267" spans="1:5">
      <c r="A1267">
        <v>19301002</v>
      </c>
      <c r="B1267">
        <v>-1.03</v>
      </c>
      <c r="C1267">
        <v>1.1499999999999999</v>
      </c>
      <c r="D1267">
        <v>-0.56000000000000005</v>
      </c>
      <c r="E1267">
        <v>3.0000000000000001E-3</v>
      </c>
    </row>
    <row r="1268" spans="1:5">
      <c r="A1268">
        <v>19301003</v>
      </c>
      <c r="B1268">
        <v>1.31</v>
      </c>
      <c r="C1268">
        <v>-0.4</v>
      </c>
      <c r="D1268">
        <v>0.43</v>
      </c>
      <c r="E1268">
        <v>3.0000000000000001E-3</v>
      </c>
    </row>
    <row r="1269" spans="1:5">
      <c r="A1269">
        <v>19301004</v>
      </c>
      <c r="B1269">
        <v>-0.87</v>
      </c>
      <c r="C1269">
        <v>1.07</v>
      </c>
      <c r="D1269">
        <v>-0.4</v>
      </c>
      <c r="E1269">
        <v>3.0000000000000001E-3</v>
      </c>
    </row>
    <row r="1270" spans="1:5">
      <c r="A1270">
        <v>19301006</v>
      </c>
      <c r="B1270">
        <v>-2.9</v>
      </c>
      <c r="C1270">
        <v>0.56000000000000005</v>
      </c>
      <c r="D1270">
        <v>-0.45</v>
      </c>
      <c r="E1270">
        <v>3.0000000000000001E-3</v>
      </c>
    </row>
    <row r="1271" spans="1:5">
      <c r="A1271">
        <v>19301007</v>
      </c>
      <c r="B1271">
        <v>-0.21</v>
      </c>
      <c r="C1271">
        <v>-1.85</v>
      </c>
      <c r="D1271">
        <v>-0.28000000000000003</v>
      </c>
      <c r="E1271">
        <v>3.0000000000000001E-3</v>
      </c>
    </row>
    <row r="1272" spans="1:5">
      <c r="A1272">
        <v>19301008</v>
      </c>
      <c r="B1272">
        <v>-0.97</v>
      </c>
      <c r="C1272">
        <v>0.61</v>
      </c>
      <c r="D1272">
        <v>0.81</v>
      </c>
      <c r="E1272">
        <v>3.0000000000000001E-3</v>
      </c>
    </row>
    <row r="1273" spans="1:5">
      <c r="A1273">
        <v>19301009</v>
      </c>
      <c r="B1273">
        <v>-3.89</v>
      </c>
      <c r="C1273">
        <v>0.62</v>
      </c>
      <c r="D1273">
        <v>-0.13</v>
      </c>
      <c r="E1273">
        <v>3.0000000000000001E-3</v>
      </c>
    </row>
    <row r="1274" spans="1:5">
      <c r="A1274">
        <v>19301010</v>
      </c>
      <c r="B1274">
        <v>1.89</v>
      </c>
      <c r="C1274">
        <v>-3.58</v>
      </c>
      <c r="D1274">
        <v>-1.1399999999999999</v>
      </c>
      <c r="E1274">
        <v>3.0000000000000001E-3</v>
      </c>
    </row>
    <row r="1275" spans="1:5">
      <c r="A1275">
        <v>19301011</v>
      </c>
      <c r="B1275">
        <v>-2.09</v>
      </c>
      <c r="C1275">
        <v>3.09</v>
      </c>
      <c r="D1275">
        <v>1.38</v>
      </c>
      <c r="E1275">
        <v>3.0000000000000001E-3</v>
      </c>
    </row>
    <row r="1276" spans="1:5">
      <c r="A1276">
        <v>19301014</v>
      </c>
      <c r="B1276">
        <v>0.93</v>
      </c>
      <c r="C1276">
        <v>-1.89</v>
      </c>
      <c r="D1276">
        <v>-1.2</v>
      </c>
      <c r="E1276">
        <v>3.0000000000000001E-3</v>
      </c>
    </row>
    <row r="1277" spans="1:5">
      <c r="A1277">
        <v>19301015</v>
      </c>
      <c r="B1277">
        <v>1.76</v>
      </c>
      <c r="C1277">
        <v>0.42</v>
      </c>
      <c r="D1277">
        <v>0.61</v>
      </c>
      <c r="E1277">
        <v>3.0000000000000001E-3</v>
      </c>
    </row>
    <row r="1278" spans="1:5">
      <c r="A1278">
        <v>19301016</v>
      </c>
      <c r="B1278">
        <v>-1.42</v>
      </c>
      <c r="C1278">
        <v>0.64</v>
      </c>
      <c r="D1278">
        <v>0.17</v>
      </c>
      <c r="E1278">
        <v>3.0000000000000001E-3</v>
      </c>
    </row>
    <row r="1279" spans="1:5">
      <c r="A1279">
        <v>19301017</v>
      </c>
      <c r="B1279">
        <v>-3.62</v>
      </c>
      <c r="C1279">
        <v>0.79</v>
      </c>
      <c r="D1279">
        <v>-0.6</v>
      </c>
      <c r="E1279">
        <v>3.0000000000000001E-3</v>
      </c>
    </row>
    <row r="1280" spans="1:5">
      <c r="A1280">
        <v>19301018</v>
      </c>
      <c r="B1280">
        <v>-1.1399999999999999</v>
      </c>
      <c r="C1280">
        <v>-0.91</v>
      </c>
      <c r="D1280">
        <v>-1.41</v>
      </c>
      <c r="E1280">
        <v>3.0000000000000001E-3</v>
      </c>
    </row>
    <row r="1281" spans="1:5">
      <c r="A1281">
        <v>19301020</v>
      </c>
      <c r="B1281">
        <v>2.84</v>
      </c>
      <c r="C1281">
        <v>-1.54</v>
      </c>
      <c r="D1281">
        <v>0.71</v>
      </c>
      <c r="E1281">
        <v>3.0000000000000001E-3</v>
      </c>
    </row>
    <row r="1282" spans="1:5">
      <c r="A1282">
        <v>19301021</v>
      </c>
      <c r="B1282">
        <v>-2.39</v>
      </c>
      <c r="C1282">
        <v>1.47</v>
      </c>
      <c r="D1282">
        <v>-0.96</v>
      </c>
      <c r="E1282">
        <v>3.0000000000000001E-3</v>
      </c>
    </row>
    <row r="1283" spans="1:5">
      <c r="A1283">
        <v>19301022</v>
      </c>
      <c r="B1283">
        <v>-0.84</v>
      </c>
      <c r="C1283">
        <v>-0.96</v>
      </c>
      <c r="D1283">
        <v>0.18</v>
      </c>
      <c r="E1283">
        <v>3.0000000000000001E-3</v>
      </c>
    </row>
    <row r="1284" spans="1:5">
      <c r="A1284">
        <v>19301023</v>
      </c>
      <c r="B1284">
        <v>0.94</v>
      </c>
      <c r="C1284">
        <v>0.27</v>
      </c>
      <c r="D1284">
        <v>0.09</v>
      </c>
      <c r="E1284">
        <v>3.0000000000000001E-3</v>
      </c>
    </row>
    <row r="1285" spans="1:5">
      <c r="A1285">
        <v>19301024</v>
      </c>
      <c r="B1285">
        <v>2.81</v>
      </c>
      <c r="C1285">
        <v>-0.74</v>
      </c>
      <c r="D1285">
        <v>-0.56000000000000005</v>
      </c>
      <c r="E1285">
        <v>3.0000000000000001E-3</v>
      </c>
    </row>
    <row r="1286" spans="1:5">
      <c r="A1286">
        <v>19301025</v>
      </c>
      <c r="B1286">
        <v>-0.16</v>
      </c>
      <c r="C1286">
        <v>1.1200000000000001</v>
      </c>
      <c r="D1286">
        <v>0.52</v>
      </c>
      <c r="E1286">
        <v>3.0000000000000001E-3</v>
      </c>
    </row>
    <row r="1287" spans="1:5">
      <c r="A1287">
        <v>19301027</v>
      </c>
      <c r="B1287">
        <v>0.47</v>
      </c>
      <c r="C1287">
        <v>-0.31</v>
      </c>
      <c r="D1287">
        <v>-1.1100000000000001</v>
      </c>
      <c r="E1287">
        <v>3.0000000000000001E-3</v>
      </c>
    </row>
    <row r="1288" spans="1:5">
      <c r="A1288">
        <v>19301028</v>
      </c>
      <c r="B1288">
        <v>0.62</v>
      </c>
      <c r="C1288">
        <v>-0.15</v>
      </c>
      <c r="D1288">
        <v>0.64</v>
      </c>
      <c r="E1288">
        <v>3.0000000000000001E-3</v>
      </c>
    </row>
    <row r="1289" spans="1:5">
      <c r="A1289">
        <v>19301029</v>
      </c>
      <c r="B1289">
        <v>-1.31</v>
      </c>
      <c r="C1289">
        <v>0.83</v>
      </c>
      <c r="D1289">
        <v>-0.38</v>
      </c>
      <c r="E1289">
        <v>3.0000000000000001E-3</v>
      </c>
    </row>
    <row r="1290" spans="1:5">
      <c r="A1290">
        <v>19301030</v>
      </c>
      <c r="B1290">
        <v>-1.1399999999999999</v>
      </c>
      <c r="C1290">
        <v>-0.55000000000000004</v>
      </c>
      <c r="D1290">
        <v>1.02</v>
      </c>
      <c r="E1290">
        <v>3.0000000000000001E-3</v>
      </c>
    </row>
    <row r="1291" spans="1:5">
      <c r="A1291">
        <v>19301031</v>
      </c>
      <c r="B1291">
        <v>-1.98</v>
      </c>
      <c r="C1291">
        <v>0.49</v>
      </c>
      <c r="D1291">
        <v>0.01</v>
      </c>
      <c r="E1291">
        <v>3.0000000000000001E-3</v>
      </c>
    </row>
    <row r="1292" spans="1:5">
      <c r="A1292">
        <v>19301101</v>
      </c>
      <c r="B1292">
        <v>0.27</v>
      </c>
      <c r="C1292">
        <v>-0.61</v>
      </c>
      <c r="D1292">
        <v>-0.74</v>
      </c>
      <c r="E1292">
        <v>6.0000000000000001E-3</v>
      </c>
    </row>
    <row r="1293" spans="1:5">
      <c r="A1293">
        <v>19301103</v>
      </c>
      <c r="B1293">
        <v>0.28999999999999998</v>
      </c>
      <c r="C1293">
        <v>7.0000000000000007E-2</v>
      </c>
      <c r="D1293">
        <v>-0.17</v>
      </c>
      <c r="E1293">
        <v>6.0000000000000001E-3</v>
      </c>
    </row>
    <row r="1294" spans="1:5">
      <c r="A1294">
        <v>19301105</v>
      </c>
      <c r="B1294">
        <v>-2.62</v>
      </c>
      <c r="C1294">
        <v>1.21</v>
      </c>
      <c r="D1294">
        <v>-0.28999999999999998</v>
      </c>
      <c r="E1294">
        <v>6.0000000000000001E-3</v>
      </c>
    </row>
    <row r="1295" spans="1:5">
      <c r="A1295">
        <v>19301106</v>
      </c>
      <c r="B1295">
        <v>-0.04</v>
      </c>
      <c r="C1295">
        <v>-0.67</v>
      </c>
      <c r="D1295">
        <v>-0.59</v>
      </c>
      <c r="E1295">
        <v>6.0000000000000001E-3</v>
      </c>
    </row>
    <row r="1296" spans="1:5">
      <c r="A1296">
        <v>19301107</v>
      </c>
      <c r="B1296">
        <v>-3.26</v>
      </c>
      <c r="C1296">
        <v>0.41</v>
      </c>
      <c r="D1296">
        <v>-1.1200000000000001</v>
      </c>
      <c r="E1296">
        <v>6.0000000000000001E-3</v>
      </c>
    </row>
    <row r="1297" spans="1:5">
      <c r="A1297">
        <v>19301108</v>
      </c>
      <c r="B1297">
        <v>-1.19</v>
      </c>
      <c r="C1297">
        <v>0.46</v>
      </c>
      <c r="D1297">
        <v>-0.19</v>
      </c>
      <c r="E1297">
        <v>6.0000000000000001E-3</v>
      </c>
    </row>
    <row r="1298" spans="1:5">
      <c r="A1298">
        <v>19301110</v>
      </c>
      <c r="B1298">
        <v>-1.96</v>
      </c>
      <c r="C1298">
        <v>-0.38</v>
      </c>
      <c r="D1298">
        <v>-0.66</v>
      </c>
      <c r="E1298">
        <v>6.0000000000000001E-3</v>
      </c>
    </row>
    <row r="1299" spans="1:5">
      <c r="A1299">
        <v>19301111</v>
      </c>
      <c r="B1299">
        <v>0.95</v>
      </c>
      <c r="C1299">
        <v>-0.54</v>
      </c>
      <c r="D1299">
        <v>-0.67</v>
      </c>
      <c r="E1299">
        <v>6.0000000000000001E-3</v>
      </c>
    </row>
    <row r="1300" spans="1:5">
      <c r="A1300">
        <v>19301112</v>
      </c>
      <c r="B1300">
        <v>1.64</v>
      </c>
      <c r="C1300">
        <v>-0.44</v>
      </c>
      <c r="D1300">
        <v>-1.64</v>
      </c>
      <c r="E1300">
        <v>6.0000000000000001E-3</v>
      </c>
    </row>
    <row r="1301" spans="1:5">
      <c r="A1301">
        <v>19301113</v>
      </c>
      <c r="B1301">
        <v>2.4</v>
      </c>
      <c r="C1301">
        <v>1.1499999999999999</v>
      </c>
      <c r="D1301">
        <v>0.08</v>
      </c>
      <c r="E1301">
        <v>6.0000000000000001E-3</v>
      </c>
    </row>
    <row r="1302" spans="1:5">
      <c r="A1302">
        <v>19301114</v>
      </c>
      <c r="B1302">
        <v>2.4300000000000002</v>
      </c>
      <c r="C1302">
        <v>-0.75</v>
      </c>
      <c r="D1302">
        <v>0.08</v>
      </c>
      <c r="E1302">
        <v>6.0000000000000001E-3</v>
      </c>
    </row>
    <row r="1303" spans="1:5">
      <c r="A1303">
        <v>19301115</v>
      </c>
      <c r="B1303">
        <v>1.01</v>
      </c>
      <c r="C1303">
        <v>1.43</v>
      </c>
      <c r="D1303">
        <v>0.62</v>
      </c>
      <c r="E1303">
        <v>6.0000000000000001E-3</v>
      </c>
    </row>
    <row r="1304" spans="1:5">
      <c r="A1304">
        <v>19301117</v>
      </c>
      <c r="B1304">
        <v>-2.81</v>
      </c>
      <c r="C1304">
        <v>0.91</v>
      </c>
      <c r="D1304">
        <v>0.85</v>
      </c>
      <c r="E1304">
        <v>6.0000000000000001E-3</v>
      </c>
    </row>
    <row r="1305" spans="1:5">
      <c r="A1305">
        <v>19301118</v>
      </c>
      <c r="B1305">
        <v>0.69</v>
      </c>
      <c r="C1305">
        <v>-0.81</v>
      </c>
      <c r="D1305">
        <v>0.17</v>
      </c>
      <c r="E1305">
        <v>6.0000000000000001E-3</v>
      </c>
    </row>
    <row r="1306" spans="1:5">
      <c r="A1306">
        <v>19301119</v>
      </c>
      <c r="B1306">
        <v>1.93</v>
      </c>
      <c r="C1306">
        <v>-0.53</v>
      </c>
      <c r="D1306">
        <v>0.17</v>
      </c>
      <c r="E1306">
        <v>6.0000000000000001E-3</v>
      </c>
    </row>
    <row r="1307" spans="1:5">
      <c r="A1307">
        <v>19301120</v>
      </c>
      <c r="B1307">
        <v>-0.17</v>
      </c>
      <c r="C1307">
        <v>1.1000000000000001</v>
      </c>
      <c r="D1307">
        <v>1.03</v>
      </c>
      <c r="E1307">
        <v>6.0000000000000001E-3</v>
      </c>
    </row>
    <row r="1308" spans="1:5">
      <c r="A1308">
        <v>19301121</v>
      </c>
      <c r="B1308">
        <v>1.29</v>
      </c>
      <c r="C1308">
        <v>-1.24</v>
      </c>
      <c r="D1308">
        <v>1.3</v>
      </c>
      <c r="E1308">
        <v>6.0000000000000001E-3</v>
      </c>
    </row>
    <row r="1309" spans="1:5">
      <c r="A1309">
        <v>19301122</v>
      </c>
      <c r="B1309">
        <v>-0.94</v>
      </c>
      <c r="C1309">
        <v>1.1200000000000001</v>
      </c>
      <c r="D1309">
        <v>-0.56000000000000005</v>
      </c>
      <c r="E1309">
        <v>6.0000000000000001E-3</v>
      </c>
    </row>
    <row r="1310" spans="1:5">
      <c r="A1310">
        <v>19301124</v>
      </c>
      <c r="B1310">
        <v>0.16</v>
      </c>
      <c r="C1310">
        <v>0.08</v>
      </c>
      <c r="D1310">
        <v>-0.14000000000000001</v>
      </c>
      <c r="E1310">
        <v>6.0000000000000001E-3</v>
      </c>
    </row>
    <row r="1311" spans="1:5">
      <c r="A1311">
        <v>19301125</v>
      </c>
      <c r="B1311">
        <v>-1.08</v>
      </c>
      <c r="C1311">
        <v>0.66</v>
      </c>
      <c r="D1311">
        <v>-0.05</v>
      </c>
      <c r="E1311">
        <v>6.0000000000000001E-3</v>
      </c>
    </row>
    <row r="1312" spans="1:5">
      <c r="A1312">
        <v>19301126</v>
      </c>
      <c r="B1312">
        <v>-1.39</v>
      </c>
      <c r="C1312">
        <v>-0.2</v>
      </c>
      <c r="D1312">
        <v>-0.96</v>
      </c>
      <c r="E1312">
        <v>6.0000000000000001E-3</v>
      </c>
    </row>
    <row r="1313" spans="1:5">
      <c r="A1313">
        <v>19301128</v>
      </c>
      <c r="B1313">
        <v>-1.22</v>
      </c>
      <c r="C1313">
        <v>0.49</v>
      </c>
      <c r="D1313">
        <v>-0.74</v>
      </c>
      <c r="E1313">
        <v>6.0000000000000001E-3</v>
      </c>
    </row>
    <row r="1314" spans="1:5">
      <c r="A1314">
        <v>19301129</v>
      </c>
      <c r="B1314">
        <v>0.96</v>
      </c>
      <c r="C1314">
        <v>-0.5</v>
      </c>
      <c r="D1314">
        <v>0.45</v>
      </c>
      <c r="E1314">
        <v>6.0000000000000001E-3</v>
      </c>
    </row>
    <row r="1315" spans="1:5">
      <c r="A1315">
        <v>19301201</v>
      </c>
      <c r="B1315">
        <v>1.2</v>
      </c>
      <c r="C1315">
        <v>-1.18</v>
      </c>
      <c r="D1315">
        <v>-0.48</v>
      </c>
      <c r="E1315">
        <v>5.0000000000000001E-3</v>
      </c>
    </row>
    <row r="1316" spans="1:5">
      <c r="A1316">
        <v>19301202</v>
      </c>
      <c r="B1316">
        <v>0.77</v>
      </c>
      <c r="C1316">
        <v>0.61</v>
      </c>
      <c r="D1316">
        <v>0.03</v>
      </c>
      <c r="E1316">
        <v>5.0000000000000001E-3</v>
      </c>
    </row>
    <row r="1317" spans="1:5">
      <c r="A1317">
        <v>19301203</v>
      </c>
      <c r="B1317">
        <v>-1.26</v>
      </c>
      <c r="C1317">
        <v>0.71</v>
      </c>
      <c r="D1317">
        <v>-0.76</v>
      </c>
      <c r="E1317">
        <v>5.0000000000000001E-3</v>
      </c>
    </row>
    <row r="1318" spans="1:5">
      <c r="A1318">
        <v>19301204</v>
      </c>
      <c r="B1318">
        <v>-1.61</v>
      </c>
      <c r="C1318">
        <v>-0.69</v>
      </c>
      <c r="D1318">
        <v>-0.06</v>
      </c>
      <c r="E1318">
        <v>5.0000000000000001E-3</v>
      </c>
    </row>
    <row r="1319" spans="1:5">
      <c r="A1319">
        <v>19301205</v>
      </c>
      <c r="B1319">
        <v>0.08</v>
      </c>
      <c r="C1319">
        <v>-0.59</v>
      </c>
      <c r="D1319">
        <v>-0.41</v>
      </c>
      <c r="E1319">
        <v>5.0000000000000001E-3</v>
      </c>
    </row>
    <row r="1320" spans="1:5">
      <c r="A1320">
        <v>19301206</v>
      </c>
      <c r="B1320">
        <v>-1.06</v>
      </c>
      <c r="C1320">
        <v>1.07</v>
      </c>
      <c r="D1320">
        <v>-0.26</v>
      </c>
      <c r="E1320">
        <v>5.0000000000000001E-3</v>
      </c>
    </row>
    <row r="1321" spans="1:5">
      <c r="A1321">
        <v>19301208</v>
      </c>
      <c r="B1321">
        <v>-1.43</v>
      </c>
      <c r="C1321">
        <v>-0.06</v>
      </c>
      <c r="D1321">
        <v>-1.05</v>
      </c>
      <c r="E1321">
        <v>5.0000000000000001E-3</v>
      </c>
    </row>
    <row r="1322" spans="1:5">
      <c r="A1322">
        <v>19301209</v>
      </c>
      <c r="B1322">
        <v>-0.13</v>
      </c>
      <c r="C1322">
        <v>-0.55000000000000004</v>
      </c>
      <c r="D1322">
        <v>-0.92</v>
      </c>
      <c r="E1322">
        <v>5.0000000000000001E-3</v>
      </c>
    </row>
    <row r="1323" spans="1:5">
      <c r="A1323">
        <v>19301210</v>
      </c>
      <c r="B1323">
        <v>-1.72</v>
      </c>
      <c r="C1323">
        <v>-0.6</v>
      </c>
      <c r="D1323">
        <v>-0.6</v>
      </c>
      <c r="E1323">
        <v>5.0000000000000001E-3</v>
      </c>
    </row>
    <row r="1324" spans="1:5">
      <c r="A1324">
        <v>19301211</v>
      </c>
      <c r="B1324">
        <v>-0.97</v>
      </c>
      <c r="C1324">
        <v>-0.54</v>
      </c>
      <c r="D1324">
        <v>-0.67</v>
      </c>
      <c r="E1324">
        <v>5.0000000000000001E-3</v>
      </c>
    </row>
    <row r="1325" spans="1:5">
      <c r="A1325">
        <v>19301212</v>
      </c>
      <c r="B1325">
        <v>-1.08</v>
      </c>
      <c r="C1325">
        <v>0.46</v>
      </c>
      <c r="D1325">
        <v>0.87</v>
      </c>
      <c r="E1325">
        <v>5.0000000000000001E-3</v>
      </c>
    </row>
    <row r="1326" spans="1:5">
      <c r="A1326">
        <v>19301213</v>
      </c>
      <c r="B1326">
        <v>-2.52</v>
      </c>
      <c r="C1326">
        <v>-0.25</v>
      </c>
      <c r="D1326">
        <v>-0.83</v>
      </c>
      <c r="E1326">
        <v>5.0000000000000001E-3</v>
      </c>
    </row>
    <row r="1327" spans="1:5">
      <c r="A1327">
        <v>19301215</v>
      </c>
      <c r="B1327">
        <v>-0.54</v>
      </c>
      <c r="C1327">
        <v>-0.8</v>
      </c>
      <c r="D1327">
        <v>-0.57999999999999996</v>
      </c>
      <c r="E1327">
        <v>5.0000000000000001E-3</v>
      </c>
    </row>
    <row r="1328" spans="1:5">
      <c r="A1328">
        <v>19301216</v>
      </c>
      <c r="B1328">
        <v>-3.19</v>
      </c>
      <c r="C1328">
        <v>-0.56000000000000005</v>
      </c>
      <c r="D1328">
        <v>-2.2200000000000002</v>
      </c>
      <c r="E1328">
        <v>5.0000000000000001E-3</v>
      </c>
    </row>
    <row r="1329" spans="1:5">
      <c r="A1329">
        <v>19301217</v>
      </c>
      <c r="B1329">
        <v>3.83</v>
      </c>
      <c r="C1329">
        <v>-2.86</v>
      </c>
      <c r="D1329">
        <v>1.22</v>
      </c>
      <c r="E1329">
        <v>5.0000000000000001E-3</v>
      </c>
    </row>
    <row r="1330" spans="1:5">
      <c r="A1330">
        <v>19301218</v>
      </c>
      <c r="B1330">
        <v>1.18</v>
      </c>
      <c r="C1330">
        <v>1.29</v>
      </c>
      <c r="D1330">
        <v>0.46</v>
      </c>
      <c r="E1330">
        <v>5.0000000000000001E-3</v>
      </c>
    </row>
    <row r="1331" spans="1:5">
      <c r="A1331">
        <v>19301219</v>
      </c>
      <c r="B1331">
        <v>1.33</v>
      </c>
      <c r="C1331">
        <v>-0.51</v>
      </c>
      <c r="D1331">
        <v>0.93</v>
      </c>
      <c r="E1331">
        <v>5.0000000000000001E-3</v>
      </c>
    </row>
    <row r="1332" spans="1:5">
      <c r="A1332">
        <v>19301220</v>
      </c>
      <c r="B1332">
        <v>0.11</v>
      </c>
      <c r="C1332">
        <v>0.65</v>
      </c>
      <c r="D1332">
        <v>0.75</v>
      </c>
      <c r="E1332">
        <v>5.0000000000000001E-3</v>
      </c>
    </row>
    <row r="1333" spans="1:5">
      <c r="A1333">
        <v>19301222</v>
      </c>
      <c r="B1333">
        <v>-3.08</v>
      </c>
      <c r="C1333">
        <v>1.72</v>
      </c>
      <c r="D1333">
        <v>-0.73</v>
      </c>
      <c r="E1333">
        <v>5.0000000000000001E-3</v>
      </c>
    </row>
    <row r="1334" spans="1:5">
      <c r="A1334">
        <v>19301223</v>
      </c>
      <c r="B1334">
        <v>0.32</v>
      </c>
      <c r="C1334">
        <v>-2.21</v>
      </c>
      <c r="D1334">
        <v>-0.51</v>
      </c>
      <c r="E1334">
        <v>5.0000000000000001E-3</v>
      </c>
    </row>
    <row r="1335" spans="1:5">
      <c r="A1335">
        <v>19301224</v>
      </c>
      <c r="B1335">
        <v>1.2</v>
      </c>
      <c r="C1335">
        <v>0.26</v>
      </c>
      <c r="D1335">
        <v>-0.43</v>
      </c>
      <c r="E1335">
        <v>5.0000000000000001E-3</v>
      </c>
    </row>
    <row r="1336" spans="1:5">
      <c r="A1336">
        <v>19301226</v>
      </c>
      <c r="B1336">
        <v>-1.82</v>
      </c>
      <c r="C1336">
        <v>1.25</v>
      </c>
      <c r="D1336">
        <v>-1.74</v>
      </c>
      <c r="E1336">
        <v>5.0000000000000001E-3</v>
      </c>
    </row>
    <row r="1337" spans="1:5">
      <c r="A1337">
        <v>19301227</v>
      </c>
      <c r="B1337">
        <v>-0.74</v>
      </c>
      <c r="C1337">
        <v>-0.36</v>
      </c>
      <c r="D1337">
        <v>-0.79</v>
      </c>
      <c r="E1337">
        <v>5.0000000000000001E-3</v>
      </c>
    </row>
    <row r="1338" spans="1:5">
      <c r="A1338">
        <v>19301229</v>
      </c>
      <c r="B1338">
        <v>-0.26</v>
      </c>
      <c r="C1338">
        <v>-1.97</v>
      </c>
      <c r="D1338">
        <v>-0.4</v>
      </c>
      <c r="E1338">
        <v>5.0000000000000001E-3</v>
      </c>
    </row>
    <row r="1339" spans="1:5">
      <c r="A1339">
        <v>19301230</v>
      </c>
      <c r="B1339">
        <v>2</v>
      </c>
      <c r="C1339">
        <v>-1.04</v>
      </c>
      <c r="D1339">
        <v>0.42</v>
      </c>
      <c r="E1339">
        <v>5.0000000000000001E-3</v>
      </c>
    </row>
    <row r="1340" spans="1:5">
      <c r="A1340">
        <v>19301231</v>
      </c>
      <c r="B1340">
        <v>1.64</v>
      </c>
      <c r="C1340">
        <v>1.43</v>
      </c>
      <c r="D1340">
        <v>2.5099999999999998</v>
      </c>
      <c r="E1340">
        <v>5.0000000000000001E-3</v>
      </c>
    </row>
    <row r="1341" spans="1:5">
      <c r="A1341">
        <v>19310102</v>
      </c>
      <c r="B1341">
        <v>3.49</v>
      </c>
      <c r="C1341">
        <v>7.0000000000000007E-2</v>
      </c>
      <c r="D1341">
        <v>0.63</v>
      </c>
      <c r="E1341">
        <v>6.0000000000000001E-3</v>
      </c>
    </row>
    <row r="1342" spans="1:5">
      <c r="A1342">
        <v>19310103</v>
      </c>
      <c r="B1342">
        <v>1.82</v>
      </c>
      <c r="C1342">
        <v>-0.26</v>
      </c>
      <c r="D1342">
        <v>2.96</v>
      </c>
      <c r="E1342">
        <v>6.0000000000000001E-3</v>
      </c>
    </row>
    <row r="1343" spans="1:5">
      <c r="A1343">
        <v>19310105</v>
      </c>
      <c r="B1343">
        <v>-0.8</v>
      </c>
      <c r="C1343">
        <v>0.28000000000000003</v>
      </c>
      <c r="D1343">
        <v>1.07</v>
      </c>
      <c r="E1343">
        <v>6.0000000000000001E-3</v>
      </c>
    </row>
    <row r="1344" spans="1:5">
      <c r="A1344">
        <v>19310106</v>
      </c>
      <c r="B1344">
        <v>1.51</v>
      </c>
      <c r="C1344">
        <v>-0.26</v>
      </c>
      <c r="D1344">
        <v>0.95</v>
      </c>
      <c r="E1344">
        <v>6.0000000000000001E-3</v>
      </c>
    </row>
    <row r="1345" spans="1:5">
      <c r="A1345">
        <v>19310107</v>
      </c>
      <c r="B1345">
        <v>0.05</v>
      </c>
      <c r="C1345">
        <v>1.07</v>
      </c>
      <c r="D1345">
        <v>1.03</v>
      </c>
      <c r="E1345">
        <v>6.0000000000000001E-3</v>
      </c>
    </row>
    <row r="1346" spans="1:5">
      <c r="A1346">
        <v>19310108</v>
      </c>
      <c r="B1346">
        <v>0.65</v>
      </c>
      <c r="C1346">
        <v>0.63</v>
      </c>
      <c r="D1346">
        <v>1.1299999999999999</v>
      </c>
      <c r="E1346">
        <v>6.0000000000000001E-3</v>
      </c>
    </row>
    <row r="1347" spans="1:5">
      <c r="A1347">
        <v>19310109</v>
      </c>
      <c r="B1347">
        <v>-0.53</v>
      </c>
      <c r="C1347">
        <v>1.5</v>
      </c>
      <c r="D1347">
        <v>1.38</v>
      </c>
      <c r="E1347">
        <v>6.0000000000000001E-3</v>
      </c>
    </row>
    <row r="1348" spans="1:5">
      <c r="A1348">
        <v>19310110</v>
      </c>
      <c r="B1348">
        <v>0.42</v>
      </c>
      <c r="C1348">
        <v>-0.79</v>
      </c>
      <c r="D1348">
        <v>0.43</v>
      </c>
      <c r="E1348">
        <v>6.0000000000000001E-3</v>
      </c>
    </row>
    <row r="1349" spans="1:5">
      <c r="A1349">
        <v>19310112</v>
      </c>
      <c r="B1349">
        <v>-1.71</v>
      </c>
      <c r="C1349">
        <v>0.93</v>
      </c>
      <c r="D1349">
        <v>-1.1499999999999999</v>
      </c>
      <c r="E1349">
        <v>6.0000000000000001E-3</v>
      </c>
    </row>
    <row r="1350" spans="1:5">
      <c r="A1350">
        <v>19310113</v>
      </c>
      <c r="B1350">
        <v>-1.1000000000000001</v>
      </c>
      <c r="C1350">
        <v>-0.54</v>
      </c>
      <c r="D1350">
        <v>-0.73</v>
      </c>
      <c r="E1350">
        <v>6.0000000000000001E-3</v>
      </c>
    </row>
    <row r="1351" spans="1:5">
      <c r="A1351">
        <v>19310114</v>
      </c>
      <c r="B1351">
        <v>0.66</v>
      </c>
      <c r="C1351">
        <v>0.52</v>
      </c>
      <c r="D1351">
        <v>0.52</v>
      </c>
      <c r="E1351">
        <v>6.0000000000000001E-3</v>
      </c>
    </row>
    <row r="1352" spans="1:5">
      <c r="A1352">
        <v>19310115</v>
      </c>
      <c r="B1352">
        <v>-1.98</v>
      </c>
      <c r="C1352">
        <v>0.65</v>
      </c>
      <c r="D1352">
        <v>-0.06</v>
      </c>
      <c r="E1352">
        <v>6.0000000000000001E-3</v>
      </c>
    </row>
    <row r="1353" spans="1:5">
      <c r="A1353">
        <v>19310116</v>
      </c>
      <c r="B1353">
        <v>1.17</v>
      </c>
      <c r="C1353">
        <v>-0.89</v>
      </c>
      <c r="D1353">
        <v>-0.3</v>
      </c>
      <c r="E1353">
        <v>6.0000000000000001E-3</v>
      </c>
    </row>
    <row r="1354" spans="1:5">
      <c r="A1354">
        <v>19310117</v>
      </c>
      <c r="B1354">
        <v>-0.43</v>
      </c>
      <c r="C1354">
        <v>0.61</v>
      </c>
      <c r="D1354">
        <v>0.41</v>
      </c>
      <c r="E1354">
        <v>6.0000000000000001E-3</v>
      </c>
    </row>
    <row r="1355" spans="1:5">
      <c r="A1355">
        <v>19310119</v>
      </c>
      <c r="B1355">
        <v>-0.6</v>
      </c>
      <c r="C1355">
        <v>0.2</v>
      </c>
      <c r="D1355">
        <v>-1.24</v>
      </c>
      <c r="E1355">
        <v>6.0000000000000001E-3</v>
      </c>
    </row>
    <row r="1356" spans="1:5">
      <c r="A1356">
        <v>19310120</v>
      </c>
      <c r="B1356">
        <v>1.93</v>
      </c>
      <c r="C1356">
        <v>-1.1499999999999999</v>
      </c>
      <c r="D1356">
        <v>0.19</v>
      </c>
      <c r="E1356">
        <v>6.0000000000000001E-3</v>
      </c>
    </row>
    <row r="1357" spans="1:5">
      <c r="A1357">
        <v>19310121</v>
      </c>
      <c r="B1357">
        <v>0.05</v>
      </c>
      <c r="C1357">
        <v>0.35</v>
      </c>
      <c r="D1357">
        <v>0.21</v>
      </c>
      <c r="E1357">
        <v>6.0000000000000001E-3</v>
      </c>
    </row>
    <row r="1358" spans="1:5">
      <c r="A1358">
        <v>19310122</v>
      </c>
      <c r="B1358">
        <v>1.7</v>
      </c>
      <c r="C1358">
        <v>-0.93</v>
      </c>
      <c r="D1358">
        <v>0.96</v>
      </c>
      <c r="E1358">
        <v>6.0000000000000001E-3</v>
      </c>
    </row>
    <row r="1359" spans="1:5">
      <c r="A1359">
        <v>19310123</v>
      </c>
      <c r="B1359">
        <v>1.77</v>
      </c>
      <c r="C1359">
        <v>0.41</v>
      </c>
      <c r="D1359">
        <v>-0.28999999999999998</v>
      </c>
      <c r="E1359">
        <v>6.0000000000000001E-3</v>
      </c>
    </row>
    <row r="1360" spans="1:5">
      <c r="A1360">
        <v>19310124</v>
      </c>
      <c r="B1360">
        <v>-0.76</v>
      </c>
      <c r="C1360">
        <v>0.31</v>
      </c>
      <c r="D1360">
        <v>0.35</v>
      </c>
      <c r="E1360">
        <v>6.0000000000000001E-3</v>
      </c>
    </row>
    <row r="1361" spans="1:5">
      <c r="A1361">
        <v>19310126</v>
      </c>
      <c r="B1361">
        <v>0.71</v>
      </c>
      <c r="C1361">
        <v>-0.72</v>
      </c>
      <c r="D1361">
        <v>-0.23</v>
      </c>
      <c r="E1361">
        <v>6.0000000000000001E-3</v>
      </c>
    </row>
    <row r="1362" spans="1:5">
      <c r="A1362">
        <v>19310127</v>
      </c>
      <c r="B1362">
        <v>-0.44</v>
      </c>
      <c r="C1362">
        <v>0.78</v>
      </c>
      <c r="D1362">
        <v>0.55000000000000004</v>
      </c>
      <c r="E1362">
        <v>6.0000000000000001E-3</v>
      </c>
    </row>
    <row r="1363" spans="1:5">
      <c r="A1363">
        <v>19310128</v>
      </c>
      <c r="B1363">
        <v>-1.93</v>
      </c>
      <c r="C1363">
        <v>0.99</v>
      </c>
      <c r="D1363">
        <v>-0.47</v>
      </c>
      <c r="E1363">
        <v>6.0000000000000001E-3</v>
      </c>
    </row>
    <row r="1364" spans="1:5">
      <c r="A1364">
        <v>19310129</v>
      </c>
      <c r="B1364">
        <v>1.06</v>
      </c>
      <c r="C1364">
        <v>-0.91</v>
      </c>
      <c r="D1364">
        <v>-0.87</v>
      </c>
      <c r="E1364">
        <v>6.0000000000000001E-3</v>
      </c>
    </row>
    <row r="1365" spans="1:5">
      <c r="A1365">
        <v>19310130</v>
      </c>
      <c r="B1365">
        <v>0.24</v>
      </c>
      <c r="C1365">
        <v>0.28000000000000003</v>
      </c>
      <c r="D1365">
        <v>0.54</v>
      </c>
      <c r="E1365">
        <v>6.0000000000000001E-3</v>
      </c>
    </row>
    <row r="1366" spans="1:5">
      <c r="A1366">
        <v>19310131</v>
      </c>
      <c r="B1366">
        <v>-0.6</v>
      </c>
      <c r="C1366">
        <v>0.2</v>
      </c>
      <c r="D1366">
        <v>-0.42</v>
      </c>
      <c r="E1366">
        <v>6.0000000000000001E-3</v>
      </c>
    </row>
    <row r="1367" spans="1:5">
      <c r="A1367">
        <v>19310202</v>
      </c>
      <c r="B1367">
        <v>0.3</v>
      </c>
      <c r="C1367">
        <v>-0.08</v>
      </c>
      <c r="D1367">
        <v>0.04</v>
      </c>
      <c r="E1367">
        <v>2E-3</v>
      </c>
    </row>
    <row r="1368" spans="1:5">
      <c r="A1368">
        <v>19310203</v>
      </c>
      <c r="B1368">
        <v>0.39</v>
      </c>
      <c r="C1368">
        <v>0.08</v>
      </c>
      <c r="D1368">
        <v>-0.46</v>
      </c>
      <c r="E1368">
        <v>2E-3</v>
      </c>
    </row>
    <row r="1369" spans="1:5">
      <c r="A1369">
        <v>19310204</v>
      </c>
      <c r="B1369">
        <v>0.46</v>
      </c>
      <c r="C1369">
        <v>-0.21</v>
      </c>
      <c r="D1369">
        <v>0.33</v>
      </c>
      <c r="E1369">
        <v>2E-3</v>
      </c>
    </row>
    <row r="1370" spans="1:5">
      <c r="A1370">
        <v>19310205</v>
      </c>
      <c r="B1370">
        <v>-0.56999999999999995</v>
      </c>
      <c r="C1370">
        <v>0.28999999999999998</v>
      </c>
      <c r="D1370">
        <v>-0.5</v>
      </c>
      <c r="E1370">
        <v>2E-3</v>
      </c>
    </row>
    <row r="1371" spans="1:5">
      <c r="A1371">
        <v>19310206</v>
      </c>
      <c r="B1371">
        <v>0.31</v>
      </c>
      <c r="C1371">
        <v>0.96</v>
      </c>
      <c r="D1371">
        <v>-0.27</v>
      </c>
      <c r="E1371">
        <v>2E-3</v>
      </c>
    </row>
    <row r="1372" spans="1:5">
      <c r="A1372">
        <v>19310207</v>
      </c>
      <c r="B1372">
        <v>1.31</v>
      </c>
      <c r="C1372">
        <v>-0.52</v>
      </c>
      <c r="D1372">
        <v>0.1</v>
      </c>
      <c r="E1372">
        <v>2E-3</v>
      </c>
    </row>
    <row r="1373" spans="1:5">
      <c r="A1373">
        <v>19310209</v>
      </c>
      <c r="B1373">
        <v>2.44</v>
      </c>
      <c r="C1373">
        <v>0.24</v>
      </c>
      <c r="D1373">
        <v>0.43</v>
      </c>
      <c r="E1373">
        <v>2E-3</v>
      </c>
    </row>
    <row r="1374" spans="1:5">
      <c r="A1374">
        <v>19310210</v>
      </c>
      <c r="B1374">
        <v>1.45</v>
      </c>
      <c r="C1374">
        <v>-0.32</v>
      </c>
      <c r="D1374">
        <v>0.72</v>
      </c>
      <c r="E1374">
        <v>2E-3</v>
      </c>
    </row>
    <row r="1375" spans="1:5">
      <c r="A1375">
        <v>19310211</v>
      </c>
      <c r="B1375">
        <v>0.56000000000000005</v>
      </c>
      <c r="C1375">
        <v>0.18</v>
      </c>
      <c r="D1375">
        <v>-0.92</v>
      </c>
      <c r="E1375">
        <v>2E-3</v>
      </c>
    </row>
    <row r="1376" spans="1:5">
      <c r="A1376">
        <v>19310213</v>
      </c>
      <c r="B1376">
        <v>-0.23</v>
      </c>
      <c r="C1376">
        <v>0.33</v>
      </c>
      <c r="D1376">
        <v>0.46</v>
      </c>
      <c r="E1376">
        <v>2E-3</v>
      </c>
    </row>
    <row r="1377" spans="1:5">
      <c r="A1377">
        <v>19310214</v>
      </c>
      <c r="B1377">
        <v>-0.16</v>
      </c>
      <c r="C1377">
        <v>0.11</v>
      </c>
      <c r="D1377">
        <v>-0.51</v>
      </c>
      <c r="E1377">
        <v>2E-3</v>
      </c>
    </row>
    <row r="1378" spans="1:5">
      <c r="A1378">
        <v>19310216</v>
      </c>
      <c r="B1378">
        <v>1.24</v>
      </c>
      <c r="C1378">
        <v>0.17</v>
      </c>
      <c r="D1378">
        <v>0.2</v>
      </c>
      <c r="E1378">
        <v>2E-3</v>
      </c>
    </row>
    <row r="1379" spans="1:5">
      <c r="A1379">
        <v>19310217</v>
      </c>
      <c r="B1379">
        <v>-1.46</v>
      </c>
      <c r="C1379">
        <v>0.65</v>
      </c>
      <c r="D1379">
        <v>0.22</v>
      </c>
      <c r="E1379">
        <v>2E-3</v>
      </c>
    </row>
    <row r="1380" spans="1:5">
      <c r="A1380">
        <v>19310218</v>
      </c>
      <c r="B1380">
        <v>0.71</v>
      </c>
      <c r="C1380">
        <v>0.36</v>
      </c>
      <c r="D1380">
        <v>-0.22</v>
      </c>
      <c r="E1380">
        <v>2E-3</v>
      </c>
    </row>
    <row r="1381" spans="1:5">
      <c r="A1381">
        <v>19310219</v>
      </c>
      <c r="B1381">
        <v>1.1499999999999999</v>
      </c>
      <c r="C1381">
        <v>0.7</v>
      </c>
      <c r="D1381">
        <v>-0.25</v>
      </c>
      <c r="E1381">
        <v>2E-3</v>
      </c>
    </row>
    <row r="1382" spans="1:5">
      <c r="A1382">
        <v>19310220</v>
      </c>
      <c r="B1382">
        <v>1.43</v>
      </c>
      <c r="C1382">
        <v>0</v>
      </c>
      <c r="D1382">
        <v>-0.28999999999999998</v>
      </c>
      <c r="E1382">
        <v>2E-3</v>
      </c>
    </row>
    <row r="1383" spans="1:5">
      <c r="A1383">
        <v>19310221</v>
      </c>
      <c r="B1383">
        <v>1.27</v>
      </c>
      <c r="C1383">
        <v>-0.19</v>
      </c>
      <c r="D1383">
        <v>0.67</v>
      </c>
      <c r="E1383">
        <v>2E-3</v>
      </c>
    </row>
    <row r="1384" spans="1:5">
      <c r="A1384">
        <v>19310224</v>
      </c>
      <c r="B1384">
        <v>1.22</v>
      </c>
      <c r="C1384">
        <v>-0.59</v>
      </c>
      <c r="D1384">
        <v>-0.42</v>
      </c>
      <c r="E1384">
        <v>2E-3</v>
      </c>
    </row>
    <row r="1385" spans="1:5">
      <c r="A1385">
        <v>19310225</v>
      </c>
      <c r="B1385">
        <v>-1</v>
      </c>
      <c r="C1385">
        <v>0.26</v>
      </c>
      <c r="D1385">
        <v>0.31</v>
      </c>
      <c r="E1385">
        <v>2E-3</v>
      </c>
    </row>
    <row r="1386" spans="1:5">
      <c r="A1386">
        <v>19310226</v>
      </c>
      <c r="B1386">
        <v>0.82</v>
      </c>
      <c r="C1386">
        <v>-0.3</v>
      </c>
      <c r="D1386">
        <v>1.4</v>
      </c>
      <c r="E1386">
        <v>2E-3</v>
      </c>
    </row>
    <row r="1387" spans="1:5">
      <c r="A1387">
        <v>19310227</v>
      </c>
      <c r="B1387">
        <v>-0.53</v>
      </c>
      <c r="C1387">
        <v>0.83</v>
      </c>
      <c r="D1387">
        <v>0.69</v>
      </c>
      <c r="E1387">
        <v>2E-3</v>
      </c>
    </row>
    <row r="1388" spans="1:5">
      <c r="A1388">
        <v>19310228</v>
      </c>
      <c r="B1388">
        <v>-0.61</v>
      </c>
      <c r="C1388">
        <v>0.05</v>
      </c>
      <c r="D1388">
        <v>-0.45</v>
      </c>
      <c r="E1388">
        <v>2E-3</v>
      </c>
    </row>
    <row r="1389" spans="1:5">
      <c r="A1389">
        <v>19310302</v>
      </c>
      <c r="B1389">
        <v>-1.91</v>
      </c>
      <c r="C1389">
        <v>1.51</v>
      </c>
      <c r="D1389">
        <v>-1.79</v>
      </c>
      <c r="E1389">
        <v>5.0000000000000001E-3</v>
      </c>
    </row>
    <row r="1390" spans="1:5">
      <c r="A1390">
        <v>19310303</v>
      </c>
      <c r="B1390">
        <v>-0.27</v>
      </c>
      <c r="C1390">
        <v>-0.51</v>
      </c>
      <c r="D1390">
        <v>0.12</v>
      </c>
      <c r="E1390">
        <v>5.0000000000000001E-3</v>
      </c>
    </row>
    <row r="1391" spans="1:5">
      <c r="A1391">
        <v>19310304</v>
      </c>
      <c r="B1391">
        <v>-1.01</v>
      </c>
      <c r="C1391">
        <v>0.08</v>
      </c>
      <c r="D1391">
        <v>0.28999999999999998</v>
      </c>
      <c r="E1391">
        <v>5.0000000000000001E-3</v>
      </c>
    </row>
    <row r="1392" spans="1:5">
      <c r="A1392">
        <v>19310305</v>
      </c>
      <c r="B1392">
        <v>1.63</v>
      </c>
      <c r="C1392">
        <v>-0.64</v>
      </c>
      <c r="D1392">
        <v>-0.04</v>
      </c>
      <c r="E1392">
        <v>5.0000000000000001E-3</v>
      </c>
    </row>
    <row r="1393" spans="1:5">
      <c r="A1393">
        <v>19310306</v>
      </c>
      <c r="B1393">
        <v>-1.73</v>
      </c>
      <c r="C1393">
        <v>1.05</v>
      </c>
      <c r="D1393">
        <v>-0.28999999999999998</v>
      </c>
      <c r="E1393">
        <v>5.0000000000000001E-3</v>
      </c>
    </row>
    <row r="1394" spans="1:5">
      <c r="A1394">
        <v>19310307</v>
      </c>
      <c r="B1394">
        <v>1.6</v>
      </c>
      <c r="C1394">
        <v>-1.34</v>
      </c>
      <c r="D1394">
        <v>0.33</v>
      </c>
      <c r="E1394">
        <v>5.0000000000000001E-3</v>
      </c>
    </row>
    <row r="1395" spans="1:5">
      <c r="A1395">
        <v>19310309</v>
      </c>
      <c r="B1395">
        <v>0.53</v>
      </c>
      <c r="C1395">
        <v>0.79</v>
      </c>
      <c r="D1395">
        <v>-1.23</v>
      </c>
      <c r="E1395">
        <v>5.0000000000000001E-3</v>
      </c>
    </row>
    <row r="1396" spans="1:5">
      <c r="A1396">
        <v>19310310</v>
      </c>
      <c r="B1396">
        <v>-0.09</v>
      </c>
      <c r="C1396">
        <v>0.17</v>
      </c>
      <c r="D1396">
        <v>0.73</v>
      </c>
      <c r="E1396">
        <v>5.0000000000000001E-3</v>
      </c>
    </row>
    <row r="1397" spans="1:5">
      <c r="A1397">
        <v>19310311</v>
      </c>
      <c r="B1397">
        <v>-1.1399999999999999</v>
      </c>
      <c r="C1397">
        <v>0.3</v>
      </c>
      <c r="D1397">
        <v>-0.1</v>
      </c>
      <c r="E1397">
        <v>5.0000000000000001E-3</v>
      </c>
    </row>
    <row r="1398" spans="1:5">
      <c r="A1398">
        <v>19310312</v>
      </c>
      <c r="B1398">
        <v>-0.54</v>
      </c>
      <c r="C1398">
        <v>0.14000000000000001</v>
      </c>
      <c r="D1398">
        <v>-0.44</v>
      </c>
      <c r="E1398">
        <v>5.0000000000000001E-3</v>
      </c>
    </row>
    <row r="1399" spans="1:5">
      <c r="A1399">
        <v>19310313</v>
      </c>
      <c r="B1399">
        <v>-0.55000000000000004</v>
      </c>
      <c r="C1399">
        <v>-0.65</v>
      </c>
      <c r="D1399">
        <v>-0.16</v>
      </c>
      <c r="E1399">
        <v>5.0000000000000001E-3</v>
      </c>
    </row>
    <row r="1400" spans="1:5">
      <c r="A1400">
        <v>19310314</v>
      </c>
      <c r="B1400">
        <v>1.21</v>
      </c>
      <c r="C1400">
        <v>-0.13</v>
      </c>
      <c r="D1400">
        <v>0.03</v>
      </c>
      <c r="E1400">
        <v>5.0000000000000001E-3</v>
      </c>
    </row>
    <row r="1401" spans="1:5">
      <c r="A1401">
        <v>19310316</v>
      </c>
      <c r="B1401">
        <v>1.19</v>
      </c>
      <c r="C1401">
        <v>-0.41</v>
      </c>
      <c r="D1401">
        <v>0.48</v>
      </c>
      <c r="E1401">
        <v>5.0000000000000001E-3</v>
      </c>
    </row>
    <row r="1402" spans="1:5">
      <c r="A1402">
        <v>19310317</v>
      </c>
      <c r="B1402">
        <v>-0.97</v>
      </c>
      <c r="C1402">
        <v>0.82</v>
      </c>
      <c r="D1402">
        <v>-0.54</v>
      </c>
      <c r="E1402">
        <v>5.0000000000000001E-3</v>
      </c>
    </row>
    <row r="1403" spans="1:5">
      <c r="A1403">
        <v>19310318</v>
      </c>
      <c r="B1403">
        <v>1.08</v>
      </c>
      <c r="C1403">
        <v>-0.27</v>
      </c>
      <c r="D1403">
        <v>0.01</v>
      </c>
      <c r="E1403">
        <v>5.0000000000000001E-3</v>
      </c>
    </row>
    <row r="1404" spans="1:5">
      <c r="A1404">
        <v>19310319</v>
      </c>
      <c r="B1404">
        <v>1.04</v>
      </c>
      <c r="C1404">
        <v>0.95</v>
      </c>
      <c r="D1404">
        <v>-0.32</v>
      </c>
      <c r="E1404">
        <v>5.0000000000000001E-3</v>
      </c>
    </row>
    <row r="1405" spans="1:5">
      <c r="A1405">
        <v>19310320</v>
      </c>
      <c r="B1405">
        <v>0.25</v>
      </c>
      <c r="C1405">
        <v>-0.04</v>
      </c>
      <c r="D1405">
        <v>-0.28000000000000003</v>
      </c>
      <c r="E1405">
        <v>5.0000000000000001E-3</v>
      </c>
    </row>
    <row r="1406" spans="1:5">
      <c r="A1406">
        <v>19310321</v>
      </c>
      <c r="B1406">
        <v>-0.74</v>
      </c>
      <c r="C1406">
        <v>0.38</v>
      </c>
      <c r="D1406">
        <v>0.74</v>
      </c>
      <c r="E1406">
        <v>5.0000000000000001E-3</v>
      </c>
    </row>
    <row r="1407" spans="1:5">
      <c r="A1407">
        <v>19310323</v>
      </c>
      <c r="B1407">
        <v>-0.54</v>
      </c>
      <c r="C1407">
        <v>0.04</v>
      </c>
      <c r="D1407">
        <v>0.13</v>
      </c>
      <c r="E1407">
        <v>5.0000000000000001E-3</v>
      </c>
    </row>
    <row r="1408" spans="1:5">
      <c r="A1408">
        <v>19310324</v>
      </c>
      <c r="B1408">
        <v>0.79</v>
      </c>
      <c r="C1408">
        <v>-1.1399999999999999</v>
      </c>
      <c r="D1408">
        <v>-0.08</v>
      </c>
      <c r="E1408">
        <v>5.0000000000000001E-3</v>
      </c>
    </row>
    <row r="1409" spans="1:5">
      <c r="A1409">
        <v>19310325</v>
      </c>
      <c r="B1409">
        <v>-0.45</v>
      </c>
      <c r="C1409">
        <v>0.39</v>
      </c>
      <c r="D1409">
        <v>0.12</v>
      </c>
      <c r="E1409">
        <v>5.0000000000000001E-3</v>
      </c>
    </row>
    <row r="1410" spans="1:5">
      <c r="A1410">
        <v>19310326</v>
      </c>
      <c r="B1410">
        <v>-1.23</v>
      </c>
      <c r="C1410">
        <v>0.9</v>
      </c>
      <c r="D1410">
        <v>-0.46</v>
      </c>
      <c r="E1410">
        <v>5.0000000000000001E-3</v>
      </c>
    </row>
    <row r="1411" spans="1:5">
      <c r="A1411">
        <v>19310327</v>
      </c>
      <c r="B1411">
        <v>-1.68</v>
      </c>
      <c r="C1411">
        <v>0.46</v>
      </c>
      <c r="D1411">
        <v>-0.1</v>
      </c>
      <c r="E1411">
        <v>5.0000000000000001E-3</v>
      </c>
    </row>
    <row r="1412" spans="1:5">
      <c r="A1412">
        <v>19310328</v>
      </c>
      <c r="B1412">
        <v>-1.95</v>
      </c>
      <c r="C1412">
        <v>0.02</v>
      </c>
      <c r="D1412">
        <v>-0.47</v>
      </c>
      <c r="E1412">
        <v>5.0000000000000001E-3</v>
      </c>
    </row>
    <row r="1413" spans="1:5">
      <c r="A1413">
        <v>19310330</v>
      </c>
      <c r="B1413">
        <v>-1.1000000000000001</v>
      </c>
      <c r="C1413">
        <v>-0.26</v>
      </c>
      <c r="D1413">
        <v>0.1</v>
      </c>
      <c r="E1413">
        <v>5.0000000000000001E-3</v>
      </c>
    </row>
    <row r="1414" spans="1:5">
      <c r="A1414">
        <v>19310331</v>
      </c>
      <c r="B1414">
        <v>0.19</v>
      </c>
      <c r="C1414">
        <v>0.41</v>
      </c>
      <c r="D1414">
        <v>-0.44</v>
      </c>
      <c r="E1414">
        <v>5.0000000000000001E-3</v>
      </c>
    </row>
    <row r="1415" spans="1:5">
      <c r="A1415">
        <v>19310401</v>
      </c>
      <c r="B1415">
        <v>-1.02</v>
      </c>
      <c r="C1415">
        <v>0.15</v>
      </c>
      <c r="D1415">
        <v>-1.22</v>
      </c>
      <c r="E1415">
        <v>3.0000000000000001E-3</v>
      </c>
    </row>
    <row r="1416" spans="1:5">
      <c r="A1416">
        <v>19310402</v>
      </c>
      <c r="B1416">
        <v>-0.97</v>
      </c>
      <c r="C1416">
        <v>-0.06</v>
      </c>
      <c r="D1416">
        <v>0.75</v>
      </c>
      <c r="E1416">
        <v>3.0000000000000001E-3</v>
      </c>
    </row>
    <row r="1417" spans="1:5">
      <c r="A1417">
        <v>19310404</v>
      </c>
      <c r="B1417">
        <v>1.78</v>
      </c>
      <c r="C1417">
        <v>-0.52</v>
      </c>
      <c r="D1417">
        <v>-0.01</v>
      </c>
      <c r="E1417">
        <v>3.0000000000000001E-3</v>
      </c>
    </row>
    <row r="1418" spans="1:5">
      <c r="A1418">
        <v>19310406</v>
      </c>
      <c r="B1418">
        <v>-0.81</v>
      </c>
      <c r="C1418">
        <v>0.48</v>
      </c>
      <c r="D1418">
        <v>0.41</v>
      </c>
      <c r="E1418">
        <v>3.0000000000000001E-3</v>
      </c>
    </row>
    <row r="1419" spans="1:5">
      <c r="A1419">
        <v>19310407</v>
      </c>
      <c r="B1419">
        <v>-1.22</v>
      </c>
      <c r="C1419">
        <v>-0.03</v>
      </c>
      <c r="D1419">
        <v>-0.99</v>
      </c>
      <c r="E1419">
        <v>3.0000000000000001E-3</v>
      </c>
    </row>
    <row r="1420" spans="1:5">
      <c r="A1420">
        <v>19310408</v>
      </c>
      <c r="B1420">
        <v>1.05</v>
      </c>
      <c r="C1420">
        <v>-1.3</v>
      </c>
      <c r="D1420">
        <v>0.63</v>
      </c>
      <c r="E1420">
        <v>3.0000000000000001E-3</v>
      </c>
    </row>
    <row r="1421" spans="1:5">
      <c r="A1421">
        <v>19310409</v>
      </c>
      <c r="B1421">
        <v>-0.33</v>
      </c>
      <c r="C1421">
        <v>1.3</v>
      </c>
      <c r="D1421">
        <v>-1.4</v>
      </c>
      <c r="E1421">
        <v>3.0000000000000001E-3</v>
      </c>
    </row>
    <row r="1422" spans="1:5">
      <c r="A1422">
        <v>19310410</v>
      </c>
      <c r="B1422">
        <v>0.15</v>
      </c>
      <c r="C1422">
        <v>-0.06</v>
      </c>
      <c r="D1422">
        <v>0.59</v>
      </c>
      <c r="E1422">
        <v>3.0000000000000001E-3</v>
      </c>
    </row>
    <row r="1423" spans="1:5">
      <c r="A1423">
        <v>19310411</v>
      </c>
      <c r="B1423">
        <v>7.0000000000000007E-2</v>
      </c>
      <c r="C1423">
        <v>0</v>
      </c>
      <c r="D1423">
        <v>0.18</v>
      </c>
      <c r="E1423">
        <v>3.0000000000000001E-3</v>
      </c>
    </row>
    <row r="1424" spans="1:5">
      <c r="A1424">
        <v>19310413</v>
      </c>
      <c r="B1424">
        <v>1.1200000000000001</v>
      </c>
      <c r="C1424">
        <v>-0.55000000000000004</v>
      </c>
      <c r="D1424">
        <v>-0.59</v>
      </c>
      <c r="E1424">
        <v>3.0000000000000001E-3</v>
      </c>
    </row>
    <row r="1425" spans="1:5">
      <c r="A1425">
        <v>19310414</v>
      </c>
      <c r="B1425">
        <v>-1</v>
      </c>
      <c r="C1425">
        <v>0.68</v>
      </c>
      <c r="D1425">
        <v>-0.26</v>
      </c>
      <c r="E1425">
        <v>3.0000000000000001E-3</v>
      </c>
    </row>
    <row r="1426" spans="1:5">
      <c r="A1426">
        <v>19310415</v>
      </c>
      <c r="B1426">
        <v>-1.84</v>
      </c>
      <c r="C1426">
        <v>0.03</v>
      </c>
      <c r="D1426">
        <v>-0.64</v>
      </c>
      <c r="E1426">
        <v>3.0000000000000001E-3</v>
      </c>
    </row>
    <row r="1427" spans="1:5">
      <c r="A1427">
        <v>19310416</v>
      </c>
      <c r="B1427">
        <v>-1.03</v>
      </c>
      <c r="C1427">
        <v>-0.17</v>
      </c>
      <c r="D1427">
        <v>-0.21</v>
      </c>
      <c r="E1427">
        <v>3.0000000000000001E-3</v>
      </c>
    </row>
    <row r="1428" spans="1:5">
      <c r="A1428">
        <v>19310417</v>
      </c>
      <c r="B1428">
        <v>-1.53</v>
      </c>
      <c r="C1428">
        <v>-0.52</v>
      </c>
      <c r="D1428">
        <v>0.73</v>
      </c>
      <c r="E1428">
        <v>3.0000000000000001E-3</v>
      </c>
    </row>
    <row r="1429" spans="1:5">
      <c r="A1429">
        <v>19310418</v>
      </c>
      <c r="B1429">
        <v>0.73</v>
      </c>
      <c r="C1429">
        <v>-0.48</v>
      </c>
      <c r="D1429">
        <v>-0.03</v>
      </c>
      <c r="E1429">
        <v>3.0000000000000001E-3</v>
      </c>
    </row>
    <row r="1430" spans="1:5">
      <c r="A1430">
        <v>19310420</v>
      </c>
      <c r="B1430">
        <v>0.33</v>
      </c>
      <c r="C1430">
        <v>0.06</v>
      </c>
      <c r="D1430">
        <v>-0.46</v>
      </c>
      <c r="E1430">
        <v>3.0000000000000001E-3</v>
      </c>
    </row>
    <row r="1431" spans="1:5">
      <c r="A1431">
        <v>19310421</v>
      </c>
      <c r="B1431">
        <v>-2.33</v>
      </c>
      <c r="C1431">
        <v>0.8</v>
      </c>
      <c r="D1431">
        <v>-0.45</v>
      </c>
      <c r="E1431">
        <v>3.0000000000000001E-3</v>
      </c>
    </row>
    <row r="1432" spans="1:5">
      <c r="A1432">
        <v>19310422</v>
      </c>
      <c r="B1432">
        <v>-1.95</v>
      </c>
      <c r="C1432">
        <v>-0.25</v>
      </c>
      <c r="D1432">
        <v>0.5</v>
      </c>
      <c r="E1432">
        <v>3.0000000000000001E-3</v>
      </c>
    </row>
    <row r="1433" spans="1:5">
      <c r="A1433">
        <v>19310423</v>
      </c>
      <c r="B1433">
        <v>0.03</v>
      </c>
      <c r="C1433">
        <v>-1.05</v>
      </c>
      <c r="D1433">
        <v>-1.74</v>
      </c>
      <c r="E1433">
        <v>3.0000000000000001E-3</v>
      </c>
    </row>
    <row r="1434" spans="1:5">
      <c r="A1434">
        <v>19310424</v>
      </c>
      <c r="B1434">
        <v>-0.17</v>
      </c>
      <c r="C1434">
        <v>0.18</v>
      </c>
      <c r="D1434">
        <v>-0.44</v>
      </c>
      <c r="E1434">
        <v>3.0000000000000001E-3</v>
      </c>
    </row>
    <row r="1435" spans="1:5">
      <c r="A1435">
        <v>19310425</v>
      </c>
      <c r="B1435">
        <v>-1.81</v>
      </c>
      <c r="C1435">
        <v>0.75</v>
      </c>
      <c r="D1435">
        <v>-1.35</v>
      </c>
      <c r="E1435">
        <v>3.0000000000000001E-3</v>
      </c>
    </row>
    <row r="1436" spans="1:5">
      <c r="A1436">
        <v>19310427</v>
      </c>
      <c r="B1436">
        <v>-1.43</v>
      </c>
      <c r="C1436">
        <v>-1.84</v>
      </c>
      <c r="D1436">
        <v>-1.18</v>
      </c>
      <c r="E1436">
        <v>3.0000000000000001E-3</v>
      </c>
    </row>
    <row r="1437" spans="1:5">
      <c r="A1437">
        <v>19310428</v>
      </c>
      <c r="B1437">
        <v>-0.74</v>
      </c>
      <c r="C1437">
        <v>-0.65</v>
      </c>
      <c r="D1437">
        <v>0.04</v>
      </c>
      <c r="E1437">
        <v>3.0000000000000001E-3</v>
      </c>
    </row>
    <row r="1438" spans="1:5">
      <c r="A1438">
        <v>19310429</v>
      </c>
      <c r="B1438">
        <v>-1.9</v>
      </c>
      <c r="C1438">
        <v>-0.27</v>
      </c>
      <c r="D1438">
        <v>0.3</v>
      </c>
      <c r="E1438">
        <v>3.0000000000000001E-3</v>
      </c>
    </row>
    <row r="1439" spans="1:5">
      <c r="A1439">
        <v>19310430</v>
      </c>
      <c r="B1439">
        <v>4.63</v>
      </c>
      <c r="C1439">
        <v>-1.69</v>
      </c>
      <c r="D1439">
        <v>2</v>
      </c>
      <c r="E1439">
        <v>3.0000000000000001E-3</v>
      </c>
    </row>
    <row r="1440" spans="1:5">
      <c r="A1440">
        <v>19310501</v>
      </c>
      <c r="B1440">
        <v>-2.2799999999999998</v>
      </c>
      <c r="C1440">
        <v>3.2</v>
      </c>
      <c r="D1440">
        <v>-1.17</v>
      </c>
      <c r="E1440">
        <v>3.0000000000000001E-3</v>
      </c>
    </row>
    <row r="1441" spans="1:5">
      <c r="A1441">
        <v>19310502</v>
      </c>
      <c r="B1441">
        <v>0.79</v>
      </c>
      <c r="C1441">
        <v>-1.41</v>
      </c>
      <c r="D1441">
        <v>0.16</v>
      </c>
      <c r="E1441">
        <v>3.0000000000000001E-3</v>
      </c>
    </row>
    <row r="1442" spans="1:5">
      <c r="A1442">
        <v>19310504</v>
      </c>
      <c r="B1442">
        <v>1.73</v>
      </c>
      <c r="C1442">
        <v>-0.55000000000000004</v>
      </c>
      <c r="D1442">
        <v>-0.33</v>
      </c>
      <c r="E1442">
        <v>3.0000000000000001E-3</v>
      </c>
    </row>
    <row r="1443" spans="1:5">
      <c r="A1443">
        <v>19310505</v>
      </c>
      <c r="B1443">
        <v>-1</v>
      </c>
      <c r="C1443">
        <v>-0.01</v>
      </c>
      <c r="D1443">
        <v>0.49</v>
      </c>
      <c r="E1443">
        <v>3.0000000000000001E-3</v>
      </c>
    </row>
    <row r="1444" spans="1:5">
      <c r="A1444">
        <v>19310506</v>
      </c>
      <c r="B1444">
        <v>0.43</v>
      </c>
      <c r="C1444">
        <v>0.1</v>
      </c>
      <c r="D1444">
        <v>-0.59</v>
      </c>
      <c r="E1444">
        <v>3.0000000000000001E-3</v>
      </c>
    </row>
    <row r="1445" spans="1:5">
      <c r="A1445">
        <v>19310507</v>
      </c>
      <c r="B1445">
        <v>-0.24</v>
      </c>
      <c r="C1445">
        <v>-0.03</v>
      </c>
      <c r="D1445">
        <v>-1.1399999999999999</v>
      </c>
      <c r="E1445">
        <v>3.0000000000000001E-3</v>
      </c>
    </row>
    <row r="1446" spans="1:5">
      <c r="A1446">
        <v>19310508</v>
      </c>
      <c r="B1446">
        <v>2.73</v>
      </c>
      <c r="C1446">
        <v>-0.91</v>
      </c>
      <c r="D1446">
        <v>0.03</v>
      </c>
      <c r="E1446">
        <v>3.0000000000000001E-3</v>
      </c>
    </row>
    <row r="1447" spans="1:5">
      <c r="A1447">
        <v>19310509</v>
      </c>
      <c r="B1447">
        <v>-1.18</v>
      </c>
      <c r="C1447">
        <v>1.84</v>
      </c>
      <c r="D1447">
        <v>-0.14000000000000001</v>
      </c>
      <c r="E1447">
        <v>3.0000000000000001E-3</v>
      </c>
    </row>
    <row r="1448" spans="1:5">
      <c r="A1448">
        <v>19310511</v>
      </c>
      <c r="B1448">
        <v>-0.06</v>
      </c>
      <c r="C1448">
        <v>-0.55000000000000004</v>
      </c>
      <c r="D1448">
        <v>0.44</v>
      </c>
      <c r="E1448">
        <v>3.0000000000000001E-3</v>
      </c>
    </row>
    <row r="1449" spans="1:5">
      <c r="A1449">
        <v>19310512</v>
      </c>
      <c r="B1449">
        <v>-0.97</v>
      </c>
      <c r="C1449">
        <v>0.79</v>
      </c>
      <c r="D1449">
        <v>-0.11</v>
      </c>
      <c r="E1449">
        <v>3.0000000000000001E-3</v>
      </c>
    </row>
    <row r="1450" spans="1:5">
      <c r="A1450">
        <v>19310513</v>
      </c>
      <c r="B1450">
        <v>-0.3</v>
      </c>
      <c r="C1450">
        <v>0.67</v>
      </c>
      <c r="D1450">
        <v>-0.86</v>
      </c>
      <c r="E1450">
        <v>3.0000000000000001E-3</v>
      </c>
    </row>
    <row r="1451" spans="1:5">
      <c r="A1451">
        <v>19310514</v>
      </c>
      <c r="B1451">
        <v>-2.2000000000000002</v>
      </c>
      <c r="C1451">
        <v>1.35</v>
      </c>
      <c r="D1451">
        <v>-0.64</v>
      </c>
      <c r="E1451">
        <v>3.0000000000000001E-3</v>
      </c>
    </row>
    <row r="1452" spans="1:5">
      <c r="A1452">
        <v>19310515</v>
      </c>
      <c r="B1452">
        <v>-1.1399999999999999</v>
      </c>
      <c r="C1452">
        <v>-0.43</v>
      </c>
      <c r="D1452">
        <v>-0.84</v>
      </c>
      <c r="E1452">
        <v>3.0000000000000001E-3</v>
      </c>
    </row>
    <row r="1453" spans="1:5">
      <c r="A1453">
        <v>19310516</v>
      </c>
      <c r="B1453">
        <v>-0.52</v>
      </c>
      <c r="C1453">
        <v>0.75</v>
      </c>
      <c r="D1453">
        <v>-0.23</v>
      </c>
      <c r="E1453">
        <v>3.0000000000000001E-3</v>
      </c>
    </row>
    <row r="1454" spans="1:5">
      <c r="A1454">
        <v>19310518</v>
      </c>
      <c r="B1454">
        <v>-3.25</v>
      </c>
      <c r="C1454">
        <v>1.98</v>
      </c>
      <c r="D1454">
        <v>-1.83</v>
      </c>
      <c r="E1454">
        <v>3.0000000000000001E-3</v>
      </c>
    </row>
    <row r="1455" spans="1:5">
      <c r="A1455">
        <v>19310519</v>
      </c>
      <c r="B1455">
        <v>-0.37</v>
      </c>
      <c r="C1455">
        <v>-1.91</v>
      </c>
      <c r="D1455">
        <v>-0.05</v>
      </c>
      <c r="E1455">
        <v>3.0000000000000001E-3</v>
      </c>
    </row>
    <row r="1456" spans="1:5">
      <c r="A1456">
        <v>19310520</v>
      </c>
      <c r="B1456">
        <v>-0.53</v>
      </c>
      <c r="C1456">
        <v>0.37</v>
      </c>
      <c r="D1456">
        <v>0.91</v>
      </c>
      <c r="E1456">
        <v>3.0000000000000001E-3</v>
      </c>
    </row>
    <row r="1457" spans="1:5">
      <c r="A1457">
        <v>19310521</v>
      </c>
      <c r="B1457">
        <v>0.91</v>
      </c>
      <c r="C1457">
        <v>-2.19</v>
      </c>
      <c r="D1457">
        <v>0.5</v>
      </c>
      <c r="E1457">
        <v>3.0000000000000001E-3</v>
      </c>
    </row>
    <row r="1458" spans="1:5">
      <c r="A1458">
        <v>19310522</v>
      </c>
      <c r="B1458">
        <v>0.39</v>
      </c>
      <c r="C1458">
        <v>-0.28000000000000003</v>
      </c>
      <c r="D1458">
        <v>0.79</v>
      </c>
      <c r="E1458">
        <v>3.0000000000000001E-3</v>
      </c>
    </row>
    <row r="1459" spans="1:5">
      <c r="A1459">
        <v>19310523</v>
      </c>
      <c r="B1459">
        <v>-0.98</v>
      </c>
      <c r="C1459">
        <v>1.35</v>
      </c>
      <c r="D1459">
        <v>0.13</v>
      </c>
      <c r="E1459">
        <v>3.0000000000000001E-3</v>
      </c>
    </row>
    <row r="1460" spans="1:5">
      <c r="A1460">
        <v>19310525</v>
      </c>
      <c r="B1460">
        <v>-2.92</v>
      </c>
      <c r="C1460">
        <v>1.33</v>
      </c>
      <c r="D1460">
        <v>-0.84</v>
      </c>
      <c r="E1460">
        <v>3.0000000000000001E-3</v>
      </c>
    </row>
    <row r="1461" spans="1:5">
      <c r="A1461">
        <v>19310526</v>
      </c>
      <c r="B1461">
        <v>-0.22</v>
      </c>
      <c r="C1461">
        <v>-0.61</v>
      </c>
      <c r="D1461">
        <v>-0.61</v>
      </c>
      <c r="E1461">
        <v>3.0000000000000001E-3</v>
      </c>
    </row>
    <row r="1462" spans="1:5">
      <c r="A1462">
        <v>19310527</v>
      </c>
      <c r="B1462">
        <v>-1.34</v>
      </c>
      <c r="C1462">
        <v>0.49</v>
      </c>
      <c r="D1462">
        <v>0.01</v>
      </c>
      <c r="E1462">
        <v>3.0000000000000001E-3</v>
      </c>
    </row>
    <row r="1463" spans="1:5">
      <c r="A1463">
        <v>19310528</v>
      </c>
      <c r="B1463">
        <v>0.56999999999999995</v>
      </c>
      <c r="C1463">
        <v>-0.68</v>
      </c>
      <c r="D1463">
        <v>-1.25</v>
      </c>
      <c r="E1463">
        <v>3.0000000000000001E-3</v>
      </c>
    </row>
    <row r="1464" spans="1:5">
      <c r="A1464">
        <v>19310529</v>
      </c>
      <c r="B1464">
        <v>-2.04</v>
      </c>
      <c r="C1464">
        <v>0.96</v>
      </c>
      <c r="D1464">
        <v>0.01</v>
      </c>
      <c r="E1464">
        <v>3.0000000000000001E-3</v>
      </c>
    </row>
    <row r="1465" spans="1:5">
      <c r="A1465">
        <v>19310601</v>
      </c>
      <c r="B1465">
        <v>-4.37</v>
      </c>
      <c r="C1465">
        <v>0.94</v>
      </c>
      <c r="D1465">
        <v>-0.89</v>
      </c>
      <c r="E1465">
        <v>3.0000000000000001E-3</v>
      </c>
    </row>
    <row r="1466" spans="1:5">
      <c r="A1466">
        <v>19310602</v>
      </c>
      <c r="B1466">
        <v>-1.36</v>
      </c>
      <c r="C1466">
        <v>-0.83</v>
      </c>
      <c r="D1466">
        <v>-0.27</v>
      </c>
      <c r="E1466">
        <v>3.0000000000000001E-3</v>
      </c>
    </row>
    <row r="1467" spans="1:5">
      <c r="A1467">
        <v>19310603</v>
      </c>
      <c r="B1467">
        <v>6.37</v>
      </c>
      <c r="C1467">
        <v>-4.53</v>
      </c>
      <c r="D1467">
        <v>1.4</v>
      </c>
      <c r="E1467">
        <v>3.0000000000000001E-3</v>
      </c>
    </row>
    <row r="1468" spans="1:5">
      <c r="A1468">
        <v>19310604</v>
      </c>
      <c r="B1468">
        <v>3.49</v>
      </c>
      <c r="C1468">
        <v>0.85</v>
      </c>
      <c r="D1468">
        <v>3.23</v>
      </c>
      <c r="E1468">
        <v>3.0000000000000001E-3</v>
      </c>
    </row>
    <row r="1469" spans="1:5">
      <c r="A1469">
        <v>19310605</v>
      </c>
      <c r="B1469">
        <v>-0.44</v>
      </c>
      <c r="C1469">
        <v>1.05</v>
      </c>
      <c r="D1469">
        <v>0.79</v>
      </c>
      <c r="E1469">
        <v>3.0000000000000001E-3</v>
      </c>
    </row>
    <row r="1470" spans="1:5">
      <c r="A1470">
        <v>19310606</v>
      </c>
      <c r="B1470">
        <v>-2.2599999999999998</v>
      </c>
      <c r="C1470">
        <v>1.67</v>
      </c>
      <c r="D1470">
        <v>-0.09</v>
      </c>
      <c r="E1470">
        <v>3.0000000000000001E-3</v>
      </c>
    </row>
    <row r="1471" spans="1:5">
      <c r="A1471">
        <v>19310608</v>
      </c>
      <c r="B1471">
        <v>2.93</v>
      </c>
      <c r="C1471">
        <v>-2.52</v>
      </c>
      <c r="D1471">
        <v>0.56000000000000005</v>
      </c>
      <c r="E1471">
        <v>3.0000000000000001E-3</v>
      </c>
    </row>
    <row r="1472" spans="1:5">
      <c r="A1472">
        <v>19310609</v>
      </c>
      <c r="B1472">
        <v>-1.32</v>
      </c>
      <c r="C1472">
        <v>1.0900000000000001</v>
      </c>
      <c r="D1472">
        <v>0.21</v>
      </c>
      <c r="E1472">
        <v>3.0000000000000001E-3</v>
      </c>
    </row>
    <row r="1473" spans="1:5">
      <c r="A1473">
        <v>19310610</v>
      </c>
      <c r="B1473">
        <v>2.13</v>
      </c>
      <c r="C1473">
        <v>-2.96</v>
      </c>
      <c r="D1473">
        <v>-0.1</v>
      </c>
      <c r="E1473">
        <v>3.0000000000000001E-3</v>
      </c>
    </row>
    <row r="1474" spans="1:5">
      <c r="A1474">
        <v>19310611</v>
      </c>
      <c r="B1474">
        <v>0.48</v>
      </c>
      <c r="C1474">
        <v>-1.39</v>
      </c>
      <c r="D1474">
        <v>2.39</v>
      </c>
      <c r="E1474">
        <v>3.0000000000000001E-3</v>
      </c>
    </row>
    <row r="1475" spans="1:5">
      <c r="A1475">
        <v>19310612</v>
      </c>
      <c r="B1475">
        <v>0.38</v>
      </c>
      <c r="C1475">
        <v>-0.18</v>
      </c>
      <c r="D1475">
        <v>1.42</v>
      </c>
      <c r="E1475">
        <v>3.0000000000000001E-3</v>
      </c>
    </row>
    <row r="1476" spans="1:5">
      <c r="A1476">
        <v>19310613</v>
      </c>
      <c r="B1476">
        <v>-0.14000000000000001</v>
      </c>
      <c r="C1476">
        <v>0.87</v>
      </c>
      <c r="D1476">
        <v>0.51</v>
      </c>
      <c r="E1476">
        <v>3.0000000000000001E-3</v>
      </c>
    </row>
    <row r="1477" spans="1:5">
      <c r="A1477">
        <v>19310615</v>
      </c>
      <c r="B1477">
        <v>-0.56999999999999995</v>
      </c>
      <c r="C1477">
        <v>1.19</v>
      </c>
      <c r="D1477">
        <v>-1.02</v>
      </c>
      <c r="E1477">
        <v>3.0000000000000001E-3</v>
      </c>
    </row>
    <row r="1478" spans="1:5">
      <c r="A1478">
        <v>19310616</v>
      </c>
      <c r="B1478">
        <v>0.13</v>
      </c>
      <c r="C1478">
        <v>-0.47</v>
      </c>
      <c r="D1478">
        <v>0.61</v>
      </c>
      <c r="E1478">
        <v>3.0000000000000001E-3</v>
      </c>
    </row>
    <row r="1479" spans="1:5">
      <c r="A1479">
        <v>19310617</v>
      </c>
      <c r="B1479">
        <v>-0.92</v>
      </c>
      <c r="C1479">
        <v>0.36</v>
      </c>
      <c r="D1479">
        <v>-0.6</v>
      </c>
      <c r="E1479">
        <v>3.0000000000000001E-3</v>
      </c>
    </row>
    <row r="1480" spans="1:5">
      <c r="A1480">
        <v>19310618</v>
      </c>
      <c r="B1480">
        <v>-1.66</v>
      </c>
      <c r="C1480">
        <v>1.65</v>
      </c>
      <c r="D1480">
        <v>-1.04</v>
      </c>
      <c r="E1480">
        <v>3.0000000000000001E-3</v>
      </c>
    </row>
    <row r="1481" spans="1:5">
      <c r="A1481">
        <v>19310619</v>
      </c>
      <c r="B1481">
        <v>-0.28999999999999998</v>
      </c>
      <c r="C1481">
        <v>0.03</v>
      </c>
      <c r="D1481">
        <v>0.65</v>
      </c>
      <c r="E1481">
        <v>3.0000000000000001E-3</v>
      </c>
    </row>
    <row r="1482" spans="1:5">
      <c r="A1482">
        <v>19310620</v>
      </c>
      <c r="B1482">
        <v>5.07</v>
      </c>
      <c r="C1482">
        <v>-3.34</v>
      </c>
      <c r="D1482">
        <v>0.82</v>
      </c>
      <c r="E1482">
        <v>3.0000000000000001E-3</v>
      </c>
    </row>
    <row r="1483" spans="1:5">
      <c r="A1483">
        <v>19310622</v>
      </c>
      <c r="B1483">
        <v>3.98</v>
      </c>
      <c r="C1483">
        <v>-0.81</v>
      </c>
      <c r="D1483">
        <v>-0.01</v>
      </c>
      <c r="E1483">
        <v>3.0000000000000001E-3</v>
      </c>
    </row>
    <row r="1484" spans="1:5">
      <c r="A1484">
        <v>19310623</v>
      </c>
      <c r="B1484">
        <v>-0.94</v>
      </c>
      <c r="C1484">
        <v>2.09</v>
      </c>
      <c r="D1484">
        <v>-0.09</v>
      </c>
      <c r="E1484">
        <v>3.0000000000000001E-3</v>
      </c>
    </row>
    <row r="1485" spans="1:5">
      <c r="A1485">
        <v>19310624</v>
      </c>
      <c r="B1485">
        <v>4.1500000000000004</v>
      </c>
      <c r="C1485">
        <v>-0.92</v>
      </c>
      <c r="D1485">
        <v>3.55</v>
      </c>
      <c r="E1485">
        <v>3.0000000000000001E-3</v>
      </c>
    </row>
    <row r="1486" spans="1:5">
      <c r="A1486">
        <v>19310625</v>
      </c>
      <c r="B1486">
        <v>-0.51</v>
      </c>
      <c r="C1486">
        <v>1.73</v>
      </c>
      <c r="D1486">
        <v>-1.55</v>
      </c>
      <c r="E1486">
        <v>3.0000000000000001E-3</v>
      </c>
    </row>
    <row r="1487" spans="1:5">
      <c r="A1487">
        <v>19310626</v>
      </c>
      <c r="B1487">
        <v>2.54</v>
      </c>
      <c r="C1487">
        <v>-1.82</v>
      </c>
      <c r="D1487">
        <v>2.0499999999999998</v>
      </c>
      <c r="E1487">
        <v>3.0000000000000001E-3</v>
      </c>
    </row>
    <row r="1488" spans="1:5">
      <c r="A1488">
        <v>19310627</v>
      </c>
      <c r="B1488">
        <v>0.99</v>
      </c>
      <c r="C1488">
        <v>-0.39</v>
      </c>
      <c r="D1488">
        <v>-0.09</v>
      </c>
      <c r="E1488">
        <v>3.0000000000000001E-3</v>
      </c>
    </row>
    <row r="1489" spans="1:5">
      <c r="A1489">
        <v>19310629</v>
      </c>
      <c r="B1489">
        <v>-2.21</v>
      </c>
      <c r="C1489">
        <v>0.86</v>
      </c>
      <c r="D1489">
        <v>-1</v>
      </c>
      <c r="E1489">
        <v>3.0000000000000001E-3</v>
      </c>
    </row>
    <row r="1490" spans="1:5">
      <c r="A1490">
        <v>19310630</v>
      </c>
      <c r="B1490">
        <v>-1.63</v>
      </c>
      <c r="C1490">
        <v>0.8</v>
      </c>
      <c r="D1490">
        <v>-0.74</v>
      </c>
      <c r="E1490">
        <v>3.0000000000000001E-3</v>
      </c>
    </row>
    <row r="1491" spans="1:5">
      <c r="A1491">
        <v>19310701</v>
      </c>
      <c r="B1491">
        <v>1.19</v>
      </c>
      <c r="C1491">
        <v>-1.37</v>
      </c>
      <c r="D1491">
        <v>0.5</v>
      </c>
      <c r="E1491">
        <v>2E-3</v>
      </c>
    </row>
    <row r="1492" spans="1:5">
      <c r="A1492">
        <v>19310702</v>
      </c>
      <c r="B1492">
        <v>-0.59</v>
      </c>
      <c r="C1492">
        <v>0.16</v>
      </c>
      <c r="D1492">
        <v>-0.21</v>
      </c>
      <c r="E1492">
        <v>2E-3</v>
      </c>
    </row>
    <row r="1493" spans="1:5">
      <c r="A1493">
        <v>19310703</v>
      </c>
      <c r="B1493">
        <v>1.97</v>
      </c>
      <c r="C1493">
        <v>-0.24</v>
      </c>
      <c r="D1493">
        <v>0.36</v>
      </c>
      <c r="E1493">
        <v>2E-3</v>
      </c>
    </row>
    <row r="1494" spans="1:5">
      <c r="A1494">
        <v>19310706</v>
      </c>
      <c r="B1494">
        <v>-1.01</v>
      </c>
      <c r="C1494">
        <v>0.71</v>
      </c>
      <c r="D1494">
        <v>-0.43</v>
      </c>
      <c r="E1494">
        <v>2E-3</v>
      </c>
    </row>
    <row r="1495" spans="1:5">
      <c r="A1495">
        <v>19310707</v>
      </c>
      <c r="B1495">
        <v>-3.67</v>
      </c>
      <c r="C1495">
        <v>1.79</v>
      </c>
      <c r="D1495">
        <v>-1.9</v>
      </c>
      <c r="E1495">
        <v>2E-3</v>
      </c>
    </row>
    <row r="1496" spans="1:5">
      <c r="A1496">
        <v>19310708</v>
      </c>
      <c r="B1496">
        <v>-0.91</v>
      </c>
      <c r="C1496">
        <v>-0.03</v>
      </c>
      <c r="D1496">
        <v>-0.83</v>
      </c>
      <c r="E1496">
        <v>2E-3</v>
      </c>
    </row>
    <row r="1497" spans="1:5">
      <c r="A1497">
        <v>19310709</v>
      </c>
      <c r="B1497">
        <v>0.87</v>
      </c>
      <c r="C1497">
        <v>-0.75</v>
      </c>
      <c r="D1497">
        <v>0.41</v>
      </c>
      <c r="E1497">
        <v>2E-3</v>
      </c>
    </row>
    <row r="1498" spans="1:5">
      <c r="A1498">
        <v>19310710</v>
      </c>
      <c r="B1498">
        <v>1.05</v>
      </c>
      <c r="C1498">
        <v>-0.56000000000000005</v>
      </c>
      <c r="D1498">
        <v>1.1399999999999999</v>
      </c>
      <c r="E1498">
        <v>2E-3</v>
      </c>
    </row>
    <row r="1499" spans="1:5">
      <c r="A1499">
        <v>19310711</v>
      </c>
      <c r="B1499">
        <v>-1.53</v>
      </c>
      <c r="C1499">
        <v>1.62</v>
      </c>
      <c r="D1499">
        <v>-0.8</v>
      </c>
      <c r="E1499">
        <v>2E-3</v>
      </c>
    </row>
    <row r="1500" spans="1:5">
      <c r="A1500">
        <v>19310713</v>
      </c>
      <c r="B1500">
        <v>-1.06</v>
      </c>
      <c r="C1500">
        <v>-0.5</v>
      </c>
      <c r="D1500">
        <v>-1.1299999999999999</v>
      </c>
      <c r="E1500">
        <v>2E-3</v>
      </c>
    </row>
    <row r="1501" spans="1:5">
      <c r="A1501">
        <v>19310714</v>
      </c>
      <c r="B1501">
        <v>-0.71</v>
      </c>
      <c r="C1501">
        <v>0.46</v>
      </c>
      <c r="D1501">
        <v>-0.73</v>
      </c>
      <c r="E1501">
        <v>2E-3</v>
      </c>
    </row>
    <row r="1502" spans="1:5">
      <c r="A1502">
        <v>19310715</v>
      </c>
      <c r="B1502">
        <v>-2.13</v>
      </c>
      <c r="C1502">
        <v>0.31</v>
      </c>
      <c r="D1502">
        <v>-1.7</v>
      </c>
      <c r="E1502">
        <v>2E-3</v>
      </c>
    </row>
    <row r="1503" spans="1:5">
      <c r="A1503">
        <v>19310716</v>
      </c>
      <c r="B1503">
        <v>2.0299999999999998</v>
      </c>
      <c r="C1503">
        <v>-0.4</v>
      </c>
      <c r="D1503">
        <v>0.93</v>
      </c>
      <c r="E1503">
        <v>2E-3</v>
      </c>
    </row>
    <row r="1504" spans="1:5">
      <c r="A1504">
        <v>19310717</v>
      </c>
      <c r="B1504">
        <v>1.04</v>
      </c>
      <c r="C1504">
        <v>-0.47</v>
      </c>
      <c r="D1504">
        <v>1.94</v>
      </c>
      <c r="E1504">
        <v>2E-3</v>
      </c>
    </row>
    <row r="1505" spans="1:5">
      <c r="A1505">
        <v>19310718</v>
      </c>
      <c r="B1505">
        <v>0.05</v>
      </c>
      <c r="C1505">
        <v>-0.48</v>
      </c>
      <c r="D1505">
        <v>0.02</v>
      </c>
      <c r="E1505">
        <v>2E-3</v>
      </c>
    </row>
    <row r="1506" spans="1:5">
      <c r="A1506">
        <v>19310720</v>
      </c>
      <c r="B1506">
        <v>1.18</v>
      </c>
      <c r="C1506">
        <v>-0.87</v>
      </c>
      <c r="D1506">
        <v>1.38</v>
      </c>
      <c r="E1506">
        <v>2E-3</v>
      </c>
    </row>
    <row r="1507" spans="1:5">
      <c r="A1507">
        <v>19310721</v>
      </c>
      <c r="B1507">
        <v>1.02</v>
      </c>
      <c r="C1507">
        <v>-0.92</v>
      </c>
      <c r="D1507">
        <v>1.76</v>
      </c>
      <c r="E1507">
        <v>2E-3</v>
      </c>
    </row>
    <row r="1508" spans="1:5">
      <c r="A1508">
        <v>19310722</v>
      </c>
      <c r="B1508">
        <v>-2.0499999999999998</v>
      </c>
      <c r="C1508">
        <v>1.58</v>
      </c>
      <c r="D1508">
        <v>-0.89</v>
      </c>
      <c r="E1508">
        <v>2E-3</v>
      </c>
    </row>
    <row r="1509" spans="1:5">
      <c r="A1509">
        <v>19310723</v>
      </c>
      <c r="B1509">
        <v>-0.16</v>
      </c>
      <c r="C1509">
        <v>0.3</v>
      </c>
      <c r="D1509">
        <v>-0.55000000000000004</v>
      </c>
      <c r="E1509">
        <v>2E-3</v>
      </c>
    </row>
    <row r="1510" spans="1:5">
      <c r="A1510">
        <v>19310724</v>
      </c>
      <c r="B1510">
        <v>-1.68</v>
      </c>
      <c r="C1510">
        <v>0.74</v>
      </c>
      <c r="D1510">
        <v>-1.1399999999999999</v>
      </c>
      <c r="E1510">
        <v>2E-3</v>
      </c>
    </row>
    <row r="1511" spans="1:5">
      <c r="A1511">
        <v>19310725</v>
      </c>
      <c r="B1511">
        <v>-0.39</v>
      </c>
      <c r="C1511">
        <v>0.56000000000000005</v>
      </c>
      <c r="D1511">
        <v>0.56999999999999995</v>
      </c>
      <c r="E1511">
        <v>2E-3</v>
      </c>
    </row>
    <row r="1512" spans="1:5">
      <c r="A1512">
        <v>19310727</v>
      </c>
      <c r="B1512">
        <v>0.54</v>
      </c>
      <c r="C1512">
        <v>-0.81</v>
      </c>
      <c r="D1512">
        <v>-0.57999999999999996</v>
      </c>
      <c r="E1512">
        <v>2E-3</v>
      </c>
    </row>
    <row r="1513" spans="1:5">
      <c r="A1513">
        <v>19310728</v>
      </c>
      <c r="B1513">
        <v>0.92</v>
      </c>
      <c r="C1513">
        <v>-1.24</v>
      </c>
      <c r="D1513">
        <v>1.24</v>
      </c>
      <c r="E1513">
        <v>2E-3</v>
      </c>
    </row>
    <row r="1514" spans="1:5">
      <c r="A1514">
        <v>19310729</v>
      </c>
      <c r="B1514">
        <v>-2.71</v>
      </c>
      <c r="C1514">
        <v>1.88</v>
      </c>
      <c r="D1514">
        <v>-1.04</v>
      </c>
      <c r="E1514">
        <v>2E-3</v>
      </c>
    </row>
    <row r="1515" spans="1:5">
      <c r="A1515">
        <v>19310730</v>
      </c>
      <c r="B1515">
        <v>0.51</v>
      </c>
      <c r="C1515">
        <v>-0.45</v>
      </c>
      <c r="D1515">
        <v>0.25</v>
      </c>
      <c r="E1515">
        <v>2E-3</v>
      </c>
    </row>
    <row r="1516" spans="1:5">
      <c r="A1516">
        <v>19310731</v>
      </c>
      <c r="B1516">
        <v>-0.37</v>
      </c>
      <c r="C1516">
        <v>0.36</v>
      </c>
      <c r="D1516">
        <v>-0.54</v>
      </c>
      <c r="E1516">
        <v>2E-3</v>
      </c>
    </row>
    <row r="1517" spans="1:5">
      <c r="A1517">
        <v>19310801</v>
      </c>
      <c r="B1517">
        <v>0.63</v>
      </c>
      <c r="C1517">
        <v>-0.34</v>
      </c>
      <c r="D1517">
        <v>0.12</v>
      </c>
      <c r="E1517">
        <v>1E-3</v>
      </c>
    </row>
    <row r="1518" spans="1:5">
      <c r="A1518">
        <v>19310803</v>
      </c>
      <c r="B1518">
        <v>0.5</v>
      </c>
      <c r="C1518">
        <v>-0.91</v>
      </c>
      <c r="D1518">
        <v>0.13</v>
      </c>
      <c r="E1518">
        <v>1E-3</v>
      </c>
    </row>
    <row r="1519" spans="1:5">
      <c r="A1519">
        <v>19310804</v>
      </c>
      <c r="B1519">
        <v>-0.67</v>
      </c>
      <c r="C1519">
        <v>0.25</v>
      </c>
      <c r="D1519">
        <v>-1.26</v>
      </c>
      <c r="E1519">
        <v>1E-3</v>
      </c>
    </row>
    <row r="1520" spans="1:5">
      <c r="A1520">
        <v>19310805</v>
      </c>
      <c r="B1520">
        <v>-1.43</v>
      </c>
      <c r="C1520">
        <v>1.06</v>
      </c>
      <c r="D1520">
        <v>-0.67</v>
      </c>
      <c r="E1520">
        <v>1E-3</v>
      </c>
    </row>
    <row r="1521" spans="1:5">
      <c r="A1521">
        <v>19310806</v>
      </c>
      <c r="B1521">
        <v>-0.54</v>
      </c>
      <c r="C1521">
        <v>0.03</v>
      </c>
      <c r="D1521">
        <v>-0.71</v>
      </c>
      <c r="E1521">
        <v>1E-3</v>
      </c>
    </row>
    <row r="1522" spans="1:5">
      <c r="A1522">
        <v>19310807</v>
      </c>
      <c r="B1522">
        <v>0.23</v>
      </c>
      <c r="C1522">
        <v>-0.12</v>
      </c>
      <c r="D1522">
        <v>-0.62</v>
      </c>
      <c r="E1522">
        <v>1E-3</v>
      </c>
    </row>
    <row r="1523" spans="1:5">
      <c r="A1523">
        <v>19310808</v>
      </c>
      <c r="B1523">
        <v>0.08</v>
      </c>
      <c r="C1523">
        <v>0.5</v>
      </c>
      <c r="D1523">
        <v>-0.15</v>
      </c>
      <c r="E1523">
        <v>1E-3</v>
      </c>
    </row>
    <row r="1524" spans="1:5">
      <c r="A1524">
        <v>19310810</v>
      </c>
      <c r="B1524">
        <v>-0.4</v>
      </c>
      <c r="C1524">
        <v>-0.3</v>
      </c>
      <c r="D1524">
        <v>-0.71</v>
      </c>
      <c r="E1524">
        <v>1E-3</v>
      </c>
    </row>
    <row r="1525" spans="1:5">
      <c r="A1525">
        <v>19310811</v>
      </c>
      <c r="B1525">
        <v>3.05</v>
      </c>
      <c r="C1525">
        <v>-1.37</v>
      </c>
      <c r="D1525">
        <v>-0.09</v>
      </c>
      <c r="E1525">
        <v>1E-3</v>
      </c>
    </row>
    <row r="1526" spans="1:5">
      <c r="A1526">
        <v>19310812</v>
      </c>
      <c r="B1526">
        <v>-1.18</v>
      </c>
      <c r="C1526">
        <v>1</v>
      </c>
      <c r="D1526">
        <v>0.8</v>
      </c>
      <c r="E1526">
        <v>1E-3</v>
      </c>
    </row>
    <row r="1527" spans="1:5">
      <c r="A1527">
        <v>19310813</v>
      </c>
      <c r="B1527">
        <v>1.37</v>
      </c>
      <c r="C1527">
        <v>-1.2</v>
      </c>
      <c r="D1527">
        <v>0.06</v>
      </c>
      <c r="E1527">
        <v>1E-3</v>
      </c>
    </row>
    <row r="1528" spans="1:5">
      <c r="A1528">
        <v>19310814</v>
      </c>
      <c r="B1528">
        <v>1.81</v>
      </c>
      <c r="C1528">
        <v>-1.05</v>
      </c>
      <c r="D1528">
        <v>0.99</v>
      </c>
      <c r="E1528">
        <v>1E-3</v>
      </c>
    </row>
    <row r="1529" spans="1:5">
      <c r="A1529">
        <v>19310815</v>
      </c>
      <c r="B1529">
        <v>0.99</v>
      </c>
      <c r="C1529">
        <v>-0.42</v>
      </c>
      <c r="D1529">
        <v>0.57999999999999996</v>
      </c>
      <c r="E1529">
        <v>1E-3</v>
      </c>
    </row>
    <row r="1530" spans="1:5">
      <c r="A1530">
        <v>19310817</v>
      </c>
      <c r="B1530">
        <v>-2.2599999999999998</v>
      </c>
      <c r="C1530">
        <v>1.38</v>
      </c>
      <c r="D1530">
        <v>-0.34</v>
      </c>
      <c r="E1530">
        <v>1E-3</v>
      </c>
    </row>
    <row r="1531" spans="1:5">
      <c r="A1531">
        <v>19310818</v>
      </c>
      <c r="B1531">
        <v>0.3</v>
      </c>
      <c r="C1531">
        <v>-1.03</v>
      </c>
      <c r="D1531">
        <v>1.57</v>
      </c>
      <c r="E1531">
        <v>1E-3</v>
      </c>
    </row>
    <row r="1532" spans="1:5">
      <c r="A1532">
        <v>19310819</v>
      </c>
      <c r="B1532">
        <v>0.26</v>
      </c>
      <c r="C1532">
        <v>-0.32</v>
      </c>
      <c r="D1532">
        <v>1.36</v>
      </c>
      <c r="E1532">
        <v>1E-3</v>
      </c>
    </row>
    <row r="1533" spans="1:5">
      <c r="A1533">
        <v>19310820</v>
      </c>
      <c r="B1533">
        <v>0.19</v>
      </c>
      <c r="C1533">
        <v>0.34</v>
      </c>
      <c r="D1533">
        <v>-0.96</v>
      </c>
      <c r="E1533">
        <v>1E-3</v>
      </c>
    </row>
    <row r="1534" spans="1:5">
      <c r="A1534">
        <v>19310821</v>
      </c>
      <c r="B1534">
        <v>-2.4900000000000002</v>
      </c>
      <c r="C1534">
        <v>1.31</v>
      </c>
      <c r="D1534">
        <v>-0.18</v>
      </c>
      <c r="E1534">
        <v>1E-3</v>
      </c>
    </row>
    <row r="1535" spans="1:5">
      <c r="A1535">
        <v>19310822</v>
      </c>
      <c r="B1535">
        <v>-0.12</v>
      </c>
      <c r="C1535">
        <v>-0.26</v>
      </c>
      <c r="D1535">
        <v>-0.31</v>
      </c>
      <c r="E1535">
        <v>1E-3</v>
      </c>
    </row>
    <row r="1536" spans="1:5">
      <c r="A1536">
        <v>19310824</v>
      </c>
      <c r="B1536">
        <v>-0.49</v>
      </c>
      <c r="C1536">
        <v>-0.28999999999999998</v>
      </c>
      <c r="D1536">
        <v>-0.46</v>
      </c>
      <c r="E1536">
        <v>1E-3</v>
      </c>
    </row>
    <row r="1537" spans="1:5">
      <c r="A1537">
        <v>19310825</v>
      </c>
      <c r="B1537">
        <v>-0.32</v>
      </c>
      <c r="C1537">
        <v>0.55000000000000004</v>
      </c>
      <c r="D1537">
        <v>-1.17</v>
      </c>
      <c r="E1537">
        <v>1E-3</v>
      </c>
    </row>
    <row r="1538" spans="1:5">
      <c r="A1538">
        <v>19310826</v>
      </c>
      <c r="B1538">
        <v>1.5</v>
      </c>
      <c r="C1538">
        <v>-1.56</v>
      </c>
      <c r="D1538">
        <v>0.98</v>
      </c>
      <c r="E1538">
        <v>1E-3</v>
      </c>
    </row>
    <row r="1539" spans="1:5">
      <c r="A1539">
        <v>19310827</v>
      </c>
      <c r="B1539">
        <v>-0.51</v>
      </c>
      <c r="C1539">
        <v>0.46</v>
      </c>
      <c r="D1539">
        <v>-0.21</v>
      </c>
      <c r="E1539">
        <v>1E-3</v>
      </c>
    </row>
    <row r="1540" spans="1:5">
      <c r="A1540">
        <v>19310828</v>
      </c>
      <c r="B1540">
        <v>0.77</v>
      </c>
      <c r="C1540">
        <v>-0.49</v>
      </c>
      <c r="D1540">
        <v>0</v>
      </c>
      <c r="E1540">
        <v>1E-3</v>
      </c>
    </row>
    <row r="1541" spans="1:5">
      <c r="A1541">
        <v>19310829</v>
      </c>
      <c r="B1541">
        <v>0.65</v>
      </c>
      <c r="C1541">
        <v>-0.52</v>
      </c>
      <c r="D1541">
        <v>0.44</v>
      </c>
      <c r="E1541">
        <v>1E-3</v>
      </c>
    </row>
    <row r="1542" spans="1:5">
      <c r="A1542">
        <v>19310831</v>
      </c>
      <c r="B1542">
        <v>-1.36</v>
      </c>
      <c r="C1542">
        <v>1.04</v>
      </c>
      <c r="D1542">
        <v>-0.81</v>
      </c>
      <c r="E1542">
        <v>1E-3</v>
      </c>
    </row>
    <row r="1543" spans="1:5">
      <c r="A1543">
        <v>19310901</v>
      </c>
      <c r="B1543">
        <v>0.34</v>
      </c>
      <c r="C1543">
        <v>0.28000000000000003</v>
      </c>
      <c r="D1543">
        <v>-0.95</v>
      </c>
      <c r="E1543">
        <v>1E-3</v>
      </c>
    </row>
    <row r="1544" spans="1:5">
      <c r="A1544">
        <v>19310902</v>
      </c>
      <c r="B1544">
        <v>-1.7</v>
      </c>
      <c r="C1544">
        <v>1.06</v>
      </c>
      <c r="D1544">
        <v>-1.5</v>
      </c>
      <c r="E1544">
        <v>1E-3</v>
      </c>
    </row>
    <row r="1545" spans="1:5">
      <c r="A1545">
        <v>19310903</v>
      </c>
      <c r="B1545">
        <v>-2.13</v>
      </c>
      <c r="C1545">
        <v>0.7</v>
      </c>
      <c r="D1545">
        <v>-1.68</v>
      </c>
      <c r="E1545">
        <v>1E-3</v>
      </c>
    </row>
    <row r="1546" spans="1:5">
      <c r="A1546">
        <v>19310904</v>
      </c>
      <c r="B1546">
        <v>-0.56999999999999995</v>
      </c>
      <c r="C1546">
        <v>0.73</v>
      </c>
      <c r="D1546">
        <v>-0.52</v>
      </c>
      <c r="E1546">
        <v>1E-3</v>
      </c>
    </row>
    <row r="1547" spans="1:5">
      <c r="A1547">
        <v>19310908</v>
      </c>
      <c r="B1547">
        <v>-2.93</v>
      </c>
      <c r="C1547">
        <v>1.23</v>
      </c>
      <c r="D1547">
        <v>-1.9</v>
      </c>
      <c r="E1547">
        <v>1E-3</v>
      </c>
    </row>
    <row r="1548" spans="1:5">
      <c r="A1548">
        <v>19310909</v>
      </c>
      <c r="B1548">
        <v>-0.8</v>
      </c>
      <c r="C1548">
        <v>-0.79</v>
      </c>
      <c r="D1548">
        <v>-0.55000000000000004</v>
      </c>
      <c r="E1548">
        <v>1E-3</v>
      </c>
    </row>
    <row r="1549" spans="1:5">
      <c r="A1549">
        <v>19310910</v>
      </c>
      <c r="B1549">
        <v>-1.06</v>
      </c>
      <c r="C1549">
        <v>-0.14000000000000001</v>
      </c>
      <c r="D1549">
        <v>0.32</v>
      </c>
      <c r="E1549">
        <v>1E-3</v>
      </c>
    </row>
    <row r="1550" spans="1:5">
      <c r="A1550">
        <v>19310911</v>
      </c>
      <c r="B1550">
        <v>0.51</v>
      </c>
      <c r="C1550">
        <v>-1.07</v>
      </c>
      <c r="D1550">
        <v>-0.56999999999999995</v>
      </c>
      <c r="E1550">
        <v>1E-3</v>
      </c>
    </row>
    <row r="1551" spans="1:5">
      <c r="A1551">
        <v>19310912</v>
      </c>
      <c r="B1551">
        <v>-2.0499999999999998</v>
      </c>
      <c r="C1551">
        <v>2.23</v>
      </c>
      <c r="D1551">
        <v>1.03</v>
      </c>
      <c r="E1551">
        <v>1E-3</v>
      </c>
    </row>
    <row r="1552" spans="1:5">
      <c r="A1552">
        <v>19310914</v>
      </c>
      <c r="B1552">
        <v>-2.61</v>
      </c>
      <c r="C1552">
        <v>-0.13</v>
      </c>
      <c r="D1552">
        <v>-3.93</v>
      </c>
      <c r="E1552">
        <v>1E-3</v>
      </c>
    </row>
    <row r="1553" spans="1:5">
      <c r="A1553">
        <v>19310915</v>
      </c>
      <c r="B1553">
        <v>-1.29</v>
      </c>
      <c r="C1553">
        <v>-0.68</v>
      </c>
      <c r="D1553">
        <v>-0.1</v>
      </c>
      <c r="E1553">
        <v>1E-3</v>
      </c>
    </row>
    <row r="1554" spans="1:5">
      <c r="A1554">
        <v>19310916</v>
      </c>
      <c r="B1554">
        <v>-0.97</v>
      </c>
      <c r="C1554">
        <v>-0.08</v>
      </c>
      <c r="D1554">
        <v>0.74</v>
      </c>
      <c r="E1554">
        <v>1E-3</v>
      </c>
    </row>
    <row r="1555" spans="1:5">
      <c r="A1555">
        <v>19310917</v>
      </c>
      <c r="B1555">
        <v>1.36</v>
      </c>
      <c r="C1555">
        <v>-1.95</v>
      </c>
      <c r="D1555">
        <v>0.12</v>
      </c>
      <c r="E1555">
        <v>1E-3</v>
      </c>
    </row>
    <row r="1556" spans="1:5">
      <c r="A1556">
        <v>19310918</v>
      </c>
      <c r="B1556">
        <v>-4.47</v>
      </c>
      <c r="C1556">
        <v>2.93</v>
      </c>
      <c r="D1556">
        <v>-2.02</v>
      </c>
      <c r="E1556">
        <v>1E-3</v>
      </c>
    </row>
    <row r="1557" spans="1:5">
      <c r="A1557">
        <v>19310919</v>
      </c>
      <c r="B1557">
        <v>-3.38</v>
      </c>
      <c r="C1557">
        <v>-0.15</v>
      </c>
      <c r="D1557">
        <v>-1.65</v>
      </c>
      <c r="E1557">
        <v>1E-3</v>
      </c>
    </row>
    <row r="1558" spans="1:5">
      <c r="A1558">
        <v>19310921</v>
      </c>
      <c r="B1558">
        <v>-1.58</v>
      </c>
      <c r="C1558">
        <v>-3.66</v>
      </c>
      <c r="D1558">
        <v>1.1200000000000001</v>
      </c>
      <c r="E1558">
        <v>1E-3</v>
      </c>
    </row>
    <row r="1559" spans="1:5">
      <c r="A1559">
        <v>19310922</v>
      </c>
      <c r="B1559">
        <v>-0.96</v>
      </c>
      <c r="C1559">
        <v>-1.19</v>
      </c>
      <c r="D1559">
        <v>0.3</v>
      </c>
      <c r="E1559">
        <v>1E-3</v>
      </c>
    </row>
    <row r="1560" spans="1:5">
      <c r="A1560">
        <v>19310923</v>
      </c>
      <c r="B1560">
        <v>6.49</v>
      </c>
      <c r="C1560">
        <v>-4.4000000000000004</v>
      </c>
      <c r="D1560">
        <v>7.5</v>
      </c>
      <c r="E1560">
        <v>1E-3</v>
      </c>
    </row>
    <row r="1561" spans="1:5">
      <c r="A1561">
        <v>19310924</v>
      </c>
      <c r="B1561">
        <v>-6.8</v>
      </c>
      <c r="C1561">
        <v>5.57</v>
      </c>
      <c r="D1561">
        <v>-1.86</v>
      </c>
      <c r="E1561">
        <v>1E-3</v>
      </c>
    </row>
    <row r="1562" spans="1:5">
      <c r="A1562">
        <v>19310925</v>
      </c>
      <c r="B1562">
        <v>1.6</v>
      </c>
      <c r="C1562">
        <v>-4</v>
      </c>
      <c r="D1562">
        <v>-1.1200000000000001</v>
      </c>
      <c r="E1562">
        <v>1E-3</v>
      </c>
    </row>
    <row r="1563" spans="1:5">
      <c r="A1563">
        <v>19310926</v>
      </c>
      <c r="B1563">
        <v>-1.1599999999999999</v>
      </c>
      <c r="C1563">
        <v>3.51</v>
      </c>
      <c r="D1563">
        <v>0.6</v>
      </c>
      <c r="E1563">
        <v>1E-3</v>
      </c>
    </row>
    <row r="1564" spans="1:5">
      <c r="A1564">
        <v>19310928</v>
      </c>
      <c r="B1564">
        <v>-2.1</v>
      </c>
      <c r="C1564">
        <v>-0.74</v>
      </c>
      <c r="D1564">
        <v>-0.71</v>
      </c>
      <c r="E1564">
        <v>1E-3</v>
      </c>
    </row>
    <row r="1565" spans="1:5">
      <c r="A1565">
        <v>19310929</v>
      </c>
      <c r="B1565">
        <v>-4.08</v>
      </c>
      <c r="C1565">
        <v>0.13</v>
      </c>
      <c r="D1565">
        <v>-0.16</v>
      </c>
      <c r="E1565">
        <v>1E-3</v>
      </c>
    </row>
    <row r="1566" spans="1:5">
      <c r="A1566">
        <v>19310930</v>
      </c>
      <c r="B1566">
        <v>-3.11</v>
      </c>
      <c r="C1566">
        <v>-0.83</v>
      </c>
      <c r="D1566">
        <v>-1.1200000000000001</v>
      </c>
      <c r="E1566">
        <v>1E-3</v>
      </c>
    </row>
    <row r="1567" spans="1:5">
      <c r="A1567">
        <v>19311001</v>
      </c>
      <c r="B1567">
        <v>-1.78</v>
      </c>
      <c r="C1567">
        <v>-2.29</v>
      </c>
      <c r="D1567">
        <v>-1</v>
      </c>
      <c r="E1567">
        <v>4.0000000000000001E-3</v>
      </c>
    </row>
    <row r="1568" spans="1:5">
      <c r="A1568">
        <v>19311002</v>
      </c>
      <c r="B1568">
        <v>1.4</v>
      </c>
      <c r="C1568">
        <v>0.36</v>
      </c>
      <c r="D1568">
        <v>-0.38</v>
      </c>
      <c r="E1568">
        <v>4.0000000000000001E-3</v>
      </c>
    </row>
    <row r="1569" spans="1:5">
      <c r="A1569">
        <v>19311003</v>
      </c>
      <c r="B1569">
        <v>-2.86</v>
      </c>
      <c r="C1569">
        <v>3.34</v>
      </c>
      <c r="D1569">
        <v>0.33</v>
      </c>
      <c r="E1569">
        <v>4.0000000000000001E-3</v>
      </c>
    </row>
    <row r="1570" spans="1:5">
      <c r="A1570">
        <v>19311005</v>
      </c>
      <c r="B1570">
        <v>-5.84</v>
      </c>
      <c r="C1570">
        <v>1.37</v>
      </c>
      <c r="D1570">
        <v>-3.52</v>
      </c>
      <c r="E1570">
        <v>4.0000000000000001E-3</v>
      </c>
    </row>
    <row r="1571" spans="1:5">
      <c r="A1571">
        <v>19311006</v>
      </c>
      <c r="B1571">
        <v>11.16</v>
      </c>
      <c r="C1571">
        <v>-6.05</v>
      </c>
      <c r="D1571">
        <v>1.36</v>
      </c>
      <c r="E1571">
        <v>4.0000000000000001E-3</v>
      </c>
    </row>
    <row r="1572" spans="1:5">
      <c r="A1572">
        <v>19311007</v>
      </c>
      <c r="B1572">
        <v>-0.88</v>
      </c>
      <c r="C1572">
        <v>3.58</v>
      </c>
      <c r="D1572">
        <v>1.46</v>
      </c>
      <c r="E1572">
        <v>4.0000000000000001E-3</v>
      </c>
    </row>
    <row r="1573" spans="1:5">
      <c r="A1573">
        <v>19311008</v>
      </c>
      <c r="B1573">
        <v>7.91</v>
      </c>
      <c r="C1573">
        <v>-3.97</v>
      </c>
      <c r="D1573">
        <v>3.11</v>
      </c>
      <c r="E1573">
        <v>4.0000000000000001E-3</v>
      </c>
    </row>
    <row r="1574" spans="1:5">
      <c r="A1574">
        <v>19311009</v>
      </c>
      <c r="B1574">
        <v>-0.04</v>
      </c>
      <c r="C1574">
        <v>1.6</v>
      </c>
      <c r="D1574">
        <v>2.2000000000000002</v>
      </c>
      <c r="E1574">
        <v>4.0000000000000001E-3</v>
      </c>
    </row>
    <row r="1575" spans="1:5">
      <c r="A1575">
        <v>19311010</v>
      </c>
      <c r="B1575">
        <v>0.73</v>
      </c>
      <c r="C1575">
        <v>0.24</v>
      </c>
      <c r="D1575">
        <v>0.12</v>
      </c>
      <c r="E1575">
        <v>4.0000000000000001E-3</v>
      </c>
    </row>
    <row r="1576" spans="1:5">
      <c r="A1576">
        <v>19311013</v>
      </c>
      <c r="B1576">
        <v>-4.8099999999999996</v>
      </c>
      <c r="C1576">
        <v>3.22</v>
      </c>
      <c r="D1576">
        <v>-1.48</v>
      </c>
      <c r="E1576">
        <v>4.0000000000000001E-3</v>
      </c>
    </row>
    <row r="1577" spans="1:5">
      <c r="A1577">
        <v>19311014</v>
      </c>
      <c r="B1577">
        <v>-2.19</v>
      </c>
      <c r="C1577">
        <v>0.39</v>
      </c>
      <c r="D1577">
        <v>-1.39</v>
      </c>
      <c r="E1577">
        <v>4.0000000000000001E-3</v>
      </c>
    </row>
    <row r="1578" spans="1:5">
      <c r="A1578">
        <v>19311015</v>
      </c>
      <c r="B1578">
        <v>1.87</v>
      </c>
      <c r="C1578">
        <v>-1.0900000000000001</v>
      </c>
      <c r="D1578">
        <v>1.6</v>
      </c>
      <c r="E1578">
        <v>4.0000000000000001E-3</v>
      </c>
    </row>
    <row r="1579" spans="1:5">
      <c r="A1579">
        <v>19311016</v>
      </c>
      <c r="B1579">
        <v>3.03</v>
      </c>
      <c r="C1579">
        <v>-3.21</v>
      </c>
      <c r="D1579">
        <v>0.26</v>
      </c>
      <c r="E1579">
        <v>4.0000000000000001E-3</v>
      </c>
    </row>
    <row r="1580" spans="1:5">
      <c r="A1580">
        <v>19311017</v>
      </c>
      <c r="B1580">
        <v>7.0000000000000007E-2</v>
      </c>
      <c r="C1580">
        <v>0.66</v>
      </c>
      <c r="D1580">
        <v>0.31</v>
      </c>
      <c r="E1580">
        <v>4.0000000000000001E-3</v>
      </c>
    </row>
    <row r="1581" spans="1:5">
      <c r="A1581">
        <v>19311019</v>
      </c>
      <c r="B1581">
        <v>0.74</v>
      </c>
      <c r="C1581">
        <v>-0.21</v>
      </c>
      <c r="D1581">
        <v>0.45</v>
      </c>
      <c r="E1581">
        <v>4.0000000000000001E-3</v>
      </c>
    </row>
    <row r="1582" spans="1:5">
      <c r="A1582">
        <v>19311020</v>
      </c>
      <c r="B1582">
        <v>4.25</v>
      </c>
      <c r="C1582">
        <v>-1.87</v>
      </c>
      <c r="D1582">
        <v>1.43</v>
      </c>
      <c r="E1582">
        <v>4.0000000000000001E-3</v>
      </c>
    </row>
    <row r="1583" spans="1:5">
      <c r="A1583">
        <v>19311021</v>
      </c>
      <c r="B1583">
        <v>-0.89</v>
      </c>
      <c r="C1583">
        <v>2.86</v>
      </c>
      <c r="D1583">
        <v>-2.41</v>
      </c>
      <c r="E1583">
        <v>4.0000000000000001E-3</v>
      </c>
    </row>
    <row r="1584" spans="1:5">
      <c r="A1584">
        <v>19311022</v>
      </c>
      <c r="B1584">
        <v>-3.24</v>
      </c>
      <c r="C1584">
        <v>0.46</v>
      </c>
      <c r="D1584">
        <v>-0.21</v>
      </c>
      <c r="E1584">
        <v>4.0000000000000001E-3</v>
      </c>
    </row>
    <row r="1585" spans="1:5">
      <c r="A1585">
        <v>19311023</v>
      </c>
      <c r="B1585">
        <v>3.1</v>
      </c>
      <c r="C1585">
        <v>-2.02</v>
      </c>
      <c r="D1585">
        <v>-1.32</v>
      </c>
      <c r="E1585">
        <v>4.0000000000000001E-3</v>
      </c>
    </row>
    <row r="1586" spans="1:5">
      <c r="A1586">
        <v>19311024</v>
      </c>
      <c r="B1586">
        <v>0.74</v>
      </c>
      <c r="C1586">
        <v>0.71</v>
      </c>
      <c r="D1586">
        <v>1.2</v>
      </c>
      <c r="E1586">
        <v>4.0000000000000001E-3</v>
      </c>
    </row>
    <row r="1587" spans="1:5">
      <c r="A1587">
        <v>19311026</v>
      </c>
      <c r="B1587">
        <v>-2.58</v>
      </c>
      <c r="C1587">
        <v>2.09</v>
      </c>
      <c r="D1587">
        <v>-0.28000000000000003</v>
      </c>
      <c r="E1587">
        <v>4.0000000000000001E-3</v>
      </c>
    </row>
    <row r="1588" spans="1:5">
      <c r="A1588">
        <v>19311027</v>
      </c>
      <c r="B1588">
        <v>-1.89</v>
      </c>
      <c r="C1588">
        <v>0.69</v>
      </c>
      <c r="D1588">
        <v>-1.18</v>
      </c>
      <c r="E1588">
        <v>4.0000000000000001E-3</v>
      </c>
    </row>
    <row r="1589" spans="1:5">
      <c r="A1589">
        <v>19311028</v>
      </c>
      <c r="B1589">
        <v>-2.7</v>
      </c>
      <c r="C1589">
        <v>1.63</v>
      </c>
      <c r="D1589">
        <v>0.04</v>
      </c>
      <c r="E1589">
        <v>4.0000000000000001E-3</v>
      </c>
    </row>
    <row r="1590" spans="1:5">
      <c r="A1590">
        <v>19311029</v>
      </c>
      <c r="B1590">
        <v>0.22</v>
      </c>
      <c r="C1590">
        <v>-0.87</v>
      </c>
      <c r="D1590">
        <v>0.02</v>
      </c>
      <c r="E1590">
        <v>4.0000000000000001E-3</v>
      </c>
    </row>
    <row r="1591" spans="1:5">
      <c r="A1591">
        <v>19311030</v>
      </c>
      <c r="B1591">
        <v>2.73</v>
      </c>
      <c r="C1591">
        <v>-2.4900000000000002</v>
      </c>
      <c r="D1591">
        <v>1.65</v>
      </c>
      <c r="E1591">
        <v>4.0000000000000001E-3</v>
      </c>
    </row>
    <row r="1592" spans="1:5">
      <c r="A1592">
        <v>19311031</v>
      </c>
      <c r="B1592">
        <v>1.1200000000000001</v>
      </c>
      <c r="C1592">
        <v>-0.64</v>
      </c>
      <c r="D1592">
        <v>1.54</v>
      </c>
      <c r="E1592">
        <v>4.0000000000000001E-3</v>
      </c>
    </row>
    <row r="1593" spans="1:5">
      <c r="A1593">
        <v>19311102</v>
      </c>
      <c r="B1593">
        <v>-0.21</v>
      </c>
      <c r="C1593">
        <v>0.92</v>
      </c>
      <c r="D1593">
        <v>0.82</v>
      </c>
      <c r="E1593">
        <v>7.0000000000000001E-3</v>
      </c>
    </row>
    <row r="1594" spans="1:5">
      <c r="A1594">
        <v>19311104</v>
      </c>
      <c r="B1594">
        <v>2.61</v>
      </c>
      <c r="C1594">
        <v>-0.79</v>
      </c>
      <c r="D1594">
        <v>-0.53</v>
      </c>
      <c r="E1594">
        <v>7.0000000000000001E-3</v>
      </c>
    </row>
    <row r="1595" spans="1:5">
      <c r="A1595">
        <v>19311105</v>
      </c>
      <c r="B1595">
        <v>-0.26</v>
      </c>
      <c r="C1595">
        <v>0.85</v>
      </c>
      <c r="D1595">
        <v>0.05</v>
      </c>
      <c r="E1595">
        <v>7.0000000000000001E-3</v>
      </c>
    </row>
    <row r="1596" spans="1:5">
      <c r="A1596">
        <v>19311106</v>
      </c>
      <c r="B1596">
        <v>2.74</v>
      </c>
      <c r="C1596">
        <v>-0.19</v>
      </c>
      <c r="D1596">
        <v>-0.66</v>
      </c>
      <c r="E1596">
        <v>7.0000000000000001E-3</v>
      </c>
    </row>
    <row r="1597" spans="1:5">
      <c r="A1597">
        <v>19311107</v>
      </c>
      <c r="B1597">
        <v>2.5299999999999998</v>
      </c>
      <c r="C1597">
        <v>-0.77</v>
      </c>
      <c r="D1597">
        <v>2.39</v>
      </c>
      <c r="E1597">
        <v>7.0000000000000001E-3</v>
      </c>
    </row>
    <row r="1598" spans="1:5">
      <c r="A1598">
        <v>19311109</v>
      </c>
      <c r="B1598">
        <v>1.23</v>
      </c>
      <c r="C1598">
        <v>-0.03</v>
      </c>
      <c r="D1598">
        <v>1.51</v>
      </c>
      <c r="E1598">
        <v>7.0000000000000001E-3</v>
      </c>
    </row>
    <row r="1599" spans="1:5">
      <c r="A1599">
        <v>19311110</v>
      </c>
      <c r="B1599">
        <v>-1.9</v>
      </c>
      <c r="C1599">
        <v>7.0000000000000007E-2</v>
      </c>
      <c r="D1599">
        <v>-0.47</v>
      </c>
      <c r="E1599">
        <v>7.0000000000000001E-3</v>
      </c>
    </row>
    <row r="1600" spans="1:5">
      <c r="A1600">
        <v>19311111</v>
      </c>
      <c r="B1600">
        <v>-1.3</v>
      </c>
      <c r="C1600">
        <v>0.3</v>
      </c>
      <c r="D1600">
        <v>0.62</v>
      </c>
      <c r="E1600">
        <v>7.0000000000000001E-3</v>
      </c>
    </row>
    <row r="1601" spans="1:5">
      <c r="A1601">
        <v>19311112</v>
      </c>
      <c r="B1601">
        <v>-0.26</v>
      </c>
      <c r="C1601">
        <v>1.2</v>
      </c>
      <c r="D1601">
        <v>-0.24</v>
      </c>
      <c r="E1601">
        <v>7.0000000000000001E-3</v>
      </c>
    </row>
    <row r="1602" spans="1:5">
      <c r="A1602">
        <v>19311113</v>
      </c>
      <c r="B1602">
        <v>-3</v>
      </c>
      <c r="C1602">
        <v>2.19</v>
      </c>
      <c r="D1602">
        <v>-2.23</v>
      </c>
      <c r="E1602">
        <v>7.0000000000000001E-3</v>
      </c>
    </row>
    <row r="1603" spans="1:5">
      <c r="A1603">
        <v>19311114</v>
      </c>
      <c r="B1603">
        <v>-1.19</v>
      </c>
      <c r="C1603">
        <v>0.49</v>
      </c>
      <c r="D1603">
        <v>-1.67</v>
      </c>
      <c r="E1603">
        <v>7.0000000000000001E-3</v>
      </c>
    </row>
    <row r="1604" spans="1:5">
      <c r="A1604">
        <v>19311116</v>
      </c>
      <c r="B1604">
        <v>-1.23</v>
      </c>
      <c r="C1604">
        <v>0.28999999999999998</v>
      </c>
      <c r="D1604">
        <v>-0.61</v>
      </c>
      <c r="E1604">
        <v>7.0000000000000001E-3</v>
      </c>
    </row>
    <row r="1605" spans="1:5">
      <c r="A1605">
        <v>19311117</v>
      </c>
      <c r="B1605">
        <v>1.2</v>
      </c>
      <c r="C1605">
        <v>-0.87</v>
      </c>
      <c r="D1605">
        <v>-1.05</v>
      </c>
      <c r="E1605">
        <v>7.0000000000000001E-3</v>
      </c>
    </row>
    <row r="1606" spans="1:5">
      <c r="A1606">
        <v>19311118</v>
      </c>
      <c r="B1606">
        <v>-3.03</v>
      </c>
      <c r="C1606">
        <v>2.14</v>
      </c>
      <c r="D1606">
        <v>-0.01</v>
      </c>
      <c r="E1606">
        <v>7.0000000000000001E-3</v>
      </c>
    </row>
    <row r="1607" spans="1:5">
      <c r="A1607">
        <v>19311119</v>
      </c>
      <c r="B1607">
        <v>-0.48</v>
      </c>
      <c r="C1607">
        <v>-2.0699999999999998</v>
      </c>
      <c r="D1607">
        <v>0.52</v>
      </c>
      <c r="E1607">
        <v>7.0000000000000001E-3</v>
      </c>
    </row>
    <row r="1608" spans="1:5">
      <c r="A1608">
        <v>19311120</v>
      </c>
      <c r="B1608">
        <v>-2.97</v>
      </c>
      <c r="C1608">
        <v>1.58</v>
      </c>
      <c r="D1608">
        <v>-1.35</v>
      </c>
      <c r="E1608">
        <v>7.0000000000000001E-3</v>
      </c>
    </row>
    <row r="1609" spans="1:5">
      <c r="A1609">
        <v>19311121</v>
      </c>
      <c r="B1609">
        <v>-0.55000000000000004</v>
      </c>
      <c r="C1609">
        <v>0.7</v>
      </c>
      <c r="D1609">
        <v>0.81</v>
      </c>
      <c r="E1609">
        <v>7.0000000000000001E-3</v>
      </c>
    </row>
    <row r="1610" spans="1:5">
      <c r="A1610">
        <v>19311123</v>
      </c>
      <c r="B1610">
        <v>-0.94</v>
      </c>
      <c r="C1610">
        <v>0.01</v>
      </c>
      <c r="D1610">
        <v>-0.8</v>
      </c>
      <c r="E1610">
        <v>7.0000000000000001E-3</v>
      </c>
    </row>
    <row r="1611" spans="1:5">
      <c r="A1611">
        <v>19311124</v>
      </c>
      <c r="B1611">
        <v>1.55</v>
      </c>
      <c r="C1611">
        <v>-1.27</v>
      </c>
      <c r="D1611">
        <v>0.3</v>
      </c>
      <c r="E1611">
        <v>7.0000000000000001E-3</v>
      </c>
    </row>
    <row r="1612" spans="1:5">
      <c r="A1612">
        <v>19311125</v>
      </c>
      <c r="B1612">
        <v>-3.17</v>
      </c>
      <c r="C1612">
        <v>1.8</v>
      </c>
      <c r="D1612">
        <v>-0.85</v>
      </c>
      <c r="E1612">
        <v>7.0000000000000001E-3</v>
      </c>
    </row>
    <row r="1613" spans="1:5">
      <c r="A1613">
        <v>19311127</v>
      </c>
      <c r="B1613">
        <v>-2.4900000000000002</v>
      </c>
      <c r="C1613">
        <v>0.71</v>
      </c>
      <c r="D1613">
        <v>-1.43</v>
      </c>
      <c r="E1613">
        <v>7.0000000000000001E-3</v>
      </c>
    </row>
    <row r="1614" spans="1:5">
      <c r="A1614">
        <v>19311128</v>
      </c>
      <c r="B1614">
        <v>-1.3</v>
      </c>
      <c r="C1614">
        <v>0.9</v>
      </c>
      <c r="D1614">
        <v>-0.36</v>
      </c>
      <c r="E1614">
        <v>7.0000000000000001E-3</v>
      </c>
    </row>
    <row r="1615" spans="1:5">
      <c r="A1615">
        <v>19311130</v>
      </c>
      <c r="B1615">
        <v>3.36</v>
      </c>
      <c r="C1615">
        <v>-3.47</v>
      </c>
      <c r="D1615">
        <v>-0.27</v>
      </c>
      <c r="E1615">
        <v>7.0000000000000001E-3</v>
      </c>
    </row>
    <row r="1616" spans="1:5">
      <c r="A1616">
        <v>19311201</v>
      </c>
      <c r="B1616">
        <v>-0.91</v>
      </c>
      <c r="C1616">
        <v>-0.15</v>
      </c>
      <c r="D1616">
        <v>-0.39</v>
      </c>
      <c r="E1616">
        <v>5.0000000000000001E-3</v>
      </c>
    </row>
    <row r="1617" spans="1:5">
      <c r="A1617">
        <v>19311202</v>
      </c>
      <c r="B1617">
        <v>-3.11</v>
      </c>
      <c r="C1617">
        <v>2.2400000000000002</v>
      </c>
      <c r="D1617">
        <v>-1.08</v>
      </c>
      <c r="E1617">
        <v>5.0000000000000001E-3</v>
      </c>
    </row>
    <row r="1618" spans="1:5">
      <c r="A1618">
        <v>19311203</v>
      </c>
      <c r="B1618">
        <v>1.48</v>
      </c>
      <c r="C1618">
        <v>-3.05</v>
      </c>
      <c r="D1618">
        <v>-0.9</v>
      </c>
      <c r="E1618">
        <v>5.0000000000000001E-3</v>
      </c>
    </row>
    <row r="1619" spans="1:5">
      <c r="A1619">
        <v>19311204</v>
      </c>
      <c r="B1619">
        <v>-1.97</v>
      </c>
      <c r="C1619">
        <v>0.77</v>
      </c>
      <c r="D1619">
        <v>0.01</v>
      </c>
      <c r="E1619">
        <v>5.0000000000000001E-3</v>
      </c>
    </row>
    <row r="1620" spans="1:5">
      <c r="A1620">
        <v>19311205</v>
      </c>
      <c r="B1620">
        <v>3.06</v>
      </c>
      <c r="C1620">
        <v>-2.65</v>
      </c>
      <c r="D1620">
        <v>1.25</v>
      </c>
      <c r="E1620">
        <v>5.0000000000000001E-3</v>
      </c>
    </row>
    <row r="1621" spans="1:5">
      <c r="A1621">
        <v>19311207</v>
      </c>
      <c r="B1621">
        <v>-0.19</v>
      </c>
      <c r="C1621">
        <v>0.66</v>
      </c>
      <c r="D1621">
        <v>-1.77</v>
      </c>
      <c r="E1621">
        <v>5.0000000000000001E-3</v>
      </c>
    </row>
    <row r="1622" spans="1:5">
      <c r="A1622">
        <v>19311208</v>
      </c>
      <c r="B1622">
        <v>-3</v>
      </c>
      <c r="C1622">
        <v>1.76</v>
      </c>
      <c r="D1622">
        <v>-0.21</v>
      </c>
      <c r="E1622">
        <v>5.0000000000000001E-3</v>
      </c>
    </row>
    <row r="1623" spans="1:5">
      <c r="A1623">
        <v>19311209</v>
      </c>
      <c r="B1623">
        <v>-2.59</v>
      </c>
      <c r="C1623">
        <v>0.27</v>
      </c>
      <c r="D1623">
        <v>-1.3</v>
      </c>
      <c r="E1623">
        <v>5.0000000000000001E-3</v>
      </c>
    </row>
    <row r="1624" spans="1:5">
      <c r="A1624">
        <v>19311210</v>
      </c>
      <c r="B1624">
        <v>-2.06</v>
      </c>
      <c r="C1624">
        <v>-0.79</v>
      </c>
      <c r="D1624">
        <v>-2.0099999999999998</v>
      </c>
      <c r="E1624">
        <v>5.0000000000000001E-3</v>
      </c>
    </row>
    <row r="1625" spans="1:5">
      <c r="A1625">
        <v>19311211</v>
      </c>
      <c r="B1625">
        <v>-2.76</v>
      </c>
      <c r="C1625">
        <v>1.1200000000000001</v>
      </c>
      <c r="D1625">
        <v>-0.31</v>
      </c>
      <c r="E1625">
        <v>5.0000000000000001E-3</v>
      </c>
    </row>
    <row r="1626" spans="1:5">
      <c r="A1626">
        <v>19311212</v>
      </c>
      <c r="B1626">
        <v>-1.1299999999999999</v>
      </c>
      <c r="C1626">
        <v>-0.47</v>
      </c>
      <c r="D1626">
        <v>-0.9</v>
      </c>
      <c r="E1626">
        <v>5.0000000000000001E-3</v>
      </c>
    </row>
    <row r="1627" spans="1:5">
      <c r="A1627">
        <v>19311214</v>
      </c>
      <c r="B1627">
        <v>-2.31</v>
      </c>
      <c r="C1627">
        <v>0.49</v>
      </c>
      <c r="D1627">
        <v>-2.09</v>
      </c>
      <c r="E1627">
        <v>5.0000000000000001E-3</v>
      </c>
    </row>
    <row r="1628" spans="1:5">
      <c r="A1628">
        <v>19311215</v>
      </c>
      <c r="B1628">
        <v>0.97</v>
      </c>
      <c r="C1628">
        <v>-3</v>
      </c>
      <c r="D1628">
        <v>-1.02</v>
      </c>
      <c r="E1628">
        <v>5.0000000000000001E-3</v>
      </c>
    </row>
    <row r="1629" spans="1:5">
      <c r="A1629">
        <v>19311216</v>
      </c>
      <c r="B1629">
        <v>-2.11</v>
      </c>
      <c r="C1629">
        <v>2.64</v>
      </c>
      <c r="D1629">
        <v>0.11</v>
      </c>
      <c r="E1629">
        <v>5.0000000000000001E-3</v>
      </c>
    </row>
    <row r="1630" spans="1:5">
      <c r="A1630">
        <v>19311217</v>
      </c>
      <c r="B1630">
        <v>-3.16</v>
      </c>
      <c r="C1630">
        <v>0.56000000000000005</v>
      </c>
      <c r="D1630">
        <v>-3.95</v>
      </c>
      <c r="E1630">
        <v>5.0000000000000001E-3</v>
      </c>
    </row>
    <row r="1631" spans="1:5">
      <c r="A1631">
        <v>19311218</v>
      </c>
      <c r="B1631">
        <v>7.97</v>
      </c>
      <c r="C1631">
        <v>-6.23</v>
      </c>
      <c r="D1631">
        <v>4.75</v>
      </c>
      <c r="E1631">
        <v>5.0000000000000001E-3</v>
      </c>
    </row>
    <row r="1632" spans="1:5">
      <c r="A1632">
        <v>19311219</v>
      </c>
      <c r="B1632">
        <v>0.75</v>
      </c>
      <c r="C1632">
        <v>4</v>
      </c>
      <c r="D1632">
        <v>1.48</v>
      </c>
      <c r="E1632">
        <v>5.0000000000000001E-3</v>
      </c>
    </row>
    <row r="1633" spans="1:5">
      <c r="A1633">
        <v>19311221</v>
      </c>
      <c r="B1633">
        <v>-2.62</v>
      </c>
      <c r="C1633">
        <v>-0.3</v>
      </c>
      <c r="D1633">
        <v>2.08</v>
      </c>
      <c r="E1633">
        <v>5.0000000000000001E-3</v>
      </c>
    </row>
    <row r="1634" spans="1:5">
      <c r="A1634">
        <v>19311222</v>
      </c>
      <c r="B1634">
        <v>1.39</v>
      </c>
      <c r="C1634">
        <v>-1.58</v>
      </c>
      <c r="D1634">
        <v>-2.93</v>
      </c>
      <c r="E1634">
        <v>5.0000000000000001E-3</v>
      </c>
    </row>
    <row r="1635" spans="1:5">
      <c r="A1635">
        <v>19311223</v>
      </c>
      <c r="B1635">
        <v>-3.48</v>
      </c>
      <c r="C1635">
        <v>2.82</v>
      </c>
      <c r="D1635">
        <v>-2.15</v>
      </c>
      <c r="E1635">
        <v>5.0000000000000001E-3</v>
      </c>
    </row>
    <row r="1636" spans="1:5">
      <c r="A1636">
        <v>19311224</v>
      </c>
      <c r="B1636">
        <v>0.02</v>
      </c>
      <c r="C1636">
        <v>0.9</v>
      </c>
      <c r="D1636">
        <v>-0.88</v>
      </c>
      <c r="E1636">
        <v>5.0000000000000001E-3</v>
      </c>
    </row>
    <row r="1637" spans="1:5">
      <c r="A1637">
        <v>19311228</v>
      </c>
      <c r="B1637">
        <v>-2.67</v>
      </c>
      <c r="C1637">
        <v>-0.75</v>
      </c>
      <c r="D1637">
        <v>-1.56</v>
      </c>
      <c r="E1637">
        <v>5.0000000000000001E-3</v>
      </c>
    </row>
    <row r="1638" spans="1:5">
      <c r="A1638">
        <v>19311229</v>
      </c>
      <c r="B1638">
        <v>2.09</v>
      </c>
      <c r="C1638">
        <v>-2.2999999999999998</v>
      </c>
      <c r="D1638">
        <v>-0.13</v>
      </c>
      <c r="E1638">
        <v>5.0000000000000001E-3</v>
      </c>
    </row>
    <row r="1639" spans="1:5">
      <c r="A1639">
        <v>19311230</v>
      </c>
      <c r="B1639">
        <v>1.65</v>
      </c>
      <c r="C1639">
        <v>-1.93</v>
      </c>
      <c r="D1639">
        <v>-0.22</v>
      </c>
      <c r="E1639">
        <v>5.0000000000000001E-3</v>
      </c>
    </row>
    <row r="1640" spans="1:5">
      <c r="A1640">
        <v>19311231</v>
      </c>
      <c r="B1640">
        <v>0.99</v>
      </c>
      <c r="C1640">
        <v>3.46</v>
      </c>
      <c r="D1640">
        <v>3.92</v>
      </c>
      <c r="E1640">
        <v>5.0000000000000001E-3</v>
      </c>
    </row>
    <row r="1641" spans="1:5">
      <c r="A1641">
        <v>19320102</v>
      </c>
      <c r="B1641">
        <v>-3.47</v>
      </c>
      <c r="C1641">
        <v>3.73</v>
      </c>
      <c r="D1641">
        <v>2.13</v>
      </c>
      <c r="E1641">
        <v>8.9999999999999993E-3</v>
      </c>
    </row>
    <row r="1642" spans="1:5">
      <c r="A1642">
        <v>19320104</v>
      </c>
      <c r="B1642">
        <v>-2.99</v>
      </c>
      <c r="C1642">
        <v>1.08</v>
      </c>
      <c r="D1642">
        <v>-0.76</v>
      </c>
      <c r="E1642">
        <v>8.9999999999999993E-3</v>
      </c>
    </row>
    <row r="1643" spans="1:5">
      <c r="A1643">
        <v>19320105</v>
      </c>
      <c r="B1643">
        <v>-0.37</v>
      </c>
      <c r="C1643">
        <v>-1.04</v>
      </c>
      <c r="D1643">
        <v>0.34</v>
      </c>
      <c r="E1643">
        <v>8.9999999999999993E-3</v>
      </c>
    </row>
    <row r="1644" spans="1:5">
      <c r="A1644">
        <v>19320106</v>
      </c>
      <c r="B1644">
        <v>6.44</v>
      </c>
      <c r="C1644">
        <v>-4.3</v>
      </c>
      <c r="D1644">
        <v>2.95</v>
      </c>
      <c r="E1644">
        <v>8.9999999999999993E-3</v>
      </c>
    </row>
    <row r="1645" spans="1:5">
      <c r="A1645">
        <v>19320107</v>
      </c>
      <c r="B1645">
        <v>1.99</v>
      </c>
      <c r="C1645">
        <v>-0.82</v>
      </c>
      <c r="D1645">
        <v>4.38</v>
      </c>
      <c r="E1645">
        <v>8.9999999999999993E-3</v>
      </c>
    </row>
    <row r="1646" spans="1:5">
      <c r="A1646">
        <v>19320108</v>
      </c>
      <c r="B1646">
        <v>3.8</v>
      </c>
      <c r="C1646">
        <v>-2.2400000000000002</v>
      </c>
      <c r="D1646">
        <v>1.66</v>
      </c>
      <c r="E1646">
        <v>8.9999999999999993E-3</v>
      </c>
    </row>
    <row r="1647" spans="1:5">
      <c r="A1647">
        <v>19320109</v>
      </c>
      <c r="B1647">
        <v>-1.55</v>
      </c>
      <c r="C1647">
        <v>2.78</v>
      </c>
      <c r="D1647">
        <v>0.2</v>
      </c>
      <c r="E1647">
        <v>8.9999999999999993E-3</v>
      </c>
    </row>
    <row r="1648" spans="1:5">
      <c r="A1648">
        <v>19320111</v>
      </c>
      <c r="B1648">
        <v>1.1100000000000001</v>
      </c>
      <c r="C1648">
        <v>-2.0299999999999998</v>
      </c>
      <c r="D1648">
        <v>2.92</v>
      </c>
      <c r="E1648">
        <v>8.9999999999999993E-3</v>
      </c>
    </row>
    <row r="1649" spans="1:5">
      <c r="A1649">
        <v>19320112</v>
      </c>
      <c r="B1649">
        <v>-0.9</v>
      </c>
      <c r="C1649">
        <v>0.3</v>
      </c>
      <c r="D1649">
        <v>-0.3</v>
      </c>
      <c r="E1649">
        <v>8.9999999999999993E-3</v>
      </c>
    </row>
    <row r="1650" spans="1:5">
      <c r="A1650">
        <v>19320113</v>
      </c>
      <c r="B1650">
        <v>4.5199999999999996</v>
      </c>
      <c r="C1650">
        <v>-2.02</v>
      </c>
      <c r="D1650">
        <v>0.56999999999999995</v>
      </c>
      <c r="E1650">
        <v>8.9999999999999993E-3</v>
      </c>
    </row>
    <row r="1651" spans="1:5">
      <c r="A1651">
        <v>19320114</v>
      </c>
      <c r="B1651">
        <v>1.1000000000000001</v>
      </c>
      <c r="C1651">
        <v>0.72</v>
      </c>
      <c r="D1651">
        <v>0.19</v>
      </c>
      <c r="E1651">
        <v>8.9999999999999993E-3</v>
      </c>
    </row>
    <row r="1652" spans="1:5">
      <c r="A1652">
        <v>19320115</v>
      </c>
      <c r="B1652">
        <v>-0.09</v>
      </c>
      <c r="C1652">
        <v>0.79</v>
      </c>
      <c r="D1652">
        <v>-0.63</v>
      </c>
      <c r="E1652">
        <v>8.9999999999999993E-3</v>
      </c>
    </row>
    <row r="1653" spans="1:5">
      <c r="A1653">
        <v>19320116</v>
      </c>
      <c r="B1653">
        <v>-1.59</v>
      </c>
      <c r="C1653">
        <v>1.1200000000000001</v>
      </c>
      <c r="D1653">
        <v>-0.17</v>
      </c>
      <c r="E1653">
        <v>8.9999999999999993E-3</v>
      </c>
    </row>
    <row r="1654" spans="1:5">
      <c r="A1654">
        <v>19320118</v>
      </c>
      <c r="B1654">
        <v>-2.36</v>
      </c>
      <c r="C1654">
        <v>1.71</v>
      </c>
      <c r="D1654">
        <v>-0.73</v>
      </c>
      <c r="E1654">
        <v>8.9999999999999993E-3</v>
      </c>
    </row>
    <row r="1655" spans="1:5">
      <c r="A1655">
        <v>19320119</v>
      </c>
      <c r="B1655">
        <v>-0.36</v>
      </c>
      <c r="C1655">
        <v>-0.38</v>
      </c>
      <c r="D1655">
        <v>0.11</v>
      </c>
      <c r="E1655">
        <v>8.9999999999999993E-3</v>
      </c>
    </row>
    <row r="1656" spans="1:5">
      <c r="A1656">
        <v>19320120</v>
      </c>
      <c r="B1656">
        <v>1.66</v>
      </c>
      <c r="C1656">
        <v>-2.35</v>
      </c>
      <c r="D1656">
        <v>1.93</v>
      </c>
      <c r="E1656">
        <v>8.9999999999999993E-3</v>
      </c>
    </row>
    <row r="1657" spans="1:5">
      <c r="A1657">
        <v>19320121</v>
      </c>
      <c r="B1657">
        <v>-0.06</v>
      </c>
      <c r="C1657">
        <v>0.9</v>
      </c>
      <c r="D1657">
        <v>-0.81</v>
      </c>
      <c r="E1657">
        <v>8.9999999999999993E-3</v>
      </c>
    </row>
    <row r="1658" spans="1:5">
      <c r="A1658">
        <v>19320122</v>
      </c>
      <c r="B1658">
        <v>-3.75</v>
      </c>
      <c r="C1658">
        <v>2.4700000000000002</v>
      </c>
      <c r="D1658">
        <v>-0.09</v>
      </c>
      <c r="E1658">
        <v>8.9999999999999993E-3</v>
      </c>
    </row>
    <row r="1659" spans="1:5">
      <c r="A1659">
        <v>19320123</v>
      </c>
      <c r="B1659">
        <v>-0.79</v>
      </c>
      <c r="C1659">
        <v>-0.56000000000000005</v>
      </c>
      <c r="D1659">
        <v>-1.47</v>
      </c>
      <c r="E1659">
        <v>8.9999999999999993E-3</v>
      </c>
    </row>
    <row r="1660" spans="1:5">
      <c r="A1660">
        <v>19320125</v>
      </c>
      <c r="B1660">
        <v>0.39</v>
      </c>
      <c r="C1660">
        <v>-0.03</v>
      </c>
      <c r="D1660">
        <v>0.61</v>
      </c>
      <c r="E1660">
        <v>8.9999999999999993E-3</v>
      </c>
    </row>
    <row r="1661" spans="1:5">
      <c r="A1661">
        <v>19320126</v>
      </c>
      <c r="B1661">
        <v>0.91</v>
      </c>
      <c r="C1661">
        <v>-0.11</v>
      </c>
      <c r="D1661">
        <v>-1.19</v>
      </c>
      <c r="E1661">
        <v>8.9999999999999993E-3</v>
      </c>
    </row>
    <row r="1662" spans="1:5">
      <c r="A1662">
        <v>19320127</v>
      </c>
      <c r="B1662">
        <v>-1.67</v>
      </c>
      <c r="C1662">
        <v>-0.7</v>
      </c>
      <c r="D1662">
        <v>-0.31</v>
      </c>
      <c r="E1662">
        <v>8.9999999999999993E-3</v>
      </c>
    </row>
    <row r="1663" spans="1:5">
      <c r="A1663">
        <v>19320128</v>
      </c>
      <c r="B1663">
        <v>-1.24</v>
      </c>
      <c r="C1663">
        <v>1.71</v>
      </c>
      <c r="D1663">
        <v>0.4</v>
      </c>
      <c r="E1663">
        <v>8.9999999999999993E-3</v>
      </c>
    </row>
    <row r="1664" spans="1:5">
      <c r="A1664">
        <v>19320129</v>
      </c>
      <c r="B1664">
        <v>-1.22</v>
      </c>
      <c r="C1664">
        <v>0.95</v>
      </c>
      <c r="D1664">
        <v>-1.1499999999999999</v>
      </c>
      <c r="E1664">
        <v>8.9999999999999993E-3</v>
      </c>
    </row>
    <row r="1665" spans="1:5">
      <c r="A1665">
        <v>19320130</v>
      </c>
      <c r="B1665">
        <v>-0.32</v>
      </c>
      <c r="C1665">
        <v>1.99</v>
      </c>
      <c r="D1665">
        <v>-0.91</v>
      </c>
      <c r="E1665">
        <v>8.9999999999999993E-3</v>
      </c>
    </row>
    <row r="1666" spans="1:5">
      <c r="A1666">
        <v>19320201</v>
      </c>
      <c r="B1666">
        <v>3.73</v>
      </c>
      <c r="C1666">
        <v>-4.29</v>
      </c>
      <c r="D1666">
        <v>2.23</v>
      </c>
      <c r="E1666">
        <v>0.01</v>
      </c>
    </row>
    <row r="1667" spans="1:5">
      <c r="A1667">
        <v>19320202</v>
      </c>
      <c r="B1667">
        <v>-1.73</v>
      </c>
      <c r="C1667">
        <v>1.89</v>
      </c>
      <c r="D1667">
        <v>-1.01</v>
      </c>
      <c r="E1667">
        <v>0.01</v>
      </c>
    </row>
    <row r="1668" spans="1:5">
      <c r="A1668">
        <v>19320203</v>
      </c>
      <c r="B1668">
        <v>0.01</v>
      </c>
      <c r="C1668">
        <v>-0.99</v>
      </c>
      <c r="D1668">
        <v>-0.43</v>
      </c>
      <c r="E1668">
        <v>0.01</v>
      </c>
    </row>
    <row r="1669" spans="1:5">
      <c r="A1669">
        <v>19320204</v>
      </c>
      <c r="B1669">
        <v>-0.73</v>
      </c>
      <c r="C1669">
        <v>1.3</v>
      </c>
      <c r="D1669">
        <v>-1.46</v>
      </c>
      <c r="E1669">
        <v>0.01</v>
      </c>
    </row>
    <row r="1670" spans="1:5">
      <c r="A1670">
        <v>19320205</v>
      </c>
      <c r="B1670">
        <v>-2.67</v>
      </c>
      <c r="C1670">
        <v>1.96</v>
      </c>
      <c r="D1670">
        <v>-0.23</v>
      </c>
      <c r="E1670">
        <v>0.01</v>
      </c>
    </row>
    <row r="1671" spans="1:5">
      <c r="A1671">
        <v>19320206</v>
      </c>
      <c r="B1671">
        <v>-0.86</v>
      </c>
      <c r="C1671">
        <v>0.28999999999999998</v>
      </c>
      <c r="D1671">
        <v>1.1200000000000001</v>
      </c>
      <c r="E1671">
        <v>0.01</v>
      </c>
    </row>
    <row r="1672" spans="1:5">
      <c r="A1672">
        <v>19320208</v>
      </c>
      <c r="B1672">
        <v>-0.92</v>
      </c>
      <c r="C1672">
        <v>1.1599999999999999</v>
      </c>
      <c r="D1672">
        <v>-2</v>
      </c>
      <c r="E1672">
        <v>0.01</v>
      </c>
    </row>
    <row r="1673" spans="1:5">
      <c r="A1673">
        <v>19320209</v>
      </c>
      <c r="B1673">
        <v>-1.22</v>
      </c>
      <c r="C1673">
        <v>0.28000000000000003</v>
      </c>
      <c r="D1673">
        <v>0.81</v>
      </c>
      <c r="E1673">
        <v>0.01</v>
      </c>
    </row>
    <row r="1674" spans="1:5">
      <c r="A1674">
        <v>19320210</v>
      </c>
      <c r="B1674">
        <v>-0.3</v>
      </c>
      <c r="C1674">
        <v>-0.48</v>
      </c>
      <c r="D1674">
        <v>0.86</v>
      </c>
      <c r="E1674">
        <v>0.01</v>
      </c>
    </row>
    <row r="1675" spans="1:5">
      <c r="A1675">
        <v>19320211</v>
      </c>
      <c r="B1675">
        <v>7.38</v>
      </c>
      <c r="C1675">
        <v>-5.33</v>
      </c>
      <c r="D1675">
        <v>1.03</v>
      </c>
      <c r="E1675">
        <v>0.01</v>
      </c>
    </row>
    <row r="1676" spans="1:5">
      <c r="A1676">
        <v>19320213</v>
      </c>
      <c r="B1676">
        <v>8.23</v>
      </c>
      <c r="C1676">
        <v>-4.49</v>
      </c>
      <c r="D1676">
        <v>0.35</v>
      </c>
      <c r="E1676">
        <v>0.01</v>
      </c>
    </row>
    <row r="1677" spans="1:5">
      <c r="A1677">
        <v>19320215</v>
      </c>
      <c r="B1677">
        <v>-2.79</v>
      </c>
      <c r="C1677">
        <v>2.39</v>
      </c>
      <c r="D1677">
        <v>0.73</v>
      </c>
      <c r="E1677">
        <v>0.01</v>
      </c>
    </row>
    <row r="1678" spans="1:5">
      <c r="A1678">
        <v>19320216</v>
      </c>
      <c r="B1678">
        <v>3.84</v>
      </c>
      <c r="C1678">
        <v>-2.65</v>
      </c>
      <c r="D1678">
        <v>-0.61</v>
      </c>
      <c r="E1678">
        <v>0.01</v>
      </c>
    </row>
    <row r="1679" spans="1:5">
      <c r="A1679">
        <v>19320217</v>
      </c>
      <c r="B1679">
        <v>-3.47</v>
      </c>
      <c r="C1679">
        <v>3.89</v>
      </c>
      <c r="D1679">
        <v>-0.53</v>
      </c>
      <c r="E1679">
        <v>0.01</v>
      </c>
    </row>
    <row r="1680" spans="1:5">
      <c r="A1680">
        <v>19320218</v>
      </c>
      <c r="B1680">
        <v>2.29</v>
      </c>
      <c r="C1680">
        <v>-2.14</v>
      </c>
      <c r="D1680">
        <v>-1.17</v>
      </c>
      <c r="E1680">
        <v>0.01</v>
      </c>
    </row>
    <row r="1681" spans="1:5">
      <c r="A1681">
        <v>19320219</v>
      </c>
      <c r="B1681">
        <v>0.16</v>
      </c>
      <c r="C1681">
        <v>0.7</v>
      </c>
      <c r="D1681">
        <v>0.4</v>
      </c>
      <c r="E1681">
        <v>0.01</v>
      </c>
    </row>
    <row r="1682" spans="1:5">
      <c r="A1682">
        <v>19320220</v>
      </c>
      <c r="B1682">
        <v>-2.2000000000000002</v>
      </c>
      <c r="C1682">
        <v>1.39</v>
      </c>
      <c r="D1682">
        <v>-0.77</v>
      </c>
      <c r="E1682">
        <v>0.01</v>
      </c>
    </row>
    <row r="1683" spans="1:5">
      <c r="A1683">
        <v>19320223</v>
      </c>
      <c r="B1683">
        <v>-3.2</v>
      </c>
      <c r="C1683">
        <v>1.1100000000000001</v>
      </c>
      <c r="D1683">
        <v>0.08</v>
      </c>
      <c r="E1683">
        <v>0.01</v>
      </c>
    </row>
    <row r="1684" spans="1:5">
      <c r="A1684">
        <v>19320224</v>
      </c>
      <c r="B1684">
        <v>2.04</v>
      </c>
      <c r="C1684">
        <v>-1.42</v>
      </c>
      <c r="D1684">
        <v>-0.4</v>
      </c>
      <c r="E1684">
        <v>0.01</v>
      </c>
    </row>
    <row r="1685" spans="1:5">
      <c r="A1685">
        <v>19320225</v>
      </c>
      <c r="B1685">
        <v>-0.68</v>
      </c>
      <c r="C1685">
        <v>1.01</v>
      </c>
      <c r="D1685">
        <v>-0.88</v>
      </c>
      <c r="E1685">
        <v>0.01</v>
      </c>
    </row>
    <row r="1686" spans="1:5">
      <c r="A1686">
        <v>19320226</v>
      </c>
      <c r="B1686">
        <v>-0.04</v>
      </c>
      <c r="C1686">
        <v>-0.28000000000000003</v>
      </c>
      <c r="D1686">
        <v>0.17</v>
      </c>
      <c r="E1686">
        <v>0.01</v>
      </c>
    </row>
    <row r="1687" spans="1:5">
      <c r="A1687">
        <v>19320227</v>
      </c>
      <c r="B1687">
        <v>-0.28999999999999998</v>
      </c>
      <c r="C1687">
        <v>0.41</v>
      </c>
      <c r="D1687">
        <v>0.55000000000000004</v>
      </c>
      <c r="E1687">
        <v>0.01</v>
      </c>
    </row>
    <row r="1688" spans="1:5">
      <c r="A1688">
        <v>19320229</v>
      </c>
      <c r="B1688">
        <v>-0.26</v>
      </c>
      <c r="C1688">
        <v>0.79</v>
      </c>
      <c r="D1688">
        <v>-0.06</v>
      </c>
      <c r="E1688">
        <v>0.01</v>
      </c>
    </row>
    <row r="1689" spans="1:5">
      <c r="A1689">
        <v>19320301</v>
      </c>
      <c r="B1689">
        <v>0.39</v>
      </c>
      <c r="C1689">
        <v>-1.08</v>
      </c>
      <c r="D1689">
        <v>0.4</v>
      </c>
      <c r="E1689">
        <v>6.0000000000000001E-3</v>
      </c>
    </row>
    <row r="1690" spans="1:5">
      <c r="A1690">
        <v>19320302</v>
      </c>
      <c r="B1690">
        <v>3.92</v>
      </c>
      <c r="C1690">
        <v>-2.58</v>
      </c>
      <c r="D1690">
        <v>0.17</v>
      </c>
      <c r="E1690">
        <v>6.0000000000000001E-3</v>
      </c>
    </row>
    <row r="1691" spans="1:5">
      <c r="A1691">
        <v>19320303</v>
      </c>
      <c r="B1691">
        <v>-0.17</v>
      </c>
      <c r="C1691">
        <v>1.02</v>
      </c>
      <c r="D1691">
        <v>-7.0000000000000007E-2</v>
      </c>
      <c r="E1691">
        <v>6.0000000000000001E-3</v>
      </c>
    </row>
    <row r="1692" spans="1:5">
      <c r="A1692">
        <v>19320304</v>
      </c>
      <c r="B1692">
        <v>0.12</v>
      </c>
      <c r="C1692">
        <v>-0.17</v>
      </c>
      <c r="D1692">
        <v>-0.14000000000000001</v>
      </c>
      <c r="E1692">
        <v>6.0000000000000001E-3</v>
      </c>
    </row>
    <row r="1693" spans="1:5">
      <c r="A1693">
        <v>19320305</v>
      </c>
      <c r="B1693">
        <v>2.4900000000000002</v>
      </c>
      <c r="C1693">
        <v>-0.5</v>
      </c>
      <c r="D1693">
        <v>0.68</v>
      </c>
      <c r="E1693">
        <v>6.0000000000000001E-3</v>
      </c>
    </row>
    <row r="1694" spans="1:5">
      <c r="A1694">
        <v>19320307</v>
      </c>
      <c r="B1694">
        <v>-1.26</v>
      </c>
      <c r="C1694">
        <v>0.45</v>
      </c>
      <c r="D1694">
        <v>1.44</v>
      </c>
      <c r="E1694">
        <v>6.0000000000000001E-3</v>
      </c>
    </row>
    <row r="1695" spans="1:5">
      <c r="A1695">
        <v>19320308</v>
      </c>
      <c r="B1695">
        <v>1.58</v>
      </c>
      <c r="C1695">
        <v>-1.18</v>
      </c>
      <c r="D1695">
        <v>0.7</v>
      </c>
      <c r="E1695">
        <v>6.0000000000000001E-3</v>
      </c>
    </row>
    <row r="1696" spans="1:5">
      <c r="A1696">
        <v>19320309</v>
      </c>
      <c r="B1696">
        <v>-1.45</v>
      </c>
      <c r="C1696">
        <v>0.89</v>
      </c>
      <c r="D1696">
        <v>-0.12</v>
      </c>
      <c r="E1696">
        <v>6.0000000000000001E-3</v>
      </c>
    </row>
    <row r="1697" spans="1:5">
      <c r="A1697">
        <v>19320310</v>
      </c>
      <c r="B1697">
        <v>-0.8</v>
      </c>
      <c r="C1697">
        <v>0.36</v>
      </c>
      <c r="D1697">
        <v>-1.0900000000000001</v>
      </c>
      <c r="E1697">
        <v>6.0000000000000001E-3</v>
      </c>
    </row>
    <row r="1698" spans="1:5">
      <c r="A1698">
        <v>19320311</v>
      </c>
      <c r="B1698">
        <v>-2.2200000000000002</v>
      </c>
      <c r="C1698">
        <v>1.03</v>
      </c>
      <c r="D1698">
        <v>0</v>
      </c>
      <c r="E1698">
        <v>6.0000000000000001E-3</v>
      </c>
    </row>
    <row r="1699" spans="1:5">
      <c r="A1699">
        <v>19320312</v>
      </c>
      <c r="B1699">
        <v>0.71</v>
      </c>
      <c r="C1699">
        <v>-0.09</v>
      </c>
      <c r="D1699">
        <v>0.22</v>
      </c>
      <c r="E1699">
        <v>6.0000000000000001E-3</v>
      </c>
    </row>
    <row r="1700" spans="1:5">
      <c r="A1700">
        <v>19320314</v>
      </c>
      <c r="B1700">
        <v>-3.16</v>
      </c>
      <c r="C1700">
        <v>2.0099999999999998</v>
      </c>
      <c r="D1700">
        <v>-0.8</v>
      </c>
      <c r="E1700">
        <v>6.0000000000000001E-3</v>
      </c>
    </row>
    <row r="1701" spans="1:5">
      <c r="A1701">
        <v>19320315</v>
      </c>
      <c r="B1701">
        <v>-0.32</v>
      </c>
      <c r="C1701">
        <v>0.74</v>
      </c>
      <c r="D1701">
        <v>-0.96</v>
      </c>
      <c r="E1701">
        <v>6.0000000000000001E-3</v>
      </c>
    </row>
    <row r="1702" spans="1:5">
      <c r="A1702">
        <v>19320316</v>
      </c>
      <c r="B1702">
        <v>-2</v>
      </c>
      <c r="C1702">
        <v>0.85</v>
      </c>
      <c r="D1702">
        <v>-1.19</v>
      </c>
      <c r="E1702">
        <v>6.0000000000000001E-3</v>
      </c>
    </row>
    <row r="1703" spans="1:5">
      <c r="A1703">
        <v>19320317</v>
      </c>
      <c r="B1703">
        <v>1.83</v>
      </c>
      <c r="C1703">
        <v>-3.25</v>
      </c>
      <c r="D1703">
        <v>0.62</v>
      </c>
      <c r="E1703">
        <v>6.0000000000000001E-3</v>
      </c>
    </row>
    <row r="1704" spans="1:5">
      <c r="A1704">
        <v>19320318</v>
      </c>
      <c r="B1704">
        <v>-2.4500000000000002</v>
      </c>
      <c r="C1704">
        <v>2.17</v>
      </c>
      <c r="D1704">
        <v>1.06</v>
      </c>
      <c r="E1704">
        <v>6.0000000000000001E-3</v>
      </c>
    </row>
    <row r="1705" spans="1:5">
      <c r="A1705">
        <v>19320319</v>
      </c>
      <c r="B1705">
        <v>-0.7</v>
      </c>
      <c r="C1705">
        <v>0.22</v>
      </c>
      <c r="D1705">
        <v>-1.03</v>
      </c>
      <c r="E1705">
        <v>6.0000000000000001E-3</v>
      </c>
    </row>
    <row r="1706" spans="1:5">
      <c r="A1706">
        <v>19320321</v>
      </c>
      <c r="B1706">
        <v>1.28</v>
      </c>
      <c r="C1706">
        <v>-1.49</v>
      </c>
      <c r="D1706">
        <v>-0.82</v>
      </c>
      <c r="E1706">
        <v>6.0000000000000001E-3</v>
      </c>
    </row>
    <row r="1707" spans="1:5">
      <c r="A1707">
        <v>19320322</v>
      </c>
      <c r="B1707">
        <v>-0.64</v>
      </c>
      <c r="C1707">
        <v>0.59</v>
      </c>
      <c r="D1707">
        <v>-0.14000000000000001</v>
      </c>
      <c r="E1707">
        <v>6.0000000000000001E-3</v>
      </c>
    </row>
    <row r="1708" spans="1:5">
      <c r="A1708">
        <v>19320323</v>
      </c>
      <c r="B1708">
        <v>-1.46</v>
      </c>
      <c r="C1708">
        <v>0.53</v>
      </c>
      <c r="D1708">
        <v>0.33</v>
      </c>
      <c r="E1708">
        <v>6.0000000000000001E-3</v>
      </c>
    </row>
    <row r="1709" spans="1:5">
      <c r="A1709">
        <v>19320324</v>
      </c>
      <c r="B1709">
        <v>-0.92</v>
      </c>
      <c r="C1709">
        <v>0.31</v>
      </c>
      <c r="D1709">
        <v>0.55000000000000004</v>
      </c>
      <c r="E1709">
        <v>6.0000000000000001E-3</v>
      </c>
    </row>
    <row r="1710" spans="1:5">
      <c r="A1710">
        <v>19320326</v>
      </c>
      <c r="B1710">
        <v>-2.67</v>
      </c>
      <c r="C1710">
        <v>1.91</v>
      </c>
      <c r="D1710">
        <v>-0.56999999999999995</v>
      </c>
      <c r="E1710">
        <v>6.0000000000000001E-3</v>
      </c>
    </row>
    <row r="1711" spans="1:5">
      <c r="A1711">
        <v>19320328</v>
      </c>
      <c r="B1711">
        <v>-0.8</v>
      </c>
      <c r="C1711">
        <v>-0.08</v>
      </c>
      <c r="D1711">
        <v>-0.81</v>
      </c>
      <c r="E1711">
        <v>6.0000000000000001E-3</v>
      </c>
    </row>
    <row r="1712" spans="1:5">
      <c r="A1712">
        <v>19320329</v>
      </c>
      <c r="B1712">
        <v>0.34</v>
      </c>
      <c r="C1712">
        <v>-1.1000000000000001</v>
      </c>
      <c r="D1712">
        <v>0.24</v>
      </c>
      <c r="E1712">
        <v>6.0000000000000001E-3</v>
      </c>
    </row>
    <row r="1713" spans="1:5">
      <c r="A1713">
        <v>19320330</v>
      </c>
      <c r="B1713">
        <v>1.66</v>
      </c>
      <c r="C1713">
        <v>-2.63</v>
      </c>
      <c r="D1713">
        <v>1.05</v>
      </c>
      <c r="E1713">
        <v>6.0000000000000001E-3</v>
      </c>
    </row>
    <row r="1714" spans="1:5">
      <c r="A1714">
        <v>19320331</v>
      </c>
      <c r="B1714">
        <v>-4.76</v>
      </c>
      <c r="C1714">
        <v>3.03</v>
      </c>
      <c r="D1714">
        <v>-2.0099999999999998</v>
      </c>
      <c r="E1714">
        <v>6.0000000000000001E-3</v>
      </c>
    </row>
    <row r="1715" spans="1:5">
      <c r="A1715">
        <v>19320401</v>
      </c>
      <c r="B1715">
        <v>-1.43</v>
      </c>
      <c r="C1715">
        <v>1.37</v>
      </c>
      <c r="D1715">
        <v>-1.96</v>
      </c>
      <c r="E1715">
        <v>4.0000000000000001E-3</v>
      </c>
    </row>
    <row r="1716" spans="1:5">
      <c r="A1716">
        <v>19320402</v>
      </c>
      <c r="B1716">
        <v>-1.03</v>
      </c>
      <c r="C1716">
        <v>0.71</v>
      </c>
      <c r="D1716">
        <v>-0.53</v>
      </c>
      <c r="E1716">
        <v>4.0000000000000001E-3</v>
      </c>
    </row>
    <row r="1717" spans="1:5">
      <c r="A1717">
        <v>19320404</v>
      </c>
      <c r="B1717">
        <v>-0.88</v>
      </c>
      <c r="C1717">
        <v>-0.88</v>
      </c>
      <c r="D1717">
        <v>-2.1</v>
      </c>
      <c r="E1717">
        <v>4.0000000000000001E-3</v>
      </c>
    </row>
    <row r="1718" spans="1:5">
      <c r="A1718">
        <v>19320405</v>
      </c>
      <c r="B1718">
        <v>-3.69</v>
      </c>
      <c r="C1718">
        <v>2.5</v>
      </c>
      <c r="D1718">
        <v>-1.56</v>
      </c>
      <c r="E1718">
        <v>4.0000000000000001E-3</v>
      </c>
    </row>
    <row r="1719" spans="1:5">
      <c r="A1719">
        <v>19320406</v>
      </c>
      <c r="B1719">
        <v>-2.37</v>
      </c>
      <c r="C1719">
        <v>-0.22</v>
      </c>
      <c r="D1719">
        <v>0.14000000000000001</v>
      </c>
      <c r="E1719">
        <v>4.0000000000000001E-3</v>
      </c>
    </row>
    <row r="1720" spans="1:5">
      <c r="A1720">
        <v>19320407</v>
      </c>
      <c r="B1720">
        <v>-0.8</v>
      </c>
      <c r="C1720">
        <v>-0.26</v>
      </c>
      <c r="D1720">
        <v>0.65</v>
      </c>
      <c r="E1720">
        <v>4.0000000000000001E-3</v>
      </c>
    </row>
    <row r="1721" spans="1:5">
      <c r="A1721">
        <v>19320408</v>
      </c>
      <c r="B1721">
        <v>-3.94</v>
      </c>
      <c r="C1721">
        <v>1</v>
      </c>
      <c r="D1721">
        <v>0</v>
      </c>
      <c r="E1721">
        <v>4.0000000000000001E-3</v>
      </c>
    </row>
    <row r="1722" spans="1:5">
      <c r="A1722">
        <v>19320409</v>
      </c>
      <c r="B1722">
        <v>1.82</v>
      </c>
      <c r="C1722">
        <v>-1.23</v>
      </c>
      <c r="D1722">
        <v>0.63</v>
      </c>
      <c r="E1722">
        <v>4.0000000000000001E-3</v>
      </c>
    </row>
    <row r="1723" spans="1:5">
      <c r="A1723">
        <v>19320411</v>
      </c>
      <c r="B1723">
        <v>-3.26</v>
      </c>
      <c r="C1723">
        <v>0.51</v>
      </c>
      <c r="D1723">
        <v>1.75</v>
      </c>
      <c r="E1723">
        <v>4.0000000000000001E-3</v>
      </c>
    </row>
    <row r="1724" spans="1:5">
      <c r="A1724">
        <v>19320412</v>
      </c>
      <c r="B1724">
        <v>-0.36</v>
      </c>
      <c r="C1724">
        <v>-0.83</v>
      </c>
      <c r="D1724">
        <v>-1.08</v>
      </c>
      <c r="E1724">
        <v>4.0000000000000001E-3</v>
      </c>
    </row>
    <row r="1725" spans="1:5">
      <c r="A1725">
        <v>19320413</v>
      </c>
      <c r="B1725">
        <v>-1.24</v>
      </c>
      <c r="C1725">
        <v>0.85</v>
      </c>
      <c r="D1725">
        <v>0.48</v>
      </c>
      <c r="E1725">
        <v>4.0000000000000001E-3</v>
      </c>
    </row>
    <row r="1726" spans="1:5">
      <c r="A1726">
        <v>19320414</v>
      </c>
      <c r="B1726">
        <v>3.22</v>
      </c>
      <c r="C1726">
        <v>-4.82</v>
      </c>
      <c r="D1726">
        <v>1.0900000000000001</v>
      </c>
      <c r="E1726">
        <v>4.0000000000000001E-3</v>
      </c>
    </row>
    <row r="1727" spans="1:5">
      <c r="A1727">
        <v>19320415</v>
      </c>
      <c r="B1727">
        <v>2.84</v>
      </c>
      <c r="C1727">
        <v>-0.97</v>
      </c>
      <c r="D1727">
        <v>1.65</v>
      </c>
      <c r="E1727">
        <v>4.0000000000000001E-3</v>
      </c>
    </row>
    <row r="1728" spans="1:5">
      <c r="A1728">
        <v>19320416</v>
      </c>
      <c r="B1728">
        <v>-1.1000000000000001</v>
      </c>
      <c r="C1728">
        <v>2.71</v>
      </c>
      <c r="D1728">
        <v>0.17</v>
      </c>
      <c r="E1728">
        <v>4.0000000000000001E-3</v>
      </c>
    </row>
    <row r="1729" spans="1:5">
      <c r="A1729">
        <v>19320418</v>
      </c>
      <c r="B1729">
        <v>-2.79</v>
      </c>
      <c r="C1729">
        <v>0.46</v>
      </c>
      <c r="D1729">
        <v>0.88</v>
      </c>
      <c r="E1729">
        <v>4.0000000000000001E-3</v>
      </c>
    </row>
    <row r="1730" spans="1:5">
      <c r="A1730">
        <v>19320419</v>
      </c>
      <c r="B1730">
        <v>-1.25</v>
      </c>
      <c r="C1730">
        <v>0.28999999999999998</v>
      </c>
      <c r="D1730">
        <v>-0.44</v>
      </c>
      <c r="E1730">
        <v>4.0000000000000001E-3</v>
      </c>
    </row>
    <row r="1731" spans="1:5">
      <c r="A1731">
        <v>19320420</v>
      </c>
      <c r="B1731">
        <v>-0.26</v>
      </c>
      <c r="C1731">
        <v>-2.14</v>
      </c>
      <c r="D1731">
        <v>1.33</v>
      </c>
      <c r="E1731">
        <v>4.0000000000000001E-3</v>
      </c>
    </row>
    <row r="1732" spans="1:5">
      <c r="A1732">
        <v>19320421</v>
      </c>
      <c r="B1732">
        <v>2.96</v>
      </c>
      <c r="C1732">
        <v>-1.1200000000000001</v>
      </c>
      <c r="D1732">
        <v>-0.22</v>
      </c>
      <c r="E1732">
        <v>4.0000000000000001E-3</v>
      </c>
    </row>
    <row r="1733" spans="1:5">
      <c r="A1733">
        <v>19320422</v>
      </c>
      <c r="B1733">
        <v>-3.77</v>
      </c>
      <c r="C1733">
        <v>4.04</v>
      </c>
      <c r="D1733">
        <v>-1.01</v>
      </c>
      <c r="E1733">
        <v>4.0000000000000001E-3</v>
      </c>
    </row>
    <row r="1734" spans="1:5">
      <c r="A1734">
        <v>19320423</v>
      </c>
      <c r="B1734">
        <v>0.89</v>
      </c>
      <c r="C1734">
        <v>-2.2400000000000002</v>
      </c>
      <c r="D1734">
        <v>1.6</v>
      </c>
      <c r="E1734">
        <v>4.0000000000000001E-3</v>
      </c>
    </row>
    <row r="1735" spans="1:5">
      <c r="A1735">
        <v>19320425</v>
      </c>
      <c r="B1735">
        <v>0.12</v>
      </c>
      <c r="C1735">
        <v>-0.54</v>
      </c>
      <c r="D1735">
        <v>0.38</v>
      </c>
      <c r="E1735">
        <v>4.0000000000000001E-3</v>
      </c>
    </row>
    <row r="1736" spans="1:5">
      <c r="A1736">
        <v>19320426</v>
      </c>
      <c r="B1736">
        <v>1.34</v>
      </c>
      <c r="C1736">
        <v>-0.9</v>
      </c>
      <c r="D1736">
        <v>1.18</v>
      </c>
      <c r="E1736">
        <v>4.0000000000000001E-3</v>
      </c>
    </row>
    <row r="1737" spans="1:5">
      <c r="A1737">
        <v>19320427</v>
      </c>
      <c r="B1737">
        <v>2.15</v>
      </c>
      <c r="C1737">
        <v>-0.92</v>
      </c>
      <c r="D1737">
        <v>0.31</v>
      </c>
      <c r="E1737">
        <v>4.0000000000000001E-3</v>
      </c>
    </row>
    <row r="1738" spans="1:5">
      <c r="A1738">
        <v>19320428</v>
      </c>
      <c r="B1738">
        <v>-3.41</v>
      </c>
      <c r="C1738">
        <v>2.8</v>
      </c>
      <c r="D1738">
        <v>-2.11</v>
      </c>
      <c r="E1738">
        <v>4.0000000000000001E-3</v>
      </c>
    </row>
    <row r="1739" spans="1:5">
      <c r="A1739">
        <v>19320429</v>
      </c>
      <c r="B1739">
        <v>-2.96</v>
      </c>
      <c r="C1739">
        <v>0.71</v>
      </c>
      <c r="D1739">
        <v>0.61</v>
      </c>
      <c r="E1739">
        <v>4.0000000000000001E-3</v>
      </c>
    </row>
    <row r="1740" spans="1:5">
      <c r="A1740">
        <v>19320430</v>
      </c>
      <c r="B1740">
        <v>0.06</v>
      </c>
      <c r="C1740">
        <v>-0.25</v>
      </c>
      <c r="D1740">
        <v>-0.32</v>
      </c>
      <c r="E1740">
        <v>4.0000000000000001E-3</v>
      </c>
    </row>
    <row r="1741" spans="1:5">
      <c r="A1741">
        <v>19320502</v>
      </c>
      <c r="B1741">
        <v>-1.31</v>
      </c>
      <c r="C1741">
        <v>0.42</v>
      </c>
      <c r="D1741">
        <v>-1.37</v>
      </c>
      <c r="E1741">
        <v>2E-3</v>
      </c>
    </row>
    <row r="1742" spans="1:5">
      <c r="A1742">
        <v>19320503</v>
      </c>
      <c r="B1742">
        <v>-1.22</v>
      </c>
      <c r="C1742">
        <v>0.9</v>
      </c>
      <c r="D1742">
        <v>-0.97</v>
      </c>
      <c r="E1742">
        <v>2E-3</v>
      </c>
    </row>
    <row r="1743" spans="1:5">
      <c r="A1743">
        <v>19320504</v>
      </c>
      <c r="B1743">
        <v>0.75</v>
      </c>
      <c r="C1743">
        <v>-1.86</v>
      </c>
      <c r="D1743">
        <v>7.0000000000000007E-2</v>
      </c>
      <c r="E1743">
        <v>2E-3</v>
      </c>
    </row>
    <row r="1744" spans="1:5">
      <c r="A1744">
        <v>19320505</v>
      </c>
      <c r="B1744">
        <v>-0.71</v>
      </c>
      <c r="C1744">
        <v>0.4</v>
      </c>
      <c r="D1744">
        <v>1.86</v>
      </c>
      <c r="E1744">
        <v>2E-3</v>
      </c>
    </row>
    <row r="1745" spans="1:5">
      <c r="A1745">
        <v>19320506</v>
      </c>
      <c r="B1745">
        <v>6.16</v>
      </c>
      <c r="C1745">
        <v>-4.87</v>
      </c>
      <c r="D1745">
        <v>0.33</v>
      </c>
      <c r="E1745">
        <v>2E-3</v>
      </c>
    </row>
    <row r="1746" spans="1:5">
      <c r="A1746">
        <v>19320507</v>
      </c>
      <c r="B1746">
        <v>-0.96</v>
      </c>
      <c r="C1746">
        <v>2.2400000000000002</v>
      </c>
      <c r="D1746">
        <v>1.22</v>
      </c>
      <c r="E1746">
        <v>2E-3</v>
      </c>
    </row>
    <row r="1747" spans="1:5">
      <c r="A1747">
        <v>19320509</v>
      </c>
      <c r="B1747">
        <v>-1.1499999999999999</v>
      </c>
      <c r="C1747">
        <v>0.85</v>
      </c>
      <c r="D1747">
        <v>-0.19</v>
      </c>
      <c r="E1747">
        <v>2E-3</v>
      </c>
    </row>
    <row r="1748" spans="1:5">
      <c r="A1748">
        <v>19320510</v>
      </c>
      <c r="B1748">
        <v>0.98</v>
      </c>
      <c r="C1748">
        <v>-1.6</v>
      </c>
      <c r="D1748">
        <v>-0.51</v>
      </c>
      <c r="E1748">
        <v>2E-3</v>
      </c>
    </row>
    <row r="1749" spans="1:5">
      <c r="A1749">
        <v>19320511</v>
      </c>
      <c r="B1749">
        <v>-0.15</v>
      </c>
      <c r="C1749">
        <v>0.88</v>
      </c>
      <c r="D1749">
        <v>0.47</v>
      </c>
      <c r="E1749">
        <v>2E-3</v>
      </c>
    </row>
    <row r="1750" spans="1:5">
      <c r="A1750">
        <v>19320512</v>
      </c>
      <c r="B1750">
        <v>-2.91</v>
      </c>
      <c r="C1750">
        <v>2.38</v>
      </c>
      <c r="D1750">
        <v>-1.63</v>
      </c>
      <c r="E1750">
        <v>2E-3</v>
      </c>
    </row>
    <row r="1751" spans="1:5">
      <c r="A1751">
        <v>19320513</v>
      </c>
      <c r="B1751">
        <v>-3.05</v>
      </c>
      <c r="C1751">
        <v>1.03</v>
      </c>
      <c r="D1751">
        <v>0.79</v>
      </c>
      <c r="E1751">
        <v>2E-3</v>
      </c>
    </row>
    <row r="1752" spans="1:5">
      <c r="A1752">
        <v>19320514</v>
      </c>
      <c r="B1752">
        <v>-1.35</v>
      </c>
      <c r="C1752">
        <v>1.9</v>
      </c>
      <c r="D1752">
        <v>-1.45</v>
      </c>
      <c r="E1752">
        <v>2E-3</v>
      </c>
    </row>
    <row r="1753" spans="1:5">
      <c r="A1753">
        <v>19320516</v>
      </c>
      <c r="B1753">
        <v>1.64</v>
      </c>
      <c r="C1753">
        <v>-2.63</v>
      </c>
      <c r="D1753">
        <v>-0.27</v>
      </c>
      <c r="E1753">
        <v>2E-3</v>
      </c>
    </row>
    <row r="1754" spans="1:5">
      <c r="A1754">
        <v>19320517</v>
      </c>
      <c r="B1754">
        <v>0.01</v>
      </c>
      <c r="C1754">
        <v>0.5</v>
      </c>
      <c r="D1754">
        <v>-0.42</v>
      </c>
      <c r="E1754">
        <v>2E-3</v>
      </c>
    </row>
    <row r="1755" spans="1:5">
      <c r="A1755">
        <v>19320518</v>
      </c>
      <c r="B1755">
        <v>-1.9</v>
      </c>
      <c r="C1755">
        <v>1.04</v>
      </c>
      <c r="D1755">
        <v>0.65</v>
      </c>
      <c r="E1755">
        <v>2E-3</v>
      </c>
    </row>
    <row r="1756" spans="1:5">
      <c r="A1756">
        <v>19320519</v>
      </c>
      <c r="B1756">
        <v>0.13</v>
      </c>
      <c r="C1756">
        <v>-1.69</v>
      </c>
      <c r="D1756">
        <v>-0.09</v>
      </c>
      <c r="E1756">
        <v>2E-3</v>
      </c>
    </row>
    <row r="1757" spans="1:5">
      <c r="A1757">
        <v>19320520</v>
      </c>
      <c r="B1757">
        <v>0</v>
      </c>
      <c r="C1757">
        <v>0.92</v>
      </c>
      <c r="D1757">
        <v>-0.06</v>
      </c>
      <c r="E1757">
        <v>2E-3</v>
      </c>
    </row>
    <row r="1758" spans="1:5">
      <c r="A1758">
        <v>19320521</v>
      </c>
      <c r="B1758">
        <v>0.08</v>
      </c>
      <c r="C1758">
        <v>-1.32</v>
      </c>
      <c r="D1758">
        <v>-0.85</v>
      </c>
      <c r="E1758">
        <v>2E-3</v>
      </c>
    </row>
    <row r="1759" spans="1:5">
      <c r="A1759">
        <v>19320523</v>
      </c>
      <c r="B1759">
        <v>-0.75</v>
      </c>
      <c r="C1759">
        <v>0.69</v>
      </c>
      <c r="D1759">
        <v>-0.11</v>
      </c>
      <c r="E1759">
        <v>2E-3</v>
      </c>
    </row>
    <row r="1760" spans="1:5">
      <c r="A1760">
        <v>19320524</v>
      </c>
      <c r="B1760">
        <v>-3.45</v>
      </c>
      <c r="C1760">
        <v>1.55</v>
      </c>
      <c r="D1760">
        <v>-0.67</v>
      </c>
      <c r="E1760">
        <v>2E-3</v>
      </c>
    </row>
    <row r="1761" spans="1:5">
      <c r="A1761">
        <v>19320525</v>
      </c>
      <c r="B1761">
        <v>-2.98</v>
      </c>
      <c r="C1761">
        <v>-0.94</v>
      </c>
      <c r="D1761">
        <v>-2.5299999999999998</v>
      </c>
      <c r="E1761">
        <v>2E-3</v>
      </c>
    </row>
    <row r="1762" spans="1:5">
      <c r="A1762">
        <v>19320526</v>
      </c>
      <c r="B1762">
        <v>0.72</v>
      </c>
      <c r="C1762">
        <v>-3.04</v>
      </c>
      <c r="D1762">
        <v>0</v>
      </c>
      <c r="E1762">
        <v>2E-3</v>
      </c>
    </row>
    <row r="1763" spans="1:5">
      <c r="A1763">
        <v>19320527</v>
      </c>
      <c r="B1763">
        <v>-4.1900000000000004</v>
      </c>
      <c r="C1763">
        <v>3.78</v>
      </c>
      <c r="D1763">
        <v>-0.62</v>
      </c>
      <c r="E1763">
        <v>2E-3</v>
      </c>
    </row>
    <row r="1764" spans="1:5">
      <c r="A1764">
        <v>19320528</v>
      </c>
      <c r="B1764">
        <v>0.2</v>
      </c>
      <c r="C1764">
        <v>-1.3</v>
      </c>
      <c r="D1764">
        <v>1.1000000000000001</v>
      </c>
      <c r="E1764">
        <v>2E-3</v>
      </c>
    </row>
    <row r="1765" spans="1:5">
      <c r="A1765">
        <v>19320531</v>
      </c>
      <c r="B1765">
        <v>-6.82</v>
      </c>
      <c r="C1765">
        <v>4.45</v>
      </c>
      <c r="D1765">
        <v>0.33</v>
      </c>
      <c r="E1765">
        <v>2E-3</v>
      </c>
    </row>
    <row r="1766" spans="1:5">
      <c r="A1766">
        <v>19320601</v>
      </c>
      <c r="B1766">
        <v>-1.18</v>
      </c>
      <c r="C1766">
        <v>-1.2</v>
      </c>
      <c r="D1766">
        <v>1.82</v>
      </c>
      <c r="E1766">
        <v>1E-3</v>
      </c>
    </row>
    <row r="1767" spans="1:5">
      <c r="A1767">
        <v>19320602</v>
      </c>
      <c r="B1767">
        <v>4.21</v>
      </c>
      <c r="C1767">
        <v>-3.57</v>
      </c>
      <c r="D1767">
        <v>-0.25</v>
      </c>
      <c r="E1767">
        <v>1E-3</v>
      </c>
    </row>
    <row r="1768" spans="1:5">
      <c r="A1768">
        <v>19320603</v>
      </c>
      <c r="B1768">
        <v>4.1399999999999997</v>
      </c>
      <c r="C1768">
        <v>-1.97</v>
      </c>
      <c r="D1768">
        <v>2.0099999999999998</v>
      </c>
      <c r="E1768">
        <v>1E-3</v>
      </c>
    </row>
    <row r="1769" spans="1:5">
      <c r="A1769">
        <v>19320604</v>
      </c>
      <c r="B1769">
        <v>6.41</v>
      </c>
      <c r="C1769">
        <v>-3.97</v>
      </c>
      <c r="D1769">
        <v>1.03</v>
      </c>
      <c r="E1769">
        <v>1E-3</v>
      </c>
    </row>
    <row r="1770" spans="1:5">
      <c r="A1770">
        <v>19320606</v>
      </c>
      <c r="B1770">
        <v>-2.14</v>
      </c>
      <c r="C1770">
        <v>1.46</v>
      </c>
      <c r="D1770">
        <v>0.86</v>
      </c>
      <c r="E1770">
        <v>1E-3</v>
      </c>
    </row>
    <row r="1771" spans="1:5">
      <c r="A1771">
        <v>19320607</v>
      </c>
      <c r="B1771">
        <v>-3.64</v>
      </c>
      <c r="C1771">
        <v>4.2699999999999996</v>
      </c>
      <c r="D1771">
        <v>-0.83</v>
      </c>
      <c r="E1771">
        <v>1E-3</v>
      </c>
    </row>
    <row r="1772" spans="1:5">
      <c r="A1772">
        <v>19320608</v>
      </c>
      <c r="B1772">
        <v>-4.78</v>
      </c>
      <c r="C1772">
        <v>3.04</v>
      </c>
      <c r="D1772">
        <v>0.78</v>
      </c>
      <c r="E1772">
        <v>1E-3</v>
      </c>
    </row>
    <row r="1773" spans="1:5">
      <c r="A1773">
        <v>19320609</v>
      </c>
      <c r="B1773">
        <v>-0.3</v>
      </c>
      <c r="C1773">
        <v>-0.86</v>
      </c>
      <c r="D1773">
        <v>-2.72</v>
      </c>
      <c r="E1773">
        <v>1E-3</v>
      </c>
    </row>
    <row r="1774" spans="1:5">
      <c r="A1774">
        <v>19320610</v>
      </c>
      <c r="B1774">
        <v>6.32</v>
      </c>
      <c r="C1774">
        <v>-5.64</v>
      </c>
      <c r="D1774">
        <v>2.12</v>
      </c>
      <c r="E1774">
        <v>1E-3</v>
      </c>
    </row>
    <row r="1775" spans="1:5">
      <c r="A1775">
        <v>19320611</v>
      </c>
      <c r="B1775">
        <v>-0.5</v>
      </c>
      <c r="C1775">
        <v>3.42</v>
      </c>
      <c r="D1775">
        <v>-1.21</v>
      </c>
      <c r="E1775">
        <v>1E-3</v>
      </c>
    </row>
    <row r="1776" spans="1:5">
      <c r="A1776">
        <v>19320613</v>
      </c>
      <c r="B1776">
        <v>-0.93</v>
      </c>
      <c r="C1776">
        <v>0.08</v>
      </c>
      <c r="D1776">
        <v>0.48</v>
      </c>
      <c r="E1776">
        <v>1E-3</v>
      </c>
    </row>
    <row r="1777" spans="1:5">
      <c r="A1777">
        <v>19320614</v>
      </c>
      <c r="B1777">
        <v>1.96</v>
      </c>
      <c r="C1777">
        <v>-1.73</v>
      </c>
      <c r="D1777">
        <v>1.17</v>
      </c>
      <c r="E1777">
        <v>1E-3</v>
      </c>
    </row>
    <row r="1778" spans="1:5">
      <c r="A1778">
        <v>19320615</v>
      </c>
      <c r="B1778">
        <v>3.25</v>
      </c>
      <c r="C1778">
        <v>-2.33</v>
      </c>
      <c r="D1778">
        <v>-0.3</v>
      </c>
      <c r="E1778">
        <v>1E-3</v>
      </c>
    </row>
    <row r="1779" spans="1:5">
      <c r="A1779">
        <v>19320616</v>
      </c>
      <c r="B1779">
        <v>0.36</v>
      </c>
      <c r="C1779">
        <v>0.27</v>
      </c>
      <c r="D1779">
        <v>3.73</v>
      </c>
      <c r="E1779">
        <v>1E-3</v>
      </c>
    </row>
    <row r="1780" spans="1:5">
      <c r="A1780">
        <v>19320617</v>
      </c>
      <c r="B1780">
        <v>-4.7</v>
      </c>
      <c r="C1780">
        <v>2.88</v>
      </c>
      <c r="D1780">
        <v>0.05</v>
      </c>
      <c r="E1780">
        <v>1E-3</v>
      </c>
    </row>
    <row r="1781" spans="1:5">
      <c r="A1781">
        <v>19320618</v>
      </c>
      <c r="B1781">
        <v>0.28000000000000003</v>
      </c>
      <c r="C1781">
        <v>0.71</v>
      </c>
      <c r="D1781">
        <v>-0.69</v>
      </c>
      <c r="E1781">
        <v>1E-3</v>
      </c>
    </row>
    <row r="1782" spans="1:5">
      <c r="A1782">
        <v>19320620</v>
      </c>
      <c r="B1782">
        <v>0.47</v>
      </c>
      <c r="C1782">
        <v>-1.02</v>
      </c>
      <c r="D1782">
        <v>-0.45</v>
      </c>
      <c r="E1782">
        <v>1E-3</v>
      </c>
    </row>
    <row r="1783" spans="1:5">
      <c r="A1783">
        <v>19320621</v>
      </c>
      <c r="B1783">
        <v>-2.08</v>
      </c>
      <c r="C1783">
        <v>1</v>
      </c>
      <c r="D1783">
        <v>-0.67</v>
      </c>
      <c r="E1783">
        <v>1E-3</v>
      </c>
    </row>
    <row r="1784" spans="1:5">
      <c r="A1784">
        <v>19320622</v>
      </c>
      <c r="B1784">
        <v>-0.27</v>
      </c>
      <c r="C1784">
        <v>0.74</v>
      </c>
      <c r="D1784">
        <v>-0.8</v>
      </c>
      <c r="E1784">
        <v>1E-3</v>
      </c>
    </row>
    <row r="1785" spans="1:5">
      <c r="A1785">
        <v>19320623</v>
      </c>
      <c r="B1785">
        <v>0.95</v>
      </c>
      <c r="C1785">
        <v>0.19</v>
      </c>
      <c r="D1785">
        <v>0.76</v>
      </c>
      <c r="E1785">
        <v>1E-3</v>
      </c>
    </row>
    <row r="1786" spans="1:5">
      <c r="A1786">
        <v>19320624</v>
      </c>
      <c r="B1786">
        <v>-3.55</v>
      </c>
      <c r="C1786">
        <v>3.5</v>
      </c>
      <c r="D1786">
        <v>-1.1200000000000001</v>
      </c>
      <c r="E1786">
        <v>1E-3</v>
      </c>
    </row>
    <row r="1787" spans="1:5">
      <c r="A1787">
        <v>19320625</v>
      </c>
      <c r="B1787">
        <v>-0.26</v>
      </c>
      <c r="C1787">
        <v>0.6</v>
      </c>
      <c r="D1787">
        <v>-0.75</v>
      </c>
      <c r="E1787">
        <v>1E-3</v>
      </c>
    </row>
    <row r="1788" spans="1:5">
      <c r="A1788">
        <v>19320627</v>
      </c>
      <c r="B1788">
        <v>-2.9</v>
      </c>
      <c r="C1788">
        <v>1.08</v>
      </c>
      <c r="D1788">
        <v>1.61</v>
      </c>
      <c r="E1788">
        <v>1E-3</v>
      </c>
    </row>
    <row r="1789" spans="1:5">
      <c r="A1789">
        <v>19320628</v>
      </c>
      <c r="B1789">
        <v>0.11</v>
      </c>
      <c r="C1789">
        <v>-0.25</v>
      </c>
      <c r="D1789">
        <v>-1.3</v>
      </c>
      <c r="E1789">
        <v>1E-3</v>
      </c>
    </row>
    <row r="1790" spans="1:5">
      <c r="A1790">
        <v>19320629</v>
      </c>
      <c r="B1790">
        <v>0.68</v>
      </c>
      <c r="C1790">
        <v>0.23</v>
      </c>
      <c r="D1790">
        <v>-1.1499999999999999</v>
      </c>
      <c r="E1790">
        <v>1E-3</v>
      </c>
    </row>
    <row r="1791" spans="1:5">
      <c r="A1791">
        <v>19320630</v>
      </c>
      <c r="B1791">
        <v>-1.38</v>
      </c>
      <c r="C1791">
        <v>-1.46</v>
      </c>
      <c r="D1791">
        <v>1.63</v>
      </c>
      <c r="E1791">
        <v>1E-3</v>
      </c>
    </row>
    <row r="1792" spans="1:5">
      <c r="A1792">
        <v>19320701</v>
      </c>
      <c r="B1792">
        <v>2.65</v>
      </c>
      <c r="C1792">
        <v>-0.28000000000000003</v>
      </c>
      <c r="D1792">
        <v>0.02</v>
      </c>
      <c r="E1792">
        <v>1E-3</v>
      </c>
    </row>
    <row r="1793" spans="1:5">
      <c r="A1793">
        <v>19320705</v>
      </c>
      <c r="B1793">
        <v>-0.99</v>
      </c>
      <c r="C1793">
        <v>0.24</v>
      </c>
      <c r="D1793">
        <v>2.5099999999999998</v>
      </c>
      <c r="E1793">
        <v>1E-3</v>
      </c>
    </row>
    <row r="1794" spans="1:5">
      <c r="A1794">
        <v>19320706</v>
      </c>
      <c r="B1794">
        <v>1.86</v>
      </c>
      <c r="C1794">
        <v>-1</v>
      </c>
      <c r="D1794">
        <v>-1.46</v>
      </c>
      <c r="E1794">
        <v>1E-3</v>
      </c>
    </row>
    <row r="1795" spans="1:5">
      <c r="A1795">
        <v>19320707</v>
      </c>
      <c r="B1795">
        <v>-2.93</v>
      </c>
      <c r="C1795">
        <v>2.77</v>
      </c>
      <c r="D1795">
        <v>2.2200000000000002</v>
      </c>
      <c r="E1795">
        <v>1E-3</v>
      </c>
    </row>
    <row r="1796" spans="1:5">
      <c r="A1796">
        <v>19320708</v>
      </c>
      <c r="B1796">
        <v>-1.24</v>
      </c>
      <c r="C1796">
        <v>0.85</v>
      </c>
      <c r="D1796">
        <v>0.38</v>
      </c>
      <c r="E1796">
        <v>1E-3</v>
      </c>
    </row>
    <row r="1797" spans="1:5">
      <c r="A1797">
        <v>19320709</v>
      </c>
      <c r="B1797">
        <v>0.94</v>
      </c>
      <c r="C1797">
        <v>-0.27</v>
      </c>
      <c r="D1797">
        <v>-0.09</v>
      </c>
      <c r="E1797">
        <v>1E-3</v>
      </c>
    </row>
    <row r="1798" spans="1:5">
      <c r="A1798">
        <v>19320711</v>
      </c>
      <c r="B1798">
        <v>2.58</v>
      </c>
      <c r="C1798">
        <v>-2.09</v>
      </c>
      <c r="D1798">
        <v>2.19</v>
      </c>
      <c r="E1798">
        <v>1E-3</v>
      </c>
    </row>
    <row r="1799" spans="1:5">
      <c r="A1799">
        <v>19320712</v>
      </c>
      <c r="B1799">
        <v>0.27</v>
      </c>
      <c r="C1799">
        <v>-0.94</v>
      </c>
      <c r="D1799">
        <v>0.19</v>
      </c>
      <c r="E1799">
        <v>1E-3</v>
      </c>
    </row>
    <row r="1800" spans="1:5">
      <c r="A1800">
        <v>19320713</v>
      </c>
      <c r="B1800">
        <v>4.1399999999999997</v>
      </c>
      <c r="C1800">
        <v>-1.27</v>
      </c>
      <c r="D1800">
        <v>1.1599999999999999</v>
      </c>
      <c r="E1800">
        <v>1E-3</v>
      </c>
    </row>
    <row r="1801" spans="1:5">
      <c r="A1801">
        <v>19320714</v>
      </c>
      <c r="B1801">
        <v>-1.83</v>
      </c>
      <c r="C1801">
        <v>1.41</v>
      </c>
      <c r="D1801">
        <v>0.25</v>
      </c>
      <c r="E1801">
        <v>1E-3</v>
      </c>
    </row>
    <row r="1802" spans="1:5">
      <c r="A1802">
        <v>19320715</v>
      </c>
      <c r="B1802">
        <v>4.24</v>
      </c>
      <c r="C1802">
        <v>-3</v>
      </c>
      <c r="D1802">
        <v>2.36</v>
      </c>
      <c r="E1802">
        <v>1E-3</v>
      </c>
    </row>
    <row r="1803" spans="1:5">
      <c r="A1803">
        <v>19320716</v>
      </c>
      <c r="B1803">
        <v>0.14000000000000001</v>
      </c>
      <c r="C1803">
        <v>1.45</v>
      </c>
      <c r="D1803">
        <v>0.6</v>
      </c>
      <c r="E1803">
        <v>1E-3</v>
      </c>
    </row>
    <row r="1804" spans="1:5">
      <c r="A1804">
        <v>19320718</v>
      </c>
      <c r="B1804">
        <v>-2.6</v>
      </c>
      <c r="C1804">
        <v>2.36</v>
      </c>
      <c r="D1804">
        <v>-0.93</v>
      </c>
      <c r="E1804">
        <v>1E-3</v>
      </c>
    </row>
    <row r="1805" spans="1:5">
      <c r="A1805">
        <v>19320719</v>
      </c>
      <c r="B1805">
        <v>-0.42</v>
      </c>
      <c r="C1805">
        <v>-0.03</v>
      </c>
      <c r="D1805">
        <v>-0.94</v>
      </c>
      <c r="E1805">
        <v>1E-3</v>
      </c>
    </row>
    <row r="1806" spans="1:5">
      <c r="A1806">
        <v>19320720</v>
      </c>
      <c r="B1806">
        <v>3.01</v>
      </c>
      <c r="C1806">
        <v>-2.2400000000000002</v>
      </c>
      <c r="D1806">
        <v>2.77</v>
      </c>
      <c r="E1806">
        <v>1E-3</v>
      </c>
    </row>
    <row r="1807" spans="1:5">
      <c r="A1807">
        <v>19320721</v>
      </c>
      <c r="B1807">
        <v>2.4700000000000002</v>
      </c>
      <c r="C1807">
        <v>-1.59</v>
      </c>
      <c r="D1807">
        <v>3.67</v>
      </c>
      <c r="E1807">
        <v>1E-3</v>
      </c>
    </row>
    <row r="1808" spans="1:5">
      <c r="A1808">
        <v>19320722</v>
      </c>
      <c r="B1808">
        <v>2.84</v>
      </c>
      <c r="C1808">
        <v>-0.96</v>
      </c>
      <c r="D1808">
        <v>2.77</v>
      </c>
      <c r="E1808">
        <v>1E-3</v>
      </c>
    </row>
    <row r="1809" spans="1:5">
      <c r="A1809">
        <v>19320723</v>
      </c>
      <c r="B1809">
        <v>0.21</v>
      </c>
      <c r="C1809">
        <v>1.53</v>
      </c>
      <c r="D1809">
        <v>-0.37</v>
      </c>
      <c r="E1809">
        <v>1E-3</v>
      </c>
    </row>
    <row r="1810" spans="1:5">
      <c r="A1810">
        <v>19320725</v>
      </c>
      <c r="B1810">
        <v>4.4000000000000004</v>
      </c>
      <c r="C1810">
        <v>-2.86</v>
      </c>
      <c r="D1810">
        <v>5.68</v>
      </c>
      <c r="E1810">
        <v>1E-3</v>
      </c>
    </row>
    <row r="1811" spans="1:5">
      <c r="A1811">
        <v>19320726</v>
      </c>
      <c r="B1811">
        <v>-0.97</v>
      </c>
      <c r="C1811">
        <v>2.0499999999999998</v>
      </c>
      <c r="D1811">
        <v>0.97</v>
      </c>
      <c r="E1811">
        <v>1E-3</v>
      </c>
    </row>
    <row r="1812" spans="1:5">
      <c r="A1812">
        <v>19320727</v>
      </c>
      <c r="B1812">
        <v>4.34</v>
      </c>
      <c r="C1812">
        <v>-2.2000000000000002</v>
      </c>
      <c r="D1812">
        <v>0.45</v>
      </c>
      <c r="E1812">
        <v>1E-3</v>
      </c>
    </row>
    <row r="1813" spans="1:5">
      <c r="A1813">
        <v>19320728</v>
      </c>
      <c r="B1813">
        <v>3.35</v>
      </c>
      <c r="C1813">
        <v>2.5099999999999998</v>
      </c>
      <c r="D1813">
        <v>-0.71</v>
      </c>
      <c r="E1813">
        <v>1E-3</v>
      </c>
    </row>
    <row r="1814" spans="1:5">
      <c r="A1814">
        <v>19320729</v>
      </c>
      <c r="B1814">
        <v>2.72</v>
      </c>
      <c r="C1814">
        <v>-1.52</v>
      </c>
      <c r="D1814">
        <v>1.45</v>
      </c>
      <c r="E1814">
        <v>1E-3</v>
      </c>
    </row>
    <row r="1815" spans="1:5">
      <c r="A1815">
        <v>19320730</v>
      </c>
      <c r="B1815">
        <v>0.74</v>
      </c>
      <c r="C1815">
        <v>1.9</v>
      </c>
      <c r="D1815">
        <v>-0.33</v>
      </c>
      <c r="E1815">
        <v>1E-3</v>
      </c>
    </row>
    <row r="1816" spans="1:5">
      <c r="A1816">
        <v>19320801</v>
      </c>
      <c r="B1816">
        <v>-0.35</v>
      </c>
      <c r="C1816">
        <v>1.64</v>
      </c>
      <c r="D1816">
        <v>0.21</v>
      </c>
      <c r="E1816">
        <v>1E-3</v>
      </c>
    </row>
    <row r="1817" spans="1:5">
      <c r="A1817">
        <v>19320802</v>
      </c>
      <c r="B1817">
        <v>-2.5299999999999998</v>
      </c>
      <c r="C1817">
        <v>2.29</v>
      </c>
      <c r="D1817">
        <v>-1.81</v>
      </c>
      <c r="E1817">
        <v>1E-3</v>
      </c>
    </row>
    <row r="1818" spans="1:5">
      <c r="A1818">
        <v>19320803</v>
      </c>
      <c r="B1818">
        <v>7.89</v>
      </c>
      <c r="C1818">
        <v>-6.15</v>
      </c>
      <c r="D1818">
        <v>1.75</v>
      </c>
      <c r="E1818">
        <v>1E-3</v>
      </c>
    </row>
    <row r="1819" spans="1:5">
      <c r="A1819">
        <v>19320804</v>
      </c>
      <c r="B1819">
        <v>1.69</v>
      </c>
      <c r="C1819">
        <v>1.1499999999999999</v>
      </c>
      <c r="D1819">
        <v>-0.45</v>
      </c>
      <c r="E1819">
        <v>1E-3</v>
      </c>
    </row>
    <row r="1820" spans="1:5">
      <c r="A1820">
        <v>19320805</v>
      </c>
      <c r="B1820">
        <v>3.7</v>
      </c>
      <c r="C1820">
        <v>-2.48</v>
      </c>
      <c r="D1820">
        <v>0.5</v>
      </c>
      <c r="E1820">
        <v>1E-3</v>
      </c>
    </row>
    <row r="1821" spans="1:5">
      <c r="A1821">
        <v>19320806</v>
      </c>
      <c r="B1821">
        <v>5.91</v>
      </c>
      <c r="C1821">
        <v>-3.4</v>
      </c>
      <c r="D1821">
        <v>2.93</v>
      </c>
      <c r="E1821">
        <v>1E-3</v>
      </c>
    </row>
    <row r="1822" spans="1:5">
      <c r="A1822">
        <v>19320808</v>
      </c>
      <c r="B1822">
        <v>2.94</v>
      </c>
      <c r="C1822">
        <v>2.78</v>
      </c>
      <c r="D1822">
        <v>2.77</v>
      </c>
      <c r="E1822">
        <v>1E-3</v>
      </c>
    </row>
    <row r="1823" spans="1:5">
      <c r="A1823">
        <v>19320809</v>
      </c>
      <c r="B1823">
        <v>7.0000000000000007E-2</v>
      </c>
      <c r="C1823">
        <v>1.55</v>
      </c>
      <c r="D1823">
        <v>1.99</v>
      </c>
      <c r="E1823">
        <v>1E-3</v>
      </c>
    </row>
    <row r="1824" spans="1:5">
      <c r="A1824">
        <v>19320810</v>
      </c>
      <c r="B1824">
        <v>4.1100000000000003</v>
      </c>
      <c r="C1824">
        <v>0.49</v>
      </c>
      <c r="D1824">
        <v>4.1900000000000004</v>
      </c>
      <c r="E1824">
        <v>1E-3</v>
      </c>
    </row>
    <row r="1825" spans="1:5">
      <c r="A1825">
        <v>19320811</v>
      </c>
      <c r="B1825">
        <v>-1.38</v>
      </c>
      <c r="C1825">
        <v>2.65</v>
      </c>
      <c r="D1825">
        <v>-0.44</v>
      </c>
      <c r="E1825">
        <v>1E-3</v>
      </c>
    </row>
    <row r="1826" spans="1:5">
      <c r="A1826">
        <v>19320812</v>
      </c>
      <c r="B1826">
        <v>-6.31</v>
      </c>
      <c r="C1826">
        <v>3.19</v>
      </c>
      <c r="D1826">
        <v>0.37</v>
      </c>
      <c r="E1826">
        <v>1E-3</v>
      </c>
    </row>
    <row r="1827" spans="1:5">
      <c r="A1827">
        <v>19320813</v>
      </c>
      <c r="B1827">
        <v>-1.06</v>
      </c>
      <c r="C1827">
        <v>-1.43</v>
      </c>
      <c r="D1827">
        <v>-1.88</v>
      </c>
      <c r="E1827">
        <v>1E-3</v>
      </c>
    </row>
    <row r="1828" spans="1:5">
      <c r="A1828">
        <v>19320815</v>
      </c>
      <c r="B1828">
        <v>6.01</v>
      </c>
      <c r="C1828">
        <v>-2.34</v>
      </c>
      <c r="D1828">
        <v>2.39</v>
      </c>
      <c r="E1828">
        <v>1E-3</v>
      </c>
    </row>
    <row r="1829" spans="1:5">
      <c r="A1829">
        <v>19320816</v>
      </c>
      <c r="B1829">
        <v>3.43</v>
      </c>
      <c r="C1829">
        <v>-0.34</v>
      </c>
      <c r="D1829">
        <v>2.69</v>
      </c>
      <c r="E1829">
        <v>1E-3</v>
      </c>
    </row>
    <row r="1830" spans="1:5">
      <c r="A1830">
        <v>19320817</v>
      </c>
      <c r="B1830">
        <v>-2.02</v>
      </c>
      <c r="C1830">
        <v>0.65</v>
      </c>
      <c r="D1830">
        <v>-3.55</v>
      </c>
      <c r="E1830">
        <v>1E-3</v>
      </c>
    </row>
    <row r="1831" spans="1:5">
      <c r="A1831">
        <v>19320818</v>
      </c>
      <c r="B1831">
        <v>1</v>
      </c>
      <c r="C1831">
        <v>-1.83</v>
      </c>
      <c r="D1831">
        <v>1.21</v>
      </c>
      <c r="E1831">
        <v>1E-3</v>
      </c>
    </row>
    <row r="1832" spans="1:5">
      <c r="A1832">
        <v>19320819</v>
      </c>
      <c r="B1832">
        <v>-0.95</v>
      </c>
      <c r="C1832">
        <v>1.77</v>
      </c>
      <c r="D1832">
        <v>1.05</v>
      </c>
      <c r="E1832">
        <v>1E-3</v>
      </c>
    </row>
    <row r="1833" spans="1:5">
      <c r="A1833">
        <v>19320820</v>
      </c>
      <c r="B1833">
        <v>0.26</v>
      </c>
      <c r="C1833">
        <v>1.49</v>
      </c>
      <c r="D1833">
        <v>-0.9</v>
      </c>
      <c r="E1833">
        <v>1E-3</v>
      </c>
    </row>
    <row r="1834" spans="1:5">
      <c r="A1834">
        <v>19320822</v>
      </c>
      <c r="B1834">
        <v>5.76</v>
      </c>
      <c r="C1834">
        <v>-0.93</v>
      </c>
      <c r="D1834">
        <v>3.48</v>
      </c>
      <c r="E1834">
        <v>1E-3</v>
      </c>
    </row>
    <row r="1835" spans="1:5">
      <c r="A1835">
        <v>19320823</v>
      </c>
      <c r="B1835">
        <v>2.11</v>
      </c>
      <c r="C1835">
        <v>0.98</v>
      </c>
      <c r="D1835">
        <v>0.74</v>
      </c>
      <c r="E1835">
        <v>1E-3</v>
      </c>
    </row>
    <row r="1836" spans="1:5">
      <c r="A1836">
        <v>19320824</v>
      </c>
      <c r="B1836">
        <v>2.2400000000000002</v>
      </c>
      <c r="C1836">
        <v>-0.25</v>
      </c>
      <c r="D1836">
        <v>2.38</v>
      </c>
      <c r="E1836">
        <v>1E-3</v>
      </c>
    </row>
    <row r="1837" spans="1:5">
      <c r="A1837">
        <v>19320825</v>
      </c>
      <c r="B1837">
        <v>-0.44</v>
      </c>
      <c r="C1837">
        <v>3.33</v>
      </c>
      <c r="D1837">
        <v>2.09</v>
      </c>
      <c r="E1837">
        <v>1E-3</v>
      </c>
    </row>
    <row r="1838" spans="1:5">
      <c r="A1838">
        <v>19320826</v>
      </c>
      <c r="B1838">
        <v>1.3</v>
      </c>
      <c r="C1838">
        <v>-0.04</v>
      </c>
      <c r="D1838">
        <v>0.33</v>
      </c>
      <c r="E1838">
        <v>1E-3</v>
      </c>
    </row>
    <row r="1839" spans="1:5">
      <c r="A1839">
        <v>19320827</v>
      </c>
      <c r="B1839">
        <v>1.9</v>
      </c>
      <c r="C1839">
        <v>1.88</v>
      </c>
      <c r="D1839">
        <v>1.28</v>
      </c>
      <c r="E1839">
        <v>1E-3</v>
      </c>
    </row>
    <row r="1840" spans="1:5">
      <c r="A1840">
        <v>19320829</v>
      </c>
      <c r="B1840">
        <v>0.28000000000000003</v>
      </c>
      <c r="C1840">
        <v>1.52</v>
      </c>
      <c r="D1840">
        <v>0.28999999999999998</v>
      </c>
      <c r="E1840">
        <v>1E-3</v>
      </c>
    </row>
    <row r="1841" spans="1:5">
      <c r="A1841">
        <v>19320830</v>
      </c>
      <c r="B1841">
        <v>-1.34</v>
      </c>
      <c r="C1841">
        <v>2.44</v>
      </c>
      <c r="D1841">
        <v>0.19</v>
      </c>
      <c r="E1841">
        <v>1E-3</v>
      </c>
    </row>
    <row r="1842" spans="1:5">
      <c r="A1842">
        <v>19320831</v>
      </c>
      <c r="B1842">
        <v>-0.91</v>
      </c>
      <c r="C1842">
        <v>-2.11</v>
      </c>
      <c r="D1842">
        <v>-0.9</v>
      </c>
      <c r="E1842">
        <v>1E-3</v>
      </c>
    </row>
    <row r="1843" spans="1:5">
      <c r="A1843">
        <v>19320901</v>
      </c>
      <c r="B1843">
        <v>0.39</v>
      </c>
      <c r="C1843">
        <v>1.06</v>
      </c>
      <c r="D1843">
        <v>0.75</v>
      </c>
      <c r="E1843">
        <v>1E-3</v>
      </c>
    </row>
    <row r="1844" spans="1:5">
      <c r="A1844">
        <v>19320902</v>
      </c>
      <c r="B1844">
        <v>4.5599999999999996</v>
      </c>
      <c r="C1844">
        <v>-0.01</v>
      </c>
      <c r="D1844">
        <v>0.48</v>
      </c>
      <c r="E1844">
        <v>1E-3</v>
      </c>
    </row>
    <row r="1845" spans="1:5">
      <c r="A1845">
        <v>19320903</v>
      </c>
      <c r="B1845">
        <v>2.31</v>
      </c>
      <c r="C1845">
        <v>-0.13</v>
      </c>
      <c r="D1845">
        <v>0.09</v>
      </c>
      <c r="E1845">
        <v>1E-3</v>
      </c>
    </row>
    <row r="1846" spans="1:5">
      <c r="A1846">
        <v>19320906</v>
      </c>
      <c r="B1846">
        <v>-2.08</v>
      </c>
      <c r="C1846">
        <v>1.22</v>
      </c>
      <c r="D1846">
        <v>0.13</v>
      </c>
      <c r="E1846">
        <v>1E-3</v>
      </c>
    </row>
    <row r="1847" spans="1:5">
      <c r="A1847">
        <v>19320907</v>
      </c>
      <c r="B1847">
        <v>3.94</v>
      </c>
      <c r="C1847">
        <v>-1.8</v>
      </c>
      <c r="D1847">
        <v>0.28000000000000003</v>
      </c>
      <c r="E1847">
        <v>1E-3</v>
      </c>
    </row>
    <row r="1848" spans="1:5">
      <c r="A1848">
        <v>19320908</v>
      </c>
      <c r="B1848">
        <v>-2.86</v>
      </c>
      <c r="C1848">
        <v>3.51</v>
      </c>
      <c r="D1848">
        <v>-0.7</v>
      </c>
      <c r="E1848">
        <v>1E-3</v>
      </c>
    </row>
    <row r="1849" spans="1:5">
      <c r="A1849">
        <v>19320909</v>
      </c>
      <c r="B1849">
        <v>-2.15</v>
      </c>
      <c r="C1849">
        <v>-0.66</v>
      </c>
      <c r="D1849">
        <v>-1.49</v>
      </c>
      <c r="E1849">
        <v>1E-3</v>
      </c>
    </row>
    <row r="1850" spans="1:5">
      <c r="A1850">
        <v>19320910</v>
      </c>
      <c r="B1850">
        <v>7.0000000000000007E-2</v>
      </c>
      <c r="C1850">
        <v>-1.92</v>
      </c>
      <c r="D1850">
        <v>0.37</v>
      </c>
      <c r="E1850">
        <v>1E-3</v>
      </c>
    </row>
    <row r="1851" spans="1:5">
      <c r="A1851">
        <v>19320912</v>
      </c>
      <c r="B1851">
        <v>-6.4</v>
      </c>
      <c r="C1851">
        <v>0.64</v>
      </c>
      <c r="D1851">
        <v>-3.57</v>
      </c>
      <c r="E1851">
        <v>1E-3</v>
      </c>
    </row>
    <row r="1852" spans="1:5">
      <c r="A1852">
        <v>19320913</v>
      </c>
      <c r="B1852">
        <v>-4.09</v>
      </c>
      <c r="C1852">
        <v>-1.17</v>
      </c>
      <c r="D1852">
        <v>-4.66</v>
      </c>
      <c r="E1852">
        <v>1E-3</v>
      </c>
    </row>
    <row r="1853" spans="1:5">
      <c r="A1853">
        <v>19320914</v>
      </c>
      <c r="B1853">
        <v>-5.14</v>
      </c>
      <c r="C1853">
        <v>2.71</v>
      </c>
      <c r="D1853">
        <v>-2.67</v>
      </c>
      <c r="E1853">
        <v>1E-3</v>
      </c>
    </row>
    <row r="1854" spans="1:5">
      <c r="A1854">
        <v>19320915</v>
      </c>
      <c r="B1854">
        <v>4.0199999999999996</v>
      </c>
      <c r="C1854">
        <v>-4.5999999999999996</v>
      </c>
      <c r="D1854">
        <v>1.5</v>
      </c>
      <c r="E1854">
        <v>1E-3</v>
      </c>
    </row>
    <row r="1855" spans="1:5">
      <c r="A1855">
        <v>19320916</v>
      </c>
      <c r="B1855">
        <v>-0.69</v>
      </c>
      <c r="C1855">
        <v>2.36</v>
      </c>
      <c r="D1855">
        <v>1.96</v>
      </c>
      <c r="E1855">
        <v>1E-3</v>
      </c>
    </row>
    <row r="1856" spans="1:5">
      <c r="A1856">
        <v>19320917</v>
      </c>
      <c r="B1856">
        <v>-0.89</v>
      </c>
      <c r="C1856">
        <v>-0.32</v>
      </c>
      <c r="D1856">
        <v>-0.3</v>
      </c>
      <c r="E1856">
        <v>1E-3</v>
      </c>
    </row>
    <row r="1857" spans="1:5">
      <c r="A1857">
        <v>19320919</v>
      </c>
      <c r="B1857">
        <v>-1.57</v>
      </c>
      <c r="C1857">
        <v>0.47</v>
      </c>
      <c r="D1857">
        <v>-0.5</v>
      </c>
      <c r="E1857">
        <v>1E-3</v>
      </c>
    </row>
    <row r="1858" spans="1:5">
      <c r="A1858">
        <v>19320920</v>
      </c>
      <c r="B1858">
        <v>2.9</v>
      </c>
      <c r="C1858">
        <v>-2.4900000000000002</v>
      </c>
      <c r="D1858">
        <v>0.17</v>
      </c>
      <c r="E1858">
        <v>1E-3</v>
      </c>
    </row>
    <row r="1859" spans="1:5">
      <c r="A1859">
        <v>19320921</v>
      </c>
      <c r="B1859">
        <v>10.96</v>
      </c>
      <c r="C1859">
        <v>-1.26</v>
      </c>
      <c r="D1859">
        <v>5.21</v>
      </c>
      <c r="E1859">
        <v>1E-3</v>
      </c>
    </row>
    <row r="1860" spans="1:5">
      <c r="A1860">
        <v>19320922</v>
      </c>
      <c r="B1860">
        <v>-2.52</v>
      </c>
      <c r="C1860">
        <v>2.5299999999999998</v>
      </c>
      <c r="D1860">
        <v>-0.75</v>
      </c>
      <c r="E1860">
        <v>1E-3</v>
      </c>
    </row>
    <row r="1861" spans="1:5">
      <c r="A1861">
        <v>19320923</v>
      </c>
      <c r="B1861">
        <v>1.34</v>
      </c>
      <c r="C1861">
        <v>-1.52</v>
      </c>
      <c r="D1861">
        <v>-0.53</v>
      </c>
      <c r="E1861">
        <v>1E-3</v>
      </c>
    </row>
    <row r="1862" spans="1:5">
      <c r="A1862">
        <v>19320924</v>
      </c>
      <c r="B1862">
        <v>1.33</v>
      </c>
      <c r="C1862">
        <v>0.18</v>
      </c>
      <c r="D1862">
        <v>0</v>
      </c>
      <c r="E1862">
        <v>1E-3</v>
      </c>
    </row>
    <row r="1863" spans="1:5">
      <c r="A1863">
        <v>19320926</v>
      </c>
      <c r="B1863">
        <v>-4.93</v>
      </c>
      <c r="C1863">
        <v>1.84</v>
      </c>
      <c r="D1863">
        <v>-1.29</v>
      </c>
      <c r="E1863">
        <v>1E-3</v>
      </c>
    </row>
    <row r="1864" spans="1:5">
      <c r="A1864">
        <v>19320927</v>
      </c>
      <c r="B1864">
        <v>0.71</v>
      </c>
      <c r="C1864">
        <v>-1.05</v>
      </c>
      <c r="D1864">
        <v>0.68</v>
      </c>
      <c r="E1864">
        <v>1E-3</v>
      </c>
    </row>
    <row r="1865" spans="1:5">
      <c r="A1865">
        <v>19320928</v>
      </c>
      <c r="B1865">
        <v>2.36</v>
      </c>
      <c r="C1865">
        <v>-1.94</v>
      </c>
      <c r="D1865">
        <v>-0.16</v>
      </c>
      <c r="E1865">
        <v>1E-3</v>
      </c>
    </row>
    <row r="1866" spans="1:5">
      <c r="A1866">
        <v>19320929</v>
      </c>
      <c r="B1866">
        <v>-2.66</v>
      </c>
      <c r="C1866">
        <v>1.44</v>
      </c>
      <c r="D1866">
        <v>-1.7</v>
      </c>
      <c r="E1866">
        <v>1E-3</v>
      </c>
    </row>
    <row r="1867" spans="1:5">
      <c r="A1867">
        <v>19320930</v>
      </c>
      <c r="B1867">
        <v>-0.19</v>
      </c>
      <c r="C1867">
        <v>-2.7</v>
      </c>
      <c r="D1867">
        <v>1.25</v>
      </c>
      <c r="E1867">
        <v>1E-3</v>
      </c>
    </row>
    <row r="1868" spans="1:5">
      <c r="A1868">
        <v>19321001</v>
      </c>
      <c r="B1868">
        <v>0.7</v>
      </c>
      <c r="C1868">
        <v>0.24</v>
      </c>
      <c r="D1868">
        <v>0.49</v>
      </c>
      <c r="E1868">
        <v>1E-3</v>
      </c>
    </row>
    <row r="1869" spans="1:5">
      <c r="A1869">
        <v>19321003</v>
      </c>
      <c r="B1869">
        <v>-1.35</v>
      </c>
      <c r="C1869">
        <v>0.11</v>
      </c>
      <c r="D1869">
        <v>-1.89</v>
      </c>
      <c r="E1869">
        <v>1E-3</v>
      </c>
    </row>
    <row r="1870" spans="1:5">
      <c r="A1870">
        <v>19321004</v>
      </c>
      <c r="B1870">
        <v>0.11</v>
      </c>
      <c r="C1870">
        <v>-0.34</v>
      </c>
      <c r="D1870">
        <v>-0.89</v>
      </c>
      <c r="E1870">
        <v>1E-3</v>
      </c>
    </row>
    <row r="1871" spans="1:5">
      <c r="A1871">
        <v>19321005</v>
      </c>
      <c r="B1871">
        <v>-7.33</v>
      </c>
      <c r="C1871">
        <v>2.29</v>
      </c>
      <c r="D1871">
        <v>-2.21</v>
      </c>
      <c r="E1871">
        <v>1E-3</v>
      </c>
    </row>
    <row r="1872" spans="1:5">
      <c r="A1872">
        <v>19321006</v>
      </c>
      <c r="B1872">
        <v>0.05</v>
      </c>
      <c r="C1872">
        <v>-1.95</v>
      </c>
      <c r="D1872">
        <v>-1.84</v>
      </c>
      <c r="E1872">
        <v>1E-3</v>
      </c>
    </row>
    <row r="1873" spans="1:5">
      <c r="A1873">
        <v>19321007</v>
      </c>
      <c r="B1873">
        <v>-5.04</v>
      </c>
      <c r="C1873">
        <v>1.21</v>
      </c>
      <c r="D1873">
        <v>-3.95</v>
      </c>
      <c r="E1873">
        <v>1E-3</v>
      </c>
    </row>
    <row r="1874" spans="1:5">
      <c r="A1874">
        <v>19321008</v>
      </c>
      <c r="B1874">
        <v>-2.95</v>
      </c>
      <c r="C1874">
        <v>1.1000000000000001</v>
      </c>
      <c r="D1874">
        <v>-3.1</v>
      </c>
      <c r="E1874">
        <v>1E-3</v>
      </c>
    </row>
    <row r="1875" spans="1:5">
      <c r="A1875">
        <v>19321010</v>
      </c>
      <c r="B1875">
        <v>-5.52</v>
      </c>
      <c r="C1875">
        <v>1.54</v>
      </c>
      <c r="D1875">
        <v>-3.57</v>
      </c>
      <c r="E1875">
        <v>1E-3</v>
      </c>
    </row>
    <row r="1876" spans="1:5">
      <c r="A1876">
        <v>19321011</v>
      </c>
      <c r="B1876">
        <v>6.87</v>
      </c>
      <c r="C1876">
        <v>-3.89</v>
      </c>
      <c r="D1876">
        <v>2.95</v>
      </c>
      <c r="E1876">
        <v>1E-3</v>
      </c>
    </row>
    <row r="1877" spans="1:5">
      <c r="A1877">
        <v>19321013</v>
      </c>
      <c r="B1877">
        <v>-2.4900000000000002</v>
      </c>
      <c r="C1877">
        <v>1.5</v>
      </c>
      <c r="D1877">
        <v>0.68</v>
      </c>
      <c r="E1877">
        <v>1E-3</v>
      </c>
    </row>
    <row r="1878" spans="1:5">
      <c r="A1878">
        <v>19321014</v>
      </c>
      <c r="B1878">
        <v>6.46</v>
      </c>
      <c r="C1878">
        <v>-3.35</v>
      </c>
      <c r="D1878">
        <v>2.89</v>
      </c>
      <c r="E1878">
        <v>1E-3</v>
      </c>
    </row>
    <row r="1879" spans="1:5">
      <c r="A1879">
        <v>19321015</v>
      </c>
      <c r="B1879">
        <v>0.77</v>
      </c>
      <c r="C1879">
        <v>0.91</v>
      </c>
      <c r="D1879">
        <v>1.04</v>
      </c>
      <c r="E1879">
        <v>1E-3</v>
      </c>
    </row>
    <row r="1880" spans="1:5">
      <c r="A1880">
        <v>19321017</v>
      </c>
      <c r="B1880">
        <v>-2.52</v>
      </c>
      <c r="C1880">
        <v>0.31</v>
      </c>
      <c r="D1880">
        <v>-0.86</v>
      </c>
      <c r="E1880">
        <v>1E-3</v>
      </c>
    </row>
    <row r="1881" spans="1:5">
      <c r="A1881">
        <v>19321018</v>
      </c>
      <c r="B1881">
        <v>1.57</v>
      </c>
      <c r="C1881">
        <v>-1.55</v>
      </c>
      <c r="D1881">
        <v>-0.02</v>
      </c>
      <c r="E1881">
        <v>1E-3</v>
      </c>
    </row>
    <row r="1882" spans="1:5">
      <c r="A1882">
        <v>19321019</v>
      </c>
      <c r="B1882">
        <v>3.57</v>
      </c>
      <c r="C1882">
        <v>-2.37</v>
      </c>
      <c r="D1882">
        <v>0.49</v>
      </c>
      <c r="E1882">
        <v>1E-3</v>
      </c>
    </row>
    <row r="1883" spans="1:5">
      <c r="A1883">
        <v>19321020</v>
      </c>
      <c r="B1883">
        <v>-1.76</v>
      </c>
      <c r="C1883">
        <v>1.01</v>
      </c>
      <c r="D1883">
        <v>0.87</v>
      </c>
      <c r="E1883">
        <v>1E-3</v>
      </c>
    </row>
    <row r="1884" spans="1:5">
      <c r="A1884">
        <v>19321021</v>
      </c>
      <c r="B1884">
        <v>-5.47</v>
      </c>
      <c r="C1884">
        <v>2.31</v>
      </c>
      <c r="D1884">
        <v>-2.3199999999999998</v>
      </c>
      <c r="E1884">
        <v>1E-3</v>
      </c>
    </row>
    <row r="1885" spans="1:5">
      <c r="A1885">
        <v>19321022</v>
      </c>
      <c r="B1885">
        <v>-0.13</v>
      </c>
      <c r="C1885">
        <v>-0.34</v>
      </c>
      <c r="D1885">
        <v>1.35</v>
      </c>
      <c r="E1885">
        <v>1E-3</v>
      </c>
    </row>
    <row r="1886" spans="1:5">
      <c r="A1886">
        <v>19321024</v>
      </c>
      <c r="B1886">
        <v>0.43</v>
      </c>
      <c r="C1886">
        <v>-1.22</v>
      </c>
      <c r="D1886">
        <v>-1.78</v>
      </c>
      <c r="E1886">
        <v>1E-3</v>
      </c>
    </row>
    <row r="1887" spans="1:5">
      <c r="A1887">
        <v>19321025</v>
      </c>
      <c r="B1887">
        <v>-0.86</v>
      </c>
      <c r="C1887">
        <v>-0.19</v>
      </c>
      <c r="D1887">
        <v>0.14000000000000001</v>
      </c>
      <c r="E1887">
        <v>1E-3</v>
      </c>
    </row>
    <row r="1888" spans="1:5">
      <c r="A1888">
        <v>19321026</v>
      </c>
      <c r="B1888">
        <v>1.38</v>
      </c>
      <c r="C1888">
        <v>-2.35</v>
      </c>
      <c r="D1888">
        <v>1.68</v>
      </c>
      <c r="E1888">
        <v>1E-3</v>
      </c>
    </row>
    <row r="1889" spans="1:5">
      <c r="A1889">
        <v>19321027</v>
      </c>
      <c r="B1889">
        <v>0.98</v>
      </c>
      <c r="C1889">
        <v>0</v>
      </c>
      <c r="D1889">
        <v>0.13</v>
      </c>
      <c r="E1889">
        <v>1E-3</v>
      </c>
    </row>
    <row r="1890" spans="1:5">
      <c r="A1890">
        <v>19321028</v>
      </c>
      <c r="B1890">
        <v>1.61</v>
      </c>
      <c r="C1890">
        <v>-0.99</v>
      </c>
      <c r="D1890">
        <v>1.1299999999999999</v>
      </c>
      <c r="E1890">
        <v>1E-3</v>
      </c>
    </row>
    <row r="1891" spans="1:5">
      <c r="A1891">
        <v>19321029</v>
      </c>
      <c r="B1891">
        <v>-1.1399999999999999</v>
      </c>
      <c r="C1891">
        <v>2.06</v>
      </c>
      <c r="D1891">
        <v>-2.5</v>
      </c>
      <c r="E1891">
        <v>1E-3</v>
      </c>
    </row>
    <row r="1892" spans="1:5">
      <c r="A1892">
        <v>19321031</v>
      </c>
      <c r="B1892">
        <v>-0.72</v>
      </c>
      <c r="C1892">
        <v>-0.6</v>
      </c>
      <c r="D1892">
        <v>0.28000000000000003</v>
      </c>
      <c r="E1892">
        <v>1E-3</v>
      </c>
    </row>
    <row r="1893" spans="1:5">
      <c r="A1893">
        <v>19321101</v>
      </c>
      <c r="B1893">
        <v>-3.63</v>
      </c>
      <c r="C1893">
        <v>1.78</v>
      </c>
      <c r="D1893">
        <v>-1.53</v>
      </c>
      <c r="E1893">
        <v>1E-3</v>
      </c>
    </row>
    <row r="1894" spans="1:5">
      <c r="A1894">
        <v>19321102</v>
      </c>
      <c r="B1894">
        <v>-3.15</v>
      </c>
      <c r="C1894">
        <v>0.65</v>
      </c>
      <c r="D1894">
        <v>-1.74</v>
      </c>
      <c r="E1894">
        <v>1E-3</v>
      </c>
    </row>
    <row r="1895" spans="1:5">
      <c r="A1895">
        <v>19321103</v>
      </c>
      <c r="B1895">
        <v>-0.63</v>
      </c>
      <c r="C1895">
        <v>-0.78</v>
      </c>
      <c r="D1895">
        <v>-2.95</v>
      </c>
      <c r="E1895">
        <v>1E-3</v>
      </c>
    </row>
    <row r="1896" spans="1:5">
      <c r="A1896">
        <v>19321104</v>
      </c>
      <c r="B1896">
        <v>5.42</v>
      </c>
      <c r="C1896">
        <v>-2.4</v>
      </c>
      <c r="D1896">
        <v>0.52</v>
      </c>
      <c r="E1896">
        <v>1E-3</v>
      </c>
    </row>
    <row r="1897" spans="1:5">
      <c r="A1897">
        <v>19321105</v>
      </c>
      <c r="B1897">
        <v>1.17</v>
      </c>
      <c r="C1897">
        <v>0.33</v>
      </c>
      <c r="D1897">
        <v>1.39</v>
      </c>
      <c r="E1897">
        <v>1E-3</v>
      </c>
    </row>
    <row r="1898" spans="1:5">
      <c r="A1898">
        <v>19321107</v>
      </c>
      <c r="B1898">
        <v>3.53</v>
      </c>
      <c r="C1898">
        <v>-0.51</v>
      </c>
      <c r="D1898">
        <v>1.52</v>
      </c>
      <c r="E1898">
        <v>1E-3</v>
      </c>
    </row>
    <row r="1899" spans="1:5">
      <c r="A1899">
        <v>19321109</v>
      </c>
      <c r="B1899">
        <v>-3.75</v>
      </c>
      <c r="C1899">
        <v>3.63</v>
      </c>
      <c r="D1899">
        <v>-2.08</v>
      </c>
      <c r="E1899">
        <v>1E-3</v>
      </c>
    </row>
    <row r="1900" spans="1:5">
      <c r="A1900">
        <v>19321110</v>
      </c>
      <c r="B1900">
        <v>6.47</v>
      </c>
      <c r="C1900">
        <v>-4.45</v>
      </c>
      <c r="D1900">
        <v>2.2599999999999998</v>
      </c>
      <c r="E1900">
        <v>1E-3</v>
      </c>
    </row>
    <row r="1901" spans="1:5">
      <c r="A1901">
        <v>19321111</v>
      </c>
      <c r="B1901">
        <v>3.66</v>
      </c>
      <c r="C1901">
        <v>-0.1</v>
      </c>
      <c r="D1901">
        <v>0.98</v>
      </c>
      <c r="E1901">
        <v>1E-3</v>
      </c>
    </row>
    <row r="1902" spans="1:5">
      <c r="A1902">
        <v>19321112</v>
      </c>
      <c r="B1902">
        <v>0.04</v>
      </c>
      <c r="C1902">
        <v>2.09</v>
      </c>
      <c r="D1902">
        <v>-0.13</v>
      </c>
      <c r="E1902">
        <v>1E-3</v>
      </c>
    </row>
    <row r="1903" spans="1:5">
      <c r="A1903">
        <v>19321114</v>
      </c>
      <c r="B1903">
        <v>-2.81</v>
      </c>
      <c r="C1903">
        <v>0.56000000000000005</v>
      </c>
      <c r="D1903">
        <v>-1.23</v>
      </c>
      <c r="E1903">
        <v>1E-3</v>
      </c>
    </row>
    <row r="1904" spans="1:5">
      <c r="A1904">
        <v>19321115</v>
      </c>
      <c r="B1904">
        <v>-0.17</v>
      </c>
      <c r="C1904">
        <v>-1.91</v>
      </c>
      <c r="D1904">
        <v>-0.78</v>
      </c>
      <c r="E1904">
        <v>1E-3</v>
      </c>
    </row>
    <row r="1905" spans="1:5">
      <c r="A1905">
        <v>19321116</v>
      </c>
      <c r="B1905">
        <v>-2.9</v>
      </c>
      <c r="C1905">
        <v>3.05</v>
      </c>
      <c r="D1905">
        <v>-2.16</v>
      </c>
      <c r="E1905">
        <v>1E-3</v>
      </c>
    </row>
    <row r="1906" spans="1:5">
      <c r="A1906">
        <v>19321117</v>
      </c>
      <c r="B1906">
        <v>-0.74</v>
      </c>
      <c r="C1906">
        <v>0.01</v>
      </c>
      <c r="D1906">
        <v>-2.4900000000000002</v>
      </c>
      <c r="E1906">
        <v>1E-3</v>
      </c>
    </row>
    <row r="1907" spans="1:5">
      <c r="A1907">
        <v>19321118</v>
      </c>
      <c r="B1907">
        <v>-0.1</v>
      </c>
      <c r="C1907">
        <v>0.1</v>
      </c>
      <c r="D1907">
        <v>0.38</v>
      </c>
      <c r="E1907">
        <v>1E-3</v>
      </c>
    </row>
    <row r="1908" spans="1:5">
      <c r="A1908">
        <v>19321119</v>
      </c>
      <c r="B1908">
        <v>1.43</v>
      </c>
      <c r="C1908">
        <v>-0.96</v>
      </c>
      <c r="D1908">
        <v>-0.19</v>
      </c>
      <c r="E1908">
        <v>1E-3</v>
      </c>
    </row>
    <row r="1909" spans="1:5">
      <c r="A1909">
        <v>19321121</v>
      </c>
      <c r="B1909">
        <v>-0.54</v>
      </c>
      <c r="C1909">
        <v>-0.42</v>
      </c>
      <c r="D1909">
        <v>-0.05</v>
      </c>
      <c r="E1909">
        <v>1E-3</v>
      </c>
    </row>
    <row r="1910" spans="1:5">
      <c r="A1910">
        <v>19321122</v>
      </c>
      <c r="B1910">
        <v>-0.3</v>
      </c>
      <c r="C1910">
        <v>0.12</v>
      </c>
      <c r="D1910">
        <v>-0.67</v>
      </c>
      <c r="E1910">
        <v>1E-3</v>
      </c>
    </row>
    <row r="1911" spans="1:5">
      <c r="A1911">
        <v>19321123</v>
      </c>
      <c r="B1911">
        <v>-4.08</v>
      </c>
      <c r="C1911">
        <v>1.03</v>
      </c>
      <c r="D1911">
        <v>-1.19</v>
      </c>
      <c r="E1911">
        <v>1E-3</v>
      </c>
    </row>
    <row r="1912" spans="1:5">
      <c r="A1912">
        <v>19321125</v>
      </c>
      <c r="B1912">
        <v>-1.2</v>
      </c>
      <c r="C1912">
        <v>-0.55000000000000004</v>
      </c>
      <c r="D1912">
        <v>0.08</v>
      </c>
      <c r="E1912">
        <v>1E-3</v>
      </c>
    </row>
    <row r="1913" spans="1:5">
      <c r="A1913">
        <v>19321126</v>
      </c>
      <c r="B1913">
        <v>0.48</v>
      </c>
      <c r="C1913">
        <v>0.06</v>
      </c>
      <c r="D1913">
        <v>1.25</v>
      </c>
      <c r="E1913">
        <v>1E-3</v>
      </c>
    </row>
    <row r="1914" spans="1:5">
      <c r="A1914">
        <v>19321128</v>
      </c>
      <c r="B1914">
        <v>-0.38</v>
      </c>
      <c r="C1914">
        <v>-0.27</v>
      </c>
      <c r="D1914">
        <v>-1.42</v>
      </c>
      <c r="E1914">
        <v>1E-3</v>
      </c>
    </row>
    <row r="1915" spans="1:5">
      <c r="A1915">
        <v>19321129</v>
      </c>
      <c r="B1915">
        <v>-0.37</v>
      </c>
      <c r="C1915">
        <v>-0.03</v>
      </c>
      <c r="D1915">
        <v>-0.98</v>
      </c>
      <c r="E1915">
        <v>1E-3</v>
      </c>
    </row>
    <row r="1916" spans="1:5">
      <c r="A1916">
        <v>19321130</v>
      </c>
      <c r="B1916">
        <v>-2.68</v>
      </c>
      <c r="C1916">
        <v>0.42</v>
      </c>
      <c r="D1916">
        <v>-2.48</v>
      </c>
      <c r="E1916">
        <v>1E-3</v>
      </c>
    </row>
    <row r="1917" spans="1:5">
      <c r="A1917">
        <v>19321201</v>
      </c>
      <c r="B1917">
        <v>2.36</v>
      </c>
      <c r="C1917">
        <v>-1.1299999999999999</v>
      </c>
      <c r="D1917">
        <v>0.2</v>
      </c>
      <c r="E1917">
        <v>0</v>
      </c>
    </row>
    <row r="1918" spans="1:5">
      <c r="A1918">
        <v>19321202</v>
      </c>
      <c r="B1918">
        <v>-3.14</v>
      </c>
      <c r="C1918">
        <v>1.8</v>
      </c>
      <c r="D1918">
        <v>-1.81</v>
      </c>
      <c r="E1918">
        <v>0</v>
      </c>
    </row>
    <row r="1919" spans="1:5">
      <c r="A1919">
        <v>19321203</v>
      </c>
      <c r="B1919">
        <v>-0.28000000000000003</v>
      </c>
      <c r="C1919">
        <v>-0.77</v>
      </c>
      <c r="D1919">
        <v>-2</v>
      </c>
      <c r="E1919">
        <v>0</v>
      </c>
    </row>
    <row r="1920" spans="1:5">
      <c r="A1920">
        <v>19321205</v>
      </c>
      <c r="B1920">
        <v>0.91</v>
      </c>
      <c r="C1920">
        <v>-0.49</v>
      </c>
      <c r="D1920">
        <v>-0.33</v>
      </c>
      <c r="E1920">
        <v>0</v>
      </c>
    </row>
    <row r="1921" spans="1:5">
      <c r="A1921">
        <v>19321206</v>
      </c>
      <c r="B1921">
        <v>4.3899999999999997</v>
      </c>
      <c r="C1921">
        <v>-4.51</v>
      </c>
      <c r="D1921">
        <v>1.0900000000000001</v>
      </c>
      <c r="E1921">
        <v>0</v>
      </c>
    </row>
    <row r="1922" spans="1:5">
      <c r="A1922">
        <v>19321207</v>
      </c>
      <c r="B1922">
        <v>0.5</v>
      </c>
      <c r="C1922">
        <v>0.57999999999999996</v>
      </c>
      <c r="D1922">
        <v>0.62</v>
      </c>
      <c r="E1922">
        <v>0</v>
      </c>
    </row>
    <row r="1923" spans="1:5">
      <c r="A1923">
        <v>19321208</v>
      </c>
      <c r="B1923">
        <v>-0.05</v>
      </c>
      <c r="C1923">
        <v>0.23</v>
      </c>
      <c r="D1923">
        <v>-0.92</v>
      </c>
      <c r="E1923">
        <v>0</v>
      </c>
    </row>
    <row r="1924" spans="1:5">
      <c r="A1924">
        <v>19321209</v>
      </c>
      <c r="B1924">
        <v>2.23</v>
      </c>
      <c r="C1924">
        <v>-1.75</v>
      </c>
      <c r="D1924">
        <v>0.21</v>
      </c>
      <c r="E1924">
        <v>0</v>
      </c>
    </row>
    <row r="1925" spans="1:5">
      <c r="A1925">
        <v>19321210</v>
      </c>
      <c r="B1925">
        <v>-0.55000000000000004</v>
      </c>
      <c r="C1925">
        <v>-0.23</v>
      </c>
      <c r="D1925">
        <v>-0.04</v>
      </c>
      <c r="E1925">
        <v>0</v>
      </c>
    </row>
    <row r="1926" spans="1:5">
      <c r="A1926">
        <v>19321212</v>
      </c>
      <c r="B1926">
        <v>0.52</v>
      </c>
      <c r="C1926">
        <v>-1.08</v>
      </c>
      <c r="D1926">
        <v>1.81</v>
      </c>
      <c r="E1926">
        <v>0</v>
      </c>
    </row>
    <row r="1927" spans="1:5">
      <c r="A1927">
        <v>19321213</v>
      </c>
      <c r="B1927">
        <v>-1.28</v>
      </c>
      <c r="C1927">
        <v>0.64</v>
      </c>
      <c r="D1927">
        <v>-2.5299999999999998</v>
      </c>
      <c r="E1927">
        <v>0</v>
      </c>
    </row>
    <row r="1928" spans="1:5">
      <c r="A1928">
        <v>19321214</v>
      </c>
      <c r="B1928">
        <v>1.72</v>
      </c>
      <c r="C1928">
        <v>-2.27</v>
      </c>
      <c r="D1928">
        <v>0.55000000000000004</v>
      </c>
      <c r="E1928">
        <v>0</v>
      </c>
    </row>
    <row r="1929" spans="1:5">
      <c r="A1929">
        <v>19321215</v>
      </c>
      <c r="B1929">
        <v>-0.56999999999999995</v>
      </c>
      <c r="C1929">
        <v>1.71</v>
      </c>
      <c r="D1929">
        <v>-2.76</v>
      </c>
      <c r="E1929">
        <v>0</v>
      </c>
    </row>
    <row r="1930" spans="1:5">
      <c r="A1930">
        <v>19321216</v>
      </c>
      <c r="B1930">
        <v>-0.65</v>
      </c>
      <c r="C1930">
        <v>0.21</v>
      </c>
      <c r="D1930">
        <v>-1.19</v>
      </c>
      <c r="E1930">
        <v>0</v>
      </c>
    </row>
    <row r="1931" spans="1:5">
      <c r="A1931">
        <v>19321217</v>
      </c>
      <c r="B1931">
        <v>-0.04</v>
      </c>
      <c r="C1931">
        <v>0.11</v>
      </c>
      <c r="D1931">
        <v>-0.06</v>
      </c>
      <c r="E1931">
        <v>0</v>
      </c>
    </row>
    <row r="1932" spans="1:5">
      <c r="A1932">
        <v>19321219</v>
      </c>
      <c r="B1932">
        <v>-0.33</v>
      </c>
      <c r="C1932">
        <v>-0.96</v>
      </c>
      <c r="D1932">
        <v>-1.65</v>
      </c>
      <c r="E1932">
        <v>0</v>
      </c>
    </row>
    <row r="1933" spans="1:5">
      <c r="A1933">
        <v>19321220</v>
      </c>
      <c r="B1933">
        <v>-1.99</v>
      </c>
      <c r="C1933">
        <v>0.06</v>
      </c>
      <c r="D1933">
        <v>-1.01</v>
      </c>
      <c r="E1933">
        <v>0</v>
      </c>
    </row>
    <row r="1934" spans="1:5">
      <c r="A1934">
        <v>19321221</v>
      </c>
      <c r="B1934">
        <v>-0.4</v>
      </c>
      <c r="C1934">
        <v>-0.66</v>
      </c>
      <c r="D1934">
        <v>-1.1499999999999999</v>
      </c>
      <c r="E1934">
        <v>0</v>
      </c>
    </row>
    <row r="1935" spans="1:5">
      <c r="A1935">
        <v>19321222</v>
      </c>
      <c r="B1935">
        <v>-3.36</v>
      </c>
      <c r="C1935">
        <v>1.94</v>
      </c>
      <c r="D1935">
        <v>-2.2799999999999998</v>
      </c>
      <c r="E1935">
        <v>0</v>
      </c>
    </row>
    <row r="1936" spans="1:5">
      <c r="A1936">
        <v>19321223</v>
      </c>
      <c r="B1936">
        <v>-0.19</v>
      </c>
      <c r="C1936">
        <v>-1.57</v>
      </c>
      <c r="D1936">
        <v>-0.42</v>
      </c>
      <c r="E1936">
        <v>0</v>
      </c>
    </row>
    <row r="1937" spans="1:5">
      <c r="A1937">
        <v>19321224</v>
      </c>
      <c r="B1937">
        <v>1.28</v>
      </c>
      <c r="C1937">
        <v>0.15</v>
      </c>
      <c r="D1937">
        <v>1.54</v>
      </c>
      <c r="E1937">
        <v>0</v>
      </c>
    </row>
    <row r="1938" spans="1:5">
      <c r="A1938">
        <v>19321227</v>
      </c>
      <c r="B1938">
        <v>-0.65</v>
      </c>
      <c r="C1938">
        <v>-1.48</v>
      </c>
      <c r="D1938">
        <v>-1.21</v>
      </c>
      <c r="E1938">
        <v>0</v>
      </c>
    </row>
    <row r="1939" spans="1:5">
      <c r="A1939">
        <v>19321228</v>
      </c>
      <c r="B1939">
        <v>0.06</v>
      </c>
      <c r="C1939">
        <v>0.4</v>
      </c>
      <c r="D1939">
        <v>-0.35</v>
      </c>
      <c r="E1939">
        <v>0</v>
      </c>
    </row>
    <row r="1940" spans="1:5">
      <c r="A1940">
        <v>19321229</v>
      </c>
      <c r="B1940">
        <v>1.52</v>
      </c>
      <c r="C1940">
        <v>-2.62</v>
      </c>
      <c r="D1940">
        <v>-1.3</v>
      </c>
      <c r="E1940">
        <v>0</v>
      </c>
    </row>
    <row r="1941" spans="1:5">
      <c r="A1941">
        <v>19321230</v>
      </c>
      <c r="B1941">
        <v>2.72</v>
      </c>
      <c r="C1941">
        <v>0.02</v>
      </c>
      <c r="D1941">
        <v>6.77</v>
      </c>
      <c r="E1941">
        <v>0</v>
      </c>
    </row>
    <row r="1942" spans="1:5">
      <c r="A1942">
        <v>19321231</v>
      </c>
      <c r="B1942">
        <v>-0.04</v>
      </c>
      <c r="C1942">
        <v>3.37</v>
      </c>
      <c r="D1942">
        <v>1.06</v>
      </c>
      <c r="E1942">
        <v>0</v>
      </c>
    </row>
    <row r="1943" spans="1:5">
      <c r="A1943">
        <v>19330103</v>
      </c>
      <c r="B1943">
        <v>-0.72</v>
      </c>
      <c r="C1943">
        <v>1.73</v>
      </c>
      <c r="D1943">
        <v>-1.08</v>
      </c>
      <c r="E1943">
        <v>0</v>
      </c>
    </row>
    <row r="1944" spans="1:5">
      <c r="A1944">
        <v>19330104</v>
      </c>
      <c r="B1944">
        <v>4.33</v>
      </c>
      <c r="C1944">
        <v>-1.92</v>
      </c>
      <c r="D1944">
        <v>3.59</v>
      </c>
      <c r="E1944">
        <v>0</v>
      </c>
    </row>
    <row r="1945" spans="1:5">
      <c r="A1945">
        <v>19330105</v>
      </c>
      <c r="B1945">
        <v>-0.28000000000000003</v>
      </c>
      <c r="C1945">
        <v>2.4700000000000002</v>
      </c>
      <c r="D1945">
        <v>0.91</v>
      </c>
      <c r="E1945">
        <v>0</v>
      </c>
    </row>
    <row r="1946" spans="1:5">
      <c r="A1946">
        <v>19330106</v>
      </c>
      <c r="B1946">
        <v>1.42</v>
      </c>
      <c r="C1946">
        <v>-0.89</v>
      </c>
      <c r="D1946">
        <v>2.39</v>
      </c>
      <c r="E1946">
        <v>0</v>
      </c>
    </row>
    <row r="1947" spans="1:5">
      <c r="A1947">
        <v>19330109</v>
      </c>
      <c r="B1947">
        <v>-1.05</v>
      </c>
      <c r="C1947">
        <v>0.64</v>
      </c>
      <c r="D1947">
        <v>-0.47</v>
      </c>
      <c r="E1947">
        <v>0</v>
      </c>
    </row>
    <row r="1948" spans="1:5">
      <c r="A1948">
        <v>19330110</v>
      </c>
      <c r="B1948">
        <v>2.57</v>
      </c>
      <c r="C1948">
        <v>-1.73</v>
      </c>
      <c r="D1948">
        <v>2.52</v>
      </c>
      <c r="E1948">
        <v>0</v>
      </c>
    </row>
    <row r="1949" spans="1:5">
      <c r="A1949">
        <v>19330111</v>
      </c>
      <c r="B1949">
        <v>-0.21</v>
      </c>
      <c r="C1949">
        <v>1.51</v>
      </c>
      <c r="D1949">
        <v>0.86</v>
      </c>
      <c r="E1949">
        <v>0</v>
      </c>
    </row>
    <row r="1950" spans="1:5">
      <c r="A1950">
        <v>19330112</v>
      </c>
      <c r="B1950">
        <v>-0.99</v>
      </c>
      <c r="C1950">
        <v>7.0000000000000007E-2</v>
      </c>
      <c r="D1950">
        <v>-0.44</v>
      </c>
      <c r="E1950">
        <v>0</v>
      </c>
    </row>
    <row r="1951" spans="1:5">
      <c r="A1951">
        <v>19330113</v>
      </c>
      <c r="B1951">
        <v>-0.16</v>
      </c>
      <c r="C1951">
        <v>-0.82</v>
      </c>
      <c r="D1951">
        <v>-2.2400000000000002</v>
      </c>
      <c r="E1951">
        <v>0</v>
      </c>
    </row>
    <row r="1952" spans="1:5">
      <c r="A1952">
        <v>19330114</v>
      </c>
      <c r="B1952">
        <v>-0.23</v>
      </c>
      <c r="C1952">
        <v>-0.22</v>
      </c>
      <c r="D1952">
        <v>0.21</v>
      </c>
      <c r="E1952">
        <v>0</v>
      </c>
    </row>
    <row r="1953" spans="1:5">
      <c r="A1953">
        <v>19330116</v>
      </c>
      <c r="B1953">
        <v>-2.2400000000000002</v>
      </c>
      <c r="C1953">
        <v>2</v>
      </c>
      <c r="D1953">
        <v>-1.17</v>
      </c>
      <c r="E1953">
        <v>0</v>
      </c>
    </row>
    <row r="1954" spans="1:5">
      <c r="A1954">
        <v>19330117</v>
      </c>
      <c r="B1954">
        <v>0.15</v>
      </c>
      <c r="C1954">
        <v>-1.18</v>
      </c>
      <c r="D1954">
        <v>-0.7</v>
      </c>
      <c r="E1954">
        <v>0</v>
      </c>
    </row>
    <row r="1955" spans="1:5">
      <c r="A1955">
        <v>19330118</v>
      </c>
      <c r="B1955">
        <v>-1.67</v>
      </c>
      <c r="C1955">
        <v>1.36</v>
      </c>
      <c r="D1955">
        <v>-7.0000000000000007E-2</v>
      </c>
      <c r="E1955">
        <v>0</v>
      </c>
    </row>
    <row r="1956" spans="1:5">
      <c r="A1956">
        <v>19330119</v>
      </c>
      <c r="B1956">
        <v>0.54</v>
      </c>
      <c r="C1956">
        <v>-1.31</v>
      </c>
      <c r="D1956">
        <v>0.61</v>
      </c>
      <c r="E1956">
        <v>0</v>
      </c>
    </row>
    <row r="1957" spans="1:5">
      <c r="A1957">
        <v>19330120</v>
      </c>
      <c r="B1957">
        <v>1.21</v>
      </c>
      <c r="C1957">
        <v>-1.07</v>
      </c>
      <c r="D1957">
        <v>0.56000000000000005</v>
      </c>
      <c r="E1957">
        <v>0</v>
      </c>
    </row>
    <row r="1958" spans="1:5">
      <c r="A1958">
        <v>19330121</v>
      </c>
      <c r="B1958">
        <v>0.45</v>
      </c>
      <c r="C1958">
        <v>-0.4</v>
      </c>
      <c r="D1958">
        <v>0.54</v>
      </c>
      <c r="E1958">
        <v>0</v>
      </c>
    </row>
    <row r="1959" spans="1:5">
      <c r="A1959">
        <v>19330123</v>
      </c>
      <c r="B1959">
        <v>-0.87</v>
      </c>
      <c r="C1959">
        <v>0.76</v>
      </c>
      <c r="D1959">
        <v>-1.22</v>
      </c>
      <c r="E1959">
        <v>0</v>
      </c>
    </row>
    <row r="1960" spans="1:5">
      <c r="A1960">
        <v>19330124</v>
      </c>
      <c r="B1960">
        <v>-0.43</v>
      </c>
      <c r="C1960">
        <v>0.9</v>
      </c>
      <c r="D1960">
        <v>-7.0000000000000007E-2</v>
      </c>
      <c r="E1960">
        <v>0</v>
      </c>
    </row>
    <row r="1961" spans="1:5">
      <c r="A1961">
        <v>19330125</v>
      </c>
      <c r="B1961">
        <v>1.43</v>
      </c>
      <c r="C1961">
        <v>-2.14</v>
      </c>
      <c r="D1961">
        <v>0.89</v>
      </c>
      <c r="E1961">
        <v>0</v>
      </c>
    </row>
    <row r="1962" spans="1:5">
      <c r="A1962">
        <v>19330126</v>
      </c>
      <c r="B1962">
        <v>-0.51</v>
      </c>
      <c r="C1962">
        <v>1.1499999999999999</v>
      </c>
      <c r="D1962">
        <v>-0.95</v>
      </c>
      <c r="E1962">
        <v>0</v>
      </c>
    </row>
    <row r="1963" spans="1:5">
      <c r="A1963">
        <v>19330127</v>
      </c>
      <c r="B1963">
        <v>-0.2</v>
      </c>
      <c r="C1963">
        <v>-1.06</v>
      </c>
      <c r="D1963">
        <v>1.25</v>
      </c>
      <c r="E1963">
        <v>0</v>
      </c>
    </row>
    <row r="1964" spans="1:5">
      <c r="A1964">
        <v>19330128</v>
      </c>
      <c r="B1964">
        <v>-0.81</v>
      </c>
      <c r="C1964">
        <v>1.64</v>
      </c>
      <c r="D1964">
        <v>-1</v>
      </c>
      <c r="E1964">
        <v>0</v>
      </c>
    </row>
    <row r="1965" spans="1:5">
      <c r="A1965">
        <v>19330130</v>
      </c>
      <c r="B1965">
        <v>-0.06</v>
      </c>
      <c r="C1965">
        <v>-1.41</v>
      </c>
      <c r="D1965">
        <v>0.88</v>
      </c>
      <c r="E1965">
        <v>0</v>
      </c>
    </row>
    <row r="1966" spans="1:5">
      <c r="A1966">
        <v>19330131</v>
      </c>
      <c r="B1966">
        <v>-0.21</v>
      </c>
      <c r="C1966">
        <v>0.49</v>
      </c>
      <c r="D1966">
        <v>0.73</v>
      </c>
      <c r="E1966">
        <v>0</v>
      </c>
    </row>
    <row r="1967" spans="1:5">
      <c r="A1967">
        <v>19330201</v>
      </c>
      <c r="B1967">
        <v>-2.91</v>
      </c>
      <c r="C1967">
        <v>1.1399999999999999</v>
      </c>
      <c r="D1967">
        <v>0.21</v>
      </c>
      <c r="E1967">
        <v>-1E-3</v>
      </c>
    </row>
    <row r="1968" spans="1:5">
      <c r="A1968">
        <v>19330202</v>
      </c>
      <c r="B1968">
        <v>-1.73</v>
      </c>
      <c r="C1968">
        <v>-0.92</v>
      </c>
      <c r="D1968">
        <v>-0.4</v>
      </c>
      <c r="E1968">
        <v>-1E-3</v>
      </c>
    </row>
    <row r="1969" spans="1:5">
      <c r="A1969">
        <v>19330203</v>
      </c>
      <c r="B1969">
        <v>-0.06</v>
      </c>
      <c r="C1969">
        <v>0.32</v>
      </c>
      <c r="D1969">
        <v>0.99</v>
      </c>
      <c r="E1969">
        <v>-1E-3</v>
      </c>
    </row>
    <row r="1970" spans="1:5">
      <c r="A1970">
        <v>19330204</v>
      </c>
      <c r="B1970">
        <v>-0.98</v>
      </c>
      <c r="C1970">
        <v>0.54</v>
      </c>
      <c r="D1970">
        <v>-0.45</v>
      </c>
      <c r="E1970">
        <v>-1E-3</v>
      </c>
    </row>
    <row r="1971" spans="1:5">
      <c r="A1971">
        <v>19330206</v>
      </c>
      <c r="B1971">
        <v>0.04</v>
      </c>
      <c r="C1971">
        <v>-0.7</v>
      </c>
      <c r="D1971">
        <v>0.59</v>
      </c>
      <c r="E1971">
        <v>-1E-3</v>
      </c>
    </row>
    <row r="1972" spans="1:5">
      <c r="A1972">
        <v>19330207</v>
      </c>
      <c r="B1972">
        <v>0.94</v>
      </c>
      <c r="C1972">
        <v>-0.54</v>
      </c>
      <c r="D1972">
        <v>-0.08</v>
      </c>
      <c r="E1972">
        <v>-1E-3</v>
      </c>
    </row>
    <row r="1973" spans="1:5">
      <c r="A1973">
        <v>19330208</v>
      </c>
      <c r="B1973">
        <v>1.08</v>
      </c>
      <c r="C1973">
        <v>-0.48</v>
      </c>
      <c r="D1973">
        <v>0.1</v>
      </c>
      <c r="E1973">
        <v>-1E-3</v>
      </c>
    </row>
    <row r="1974" spans="1:5">
      <c r="A1974">
        <v>19330209</v>
      </c>
      <c r="B1974">
        <v>2.04</v>
      </c>
      <c r="C1974">
        <v>-0.35</v>
      </c>
      <c r="D1974">
        <v>2.09</v>
      </c>
      <c r="E1974">
        <v>-1E-3</v>
      </c>
    </row>
    <row r="1975" spans="1:5">
      <c r="A1975">
        <v>19330210</v>
      </c>
      <c r="B1975">
        <v>-1.03</v>
      </c>
      <c r="C1975">
        <v>0.42</v>
      </c>
      <c r="D1975">
        <v>-0.1</v>
      </c>
      <c r="E1975">
        <v>-1E-3</v>
      </c>
    </row>
    <row r="1976" spans="1:5">
      <c r="A1976">
        <v>19330211</v>
      </c>
      <c r="B1976">
        <v>0.34</v>
      </c>
      <c r="C1976">
        <v>-1.04</v>
      </c>
      <c r="D1976">
        <v>0.93</v>
      </c>
      <c r="E1976">
        <v>-1E-3</v>
      </c>
    </row>
    <row r="1977" spans="1:5">
      <c r="A1977">
        <v>19330214</v>
      </c>
      <c r="B1977">
        <v>-4.6900000000000004</v>
      </c>
      <c r="C1977">
        <v>-0.46</v>
      </c>
      <c r="D1977">
        <v>-1.91</v>
      </c>
      <c r="E1977">
        <v>-1E-3</v>
      </c>
    </row>
    <row r="1978" spans="1:5">
      <c r="A1978">
        <v>19330215</v>
      </c>
      <c r="B1978">
        <v>-0.1</v>
      </c>
      <c r="C1978">
        <v>0.51</v>
      </c>
      <c r="D1978">
        <v>-0.24</v>
      </c>
      <c r="E1978">
        <v>-1E-3</v>
      </c>
    </row>
    <row r="1979" spans="1:5">
      <c r="A1979">
        <v>19330216</v>
      </c>
      <c r="B1979">
        <v>-2.0299999999999998</v>
      </c>
      <c r="C1979">
        <v>0.34</v>
      </c>
      <c r="D1979">
        <v>-0.65</v>
      </c>
      <c r="E1979">
        <v>-1E-3</v>
      </c>
    </row>
    <row r="1980" spans="1:5">
      <c r="A1980">
        <v>19330217</v>
      </c>
      <c r="B1980">
        <v>1.49</v>
      </c>
      <c r="C1980">
        <v>-2</v>
      </c>
      <c r="D1980">
        <v>1.26</v>
      </c>
      <c r="E1980">
        <v>-1E-3</v>
      </c>
    </row>
    <row r="1981" spans="1:5">
      <c r="A1981">
        <v>19330218</v>
      </c>
      <c r="B1981">
        <v>-0.32</v>
      </c>
      <c r="C1981">
        <v>2.25</v>
      </c>
      <c r="D1981">
        <v>-0.32</v>
      </c>
      <c r="E1981">
        <v>-1E-3</v>
      </c>
    </row>
    <row r="1982" spans="1:5">
      <c r="A1982">
        <v>19330220</v>
      </c>
      <c r="B1982">
        <v>-2.7</v>
      </c>
      <c r="C1982">
        <v>1.08</v>
      </c>
      <c r="D1982">
        <v>-1.44</v>
      </c>
      <c r="E1982">
        <v>-1E-3</v>
      </c>
    </row>
    <row r="1983" spans="1:5">
      <c r="A1983">
        <v>19330221</v>
      </c>
      <c r="B1983">
        <v>-0.62</v>
      </c>
      <c r="C1983">
        <v>0.15</v>
      </c>
      <c r="D1983">
        <v>-0.69</v>
      </c>
      <c r="E1983">
        <v>-1E-3</v>
      </c>
    </row>
    <row r="1984" spans="1:5">
      <c r="A1984">
        <v>19330223</v>
      </c>
      <c r="B1984">
        <v>-4.01</v>
      </c>
      <c r="C1984">
        <v>1.06</v>
      </c>
      <c r="D1984">
        <v>-1.52</v>
      </c>
      <c r="E1984">
        <v>-1E-3</v>
      </c>
    </row>
    <row r="1985" spans="1:5">
      <c r="A1985">
        <v>19330224</v>
      </c>
      <c r="B1985">
        <v>2.98</v>
      </c>
      <c r="C1985">
        <v>-3.11</v>
      </c>
      <c r="D1985">
        <v>0.34</v>
      </c>
      <c r="E1985">
        <v>-1E-3</v>
      </c>
    </row>
    <row r="1986" spans="1:5">
      <c r="A1986">
        <v>19330225</v>
      </c>
      <c r="B1986">
        <v>-4.7300000000000004</v>
      </c>
      <c r="C1986">
        <v>2.63</v>
      </c>
      <c r="D1986">
        <v>-1.8</v>
      </c>
      <c r="E1986">
        <v>-1E-3</v>
      </c>
    </row>
    <row r="1987" spans="1:5">
      <c r="A1987">
        <v>19330227</v>
      </c>
      <c r="B1987">
        <v>-1.32</v>
      </c>
      <c r="C1987">
        <v>-2.56</v>
      </c>
      <c r="D1987">
        <v>-0.23</v>
      </c>
      <c r="E1987">
        <v>-1E-3</v>
      </c>
    </row>
    <row r="1988" spans="1:5">
      <c r="A1988">
        <v>19330228</v>
      </c>
      <c r="B1988">
        <v>2.16</v>
      </c>
      <c r="C1988">
        <v>-1.96</v>
      </c>
      <c r="D1988">
        <v>0.51</v>
      </c>
      <c r="E1988">
        <v>-1E-3</v>
      </c>
    </row>
    <row r="1989" spans="1:5">
      <c r="A1989">
        <v>19330301</v>
      </c>
      <c r="B1989">
        <v>1.58</v>
      </c>
      <c r="C1989">
        <v>-0.56000000000000005</v>
      </c>
      <c r="D1989">
        <v>1.75</v>
      </c>
      <c r="E1989">
        <v>2E-3</v>
      </c>
    </row>
    <row r="1990" spans="1:5">
      <c r="A1990">
        <v>19330302</v>
      </c>
      <c r="B1990">
        <v>-1.8</v>
      </c>
      <c r="C1990">
        <v>0.97</v>
      </c>
      <c r="D1990">
        <v>-1.0900000000000001</v>
      </c>
      <c r="E1990">
        <v>2E-3</v>
      </c>
    </row>
    <row r="1991" spans="1:5">
      <c r="A1991">
        <v>19330303</v>
      </c>
      <c r="B1991">
        <v>3.07</v>
      </c>
      <c r="C1991">
        <v>-1.68</v>
      </c>
      <c r="D1991">
        <v>2.14</v>
      </c>
      <c r="E1991">
        <v>2E-3</v>
      </c>
    </row>
    <row r="1992" spans="1:5">
      <c r="A1992">
        <v>19330315</v>
      </c>
      <c r="B1992">
        <v>15.76</v>
      </c>
      <c r="C1992">
        <v>1.43</v>
      </c>
      <c r="D1992">
        <v>8.17</v>
      </c>
      <c r="E1992">
        <v>2E-3</v>
      </c>
    </row>
    <row r="1993" spans="1:5">
      <c r="A1993">
        <v>19330316</v>
      </c>
      <c r="B1993">
        <v>1.47</v>
      </c>
      <c r="C1993">
        <v>3.38</v>
      </c>
      <c r="D1993">
        <v>3.34</v>
      </c>
      <c r="E1993">
        <v>2E-3</v>
      </c>
    </row>
    <row r="1994" spans="1:5">
      <c r="A1994">
        <v>19330317</v>
      </c>
      <c r="B1994">
        <v>-3.48</v>
      </c>
      <c r="C1994">
        <v>0.05</v>
      </c>
      <c r="D1994">
        <v>-0.96</v>
      </c>
      <c r="E1994">
        <v>2E-3</v>
      </c>
    </row>
    <row r="1995" spans="1:5">
      <c r="A1995">
        <v>19330318</v>
      </c>
      <c r="B1995">
        <v>-0.26</v>
      </c>
      <c r="C1995">
        <v>-7.0000000000000007E-2</v>
      </c>
      <c r="D1995">
        <v>-0.7</v>
      </c>
      <c r="E1995">
        <v>2E-3</v>
      </c>
    </row>
    <row r="1996" spans="1:5">
      <c r="A1996">
        <v>19330320</v>
      </c>
      <c r="B1996">
        <v>-1.37</v>
      </c>
      <c r="C1996">
        <v>0</v>
      </c>
      <c r="D1996">
        <v>0.95</v>
      </c>
      <c r="E1996">
        <v>2E-3</v>
      </c>
    </row>
    <row r="1997" spans="1:5">
      <c r="A1997">
        <v>19330321</v>
      </c>
      <c r="B1997">
        <v>-4.41</v>
      </c>
      <c r="C1997">
        <v>1.62</v>
      </c>
      <c r="D1997">
        <v>-3.91</v>
      </c>
      <c r="E1997">
        <v>2E-3</v>
      </c>
    </row>
    <row r="1998" spans="1:5">
      <c r="A1998">
        <v>19330322</v>
      </c>
      <c r="B1998">
        <v>-1.21</v>
      </c>
      <c r="C1998">
        <v>-0.95</v>
      </c>
      <c r="D1998">
        <v>0.05</v>
      </c>
      <c r="E1998">
        <v>2E-3</v>
      </c>
    </row>
    <row r="1999" spans="1:5">
      <c r="A1999">
        <v>19330323</v>
      </c>
      <c r="B1999">
        <v>1.7</v>
      </c>
      <c r="C1999">
        <v>-1.58</v>
      </c>
      <c r="D1999">
        <v>2.97</v>
      </c>
      <c r="E1999">
        <v>2E-3</v>
      </c>
    </row>
    <row r="2000" spans="1:5">
      <c r="A2000">
        <v>19330324</v>
      </c>
      <c r="B2000">
        <v>-0.38</v>
      </c>
      <c r="C2000">
        <v>0.2</v>
      </c>
      <c r="D2000">
        <v>-0.35</v>
      </c>
      <c r="E2000">
        <v>2E-3</v>
      </c>
    </row>
    <row r="2001" spans="1:5">
      <c r="A2001">
        <v>19330325</v>
      </c>
      <c r="B2001">
        <v>-0.56999999999999995</v>
      </c>
      <c r="C2001">
        <v>0.16</v>
      </c>
      <c r="D2001">
        <v>-0.87</v>
      </c>
      <c r="E2001">
        <v>2E-3</v>
      </c>
    </row>
    <row r="2002" spans="1:5">
      <c r="A2002">
        <v>19330327</v>
      </c>
      <c r="B2002">
        <v>-2.02</v>
      </c>
      <c r="C2002">
        <v>-0.3</v>
      </c>
      <c r="D2002">
        <v>0.45</v>
      </c>
      <c r="E2002">
        <v>2E-3</v>
      </c>
    </row>
    <row r="2003" spans="1:5">
      <c r="A2003">
        <v>19330328</v>
      </c>
      <c r="B2003">
        <v>1.62</v>
      </c>
      <c r="C2003">
        <v>-2.2200000000000002</v>
      </c>
      <c r="D2003">
        <v>0.38</v>
      </c>
      <c r="E2003">
        <v>2E-3</v>
      </c>
    </row>
    <row r="2004" spans="1:5">
      <c r="A2004">
        <v>19330329</v>
      </c>
      <c r="B2004">
        <v>-1.85</v>
      </c>
      <c r="C2004">
        <v>1.7</v>
      </c>
      <c r="D2004">
        <v>-0.71</v>
      </c>
      <c r="E2004">
        <v>2E-3</v>
      </c>
    </row>
    <row r="2005" spans="1:5">
      <c r="A2005">
        <v>19330330</v>
      </c>
      <c r="B2005">
        <v>-0.48</v>
      </c>
      <c r="C2005">
        <v>-0.87</v>
      </c>
      <c r="D2005">
        <v>-1.64</v>
      </c>
      <c r="E2005">
        <v>2E-3</v>
      </c>
    </row>
    <row r="2006" spans="1:5">
      <c r="A2006">
        <v>19330331</v>
      </c>
      <c r="B2006">
        <v>-2.73</v>
      </c>
      <c r="C2006">
        <v>2.4</v>
      </c>
      <c r="D2006">
        <v>-1.48</v>
      </c>
      <c r="E2006">
        <v>2E-3</v>
      </c>
    </row>
    <row r="2007" spans="1:5">
      <c r="A2007">
        <v>19330401</v>
      </c>
      <c r="B2007">
        <v>0.5</v>
      </c>
      <c r="C2007">
        <v>-0.74</v>
      </c>
      <c r="D2007">
        <v>-0.13</v>
      </c>
      <c r="E2007">
        <v>4.0000000000000001E-3</v>
      </c>
    </row>
    <row r="2008" spans="1:5">
      <c r="A2008">
        <v>19330403</v>
      </c>
      <c r="B2008">
        <v>-0.09</v>
      </c>
      <c r="C2008">
        <v>-0.7</v>
      </c>
      <c r="D2008">
        <v>-0.68</v>
      </c>
      <c r="E2008">
        <v>4.0000000000000001E-3</v>
      </c>
    </row>
    <row r="2009" spans="1:5">
      <c r="A2009">
        <v>19330404</v>
      </c>
      <c r="B2009">
        <v>0.33</v>
      </c>
      <c r="C2009">
        <v>0.09</v>
      </c>
      <c r="D2009">
        <v>-0.2</v>
      </c>
      <c r="E2009">
        <v>4.0000000000000001E-3</v>
      </c>
    </row>
    <row r="2010" spans="1:5">
      <c r="A2010">
        <v>19330405</v>
      </c>
      <c r="B2010">
        <v>1</v>
      </c>
      <c r="C2010">
        <v>2.58</v>
      </c>
      <c r="D2010">
        <v>-2.74</v>
      </c>
      <c r="E2010">
        <v>4.0000000000000001E-3</v>
      </c>
    </row>
    <row r="2011" spans="1:5">
      <c r="A2011">
        <v>19330406</v>
      </c>
      <c r="B2011">
        <v>1.84</v>
      </c>
      <c r="C2011">
        <v>-1.19</v>
      </c>
      <c r="D2011">
        <v>3.1</v>
      </c>
      <c r="E2011">
        <v>4.0000000000000001E-3</v>
      </c>
    </row>
    <row r="2012" spans="1:5">
      <c r="A2012">
        <v>19330407</v>
      </c>
      <c r="B2012">
        <v>0.97</v>
      </c>
      <c r="C2012">
        <v>0.03</v>
      </c>
      <c r="D2012">
        <v>0.6</v>
      </c>
      <c r="E2012">
        <v>4.0000000000000001E-3</v>
      </c>
    </row>
    <row r="2013" spans="1:5">
      <c r="A2013">
        <v>19330408</v>
      </c>
      <c r="B2013">
        <v>1.34</v>
      </c>
      <c r="C2013">
        <v>-1.42</v>
      </c>
      <c r="D2013">
        <v>2.06</v>
      </c>
      <c r="E2013">
        <v>4.0000000000000001E-3</v>
      </c>
    </row>
    <row r="2014" spans="1:5">
      <c r="A2014">
        <v>19330410</v>
      </c>
      <c r="B2014">
        <v>4.8499999999999996</v>
      </c>
      <c r="C2014">
        <v>-0.25</v>
      </c>
      <c r="D2014">
        <v>7.0000000000000007E-2</v>
      </c>
      <c r="E2014">
        <v>4.0000000000000001E-3</v>
      </c>
    </row>
    <row r="2015" spans="1:5">
      <c r="A2015">
        <v>19330411</v>
      </c>
      <c r="B2015">
        <v>-0.74</v>
      </c>
      <c r="C2015">
        <v>1.56</v>
      </c>
      <c r="D2015">
        <v>-0.36</v>
      </c>
      <c r="E2015">
        <v>4.0000000000000001E-3</v>
      </c>
    </row>
    <row r="2016" spans="1:5">
      <c r="A2016">
        <v>19330412</v>
      </c>
      <c r="B2016">
        <v>-1.49</v>
      </c>
      <c r="C2016">
        <v>-0.24</v>
      </c>
      <c r="D2016">
        <v>-2.1</v>
      </c>
      <c r="E2016">
        <v>4.0000000000000001E-3</v>
      </c>
    </row>
    <row r="2017" spans="1:5">
      <c r="A2017">
        <v>19330413</v>
      </c>
      <c r="B2017">
        <v>3.54</v>
      </c>
      <c r="C2017">
        <v>-1.47</v>
      </c>
      <c r="D2017">
        <v>0.68</v>
      </c>
      <c r="E2017">
        <v>4.0000000000000001E-3</v>
      </c>
    </row>
    <row r="2018" spans="1:5">
      <c r="A2018">
        <v>19330415</v>
      </c>
      <c r="B2018">
        <v>-0.25</v>
      </c>
      <c r="C2018">
        <v>2.2799999999999998</v>
      </c>
      <c r="D2018">
        <v>0.55000000000000004</v>
      </c>
      <c r="E2018">
        <v>4.0000000000000001E-3</v>
      </c>
    </row>
    <row r="2019" spans="1:5">
      <c r="A2019">
        <v>19330417</v>
      </c>
      <c r="B2019">
        <v>-2.0099999999999998</v>
      </c>
      <c r="C2019">
        <v>1.82</v>
      </c>
      <c r="D2019">
        <v>-2.33</v>
      </c>
      <c r="E2019">
        <v>4.0000000000000001E-3</v>
      </c>
    </row>
    <row r="2020" spans="1:5">
      <c r="A2020">
        <v>19330418</v>
      </c>
      <c r="B2020">
        <v>1.9</v>
      </c>
      <c r="C2020">
        <v>0.11</v>
      </c>
      <c r="D2020">
        <v>2.5</v>
      </c>
      <c r="E2020">
        <v>4.0000000000000001E-3</v>
      </c>
    </row>
    <row r="2021" spans="1:5">
      <c r="A2021">
        <v>19330419</v>
      </c>
      <c r="B2021">
        <v>7</v>
      </c>
      <c r="C2021">
        <v>-1.61</v>
      </c>
      <c r="D2021">
        <v>6.68</v>
      </c>
      <c r="E2021">
        <v>4.0000000000000001E-3</v>
      </c>
    </row>
    <row r="2022" spans="1:5">
      <c r="A2022">
        <v>19330420</v>
      </c>
      <c r="B2022">
        <v>8.2200000000000006</v>
      </c>
      <c r="C2022">
        <v>-0.4</v>
      </c>
      <c r="D2022">
        <v>1.55</v>
      </c>
      <c r="E2022">
        <v>4.0000000000000001E-3</v>
      </c>
    </row>
    <row r="2023" spans="1:5">
      <c r="A2023">
        <v>19330421</v>
      </c>
      <c r="B2023">
        <v>-3.57</v>
      </c>
      <c r="C2023">
        <v>0.6</v>
      </c>
      <c r="D2023">
        <v>3.53</v>
      </c>
      <c r="E2023">
        <v>4.0000000000000001E-3</v>
      </c>
    </row>
    <row r="2024" spans="1:5">
      <c r="A2024">
        <v>19330422</v>
      </c>
      <c r="B2024">
        <v>3.63</v>
      </c>
      <c r="C2024">
        <v>-3.21</v>
      </c>
      <c r="D2024">
        <v>1.28</v>
      </c>
      <c r="E2024">
        <v>4.0000000000000001E-3</v>
      </c>
    </row>
    <row r="2025" spans="1:5">
      <c r="A2025">
        <v>19330424</v>
      </c>
      <c r="B2025">
        <v>2.41</v>
      </c>
      <c r="C2025">
        <v>3.08</v>
      </c>
      <c r="D2025">
        <v>0.15</v>
      </c>
      <c r="E2025">
        <v>4.0000000000000001E-3</v>
      </c>
    </row>
    <row r="2026" spans="1:5">
      <c r="A2026">
        <v>19330425</v>
      </c>
      <c r="B2026">
        <v>-2.2400000000000002</v>
      </c>
      <c r="C2026">
        <v>2.0499999999999998</v>
      </c>
      <c r="D2026">
        <v>-2.94</v>
      </c>
      <c r="E2026">
        <v>4.0000000000000001E-3</v>
      </c>
    </row>
    <row r="2027" spans="1:5">
      <c r="A2027">
        <v>19330426</v>
      </c>
      <c r="B2027">
        <v>0.47</v>
      </c>
      <c r="C2027">
        <v>-0.47</v>
      </c>
      <c r="D2027">
        <v>2.89</v>
      </c>
      <c r="E2027">
        <v>4.0000000000000001E-3</v>
      </c>
    </row>
    <row r="2028" spans="1:5">
      <c r="A2028">
        <v>19330427</v>
      </c>
      <c r="B2028">
        <v>-0.79</v>
      </c>
      <c r="C2028">
        <v>0.74</v>
      </c>
      <c r="D2028">
        <v>-1.19</v>
      </c>
      <c r="E2028">
        <v>4.0000000000000001E-3</v>
      </c>
    </row>
    <row r="2029" spans="1:5">
      <c r="A2029">
        <v>19330428</v>
      </c>
      <c r="B2029">
        <v>1.26</v>
      </c>
      <c r="C2029">
        <v>-0.84</v>
      </c>
      <c r="D2029">
        <v>-2.2799999999999998</v>
      </c>
      <c r="E2029">
        <v>4.0000000000000001E-3</v>
      </c>
    </row>
    <row r="2030" spans="1:5">
      <c r="A2030">
        <v>19330429</v>
      </c>
      <c r="B2030">
        <v>5.96</v>
      </c>
      <c r="C2030">
        <v>0.51</v>
      </c>
      <c r="D2030">
        <v>2.69</v>
      </c>
      <c r="E2030">
        <v>4.0000000000000001E-3</v>
      </c>
    </row>
    <row r="2031" spans="1:5">
      <c r="A2031">
        <v>19330501</v>
      </c>
      <c r="B2031">
        <v>1.41</v>
      </c>
      <c r="C2031">
        <v>1.77</v>
      </c>
      <c r="D2031">
        <v>0.64</v>
      </c>
      <c r="E2031">
        <v>2E-3</v>
      </c>
    </row>
    <row r="2032" spans="1:5">
      <c r="A2032">
        <v>19330502</v>
      </c>
      <c r="B2032">
        <v>0.04</v>
      </c>
      <c r="C2032">
        <v>0.92</v>
      </c>
      <c r="D2032">
        <v>1.47</v>
      </c>
      <c r="E2032">
        <v>2E-3</v>
      </c>
    </row>
    <row r="2033" spans="1:5">
      <c r="A2033">
        <v>19330503</v>
      </c>
      <c r="B2033">
        <v>-0.21</v>
      </c>
      <c r="C2033">
        <v>1.82</v>
      </c>
      <c r="D2033">
        <v>-0.03</v>
      </c>
      <c r="E2033">
        <v>2E-3</v>
      </c>
    </row>
    <row r="2034" spans="1:5">
      <c r="A2034">
        <v>19330504</v>
      </c>
      <c r="B2034">
        <v>3.08</v>
      </c>
      <c r="C2034">
        <v>-0.3</v>
      </c>
      <c r="D2034">
        <v>3.09</v>
      </c>
      <c r="E2034">
        <v>2E-3</v>
      </c>
    </row>
    <row r="2035" spans="1:5">
      <c r="A2035">
        <v>19330505</v>
      </c>
      <c r="B2035">
        <v>1.07</v>
      </c>
      <c r="C2035">
        <v>2.82</v>
      </c>
      <c r="D2035">
        <v>-1.51</v>
      </c>
      <c r="E2035">
        <v>2E-3</v>
      </c>
    </row>
    <row r="2036" spans="1:5">
      <c r="A2036">
        <v>19330506</v>
      </c>
      <c r="B2036">
        <v>-2.78</v>
      </c>
      <c r="C2036">
        <v>0.85</v>
      </c>
      <c r="D2036">
        <v>-0.96</v>
      </c>
      <c r="E2036">
        <v>2E-3</v>
      </c>
    </row>
    <row r="2037" spans="1:5">
      <c r="A2037">
        <v>19330508</v>
      </c>
      <c r="B2037">
        <v>-1.47</v>
      </c>
      <c r="C2037">
        <v>0.7</v>
      </c>
      <c r="D2037">
        <v>-0.78</v>
      </c>
      <c r="E2037">
        <v>2E-3</v>
      </c>
    </row>
    <row r="2038" spans="1:5">
      <c r="A2038">
        <v>19330509</v>
      </c>
      <c r="B2038">
        <v>0.61</v>
      </c>
      <c r="C2038">
        <v>7.0000000000000007E-2</v>
      </c>
      <c r="D2038">
        <v>-3.24</v>
      </c>
      <c r="E2038">
        <v>2E-3</v>
      </c>
    </row>
    <row r="2039" spans="1:5">
      <c r="A2039">
        <v>19330510</v>
      </c>
      <c r="B2039">
        <v>4.83</v>
      </c>
      <c r="C2039">
        <v>0.01</v>
      </c>
      <c r="D2039">
        <v>2.34</v>
      </c>
      <c r="E2039">
        <v>2E-3</v>
      </c>
    </row>
    <row r="2040" spans="1:5">
      <c r="A2040">
        <v>19330511</v>
      </c>
      <c r="B2040">
        <v>3.17</v>
      </c>
      <c r="C2040">
        <v>1.56</v>
      </c>
      <c r="D2040">
        <v>1.87</v>
      </c>
      <c r="E2040">
        <v>2E-3</v>
      </c>
    </row>
    <row r="2041" spans="1:5">
      <c r="A2041">
        <v>19330512</v>
      </c>
      <c r="B2041">
        <v>0.22</v>
      </c>
      <c r="C2041">
        <v>-0.5</v>
      </c>
      <c r="D2041">
        <v>2.13</v>
      </c>
      <c r="E2041">
        <v>2E-3</v>
      </c>
    </row>
    <row r="2042" spans="1:5">
      <c r="A2042">
        <v>19330513</v>
      </c>
      <c r="B2042">
        <v>-1.8</v>
      </c>
      <c r="C2042">
        <v>1.6</v>
      </c>
      <c r="D2042">
        <v>0.36</v>
      </c>
      <c r="E2042">
        <v>2E-3</v>
      </c>
    </row>
    <row r="2043" spans="1:5">
      <c r="A2043">
        <v>19330515</v>
      </c>
      <c r="B2043">
        <v>-1</v>
      </c>
      <c r="C2043">
        <v>2.59</v>
      </c>
      <c r="D2043">
        <v>-0.8</v>
      </c>
      <c r="E2043">
        <v>2E-3</v>
      </c>
    </row>
    <row r="2044" spans="1:5">
      <c r="A2044">
        <v>19330516</v>
      </c>
      <c r="B2044">
        <v>1.94</v>
      </c>
      <c r="C2044">
        <v>3.14</v>
      </c>
      <c r="D2044">
        <v>-1.77</v>
      </c>
      <c r="E2044">
        <v>2E-3</v>
      </c>
    </row>
    <row r="2045" spans="1:5">
      <c r="A2045">
        <v>19330517</v>
      </c>
      <c r="B2045">
        <v>1.41</v>
      </c>
      <c r="C2045">
        <v>1.86</v>
      </c>
      <c r="D2045">
        <v>1.31</v>
      </c>
      <c r="E2045">
        <v>2E-3</v>
      </c>
    </row>
    <row r="2046" spans="1:5">
      <c r="A2046">
        <v>19330518</v>
      </c>
      <c r="B2046">
        <v>-0.38</v>
      </c>
      <c r="C2046">
        <v>1.21</v>
      </c>
      <c r="D2046">
        <v>1.56</v>
      </c>
      <c r="E2046">
        <v>2E-3</v>
      </c>
    </row>
    <row r="2047" spans="1:5">
      <c r="A2047">
        <v>19330519</v>
      </c>
      <c r="B2047">
        <v>-0.52</v>
      </c>
      <c r="C2047">
        <v>0.51</v>
      </c>
      <c r="D2047">
        <v>2.4300000000000002</v>
      </c>
      <c r="E2047">
        <v>2E-3</v>
      </c>
    </row>
    <row r="2048" spans="1:5">
      <c r="A2048">
        <v>19330520</v>
      </c>
      <c r="B2048">
        <v>-1.7</v>
      </c>
      <c r="C2048">
        <v>-0.28999999999999998</v>
      </c>
      <c r="D2048">
        <v>-0.94</v>
      </c>
      <c r="E2048">
        <v>2E-3</v>
      </c>
    </row>
    <row r="2049" spans="1:5">
      <c r="A2049">
        <v>19330522</v>
      </c>
      <c r="B2049">
        <v>-0.2</v>
      </c>
      <c r="C2049">
        <v>-0.71</v>
      </c>
      <c r="D2049">
        <v>-1.1000000000000001</v>
      </c>
      <c r="E2049">
        <v>2E-3</v>
      </c>
    </row>
    <row r="2050" spans="1:5">
      <c r="A2050">
        <v>19330523</v>
      </c>
      <c r="B2050">
        <v>3.57</v>
      </c>
      <c r="C2050">
        <v>1.68</v>
      </c>
      <c r="D2050">
        <v>0.44</v>
      </c>
      <c r="E2050">
        <v>2E-3</v>
      </c>
    </row>
    <row r="2051" spans="1:5">
      <c r="A2051">
        <v>19330524</v>
      </c>
      <c r="B2051">
        <v>2.0699999999999998</v>
      </c>
      <c r="C2051">
        <v>1.47</v>
      </c>
      <c r="D2051">
        <v>0.23</v>
      </c>
      <c r="E2051">
        <v>2E-3</v>
      </c>
    </row>
    <row r="2052" spans="1:5">
      <c r="A2052">
        <v>19330525</v>
      </c>
      <c r="B2052">
        <v>-0.54</v>
      </c>
      <c r="C2052">
        <v>1.27</v>
      </c>
      <c r="D2052">
        <v>-1.23</v>
      </c>
      <c r="E2052">
        <v>2E-3</v>
      </c>
    </row>
    <row r="2053" spans="1:5">
      <c r="A2053">
        <v>19330526</v>
      </c>
      <c r="B2053">
        <v>2.89</v>
      </c>
      <c r="C2053">
        <v>1.42</v>
      </c>
      <c r="D2053">
        <v>-0.75</v>
      </c>
      <c r="E2053">
        <v>2E-3</v>
      </c>
    </row>
    <row r="2054" spans="1:5">
      <c r="A2054">
        <v>19330527</v>
      </c>
      <c r="B2054">
        <v>3.64</v>
      </c>
      <c r="C2054">
        <v>-0.27</v>
      </c>
      <c r="D2054">
        <v>2.02</v>
      </c>
      <c r="E2054">
        <v>2E-3</v>
      </c>
    </row>
    <row r="2055" spans="1:5">
      <c r="A2055">
        <v>19330529</v>
      </c>
      <c r="B2055">
        <v>1.67</v>
      </c>
      <c r="C2055">
        <v>0.6</v>
      </c>
      <c r="D2055">
        <v>3.29</v>
      </c>
      <c r="E2055">
        <v>2E-3</v>
      </c>
    </row>
    <row r="2056" spans="1:5">
      <c r="A2056">
        <v>19330531</v>
      </c>
      <c r="B2056">
        <v>-0.99</v>
      </c>
      <c r="C2056">
        <v>-0.05</v>
      </c>
      <c r="D2056">
        <v>3.63</v>
      </c>
      <c r="E2056">
        <v>2E-3</v>
      </c>
    </row>
    <row r="2057" spans="1:5">
      <c r="A2057">
        <v>19330601</v>
      </c>
      <c r="B2057">
        <v>1.34</v>
      </c>
      <c r="C2057">
        <v>1.25</v>
      </c>
      <c r="D2057">
        <v>1.88</v>
      </c>
      <c r="E2057">
        <v>1E-3</v>
      </c>
    </row>
    <row r="2058" spans="1:5">
      <c r="A2058">
        <v>19330602</v>
      </c>
      <c r="B2058">
        <v>3.87</v>
      </c>
      <c r="C2058">
        <v>0.63</v>
      </c>
      <c r="D2058">
        <v>0.66</v>
      </c>
      <c r="E2058">
        <v>1E-3</v>
      </c>
    </row>
    <row r="2059" spans="1:5">
      <c r="A2059">
        <v>19330603</v>
      </c>
      <c r="B2059">
        <v>-2.5</v>
      </c>
      <c r="C2059">
        <v>1.9</v>
      </c>
      <c r="D2059">
        <v>-1.35</v>
      </c>
      <c r="E2059">
        <v>1E-3</v>
      </c>
    </row>
    <row r="2060" spans="1:5">
      <c r="A2060">
        <v>19330605</v>
      </c>
      <c r="B2060">
        <v>1.98</v>
      </c>
      <c r="C2060">
        <v>0.53</v>
      </c>
      <c r="D2060">
        <v>0.71</v>
      </c>
      <c r="E2060">
        <v>1E-3</v>
      </c>
    </row>
    <row r="2061" spans="1:5">
      <c r="A2061">
        <v>19330606</v>
      </c>
      <c r="B2061">
        <v>-0.3</v>
      </c>
      <c r="C2061">
        <v>0.98</v>
      </c>
      <c r="D2061">
        <v>-0.91</v>
      </c>
      <c r="E2061">
        <v>1E-3</v>
      </c>
    </row>
    <row r="2062" spans="1:5">
      <c r="A2062">
        <v>19330607</v>
      </c>
      <c r="B2062">
        <v>1.63</v>
      </c>
      <c r="C2062">
        <v>1.22</v>
      </c>
      <c r="D2062">
        <v>1.0900000000000001</v>
      </c>
      <c r="E2062">
        <v>1E-3</v>
      </c>
    </row>
    <row r="2063" spans="1:5">
      <c r="A2063">
        <v>19330608</v>
      </c>
      <c r="B2063">
        <v>0.41</v>
      </c>
      <c r="C2063">
        <v>0.93</v>
      </c>
      <c r="D2063">
        <v>-1.41</v>
      </c>
      <c r="E2063">
        <v>1E-3</v>
      </c>
    </row>
    <row r="2064" spans="1:5">
      <c r="A2064">
        <v>19330609</v>
      </c>
      <c r="B2064">
        <v>1.04</v>
      </c>
      <c r="C2064">
        <v>-0.91</v>
      </c>
      <c r="D2064">
        <v>-0.66</v>
      </c>
      <c r="E2064">
        <v>1E-3</v>
      </c>
    </row>
    <row r="2065" spans="1:5">
      <c r="A2065">
        <v>19330610</v>
      </c>
      <c r="B2065">
        <v>0.75</v>
      </c>
      <c r="C2065">
        <v>0.28000000000000003</v>
      </c>
      <c r="D2065">
        <v>-1.32</v>
      </c>
      <c r="E2065">
        <v>1E-3</v>
      </c>
    </row>
    <row r="2066" spans="1:5">
      <c r="A2066">
        <v>19330612</v>
      </c>
      <c r="B2066">
        <v>3.5</v>
      </c>
      <c r="C2066">
        <v>-2.31</v>
      </c>
      <c r="D2066">
        <v>3.44</v>
      </c>
      <c r="E2066">
        <v>1E-3</v>
      </c>
    </row>
    <row r="2067" spans="1:5">
      <c r="A2067">
        <v>19330613</v>
      </c>
      <c r="B2067">
        <v>-2.48</v>
      </c>
      <c r="C2067">
        <v>0.87</v>
      </c>
      <c r="D2067">
        <v>-1</v>
      </c>
      <c r="E2067">
        <v>1E-3</v>
      </c>
    </row>
    <row r="2068" spans="1:5">
      <c r="A2068">
        <v>19330614</v>
      </c>
      <c r="B2068">
        <v>-1.49</v>
      </c>
      <c r="C2068">
        <v>-1.84</v>
      </c>
      <c r="D2068">
        <v>-2.0699999999999998</v>
      </c>
      <c r="E2068">
        <v>1E-3</v>
      </c>
    </row>
    <row r="2069" spans="1:5">
      <c r="A2069">
        <v>19330615</v>
      </c>
      <c r="B2069">
        <v>-6.3</v>
      </c>
      <c r="C2069">
        <v>0.63</v>
      </c>
      <c r="D2069">
        <v>-2.34</v>
      </c>
      <c r="E2069">
        <v>1E-3</v>
      </c>
    </row>
    <row r="2070" spans="1:5">
      <c r="A2070">
        <v>19330616</v>
      </c>
      <c r="B2070">
        <v>0.2</v>
      </c>
      <c r="C2070">
        <v>-3.73</v>
      </c>
      <c r="D2070">
        <v>-1.3</v>
      </c>
      <c r="E2070">
        <v>1E-3</v>
      </c>
    </row>
    <row r="2071" spans="1:5">
      <c r="A2071">
        <v>19330617</v>
      </c>
      <c r="B2071">
        <v>1.66</v>
      </c>
      <c r="C2071">
        <v>2.0099999999999998</v>
      </c>
      <c r="D2071">
        <v>3.56</v>
      </c>
      <c r="E2071">
        <v>1E-3</v>
      </c>
    </row>
    <row r="2072" spans="1:5">
      <c r="A2072">
        <v>19330619</v>
      </c>
      <c r="B2072">
        <v>7.26</v>
      </c>
      <c r="C2072">
        <v>2.4900000000000002</v>
      </c>
      <c r="D2072">
        <v>5.13</v>
      </c>
      <c r="E2072">
        <v>1E-3</v>
      </c>
    </row>
    <row r="2073" spans="1:5">
      <c r="A2073">
        <v>19330620</v>
      </c>
      <c r="B2073">
        <v>-1.36</v>
      </c>
      <c r="C2073">
        <v>0.8</v>
      </c>
      <c r="D2073">
        <v>-1.08</v>
      </c>
      <c r="E2073">
        <v>1E-3</v>
      </c>
    </row>
    <row r="2074" spans="1:5">
      <c r="A2074">
        <v>19330621</v>
      </c>
      <c r="B2074">
        <v>0.85</v>
      </c>
      <c r="C2074">
        <v>-0.49</v>
      </c>
      <c r="D2074">
        <v>0.76</v>
      </c>
      <c r="E2074">
        <v>1E-3</v>
      </c>
    </row>
    <row r="2075" spans="1:5">
      <c r="A2075">
        <v>19330622</v>
      </c>
      <c r="B2075">
        <v>-3.54</v>
      </c>
      <c r="C2075">
        <v>-0.25</v>
      </c>
      <c r="D2075">
        <v>-1.93</v>
      </c>
      <c r="E2075">
        <v>1E-3</v>
      </c>
    </row>
    <row r="2076" spans="1:5">
      <c r="A2076">
        <v>19330623</v>
      </c>
      <c r="B2076">
        <v>2.94</v>
      </c>
      <c r="C2076">
        <v>0.32</v>
      </c>
      <c r="D2076">
        <v>-1.22</v>
      </c>
      <c r="E2076">
        <v>1E-3</v>
      </c>
    </row>
    <row r="2077" spans="1:5">
      <c r="A2077">
        <v>19330624</v>
      </c>
      <c r="B2077">
        <v>0.46</v>
      </c>
      <c r="C2077">
        <v>1.1200000000000001</v>
      </c>
      <c r="D2077">
        <v>-0.1</v>
      </c>
      <c r="E2077">
        <v>1E-3</v>
      </c>
    </row>
    <row r="2078" spans="1:5">
      <c r="A2078">
        <v>19330626</v>
      </c>
      <c r="B2078">
        <v>2.63</v>
      </c>
      <c r="C2078">
        <v>-0.43</v>
      </c>
      <c r="D2078">
        <v>1.87</v>
      </c>
      <c r="E2078">
        <v>1E-3</v>
      </c>
    </row>
    <row r="2079" spans="1:5">
      <c r="A2079">
        <v>19330627</v>
      </c>
      <c r="B2079">
        <v>1.01</v>
      </c>
      <c r="C2079">
        <v>0.73</v>
      </c>
      <c r="D2079">
        <v>-0.71</v>
      </c>
      <c r="E2079">
        <v>1E-3</v>
      </c>
    </row>
    <row r="2080" spans="1:5">
      <c r="A2080">
        <v>19330628</v>
      </c>
      <c r="B2080">
        <v>-1.1399999999999999</v>
      </c>
      <c r="C2080">
        <v>0.98</v>
      </c>
      <c r="D2080">
        <v>-2.97</v>
      </c>
      <c r="E2080">
        <v>1E-3</v>
      </c>
    </row>
    <row r="2081" spans="1:5">
      <c r="A2081">
        <v>19330629</v>
      </c>
      <c r="B2081">
        <v>-0.95</v>
      </c>
      <c r="C2081">
        <v>0.41</v>
      </c>
      <c r="D2081">
        <v>-0.35</v>
      </c>
      <c r="E2081">
        <v>1E-3</v>
      </c>
    </row>
    <row r="2082" spans="1:5">
      <c r="A2082">
        <v>19330630</v>
      </c>
      <c r="B2082">
        <v>1.61</v>
      </c>
      <c r="C2082">
        <v>-0.43</v>
      </c>
      <c r="D2082">
        <v>1.64</v>
      </c>
      <c r="E2082">
        <v>1E-3</v>
      </c>
    </row>
    <row r="2083" spans="1:5">
      <c r="A2083">
        <v>19330701</v>
      </c>
      <c r="B2083">
        <v>2.42</v>
      </c>
      <c r="C2083">
        <v>0.27</v>
      </c>
      <c r="D2083">
        <v>2.64</v>
      </c>
      <c r="E2083">
        <v>1E-3</v>
      </c>
    </row>
    <row r="2084" spans="1:5">
      <c r="A2084">
        <v>19330703</v>
      </c>
      <c r="B2084">
        <v>3.53</v>
      </c>
      <c r="C2084">
        <v>-1.73</v>
      </c>
      <c r="D2084">
        <v>3.4</v>
      </c>
      <c r="E2084">
        <v>1E-3</v>
      </c>
    </row>
    <row r="2085" spans="1:5">
      <c r="A2085">
        <v>19330705</v>
      </c>
      <c r="B2085">
        <v>-0.49</v>
      </c>
      <c r="C2085">
        <v>-0.75</v>
      </c>
      <c r="D2085">
        <v>1.79</v>
      </c>
      <c r="E2085">
        <v>1E-3</v>
      </c>
    </row>
    <row r="2086" spans="1:5">
      <c r="A2086">
        <v>19330706</v>
      </c>
      <c r="B2086">
        <v>2.5499999999999998</v>
      </c>
      <c r="C2086">
        <v>-0.03</v>
      </c>
      <c r="D2086">
        <v>3.05</v>
      </c>
      <c r="E2086">
        <v>1E-3</v>
      </c>
    </row>
    <row r="2087" spans="1:5">
      <c r="A2087">
        <v>19330707</v>
      </c>
      <c r="B2087">
        <v>0.5</v>
      </c>
      <c r="C2087">
        <v>-0.51</v>
      </c>
      <c r="D2087">
        <v>1.45</v>
      </c>
      <c r="E2087">
        <v>1E-3</v>
      </c>
    </row>
    <row r="2088" spans="1:5">
      <c r="A2088">
        <v>19330708</v>
      </c>
      <c r="B2088">
        <v>-0.16</v>
      </c>
      <c r="C2088">
        <v>1.1599999999999999</v>
      </c>
      <c r="D2088">
        <v>-0.47</v>
      </c>
      <c r="E2088">
        <v>1E-3</v>
      </c>
    </row>
    <row r="2089" spans="1:5">
      <c r="A2089">
        <v>19330710</v>
      </c>
      <c r="B2089">
        <v>-0.77</v>
      </c>
      <c r="C2089">
        <v>0.16</v>
      </c>
      <c r="D2089">
        <v>-0.21</v>
      </c>
      <c r="E2089">
        <v>1E-3</v>
      </c>
    </row>
    <row r="2090" spans="1:5">
      <c r="A2090">
        <v>19330711</v>
      </c>
      <c r="B2090">
        <v>-0.98</v>
      </c>
      <c r="C2090">
        <v>1.57</v>
      </c>
      <c r="D2090">
        <v>-1</v>
      </c>
      <c r="E2090">
        <v>1E-3</v>
      </c>
    </row>
    <row r="2091" spans="1:5">
      <c r="A2091">
        <v>19330712</v>
      </c>
      <c r="B2091">
        <v>1.18</v>
      </c>
      <c r="C2091">
        <v>-1.03</v>
      </c>
      <c r="D2091">
        <v>0.86</v>
      </c>
      <c r="E2091">
        <v>1E-3</v>
      </c>
    </row>
    <row r="2092" spans="1:5">
      <c r="A2092">
        <v>19330713</v>
      </c>
      <c r="B2092">
        <v>1.38</v>
      </c>
      <c r="C2092">
        <v>0.48</v>
      </c>
      <c r="D2092">
        <v>0.28000000000000003</v>
      </c>
      <c r="E2092">
        <v>1E-3</v>
      </c>
    </row>
    <row r="2093" spans="1:5">
      <c r="A2093">
        <v>19330714</v>
      </c>
      <c r="B2093">
        <v>-1.22</v>
      </c>
      <c r="C2093">
        <v>0.85</v>
      </c>
      <c r="D2093">
        <v>-0.54</v>
      </c>
      <c r="E2093">
        <v>1E-3</v>
      </c>
    </row>
    <row r="2094" spans="1:5">
      <c r="A2094">
        <v>19330715</v>
      </c>
      <c r="B2094">
        <v>0.59</v>
      </c>
      <c r="C2094">
        <v>-0.64</v>
      </c>
      <c r="D2094">
        <v>0.11</v>
      </c>
      <c r="E2094">
        <v>1E-3</v>
      </c>
    </row>
    <row r="2095" spans="1:5">
      <c r="A2095">
        <v>19330717</v>
      </c>
      <c r="B2095">
        <v>1.96</v>
      </c>
      <c r="C2095">
        <v>1.31</v>
      </c>
      <c r="D2095">
        <v>0.51</v>
      </c>
      <c r="E2095">
        <v>1E-3</v>
      </c>
    </row>
    <row r="2096" spans="1:5">
      <c r="A2096">
        <v>19330718</v>
      </c>
      <c r="B2096">
        <v>0.38</v>
      </c>
      <c r="C2096">
        <v>0.34</v>
      </c>
      <c r="D2096">
        <v>0.7</v>
      </c>
      <c r="E2096">
        <v>1E-3</v>
      </c>
    </row>
    <row r="2097" spans="1:5">
      <c r="A2097">
        <v>19330719</v>
      </c>
      <c r="B2097">
        <v>-4.8</v>
      </c>
      <c r="C2097">
        <v>-0.57999999999999996</v>
      </c>
      <c r="D2097">
        <v>-1.33</v>
      </c>
      <c r="E2097">
        <v>1E-3</v>
      </c>
    </row>
    <row r="2098" spans="1:5">
      <c r="A2098">
        <v>19330720</v>
      </c>
      <c r="B2098">
        <v>-8.49</v>
      </c>
      <c r="C2098">
        <v>0.67</v>
      </c>
      <c r="D2098">
        <v>-3.28</v>
      </c>
      <c r="E2098">
        <v>1E-3</v>
      </c>
    </row>
    <row r="2099" spans="1:5">
      <c r="A2099">
        <v>19330721</v>
      </c>
      <c r="B2099">
        <v>-9.2100000000000009</v>
      </c>
      <c r="C2099">
        <v>-3.08</v>
      </c>
      <c r="D2099">
        <v>-4.58</v>
      </c>
      <c r="E2099">
        <v>1E-3</v>
      </c>
    </row>
    <row r="2100" spans="1:5">
      <c r="A2100">
        <v>19330722</v>
      </c>
      <c r="B2100">
        <v>0.25</v>
      </c>
      <c r="C2100">
        <v>-3.37</v>
      </c>
      <c r="D2100">
        <v>-1.59</v>
      </c>
      <c r="E2100">
        <v>1E-3</v>
      </c>
    </row>
    <row r="2101" spans="1:5">
      <c r="A2101">
        <v>19330724</v>
      </c>
      <c r="B2101">
        <v>8.02</v>
      </c>
      <c r="C2101">
        <v>1.18</v>
      </c>
      <c r="D2101">
        <v>6.01</v>
      </c>
      <c r="E2101">
        <v>1E-3</v>
      </c>
    </row>
    <row r="2102" spans="1:5">
      <c r="A2102">
        <v>19330725</v>
      </c>
      <c r="B2102">
        <v>-1.34</v>
      </c>
      <c r="C2102">
        <v>3.3</v>
      </c>
      <c r="D2102">
        <v>0.8</v>
      </c>
      <c r="E2102">
        <v>1E-3</v>
      </c>
    </row>
    <row r="2103" spans="1:5">
      <c r="A2103">
        <v>19330726</v>
      </c>
      <c r="B2103">
        <v>2.2599999999999998</v>
      </c>
      <c r="C2103">
        <v>-0.61</v>
      </c>
      <c r="D2103">
        <v>0.25</v>
      </c>
      <c r="E2103">
        <v>1E-3</v>
      </c>
    </row>
    <row r="2104" spans="1:5">
      <c r="A2104">
        <v>19330727</v>
      </c>
      <c r="B2104">
        <v>0.8</v>
      </c>
      <c r="C2104">
        <v>0.15</v>
      </c>
      <c r="D2104">
        <v>1.38</v>
      </c>
      <c r="E2104">
        <v>1E-3</v>
      </c>
    </row>
    <row r="2105" spans="1:5">
      <c r="A2105">
        <v>19330728</v>
      </c>
      <c r="B2105">
        <v>-2.0499999999999998</v>
      </c>
      <c r="C2105">
        <v>1.46</v>
      </c>
      <c r="D2105">
        <v>-0.74</v>
      </c>
      <c r="E2105">
        <v>1E-3</v>
      </c>
    </row>
    <row r="2106" spans="1:5">
      <c r="A2106">
        <v>19330731</v>
      </c>
      <c r="B2106">
        <v>-4.7</v>
      </c>
      <c r="C2106">
        <v>-1.21</v>
      </c>
      <c r="D2106">
        <v>-3.48</v>
      </c>
      <c r="E2106">
        <v>1E-3</v>
      </c>
    </row>
    <row r="2107" spans="1:5">
      <c r="A2107">
        <v>19330801</v>
      </c>
      <c r="B2107">
        <v>2.89</v>
      </c>
      <c r="C2107">
        <v>-1.1200000000000001</v>
      </c>
      <c r="D2107">
        <v>2.48</v>
      </c>
      <c r="E2107">
        <v>1E-3</v>
      </c>
    </row>
    <row r="2108" spans="1:5">
      <c r="A2108">
        <v>19330802</v>
      </c>
      <c r="B2108">
        <v>2.35</v>
      </c>
      <c r="C2108">
        <v>-0.23</v>
      </c>
      <c r="D2108">
        <v>1.1100000000000001</v>
      </c>
      <c r="E2108">
        <v>1E-3</v>
      </c>
    </row>
    <row r="2109" spans="1:5">
      <c r="A2109">
        <v>19330803</v>
      </c>
      <c r="B2109">
        <v>-0.86</v>
      </c>
      <c r="C2109">
        <v>1.52</v>
      </c>
      <c r="D2109">
        <v>-0.97</v>
      </c>
      <c r="E2109">
        <v>1E-3</v>
      </c>
    </row>
    <row r="2110" spans="1:5">
      <c r="A2110">
        <v>19330804</v>
      </c>
      <c r="B2110">
        <v>-2.09</v>
      </c>
      <c r="C2110">
        <v>0.57999999999999996</v>
      </c>
      <c r="D2110">
        <v>-0.53</v>
      </c>
      <c r="E2110">
        <v>1E-3</v>
      </c>
    </row>
    <row r="2111" spans="1:5">
      <c r="A2111">
        <v>19330807</v>
      </c>
      <c r="B2111">
        <v>-0.57999999999999996</v>
      </c>
      <c r="C2111">
        <v>-0.76</v>
      </c>
      <c r="D2111">
        <v>-1.08</v>
      </c>
      <c r="E2111">
        <v>1E-3</v>
      </c>
    </row>
    <row r="2112" spans="1:5">
      <c r="A2112">
        <v>19330808</v>
      </c>
      <c r="B2112">
        <v>2.93</v>
      </c>
      <c r="C2112">
        <v>-1.83</v>
      </c>
      <c r="D2112">
        <v>0.72</v>
      </c>
      <c r="E2112">
        <v>1E-3</v>
      </c>
    </row>
    <row r="2113" spans="1:5">
      <c r="A2113">
        <v>19330809</v>
      </c>
      <c r="B2113">
        <v>3.98</v>
      </c>
      <c r="C2113">
        <v>-0.08</v>
      </c>
      <c r="D2113">
        <v>2.2000000000000002</v>
      </c>
      <c r="E2113">
        <v>1E-3</v>
      </c>
    </row>
    <row r="2114" spans="1:5">
      <c r="A2114">
        <v>19330810</v>
      </c>
      <c r="B2114">
        <v>-1.19</v>
      </c>
      <c r="C2114">
        <v>1.17</v>
      </c>
      <c r="D2114">
        <v>-0.7</v>
      </c>
      <c r="E2114">
        <v>1E-3</v>
      </c>
    </row>
    <row r="2115" spans="1:5">
      <c r="A2115">
        <v>19330811</v>
      </c>
      <c r="B2115">
        <v>-0.24</v>
      </c>
      <c r="C2115">
        <v>-0.65</v>
      </c>
      <c r="D2115">
        <v>-0.26</v>
      </c>
      <c r="E2115">
        <v>1E-3</v>
      </c>
    </row>
    <row r="2116" spans="1:5">
      <c r="A2116">
        <v>19330814</v>
      </c>
      <c r="B2116">
        <v>-1.21</v>
      </c>
      <c r="C2116">
        <v>-0.03</v>
      </c>
      <c r="D2116">
        <v>-1.1299999999999999</v>
      </c>
      <c r="E2116">
        <v>1E-3</v>
      </c>
    </row>
    <row r="2117" spans="1:5">
      <c r="A2117">
        <v>19330815</v>
      </c>
      <c r="B2117">
        <v>0.04</v>
      </c>
      <c r="C2117">
        <v>0.66</v>
      </c>
      <c r="D2117">
        <v>0.02</v>
      </c>
      <c r="E2117">
        <v>1E-3</v>
      </c>
    </row>
    <row r="2118" spans="1:5">
      <c r="A2118">
        <v>19330816</v>
      </c>
      <c r="B2118">
        <v>-2.5499999999999998</v>
      </c>
      <c r="C2118">
        <v>-0.24</v>
      </c>
      <c r="D2118">
        <v>-1.52</v>
      </c>
      <c r="E2118">
        <v>1E-3</v>
      </c>
    </row>
    <row r="2119" spans="1:5">
      <c r="A2119">
        <v>19330817</v>
      </c>
      <c r="B2119">
        <v>5.36</v>
      </c>
      <c r="C2119">
        <v>-1.95</v>
      </c>
      <c r="D2119">
        <v>1.7</v>
      </c>
      <c r="E2119">
        <v>1E-3</v>
      </c>
    </row>
    <row r="2120" spans="1:5">
      <c r="A2120">
        <v>19330818</v>
      </c>
      <c r="B2120">
        <v>-1.47</v>
      </c>
      <c r="C2120">
        <v>1.66</v>
      </c>
      <c r="D2120">
        <v>-1.18</v>
      </c>
      <c r="E2120">
        <v>1E-3</v>
      </c>
    </row>
    <row r="2121" spans="1:5">
      <c r="A2121">
        <v>19330821</v>
      </c>
      <c r="B2121">
        <v>1.85</v>
      </c>
      <c r="C2121">
        <v>-0.78</v>
      </c>
      <c r="D2121">
        <v>1.24</v>
      </c>
      <c r="E2121">
        <v>1E-3</v>
      </c>
    </row>
    <row r="2122" spans="1:5">
      <c r="A2122">
        <v>19330822</v>
      </c>
      <c r="B2122">
        <v>1.4</v>
      </c>
      <c r="C2122">
        <v>-0.89</v>
      </c>
      <c r="D2122">
        <v>0.56999999999999995</v>
      </c>
      <c r="E2122">
        <v>1E-3</v>
      </c>
    </row>
    <row r="2123" spans="1:5">
      <c r="A2123">
        <v>19330823</v>
      </c>
      <c r="B2123">
        <v>-1.03</v>
      </c>
      <c r="C2123">
        <v>0.79</v>
      </c>
      <c r="D2123">
        <v>-0.01</v>
      </c>
      <c r="E2123">
        <v>1E-3</v>
      </c>
    </row>
    <row r="2124" spans="1:5">
      <c r="A2124">
        <v>19330824</v>
      </c>
      <c r="B2124">
        <v>0.63</v>
      </c>
      <c r="C2124">
        <v>-1.55</v>
      </c>
      <c r="D2124">
        <v>0.33</v>
      </c>
      <c r="E2124">
        <v>1E-3</v>
      </c>
    </row>
    <row r="2125" spans="1:5">
      <c r="A2125">
        <v>19330825</v>
      </c>
      <c r="B2125">
        <v>3.44</v>
      </c>
      <c r="C2125">
        <v>-1.68</v>
      </c>
      <c r="D2125">
        <v>2.16</v>
      </c>
      <c r="E2125">
        <v>1E-3</v>
      </c>
    </row>
    <row r="2126" spans="1:5">
      <c r="A2126">
        <v>19330828</v>
      </c>
      <c r="B2126">
        <v>-0.16</v>
      </c>
      <c r="C2126">
        <v>0.54</v>
      </c>
      <c r="D2126">
        <v>-0.56000000000000005</v>
      </c>
      <c r="E2126">
        <v>1E-3</v>
      </c>
    </row>
    <row r="2127" spans="1:5">
      <c r="A2127">
        <v>19330829</v>
      </c>
      <c r="B2127">
        <v>-0.78</v>
      </c>
      <c r="C2127">
        <v>-0.89</v>
      </c>
      <c r="D2127">
        <v>-0.31</v>
      </c>
      <c r="E2127">
        <v>1E-3</v>
      </c>
    </row>
    <row r="2128" spans="1:5">
      <c r="A2128">
        <v>19330830</v>
      </c>
      <c r="B2128">
        <v>-0.85</v>
      </c>
      <c r="C2128">
        <v>0.38</v>
      </c>
      <c r="D2128">
        <v>0.06</v>
      </c>
      <c r="E2128">
        <v>1E-3</v>
      </c>
    </row>
    <row r="2129" spans="1:5">
      <c r="A2129">
        <v>19330831</v>
      </c>
      <c r="B2129">
        <v>-0.02</v>
      </c>
      <c r="C2129">
        <v>0.46</v>
      </c>
      <c r="D2129">
        <v>-1.21</v>
      </c>
      <c r="E2129">
        <v>1E-3</v>
      </c>
    </row>
    <row r="2130" spans="1:5">
      <c r="A2130">
        <v>19330901</v>
      </c>
      <c r="B2130">
        <v>1.29</v>
      </c>
      <c r="C2130">
        <v>-0.36</v>
      </c>
      <c r="D2130">
        <v>-0.11</v>
      </c>
      <c r="E2130">
        <v>1E-3</v>
      </c>
    </row>
    <row r="2131" spans="1:5">
      <c r="A2131">
        <v>19330905</v>
      </c>
      <c r="B2131">
        <v>-3.13</v>
      </c>
      <c r="C2131">
        <v>1.55</v>
      </c>
      <c r="D2131">
        <v>-1.08</v>
      </c>
      <c r="E2131">
        <v>1E-3</v>
      </c>
    </row>
    <row r="2132" spans="1:5">
      <c r="A2132">
        <v>19330906</v>
      </c>
      <c r="B2132">
        <v>-0.15</v>
      </c>
      <c r="C2132">
        <v>-0.75</v>
      </c>
      <c r="D2132">
        <v>-1.94</v>
      </c>
      <c r="E2132">
        <v>1E-3</v>
      </c>
    </row>
    <row r="2133" spans="1:5">
      <c r="A2133">
        <v>19330907</v>
      </c>
      <c r="B2133">
        <v>-1.0900000000000001</v>
      </c>
      <c r="C2133">
        <v>0.93</v>
      </c>
      <c r="D2133">
        <v>-0.09</v>
      </c>
      <c r="E2133">
        <v>1E-3</v>
      </c>
    </row>
    <row r="2134" spans="1:5">
      <c r="A2134">
        <v>19330908</v>
      </c>
      <c r="B2134">
        <v>-0.03</v>
      </c>
      <c r="C2134">
        <v>-0.91</v>
      </c>
      <c r="D2134">
        <v>-0.45</v>
      </c>
      <c r="E2134">
        <v>1E-3</v>
      </c>
    </row>
    <row r="2135" spans="1:5">
      <c r="A2135">
        <v>19330909</v>
      </c>
      <c r="B2135">
        <v>-0.06</v>
      </c>
      <c r="C2135">
        <v>0.55000000000000004</v>
      </c>
      <c r="D2135">
        <v>-0.5</v>
      </c>
      <c r="E2135">
        <v>1E-3</v>
      </c>
    </row>
    <row r="2136" spans="1:5">
      <c r="A2136">
        <v>19330911</v>
      </c>
      <c r="B2136">
        <v>4</v>
      </c>
      <c r="C2136">
        <v>-1.79</v>
      </c>
      <c r="D2136">
        <v>2.19</v>
      </c>
      <c r="E2136">
        <v>1E-3</v>
      </c>
    </row>
    <row r="2137" spans="1:5">
      <c r="A2137">
        <v>19330912</v>
      </c>
      <c r="B2137">
        <v>-0.4</v>
      </c>
      <c r="C2137">
        <v>1.1599999999999999</v>
      </c>
      <c r="D2137">
        <v>-0.63</v>
      </c>
      <c r="E2137">
        <v>1E-3</v>
      </c>
    </row>
    <row r="2138" spans="1:5">
      <c r="A2138">
        <v>19330913</v>
      </c>
      <c r="B2138">
        <v>0.42</v>
      </c>
      <c r="C2138">
        <v>-0.3</v>
      </c>
      <c r="D2138">
        <v>0.15</v>
      </c>
      <c r="E2138">
        <v>1E-3</v>
      </c>
    </row>
    <row r="2139" spans="1:5">
      <c r="A2139">
        <v>19330914</v>
      </c>
      <c r="B2139">
        <v>0.4</v>
      </c>
      <c r="C2139">
        <v>0.14000000000000001</v>
      </c>
      <c r="D2139">
        <v>0.42</v>
      </c>
      <c r="E2139">
        <v>1E-3</v>
      </c>
    </row>
    <row r="2140" spans="1:5">
      <c r="A2140">
        <v>19330915</v>
      </c>
      <c r="B2140">
        <v>-2.68</v>
      </c>
      <c r="C2140">
        <v>1.1299999999999999</v>
      </c>
      <c r="D2140">
        <v>-2.36</v>
      </c>
      <c r="E2140">
        <v>1E-3</v>
      </c>
    </row>
    <row r="2141" spans="1:5">
      <c r="A2141">
        <v>19330916</v>
      </c>
      <c r="B2141">
        <v>2.44</v>
      </c>
      <c r="C2141">
        <v>-1.7</v>
      </c>
      <c r="D2141">
        <v>1.69</v>
      </c>
      <c r="E2141">
        <v>1E-3</v>
      </c>
    </row>
    <row r="2142" spans="1:5">
      <c r="A2142">
        <v>19330918</v>
      </c>
      <c r="B2142">
        <v>-0.89</v>
      </c>
      <c r="C2142">
        <v>1.1200000000000001</v>
      </c>
      <c r="D2142">
        <v>-0.64</v>
      </c>
      <c r="E2142">
        <v>1E-3</v>
      </c>
    </row>
    <row r="2143" spans="1:5">
      <c r="A2143">
        <v>19330919</v>
      </c>
      <c r="B2143">
        <v>0.15</v>
      </c>
      <c r="C2143">
        <v>-1.58</v>
      </c>
      <c r="D2143">
        <v>0.56000000000000005</v>
      </c>
      <c r="E2143">
        <v>1E-3</v>
      </c>
    </row>
    <row r="2144" spans="1:5">
      <c r="A2144">
        <v>19330920</v>
      </c>
      <c r="B2144">
        <v>-2.76</v>
      </c>
      <c r="C2144">
        <v>1.72</v>
      </c>
      <c r="D2144">
        <v>-2.4500000000000002</v>
      </c>
      <c r="E2144">
        <v>1E-3</v>
      </c>
    </row>
    <row r="2145" spans="1:5">
      <c r="A2145">
        <v>19330921</v>
      </c>
      <c r="B2145">
        <v>-6.13</v>
      </c>
      <c r="C2145">
        <v>0.28000000000000003</v>
      </c>
      <c r="D2145">
        <v>-5.44</v>
      </c>
      <c r="E2145">
        <v>1E-3</v>
      </c>
    </row>
    <row r="2146" spans="1:5">
      <c r="A2146">
        <v>19330922</v>
      </c>
      <c r="B2146">
        <v>1.97</v>
      </c>
      <c r="C2146">
        <v>-2.2799999999999998</v>
      </c>
      <c r="D2146">
        <v>0.72</v>
      </c>
      <c r="E2146">
        <v>1E-3</v>
      </c>
    </row>
    <row r="2147" spans="1:5">
      <c r="A2147">
        <v>19330923</v>
      </c>
      <c r="B2147">
        <v>1.5</v>
      </c>
      <c r="C2147">
        <v>0.77</v>
      </c>
      <c r="D2147">
        <v>1.55</v>
      </c>
      <c r="E2147">
        <v>1E-3</v>
      </c>
    </row>
    <row r="2148" spans="1:5">
      <c r="A2148">
        <v>19330925</v>
      </c>
      <c r="B2148">
        <v>-1.98</v>
      </c>
      <c r="C2148">
        <v>0.25</v>
      </c>
      <c r="D2148">
        <v>-1.59</v>
      </c>
      <c r="E2148">
        <v>1E-3</v>
      </c>
    </row>
    <row r="2149" spans="1:5">
      <c r="A2149">
        <v>19330926</v>
      </c>
      <c r="B2149">
        <v>-0.87</v>
      </c>
      <c r="C2149">
        <v>1.01</v>
      </c>
      <c r="D2149">
        <v>0.6</v>
      </c>
      <c r="E2149">
        <v>1E-3</v>
      </c>
    </row>
    <row r="2150" spans="1:5">
      <c r="A2150">
        <v>19330927</v>
      </c>
      <c r="B2150">
        <v>-4.16</v>
      </c>
      <c r="C2150">
        <v>1.03</v>
      </c>
      <c r="D2150">
        <v>-2.95</v>
      </c>
      <c r="E2150">
        <v>1E-3</v>
      </c>
    </row>
    <row r="2151" spans="1:5">
      <c r="A2151">
        <v>19330928</v>
      </c>
      <c r="B2151">
        <v>1.27</v>
      </c>
      <c r="C2151">
        <v>-2.54</v>
      </c>
      <c r="D2151">
        <v>0.11</v>
      </c>
      <c r="E2151">
        <v>1E-3</v>
      </c>
    </row>
    <row r="2152" spans="1:5">
      <c r="A2152">
        <v>19330929</v>
      </c>
      <c r="B2152">
        <v>-0.5</v>
      </c>
      <c r="C2152">
        <v>1.31</v>
      </c>
      <c r="D2152">
        <v>0.42</v>
      </c>
      <c r="E2152">
        <v>1E-3</v>
      </c>
    </row>
    <row r="2153" spans="1:5">
      <c r="A2153">
        <v>19330930</v>
      </c>
      <c r="B2153">
        <v>0.76</v>
      </c>
      <c r="C2153">
        <v>-1.78</v>
      </c>
      <c r="D2153">
        <v>-0.86</v>
      </c>
      <c r="E2153">
        <v>1E-3</v>
      </c>
    </row>
    <row r="2154" spans="1:5">
      <c r="A2154">
        <v>19331002</v>
      </c>
      <c r="B2154">
        <v>-1.79</v>
      </c>
      <c r="C2154">
        <v>2.46</v>
      </c>
      <c r="D2154">
        <v>-0.74</v>
      </c>
      <c r="E2154">
        <v>0</v>
      </c>
    </row>
    <row r="2155" spans="1:5">
      <c r="A2155">
        <v>19331003</v>
      </c>
      <c r="B2155">
        <v>0.37</v>
      </c>
      <c r="C2155">
        <v>-1.35</v>
      </c>
      <c r="D2155">
        <v>0.03</v>
      </c>
      <c r="E2155">
        <v>0</v>
      </c>
    </row>
    <row r="2156" spans="1:5">
      <c r="A2156">
        <v>19331004</v>
      </c>
      <c r="B2156">
        <v>5.7</v>
      </c>
      <c r="C2156">
        <v>-1.9</v>
      </c>
      <c r="D2156">
        <v>3.87</v>
      </c>
      <c r="E2156">
        <v>0</v>
      </c>
    </row>
    <row r="2157" spans="1:5">
      <c r="A2157">
        <v>19331005</v>
      </c>
      <c r="B2157">
        <v>-0.9</v>
      </c>
      <c r="C2157">
        <v>1.04</v>
      </c>
      <c r="D2157">
        <v>-0.97</v>
      </c>
      <c r="E2157">
        <v>0</v>
      </c>
    </row>
    <row r="2158" spans="1:5">
      <c r="A2158">
        <v>19331006</v>
      </c>
      <c r="B2158">
        <v>-1.02</v>
      </c>
      <c r="C2158">
        <v>0.23</v>
      </c>
      <c r="D2158">
        <v>-1.41</v>
      </c>
      <c r="E2158">
        <v>0</v>
      </c>
    </row>
    <row r="2159" spans="1:5">
      <c r="A2159">
        <v>19331007</v>
      </c>
      <c r="B2159">
        <v>0.67</v>
      </c>
      <c r="C2159">
        <v>-0.42</v>
      </c>
      <c r="D2159">
        <v>0.35</v>
      </c>
      <c r="E2159">
        <v>0</v>
      </c>
    </row>
    <row r="2160" spans="1:5">
      <c r="A2160">
        <v>19331009</v>
      </c>
      <c r="B2160">
        <v>1.65</v>
      </c>
      <c r="C2160">
        <v>-0.96</v>
      </c>
      <c r="D2160">
        <v>1.29</v>
      </c>
      <c r="E2160">
        <v>0</v>
      </c>
    </row>
    <row r="2161" spans="1:5">
      <c r="A2161">
        <v>19331010</v>
      </c>
      <c r="B2161">
        <v>-0.84</v>
      </c>
      <c r="C2161">
        <v>1.1499999999999999</v>
      </c>
      <c r="D2161">
        <v>-0.97</v>
      </c>
      <c r="E2161">
        <v>0</v>
      </c>
    </row>
    <row r="2162" spans="1:5">
      <c r="A2162">
        <v>19331011</v>
      </c>
      <c r="B2162">
        <v>-0.08</v>
      </c>
      <c r="C2162">
        <v>0.5</v>
      </c>
      <c r="D2162">
        <v>-1.25</v>
      </c>
      <c r="E2162">
        <v>0</v>
      </c>
    </row>
    <row r="2163" spans="1:5">
      <c r="A2163">
        <v>19331013</v>
      </c>
      <c r="B2163">
        <v>-3.38</v>
      </c>
      <c r="C2163">
        <v>1.38</v>
      </c>
      <c r="D2163">
        <v>-2.23</v>
      </c>
      <c r="E2163">
        <v>0</v>
      </c>
    </row>
    <row r="2164" spans="1:5">
      <c r="A2164">
        <v>19331014</v>
      </c>
      <c r="B2164">
        <v>-0.06</v>
      </c>
      <c r="C2164">
        <v>-0.61</v>
      </c>
      <c r="D2164">
        <v>-0.83</v>
      </c>
      <c r="E2164">
        <v>0</v>
      </c>
    </row>
    <row r="2165" spans="1:5">
      <c r="A2165">
        <v>19331016</v>
      </c>
      <c r="B2165">
        <v>-5.99</v>
      </c>
      <c r="C2165">
        <v>1.88</v>
      </c>
      <c r="D2165">
        <v>-4.16</v>
      </c>
      <c r="E2165">
        <v>0</v>
      </c>
    </row>
    <row r="2166" spans="1:5">
      <c r="A2166">
        <v>19331017</v>
      </c>
      <c r="B2166">
        <v>2.61</v>
      </c>
      <c r="C2166">
        <v>-3.85</v>
      </c>
      <c r="D2166">
        <v>0.3</v>
      </c>
      <c r="E2166">
        <v>0</v>
      </c>
    </row>
    <row r="2167" spans="1:5">
      <c r="A2167">
        <v>19331018</v>
      </c>
      <c r="B2167">
        <v>-4.3</v>
      </c>
      <c r="C2167">
        <v>1.87</v>
      </c>
      <c r="D2167">
        <v>-2.46</v>
      </c>
      <c r="E2167">
        <v>0</v>
      </c>
    </row>
    <row r="2168" spans="1:5">
      <c r="A2168">
        <v>19331019</v>
      </c>
      <c r="B2168">
        <v>-4.58</v>
      </c>
      <c r="C2168">
        <v>0.75</v>
      </c>
      <c r="D2168">
        <v>-5.98</v>
      </c>
      <c r="E2168">
        <v>0</v>
      </c>
    </row>
    <row r="2169" spans="1:5">
      <c r="A2169">
        <v>19331020</v>
      </c>
      <c r="B2169">
        <v>2.5</v>
      </c>
      <c r="C2169">
        <v>-3.17</v>
      </c>
      <c r="D2169">
        <v>3.06</v>
      </c>
      <c r="E2169">
        <v>0</v>
      </c>
    </row>
    <row r="2170" spans="1:5">
      <c r="A2170">
        <v>19331021</v>
      </c>
      <c r="B2170">
        <v>-3.03</v>
      </c>
      <c r="C2170">
        <v>1.96</v>
      </c>
      <c r="D2170">
        <v>-1.97</v>
      </c>
      <c r="E2170">
        <v>0</v>
      </c>
    </row>
    <row r="2171" spans="1:5">
      <c r="A2171">
        <v>19331023</v>
      </c>
      <c r="B2171">
        <v>5.01</v>
      </c>
      <c r="C2171">
        <v>-0.27</v>
      </c>
      <c r="D2171">
        <v>5.03</v>
      </c>
      <c r="E2171">
        <v>0</v>
      </c>
    </row>
    <row r="2172" spans="1:5">
      <c r="A2172">
        <v>19331024</v>
      </c>
      <c r="B2172">
        <v>3.69</v>
      </c>
      <c r="C2172">
        <v>-2.72</v>
      </c>
      <c r="D2172">
        <v>3.98</v>
      </c>
      <c r="E2172">
        <v>0</v>
      </c>
    </row>
    <row r="2173" spans="1:5">
      <c r="A2173">
        <v>19331025</v>
      </c>
      <c r="B2173">
        <v>2.75</v>
      </c>
      <c r="C2173">
        <v>0.92</v>
      </c>
      <c r="D2173">
        <v>2.1800000000000002</v>
      </c>
      <c r="E2173">
        <v>0</v>
      </c>
    </row>
    <row r="2174" spans="1:5">
      <c r="A2174">
        <v>19331026</v>
      </c>
      <c r="B2174">
        <v>-2.0099999999999998</v>
      </c>
      <c r="C2174">
        <v>1.02</v>
      </c>
      <c r="D2174">
        <v>-1.27</v>
      </c>
      <c r="E2174">
        <v>0</v>
      </c>
    </row>
    <row r="2175" spans="1:5">
      <c r="A2175">
        <v>19331027</v>
      </c>
      <c r="B2175">
        <v>1.26</v>
      </c>
      <c r="C2175">
        <v>-1.2</v>
      </c>
      <c r="D2175">
        <v>0.45</v>
      </c>
      <c r="E2175">
        <v>0</v>
      </c>
    </row>
    <row r="2176" spans="1:5">
      <c r="A2176">
        <v>19331028</v>
      </c>
      <c r="B2176">
        <v>-1.29</v>
      </c>
      <c r="C2176">
        <v>1.21</v>
      </c>
      <c r="D2176">
        <v>-0.97</v>
      </c>
      <c r="E2176">
        <v>0</v>
      </c>
    </row>
    <row r="2177" spans="1:5">
      <c r="A2177">
        <v>19331030</v>
      </c>
      <c r="B2177">
        <v>-3.6</v>
      </c>
      <c r="C2177">
        <v>1.42</v>
      </c>
      <c r="D2177">
        <v>-2.5499999999999998</v>
      </c>
      <c r="E2177">
        <v>0</v>
      </c>
    </row>
    <row r="2178" spans="1:5">
      <c r="A2178">
        <v>19331031</v>
      </c>
      <c r="B2178">
        <v>-0.96</v>
      </c>
      <c r="C2178">
        <v>-2.08</v>
      </c>
      <c r="D2178">
        <v>-0.13</v>
      </c>
      <c r="E2178">
        <v>0</v>
      </c>
    </row>
    <row r="2179" spans="1:5">
      <c r="A2179">
        <v>19331101</v>
      </c>
      <c r="B2179">
        <v>1.17</v>
      </c>
      <c r="C2179">
        <v>-1.33</v>
      </c>
      <c r="D2179">
        <v>0.52</v>
      </c>
      <c r="E2179">
        <v>1E-3</v>
      </c>
    </row>
    <row r="2180" spans="1:5">
      <c r="A2180">
        <v>19331102</v>
      </c>
      <c r="B2180">
        <v>1.56</v>
      </c>
      <c r="C2180">
        <v>-0.55000000000000004</v>
      </c>
      <c r="D2180">
        <v>0.87</v>
      </c>
      <c r="E2180">
        <v>1E-3</v>
      </c>
    </row>
    <row r="2181" spans="1:5">
      <c r="A2181">
        <v>19331103</v>
      </c>
      <c r="B2181">
        <v>3.13</v>
      </c>
      <c r="C2181">
        <v>-1.59</v>
      </c>
      <c r="D2181">
        <v>1.9</v>
      </c>
      <c r="E2181">
        <v>1E-3</v>
      </c>
    </row>
    <row r="2182" spans="1:5">
      <c r="A2182">
        <v>19331104</v>
      </c>
      <c r="B2182">
        <v>-0.17</v>
      </c>
      <c r="C2182">
        <v>0.66</v>
      </c>
      <c r="D2182">
        <v>1.1599999999999999</v>
      </c>
      <c r="E2182">
        <v>1E-3</v>
      </c>
    </row>
    <row r="2183" spans="1:5">
      <c r="A2183">
        <v>19331106</v>
      </c>
      <c r="B2183">
        <v>-0.8</v>
      </c>
      <c r="C2183">
        <v>0.45</v>
      </c>
      <c r="D2183">
        <v>-1</v>
      </c>
      <c r="E2183">
        <v>1E-3</v>
      </c>
    </row>
    <row r="2184" spans="1:5">
      <c r="A2184">
        <v>19331108</v>
      </c>
      <c r="B2184">
        <v>3.53</v>
      </c>
      <c r="C2184">
        <v>-1.81</v>
      </c>
      <c r="D2184">
        <v>1.5</v>
      </c>
      <c r="E2184">
        <v>1E-3</v>
      </c>
    </row>
    <row r="2185" spans="1:5">
      <c r="A2185">
        <v>19331109</v>
      </c>
      <c r="B2185">
        <v>0.75</v>
      </c>
      <c r="C2185">
        <v>2.12</v>
      </c>
      <c r="D2185">
        <v>0.64</v>
      </c>
      <c r="E2185">
        <v>1E-3</v>
      </c>
    </row>
    <row r="2186" spans="1:5">
      <c r="A2186">
        <v>19331110</v>
      </c>
      <c r="B2186">
        <v>-1.34</v>
      </c>
      <c r="C2186">
        <v>-0.56999999999999995</v>
      </c>
      <c r="D2186">
        <v>-1.49</v>
      </c>
      <c r="E2186">
        <v>1E-3</v>
      </c>
    </row>
    <row r="2187" spans="1:5">
      <c r="A2187">
        <v>19331111</v>
      </c>
      <c r="B2187">
        <v>1.05</v>
      </c>
      <c r="C2187">
        <v>-1.06</v>
      </c>
      <c r="D2187">
        <v>1.17</v>
      </c>
      <c r="E2187">
        <v>1E-3</v>
      </c>
    </row>
    <row r="2188" spans="1:5">
      <c r="A2188">
        <v>19331113</v>
      </c>
      <c r="B2188">
        <v>-0.16</v>
      </c>
      <c r="C2188">
        <v>1.1000000000000001</v>
      </c>
      <c r="D2188">
        <v>-0.08</v>
      </c>
      <c r="E2188">
        <v>1E-3</v>
      </c>
    </row>
    <row r="2189" spans="1:5">
      <c r="A2189">
        <v>19331114</v>
      </c>
      <c r="B2189">
        <v>-0.78</v>
      </c>
      <c r="C2189">
        <v>0.27</v>
      </c>
      <c r="D2189">
        <v>0.04</v>
      </c>
      <c r="E2189">
        <v>1E-3</v>
      </c>
    </row>
    <row r="2190" spans="1:5">
      <c r="A2190">
        <v>19331115</v>
      </c>
      <c r="B2190">
        <v>-0.86</v>
      </c>
      <c r="C2190">
        <v>-0.31</v>
      </c>
      <c r="D2190">
        <v>-2.7</v>
      </c>
      <c r="E2190">
        <v>1E-3</v>
      </c>
    </row>
    <row r="2191" spans="1:5">
      <c r="A2191">
        <v>19331116</v>
      </c>
      <c r="B2191">
        <v>4.41</v>
      </c>
      <c r="C2191">
        <v>-2.62</v>
      </c>
      <c r="D2191">
        <v>2.63</v>
      </c>
      <c r="E2191">
        <v>1E-3</v>
      </c>
    </row>
    <row r="2192" spans="1:5">
      <c r="A2192">
        <v>19331117</v>
      </c>
      <c r="B2192">
        <v>-0.95</v>
      </c>
      <c r="C2192">
        <v>1.36</v>
      </c>
      <c r="D2192">
        <v>-1.22</v>
      </c>
      <c r="E2192">
        <v>1E-3</v>
      </c>
    </row>
    <row r="2193" spans="1:5">
      <c r="A2193">
        <v>19331118</v>
      </c>
      <c r="B2193">
        <v>0.08</v>
      </c>
      <c r="C2193">
        <v>0.33</v>
      </c>
      <c r="D2193">
        <v>-0.24</v>
      </c>
      <c r="E2193">
        <v>1E-3</v>
      </c>
    </row>
    <row r="2194" spans="1:5">
      <c r="A2194">
        <v>19331120</v>
      </c>
      <c r="B2194">
        <v>2.63</v>
      </c>
      <c r="C2194">
        <v>-2.06</v>
      </c>
      <c r="D2194">
        <v>0.99</v>
      </c>
      <c r="E2194">
        <v>1E-3</v>
      </c>
    </row>
    <row r="2195" spans="1:5">
      <c r="A2195">
        <v>19331121</v>
      </c>
      <c r="B2195">
        <v>-1.05</v>
      </c>
      <c r="C2195">
        <v>1.01</v>
      </c>
      <c r="D2195">
        <v>0.43</v>
      </c>
      <c r="E2195">
        <v>1E-3</v>
      </c>
    </row>
    <row r="2196" spans="1:5">
      <c r="A2196">
        <v>19331122</v>
      </c>
      <c r="B2196">
        <v>-0.6</v>
      </c>
      <c r="C2196">
        <v>-0.73</v>
      </c>
      <c r="D2196">
        <v>-0.89</v>
      </c>
      <c r="E2196">
        <v>1E-3</v>
      </c>
    </row>
    <row r="2197" spans="1:5">
      <c r="A2197">
        <v>19331123</v>
      </c>
      <c r="B2197">
        <v>-1.64</v>
      </c>
      <c r="C2197">
        <v>0.18</v>
      </c>
      <c r="D2197">
        <v>-0.6</v>
      </c>
      <c r="E2197">
        <v>1E-3</v>
      </c>
    </row>
    <row r="2198" spans="1:5">
      <c r="A2198">
        <v>19331124</v>
      </c>
      <c r="B2198">
        <v>1.1599999999999999</v>
      </c>
      <c r="C2198">
        <v>0.43</v>
      </c>
      <c r="D2198">
        <v>0.87</v>
      </c>
      <c r="E2198">
        <v>1E-3</v>
      </c>
    </row>
    <row r="2199" spans="1:5">
      <c r="A2199">
        <v>19331125</v>
      </c>
      <c r="B2199">
        <v>0.28000000000000003</v>
      </c>
      <c r="C2199">
        <v>-0.22</v>
      </c>
      <c r="D2199">
        <v>-0.47</v>
      </c>
      <c r="E2199">
        <v>1E-3</v>
      </c>
    </row>
    <row r="2200" spans="1:5">
      <c r="A2200">
        <v>19331127</v>
      </c>
      <c r="B2200">
        <v>-3.22</v>
      </c>
      <c r="C2200">
        <v>1.08</v>
      </c>
      <c r="D2200">
        <v>-2.14</v>
      </c>
      <c r="E2200">
        <v>1E-3</v>
      </c>
    </row>
    <row r="2201" spans="1:5">
      <c r="A2201">
        <v>19331128</v>
      </c>
      <c r="B2201">
        <v>-0.08</v>
      </c>
      <c r="C2201">
        <v>-0.9</v>
      </c>
      <c r="D2201">
        <v>-0.6</v>
      </c>
      <c r="E2201">
        <v>1E-3</v>
      </c>
    </row>
    <row r="2202" spans="1:5">
      <c r="A2202">
        <v>19331129</v>
      </c>
      <c r="B2202">
        <v>1.79</v>
      </c>
      <c r="C2202">
        <v>-1.41</v>
      </c>
      <c r="D2202">
        <v>1.34</v>
      </c>
      <c r="E2202">
        <v>1E-3</v>
      </c>
    </row>
    <row r="2203" spans="1:5">
      <c r="A2203">
        <v>19331201</v>
      </c>
      <c r="B2203">
        <v>0.4</v>
      </c>
      <c r="C2203">
        <v>0.1</v>
      </c>
      <c r="D2203">
        <v>-0.35</v>
      </c>
      <c r="E2203">
        <v>1E-3</v>
      </c>
    </row>
    <row r="2204" spans="1:5">
      <c r="A2204">
        <v>19331202</v>
      </c>
      <c r="B2204">
        <v>0.01</v>
      </c>
      <c r="C2204">
        <v>-0.1</v>
      </c>
      <c r="D2204">
        <v>-0.26</v>
      </c>
      <c r="E2204">
        <v>1E-3</v>
      </c>
    </row>
    <row r="2205" spans="1:5">
      <c r="A2205">
        <v>19331204</v>
      </c>
      <c r="B2205">
        <v>-0.2</v>
      </c>
      <c r="C2205">
        <v>0.13</v>
      </c>
      <c r="D2205">
        <v>-0.56000000000000005</v>
      </c>
      <c r="E2205">
        <v>1E-3</v>
      </c>
    </row>
    <row r="2206" spans="1:5">
      <c r="A2206">
        <v>19331205</v>
      </c>
      <c r="B2206">
        <v>2.85</v>
      </c>
      <c r="C2206">
        <v>-0.47</v>
      </c>
      <c r="D2206">
        <v>1.83</v>
      </c>
      <c r="E2206">
        <v>1E-3</v>
      </c>
    </row>
    <row r="2207" spans="1:5">
      <c r="A2207">
        <v>19331206</v>
      </c>
      <c r="B2207">
        <v>-0.55000000000000004</v>
      </c>
      <c r="C2207">
        <v>0.36</v>
      </c>
      <c r="D2207">
        <v>0.9</v>
      </c>
      <c r="E2207">
        <v>1E-3</v>
      </c>
    </row>
    <row r="2208" spans="1:5">
      <c r="A2208">
        <v>19331207</v>
      </c>
      <c r="B2208">
        <v>0.74</v>
      </c>
      <c r="C2208">
        <v>0.04</v>
      </c>
      <c r="D2208">
        <v>0.49</v>
      </c>
      <c r="E2208">
        <v>1E-3</v>
      </c>
    </row>
    <row r="2209" spans="1:5">
      <c r="A2209">
        <v>19331208</v>
      </c>
      <c r="B2209">
        <v>-0.94</v>
      </c>
      <c r="C2209">
        <v>0.62</v>
      </c>
      <c r="D2209">
        <v>-1.08</v>
      </c>
      <c r="E2209">
        <v>1E-3</v>
      </c>
    </row>
    <row r="2210" spans="1:5">
      <c r="A2210">
        <v>19331209</v>
      </c>
      <c r="B2210">
        <v>1.91</v>
      </c>
      <c r="C2210">
        <v>-0.88</v>
      </c>
      <c r="D2210">
        <v>2.25</v>
      </c>
      <c r="E2210">
        <v>1E-3</v>
      </c>
    </row>
    <row r="2211" spans="1:5">
      <c r="A2211">
        <v>19331211</v>
      </c>
      <c r="B2211">
        <v>0.31</v>
      </c>
      <c r="C2211">
        <v>0.64</v>
      </c>
      <c r="D2211">
        <v>0.92</v>
      </c>
      <c r="E2211">
        <v>1E-3</v>
      </c>
    </row>
    <row r="2212" spans="1:5">
      <c r="A2212">
        <v>19331212</v>
      </c>
      <c r="B2212">
        <v>-0.42</v>
      </c>
      <c r="C2212">
        <v>0.64</v>
      </c>
      <c r="D2212">
        <v>-1.05</v>
      </c>
      <c r="E2212">
        <v>1E-3</v>
      </c>
    </row>
    <row r="2213" spans="1:5">
      <c r="A2213">
        <v>19331213</v>
      </c>
      <c r="B2213">
        <v>-0.99</v>
      </c>
      <c r="C2213">
        <v>-0.22</v>
      </c>
      <c r="D2213">
        <v>-0.81</v>
      </c>
      <c r="E2213">
        <v>1E-3</v>
      </c>
    </row>
    <row r="2214" spans="1:5">
      <c r="A2214">
        <v>19331214</v>
      </c>
      <c r="B2214">
        <v>0.28999999999999998</v>
      </c>
      <c r="C2214">
        <v>0.53</v>
      </c>
      <c r="D2214">
        <v>0.19</v>
      </c>
      <c r="E2214">
        <v>1E-3</v>
      </c>
    </row>
    <row r="2215" spans="1:5">
      <c r="A2215">
        <v>19331215</v>
      </c>
      <c r="B2215">
        <v>-1.38</v>
      </c>
      <c r="C2215">
        <v>0.28000000000000003</v>
      </c>
      <c r="D2215">
        <v>-1.3</v>
      </c>
      <c r="E2215">
        <v>1E-3</v>
      </c>
    </row>
    <row r="2216" spans="1:5">
      <c r="A2216">
        <v>19331216</v>
      </c>
      <c r="B2216">
        <v>-1.72</v>
      </c>
      <c r="C2216">
        <v>1.27</v>
      </c>
      <c r="D2216">
        <v>-2.02</v>
      </c>
      <c r="E2216">
        <v>1E-3</v>
      </c>
    </row>
    <row r="2217" spans="1:5">
      <c r="A2217">
        <v>19331218</v>
      </c>
      <c r="B2217">
        <v>-1.31</v>
      </c>
      <c r="C2217">
        <v>-1.78</v>
      </c>
      <c r="D2217">
        <v>0.39</v>
      </c>
      <c r="E2217">
        <v>1E-3</v>
      </c>
    </row>
    <row r="2218" spans="1:5">
      <c r="A2218">
        <v>19331219</v>
      </c>
      <c r="B2218">
        <v>-0.28000000000000003</v>
      </c>
      <c r="C2218">
        <v>-0.64</v>
      </c>
      <c r="D2218">
        <v>-1.19</v>
      </c>
      <c r="E2218">
        <v>1E-3</v>
      </c>
    </row>
    <row r="2219" spans="1:5">
      <c r="A2219">
        <v>19331220</v>
      </c>
      <c r="B2219">
        <v>-1.77</v>
      </c>
      <c r="C2219">
        <v>-0.87</v>
      </c>
      <c r="D2219">
        <v>-1.43</v>
      </c>
      <c r="E2219">
        <v>1E-3</v>
      </c>
    </row>
    <row r="2220" spans="1:5">
      <c r="A2220">
        <v>19331221</v>
      </c>
      <c r="B2220">
        <v>-0.05</v>
      </c>
      <c r="C2220">
        <v>-0.04</v>
      </c>
      <c r="D2220">
        <v>-0.66</v>
      </c>
      <c r="E2220">
        <v>1E-3</v>
      </c>
    </row>
    <row r="2221" spans="1:5">
      <c r="A2221">
        <v>19331222</v>
      </c>
      <c r="B2221">
        <v>2.72</v>
      </c>
      <c r="C2221">
        <v>-0.69</v>
      </c>
      <c r="D2221">
        <v>3.31</v>
      </c>
      <c r="E2221">
        <v>1E-3</v>
      </c>
    </row>
    <row r="2222" spans="1:5">
      <c r="A2222">
        <v>19331223</v>
      </c>
      <c r="B2222">
        <v>-0.35</v>
      </c>
      <c r="C2222">
        <v>0.59</v>
      </c>
      <c r="D2222">
        <v>-0.99</v>
      </c>
      <c r="E2222">
        <v>1E-3</v>
      </c>
    </row>
    <row r="2223" spans="1:5">
      <c r="A2223">
        <v>19331226</v>
      </c>
      <c r="B2223">
        <v>-2.29</v>
      </c>
      <c r="C2223">
        <v>-0.43</v>
      </c>
      <c r="D2223">
        <v>-1.62</v>
      </c>
      <c r="E2223">
        <v>1E-3</v>
      </c>
    </row>
    <row r="2224" spans="1:5">
      <c r="A2224">
        <v>19331227</v>
      </c>
      <c r="B2224">
        <v>0.75</v>
      </c>
      <c r="C2224">
        <v>-1.51</v>
      </c>
      <c r="D2224">
        <v>-0.72</v>
      </c>
      <c r="E2224">
        <v>1E-3</v>
      </c>
    </row>
    <row r="2225" spans="1:5">
      <c r="A2225">
        <v>19331228</v>
      </c>
      <c r="B2225">
        <v>3.46</v>
      </c>
      <c r="C2225">
        <v>1.58</v>
      </c>
      <c r="D2225">
        <v>1.73</v>
      </c>
      <c r="E2225">
        <v>1E-3</v>
      </c>
    </row>
    <row r="2226" spans="1:5">
      <c r="A2226">
        <v>19331229</v>
      </c>
      <c r="B2226">
        <v>-0.3</v>
      </c>
      <c r="C2226">
        <v>0.88</v>
      </c>
      <c r="D2226">
        <v>0.36</v>
      </c>
      <c r="E2226">
        <v>1E-3</v>
      </c>
    </row>
    <row r="2227" spans="1:5">
      <c r="A2227">
        <v>19331230</v>
      </c>
      <c r="B2227">
        <v>1.1599999999999999</v>
      </c>
      <c r="C2227">
        <v>0.42</v>
      </c>
      <c r="D2227">
        <v>0.21</v>
      </c>
      <c r="E2227">
        <v>1E-3</v>
      </c>
    </row>
    <row r="2228" spans="1:5">
      <c r="A2228">
        <v>19340102</v>
      </c>
      <c r="B2228">
        <v>0.13</v>
      </c>
      <c r="C2228">
        <v>0.61</v>
      </c>
      <c r="D2228">
        <v>1.1599999999999999</v>
      </c>
      <c r="E2228">
        <v>2E-3</v>
      </c>
    </row>
    <row r="2229" spans="1:5">
      <c r="A2229">
        <v>19340103</v>
      </c>
      <c r="B2229">
        <v>-1.21</v>
      </c>
      <c r="C2229">
        <v>0.55000000000000004</v>
      </c>
      <c r="D2229">
        <v>0.04</v>
      </c>
      <c r="E2229">
        <v>2E-3</v>
      </c>
    </row>
    <row r="2230" spans="1:5">
      <c r="A2230">
        <v>19340104</v>
      </c>
      <c r="B2230">
        <v>-0.33</v>
      </c>
      <c r="C2230">
        <v>-0.62</v>
      </c>
      <c r="D2230">
        <v>-0.16</v>
      </c>
      <c r="E2230">
        <v>2E-3</v>
      </c>
    </row>
    <row r="2231" spans="1:5">
      <c r="A2231">
        <v>19340105</v>
      </c>
      <c r="B2231">
        <v>-1.1299999999999999</v>
      </c>
      <c r="C2231">
        <v>1.31</v>
      </c>
      <c r="D2231">
        <v>-1.61</v>
      </c>
      <c r="E2231">
        <v>2E-3</v>
      </c>
    </row>
    <row r="2232" spans="1:5">
      <c r="A2232">
        <v>19340106</v>
      </c>
      <c r="B2232">
        <v>-0.3</v>
      </c>
      <c r="C2232">
        <v>0.15</v>
      </c>
      <c r="D2232">
        <v>0.24</v>
      </c>
      <c r="E2232">
        <v>2E-3</v>
      </c>
    </row>
    <row r="2233" spans="1:5">
      <c r="A2233">
        <v>19340108</v>
      </c>
      <c r="B2233">
        <v>-0.04</v>
      </c>
      <c r="C2233">
        <v>-0.56000000000000005</v>
      </c>
      <c r="D2233">
        <v>-0.68</v>
      </c>
      <c r="E2233">
        <v>2E-3</v>
      </c>
    </row>
    <row r="2234" spans="1:5">
      <c r="A2234">
        <v>19340109</v>
      </c>
      <c r="B2234">
        <v>1.1499999999999999</v>
      </c>
      <c r="C2234">
        <v>-0.33</v>
      </c>
      <c r="D2234">
        <v>1.47</v>
      </c>
      <c r="E2234">
        <v>2E-3</v>
      </c>
    </row>
    <row r="2235" spans="1:5">
      <c r="A2235">
        <v>19340110</v>
      </c>
      <c r="B2235">
        <v>2.65</v>
      </c>
      <c r="C2235">
        <v>-0.49</v>
      </c>
      <c r="D2235">
        <v>0.75</v>
      </c>
      <c r="E2235">
        <v>2E-3</v>
      </c>
    </row>
    <row r="2236" spans="1:5">
      <c r="A2236">
        <v>19340111</v>
      </c>
      <c r="B2236">
        <v>0.56000000000000005</v>
      </c>
      <c r="C2236">
        <v>0.48</v>
      </c>
      <c r="D2236">
        <v>0.47</v>
      </c>
      <c r="E2236">
        <v>2E-3</v>
      </c>
    </row>
    <row r="2237" spans="1:5">
      <c r="A2237">
        <v>19340112</v>
      </c>
      <c r="B2237">
        <v>-0.73</v>
      </c>
      <c r="C2237">
        <v>2.12</v>
      </c>
      <c r="D2237">
        <v>0.54</v>
      </c>
      <c r="E2237">
        <v>2E-3</v>
      </c>
    </row>
    <row r="2238" spans="1:5">
      <c r="A2238">
        <v>19340113</v>
      </c>
      <c r="B2238">
        <v>-0.08</v>
      </c>
      <c r="C2238">
        <v>-0.66</v>
      </c>
      <c r="D2238">
        <v>0.44</v>
      </c>
      <c r="E2238">
        <v>2E-3</v>
      </c>
    </row>
    <row r="2239" spans="1:5">
      <c r="A2239">
        <v>19340115</v>
      </c>
      <c r="B2239">
        <v>5.49</v>
      </c>
      <c r="C2239">
        <v>-0.79</v>
      </c>
      <c r="D2239">
        <v>4.88</v>
      </c>
      <c r="E2239">
        <v>2E-3</v>
      </c>
    </row>
    <row r="2240" spans="1:5">
      <c r="A2240">
        <v>19340116</v>
      </c>
      <c r="B2240">
        <v>0.52</v>
      </c>
      <c r="C2240">
        <v>1.22</v>
      </c>
      <c r="D2240">
        <v>1.04</v>
      </c>
      <c r="E2240">
        <v>2E-3</v>
      </c>
    </row>
    <row r="2241" spans="1:5">
      <c r="A2241">
        <v>19340117</v>
      </c>
      <c r="B2241">
        <v>-0.04</v>
      </c>
      <c r="C2241">
        <v>0.85</v>
      </c>
      <c r="D2241">
        <v>0.78</v>
      </c>
      <c r="E2241">
        <v>2E-3</v>
      </c>
    </row>
    <row r="2242" spans="1:5">
      <c r="A2242">
        <v>19340118</v>
      </c>
      <c r="B2242">
        <v>-0.13</v>
      </c>
      <c r="C2242">
        <v>-0.01</v>
      </c>
      <c r="D2242">
        <v>0.59</v>
      </c>
      <c r="E2242">
        <v>2E-3</v>
      </c>
    </row>
    <row r="2243" spans="1:5">
      <c r="A2243">
        <v>19340119</v>
      </c>
      <c r="B2243">
        <v>2.68</v>
      </c>
      <c r="C2243">
        <v>0.74</v>
      </c>
      <c r="D2243">
        <v>2.59</v>
      </c>
      <c r="E2243">
        <v>2E-3</v>
      </c>
    </row>
    <row r="2244" spans="1:5">
      <c r="A2244">
        <v>19340120</v>
      </c>
      <c r="B2244">
        <v>0.21</v>
      </c>
      <c r="C2244">
        <v>0.93</v>
      </c>
      <c r="D2244">
        <v>0.67</v>
      </c>
      <c r="E2244">
        <v>2E-3</v>
      </c>
    </row>
    <row r="2245" spans="1:5">
      <c r="A2245">
        <v>19340122</v>
      </c>
      <c r="B2245">
        <v>-0.3</v>
      </c>
      <c r="C2245">
        <v>0.63</v>
      </c>
      <c r="D2245">
        <v>-0.66</v>
      </c>
      <c r="E2245">
        <v>2E-3</v>
      </c>
    </row>
    <row r="2246" spans="1:5">
      <c r="A2246">
        <v>19340123</v>
      </c>
      <c r="B2246">
        <v>1.38</v>
      </c>
      <c r="C2246">
        <v>0.65</v>
      </c>
      <c r="D2246">
        <v>0.52</v>
      </c>
      <c r="E2246">
        <v>2E-3</v>
      </c>
    </row>
    <row r="2247" spans="1:5">
      <c r="A2247">
        <v>19340124</v>
      </c>
      <c r="B2247">
        <v>0.66</v>
      </c>
      <c r="C2247">
        <v>0.44</v>
      </c>
      <c r="D2247">
        <v>0.83</v>
      </c>
      <c r="E2247">
        <v>2E-3</v>
      </c>
    </row>
    <row r="2248" spans="1:5">
      <c r="A2248">
        <v>19340125</v>
      </c>
      <c r="B2248">
        <v>-0.23</v>
      </c>
      <c r="C2248">
        <v>0.56000000000000005</v>
      </c>
      <c r="D2248">
        <v>-1.1100000000000001</v>
      </c>
      <c r="E2248">
        <v>2E-3</v>
      </c>
    </row>
    <row r="2249" spans="1:5">
      <c r="A2249">
        <v>19340126</v>
      </c>
      <c r="B2249">
        <v>-0.42</v>
      </c>
      <c r="C2249">
        <v>0.56000000000000005</v>
      </c>
      <c r="D2249">
        <v>0.23</v>
      </c>
      <c r="E2249">
        <v>2E-3</v>
      </c>
    </row>
    <row r="2250" spans="1:5">
      <c r="A2250">
        <v>19340127</v>
      </c>
      <c r="B2250">
        <v>-0.18</v>
      </c>
      <c r="C2250">
        <v>-0.02</v>
      </c>
      <c r="D2250">
        <v>-0.21</v>
      </c>
      <c r="E2250">
        <v>2E-3</v>
      </c>
    </row>
    <row r="2251" spans="1:5">
      <c r="A2251">
        <v>19340129</v>
      </c>
      <c r="B2251">
        <v>1.77</v>
      </c>
      <c r="C2251">
        <v>0.59</v>
      </c>
      <c r="D2251">
        <v>1.59</v>
      </c>
      <c r="E2251">
        <v>2E-3</v>
      </c>
    </row>
    <row r="2252" spans="1:5">
      <c r="A2252">
        <v>19340130</v>
      </c>
      <c r="B2252">
        <v>1.38</v>
      </c>
      <c r="C2252">
        <v>0.7</v>
      </c>
      <c r="D2252">
        <v>1.21</v>
      </c>
      <c r="E2252">
        <v>2E-3</v>
      </c>
    </row>
    <row r="2253" spans="1:5">
      <c r="A2253">
        <v>19340131</v>
      </c>
      <c r="B2253">
        <v>-1.25</v>
      </c>
      <c r="C2253">
        <v>0.89</v>
      </c>
      <c r="D2253">
        <v>-1.97</v>
      </c>
      <c r="E2253">
        <v>2E-3</v>
      </c>
    </row>
    <row r="2254" spans="1:5">
      <c r="A2254">
        <v>19340201</v>
      </c>
      <c r="B2254">
        <v>2.34</v>
      </c>
      <c r="C2254">
        <v>-0.19</v>
      </c>
      <c r="D2254">
        <v>2.2799999999999998</v>
      </c>
      <c r="E2254">
        <v>1E-3</v>
      </c>
    </row>
    <row r="2255" spans="1:5">
      <c r="A2255">
        <v>19340202</v>
      </c>
      <c r="B2255">
        <v>-0.1</v>
      </c>
      <c r="C2255">
        <v>-0.4</v>
      </c>
      <c r="D2255">
        <v>1.0900000000000001</v>
      </c>
      <c r="E2255">
        <v>1E-3</v>
      </c>
    </row>
    <row r="2256" spans="1:5">
      <c r="A2256">
        <v>19340203</v>
      </c>
      <c r="B2256">
        <v>1.23</v>
      </c>
      <c r="C2256">
        <v>-0.01</v>
      </c>
      <c r="D2256">
        <v>1.53</v>
      </c>
      <c r="E2256">
        <v>1E-3</v>
      </c>
    </row>
    <row r="2257" spans="1:5">
      <c r="A2257">
        <v>19340205</v>
      </c>
      <c r="B2257">
        <v>1.82</v>
      </c>
      <c r="C2257">
        <v>0.5</v>
      </c>
      <c r="D2257">
        <v>0.63</v>
      </c>
      <c r="E2257">
        <v>1E-3</v>
      </c>
    </row>
    <row r="2258" spans="1:5">
      <c r="A2258">
        <v>19340206</v>
      </c>
      <c r="B2258">
        <v>-0.09</v>
      </c>
      <c r="C2258">
        <v>0.96</v>
      </c>
      <c r="D2258">
        <v>-0.26</v>
      </c>
      <c r="E2258">
        <v>1E-3</v>
      </c>
    </row>
    <row r="2259" spans="1:5">
      <c r="A2259">
        <v>19340207</v>
      </c>
      <c r="B2259">
        <v>-2.92</v>
      </c>
      <c r="C2259">
        <v>0</v>
      </c>
      <c r="D2259">
        <v>-1.97</v>
      </c>
      <c r="E2259">
        <v>1E-3</v>
      </c>
    </row>
    <row r="2260" spans="1:5">
      <c r="A2260">
        <v>19340208</v>
      </c>
      <c r="B2260">
        <v>0.56999999999999995</v>
      </c>
      <c r="C2260">
        <v>0.12</v>
      </c>
      <c r="D2260">
        <v>1.1299999999999999</v>
      </c>
      <c r="E2260">
        <v>1E-3</v>
      </c>
    </row>
    <row r="2261" spans="1:5">
      <c r="A2261">
        <v>19340209</v>
      </c>
      <c r="B2261">
        <v>-2.58</v>
      </c>
      <c r="C2261">
        <v>0.72</v>
      </c>
      <c r="D2261">
        <v>-1.08</v>
      </c>
      <c r="E2261">
        <v>1E-3</v>
      </c>
    </row>
    <row r="2262" spans="1:5">
      <c r="A2262">
        <v>19340210</v>
      </c>
      <c r="B2262">
        <v>-0.56000000000000005</v>
      </c>
      <c r="C2262">
        <v>-1.39</v>
      </c>
      <c r="D2262">
        <v>-0.82</v>
      </c>
      <c r="E2262">
        <v>1E-3</v>
      </c>
    </row>
    <row r="2263" spans="1:5">
      <c r="A2263">
        <v>19340213</v>
      </c>
      <c r="B2263">
        <v>0.71</v>
      </c>
      <c r="C2263">
        <v>0.72</v>
      </c>
      <c r="D2263">
        <v>1.58</v>
      </c>
      <c r="E2263">
        <v>1E-3</v>
      </c>
    </row>
    <row r="2264" spans="1:5">
      <c r="A2264">
        <v>19340214</v>
      </c>
      <c r="B2264">
        <v>0.84</v>
      </c>
      <c r="C2264">
        <v>0.12</v>
      </c>
      <c r="D2264">
        <v>0.5</v>
      </c>
      <c r="E2264">
        <v>1E-3</v>
      </c>
    </row>
    <row r="2265" spans="1:5">
      <c r="A2265">
        <v>19340215</v>
      </c>
      <c r="B2265">
        <v>1.96</v>
      </c>
      <c r="C2265">
        <v>1.1399999999999999</v>
      </c>
      <c r="D2265">
        <v>2.68</v>
      </c>
      <c r="E2265">
        <v>1E-3</v>
      </c>
    </row>
    <row r="2266" spans="1:5">
      <c r="A2266">
        <v>19340216</v>
      </c>
      <c r="B2266">
        <v>0.32</v>
      </c>
      <c r="C2266">
        <v>1.57</v>
      </c>
      <c r="D2266">
        <v>0.06</v>
      </c>
      <c r="E2266">
        <v>1E-3</v>
      </c>
    </row>
    <row r="2267" spans="1:5">
      <c r="A2267">
        <v>19340217</v>
      </c>
      <c r="B2267">
        <v>0.31</v>
      </c>
      <c r="C2267">
        <v>-0.24</v>
      </c>
      <c r="D2267">
        <v>0.72</v>
      </c>
      <c r="E2267">
        <v>1E-3</v>
      </c>
    </row>
    <row r="2268" spans="1:5">
      <c r="A2268">
        <v>19340219</v>
      </c>
      <c r="B2268">
        <v>-1.58</v>
      </c>
      <c r="C2268">
        <v>0.69</v>
      </c>
      <c r="D2268">
        <v>-0.89</v>
      </c>
      <c r="E2268">
        <v>1E-3</v>
      </c>
    </row>
    <row r="2269" spans="1:5">
      <c r="A2269">
        <v>19340220</v>
      </c>
      <c r="B2269">
        <v>0.41</v>
      </c>
      <c r="C2269">
        <v>0.32</v>
      </c>
      <c r="D2269">
        <v>0</v>
      </c>
      <c r="E2269">
        <v>1E-3</v>
      </c>
    </row>
    <row r="2270" spans="1:5">
      <c r="A2270">
        <v>19340221</v>
      </c>
      <c r="B2270">
        <v>0.35</v>
      </c>
      <c r="C2270">
        <v>0.55000000000000004</v>
      </c>
      <c r="D2270">
        <v>0.31</v>
      </c>
      <c r="E2270">
        <v>1E-3</v>
      </c>
    </row>
    <row r="2271" spans="1:5">
      <c r="A2271">
        <v>19340223</v>
      </c>
      <c r="B2271">
        <v>-2.5499999999999998</v>
      </c>
      <c r="C2271">
        <v>-0.16</v>
      </c>
      <c r="D2271">
        <v>-2.11</v>
      </c>
      <c r="E2271">
        <v>1E-3</v>
      </c>
    </row>
    <row r="2272" spans="1:5">
      <c r="A2272">
        <v>19340224</v>
      </c>
      <c r="B2272">
        <v>-1.49</v>
      </c>
      <c r="C2272">
        <v>-0.24</v>
      </c>
      <c r="D2272">
        <v>-1.67</v>
      </c>
      <c r="E2272">
        <v>1E-3</v>
      </c>
    </row>
    <row r="2273" spans="1:5">
      <c r="A2273">
        <v>19340226</v>
      </c>
      <c r="B2273">
        <v>-2.0099999999999998</v>
      </c>
      <c r="C2273">
        <v>-0.8</v>
      </c>
      <c r="D2273">
        <v>-2.25</v>
      </c>
      <c r="E2273">
        <v>1E-3</v>
      </c>
    </row>
    <row r="2274" spans="1:5">
      <c r="A2274">
        <v>19340227</v>
      </c>
      <c r="B2274">
        <v>0.79</v>
      </c>
      <c r="C2274">
        <v>0.12</v>
      </c>
      <c r="D2274">
        <v>1.04</v>
      </c>
      <c r="E2274">
        <v>1E-3</v>
      </c>
    </row>
    <row r="2275" spans="1:5">
      <c r="A2275">
        <v>19340228</v>
      </c>
      <c r="B2275">
        <v>-0.04</v>
      </c>
      <c r="C2275">
        <v>1.1499999999999999</v>
      </c>
      <c r="D2275">
        <v>-0.08</v>
      </c>
      <c r="E2275">
        <v>1E-3</v>
      </c>
    </row>
    <row r="2276" spans="1:5">
      <c r="A2276">
        <v>19340301</v>
      </c>
      <c r="B2276">
        <v>-0.25</v>
      </c>
      <c r="C2276">
        <v>-0.38</v>
      </c>
      <c r="D2276">
        <v>-0.28999999999999998</v>
      </c>
      <c r="E2276">
        <v>1E-3</v>
      </c>
    </row>
    <row r="2277" spans="1:5">
      <c r="A2277">
        <v>19340302</v>
      </c>
      <c r="B2277">
        <v>3.04</v>
      </c>
      <c r="C2277">
        <v>-0.03</v>
      </c>
      <c r="D2277">
        <v>2.2000000000000002</v>
      </c>
      <c r="E2277">
        <v>1E-3</v>
      </c>
    </row>
    <row r="2278" spans="1:5">
      <c r="A2278">
        <v>19340303</v>
      </c>
      <c r="B2278">
        <v>-0.1</v>
      </c>
      <c r="C2278">
        <v>0.53</v>
      </c>
      <c r="D2278">
        <v>-0.15</v>
      </c>
      <c r="E2278">
        <v>1E-3</v>
      </c>
    </row>
    <row r="2279" spans="1:5">
      <c r="A2279">
        <v>19340305</v>
      </c>
      <c r="B2279">
        <v>-0.41</v>
      </c>
      <c r="C2279">
        <v>0.4</v>
      </c>
      <c r="D2279">
        <v>-0.43</v>
      </c>
      <c r="E2279">
        <v>1E-3</v>
      </c>
    </row>
    <row r="2280" spans="1:5">
      <c r="A2280">
        <v>19340306</v>
      </c>
      <c r="B2280">
        <v>-0.95</v>
      </c>
      <c r="C2280">
        <v>0.5</v>
      </c>
      <c r="D2280">
        <v>-0.31</v>
      </c>
      <c r="E2280">
        <v>1E-3</v>
      </c>
    </row>
    <row r="2281" spans="1:5">
      <c r="A2281">
        <v>19340307</v>
      </c>
      <c r="B2281">
        <v>-2.4900000000000002</v>
      </c>
      <c r="C2281">
        <v>-0.01</v>
      </c>
      <c r="D2281">
        <v>-1.48</v>
      </c>
      <c r="E2281">
        <v>1E-3</v>
      </c>
    </row>
    <row r="2282" spans="1:5">
      <c r="A2282">
        <v>19340308</v>
      </c>
      <c r="B2282">
        <v>1.57</v>
      </c>
      <c r="C2282">
        <v>-0.06</v>
      </c>
      <c r="D2282">
        <v>0.2</v>
      </c>
      <c r="E2282">
        <v>1E-3</v>
      </c>
    </row>
    <row r="2283" spans="1:5">
      <c r="A2283">
        <v>19340309</v>
      </c>
      <c r="B2283">
        <v>-0.28999999999999998</v>
      </c>
      <c r="C2283">
        <v>0.8</v>
      </c>
      <c r="D2283">
        <v>0.13</v>
      </c>
      <c r="E2283">
        <v>1E-3</v>
      </c>
    </row>
    <row r="2284" spans="1:5">
      <c r="A2284">
        <v>19340310</v>
      </c>
      <c r="B2284">
        <v>0.1</v>
      </c>
      <c r="C2284">
        <v>0</v>
      </c>
      <c r="D2284">
        <v>0.01</v>
      </c>
      <c r="E2284">
        <v>1E-3</v>
      </c>
    </row>
    <row r="2285" spans="1:5">
      <c r="A2285">
        <v>19340312</v>
      </c>
      <c r="B2285">
        <v>1.7</v>
      </c>
      <c r="C2285">
        <v>-0.39</v>
      </c>
      <c r="D2285">
        <v>0.36</v>
      </c>
      <c r="E2285">
        <v>1E-3</v>
      </c>
    </row>
    <row r="2286" spans="1:5">
      <c r="A2286">
        <v>19340313</v>
      </c>
      <c r="B2286">
        <v>0.17</v>
      </c>
      <c r="C2286">
        <v>0.53</v>
      </c>
      <c r="D2286">
        <v>0.3</v>
      </c>
      <c r="E2286">
        <v>1E-3</v>
      </c>
    </row>
    <row r="2287" spans="1:5">
      <c r="A2287">
        <v>19340314</v>
      </c>
      <c r="B2287">
        <v>0.01</v>
      </c>
      <c r="C2287">
        <v>0.52</v>
      </c>
      <c r="D2287">
        <v>-0.15</v>
      </c>
      <c r="E2287">
        <v>1E-3</v>
      </c>
    </row>
    <row r="2288" spans="1:5">
      <c r="A2288">
        <v>19340315</v>
      </c>
      <c r="B2288">
        <v>-1.45</v>
      </c>
      <c r="C2288">
        <v>0.28999999999999998</v>
      </c>
      <c r="D2288">
        <v>-1.74</v>
      </c>
      <c r="E2288">
        <v>1E-3</v>
      </c>
    </row>
    <row r="2289" spans="1:5">
      <c r="A2289">
        <v>19340316</v>
      </c>
      <c r="B2289">
        <v>0.28999999999999998</v>
      </c>
      <c r="C2289">
        <v>0.38</v>
      </c>
      <c r="D2289">
        <v>-0.3</v>
      </c>
      <c r="E2289">
        <v>1E-3</v>
      </c>
    </row>
    <row r="2290" spans="1:5">
      <c r="A2290">
        <v>19340317</v>
      </c>
      <c r="B2290">
        <v>-0.92</v>
      </c>
      <c r="C2290">
        <v>0.51</v>
      </c>
      <c r="D2290">
        <v>-0.4</v>
      </c>
      <c r="E2290">
        <v>1E-3</v>
      </c>
    </row>
    <row r="2291" spans="1:5">
      <c r="A2291">
        <v>19340319</v>
      </c>
      <c r="B2291">
        <v>-2.31</v>
      </c>
      <c r="C2291">
        <v>-0.48</v>
      </c>
      <c r="D2291">
        <v>-1.54</v>
      </c>
      <c r="E2291">
        <v>1E-3</v>
      </c>
    </row>
    <row r="2292" spans="1:5">
      <c r="A2292">
        <v>19340320</v>
      </c>
      <c r="B2292">
        <v>1.49</v>
      </c>
      <c r="C2292">
        <v>-0.72</v>
      </c>
      <c r="D2292">
        <v>0.33</v>
      </c>
      <c r="E2292">
        <v>1E-3</v>
      </c>
    </row>
    <row r="2293" spans="1:5">
      <c r="A2293">
        <v>19340321</v>
      </c>
      <c r="B2293">
        <v>-1.63</v>
      </c>
      <c r="C2293">
        <v>0.35</v>
      </c>
      <c r="D2293">
        <v>-0.54</v>
      </c>
      <c r="E2293">
        <v>1E-3</v>
      </c>
    </row>
    <row r="2294" spans="1:5">
      <c r="A2294">
        <v>19340322</v>
      </c>
      <c r="B2294">
        <v>1.64</v>
      </c>
      <c r="C2294">
        <v>-0.71</v>
      </c>
      <c r="D2294">
        <v>0.37</v>
      </c>
      <c r="E2294">
        <v>1E-3</v>
      </c>
    </row>
    <row r="2295" spans="1:5">
      <c r="A2295">
        <v>19340323</v>
      </c>
      <c r="B2295">
        <v>-0.61</v>
      </c>
      <c r="C2295">
        <v>0.89</v>
      </c>
      <c r="D2295">
        <v>-0.4</v>
      </c>
      <c r="E2295">
        <v>1E-3</v>
      </c>
    </row>
    <row r="2296" spans="1:5">
      <c r="A2296">
        <v>19340324</v>
      </c>
      <c r="B2296">
        <v>1.47</v>
      </c>
      <c r="C2296">
        <v>-0.53</v>
      </c>
      <c r="D2296">
        <v>0.26</v>
      </c>
      <c r="E2296">
        <v>1E-3</v>
      </c>
    </row>
    <row r="2297" spans="1:5">
      <c r="A2297">
        <v>19340326</v>
      </c>
      <c r="B2297">
        <v>0.01</v>
      </c>
      <c r="C2297">
        <v>0.12</v>
      </c>
      <c r="D2297">
        <v>0.25</v>
      </c>
      <c r="E2297">
        <v>1E-3</v>
      </c>
    </row>
    <row r="2298" spans="1:5">
      <c r="A2298">
        <v>19340327</v>
      </c>
      <c r="B2298">
        <v>-2.77</v>
      </c>
      <c r="C2298">
        <v>-0.8</v>
      </c>
      <c r="D2298">
        <v>-1.72</v>
      </c>
      <c r="E2298">
        <v>1E-3</v>
      </c>
    </row>
    <row r="2299" spans="1:5">
      <c r="A2299">
        <v>19340328</v>
      </c>
      <c r="B2299">
        <v>0.26</v>
      </c>
      <c r="C2299">
        <v>0.72</v>
      </c>
      <c r="D2299">
        <v>0.71</v>
      </c>
      <c r="E2299">
        <v>1E-3</v>
      </c>
    </row>
    <row r="2300" spans="1:5">
      <c r="A2300">
        <v>19340329</v>
      </c>
      <c r="B2300">
        <v>1.54</v>
      </c>
      <c r="C2300">
        <v>-0.02</v>
      </c>
      <c r="D2300">
        <v>1.1499999999999999</v>
      </c>
      <c r="E2300">
        <v>1E-3</v>
      </c>
    </row>
    <row r="2301" spans="1:5">
      <c r="A2301">
        <v>19340331</v>
      </c>
      <c r="B2301">
        <v>1.27</v>
      </c>
      <c r="C2301">
        <v>0</v>
      </c>
      <c r="D2301">
        <v>0.96</v>
      </c>
      <c r="E2301">
        <v>1E-3</v>
      </c>
    </row>
    <row r="2302" spans="1:5">
      <c r="A2302">
        <v>19340402</v>
      </c>
      <c r="B2302">
        <v>0.27</v>
      </c>
      <c r="C2302">
        <v>1.07</v>
      </c>
      <c r="D2302">
        <v>0.15</v>
      </c>
      <c r="E2302">
        <v>0</v>
      </c>
    </row>
    <row r="2303" spans="1:5">
      <c r="A2303">
        <v>19340403</v>
      </c>
      <c r="B2303">
        <v>0.9</v>
      </c>
      <c r="C2303">
        <v>-0.2</v>
      </c>
      <c r="D2303">
        <v>0.68</v>
      </c>
      <c r="E2303">
        <v>0</v>
      </c>
    </row>
    <row r="2304" spans="1:5">
      <c r="A2304">
        <v>19340404</v>
      </c>
      <c r="B2304">
        <v>0.43</v>
      </c>
      <c r="C2304">
        <v>0.96</v>
      </c>
      <c r="D2304">
        <v>-0.13</v>
      </c>
      <c r="E2304">
        <v>0</v>
      </c>
    </row>
    <row r="2305" spans="1:5">
      <c r="A2305">
        <v>19340405</v>
      </c>
      <c r="B2305">
        <v>0.18</v>
      </c>
      <c r="C2305">
        <v>-0.14000000000000001</v>
      </c>
      <c r="D2305">
        <v>-0.89</v>
      </c>
      <c r="E2305">
        <v>0</v>
      </c>
    </row>
    <row r="2306" spans="1:5">
      <c r="A2306">
        <v>19340406</v>
      </c>
      <c r="B2306">
        <v>0.28999999999999998</v>
      </c>
      <c r="C2306">
        <v>-1.01</v>
      </c>
      <c r="D2306">
        <v>0.37</v>
      </c>
      <c r="E2306">
        <v>0</v>
      </c>
    </row>
    <row r="2307" spans="1:5">
      <c r="A2307">
        <v>19340407</v>
      </c>
      <c r="B2307">
        <v>-0.12</v>
      </c>
      <c r="C2307">
        <v>-0.05</v>
      </c>
      <c r="D2307">
        <v>0.47</v>
      </c>
      <c r="E2307">
        <v>0</v>
      </c>
    </row>
    <row r="2308" spans="1:5">
      <c r="A2308">
        <v>19340409</v>
      </c>
      <c r="B2308">
        <v>-0.36</v>
      </c>
      <c r="C2308">
        <v>0.21</v>
      </c>
      <c r="D2308">
        <v>0.26</v>
      </c>
      <c r="E2308">
        <v>0</v>
      </c>
    </row>
    <row r="2309" spans="1:5">
      <c r="A2309">
        <v>19340410</v>
      </c>
      <c r="B2309">
        <v>1.31</v>
      </c>
      <c r="C2309">
        <v>-0.31</v>
      </c>
      <c r="D2309">
        <v>0.64</v>
      </c>
      <c r="E2309">
        <v>0</v>
      </c>
    </row>
    <row r="2310" spans="1:5">
      <c r="A2310">
        <v>19340411</v>
      </c>
      <c r="B2310">
        <v>0.06</v>
      </c>
      <c r="C2310">
        <v>0.1</v>
      </c>
      <c r="D2310">
        <v>-0.1</v>
      </c>
      <c r="E2310">
        <v>0</v>
      </c>
    </row>
    <row r="2311" spans="1:5">
      <c r="A2311">
        <v>19340412</v>
      </c>
      <c r="B2311">
        <v>-0.24</v>
      </c>
      <c r="C2311">
        <v>-0.11</v>
      </c>
      <c r="D2311">
        <v>-0.2</v>
      </c>
      <c r="E2311">
        <v>0</v>
      </c>
    </row>
    <row r="2312" spans="1:5">
      <c r="A2312">
        <v>19340413</v>
      </c>
      <c r="B2312">
        <v>-0.26</v>
      </c>
      <c r="C2312">
        <v>0.42</v>
      </c>
      <c r="D2312">
        <v>-0.59</v>
      </c>
      <c r="E2312">
        <v>0</v>
      </c>
    </row>
    <row r="2313" spans="1:5">
      <c r="A2313">
        <v>19340414</v>
      </c>
      <c r="B2313">
        <v>-0.11</v>
      </c>
      <c r="C2313">
        <v>-0.03</v>
      </c>
      <c r="D2313">
        <v>0.03</v>
      </c>
      <c r="E2313">
        <v>0</v>
      </c>
    </row>
    <row r="2314" spans="1:5">
      <c r="A2314">
        <v>19340416</v>
      </c>
      <c r="B2314">
        <v>-1.57</v>
      </c>
      <c r="C2314">
        <v>-0.15</v>
      </c>
      <c r="D2314">
        <v>-1.65</v>
      </c>
      <c r="E2314">
        <v>0</v>
      </c>
    </row>
    <row r="2315" spans="1:5">
      <c r="A2315">
        <v>19340417</v>
      </c>
      <c r="B2315">
        <v>0.99</v>
      </c>
      <c r="C2315">
        <v>-0.13</v>
      </c>
      <c r="D2315">
        <v>-0.05</v>
      </c>
      <c r="E2315">
        <v>0</v>
      </c>
    </row>
    <row r="2316" spans="1:5">
      <c r="A2316">
        <v>19340418</v>
      </c>
      <c r="B2316">
        <v>1.47</v>
      </c>
      <c r="C2316">
        <v>0.85</v>
      </c>
      <c r="D2316">
        <v>0.2</v>
      </c>
      <c r="E2316">
        <v>0</v>
      </c>
    </row>
    <row r="2317" spans="1:5">
      <c r="A2317">
        <v>19340419</v>
      </c>
      <c r="B2317">
        <v>0.09</v>
      </c>
      <c r="C2317">
        <v>-0.06</v>
      </c>
      <c r="D2317">
        <v>0.14000000000000001</v>
      </c>
      <c r="E2317">
        <v>0</v>
      </c>
    </row>
    <row r="2318" spans="1:5">
      <c r="A2318">
        <v>19340420</v>
      </c>
      <c r="B2318">
        <v>1.29</v>
      </c>
      <c r="C2318">
        <v>0.31</v>
      </c>
      <c r="D2318">
        <v>0.73</v>
      </c>
      <c r="E2318">
        <v>0</v>
      </c>
    </row>
    <row r="2319" spans="1:5">
      <c r="A2319">
        <v>19340421</v>
      </c>
      <c r="B2319">
        <v>-0.31</v>
      </c>
      <c r="C2319">
        <v>1.03</v>
      </c>
      <c r="D2319">
        <v>-0.3</v>
      </c>
      <c r="E2319">
        <v>0</v>
      </c>
    </row>
    <row r="2320" spans="1:5">
      <c r="A2320">
        <v>19340423</v>
      </c>
      <c r="B2320">
        <v>-0.43</v>
      </c>
      <c r="C2320">
        <v>0.09</v>
      </c>
      <c r="D2320">
        <v>0.04</v>
      </c>
      <c r="E2320">
        <v>0</v>
      </c>
    </row>
    <row r="2321" spans="1:5">
      <c r="A2321">
        <v>19340424</v>
      </c>
      <c r="B2321">
        <v>-0.72</v>
      </c>
      <c r="C2321">
        <v>0.01</v>
      </c>
      <c r="D2321">
        <v>0.04</v>
      </c>
      <c r="E2321">
        <v>0</v>
      </c>
    </row>
    <row r="2322" spans="1:5">
      <c r="A2322">
        <v>19340425</v>
      </c>
      <c r="B2322">
        <v>-0.47</v>
      </c>
      <c r="C2322">
        <v>0.17</v>
      </c>
      <c r="D2322">
        <v>0.01</v>
      </c>
      <c r="E2322">
        <v>0</v>
      </c>
    </row>
    <row r="2323" spans="1:5">
      <c r="A2323">
        <v>19340426</v>
      </c>
      <c r="B2323">
        <v>-1.35</v>
      </c>
      <c r="C2323">
        <v>0.12</v>
      </c>
      <c r="D2323">
        <v>-0.51</v>
      </c>
      <c r="E2323">
        <v>0</v>
      </c>
    </row>
    <row r="2324" spans="1:5">
      <c r="A2324">
        <v>19340427</v>
      </c>
      <c r="B2324">
        <v>0.14000000000000001</v>
      </c>
      <c r="C2324">
        <v>-0.28000000000000003</v>
      </c>
      <c r="D2324">
        <v>-0.05</v>
      </c>
      <c r="E2324">
        <v>0</v>
      </c>
    </row>
    <row r="2325" spans="1:5">
      <c r="A2325">
        <v>19340428</v>
      </c>
      <c r="B2325">
        <v>-0.83</v>
      </c>
      <c r="C2325">
        <v>0.31</v>
      </c>
      <c r="D2325">
        <v>-0.89</v>
      </c>
      <c r="E2325">
        <v>0</v>
      </c>
    </row>
    <row r="2326" spans="1:5">
      <c r="A2326">
        <v>19340430</v>
      </c>
      <c r="B2326">
        <v>-2.35</v>
      </c>
      <c r="C2326">
        <v>-0.32</v>
      </c>
      <c r="D2326">
        <v>-2.15</v>
      </c>
      <c r="E2326">
        <v>0</v>
      </c>
    </row>
    <row r="2327" spans="1:5">
      <c r="A2327">
        <v>19340501</v>
      </c>
      <c r="B2327">
        <v>-0.19</v>
      </c>
      <c r="C2327">
        <v>-0.79</v>
      </c>
      <c r="D2327">
        <v>0.19</v>
      </c>
      <c r="E2327">
        <v>0</v>
      </c>
    </row>
    <row r="2328" spans="1:5">
      <c r="A2328">
        <v>19340502</v>
      </c>
      <c r="B2328">
        <v>-1.98</v>
      </c>
      <c r="C2328">
        <v>0.53</v>
      </c>
      <c r="D2328">
        <v>-0.67</v>
      </c>
      <c r="E2328">
        <v>0</v>
      </c>
    </row>
    <row r="2329" spans="1:5">
      <c r="A2329">
        <v>19340503</v>
      </c>
      <c r="B2329">
        <v>0.2</v>
      </c>
      <c r="C2329">
        <v>-0.31</v>
      </c>
      <c r="D2329">
        <v>-0.45</v>
      </c>
      <c r="E2329">
        <v>0</v>
      </c>
    </row>
    <row r="2330" spans="1:5">
      <c r="A2330">
        <v>19340504</v>
      </c>
      <c r="B2330">
        <v>0.28000000000000003</v>
      </c>
      <c r="C2330">
        <v>1.0900000000000001</v>
      </c>
      <c r="D2330">
        <v>1.02</v>
      </c>
      <c r="E2330">
        <v>0</v>
      </c>
    </row>
    <row r="2331" spans="1:5">
      <c r="A2331">
        <v>19340505</v>
      </c>
      <c r="B2331">
        <v>-1.59</v>
      </c>
      <c r="C2331">
        <v>-0.22</v>
      </c>
      <c r="D2331">
        <v>-0.85</v>
      </c>
      <c r="E2331">
        <v>0</v>
      </c>
    </row>
    <row r="2332" spans="1:5">
      <c r="A2332">
        <v>19340507</v>
      </c>
      <c r="B2332">
        <v>-3.47</v>
      </c>
      <c r="C2332">
        <v>-0.66</v>
      </c>
      <c r="D2332">
        <v>-3.72</v>
      </c>
      <c r="E2332">
        <v>0</v>
      </c>
    </row>
    <row r="2333" spans="1:5">
      <c r="A2333">
        <v>19340508</v>
      </c>
      <c r="B2333">
        <v>2.14</v>
      </c>
      <c r="C2333">
        <v>-1.5</v>
      </c>
      <c r="D2333">
        <v>2.85</v>
      </c>
      <c r="E2333">
        <v>0</v>
      </c>
    </row>
    <row r="2334" spans="1:5">
      <c r="A2334">
        <v>19340509</v>
      </c>
      <c r="B2334">
        <v>-1.3</v>
      </c>
      <c r="C2334">
        <v>0.94</v>
      </c>
      <c r="D2334">
        <v>-0.71</v>
      </c>
      <c r="E2334">
        <v>0</v>
      </c>
    </row>
    <row r="2335" spans="1:5">
      <c r="A2335">
        <v>19340510</v>
      </c>
      <c r="B2335">
        <v>-2.1800000000000002</v>
      </c>
      <c r="C2335">
        <v>-0.35</v>
      </c>
      <c r="D2335">
        <v>-1.94</v>
      </c>
      <c r="E2335">
        <v>0</v>
      </c>
    </row>
    <row r="2336" spans="1:5">
      <c r="A2336">
        <v>19340511</v>
      </c>
      <c r="B2336">
        <v>-0.98</v>
      </c>
      <c r="C2336">
        <v>1.04</v>
      </c>
      <c r="D2336">
        <v>-0.57999999999999996</v>
      </c>
      <c r="E2336">
        <v>0</v>
      </c>
    </row>
    <row r="2337" spans="1:5">
      <c r="A2337">
        <v>19340512</v>
      </c>
      <c r="B2337">
        <v>-1.45</v>
      </c>
      <c r="C2337">
        <v>-0.91</v>
      </c>
      <c r="D2337">
        <v>-1.88</v>
      </c>
      <c r="E2337">
        <v>0</v>
      </c>
    </row>
    <row r="2338" spans="1:5">
      <c r="A2338">
        <v>19340514</v>
      </c>
      <c r="B2338">
        <v>0.24</v>
      </c>
      <c r="C2338">
        <v>-1.55</v>
      </c>
      <c r="D2338">
        <v>-0.06</v>
      </c>
      <c r="E2338">
        <v>0</v>
      </c>
    </row>
    <row r="2339" spans="1:5">
      <c r="A2339">
        <v>19340515</v>
      </c>
      <c r="B2339">
        <v>2.02</v>
      </c>
      <c r="C2339">
        <v>0.56999999999999995</v>
      </c>
      <c r="D2339">
        <v>0.88</v>
      </c>
      <c r="E2339">
        <v>0</v>
      </c>
    </row>
    <row r="2340" spans="1:5">
      <c r="A2340">
        <v>19340516</v>
      </c>
      <c r="B2340">
        <v>-0.36</v>
      </c>
      <c r="C2340">
        <v>1.0900000000000001</v>
      </c>
      <c r="D2340">
        <v>0.56000000000000005</v>
      </c>
      <c r="E2340">
        <v>0</v>
      </c>
    </row>
    <row r="2341" spans="1:5">
      <c r="A2341">
        <v>19340517</v>
      </c>
      <c r="B2341">
        <v>4.09</v>
      </c>
      <c r="C2341">
        <v>-0.88</v>
      </c>
      <c r="D2341">
        <v>2.97</v>
      </c>
      <c r="E2341">
        <v>0</v>
      </c>
    </row>
    <row r="2342" spans="1:5">
      <c r="A2342">
        <v>19340518</v>
      </c>
      <c r="B2342">
        <v>-0.96</v>
      </c>
      <c r="C2342">
        <v>1.2</v>
      </c>
      <c r="D2342">
        <v>-0.41</v>
      </c>
      <c r="E2342">
        <v>0</v>
      </c>
    </row>
    <row r="2343" spans="1:5">
      <c r="A2343">
        <v>19340519</v>
      </c>
      <c r="B2343">
        <v>-0.13</v>
      </c>
      <c r="C2343">
        <v>-0.05</v>
      </c>
      <c r="D2343">
        <v>0.16</v>
      </c>
      <c r="E2343">
        <v>0</v>
      </c>
    </row>
    <row r="2344" spans="1:5">
      <c r="A2344">
        <v>19340521</v>
      </c>
      <c r="B2344">
        <v>0.27</v>
      </c>
      <c r="C2344">
        <v>0.18</v>
      </c>
      <c r="D2344">
        <v>-0.65</v>
      </c>
      <c r="E2344">
        <v>0</v>
      </c>
    </row>
    <row r="2345" spans="1:5">
      <c r="A2345">
        <v>19340522</v>
      </c>
      <c r="B2345">
        <v>-1.78</v>
      </c>
      <c r="C2345">
        <v>0.49</v>
      </c>
      <c r="D2345">
        <v>-1.35</v>
      </c>
      <c r="E2345">
        <v>0</v>
      </c>
    </row>
    <row r="2346" spans="1:5">
      <c r="A2346">
        <v>19340523</v>
      </c>
      <c r="B2346">
        <v>-1.1200000000000001</v>
      </c>
      <c r="C2346">
        <v>-0.18</v>
      </c>
      <c r="D2346">
        <v>-0.34</v>
      </c>
      <c r="E2346">
        <v>0</v>
      </c>
    </row>
    <row r="2347" spans="1:5">
      <c r="A2347">
        <v>19340524</v>
      </c>
      <c r="B2347">
        <v>0.4</v>
      </c>
      <c r="C2347">
        <v>-0.31</v>
      </c>
      <c r="D2347">
        <v>0.66</v>
      </c>
      <c r="E2347">
        <v>0</v>
      </c>
    </row>
    <row r="2348" spans="1:5">
      <c r="A2348">
        <v>19340525</v>
      </c>
      <c r="B2348">
        <v>1.03</v>
      </c>
      <c r="C2348">
        <v>0.08</v>
      </c>
      <c r="D2348">
        <v>-7.0000000000000007E-2</v>
      </c>
      <c r="E2348">
        <v>0</v>
      </c>
    </row>
    <row r="2349" spans="1:5">
      <c r="A2349">
        <v>19340526</v>
      </c>
      <c r="B2349">
        <v>0.68</v>
      </c>
      <c r="C2349">
        <v>-0.09</v>
      </c>
      <c r="D2349">
        <v>-0.39</v>
      </c>
      <c r="E2349">
        <v>0</v>
      </c>
    </row>
    <row r="2350" spans="1:5">
      <c r="A2350">
        <v>19340528</v>
      </c>
      <c r="B2350">
        <v>0.7</v>
      </c>
      <c r="C2350">
        <v>-0.55000000000000004</v>
      </c>
      <c r="D2350">
        <v>0.94</v>
      </c>
      <c r="E2350">
        <v>0</v>
      </c>
    </row>
    <row r="2351" spans="1:5">
      <c r="A2351">
        <v>19340529</v>
      </c>
      <c r="B2351">
        <v>-0.43</v>
      </c>
      <c r="C2351">
        <v>0.22</v>
      </c>
      <c r="D2351">
        <v>-0.97</v>
      </c>
      <c r="E2351">
        <v>0</v>
      </c>
    </row>
    <row r="2352" spans="1:5">
      <c r="A2352">
        <v>19340531</v>
      </c>
      <c r="B2352">
        <v>-1.4</v>
      </c>
      <c r="C2352">
        <v>0.61</v>
      </c>
      <c r="D2352">
        <v>-1.1100000000000001</v>
      </c>
      <c r="E2352">
        <v>0</v>
      </c>
    </row>
    <row r="2353" spans="1:5">
      <c r="A2353">
        <v>19340601</v>
      </c>
      <c r="B2353">
        <v>-2.1</v>
      </c>
      <c r="C2353">
        <v>0.47</v>
      </c>
      <c r="D2353">
        <v>-0.99</v>
      </c>
      <c r="E2353">
        <v>0</v>
      </c>
    </row>
    <row r="2354" spans="1:5">
      <c r="A2354">
        <v>19340602</v>
      </c>
      <c r="B2354">
        <v>-0.34</v>
      </c>
      <c r="C2354">
        <v>-0.5</v>
      </c>
      <c r="D2354">
        <v>-0.09</v>
      </c>
      <c r="E2354">
        <v>0</v>
      </c>
    </row>
    <row r="2355" spans="1:5">
      <c r="A2355">
        <v>19340604</v>
      </c>
      <c r="B2355">
        <v>1.44</v>
      </c>
      <c r="C2355">
        <v>-0.7</v>
      </c>
      <c r="D2355">
        <v>0.68</v>
      </c>
      <c r="E2355">
        <v>0</v>
      </c>
    </row>
    <row r="2356" spans="1:5">
      <c r="A2356">
        <v>19340605</v>
      </c>
      <c r="B2356">
        <v>2.14</v>
      </c>
      <c r="C2356">
        <v>-0.56999999999999995</v>
      </c>
      <c r="D2356">
        <v>1.36</v>
      </c>
      <c r="E2356">
        <v>0</v>
      </c>
    </row>
    <row r="2357" spans="1:5">
      <c r="A2357">
        <v>19340606</v>
      </c>
      <c r="B2357">
        <v>0.31</v>
      </c>
      <c r="C2357">
        <v>0.17</v>
      </c>
      <c r="D2357">
        <v>0.39</v>
      </c>
      <c r="E2357">
        <v>0</v>
      </c>
    </row>
    <row r="2358" spans="1:5">
      <c r="A2358">
        <v>19340607</v>
      </c>
      <c r="B2358">
        <v>-0.2</v>
      </c>
      <c r="C2358">
        <v>0</v>
      </c>
      <c r="D2358">
        <v>-1.24</v>
      </c>
      <c r="E2358">
        <v>0</v>
      </c>
    </row>
    <row r="2359" spans="1:5">
      <c r="A2359">
        <v>19340608</v>
      </c>
      <c r="B2359">
        <v>4.22</v>
      </c>
      <c r="C2359">
        <v>-1.47</v>
      </c>
      <c r="D2359">
        <v>3.06</v>
      </c>
      <c r="E2359">
        <v>0</v>
      </c>
    </row>
    <row r="2360" spans="1:5">
      <c r="A2360">
        <v>19340609</v>
      </c>
      <c r="B2360">
        <v>0.56000000000000005</v>
      </c>
      <c r="C2360">
        <v>0.5</v>
      </c>
      <c r="D2360">
        <v>1.02</v>
      </c>
      <c r="E2360">
        <v>0</v>
      </c>
    </row>
    <row r="2361" spans="1:5">
      <c r="A2361">
        <v>19340611</v>
      </c>
      <c r="B2361">
        <v>-1.17</v>
      </c>
      <c r="C2361">
        <v>0.02</v>
      </c>
      <c r="D2361">
        <v>-1.56</v>
      </c>
      <c r="E2361">
        <v>0</v>
      </c>
    </row>
    <row r="2362" spans="1:5">
      <c r="A2362">
        <v>19340612</v>
      </c>
      <c r="B2362">
        <v>1.23</v>
      </c>
      <c r="C2362">
        <v>-0.34</v>
      </c>
      <c r="D2362">
        <v>1.04</v>
      </c>
      <c r="E2362">
        <v>0</v>
      </c>
    </row>
    <row r="2363" spans="1:5">
      <c r="A2363">
        <v>19340613</v>
      </c>
      <c r="B2363">
        <v>0.08</v>
      </c>
      <c r="C2363">
        <v>-0.2</v>
      </c>
      <c r="D2363">
        <v>-0.79</v>
      </c>
      <c r="E2363">
        <v>0</v>
      </c>
    </row>
    <row r="2364" spans="1:5">
      <c r="A2364">
        <v>19340614</v>
      </c>
      <c r="B2364">
        <v>-1.61</v>
      </c>
      <c r="C2364">
        <v>0.91</v>
      </c>
      <c r="D2364">
        <v>-0.91</v>
      </c>
      <c r="E2364">
        <v>0</v>
      </c>
    </row>
    <row r="2365" spans="1:5">
      <c r="A2365">
        <v>19340615</v>
      </c>
      <c r="B2365">
        <v>1.71</v>
      </c>
      <c r="C2365">
        <v>-1.74</v>
      </c>
      <c r="D2365">
        <v>0.2</v>
      </c>
      <c r="E2365">
        <v>0</v>
      </c>
    </row>
    <row r="2366" spans="1:5">
      <c r="A2366">
        <v>19340616</v>
      </c>
      <c r="B2366">
        <v>1.42</v>
      </c>
      <c r="C2366">
        <v>-0.5</v>
      </c>
      <c r="D2366">
        <v>1.05</v>
      </c>
      <c r="E2366">
        <v>0</v>
      </c>
    </row>
    <row r="2367" spans="1:5">
      <c r="A2367">
        <v>19340618</v>
      </c>
      <c r="B2367">
        <v>-0.02</v>
      </c>
      <c r="C2367">
        <v>0.16</v>
      </c>
      <c r="D2367">
        <v>-0.62</v>
      </c>
      <c r="E2367">
        <v>0</v>
      </c>
    </row>
    <row r="2368" spans="1:5">
      <c r="A2368">
        <v>19340619</v>
      </c>
      <c r="B2368">
        <v>-1.57</v>
      </c>
      <c r="C2368">
        <v>0.87</v>
      </c>
      <c r="D2368">
        <v>-1.07</v>
      </c>
      <c r="E2368">
        <v>0</v>
      </c>
    </row>
    <row r="2369" spans="1:5">
      <c r="A2369">
        <v>19340620</v>
      </c>
      <c r="B2369">
        <v>-0.98</v>
      </c>
      <c r="C2369">
        <v>0.33</v>
      </c>
      <c r="D2369">
        <v>-0.7</v>
      </c>
      <c r="E2369">
        <v>0</v>
      </c>
    </row>
    <row r="2370" spans="1:5">
      <c r="A2370">
        <v>19340621</v>
      </c>
      <c r="B2370">
        <v>-0.8</v>
      </c>
      <c r="C2370">
        <v>0.36</v>
      </c>
      <c r="D2370">
        <v>0.01</v>
      </c>
      <c r="E2370">
        <v>0</v>
      </c>
    </row>
    <row r="2371" spans="1:5">
      <c r="A2371">
        <v>19340622</v>
      </c>
      <c r="B2371">
        <v>-2.02</v>
      </c>
      <c r="C2371">
        <v>-0.28999999999999998</v>
      </c>
      <c r="D2371">
        <v>-1.1200000000000001</v>
      </c>
      <c r="E2371">
        <v>0</v>
      </c>
    </row>
    <row r="2372" spans="1:5">
      <c r="A2372">
        <v>19340623</v>
      </c>
      <c r="B2372">
        <v>0.7</v>
      </c>
      <c r="C2372">
        <v>0.03</v>
      </c>
      <c r="D2372">
        <v>-0.22</v>
      </c>
      <c r="E2372">
        <v>0</v>
      </c>
    </row>
    <row r="2373" spans="1:5">
      <c r="A2373">
        <v>19340625</v>
      </c>
      <c r="B2373">
        <v>-0.87</v>
      </c>
      <c r="C2373">
        <v>0.57999999999999996</v>
      </c>
      <c r="D2373">
        <v>-1.33</v>
      </c>
      <c r="E2373">
        <v>0</v>
      </c>
    </row>
    <row r="2374" spans="1:5">
      <c r="A2374">
        <v>19340626</v>
      </c>
      <c r="B2374">
        <v>1.83</v>
      </c>
      <c r="C2374">
        <v>-1.73</v>
      </c>
      <c r="D2374">
        <v>0.18</v>
      </c>
      <c r="E2374">
        <v>0</v>
      </c>
    </row>
    <row r="2375" spans="1:5">
      <c r="A2375">
        <v>19340627</v>
      </c>
      <c r="B2375">
        <v>-0.06</v>
      </c>
      <c r="C2375">
        <v>0.67</v>
      </c>
      <c r="D2375">
        <v>0.27</v>
      </c>
      <c r="E2375">
        <v>0</v>
      </c>
    </row>
    <row r="2376" spans="1:5">
      <c r="A2376">
        <v>19340628</v>
      </c>
      <c r="B2376">
        <v>0.52</v>
      </c>
      <c r="C2376">
        <v>-0.65</v>
      </c>
      <c r="D2376">
        <v>0.21</v>
      </c>
      <c r="E2376">
        <v>0</v>
      </c>
    </row>
    <row r="2377" spans="1:5">
      <c r="A2377">
        <v>19340629</v>
      </c>
      <c r="B2377">
        <v>-1.6</v>
      </c>
      <c r="C2377">
        <v>1.1200000000000001</v>
      </c>
      <c r="D2377">
        <v>-0.77</v>
      </c>
      <c r="E2377">
        <v>0</v>
      </c>
    </row>
    <row r="2378" spans="1:5">
      <c r="A2378">
        <v>19340630</v>
      </c>
      <c r="B2378">
        <v>7.0000000000000007E-2</v>
      </c>
      <c r="C2378">
        <v>0.18</v>
      </c>
      <c r="D2378">
        <v>-0.45</v>
      </c>
      <c r="E2378">
        <v>0</v>
      </c>
    </row>
    <row r="2379" spans="1:5">
      <c r="A2379">
        <v>19340702</v>
      </c>
      <c r="B2379">
        <v>-1.21</v>
      </c>
      <c r="C2379">
        <v>-0.18</v>
      </c>
      <c r="D2379">
        <v>-1.05</v>
      </c>
      <c r="E2379">
        <v>0</v>
      </c>
    </row>
    <row r="2380" spans="1:5">
      <c r="A2380">
        <v>19340703</v>
      </c>
      <c r="B2380">
        <v>-0.12</v>
      </c>
      <c r="C2380">
        <v>-0.45</v>
      </c>
      <c r="D2380">
        <v>-0.08</v>
      </c>
      <c r="E2380">
        <v>0</v>
      </c>
    </row>
    <row r="2381" spans="1:5">
      <c r="A2381">
        <v>19340705</v>
      </c>
      <c r="B2381">
        <v>1.55</v>
      </c>
      <c r="C2381">
        <v>-1.04</v>
      </c>
      <c r="D2381">
        <v>0.69</v>
      </c>
      <c r="E2381">
        <v>0</v>
      </c>
    </row>
    <row r="2382" spans="1:5">
      <c r="A2382">
        <v>19340706</v>
      </c>
      <c r="B2382">
        <v>0.76</v>
      </c>
      <c r="C2382">
        <v>-0.13</v>
      </c>
      <c r="D2382">
        <v>0.28000000000000003</v>
      </c>
      <c r="E2382">
        <v>0</v>
      </c>
    </row>
    <row r="2383" spans="1:5">
      <c r="A2383">
        <v>19340707</v>
      </c>
      <c r="B2383">
        <v>-0.12</v>
      </c>
      <c r="C2383">
        <v>0.26</v>
      </c>
      <c r="D2383">
        <v>-0.4</v>
      </c>
      <c r="E2383">
        <v>0</v>
      </c>
    </row>
    <row r="2384" spans="1:5">
      <c r="A2384">
        <v>19340709</v>
      </c>
      <c r="B2384">
        <v>-7.0000000000000007E-2</v>
      </c>
      <c r="C2384">
        <v>0.21</v>
      </c>
      <c r="D2384">
        <v>-0.62</v>
      </c>
      <c r="E2384">
        <v>0</v>
      </c>
    </row>
    <row r="2385" spans="1:5">
      <c r="A2385">
        <v>19340710</v>
      </c>
      <c r="B2385">
        <v>0.83</v>
      </c>
      <c r="C2385">
        <v>-0.48</v>
      </c>
      <c r="D2385">
        <v>0.67</v>
      </c>
      <c r="E2385">
        <v>0</v>
      </c>
    </row>
    <row r="2386" spans="1:5">
      <c r="A2386">
        <v>19340711</v>
      </c>
      <c r="B2386">
        <v>0.43</v>
      </c>
      <c r="C2386">
        <v>0.1</v>
      </c>
      <c r="D2386">
        <v>-0.27</v>
      </c>
      <c r="E2386">
        <v>0</v>
      </c>
    </row>
    <row r="2387" spans="1:5">
      <c r="A2387">
        <v>19340712</v>
      </c>
      <c r="B2387">
        <v>-0.75</v>
      </c>
      <c r="C2387">
        <v>0.89</v>
      </c>
      <c r="D2387">
        <v>-1.94</v>
      </c>
      <c r="E2387">
        <v>0</v>
      </c>
    </row>
    <row r="2388" spans="1:5">
      <c r="A2388">
        <v>19340713</v>
      </c>
      <c r="B2388">
        <v>0.01</v>
      </c>
      <c r="C2388">
        <v>-0.21</v>
      </c>
      <c r="D2388">
        <v>-0.06</v>
      </c>
      <c r="E2388">
        <v>0</v>
      </c>
    </row>
    <row r="2389" spans="1:5">
      <c r="A2389">
        <v>19340714</v>
      </c>
      <c r="B2389">
        <v>0.14000000000000001</v>
      </c>
      <c r="C2389">
        <v>0.72</v>
      </c>
      <c r="D2389">
        <v>-0.73</v>
      </c>
      <c r="E2389">
        <v>0</v>
      </c>
    </row>
    <row r="2390" spans="1:5">
      <c r="A2390">
        <v>19340716</v>
      </c>
      <c r="B2390">
        <v>-2.0299999999999998</v>
      </c>
      <c r="C2390">
        <v>-0.06</v>
      </c>
      <c r="D2390">
        <v>-1.33</v>
      </c>
      <c r="E2390">
        <v>0</v>
      </c>
    </row>
    <row r="2391" spans="1:5">
      <c r="A2391">
        <v>19340717</v>
      </c>
      <c r="B2391">
        <v>-0.41</v>
      </c>
      <c r="C2391">
        <v>-1.51</v>
      </c>
      <c r="D2391">
        <v>0.25</v>
      </c>
      <c r="E2391">
        <v>0</v>
      </c>
    </row>
    <row r="2392" spans="1:5">
      <c r="A2392">
        <v>19340718</v>
      </c>
      <c r="B2392">
        <v>1.39</v>
      </c>
      <c r="C2392">
        <v>-0.27</v>
      </c>
      <c r="D2392">
        <v>-0.23</v>
      </c>
      <c r="E2392">
        <v>0</v>
      </c>
    </row>
    <row r="2393" spans="1:5">
      <c r="A2393">
        <v>19340719</v>
      </c>
      <c r="B2393">
        <v>-0.98</v>
      </c>
      <c r="C2393">
        <v>0.23</v>
      </c>
      <c r="D2393">
        <v>0.11</v>
      </c>
      <c r="E2393">
        <v>0</v>
      </c>
    </row>
    <row r="2394" spans="1:5">
      <c r="A2394">
        <v>19340720</v>
      </c>
      <c r="B2394">
        <v>-2.59</v>
      </c>
      <c r="C2394">
        <v>-0.66</v>
      </c>
      <c r="D2394">
        <v>-1.84</v>
      </c>
      <c r="E2394">
        <v>0</v>
      </c>
    </row>
    <row r="2395" spans="1:5">
      <c r="A2395">
        <v>19340721</v>
      </c>
      <c r="B2395">
        <v>-0.44</v>
      </c>
      <c r="C2395">
        <v>-1.57</v>
      </c>
      <c r="D2395">
        <v>-0.77</v>
      </c>
      <c r="E2395">
        <v>0</v>
      </c>
    </row>
    <row r="2396" spans="1:5">
      <c r="A2396">
        <v>19340723</v>
      </c>
      <c r="B2396">
        <v>-3.39</v>
      </c>
      <c r="C2396">
        <v>-1.87</v>
      </c>
      <c r="D2396">
        <v>-2.66</v>
      </c>
      <c r="E2396">
        <v>0</v>
      </c>
    </row>
    <row r="2397" spans="1:5">
      <c r="A2397">
        <v>19340724</v>
      </c>
      <c r="B2397">
        <v>-1.07</v>
      </c>
      <c r="C2397">
        <v>-0.7</v>
      </c>
      <c r="D2397">
        <v>-1.97</v>
      </c>
      <c r="E2397">
        <v>0</v>
      </c>
    </row>
    <row r="2398" spans="1:5">
      <c r="A2398">
        <v>19340725</v>
      </c>
      <c r="B2398">
        <v>0.63</v>
      </c>
      <c r="C2398">
        <v>-1.8</v>
      </c>
      <c r="D2398">
        <v>1.44</v>
      </c>
      <c r="E2398">
        <v>0</v>
      </c>
    </row>
    <row r="2399" spans="1:5">
      <c r="A2399">
        <v>19340726</v>
      </c>
      <c r="B2399">
        <v>-7.13</v>
      </c>
      <c r="C2399">
        <v>-1.81</v>
      </c>
      <c r="D2399">
        <v>-3.19</v>
      </c>
      <c r="E2399">
        <v>0</v>
      </c>
    </row>
    <row r="2400" spans="1:5">
      <c r="A2400">
        <v>19340727</v>
      </c>
      <c r="B2400">
        <v>2.29</v>
      </c>
      <c r="C2400">
        <v>-1.66</v>
      </c>
      <c r="D2400">
        <v>1.42</v>
      </c>
      <c r="E2400">
        <v>0</v>
      </c>
    </row>
    <row r="2401" spans="1:5">
      <c r="A2401">
        <v>19340728</v>
      </c>
      <c r="B2401">
        <v>1.5</v>
      </c>
      <c r="C2401">
        <v>3.73</v>
      </c>
      <c r="D2401">
        <v>1.06</v>
      </c>
      <c r="E2401">
        <v>0</v>
      </c>
    </row>
    <row r="2402" spans="1:5">
      <c r="A2402">
        <v>19340730</v>
      </c>
      <c r="B2402">
        <v>-0.53</v>
      </c>
      <c r="C2402">
        <v>-0.08</v>
      </c>
      <c r="D2402">
        <v>-0.25</v>
      </c>
      <c r="E2402">
        <v>0</v>
      </c>
    </row>
    <row r="2403" spans="1:5">
      <c r="A2403">
        <v>19340731</v>
      </c>
      <c r="B2403">
        <v>0.18</v>
      </c>
      <c r="C2403">
        <v>0.25</v>
      </c>
      <c r="D2403">
        <v>-0.73</v>
      </c>
      <c r="E2403">
        <v>0</v>
      </c>
    </row>
    <row r="2404" spans="1:5">
      <c r="A2404">
        <v>19340801</v>
      </c>
      <c r="B2404">
        <v>3.02</v>
      </c>
      <c r="C2404">
        <v>1.63</v>
      </c>
      <c r="D2404">
        <v>0.47</v>
      </c>
      <c r="E2404">
        <v>0</v>
      </c>
    </row>
    <row r="2405" spans="1:5">
      <c r="A2405">
        <v>19340802</v>
      </c>
      <c r="B2405">
        <v>0.46</v>
      </c>
      <c r="C2405">
        <v>0.68</v>
      </c>
      <c r="D2405">
        <v>0.74</v>
      </c>
      <c r="E2405">
        <v>0</v>
      </c>
    </row>
    <row r="2406" spans="1:5">
      <c r="A2406">
        <v>19340803</v>
      </c>
      <c r="B2406">
        <v>-0.96</v>
      </c>
      <c r="C2406">
        <v>1.32</v>
      </c>
      <c r="D2406">
        <v>-0.93</v>
      </c>
      <c r="E2406">
        <v>0</v>
      </c>
    </row>
    <row r="2407" spans="1:5">
      <c r="A2407">
        <v>19340804</v>
      </c>
      <c r="B2407">
        <v>-1.83</v>
      </c>
      <c r="C2407">
        <v>0.74</v>
      </c>
      <c r="D2407">
        <v>-0.9</v>
      </c>
      <c r="E2407">
        <v>0</v>
      </c>
    </row>
    <row r="2408" spans="1:5">
      <c r="A2408">
        <v>19340806</v>
      </c>
      <c r="B2408">
        <v>-0.46</v>
      </c>
      <c r="C2408">
        <v>-0.79</v>
      </c>
      <c r="D2408">
        <v>-0.01</v>
      </c>
      <c r="E2408">
        <v>0</v>
      </c>
    </row>
    <row r="2409" spans="1:5">
      <c r="A2409">
        <v>19340807</v>
      </c>
      <c r="B2409">
        <v>-0.31</v>
      </c>
      <c r="C2409">
        <v>0.67</v>
      </c>
      <c r="D2409">
        <v>-1.1399999999999999</v>
      </c>
      <c r="E2409">
        <v>0</v>
      </c>
    </row>
    <row r="2410" spans="1:5">
      <c r="A2410">
        <v>19340808</v>
      </c>
      <c r="B2410">
        <v>1.75</v>
      </c>
      <c r="C2410">
        <v>-0.28000000000000003</v>
      </c>
      <c r="D2410">
        <v>1.28</v>
      </c>
      <c r="E2410">
        <v>0</v>
      </c>
    </row>
    <row r="2411" spans="1:5">
      <c r="A2411">
        <v>19340809</v>
      </c>
      <c r="B2411">
        <v>3</v>
      </c>
      <c r="C2411">
        <v>-0.3</v>
      </c>
      <c r="D2411">
        <v>0.32</v>
      </c>
      <c r="E2411">
        <v>0</v>
      </c>
    </row>
    <row r="2412" spans="1:5">
      <c r="A2412">
        <v>19340810</v>
      </c>
      <c r="B2412">
        <v>-1.65</v>
      </c>
      <c r="C2412">
        <v>1.65</v>
      </c>
      <c r="D2412">
        <v>-0.53</v>
      </c>
      <c r="E2412">
        <v>0</v>
      </c>
    </row>
    <row r="2413" spans="1:5">
      <c r="A2413">
        <v>19340811</v>
      </c>
      <c r="B2413">
        <v>-0.05</v>
      </c>
      <c r="C2413">
        <v>-0.52</v>
      </c>
      <c r="D2413">
        <v>-0.35</v>
      </c>
      <c r="E2413">
        <v>0</v>
      </c>
    </row>
    <row r="2414" spans="1:5">
      <c r="A2414">
        <v>19340813</v>
      </c>
      <c r="B2414">
        <v>2.44</v>
      </c>
      <c r="C2414">
        <v>-0.81</v>
      </c>
      <c r="D2414">
        <v>1.31</v>
      </c>
      <c r="E2414">
        <v>0</v>
      </c>
    </row>
    <row r="2415" spans="1:5">
      <c r="A2415">
        <v>19340814</v>
      </c>
      <c r="B2415">
        <v>-0.83</v>
      </c>
      <c r="C2415">
        <v>1.05</v>
      </c>
      <c r="D2415">
        <v>-1.25</v>
      </c>
      <c r="E2415">
        <v>0</v>
      </c>
    </row>
    <row r="2416" spans="1:5">
      <c r="A2416">
        <v>19340815</v>
      </c>
      <c r="B2416">
        <v>-0.14000000000000001</v>
      </c>
      <c r="C2416">
        <v>0.4</v>
      </c>
      <c r="D2416">
        <v>0.05</v>
      </c>
      <c r="E2416">
        <v>0</v>
      </c>
    </row>
    <row r="2417" spans="1:5">
      <c r="A2417">
        <v>19340816</v>
      </c>
      <c r="B2417">
        <v>0.74</v>
      </c>
      <c r="C2417">
        <v>-0.16</v>
      </c>
      <c r="D2417">
        <v>0.18</v>
      </c>
      <c r="E2417">
        <v>0</v>
      </c>
    </row>
    <row r="2418" spans="1:5">
      <c r="A2418">
        <v>19340817</v>
      </c>
      <c r="B2418">
        <v>-0.74</v>
      </c>
      <c r="C2418">
        <v>0.17</v>
      </c>
      <c r="D2418">
        <v>-0.18</v>
      </c>
      <c r="E2418">
        <v>0</v>
      </c>
    </row>
    <row r="2419" spans="1:5">
      <c r="A2419">
        <v>19340818</v>
      </c>
      <c r="B2419">
        <v>-0.27</v>
      </c>
      <c r="C2419">
        <v>0.11</v>
      </c>
      <c r="D2419">
        <v>0.32</v>
      </c>
      <c r="E2419">
        <v>0</v>
      </c>
    </row>
    <row r="2420" spans="1:5">
      <c r="A2420">
        <v>19340820</v>
      </c>
      <c r="B2420">
        <v>-0.41</v>
      </c>
      <c r="C2420">
        <v>0.34</v>
      </c>
      <c r="D2420">
        <v>-1.19</v>
      </c>
      <c r="E2420">
        <v>0</v>
      </c>
    </row>
    <row r="2421" spans="1:5">
      <c r="A2421">
        <v>19340821</v>
      </c>
      <c r="B2421">
        <v>2.21</v>
      </c>
      <c r="C2421">
        <v>-1.72</v>
      </c>
      <c r="D2421">
        <v>2.15</v>
      </c>
      <c r="E2421">
        <v>0</v>
      </c>
    </row>
    <row r="2422" spans="1:5">
      <c r="A2422">
        <v>19340822</v>
      </c>
      <c r="B2422">
        <v>2.25</v>
      </c>
      <c r="C2422">
        <v>0.72</v>
      </c>
      <c r="D2422">
        <v>1.1100000000000001</v>
      </c>
      <c r="E2422">
        <v>0</v>
      </c>
    </row>
    <row r="2423" spans="1:5">
      <c r="A2423">
        <v>19340823</v>
      </c>
      <c r="B2423">
        <v>-0.49</v>
      </c>
      <c r="C2423">
        <v>0.36</v>
      </c>
      <c r="D2423">
        <v>0.5</v>
      </c>
      <c r="E2423">
        <v>0</v>
      </c>
    </row>
    <row r="2424" spans="1:5">
      <c r="A2424">
        <v>19340824</v>
      </c>
      <c r="B2424">
        <v>1.51</v>
      </c>
      <c r="C2424">
        <v>-1.1399999999999999</v>
      </c>
      <c r="D2424">
        <v>1.1599999999999999</v>
      </c>
      <c r="E2424">
        <v>0</v>
      </c>
    </row>
    <row r="2425" spans="1:5">
      <c r="A2425">
        <v>19340825</v>
      </c>
      <c r="B2425">
        <v>0.24</v>
      </c>
      <c r="C2425">
        <v>0.44</v>
      </c>
      <c r="D2425">
        <v>0.88</v>
      </c>
      <c r="E2425">
        <v>0</v>
      </c>
    </row>
    <row r="2426" spans="1:5">
      <c r="A2426">
        <v>19340827</v>
      </c>
      <c r="B2426">
        <v>-1.42</v>
      </c>
      <c r="C2426">
        <v>1.27</v>
      </c>
      <c r="D2426">
        <v>-0.56000000000000005</v>
      </c>
      <c r="E2426">
        <v>0</v>
      </c>
    </row>
    <row r="2427" spans="1:5">
      <c r="A2427">
        <v>19340828</v>
      </c>
      <c r="B2427">
        <v>-0.46</v>
      </c>
      <c r="C2427">
        <v>-0.39</v>
      </c>
      <c r="D2427">
        <v>-1.1499999999999999</v>
      </c>
      <c r="E2427">
        <v>0</v>
      </c>
    </row>
    <row r="2428" spans="1:5">
      <c r="A2428">
        <v>19340829</v>
      </c>
      <c r="B2428">
        <v>-0.6</v>
      </c>
      <c r="C2428">
        <v>1.03</v>
      </c>
      <c r="D2428">
        <v>-0.43</v>
      </c>
      <c r="E2428">
        <v>0</v>
      </c>
    </row>
    <row r="2429" spans="1:5">
      <c r="A2429">
        <v>19340830</v>
      </c>
      <c r="B2429">
        <v>-1.22</v>
      </c>
      <c r="C2429">
        <v>-0.71</v>
      </c>
      <c r="D2429">
        <v>-0.72</v>
      </c>
      <c r="E2429">
        <v>0</v>
      </c>
    </row>
    <row r="2430" spans="1:5">
      <c r="A2430">
        <v>19340831</v>
      </c>
      <c r="B2430">
        <v>-0.03</v>
      </c>
      <c r="C2430">
        <v>-0.65</v>
      </c>
      <c r="D2430">
        <v>-0.27</v>
      </c>
      <c r="E2430">
        <v>0</v>
      </c>
    </row>
    <row r="2431" spans="1:5">
      <c r="A2431">
        <v>19340901</v>
      </c>
      <c r="B2431">
        <v>0.02</v>
      </c>
      <c r="C2431">
        <v>0.37</v>
      </c>
      <c r="D2431">
        <v>0.04</v>
      </c>
      <c r="E2431">
        <v>0</v>
      </c>
    </row>
    <row r="2432" spans="1:5">
      <c r="A2432">
        <v>19340904</v>
      </c>
      <c r="B2432">
        <v>-0.65</v>
      </c>
      <c r="C2432">
        <v>-0.4</v>
      </c>
      <c r="D2432">
        <v>-0.33</v>
      </c>
      <c r="E2432">
        <v>0</v>
      </c>
    </row>
    <row r="2433" spans="1:5">
      <c r="A2433">
        <v>19340905</v>
      </c>
      <c r="B2433">
        <v>1.41</v>
      </c>
      <c r="C2433">
        <v>-0.71</v>
      </c>
      <c r="D2433">
        <v>1.2</v>
      </c>
      <c r="E2433">
        <v>0</v>
      </c>
    </row>
    <row r="2434" spans="1:5">
      <c r="A2434">
        <v>19340906</v>
      </c>
      <c r="B2434">
        <v>-1.4</v>
      </c>
      <c r="C2434">
        <v>1.44</v>
      </c>
      <c r="D2434">
        <v>-0.94</v>
      </c>
      <c r="E2434">
        <v>0</v>
      </c>
    </row>
    <row r="2435" spans="1:5">
      <c r="A2435">
        <v>19340907</v>
      </c>
      <c r="B2435">
        <v>-1.1299999999999999</v>
      </c>
      <c r="C2435">
        <v>-0.78</v>
      </c>
      <c r="D2435">
        <v>-0.69</v>
      </c>
      <c r="E2435">
        <v>0</v>
      </c>
    </row>
    <row r="2436" spans="1:5">
      <c r="A2436">
        <v>19340908</v>
      </c>
      <c r="B2436">
        <v>-0.18</v>
      </c>
      <c r="C2436">
        <v>0.21</v>
      </c>
      <c r="D2436">
        <v>-0.05</v>
      </c>
      <c r="E2436">
        <v>0</v>
      </c>
    </row>
    <row r="2437" spans="1:5">
      <c r="A2437">
        <v>19340910</v>
      </c>
      <c r="B2437">
        <v>-2.17</v>
      </c>
      <c r="C2437">
        <v>0.92</v>
      </c>
      <c r="D2437">
        <v>-1.06</v>
      </c>
      <c r="E2437">
        <v>0</v>
      </c>
    </row>
    <row r="2438" spans="1:5">
      <c r="A2438">
        <v>19340911</v>
      </c>
      <c r="B2438">
        <v>-0.05</v>
      </c>
      <c r="C2438">
        <v>-1.75</v>
      </c>
      <c r="D2438">
        <v>0.8</v>
      </c>
      <c r="E2438">
        <v>0</v>
      </c>
    </row>
    <row r="2439" spans="1:5">
      <c r="A2439">
        <v>19340912</v>
      </c>
      <c r="B2439">
        <v>0.42</v>
      </c>
      <c r="C2439">
        <v>0.19</v>
      </c>
      <c r="D2439">
        <v>-0.63</v>
      </c>
      <c r="E2439">
        <v>0</v>
      </c>
    </row>
    <row r="2440" spans="1:5">
      <c r="A2440">
        <v>19340913</v>
      </c>
      <c r="B2440">
        <v>-0.26</v>
      </c>
      <c r="C2440">
        <v>-0.31</v>
      </c>
      <c r="D2440">
        <v>-0.3</v>
      </c>
      <c r="E2440">
        <v>0</v>
      </c>
    </row>
    <row r="2441" spans="1:5">
      <c r="A2441">
        <v>19340914</v>
      </c>
      <c r="B2441">
        <v>-2.62</v>
      </c>
      <c r="C2441">
        <v>0.23</v>
      </c>
      <c r="D2441">
        <v>-0.9</v>
      </c>
      <c r="E2441">
        <v>0</v>
      </c>
    </row>
    <row r="2442" spans="1:5">
      <c r="A2442">
        <v>19340915</v>
      </c>
      <c r="B2442">
        <v>0.39</v>
      </c>
      <c r="C2442">
        <v>-1.05</v>
      </c>
      <c r="D2442">
        <v>0.22</v>
      </c>
      <c r="E2442">
        <v>0</v>
      </c>
    </row>
    <row r="2443" spans="1:5">
      <c r="A2443">
        <v>19340917</v>
      </c>
      <c r="B2443">
        <v>-0.62</v>
      </c>
      <c r="C2443">
        <v>-0.41</v>
      </c>
      <c r="D2443">
        <v>-0.6</v>
      </c>
      <c r="E2443">
        <v>0</v>
      </c>
    </row>
    <row r="2444" spans="1:5">
      <c r="A2444">
        <v>19340918</v>
      </c>
      <c r="B2444">
        <v>0.69</v>
      </c>
      <c r="C2444">
        <v>0.17</v>
      </c>
      <c r="D2444">
        <v>0</v>
      </c>
      <c r="E2444">
        <v>0</v>
      </c>
    </row>
    <row r="2445" spans="1:5">
      <c r="A2445">
        <v>19340919</v>
      </c>
      <c r="B2445">
        <v>2.57</v>
      </c>
      <c r="C2445">
        <v>-0.77</v>
      </c>
      <c r="D2445">
        <v>1.21</v>
      </c>
      <c r="E2445">
        <v>0</v>
      </c>
    </row>
    <row r="2446" spans="1:5">
      <c r="A2446">
        <v>19340920</v>
      </c>
      <c r="B2446">
        <v>0.01</v>
      </c>
      <c r="C2446">
        <v>0.93</v>
      </c>
      <c r="D2446">
        <v>0.65</v>
      </c>
      <c r="E2446">
        <v>0</v>
      </c>
    </row>
    <row r="2447" spans="1:5">
      <c r="A2447">
        <v>19340921</v>
      </c>
      <c r="B2447">
        <v>1.92</v>
      </c>
      <c r="C2447">
        <v>7.0000000000000007E-2</v>
      </c>
      <c r="D2447">
        <v>0.1</v>
      </c>
      <c r="E2447">
        <v>0</v>
      </c>
    </row>
    <row r="2448" spans="1:5">
      <c r="A2448">
        <v>19340922</v>
      </c>
      <c r="B2448">
        <v>0.24</v>
      </c>
      <c r="C2448">
        <v>0.41</v>
      </c>
      <c r="D2448">
        <v>0.16</v>
      </c>
      <c r="E2448">
        <v>0</v>
      </c>
    </row>
    <row r="2449" spans="1:5">
      <c r="A2449">
        <v>19340924</v>
      </c>
      <c r="B2449">
        <v>-0.76</v>
      </c>
      <c r="C2449">
        <v>0.3</v>
      </c>
      <c r="D2449">
        <v>-0.41</v>
      </c>
      <c r="E2449">
        <v>0</v>
      </c>
    </row>
    <row r="2450" spans="1:5">
      <c r="A2450">
        <v>19340925</v>
      </c>
      <c r="B2450">
        <v>2.4700000000000002</v>
      </c>
      <c r="C2450">
        <v>-1.69</v>
      </c>
      <c r="D2450">
        <v>1.21</v>
      </c>
      <c r="E2450">
        <v>0</v>
      </c>
    </row>
    <row r="2451" spans="1:5">
      <c r="A2451">
        <v>19340926</v>
      </c>
      <c r="B2451">
        <v>-0.32</v>
      </c>
      <c r="C2451">
        <v>1.47</v>
      </c>
      <c r="D2451">
        <v>-1.1000000000000001</v>
      </c>
      <c r="E2451">
        <v>0</v>
      </c>
    </row>
    <row r="2452" spans="1:5">
      <c r="A2452">
        <v>19340927</v>
      </c>
      <c r="B2452">
        <v>0.94</v>
      </c>
      <c r="C2452">
        <v>-0.03</v>
      </c>
      <c r="D2452">
        <v>0.3</v>
      </c>
      <c r="E2452">
        <v>0</v>
      </c>
    </row>
    <row r="2453" spans="1:5">
      <c r="A2453">
        <v>19340928</v>
      </c>
      <c r="B2453">
        <v>-1</v>
      </c>
      <c r="C2453">
        <v>0.56999999999999995</v>
      </c>
      <c r="D2453">
        <v>0.03</v>
      </c>
      <c r="E2453">
        <v>0</v>
      </c>
    </row>
    <row r="2454" spans="1:5">
      <c r="A2454">
        <v>19340929</v>
      </c>
      <c r="B2454">
        <v>0.04</v>
      </c>
      <c r="C2454">
        <v>-1</v>
      </c>
      <c r="D2454">
        <v>0.06</v>
      </c>
      <c r="E2454">
        <v>0</v>
      </c>
    </row>
    <row r="2455" spans="1:5">
      <c r="A2455">
        <v>19341001</v>
      </c>
      <c r="B2455">
        <v>-2.5499999999999998</v>
      </c>
      <c r="C2455">
        <v>0.98</v>
      </c>
      <c r="D2455">
        <v>-1.62</v>
      </c>
      <c r="E2455">
        <v>0</v>
      </c>
    </row>
    <row r="2456" spans="1:5">
      <c r="A2456">
        <v>19341002</v>
      </c>
      <c r="B2456">
        <v>0.49</v>
      </c>
      <c r="C2456">
        <v>-0.25</v>
      </c>
      <c r="D2456">
        <v>0.46</v>
      </c>
      <c r="E2456">
        <v>0</v>
      </c>
    </row>
    <row r="2457" spans="1:5">
      <c r="A2457">
        <v>19341003</v>
      </c>
      <c r="B2457">
        <v>-0.19</v>
      </c>
      <c r="C2457">
        <v>0.51</v>
      </c>
      <c r="D2457">
        <v>0.23</v>
      </c>
      <c r="E2457">
        <v>0</v>
      </c>
    </row>
    <row r="2458" spans="1:5">
      <c r="A2458">
        <v>19341004</v>
      </c>
      <c r="B2458">
        <v>-0.24</v>
      </c>
      <c r="C2458">
        <v>-1.05</v>
      </c>
      <c r="D2458">
        <v>-0.38</v>
      </c>
      <c r="E2458">
        <v>0</v>
      </c>
    </row>
    <row r="2459" spans="1:5">
      <c r="A2459">
        <v>19341005</v>
      </c>
      <c r="B2459">
        <v>1.87</v>
      </c>
      <c r="C2459">
        <v>0.98</v>
      </c>
      <c r="D2459">
        <v>-7.0000000000000007E-2</v>
      </c>
      <c r="E2459">
        <v>0</v>
      </c>
    </row>
    <row r="2460" spans="1:5">
      <c r="A2460">
        <v>19341006</v>
      </c>
      <c r="B2460">
        <v>-0.21</v>
      </c>
      <c r="C2460">
        <v>0.26</v>
      </c>
      <c r="D2460">
        <v>0.19</v>
      </c>
      <c r="E2460">
        <v>0</v>
      </c>
    </row>
    <row r="2461" spans="1:5">
      <c r="A2461">
        <v>19341008</v>
      </c>
      <c r="B2461">
        <v>-0.59</v>
      </c>
      <c r="C2461">
        <v>0.2</v>
      </c>
      <c r="D2461">
        <v>-0.88</v>
      </c>
      <c r="E2461">
        <v>0</v>
      </c>
    </row>
    <row r="2462" spans="1:5">
      <c r="A2462">
        <v>19341009</v>
      </c>
      <c r="B2462">
        <v>-0.84</v>
      </c>
      <c r="C2462">
        <v>0.42</v>
      </c>
      <c r="D2462">
        <v>-0.76</v>
      </c>
      <c r="E2462">
        <v>0</v>
      </c>
    </row>
    <row r="2463" spans="1:5">
      <c r="A2463">
        <v>19341010</v>
      </c>
      <c r="B2463">
        <v>2.29</v>
      </c>
      <c r="C2463">
        <v>-0.56000000000000005</v>
      </c>
      <c r="D2463">
        <v>1.34</v>
      </c>
      <c r="E2463">
        <v>0</v>
      </c>
    </row>
    <row r="2464" spans="1:5">
      <c r="A2464">
        <v>19341011</v>
      </c>
      <c r="B2464">
        <v>1.56</v>
      </c>
      <c r="C2464">
        <v>0.6</v>
      </c>
      <c r="D2464">
        <v>0.95</v>
      </c>
      <c r="E2464">
        <v>0</v>
      </c>
    </row>
    <row r="2465" spans="1:5">
      <c r="A2465">
        <v>19341013</v>
      </c>
      <c r="B2465">
        <v>-1.01</v>
      </c>
      <c r="C2465">
        <v>0.63</v>
      </c>
      <c r="D2465">
        <v>-0.59</v>
      </c>
      <c r="E2465">
        <v>0</v>
      </c>
    </row>
    <row r="2466" spans="1:5">
      <c r="A2466">
        <v>19341015</v>
      </c>
      <c r="B2466">
        <v>-0.7</v>
      </c>
      <c r="C2466">
        <v>0.48</v>
      </c>
      <c r="D2466">
        <v>-0.74</v>
      </c>
      <c r="E2466">
        <v>0</v>
      </c>
    </row>
    <row r="2467" spans="1:5">
      <c r="A2467">
        <v>19341016</v>
      </c>
      <c r="B2467">
        <v>0.72</v>
      </c>
      <c r="C2467">
        <v>-0.27</v>
      </c>
      <c r="D2467">
        <v>0.28999999999999998</v>
      </c>
      <c r="E2467">
        <v>0</v>
      </c>
    </row>
    <row r="2468" spans="1:5">
      <c r="A2468">
        <v>19341017</v>
      </c>
      <c r="B2468">
        <v>0.22</v>
      </c>
      <c r="C2468">
        <v>-0.27</v>
      </c>
      <c r="D2468">
        <v>-0.79</v>
      </c>
      <c r="E2468">
        <v>0</v>
      </c>
    </row>
    <row r="2469" spans="1:5">
      <c r="A2469">
        <v>19341018</v>
      </c>
      <c r="B2469">
        <v>-0.2</v>
      </c>
      <c r="C2469">
        <v>0</v>
      </c>
      <c r="D2469">
        <v>-0.19</v>
      </c>
      <c r="E2469">
        <v>0</v>
      </c>
    </row>
    <row r="2470" spans="1:5">
      <c r="A2470">
        <v>19341019</v>
      </c>
      <c r="B2470">
        <v>-0.54</v>
      </c>
      <c r="C2470">
        <v>-0.62</v>
      </c>
      <c r="D2470">
        <v>0.62</v>
      </c>
      <c r="E2470">
        <v>0</v>
      </c>
    </row>
    <row r="2471" spans="1:5">
      <c r="A2471">
        <v>19341020</v>
      </c>
      <c r="B2471">
        <v>0.23</v>
      </c>
      <c r="C2471">
        <v>0.32</v>
      </c>
      <c r="D2471">
        <v>-0.13</v>
      </c>
      <c r="E2471">
        <v>0</v>
      </c>
    </row>
    <row r="2472" spans="1:5">
      <c r="A2472">
        <v>19341022</v>
      </c>
      <c r="B2472">
        <v>-0.2</v>
      </c>
      <c r="C2472">
        <v>0.4</v>
      </c>
      <c r="D2472">
        <v>-0.83</v>
      </c>
      <c r="E2472">
        <v>0</v>
      </c>
    </row>
    <row r="2473" spans="1:5">
      <c r="A2473">
        <v>19341023</v>
      </c>
      <c r="B2473">
        <v>-0.4</v>
      </c>
      <c r="C2473">
        <v>-0.53</v>
      </c>
      <c r="D2473">
        <v>-0.36</v>
      </c>
      <c r="E2473">
        <v>0</v>
      </c>
    </row>
    <row r="2474" spans="1:5">
      <c r="A2474">
        <v>19341024</v>
      </c>
      <c r="B2474">
        <v>1.58</v>
      </c>
      <c r="C2474">
        <v>-1.96</v>
      </c>
      <c r="D2474">
        <v>2.95</v>
      </c>
      <c r="E2474">
        <v>0</v>
      </c>
    </row>
    <row r="2475" spans="1:5">
      <c r="A2475">
        <v>19341025</v>
      </c>
      <c r="B2475">
        <v>-1.78</v>
      </c>
      <c r="C2475">
        <v>1.88</v>
      </c>
      <c r="D2475">
        <v>-1.85</v>
      </c>
      <c r="E2475">
        <v>0</v>
      </c>
    </row>
    <row r="2476" spans="1:5">
      <c r="A2476">
        <v>19341026</v>
      </c>
      <c r="B2476">
        <v>-1.47</v>
      </c>
      <c r="C2476">
        <v>-0.19</v>
      </c>
      <c r="D2476">
        <v>-1.51</v>
      </c>
      <c r="E2476">
        <v>0</v>
      </c>
    </row>
    <row r="2477" spans="1:5">
      <c r="A2477">
        <v>19341027</v>
      </c>
      <c r="B2477">
        <v>0.08</v>
      </c>
      <c r="C2477">
        <v>-0.35</v>
      </c>
      <c r="D2477">
        <v>0.05</v>
      </c>
      <c r="E2477">
        <v>0</v>
      </c>
    </row>
    <row r="2478" spans="1:5">
      <c r="A2478">
        <v>19341029</v>
      </c>
      <c r="B2478">
        <v>-0.47</v>
      </c>
      <c r="C2478">
        <v>-0.03</v>
      </c>
      <c r="D2478">
        <v>-0.56999999999999995</v>
      </c>
      <c r="E2478">
        <v>0</v>
      </c>
    </row>
    <row r="2479" spans="1:5">
      <c r="A2479">
        <v>19341030</v>
      </c>
      <c r="B2479">
        <v>0.42</v>
      </c>
      <c r="C2479">
        <v>-0.71</v>
      </c>
      <c r="D2479">
        <v>-0.16</v>
      </c>
      <c r="E2479">
        <v>0</v>
      </c>
    </row>
    <row r="2480" spans="1:5">
      <c r="A2480">
        <v>19341031</v>
      </c>
      <c r="B2480">
        <v>0.4</v>
      </c>
      <c r="C2480">
        <v>-0.11</v>
      </c>
      <c r="D2480">
        <v>-0.49</v>
      </c>
      <c r="E2480">
        <v>0</v>
      </c>
    </row>
    <row r="2481" spans="1:5">
      <c r="A2481">
        <v>19341101</v>
      </c>
      <c r="B2481">
        <v>-0.38</v>
      </c>
      <c r="C2481">
        <v>-0.21</v>
      </c>
      <c r="D2481">
        <v>-0.82</v>
      </c>
      <c r="E2481">
        <v>0</v>
      </c>
    </row>
    <row r="2482" spans="1:5">
      <c r="A2482">
        <v>19341102</v>
      </c>
      <c r="B2482">
        <v>1.1599999999999999</v>
      </c>
      <c r="C2482">
        <v>0.94</v>
      </c>
      <c r="D2482">
        <v>-0.59</v>
      </c>
      <c r="E2482">
        <v>0</v>
      </c>
    </row>
    <row r="2483" spans="1:5">
      <c r="A2483">
        <v>19341103</v>
      </c>
      <c r="B2483">
        <v>0.77</v>
      </c>
      <c r="C2483">
        <v>0.91</v>
      </c>
      <c r="D2483">
        <v>0</v>
      </c>
      <c r="E2483">
        <v>0</v>
      </c>
    </row>
    <row r="2484" spans="1:5">
      <c r="A2484">
        <v>19341105</v>
      </c>
      <c r="B2484">
        <v>0.83</v>
      </c>
      <c r="C2484">
        <v>0.53</v>
      </c>
      <c r="D2484">
        <v>-0.16</v>
      </c>
      <c r="E2484">
        <v>0</v>
      </c>
    </row>
    <row r="2485" spans="1:5">
      <c r="A2485">
        <v>19341107</v>
      </c>
      <c r="B2485">
        <v>1.52</v>
      </c>
      <c r="C2485">
        <v>-0.81</v>
      </c>
      <c r="D2485">
        <v>1.82</v>
      </c>
      <c r="E2485">
        <v>0</v>
      </c>
    </row>
    <row r="2486" spans="1:5">
      <c r="A2486">
        <v>19341108</v>
      </c>
      <c r="B2486">
        <v>-0.39</v>
      </c>
      <c r="C2486">
        <v>1.1399999999999999</v>
      </c>
      <c r="D2486">
        <v>-0.48</v>
      </c>
      <c r="E2486">
        <v>0</v>
      </c>
    </row>
    <row r="2487" spans="1:5">
      <c r="A2487">
        <v>19341109</v>
      </c>
      <c r="B2487">
        <v>1.7</v>
      </c>
      <c r="C2487">
        <v>0.09</v>
      </c>
      <c r="D2487">
        <v>-0.21</v>
      </c>
      <c r="E2487">
        <v>0</v>
      </c>
    </row>
    <row r="2488" spans="1:5">
      <c r="A2488">
        <v>19341110</v>
      </c>
      <c r="B2488">
        <v>0.34</v>
      </c>
      <c r="C2488">
        <v>0.99</v>
      </c>
      <c r="D2488">
        <v>0.55000000000000004</v>
      </c>
      <c r="E2488">
        <v>0</v>
      </c>
    </row>
    <row r="2489" spans="1:5">
      <c r="A2489">
        <v>19341113</v>
      </c>
      <c r="B2489">
        <v>-0.48</v>
      </c>
      <c r="C2489">
        <v>0.73</v>
      </c>
      <c r="D2489">
        <v>-1.23</v>
      </c>
      <c r="E2489">
        <v>0</v>
      </c>
    </row>
    <row r="2490" spans="1:5">
      <c r="A2490">
        <v>19341114</v>
      </c>
      <c r="B2490">
        <v>-0.06</v>
      </c>
      <c r="C2490">
        <v>0.03</v>
      </c>
      <c r="D2490">
        <v>0.16</v>
      </c>
      <c r="E2490">
        <v>0</v>
      </c>
    </row>
    <row r="2491" spans="1:5">
      <c r="A2491">
        <v>19341115</v>
      </c>
      <c r="B2491">
        <v>0.47</v>
      </c>
      <c r="C2491">
        <v>1.61</v>
      </c>
      <c r="D2491">
        <v>-0.21</v>
      </c>
      <c r="E2491">
        <v>0</v>
      </c>
    </row>
    <row r="2492" spans="1:5">
      <c r="A2492">
        <v>19341116</v>
      </c>
      <c r="B2492">
        <v>-0.84</v>
      </c>
      <c r="C2492">
        <v>0.15</v>
      </c>
      <c r="D2492">
        <v>-2.0299999999999998</v>
      </c>
      <c r="E2492">
        <v>0</v>
      </c>
    </row>
    <row r="2493" spans="1:5">
      <c r="A2493">
        <v>19341117</v>
      </c>
      <c r="B2493">
        <v>-0.47</v>
      </c>
      <c r="C2493">
        <v>0.88</v>
      </c>
      <c r="D2493">
        <v>0.08</v>
      </c>
      <c r="E2493">
        <v>0</v>
      </c>
    </row>
    <row r="2494" spans="1:5">
      <c r="A2494">
        <v>19341119</v>
      </c>
      <c r="B2494">
        <v>0.18</v>
      </c>
      <c r="C2494">
        <v>0.64</v>
      </c>
      <c r="D2494">
        <v>-0.12</v>
      </c>
      <c r="E2494">
        <v>0</v>
      </c>
    </row>
    <row r="2495" spans="1:5">
      <c r="A2495">
        <v>19341120</v>
      </c>
      <c r="B2495">
        <v>7.0000000000000007E-2</v>
      </c>
      <c r="C2495">
        <v>-1.03</v>
      </c>
      <c r="D2495">
        <v>-1.1499999999999999</v>
      </c>
      <c r="E2495">
        <v>0</v>
      </c>
    </row>
    <row r="2496" spans="1:5">
      <c r="A2496">
        <v>19341121</v>
      </c>
      <c r="B2496">
        <v>-0.09</v>
      </c>
      <c r="C2496">
        <v>0.44</v>
      </c>
      <c r="D2496">
        <v>-0.75</v>
      </c>
      <c r="E2496">
        <v>0</v>
      </c>
    </row>
    <row r="2497" spans="1:5">
      <c r="A2497">
        <v>19341122</v>
      </c>
      <c r="B2497">
        <v>0.36</v>
      </c>
      <c r="C2497">
        <v>-0.13</v>
      </c>
      <c r="D2497">
        <v>0.2</v>
      </c>
      <c r="E2497">
        <v>0</v>
      </c>
    </row>
    <row r="2498" spans="1:5">
      <c r="A2498">
        <v>19341123</v>
      </c>
      <c r="B2498">
        <v>1.32</v>
      </c>
      <c r="C2498">
        <v>0.03</v>
      </c>
      <c r="D2498">
        <v>0.76</v>
      </c>
      <c r="E2498">
        <v>0</v>
      </c>
    </row>
    <row r="2499" spans="1:5">
      <c r="A2499">
        <v>19341124</v>
      </c>
      <c r="B2499">
        <v>1.03</v>
      </c>
      <c r="C2499">
        <v>0.18</v>
      </c>
      <c r="D2499">
        <v>0.75</v>
      </c>
      <c r="E2499">
        <v>0</v>
      </c>
    </row>
    <row r="2500" spans="1:5">
      <c r="A2500">
        <v>19341126</v>
      </c>
      <c r="B2500">
        <v>0.91</v>
      </c>
      <c r="C2500">
        <v>-0.84</v>
      </c>
      <c r="D2500">
        <v>1.6</v>
      </c>
      <c r="E2500">
        <v>0</v>
      </c>
    </row>
    <row r="2501" spans="1:5">
      <c r="A2501">
        <v>19341127</v>
      </c>
      <c r="B2501">
        <v>-0.66</v>
      </c>
      <c r="C2501">
        <v>0.54</v>
      </c>
      <c r="D2501">
        <v>0.23</v>
      </c>
      <c r="E2501">
        <v>0</v>
      </c>
    </row>
    <row r="2502" spans="1:5">
      <c r="A2502">
        <v>19341128</v>
      </c>
      <c r="B2502">
        <v>0.89</v>
      </c>
      <c r="C2502">
        <v>-1.29</v>
      </c>
      <c r="D2502">
        <v>-0.36</v>
      </c>
      <c r="E2502">
        <v>0</v>
      </c>
    </row>
    <row r="2503" spans="1:5">
      <c r="A2503">
        <v>19341130</v>
      </c>
      <c r="B2503">
        <v>-7.0000000000000007E-2</v>
      </c>
      <c r="C2503">
        <v>0.36</v>
      </c>
      <c r="D2503">
        <v>0.14000000000000001</v>
      </c>
      <c r="E2503">
        <v>0</v>
      </c>
    </row>
    <row r="2504" spans="1:5">
      <c r="A2504">
        <v>19341201</v>
      </c>
      <c r="B2504">
        <v>-7.0000000000000007E-2</v>
      </c>
      <c r="C2504">
        <v>0.27</v>
      </c>
      <c r="D2504">
        <v>-0.2</v>
      </c>
      <c r="E2504">
        <v>0</v>
      </c>
    </row>
    <row r="2505" spans="1:5">
      <c r="A2505">
        <v>19341203</v>
      </c>
      <c r="B2505">
        <v>-0.88</v>
      </c>
      <c r="C2505">
        <v>0.28000000000000003</v>
      </c>
      <c r="D2505">
        <v>-0.24</v>
      </c>
      <c r="E2505">
        <v>0</v>
      </c>
    </row>
    <row r="2506" spans="1:5">
      <c r="A2506">
        <v>19341204</v>
      </c>
      <c r="B2506">
        <v>0.86</v>
      </c>
      <c r="C2506">
        <v>-0.74</v>
      </c>
      <c r="D2506">
        <v>0.72</v>
      </c>
      <c r="E2506">
        <v>0</v>
      </c>
    </row>
    <row r="2507" spans="1:5">
      <c r="A2507">
        <v>19341205</v>
      </c>
      <c r="B2507">
        <v>0.91</v>
      </c>
      <c r="C2507">
        <v>0.93</v>
      </c>
      <c r="D2507">
        <v>-0.03</v>
      </c>
      <c r="E2507">
        <v>0</v>
      </c>
    </row>
    <row r="2508" spans="1:5">
      <c r="A2508">
        <v>19341206</v>
      </c>
      <c r="B2508">
        <v>-0.02</v>
      </c>
      <c r="C2508">
        <v>1.1200000000000001</v>
      </c>
      <c r="D2508">
        <v>-0.54</v>
      </c>
      <c r="E2508">
        <v>0</v>
      </c>
    </row>
    <row r="2509" spans="1:5">
      <c r="A2509">
        <v>19341207</v>
      </c>
      <c r="B2509">
        <v>-0.74</v>
      </c>
      <c r="C2509">
        <v>7.0000000000000007E-2</v>
      </c>
      <c r="D2509">
        <v>0.03</v>
      </c>
      <c r="E2509">
        <v>0</v>
      </c>
    </row>
    <row r="2510" spans="1:5">
      <c r="A2510">
        <v>19341208</v>
      </c>
      <c r="B2510">
        <v>-0.53</v>
      </c>
      <c r="C2510">
        <v>-0.22</v>
      </c>
      <c r="D2510">
        <v>-0.36</v>
      </c>
      <c r="E2510">
        <v>0</v>
      </c>
    </row>
    <row r="2511" spans="1:5">
      <c r="A2511">
        <v>19341210</v>
      </c>
      <c r="B2511">
        <v>-0.1</v>
      </c>
      <c r="C2511">
        <v>0.14000000000000001</v>
      </c>
      <c r="D2511">
        <v>-0.6</v>
      </c>
      <c r="E2511">
        <v>0</v>
      </c>
    </row>
    <row r="2512" spans="1:5">
      <c r="A2512">
        <v>19341211</v>
      </c>
      <c r="B2512">
        <v>-1.77</v>
      </c>
      <c r="C2512">
        <v>-0.44</v>
      </c>
      <c r="D2512">
        <v>0.18</v>
      </c>
      <c r="E2512">
        <v>0</v>
      </c>
    </row>
    <row r="2513" spans="1:5">
      <c r="A2513">
        <v>19341212</v>
      </c>
      <c r="B2513">
        <v>0.02</v>
      </c>
      <c r="C2513">
        <v>0.08</v>
      </c>
      <c r="D2513">
        <v>-0.51</v>
      </c>
      <c r="E2513">
        <v>0</v>
      </c>
    </row>
    <row r="2514" spans="1:5">
      <c r="A2514">
        <v>19341213</v>
      </c>
      <c r="B2514">
        <v>-0.4</v>
      </c>
      <c r="C2514">
        <v>0.36</v>
      </c>
      <c r="D2514">
        <v>0.25</v>
      </c>
      <c r="E2514">
        <v>0</v>
      </c>
    </row>
    <row r="2515" spans="1:5">
      <c r="A2515">
        <v>19341214</v>
      </c>
      <c r="B2515">
        <v>-0.16</v>
      </c>
      <c r="C2515">
        <v>0.75</v>
      </c>
      <c r="D2515">
        <v>-0.48</v>
      </c>
      <c r="E2515">
        <v>0</v>
      </c>
    </row>
    <row r="2516" spans="1:5">
      <c r="A2516">
        <v>19341215</v>
      </c>
      <c r="B2516">
        <v>0.17</v>
      </c>
      <c r="C2516">
        <v>-0.46</v>
      </c>
      <c r="D2516">
        <v>0.53</v>
      </c>
      <c r="E2516">
        <v>0</v>
      </c>
    </row>
    <row r="2517" spans="1:5">
      <c r="A2517">
        <v>19341217</v>
      </c>
      <c r="B2517">
        <v>0.27</v>
      </c>
      <c r="C2517">
        <v>-0.44</v>
      </c>
      <c r="D2517">
        <v>0.24</v>
      </c>
      <c r="E2517">
        <v>0</v>
      </c>
    </row>
    <row r="2518" spans="1:5">
      <c r="A2518">
        <v>19341218</v>
      </c>
      <c r="B2518">
        <v>-0.02</v>
      </c>
      <c r="C2518">
        <v>0.5</v>
      </c>
      <c r="D2518">
        <v>-0.65</v>
      </c>
      <c r="E2518">
        <v>0</v>
      </c>
    </row>
    <row r="2519" spans="1:5">
      <c r="A2519">
        <v>19341219</v>
      </c>
      <c r="B2519">
        <v>-1.39</v>
      </c>
      <c r="C2519">
        <v>0.41</v>
      </c>
      <c r="D2519">
        <v>-0.46</v>
      </c>
      <c r="E2519">
        <v>0</v>
      </c>
    </row>
    <row r="2520" spans="1:5">
      <c r="A2520">
        <v>19341220</v>
      </c>
      <c r="B2520">
        <v>-0.18</v>
      </c>
      <c r="C2520">
        <v>-0.99</v>
      </c>
      <c r="D2520">
        <v>-0.05</v>
      </c>
      <c r="E2520">
        <v>0</v>
      </c>
    </row>
    <row r="2521" spans="1:5">
      <c r="A2521">
        <v>19341221</v>
      </c>
      <c r="B2521">
        <v>0.09</v>
      </c>
      <c r="C2521">
        <v>-0.34</v>
      </c>
      <c r="D2521">
        <v>-0.54</v>
      </c>
      <c r="E2521">
        <v>0</v>
      </c>
    </row>
    <row r="2522" spans="1:5">
      <c r="A2522">
        <v>19341222</v>
      </c>
      <c r="B2522">
        <v>-0.03</v>
      </c>
      <c r="C2522">
        <v>0.59</v>
      </c>
      <c r="D2522">
        <v>-1.27</v>
      </c>
      <c r="E2522">
        <v>0</v>
      </c>
    </row>
    <row r="2523" spans="1:5">
      <c r="A2523">
        <v>19341224</v>
      </c>
      <c r="B2523">
        <v>0.73</v>
      </c>
      <c r="C2523">
        <v>-0.22</v>
      </c>
      <c r="D2523">
        <v>-0.04</v>
      </c>
      <c r="E2523">
        <v>0</v>
      </c>
    </row>
    <row r="2524" spans="1:5">
      <c r="A2524">
        <v>19341226</v>
      </c>
      <c r="B2524">
        <v>-0.6</v>
      </c>
      <c r="C2524">
        <v>0.18</v>
      </c>
      <c r="D2524">
        <v>-0.43</v>
      </c>
      <c r="E2524">
        <v>0</v>
      </c>
    </row>
    <row r="2525" spans="1:5">
      <c r="A2525">
        <v>19341227</v>
      </c>
      <c r="B2525">
        <v>-0.1</v>
      </c>
      <c r="C2525">
        <v>0.01</v>
      </c>
      <c r="D2525">
        <v>-0.5</v>
      </c>
      <c r="E2525">
        <v>0</v>
      </c>
    </row>
    <row r="2526" spans="1:5">
      <c r="A2526">
        <v>19341228</v>
      </c>
      <c r="B2526">
        <v>3.37</v>
      </c>
      <c r="C2526">
        <v>0.18</v>
      </c>
      <c r="D2526">
        <v>1.61</v>
      </c>
      <c r="E2526">
        <v>0</v>
      </c>
    </row>
    <row r="2527" spans="1:5">
      <c r="A2527">
        <v>19341229</v>
      </c>
      <c r="B2527">
        <v>0.46</v>
      </c>
      <c r="C2527">
        <v>0.85</v>
      </c>
      <c r="D2527">
        <v>0.71</v>
      </c>
      <c r="E2527">
        <v>0</v>
      </c>
    </row>
    <row r="2528" spans="1:5">
      <c r="A2528">
        <v>19341231</v>
      </c>
      <c r="B2528">
        <v>0.64</v>
      </c>
      <c r="C2528">
        <v>0.38</v>
      </c>
      <c r="D2528">
        <v>-0.4</v>
      </c>
      <c r="E2528">
        <v>0</v>
      </c>
    </row>
    <row r="2529" spans="1:5">
      <c r="A2529">
        <v>19350102</v>
      </c>
      <c r="B2529">
        <v>0.26</v>
      </c>
      <c r="C2529">
        <v>0.45</v>
      </c>
      <c r="D2529">
        <v>-0.38</v>
      </c>
      <c r="E2529">
        <v>1E-3</v>
      </c>
    </row>
    <row r="2530" spans="1:5">
      <c r="A2530">
        <v>19350103</v>
      </c>
      <c r="B2530">
        <v>0.57999999999999996</v>
      </c>
      <c r="C2530">
        <v>1.1399999999999999</v>
      </c>
      <c r="D2530">
        <v>0.61</v>
      </c>
      <c r="E2530">
        <v>1E-3</v>
      </c>
    </row>
    <row r="2531" spans="1:5">
      <c r="A2531">
        <v>19350104</v>
      </c>
      <c r="B2531">
        <v>-0.49</v>
      </c>
      <c r="C2531">
        <v>-0.03</v>
      </c>
      <c r="D2531">
        <v>0.5</v>
      </c>
      <c r="E2531">
        <v>1E-3</v>
      </c>
    </row>
    <row r="2532" spans="1:5">
      <c r="A2532">
        <v>19350105</v>
      </c>
      <c r="B2532">
        <v>0.66</v>
      </c>
      <c r="C2532">
        <v>0.14000000000000001</v>
      </c>
      <c r="D2532">
        <v>0.85</v>
      </c>
      <c r="E2532">
        <v>1E-3</v>
      </c>
    </row>
    <row r="2533" spans="1:5">
      <c r="A2533">
        <v>19350107</v>
      </c>
      <c r="B2533">
        <v>0.33</v>
      </c>
      <c r="C2533">
        <v>0.11</v>
      </c>
      <c r="D2533">
        <v>1.06</v>
      </c>
      <c r="E2533">
        <v>1E-3</v>
      </c>
    </row>
    <row r="2534" spans="1:5">
      <c r="A2534">
        <v>19350108</v>
      </c>
      <c r="B2534">
        <v>-0.91</v>
      </c>
      <c r="C2534">
        <v>0.41</v>
      </c>
      <c r="D2534">
        <v>0.35</v>
      </c>
      <c r="E2534">
        <v>1E-3</v>
      </c>
    </row>
    <row r="2535" spans="1:5">
      <c r="A2535">
        <v>19350109</v>
      </c>
      <c r="B2535">
        <v>-0.24</v>
      </c>
      <c r="C2535">
        <v>-0.52</v>
      </c>
      <c r="D2535">
        <v>-0.44</v>
      </c>
      <c r="E2535">
        <v>1E-3</v>
      </c>
    </row>
    <row r="2536" spans="1:5">
      <c r="A2536">
        <v>19350110</v>
      </c>
      <c r="B2536">
        <v>-0.1</v>
      </c>
      <c r="C2536">
        <v>0.02</v>
      </c>
      <c r="D2536">
        <v>-0.48</v>
      </c>
      <c r="E2536">
        <v>1E-3</v>
      </c>
    </row>
    <row r="2537" spans="1:5">
      <c r="A2537">
        <v>19350111</v>
      </c>
      <c r="B2537">
        <v>-2.1</v>
      </c>
      <c r="C2537">
        <v>-0.67</v>
      </c>
      <c r="D2537">
        <v>-1.1599999999999999</v>
      </c>
      <c r="E2537">
        <v>1E-3</v>
      </c>
    </row>
    <row r="2538" spans="1:5">
      <c r="A2538">
        <v>19350112</v>
      </c>
      <c r="B2538">
        <v>-0.92</v>
      </c>
      <c r="C2538">
        <v>0.28000000000000003</v>
      </c>
      <c r="D2538">
        <v>-0.45</v>
      </c>
      <c r="E2538">
        <v>1E-3</v>
      </c>
    </row>
    <row r="2539" spans="1:5">
      <c r="A2539">
        <v>19350114</v>
      </c>
      <c r="B2539">
        <v>0.31</v>
      </c>
      <c r="C2539">
        <v>0.35</v>
      </c>
      <c r="D2539">
        <v>-0.16</v>
      </c>
      <c r="E2539">
        <v>1E-3</v>
      </c>
    </row>
    <row r="2540" spans="1:5">
      <c r="A2540">
        <v>19350115</v>
      </c>
      <c r="B2540">
        <v>-2.2200000000000002</v>
      </c>
      <c r="C2540">
        <v>-0.71</v>
      </c>
      <c r="D2540">
        <v>-1.29</v>
      </c>
      <c r="E2540">
        <v>1E-3</v>
      </c>
    </row>
    <row r="2541" spans="1:5">
      <c r="A2541">
        <v>19350116</v>
      </c>
      <c r="B2541">
        <v>1.38</v>
      </c>
      <c r="C2541">
        <v>-0.4</v>
      </c>
      <c r="D2541">
        <v>0.03</v>
      </c>
      <c r="E2541">
        <v>1E-3</v>
      </c>
    </row>
    <row r="2542" spans="1:5">
      <c r="A2542">
        <v>19350117</v>
      </c>
      <c r="B2542">
        <v>0.51</v>
      </c>
      <c r="C2542">
        <v>0.89</v>
      </c>
      <c r="D2542">
        <v>0.24</v>
      </c>
      <c r="E2542">
        <v>1E-3</v>
      </c>
    </row>
    <row r="2543" spans="1:5">
      <c r="A2543">
        <v>19350118</v>
      </c>
      <c r="B2543">
        <v>0.55000000000000004</v>
      </c>
      <c r="C2543">
        <v>0.72</v>
      </c>
      <c r="D2543">
        <v>7.0000000000000007E-2</v>
      </c>
      <c r="E2543">
        <v>1E-3</v>
      </c>
    </row>
    <row r="2544" spans="1:5">
      <c r="A2544">
        <v>19350119</v>
      </c>
      <c r="B2544">
        <v>0.55000000000000004</v>
      </c>
      <c r="C2544">
        <v>-0.12</v>
      </c>
      <c r="D2544">
        <v>1.31</v>
      </c>
      <c r="E2544">
        <v>1E-3</v>
      </c>
    </row>
    <row r="2545" spans="1:5">
      <c r="A2545">
        <v>19350121</v>
      </c>
      <c r="B2545">
        <v>0.23</v>
      </c>
      <c r="C2545">
        <v>0.28000000000000003</v>
      </c>
      <c r="D2545">
        <v>-0.51</v>
      </c>
      <c r="E2545">
        <v>1E-3</v>
      </c>
    </row>
    <row r="2546" spans="1:5">
      <c r="A2546">
        <v>19350122</v>
      </c>
      <c r="B2546">
        <v>-0.67</v>
      </c>
      <c r="C2546">
        <v>-0.14000000000000001</v>
      </c>
      <c r="D2546">
        <v>-0.55000000000000004</v>
      </c>
      <c r="E2546">
        <v>1E-3</v>
      </c>
    </row>
    <row r="2547" spans="1:5">
      <c r="A2547">
        <v>19350123</v>
      </c>
      <c r="B2547">
        <v>0.05</v>
      </c>
      <c r="C2547">
        <v>-0.21</v>
      </c>
      <c r="D2547">
        <v>-0.24</v>
      </c>
      <c r="E2547">
        <v>1E-3</v>
      </c>
    </row>
    <row r="2548" spans="1:5">
      <c r="A2548">
        <v>19350124</v>
      </c>
      <c r="B2548">
        <v>-0.44</v>
      </c>
      <c r="C2548">
        <v>0</v>
      </c>
      <c r="D2548">
        <v>0.17</v>
      </c>
      <c r="E2548">
        <v>1E-3</v>
      </c>
    </row>
    <row r="2549" spans="1:5">
      <c r="A2549">
        <v>19350125</v>
      </c>
      <c r="B2549">
        <v>0.4</v>
      </c>
      <c r="C2549">
        <v>0.18</v>
      </c>
      <c r="D2549">
        <v>-0.36</v>
      </c>
      <c r="E2549">
        <v>1E-3</v>
      </c>
    </row>
    <row r="2550" spans="1:5">
      <c r="A2550">
        <v>19350126</v>
      </c>
      <c r="B2550">
        <v>-0.25</v>
      </c>
      <c r="C2550">
        <v>0.28000000000000003</v>
      </c>
      <c r="D2550">
        <v>-0.44</v>
      </c>
      <c r="E2550">
        <v>1E-3</v>
      </c>
    </row>
    <row r="2551" spans="1:5">
      <c r="A2551">
        <v>19350128</v>
      </c>
      <c r="B2551">
        <v>-1.36</v>
      </c>
      <c r="C2551">
        <v>-0.83</v>
      </c>
      <c r="D2551">
        <v>-0.79</v>
      </c>
      <c r="E2551">
        <v>1E-3</v>
      </c>
    </row>
    <row r="2552" spans="1:5">
      <c r="A2552">
        <v>19350129</v>
      </c>
      <c r="B2552">
        <v>-0.77</v>
      </c>
      <c r="C2552">
        <v>-0.33</v>
      </c>
      <c r="D2552">
        <v>-0.61</v>
      </c>
      <c r="E2552">
        <v>1E-3</v>
      </c>
    </row>
    <row r="2553" spans="1:5">
      <c r="A2553">
        <v>19350130</v>
      </c>
      <c r="B2553">
        <v>0.47</v>
      </c>
      <c r="C2553">
        <v>-0.15</v>
      </c>
      <c r="D2553">
        <v>0.48</v>
      </c>
      <c r="E2553">
        <v>1E-3</v>
      </c>
    </row>
    <row r="2554" spans="1:5">
      <c r="A2554">
        <v>19350131</v>
      </c>
      <c r="B2554">
        <v>0.78</v>
      </c>
      <c r="C2554">
        <v>-0.08</v>
      </c>
      <c r="D2554">
        <v>0.46</v>
      </c>
      <c r="E2554">
        <v>1E-3</v>
      </c>
    </row>
    <row r="2555" spans="1:5">
      <c r="A2555">
        <v>19350201</v>
      </c>
      <c r="B2555">
        <v>-0.32</v>
      </c>
      <c r="C2555">
        <v>0.57999999999999996</v>
      </c>
      <c r="D2555">
        <v>-0.39</v>
      </c>
      <c r="E2555">
        <v>1E-3</v>
      </c>
    </row>
    <row r="2556" spans="1:5">
      <c r="A2556">
        <v>19350202</v>
      </c>
      <c r="B2556">
        <v>0.27</v>
      </c>
      <c r="C2556">
        <v>-0.73</v>
      </c>
      <c r="D2556">
        <v>0.28999999999999998</v>
      </c>
      <c r="E2556">
        <v>1E-3</v>
      </c>
    </row>
    <row r="2557" spans="1:5">
      <c r="A2557">
        <v>19350204</v>
      </c>
      <c r="B2557">
        <v>-0.83</v>
      </c>
      <c r="C2557">
        <v>0.8</v>
      </c>
      <c r="D2557">
        <v>-0.86</v>
      </c>
      <c r="E2557">
        <v>1E-3</v>
      </c>
    </row>
    <row r="2558" spans="1:5">
      <c r="A2558">
        <v>19350205</v>
      </c>
      <c r="B2558">
        <v>-0.96</v>
      </c>
      <c r="C2558">
        <v>-0.66</v>
      </c>
      <c r="D2558">
        <v>-1.08</v>
      </c>
      <c r="E2558">
        <v>1E-3</v>
      </c>
    </row>
    <row r="2559" spans="1:5">
      <c r="A2559">
        <v>19350206</v>
      </c>
      <c r="B2559">
        <v>-1.08</v>
      </c>
      <c r="C2559">
        <v>-0.33</v>
      </c>
      <c r="D2559">
        <v>-0.62</v>
      </c>
      <c r="E2559">
        <v>1E-3</v>
      </c>
    </row>
    <row r="2560" spans="1:5">
      <c r="A2560">
        <v>19350207</v>
      </c>
      <c r="B2560">
        <v>0.94</v>
      </c>
      <c r="C2560">
        <v>-0.65</v>
      </c>
      <c r="D2560">
        <v>0.96</v>
      </c>
      <c r="E2560">
        <v>1E-3</v>
      </c>
    </row>
    <row r="2561" spans="1:5">
      <c r="A2561">
        <v>19350208</v>
      </c>
      <c r="B2561">
        <v>1.64</v>
      </c>
      <c r="C2561">
        <v>0.73</v>
      </c>
      <c r="D2561">
        <v>-0.27</v>
      </c>
      <c r="E2561">
        <v>1E-3</v>
      </c>
    </row>
    <row r="2562" spans="1:5">
      <c r="A2562">
        <v>19350209</v>
      </c>
      <c r="B2562">
        <v>0.41</v>
      </c>
      <c r="C2562">
        <v>0.68</v>
      </c>
      <c r="D2562">
        <v>0.87</v>
      </c>
      <c r="E2562">
        <v>1E-3</v>
      </c>
    </row>
    <row r="2563" spans="1:5">
      <c r="A2563">
        <v>19350211</v>
      </c>
      <c r="B2563">
        <v>-0.41</v>
      </c>
      <c r="C2563">
        <v>0.04</v>
      </c>
      <c r="D2563">
        <v>-0.85</v>
      </c>
      <c r="E2563">
        <v>1E-3</v>
      </c>
    </row>
    <row r="2564" spans="1:5">
      <c r="A2564">
        <v>19350213</v>
      </c>
      <c r="B2564">
        <v>0.12</v>
      </c>
      <c r="C2564">
        <v>-0.02</v>
      </c>
      <c r="D2564">
        <v>-0.32</v>
      </c>
      <c r="E2564">
        <v>1E-3</v>
      </c>
    </row>
    <row r="2565" spans="1:5">
      <c r="A2565">
        <v>19350214</v>
      </c>
      <c r="B2565">
        <v>0.04</v>
      </c>
      <c r="C2565">
        <v>0.18</v>
      </c>
      <c r="D2565">
        <v>0</v>
      </c>
      <c r="E2565">
        <v>1E-3</v>
      </c>
    </row>
    <row r="2566" spans="1:5">
      <c r="A2566">
        <v>19350215</v>
      </c>
      <c r="B2566">
        <v>0.65</v>
      </c>
      <c r="C2566">
        <v>0.63</v>
      </c>
      <c r="D2566">
        <v>-0.53</v>
      </c>
      <c r="E2566">
        <v>1E-3</v>
      </c>
    </row>
    <row r="2567" spans="1:5">
      <c r="A2567">
        <v>19350216</v>
      </c>
      <c r="B2567">
        <v>-0.18</v>
      </c>
      <c r="C2567">
        <v>7.0000000000000007E-2</v>
      </c>
      <c r="D2567">
        <v>-0.86</v>
      </c>
      <c r="E2567">
        <v>1E-3</v>
      </c>
    </row>
    <row r="2568" spans="1:5">
      <c r="A2568">
        <v>19350218</v>
      </c>
      <c r="B2568">
        <v>2.9</v>
      </c>
      <c r="C2568">
        <v>-1.31</v>
      </c>
      <c r="D2568">
        <v>2.92</v>
      </c>
      <c r="E2568">
        <v>1E-3</v>
      </c>
    </row>
    <row r="2569" spans="1:5">
      <c r="A2569">
        <v>19350219</v>
      </c>
      <c r="B2569">
        <v>-1.31</v>
      </c>
      <c r="C2569">
        <v>1.47</v>
      </c>
      <c r="D2569">
        <v>-1.04</v>
      </c>
      <c r="E2569">
        <v>1E-3</v>
      </c>
    </row>
    <row r="2570" spans="1:5">
      <c r="A2570">
        <v>19350220</v>
      </c>
      <c r="B2570">
        <v>-1.28</v>
      </c>
      <c r="C2570">
        <v>0.39</v>
      </c>
      <c r="D2570">
        <v>-1.02</v>
      </c>
      <c r="E2570">
        <v>1E-3</v>
      </c>
    </row>
    <row r="2571" spans="1:5">
      <c r="A2571">
        <v>19350221</v>
      </c>
      <c r="B2571">
        <v>-0.02</v>
      </c>
      <c r="C2571">
        <v>-0.38</v>
      </c>
      <c r="D2571">
        <v>-0.73</v>
      </c>
      <c r="E2571">
        <v>1E-3</v>
      </c>
    </row>
    <row r="2572" spans="1:5">
      <c r="A2572">
        <v>19350223</v>
      </c>
      <c r="B2572">
        <v>-1.5</v>
      </c>
      <c r="C2572">
        <v>0.75</v>
      </c>
      <c r="D2572">
        <v>-1.97</v>
      </c>
      <c r="E2572">
        <v>1E-3</v>
      </c>
    </row>
    <row r="2573" spans="1:5">
      <c r="A2573">
        <v>19350225</v>
      </c>
      <c r="B2573">
        <v>-0.16</v>
      </c>
      <c r="C2573">
        <v>-0.64</v>
      </c>
      <c r="D2573">
        <v>-0.55000000000000004</v>
      </c>
      <c r="E2573">
        <v>1E-3</v>
      </c>
    </row>
    <row r="2574" spans="1:5">
      <c r="A2574">
        <v>19350226</v>
      </c>
      <c r="B2574">
        <v>-0.94</v>
      </c>
      <c r="C2574">
        <v>-0.99</v>
      </c>
      <c r="D2574">
        <v>-2.42</v>
      </c>
      <c r="E2574">
        <v>1E-3</v>
      </c>
    </row>
    <row r="2575" spans="1:5">
      <c r="A2575">
        <v>19350227</v>
      </c>
      <c r="B2575">
        <v>0.28000000000000003</v>
      </c>
      <c r="C2575">
        <v>-1.42</v>
      </c>
      <c r="D2575">
        <v>1.25</v>
      </c>
      <c r="E2575">
        <v>1E-3</v>
      </c>
    </row>
    <row r="2576" spans="1:5">
      <c r="A2576">
        <v>19350228</v>
      </c>
      <c r="B2576">
        <v>-0.13</v>
      </c>
      <c r="C2576">
        <v>1.38</v>
      </c>
      <c r="D2576">
        <v>-0.27</v>
      </c>
      <c r="E2576">
        <v>1E-3</v>
      </c>
    </row>
    <row r="2577" spans="1:5">
      <c r="A2577">
        <v>19350301</v>
      </c>
      <c r="B2577">
        <v>0.49</v>
      </c>
      <c r="C2577">
        <v>-0.1</v>
      </c>
      <c r="D2577">
        <v>0.47</v>
      </c>
      <c r="E2577">
        <v>0</v>
      </c>
    </row>
    <row r="2578" spans="1:5">
      <c r="A2578">
        <v>19350302</v>
      </c>
      <c r="B2578">
        <v>0.2</v>
      </c>
      <c r="C2578">
        <v>0.55000000000000004</v>
      </c>
      <c r="D2578">
        <v>-0.47</v>
      </c>
      <c r="E2578">
        <v>0</v>
      </c>
    </row>
    <row r="2579" spans="1:5">
      <c r="A2579">
        <v>19350304</v>
      </c>
      <c r="B2579">
        <v>-0.55000000000000004</v>
      </c>
      <c r="C2579">
        <v>0.2</v>
      </c>
      <c r="D2579">
        <v>-0.87</v>
      </c>
      <c r="E2579">
        <v>0</v>
      </c>
    </row>
    <row r="2580" spans="1:5">
      <c r="A2580">
        <v>19350305</v>
      </c>
      <c r="B2580">
        <v>-2.52</v>
      </c>
      <c r="C2580">
        <v>0.2</v>
      </c>
      <c r="D2580">
        <v>-1.87</v>
      </c>
      <c r="E2580">
        <v>0</v>
      </c>
    </row>
    <row r="2581" spans="1:5">
      <c r="A2581">
        <v>19350306</v>
      </c>
      <c r="B2581">
        <v>-0.65</v>
      </c>
      <c r="C2581">
        <v>-1.21</v>
      </c>
      <c r="D2581">
        <v>-0.63</v>
      </c>
      <c r="E2581">
        <v>0</v>
      </c>
    </row>
    <row r="2582" spans="1:5">
      <c r="A2582">
        <v>19350307</v>
      </c>
      <c r="B2582">
        <v>1.07</v>
      </c>
      <c r="C2582">
        <v>-0.61</v>
      </c>
      <c r="D2582">
        <v>0.28999999999999998</v>
      </c>
      <c r="E2582">
        <v>0</v>
      </c>
    </row>
    <row r="2583" spans="1:5">
      <c r="A2583">
        <v>19350308</v>
      </c>
      <c r="B2583">
        <v>-0.14000000000000001</v>
      </c>
      <c r="C2583">
        <v>0.63</v>
      </c>
      <c r="D2583">
        <v>-0.34</v>
      </c>
      <c r="E2583">
        <v>0</v>
      </c>
    </row>
    <row r="2584" spans="1:5">
      <c r="A2584">
        <v>19350309</v>
      </c>
      <c r="B2584">
        <v>-0.62</v>
      </c>
      <c r="C2584">
        <v>0.55000000000000004</v>
      </c>
      <c r="D2584">
        <v>0.48</v>
      </c>
      <c r="E2584">
        <v>0</v>
      </c>
    </row>
    <row r="2585" spans="1:5">
      <c r="A2585">
        <v>19350311</v>
      </c>
      <c r="B2585">
        <v>-1.64</v>
      </c>
      <c r="C2585">
        <v>-0.55000000000000004</v>
      </c>
      <c r="D2585">
        <v>-1.67</v>
      </c>
      <c r="E2585">
        <v>0</v>
      </c>
    </row>
    <row r="2586" spans="1:5">
      <c r="A2586">
        <v>19350312</v>
      </c>
      <c r="B2586">
        <v>-1.78</v>
      </c>
      <c r="C2586">
        <v>-0.62</v>
      </c>
      <c r="D2586">
        <v>-1.46</v>
      </c>
      <c r="E2586">
        <v>0</v>
      </c>
    </row>
    <row r="2587" spans="1:5">
      <c r="A2587">
        <v>19350313</v>
      </c>
      <c r="B2587">
        <v>0.08</v>
      </c>
      <c r="C2587">
        <v>-1.98</v>
      </c>
      <c r="D2587">
        <v>0.28000000000000003</v>
      </c>
      <c r="E2587">
        <v>0</v>
      </c>
    </row>
    <row r="2588" spans="1:5">
      <c r="A2588">
        <v>19350314</v>
      </c>
      <c r="B2588">
        <v>-1.18</v>
      </c>
      <c r="C2588">
        <v>-0.44</v>
      </c>
      <c r="D2588">
        <v>-1.06</v>
      </c>
      <c r="E2588">
        <v>0</v>
      </c>
    </row>
    <row r="2589" spans="1:5">
      <c r="A2589">
        <v>19350315</v>
      </c>
      <c r="B2589">
        <v>1.7</v>
      </c>
      <c r="C2589">
        <v>-0.7</v>
      </c>
      <c r="D2589">
        <v>-0.41</v>
      </c>
      <c r="E2589">
        <v>0</v>
      </c>
    </row>
    <row r="2590" spans="1:5">
      <c r="A2590">
        <v>19350316</v>
      </c>
      <c r="B2590">
        <v>-0.16</v>
      </c>
      <c r="C2590">
        <v>1.25</v>
      </c>
      <c r="D2590">
        <v>0.76</v>
      </c>
      <c r="E2590">
        <v>0</v>
      </c>
    </row>
    <row r="2591" spans="1:5">
      <c r="A2591">
        <v>19350318</v>
      </c>
      <c r="B2591">
        <v>-1.03</v>
      </c>
      <c r="C2591">
        <v>0.16</v>
      </c>
      <c r="D2591">
        <v>-0.85</v>
      </c>
      <c r="E2591">
        <v>0</v>
      </c>
    </row>
    <row r="2592" spans="1:5">
      <c r="A2592">
        <v>19350319</v>
      </c>
      <c r="B2592">
        <v>1.35</v>
      </c>
      <c r="C2592">
        <v>-0.12</v>
      </c>
      <c r="D2592">
        <v>0.56000000000000005</v>
      </c>
      <c r="E2592">
        <v>0</v>
      </c>
    </row>
    <row r="2593" spans="1:5">
      <c r="A2593">
        <v>19350320</v>
      </c>
      <c r="B2593">
        <v>-0.04</v>
      </c>
      <c r="C2593">
        <v>0.66</v>
      </c>
      <c r="D2593">
        <v>-0.56000000000000005</v>
      </c>
      <c r="E2593">
        <v>0</v>
      </c>
    </row>
    <row r="2594" spans="1:5">
      <c r="A2594">
        <v>19350321</v>
      </c>
      <c r="B2594">
        <v>1.7</v>
      </c>
      <c r="C2594">
        <v>-1.1100000000000001</v>
      </c>
      <c r="D2594">
        <v>1.79</v>
      </c>
      <c r="E2594">
        <v>0</v>
      </c>
    </row>
    <row r="2595" spans="1:5">
      <c r="A2595">
        <v>19350322</v>
      </c>
      <c r="B2595">
        <v>1.1399999999999999</v>
      </c>
      <c r="C2595">
        <v>-0.51</v>
      </c>
      <c r="D2595">
        <v>1.83</v>
      </c>
      <c r="E2595">
        <v>0</v>
      </c>
    </row>
    <row r="2596" spans="1:5">
      <c r="A2596">
        <v>19350323</v>
      </c>
      <c r="B2596">
        <v>-0.72</v>
      </c>
      <c r="C2596">
        <v>1.43</v>
      </c>
      <c r="D2596">
        <v>-0.68</v>
      </c>
      <c r="E2596">
        <v>0</v>
      </c>
    </row>
    <row r="2597" spans="1:5">
      <c r="A2597">
        <v>19350325</v>
      </c>
      <c r="B2597">
        <v>-0.4</v>
      </c>
      <c r="C2597">
        <v>-0.26</v>
      </c>
      <c r="D2597">
        <v>-0.51</v>
      </c>
      <c r="E2597">
        <v>0</v>
      </c>
    </row>
    <row r="2598" spans="1:5">
      <c r="A2598">
        <v>19350326</v>
      </c>
      <c r="B2598">
        <v>-0.83</v>
      </c>
      <c r="C2598">
        <v>0.49</v>
      </c>
      <c r="D2598">
        <v>-0.82</v>
      </c>
      <c r="E2598">
        <v>0</v>
      </c>
    </row>
    <row r="2599" spans="1:5">
      <c r="A2599">
        <v>19350327</v>
      </c>
      <c r="B2599">
        <v>0.77</v>
      </c>
      <c r="C2599">
        <v>-1.26</v>
      </c>
      <c r="D2599">
        <v>1.22</v>
      </c>
      <c r="E2599">
        <v>0</v>
      </c>
    </row>
    <row r="2600" spans="1:5">
      <c r="A2600">
        <v>19350328</v>
      </c>
      <c r="B2600">
        <v>-0.11</v>
      </c>
      <c r="C2600">
        <v>0.27</v>
      </c>
      <c r="D2600">
        <v>-1.01</v>
      </c>
      <c r="E2600">
        <v>0</v>
      </c>
    </row>
    <row r="2601" spans="1:5">
      <c r="A2601">
        <v>19350329</v>
      </c>
      <c r="B2601">
        <v>7.0000000000000007E-2</v>
      </c>
      <c r="C2601">
        <v>-0.57999999999999996</v>
      </c>
      <c r="D2601">
        <v>-0.28000000000000003</v>
      </c>
      <c r="E2601">
        <v>0</v>
      </c>
    </row>
    <row r="2602" spans="1:5">
      <c r="A2602">
        <v>19350330</v>
      </c>
      <c r="B2602">
        <v>0.21</v>
      </c>
      <c r="C2602">
        <v>-0.01</v>
      </c>
      <c r="D2602">
        <v>0.81</v>
      </c>
      <c r="E2602">
        <v>0</v>
      </c>
    </row>
    <row r="2603" spans="1:5">
      <c r="A2603">
        <v>19350401</v>
      </c>
      <c r="B2603">
        <v>0.63</v>
      </c>
      <c r="C2603">
        <v>-0.77</v>
      </c>
      <c r="D2603">
        <v>1.4</v>
      </c>
      <c r="E2603">
        <v>1E-3</v>
      </c>
    </row>
    <row r="2604" spans="1:5">
      <c r="A2604">
        <v>19350402</v>
      </c>
      <c r="B2604">
        <v>-0.36</v>
      </c>
      <c r="C2604">
        <v>0.65</v>
      </c>
      <c r="D2604">
        <v>-1.18</v>
      </c>
      <c r="E2604">
        <v>1E-3</v>
      </c>
    </row>
    <row r="2605" spans="1:5">
      <c r="A2605">
        <v>19350403</v>
      </c>
      <c r="B2605">
        <v>-0.45</v>
      </c>
      <c r="C2605">
        <v>-0.44</v>
      </c>
      <c r="D2605">
        <v>-0.39</v>
      </c>
      <c r="E2605">
        <v>1E-3</v>
      </c>
    </row>
    <row r="2606" spans="1:5">
      <c r="A2606">
        <v>19350404</v>
      </c>
      <c r="B2606">
        <v>1.1399999999999999</v>
      </c>
      <c r="C2606">
        <v>-1.76</v>
      </c>
      <c r="D2606">
        <v>2.27</v>
      </c>
      <c r="E2606">
        <v>1E-3</v>
      </c>
    </row>
    <row r="2607" spans="1:5">
      <c r="A2607">
        <v>19350405</v>
      </c>
      <c r="B2607">
        <v>2.06</v>
      </c>
      <c r="C2607">
        <v>-0.65</v>
      </c>
      <c r="D2607">
        <v>1.8</v>
      </c>
      <c r="E2607">
        <v>1E-3</v>
      </c>
    </row>
    <row r="2608" spans="1:5">
      <c r="A2608">
        <v>19350406</v>
      </c>
      <c r="B2608">
        <v>0.53</v>
      </c>
      <c r="C2608">
        <v>0.33</v>
      </c>
      <c r="D2608">
        <v>1.19</v>
      </c>
      <c r="E2608">
        <v>1E-3</v>
      </c>
    </row>
    <row r="2609" spans="1:5">
      <c r="A2609">
        <v>19350408</v>
      </c>
      <c r="B2609">
        <v>-0.24</v>
      </c>
      <c r="C2609">
        <v>1.24</v>
      </c>
      <c r="D2609">
        <v>-1.08</v>
      </c>
      <c r="E2609">
        <v>1E-3</v>
      </c>
    </row>
    <row r="2610" spans="1:5">
      <c r="A2610">
        <v>19350409</v>
      </c>
      <c r="B2610">
        <v>1.68</v>
      </c>
      <c r="C2610">
        <v>-0.75</v>
      </c>
      <c r="D2610">
        <v>1.51</v>
      </c>
      <c r="E2610">
        <v>1E-3</v>
      </c>
    </row>
    <row r="2611" spans="1:5">
      <c r="A2611">
        <v>19350410</v>
      </c>
      <c r="B2611">
        <v>-0.18</v>
      </c>
      <c r="C2611">
        <v>1.75</v>
      </c>
      <c r="D2611">
        <v>-1.0900000000000001</v>
      </c>
      <c r="E2611">
        <v>1E-3</v>
      </c>
    </row>
    <row r="2612" spans="1:5">
      <c r="A2612">
        <v>19350411</v>
      </c>
      <c r="B2612">
        <v>-0.62</v>
      </c>
      <c r="C2612">
        <v>0.13</v>
      </c>
      <c r="D2612">
        <v>-0.72</v>
      </c>
      <c r="E2612">
        <v>1E-3</v>
      </c>
    </row>
    <row r="2613" spans="1:5">
      <c r="A2613">
        <v>19350412</v>
      </c>
      <c r="B2613">
        <v>0.97</v>
      </c>
      <c r="C2613">
        <v>-1.47</v>
      </c>
      <c r="D2613">
        <v>1.66</v>
      </c>
      <c r="E2613">
        <v>1E-3</v>
      </c>
    </row>
    <row r="2614" spans="1:5">
      <c r="A2614">
        <v>19350413</v>
      </c>
      <c r="B2614">
        <v>1.0900000000000001</v>
      </c>
      <c r="C2614">
        <v>0.03</v>
      </c>
      <c r="D2614">
        <v>0.76</v>
      </c>
      <c r="E2614">
        <v>1E-3</v>
      </c>
    </row>
    <row r="2615" spans="1:5">
      <c r="A2615">
        <v>19350415</v>
      </c>
      <c r="B2615">
        <v>0.61</v>
      </c>
      <c r="C2615">
        <v>0.66</v>
      </c>
      <c r="D2615">
        <v>-1.04</v>
      </c>
      <c r="E2615">
        <v>1E-3</v>
      </c>
    </row>
    <row r="2616" spans="1:5">
      <c r="A2616">
        <v>19350416</v>
      </c>
      <c r="B2616">
        <v>0.21</v>
      </c>
      <c r="C2616">
        <v>0.19</v>
      </c>
      <c r="D2616">
        <v>-0.31</v>
      </c>
      <c r="E2616">
        <v>1E-3</v>
      </c>
    </row>
    <row r="2617" spans="1:5">
      <c r="A2617">
        <v>19350417</v>
      </c>
      <c r="B2617">
        <v>-1.17</v>
      </c>
      <c r="C2617">
        <v>0.63</v>
      </c>
      <c r="D2617">
        <v>-0.73</v>
      </c>
      <c r="E2617">
        <v>1E-3</v>
      </c>
    </row>
    <row r="2618" spans="1:5">
      <c r="A2618">
        <v>19350418</v>
      </c>
      <c r="B2618">
        <v>1.28</v>
      </c>
      <c r="C2618">
        <v>-0.63</v>
      </c>
      <c r="D2618">
        <v>-0.03</v>
      </c>
      <c r="E2618">
        <v>1E-3</v>
      </c>
    </row>
    <row r="2619" spans="1:5">
      <c r="A2619">
        <v>19350420</v>
      </c>
      <c r="B2619">
        <v>1.98</v>
      </c>
      <c r="C2619">
        <v>-0.01</v>
      </c>
      <c r="D2619">
        <v>0.39</v>
      </c>
      <c r="E2619">
        <v>1E-3</v>
      </c>
    </row>
    <row r="2620" spans="1:5">
      <c r="A2620">
        <v>19350422</v>
      </c>
      <c r="B2620">
        <v>0.5</v>
      </c>
      <c r="C2620">
        <v>0.81</v>
      </c>
      <c r="D2620">
        <v>7.0000000000000007E-2</v>
      </c>
      <c r="E2620">
        <v>1E-3</v>
      </c>
    </row>
    <row r="2621" spans="1:5">
      <c r="A2621">
        <v>19350423</v>
      </c>
      <c r="B2621">
        <v>0.24</v>
      </c>
      <c r="C2621">
        <v>-0.99</v>
      </c>
      <c r="D2621">
        <v>0.62</v>
      </c>
      <c r="E2621">
        <v>1E-3</v>
      </c>
    </row>
    <row r="2622" spans="1:5">
      <c r="A2622">
        <v>19350424</v>
      </c>
      <c r="B2622">
        <v>-0.75</v>
      </c>
      <c r="C2622">
        <v>0.39</v>
      </c>
      <c r="D2622">
        <v>0.06</v>
      </c>
      <c r="E2622">
        <v>1E-3</v>
      </c>
    </row>
    <row r="2623" spans="1:5">
      <c r="A2623">
        <v>19350425</v>
      </c>
      <c r="B2623">
        <v>1.23</v>
      </c>
      <c r="C2623">
        <v>-0.99</v>
      </c>
      <c r="D2623">
        <v>0.24</v>
      </c>
      <c r="E2623">
        <v>1E-3</v>
      </c>
    </row>
    <row r="2624" spans="1:5">
      <c r="A2624">
        <v>19350426</v>
      </c>
      <c r="B2624">
        <v>-0.35</v>
      </c>
      <c r="C2624">
        <v>-0.08</v>
      </c>
      <c r="D2624">
        <v>0.16</v>
      </c>
      <c r="E2624">
        <v>1E-3</v>
      </c>
    </row>
    <row r="2625" spans="1:5">
      <c r="A2625">
        <v>19350427</v>
      </c>
      <c r="B2625">
        <v>-0.71</v>
      </c>
      <c r="C2625">
        <v>-0.37</v>
      </c>
      <c r="D2625">
        <v>-0.44</v>
      </c>
      <c r="E2625">
        <v>1E-3</v>
      </c>
    </row>
    <row r="2626" spans="1:5">
      <c r="A2626">
        <v>19350429</v>
      </c>
      <c r="B2626">
        <v>0.41</v>
      </c>
      <c r="C2626">
        <v>-0.06</v>
      </c>
      <c r="D2626">
        <v>-0.64</v>
      </c>
      <c r="E2626">
        <v>1E-3</v>
      </c>
    </row>
    <row r="2627" spans="1:5">
      <c r="A2627">
        <v>19350430</v>
      </c>
      <c r="B2627">
        <v>-0.95</v>
      </c>
      <c r="C2627">
        <v>0.42</v>
      </c>
      <c r="D2627">
        <v>-0.36</v>
      </c>
      <c r="E2627">
        <v>1E-3</v>
      </c>
    </row>
    <row r="2628" spans="1:5">
      <c r="A2628">
        <v>19350501</v>
      </c>
      <c r="B2628">
        <v>-0.37</v>
      </c>
      <c r="C2628">
        <v>0.25</v>
      </c>
      <c r="D2628">
        <v>0.52</v>
      </c>
      <c r="E2628">
        <v>1E-3</v>
      </c>
    </row>
    <row r="2629" spans="1:5">
      <c r="A2629">
        <v>19350502</v>
      </c>
      <c r="B2629">
        <v>0.35</v>
      </c>
      <c r="C2629">
        <v>-0.37</v>
      </c>
      <c r="D2629">
        <v>0.04</v>
      </c>
      <c r="E2629">
        <v>1E-3</v>
      </c>
    </row>
    <row r="2630" spans="1:5">
      <c r="A2630">
        <v>19350503</v>
      </c>
      <c r="B2630">
        <v>1.32</v>
      </c>
      <c r="C2630">
        <v>-0.63</v>
      </c>
      <c r="D2630">
        <v>-0.06</v>
      </c>
      <c r="E2630">
        <v>1E-3</v>
      </c>
    </row>
    <row r="2631" spans="1:5">
      <c r="A2631">
        <v>19350504</v>
      </c>
      <c r="B2631">
        <v>0.73</v>
      </c>
      <c r="C2631">
        <v>-0.52</v>
      </c>
      <c r="D2631">
        <v>-0.02</v>
      </c>
      <c r="E2631">
        <v>1E-3</v>
      </c>
    </row>
    <row r="2632" spans="1:5">
      <c r="A2632">
        <v>19350506</v>
      </c>
      <c r="B2632">
        <v>-0.64</v>
      </c>
      <c r="C2632">
        <v>0.41</v>
      </c>
      <c r="D2632">
        <v>-0.06</v>
      </c>
      <c r="E2632">
        <v>1E-3</v>
      </c>
    </row>
    <row r="2633" spans="1:5">
      <c r="A2633">
        <v>19350507</v>
      </c>
      <c r="B2633">
        <v>-0.48</v>
      </c>
      <c r="C2633">
        <v>0.38</v>
      </c>
      <c r="D2633">
        <v>-1.85</v>
      </c>
      <c r="E2633">
        <v>1E-3</v>
      </c>
    </row>
    <row r="2634" spans="1:5">
      <c r="A2634">
        <v>19350508</v>
      </c>
      <c r="B2634">
        <v>2.48</v>
      </c>
      <c r="C2634">
        <v>-1.07</v>
      </c>
      <c r="D2634">
        <v>0.83</v>
      </c>
      <c r="E2634">
        <v>1E-3</v>
      </c>
    </row>
    <row r="2635" spans="1:5">
      <c r="A2635">
        <v>19350509</v>
      </c>
      <c r="B2635">
        <v>0.88</v>
      </c>
      <c r="C2635">
        <v>0.34</v>
      </c>
      <c r="D2635">
        <v>0.95</v>
      </c>
      <c r="E2635">
        <v>1E-3</v>
      </c>
    </row>
    <row r="2636" spans="1:5">
      <c r="A2636">
        <v>19350510</v>
      </c>
      <c r="B2636">
        <v>0.5</v>
      </c>
      <c r="C2636">
        <v>-0.57999999999999996</v>
      </c>
      <c r="D2636">
        <v>0.22</v>
      </c>
      <c r="E2636">
        <v>1E-3</v>
      </c>
    </row>
    <row r="2637" spans="1:5">
      <c r="A2637">
        <v>19350511</v>
      </c>
      <c r="B2637">
        <v>0.4</v>
      </c>
      <c r="C2637">
        <v>-0.76</v>
      </c>
      <c r="D2637">
        <v>0.88</v>
      </c>
      <c r="E2637">
        <v>1E-3</v>
      </c>
    </row>
    <row r="2638" spans="1:5">
      <c r="A2638">
        <v>19350513</v>
      </c>
      <c r="B2638">
        <v>0.01</v>
      </c>
      <c r="C2638">
        <v>0.39</v>
      </c>
      <c r="D2638">
        <v>0.42</v>
      </c>
      <c r="E2638">
        <v>1E-3</v>
      </c>
    </row>
    <row r="2639" spans="1:5">
      <c r="A2639">
        <v>19350514</v>
      </c>
      <c r="B2639">
        <v>0</v>
      </c>
      <c r="C2639">
        <v>0.51</v>
      </c>
      <c r="D2639">
        <v>-0.43</v>
      </c>
      <c r="E2639">
        <v>1E-3</v>
      </c>
    </row>
    <row r="2640" spans="1:5">
      <c r="A2640">
        <v>19350515</v>
      </c>
      <c r="B2640">
        <v>0.49</v>
      </c>
      <c r="C2640">
        <v>-0.5</v>
      </c>
      <c r="D2640">
        <v>0.12</v>
      </c>
      <c r="E2640">
        <v>1E-3</v>
      </c>
    </row>
    <row r="2641" spans="1:5">
      <c r="A2641">
        <v>19350516</v>
      </c>
      <c r="B2641">
        <v>1.84</v>
      </c>
      <c r="C2641">
        <v>0.62</v>
      </c>
      <c r="D2641">
        <v>1.43</v>
      </c>
      <c r="E2641">
        <v>1E-3</v>
      </c>
    </row>
    <row r="2642" spans="1:5">
      <c r="A2642">
        <v>19350517</v>
      </c>
      <c r="B2642">
        <v>-0.33</v>
      </c>
      <c r="C2642">
        <v>-0.33</v>
      </c>
      <c r="D2642">
        <v>0.22</v>
      </c>
      <c r="E2642">
        <v>1E-3</v>
      </c>
    </row>
    <row r="2643" spans="1:5">
      <c r="A2643">
        <v>19350518</v>
      </c>
      <c r="B2643">
        <v>-1.05</v>
      </c>
      <c r="C2643">
        <v>0.7</v>
      </c>
      <c r="D2643">
        <v>-0.45</v>
      </c>
      <c r="E2643">
        <v>1E-3</v>
      </c>
    </row>
    <row r="2644" spans="1:5">
      <c r="A2644">
        <v>19350520</v>
      </c>
      <c r="B2644">
        <v>7.0000000000000007E-2</v>
      </c>
      <c r="C2644">
        <v>-0.01</v>
      </c>
      <c r="D2644">
        <v>-0.36</v>
      </c>
      <c r="E2644">
        <v>1E-3</v>
      </c>
    </row>
    <row r="2645" spans="1:5">
      <c r="A2645">
        <v>19350521</v>
      </c>
      <c r="B2645">
        <v>0.79</v>
      </c>
      <c r="C2645">
        <v>0.1</v>
      </c>
      <c r="D2645">
        <v>-0.28000000000000003</v>
      </c>
      <c r="E2645">
        <v>1E-3</v>
      </c>
    </row>
    <row r="2646" spans="1:5">
      <c r="A2646">
        <v>19350522</v>
      </c>
      <c r="B2646">
        <v>0.56000000000000005</v>
      </c>
      <c r="C2646">
        <v>-0.92</v>
      </c>
      <c r="D2646">
        <v>0</v>
      </c>
      <c r="E2646">
        <v>1E-3</v>
      </c>
    </row>
    <row r="2647" spans="1:5">
      <c r="A2647">
        <v>19350523</v>
      </c>
      <c r="B2647">
        <v>0.32</v>
      </c>
      <c r="C2647">
        <v>0.67</v>
      </c>
      <c r="D2647">
        <v>0.31</v>
      </c>
      <c r="E2647">
        <v>1E-3</v>
      </c>
    </row>
    <row r="2648" spans="1:5">
      <c r="A2648">
        <v>19350524</v>
      </c>
      <c r="B2648">
        <v>-0.28000000000000003</v>
      </c>
      <c r="C2648">
        <v>-0.26</v>
      </c>
      <c r="D2648">
        <v>0.89</v>
      </c>
      <c r="E2648">
        <v>1E-3</v>
      </c>
    </row>
    <row r="2649" spans="1:5">
      <c r="A2649">
        <v>19350525</v>
      </c>
      <c r="B2649">
        <v>-0.42</v>
      </c>
      <c r="C2649">
        <v>-0.15</v>
      </c>
      <c r="D2649">
        <v>0.21</v>
      </c>
      <c r="E2649">
        <v>1E-3</v>
      </c>
    </row>
    <row r="2650" spans="1:5">
      <c r="A2650">
        <v>19350527</v>
      </c>
      <c r="B2650">
        <v>0.61</v>
      </c>
      <c r="C2650">
        <v>-0.8</v>
      </c>
      <c r="D2650">
        <v>0.56999999999999995</v>
      </c>
      <c r="E2650">
        <v>1E-3</v>
      </c>
    </row>
    <row r="2651" spans="1:5">
      <c r="A2651">
        <v>19350528</v>
      </c>
      <c r="B2651">
        <v>-2.12</v>
      </c>
      <c r="C2651">
        <v>-0.32</v>
      </c>
      <c r="D2651">
        <v>-1.1200000000000001</v>
      </c>
      <c r="E2651">
        <v>1E-3</v>
      </c>
    </row>
    <row r="2652" spans="1:5">
      <c r="A2652">
        <v>19350529</v>
      </c>
      <c r="B2652">
        <v>-1.33</v>
      </c>
      <c r="C2652">
        <v>-0.51</v>
      </c>
      <c r="D2652">
        <v>-0.28000000000000003</v>
      </c>
      <c r="E2652">
        <v>1E-3</v>
      </c>
    </row>
    <row r="2653" spans="1:5">
      <c r="A2653">
        <v>19350531</v>
      </c>
      <c r="B2653">
        <v>-0.87</v>
      </c>
      <c r="C2653">
        <v>0.19</v>
      </c>
      <c r="D2653">
        <v>-0.16</v>
      </c>
      <c r="E2653">
        <v>1E-3</v>
      </c>
    </row>
    <row r="2654" spans="1:5">
      <c r="A2654">
        <v>19350601</v>
      </c>
      <c r="B2654">
        <v>-0.76</v>
      </c>
      <c r="C2654">
        <v>-1.1399999999999999</v>
      </c>
      <c r="D2654">
        <v>-0.11</v>
      </c>
      <c r="E2654">
        <v>0</v>
      </c>
    </row>
    <row r="2655" spans="1:5">
      <c r="A2655">
        <v>19350603</v>
      </c>
      <c r="B2655">
        <v>1.4</v>
      </c>
      <c r="C2655">
        <v>-0.24</v>
      </c>
      <c r="D2655">
        <v>-0.32</v>
      </c>
      <c r="E2655">
        <v>0</v>
      </c>
    </row>
    <row r="2656" spans="1:5">
      <c r="A2656">
        <v>19350604</v>
      </c>
      <c r="B2656">
        <v>2.25</v>
      </c>
      <c r="C2656">
        <v>-0.85</v>
      </c>
      <c r="D2656">
        <v>0.68</v>
      </c>
      <c r="E2656">
        <v>0</v>
      </c>
    </row>
    <row r="2657" spans="1:5">
      <c r="A2657">
        <v>19350605</v>
      </c>
      <c r="B2657">
        <v>0.35</v>
      </c>
      <c r="C2657">
        <v>0.4</v>
      </c>
      <c r="D2657">
        <v>-0.4</v>
      </c>
      <c r="E2657">
        <v>0</v>
      </c>
    </row>
    <row r="2658" spans="1:5">
      <c r="A2658">
        <v>19350606</v>
      </c>
      <c r="B2658">
        <v>-0.57999999999999996</v>
      </c>
      <c r="C2658">
        <v>-0.08</v>
      </c>
      <c r="D2658">
        <v>-0.6</v>
      </c>
      <c r="E2658">
        <v>0</v>
      </c>
    </row>
    <row r="2659" spans="1:5">
      <c r="A2659">
        <v>19350607</v>
      </c>
      <c r="B2659">
        <v>0.48</v>
      </c>
      <c r="C2659">
        <v>-0.6</v>
      </c>
      <c r="D2659">
        <v>0.27</v>
      </c>
      <c r="E2659">
        <v>0</v>
      </c>
    </row>
    <row r="2660" spans="1:5">
      <c r="A2660">
        <v>19350608</v>
      </c>
      <c r="B2660">
        <v>0.75</v>
      </c>
      <c r="C2660">
        <v>-0.06</v>
      </c>
      <c r="D2660">
        <v>0.27</v>
      </c>
      <c r="E2660">
        <v>0</v>
      </c>
    </row>
    <row r="2661" spans="1:5">
      <c r="A2661">
        <v>19350610</v>
      </c>
      <c r="B2661">
        <v>0.46</v>
      </c>
      <c r="C2661">
        <v>0.4</v>
      </c>
      <c r="D2661">
        <v>-1.08</v>
      </c>
      <c r="E2661">
        <v>0</v>
      </c>
    </row>
    <row r="2662" spans="1:5">
      <c r="A2662">
        <v>19350611</v>
      </c>
      <c r="B2662">
        <v>1.18</v>
      </c>
      <c r="C2662">
        <v>-0.64</v>
      </c>
      <c r="D2662">
        <v>1.34</v>
      </c>
      <c r="E2662">
        <v>0</v>
      </c>
    </row>
    <row r="2663" spans="1:5">
      <c r="A2663">
        <v>19350612</v>
      </c>
      <c r="B2663">
        <v>-0.67</v>
      </c>
      <c r="C2663">
        <v>1.58</v>
      </c>
      <c r="D2663">
        <v>-0.56999999999999995</v>
      </c>
      <c r="E2663">
        <v>0</v>
      </c>
    </row>
    <row r="2664" spans="1:5">
      <c r="A2664">
        <v>19350613</v>
      </c>
      <c r="B2664">
        <v>0.47</v>
      </c>
      <c r="C2664">
        <v>-0.45</v>
      </c>
      <c r="D2664">
        <v>-0.23</v>
      </c>
      <c r="E2664">
        <v>0</v>
      </c>
    </row>
    <row r="2665" spans="1:5">
      <c r="A2665">
        <v>19350614</v>
      </c>
      <c r="B2665">
        <v>0.98</v>
      </c>
      <c r="C2665">
        <v>-0.42</v>
      </c>
      <c r="D2665">
        <v>0.52</v>
      </c>
      <c r="E2665">
        <v>0</v>
      </c>
    </row>
    <row r="2666" spans="1:5">
      <c r="A2666">
        <v>19350615</v>
      </c>
      <c r="B2666">
        <v>0.42</v>
      </c>
      <c r="C2666">
        <v>-0.32</v>
      </c>
      <c r="D2666">
        <v>0.76</v>
      </c>
      <c r="E2666">
        <v>0</v>
      </c>
    </row>
    <row r="2667" spans="1:5">
      <c r="A2667">
        <v>19350617</v>
      </c>
      <c r="B2667">
        <v>-0.26</v>
      </c>
      <c r="C2667">
        <v>0.28000000000000003</v>
      </c>
      <c r="D2667">
        <v>-0.8</v>
      </c>
      <c r="E2667">
        <v>0</v>
      </c>
    </row>
    <row r="2668" spans="1:5">
      <c r="A2668">
        <v>19350618</v>
      </c>
      <c r="B2668">
        <v>0.28999999999999998</v>
      </c>
      <c r="C2668">
        <v>-0.11</v>
      </c>
      <c r="D2668">
        <v>0.73</v>
      </c>
      <c r="E2668">
        <v>0</v>
      </c>
    </row>
    <row r="2669" spans="1:5">
      <c r="A2669">
        <v>19350619</v>
      </c>
      <c r="B2669">
        <v>-0.59</v>
      </c>
      <c r="C2669">
        <v>-0.17</v>
      </c>
      <c r="D2669">
        <v>-0.66</v>
      </c>
      <c r="E2669">
        <v>0</v>
      </c>
    </row>
    <row r="2670" spans="1:5">
      <c r="A2670">
        <v>19350620</v>
      </c>
      <c r="B2670">
        <v>-0.75</v>
      </c>
      <c r="C2670">
        <v>-0.13</v>
      </c>
      <c r="D2670">
        <v>-0.5</v>
      </c>
      <c r="E2670">
        <v>0</v>
      </c>
    </row>
    <row r="2671" spans="1:5">
      <c r="A2671">
        <v>19350621</v>
      </c>
      <c r="B2671">
        <v>1.94</v>
      </c>
      <c r="C2671">
        <v>-0.33</v>
      </c>
      <c r="D2671">
        <v>0.55000000000000004</v>
      </c>
      <c r="E2671">
        <v>0</v>
      </c>
    </row>
    <row r="2672" spans="1:5">
      <c r="A2672">
        <v>19350622</v>
      </c>
      <c r="B2672">
        <v>1.03</v>
      </c>
      <c r="C2672">
        <v>-0.43</v>
      </c>
      <c r="D2672">
        <v>7.0000000000000007E-2</v>
      </c>
      <c r="E2672">
        <v>0</v>
      </c>
    </row>
    <row r="2673" spans="1:5">
      <c r="A2673">
        <v>19350624</v>
      </c>
      <c r="B2673">
        <v>-0.47</v>
      </c>
      <c r="C2673">
        <v>0.33</v>
      </c>
      <c r="D2673">
        <v>-0.54</v>
      </c>
      <c r="E2673">
        <v>0</v>
      </c>
    </row>
    <row r="2674" spans="1:5">
      <c r="A2674">
        <v>19350625</v>
      </c>
      <c r="B2674">
        <v>-1.31</v>
      </c>
      <c r="C2674">
        <v>0.17</v>
      </c>
      <c r="D2674">
        <v>-0.28000000000000003</v>
      </c>
      <c r="E2674">
        <v>0</v>
      </c>
    </row>
    <row r="2675" spans="1:5">
      <c r="A2675">
        <v>19350626</v>
      </c>
      <c r="B2675">
        <v>-1.08</v>
      </c>
      <c r="C2675">
        <v>0.46</v>
      </c>
      <c r="D2675">
        <v>-0.37</v>
      </c>
      <c r="E2675">
        <v>0</v>
      </c>
    </row>
    <row r="2676" spans="1:5">
      <c r="A2676">
        <v>19350627</v>
      </c>
      <c r="B2676">
        <v>-0.28999999999999998</v>
      </c>
      <c r="C2676">
        <v>-0.17</v>
      </c>
      <c r="D2676">
        <v>-0.48</v>
      </c>
      <c r="E2676">
        <v>0</v>
      </c>
    </row>
    <row r="2677" spans="1:5">
      <c r="A2677">
        <v>19350628</v>
      </c>
      <c r="B2677">
        <v>0.79</v>
      </c>
      <c r="C2677">
        <v>-0.37</v>
      </c>
      <c r="D2677">
        <v>0.46</v>
      </c>
      <c r="E2677">
        <v>0</v>
      </c>
    </row>
    <row r="2678" spans="1:5">
      <c r="A2678">
        <v>19350629</v>
      </c>
      <c r="B2678">
        <v>-0.16</v>
      </c>
      <c r="C2678">
        <v>0.24</v>
      </c>
      <c r="D2678">
        <v>0.08</v>
      </c>
      <c r="E2678">
        <v>0</v>
      </c>
    </row>
    <row r="2679" spans="1:5">
      <c r="A2679">
        <v>19350701</v>
      </c>
      <c r="B2679">
        <v>0.45</v>
      </c>
      <c r="C2679">
        <v>-0.3</v>
      </c>
      <c r="D2679">
        <v>0.26</v>
      </c>
      <c r="E2679">
        <v>1E-3</v>
      </c>
    </row>
    <row r="2680" spans="1:5">
      <c r="A2680">
        <v>19350702</v>
      </c>
      <c r="B2680">
        <v>0.06</v>
      </c>
      <c r="C2680">
        <v>-0.18</v>
      </c>
      <c r="D2680">
        <v>-0.93</v>
      </c>
      <c r="E2680">
        <v>1E-3</v>
      </c>
    </row>
    <row r="2681" spans="1:5">
      <c r="A2681">
        <v>19350703</v>
      </c>
      <c r="B2681">
        <v>0.48</v>
      </c>
      <c r="C2681">
        <v>-0.44</v>
      </c>
      <c r="D2681">
        <v>0.61</v>
      </c>
      <c r="E2681">
        <v>1E-3</v>
      </c>
    </row>
    <row r="2682" spans="1:5">
      <c r="A2682">
        <v>19350705</v>
      </c>
      <c r="B2682">
        <v>1.01</v>
      </c>
      <c r="C2682">
        <v>-0.35</v>
      </c>
      <c r="D2682">
        <v>0.57999999999999996</v>
      </c>
      <c r="E2682">
        <v>1E-3</v>
      </c>
    </row>
    <row r="2683" spans="1:5">
      <c r="A2683">
        <v>19350706</v>
      </c>
      <c r="B2683">
        <v>0.18</v>
      </c>
      <c r="C2683">
        <v>0.46</v>
      </c>
      <c r="D2683">
        <v>-0.41</v>
      </c>
      <c r="E2683">
        <v>1E-3</v>
      </c>
    </row>
    <row r="2684" spans="1:5">
      <c r="A2684">
        <v>19350708</v>
      </c>
      <c r="B2684">
        <v>1.02</v>
      </c>
      <c r="C2684">
        <v>0.04</v>
      </c>
      <c r="D2684">
        <v>-0.61</v>
      </c>
      <c r="E2684">
        <v>1E-3</v>
      </c>
    </row>
    <row r="2685" spans="1:5">
      <c r="A2685">
        <v>19350709</v>
      </c>
      <c r="B2685">
        <v>-0.19</v>
      </c>
      <c r="C2685">
        <v>0.15</v>
      </c>
      <c r="D2685">
        <v>0.74</v>
      </c>
      <c r="E2685">
        <v>1E-3</v>
      </c>
    </row>
    <row r="2686" spans="1:5">
      <c r="A2686">
        <v>19350710</v>
      </c>
      <c r="B2686">
        <v>0.57999999999999996</v>
      </c>
      <c r="C2686">
        <v>7.0000000000000007E-2</v>
      </c>
      <c r="D2686">
        <v>0.12</v>
      </c>
      <c r="E2686">
        <v>1E-3</v>
      </c>
    </row>
    <row r="2687" spans="1:5">
      <c r="A2687">
        <v>19350711</v>
      </c>
      <c r="B2687">
        <v>-1</v>
      </c>
      <c r="C2687">
        <v>0.69</v>
      </c>
      <c r="D2687">
        <v>-1.0900000000000001</v>
      </c>
      <c r="E2687">
        <v>1E-3</v>
      </c>
    </row>
    <row r="2688" spans="1:5">
      <c r="A2688">
        <v>19350712</v>
      </c>
      <c r="B2688">
        <v>0.69</v>
      </c>
      <c r="C2688">
        <v>-0.14000000000000001</v>
      </c>
      <c r="D2688">
        <v>0.09</v>
      </c>
      <c r="E2688">
        <v>1E-3</v>
      </c>
    </row>
    <row r="2689" spans="1:5">
      <c r="A2689">
        <v>19350713</v>
      </c>
      <c r="B2689">
        <v>-0.04</v>
      </c>
      <c r="C2689">
        <v>0.36</v>
      </c>
      <c r="D2689">
        <v>0.16</v>
      </c>
      <c r="E2689">
        <v>1E-3</v>
      </c>
    </row>
    <row r="2690" spans="1:5">
      <c r="A2690">
        <v>19350715</v>
      </c>
      <c r="B2690">
        <v>-0.16</v>
      </c>
      <c r="C2690">
        <v>0.15</v>
      </c>
      <c r="D2690">
        <v>2.04</v>
      </c>
      <c r="E2690">
        <v>1E-3</v>
      </c>
    </row>
    <row r="2691" spans="1:5">
      <c r="A2691">
        <v>19350716</v>
      </c>
      <c r="B2691">
        <v>0.1</v>
      </c>
      <c r="C2691">
        <v>-0.42</v>
      </c>
      <c r="D2691">
        <v>-1.31</v>
      </c>
      <c r="E2691">
        <v>1E-3</v>
      </c>
    </row>
    <row r="2692" spans="1:5">
      <c r="A2692">
        <v>19350717</v>
      </c>
      <c r="B2692">
        <v>0.74</v>
      </c>
      <c r="C2692">
        <v>0.5</v>
      </c>
      <c r="D2692">
        <v>-0.19</v>
      </c>
      <c r="E2692">
        <v>1E-3</v>
      </c>
    </row>
    <row r="2693" spans="1:5">
      <c r="A2693">
        <v>19350718</v>
      </c>
      <c r="B2693">
        <v>7.0000000000000007E-2</v>
      </c>
      <c r="C2693">
        <v>0.59</v>
      </c>
      <c r="D2693">
        <v>0.04</v>
      </c>
      <c r="E2693">
        <v>1E-3</v>
      </c>
    </row>
    <row r="2694" spans="1:5">
      <c r="A2694">
        <v>19350719</v>
      </c>
      <c r="B2694">
        <v>-0.82</v>
      </c>
      <c r="C2694">
        <v>0.69</v>
      </c>
      <c r="D2694">
        <v>-0.74</v>
      </c>
      <c r="E2694">
        <v>1E-3</v>
      </c>
    </row>
    <row r="2695" spans="1:5">
      <c r="A2695">
        <v>19350720</v>
      </c>
      <c r="B2695">
        <v>0.23</v>
      </c>
      <c r="C2695">
        <v>-0.24</v>
      </c>
      <c r="D2695">
        <v>0.24</v>
      </c>
      <c r="E2695">
        <v>1E-3</v>
      </c>
    </row>
    <row r="2696" spans="1:5">
      <c r="A2696">
        <v>19350722</v>
      </c>
      <c r="B2696">
        <v>1.36</v>
      </c>
      <c r="C2696">
        <v>-0.61</v>
      </c>
      <c r="D2696">
        <v>1.42</v>
      </c>
      <c r="E2696">
        <v>1E-3</v>
      </c>
    </row>
    <row r="2697" spans="1:5">
      <c r="A2697">
        <v>19350723</v>
      </c>
      <c r="B2697">
        <v>0.02</v>
      </c>
      <c r="C2697">
        <v>0.12</v>
      </c>
      <c r="D2697">
        <v>0.71</v>
      </c>
      <c r="E2697">
        <v>1E-3</v>
      </c>
    </row>
    <row r="2698" spans="1:5">
      <c r="A2698">
        <v>19350724</v>
      </c>
      <c r="B2698">
        <v>0.47</v>
      </c>
      <c r="C2698">
        <v>-0.01</v>
      </c>
      <c r="D2698">
        <v>0.14000000000000001</v>
      </c>
      <c r="E2698">
        <v>1E-3</v>
      </c>
    </row>
    <row r="2699" spans="1:5">
      <c r="A2699">
        <v>19350725</v>
      </c>
      <c r="B2699">
        <v>-0.81</v>
      </c>
      <c r="C2699">
        <v>0.48</v>
      </c>
      <c r="D2699">
        <v>-0.25</v>
      </c>
      <c r="E2699">
        <v>1E-3</v>
      </c>
    </row>
    <row r="2700" spans="1:5">
      <c r="A2700">
        <v>19350726</v>
      </c>
      <c r="B2700">
        <v>0.55000000000000004</v>
      </c>
      <c r="C2700">
        <v>-0.09</v>
      </c>
      <c r="D2700">
        <v>0.59</v>
      </c>
      <c r="E2700">
        <v>1E-3</v>
      </c>
    </row>
    <row r="2701" spans="1:5">
      <c r="A2701">
        <v>19350727</v>
      </c>
      <c r="B2701">
        <v>0.92</v>
      </c>
      <c r="C2701">
        <v>-0.31</v>
      </c>
      <c r="D2701">
        <v>1.18</v>
      </c>
      <c r="E2701">
        <v>1E-3</v>
      </c>
    </row>
    <row r="2702" spans="1:5">
      <c r="A2702">
        <v>19350729</v>
      </c>
      <c r="B2702">
        <v>1.08</v>
      </c>
      <c r="C2702">
        <v>-0.2</v>
      </c>
      <c r="D2702">
        <v>2.4</v>
      </c>
      <c r="E2702">
        <v>1E-3</v>
      </c>
    </row>
    <row r="2703" spans="1:5">
      <c r="A2703">
        <v>19350730</v>
      </c>
      <c r="B2703">
        <v>-0.56999999999999995</v>
      </c>
      <c r="C2703">
        <v>0.7</v>
      </c>
      <c r="D2703">
        <v>-0.89</v>
      </c>
      <c r="E2703">
        <v>1E-3</v>
      </c>
    </row>
    <row r="2704" spans="1:5">
      <c r="A2704">
        <v>19350731</v>
      </c>
      <c r="B2704">
        <v>0.94</v>
      </c>
      <c r="C2704">
        <v>-0.34</v>
      </c>
      <c r="D2704">
        <v>1.4</v>
      </c>
      <c r="E2704">
        <v>1E-3</v>
      </c>
    </row>
    <row r="2705" spans="1:5">
      <c r="A2705">
        <v>19350801</v>
      </c>
      <c r="B2705">
        <v>-0.28999999999999998</v>
      </c>
      <c r="C2705">
        <v>0.9</v>
      </c>
      <c r="D2705">
        <v>-0.03</v>
      </c>
      <c r="E2705">
        <v>0</v>
      </c>
    </row>
    <row r="2706" spans="1:5">
      <c r="A2706">
        <v>19350802</v>
      </c>
      <c r="B2706">
        <v>-0.6</v>
      </c>
      <c r="C2706">
        <v>-0.01</v>
      </c>
      <c r="D2706">
        <v>-0.03</v>
      </c>
      <c r="E2706">
        <v>0</v>
      </c>
    </row>
    <row r="2707" spans="1:5">
      <c r="A2707">
        <v>19350803</v>
      </c>
      <c r="B2707">
        <v>1.28</v>
      </c>
      <c r="C2707">
        <v>-0.93</v>
      </c>
      <c r="D2707">
        <v>1.6</v>
      </c>
      <c r="E2707">
        <v>0</v>
      </c>
    </row>
    <row r="2708" spans="1:5">
      <c r="A2708">
        <v>19350805</v>
      </c>
      <c r="B2708">
        <v>0.63</v>
      </c>
      <c r="C2708">
        <v>0.92</v>
      </c>
      <c r="D2708">
        <v>0.91</v>
      </c>
      <c r="E2708">
        <v>0</v>
      </c>
    </row>
    <row r="2709" spans="1:5">
      <c r="A2709">
        <v>19350806</v>
      </c>
      <c r="B2709">
        <v>-0.17</v>
      </c>
      <c r="C2709">
        <v>0.69</v>
      </c>
      <c r="D2709">
        <v>0.53</v>
      </c>
      <c r="E2709">
        <v>0</v>
      </c>
    </row>
    <row r="2710" spans="1:5">
      <c r="A2710">
        <v>19350807</v>
      </c>
      <c r="B2710">
        <v>-0.27</v>
      </c>
      <c r="C2710">
        <v>-0.28999999999999998</v>
      </c>
      <c r="D2710">
        <v>-0.69</v>
      </c>
      <c r="E2710">
        <v>0</v>
      </c>
    </row>
    <row r="2711" spans="1:5">
      <c r="A2711">
        <v>19350808</v>
      </c>
      <c r="B2711">
        <v>0.33</v>
      </c>
      <c r="C2711">
        <v>0.56000000000000005</v>
      </c>
      <c r="D2711">
        <v>-0.2</v>
      </c>
      <c r="E2711">
        <v>0</v>
      </c>
    </row>
    <row r="2712" spans="1:5">
      <c r="A2712">
        <v>19350809</v>
      </c>
      <c r="B2712">
        <v>1.8</v>
      </c>
      <c r="C2712">
        <v>-0.67</v>
      </c>
      <c r="D2712">
        <v>1.55</v>
      </c>
      <c r="E2712">
        <v>0</v>
      </c>
    </row>
    <row r="2713" spans="1:5">
      <c r="A2713">
        <v>19350810</v>
      </c>
      <c r="B2713">
        <v>0.82</v>
      </c>
      <c r="C2713">
        <v>-0.11</v>
      </c>
      <c r="D2713">
        <v>1.01</v>
      </c>
      <c r="E2713">
        <v>0</v>
      </c>
    </row>
    <row r="2714" spans="1:5">
      <c r="A2714">
        <v>19350812</v>
      </c>
      <c r="B2714">
        <v>0.21</v>
      </c>
      <c r="C2714">
        <v>0.14000000000000001</v>
      </c>
      <c r="D2714">
        <v>2.62</v>
      </c>
      <c r="E2714">
        <v>0</v>
      </c>
    </row>
    <row r="2715" spans="1:5">
      <c r="A2715">
        <v>19350813</v>
      </c>
      <c r="B2715">
        <v>0.6</v>
      </c>
      <c r="C2715">
        <v>0.38</v>
      </c>
      <c r="D2715">
        <v>2.21</v>
      </c>
      <c r="E2715">
        <v>0</v>
      </c>
    </row>
    <row r="2716" spans="1:5">
      <c r="A2716">
        <v>19350814</v>
      </c>
      <c r="B2716">
        <v>0.21</v>
      </c>
      <c r="C2716">
        <v>0.52</v>
      </c>
      <c r="D2716">
        <v>-0.42</v>
      </c>
      <c r="E2716">
        <v>0</v>
      </c>
    </row>
    <row r="2717" spans="1:5">
      <c r="A2717">
        <v>19350815</v>
      </c>
      <c r="B2717">
        <v>-0.65</v>
      </c>
      <c r="C2717">
        <v>0.99</v>
      </c>
      <c r="D2717">
        <v>-1.29</v>
      </c>
      <c r="E2717">
        <v>0</v>
      </c>
    </row>
    <row r="2718" spans="1:5">
      <c r="A2718">
        <v>19350816</v>
      </c>
      <c r="B2718">
        <v>0.8</v>
      </c>
      <c r="C2718">
        <v>-0.35</v>
      </c>
      <c r="D2718">
        <v>1.94</v>
      </c>
      <c r="E2718">
        <v>0</v>
      </c>
    </row>
    <row r="2719" spans="1:5">
      <c r="A2719">
        <v>19350817</v>
      </c>
      <c r="B2719">
        <v>0.39</v>
      </c>
      <c r="C2719">
        <v>0.4</v>
      </c>
      <c r="D2719">
        <v>1.44</v>
      </c>
      <c r="E2719">
        <v>0</v>
      </c>
    </row>
    <row r="2720" spans="1:5">
      <c r="A2720">
        <v>19350819</v>
      </c>
      <c r="B2720">
        <v>-1.87</v>
      </c>
      <c r="C2720">
        <v>0.96</v>
      </c>
      <c r="D2720">
        <v>-2.29</v>
      </c>
      <c r="E2720">
        <v>0</v>
      </c>
    </row>
    <row r="2721" spans="1:5">
      <c r="A2721">
        <v>19350820</v>
      </c>
      <c r="B2721">
        <v>-0.02</v>
      </c>
      <c r="C2721">
        <v>-0.92</v>
      </c>
      <c r="D2721">
        <v>0.8</v>
      </c>
      <c r="E2721">
        <v>0</v>
      </c>
    </row>
    <row r="2722" spans="1:5">
      <c r="A2722">
        <v>19350821</v>
      </c>
      <c r="B2722">
        <v>0.76</v>
      </c>
      <c r="C2722">
        <v>1.37</v>
      </c>
      <c r="D2722">
        <v>0.41</v>
      </c>
      <c r="E2722">
        <v>0</v>
      </c>
    </row>
    <row r="2723" spans="1:5">
      <c r="A2723">
        <v>19350822</v>
      </c>
      <c r="B2723">
        <v>0.48</v>
      </c>
      <c r="C2723">
        <v>-0.16</v>
      </c>
      <c r="D2723">
        <v>0.57999999999999996</v>
      </c>
      <c r="E2723">
        <v>0</v>
      </c>
    </row>
    <row r="2724" spans="1:5">
      <c r="A2724">
        <v>19350823</v>
      </c>
      <c r="B2724">
        <v>-0.01</v>
      </c>
      <c r="C2724">
        <v>1.3</v>
      </c>
      <c r="D2724">
        <v>-0.79</v>
      </c>
      <c r="E2724">
        <v>0</v>
      </c>
    </row>
    <row r="2725" spans="1:5">
      <c r="A2725">
        <v>19350824</v>
      </c>
      <c r="B2725">
        <v>-1.78</v>
      </c>
      <c r="C2725">
        <v>-0.6</v>
      </c>
      <c r="D2725">
        <v>-2.57</v>
      </c>
      <c r="E2725">
        <v>0</v>
      </c>
    </row>
    <row r="2726" spans="1:5">
      <c r="A2726">
        <v>19350826</v>
      </c>
      <c r="B2726">
        <v>1.06</v>
      </c>
      <c r="C2726">
        <v>-0.25</v>
      </c>
      <c r="D2726">
        <v>0.66</v>
      </c>
      <c r="E2726">
        <v>0</v>
      </c>
    </row>
    <row r="2727" spans="1:5">
      <c r="A2727">
        <v>19350827</v>
      </c>
      <c r="B2727">
        <v>-2.4</v>
      </c>
      <c r="C2727">
        <v>0.08</v>
      </c>
      <c r="D2727">
        <v>-3.21</v>
      </c>
      <c r="E2727">
        <v>0</v>
      </c>
    </row>
    <row r="2728" spans="1:5">
      <c r="A2728">
        <v>19350828</v>
      </c>
      <c r="B2728">
        <v>-0.22</v>
      </c>
      <c r="C2728">
        <v>-0.32</v>
      </c>
      <c r="D2728">
        <v>0.1</v>
      </c>
      <c r="E2728">
        <v>0</v>
      </c>
    </row>
    <row r="2729" spans="1:5">
      <c r="A2729">
        <v>19350829</v>
      </c>
      <c r="B2729">
        <v>0.47</v>
      </c>
      <c r="C2729">
        <v>0.93</v>
      </c>
      <c r="D2729">
        <v>0.71</v>
      </c>
      <c r="E2729">
        <v>0</v>
      </c>
    </row>
    <row r="2730" spans="1:5">
      <c r="A2730">
        <v>19350830</v>
      </c>
      <c r="B2730">
        <v>0.28999999999999998</v>
      </c>
      <c r="C2730">
        <v>-0.21</v>
      </c>
      <c r="D2730">
        <v>0.39</v>
      </c>
      <c r="E2730">
        <v>0</v>
      </c>
    </row>
    <row r="2731" spans="1:5">
      <c r="A2731">
        <v>19350831</v>
      </c>
      <c r="B2731">
        <v>0.79</v>
      </c>
      <c r="C2731">
        <v>0.38</v>
      </c>
      <c r="D2731">
        <v>0.02</v>
      </c>
      <c r="E2731">
        <v>0</v>
      </c>
    </row>
    <row r="2732" spans="1:5">
      <c r="A2732">
        <v>19350903</v>
      </c>
      <c r="B2732">
        <v>-0.75</v>
      </c>
      <c r="C2732">
        <v>-0.17</v>
      </c>
      <c r="D2732">
        <v>-0.41</v>
      </c>
      <c r="E2732">
        <v>1E-3</v>
      </c>
    </row>
    <row r="2733" spans="1:5">
      <c r="A2733">
        <v>19350904</v>
      </c>
      <c r="B2733">
        <v>1.1200000000000001</v>
      </c>
      <c r="C2733">
        <v>-0.77</v>
      </c>
      <c r="D2733">
        <v>0.21</v>
      </c>
      <c r="E2733">
        <v>1E-3</v>
      </c>
    </row>
    <row r="2734" spans="1:5">
      <c r="A2734">
        <v>19350905</v>
      </c>
      <c r="B2734">
        <v>1.06</v>
      </c>
      <c r="C2734">
        <v>0.71</v>
      </c>
      <c r="D2734">
        <v>1.9</v>
      </c>
      <c r="E2734">
        <v>1E-3</v>
      </c>
    </row>
    <row r="2735" spans="1:5">
      <c r="A2735">
        <v>19350906</v>
      </c>
      <c r="B2735">
        <v>1.08</v>
      </c>
      <c r="C2735">
        <v>-0.05</v>
      </c>
      <c r="D2735">
        <v>0.47</v>
      </c>
      <c r="E2735">
        <v>1E-3</v>
      </c>
    </row>
    <row r="2736" spans="1:5">
      <c r="A2736">
        <v>19350907</v>
      </c>
      <c r="B2736">
        <v>0.71</v>
      </c>
      <c r="C2736">
        <v>-0.25</v>
      </c>
      <c r="D2736">
        <v>0.42</v>
      </c>
      <c r="E2736">
        <v>1E-3</v>
      </c>
    </row>
    <row r="2737" spans="1:5">
      <c r="A2737">
        <v>19350909</v>
      </c>
      <c r="B2737">
        <v>0.18</v>
      </c>
      <c r="C2737">
        <v>-0.11</v>
      </c>
      <c r="D2737">
        <v>-0.81</v>
      </c>
      <c r="E2737">
        <v>1E-3</v>
      </c>
    </row>
    <row r="2738" spans="1:5">
      <c r="A2738">
        <v>19350910</v>
      </c>
      <c r="B2738">
        <v>0.57999999999999996</v>
      </c>
      <c r="C2738">
        <v>0.28000000000000003</v>
      </c>
      <c r="D2738">
        <v>-1.1200000000000001</v>
      </c>
      <c r="E2738">
        <v>1E-3</v>
      </c>
    </row>
    <row r="2739" spans="1:5">
      <c r="A2739">
        <v>19350911</v>
      </c>
      <c r="B2739">
        <v>0.44</v>
      </c>
      <c r="C2739">
        <v>0.17</v>
      </c>
      <c r="D2739">
        <v>0.31</v>
      </c>
      <c r="E2739">
        <v>1E-3</v>
      </c>
    </row>
    <row r="2740" spans="1:5">
      <c r="A2740">
        <v>19350912</v>
      </c>
      <c r="B2740">
        <v>-0.84</v>
      </c>
      <c r="C2740">
        <v>-0.05</v>
      </c>
      <c r="D2740">
        <v>-0.26</v>
      </c>
      <c r="E2740">
        <v>1E-3</v>
      </c>
    </row>
    <row r="2741" spans="1:5">
      <c r="A2741">
        <v>19350913</v>
      </c>
      <c r="B2741">
        <v>0.08</v>
      </c>
      <c r="C2741">
        <v>0.17</v>
      </c>
      <c r="D2741">
        <v>0.32</v>
      </c>
      <c r="E2741">
        <v>1E-3</v>
      </c>
    </row>
    <row r="2742" spans="1:5">
      <c r="A2742">
        <v>19350914</v>
      </c>
      <c r="B2742">
        <v>-0.16</v>
      </c>
      <c r="C2742">
        <v>-0.18</v>
      </c>
      <c r="D2742">
        <v>-0.38</v>
      </c>
      <c r="E2742">
        <v>1E-3</v>
      </c>
    </row>
    <row r="2743" spans="1:5">
      <c r="A2743">
        <v>19350916</v>
      </c>
      <c r="B2743">
        <v>-0.42</v>
      </c>
      <c r="C2743">
        <v>-0.31</v>
      </c>
      <c r="D2743">
        <v>-0.17</v>
      </c>
      <c r="E2743">
        <v>1E-3</v>
      </c>
    </row>
    <row r="2744" spans="1:5">
      <c r="A2744">
        <v>19350917</v>
      </c>
      <c r="B2744">
        <v>0.28000000000000003</v>
      </c>
      <c r="C2744">
        <v>-7.0000000000000007E-2</v>
      </c>
      <c r="D2744">
        <v>-0.35</v>
      </c>
      <c r="E2744">
        <v>1E-3</v>
      </c>
    </row>
    <row r="2745" spans="1:5">
      <c r="A2745">
        <v>19350918</v>
      </c>
      <c r="B2745">
        <v>0.72</v>
      </c>
      <c r="C2745">
        <v>0.44</v>
      </c>
      <c r="D2745">
        <v>0.47</v>
      </c>
      <c r="E2745">
        <v>1E-3</v>
      </c>
    </row>
    <row r="2746" spans="1:5">
      <c r="A2746">
        <v>19350919</v>
      </c>
      <c r="B2746">
        <v>-1.64</v>
      </c>
      <c r="C2746">
        <v>0.06</v>
      </c>
      <c r="D2746">
        <v>-0.56000000000000005</v>
      </c>
      <c r="E2746">
        <v>1E-3</v>
      </c>
    </row>
    <row r="2747" spans="1:5">
      <c r="A2747">
        <v>19350920</v>
      </c>
      <c r="B2747">
        <v>-2.4</v>
      </c>
      <c r="C2747">
        <v>0.2</v>
      </c>
      <c r="D2747">
        <v>-1.65</v>
      </c>
      <c r="E2747">
        <v>1E-3</v>
      </c>
    </row>
    <row r="2748" spans="1:5">
      <c r="A2748">
        <v>19350921</v>
      </c>
      <c r="B2748">
        <v>0.21</v>
      </c>
      <c r="C2748">
        <v>-0.11</v>
      </c>
      <c r="D2748">
        <v>7.0000000000000007E-2</v>
      </c>
      <c r="E2748">
        <v>1E-3</v>
      </c>
    </row>
    <row r="2749" spans="1:5">
      <c r="A2749">
        <v>19350923</v>
      </c>
      <c r="B2749">
        <v>0.76</v>
      </c>
      <c r="C2749">
        <v>0.18</v>
      </c>
      <c r="D2749">
        <v>0.79</v>
      </c>
      <c r="E2749">
        <v>1E-3</v>
      </c>
    </row>
    <row r="2750" spans="1:5">
      <c r="A2750">
        <v>19350924</v>
      </c>
      <c r="B2750">
        <v>1.03</v>
      </c>
      <c r="C2750">
        <v>0.45</v>
      </c>
      <c r="D2750">
        <v>0.23</v>
      </c>
      <c r="E2750">
        <v>1E-3</v>
      </c>
    </row>
    <row r="2751" spans="1:5">
      <c r="A2751">
        <v>19350925</v>
      </c>
      <c r="B2751">
        <v>0.39</v>
      </c>
      <c r="C2751">
        <v>0.14000000000000001</v>
      </c>
      <c r="D2751">
        <v>0</v>
      </c>
      <c r="E2751">
        <v>1E-3</v>
      </c>
    </row>
    <row r="2752" spans="1:5">
      <c r="A2752">
        <v>19350926</v>
      </c>
      <c r="B2752">
        <v>0.05</v>
      </c>
      <c r="C2752">
        <v>-7.0000000000000007E-2</v>
      </c>
      <c r="D2752">
        <v>-0.73</v>
      </c>
      <c r="E2752">
        <v>1E-3</v>
      </c>
    </row>
    <row r="2753" spans="1:5">
      <c r="A2753">
        <v>19350927</v>
      </c>
      <c r="B2753">
        <v>-0.09</v>
      </c>
      <c r="C2753">
        <v>0.6</v>
      </c>
      <c r="D2753">
        <v>-0.42</v>
      </c>
      <c r="E2753">
        <v>1E-3</v>
      </c>
    </row>
    <row r="2754" spans="1:5">
      <c r="A2754">
        <v>19350928</v>
      </c>
      <c r="B2754">
        <v>0.13</v>
      </c>
      <c r="C2754">
        <v>0.64</v>
      </c>
      <c r="D2754">
        <v>-0.85</v>
      </c>
      <c r="E2754">
        <v>1E-3</v>
      </c>
    </row>
    <row r="2755" spans="1:5">
      <c r="A2755">
        <v>19350930</v>
      </c>
      <c r="B2755">
        <v>0.17</v>
      </c>
      <c r="C2755">
        <v>-0.33</v>
      </c>
      <c r="D2755">
        <v>-1.31</v>
      </c>
      <c r="E2755">
        <v>1E-3</v>
      </c>
    </row>
    <row r="2756" spans="1:5">
      <c r="A2756">
        <v>19351001</v>
      </c>
      <c r="B2756">
        <v>-0.92</v>
      </c>
      <c r="C2756">
        <v>0.21</v>
      </c>
      <c r="D2756">
        <v>-0.6</v>
      </c>
      <c r="E2756">
        <v>0</v>
      </c>
    </row>
    <row r="2757" spans="1:5">
      <c r="A2757">
        <v>19351002</v>
      </c>
      <c r="B2757">
        <v>-3.05</v>
      </c>
      <c r="C2757">
        <v>-0.96</v>
      </c>
      <c r="D2757">
        <v>-2.12</v>
      </c>
      <c r="E2757">
        <v>0</v>
      </c>
    </row>
    <row r="2758" spans="1:5">
      <c r="A2758">
        <v>19351003</v>
      </c>
      <c r="B2758">
        <v>1.19</v>
      </c>
      <c r="C2758">
        <v>0.1</v>
      </c>
      <c r="D2758">
        <v>-0.26</v>
      </c>
      <c r="E2758">
        <v>0</v>
      </c>
    </row>
    <row r="2759" spans="1:5">
      <c r="A2759">
        <v>19351004</v>
      </c>
      <c r="B2759">
        <v>0.76</v>
      </c>
      <c r="C2759">
        <v>1.21</v>
      </c>
      <c r="D2759">
        <v>0.77</v>
      </c>
      <c r="E2759">
        <v>0</v>
      </c>
    </row>
    <row r="2760" spans="1:5">
      <c r="A2760">
        <v>19351005</v>
      </c>
      <c r="B2760">
        <v>0.71</v>
      </c>
      <c r="C2760">
        <v>0.32</v>
      </c>
      <c r="D2760">
        <v>0.63</v>
      </c>
      <c r="E2760">
        <v>0</v>
      </c>
    </row>
    <row r="2761" spans="1:5">
      <c r="A2761">
        <v>19351007</v>
      </c>
      <c r="B2761">
        <v>0.62</v>
      </c>
      <c r="C2761">
        <v>-0.32</v>
      </c>
      <c r="D2761">
        <v>1.23</v>
      </c>
      <c r="E2761">
        <v>0</v>
      </c>
    </row>
    <row r="2762" spans="1:5">
      <c r="A2762">
        <v>19351008</v>
      </c>
      <c r="B2762">
        <v>-0.49</v>
      </c>
      <c r="C2762">
        <v>0.25</v>
      </c>
      <c r="D2762">
        <v>-1.03</v>
      </c>
      <c r="E2762">
        <v>0</v>
      </c>
    </row>
    <row r="2763" spans="1:5">
      <c r="A2763">
        <v>19351009</v>
      </c>
      <c r="B2763">
        <v>0.28999999999999998</v>
      </c>
      <c r="C2763">
        <v>-0.09</v>
      </c>
      <c r="D2763">
        <v>0.17</v>
      </c>
      <c r="E2763">
        <v>0</v>
      </c>
    </row>
    <row r="2764" spans="1:5">
      <c r="A2764">
        <v>19351010</v>
      </c>
      <c r="B2764">
        <v>1.86</v>
      </c>
      <c r="C2764">
        <v>0.98</v>
      </c>
      <c r="D2764">
        <v>0.44</v>
      </c>
      <c r="E2764">
        <v>0</v>
      </c>
    </row>
    <row r="2765" spans="1:5">
      <c r="A2765">
        <v>19351011</v>
      </c>
      <c r="B2765">
        <v>0.27</v>
      </c>
      <c r="C2765">
        <v>-0.38</v>
      </c>
      <c r="D2765">
        <v>-0.27</v>
      </c>
      <c r="E2765">
        <v>0</v>
      </c>
    </row>
    <row r="2766" spans="1:5">
      <c r="A2766">
        <v>19351014</v>
      </c>
      <c r="B2766">
        <v>1.06</v>
      </c>
      <c r="C2766">
        <v>-0.48</v>
      </c>
      <c r="D2766">
        <v>-0.56000000000000005</v>
      </c>
      <c r="E2766">
        <v>0</v>
      </c>
    </row>
    <row r="2767" spans="1:5">
      <c r="A2767">
        <v>19351015</v>
      </c>
      <c r="B2767">
        <v>0.7</v>
      </c>
      <c r="C2767">
        <v>-0.39</v>
      </c>
      <c r="D2767">
        <v>0.75</v>
      </c>
      <c r="E2767">
        <v>0</v>
      </c>
    </row>
    <row r="2768" spans="1:5">
      <c r="A2768">
        <v>19351016</v>
      </c>
      <c r="B2768">
        <v>-0.25</v>
      </c>
      <c r="C2768">
        <v>0.25</v>
      </c>
      <c r="D2768">
        <v>-1.33</v>
      </c>
      <c r="E2768">
        <v>0</v>
      </c>
    </row>
    <row r="2769" spans="1:5">
      <c r="A2769">
        <v>19351017</v>
      </c>
      <c r="B2769">
        <v>-0.35</v>
      </c>
      <c r="C2769">
        <v>0.43</v>
      </c>
      <c r="D2769">
        <v>-0.7</v>
      </c>
      <c r="E2769">
        <v>0</v>
      </c>
    </row>
    <row r="2770" spans="1:5">
      <c r="A2770">
        <v>19351018</v>
      </c>
      <c r="B2770">
        <v>-0.25</v>
      </c>
      <c r="C2770">
        <v>0.56999999999999995</v>
      </c>
      <c r="D2770">
        <v>-0.8</v>
      </c>
      <c r="E2770">
        <v>0</v>
      </c>
    </row>
    <row r="2771" spans="1:5">
      <c r="A2771">
        <v>19351019</v>
      </c>
      <c r="B2771">
        <v>1.4</v>
      </c>
      <c r="C2771">
        <v>-0.06</v>
      </c>
      <c r="D2771">
        <v>-0.33</v>
      </c>
      <c r="E2771">
        <v>0</v>
      </c>
    </row>
    <row r="2772" spans="1:5">
      <c r="A2772">
        <v>19351021</v>
      </c>
      <c r="B2772">
        <v>1.19</v>
      </c>
      <c r="C2772">
        <v>0.65</v>
      </c>
      <c r="D2772">
        <v>-0.88</v>
      </c>
      <c r="E2772">
        <v>0</v>
      </c>
    </row>
    <row r="2773" spans="1:5">
      <c r="A2773">
        <v>19351022</v>
      </c>
      <c r="B2773">
        <v>0.15</v>
      </c>
      <c r="C2773">
        <v>-0.78</v>
      </c>
      <c r="D2773">
        <v>2.52</v>
      </c>
      <c r="E2773">
        <v>0</v>
      </c>
    </row>
    <row r="2774" spans="1:5">
      <c r="A2774">
        <v>19351023</v>
      </c>
      <c r="B2774">
        <v>0.75</v>
      </c>
      <c r="C2774">
        <v>0.02</v>
      </c>
      <c r="D2774">
        <v>-0.21</v>
      </c>
      <c r="E2774">
        <v>0</v>
      </c>
    </row>
    <row r="2775" spans="1:5">
      <c r="A2775">
        <v>19351024</v>
      </c>
      <c r="B2775">
        <v>0.19</v>
      </c>
      <c r="C2775">
        <v>0.09</v>
      </c>
      <c r="D2775">
        <v>-0.86</v>
      </c>
      <c r="E2775">
        <v>0</v>
      </c>
    </row>
    <row r="2776" spans="1:5">
      <c r="A2776">
        <v>19351025</v>
      </c>
      <c r="B2776">
        <v>0.9</v>
      </c>
      <c r="C2776">
        <v>0.89</v>
      </c>
      <c r="D2776">
        <v>0.1</v>
      </c>
      <c r="E2776">
        <v>0</v>
      </c>
    </row>
    <row r="2777" spans="1:5">
      <c r="A2777">
        <v>19351026</v>
      </c>
      <c r="B2777">
        <v>0.7</v>
      </c>
      <c r="C2777">
        <v>0.11</v>
      </c>
      <c r="D2777">
        <v>0.23</v>
      </c>
      <c r="E2777">
        <v>0</v>
      </c>
    </row>
    <row r="2778" spans="1:5">
      <c r="A2778">
        <v>19351028</v>
      </c>
      <c r="B2778">
        <v>-0.45</v>
      </c>
      <c r="C2778">
        <v>-0.01</v>
      </c>
      <c r="D2778">
        <v>0.57999999999999996</v>
      </c>
      <c r="E2778">
        <v>0</v>
      </c>
    </row>
    <row r="2779" spans="1:5">
      <c r="A2779">
        <v>19351029</v>
      </c>
      <c r="B2779">
        <v>-0.15</v>
      </c>
      <c r="C2779">
        <v>-0.18</v>
      </c>
      <c r="D2779">
        <v>0.43</v>
      </c>
      <c r="E2779">
        <v>0</v>
      </c>
    </row>
    <row r="2780" spans="1:5">
      <c r="A2780">
        <v>19351030</v>
      </c>
      <c r="B2780">
        <v>-0.69</v>
      </c>
      <c r="C2780">
        <v>-0.33</v>
      </c>
      <c r="D2780">
        <v>-0.3</v>
      </c>
      <c r="E2780">
        <v>0</v>
      </c>
    </row>
    <row r="2781" spans="1:5">
      <c r="A2781">
        <v>19351031</v>
      </c>
      <c r="B2781">
        <v>0.78</v>
      </c>
      <c r="C2781">
        <v>0.36</v>
      </c>
      <c r="D2781">
        <v>0.44</v>
      </c>
      <c r="E2781">
        <v>0</v>
      </c>
    </row>
    <row r="2782" spans="1:5">
      <c r="A2782">
        <v>19351101</v>
      </c>
      <c r="B2782">
        <v>1.02</v>
      </c>
      <c r="C2782">
        <v>0.68</v>
      </c>
      <c r="D2782">
        <v>0.19</v>
      </c>
      <c r="E2782">
        <v>1E-3</v>
      </c>
    </row>
    <row r="2783" spans="1:5">
      <c r="A2783">
        <v>19351102</v>
      </c>
      <c r="B2783">
        <v>0.02</v>
      </c>
      <c r="C2783">
        <v>0.06</v>
      </c>
      <c r="D2783">
        <v>0.27</v>
      </c>
      <c r="E2783">
        <v>1E-3</v>
      </c>
    </row>
    <row r="2784" spans="1:5">
      <c r="A2784">
        <v>19351104</v>
      </c>
      <c r="B2784">
        <v>0.28000000000000003</v>
      </c>
      <c r="C2784">
        <v>-0.18</v>
      </c>
      <c r="D2784">
        <v>0.5</v>
      </c>
      <c r="E2784">
        <v>1E-3</v>
      </c>
    </row>
    <row r="2785" spans="1:5">
      <c r="A2785">
        <v>19351106</v>
      </c>
      <c r="B2785">
        <v>1.62</v>
      </c>
      <c r="C2785">
        <v>-0.66</v>
      </c>
      <c r="D2785">
        <v>0.37</v>
      </c>
      <c r="E2785">
        <v>1E-3</v>
      </c>
    </row>
    <row r="2786" spans="1:5">
      <c r="A2786">
        <v>19351107</v>
      </c>
      <c r="B2786">
        <v>-0.3</v>
      </c>
      <c r="C2786">
        <v>-0.11</v>
      </c>
      <c r="D2786">
        <v>-0.55000000000000004</v>
      </c>
      <c r="E2786">
        <v>1E-3</v>
      </c>
    </row>
    <row r="2787" spans="1:5">
      <c r="A2787">
        <v>19351108</v>
      </c>
      <c r="B2787">
        <v>0.6</v>
      </c>
      <c r="C2787">
        <v>-0.23</v>
      </c>
      <c r="D2787">
        <v>0.47</v>
      </c>
      <c r="E2787">
        <v>1E-3</v>
      </c>
    </row>
    <row r="2788" spans="1:5">
      <c r="A2788">
        <v>19351109</v>
      </c>
      <c r="B2788">
        <v>0.01</v>
      </c>
      <c r="C2788">
        <v>-0.13</v>
      </c>
      <c r="D2788">
        <v>-0.47</v>
      </c>
      <c r="E2788">
        <v>1E-3</v>
      </c>
    </row>
    <row r="2789" spans="1:5">
      <c r="A2789">
        <v>19351112</v>
      </c>
      <c r="B2789">
        <v>-0.99</v>
      </c>
      <c r="C2789">
        <v>-0.36</v>
      </c>
      <c r="D2789">
        <v>-1.01</v>
      </c>
      <c r="E2789">
        <v>1E-3</v>
      </c>
    </row>
    <row r="2790" spans="1:5">
      <c r="A2790">
        <v>19351113</v>
      </c>
      <c r="B2790">
        <v>1.2</v>
      </c>
      <c r="C2790">
        <v>0.1</v>
      </c>
      <c r="D2790">
        <v>2</v>
      </c>
      <c r="E2790">
        <v>1E-3</v>
      </c>
    </row>
    <row r="2791" spans="1:5">
      <c r="A2791">
        <v>19351114</v>
      </c>
      <c r="B2791">
        <v>1.57</v>
      </c>
      <c r="C2791">
        <v>0.03</v>
      </c>
      <c r="D2791">
        <v>1.97</v>
      </c>
      <c r="E2791">
        <v>1E-3</v>
      </c>
    </row>
    <row r="2792" spans="1:5">
      <c r="A2792">
        <v>19351115</v>
      </c>
      <c r="B2792">
        <v>0.45</v>
      </c>
      <c r="C2792">
        <v>0.44</v>
      </c>
      <c r="D2792">
        <v>0.16</v>
      </c>
      <c r="E2792">
        <v>1E-3</v>
      </c>
    </row>
    <row r="2793" spans="1:5">
      <c r="A2793">
        <v>19351116</v>
      </c>
      <c r="B2793">
        <v>0.63</v>
      </c>
      <c r="C2793">
        <v>0.18</v>
      </c>
      <c r="D2793">
        <v>0.68</v>
      </c>
      <c r="E2793">
        <v>1E-3</v>
      </c>
    </row>
    <row r="2794" spans="1:5">
      <c r="A2794">
        <v>19351118</v>
      </c>
      <c r="B2794">
        <v>-0.38</v>
      </c>
      <c r="C2794">
        <v>0.71</v>
      </c>
      <c r="D2794">
        <v>0.19</v>
      </c>
      <c r="E2794">
        <v>1E-3</v>
      </c>
    </row>
    <row r="2795" spans="1:5">
      <c r="A2795">
        <v>19351119</v>
      </c>
      <c r="B2795">
        <v>1.26</v>
      </c>
      <c r="C2795">
        <v>0.21</v>
      </c>
      <c r="D2795">
        <v>0.7</v>
      </c>
      <c r="E2795">
        <v>1E-3</v>
      </c>
    </row>
    <row r="2796" spans="1:5">
      <c r="A2796">
        <v>19351120</v>
      </c>
      <c r="B2796">
        <v>-0.91</v>
      </c>
      <c r="C2796">
        <v>-0.41</v>
      </c>
      <c r="D2796">
        <v>-0.08</v>
      </c>
      <c r="E2796">
        <v>1E-3</v>
      </c>
    </row>
    <row r="2797" spans="1:5">
      <c r="A2797">
        <v>19351121</v>
      </c>
      <c r="B2797">
        <v>1.07</v>
      </c>
      <c r="C2797">
        <v>0.98</v>
      </c>
      <c r="D2797">
        <v>2.17</v>
      </c>
      <c r="E2797">
        <v>1E-3</v>
      </c>
    </row>
    <row r="2798" spans="1:5">
      <c r="A2798">
        <v>19351122</v>
      </c>
      <c r="B2798">
        <v>-1.69</v>
      </c>
      <c r="C2798">
        <v>0.12</v>
      </c>
      <c r="D2798">
        <v>-0.82</v>
      </c>
      <c r="E2798">
        <v>1E-3</v>
      </c>
    </row>
    <row r="2799" spans="1:5">
      <c r="A2799">
        <v>19351123</v>
      </c>
      <c r="B2799">
        <v>1.64</v>
      </c>
      <c r="C2799">
        <v>1.29</v>
      </c>
      <c r="D2799">
        <v>2.25</v>
      </c>
      <c r="E2799">
        <v>1E-3</v>
      </c>
    </row>
    <row r="2800" spans="1:5">
      <c r="A2800">
        <v>19351125</v>
      </c>
      <c r="B2800">
        <v>-0.83</v>
      </c>
      <c r="C2800">
        <v>0.79</v>
      </c>
      <c r="D2800">
        <v>0.25</v>
      </c>
      <c r="E2800">
        <v>1E-3</v>
      </c>
    </row>
    <row r="2801" spans="1:5">
      <c r="A2801">
        <v>19351126</v>
      </c>
      <c r="B2801">
        <v>-1.41</v>
      </c>
      <c r="C2801">
        <v>-0.38</v>
      </c>
      <c r="D2801">
        <v>0</v>
      </c>
      <c r="E2801">
        <v>1E-3</v>
      </c>
    </row>
    <row r="2802" spans="1:5">
      <c r="A2802">
        <v>19351127</v>
      </c>
      <c r="B2802">
        <v>0.89</v>
      </c>
      <c r="C2802">
        <v>0.54</v>
      </c>
      <c r="D2802">
        <v>2.23</v>
      </c>
      <c r="E2802">
        <v>1E-3</v>
      </c>
    </row>
    <row r="2803" spans="1:5">
      <c r="A2803">
        <v>19351129</v>
      </c>
      <c r="B2803">
        <v>-0.93</v>
      </c>
      <c r="C2803">
        <v>0.16</v>
      </c>
      <c r="D2803">
        <v>-0.46</v>
      </c>
      <c r="E2803">
        <v>1E-3</v>
      </c>
    </row>
    <row r="2804" spans="1:5">
      <c r="A2804">
        <v>19351130</v>
      </c>
      <c r="B2804">
        <v>0.01</v>
      </c>
      <c r="C2804">
        <v>0.22</v>
      </c>
      <c r="D2804">
        <v>0.19</v>
      </c>
      <c r="E2804">
        <v>1E-3</v>
      </c>
    </row>
    <row r="2805" spans="1:5">
      <c r="A2805">
        <v>19351202</v>
      </c>
      <c r="B2805">
        <v>-1.24</v>
      </c>
      <c r="C2805">
        <v>0.39</v>
      </c>
      <c r="D2805">
        <v>0.4</v>
      </c>
      <c r="E2805">
        <v>1E-3</v>
      </c>
    </row>
    <row r="2806" spans="1:5">
      <c r="A2806">
        <v>19351203</v>
      </c>
      <c r="B2806">
        <v>2.14</v>
      </c>
      <c r="C2806">
        <v>-0.62</v>
      </c>
      <c r="D2806">
        <v>1.07</v>
      </c>
      <c r="E2806">
        <v>1E-3</v>
      </c>
    </row>
    <row r="2807" spans="1:5">
      <c r="A2807">
        <v>19351204</v>
      </c>
      <c r="B2807">
        <v>0.97</v>
      </c>
      <c r="C2807">
        <v>0.15</v>
      </c>
      <c r="D2807">
        <v>1.94</v>
      </c>
      <c r="E2807">
        <v>1E-3</v>
      </c>
    </row>
    <row r="2808" spans="1:5">
      <c r="A2808">
        <v>19351205</v>
      </c>
      <c r="B2808">
        <v>0.05</v>
      </c>
      <c r="C2808">
        <v>0.32</v>
      </c>
      <c r="D2808">
        <v>-0.3</v>
      </c>
      <c r="E2808">
        <v>1E-3</v>
      </c>
    </row>
    <row r="2809" spans="1:5">
      <c r="A2809">
        <v>19351206</v>
      </c>
      <c r="B2809">
        <v>-0.05</v>
      </c>
      <c r="C2809">
        <v>0.05</v>
      </c>
      <c r="D2809">
        <v>-0.25</v>
      </c>
      <c r="E2809">
        <v>1E-3</v>
      </c>
    </row>
    <row r="2810" spans="1:5">
      <c r="A2810">
        <v>19351207</v>
      </c>
      <c r="B2810">
        <v>0.84</v>
      </c>
      <c r="C2810">
        <v>-0.21</v>
      </c>
      <c r="D2810">
        <v>0.81</v>
      </c>
      <c r="E2810">
        <v>1E-3</v>
      </c>
    </row>
    <row r="2811" spans="1:5">
      <c r="A2811">
        <v>19351209</v>
      </c>
      <c r="B2811">
        <v>0.28999999999999998</v>
      </c>
      <c r="C2811">
        <v>-0.15</v>
      </c>
      <c r="D2811">
        <v>0.12</v>
      </c>
      <c r="E2811">
        <v>1E-3</v>
      </c>
    </row>
    <row r="2812" spans="1:5">
      <c r="A2812">
        <v>19351210</v>
      </c>
      <c r="B2812">
        <v>-1.2</v>
      </c>
      <c r="C2812">
        <v>7.0000000000000007E-2</v>
      </c>
      <c r="D2812">
        <v>-1.37</v>
      </c>
      <c r="E2812">
        <v>1E-3</v>
      </c>
    </row>
    <row r="2813" spans="1:5">
      <c r="A2813">
        <v>19351211</v>
      </c>
      <c r="B2813">
        <v>0.34</v>
      </c>
      <c r="C2813">
        <v>0.47</v>
      </c>
      <c r="D2813">
        <v>-0.13</v>
      </c>
      <c r="E2813">
        <v>1E-3</v>
      </c>
    </row>
    <row r="2814" spans="1:5">
      <c r="A2814">
        <v>19351212</v>
      </c>
      <c r="B2814">
        <v>-0.93</v>
      </c>
      <c r="C2814">
        <v>-0.06</v>
      </c>
      <c r="D2814">
        <v>-0.91</v>
      </c>
      <c r="E2814">
        <v>1E-3</v>
      </c>
    </row>
    <row r="2815" spans="1:5">
      <c r="A2815">
        <v>19351213</v>
      </c>
      <c r="B2815">
        <v>-0.95</v>
      </c>
      <c r="C2815">
        <v>0.04</v>
      </c>
      <c r="D2815">
        <v>-0.98</v>
      </c>
      <c r="E2815">
        <v>1E-3</v>
      </c>
    </row>
    <row r="2816" spans="1:5">
      <c r="A2816">
        <v>19351214</v>
      </c>
      <c r="B2816">
        <v>0.28000000000000003</v>
      </c>
      <c r="C2816">
        <v>0.21</v>
      </c>
      <c r="D2816">
        <v>0.09</v>
      </c>
      <c r="E2816">
        <v>1E-3</v>
      </c>
    </row>
    <row r="2817" spans="1:5">
      <c r="A2817">
        <v>19351216</v>
      </c>
      <c r="B2817">
        <v>-0.87</v>
      </c>
      <c r="C2817">
        <v>-0.19</v>
      </c>
      <c r="D2817">
        <v>-0.75</v>
      </c>
      <c r="E2817">
        <v>1E-3</v>
      </c>
    </row>
    <row r="2818" spans="1:5">
      <c r="A2818">
        <v>19351217</v>
      </c>
      <c r="B2818">
        <v>0.76</v>
      </c>
      <c r="C2818">
        <v>-0.19</v>
      </c>
      <c r="D2818">
        <v>0</v>
      </c>
      <c r="E2818">
        <v>1E-3</v>
      </c>
    </row>
    <row r="2819" spans="1:5">
      <c r="A2819">
        <v>19351218</v>
      </c>
      <c r="B2819">
        <v>-7.0000000000000007E-2</v>
      </c>
      <c r="C2819">
        <v>0.15</v>
      </c>
      <c r="D2819">
        <v>0.37</v>
      </c>
      <c r="E2819">
        <v>1E-3</v>
      </c>
    </row>
    <row r="2820" spans="1:5">
      <c r="A2820">
        <v>19351219</v>
      </c>
      <c r="B2820">
        <v>-0.55000000000000004</v>
      </c>
      <c r="C2820">
        <v>0.33</v>
      </c>
      <c r="D2820">
        <v>-1.41</v>
      </c>
      <c r="E2820">
        <v>1E-3</v>
      </c>
    </row>
    <row r="2821" spans="1:5">
      <c r="A2821">
        <v>19351220</v>
      </c>
      <c r="B2821">
        <v>0.48</v>
      </c>
      <c r="C2821">
        <v>-0.93</v>
      </c>
      <c r="D2821">
        <v>0.08</v>
      </c>
      <c r="E2821">
        <v>1E-3</v>
      </c>
    </row>
    <row r="2822" spans="1:5">
      <c r="A2822">
        <v>19351221</v>
      </c>
      <c r="B2822">
        <v>0.57999999999999996</v>
      </c>
      <c r="C2822">
        <v>0.57999999999999996</v>
      </c>
      <c r="D2822">
        <v>0.43</v>
      </c>
      <c r="E2822">
        <v>1E-3</v>
      </c>
    </row>
    <row r="2823" spans="1:5">
      <c r="A2823">
        <v>19351223</v>
      </c>
      <c r="B2823">
        <v>0.24</v>
      </c>
      <c r="C2823">
        <v>-0.42</v>
      </c>
      <c r="D2823">
        <v>-0.1</v>
      </c>
      <c r="E2823">
        <v>1E-3</v>
      </c>
    </row>
    <row r="2824" spans="1:5">
      <c r="A2824">
        <v>19351224</v>
      </c>
      <c r="B2824">
        <v>0.63</v>
      </c>
      <c r="C2824">
        <v>-0.67</v>
      </c>
      <c r="D2824">
        <v>0.78</v>
      </c>
      <c r="E2824">
        <v>1E-3</v>
      </c>
    </row>
    <row r="2825" spans="1:5">
      <c r="A2825">
        <v>19351226</v>
      </c>
      <c r="B2825">
        <v>0.38</v>
      </c>
      <c r="C2825">
        <v>0.54</v>
      </c>
      <c r="D2825">
        <v>0.22</v>
      </c>
      <c r="E2825">
        <v>1E-3</v>
      </c>
    </row>
    <row r="2826" spans="1:5">
      <c r="A2826">
        <v>19351227</v>
      </c>
      <c r="B2826">
        <v>-0.09</v>
      </c>
      <c r="C2826">
        <v>7.0000000000000007E-2</v>
      </c>
      <c r="D2826">
        <v>-1.05</v>
      </c>
      <c r="E2826">
        <v>1E-3</v>
      </c>
    </row>
    <row r="2827" spans="1:5">
      <c r="A2827">
        <v>19351228</v>
      </c>
      <c r="B2827">
        <v>-0.54</v>
      </c>
      <c r="C2827">
        <v>-0.68</v>
      </c>
      <c r="D2827">
        <v>7.0000000000000007E-2</v>
      </c>
      <c r="E2827">
        <v>1E-3</v>
      </c>
    </row>
    <row r="2828" spans="1:5">
      <c r="A2828">
        <v>19351230</v>
      </c>
      <c r="B2828">
        <v>1.87</v>
      </c>
      <c r="C2828">
        <v>0.35</v>
      </c>
      <c r="D2828">
        <v>1.17</v>
      </c>
      <c r="E2828">
        <v>1E-3</v>
      </c>
    </row>
    <row r="2829" spans="1:5">
      <c r="A2829">
        <v>19351231</v>
      </c>
      <c r="B2829">
        <v>1.21</v>
      </c>
      <c r="C2829">
        <v>0.52</v>
      </c>
      <c r="D2829">
        <v>0.77</v>
      </c>
      <c r="E2829">
        <v>1E-3</v>
      </c>
    </row>
    <row r="2830" spans="1:5">
      <c r="A2830">
        <v>19360102</v>
      </c>
      <c r="B2830">
        <v>0.32</v>
      </c>
      <c r="C2830">
        <v>1.37</v>
      </c>
      <c r="D2830">
        <v>0.19</v>
      </c>
      <c r="E2830">
        <v>1E-3</v>
      </c>
    </row>
    <row r="2831" spans="1:5">
      <c r="A2831">
        <v>19360103</v>
      </c>
      <c r="B2831">
        <v>0.89</v>
      </c>
      <c r="C2831">
        <v>0.32</v>
      </c>
      <c r="D2831">
        <v>1.45</v>
      </c>
      <c r="E2831">
        <v>1E-3</v>
      </c>
    </row>
    <row r="2832" spans="1:5">
      <c r="A2832">
        <v>19360104</v>
      </c>
      <c r="B2832">
        <v>-0.28000000000000003</v>
      </c>
      <c r="C2832">
        <v>0.4</v>
      </c>
      <c r="D2832">
        <v>0.5</v>
      </c>
      <c r="E2832">
        <v>1E-3</v>
      </c>
    </row>
    <row r="2833" spans="1:5">
      <c r="A2833">
        <v>19360106</v>
      </c>
      <c r="B2833">
        <v>-0.59</v>
      </c>
      <c r="C2833">
        <v>-0.51</v>
      </c>
      <c r="D2833">
        <v>-0.61</v>
      </c>
      <c r="E2833">
        <v>1E-3</v>
      </c>
    </row>
    <row r="2834" spans="1:5">
      <c r="A2834">
        <v>19360107</v>
      </c>
      <c r="B2834">
        <v>1.37</v>
      </c>
      <c r="C2834">
        <v>-0.28000000000000003</v>
      </c>
      <c r="D2834">
        <v>2.13</v>
      </c>
      <c r="E2834">
        <v>1E-3</v>
      </c>
    </row>
    <row r="2835" spans="1:5">
      <c r="A2835">
        <v>19360108</v>
      </c>
      <c r="B2835">
        <v>0.78</v>
      </c>
      <c r="C2835">
        <v>-7.0000000000000007E-2</v>
      </c>
      <c r="D2835">
        <v>-0.08</v>
      </c>
      <c r="E2835">
        <v>1E-3</v>
      </c>
    </row>
    <row r="2836" spans="1:5">
      <c r="A2836">
        <v>19360109</v>
      </c>
      <c r="B2836">
        <v>-0.36</v>
      </c>
      <c r="C2836">
        <v>0.51</v>
      </c>
      <c r="D2836">
        <v>-0.53</v>
      </c>
      <c r="E2836">
        <v>1E-3</v>
      </c>
    </row>
    <row r="2837" spans="1:5">
      <c r="A2837">
        <v>19360110</v>
      </c>
      <c r="B2837">
        <v>0.89</v>
      </c>
      <c r="C2837">
        <v>1.89</v>
      </c>
      <c r="D2837">
        <v>0.49</v>
      </c>
      <c r="E2837">
        <v>1E-3</v>
      </c>
    </row>
    <row r="2838" spans="1:5">
      <c r="A2838">
        <v>19360111</v>
      </c>
      <c r="B2838">
        <v>-0.21</v>
      </c>
      <c r="C2838">
        <v>0.5</v>
      </c>
      <c r="D2838">
        <v>0.13</v>
      </c>
      <c r="E2838">
        <v>1E-3</v>
      </c>
    </row>
    <row r="2839" spans="1:5">
      <c r="A2839">
        <v>19360113</v>
      </c>
      <c r="B2839">
        <v>0.28000000000000003</v>
      </c>
      <c r="C2839">
        <v>-0.73</v>
      </c>
      <c r="D2839">
        <v>1.61</v>
      </c>
      <c r="E2839">
        <v>1E-3</v>
      </c>
    </row>
    <row r="2840" spans="1:5">
      <c r="A2840">
        <v>19360114</v>
      </c>
      <c r="B2840">
        <v>0.51</v>
      </c>
      <c r="C2840">
        <v>0.46</v>
      </c>
      <c r="D2840">
        <v>0.55000000000000004</v>
      </c>
      <c r="E2840">
        <v>1E-3</v>
      </c>
    </row>
    <row r="2841" spans="1:5">
      <c r="A2841">
        <v>19360115</v>
      </c>
      <c r="B2841">
        <v>-0.55000000000000004</v>
      </c>
      <c r="C2841">
        <v>0.25</v>
      </c>
      <c r="D2841">
        <v>-0.26</v>
      </c>
      <c r="E2841">
        <v>1E-3</v>
      </c>
    </row>
    <row r="2842" spans="1:5">
      <c r="A2842">
        <v>19360116</v>
      </c>
      <c r="B2842">
        <v>0.36</v>
      </c>
      <c r="C2842">
        <v>0.74</v>
      </c>
      <c r="D2842">
        <v>1.23</v>
      </c>
      <c r="E2842">
        <v>1E-3</v>
      </c>
    </row>
    <row r="2843" spans="1:5">
      <c r="A2843">
        <v>19360117</v>
      </c>
      <c r="B2843">
        <v>-0.12</v>
      </c>
      <c r="C2843">
        <v>0.48</v>
      </c>
      <c r="D2843">
        <v>-0.84</v>
      </c>
      <c r="E2843">
        <v>1E-3</v>
      </c>
    </row>
    <row r="2844" spans="1:5">
      <c r="A2844">
        <v>19360118</v>
      </c>
      <c r="B2844">
        <v>-0.77</v>
      </c>
      <c r="C2844">
        <v>-0.46</v>
      </c>
      <c r="D2844">
        <v>-0.99</v>
      </c>
      <c r="E2844">
        <v>1E-3</v>
      </c>
    </row>
    <row r="2845" spans="1:5">
      <c r="A2845">
        <v>19360120</v>
      </c>
      <c r="B2845">
        <v>-0.59</v>
      </c>
      <c r="C2845">
        <v>0.11</v>
      </c>
      <c r="D2845">
        <v>-0.91</v>
      </c>
      <c r="E2845">
        <v>1E-3</v>
      </c>
    </row>
    <row r="2846" spans="1:5">
      <c r="A2846">
        <v>19360121</v>
      </c>
      <c r="B2846">
        <v>-0.47</v>
      </c>
      <c r="C2846">
        <v>-0.52</v>
      </c>
      <c r="D2846">
        <v>-0.28000000000000003</v>
      </c>
      <c r="E2846">
        <v>1E-3</v>
      </c>
    </row>
    <row r="2847" spans="1:5">
      <c r="A2847">
        <v>19360122</v>
      </c>
      <c r="B2847">
        <v>2</v>
      </c>
      <c r="C2847">
        <v>0.52</v>
      </c>
      <c r="D2847">
        <v>2.37</v>
      </c>
      <c r="E2847">
        <v>1E-3</v>
      </c>
    </row>
    <row r="2848" spans="1:5">
      <c r="A2848">
        <v>19360123</v>
      </c>
      <c r="B2848">
        <v>0.95</v>
      </c>
      <c r="C2848">
        <v>0.02</v>
      </c>
      <c r="D2848">
        <v>1.79</v>
      </c>
      <c r="E2848">
        <v>1E-3</v>
      </c>
    </row>
    <row r="2849" spans="1:5">
      <c r="A2849">
        <v>19360124</v>
      </c>
      <c r="B2849">
        <v>-0.16</v>
      </c>
      <c r="C2849">
        <v>0.05</v>
      </c>
      <c r="D2849">
        <v>-0.91</v>
      </c>
      <c r="E2849">
        <v>1E-3</v>
      </c>
    </row>
    <row r="2850" spans="1:5">
      <c r="A2850">
        <v>19360125</v>
      </c>
      <c r="B2850">
        <v>0.36</v>
      </c>
      <c r="C2850">
        <v>-0.83</v>
      </c>
      <c r="D2850">
        <v>0.14000000000000001</v>
      </c>
      <c r="E2850">
        <v>1E-3</v>
      </c>
    </row>
    <row r="2851" spans="1:5">
      <c r="A2851">
        <v>19360127</v>
      </c>
      <c r="B2851">
        <v>0.51</v>
      </c>
      <c r="C2851">
        <v>0.35</v>
      </c>
      <c r="D2851">
        <v>0.8</v>
      </c>
      <c r="E2851">
        <v>1E-3</v>
      </c>
    </row>
    <row r="2852" spans="1:5">
      <c r="A2852">
        <v>19360128</v>
      </c>
      <c r="B2852">
        <v>0.08</v>
      </c>
      <c r="C2852">
        <v>-0.11</v>
      </c>
      <c r="D2852">
        <v>0.27</v>
      </c>
      <c r="E2852">
        <v>1E-3</v>
      </c>
    </row>
    <row r="2853" spans="1:5">
      <c r="A2853">
        <v>19360129</v>
      </c>
      <c r="B2853">
        <v>0.75</v>
      </c>
      <c r="C2853">
        <v>0.21</v>
      </c>
      <c r="D2853">
        <v>0.16</v>
      </c>
      <c r="E2853">
        <v>1E-3</v>
      </c>
    </row>
    <row r="2854" spans="1:5">
      <c r="A2854">
        <v>19360130</v>
      </c>
      <c r="B2854">
        <v>-0.49</v>
      </c>
      <c r="C2854">
        <v>0.06</v>
      </c>
      <c r="D2854">
        <v>0.68</v>
      </c>
      <c r="E2854">
        <v>1E-3</v>
      </c>
    </row>
    <row r="2855" spans="1:5">
      <c r="A2855">
        <v>19360131</v>
      </c>
      <c r="B2855">
        <v>1.29</v>
      </c>
      <c r="C2855">
        <v>0.16</v>
      </c>
      <c r="D2855">
        <v>1.03</v>
      </c>
      <c r="E2855">
        <v>1E-3</v>
      </c>
    </row>
    <row r="2856" spans="1:5">
      <c r="A2856">
        <v>19360201</v>
      </c>
      <c r="B2856">
        <v>-0.18</v>
      </c>
      <c r="C2856">
        <v>-0.19</v>
      </c>
      <c r="D2856">
        <v>-0.45</v>
      </c>
      <c r="E2856">
        <v>1E-3</v>
      </c>
    </row>
    <row r="2857" spans="1:5">
      <c r="A2857">
        <v>19360203</v>
      </c>
      <c r="B2857">
        <v>0.95</v>
      </c>
      <c r="C2857">
        <v>-0.1</v>
      </c>
      <c r="D2857">
        <v>0.62</v>
      </c>
      <c r="E2857">
        <v>1E-3</v>
      </c>
    </row>
    <row r="2858" spans="1:5">
      <c r="A2858">
        <v>19360204</v>
      </c>
      <c r="B2858">
        <v>0.38</v>
      </c>
      <c r="C2858">
        <v>0.46</v>
      </c>
      <c r="D2858">
        <v>-0.11</v>
      </c>
      <c r="E2858">
        <v>1E-3</v>
      </c>
    </row>
    <row r="2859" spans="1:5">
      <c r="A2859">
        <v>19360205</v>
      </c>
      <c r="B2859">
        <v>-0.2</v>
      </c>
      <c r="C2859">
        <v>0.13</v>
      </c>
      <c r="D2859">
        <v>0.28999999999999998</v>
      </c>
      <c r="E2859">
        <v>1E-3</v>
      </c>
    </row>
    <row r="2860" spans="1:5">
      <c r="A2860">
        <v>19360206</v>
      </c>
      <c r="B2860">
        <v>0.38</v>
      </c>
      <c r="C2860">
        <v>0.57999999999999996</v>
      </c>
      <c r="D2860">
        <v>0.19</v>
      </c>
      <c r="E2860">
        <v>1E-3</v>
      </c>
    </row>
    <row r="2861" spans="1:5">
      <c r="A2861">
        <v>19360207</v>
      </c>
      <c r="B2861">
        <v>-0.13</v>
      </c>
      <c r="C2861">
        <v>0.01</v>
      </c>
      <c r="D2861">
        <v>0.37</v>
      </c>
      <c r="E2861">
        <v>1E-3</v>
      </c>
    </row>
    <row r="2862" spans="1:5">
      <c r="A2862">
        <v>19360208</v>
      </c>
      <c r="B2862">
        <v>0.11</v>
      </c>
      <c r="C2862">
        <v>0.2</v>
      </c>
      <c r="D2862">
        <v>-0.03</v>
      </c>
      <c r="E2862">
        <v>1E-3</v>
      </c>
    </row>
    <row r="2863" spans="1:5">
      <c r="A2863">
        <v>19360210</v>
      </c>
      <c r="B2863">
        <v>0.61</v>
      </c>
      <c r="C2863">
        <v>-0.28000000000000003</v>
      </c>
      <c r="D2863">
        <v>1.18</v>
      </c>
      <c r="E2863">
        <v>1E-3</v>
      </c>
    </row>
    <row r="2864" spans="1:5">
      <c r="A2864">
        <v>19360211</v>
      </c>
      <c r="B2864">
        <v>0.91</v>
      </c>
      <c r="C2864">
        <v>-1.1599999999999999</v>
      </c>
      <c r="D2864">
        <v>1.42</v>
      </c>
      <c r="E2864">
        <v>1E-3</v>
      </c>
    </row>
    <row r="2865" spans="1:5">
      <c r="A2865">
        <v>19360213</v>
      </c>
      <c r="B2865">
        <v>0.47</v>
      </c>
      <c r="C2865">
        <v>-0.8</v>
      </c>
      <c r="D2865">
        <v>0.22</v>
      </c>
      <c r="E2865">
        <v>1E-3</v>
      </c>
    </row>
    <row r="2866" spans="1:5">
      <c r="A2866">
        <v>19360214</v>
      </c>
      <c r="B2866">
        <v>-0.21</v>
      </c>
      <c r="C2866">
        <v>0.19</v>
      </c>
      <c r="D2866">
        <v>-0.27</v>
      </c>
      <c r="E2866">
        <v>1E-3</v>
      </c>
    </row>
    <row r="2867" spans="1:5">
      <c r="A2867">
        <v>19360215</v>
      </c>
      <c r="B2867">
        <v>0.39</v>
      </c>
      <c r="C2867">
        <v>-0.05</v>
      </c>
      <c r="D2867">
        <v>0.68</v>
      </c>
      <c r="E2867">
        <v>1E-3</v>
      </c>
    </row>
    <row r="2868" spans="1:5">
      <c r="A2868">
        <v>19360217</v>
      </c>
      <c r="B2868">
        <v>-1.1499999999999999</v>
      </c>
      <c r="C2868">
        <v>-0.56000000000000005</v>
      </c>
      <c r="D2868">
        <v>-0.55000000000000004</v>
      </c>
      <c r="E2868">
        <v>1E-3</v>
      </c>
    </row>
    <row r="2869" spans="1:5">
      <c r="A2869">
        <v>19360218</v>
      </c>
      <c r="B2869">
        <v>0.94</v>
      </c>
      <c r="C2869">
        <v>0.97</v>
      </c>
      <c r="D2869">
        <v>1.08</v>
      </c>
      <c r="E2869">
        <v>1E-3</v>
      </c>
    </row>
    <row r="2870" spans="1:5">
      <c r="A2870">
        <v>19360219</v>
      </c>
      <c r="B2870">
        <v>-0.35</v>
      </c>
      <c r="C2870">
        <v>0.18</v>
      </c>
      <c r="D2870">
        <v>-1.25</v>
      </c>
      <c r="E2870">
        <v>1E-3</v>
      </c>
    </row>
    <row r="2871" spans="1:5">
      <c r="A2871">
        <v>19360220</v>
      </c>
      <c r="B2871">
        <v>1.17</v>
      </c>
      <c r="C2871">
        <v>-0.38</v>
      </c>
      <c r="D2871">
        <v>1.64</v>
      </c>
      <c r="E2871">
        <v>1E-3</v>
      </c>
    </row>
    <row r="2872" spans="1:5">
      <c r="A2872">
        <v>19360221</v>
      </c>
      <c r="B2872">
        <v>-0.09</v>
      </c>
      <c r="C2872">
        <v>0.6</v>
      </c>
      <c r="D2872">
        <v>-0.16</v>
      </c>
      <c r="E2872">
        <v>1E-3</v>
      </c>
    </row>
    <row r="2873" spans="1:5">
      <c r="A2873">
        <v>19360224</v>
      </c>
      <c r="B2873">
        <v>-0.76</v>
      </c>
      <c r="C2873">
        <v>0.27</v>
      </c>
      <c r="D2873">
        <v>-0.2</v>
      </c>
      <c r="E2873">
        <v>1E-3</v>
      </c>
    </row>
    <row r="2874" spans="1:5">
      <c r="A2874">
        <v>19360225</v>
      </c>
      <c r="B2874">
        <v>-1.83</v>
      </c>
      <c r="C2874">
        <v>-0.15</v>
      </c>
      <c r="D2874">
        <v>-0.8</v>
      </c>
      <c r="E2874">
        <v>1E-3</v>
      </c>
    </row>
    <row r="2875" spans="1:5">
      <c r="A2875">
        <v>19360226</v>
      </c>
      <c r="B2875">
        <v>-0.39</v>
      </c>
      <c r="C2875">
        <v>0.5</v>
      </c>
      <c r="D2875">
        <v>-0.44</v>
      </c>
      <c r="E2875">
        <v>1E-3</v>
      </c>
    </row>
    <row r="2876" spans="1:5">
      <c r="A2876">
        <v>19360227</v>
      </c>
      <c r="B2876">
        <v>2.19</v>
      </c>
      <c r="C2876">
        <v>0.01</v>
      </c>
      <c r="D2876">
        <v>2.33</v>
      </c>
      <c r="E2876">
        <v>1E-3</v>
      </c>
    </row>
    <row r="2877" spans="1:5">
      <c r="A2877">
        <v>19360228</v>
      </c>
      <c r="B2877">
        <v>-0.28000000000000003</v>
      </c>
      <c r="C2877">
        <v>0.2</v>
      </c>
      <c r="D2877">
        <v>-0.51</v>
      </c>
      <c r="E2877">
        <v>1E-3</v>
      </c>
    </row>
    <row r="2878" spans="1:5">
      <c r="A2878">
        <v>19360229</v>
      </c>
      <c r="B2878">
        <v>-0.39</v>
      </c>
      <c r="C2878">
        <v>0.26</v>
      </c>
      <c r="D2878">
        <v>-0.46</v>
      </c>
      <c r="E2878">
        <v>1E-3</v>
      </c>
    </row>
    <row r="2879" spans="1:5">
      <c r="A2879">
        <v>19360302</v>
      </c>
      <c r="B2879">
        <v>0.92</v>
      </c>
      <c r="C2879">
        <v>0</v>
      </c>
      <c r="D2879">
        <v>0.92</v>
      </c>
      <c r="E2879">
        <v>1E-3</v>
      </c>
    </row>
    <row r="2880" spans="1:5">
      <c r="A2880">
        <v>19360303</v>
      </c>
      <c r="B2880">
        <v>1.3</v>
      </c>
      <c r="C2880">
        <v>0.2</v>
      </c>
      <c r="D2880">
        <v>-0.8</v>
      </c>
      <c r="E2880">
        <v>1E-3</v>
      </c>
    </row>
    <row r="2881" spans="1:5">
      <c r="A2881">
        <v>19360304</v>
      </c>
      <c r="B2881">
        <v>0.14000000000000001</v>
      </c>
      <c r="C2881">
        <v>-0.02</v>
      </c>
      <c r="D2881">
        <v>0.44</v>
      </c>
      <c r="E2881">
        <v>1E-3</v>
      </c>
    </row>
    <row r="2882" spans="1:5">
      <c r="A2882">
        <v>19360305</v>
      </c>
      <c r="B2882">
        <v>0.34</v>
      </c>
      <c r="C2882">
        <v>0.21</v>
      </c>
      <c r="D2882">
        <v>0.01</v>
      </c>
      <c r="E2882">
        <v>1E-3</v>
      </c>
    </row>
    <row r="2883" spans="1:5">
      <c r="A2883">
        <v>19360306</v>
      </c>
      <c r="B2883">
        <v>0.36</v>
      </c>
      <c r="C2883">
        <v>0.1</v>
      </c>
      <c r="D2883">
        <v>-0.78</v>
      </c>
      <c r="E2883">
        <v>1E-3</v>
      </c>
    </row>
    <row r="2884" spans="1:5">
      <c r="A2884">
        <v>19360307</v>
      </c>
      <c r="B2884">
        <v>-0.65</v>
      </c>
      <c r="C2884">
        <v>0.33</v>
      </c>
      <c r="D2884">
        <v>-0.56999999999999995</v>
      </c>
      <c r="E2884">
        <v>1E-3</v>
      </c>
    </row>
    <row r="2885" spans="1:5">
      <c r="A2885">
        <v>19360309</v>
      </c>
      <c r="B2885">
        <v>-2.62</v>
      </c>
      <c r="C2885">
        <v>0</v>
      </c>
      <c r="D2885">
        <v>-1.53</v>
      </c>
      <c r="E2885">
        <v>1E-3</v>
      </c>
    </row>
    <row r="2886" spans="1:5">
      <c r="A2886">
        <v>19360310</v>
      </c>
      <c r="B2886">
        <v>0.99</v>
      </c>
      <c r="C2886">
        <v>-0.65</v>
      </c>
      <c r="D2886">
        <v>0.81</v>
      </c>
      <c r="E2886">
        <v>1E-3</v>
      </c>
    </row>
    <row r="2887" spans="1:5">
      <c r="A2887">
        <v>19360311</v>
      </c>
      <c r="B2887">
        <v>1.1200000000000001</v>
      </c>
      <c r="C2887">
        <v>1.33</v>
      </c>
      <c r="D2887">
        <v>-0.46</v>
      </c>
      <c r="E2887">
        <v>1E-3</v>
      </c>
    </row>
    <row r="2888" spans="1:5">
      <c r="A2888">
        <v>19360312</v>
      </c>
      <c r="B2888">
        <v>-2.44</v>
      </c>
      <c r="C2888">
        <v>-0.59</v>
      </c>
      <c r="D2888">
        <v>-1.1599999999999999</v>
      </c>
      <c r="E2888">
        <v>1E-3</v>
      </c>
    </row>
    <row r="2889" spans="1:5">
      <c r="A2889">
        <v>19360313</v>
      </c>
      <c r="B2889">
        <v>-1.89</v>
      </c>
      <c r="C2889">
        <v>-1</v>
      </c>
      <c r="D2889">
        <v>-0.34</v>
      </c>
      <c r="E2889">
        <v>1E-3</v>
      </c>
    </row>
    <row r="2890" spans="1:5">
      <c r="A2890">
        <v>19360314</v>
      </c>
      <c r="B2890">
        <v>2.4700000000000002</v>
      </c>
      <c r="C2890">
        <v>0.77</v>
      </c>
      <c r="D2890">
        <v>1.23</v>
      </c>
      <c r="E2890">
        <v>1E-3</v>
      </c>
    </row>
    <row r="2891" spans="1:5">
      <c r="A2891">
        <v>19360316</v>
      </c>
      <c r="B2891">
        <v>-0.28000000000000003</v>
      </c>
      <c r="C2891">
        <v>-0.1</v>
      </c>
      <c r="D2891">
        <v>0.62</v>
      </c>
      <c r="E2891">
        <v>1E-3</v>
      </c>
    </row>
    <row r="2892" spans="1:5">
      <c r="A2892">
        <v>19360317</v>
      </c>
      <c r="B2892">
        <v>1.73</v>
      </c>
      <c r="C2892">
        <v>-0.04</v>
      </c>
      <c r="D2892">
        <v>0.63</v>
      </c>
      <c r="E2892">
        <v>1E-3</v>
      </c>
    </row>
    <row r="2893" spans="1:5">
      <c r="A2893">
        <v>19360318</v>
      </c>
      <c r="B2893">
        <v>-0.33</v>
      </c>
      <c r="C2893">
        <v>-0.22</v>
      </c>
      <c r="D2893">
        <v>-0.54</v>
      </c>
      <c r="E2893">
        <v>1E-3</v>
      </c>
    </row>
    <row r="2894" spans="1:5">
      <c r="A2894">
        <v>19360319</v>
      </c>
      <c r="B2894">
        <v>0.82</v>
      </c>
      <c r="C2894">
        <v>-7.0000000000000007E-2</v>
      </c>
      <c r="D2894">
        <v>-0.48</v>
      </c>
      <c r="E2894">
        <v>1E-3</v>
      </c>
    </row>
    <row r="2895" spans="1:5">
      <c r="A2895">
        <v>19360320</v>
      </c>
      <c r="B2895">
        <v>-0.25</v>
      </c>
      <c r="C2895">
        <v>-0.04</v>
      </c>
      <c r="D2895">
        <v>-0.15</v>
      </c>
      <c r="E2895">
        <v>1E-3</v>
      </c>
    </row>
    <row r="2896" spans="1:5">
      <c r="A2896">
        <v>19360321</v>
      </c>
      <c r="B2896">
        <v>-0.49</v>
      </c>
      <c r="C2896">
        <v>0.55000000000000004</v>
      </c>
      <c r="D2896">
        <v>-0.3</v>
      </c>
      <c r="E2896">
        <v>1E-3</v>
      </c>
    </row>
    <row r="2897" spans="1:5">
      <c r="A2897">
        <v>19360323</v>
      </c>
      <c r="B2897">
        <v>0.68</v>
      </c>
      <c r="C2897">
        <v>0.18</v>
      </c>
      <c r="D2897">
        <v>0.76</v>
      </c>
      <c r="E2897">
        <v>1E-3</v>
      </c>
    </row>
    <row r="2898" spans="1:5">
      <c r="A2898">
        <v>19360324</v>
      </c>
      <c r="B2898">
        <v>-0.49</v>
      </c>
      <c r="C2898">
        <v>-0.14000000000000001</v>
      </c>
      <c r="D2898">
        <v>-0.34</v>
      </c>
      <c r="E2898">
        <v>1E-3</v>
      </c>
    </row>
    <row r="2899" spans="1:5">
      <c r="A2899">
        <v>19360325</v>
      </c>
      <c r="B2899">
        <v>0.71</v>
      </c>
      <c r="C2899">
        <v>-0.06</v>
      </c>
      <c r="D2899">
        <v>-0.46</v>
      </c>
      <c r="E2899">
        <v>1E-3</v>
      </c>
    </row>
    <row r="2900" spans="1:5">
      <c r="A2900">
        <v>19360326</v>
      </c>
      <c r="B2900">
        <v>-0.28999999999999998</v>
      </c>
      <c r="C2900">
        <v>-0.44</v>
      </c>
      <c r="D2900">
        <v>0.83</v>
      </c>
      <c r="E2900">
        <v>1E-3</v>
      </c>
    </row>
    <row r="2901" spans="1:5">
      <c r="A2901">
        <v>19360327</v>
      </c>
      <c r="B2901">
        <v>-1.34</v>
      </c>
      <c r="C2901">
        <v>-0.72</v>
      </c>
      <c r="D2901">
        <v>0.2</v>
      </c>
      <c r="E2901">
        <v>1E-3</v>
      </c>
    </row>
    <row r="2902" spans="1:5">
      <c r="A2902">
        <v>19360328</v>
      </c>
      <c r="B2902">
        <v>0.09</v>
      </c>
      <c r="C2902">
        <v>0.72</v>
      </c>
      <c r="D2902">
        <v>-0.04</v>
      </c>
      <c r="E2902">
        <v>1E-3</v>
      </c>
    </row>
    <row r="2903" spans="1:5">
      <c r="A2903">
        <v>19360330</v>
      </c>
      <c r="B2903">
        <v>-0.08</v>
      </c>
      <c r="C2903">
        <v>0.43</v>
      </c>
      <c r="D2903">
        <v>-0.08</v>
      </c>
      <c r="E2903">
        <v>1E-3</v>
      </c>
    </row>
    <row r="2904" spans="1:5">
      <c r="A2904">
        <v>19360331</v>
      </c>
      <c r="B2904">
        <v>0.59</v>
      </c>
      <c r="C2904">
        <v>0.03</v>
      </c>
      <c r="D2904">
        <v>-0.05</v>
      </c>
      <c r="E2904">
        <v>1E-3</v>
      </c>
    </row>
    <row r="2905" spans="1:5">
      <c r="A2905">
        <v>19360401</v>
      </c>
      <c r="B2905">
        <v>1.42</v>
      </c>
      <c r="C2905">
        <v>-0.06</v>
      </c>
      <c r="D2905">
        <v>0.74</v>
      </c>
      <c r="E2905">
        <v>1E-3</v>
      </c>
    </row>
    <row r="2906" spans="1:5">
      <c r="A2906">
        <v>19360402</v>
      </c>
      <c r="B2906">
        <v>0.88</v>
      </c>
      <c r="C2906">
        <v>-0.7</v>
      </c>
      <c r="D2906">
        <v>1.03</v>
      </c>
      <c r="E2906">
        <v>1E-3</v>
      </c>
    </row>
    <row r="2907" spans="1:5">
      <c r="A2907">
        <v>19360403</v>
      </c>
      <c r="B2907">
        <v>-0.26</v>
      </c>
      <c r="C2907">
        <v>0.15</v>
      </c>
      <c r="D2907">
        <v>-0.7</v>
      </c>
      <c r="E2907">
        <v>1E-3</v>
      </c>
    </row>
    <row r="2908" spans="1:5">
      <c r="A2908">
        <v>19360404</v>
      </c>
      <c r="B2908">
        <v>0.75</v>
      </c>
      <c r="C2908">
        <v>-0.64</v>
      </c>
      <c r="D2908">
        <v>0.89</v>
      </c>
      <c r="E2908">
        <v>1E-3</v>
      </c>
    </row>
    <row r="2909" spans="1:5">
      <c r="A2909">
        <v>19360406</v>
      </c>
      <c r="B2909">
        <v>0.43</v>
      </c>
      <c r="C2909">
        <v>-0.57999999999999996</v>
      </c>
      <c r="D2909">
        <v>0.86</v>
      </c>
      <c r="E2909">
        <v>1E-3</v>
      </c>
    </row>
    <row r="2910" spans="1:5">
      <c r="A2910">
        <v>19360407</v>
      </c>
      <c r="B2910">
        <v>-0.42</v>
      </c>
      <c r="C2910">
        <v>-0.99</v>
      </c>
      <c r="D2910">
        <v>-0.57999999999999996</v>
      </c>
      <c r="E2910">
        <v>1E-3</v>
      </c>
    </row>
    <row r="2911" spans="1:5">
      <c r="A2911">
        <v>19360408</v>
      </c>
      <c r="B2911">
        <v>-0.04</v>
      </c>
      <c r="C2911">
        <v>-0.8</v>
      </c>
      <c r="D2911">
        <v>0.79</v>
      </c>
      <c r="E2911">
        <v>1E-3</v>
      </c>
    </row>
    <row r="2912" spans="1:5">
      <c r="A2912">
        <v>19360409</v>
      </c>
      <c r="B2912">
        <v>-0.37</v>
      </c>
      <c r="C2912">
        <v>-0.65</v>
      </c>
      <c r="D2912">
        <v>0.72</v>
      </c>
      <c r="E2912">
        <v>1E-3</v>
      </c>
    </row>
    <row r="2913" spans="1:5">
      <c r="A2913">
        <v>19360411</v>
      </c>
      <c r="B2913">
        <v>0.28999999999999998</v>
      </c>
      <c r="C2913">
        <v>0.25</v>
      </c>
      <c r="D2913">
        <v>0.48</v>
      </c>
      <c r="E2913">
        <v>1E-3</v>
      </c>
    </row>
    <row r="2914" spans="1:5">
      <c r="A2914">
        <v>19360413</v>
      </c>
      <c r="B2914">
        <v>-0.19</v>
      </c>
      <c r="C2914">
        <v>0.22</v>
      </c>
      <c r="D2914">
        <v>0.66</v>
      </c>
      <c r="E2914">
        <v>1E-3</v>
      </c>
    </row>
    <row r="2915" spans="1:5">
      <c r="A2915">
        <v>19360414</v>
      </c>
      <c r="B2915">
        <v>-1.74</v>
      </c>
      <c r="C2915">
        <v>-0.35</v>
      </c>
      <c r="D2915">
        <v>-0.98</v>
      </c>
      <c r="E2915">
        <v>1E-3</v>
      </c>
    </row>
    <row r="2916" spans="1:5">
      <c r="A2916">
        <v>19360415</v>
      </c>
      <c r="B2916">
        <v>0.82</v>
      </c>
      <c r="C2916">
        <v>0.33</v>
      </c>
      <c r="D2916">
        <v>-0.19</v>
      </c>
      <c r="E2916">
        <v>1E-3</v>
      </c>
    </row>
    <row r="2917" spans="1:5">
      <c r="A2917">
        <v>19360416</v>
      </c>
      <c r="B2917">
        <v>-0.4</v>
      </c>
      <c r="C2917">
        <v>-0.56000000000000005</v>
      </c>
      <c r="D2917">
        <v>0.43</v>
      </c>
      <c r="E2917">
        <v>1E-3</v>
      </c>
    </row>
    <row r="2918" spans="1:5">
      <c r="A2918">
        <v>19360417</v>
      </c>
      <c r="B2918">
        <v>-0.56000000000000005</v>
      </c>
      <c r="C2918">
        <v>-0.03</v>
      </c>
      <c r="D2918">
        <v>-0.83</v>
      </c>
      <c r="E2918">
        <v>1E-3</v>
      </c>
    </row>
    <row r="2919" spans="1:5">
      <c r="A2919">
        <v>19360418</v>
      </c>
      <c r="B2919">
        <v>-0.85</v>
      </c>
      <c r="C2919">
        <v>-0.66</v>
      </c>
      <c r="D2919">
        <v>-0.16</v>
      </c>
      <c r="E2919">
        <v>1E-3</v>
      </c>
    </row>
    <row r="2920" spans="1:5">
      <c r="A2920">
        <v>19360420</v>
      </c>
      <c r="B2920">
        <v>-2.17</v>
      </c>
      <c r="C2920">
        <v>-0.65</v>
      </c>
      <c r="D2920">
        <v>-1.18</v>
      </c>
      <c r="E2920">
        <v>1E-3</v>
      </c>
    </row>
    <row r="2921" spans="1:5">
      <c r="A2921">
        <v>19360421</v>
      </c>
      <c r="B2921">
        <v>-0.22</v>
      </c>
      <c r="C2921">
        <v>-0.49</v>
      </c>
      <c r="D2921">
        <v>-0.59</v>
      </c>
      <c r="E2921">
        <v>1E-3</v>
      </c>
    </row>
    <row r="2922" spans="1:5">
      <c r="A2922">
        <v>19360422</v>
      </c>
      <c r="B2922">
        <v>1.35</v>
      </c>
      <c r="C2922">
        <v>0.61</v>
      </c>
      <c r="D2922">
        <v>1.1200000000000001</v>
      </c>
      <c r="E2922">
        <v>1E-3</v>
      </c>
    </row>
    <row r="2923" spans="1:5">
      <c r="A2923">
        <v>19360423</v>
      </c>
      <c r="B2923">
        <v>-2.7</v>
      </c>
      <c r="C2923">
        <v>-0.32</v>
      </c>
      <c r="D2923">
        <v>-1.39</v>
      </c>
      <c r="E2923">
        <v>1E-3</v>
      </c>
    </row>
    <row r="2924" spans="1:5">
      <c r="A2924">
        <v>19360424</v>
      </c>
      <c r="B2924">
        <v>0.06</v>
      </c>
      <c r="C2924">
        <v>0</v>
      </c>
      <c r="D2924">
        <v>-0.4</v>
      </c>
      <c r="E2924">
        <v>1E-3</v>
      </c>
    </row>
    <row r="2925" spans="1:5">
      <c r="A2925">
        <v>19360425</v>
      </c>
      <c r="B2925">
        <v>0.61</v>
      </c>
      <c r="C2925">
        <v>0.34</v>
      </c>
      <c r="D2925">
        <v>-0.17</v>
      </c>
      <c r="E2925">
        <v>1E-3</v>
      </c>
    </row>
    <row r="2926" spans="1:5">
      <c r="A2926">
        <v>19360427</v>
      </c>
      <c r="B2926">
        <v>-3.69</v>
      </c>
      <c r="C2926">
        <v>-1.54</v>
      </c>
      <c r="D2926">
        <v>-2.57</v>
      </c>
      <c r="E2926">
        <v>1E-3</v>
      </c>
    </row>
    <row r="2927" spans="1:5">
      <c r="A2927">
        <v>19360428</v>
      </c>
      <c r="B2927">
        <v>-0.21</v>
      </c>
      <c r="C2927">
        <v>0.45</v>
      </c>
      <c r="D2927">
        <v>1.02</v>
      </c>
      <c r="E2927">
        <v>1E-3</v>
      </c>
    </row>
    <row r="2928" spans="1:5">
      <c r="A2928">
        <v>19360429</v>
      </c>
      <c r="B2928">
        <v>-2.4</v>
      </c>
      <c r="C2928">
        <v>0.9</v>
      </c>
      <c r="D2928">
        <v>-2.39</v>
      </c>
      <c r="E2928">
        <v>1E-3</v>
      </c>
    </row>
    <row r="2929" spans="1:5">
      <c r="A2929">
        <v>19360430</v>
      </c>
      <c r="B2929">
        <v>1.37</v>
      </c>
      <c r="C2929">
        <v>-0.89</v>
      </c>
      <c r="D2929">
        <v>1.41</v>
      </c>
      <c r="E2929">
        <v>1E-3</v>
      </c>
    </row>
    <row r="2930" spans="1:5">
      <c r="A2930">
        <v>19360501</v>
      </c>
      <c r="B2930">
        <v>0.74</v>
      </c>
      <c r="C2930">
        <v>1.04</v>
      </c>
      <c r="D2930">
        <v>-0.42</v>
      </c>
      <c r="E2930">
        <v>1E-3</v>
      </c>
    </row>
    <row r="2931" spans="1:5">
      <c r="A2931">
        <v>19360502</v>
      </c>
      <c r="B2931">
        <v>-0.43</v>
      </c>
      <c r="C2931">
        <v>7.0000000000000007E-2</v>
      </c>
      <c r="D2931">
        <v>0</v>
      </c>
      <c r="E2931">
        <v>1E-3</v>
      </c>
    </row>
    <row r="2932" spans="1:5">
      <c r="A2932">
        <v>19360504</v>
      </c>
      <c r="B2932">
        <v>0.26</v>
      </c>
      <c r="C2932">
        <v>0.14000000000000001</v>
      </c>
      <c r="D2932">
        <v>-0.05</v>
      </c>
      <c r="E2932">
        <v>1E-3</v>
      </c>
    </row>
    <row r="2933" spans="1:5">
      <c r="A2933">
        <v>19360505</v>
      </c>
      <c r="B2933">
        <v>1.22</v>
      </c>
      <c r="C2933">
        <v>0.39</v>
      </c>
      <c r="D2933">
        <v>0.32</v>
      </c>
      <c r="E2933">
        <v>1E-3</v>
      </c>
    </row>
    <row r="2934" spans="1:5">
      <c r="A2934">
        <v>19360506</v>
      </c>
      <c r="B2934">
        <v>1.1599999999999999</v>
      </c>
      <c r="C2934">
        <v>-0.33</v>
      </c>
      <c r="D2934">
        <v>1.26</v>
      </c>
      <c r="E2934">
        <v>1E-3</v>
      </c>
    </row>
    <row r="2935" spans="1:5">
      <c r="A2935">
        <v>19360507</v>
      </c>
      <c r="B2935">
        <v>-1.75</v>
      </c>
      <c r="C2935">
        <v>0.13</v>
      </c>
      <c r="D2935">
        <v>-0.89</v>
      </c>
      <c r="E2935">
        <v>1E-3</v>
      </c>
    </row>
    <row r="2936" spans="1:5">
      <c r="A2936">
        <v>19360508</v>
      </c>
      <c r="B2936">
        <v>-7.0000000000000007E-2</v>
      </c>
      <c r="C2936">
        <v>0.08</v>
      </c>
      <c r="D2936">
        <v>-0.9</v>
      </c>
      <c r="E2936">
        <v>1E-3</v>
      </c>
    </row>
    <row r="2937" spans="1:5">
      <c r="A2937">
        <v>19360509</v>
      </c>
      <c r="B2937">
        <v>0.64</v>
      </c>
      <c r="C2937">
        <v>0.02</v>
      </c>
      <c r="D2937">
        <v>0.37</v>
      </c>
      <c r="E2937">
        <v>1E-3</v>
      </c>
    </row>
    <row r="2938" spans="1:5">
      <c r="A2938">
        <v>19360511</v>
      </c>
      <c r="B2938">
        <v>-0.8</v>
      </c>
      <c r="C2938">
        <v>0.27</v>
      </c>
      <c r="D2938">
        <v>-0.81</v>
      </c>
      <c r="E2938">
        <v>1E-3</v>
      </c>
    </row>
    <row r="2939" spans="1:5">
      <c r="A2939">
        <v>19360512</v>
      </c>
      <c r="B2939">
        <v>-0.04</v>
      </c>
      <c r="C2939">
        <v>-0.28999999999999998</v>
      </c>
      <c r="D2939">
        <v>-0.03</v>
      </c>
      <c r="E2939">
        <v>1E-3</v>
      </c>
    </row>
    <row r="2940" spans="1:5">
      <c r="A2940">
        <v>19360513</v>
      </c>
      <c r="B2940">
        <v>0.86</v>
      </c>
      <c r="C2940">
        <v>-0.45</v>
      </c>
      <c r="D2940">
        <v>0.77</v>
      </c>
      <c r="E2940">
        <v>1E-3</v>
      </c>
    </row>
    <row r="2941" spans="1:5">
      <c r="A2941">
        <v>19360514</v>
      </c>
      <c r="B2941">
        <v>2.4</v>
      </c>
      <c r="C2941">
        <v>0.44</v>
      </c>
      <c r="D2941">
        <v>1.02</v>
      </c>
      <c r="E2941">
        <v>1E-3</v>
      </c>
    </row>
    <row r="2942" spans="1:5">
      <c r="A2942">
        <v>19360515</v>
      </c>
      <c r="B2942">
        <v>0.08</v>
      </c>
      <c r="C2942">
        <v>0.14000000000000001</v>
      </c>
      <c r="D2942">
        <v>-0.09</v>
      </c>
      <c r="E2942">
        <v>1E-3</v>
      </c>
    </row>
    <row r="2943" spans="1:5">
      <c r="A2943">
        <v>19360516</v>
      </c>
      <c r="B2943">
        <v>-0.02</v>
      </c>
      <c r="C2943">
        <v>-0.26</v>
      </c>
      <c r="D2943">
        <v>0.32</v>
      </c>
      <c r="E2943">
        <v>1E-3</v>
      </c>
    </row>
    <row r="2944" spans="1:5">
      <c r="A2944">
        <v>19360518</v>
      </c>
      <c r="B2944">
        <v>-0.4</v>
      </c>
      <c r="C2944">
        <v>0.17</v>
      </c>
      <c r="D2944">
        <v>-0.65</v>
      </c>
      <c r="E2944">
        <v>1E-3</v>
      </c>
    </row>
    <row r="2945" spans="1:5">
      <c r="A2945">
        <v>19360519</v>
      </c>
      <c r="B2945">
        <v>-2.1800000000000002</v>
      </c>
      <c r="C2945">
        <v>-0.41</v>
      </c>
      <c r="D2945">
        <v>-1.1299999999999999</v>
      </c>
      <c r="E2945">
        <v>1E-3</v>
      </c>
    </row>
    <row r="2946" spans="1:5">
      <c r="A2946">
        <v>19360520</v>
      </c>
      <c r="B2946">
        <v>0.68</v>
      </c>
      <c r="C2946">
        <v>-0.28000000000000003</v>
      </c>
      <c r="D2946">
        <v>-0.1</v>
      </c>
      <c r="E2946">
        <v>1E-3</v>
      </c>
    </row>
    <row r="2947" spans="1:5">
      <c r="A2947">
        <v>19360521</v>
      </c>
      <c r="B2947">
        <v>-0.21</v>
      </c>
      <c r="C2947">
        <v>0.22</v>
      </c>
      <c r="D2947">
        <v>0.36</v>
      </c>
      <c r="E2947">
        <v>1E-3</v>
      </c>
    </row>
    <row r="2948" spans="1:5">
      <c r="A2948">
        <v>19360522</v>
      </c>
      <c r="B2948">
        <v>0.81</v>
      </c>
      <c r="C2948">
        <v>-0.27</v>
      </c>
      <c r="D2948">
        <v>0.86</v>
      </c>
      <c r="E2948">
        <v>1E-3</v>
      </c>
    </row>
    <row r="2949" spans="1:5">
      <c r="A2949">
        <v>19360523</v>
      </c>
      <c r="B2949">
        <v>0.77</v>
      </c>
      <c r="C2949">
        <v>0.15</v>
      </c>
      <c r="D2949">
        <v>0.71</v>
      </c>
      <c r="E2949">
        <v>1E-3</v>
      </c>
    </row>
    <row r="2950" spans="1:5">
      <c r="A2950">
        <v>19360525</v>
      </c>
      <c r="B2950">
        <v>0.12</v>
      </c>
      <c r="C2950">
        <v>-0.51</v>
      </c>
      <c r="D2950">
        <v>0</v>
      </c>
      <c r="E2950">
        <v>1E-3</v>
      </c>
    </row>
    <row r="2951" spans="1:5">
      <c r="A2951">
        <v>19360526</v>
      </c>
      <c r="B2951">
        <v>1.26</v>
      </c>
      <c r="C2951">
        <v>-0.1</v>
      </c>
      <c r="D2951">
        <v>0.88</v>
      </c>
      <c r="E2951">
        <v>1E-3</v>
      </c>
    </row>
    <row r="2952" spans="1:5">
      <c r="A2952">
        <v>19360527</v>
      </c>
      <c r="B2952">
        <v>0.01</v>
      </c>
      <c r="C2952">
        <v>0.38</v>
      </c>
      <c r="D2952">
        <v>0.86</v>
      </c>
      <c r="E2952">
        <v>1E-3</v>
      </c>
    </row>
    <row r="2953" spans="1:5">
      <c r="A2953">
        <v>19360528</v>
      </c>
      <c r="B2953">
        <v>-0.54</v>
      </c>
      <c r="C2953">
        <v>0.09</v>
      </c>
      <c r="D2953">
        <v>-0.95</v>
      </c>
      <c r="E2953">
        <v>1E-3</v>
      </c>
    </row>
    <row r="2954" spans="1:5">
      <c r="A2954">
        <v>19360529</v>
      </c>
      <c r="B2954">
        <v>0.64</v>
      </c>
      <c r="C2954">
        <v>-0.08</v>
      </c>
      <c r="D2954">
        <v>0.88</v>
      </c>
      <c r="E2954">
        <v>1E-3</v>
      </c>
    </row>
    <row r="2955" spans="1:5">
      <c r="A2955">
        <v>19360601</v>
      </c>
      <c r="B2955">
        <v>-0.04</v>
      </c>
      <c r="C2955">
        <v>-0.15</v>
      </c>
      <c r="D2955">
        <v>-0.21</v>
      </c>
      <c r="E2955">
        <v>1E-3</v>
      </c>
    </row>
    <row r="2956" spans="1:5">
      <c r="A2956">
        <v>19360602</v>
      </c>
      <c r="B2956">
        <v>-0.19</v>
      </c>
      <c r="C2956">
        <v>-0.39</v>
      </c>
      <c r="D2956">
        <v>-0.24</v>
      </c>
      <c r="E2956">
        <v>1E-3</v>
      </c>
    </row>
    <row r="2957" spans="1:5">
      <c r="A2957">
        <v>19360603</v>
      </c>
      <c r="B2957">
        <v>-0.2</v>
      </c>
      <c r="C2957">
        <v>0.36</v>
      </c>
      <c r="D2957">
        <v>-0.77</v>
      </c>
      <c r="E2957">
        <v>1E-3</v>
      </c>
    </row>
    <row r="2958" spans="1:5">
      <c r="A2958">
        <v>19360604</v>
      </c>
      <c r="B2958">
        <v>-1.21</v>
      </c>
      <c r="C2958">
        <v>0.18</v>
      </c>
      <c r="D2958">
        <v>-0.47</v>
      </c>
      <c r="E2958">
        <v>1E-3</v>
      </c>
    </row>
    <row r="2959" spans="1:5">
      <c r="A2959">
        <v>19360605</v>
      </c>
      <c r="B2959">
        <v>-0.11</v>
      </c>
      <c r="C2959">
        <v>-0.48</v>
      </c>
      <c r="D2959">
        <v>-0.38</v>
      </c>
      <c r="E2959">
        <v>1E-3</v>
      </c>
    </row>
    <row r="2960" spans="1:5">
      <c r="A2960">
        <v>19360606</v>
      </c>
      <c r="B2960">
        <v>0.45</v>
      </c>
      <c r="C2960">
        <v>-0.04</v>
      </c>
      <c r="D2960">
        <v>0.75</v>
      </c>
      <c r="E2960">
        <v>1E-3</v>
      </c>
    </row>
    <row r="2961" spans="1:5">
      <c r="A2961">
        <v>19360608</v>
      </c>
      <c r="B2961">
        <v>0.91</v>
      </c>
      <c r="C2961">
        <v>-0.17</v>
      </c>
      <c r="D2961">
        <v>0.17</v>
      </c>
      <c r="E2961">
        <v>1E-3</v>
      </c>
    </row>
    <row r="2962" spans="1:5">
      <c r="A2962">
        <v>19360609</v>
      </c>
      <c r="B2962">
        <v>0.91</v>
      </c>
      <c r="C2962">
        <v>-0.21</v>
      </c>
      <c r="D2962">
        <v>0.44</v>
      </c>
      <c r="E2962">
        <v>1E-3</v>
      </c>
    </row>
    <row r="2963" spans="1:5">
      <c r="A2963">
        <v>19360610</v>
      </c>
      <c r="B2963">
        <v>0.45</v>
      </c>
      <c r="C2963">
        <v>0.05</v>
      </c>
      <c r="D2963">
        <v>0.16</v>
      </c>
      <c r="E2963">
        <v>1E-3</v>
      </c>
    </row>
    <row r="2964" spans="1:5">
      <c r="A2964">
        <v>19360611</v>
      </c>
      <c r="B2964">
        <v>1.1399999999999999</v>
      </c>
      <c r="C2964">
        <v>-0.64</v>
      </c>
      <c r="D2964">
        <v>0.18</v>
      </c>
      <c r="E2964">
        <v>1E-3</v>
      </c>
    </row>
    <row r="2965" spans="1:5">
      <c r="A2965">
        <v>19360612</v>
      </c>
      <c r="B2965">
        <v>-0.9</v>
      </c>
      <c r="C2965">
        <v>0.42</v>
      </c>
      <c r="D2965">
        <v>-0.33</v>
      </c>
      <c r="E2965">
        <v>1E-3</v>
      </c>
    </row>
    <row r="2966" spans="1:5">
      <c r="A2966">
        <v>19360613</v>
      </c>
      <c r="B2966">
        <v>0.57999999999999996</v>
      </c>
      <c r="C2966">
        <v>-0.79</v>
      </c>
      <c r="D2966">
        <v>0.11</v>
      </c>
      <c r="E2966">
        <v>1E-3</v>
      </c>
    </row>
    <row r="2967" spans="1:5">
      <c r="A2967">
        <v>19360615</v>
      </c>
      <c r="B2967">
        <v>7.0000000000000007E-2</v>
      </c>
      <c r="C2967">
        <v>0.35</v>
      </c>
      <c r="D2967">
        <v>-0.48</v>
      </c>
      <c r="E2967">
        <v>1E-3</v>
      </c>
    </row>
    <row r="2968" spans="1:5">
      <c r="A2968">
        <v>19360616</v>
      </c>
      <c r="B2968">
        <v>0.98</v>
      </c>
      <c r="C2968">
        <v>-0.84</v>
      </c>
      <c r="D2968">
        <v>1.23</v>
      </c>
      <c r="E2968">
        <v>1E-3</v>
      </c>
    </row>
    <row r="2969" spans="1:5">
      <c r="A2969">
        <v>19360617</v>
      </c>
      <c r="B2969">
        <v>-0.18</v>
      </c>
      <c r="C2969">
        <v>0.33</v>
      </c>
      <c r="D2969">
        <v>-0.02</v>
      </c>
      <c r="E2969">
        <v>1E-3</v>
      </c>
    </row>
    <row r="2970" spans="1:5">
      <c r="A2970">
        <v>19360618</v>
      </c>
      <c r="B2970">
        <v>0.26</v>
      </c>
      <c r="C2970">
        <v>-0.44</v>
      </c>
      <c r="D2970">
        <v>0.2</v>
      </c>
      <c r="E2970">
        <v>1E-3</v>
      </c>
    </row>
    <row r="2971" spans="1:5">
      <c r="A2971">
        <v>19360619</v>
      </c>
      <c r="B2971">
        <v>-0.6</v>
      </c>
      <c r="C2971">
        <v>0.11</v>
      </c>
      <c r="D2971">
        <v>-1.03</v>
      </c>
      <c r="E2971">
        <v>1E-3</v>
      </c>
    </row>
    <row r="2972" spans="1:5">
      <c r="A2972">
        <v>19360620</v>
      </c>
      <c r="B2972">
        <v>0.35</v>
      </c>
      <c r="C2972">
        <v>-0.18</v>
      </c>
      <c r="D2972">
        <v>0.12</v>
      </c>
      <c r="E2972">
        <v>1E-3</v>
      </c>
    </row>
    <row r="2973" spans="1:5">
      <c r="A2973">
        <v>19360622</v>
      </c>
      <c r="B2973">
        <v>0.94</v>
      </c>
      <c r="C2973">
        <v>-0.16</v>
      </c>
      <c r="D2973">
        <v>0.64</v>
      </c>
      <c r="E2973">
        <v>1E-3</v>
      </c>
    </row>
    <row r="2974" spans="1:5">
      <c r="A2974">
        <v>19360623</v>
      </c>
      <c r="B2974">
        <v>-0.35</v>
      </c>
      <c r="C2974">
        <v>-0.1</v>
      </c>
      <c r="D2974">
        <v>-0.26</v>
      </c>
      <c r="E2974">
        <v>1E-3</v>
      </c>
    </row>
    <row r="2975" spans="1:5">
      <c r="A2975">
        <v>19360624</v>
      </c>
      <c r="B2975">
        <v>0.78</v>
      </c>
      <c r="C2975">
        <v>0.13</v>
      </c>
      <c r="D2975">
        <v>0.31</v>
      </c>
      <c r="E2975">
        <v>1E-3</v>
      </c>
    </row>
    <row r="2976" spans="1:5">
      <c r="A2976">
        <v>19360625</v>
      </c>
      <c r="B2976">
        <v>-0.86</v>
      </c>
      <c r="C2976">
        <v>-0.04</v>
      </c>
      <c r="D2976">
        <v>-0.49</v>
      </c>
      <c r="E2976">
        <v>1E-3</v>
      </c>
    </row>
    <row r="2977" spans="1:5">
      <c r="A2977">
        <v>19360626</v>
      </c>
      <c r="B2977">
        <v>-0.41</v>
      </c>
      <c r="C2977">
        <v>-0.09</v>
      </c>
      <c r="D2977">
        <v>-0.1</v>
      </c>
      <c r="E2977">
        <v>1E-3</v>
      </c>
    </row>
    <row r="2978" spans="1:5">
      <c r="A2978">
        <v>19360627</v>
      </c>
      <c r="B2978">
        <v>0.11</v>
      </c>
      <c r="C2978">
        <v>-0.21</v>
      </c>
      <c r="D2978">
        <v>0.09</v>
      </c>
      <c r="E2978">
        <v>1E-3</v>
      </c>
    </row>
    <row r="2979" spans="1:5">
      <c r="A2979">
        <v>19360629</v>
      </c>
      <c r="B2979">
        <v>-0.34</v>
      </c>
      <c r="C2979">
        <v>0.09</v>
      </c>
      <c r="D2979">
        <v>-0.64</v>
      </c>
      <c r="E2979">
        <v>1E-3</v>
      </c>
    </row>
    <row r="2980" spans="1:5">
      <c r="A2980">
        <v>19360630</v>
      </c>
      <c r="B2980">
        <v>-0.11</v>
      </c>
      <c r="C2980">
        <v>-0.4</v>
      </c>
      <c r="D2980">
        <v>0.02</v>
      </c>
      <c r="E2980">
        <v>1E-3</v>
      </c>
    </row>
    <row r="2981" spans="1:5">
      <c r="A2981">
        <v>19360701</v>
      </c>
      <c r="B2981">
        <v>0.26</v>
      </c>
      <c r="C2981">
        <v>-0.67</v>
      </c>
      <c r="D2981">
        <v>-0.1</v>
      </c>
      <c r="E2981">
        <v>1E-3</v>
      </c>
    </row>
    <row r="2982" spans="1:5">
      <c r="A2982">
        <v>19360702</v>
      </c>
      <c r="B2982">
        <v>-0.15</v>
      </c>
      <c r="C2982">
        <v>-0.18</v>
      </c>
      <c r="D2982">
        <v>-0.04</v>
      </c>
      <c r="E2982">
        <v>1E-3</v>
      </c>
    </row>
    <row r="2983" spans="1:5">
      <c r="A2983">
        <v>19360703</v>
      </c>
      <c r="B2983">
        <v>0.69</v>
      </c>
      <c r="C2983">
        <v>0.06</v>
      </c>
      <c r="D2983">
        <v>-0.13</v>
      </c>
      <c r="E2983">
        <v>1E-3</v>
      </c>
    </row>
    <row r="2984" spans="1:5">
      <c r="A2984">
        <v>19360706</v>
      </c>
      <c r="B2984">
        <v>-0.49</v>
      </c>
      <c r="C2984">
        <v>0.27</v>
      </c>
      <c r="D2984">
        <v>-0.47</v>
      </c>
      <c r="E2984">
        <v>1E-3</v>
      </c>
    </row>
    <row r="2985" spans="1:5">
      <c r="A2985">
        <v>19360707</v>
      </c>
      <c r="B2985">
        <v>-0.81</v>
      </c>
      <c r="C2985">
        <v>-0.15</v>
      </c>
      <c r="D2985">
        <v>-0.19</v>
      </c>
      <c r="E2985">
        <v>1E-3</v>
      </c>
    </row>
    <row r="2986" spans="1:5">
      <c r="A2986">
        <v>19360708</v>
      </c>
      <c r="B2986">
        <v>0.6</v>
      </c>
      <c r="C2986">
        <v>-0.26</v>
      </c>
      <c r="D2986">
        <v>0.66</v>
      </c>
      <c r="E2986">
        <v>1E-3</v>
      </c>
    </row>
    <row r="2987" spans="1:5">
      <c r="A2987">
        <v>19360709</v>
      </c>
      <c r="B2987">
        <v>1.17</v>
      </c>
      <c r="C2987">
        <v>0.34</v>
      </c>
      <c r="D2987">
        <v>0.33</v>
      </c>
      <c r="E2987">
        <v>1E-3</v>
      </c>
    </row>
    <row r="2988" spans="1:5">
      <c r="A2988">
        <v>19360710</v>
      </c>
      <c r="B2988">
        <v>1.73</v>
      </c>
      <c r="C2988">
        <v>-7.0000000000000007E-2</v>
      </c>
      <c r="D2988">
        <v>0.77</v>
      </c>
      <c r="E2988">
        <v>1E-3</v>
      </c>
    </row>
    <row r="2989" spans="1:5">
      <c r="A2989">
        <v>19360711</v>
      </c>
      <c r="B2989">
        <v>0.53</v>
      </c>
      <c r="C2989">
        <v>0.57999999999999996</v>
      </c>
      <c r="D2989">
        <v>0.28999999999999998</v>
      </c>
      <c r="E2989">
        <v>1E-3</v>
      </c>
    </row>
    <row r="2990" spans="1:5">
      <c r="A2990">
        <v>19360713</v>
      </c>
      <c r="B2990">
        <v>0.27</v>
      </c>
      <c r="C2990">
        <v>0.25</v>
      </c>
      <c r="D2990">
        <v>0.24</v>
      </c>
      <c r="E2990">
        <v>1E-3</v>
      </c>
    </row>
    <row r="2991" spans="1:5">
      <c r="A2991">
        <v>19360714</v>
      </c>
      <c r="B2991">
        <v>1.05</v>
      </c>
      <c r="C2991">
        <v>0.04</v>
      </c>
      <c r="D2991">
        <v>0.2</v>
      </c>
      <c r="E2991">
        <v>1E-3</v>
      </c>
    </row>
    <row r="2992" spans="1:5">
      <c r="A2992">
        <v>19360715</v>
      </c>
      <c r="B2992">
        <v>-0.03</v>
      </c>
      <c r="C2992">
        <v>-0.21</v>
      </c>
      <c r="D2992">
        <v>0.8</v>
      </c>
      <c r="E2992">
        <v>1E-3</v>
      </c>
    </row>
    <row r="2993" spans="1:5">
      <c r="A2993">
        <v>19360716</v>
      </c>
      <c r="B2993">
        <v>0.08</v>
      </c>
      <c r="C2993">
        <v>0.31</v>
      </c>
      <c r="D2993">
        <v>-0.03</v>
      </c>
      <c r="E2993">
        <v>1E-3</v>
      </c>
    </row>
    <row r="2994" spans="1:5">
      <c r="A2994">
        <v>19360717</v>
      </c>
      <c r="B2994">
        <v>0.31</v>
      </c>
      <c r="C2994">
        <v>0</v>
      </c>
      <c r="D2994">
        <v>-0.12</v>
      </c>
      <c r="E2994">
        <v>1E-3</v>
      </c>
    </row>
    <row r="2995" spans="1:5">
      <c r="A2995">
        <v>19360718</v>
      </c>
      <c r="B2995">
        <v>0.54</v>
      </c>
      <c r="C2995">
        <v>-0.1</v>
      </c>
      <c r="D2995">
        <v>0.22</v>
      </c>
      <c r="E2995">
        <v>1E-3</v>
      </c>
    </row>
    <row r="2996" spans="1:5">
      <c r="A2996">
        <v>19360720</v>
      </c>
      <c r="B2996">
        <v>0.36</v>
      </c>
      <c r="C2996">
        <v>-0.3</v>
      </c>
      <c r="D2996">
        <v>0.09</v>
      </c>
      <c r="E2996">
        <v>1E-3</v>
      </c>
    </row>
    <row r="2997" spans="1:5">
      <c r="A2997">
        <v>19360721</v>
      </c>
      <c r="B2997">
        <v>0.5</v>
      </c>
      <c r="C2997">
        <v>0.09</v>
      </c>
      <c r="D2997">
        <v>-0.44</v>
      </c>
      <c r="E2997">
        <v>1E-3</v>
      </c>
    </row>
    <row r="2998" spans="1:5">
      <c r="A2998">
        <v>19360722</v>
      </c>
      <c r="B2998">
        <v>-0.43</v>
      </c>
      <c r="C2998">
        <v>-0.23</v>
      </c>
      <c r="D2998">
        <v>-0.14000000000000001</v>
      </c>
      <c r="E2998">
        <v>1E-3</v>
      </c>
    </row>
    <row r="2999" spans="1:5">
      <c r="A2999">
        <v>19360723</v>
      </c>
      <c r="B2999">
        <v>0.33</v>
      </c>
      <c r="C2999">
        <v>0.64</v>
      </c>
      <c r="D2999">
        <v>0.75</v>
      </c>
      <c r="E2999">
        <v>1E-3</v>
      </c>
    </row>
    <row r="3000" spans="1:5">
      <c r="A3000">
        <v>19360724</v>
      </c>
      <c r="B3000">
        <v>-0.21</v>
      </c>
      <c r="C3000">
        <v>0.49</v>
      </c>
      <c r="D3000">
        <v>0.27</v>
      </c>
      <c r="E3000">
        <v>1E-3</v>
      </c>
    </row>
    <row r="3001" spans="1:5">
      <c r="A3001">
        <v>19360725</v>
      </c>
      <c r="B3001">
        <v>0.62</v>
      </c>
      <c r="C3001">
        <v>-0.2</v>
      </c>
      <c r="D3001">
        <v>-0.17</v>
      </c>
      <c r="E3001">
        <v>1E-3</v>
      </c>
    </row>
    <row r="3002" spans="1:5">
      <c r="A3002">
        <v>19360727</v>
      </c>
      <c r="B3002">
        <v>0.77</v>
      </c>
      <c r="C3002">
        <v>-0.66</v>
      </c>
      <c r="D3002">
        <v>0.62</v>
      </c>
      <c r="E3002">
        <v>1E-3</v>
      </c>
    </row>
    <row r="3003" spans="1:5">
      <c r="A3003">
        <v>19360728</v>
      </c>
      <c r="B3003">
        <v>-0.09</v>
      </c>
      <c r="C3003">
        <v>-0.33</v>
      </c>
      <c r="D3003">
        <v>-0.08</v>
      </c>
      <c r="E3003">
        <v>1E-3</v>
      </c>
    </row>
    <row r="3004" spans="1:5">
      <c r="A3004">
        <v>19360729</v>
      </c>
      <c r="B3004">
        <v>-0.7</v>
      </c>
      <c r="C3004">
        <v>0.61</v>
      </c>
      <c r="D3004">
        <v>-0.39</v>
      </c>
      <c r="E3004">
        <v>1E-3</v>
      </c>
    </row>
    <row r="3005" spans="1:5">
      <c r="A3005">
        <v>19360730</v>
      </c>
      <c r="B3005">
        <v>0.41</v>
      </c>
      <c r="C3005">
        <v>0.27</v>
      </c>
      <c r="D3005">
        <v>-0.26</v>
      </c>
      <c r="E3005">
        <v>1E-3</v>
      </c>
    </row>
    <row r="3006" spans="1:5">
      <c r="A3006">
        <v>19360731</v>
      </c>
      <c r="B3006">
        <v>-0.76</v>
      </c>
      <c r="C3006">
        <v>0.57999999999999996</v>
      </c>
      <c r="D3006">
        <v>-0.11</v>
      </c>
      <c r="E3006">
        <v>1E-3</v>
      </c>
    </row>
    <row r="3007" spans="1:5">
      <c r="A3007">
        <v>19360801</v>
      </c>
      <c r="B3007">
        <v>0.03</v>
      </c>
      <c r="C3007">
        <v>-0.12</v>
      </c>
      <c r="D3007">
        <v>0.13</v>
      </c>
      <c r="E3007">
        <v>1E-3</v>
      </c>
    </row>
    <row r="3008" spans="1:5">
      <c r="A3008">
        <v>19360803</v>
      </c>
      <c r="B3008">
        <v>0.23</v>
      </c>
      <c r="C3008">
        <v>-0.19</v>
      </c>
      <c r="D3008">
        <v>-0.57999999999999996</v>
      </c>
      <c r="E3008">
        <v>1E-3</v>
      </c>
    </row>
    <row r="3009" spans="1:5">
      <c r="A3009">
        <v>19360804</v>
      </c>
      <c r="B3009">
        <v>-0.01</v>
      </c>
      <c r="C3009">
        <v>-0.12</v>
      </c>
      <c r="D3009">
        <v>-0.08</v>
      </c>
      <c r="E3009">
        <v>1E-3</v>
      </c>
    </row>
    <row r="3010" spans="1:5">
      <c r="A3010">
        <v>19360805</v>
      </c>
      <c r="B3010">
        <v>-0.46</v>
      </c>
      <c r="C3010">
        <v>0.28000000000000003</v>
      </c>
      <c r="D3010">
        <v>-0.06</v>
      </c>
      <c r="E3010">
        <v>1E-3</v>
      </c>
    </row>
    <row r="3011" spans="1:5">
      <c r="A3011">
        <v>19360806</v>
      </c>
      <c r="B3011">
        <v>0.36</v>
      </c>
      <c r="C3011">
        <v>0.11</v>
      </c>
      <c r="D3011">
        <v>0.25</v>
      </c>
      <c r="E3011">
        <v>1E-3</v>
      </c>
    </row>
    <row r="3012" spans="1:5">
      <c r="A3012">
        <v>19360807</v>
      </c>
      <c r="B3012">
        <v>1.17</v>
      </c>
      <c r="C3012">
        <v>0.03</v>
      </c>
      <c r="D3012">
        <v>0.88</v>
      </c>
      <c r="E3012">
        <v>1E-3</v>
      </c>
    </row>
    <row r="3013" spans="1:5">
      <c r="A3013">
        <v>19360808</v>
      </c>
      <c r="B3013">
        <v>0.7</v>
      </c>
      <c r="C3013">
        <v>-0.55000000000000004</v>
      </c>
      <c r="D3013">
        <v>0.75</v>
      </c>
      <c r="E3013">
        <v>1E-3</v>
      </c>
    </row>
    <row r="3014" spans="1:5">
      <c r="A3014">
        <v>19360810</v>
      </c>
      <c r="B3014">
        <v>-0.21</v>
      </c>
      <c r="C3014">
        <v>-0.53</v>
      </c>
      <c r="D3014">
        <v>0.1</v>
      </c>
      <c r="E3014">
        <v>1E-3</v>
      </c>
    </row>
    <row r="3015" spans="1:5">
      <c r="A3015">
        <v>19360811</v>
      </c>
      <c r="B3015">
        <v>-0.56000000000000005</v>
      </c>
      <c r="C3015">
        <v>0.22</v>
      </c>
      <c r="D3015">
        <v>-0.5</v>
      </c>
      <c r="E3015">
        <v>1E-3</v>
      </c>
    </row>
    <row r="3016" spans="1:5">
      <c r="A3016">
        <v>19360812</v>
      </c>
      <c r="B3016">
        <v>0.46</v>
      </c>
      <c r="C3016">
        <v>0.02</v>
      </c>
      <c r="D3016">
        <v>0.9</v>
      </c>
      <c r="E3016">
        <v>1E-3</v>
      </c>
    </row>
    <row r="3017" spans="1:5">
      <c r="A3017">
        <v>19360813</v>
      </c>
      <c r="B3017">
        <v>-0.3</v>
      </c>
      <c r="C3017">
        <v>0.3</v>
      </c>
      <c r="D3017">
        <v>0.48</v>
      </c>
      <c r="E3017">
        <v>1E-3</v>
      </c>
    </row>
    <row r="3018" spans="1:5">
      <c r="A3018">
        <v>19360814</v>
      </c>
      <c r="B3018">
        <v>-1.1200000000000001</v>
      </c>
      <c r="C3018">
        <v>0.28999999999999998</v>
      </c>
      <c r="D3018">
        <v>-0.05</v>
      </c>
      <c r="E3018">
        <v>1E-3</v>
      </c>
    </row>
    <row r="3019" spans="1:5">
      <c r="A3019">
        <v>19360815</v>
      </c>
      <c r="B3019">
        <v>0.15</v>
      </c>
      <c r="C3019">
        <v>7.0000000000000007E-2</v>
      </c>
      <c r="D3019">
        <v>0.08</v>
      </c>
      <c r="E3019">
        <v>1E-3</v>
      </c>
    </row>
    <row r="3020" spans="1:5">
      <c r="A3020">
        <v>19360817</v>
      </c>
      <c r="B3020">
        <v>-0.57999999999999996</v>
      </c>
      <c r="C3020">
        <v>0.45</v>
      </c>
      <c r="D3020">
        <v>-0.38</v>
      </c>
      <c r="E3020">
        <v>1E-3</v>
      </c>
    </row>
    <row r="3021" spans="1:5">
      <c r="A3021">
        <v>19360818</v>
      </c>
      <c r="B3021">
        <v>0.22</v>
      </c>
      <c r="C3021">
        <v>-0.11</v>
      </c>
      <c r="D3021">
        <v>-0.12</v>
      </c>
      <c r="E3021">
        <v>1E-3</v>
      </c>
    </row>
    <row r="3022" spans="1:5">
      <c r="A3022">
        <v>19360819</v>
      </c>
      <c r="B3022">
        <v>0.48</v>
      </c>
      <c r="C3022">
        <v>0.2</v>
      </c>
      <c r="D3022">
        <v>0.77</v>
      </c>
      <c r="E3022">
        <v>1E-3</v>
      </c>
    </row>
    <row r="3023" spans="1:5">
      <c r="A3023">
        <v>19360820</v>
      </c>
      <c r="B3023">
        <v>-0.5</v>
      </c>
      <c r="C3023">
        <v>0.56999999999999995</v>
      </c>
      <c r="D3023">
        <v>-0.8</v>
      </c>
      <c r="E3023">
        <v>1E-3</v>
      </c>
    </row>
    <row r="3024" spans="1:5">
      <c r="A3024">
        <v>19360821</v>
      </c>
      <c r="B3024">
        <v>-2.67</v>
      </c>
      <c r="C3024">
        <v>-0.09</v>
      </c>
      <c r="D3024">
        <v>-1.1399999999999999</v>
      </c>
      <c r="E3024">
        <v>1E-3</v>
      </c>
    </row>
    <row r="3025" spans="1:5">
      <c r="A3025">
        <v>19360822</v>
      </c>
      <c r="B3025">
        <v>0.87</v>
      </c>
      <c r="C3025">
        <v>-0.09</v>
      </c>
      <c r="D3025">
        <v>0.76</v>
      </c>
      <c r="E3025">
        <v>1E-3</v>
      </c>
    </row>
    <row r="3026" spans="1:5">
      <c r="A3026">
        <v>19360824</v>
      </c>
      <c r="B3026">
        <v>0.76</v>
      </c>
      <c r="C3026">
        <v>-0.43</v>
      </c>
      <c r="D3026">
        <v>0.42</v>
      </c>
      <c r="E3026">
        <v>1E-3</v>
      </c>
    </row>
    <row r="3027" spans="1:5">
      <c r="A3027">
        <v>19360825</v>
      </c>
      <c r="B3027">
        <v>0.35</v>
      </c>
      <c r="C3027">
        <v>0.31</v>
      </c>
      <c r="D3027">
        <v>0.11</v>
      </c>
      <c r="E3027">
        <v>1E-3</v>
      </c>
    </row>
    <row r="3028" spans="1:5">
      <c r="A3028">
        <v>19360826</v>
      </c>
      <c r="B3028">
        <v>-0.64</v>
      </c>
      <c r="C3028">
        <v>-0.08</v>
      </c>
      <c r="D3028">
        <v>-0.2</v>
      </c>
      <c r="E3028">
        <v>1E-3</v>
      </c>
    </row>
    <row r="3029" spans="1:5">
      <c r="A3029">
        <v>19360827</v>
      </c>
      <c r="B3029">
        <v>1.68</v>
      </c>
      <c r="C3029">
        <v>-0.31</v>
      </c>
      <c r="D3029">
        <v>0.89</v>
      </c>
      <c r="E3029">
        <v>1E-3</v>
      </c>
    </row>
    <row r="3030" spans="1:5">
      <c r="A3030">
        <v>19360828</v>
      </c>
      <c r="B3030">
        <v>0.35</v>
      </c>
      <c r="C3030">
        <v>-0.03</v>
      </c>
      <c r="D3030">
        <v>0.82</v>
      </c>
      <c r="E3030">
        <v>1E-3</v>
      </c>
    </row>
    <row r="3031" spans="1:5">
      <c r="A3031">
        <v>19360829</v>
      </c>
      <c r="B3031">
        <v>0.16</v>
      </c>
      <c r="C3031">
        <v>0.35</v>
      </c>
      <c r="D3031">
        <v>1.08</v>
      </c>
      <c r="E3031">
        <v>1E-3</v>
      </c>
    </row>
    <row r="3032" spans="1:5">
      <c r="A3032">
        <v>19360831</v>
      </c>
      <c r="B3032">
        <v>0.18</v>
      </c>
      <c r="C3032">
        <v>0.1</v>
      </c>
      <c r="D3032">
        <v>-0.56000000000000005</v>
      </c>
      <c r="E3032">
        <v>1E-3</v>
      </c>
    </row>
    <row r="3033" spans="1:5">
      <c r="A3033">
        <v>19360901</v>
      </c>
      <c r="B3033">
        <v>-0.17</v>
      </c>
      <c r="C3033">
        <v>0.31</v>
      </c>
      <c r="D3033">
        <v>0.42</v>
      </c>
      <c r="E3033">
        <v>0</v>
      </c>
    </row>
    <row r="3034" spans="1:5">
      <c r="A3034">
        <v>19360902</v>
      </c>
      <c r="B3034">
        <v>0.35</v>
      </c>
      <c r="C3034">
        <v>0.38</v>
      </c>
      <c r="D3034">
        <v>0.1</v>
      </c>
      <c r="E3034">
        <v>0</v>
      </c>
    </row>
    <row r="3035" spans="1:5">
      <c r="A3035">
        <v>19360903</v>
      </c>
      <c r="B3035">
        <v>-0.21</v>
      </c>
      <c r="C3035">
        <v>0.28000000000000003</v>
      </c>
      <c r="D3035">
        <v>-0.24</v>
      </c>
      <c r="E3035">
        <v>0</v>
      </c>
    </row>
    <row r="3036" spans="1:5">
      <c r="A3036">
        <v>19360904</v>
      </c>
      <c r="B3036">
        <v>0.61</v>
      </c>
      <c r="C3036">
        <v>0.05</v>
      </c>
      <c r="D3036">
        <v>0.4</v>
      </c>
      <c r="E3036">
        <v>0</v>
      </c>
    </row>
    <row r="3037" spans="1:5">
      <c r="A3037">
        <v>19360905</v>
      </c>
      <c r="B3037">
        <v>0.56999999999999995</v>
      </c>
      <c r="C3037">
        <v>0.32</v>
      </c>
      <c r="D3037">
        <v>0.39</v>
      </c>
      <c r="E3037">
        <v>0</v>
      </c>
    </row>
    <row r="3038" spans="1:5">
      <c r="A3038">
        <v>19360908</v>
      </c>
      <c r="B3038">
        <v>0.89</v>
      </c>
      <c r="C3038">
        <v>-0.63</v>
      </c>
      <c r="D3038">
        <v>0.48</v>
      </c>
      <c r="E3038">
        <v>0</v>
      </c>
    </row>
    <row r="3039" spans="1:5">
      <c r="A3039">
        <v>19360909</v>
      </c>
      <c r="B3039">
        <v>-0.51</v>
      </c>
      <c r="C3039">
        <v>0.56000000000000005</v>
      </c>
      <c r="D3039">
        <v>-0.34</v>
      </c>
      <c r="E3039">
        <v>0</v>
      </c>
    </row>
    <row r="3040" spans="1:5">
      <c r="A3040">
        <v>19360910</v>
      </c>
      <c r="B3040">
        <v>0.08</v>
      </c>
      <c r="C3040">
        <v>0.4</v>
      </c>
      <c r="D3040">
        <v>-0.08</v>
      </c>
      <c r="E3040">
        <v>0</v>
      </c>
    </row>
    <row r="3041" spans="1:5">
      <c r="A3041">
        <v>19360911</v>
      </c>
      <c r="B3041">
        <v>-0.12</v>
      </c>
      <c r="C3041">
        <v>-0.03</v>
      </c>
      <c r="D3041">
        <v>-0.04</v>
      </c>
      <c r="E3041">
        <v>0</v>
      </c>
    </row>
    <row r="3042" spans="1:5">
      <c r="A3042">
        <v>19360912</v>
      </c>
      <c r="B3042">
        <v>-0.27</v>
      </c>
      <c r="C3042">
        <v>0.16</v>
      </c>
      <c r="D3042">
        <v>-0.18</v>
      </c>
      <c r="E3042">
        <v>0</v>
      </c>
    </row>
    <row r="3043" spans="1:5">
      <c r="A3043">
        <v>19360914</v>
      </c>
      <c r="B3043">
        <v>-0.55000000000000004</v>
      </c>
      <c r="C3043">
        <v>7.0000000000000007E-2</v>
      </c>
      <c r="D3043">
        <v>-0.44</v>
      </c>
      <c r="E3043">
        <v>0</v>
      </c>
    </row>
    <row r="3044" spans="1:5">
      <c r="A3044">
        <v>19360915</v>
      </c>
      <c r="B3044">
        <v>-0.21</v>
      </c>
      <c r="C3044">
        <v>-0.15</v>
      </c>
      <c r="D3044">
        <v>0.21</v>
      </c>
      <c r="E3044">
        <v>0</v>
      </c>
    </row>
    <row r="3045" spans="1:5">
      <c r="A3045">
        <v>19360916</v>
      </c>
      <c r="B3045">
        <v>-0.98</v>
      </c>
      <c r="C3045">
        <v>0.5</v>
      </c>
      <c r="D3045">
        <v>-0.37</v>
      </c>
      <c r="E3045">
        <v>0</v>
      </c>
    </row>
    <row r="3046" spans="1:5">
      <c r="A3046">
        <v>19360917</v>
      </c>
      <c r="B3046">
        <v>0.7</v>
      </c>
      <c r="C3046">
        <v>-0.43</v>
      </c>
      <c r="D3046">
        <v>0.22</v>
      </c>
      <c r="E3046">
        <v>0</v>
      </c>
    </row>
    <row r="3047" spans="1:5">
      <c r="A3047">
        <v>19360918</v>
      </c>
      <c r="B3047">
        <v>0.9</v>
      </c>
      <c r="C3047">
        <v>0.39</v>
      </c>
      <c r="D3047">
        <v>0.45</v>
      </c>
      <c r="E3047">
        <v>0</v>
      </c>
    </row>
    <row r="3048" spans="1:5">
      <c r="A3048">
        <v>19360919</v>
      </c>
      <c r="B3048">
        <v>0.64</v>
      </c>
      <c r="C3048">
        <v>7.0000000000000007E-2</v>
      </c>
      <c r="D3048">
        <v>0.65</v>
      </c>
      <c r="E3048">
        <v>0</v>
      </c>
    </row>
    <row r="3049" spans="1:5">
      <c r="A3049">
        <v>19360921</v>
      </c>
      <c r="B3049">
        <v>0.16</v>
      </c>
      <c r="C3049">
        <v>0.32</v>
      </c>
      <c r="D3049">
        <v>-0.28000000000000003</v>
      </c>
      <c r="E3049">
        <v>0</v>
      </c>
    </row>
    <row r="3050" spans="1:5">
      <c r="A3050">
        <v>19360922</v>
      </c>
      <c r="B3050">
        <v>0.22</v>
      </c>
      <c r="C3050">
        <v>-0.23</v>
      </c>
      <c r="D3050">
        <v>-0.24</v>
      </c>
      <c r="E3050">
        <v>0</v>
      </c>
    </row>
    <row r="3051" spans="1:5">
      <c r="A3051">
        <v>19360923</v>
      </c>
      <c r="B3051">
        <v>-0.31</v>
      </c>
      <c r="C3051">
        <v>-0.05</v>
      </c>
      <c r="D3051">
        <v>-0.55000000000000004</v>
      </c>
      <c r="E3051">
        <v>0</v>
      </c>
    </row>
    <row r="3052" spans="1:5">
      <c r="A3052">
        <v>19360924</v>
      </c>
      <c r="B3052">
        <v>0.06</v>
      </c>
      <c r="C3052">
        <v>-0.2</v>
      </c>
      <c r="D3052">
        <v>0.38</v>
      </c>
      <c r="E3052">
        <v>0</v>
      </c>
    </row>
    <row r="3053" spans="1:5">
      <c r="A3053">
        <v>19360925</v>
      </c>
      <c r="B3053">
        <v>-1.44</v>
      </c>
      <c r="C3053">
        <v>-0.05</v>
      </c>
      <c r="D3053">
        <v>-0.3</v>
      </c>
      <c r="E3053">
        <v>0</v>
      </c>
    </row>
    <row r="3054" spans="1:5">
      <c r="A3054">
        <v>19360926</v>
      </c>
      <c r="B3054">
        <v>0.93</v>
      </c>
      <c r="C3054">
        <v>0.32</v>
      </c>
      <c r="D3054">
        <v>0.53</v>
      </c>
      <c r="E3054">
        <v>0</v>
      </c>
    </row>
    <row r="3055" spans="1:5">
      <c r="A3055">
        <v>19360928</v>
      </c>
      <c r="B3055">
        <v>0.32</v>
      </c>
      <c r="C3055">
        <v>0.33</v>
      </c>
      <c r="D3055">
        <v>-0.01</v>
      </c>
      <c r="E3055">
        <v>0</v>
      </c>
    </row>
    <row r="3056" spans="1:5">
      <c r="A3056">
        <v>19360929</v>
      </c>
      <c r="B3056">
        <v>-0.18</v>
      </c>
      <c r="C3056">
        <v>0.16</v>
      </c>
      <c r="D3056">
        <v>-0.36</v>
      </c>
      <c r="E3056">
        <v>0</v>
      </c>
    </row>
    <row r="3057" spans="1:5">
      <c r="A3057">
        <v>19360930</v>
      </c>
      <c r="B3057">
        <v>-0.44</v>
      </c>
      <c r="C3057">
        <v>0.19</v>
      </c>
      <c r="D3057">
        <v>0.12</v>
      </c>
      <c r="E3057">
        <v>0</v>
      </c>
    </row>
    <row r="3058" spans="1:5">
      <c r="A3058">
        <v>19361001</v>
      </c>
      <c r="B3058">
        <v>0.13</v>
      </c>
      <c r="C3058">
        <v>0.55000000000000004</v>
      </c>
      <c r="D3058">
        <v>-0.16</v>
      </c>
      <c r="E3058">
        <v>1E-3</v>
      </c>
    </row>
    <row r="3059" spans="1:5">
      <c r="A3059">
        <v>19361002</v>
      </c>
      <c r="B3059">
        <v>1.75</v>
      </c>
      <c r="C3059">
        <v>0.24</v>
      </c>
      <c r="D3059">
        <v>1.27</v>
      </c>
      <c r="E3059">
        <v>1E-3</v>
      </c>
    </row>
    <row r="3060" spans="1:5">
      <c r="A3060">
        <v>19361003</v>
      </c>
      <c r="B3060">
        <v>0.93</v>
      </c>
      <c r="C3060">
        <v>-0.18</v>
      </c>
      <c r="D3060">
        <v>0.37</v>
      </c>
      <c r="E3060">
        <v>1E-3</v>
      </c>
    </row>
    <row r="3061" spans="1:5">
      <c r="A3061">
        <v>19361005</v>
      </c>
      <c r="B3061">
        <v>0.12</v>
      </c>
      <c r="C3061">
        <v>0.06</v>
      </c>
      <c r="D3061">
        <v>0.12</v>
      </c>
      <c r="E3061">
        <v>1E-3</v>
      </c>
    </row>
    <row r="3062" spans="1:5">
      <c r="A3062">
        <v>19361006</v>
      </c>
      <c r="B3062">
        <v>0.67</v>
      </c>
      <c r="C3062">
        <v>-0.28999999999999998</v>
      </c>
      <c r="D3062">
        <v>-0.22</v>
      </c>
      <c r="E3062">
        <v>1E-3</v>
      </c>
    </row>
    <row r="3063" spans="1:5">
      <c r="A3063">
        <v>19361007</v>
      </c>
      <c r="B3063">
        <v>0.28999999999999998</v>
      </c>
      <c r="C3063">
        <v>-0.76</v>
      </c>
      <c r="D3063">
        <v>0.38</v>
      </c>
      <c r="E3063">
        <v>1E-3</v>
      </c>
    </row>
    <row r="3064" spans="1:5">
      <c r="A3064">
        <v>19361008</v>
      </c>
      <c r="B3064">
        <v>0.49</v>
      </c>
      <c r="C3064">
        <v>-0.11</v>
      </c>
      <c r="D3064">
        <v>0.44</v>
      </c>
      <c r="E3064">
        <v>1E-3</v>
      </c>
    </row>
    <row r="3065" spans="1:5">
      <c r="A3065">
        <v>19361009</v>
      </c>
      <c r="B3065">
        <v>0.38</v>
      </c>
      <c r="C3065">
        <v>0.46</v>
      </c>
      <c r="D3065">
        <v>-0.43</v>
      </c>
      <c r="E3065">
        <v>1E-3</v>
      </c>
    </row>
    <row r="3066" spans="1:5">
      <c r="A3066">
        <v>19361010</v>
      </c>
      <c r="B3066">
        <v>0.51</v>
      </c>
      <c r="C3066">
        <v>0.02</v>
      </c>
      <c r="D3066">
        <v>-0.05</v>
      </c>
      <c r="E3066">
        <v>1E-3</v>
      </c>
    </row>
    <row r="3067" spans="1:5">
      <c r="A3067">
        <v>19361013</v>
      </c>
      <c r="B3067">
        <v>-0.16</v>
      </c>
      <c r="C3067">
        <v>-0.6</v>
      </c>
      <c r="D3067">
        <v>0.34</v>
      </c>
      <c r="E3067">
        <v>1E-3</v>
      </c>
    </row>
    <row r="3068" spans="1:5">
      <c r="A3068">
        <v>19361014</v>
      </c>
      <c r="B3068">
        <v>-0.27</v>
      </c>
      <c r="C3068">
        <v>0.02</v>
      </c>
      <c r="D3068">
        <v>-0.12</v>
      </c>
      <c r="E3068">
        <v>1E-3</v>
      </c>
    </row>
    <row r="3069" spans="1:5">
      <c r="A3069">
        <v>19361015</v>
      </c>
      <c r="B3069">
        <v>-0.11</v>
      </c>
      <c r="C3069">
        <v>0.16</v>
      </c>
      <c r="D3069">
        <v>0.4</v>
      </c>
      <c r="E3069">
        <v>1E-3</v>
      </c>
    </row>
    <row r="3070" spans="1:5">
      <c r="A3070">
        <v>19361016</v>
      </c>
      <c r="B3070">
        <v>1</v>
      </c>
      <c r="C3070">
        <v>0.24</v>
      </c>
      <c r="D3070">
        <v>0.62</v>
      </c>
      <c r="E3070">
        <v>1E-3</v>
      </c>
    </row>
    <row r="3071" spans="1:5">
      <c r="A3071">
        <v>19361017</v>
      </c>
      <c r="B3071">
        <v>0.45</v>
      </c>
      <c r="C3071">
        <v>0.2</v>
      </c>
      <c r="D3071">
        <v>-0.04</v>
      </c>
      <c r="E3071">
        <v>1E-3</v>
      </c>
    </row>
    <row r="3072" spans="1:5">
      <c r="A3072">
        <v>19361019</v>
      </c>
      <c r="B3072">
        <v>0.13</v>
      </c>
      <c r="C3072">
        <v>-0.27</v>
      </c>
      <c r="D3072">
        <v>0.04</v>
      </c>
      <c r="E3072">
        <v>1E-3</v>
      </c>
    </row>
    <row r="3073" spans="1:5">
      <c r="A3073">
        <v>19361020</v>
      </c>
      <c r="B3073">
        <v>-0.13</v>
      </c>
      <c r="C3073">
        <v>-0.87</v>
      </c>
      <c r="D3073">
        <v>-0.33</v>
      </c>
      <c r="E3073">
        <v>1E-3</v>
      </c>
    </row>
    <row r="3074" spans="1:5">
      <c r="A3074">
        <v>19361021</v>
      </c>
      <c r="B3074">
        <v>0.36</v>
      </c>
      <c r="C3074">
        <v>0</v>
      </c>
      <c r="D3074">
        <v>0.43</v>
      </c>
      <c r="E3074">
        <v>1E-3</v>
      </c>
    </row>
    <row r="3075" spans="1:5">
      <c r="A3075">
        <v>19361022</v>
      </c>
      <c r="B3075">
        <v>-0.68</v>
      </c>
      <c r="C3075">
        <v>-0.21</v>
      </c>
      <c r="D3075">
        <v>-0.61</v>
      </c>
      <c r="E3075">
        <v>1E-3</v>
      </c>
    </row>
    <row r="3076" spans="1:5">
      <c r="A3076">
        <v>19361023</v>
      </c>
      <c r="B3076">
        <v>0.36</v>
      </c>
      <c r="C3076">
        <v>0.14000000000000001</v>
      </c>
      <c r="D3076">
        <v>-0.42</v>
      </c>
      <c r="E3076">
        <v>1E-3</v>
      </c>
    </row>
    <row r="3077" spans="1:5">
      <c r="A3077">
        <v>19361024</v>
      </c>
      <c r="B3077">
        <v>0.11</v>
      </c>
      <c r="C3077">
        <v>0.14000000000000001</v>
      </c>
      <c r="D3077">
        <v>0.04</v>
      </c>
      <c r="E3077">
        <v>1E-3</v>
      </c>
    </row>
    <row r="3078" spans="1:5">
      <c r="A3078">
        <v>19361026</v>
      </c>
      <c r="B3078">
        <v>-2.2599999999999998</v>
      </c>
      <c r="C3078">
        <v>-0.03</v>
      </c>
      <c r="D3078">
        <v>-0.49</v>
      </c>
      <c r="E3078">
        <v>1E-3</v>
      </c>
    </row>
    <row r="3079" spans="1:5">
      <c r="A3079">
        <v>19361027</v>
      </c>
      <c r="B3079">
        <v>1.45</v>
      </c>
      <c r="C3079">
        <v>-0.05</v>
      </c>
      <c r="D3079">
        <v>0.3</v>
      </c>
      <c r="E3079">
        <v>1E-3</v>
      </c>
    </row>
    <row r="3080" spans="1:5">
      <c r="A3080">
        <v>19361028</v>
      </c>
      <c r="B3080">
        <v>0.15</v>
      </c>
      <c r="C3080">
        <v>0.2</v>
      </c>
      <c r="D3080">
        <v>-0.03</v>
      </c>
      <c r="E3080">
        <v>1E-3</v>
      </c>
    </row>
    <row r="3081" spans="1:5">
      <c r="A3081">
        <v>19361029</v>
      </c>
      <c r="B3081">
        <v>1.2</v>
      </c>
      <c r="C3081">
        <v>-0.47</v>
      </c>
      <c r="D3081">
        <v>0.71</v>
      </c>
      <c r="E3081">
        <v>1E-3</v>
      </c>
    </row>
    <row r="3082" spans="1:5">
      <c r="A3082">
        <v>19361030</v>
      </c>
      <c r="B3082">
        <v>0.15</v>
      </c>
      <c r="C3082">
        <v>-0.57999999999999996</v>
      </c>
      <c r="D3082">
        <v>0.01</v>
      </c>
      <c r="E3082">
        <v>1E-3</v>
      </c>
    </row>
    <row r="3083" spans="1:5">
      <c r="A3083">
        <v>19361031</v>
      </c>
      <c r="B3083">
        <v>0.04</v>
      </c>
      <c r="C3083">
        <v>-0.2</v>
      </c>
      <c r="D3083">
        <v>-0.14000000000000001</v>
      </c>
      <c r="E3083">
        <v>1E-3</v>
      </c>
    </row>
    <row r="3084" spans="1:5">
      <c r="A3084">
        <v>19361102</v>
      </c>
      <c r="B3084">
        <v>-0.3</v>
      </c>
      <c r="C3084">
        <v>0.04</v>
      </c>
      <c r="D3084">
        <v>0.21</v>
      </c>
      <c r="E3084">
        <v>0</v>
      </c>
    </row>
    <row r="3085" spans="1:5">
      <c r="A3085">
        <v>19361104</v>
      </c>
      <c r="B3085">
        <v>1.66</v>
      </c>
      <c r="C3085">
        <v>1.07</v>
      </c>
      <c r="D3085">
        <v>-0.43</v>
      </c>
      <c r="E3085">
        <v>0</v>
      </c>
    </row>
    <row r="3086" spans="1:5">
      <c r="A3086">
        <v>19361105</v>
      </c>
      <c r="B3086">
        <v>1.1100000000000001</v>
      </c>
      <c r="C3086">
        <v>0.38</v>
      </c>
      <c r="D3086">
        <v>0.1</v>
      </c>
      <c r="E3086">
        <v>0</v>
      </c>
    </row>
    <row r="3087" spans="1:5">
      <c r="A3087">
        <v>19361106</v>
      </c>
      <c r="B3087">
        <v>-0.54</v>
      </c>
      <c r="C3087">
        <v>1.04</v>
      </c>
      <c r="D3087">
        <v>-0.71</v>
      </c>
      <c r="E3087">
        <v>0</v>
      </c>
    </row>
    <row r="3088" spans="1:5">
      <c r="A3088">
        <v>19361107</v>
      </c>
      <c r="B3088">
        <v>1.26</v>
      </c>
      <c r="C3088">
        <v>0.13</v>
      </c>
      <c r="D3088">
        <v>0.26</v>
      </c>
      <c r="E3088">
        <v>0</v>
      </c>
    </row>
    <row r="3089" spans="1:5">
      <c r="A3089">
        <v>19361109</v>
      </c>
      <c r="B3089">
        <v>0.4</v>
      </c>
      <c r="C3089">
        <v>0.87</v>
      </c>
      <c r="D3089">
        <v>0.15</v>
      </c>
      <c r="E3089">
        <v>0</v>
      </c>
    </row>
    <row r="3090" spans="1:5">
      <c r="A3090">
        <v>19361110</v>
      </c>
      <c r="B3090">
        <v>-0.24</v>
      </c>
      <c r="C3090">
        <v>0.5</v>
      </c>
      <c r="D3090">
        <v>-0.23</v>
      </c>
      <c r="E3090">
        <v>0</v>
      </c>
    </row>
    <row r="3091" spans="1:5">
      <c r="A3091">
        <v>19361112</v>
      </c>
      <c r="B3091">
        <v>-0.83</v>
      </c>
      <c r="C3091">
        <v>0.44</v>
      </c>
      <c r="D3091">
        <v>-1.66</v>
      </c>
      <c r="E3091">
        <v>0</v>
      </c>
    </row>
    <row r="3092" spans="1:5">
      <c r="A3092">
        <v>19361113</v>
      </c>
      <c r="B3092">
        <v>-0.81</v>
      </c>
      <c r="C3092">
        <v>0.31</v>
      </c>
      <c r="D3092">
        <v>-1.04</v>
      </c>
      <c r="E3092">
        <v>0</v>
      </c>
    </row>
    <row r="3093" spans="1:5">
      <c r="A3093">
        <v>19361114</v>
      </c>
      <c r="B3093">
        <v>-0.45</v>
      </c>
      <c r="C3093">
        <v>0.88</v>
      </c>
      <c r="D3093">
        <v>-0.04</v>
      </c>
      <c r="E3093">
        <v>0</v>
      </c>
    </row>
    <row r="3094" spans="1:5">
      <c r="A3094">
        <v>19361116</v>
      </c>
      <c r="B3094">
        <v>1.38</v>
      </c>
      <c r="C3094">
        <v>0.16</v>
      </c>
      <c r="D3094">
        <v>0.85</v>
      </c>
      <c r="E3094">
        <v>0</v>
      </c>
    </row>
    <row r="3095" spans="1:5">
      <c r="A3095">
        <v>19361117</v>
      </c>
      <c r="B3095">
        <v>1.36</v>
      </c>
      <c r="C3095">
        <v>0.59</v>
      </c>
      <c r="D3095">
        <v>0.67</v>
      </c>
      <c r="E3095">
        <v>0</v>
      </c>
    </row>
    <row r="3096" spans="1:5">
      <c r="A3096">
        <v>19361118</v>
      </c>
      <c r="B3096">
        <v>-0.39</v>
      </c>
      <c r="C3096">
        <v>-0.08</v>
      </c>
      <c r="D3096">
        <v>-0.33</v>
      </c>
      <c r="E3096">
        <v>0</v>
      </c>
    </row>
    <row r="3097" spans="1:5">
      <c r="A3097">
        <v>19361119</v>
      </c>
      <c r="B3097">
        <v>-0.71</v>
      </c>
      <c r="C3097">
        <v>0.06</v>
      </c>
      <c r="D3097">
        <v>-0.47</v>
      </c>
      <c r="E3097">
        <v>0</v>
      </c>
    </row>
    <row r="3098" spans="1:5">
      <c r="A3098">
        <v>19361120</v>
      </c>
      <c r="B3098">
        <v>-0.9</v>
      </c>
      <c r="C3098">
        <v>-0.26</v>
      </c>
      <c r="D3098">
        <v>-0.35</v>
      </c>
      <c r="E3098">
        <v>0</v>
      </c>
    </row>
    <row r="3099" spans="1:5">
      <c r="A3099">
        <v>19361121</v>
      </c>
      <c r="B3099">
        <v>0.75</v>
      </c>
      <c r="C3099">
        <v>0.2</v>
      </c>
      <c r="D3099">
        <v>0.54</v>
      </c>
      <c r="E3099">
        <v>0</v>
      </c>
    </row>
    <row r="3100" spans="1:5">
      <c r="A3100">
        <v>19361123</v>
      </c>
      <c r="B3100">
        <v>-2.08</v>
      </c>
      <c r="C3100">
        <v>-0.14000000000000001</v>
      </c>
      <c r="D3100">
        <v>-0.46</v>
      </c>
      <c r="E3100">
        <v>0</v>
      </c>
    </row>
    <row r="3101" spans="1:5">
      <c r="A3101">
        <v>19361124</v>
      </c>
      <c r="B3101">
        <v>1.55</v>
      </c>
      <c r="C3101">
        <v>0.09</v>
      </c>
      <c r="D3101">
        <v>0.37</v>
      </c>
      <c r="E3101">
        <v>0</v>
      </c>
    </row>
    <row r="3102" spans="1:5">
      <c r="A3102">
        <v>19361125</v>
      </c>
      <c r="B3102">
        <v>-0.21</v>
      </c>
      <c r="C3102">
        <v>0.64</v>
      </c>
      <c r="D3102">
        <v>0.22</v>
      </c>
      <c r="E3102">
        <v>0</v>
      </c>
    </row>
    <row r="3103" spans="1:5">
      <c r="A3103">
        <v>19361127</v>
      </c>
      <c r="B3103">
        <v>1.54</v>
      </c>
      <c r="C3103">
        <v>0.54</v>
      </c>
      <c r="D3103">
        <v>1.6</v>
      </c>
      <c r="E3103">
        <v>0</v>
      </c>
    </row>
    <row r="3104" spans="1:5">
      <c r="A3104">
        <v>19361128</v>
      </c>
      <c r="B3104">
        <v>0.2</v>
      </c>
      <c r="C3104">
        <v>0.55000000000000004</v>
      </c>
      <c r="D3104">
        <v>-0.01</v>
      </c>
      <c r="E3104">
        <v>0</v>
      </c>
    </row>
    <row r="3105" spans="1:5">
      <c r="A3105">
        <v>19361130</v>
      </c>
      <c r="B3105">
        <v>-0.37</v>
      </c>
      <c r="C3105">
        <v>0.44</v>
      </c>
      <c r="D3105">
        <v>-0.15</v>
      </c>
      <c r="E3105">
        <v>0</v>
      </c>
    </row>
    <row r="3106" spans="1:5">
      <c r="A3106">
        <v>19361201</v>
      </c>
      <c r="B3106">
        <v>-0.6</v>
      </c>
      <c r="C3106">
        <v>0.65</v>
      </c>
      <c r="D3106">
        <v>-0.51</v>
      </c>
      <c r="E3106">
        <v>0</v>
      </c>
    </row>
    <row r="3107" spans="1:5">
      <c r="A3107">
        <v>19361202</v>
      </c>
      <c r="B3107">
        <v>-0.88</v>
      </c>
      <c r="C3107">
        <v>0.17</v>
      </c>
      <c r="D3107">
        <v>0.3</v>
      </c>
      <c r="E3107">
        <v>0</v>
      </c>
    </row>
    <row r="3108" spans="1:5">
      <c r="A3108">
        <v>19361203</v>
      </c>
      <c r="B3108">
        <v>0.51</v>
      </c>
      <c r="C3108">
        <v>-0.13</v>
      </c>
      <c r="D3108">
        <v>0.63</v>
      </c>
      <c r="E3108">
        <v>0</v>
      </c>
    </row>
    <row r="3109" spans="1:5">
      <c r="A3109">
        <v>19361204</v>
      </c>
      <c r="B3109">
        <v>0.06</v>
      </c>
      <c r="C3109">
        <v>-0.27</v>
      </c>
      <c r="D3109">
        <v>-0.43</v>
      </c>
      <c r="E3109">
        <v>0</v>
      </c>
    </row>
    <row r="3110" spans="1:5">
      <c r="A3110">
        <v>19361205</v>
      </c>
      <c r="B3110">
        <v>0.13</v>
      </c>
      <c r="C3110">
        <v>0.42</v>
      </c>
      <c r="D3110">
        <v>0.08</v>
      </c>
      <c r="E3110">
        <v>0</v>
      </c>
    </row>
    <row r="3111" spans="1:5">
      <c r="A3111">
        <v>19361207</v>
      </c>
      <c r="B3111">
        <v>-0.66</v>
      </c>
      <c r="C3111">
        <v>0.35</v>
      </c>
      <c r="D3111">
        <v>-0.27</v>
      </c>
      <c r="E3111">
        <v>0</v>
      </c>
    </row>
    <row r="3112" spans="1:5">
      <c r="A3112">
        <v>19361208</v>
      </c>
      <c r="B3112">
        <v>0.16</v>
      </c>
      <c r="C3112">
        <v>0.2</v>
      </c>
      <c r="D3112">
        <v>0.47</v>
      </c>
      <c r="E3112">
        <v>0</v>
      </c>
    </row>
    <row r="3113" spans="1:5">
      <c r="A3113">
        <v>19361209</v>
      </c>
      <c r="B3113">
        <v>0.41</v>
      </c>
      <c r="C3113">
        <v>0.3</v>
      </c>
      <c r="D3113">
        <v>0.89</v>
      </c>
      <c r="E3113">
        <v>0</v>
      </c>
    </row>
    <row r="3114" spans="1:5">
      <c r="A3114">
        <v>19361210</v>
      </c>
      <c r="B3114">
        <v>0.77</v>
      </c>
      <c r="C3114">
        <v>0.6</v>
      </c>
      <c r="D3114">
        <v>0.77</v>
      </c>
      <c r="E3114">
        <v>0</v>
      </c>
    </row>
    <row r="3115" spans="1:5">
      <c r="A3115">
        <v>19361211</v>
      </c>
      <c r="B3115">
        <v>-0.24</v>
      </c>
      <c r="C3115">
        <v>1.05</v>
      </c>
      <c r="D3115">
        <v>-0.31</v>
      </c>
      <c r="E3115">
        <v>0</v>
      </c>
    </row>
    <row r="3116" spans="1:5">
      <c r="A3116">
        <v>19361212</v>
      </c>
      <c r="B3116">
        <v>0.13</v>
      </c>
      <c r="C3116">
        <v>0.15</v>
      </c>
      <c r="D3116">
        <v>0.44</v>
      </c>
      <c r="E3116">
        <v>0</v>
      </c>
    </row>
    <row r="3117" spans="1:5">
      <c r="A3117">
        <v>19361214</v>
      </c>
      <c r="B3117">
        <v>0.77</v>
      </c>
      <c r="C3117">
        <v>-0.26</v>
      </c>
      <c r="D3117">
        <v>0.34</v>
      </c>
      <c r="E3117">
        <v>0</v>
      </c>
    </row>
    <row r="3118" spans="1:5">
      <c r="A3118">
        <v>19361215</v>
      </c>
      <c r="B3118">
        <v>-0.1</v>
      </c>
      <c r="C3118">
        <v>-0.3</v>
      </c>
      <c r="D3118">
        <v>0.09</v>
      </c>
      <c r="E3118">
        <v>0</v>
      </c>
    </row>
    <row r="3119" spans="1:5">
      <c r="A3119">
        <v>19361216</v>
      </c>
      <c r="B3119">
        <v>-0.19</v>
      </c>
      <c r="C3119">
        <v>-0.52</v>
      </c>
      <c r="D3119">
        <v>-0.16</v>
      </c>
      <c r="E3119">
        <v>0</v>
      </c>
    </row>
    <row r="3120" spans="1:5">
      <c r="A3120">
        <v>19361217</v>
      </c>
      <c r="B3120">
        <v>-0.45</v>
      </c>
      <c r="C3120">
        <v>0.43</v>
      </c>
      <c r="D3120">
        <v>-0.18</v>
      </c>
      <c r="E3120">
        <v>0</v>
      </c>
    </row>
    <row r="3121" spans="1:5">
      <c r="A3121">
        <v>19361218</v>
      </c>
      <c r="B3121">
        <v>-0.96</v>
      </c>
      <c r="C3121">
        <v>-0.49</v>
      </c>
      <c r="D3121">
        <v>-0.14000000000000001</v>
      </c>
      <c r="E3121">
        <v>0</v>
      </c>
    </row>
    <row r="3122" spans="1:5">
      <c r="A3122">
        <v>19361219</v>
      </c>
      <c r="B3122">
        <v>-0.92</v>
      </c>
      <c r="C3122">
        <v>-0.43</v>
      </c>
      <c r="D3122">
        <v>-0.15</v>
      </c>
      <c r="E3122">
        <v>0</v>
      </c>
    </row>
    <row r="3123" spans="1:5">
      <c r="A3123">
        <v>19361221</v>
      </c>
      <c r="B3123">
        <v>-1.17</v>
      </c>
      <c r="C3123">
        <v>0.77</v>
      </c>
      <c r="D3123">
        <v>-0.12</v>
      </c>
      <c r="E3123">
        <v>0</v>
      </c>
    </row>
    <row r="3124" spans="1:5">
      <c r="A3124">
        <v>19361222</v>
      </c>
      <c r="B3124">
        <v>1.1299999999999999</v>
      </c>
      <c r="C3124">
        <v>0.1</v>
      </c>
      <c r="D3124">
        <v>0.56000000000000005</v>
      </c>
      <c r="E3124">
        <v>0</v>
      </c>
    </row>
    <row r="3125" spans="1:5">
      <c r="A3125">
        <v>19361223</v>
      </c>
      <c r="B3125">
        <v>1.01</v>
      </c>
      <c r="C3125">
        <v>0.31</v>
      </c>
      <c r="D3125">
        <v>-0.26</v>
      </c>
      <c r="E3125">
        <v>0</v>
      </c>
    </row>
    <row r="3126" spans="1:5">
      <c r="A3126">
        <v>19361224</v>
      </c>
      <c r="B3126">
        <v>0.28999999999999998</v>
      </c>
      <c r="C3126">
        <v>0.35</v>
      </c>
      <c r="D3126">
        <v>0.23</v>
      </c>
      <c r="E3126">
        <v>0</v>
      </c>
    </row>
    <row r="3127" spans="1:5">
      <c r="A3127">
        <v>19361228</v>
      </c>
      <c r="B3127">
        <v>-0.67</v>
      </c>
      <c r="C3127">
        <v>-0.61</v>
      </c>
      <c r="D3127">
        <v>0.38</v>
      </c>
      <c r="E3127">
        <v>0</v>
      </c>
    </row>
    <row r="3128" spans="1:5">
      <c r="A3128">
        <v>19361229</v>
      </c>
      <c r="B3128">
        <v>0.22</v>
      </c>
      <c r="C3128">
        <v>-0.44</v>
      </c>
      <c r="D3128">
        <v>0.84</v>
      </c>
      <c r="E3128">
        <v>0</v>
      </c>
    </row>
    <row r="3129" spans="1:5">
      <c r="A3129">
        <v>19361230</v>
      </c>
      <c r="B3129">
        <v>1.82</v>
      </c>
      <c r="C3129">
        <v>0.33</v>
      </c>
      <c r="D3129">
        <v>0.65</v>
      </c>
      <c r="E3129">
        <v>0</v>
      </c>
    </row>
    <row r="3130" spans="1:5">
      <c r="A3130">
        <v>19361231</v>
      </c>
      <c r="B3130">
        <v>-0.28999999999999998</v>
      </c>
      <c r="C3130">
        <v>0.71</v>
      </c>
      <c r="D3130">
        <v>-0.38</v>
      </c>
      <c r="E3130">
        <v>0</v>
      </c>
    </row>
    <row r="3131" spans="1:5">
      <c r="A3131">
        <v>19370102</v>
      </c>
      <c r="B3131">
        <v>-0.83</v>
      </c>
      <c r="C3131">
        <v>0.19</v>
      </c>
      <c r="D3131">
        <v>-0.06</v>
      </c>
      <c r="E3131">
        <v>0</v>
      </c>
    </row>
    <row r="3132" spans="1:5">
      <c r="A3132">
        <v>19370104</v>
      </c>
      <c r="B3132">
        <v>-0.49</v>
      </c>
      <c r="C3132">
        <v>0.2</v>
      </c>
      <c r="D3132">
        <v>0.49</v>
      </c>
      <c r="E3132">
        <v>0</v>
      </c>
    </row>
    <row r="3133" spans="1:5">
      <c r="A3133">
        <v>19370105</v>
      </c>
      <c r="B3133">
        <v>0.78</v>
      </c>
      <c r="C3133">
        <v>0.03</v>
      </c>
      <c r="D3133">
        <v>0.41</v>
      </c>
      <c r="E3133">
        <v>0</v>
      </c>
    </row>
    <row r="3134" spans="1:5">
      <c r="A3134">
        <v>19370106</v>
      </c>
      <c r="B3134">
        <v>0.15</v>
      </c>
      <c r="C3134">
        <v>-0.11</v>
      </c>
      <c r="D3134">
        <v>0.26</v>
      </c>
      <c r="E3134">
        <v>0</v>
      </c>
    </row>
    <row r="3135" spans="1:5">
      <c r="A3135">
        <v>19370107</v>
      </c>
      <c r="B3135">
        <v>1.82</v>
      </c>
      <c r="C3135">
        <v>0.4</v>
      </c>
      <c r="D3135">
        <v>0.5</v>
      </c>
      <c r="E3135">
        <v>0</v>
      </c>
    </row>
    <row r="3136" spans="1:5">
      <c r="A3136">
        <v>19370108</v>
      </c>
      <c r="B3136">
        <v>0.38</v>
      </c>
      <c r="C3136">
        <v>0.69</v>
      </c>
      <c r="D3136">
        <v>0.56000000000000005</v>
      </c>
      <c r="E3136">
        <v>0</v>
      </c>
    </row>
    <row r="3137" spans="1:5">
      <c r="A3137">
        <v>19370109</v>
      </c>
      <c r="B3137">
        <v>-0.05</v>
      </c>
      <c r="C3137">
        <v>0.54</v>
      </c>
      <c r="D3137">
        <v>0.14000000000000001</v>
      </c>
      <c r="E3137">
        <v>0</v>
      </c>
    </row>
    <row r="3138" spans="1:5">
      <c r="A3138">
        <v>19370111</v>
      </c>
      <c r="B3138">
        <v>0.49</v>
      </c>
      <c r="C3138">
        <v>0.39</v>
      </c>
      <c r="D3138">
        <v>0.98</v>
      </c>
      <c r="E3138">
        <v>0</v>
      </c>
    </row>
    <row r="3139" spans="1:5">
      <c r="A3139">
        <v>19370112</v>
      </c>
      <c r="B3139">
        <v>0.02</v>
      </c>
      <c r="C3139">
        <v>-0.04</v>
      </c>
      <c r="D3139">
        <v>-0.25</v>
      </c>
      <c r="E3139">
        <v>0</v>
      </c>
    </row>
    <row r="3140" spans="1:5">
      <c r="A3140">
        <v>19370113</v>
      </c>
      <c r="B3140">
        <v>0.17</v>
      </c>
      <c r="C3140">
        <v>0.31</v>
      </c>
      <c r="D3140">
        <v>0.25</v>
      </c>
      <c r="E3140">
        <v>0</v>
      </c>
    </row>
    <row r="3141" spans="1:5">
      <c r="A3141">
        <v>19370114</v>
      </c>
      <c r="B3141">
        <v>0.1</v>
      </c>
      <c r="C3141">
        <v>0.43</v>
      </c>
      <c r="D3141">
        <v>-1.1399999999999999</v>
      </c>
      <c r="E3141">
        <v>0</v>
      </c>
    </row>
    <row r="3142" spans="1:5">
      <c r="A3142">
        <v>19370115</v>
      </c>
      <c r="B3142">
        <v>0.3</v>
      </c>
      <c r="C3142">
        <v>0.3</v>
      </c>
      <c r="D3142">
        <v>0.27</v>
      </c>
      <c r="E3142">
        <v>0</v>
      </c>
    </row>
    <row r="3143" spans="1:5">
      <c r="A3143">
        <v>19370116</v>
      </c>
      <c r="B3143">
        <v>0.64</v>
      </c>
      <c r="C3143">
        <v>0.41</v>
      </c>
      <c r="D3143">
        <v>0.13</v>
      </c>
      <c r="E3143">
        <v>0</v>
      </c>
    </row>
    <row r="3144" spans="1:5">
      <c r="A3144">
        <v>19370118</v>
      </c>
      <c r="B3144">
        <v>-0.37</v>
      </c>
      <c r="C3144">
        <v>-0.05</v>
      </c>
      <c r="D3144">
        <v>-0.28000000000000003</v>
      </c>
      <c r="E3144">
        <v>0</v>
      </c>
    </row>
    <row r="3145" spans="1:5">
      <c r="A3145">
        <v>19370119</v>
      </c>
      <c r="B3145">
        <v>-0.73</v>
      </c>
      <c r="C3145">
        <v>-0.37</v>
      </c>
      <c r="D3145">
        <v>-0.23</v>
      </c>
      <c r="E3145">
        <v>0</v>
      </c>
    </row>
    <row r="3146" spans="1:5">
      <c r="A3146">
        <v>19370120</v>
      </c>
      <c r="B3146">
        <v>1.06</v>
      </c>
      <c r="C3146">
        <v>0.6</v>
      </c>
      <c r="D3146">
        <v>0.73</v>
      </c>
      <c r="E3146">
        <v>0</v>
      </c>
    </row>
    <row r="3147" spans="1:5">
      <c r="A3147">
        <v>19370121</v>
      </c>
      <c r="B3147">
        <v>0.59</v>
      </c>
      <c r="C3147">
        <v>0.05</v>
      </c>
      <c r="D3147">
        <v>0.09</v>
      </c>
      <c r="E3147">
        <v>0</v>
      </c>
    </row>
    <row r="3148" spans="1:5">
      <c r="A3148">
        <v>19370122</v>
      </c>
      <c r="B3148">
        <v>-0.48</v>
      </c>
      <c r="C3148">
        <v>0.44</v>
      </c>
      <c r="D3148">
        <v>0.35</v>
      </c>
      <c r="E3148">
        <v>0</v>
      </c>
    </row>
    <row r="3149" spans="1:5">
      <c r="A3149">
        <v>19370123</v>
      </c>
      <c r="B3149">
        <v>0.23</v>
      </c>
      <c r="C3149">
        <v>-0.1</v>
      </c>
      <c r="D3149">
        <v>-0.15</v>
      </c>
      <c r="E3149">
        <v>0</v>
      </c>
    </row>
    <row r="3150" spans="1:5">
      <c r="A3150">
        <v>19370125</v>
      </c>
      <c r="B3150">
        <v>-0.64</v>
      </c>
      <c r="C3150">
        <v>-0.3</v>
      </c>
      <c r="D3150">
        <v>-1.02</v>
      </c>
      <c r="E3150">
        <v>0</v>
      </c>
    </row>
    <row r="3151" spans="1:5">
      <c r="A3151">
        <v>19370126</v>
      </c>
      <c r="B3151">
        <v>-1.39</v>
      </c>
      <c r="C3151">
        <v>-0.62</v>
      </c>
      <c r="D3151">
        <v>-0.53</v>
      </c>
      <c r="E3151">
        <v>0</v>
      </c>
    </row>
    <row r="3152" spans="1:5">
      <c r="A3152">
        <v>19370127</v>
      </c>
      <c r="B3152">
        <v>0.6</v>
      </c>
      <c r="C3152">
        <v>0.49</v>
      </c>
      <c r="D3152">
        <v>0.24</v>
      </c>
      <c r="E3152">
        <v>0</v>
      </c>
    </row>
    <row r="3153" spans="1:5">
      <c r="A3153">
        <v>19370128</v>
      </c>
      <c r="B3153">
        <v>0.03</v>
      </c>
      <c r="C3153">
        <v>0.23</v>
      </c>
      <c r="D3153">
        <v>0.24</v>
      </c>
      <c r="E3153">
        <v>0</v>
      </c>
    </row>
    <row r="3154" spans="1:5">
      <c r="A3154">
        <v>19370129</v>
      </c>
      <c r="B3154">
        <v>0.56999999999999995</v>
      </c>
      <c r="C3154">
        <v>0.1</v>
      </c>
      <c r="D3154">
        <v>0.34</v>
      </c>
      <c r="E3154">
        <v>0</v>
      </c>
    </row>
    <row r="3155" spans="1:5">
      <c r="A3155">
        <v>19370130</v>
      </c>
      <c r="B3155">
        <v>0.41</v>
      </c>
      <c r="C3155">
        <v>0.04</v>
      </c>
      <c r="D3155">
        <v>0.34</v>
      </c>
      <c r="E3155">
        <v>0</v>
      </c>
    </row>
    <row r="3156" spans="1:5">
      <c r="A3156">
        <v>19370201</v>
      </c>
      <c r="B3156">
        <v>0.27</v>
      </c>
      <c r="C3156">
        <v>0.14000000000000001</v>
      </c>
      <c r="D3156">
        <v>0.08</v>
      </c>
      <c r="E3156">
        <v>1E-3</v>
      </c>
    </row>
    <row r="3157" spans="1:5">
      <c r="A3157">
        <v>19370202</v>
      </c>
      <c r="B3157">
        <v>0.68</v>
      </c>
      <c r="C3157">
        <v>-0.59</v>
      </c>
      <c r="D3157">
        <v>0.31</v>
      </c>
      <c r="E3157">
        <v>1E-3</v>
      </c>
    </row>
    <row r="3158" spans="1:5">
      <c r="A3158">
        <v>19370203</v>
      </c>
      <c r="B3158">
        <v>0.59</v>
      </c>
      <c r="C3158">
        <v>-0.04</v>
      </c>
      <c r="D3158">
        <v>1.1299999999999999</v>
      </c>
      <c r="E3158">
        <v>1E-3</v>
      </c>
    </row>
    <row r="3159" spans="1:5">
      <c r="A3159">
        <v>19370204</v>
      </c>
      <c r="B3159">
        <v>0.09</v>
      </c>
      <c r="C3159">
        <v>0.21</v>
      </c>
      <c r="D3159">
        <v>-0.3</v>
      </c>
      <c r="E3159">
        <v>1E-3</v>
      </c>
    </row>
    <row r="3160" spans="1:5">
      <c r="A3160">
        <v>19370205</v>
      </c>
      <c r="B3160">
        <v>-1.37</v>
      </c>
      <c r="C3160">
        <v>-0.38</v>
      </c>
      <c r="D3160">
        <v>-0.5</v>
      </c>
      <c r="E3160">
        <v>1E-3</v>
      </c>
    </row>
    <row r="3161" spans="1:5">
      <c r="A3161">
        <v>19370206</v>
      </c>
      <c r="B3161">
        <v>0.87</v>
      </c>
      <c r="C3161">
        <v>0.86</v>
      </c>
      <c r="D3161">
        <v>0.84</v>
      </c>
      <c r="E3161">
        <v>1E-3</v>
      </c>
    </row>
    <row r="3162" spans="1:5">
      <c r="A3162">
        <v>19370208</v>
      </c>
      <c r="B3162">
        <v>0.48</v>
      </c>
      <c r="C3162">
        <v>0.54</v>
      </c>
      <c r="D3162">
        <v>0.65</v>
      </c>
      <c r="E3162">
        <v>1E-3</v>
      </c>
    </row>
    <row r="3163" spans="1:5">
      <c r="A3163">
        <v>19370209</v>
      </c>
      <c r="B3163">
        <v>-0.32</v>
      </c>
      <c r="C3163">
        <v>0.04</v>
      </c>
      <c r="D3163">
        <v>-0.56999999999999995</v>
      </c>
      <c r="E3163">
        <v>1E-3</v>
      </c>
    </row>
    <row r="3164" spans="1:5">
      <c r="A3164">
        <v>19370210</v>
      </c>
      <c r="B3164">
        <v>0.72</v>
      </c>
      <c r="C3164">
        <v>-0.02</v>
      </c>
      <c r="D3164">
        <v>1.19</v>
      </c>
      <c r="E3164">
        <v>1E-3</v>
      </c>
    </row>
    <row r="3165" spans="1:5">
      <c r="A3165">
        <v>19370211</v>
      </c>
      <c r="B3165">
        <v>0.45</v>
      </c>
      <c r="C3165">
        <v>-0.7</v>
      </c>
      <c r="D3165">
        <v>-0.4</v>
      </c>
      <c r="E3165">
        <v>1E-3</v>
      </c>
    </row>
    <row r="3166" spans="1:5">
      <c r="A3166">
        <v>19370213</v>
      </c>
      <c r="B3166">
        <v>-0.17</v>
      </c>
      <c r="C3166">
        <v>0.37</v>
      </c>
      <c r="D3166">
        <v>-0.51</v>
      </c>
      <c r="E3166">
        <v>1E-3</v>
      </c>
    </row>
    <row r="3167" spans="1:5">
      <c r="A3167">
        <v>19370215</v>
      </c>
      <c r="B3167">
        <v>-0.71</v>
      </c>
      <c r="C3167">
        <v>0.23</v>
      </c>
      <c r="D3167">
        <v>-0.35</v>
      </c>
      <c r="E3167">
        <v>1E-3</v>
      </c>
    </row>
    <row r="3168" spans="1:5">
      <c r="A3168">
        <v>19370216</v>
      </c>
      <c r="B3168">
        <v>0.1</v>
      </c>
      <c r="C3168">
        <v>-0.11</v>
      </c>
      <c r="D3168">
        <v>0.47</v>
      </c>
      <c r="E3168">
        <v>1E-3</v>
      </c>
    </row>
    <row r="3169" spans="1:5">
      <c r="A3169">
        <v>19370217</v>
      </c>
      <c r="B3169">
        <v>-0.13</v>
      </c>
      <c r="C3169">
        <v>0.08</v>
      </c>
      <c r="D3169">
        <v>0.56999999999999995</v>
      </c>
      <c r="E3169">
        <v>1E-3</v>
      </c>
    </row>
    <row r="3170" spans="1:5">
      <c r="A3170">
        <v>19370218</v>
      </c>
      <c r="B3170">
        <v>0.28999999999999998</v>
      </c>
      <c r="C3170">
        <v>-0.09</v>
      </c>
      <c r="D3170">
        <v>0.66</v>
      </c>
      <c r="E3170">
        <v>1E-3</v>
      </c>
    </row>
    <row r="3171" spans="1:5">
      <c r="A3171">
        <v>19370219</v>
      </c>
      <c r="B3171">
        <v>0.5</v>
      </c>
      <c r="C3171">
        <v>-0.19</v>
      </c>
      <c r="D3171">
        <v>1.03</v>
      </c>
      <c r="E3171">
        <v>1E-3</v>
      </c>
    </row>
    <row r="3172" spans="1:5">
      <c r="A3172">
        <v>19370220</v>
      </c>
      <c r="B3172">
        <v>-0.13</v>
      </c>
      <c r="C3172">
        <v>-0.09</v>
      </c>
      <c r="D3172">
        <v>0.5</v>
      </c>
      <c r="E3172">
        <v>1E-3</v>
      </c>
    </row>
    <row r="3173" spans="1:5">
      <c r="A3173">
        <v>19370223</v>
      </c>
      <c r="B3173">
        <v>-1.79</v>
      </c>
      <c r="C3173">
        <v>-0.34</v>
      </c>
      <c r="D3173">
        <v>-0.62</v>
      </c>
      <c r="E3173">
        <v>1E-3</v>
      </c>
    </row>
    <row r="3174" spans="1:5">
      <c r="A3174">
        <v>19370224</v>
      </c>
      <c r="B3174">
        <v>0.31</v>
      </c>
      <c r="C3174">
        <v>0.33</v>
      </c>
      <c r="D3174">
        <v>0.1</v>
      </c>
      <c r="E3174">
        <v>1E-3</v>
      </c>
    </row>
    <row r="3175" spans="1:5">
      <c r="A3175">
        <v>19370225</v>
      </c>
      <c r="B3175">
        <v>-0.15</v>
      </c>
      <c r="C3175">
        <v>0.65</v>
      </c>
      <c r="D3175">
        <v>-0.15</v>
      </c>
      <c r="E3175">
        <v>1E-3</v>
      </c>
    </row>
    <row r="3176" spans="1:5">
      <c r="A3176">
        <v>19370226</v>
      </c>
      <c r="B3176">
        <v>0.27</v>
      </c>
      <c r="C3176">
        <v>0.21</v>
      </c>
      <c r="D3176">
        <v>0.25</v>
      </c>
      <c r="E3176">
        <v>1E-3</v>
      </c>
    </row>
    <row r="3177" spans="1:5">
      <c r="A3177">
        <v>19370227</v>
      </c>
      <c r="B3177">
        <v>0.31</v>
      </c>
      <c r="C3177">
        <v>-0.27</v>
      </c>
      <c r="D3177">
        <v>0.08</v>
      </c>
      <c r="E3177">
        <v>1E-3</v>
      </c>
    </row>
    <row r="3178" spans="1:5">
      <c r="A3178">
        <v>19370301</v>
      </c>
      <c r="B3178">
        <v>0.16</v>
      </c>
      <c r="C3178">
        <v>0.02</v>
      </c>
      <c r="D3178">
        <v>0.55000000000000004</v>
      </c>
      <c r="E3178">
        <v>1E-3</v>
      </c>
    </row>
    <row r="3179" spans="1:5">
      <c r="A3179">
        <v>19370302</v>
      </c>
      <c r="B3179">
        <v>0.95</v>
      </c>
      <c r="C3179">
        <v>-0.11</v>
      </c>
      <c r="D3179">
        <v>0.21</v>
      </c>
      <c r="E3179">
        <v>1E-3</v>
      </c>
    </row>
    <row r="3180" spans="1:5">
      <c r="A3180">
        <v>19370303</v>
      </c>
      <c r="B3180">
        <v>1.1100000000000001</v>
      </c>
      <c r="C3180">
        <v>-0.63</v>
      </c>
      <c r="D3180">
        <v>1.56</v>
      </c>
      <c r="E3180">
        <v>1E-3</v>
      </c>
    </row>
    <row r="3181" spans="1:5">
      <c r="A3181">
        <v>19370304</v>
      </c>
      <c r="B3181">
        <v>-0.6</v>
      </c>
      <c r="C3181">
        <v>-0.17</v>
      </c>
      <c r="D3181">
        <v>-0.31</v>
      </c>
      <c r="E3181">
        <v>1E-3</v>
      </c>
    </row>
    <row r="3182" spans="1:5">
      <c r="A3182">
        <v>19370305</v>
      </c>
      <c r="B3182">
        <v>0.91</v>
      </c>
      <c r="C3182">
        <v>-0.26</v>
      </c>
      <c r="D3182">
        <v>1.21</v>
      </c>
      <c r="E3182">
        <v>1E-3</v>
      </c>
    </row>
    <row r="3183" spans="1:5">
      <c r="A3183">
        <v>19370306</v>
      </c>
      <c r="B3183">
        <v>0.33</v>
      </c>
      <c r="C3183">
        <v>-0.06</v>
      </c>
      <c r="D3183">
        <v>0.67</v>
      </c>
      <c r="E3183">
        <v>1E-3</v>
      </c>
    </row>
    <row r="3184" spans="1:5">
      <c r="A3184">
        <v>19370308</v>
      </c>
      <c r="B3184">
        <v>-0.42</v>
      </c>
      <c r="C3184">
        <v>-0.14000000000000001</v>
      </c>
      <c r="D3184">
        <v>0.35</v>
      </c>
      <c r="E3184">
        <v>1E-3</v>
      </c>
    </row>
    <row r="3185" spans="1:5">
      <c r="A3185">
        <v>19370309</v>
      </c>
      <c r="B3185">
        <v>0.12</v>
      </c>
      <c r="C3185">
        <v>-0.36</v>
      </c>
      <c r="D3185">
        <v>0.34</v>
      </c>
      <c r="E3185">
        <v>1E-3</v>
      </c>
    </row>
    <row r="3186" spans="1:5">
      <c r="A3186">
        <v>19370310</v>
      </c>
      <c r="B3186">
        <v>0.54</v>
      </c>
      <c r="C3186">
        <v>-0.11</v>
      </c>
      <c r="D3186">
        <v>0.54</v>
      </c>
      <c r="E3186">
        <v>1E-3</v>
      </c>
    </row>
    <row r="3187" spans="1:5">
      <c r="A3187">
        <v>19370311</v>
      </c>
      <c r="B3187">
        <v>-1</v>
      </c>
      <c r="C3187">
        <v>-0.36</v>
      </c>
      <c r="D3187">
        <v>-0.45</v>
      </c>
      <c r="E3187">
        <v>1E-3</v>
      </c>
    </row>
    <row r="3188" spans="1:5">
      <c r="A3188">
        <v>19370312</v>
      </c>
      <c r="B3188">
        <v>-0.35</v>
      </c>
      <c r="C3188">
        <v>0.59</v>
      </c>
      <c r="D3188">
        <v>0.35</v>
      </c>
      <c r="E3188">
        <v>1E-3</v>
      </c>
    </row>
    <row r="3189" spans="1:5">
      <c r="A3189">
        <v>19370313</v>
      </c>
      <c r="B3189">
        <v>-0.14000000000000001</v>
      </c>
      <c r="C3189">
        <v>0.38</v>
      </c>
      <c r="D3189">
        <v>-0.19</v>
      </c>
      <c r="E3189">
        <v>1E-3</v>
      </c>
    </row>
    <row r="3190" spans="1:5">
      <c r="A3190">
        <v>19370315</v>
      </c>
      <c r="B3190">
        <v>-0.61</v>
      </c>
      <c r="C3190">
        <v>1.51</v>
      </c>
      <c r="D3190">
        <v>1.61</v>
      </c>
      <c r="E3190">
        <v>1E-3</v>
      </c>
    </row>
    <row r="3191" spans="1:5">
      <c r="A3191">
        <v>19370316</v>
      </c>
      <c r="B3191">
        <v>0.43</v>
      </c>
      <c r="C3191">
        <v>0.33</v>
      </c>
      <c r="D3191">
        <v>1.1000000000000001</v>
      </c>
      <c r="E3191">
        <v>1E-3</v>
      </c>
    </row>
    <row r="3192" spans="1:5">
      <c r="A3192">
        <v>19370317</v>
      </c>
      <c r="B3192">
        <v>-0.36</v>
      </c>
      <c r="C3192">
        <v>-0.01</v>
      </c>
      <c r="D3192">
        <v>1.56</v>
      </c>
      <c r="E3192">
        <v>1E-3</v>
      </c>
    </row>
    <row r="3193" spans="1:5">
      <c r="A3193">
        <v>19370318</v>
      </c>
      <c r="B3193">
        <v>-1.91</v>
      </c>
      <c r="C3193">
        <v>-0.42</v>
      </c>
      <c r="D3193">
        <v>-1.23</v>
      </c>
      <c r="E3193">
        <v>1E-3</v>
      </c>
    </row>
    <row r="3194" spans="1:5">
      <c r="A3194">
        <v>19370319</v>
      </c>
      <c r="B3194">
        <v>-0.06</v>
      </c>
      <c r="C3194">
        <v>0.33</v>
      </c>
      <c r="D3194">
        <v>-0.01</v>
      </c>
      <c r="E3194">
        <v>1E-3</v>
      </c>
    </row>
    <row r="3195" spans="1:5">
      <c r="A3195">
        <v>19370320</v>
      </c>
      <c r="B3195">
        <v>-0.2</v>
      </c>
      <c r="C3195">
        <v>0.01</v>
      </c>
      <c r="D3195">
        <v>0.11</v>
      </c>
      <c r="E3195">
        <v>1E-3</v>
      </c>
    </row>
    <row r="3196" spans="1:5">
      <c r="A3196">
        <v>19370322</v>
      </c>
      <c r="B3196">
        <v>-2.66</v>
      </c>
      <c r="C3196">
        <v>-0.65</v>
      </c>
      <c r="D3196">
        <v>-1.75</v>
      </c>
      <c r="E3196">
        <v>1E-3</v>
      </c>
    </row>
    <row r="3197" spans="1:5">
      <c r="A3197">
        <v>19370323</v>
      </c>
      <c r="B3197">
        <v>1.3</v>
      </c>
      <c r="C3197">
        <v>-0.05</v>
      </c>
      <c r="D3197">
        <v>1.41</v>
      </c>
      <c r="E3197">
        <v>1E-3</v>
      </c>
    </row>
    <row r="3198" spans="1:5">
      <c r="A3198">
        <v>19370324</v>
      </c>
      <c r="B3198">
        <v>0.89</v>
      </c>
      <c r="C3198">
        <v>0.17</v>
      </c>
      <c r="D3198">
        <v>0.17</v>
      </c>
      <c r="E3198">
        <v>1E-3</v>
      </c>
    </row>
    <row r="3199" spans="1:5">
      <c r="A3199">
        <v>19370325</v>
      </c>
      <c r="B3199">
        <v>-7.0000000000000007E-2</v>
      </c>
      <c r="C3199">
        <v>0.19</v>
      </c>
      <c r="D3199">
        <v>-0.42</v>
      </c>
      <c r="E3199">
        <v>1E-3</v>
      </c>
    </row>
    <row r="3200" spans="1:5">
      <c r="A3200">
        <v>19370327</v>
      </c>
      <c r="B3200">
        <v>0.35</v>
      </c>
      <c r="C3200">
        <v>0.05</v>
      </c>
      <c r="D3200">
        <v>0.53</v>
      </c>
      <c r="E3200">
        <v>1E-3</v>
      </c>
    </row>
    <row r="3201" spans="1:5">
      <c r="A3201">
        <v>19370329</v>
      </c>
      <c r="B3201">
        <v>-0.44</v>
      </c>
      <c r="C3201">
        <v>0.17</v>
      </c>
      <c r="D3201">
        <v>0</v>
      </c>
      <c r="E3201">
        <v>1E-3</v>
      </c>
    </row>
    <row r="3202" spans="1:5">
      <c r="A3202">
        <v>19370330</v>
      </c>
      <c r="B3202">
        <v>1.34</v>
      </c>
      <c r="C3202">
        <v>-0.82</v>
      </c>
      <c r="D3202">
        <v>1.24</v>
      </c>
      <c r="E3202">
        <v>1E-3</v>
      </c>
    </row>
    <row r="3203" spans="1:5">
      <c r="A3203">
        <v>19370331</v>
      </c>
      <c r="B3203">
        <v>0.21</v>
      </c>
      <c r="C3203">
        <v>0.2</v>
      </c>
      <c r="D3203">
        <v>-0.43</v>
      </c>
      <c r="E3203">
        <v>1E-3</v>
      </c>
    </row>
    <row r="3204" spans="1:5">
      <c r="A3204">
        <v>19370401</v>
      </c>
      <c r="B3204">
        <v>-0.88</v>
      </c>
      <c r="C3204">
        <v>-0.01</v>
      </c>
      <c r="D3204">
        <v>-0.66</v>
      </c>
      <c r="E3204">
        <v>1E-3</v>
      </c>
    </row>
    <row r="3205" spans="1:5">
      <c r="A3205">
        <v>19370402</v>
      </c>
      <c r="B3205">
        <v>-1.2</v>
      </c>
      <c r="C3205">
        <v>-0.7</v>
      </c>
      <c r="D3205">
        <v>-0.93</v>
      </c>
      <c r="E3205">
        <v>1E-3</v>
      </c>
    </row>
    <row r="3206" spans="1:5">
      <c r="A3206">
        <v>19370403</v>
      </c>
      <c r="B3206">
        <v>0.39</v>
      </c>
      <c r="C3206">
        <v>0.26</v>
      </c>
      <c r="D3206">
        <v>0.45</v>
      </c>
      <c r="E3206">
        <v>1E-3</v>
      </c>
    </row>
    <row r="3207" spans="1:5">
      <c r="A3207">
        <v>19370405</v>
      </c>
      <c r="B3207">
        <v>0.4</v>
      </c>
      <c r="C3207">
        <v>-0.1</v>
      </c>
      <c r="D3207">
        <v>0.1</v>
      </c>
      <c r="E3207">
        <v>1E-3</v>
      </c>
    </row>
    <row r="3208" spans="1:5">
      <c r="A3208">
        <v>19370406</v>
      </c>
      <c r="B3208">
        <v>-0.65</v>
      </c>
      <c r="C3208">
        <v>0.11</v>
      </c>
      <c r="D3208">
        <v>-0.52</v>
      </c>
      <c r="E3208">
        <v>1E-3</v>
      </c>
    </row>
    <row r="3209" spans="1:5">
      <c r="A3209">
        <v>19370407</v>
      </c>
      <c r="B3209">
        <v>-2.97</v>
      </c>
      <c r="C3209">
        <v>-0.7</v>
      </c>
      <c r="D3209">
        <v>-1.1399999999999999</v>
      </c>
      <c r="E3209">
        <v>1E-3</v>
      </c>
    </row>
    <row r="3210" spans="1:5">
      <c r="A3210">
        <v>19370408</v>
      </c>
      <c r="B3210">
        <v>0.23</v>
      </c>
      <c r="C3210">
        <v>-0.32</v>
      </c>
      <c r="D3210">
        <v>0.39</v>
      </c>
      <c r="E3210">
        <v>1E-3</v>
      </c>
    </row>
    <row r="3211" spans="1:5">
      <c r="A3211">
        <v>19370409</v>
      </c>
      <c r="B3211">
        <v>0.41</v>
      </c>
      <c r="C3211">
        <v>0.53</v>
      </c>
      <c r="D3211">
        <v>-0.01</v>
      </c>
      <c r="E3211">
        <v>1E-3</v>
      </c>
    </row>
    <row r="3212" spans="1:5">
      <c r="A3212">
        <v>19370410</v>
      </c>
      <c r="B3212">
        <v>-0.13</v>
      </c>
      <c r="C3212">
        <v>0.47</v>
      </c>
      <c r="D3212">
        <v>-0.19</v>
      </c>
      <c r="E3212">
        <v>1E-3</v>
      </c>
    </row>
    <row r="3213" spans="1:5">
      <c r="A3213">
        <v>19370412</v>
      </c>
      <c r="B3213">
        <v>0.5</v>
      </c>
      <c r="C3213">
        <v>-0.44</v>
      </c>
      <c r="D3213">
        <v>0.33</v>
      </c>
      <c r="E3213">
        <v>1E-3</v>
      </c>
    </row>
    <row r="3214" spans="1:5">
      <c r="A3214">
        <v>19370413</v>
      </c>
      <c r="B3214">
        <v>1.1100000000000001</v>
      </c>
      <c r="C3214">
        <v>0.63</v>
      </c>
      <c r="D3214">
        <v>0.05</v>
      </c>
      <c r="E3214">
        <v>1E-3</v>
      </c>
    </row>
    <row r="3215" spans="1:5">
      <c r="A3215">
        <v>19370414</v>
      </c>
      <c r="B3215">
        <v>0.15</v>
      </c>
      <c r="C3215">
        <v>0.11</v>
      </c>
      <c r="D3215">
        <v>0.05</v>
      </c>
      <c r="E3215">
        <v>1E-3</v>
      </c>
    </row>
    <row r="3216" spans="1:5">
      <c r="A3216">
        <v>19370415</v>
      </c>
      <c r="B3216">
        <v>-0.35</v>
      </c>
      <c r="C3216">
        <v>-0.09</v>
      </c>
      <c r="D3216">
        <v>0.04</v>
      </c>
      <c r="E3216">
        <v>1E-3</v>
      </c>
    </row>
    <row r="3217" spans="1:5">
      <c r="A3217">
        <v>19370416</v>
      </c>
      <c r="B3217">
        <v>-0.43</v>
      </c>
      <c r="C3217">
        <v>-0.26</v>
      </c>
      <c r="D3217">
        <v>-0.28999999999999998</v>
      </c>
      <c r="E3217">
        <v>1E-3</v>
      </c>
    </row>
    <row r="3218" spans="1:5">
      <c r="A3218">
        <v>19370417</v>
      </c>
      <c r="B3218">
        <v>-0.27</v>
      </c>
      <c r="C3218">
        <v>0.4</v>
      </c>
      <c r="D3218">
        <v>-0.63</v>
      </c>
      <c r="E3218">
        <v>1E-3</v>
      </c>
    </row>
    <row r="3219" spans="1:5">
      <c r="A3219">
        <v>19370419</v>
      </c>
      <c r="B3219">
        <v>0.41</v>
      </c>
      <c r="C3219">
        <v>-0.39</v>
      </c>
      <c r="D3219">
        <v>0.56999999999999995</v>
      </c>
      <c r="E3219">
        <v>1E-3</v>
      </c>
    </row>
    <row r="3220" spans="1:5">
      <c r="A3220">
        <v>19370420</v>
      </c>
      <c r="B3220">
        <v>0.28000000000000003</v>
      </c>
      <c r="C3220">
        <v>-0.2</v>
      </c>
      <c r="D3220">
        <v>0.21</v>
      </c>
      <c r="E3220">
        <v>1E-3</v>
      </c>
    </row>
    <row r="3221" spans="1:5">
      <c r="A3221">
        <v>19370421</v>
      </c>
      <c r="B3221">
        <v>1.07</v>
      </c>
      <c r="C3221">
        <v>-0.55000000000000004</v>
      </c>
      <c r="D3221">
        <v>-0.44</v>
      </c>
      <c r="E3221">
        <v>1E-3</v>
      </c>
    </row>
    <row r="3222" spans="1:5">
      <c r="A3222">
        <v>19370422</v>
      </c>
      <c r="B3222">
        <v>-1.18</v>
      </c>
      <c r="C3222">
        <v>0.32</v>
      </c>
      <c r="D3222">
        <v>-0.28000000000000003</v>
      </c>
      <c r="E3222">
        <v>1E-3</v>
      </c>
    </row>
    <row r="3223" spans="1:5">
      <c r="A3223">
        <v>19370423</v>
      </c>
      <c r="B3223">
        <v>-1.49</v>
      </c>
      <c r="C3223">
        <v>0.09</v>
      </c>
      <c r="D3223">
        <v>-0.03</v>
      </c>
      <c r="E3223">
        <v>1E-3</v>
      </c>
    </row>
    <row r="3224" spans="1:5">
      <c r="A3224">
        <v>19370424</v>
      </c>
      <c r="B3224">
        <v>-0.88</v>
      </c>
      <c r="C3224">
        <v>-0.72</v>
      </c>
      <c r="D3224">
        <v>-0.12</v>
      </c>
      <c r="E3224">
        <v>1E-3</v>
      </c>
    </row>
    <row r="3225" spans="1:5">
      <c r="A3225">
        <v>19370426</v>
      </c>
      <c r="B3225">
        <v>-3.18</v>
      </c>
      <c r="C3225">
        <v>-1.04</v>
      </c>
      <c r="D3225">
        <v>-1.47</v>
      </c>
      <c r="E3225">
        <v>1E-3</v>
      </c>
    </row>
    <row r="3226" spans="1:5">
      <c r="A3226">
        <v>19370427</v>
      </c>
      <c r="B3226">
        <v>1.28</v>
      </c>
      <c r="C3226">
        <v>-0.81</v>
      </c>
      <c r="D3226">
        <v>0.42</v>
      </c>
      <c r="E3226">
        <v>1E-3</v>
      </c>
    </row>
    <row r="3227" spans="1:5">
      <c r="A3227">
        <v>19370428</v>
      </c>
      <c r="B3227">
        <v>-2.91</v>
      </c>
      <c r="C3227">
        <v>-1.48</v>
      </c>
      <c r="D3227">
        <v>-1.2</v>
      </c>
      <c r="E3227">
        <v>1E-3</v>
      </c>
    </row>
    <row r="3228" spans="1:5">
      <c r="A3228">
        <v>19370429</v>
      </c>
      <c r="B3228">
        <v>0.3</v>
      </c>
      <c r="C3228">
        <v>0.51</v>
      </c>
      <c r="D3228">
        <v>-0.32</v>
      </c>
      <c r="E3228">
        <v>1E-3</v>
      </c>
    </row>
    <row r="3229" spans="1:5">
      <c r="A3229">
        <v>19370430</v>
      </c>
      <c r="B3229">
        <v>2.62</v>
      </c>
      <c r="C3229">
        <v>0.39</v>
      </c>
      <c r="D3229">
        <v>1.9</v>
      </c>
      <c r="E3229">
        <v>1E-3</v>
      </c>
    </row>
    <row r="3230" spans="1:5">
      <c r="A3230">
        <v>19370501</v>
      </c>
      <c r="B3230">
        <v>0.18</v>
      </c>
      <c r="C3230">
        <v>0.62</v>
      </c>
      <c r="D3230">
        <v>-0.22</v>
      </c>
      <c r="E3230">
        <v>3.0000000000000001E-3</v>
      </c>
    </row>
    <row r="3231" spans="1:5">
      <c r="A3231">
        <v>19370503</v>
      </c>
      <c r="B3231">
        <v>0.27</v>
      </c>
      <c r="C3231">
        <v>-0.2</v>
      </c>
      <c r="D3231">
        <v>-0.21</v>
      </c>
      <c r="E3231">
        <v>3.0000000000000001E-3</v>
      </c>
    </row>
    <row r="3232" spans="1:5">
      <c r="A3232">
        <v>19370504</v>
      </c>
      <c r="B3232">
        <v>1.26</v>
      </c>
      <c r="C3232">
        <v>-0.13</v>
      </c>
      <c r="D3232">
        <v>-0.08</v>
      </c>
      <c r="E3232">
        <v>3.0000000000000001E-3</v>
      </c>
    </row>
    <row r="3233" spans="1:5">
      <c r="A3233">
        <v>19370505</v>
      </c>
      <c r="B3233">
        <v>-0.74</v>
      </c>
      <c r="C3233">
        <v>0.2</v>
      </c>
      <c r="D3233">
        <v>-0.1</v>
      </c>
      <c r="E3233">
        <v>3.0000000000000001E-3</v>
      </c>
    </row>
    <row r="3234" spans="1:5">
      <c r="A3234">
        <v>19370506</v>
      </c>
      <c r="B3234">
        <v>0.48</v>
      </c>
      <c r="C3234">
        <v>-0.65</v>
      </c>
      <c r="D3234">
        <v>1.06</v>
      </c>
      <c r="E3234">
        <v>3.0000000000000001E-3</v>
      </c>
    </row>
    <row r="3235" spans="1:5">
      <c r="A3235">
        <v>19370507</v>
      </c>
      <c r="B3235">
        <v>-0.14000000000000001</v>
      </c>
      <c r="C3235">
        <v>0.7</v>
      </c>
      <c r="D3235">
        <v>0</v>
      </c>
      <c r="E3235">
        <v>3.0000000000000001E-3</v>
      </c>
    </row>
    <row r="3236" spans="1:5">
      <c r="A3236">
        <v>19370508</v>
      </c>
      <c r="B3236">
        <v>-0.26</v>
      </c>
      <c r="C3236">
        <v>0</v>
      </c>
      <c r="D3236">
        <v>-0.41</v>
      </c>
      <c r="E3236">
        <v>3.0000000000000001E-3</v>
      </c>
    </row>
    <row r="3237" spans="1:5">
      <c r="A3237">
        <v>19370510</v>
      </c>
      <c r="B3237">
        <v>-1.83</v>
      </c>
      <c r="C3237">
        <v>0.21</v>
      </c>
      <c r="D3237">
        <v>-1.2</v>
      </c>
      <c r="E3237">
        <v>3.0000000000000001E-3</v>
      </c>
    </row>
    <row r="3238" spans="1:5">
      <c r="A3238">
        <v>19370511</v>
      </c>
      <c r="B3238">
        <v>-0.09</v>
      </c>
      <c r="C3238">
        <v>-0.28999999999999998</v>
      </c>
      <c r="D3238">
        <v>-0.28999999999999998</v>
      </c>
      <c r="E3238">
        <v>3.0000000000000001E-3</v>
      </c>
    </row>
    <row r="3239" spans="1:5">
      <c r="A3239">
        <v>19370512</v>
      </c>
      <c r="B3239">
        <v>-0.28999999999999998</v>
      </c>
      <c r="C3239">
        <v>-0.04</v>
      </c>
      <c r="D3239">
        <v>0.12</v>
      </c>
      <c r="E3239">
        <v>3.0000000000000001E-3</v>
      </c>
    </row>
    <row r="3240" spans="1:5">
      <c r="A3240">
        <v>19370513</v>
      </c>
      <c r="B3240">
        <v>-2.97</v>
      </c>
      <c r="C3240">
        <v>-1.89</v>
      </c>
      <c r="D3240">
        <v>-1.1100000000000001</v>
      </c>
      <c r="E3240">
        <v>3.0000000000000001E-3</v>
      </c>
    </row>
    <row r="3241" spans="1:5">
      <c r="A3241">
        <v>19370514</v>
      </c>
      <c r="B3241">
        <v>0.97</v>
      </c>
      <c r="C3241">
        <v>0.1</v>
      </c>
      <c r="D3241">
        <v>0.47</v>
      </c>
      <c r="E3241">
        <v>3.0000000000000001E-3</v>
      </c>
    </row>
    <row r="3242" spans="1:5">
      <c r="A3242">
        <v>19370515</v>
      </c>
      <c r="B3242">
        <v>0.26</v>
      </c>
      <c r="C3242">
        <v>0.16</v>
      </c>
      <c r="D3242">
        <v>0.03</v>
      </c>
      <c r="E3242">
        <v>3.0000000000000001E-3</v>
      </c>
    </row>
    <row r="3243" spans="1:5">
      <c r="A3243">
        <v>19370517</v>
      </c>
      <c r="B3243">
        <v>-1.1399999999999999</v>
      </c>
      <c r="C3243">
        <v>0.37</v>
      </c>
      <c r="D3243">
        <v>-0.74</v>
      </c>
      <c r="E3243">
        <v>3.0000000000000001E-3</v>
      </c>
    </row>
    <row r="3244" spans="1:5">
      <c r="A3244">
        <v>19370518</v>
      </c>
      <c r="B3244">
        <v>1.01</v>
      </c>
      <c r="C3244">
        <v>-0.66</v>
      </c>
      <c r="D3244">
        <v>0.71</v>
      </c>
      <c r="E3244">
        <v>3.0000000000000001E-3</v>
      </c>
    </row>
    <row r="3245" spans="1:5">
      <c r="A3245">
        <v>19370519</v>
      </c>
      <c r="B3245">
        <v>-0.05</v>
      </c>
      <c r="C3245">
        <v>0.51</v>
      </c>
      <c r="D3245">
        <v>-0.57999999999999996</v>
      </c>
      <c r="E3245">
        <v>3.0000000000000001E-3</v>
      </c>
    </row>
    <row r="3246" spans="1:5">
      <c r="A3246">
        <v>19370520</v>
      </c>
      <c r="B3246">
        <v>2.17</v>
      </c>
      <c r="C3246">
        <v>0.01</v>
      </c>
      <c r="D3246">
        <v>0.41</v>
      </c>
      <c r="E3246">
        <v>3.0000000000000001E-3</v>
      </c>
    </row>
    <row r="3247" spans="1:5">
      <c r="A3247">
        <v>19370521</v>
      </c>
      <c r="B3247">
        <v>0.27</v>
      </c>
      <c r="C3247">
        <v>0.33</v>
      </c>
      <c r="D3247">
        <v>-0.44</v>
      </c>
      <c r="E3247">
        <v>3.0000000000000001E-3</v>
      </c>
    </row>
    <row r="3248" spans="1:5">
      <c r="A3248">
        <v>19370522</v>
      </c>
      <c r="B3248">
        <v>1.02</v>
      </c>
      <c r="C3248">
        <v>-0.01</v>
      </c>
      <c r="D3248">
        <v>0.65</v>
      </c>
      <c r="E3248">
        <v>3.0000000000000001E-3</v>
      </c>
    </row>
    <row r="3249" spans="1:5">
      <c r="A3249">
        <v>19370524</v>
      </c>
      <c r="B3249">
        <v>0.03</v>
      </c>
      <c r="C3249">
        <v>-0.13</v>
      </c>
      <c r="D3249">
        <v>-0.03</v>
      </c>
      <c r="E3249">
        <v>3.0000000000000001E-3</v>
      </c>
    </row>
    <row r="3250" spans="1:5">
      <c r="A3250">
        <v>19370525</v>
      </c>
      <c r="B3250">
        <v>-1.08</v>
      </c>
      <c r="C3250">
        <v>0.42</v>
      </c>
      <c r="D3250">
        <v>-0.98</v>
      </c>
      <c r="E3250">
        <v>3.0000000000000001E-3</v>
      </c>
    </row>
    <row r="3251" spans="1:5">
      <c r="A3251">
        <v>19370526</v>
      </c>
      <c r="B3251">
        <v>-0.2</v>
      </c>
      <c r="C3251">
        <v>-0.09</v>
      </c>
      <c r="D3251">
        <v>-0.06</v>
      </c>
      <c r="E3251">
        <v>3.0000000000000001E-3</v>
      </c>
    </row>
    <row r="3252" spans="1:5">
      <c r="A3252">
        <v>19370527</v>
      </c>
      <c r="B3252">
        <v>0.05</v>
      </c>
      <c r="C3252">
        <v>-0.17</v>
      </c>
      <c r="D3252">
        <v>-0.4</v>
      </c>
      <c r="E3252">
        <v>3.0000000000000001E-3</v>
      </c>
    </row>
    <row r="3253" spans="1:5">
      <c r="A3253">
        <v>19370528</v>
      </c>
      <c r="B3253">
        <v>0.12</v>
      </c>
      <c r="C3253">
        <v>-0.03</v>
      </c>
      <c r="D3253">
        <v>-0.01</v>
      </c>
      <c r="E3253">
        <v>3.0000000000000001E-3</v>
      </c>
    </row>
    <row r="3254" spans="1:5">
      <c r="A3254">
        <v>19370601</v>
      </c>
      <c r="B3254">
        <v>-1.35</v>
      </c>
      <c r="C3254">
        <v>-1.1000000000000001</v>
      </c>
      <c r="D3254">
        <v>0.04</v>
      </c>
      <c r="E3254">
        <v>1E-3</v>
      </c>
    </row>
    <row r="3255" spans="1:5">
      <c r="A3255">
        <v>19370602</v>
      </c>
      <c r="B3255">
        <v>0.64</v>
      </c>
      <c r="C3255">
        <v>-0.22</v>
      </c>
      <c r="D3255">
        <v>0.09</v>
      </c>
      <c r="E3255">
        <v>1E-3</v>
      </c>
    </row>
    <row r="3256" spans="1:5">
      <c r="A3256">
        <v>19370603</v>
      </c>
      <c r="B3256">
        <v>0.14000000000000001</v>
      </c>
      <c r="C3256">
        <v>-0.31</v>
      </c>
      <c r="D3256">
        <v>-0.44</v>
      </c>
      <c r="E3256">
        <v>1E-3</v>
      </c>
    </row>
    <row r="3257" spans="1:5">
      <c r="A3257">
        <v>19370604</v>
      </c>
      <c r="B3257">
        <v>1.02</v>
      </c>
      <c r="C3257">
        <v>0.44</v>
      </c>
      <c r="D3257">
        <v>0.12</v>
      </c>
      <c r="E3257">
        <v>1E-3</v>
      </c>
    </row>
    <row r="3258" spans="1:5">
      <c r="A3258">
        <v>19370605</v>
      </c>
      <c r="B3258">
        <v>0.15</v>
      </c>
      <c r="C3258">
        <v>0.15</v>
      </c>
      <c r="D3258">
        <v>0.08</v>
      </c>
      <c r="E3258">
        <v>1E-3</v>
      </c>
    </row>
    <row r="3259" spans="1:5">
      <c r="A3259">
        <v>19370607</v>
      </c>
      <c r="B3259">
        <v>-0.5</v>
      </c>
      <c r="C3259">
        <v>0</v>
      </c>
      <c r="D3259">
        <v>-0.36</v>
      </c>
      <c r="E3259">
        <v>1E-3</v>
      </c>
    </row>
    <row r="3260" spans="1:5">
      <c r="A3260">
        <v>19370608</v>
      </c>
      <c r="B3260">
        <v>0.33</v>
      </c>
      <c r="C3260">
        <v>-0.1</v>
      </c>
      <c r="D3260">
        <v>0.3</v>
      </c>
      <c r="E3260">
        <v>1E-3</v>
      </c>
    </row>
    <row r="3261" spans="1:5">
      <c r="A3261">
        <v>19370609</v>
      </c>
      <c r="B3261">
        <v>-0.55000000000000004</v>
      </c>
      <c r="C3261">
        <v>0.35</v>
      </c>
      <c r="D3261">
        <v>0.06</v>
      </c>
      <c r="E3261">
        <v>1E-3</v>
      </c>
    </row>
    <row r="3262" spans="1:5">
      <c r="A3262">
        <v>19370610</v>
      </c>
      <c r="B3262">
        <v>-0.39</v>
      </c>
      <c r="C3262">
        <v>-0.23</v>
      </c>
      <c r="D3262">
        <v>-0.02</v>
      </c>
      <c r="E3262">
        <v>1E-3</v>
      </c>
    </row>
    <row r="3263" spans="1:5">
      <c r="A3263">
        <v>19370611</v>
      </c>
      <c r="B3263">
        <v>-1.29</v>
      </c>
      <c r="C3263">
        <v>-0.28000000000000003</v>
      </c>
      <c r="D3263">
        <v>-0.47</v>
      </c>
      <c r="E3263">
        <v>1E-3</v>
      </c>
    </row>
    <row r="3264" spans="1:5">
      <c r="A3264">
        <v>19370612</v>
      </c>
      <c r="B3264">
        <v>-0.8</v>
      </c>
      <c r="C3264">
        <v>-0.31</v>
      </c>
      <c r="D3264">
        <v>-0.24</v>
      </c>
      <c r="E3264">
        <v>1E-3</v>
      </c>
    </row>
    <row r="3265" spans="1:5">
      <c r="A3265">
        <v>19370614</v>
      </c>
      <c r="B3265">
        <v>-2.42</v>
      </c>
      <c r="C3265">
        <v>-0.74</v>
      </c>
      <c r="D3265">
        <v>-0.93</v>
      </c>
      <c r="E3265">
        <v>1E-3</v>
      </c>
    </row>
    <row r="3266" spans="1:5">
      <c r="A3266">
        <v>19370615</v>
      </c>
      <c r="B3266">
        <v>1.01</v>
      </c>
      <c r="C3266">
        <v>0.26</v>
      </c>
      <c r="D3266">
        <v>-0.09</v>
      </c>
      <c r="E3266">
        <v>1E-3</v>
      </c>
    </row>
    <row r="3267" spans="1:5">
      <c r="A3267">
        <v>19370616</v>
      </c>
      <c r="B3267">
        <v>-0.93</v>
      </c>
      <c r="C3267">
        <v>-0.31</v>
      </c>
      <c r="D3267">
        <v>-0.36</v>
      </c>
      <c r="E3267">
        <v>1E-3</v>
      </c>
    </row>
    <row r="3268" spans="1:5">
      <c r="A3268">
        <v>19370617</v>
      </c>
      <c r="B3268">
        <v>0.89</v>
      </c>
      <c r="C3268">
        <v>-1.18</v>
      </c>
      <c r="D3268">
        <v>-0.2</v>
      </c>
      <c r="E3268">
        <v>1E-3</v>
      </c>
    </row>
    <row r="3269" spans="1:5">
      <c r="A3269">
        <v>19370618</v>
      </c>
      <c r="B3269">
        <v>0.75</v>
      </c>
      <c r="C3269">
        <v>0.32</v>
      </c>
      <c r="D3269">
        <v>0.12</v>
      </c>
      <c r="E3269">
        <v>1E-3</v>
      </c>
    </row>
    <row r="3270" spans="1:5">
      <c r="A3270">
        <v>19370619</v>
      </c>
      <c r="B3270">
        <v>-0.18</v>
      </c>
      <c r="C3270">
        <v>0.22</v>
      </c>
      <c r="D3270">
        <v>-0.2</v>
      </c>
      <c r="E3270">
        <v>1E-3</v>
      </c>
    </row>
    <row r="3271" spans="1:5">
      <c r="A3271">
        <v>19370621</v>
      </c>
      <c r="B3271">
        <v>-0.72</v>
      </c>
      <c r="C3271">
        <v>-0.06</v>
      </c>
      <c r="D3271">
        <v>-0.74</v>
      </c>
      <c r="E3271">
        <v>1E-3</v>
      </c>
    </row>
    <row r="3272" spans="1:5">
      <c r="A3272">
        <v>19370622</v>
      </c>
      <c r="B3272">
        <v>-0.18</v>
      </c>
      <c r="C3272">
        <v>0.53</v>
      </c>
      <c r="D3272">
        <v>-0.67</v>
      </c>
      <c r="E3272">
        <v>1E-3</v>
      </c>
    </row>
    <row r="3273" spans="1:5">
      <c r="A3273">
        <v>19370623</v>
      </c>
      <c r="B3273">
        <v>0.64</v>
      </c>
      <c r="C3273">
        <v>-0.33</v>
      </c>
      <c r="D3273">
        <v>0.51</v>
      </c>
      <c r="E3273">
        <v>1E-3</v>
      </c>
    </row>
    <row r="3274" spans="1:5">
      <c r="A3274">
        <v>19370624</v>
      </c>
      <c r="B3274">
        <v>0.43</v>
      </c>
      <c r="C3274">
        <v>-0.12</v>
      </c>
      <c r="D3274">
        <v>0.28000000000000003</v>
      </c>
      <c r="E3274">
        <v>1E-3</v>
      </c>
    </row>
    <row r="3275" spans="1:5">
      <c r="A3275">
        <v>19370625</v>
      </c>
      <c r="B3275">
        <v>-0.47</v>
      </c>
      <c r="C3275">
        <v>0.12</v>
      </c>
      <c r="D3275">
        <v>-0.26</v>
      </c>
      <c r="E3275">
        <v>1E-3</v>
      </c>
    </row>
    <row r="3276" spans="1:5">
      <c r="A3276">
        <v>19370626</v>
      </c>
      <c r="B3276">
        <v>-0.9</v>
      </c>
      <c r="C3276">
        <v>0.14000000000000001</v>
      </c>
      <c r="D3276">
        <v>-0.55000000000000004</v>
      </c>
      <c r="E3276">
        <v>1E-3</v>
      </c>
    </row>
    <row r="3277" spans="1:5">
      <c r="A3277">
        <v>19370628</v>
      </c>
      <c r="B3277">
        <v>-1.52</v>
      </c>
      <c r="C3277">
        <v>-0.65</v>
      </c>
      <c r="D3277">
        <v>-0.28999999999999998</v>
      </c>
      <c r="E3277">
        <v>1E-3</v>
      </c>
    </row>
    <row r="3278" spans="1:5">
      <c r="A3278">
        <v>19370629</v>
      </c>
      <c r="B3278">
        <v>0.22</v>
      </c>
      <c r="C3278">
        <v>-0.18</v>
      </c>
      <c r="D3278">
        <v>0.35</v>
      </c>
      <c r="E3278">
        <v>1E-3</v>
      </c>
    </row>
    <row r="3279" spans="1:5">
      <c r="A3279">
        <v>19370630</v>
      </c>
      <c r="B3279">
        <v>1.75</v>
      </c>
      <c r="C3279">
        <v>-0.42</v>
      </c>
      <c r="D3279">
        <v>0.73</v>
      </c>
      <c r="E3279">
        <v>1E-3</v>
      </c>
    </row>
    <row r="3280" spans="1:5">
      <c r="A3280">
        <v>19370701</v>
      </c>
      <c r="B3280">
        <v>0.64</v>
      </c>
      <c r="C3280">
        <v>0.34</v>
      </c>
      <c r="D3280">
        <v>0.28000000000000003</v>
      </c>
      <c r="E3280">
        <v>1E-3</v>
      </c>
    </row>
    <row r="3281" spans="1:5">
      <c r="A3281">
        <v>19370702</v>
      </c>
      <c r="B3281">
        <v>1.18</v>
      </c>
      <c r="C3281">
        <v>0.45</v>
      </c>
      <c r="D3281">
        <v>0.73</v>
      </c>
      <c r="E3281">
        <v>1E-3</v>
      </c>
    </row>
    <row r="3282" spans="1:5">
      <c r="A3282">
        <v>19370706</v>
      </c>
      <c r="B3282">
        <v>2.96</v>
      </c>
      <c r="C3282">
        <v>0.26</v>
      </c>
      <c r="D3282">
        <v>1.04</v>
      </c>
      <c r="E3282">
        <v>1E-3</v>
      </c>
    </row>
    <row r="3283" spans="1:5">
      <c r="A3283">
        <v>19370707</v>
      </c>
      <c r="B3283">
        <v>0.87</v>
      </c>
      <c r="C3283">
        <v>1.33</v>
      </c>
      <c r="D3283">
        <v>0.18</v>
      </c>
      <c r="E3283">
        <v>1E-3</v>
      </c>
    </row>
    <row r="3284" spans="1:5">
      <c r="A3284">
        <v>19370708</v>
      </c>
      <c r="B3284">
        <v>0.23</v>
      </c>
      <c r="C3284">
        <v>0.38</v>
      </c>
      <c r="D3284">
        <v>0.98</v>
      </c>
      <c r="E3284">
        <v>1E-3</v>
      </c>
    </row>
    <row r="3285" spans="1:5">
      <c r="A3285">
        <v>19370709</v>
      </c>
      <c r="B3285">
        <v>-0.2</v>
      </c>
      <c r="C3285">
        <v>0.41</v>
      </c>
      <c r="D3285">
        <v>-0.01</v>
      </c>
      <c r="E3285">
        <v>1E-3</v>
      </c>
    </row>
    <row r="3286" spans="1:5">
      <c r="A3286">
        <v>19370710</v>
      </c>
      <c r="B3286">
        <v>-0.26</v>
      </c>
      <c r="C3286">
        <v>0.14000000000000001</v>
      </c>
      <c r="D3286">
        <v>-0.26</v>
      </c>
      <c r="E3286">
        <v>1E-3</v>
      </c>
    </row>
    <row r="3287" spans="1:5">
      <c r="A3287">
        <v>19370712</v>
      </c>
      <c r="B3287">
        <v>1.32</v>
      </c>
      <c r="C3287">
        <v>0.02</v>
      </c>
      <c r="D3287">
        <v>0.41</v>
      </c>
      <c r="E3287">
        <v>1E-3</v>
      </c>
    </row>
    <row r="3288" spans="1:5">
      <c r="A3288">
        <v>19370713</v>
      </c>
      <c r="B3288">
        <v>-0.49</v>
      </c>
      <c r="C3288">
        <v>-0.19</v>
      </c>
      <c r="D3288">
        <v>-0.45</v>
      </c>
      <c r="E3288">
        <v>1E-3</v>
      </c>
    </row>
    <row r="3289" spans="1:5">
      <c r="A3289">
        <v>19370714</v>
      </c>
      <c r="B3289">
        <v>0.14000000000000001</v>
      </c>
      <c r="C3289">
        <v>-0.32</v>
      </c>
      <c r="D3289">
        <v>-0.71</v>
      </c>
      <c r="E3289">
        <v>1E-3</v>
      </c>
    </row>
    <row r="3290" spans="1:5">
      <c r="A3290">
        <v>19370715</v>
      </c>
      <c r="B3290">
        <v>0.42</v>
      </c>
      <c r="C3290">
        <v>-0.56000000000000005</v>
      </c>
      <c r="D3290">
        <v>-0.08</v>
      </c>
      <c r="E3290">
        <v>1E-3</v>
      </c>
    </row>
    <row r="3291" spans="1:5">
      <c r="A3291">
        <v>19370716</v>
      </c>
      <c r="B3291">
        <v>-0.25</v>
      </c>
      <c r="C3291">
        <v>-0.2</v>
      </c>
      <c r="D3291">
        <v>-0.27</v>
      </c>
      <c r="E3291">
        <v>1E-3</v>
      </c>
    </row>
    <row r="3292" spans="1:5">
      <c r="A3292">
        <v>19370717</v>
      </c>
      <c r="B3292">
        <v>0.09</v>
      </c>
      <c r="C3292">
        <v>-0.04</v>
      </c>
      <c r="D3292">
        <v>-0.14000000000000001</v>
      </c>
      <c r="E3292">
        <v>1E-3</v>
      </c>
    </row>
    <row r="3293" spans="1:5">
      <c r="A3293">
        <v>19370719</v>
      </c>
      <c r="B3293">
        <v>1.27</v>
      </c>
      <c r="C3293">
        <v>-0.37</v>
      </c>
      <c r="D3293">
        <v>0.08</v>
      </c>
      <c r="E3293">
        <v>1E-3</v>
      </c>
    </row>
    <row r="3294" spans="1:5">
      <c r="A3294">
        <v>19370720</v>
      </c>
      <c r="B3294">
        <v>0.91</v>
      </c>
      <c r="C3294">
        <v>-0.57999999999999996</v>
      </c>
      <c r="D3294">
        <v>0.7</v>
      </c>
      <c r="E3294">
        <v>1E-3</v>
      </c>
    </row>
    <row r="3295" spans="1:5">
      <c r="A3295">
        <v>19370721</v>
      </c>
      <c r="B3295">
        <v>-0.56999999999999995</v>
      </c>
      <c r="C3295">
        <v>0.45</v>
      </c>
      <c r="D3295">
        <v>-0.75</v>
      </c>
      <c r="E3295">
        <v>1E-3</v>
      </c>
    </row>
    <row r="3296" spans="1:5">
      <c r="A3296">
        <v>19370722</v>
      </c>
      <c r="B3296">
        <v>0.31</v>
      </c>
      <c r="C3296">
        <v>0.14000000000000001</v>
      </c>
      <c r="D3296">
        <v>0.19</v>
      </c>
      <c r="E3296">
        <v>1E-3</v>
      </c>
    </row>
    <row r="3297" spans="1:5">
      <c r="A3297">
        <v>19370723</v>
      </c>
      <c r="B3297">
        <v>0.22</v>
      </c>
      <c r="C3297">
        <v>-0.17</v>
      </c>
      <c r="D3297">
        <v>-0.48</v>
      </c>
      <c r="E3297">
        <v>1E-3</v>
      </c>
    </row>
    <row r="3298" spans="1:5">
      <c r="A3298">
        <v>19370724</v>
      </c>
      <c r="B3298">
        <v>0.65</v>
      </c>
      <c r="C3298">
        <v>-0.56000000000000005</v>
      </c>
      <c r="D3298">
        <v>0.28999999999999998</v>
      </c>
      <c r="E3298">
        <v>1E-3</v>
      </c>
    </row>
    <row r="3299" spans="1:5">
      <c r="A3299">
        <v>19370726</v>
      </c>
      <c r="B3299">
        <v>-0.18</v>
      </c>
      <c r="C3299">
        <v>0.42</v>
      </c>
      <c r="D3299">
        <v>-0.04</v>
      </c>
      <c r="E3299">
        <v>1E-3</v>
      </c>
    </row>
    <row r="3300" spans="1:5">
      <c r="A3300">
        <v>19370727</v>
      </c>
      <c r="B3300">
        <v>-0.2</v>
      </c>
      <c r="C3300">
        <v>-0.1</v>
      </c>
      <c r="D3300">
        <v>-0.19</v>
      </c>
      <c r="E3300">
        <v>1E-3</v>
      </c>
    </row>
    <row r="3301" spans="1:5">
      <c r="A3301">
        <v>19370728</v>
      </c>
      <c r="B3301">
        <v>-1.2</v>
      </c>
      <c r="C3301">
        <v>0.26</v>
      </c>
      <c r="D3301">
        <v>-0.39</v>
      </c>
      <c r="E3301">
        <v>1E-3</v>
      </c>
    </row>
    <row r="3302" spans="1:5">
      <c r="A3302">
        <v>19370729</v>
      </c>
      <c r="B3302">
        <v>-0.27</v>
      </c>
      <c r="C3302">
        <v>0</v>
      </c>
      <c r="D3302">
        <v>-0.23</v>
      </c>
      <c r="E3302">
        <v>1E-3</v>
      </c>
    </row>
    <row r="3303" spans="1:5">
      <c r="A3303">
        <v>19370730</v>
      </c>
      <c r="B3303">
        <v>0.27</v>
      </c>
      <c r="C3303">
        <v>-0.87</v>
      </c>
      <c r="D3303">
        <v>-0.4</v>
      </c>
      <c r="E3303">
        <v>1E-3</v>
      </c>
    </row>
    <row r="3304" spans="1:5">
      <c r="A3304">
        <v>19370731</v>
      </c>
      <c r="B3304">
        <v>0.79</v>
      </c>
      <c r="C3304">
        <v>0.16</v>
      </c>
      <c r="D3304">
        <v>0.37</v>
      </c>
      <c r="E3304">
        <v>1E-3</v>
      </c>
    </row>
    <row r="3305" spans="1:5">
      <c r="A3305">
        <v>19370802</v>
      </c>
      <c r="B3305">
        <v>0.18</v>
      </c>
      <c r="C3305">
        <v>0.26</v>
      </c>
      <c r="D3305">
        <v>0.23</v>
      </c>
      <c r="E3305">
        <v>1E-3</v>
      </c>
    </row>
    <row r="3306" spans="1:5">
      <c r="A3306">
        <v>19370803</v>
      </c>
      <c r="B3306">
        <v>-0.55000000000000004</v>
      </c>
      <c r="C3306">
        <v>0.33</v>
      </c>
      <c r="D3306">
        <v>-0.49</v>
      </c>
      <c r="E3306">
        <v>1E-3</v>
      </c>
    </row>
    <row r="3307" spans="1:5">
      <c r="A3307">
        <v>19370804</v>
      </c>
      <c r="B3307">
        <v>0.4</v>
      </c>
      <c r="C3307">
        <v>-0.1</v>
      </c>
      <c r="D3307">
        <v>0.91</v>
      </c>
      <c r="E3307">
        <v>1E-3</v>
      </c>
    </row>
    <row r="3308" spans="1:5">
      <c r="A3308">
        <v>19370805</v>
      </c>
      <c r="B3308">
        <v>-0.41</v>
      </c>
      <c r="C3308">
        <v>0.37</v>
      </c>
      <c r="D3308">
        <v>-7.0000000000000007E-2</v>
      </c>
      <c r="E3308">
        <v>1E-3</v>
      </c>
    </row>
    <row r="3309" spans="1:5">
      <c r="A3309">
        <v>19370806</v>
      </c>
      <c r="B3309">
        <v>-0.34</v>
      </c>
      <c r="C3309">
        <v>-0.1</v>
      </c>
      <c r="D3309">
        <v>-0.57999999999999996</v>
      </c>
      <c r="E3309">
        <v>1E-3</v>
      </c>
    </row>
    <row r="3310" spans="1:5">
      <c r="A3310">
        <v>19370807</v>
      </c>
      <c r="B3310">
        <v>0.68</v>
      </c>
      <c r="C3310">
        <v>-0.4</v>
      </c>
      <c r="D3310">
        <v>0.35</v>
      </c>
      <c r="E3310">
        <v>1E-3</v>
      </c>
    </row>
    <row r="3311" spans="1:5">
      <c r="A3311">
        <v>19370809</v>
      </c>
      <c r="B3311">
        <v>0.31</v>
      </c>
      <c r="C3311">
        <v>0.04</v>
      </c>
      <c r="D3311">
        <v>0.08</v>
      </c>
      <c r="E3311">
        <v>1E-3</v>
      </c>
    </row>
    <row r="3312" spans="1:5">
      <c r="A3312">
        <v>19370810</v>
      </c>
      <c r="B3312">
        <v>-0.18</v>
      </c>
      <c r="C3312">
        <v>-0.2</v>
      </c>
      <c r="D3312">
        <v>-0.28999999999999998</v>
      </c>
      <c r="E3312">
        <v>1E-3</v>
      </c>
    </row>
    <row r="3313" spans="1:5">
      <c r="A3313">
        <v>19370811</v>
      </c>
      <c r="B3313">
        <v>-0.05</v>
      </c>
      <c r="C3313">
        <v>-0.06</v>
      </c>
      <c r="D3313">
        <v>-0.56999999999999995</v>
      </c>
      <c r="E3313">
        <v>1E-3</v>
      </c>
    </row>
    <row r="3314" spans="1:5">
      <c r="A3314">
        <v>19370812</v>
      </c>
      <c r="B3314">
        <v>0.49</v>
      </c>
      <c r="C3314">
        <v>-0.42</v>
      </c>
      <c r="D3314">
        <v>0.57999999999999996</v>
      </c>
      <c r="E3314">
        <v>1E-3</v>
      </c>
    </row>
    <row r="3315" spans="1:5">
      <c r="A3315">
        <v>19370813</v>
      </c>
      <c r="B3315">
        <v>0.8</v>
      </c>
      <c r="C3315">
        <v>-0.01</v>
      </c>
      <c r="D3315">
        <v>-0.32</v>
      </c>
      <c r="E3315">
        <v>1E-3</v>
      </c>
    </row>
    <row r="3316" spans="1:5">
      <c r="A3316">
        <v>19370814</v>
      </c>
      <c r="B3316">
        <v>0.27</v>
      </c>
      <c r="C3316">
        <v>0.26</v>
      </c>
      <c r="D3316">
        <v>-7.0000000000000007E-2</v>
      </c>
      <c r="E3316">
        <v>1E-3</v>
      </c>
    </row>
    <row r="3317" spans="1:5">
      <c r="A3317">
        <v>19370816</v>
      </c>
      <c r="B3317">
        <v>-0.64</v>
      </c>
      <c r="C3317">
        <v>0.21</v>
      </c>
      <c r="D3317">
        <v>-0.68</v>
      </c>
      <c r="E3317">
        <v>1E-3</v>
      </c>
    </row>
    <row r="3318" spans="1:5">
      <c r="A3318">
        <v>19370817</v>
      </c>
      <c r="B3318">
        <v>-0.34</v>
      </c>
      <c r="C3318">
        <v>0.19</v>
      </c>
      <c r="D3318">
        <v>-0.16</v>
      </c>
      <c r="E3318">
        <v>1E-3</v>
      </c>
    </row>
    <row r="3319" spans="1:5">
      <c r="A3319">
        <v>19370818</v>
      </c>
      <c r="B3319">
        <v>-0.82</v>
      </c>
      <c r="C3319">
        <v>0.48</v>
      </c>
      <c r="D3319">
        <v>-0.15</v>
      </c>
      <c r="E3319">
        <v>1E-3</v>
      </c>
    </row>
    <row r="3320" spans="1:5">
      <c r="A3320">
        <v>19370819</v>
      </c>
      <c r="B3320">
        <v>-1.21</v>
      </c>
      <c r="C3320">
        <v>-0.24</v>
      </c>
      <c r="D3320">
        <v>-0.05</v>
      </c>
      <c r="E3320">
        <v>1E-3</v>
      </c>
    </row>
    <row r="3321" spans="1:5">
      <c r="A3321">
        <v>19370820</v>
      </c>
      <c r="B3321">
        <v>-1.0900000000000001</v>
      </c>
      <c r="C3321">
        <v>-0.13</v>
      </c>
      <c r="D3321">
        <v>-0.35</v>
      </c>
      <c r="E3321">
        <v>1E-3</v>
      </c>
    </row>
    <row r="3322" spans="1:5">
      <c r="A3322">
        <v>19370821</v>
      </c>
      <c r="B3322">
        <v>0.48</v>
      </c>
      <c r="C3322">
        <v>0.08</v>
      </c>
      <c r="D3322">
        <v>0.44</v>
      </c>
      <c r="E3322">
        <v>1E-3</v>
      </c>
    </row>
    <row r="3323" spans="1:5">
      <c r="A3323">
        <v>19370823</v>
      </c>
      <c r="B3323">
        <v>-0.78</v>
      </c>
      <c r="C3323">
        <v>0.56999999999999995</v>
      </c>
      <c r="D3323">
        <v>-0.15</v>
      </c>
      <c r="E3323">
        <v>1E-3</v>
      </c>
    </row>
    <row r="3324" spans="1:5">
      <c r="A3324">
        <v>19370824</v>
      </c>
      <c r="B3324">
        <v>0.61</v>
      </c>
      <c r="C3324">
        <v>-0.69</v>
      </c>
      <c r="D3324">
        <v>0.19</v>
      </c>
      <c r="E3324">
        <v>1E-3</v>
      </c>
    </row>
    <row r="3325" spans="1:5">
      <c r="A3325">
        <v>19370825</v>
      </c>
      <c r="B3325">
        <v>-0.46</v>
      </c>
      <c r="C3325">
        <v>0.14000000000000001</v>
      </c>
      <c r="D3325">
        <v>-0.56000000000000005</v>
      </c>
      <c r="E3325">
        <v>1E-3</v>
      </c>
    </row>
    <row r="3326" spans="1:5">
      <c r="A3326">
        <v>19370826</v>
      </c>
      <c r="B3326">
        <v>-1.73</v>
      </c>
      <c r="C3326">
        <v>-0.05</v>
      </c>
      <c r="D3326">
        <v>-0.34</v>
      </c>
      <c r="E3326">
        <v>1E-3</v>
      </c>
    </row>
    <row r="3327" spans="1:5">
      <c r="A3327">
        <v>19370827</v>
      </c>
      <c r="B3327">
        <v>-1.42</v>
      </c>
      <c r="C3327">
        <v>-0.2</v>
      </c>
      <c r="D3327">
        <v>0.18</v>
      </c>
      <c r="E3327">
        <v>1E-3</v>
      </c>
    </row>
    <row r="3328" spans="1:5">
      <c r="A3328">
        <v>19370828</v>
      </c>
      <c r="B3328">
        <v>0.25</v>
      </c>
      <c r="C3328">
        <v>0.18</v>
      </c>
      <c r="D3328">
        <v>-0.14000000000000001</v>
      </c>
      <c r="E3328">
        <v>1E-3</v>
      </c>
    </row>
    <row r="3329" spans="1:5">
      <c r="A3329">
        <v>19370830</v>
      </c>
      <c r="B3329">
        <v>0.83</v>
      </c>
      <c r="C3329">
        <v>-0.72</v>
      </c>
      <c r="D3329">
        <v>0.25</v>
      </c>
      <c r="E3329">
        <v>1E-3</v>
      </c>
    </row>
    <row r="3330" spans="1:5">
      <c r="A3330">
        <v>19370831</v>
      </c>
      <c r="B3330">
        <v>-0.23</v>
      </c>
      <c r="C3330">
        <v>0.66</v>
      </c>
      <c r="D3330">
        <v>-0.59</v>
      </c>
      <c r="E3330">
        <v>1E-3</v>
      </c>
    </row>
    <row r="3331" spans="1:5">
      <c r="A3331">
        <v>19370901</v>
      </c>
      <c r="B3331">
        <v>-2.35</v>
      </c>
      <c r="C3331">
        <v>0.1</v>
      </c>
      <c r="D3331">
        <v>-0.67</v>
      </c>
      <c r="E3331">
        <v>1E-3</v>
      </c>
    </row>
    <row r="3332" spans="1:5">
      <c r="A3332">
        <v>19370902</v>
      </c>
      <c r="B3332">
        <v>-1.25</v>
      </c>
      <c r="C3332">
        <v>-0.44</v>
      </c>
      <c r="D3332">
        <v>0.05</v>
      </c>
      <c r="E3332">
        <v>1E-3</v>
      </c>
    </row>
    <row r="3333" spans="1:5">
      <c r="A3333">
        <v>19370903</v>
      </c>
      <c r="B3333">
        <v>0.61</v>
      </c>
      <c r="C3333">
        <v>-0.22</v>
      </c>
      <c r="D3333">
        <v>0.47</v>
      </c>
      <c r="E3333">
        <v>1E-3</v>
      </c>
    </row>
    <row r="3334" spans="1:5">
      <c r="A3334">
        <v>19370904</v>
      </c>
      <c r="B3334">
        <v>0.44</v>
      </c>
      <c r="C3334">
        <v>-0.42</v>
      </c>
      <c r="D3334">
        <v>0.15</v>
      </c>
      <c r="E3334">
        <v>1E-3</v>
      </c>
    </row>
    <row r="3335" spans="1:5">
      <c r="A3335">
        <v>19370907</v>
      </c>
      <c r="B3335">
        <v>-5.49</v>
      </c>
      <c r="C3335">
        <v>-1.7</v>
      </c>
      <c r="D3335">
        <v>-1.78</v>
      </c>
      <c r="E3335">
        <v>1E-3</v>
      </c>
    </row>
    <row r="3336" spans="1:5">
      <c r="A3336">
        <v>19370908</v>
      </c>
      <c r="B3336">
        <v>-0.98</v>
      </c>
      <c r="C3336">
        <v>-2.76</v>
      </c>
      <c r="D3336">
        <v>-0.84</v>
      </c>
      <c r="E3336">
        <v>1E-3</v>
      </c>
    </row>
    <row r="3337" spans="1:5">
      <c r="A3337">
        <v>19370909</v>
      </c>
      <c r="B3337">
        <v>2.16</v>
      </c>
      <c r="C3337">
        <v>-0.19</v>
      </c>
      <c r="D3337">
        <v>1.35</v>
      </c>
      <c r="E3337">
        <v>1E-3</v>
      </c>
    </row>
    <row r="3338" spans="1:5">
      <c r="A3338">
        <v>19370910</v>
      </c>
      <c r="B3338">
        <v>-4.9800000000000004</v>
      </c>
      <c r="C3338">
        <v>-0.97</v>
      </c>
      <c r="D3338">
        <v>-1.01</v>
      </c>
      <c r="E3338">
        <v>1E-3</v>
      </c>
    </row>
    <row r="3339" spans="1:5">
      <c r="A3339">
        <v>19370911</v>
      </c>
      <c r="B3339">
        <v>0.94</v>
      </c>
      <c r="C3339">
        <v>-1.69</v>
      </c>
      <c r="D3339">
        <v>0.28000000000000003</v>
      </c>
      <c r="E3339">
        <v>1E-3</v>
      </c>
    </row>
    <row r="3340" spans="1:5">
      <c r="A3340">
        <v>19370913</v>
      </c>
      <c r="B3340">
        <v>-1.51</v>
      </c>
      <c r="C3340">
        <v>-1.1200000000000001</v>
      </c>
      <c r="D3340">
        <v>-0.6</v>
      </c>
      <c r="E3340">
        <v>1E-3</v>
      </c>
    </row>
    <row r="3341" spans="1:5">
      <c r="A3341">
        <v>19370914</v>
      </c>
      <c r="B3341">
        <v>3.56</v>
      </c>
      <c r="C3341">
        <v>2.0299999999999998</v>
      </c>
      <c r="D3341">
        <v>0.66</v>
      </c>
      <c r="E3341">
        <v>1E-3</v>
      </c>
    </row>
    <row r="3342" spans="1:5">
      <c r="A3342">
        <v>19370915</v>
      </c>
      <c r="B3342">
        <v>0.12</v>
      </c>
      <c r="C3342">
        <v>1.57</v>
      </c>
      <c r="D3342">
        <v>-0.09</v>
      </c>
      <c r="E3342">
        <v>1E-3</v>
      </c>
    </row>
    <row r="3343" spans="1:5">
      <c r="A3343">
        <v>19370916</v>
      </c>
      <c r="B3343">
        <v>1.53</v>
      </c>
      <c r="C3343">
        <v>-0.53</v>
      </c>
      <c r="D3343">
        <v>1.04</v>
      </c>
      <c r="E3343">
        <v>1E-3</v>
      </c>
    </row>
    <row r="3344" spans="1:5">
      <c r="A3344">
        <v>19370917</v>
      </c>
      <c r="B3344">
        <v>-1.9</v>
      </c>
      <c r="C3344">
        <v>0.46</v>
      </c>
      <c r="D3344">
        <v>-1.56</v>
      </c>
      <c r="E3344">
        <v>1E-3</v>
      </c>
    </row>
    <row r="3345" spans="1:5">
      <c r="A3345">
        <v>19370918</v>
      </c>
      <c r="B3345">
        <v>-2.66</v>
      </c>
      <c r="C3345">
        <v>0.96</v>
      </c>
      <c r="D3345">
        <v>-0.04</v>
      </c>
      <c r="E3345">
        <v>1E-3</v>
      </c>
    </row>
    <row r="3346" spans="1:5">
      <c r="A3346">
        <v>19370920</v>
      </c>
      <c r="B3346">
        <v>-0.98</v>
      </c>
      <c r="C3346">
        <v>-1.37</v>
      </c>
      <c r="D3346">
        <v>-0.22</v>
      </c>
      <c r="E3346">
        <v>1E-3</v>
      </c>
    </row>
    <row r="3347" spans="1:5">
      <c r="A3347">
        <v>19370921</v>
      </c>
      <c r="B3347">
        <v>0.75</v>
      </c>
      <c r="C3347">
        <v>-0.24</v>
      </c>
      <c r="D3347">
        <v>-0.12</v>
      </c>
      <c r="E3347">
        <v>1E-3</v>
      </c>
    </row>
    <row r="3348" spans="1:5">
      <c r="A3348">
        <v>19370922</v>
      </c>
      <c r="B3348">
        <v>0.31</v>
      </c>
      <c r="C3348">
        <v>-0.05</v>
      </c>
      <c r="D3348">
        <v>0.41</v>
      </c>
      <c r="E3348">
        <v>1E-3</v>
      </c>
    </row>
    <row r="3349" spans="1:5">
      <c r="A3349">
        <v>19370923</v>
      </c>
      <c r="B3349">
        <v>-2.11</v>
      </c>
      <c r="C3349">
        <v>0.3</v>
      </c>
      <c r="D3349">
        <v>-0.92</v>
      </c>
      <c r="E3349">
        <v>1E-3</v>
      </c>
    </row>
    <row r="3350" spans="1:5">
      <c r="A3350">
        <v>19370924</v>
      </c>
      <c r="B3350">
        <v>-4.41</v>
      </c>
      <c r="C3350">
        <v>-1.94</v>
      </c>
      <c r="D3350">
        <v>-0.41</v>
      </c>
      <c r="E3350">
        <v>1E-3</v>
      </c>
    </row>
    <row r="3351" spans="1:5">
      <c r="A3351">
        <v>19370925</v>
      </c>
      <c r="B3351">
        <v>-0.89</v>
      </c>
      <c r="C3351">
        <v>-2.09</v>
      </c>
      <c r="D3351">
        <v>-0.71</v>
      </c>
      <c r="E3351">
        <v>1E-3</v>
      </c>
    </row>
    <row r="3352" spans="1:5">
      <c r="A3352">
        <v>19370927</v>
      </c>
      <c r="B3352">
        <v>3.34</v>
      </c>
      <c r="C3352">
        <v>-1.45</v>
      </c>
      <c r="D3352">
        <v>1.08</v>
      </c>
      <c r="E3352">
        <v>1E-3</v>
      </c>
    </row>
    <row r="3353" spans="1:5">
      <c r="A3353">
        <v>19370928</v>
      </c>
      <c r="B3353">
        <v>1.42</v>
      </c>
      <c r="C3353">
        <v>1.95</v>
      </c>
      <c r="D3353">
        <v>-0.56999999999999995</v>
      </c>
      <c r="E3353">
        <v>1E-3</v>
      </c>
    </row>
    <row r="3354" spans="1:5">
      <c r="A3354">
        <v>19370929</v>
      </c>
      <c r="B3354">
        <v>0.42</v>
      </c>
      <c r="C3354">
        <v>0.28999999999999998</v>
      </c>
      <c r="D3354">
        <v>-1.24</v>
      </c>
      <c r="E3354">
        <v>1E-3</v>
      </c>
    </row>
    <row r="3355" spans="1:5">
      <c r="A3355">
        <v>19370930</v>
      </c>
      <c r="B3355">
        <v>7.0000000000000007E-2</v>
      </c>
      <c r="C3355">
        <v>1.59</v>
      </c>
      <c r="D3355">
        <v>0.3</v>
      </c>
      <c r="E3355">
        <v>1E-3</v>
      </c>
    </row>
    <row r="3356" spans="1:5">
      <c r="A3356">
        <v>19371001</v>
      </c>
      <c r="B3356">
        <v>-0.36</v>
      </c>
      <c r="C3356">
        <v>0.11</v>
      </c>
      <c r="D3356">
        <v>-0.06</v>
      </c>
      <c r="E3356">
        <v>1E-3</v>
      </c>
    </row>
    <row r="3357" spans="1:5">
      <c r="A3357">
        <v>19371002</v>
      </c>
      <c r="B3357">
        <v>0.39</v>
      </c>
      <c r="C3357">
        <v>0.19</v>
      </c>
      <c r="D3357">
        <v>0.62</v>
      </c>
      <c r="E3357">
        <v>1E-3</v>
      </c>
    </row>
    <row r="3358" spans="1:5">
      <c r="A3358">
        <v>19371004</v>
      </c>
      <c r="B3358">
        <v>-1.01</v>
      </c>
      <c r="C3358">
        <v>0.56000000000000005</v>
      </c>
      <c r="D3358">
        <v>-0.93</v>
      </c>
      <c r="E3358">
        <v>1E-3</v>
      </c>
    </row>
    <row r="3359" spans="1:5">
      <c r="A3359">
        <v>19371005</v>
      </c>
      <c r="B3359">
        <v>-5.24</v>
      </c>
      <c r="C3359">
        <v>-0.56999999999999995</v>
      </c>
      <c r="D3359">
        <v>0.44</v>
      </c>
      <c r="E3359">
        <v>1E-3</v>
      </c>
    </row>
    <row r="3360" spans="1:5">
      <c r="A3360">
        <v>19371006</v>
      </c>
      <c r="B3360">
        <v>2.0099999999999998</v>
      </c>
      <c r="C3360">
        <v>-1.95</v>
      </c>
      <c r="D3360">
        <v>-0.56000000000000005</v>
      </c>
      <c r="E3360">
        <v>1E-3</v>
      </c>
    </row>
    <row r="3361" spans="1:5">
      <c r="A3361">
        <v>19371007</v>
      </c>
      <c r="B3361">
        <v>-0.2</v>
      </c>
      <c r="C3361">
        <v>1.9</v>
      </c>
      <c r="D3361">
        <v>-0.78</v>
      </c>
      <c r="E3361">
        <v>1E-3</v>
      </c>
    </row>
    <row r="3362" spans="1:5">
      <c r="A3362">
        <v>19371008</v>
      </c>
      <c r="B3362">
        <v>-2.2000000000000002</v>
      </c>
      <c r="C3362">
        <v>0.05</v>
      </c>
      <c r="D3362">
        <v>-0.69</v>
      </c>
      <c r="E3362">
        <v>1E-3</v>
      </c>
    </row>
    <row r="3363" spans="1:5">
      <c r="A3363">
        <v>19371009</v>
      </c>
      <c r="B3363">
        <v>-0.05</v>
      </c>
      <c r="C3363">
        <v>-1.01</v>
      </c>
      <c r="D3363">
        <v>-0.04</v>
      </c>
      <c r="E3363">
        <v>1E-3</v>
      </c>
    </row>
    <row r="3364" spans="1:5">
      <c r="A3364">
        <v>19371011</v>
      </c>
      <c r="B3364">
        <v>-3.87</v>
      </c>
      <c r="C3364">
        <v>-0.69</v>
      </c>
      <c r="D3364">
        <v>-2.4</v>
      </c>
      <c r="E3364">
        <v>1E-3</v>
      </c>
    </row>
    <row r="3365" spans="1:5">
      <c r="A3365">
        <v>19371013</v>
      </c>
      <c r="B3365">
        <v>-0.91</v>
      </c>
      <c r="C3365">
        <v>-3.73</v>
      </c>
      <c r="D3365">
        <v>0.26</v>
      </c>
      <c r="E3365">
        <v>1E-3</v>
      </c>
    </row>
    <row r="3366" spans="1:5">
      <c r="A3366">
        <v>19371014</v>
      </c>
      <c r="B3366">
        <v>-1.47</v>
      </c>
      <c r="C3366">
        <v>-0.01</v>
      </c>
      <c r="D3366">
        <v>-0.55000000000000004</v>
      </c>
      <c r="E3366">
        <v>1E-3</v>
      </c>
    </row>
    <row r="3367" spans="1:5">
      <c r="A3367">
        <v>19371015</v>
      </c>
      <c r="B3367">
        <v>-1.43</v>
      </c>
      <c r="C3367">
        <v>-2.08</v>
      </c>
      <c r="D3367">
        <v>0.41</v>
      </c>
      <c r="E3367">
        <v>1E-3</v>
      </c>
    </row>
    <row r="3368" spans="1:5">
      <c r="A3368">
        <v>19371016</v>
      </c>
      <c r="B3368">
        <v>-0.02</v>
      </c>
      <c r="C3368">
        <v>-1.99</v>
      </c>
      <c r="D3368">
        <v>0.32</v>
      </c>
      <c r="E3368">
        <v>1E-3</v>
      </c>
    </row>
    <row r="3369" spans="1:5">
      <c r="A3369">
        <v>19371018</v>
      </c>
      <c r="B3369">
        <v>-8.1999999999999993</v>
      </c>
      <c r="C3369">
        <v>-0.63</v>
      </c>
      <c r="D3369">
        <v>0.28000000000000003</v>
      </c>
      <c r="E3369">
        <v>1E-3</v>
      </c>
    </row>
    <row r="3370" spans="1:5">
      <c r="A3370">
        <v>19371019</v>
      </c>
      <c r="B3370">
        <v>0.47</v>
      </c>
      <c r="C3370">
        <v>-7.04</v>
      </c>
      <c r="D3370">
        <v>-2.4300000000000002</v>
      </c>
      <c r="E3370">
        <v>1E-3</v>
      </c>
    </row>
    <row r="3371" spans="1:5">
      <c r="A3371">
        <v>19371020</v>
      </c>
      <c r="B3371">
        <v>8.67</v>
      </c>
      <c r="C3371">
        <v>8.2100000000000009</v>
      </c>
      <c r="D3371">
        <v>3.1</v>
      </c>
      <c r="E3371">
        <v>1E-3</v>
      </c>
    </row>
    <row r="3372" spans="1:5">
      <c r="A3372">
        <v>19371021</v>
      </c>
      <c r="B3372">
        <v>2.66</v>
      </c>
      <c r="C3372">
        <v>4.5999999999999996</v>
      </c>
      <c r="D3372">
        <v>2.56</v>
      </c>
      <c r="E3372">
        <v>1E-3</v>
      </c>
    </row>
    <row r="3373" spans="1:5">
      <c r="A3373">
        <v>19371022</v>
      </c>
      <c r="B3373">
        <v>-2.17</v>
      </c>
      <c r="C3373">
        <v>2.16</v>
      </c>
      <c r="D3373">
        <v>-0.21</v>
      </c>
      <c r="E3373">
        <v>1E-3</v>
      </c>
    </row>
    <row r="3374" spans="1:5">
      <c r="A3374">
        <v>19371023</v>
      </c>
      <c r="B3374">
        <v>-4.32</v>
      </c>
      <c r="C3374">
        <v>-0.02</v>
      </c>
      <c r="D3374">
        <v>-2.1800000000000002</v>
      </c>
      <c r="E3374">
        <v>1E-3</v>
      </c>
    </row>
    <row r="3375" spans="1:5">
      <c r="A3375">
        <v>19371025</v>
      </c>
      <c r="B3375">
        <v>5.26</v>
      </c>
      <c r="C3375">
        <v>-0.04</v>
      </c>
      <c r="D3375">
        <v>-0.5</v>
      </c>
      <c r="E3375">
        <v>1E-3</v>
      </c>
    </row>
    <row r="3376" spans="1:5">
      <c r="A3376">
        <v>19371026</v>
      </c>
      <c r="B3376">
        <v>-1.29</v>
      </c>
      <c r="C3376">
        <v>1.44</v>
      </c>
      <c r="D3376">
        <v>-0.3</v>
      </c>
      <c r="E3376">
        <v>1E-3</v>
      </c>
    </row>
    <row r="3377" spans="1:5">
      <c r="A3377">
        <v>19371027</v>
      </c>
      <c r="B3377">
        <v>-0.3</v>
      </c>
      <c r="C3377">
        <v>-0.72</v>
      </c>
      <c r="D3377">
        <v>0.26</v>
      </c>
      <c r="E3377">
        <v>1E-3</v>
      </c>
    </row>
    <row r="3378" spans="1:5">
      <c r="A3378">
        <v>19371028</v>
      </c>
      <c r="B3378">
        <v>2.5</v>
      </c>
      <c r="C3378">
        <v>2.1</v>
      </c>
      <c r="D3378">
        <v>1.27</v>
      </c>
      <c r="E3378">
        <v>1E-3</v>
      </c>
    </row>
    <row r="3379" spans="1:5">
      <c r="A3379">
        <v>19371029</v>
      </c>
      <c r="B3379">
        <v>2.59</v>
      </c>
      <c r="C3379">
        <v>0.94</v>
      </c>
      <c r="D3379">
        <v>1.1100000000000001</v>
      </c>
      <c r="E3379">
        <v>1E-3</v>
      </c>
    </row>
    <row r="3380" spans="1:5">
      <c r="A3380">
        <v>19371030</v>
      </c>
      <c r="B3380">
        <v>-0.01</v>
      </c>
      <c r="C3380">
        <v>0.51</v>
      </c>
      <c r="D3380">
        <v>0.21</v>
      </c>
      <c r="E3380">
        <v>1E-3</v>
      </c>
    </row>
    <row r="3381" spans="1:5">
      <c r="A3381">
        <v>19371101</v>
      </c>
      <c r="B3381">
        <v>-1.96</v>
      </c>
      <c r="C3381">
        <v>0.12</v>
      </c>
      <c r="D3381">
        <v>-0.13</v>
      </c>
      <c r="E3381">
        <v>1E-3</v>
      </c>
    </row>
    <row r="3382" spans="1:5">
      <c r="A3382">
        <v>19371103</v>
      </c>
      <c r="B3382">
        <v>-4.18</v>
      </c>
      <c r="C3382">
        <v>-0.32</v>
      </c>
      <c r="D3382">
        <v>-1.57</v>
      </c>
      <c r="E3382">
        <v>1E-3</v>
      </c>
    </row>
    <row r="3383" spans="1:5">
      <c r="A3383">
        <v>19371104</v>
      </c>
      <c r="B3383">
        <v>-0.78</v>
      </c>
      <c r="C3383">
        <v>-0.28999999999999998</v>
      </c>
      <c r="D3383">
        <v>0.23</v>
      </c>
      <c r="E3383">
        <v>1E-3</v>
      </c>
    </row>
    <row r="3384" spans="1:5">
      <c r="A3384">
        <v>19371105</v>
      </c>
      <c r="B3384">
        <v>0.2</v>
      </c>
      <c r="C3384">
        <v>0.56999999999999995</v>
      </c>
      <c r="D3384">
        <v>-0.03</v>
      </c>
      <c r="E3384">
        <v>1E-3</v>
      </c>
    </row>
    <row r="3385" spans="1:5">
      <c r="A3385">
        <v>19371106</v>
      </c>
      <c r="B3385">
        <v>-2.5499999999999998</v>
      </c>
      <c r="C3385">
        <v>-0.18</v>
      </c>
      <c r="D3385">
        <v>-0.59</v>
      </c>
      <c r="E3385">
        <v>1E-3</v>
      </c>
    </row>
    <row r="3386" spans="1:5">
      <c r="A3386">
        <v>19371108</v>
      </c>
      <c r="B3386">
        <v>-0.44</v>
      </c>
      <c r="C3386">
        <v>-1.38</v>
      </c>
      <c r="D3386">
        <v>0.5</v>
      </c>
      <c r="E3386">
        <v>1E-3</v>
      </c>
    </row>
    <row r="3387" spans="1:5">
      <c r="A3387">
        <v>19371109</v>
      </c>
      <c r="B3387">
        <v>1.64</v>
      </c>
      <c r="C3387">
        <v>-0.02</v>
      </c>
      <c r="D3387">
        <v>1.45</v>
      </c>
      <c r="E3387">
        <v>1E-3</v>
      </c>
    </row>
    <row r="3388" spans="1:5">
      <c r="A3388">
        <v>19371110</v>
      </c>
      <c r="B3388">
        <v>5</v>
      </c>
      <c r="C3388">
        <v>-0.93</v>
      </c>
      <c r="D3388">
        <v>0.6</v>
      </c>
      <c r="E3388">
        <v>1E-3</v>
      </c>
    </row>
    <row r="3389" spans="1:5">
      <c r="A3389">
        <v>19371112</v>
      </c>
      <c r="B3389">
        <v>0.23</v>
      </c>
      <c r="C3389">
        <v>1.45</v>
      </c>
      <c r="D3389">
        <v>-0.31</v>
      </c>
      <c r="E3389">
        <v>1E-3</v>
      </c>
    </row>
    <row r="3390" spans="1:5">
      <c r="A3390">
        <v>19371113</v>
      </c>
      <c r="B3390">
        <v>0.12</v>
      </c>
      <c r="C3390">
        <v>-0.3</v>
      </c>
      <c r="D3390">
        <v>0.42</v>
      </c>
      <c r="E3390">
        <v>1E-3</v>
      </c>
    </row>
    <row r="3391" spans="1:5">
      <c r="A3391">
        <v>19371115</v>
      </c>
      <c r="B3391">
        <v>-2.42</v>
      </c>
      <c r="C3391">
        <v>0.79</v>
      </c>
      <c r="D3391">
        <v>-0.41</v>
      </c>
      <c r="E3391">
        <v>1E-3</v>
      </c>
    </row>
    <row r="3392" spans="1:5">
      <c r="A3392">
        <v>19371116</v>
      </c>
      <c r="B3392">
        <v>-0.88</v>
      </c>
      <c r="C3392">
        <v>-1.29</v>
      </c>
      <c r="D3392">
        <v>0.3</v>
      </c>
      <c r="E3392">
        <v>1E-3</v>
      </c>
    </row>
    <row r="3393" spans="1:5">
      <c r="A3393">
        <v>19371117</v>
      </c>
      <c r="B3393">
        <v>-0.47</v>
      </c>
      <c r="C3393">
        <v>0.59</v>
      </c>
      <c r="D3393">
        <v>-0.51</v>
      </c>
      <c r="E3393">
        <v>1E-3</v>
      </c>
    </row>
    <row r="3394" spans="1:5">
      <c r="A3394">
        <v>19371118</v>
      </c>
      <c r="B3394">
        <v>-1.83</v>
      </c>
      <c r="C3394">
        <v>-0.37</v>
      </c>
      <c r="D3394">
        <v>-0.46</v>
      </c>
      <c r="E3394">
        <v>1E-3</v>
      </c>
    </row>
    <row r="3395" spans="1:5">
      <c r="A3395">
        <v>19371119</v>
      </c>
      <c r="B3395">
        <v>-5.15</v>
      </c>
      <c r="C3395">
        <v>-1.05</v>
      </c>
      <c r="D3395">
        <v>-0.1</v>
      </c>
      <c r="E3395">
        <v>1E-3</v>
      </c>
    </row>
    <row r="3396" spans="1:5">
      <c r="A3396">
        <v>19371120</v>
      </c>
      <c r="B3396">
        <v>1.98</v>
      </c>
      <c r="C3396">
        <v>-1.31</v>
      </c>
      <c r="D3396">
        <v>0.72</v>
      </c>
      <c r="E3396">
        <v>1E-3</v>
      </c>
    </row>
    <row r="3397" spans="1:5">
      <c r="A3397">
        <v>19371122</v>
      </c>
      <c r="B3397">
        <v>-4.08</v>
      </c>
      <c r="C3397">
        <v>1.98</v>
      </c>
      <c r="D3397">
        <v>-0.24</v>
      </c>
      <c r="E3397">
        <v>1E-3</v>
      </c>
    </row>
    <row r="3398" spans="1:5">
      <c r="A3398">
        <v>19371123</v>
      </c>
      <c r="B3398">
        <v>0.56999999999999995</v>
      </c>
      <c r="C3398">
        <v>-2.2000000000000002</v>
      </c>
      <c r="D3398">
        <v>0.83</v>
      </c>
      <c r="E3398">
        <v>1E-3</v>
      </c>
    </row>
    <row r="3399" spans="1:5">
      <c r="A3399">
        <v>19371124</v>
      </c>
      <c r="B3399">
        <v>-1.7</v>
      </c>
      <c r="C3399">
        <v>1.1299999999999999</v>
      </c>
      <c r="D3399">
        <v>-0.9</v>
      </c>
      <c r="E3399">
        <v>1E-3</v>
      </c>
    </row>
    <row r="3400" spans="1:5">
      <c r="A3400">
        <v>19371126</v>
      </c>
      <c r="B3400">
        <v>3.96</v>
      </c>
      <c r="C3400">
        <v>-1.1499999999999999</v>
      </c>
      <c r="D3400">
        <v>1.67</v>
      </c>
      <c r="E3400">
        <v>1E-3</v>
      </c>
    </row>
    <row r="3401" spans="1:5">
      <c r="A3401">
        <v>19371127</v>
      </c>
      <c r="B3401">
        <v>4.5999999999999996</v>
      </c>
      <c r="C3401">
        <v>0.09</v>
      </c>
      <c r="D3401">
        <v>-0.28000000000000003</v>
      </c>
      <c r="E3401">
        <v>1E-3</v>
      </c>
    </row>
    <row r="3402" spans="1:5">
      <c r="A3402">
        <v>19371129</v>
      </c>
      <c r="B3402">
        <v>-1.41</v>
      </c>
      <c r="C3402">
        <v>0.1</v>
      </c>
      <c r="D3402">
        <v>-0.83</v>
      </c>
      <c r="E3402">
        <v>1E-3</v>
      </c>
    </row>
    <row r="3403" spans="1:5">
      <c r="A3403">
        <v>19371130</v>
      </c>
      <c r="B3403">
        <v>1.65</v>
      </c>
      <c r="C3403">
        <v>-0.19</v>
      </c>
      <c r="D3403">
        <v>0.21</v>
      </c>
      <c r="E3403">
        <v>1E-3</v>
      </c>
    </row>
    <row r="3404" spans="1:5">
      <c r="A3404">
        <v>19371201</v>
      </c>
      <c r="B3404">
        <v>-1.1299999999999999</v>
      </c>
      <c r="C3404">
        <v>-0.37</v>
      </c>
      <c r="D3404">
        <v>-1.18</v>
      </c>
      <c r="E3404">
        <v>0</v>
      </c>
    </row>
    <row r="3405" spans="1:5">
      <c r="A3405">
        <v>19371202</v>
      </c>
      <c r="B3405">
        <v>1.62</v>
      </c>
      <c r="C3405">
        <v>-1.61</v>
      </c>
      <c r="D3405">
        <v>0.98</v>
      </c>
      <c r="E3405">
        <v>0</v>
      </c>
    </row>
    <row r="3406" spans="1:5">
      <c r="A3406">
        <v>19371203</v>
      </c>
      <c r="B3406">
        <v>1.64</v>
      </c>
      <c r="C3406">
        <v>0.5</v>
      </c>
      <c r="D3406">
        <v>-0.03</v>
      </c>
      <c r="E3406">
        <v>0</v>
      </c>
    </row>
    <row r="3407" spans="1:5">
      <c r="A3407">
        <v>19371204</v>
      </c>
      <c r="B3407">
        <v>0.16</v>
      </c>
      <c r="C3407">
        <v>0.05</v>
      </c>
      <c r="D3407">
        <v>-0.27</v>
      </c>
      <c r="E3407">
        <v>0</v>
      </c>
    </row>
    <row r="3408" spans="1:5">
      <c r="A3408">
        <v>19371206</v>
      </c>
      <c r="B3408">
        <v>-1.4</v>
      </c>
      <c r="C3408">
        <v>0.1</v>
      </c>
      <c r="D3408">
        <v>-0.8</v>
      </c>
      <c r="E3408">
        <v>0</v>
      </c>
    </row>
    <row r="3409" spans="1:5">
      <c r="A3409">
        <v>19371207</v>
      </c>
      <c r="B3409">
        <v>1.1499999999999999</v>
      </c>
      <c r="C3409">
        <v>-1.28</v>
      </c>
      <c r="D3409">
        <v>0.02</v>
      </c>
      <c r="E3409">
        <v>0</v>
      </c>
    </row>
    <row r="3410" spans="1:5">
      <c r="A3410">
        <v>19371208</v>
      </c>
      <c r="B3410">
        <v>1.02</v>
      </c>
      <c r="C3410">
        <v>0.44</v>
      </c>
      <c r="D3410">
        <v>0.97</v>
      </c>
      <c r="E3410">
        <v>0</v>
      </c>
    </row>
    <row r="3411" spans="1:5">
      <c r="A3411">
        <v>19371209</v>
      </c>
      <c r="B3411">
        <v>-1.43</v>
      </c>
      <c r="C3411">
        <v>0.27</v>
      </c>
      <c r="D3411">
        <v>-0.54</v>
      </c>
      <c r="E3411">
        <v>0</v>
      </c>
    </row>
    <row r="3412" spans="1:5">
      <c r="A3412">
        <v>19371210</v>
      </c>
      <c r="B3412">
        <v>-0.93</v>
      </c>
      <c r="C3412">
        <v>-0.16</v>
      </c>
      <c r="D3412">
        <v>-0.11</v>
      </c>
      <c r="E3412">
        <v>0</v>
      </c>
    </row>
    <row r="3413" spans="1:5">
      <c r="A3413">
        <v>19371211</v>
      </c>
      <c r="B3413">
        <v>0.02</v>
      </c>
      <c r="C3413">
        <v>-0.28000000000000003</v>
      </c>
      <c r="D3413">
        <v>0.46</v>
      </c>
      <c r="E3413">
        <v>0</v>
      </c>
    </row>
    <row r="3414" spans="1:5">
      <c r="A3414">
        <v>19371213</v>
      </c>
      <c r="B3414">
        <v>-2.74</v>
      </c>
      <c r="C3414">
        <v>0.5</v>
      </c>
      <c r="D3414">
        <v>-0.63</v>
      </c>
      <c r="E3414">
        <v>0</v>
      </c>
    </row>
    <row r="3415" spans="1:5">
      <c r="A3415">
        <v>19371214</v>
      </c>
      <c r="B3415">
        <v>0.26</v>
      </c>
      <c r="C3415">
        <v>-0.93</v>
      </c>
      <c r="D3415">
        <v>0.19</v>
      </c>
      <c r="E3415">
        <v>0</v>
      </c>
    </row>
    <row r="3416" spans="1:5">
      <c r="A3416">
        <v>19371215</v>
      </c>
      <c r="B3416">
        <v>0.57999999999999996</v>
      </c>
      <c r="C3416">
        <v>-0.82</v>
      </c>
      <c r="D3416">
        <v>0.19</v>
      </c>
      <c r="E3416">
        <v>0</v>
      </c>
    </row>
    <row r="3417" spans="1:5">
      <c r="A3417">
        <v>19371216</v>
      </c>
      <c r="B3417">
        <v>1.2</v>
      </c>
      <c r="C3417">
        <v>-0.92</v>
      </c>
      <c r="D3417">
        <v>-0.09</v>
      </c>
      <c r="E3417">
        <v>0</v>
      </c>
    </row>
    <row r="3418" spans="1:5">
      <c r="A3418">
        <v>19371217</v>
      </c>
      <c r="B3418">
        <v>-0.56000000000000005</v>
      </c>
      <c r="C3418">
        <v>-0.5</v>
      </c>
      <c r="D3418">
        <v>-0.28999999999999998</v>
      </c>
      <c r="E3418">
        <v>0</v>
      </c>
    </row>
    <row r="3419" spans="1:5">
      <c r="A3419">
        <v>19371218</v>
      </c>
      <c r="B3419">
        <v>1.1000000000000001</v>
      </c>
      <c r="C3419">
        <v>-0.98</v>
      </c>
      <c r="D3419">
        <v>0.56999999999999995</v>
      </c>
      <c r="E3419">
        <v>0</v>
      </c>
    </row>
    <row r="3420" spans="1:5">
      <c r="A3420">
        <v>19371220</v>
      </c>
      <c r="B3420">
        <v>1.39</v>
      </c>
      <c r="C3420">
        <v>-0.61</v>
      </c>
      <c r="D3420">
        <v>0.38</v>
      </c>
      <c r="E3420">
        <v>0</v>
      </c>
    </row>
    <row r="3421" spans="1:5">
      <c r="A3421">
        <v>19371221</v>
      </c>
      <c r="B3421">
        <v>0.31</v>
      </c>
      <c r="C3421">
        <v>-0.74</v>
      </c>
      <c r="D3421">
        <v>0.04</v>
      </c>
      <c r="E3421">
        <v>0</v>
      </c>
    </row>
    <row r="3422" spans="1:5">
      <c r="A3422">
        <v>19371222</v>
      </c>
      <c r="B3422">
        <v>-1.26</v>
      </c>
      <c r="C3422">
        <v>0.18</v>
      </c>
      <c r="D3422">
        <v>-0.6</v>
      </c>
      <c r="E3422">
        <v>0</v>
      </c>
    </row>
    <row r="3423" spans="1:5">
      <c r="A3423">
        <v>19371223</v>
      </c>
      <c r="B3423">
        <v>-0.72</v>
      </c>
      <c r="C3423">
        <v>-1.02</v>
      </c>
      <c r="D3423">
        <v>-0.23</v>
      </c>
      <c r="E3423">
        <v>0</v>
      </c>
    </row>
    <row r="3424" spans="1:5">
      <c r="A3424">
        <v>19371224</v>
      </c>
      <c r="B3424">
        <v>-0.26</v>
      </c>
      <c r="C3424">
        <v>0.26</v>
      </c>
      <c r="D3424">
        <v>0.21</v>
      </c>
      <c r="E3424">
        <v>0</v>
      </c>
    </row>
    <row r="3425" spans="1:5">
      <c r="A3425">
        <v>19371227</v>
      </c>
      <c r="B3425">
        <v>-2.88</v>
      </c>
      <c r="C3425">
        <v>-0.65</v>
      </c>
      <c r="D3425">
        <v>-0.27</v>
      </c>
      <c r="E3425">
        <v>0</v>
      </c>
    </row>
    <row r="3426" spans="1:5">
      <c r="A3426">
        <v>19371228</v>
      </c>
      <c r="B3426">
        <v>-3.28</v>
      </c>
      <c r="C3426">
        <v>-0.75</v>
      </c>
      <c r="D3426">
        <v>-0.03</v>
      </c>
      <c r="E3426">
        <v>0</v>
      </c>
    </row>
    <row r="3427" spans="1:5">
      <c r="A3427">
        <v>19371229</v>
      </c>
      <c r="B3427">
        <v>0.53</v>
      </c>
      <c r="C3427">
        <v>-2.09</v>
      </c>
      <c r="D3427">
        <v>0.28999999999999998</v>
      </c>
      <c r="E3427">
        <v>0</v>
      </c>
    </row>
    <row r="3428" spans="1:5">
      <c r="A3428">
        <v>19371230</v>
      </c>
      <c r="B3428">
        <v>1.7</v>
      </c>
      <c r="C3428">
        <v>1.78</v>
      </c>
      <c r="D3428">
        <v>0.18</v>
      </c>
      <c r="E3428">
        <v>0</v>
      </c>
    </row>
    <row r="3429" spans="1:5">
      <c r="A3429">
        <v>19371231</v>
      </c>
      <c r="B3429">
        <v>-0.24</v>
      </c>
      <c r="C3429">
        <v>1.03</v>
      </c>
      <c r="D3429">
        <v>0.34</v>
      </c>
      <c r="E3429">
        <v>0</v>
      </c>
    </row>
    <row r="3430" spans="1:5">
      <c r="A3430">
        <v>19380103</v>
      </c>
      <c r="B3430">
        <v>0.17</v>
      </c>
      <c r="C3430">
        <v>2.08</v>
      </c>
      <c r="D3430">
        <v>-0.15</v>
      </c>
      <c r="E3430">
        <v>0</v>
      </c>
    </row>
    <row r="3431" spans="1:5">
      <c r="A3431">
        <v>19380104</v>
      </c>
      <c r="B3431">
        <v>3.19</v>
      </c>
      <c r="C3431">
        <v>-1.28</v>
      </c>
      <c r="D3431">
        <v>-0.04</v>
      </c>
      <c r="E3431">
        <v>0</v>
      </c>
    </row>
    <row r="3432" spans="1:5">
      <c r="A3432">
        <v>19380105</v>
      </c>
      <c r="B3432">
        <v>-0.06</v>
      </c>
      <c r="C3432">
        <v>1.91</v>
      </c>
      <c r="D3432">
        <v>-0.69</v>
      </c>
      <c r="E3432">
        <v>0</v>
      </c>
    </row>
    <row r="3433" spans="1:5">
      <c r="A3433">
        <v>19380106</v>
      </c>
      <c r="B3433">
        <v>3.83</v>
      </c>
      <c r="C3433">
        <v>0.05</v>
      </c>
      <c r="D3433">
        <v>0.31</v>
      </c>
      <c r="E3433">
        <v>0</v>
      </c>
    </row>
    <row r="3434" spans="1:5">
      <c r="A3434">
        <v>19380107</v>
      </c>
      <c r="B3434">
        <v>-0.47</v>
      </c>
      <c r="C3434">
        <v>1.89</v>
      </c>
      <c r="D3434">
        <v>0.2</v>
      </c>
      <c r="E3434">
        <v>0</v>
      </c>
    </row>
    <row r="3435" spans="1:5">
      <c r="A3435">
        <v>19380108</v>
      </c>
      <c r="B3435">
        <v>2.2599999999999998</v>
      </c>
      <c r="C3435">
        <v>0.63</v>
      </c>
      <c r="D3435">
        <v>0.5</v>
      </c>
      <c r="E3435">
        <v>0</v>
      </c>
    </row>
    <row r="3436" spans="1:5">
      <c r="A3436">
        <v>19380110</v>
      </c>
      <c r="B3436">
        <v>1.88</v>
      </c>
      <c r="C3436">
        <v>1.63</v>
      </c>
      <c r="D3436">
        <v>0.06</v>
      </c>
      <c r="E3436">
        <v>0</v>
      </c>
    </row>
    <row r="3437" spans="1:5">
      <c r="A3437">
        <v>19380111</v>
      </c>
      <c r="B3437">
        <v>0.7</v>
      </c>
      <c r="C3437">
        <v>0.52</v>
      </c>
      <c r="D3437">
        <v>-0.19</v>
      </c>
      <c r="E3437">
        <v>0</v>
      </c>
    </row>
    <row r="3438" spans="1:5">
      <c r="A3438">
        <v>19380112</v>
      </c>
      <c r="B3438">
        <v>-0.66</v>
      </c>
      <c r="C3438">
        <v>0.97</v>
      </c>
      <c r="D3438">
        <v>0.04</v>
      </c>
      <c r="E3438">
        <v>0</v>
      </c>
    </row>
    <row r="3439" spans="1:5">
      <c r="A3439">
        <v>19380113</v>
      </c>
      <c r="B3439">
        <v>-1.1299999999999999</v>
      </c>
      <c r="C3439">
        <v>-0.12</v>
      </c>
      <c r="D3439">
        <v>-0.32</v>
      </c>
      <c r="E3439">
        <v>0</v>
      </c>
    </row>
    <row r="3440" spans="1:5">
      <c r="A3440">
        <v>19380114</v>
      </c>
      <c r="B3440">
        <v>0.04</v>
      </c>
      <c r="C3440">
        <v>-0.71</v>
      </c>
      <c r="D3440">
        <v>0.03</v>
      </c>
      <c r="E3440">
        <v>0</v>
      </c>
    </row>
    <row r="3441" spans="1:5">
      <c r="A3441">
        <v>19380115</v>
      </c>
      <c r="B3441">
        <v>1.71</v>
      </c>
      <c r="C3441">
        <v>-0.02</v>
      </c>
      <c r="D3441">
        <v>0.08</v>
      </c>
      <c r="E3441">
        <v>0</v>
      </c>
    </row>
    <row r="3442" spans="1:5">
      <c r="A3442">
        <v>19380117</v>
      </c>
      <c r="B3442">
        <v>-1.79</v>
      </c>
      <c r="C3442">
        <v>0.36</v>
      </c>
      <c r="D3442">
        <v>-0.77</v>
      </c>
      <c r="E3442">
        <v>0</v>
      </c>
    </row>
    <row r="3443" spans="1:5">
      <c r="A3443">
        <v>19380118</v>
      </c>
      <c r="B3443">
        <v>-0.83</v>
      </c>
      <c r="C3443">
        <v>-0.22</v>
      </c>
      <c r="D3443">
        <v>-0.41</v>
      </c>
      <c r="E3443">
        <v>0</v>
      </c>
    </row>
    <row r="3444" spans="1:5">
      <c r="A3444">
        <v>19380119</v>
      </c>
      <c r="B3444">
        <v>-1.0900000000000001</v>
      </c>
      <c r="C3444">
        <v>-0.66</v>
      </c>
      <c r="D3444">
        <v>-0.4</v>
      </c>
      <c r="E3444">
        <v>0</v>
      </c>
    </row>
    <row r="3445" spans="1:5">
      <c r="A3445">
        <v>19380120</v>
      </c>
      <c r="B3445">
        <v>1.49</v>
      </c>
      <c r="C3445">
        <v>-7.0000000000000007E-2</v>
      </c>
      <c r="D3445">
        <v>0.37</v>
      </c>
      <c r="E3445">
        <v>0</v>
      </c>
    </row>
    <row r="3446" spans="1:5">
      <c r="A3446">
        <v>19380121</v>
      </c>
      <c r="B3446">
        <v>-1.37</v>
      </c>
      <c r="C3446">
        <v>0.66</v>
      </c>
      <c r="D3446">
        <v>-0.24</v>
      </c>
      <c r="E3446">
        <v>0</v>
      </c>
    </row>
    <row r="3447" spans="1:5">
      <c r="A3447">
        <v>19380122</v>
      </c>
      <c r="B3447">
        <v>-0.55000000000000004</v>
      </c>
      <c r="C3447">
        <v>-0.28999999999999998</v>
      </c>
      <c r="D3447">
        <v>-0.44</v>
      </c>
      <c r="E3447">
        <v>0</v>
      </c>
    </row>
    <row r="3448" spans="1:5">
      <c r="A3448">
        <v>19380124</v>
      </c>
      <c r="B3448">
        <v>-0.16</v>
      </c>
      <c r="C3448">
        <v>-0.06</v>
      </c>
      <c r="D3448">
        <v>0.97</v>
      </c>
      <c r="E3448">
        <v>0</v>
      </c>
    </row>
    <row r="3449" spans="1:5">
      <c r="A3449">
        <v>19380125</v>
      </c>
      <c r="B3449">
        <v>-1.17</v>
      </c>
      <c r="C3449">
        <v>-0.12</v>
      </c>
      <c r="D3449">
        <v>-0.67</v>
      </c>
      <c r="E3449">
        <v>0</v>
      </c>
    </row>
    <row r="3450" spans="1:5">
      <c r="A3450">
        <v>19380126</v>
      </c>
      <c r="B3450">
        <v>-3.6</v>
      </c>
      <c r="C3450">
        <v>-1.37</v>
      </c>
      <c r="D3450">
        <v>0.17</v>
      </c>
      <c r="E3450">
        <v>0</v>
      </c>
    </row>
    <row r="3451" spans="1:5">
      <c r="A3451">
        <v>19380127</v>
      </c>
      <c r="B3451">
        <v>-1.42</v>
      </c>
      <c r="C3451">
        <v>-0.13</v>
      </c>
      <c r="D3451">
        <v>-0.61</v>
      </c>
      <c r="E3451">
        <v>0</v>
      </c>
    </row>
    <row r="3452" spans="1:5">
      <c r="A3452">
        <v>19380128</v>
      </c>
      <c r="B3452">
        <v>-1.1100000000000001</v>
      </c>
      <c r="C3452">
        <v>-0.37</v>
      </c>
      <c r="D3452">
        <v>-0.11</v>
      </c>
      <c r="E3452">
        <v>0</v>
      </c>
    </row>
    <row r="3453" spans="1:5">
      <c r="A3453">
        <v>19380129</v>
      </c>
      <c r="B3453">
        <v>-0.14000000000000001</v>
      </c>
      <c r="C3453">
        <v>1.02</v>
      </c>
      <c r="D3453">
        <v>0.3</v>
      </c>
      <c r="E3453">
        <v>0</v>
      </c>
    </row>
    <row r="3454" spans="1:5">
      <c r="A3454">
        <v>19380131</v>
      </c>
      <c r="B3454">
        <v>1.06</v>
      </c>
      <c r="C3454">
        <v>-1.34</v>
      </c>
      <c r="D3454">
        <v>0.64</v>
      </c>
      <c r="E3454">
        <v>0</v>
      </c>
    </row>
    <row r="3455" spans="1:5">
      <c r="A3455">
        <v>19380201</v>
      </c>
      <c r="B3455">
        <v>1.57</v>
      </c>
      <c r="C3455">
        <v>-0.06</v>
      </c>
      <c r="D3455">
        <v>0.15</v>
      </c>
      <c r="E3455">
        <v>0</v>
      </c>
    </row>
    <row r="3456" spans="1:5">
      <c r="A3456">
        <v>19380202</v>
      </c>
      <c r="B3456">
        <v>-1.1000000000000001</v>
      </c>
      <c r="C3456">
        <v>0.86</v>
      </c>
      <c r="D3456">
        <v>-0.68</v>
      </c>
      <c r="E3456">
        <v>0</v>
      </c>
    </row>
    <row r="3457" spans="1:5">
      <c r="A3457">
        <v>19380203</v>
      </c>
      <c r="B3457">
        <v>-3.76</v>
      </c>
      <c r="C3457">
        <v>-0.2</v>
      </c>
      <c r="D3457">
        <v>0.73</v>
      </c>
      <c r="E3457">
        <v>0</v>
      </c>
    </row>
    <row r="3458" spans="1:5">
      <c r="A3458">
        <v>19380204</v>
      </c>
      <c r="B3458">
        <v>1.63</v>
      </c>
      <c r="C3458">
        <v>-1.1100000000000001</v>
      </c>
      <c r="D3458">
        <v>-0.56999999999999995</v>
      </c>
      <c r="E3458">
        <v>0</v>
      </c>
    </row>
    <row r="3459" spans="1:5">
      <c r="A3459">
        <v>19380205</v>
      </c>
      <c r="B3459">
        <v>1.73</v>
      </c>
      <c r="C3459">
        <v>0.63</v>
      </c>
      <c r="D3459">
        <v>0.28000000000000003</v>
      </c>
      <c r="E3459">
        <v>0</v>
      </c>
    </row>
    <row r="3460" spans="1:5">
      <c r="A3460">
        <v>19380207</v>
      </c>
      <c r="B3460">
        <v>-1.1599999999999999</v>
      </c>
      <c r="C3460">
        <v>1.3</v>
      </c>
      <c r="D3460">
        <v>-0.43</v>
      </c>
      <c r="E3460">
        <v>0</v>
      </c>
    </row>
    <row r="3461" spans="1:5">
      <c r="A3461">
        <v>19380208</v>
      </c>
      <c r="B3461">
        <v>3.11</v>
      </c>
      <c r="C3461">
        <v>-1.7</v>
      </c>
      <c r="D3461">
        <v>0.34</v>
      </c>
      <c r="E3461">
        <v>0</v>
      </c>
    </row>
    <row r="3462" spans="1:5">
      <c r="A3462">
        <v>19380209</v>
      </c>
      <c r="B3462">
        <v>-0.16</v>
      </c>
      <c r="C3462">
        <v>0.84</v>
      </c>
      <c r="D3462">
        <v>-0.34</v>
      </c>
      <c r="E3462">
        <v>0</v>
      </c>
    </row>
    <row r="3463" spans="1:5">
      <c r="A3463">
        <v>19380210</v>
      </c>
      <c r="B3463">
        <v>0.67</v>
      </c>
      <c r="C3463">
        <v>-0.09</v>
      </c>
      <c r="D3463">
        <v>0</v>
      </c>
      <c r="E3463">
        <v>0</v>
      </c>
    </row>
    <row r="3464" spans="1:5">
      <c r="A3464">
        <v>19380211</v>
      </c>
      <c r="B3464">
        <v>-0.38</v>
      </c>
      <c r="C3464">
        <v>-0.26</v>
      </c>
      <c r="D3464">
        <v>0.17</v>
      </c>
      <c r="E3464">
        <v>0</v>
      </c>
    </row>
    <row r="3465" spans="1:5">
      <c r="A3465">
        <v>19380214</v>
      </c>
      <c r="B3465">
        <v>0.8</v>
      </c>
      <c r="C3465">
        <v>-0.69</v>
      </c>
      <c r="D3465">
        <v>0.03</v>
      </c>
      <c r="E3465">
        <v>0</v>
      </c>
    </row>
    <row r="3466" spans="1:5">
      <c r="A3466">
        <v>19380215</v>
      </c>
      <c r="B3466">
        <v>-0.76</v>
      </c>
      <c r="C3466">
        <v>0.98</v>
      </c>
      <c r="D3466">
        <v>-0.79</v>
      </c>
      <c r="E3466">
        <v>0</v>
      </c>
    </row>
    <row r="3467" spans="1:5">
      <c r="A3467">
        <v>19380216</v>
      </c>
      <c r="B3467">
        <v>-0.32</v>
      </c>
      <c r="C3467">
        <v>0.09</v>
      </c>
      <c r="D3467">
        <v>0.12</v>
      </c>
      <c r="E3467">
        <v>0</v>
      </c>
    </row>
    <row r="3468" spans="1:5">
      <c r="A3468">
        <v>19380217</v>
      </c>
      <c r="B3468">
        <v>2.36</v>
      </c>
      <c r="C3468">
        <v>-0.26</v>
      </c>
      <c r="D3468">
        <v>-0.1</v>
      </c>
      <c r="E3468">
        <v>0</v>
      </c>
    </row>
    <row r="3469" spans="1:5">
      <c r="A3469">
        <v>19380218</v>
      </c>
      <c r="B3469">
        <v>-1.1000000000000001</v>
      </c>
      <c r="C3469">
        <v>0.59</v>
      </c>
      <c r="D3469">
        <v>-0.3</v>
      </c>
      <c r="E3469">
        <v>0</v>
      </c>
    </row>
    <row r="3470" spans="1:5">
      <c r="A3470">
        <v>19380219</v>
      </c>
      <c r="B3470">
        <v>1.1399999999999999</v>
      </c>
      <c r="C3470">
        <v>-0.88</v>
      </c>
      <c r="D3470">
        <v>-0.36</v>
      </c>
      <c r="E3470">
        <v>0</v>
      </c>
    </row>
    <row r="3471" spans="1:5">
      <c r="A3471">
        <v>19380221</v>
      </c>
      <c r="B3471">
        <v>1.47</v>
      </c>
      <c r="C3471">
        <v>-0.56999999999999995</v>
      </c>
      <c r="D3471">
        <v>0.36</v>
      </c>
      <c r="E3471">
        <v>0</v>
      </c>
    </row>
    <row r="3472" spans="1:5">
      <c r="A3472">
        <v>19380223</v>
      </c>
      <c r="B3472">
        <v>2.44</v>
      </c>
      <c r="C3472">
        <v>-0.26</v>
      </c>
      <c r="D3472">
        <v>0.43</v>
      </c>
      <c r="E3472">
        <v>0</v>
      </c>
    </row>
    <row r="3473" spans="1:5">
      <c r="A3473">
        <v>19380224</v>
      </c>
      <c r="B3473">
        <v>-1.05</v>
      </c>
      <c r="C3473">
        <v>0.41</v>
      </c>
      <c r="D3473">
        <v>-0.37</v>
      </c>
      <c r="E3473">
        <v>0</v>
      </c>
    </row>
    <row r="3474" spans="1:5">
      <c r="A3474">
        <v>19380225</v>
      </c>
      <c r="B3474">
        <v>0.56000000000000005</v>
      </c>
      <c r="C3474">
        <v>0.33</v>
      </c>
      <c r="D3474">
        <v>0.35</v>
      </c>
      <c r="E3474">
        <v>0</v>
      </c>
    </row>
    <row r="3475" spans="1:5">
      <c r="A3475">
        <v>19380226</v>
      </c>
      <c r="B3475">
        <v>-0.4</v>
      </c>
      <c r="C3475">
        <v>-0.14000000000000001</v>
      </c>
      <c r="D3475">
        <v>-0.35</v>
      </c>
      <c r="E3475">
        <v>0</v>
      </c>
    </row>
    <row r="3476" spans="1:5">
      <c r="A3476">
        <v>19380228</v>
      </c>
      <c r="B3476">
        <v>-1.31</v>
      </c>
      <c r="C3476">
        <v>0.43</v>
      </c>
      <c r="D3476">
        <v>-0.49</v>
      </c>
      <c r="E3476">
        <v>0</v>
      </c>
    </row>
    <row r="3477" spans="1:5">
      <c r="A3477">
        <v>19380301</v>
      </c>
      <c r="B3477">
        <v>0.79</v>
      </c>
      <c r="C3477">
        <v>-0.62</v>
      </c>
      <c r="D3477">
        <v>0.08</v>
      </c>
      <c r="E3477">
        <v>0</v>
      </c>
    </row>
    <row r="3478" spans="1:5">
      <c r="A3478">
        <v>19380302</v>
      </c>
      <c r="B3478">
        <v>-0.82</v>
      </c>
      <c r="C3478">
        <v>0.43</v>
      </c>
      <c r="D3478">
        <v>-0.64</v>
      </c>
      <c r="E3478">
        <v>0</v>
      </c>
    </row>
    <row r="3479" spans="1:5">
      <c r="A3479">
        <v>19380303</v>
      </c>
      <c r="B3479">
        <v>-0.78</v>
      </c>
      <c r="C3479">
        <v>0.09</v>
      </c>
      <c r="D3479">
        <v>-0.17</v>
      </c>
      <c r="E3479">
        <v>0</v>
      </c>
    </row>
    <row r="3480" spans="1:5">
      <c r="A3480">
        <v>19380304</v>
      </c>
      <c r="B3480">
        <v>-0.71</v>
      </c>
      <c r="C3480">
        <v>0.3</v>
      </c>
      <c r="D3480">
        <v>-0.7</v>
      </c>
      <c r="E3480">
        <v>0</v>
      </c>
    </row>
    <row r="3481" spans="1:5">
      <c r="A3481">
        <v>19380305</v>
      </c>
      <c r="B3481">
        <v>-0.25</v>
      </c>
      <c r="C3481">
        <v>-0.46</v>
      </c>
      <c r="D3481">
        <v>0.26</v>
      </c>
      <c r="E3481">
        <v>0</v>
      </c>
    </row>
    <row r="3482" spans="1:5">
      <c r="A3482">
        <v>19380307</v>
      </c>
      <c r="B3482">
        <v>-1.73</v>
      </c>
      <c r="C3482">
        <v>0.47</v>
      </c>
      <c r="D3482">
        <v>-0.47</v>
      </c>
      <c r="E3482">
        <v>0</v>
      </c>
    </row>
    <row r="3483" spans="1:5">
      <c r="A3483">
        <v>19380308</v>
      </c>
      <c r="B3483">
        <v>-0.52</v>
      </c>
      <c r="C3483">
        <v>-1.23</v>
      </c>
      <c r="D3483">
        <v>-0.14000000000000001</v>
      </c>
      <c r="E3483">
        <v>0</v>
      </c>
    </row>
    <row r="3484" spans="1:5">
      <c r="A3484">
        <v>19380309</v>
      </c>
      <c r="B3484">
        <v>0.02</v>
      </c>
      <c r="C3484">
        <v>0.27</v>
      </c>
      <c r="D3484">
        <v>-0.14000000000000001</v>
      </c>
      <c r="E3484">
        <v>0</v>
      </c>
    </row>
    <row r="3485" spans="1:5">
      <c r="A3485">
        <v>19380310</v>
      </c>
      <c r="B3485">
        <v>-0.91</v>
      </c>
      <c r="C3485">
        <v>0.56000000000000005</v>
      </c>
      <c r="D3485">
        <v>-0.46</v>
      </c>
      <c r="E3485">
        <v>0</v>
      </c>
    </row>
    <row r="3486" spans="1:5">
      <c r="A3486">
        <v>19380311</v>
      </c>
      <c r="B3486">
        <v>-1.72</v>
      </c>
      <c r="C3486">
        <v>0.01</v>
      </c>
      <c r="D3486">
        <v>-0.09</v>
      </c>
      <c r="E3486">
        <v>0</v>
      </c>
    </row>
    <row r="3487" spans="1:5">
      <c r="A3487">
        <v>19380312</v>
      </c>
      <c r="B3487">
        <v>0.26</v>
      </c>
      <c r="C3487">
        <v>-0.87</v>
      </c>
      <c r="D3487">
        <v>7.0000000000000007E-2</v>
      </c>
      <c r="E3487">
        <v>0</v>
      </c>
    </row>
    <row r="3488" spans="1:5">
      <c r="A3488">
        <v>19380314</v>
      </c>
      <c r="B3488">
        <v>1.28</v>
      </c>
      <c r="C3488">
        <v>-0.25</v>
      </c>
      <c r="D3488">
        <v>-0.26</v>
      </c>
      <c r="E3488">
        <v>0</v>
      </c>
    </row>
    <row r="3489" spans="1:5">
      <c r="A3489">
        <v>19380315</v>
      </c>
      <c r="B3489">
        <v>2.46</v>
      </c>
      <c r="C3489">
        <v>-0.11</v>
      </c>
      <c r="D3489">
        <v>-0.49</v>
      </c>
      <c r="E3489">
        <v>0</v>
      </c>
    </row>
    <row r="3490" spans="1:5">
      <c r="A3490">
        <v>19380316</v>
      </c>
      <c r="B3490">
        <v>-3.63</v>
      </c>
      <c r="C3490">
        <v>0.62</v>
      </c>
      <c r="D3490">
        <v>-0.45</v>
      </c>
      <c r="E3490">
        <v>0</v>
      </c>
    </row>
    <row r="3491" spans="1:5">
      <c r="A3491">
        <v>19380317</v>
      </c>
      <c r="B3491">
        <v>-0.8</v>
      </c>
      <c r="C3491">
        <v>-0.22</v>
      </c>
      <c r="D3491">
        <v>-0.11</v>
      </c>
      <c r="E3491">
        <v>0</v>
      </c>
    </row>
    <row r="3492" spans="1:5">
      <c r="A3492">
        <v>19380318</v>
      </c>
      <c r="B3492">
        <v>-3.36</v>
      </c>
      <c r="C3492">
        <v>-1.54</v>
      </c>
      <c r="D3492">
        <v>-0.63</v>
      </c>
      <c r="E3492">
        <v>0</v>
      </c>
    </row>
    <row r="3493" spans="1:5">
      <c r="A3493">
        <v>19380319</v>
      </c>
      <c r="B3493">
        <v>1.94</v>
      </c>
      <c r="C3493">
        <v>-0.56999999999999995</v>
      </c>
      <c r="D3493">
        <v>0.38</v>
      </c>
      <c r="E3493">
        <v>0</v>
      </c>
    </row>
    <row r="3494" spans="1:5">
      <c r="A3494">
        <v>19380321</v>
      </c>
      <c r="B3494">
        <v>-0.11</v>
      </c>
      <c r="C3494">
        <v>0.7</v>
      </c>
      <c r="D3494">
        <v>-0.12</v>
      </c>
      <c r="E3494">
        <v>0</v>
      </c>
    </row>
    <row r="3495" spans="1:5">
      <c r="A3495">
        <v>19380322</v>
      </c>
      <c r="B3495">
        <v>-2.69</v>
      </c>
      <c r="C3495">
        <v>-0.4</v>
      </c>
      <c r="D3495">
        <v>-0.12</v>
      </c>
      <c r="E3495">
        <v>0</v>
      </c>
    </row>
    <row r="3496" spans="1:5">
      <c r="A3496">
        <v>19380323</v>
      </c>
      <c r="B3496">
        <v>-2.29</v>
      </c>
      <c r="C3496">
        <v>-1.76</v>
      </c>
      <c r="D3496">
        <v>-0.34</v>
      </c>
      <c r="E3496">
        <v>0</v>
      </c>
    </row>
    <row r="3497" spans="1:5">
      <c r="A3497">
        <v>19380324</v>
      </c>
      <c r="B3497">
        <v>0.31</v>
      </c>
      <c r="C3497">
        <v>-0.28999999999999998</v>
      </c>
      <c r="D3497">
        <v>0.42</v>
      </c>
      <c r="E3497">
        <v>0</v>
      </c>
    </row>
    <row r="3498" spans="1:5">
      <c r="A3498">
        <v>19380325</v>
      </c>
      <c r="B3498">
        <v>-5.1100000000000003</v>
      </c>
      <c r="C3498">
        <v>-0.42</v>
      </c>
      <c r="D3498">
        <v>-0.81</v>
      </c>
      <c r="E3498">
        <v>0</v>
      </c>
    </row>
    <row r="3499" spans="1:5">
      <c r="A3499">
        <v>19380326</v>
      </c>
      <c r="B3499">
        <v>-2.0099999999999998</v>
      </c>
      <c r="C3499">
        <v>-0.87</v>
      </c>
      <c r="D3499">
        <v>-0.41</v>
      </c>
      <c r="E3499">
        <v>0</v>
      </c>
    </row>
    <row r="3500" spans="1:5">
      <c r="A3500">
        <v>19380328</v>
      </c>
      <c r="B3500">
        <v>0.77</v>
      </c>
      <c r="C3500">
        <v>-0.45</v>
      </c>
      <c r="D3500">
        <v>0.43</v>
      </c>
      <c r="E3500">
        <v>0</v>
      </c>
    </row>
    <row r="3501" spans="1:5">
      <c r="A3501">
        <v>19380329</v>
      </c>
      <c r="B3501">
        <v>-5.1100000000000003</v>
      </c>
      <c r="C3501">
        <v>1.1200000000000001</v>
      </c>
      <c r="D3501">
        <v>-1.4</v>
      </c>
      <c r="E3501">
        <v>0</v>
      </c>
    </row>
    <row r="3502" spans="1:5">
      <c r="A3502">
        <v>19380330</v>
      </c>
      <c r="B3502">
        <v>-0.72</v>
      </c>
      <c r="C3502">
        <v>0.02</v>
      </c>
      <c r="D3502">
        <v>1.47</v>
      </c>
      <c r="E3502">
        <v>0</v>
      </c>
    </row>
    <row r="3503" spans="1:5">
      <c r="A3503">
        <v>19380331</v>
      </c>
      <c r="B3503">
        <v>-1.22</v>
      </c>
      <c r="C3503">
        <v>-0.19</v>
      </c>
      <c r="D3503">
        <v>0.49</v>
      </c>
      <c r="E3503">
        <v>0</v>
      </c>
    </row>
    <row r="3504" spans="1:5">
      <c r="A3504">
        <v>19380401</v>
      </c>
      <c r="B3504">
        <v>4.16</v>
      </c>
      <c r="C3504">
        <v>0.11</v>
      </c>
      <c r="D3504">
        <v>1.2</v>
      </c>
      <c r="E3504">
        <v>0</v>
      </c>
    </row>
    <row r="3505" spans="1:5">
      <c r="A3505">
        <v>19380402</v>
      </c>
      <c r="B3505">
        <v>3.78</v>
      </c>
      <c r="C3505">
        <v>1.42</v>
      </c>
      <c r="D3505">
        <v>-0.33</v>
      </c>
      <c r="E3505">
        <v>0</v>
      </c>
    </row>
    <row r="3506" spans="1:5">
      <c r="A3506">
        <v>19380404</v>
      </c>
      <c r="B3506">
        <v>0.65</v>
      </c>
      <c r="C3506">
        <v>1.25</v>
      </c>
      <c r="D3506">
        <v>0.67</v>
      </c>
      <c r="E3506">
        <v>0</v>
      </c>
    </row>
    <row r="3507" spans="1:5">
      <c r="A3507">
        <v>19380405</v>
      </c>
      <c r="B3507">
        <v>1.91</v>
      </c>
      <c r="C3507">
        <v>-0.35</v>
      </c>
      <c r="D3507">
        <v>0.24</v>
      </c>
      <c r="E3507">
        <v>0</v>
      </c>
    </row>
    <row r="3508" spans="1:5">
      <c r="A3508">
        <v>19380406</v>
      </c>
      <c r="B3508">
        <v>-1.62</v>
      </c>
      <c r="C3508">
        <v>0.76</v>
      </c>
      <c r="D3508">
        <v>-0.82</v>
      </c>
      <c r="E3508">
        <v>0</v>
      </c>
    </row>
    <row r="3509" spans="1:5">
      <c r="A3509">
        <v>19380407</v>
      </c>
      <c r="B3509">
        <v>-0.61</v>
      </c>
      <c r="C3509">
        <v>0.43</v>
      </c>
      <c r="D3509">
        <v>-0.14000000000000001</v>
      </c>
      <c r="E3509">
        <v>0</v>
      </c>
    </row>
    <row r="3510" spans="1:5">
      <c r="A3510">
        <v>19380408</v>
      </c>
      <c r="B3510">
        <v>4.12</v>
      </c>
      <c r="C3510">
        <v>-0.82</v>
      </c>
      <c r="D3510">
        <v>-0.52</v>
      </c>
      <c r="E3510">
        <v>0</v>
      </c>
    </row>
    <row r="3511" spans="1:5">
      <c r="A3511">
        <v>19380409</v>
      </c>
      <c r="B3511">
        <v>5.73</v>
      </c>
      <c r="C3511">
        <v>0.2</v>
      </c>
      <c r="D3511">
        <v>0.55000000000000004</v>
      </c>
      <c r="E3511">
        <v>0</v>
      </c>
    </row>
    <row r="3512" spans="1:5">
      <c r="A3512">
        <v>19380411</v>
      </c>
      <c r="B3512">
        <v>-2.41</v>
      </c>
      <c r="C3512">
        <v>1.26</v>
      </c>
      <c r="D3512">
        <v>0.4</v>
      </c>
      <c r="E3512">
        <v>0</v>
      </c>
    </row>
    <row r="3513" spans="1:5">
      <c r="A3513">
        <v>19380412</v>
      </c>
      <c r="B3513">
        <v>0.41</v>
      </c>
      <c r="C3513">
        <v>-1.62</v>
      </c>
      <c r="D3513">
        <v>0.28000000000000003</v>
      </c>
      <c r="E3513">
        <v>0</v>
      </c>
    </row>
    <row r="3514" spans="1:5">
      <c r="A3514">
        <v>19380413</v>
      </c>
      <c r="B3514">
        <v>0.43</v>
      </c>
      <c r="C3514">
        <v>0.92</v>
      </c>
      <c r="D3514">
        <v>-1.1299999999999999</v>
      </c>
      <c r="E3514">
        <v>0</v>
      </c>
    </row>
    <row r="3515" spans="1:5">
      <c r="A3515">
        <v>19380414</v>
      </c>
      <c r="B3515">
        <v>1.23</v>
      </c>
      <c r="C3515">
        <v>-0.12</v>
      </c>
      <c r="D3515">
        <v>-0.35</v>
      </c>
      <c r="E3515">
        <v>0</v>
      </c>
    </row>
    <row r="3516" spans="1:5">
      <c r="A3516">
        <v>19380416</v>
      </c>
      <c r="B3516">
        <v>3.74</v>
      </c>
      <c r="C3516">
        <v>0.64</v>
      </c>
      <c r="D3516">
        <v>0.24</v>
      </c>
      <c r="E3516">
        <v>0</v>
      </c>
    </row>
    <row r="3517" spans="1:5">
      <c r="A3517">
        <v>19380418</v>
      </c>
      <c r="B3517">
        <v>-1.7</v>
      </c>
      <c r="C3517">
        <v>0.64</v>
      </c>
      <c r="D3517">
        <v>-0.67</v>
      </c>
      <c r="E3517">
        <v>0</v>
      </c>
    </row>
    <row r="3518" spans="1:5">
      <c r="A3518">
        <v>19380419</v>
      </c>
      <c r="B3518">
        <v>-2.33</v>
      </c>
      <c r="C3518">
        <v>0.53</v>
      </c>
      <c r="D3518">
        <v>-0.2</v>
      </c>
      <c r="E3518">
        <v>0</v>
      </c>
    </row>
    <row r="3519" spans="1:5">
      <c r="A3519">
        <v>19380420</v>
      </c>
      <c r="B3519">
        <v>-0.5</v>
      </c>
      <c r="C3519">
        <v>-0.71</v>
      </c>
      <c r="D3519">
        <v>0.26</v>
      </c>
      <c r="E3519">
        <v>0</v>
      </c>
    </row>
    <row r="3520" spans="1:5">
      <c r="A3520">
        <v>19380421</v>
      </c>
      <c r="B3520">
        <v>0.55000000000000004</v>
      </c>
      <c r="C3520">
        <v>0.32</v>
      </c>
      <c r="D3520">
        <v>-0.13</v>
      </c>
      <c r="E3520">
        <v>0</v>
      </c>
    </row>
    <row r="3521" spans="1:5">
      <c r="A3521">
        <v>19380422</v>
      </c>
      <c r="B3521">
        <v>2.65</v>
      </c>
      <c r="C3521">
        <v>-0.39</v>
      </c>
      <c r="D3521">
        <v>0.53</v>
      </c>
      <c r="E3521">
        <v>0</v>
      </c>
    </row>
    <row r="3522" spans="1:5">
      <c r="A3522">
        <v>19380423</v>
      </c>
      <c r="B3522">
        <v>-0.62</v>
      </c>
      <c r="C3522">
        <v>0.73</v>
      </c>
      <c r="D3522">
        <v>-7.0000000000000007E-2</v>
      </c>
      <c r="E3522">
        <v>0</v>
      </c>
    </row>
    <row r="3523" spans="1:5">
      <c r="A3523">
        <v>19380425</v>
      </c>
      <c r="B3523">
        <v>-1.46</v>
      </c>
      <c r="C3523">
        <v>0.08</v>
      </c>
      <c r="D3523">
        <v>0.04</v>
      </c>
      <c r="E3523">
        <v>0</v>
      </c>
    </row>
    <row r="3524" spans="1:5">
      <c r="A3524">
        <v>19380426</v>
      </c>
      <c r="B3524">
        <v>-1.65</v>
      </c>
      <c r="C3524">
        <v>0.48</v>
      </c>
      <c r="D3524">
        <v>0.36</v>
      </c>
      <c r="E3524">
        <v>0</v>
      </c>
    </row>
    <row r="3525" spans="1:5">
      <c r="A3525">
        <v>19380427</v>
      </c>
      <c r="B3525">
        <v>0.72</v>
      </c>
      <c r="C3525">
        <v>-0.51</v>
      </c>
      <c r="D3525">
        <v>0.17</v>
      </c>
      <c r="E3525">
        <v>0</v>
      </c>
    </row>
    <row r="3526" spans="1:5">
      <c r="A3526">
        <v>19380428</v>
      </c>
      <c r="B3526">
        <v>-2.5</v>
      </c>
      <c r="C3526">
        <v>0.3</v>
      </c>
      <c r="D3526">
        <v>-0.28000000000000003</v>
      </c>
      <c r="E3526">
        <v>0</v>
      </c>
    </row>
    <row r="3527" spans="1:5">
      <c r="A3527">
        <v>19380429</v>
      </c>
      <c r="B3527">
        <v>-0.31</v>
      </c>
      <c r="C3527">
        <v>-1.21</v>
      </c>
      <c r="D3527">
        <v>-0.25</v>
      </c>
      <c r="E3527">
        <v>0</v>
      </c>
    </row>
    <row r="3528" spans="1:5">
      <c r="A3528">
        <v>19380430</v>
      </c>
      <c r="B3528">
        <v>-0.16</v>
      </c>
      <c r="C3528">
        <v>0.93</v>
      </c>
      <c r="D3528">
        <v>0.52</v>
      </c>
      <c r="E3528">
        <v>0</v>
      </c>
    </row>
    <row r="3529" spans="1:5">
      <c r="A3529">
        <v>19380502</v>
      </c>
      <c r="B3529">
        <v>-1.24</v>
      </c>
      <c r="C3529">
        <v>-0.18</v>
      </c>
      <c r="D3529">
        <v>0.09</v>
      </c>
      <c r="E3529">
        <v>0</v>
      </c>
    </row>
    <row r="3530" spans="1:5">
      <c r="A3530">
        <v>19380503</v>
      </c>
      <c r="B3530">
        <v>2.2000000000000002</v>
      </c>
      <c r="C3530">
        <v>-1.04</v>
      </c>
      <c r="D3530">
        <v>-0.23</v>
      </c>
      <c r="E3530">
        <v>0</v>
      </c>
    </row>
    <row r="3531" spans="1:5">
      <c r="A3531">
        <v>19380504</v>
      </c>
      <c r="B3531">
        <v>1.21</v>
      </c>
      <c r="C3531">
        <v>-0.57999999999999996</v>
      </c>
      <c r="D3531">
        <v>0.54</v>
      </c>
      <c r="E3531">
        <v>0</v>
      </c>
    </row>
    <row r="3532" spans="1:5">
      <c r="A3532">
        <v>19380505</v>
      </c>
      <c r="B3532">
        <v>-0.02</v>
      </c>
      <c r="C3532">
        <v>0.06</v>
      </c>
      <c r="D3532">
        <v>-0.5</v>
      </c>
      <c r="E3532">
        <v>0</v>
      </c>
    </row>
    <row r="3533" spans="1:5">
      <c r="A3533">
        <v>19380506</v>
      </c>
      <c r="B3533">
        <v>3.58</v>
      </c>
      <c r="C3533">
        <v>-2.36</v>
      </c>
      <c r="D3533">
        <v>1.49</v>
      </c>
      <c r="E3533">
        <v>0</v>
      </c>
    </row>
    <row r="3534" spans="1:5">
      <c r="A3534">
        <v>19380507</v>
      </c>
      <c r="B3534">
        <v>0.12</v>
      </c>
      <c r="C3534">
        <v>1.06</v>
      </c>
      <c r="D3534">
        <v>-0.39</v>
      </c>
      <c r="E3534">
        <v>0</v>
      </c>
    </row>
    <row r="3535" spans="1:5">
      <c r="A3535">
        <v>19380509</v>
      </c>
      <c r="B3535">
        <v>1.48</v>
      </c>
      <c r="C3535">
        <v>-0.65</v>
      </c>
      <c r="D3535">
        <v>0.02</v>
      </c>
      <c r="E3535">
        <v>0</v>
      </c>
    </row>
    <row r="3536" spans="1:5">
      <c r="A3536">
        <v>19380510</v>
      </c>
      <c r="B3536">
        <v>-1.1000000000000001</v>
      </c>
      <c r="C3536">
        <v>1.59</v>
      </c>
      <c r="D3536">
        <v>-0.12</v>
      </c>
      <c r="E3536">
        <v>0</v>
      </c>
    </row>
    <row r="3537" spans="1:5">
      <c r="A3537">
        <v>19380511</v>
      </c>
      <c r="B3537">
        <v>0.5</v>
      </c>
      <c r="C3537">
        <v>-0.11</v>
      </c>
      <c r="D3537">
        <v>0.35</v>
      </c>
      <c r="E3537">
        <v>0</v>
      </c>
    </row>
    <row r="3538" spans="1:5">
      <c r="A3538">
        <v>19380512</v>
      </c>
      <c r="B3538">
        <v>-0.56000000000000005</v>
      </c>
      <c r="C3538">
        <v>-0.09</v>
      </c>
      <c r="D3538">
        <v>-7.0000000000000007E-2</v>
      </c>
      <c r="E3538">
        <v>0</v>
      </c>
    </row>
    <row r="3539" spans="1:5">
      <c r="A3539">
        <v>19380513</v>
      </c>
      <c r="B3539">
        <v>-1.1599999999999999</v>
      </c>
      <c r="C3539">
        <v>0.52</v>
      </c>
      <c r="D3539">
        <v>-0.26</v>
      </c>
      <c r="E3539">
        <v>0</v>
      </c>
    </row>
    <row r="3540" spans="1:5">
      <c r="A3540">
        <v>19380514</v>
      </c>
      <c r="B3540">
        <v>-0.03</v>
      </c>
      <c r="C3540">
        <v>0.13</v>
      </c>
      <c r="D3540">
        <v>-0.01</v>
      </c>
      <c r="E3540">
        <v>0</v>
      </c>
    </row>
    <row r="3541" spans="1:5">
      <c r="A3541">
        <v>19380516</v>
      </c>
      <c r="B3541">
        <v>-1.36</v>
      </c>
      <c r="C3541">
        <v>0.73</v>
      </c>
      <c r="D3541">
        <v>-0.78</v>
      </c>
      <c r="E3541">
        <v>0</v>
      </c>
    </row>
    <row r="3542" spans="1:5">
      <c r="A3542">
        <v>19380517</v>
      </c>
      <c r="B3542">
        <v>0.38</v>
      </c>
      <c r="C3542">
        <v>-1.06</v>
      </c>
      <c r="D3542">
        <v>-0.09</v>
      </c>
      <c r="E3542">
        <v>0</v>
      </c>
    </row>
    <row r="3543" spans="1:5">
      <c r="A3543">
        <v>19380518</v>
      </c>
      <c r="B3543">
        <v>0.41</v>
      </c>
      <c r="C3543">
        <v>0.16</v>
      </c>
      <c r="D3543">
        <v>-0.24</v>
      </c>
      <c r="E3543">
        <v>0</v>
      </c>
    </row>
    <row r="3544" spans="1:5">
      <c r="A3544">
        <v>19380519</v>
      </c>
      <c r="B3544">
        <v>-1.52</v>
      </c>
      <c r="C3544">
        <v>0.35</v>
      </c>
      <c r="D3544">
        <v>-0.82</v>
      </c>
      <c r="E3544">
        <v>0</v>
      </c>
    </row>
    <row r="3545" spans="1:5">
      <c r="A3545">
        <v>19380520</v>
      </c>
      <c r="B3545">
        <v>-0.45</v>
      </c>
      <c r="C3545">
        <v>-0.3</v>
      </c>
      <c r="D3545">
        <v>0.5</v>
      </c>
      <c r="E3545">
        <v>0</v>
      </c>
    </row>
    <row r="3546" spans="1:5">
      <c r="A3546">
        <v>19380521</v>
      </c>
      <c r="B3546">
        <v>-1.19</v>
      </c>
      <c r="C3546">
        <v>0.48</v>
      </c>
      <c r="D3546">
        <v>-0.7</v>
      </c>
      <c r="E3546">
        <v>0</v>
      </c>
    </row>
    <row r="3547" spans="1:5">
      <c r="A3547">
        <v>19380523</v>
      </c>
      <c r="B3547">
        <v>0.4</v>
      </c>
      <c r="C3547">
        <v>-0.89</v>
      </c>
      <c r="D3547">
        <v>0.54</v>
      </c>
      <c r="E3547">
        <v>0</v>
      </c>
    </row>
    <row r="3548" spans="1:5">
      <c r="A3548">
        <v>19380524</v>
      </c>
      <c r="B3548">
        <v>-1.2</v>
      </c>
      <c r="C3548">
        <v>0.56000000000000005</v>
      </c>
      <c r="D3548">
        <v>-0.52</v>
      </c>
      <c r="E3548">
        <v>0</v>
      </c>
    </row>
    <row r="3549" spans="1:5">
      <c r="A3549">
        <v>19380525</v>
      </c>
      <c r="B3549">
        <v>-1.5</v>
      </c>
      <c r="C3549">
        <v>0.2</v>
      </c>
      <c r="D3549">
        <v>0.42</v>
      </c>
      <c r="E3549">
        <v>0</v>
      </c>
    </row>
    <row r="3550" spans="1:5">
      <c r="A3550">
        <v>19380526</v>
      </c>
      <c r="B3550">
        <v>-2.4700000000000002</v>
      </c>
      <c r="C3550">
        <v>-0.27</v>
      </c>
      <c r="D3550">
        <v>-0.51</v>
      </c>
      <c r="E3550">
        <v>0</v>
      </c>
    </row>
    <row r="3551" spans="1:5">
      <c r="A3551">
        <v>19380527</v>
      </c>
      <c r="B3551">
        <v>-0.21</v>
      </c>
      <c r="C3551">
        <v>-0.97</v>
      </c>
      <c r="D3551">
        <v>1.1200000000000001</v>
      </c>
      <c r="E3551">
        <v>0</v>
      </c>
    </row>
    <row r="3552" spans="1:5">
      <c r="A3552">
        <v>19380528</v>
      </c>
      <c r="B3552">
        <v>1.18</v>
      </c>
      <c r="C3552">
        <v>0.24</v>
      </c>
      <c r="D3552">
        <v>-0.06</v>
      </c>
      <c r="E3552">
        <v>0</v>
      </c>
    </row>
    <row r="3553" spans="1:5">
      <c r="A3553">
        <v>19380531</v>
      </c>
      <c r="B3553">
        <v>-1.1499999999999999</v>
      </c>
      <c r="C3553">
        <v>-0.28999999999999998</v>
      </c>
      <c r="D3553">
        <v>0.08</v>
      </c>
      <c r="E3553">
        <v>0</v>
      </c>
    </row>
    <row r="3554" spans="1:5">
      <c r="A3554">
        <v>19380601</v>
      </c>
      <c r="B3554">
        <v>2.44</v>
      </c>
      <c r="C3554">
        <v>-0.61</v>
      </c>
      <c r="D3554">
        <v>-0.02</v>
      </c>
      <c r="E3554">
        <v>0</v>
      </c>
    </row>
    <row r="3555" spans="1:5">
      <c r="A3555">
        <v>19380602</v>
      </c>
      <c r="B3555">
        <v>-0.05</v>
      </c>
      <c r="C3555">
        <v>0.56000000000000005</v>
      </c>
      <c r="D3555">
        <v>0.18</v>
      </c>
      <c r="E3555">
        <v>0</v>
      </c>
    </row>
    <row r="3556" spans="1:5">
      <c r="A3556">
        <v>19380603</v>
      </c>
      <c r="B3556">
        <v>-0.97</v>
      </c>
      <c r="C3556">
        <v>0.27</v>
      </c>
      <c r="D3556">
        <v>-0.28999999999999998</v>
      </c>
      <c r="E3556">
        <v>0</v>
      </c>
    </row>
    <row r="3557" spans="1:5">
      <c r="A3557">
        <v>19380604</v>
      </c>
      <c r="B3557">
        <v>1.94</v>
      </c>
      <c r="C3557">
        <v>-0.72</v>
      </c>
      <c r="D3557">
        <v>-0.35</v>
      </c>
      <c r="E3557">
        <v>0</v>
      </c>
    </row>
    <row r="3558" spans="1:5">
      <c r="A3558">
        <v>19380606</v>
      </c>
      <c r="B3558">
        <v>0.79</v>
      </c>
      <c r="C3558">
        <v>-0.12</v>
      </c>
      <c r="D3558">
        <v>-0.25</v>
      </c>
      <c r="E3558">
        <v>0</v>
      </c>
    </row>
    <row r="3559" spans="1:5">
      <c r="A3559">
        <v>19380607</v>
      </c>
      <c r="B3559">
        <v>-0.33</v>
      </c>
      <c r="C3559">
        <v>1.01</v>
      </c>
      <c r="D3559">
        <v>-0.6</v>
      </c>
      <c r="E3559">
        <v>0</v>
      </c>
    </row>
    <row r="3560" spans="1:5">
      <c r="A3560">
        <v>19380608</v>
      </c>
      <c r="B3560">
        <v>0.31</v>
      </c>
      <c r="C3560">
        <v>-0.89</v>
      </c>
      <c r="D3560">
        <v>-0.44</v>
      </c>
      <c r="E3560">
        <v>0</v>
      </c>
    </row>
    <row r="3561" spans="1:5">
      <c r="A3561">
        <v>19380609</v>
      </c>
      <c r="B3561">
        <v>2.0099999999999998</v>
      </c>
      <c r="C3561">
        <v>-0.54</v>
      </c>
      <c r="D3561">
        <v>0.44</v>
      </c>
      <c r="E3561">
        <v>0</v>
      </c>
    </row>
    <row r="3562" spans="1:5">
      <c r="A3562">
        <v>19380610</v>
      </c>
      <c r="B3562">
        <v>-0.87</v>
      </c>
      <c r="C3562">
        <v>0.51</v>
      </c>
      <c r="D3562">
        <v>-0.57999999999999996</v>
      </c>
      <c r="E3562">
        <v>0</v>
      </c>
    </row>
    <row r="3563" spans="1:5">
      <c r="A3563">
        <v>19380611</v>
      </c>
      <c r="B3563">
        <v>-0.31</v>
      </c>
      <c r="C3563">
        <v>0.04</v>
      </c>
      <c r="D3563">
        <v>0.75</v>
      </c>
      <c r="E3563">
        <v>0</v>
      </c>
    </row>
    <row r="3564" spans="1:5">
      <c r="A3564">
        <v>19380613</v>
      </c>
      <c r="B3564">
        <v>-1.81</v>
      </c>
      <c r="C3564">
        <v>1.29</v>
      </c>
      <c r="D3564">
        <v>-0.44</v>
      </c>
      <c r="E3564">
        <v>0</v>
      </c>
    </row>
    <row r="3565" spans="1:5">
      <c r="A3565">
        <v>19380614</v>
      </c>
      <c r="B3565">
        <v>0.72</v>
      </c>
      <c r="C3565">
        <v>-1.06</v>
      </c>
      <c r="D3565">
        <v>-0.15</v>
      </c>
      <c r="E3565">
        <v>0</v>
      </c>
    </row>
    <row r="3566" spans="1:5">
      <c r="A3566">
        <v>19380615</v>
      </c>
      <c r="B3566">
        <v>0.42</v>
      </c>
      <c r="C3566">
        <v>0.77</v>
      </c>
      <c r="D3566">
        <v>-1.24</v>
      </c>
      <c r="E3566">
        <v>0</v>
      </c>
    </row>
    <row r="3567" spans="1:5">
      <c r="A3567">
        <v>19380616</v>
      </c>
      <c r="B3567">
        <v>0.77</v>
      </c>
      <c r="C3567">
        <v>-0.66</v>
      </c>
      <c r="D3567">
        <v>0.27</v>
      </c>
      <c r="E3567">
        <v>0</v>
      </c>
    </row>
    <row r="3568" spans="1:5">
      <c r="A3568">
        <v>19380617</v>
      </c>
      <c r="B3568">
        <v>-0.65</v>
      </c>
      <c r="C3568">
        <v>0.08</v>
      </c>
      <c r="D3568">
        <v>0.32</v>
      </c>
      <c r="E3568">
        <v>0</v>
      </c>
    </row>
    <row r="3569" spans="1:5">
      <c r="A3569">
        <v>19380618</v>
      </c>
      <c r="B3569">
        <v>7.0000000000000007E-2</v>
      </c>
      <c r="C3569">
        <v>0.14000000000000001</v>
      </c>
      <c r="D3569">
        <v>-0.24</v>
      </c>
      <c r="E3569">
        <v>0</v>
      </c>
    </row>
    <row r="3570" spans="1:5">
      <c r="A3570">
        <v>19380620</v>
      </c>
      <c r="B3570">
        <v>4.6900000000000004</v>
      </c>
      <c r="C3570">
        <v>-1.43</v>
      </c>
      <c r="D3570">
        <v>0.7</v>
      </c>
      <c r="E3570">
        <v>0</v>
      </c>
    </row>
    <row r="3571" spans="1:5">
      <c r="A3571">
        <v>19380621</v>
      </c>
      <c r="B3571">
        <v>2.38</v>
      </c>
      <c r="C3571">
        <v>0.76</v>
      </c>
      <c r="D3571">
        <v>0.36</v>
      </c>
      <c r="E3571">
        <v>0</v>
      </c>
    </row>
    <row r="3572" spans="1:5">
      <c r="A3572">
        <v>19380622</v>
      </c>
      <c r="B3572">
        <v>2.77</v>
      </c>
      <c r="C3572">
        <v>0.56999999999999995</v>
      </c>
      <c r="D3572">
        <v>0.08</v>
      </c>
      <c r="E3572">
        <v>0</v>
      </c>
    </row>
    <row r="3573" spans="1:5">
      <c r="A3573">
        <v>19380623</v>
      </c>
      <c r="B3573">
        <v>2.78</v>
      </c>
      <c r="C3573">
        <v>1.08</v>
      </c>
      <c r="D3573">
        <v>0.76</v>
      </c>
      <c r="E3573">
        <v>0</v>
      </c>
    </row>
    <row r="3574" spans="1:5">
      <c r="A3574">
        <v>19380624</v>
      </c>
      <c r="B3574">
        <v>1.03</v>
      </c>
      <c r="C3574">
        <v>0.19</v>
      </c>
      <c r="D3574">
        <v>-0.51</v>
      </c>
      <c r="E3574">
        <v>0</v>
      </c>
    </row>
    <row r="3575" spans="1:5">
      <c r="A3575">
        <v>19380625</v>
      </c>
      <c r="B3575">
        <v>1.91</v>
      </c>
      <c r="C3575">
        <v>-0.49</v>
      </c>
      <c r="D3575">
        <v>0.8</v>
      </c>
      <c r="E3575">
        <v>0</v>
      </c>
    </row>
    <row r="3576" spans="1:5">
      <c r="A3576">
        <v>19380627</v>
      </c>
      <c r="B3576">
        <v>-0.63</v>
      </c>
      <c r="C3576">
        <v>1.89</v>
      </c>
      <c r="D3576">
        <v>-0.57999999999999996</v>
      </c>
      <c r="E3576">
        <v>0</v>
      </c>
    </row>
    <row r="3577" spans="1:5">
      <c r="A3577">
        <v>19380628</v>
      </c>
      <c r="B3577">
        <v>-0.28000000000000003</v>
      </c>
      <c r="C3577">
        <v>-0.64</v>
      </c>
      <c r="D3577">
        <v>-0.19</v>
      </c>
      <c r="E3577">
        <v>0</v>
      </c>
    </row>
    <row r="3578" spans="1:5">
      <c r="A3578">
        <v>19380629</v>
      </c>
      <c r="B3578">
        <v>4.2699999999999996</v>
      </c>
      <c r="C3578">
        <v>-0.2</v>
      </c>
      <c r="D3578">
        <v>0.61</v>
      </c>
      <c r="E3578">
        <v>0</v>
      </c>
    </row>
    <row r="3579" spans="1:5">
      <c r="A3579">
        <v>19380630</v>
      </c>
      <c r="B3579">
        <v>-1.48</v>
      </c>
      <c r="C3579">
        <v>1.25</v>
      </c>
      <c r="D3579">
        <v>1.04</v>
      </c>
      <c r="E3579">
        <v>0</v>
      </c>
    </row>
    <row r="3580" spans="1:5">
      <c r="A3580">
        <v>19380701</v>
      </c>
      <c r="B3580">
        <v>2.5299999999999998</v>
      </c>
      <c r="C3580">
        <v>-0.92</v>
      </c>
      <c r="D3580">
        <v>1.45</v>
      </c>
      <c r="E3580">
        <v>0</v>
      </c>
    </row>
    <row r="3581" spans="1:5">
      <c r="A3581">
        <v>19380702</v>
      </c>
      <c r="B3581">
        <v>1.72</v>
      </c>
      <c r="C3581">
        <v>0.83</v>
      </c>
      <c r="D3581">
        <v>0.97</v>
      </c>
      <c r="E3581">
        <v>0</v>
      </c>
    </row>
    <row r="3582" spans="1:5">
      <c r="A3582">
        <v>19380705</v>
      </c>
      <c r="B3582">
        <v>-1.45</v>
      </c>
      <c r="C3582">
        <v>0.23</v>
      </c>
      <c r="D3582">
        <v>-0.27</v>
      </c>
      <c r="E3582">
        <v>0</v>
      </c>
    </row>
    <row r="3583" spans="1:5">
      <c r="A3583">
        <v>19380706</v>
      </c>
      <c r="B3583">
        <v>1.38</v>
      </c>
      <c r="C3583">
        <v>0.74</v>
      </c>
      <c r="D3583">
        <v>0.05</v>
      </c>
      <c r="E3583">
        <v>0</v>
      </c>
    </row>
    <row r="3584" spans="1:5">
      <c r="A3584">
        <v>19380707</v>
      </c>
      <c r="B3584">
        <v>-0.08</v>
      </c>
      <c r="C3584">
        <v>1.49</v>
      </c>
      <c r="D3584">
        <v>1.3</v>
      </c>
      <c r="E3584">
        <v>0</v>
      </c>
    </row>
    <row r="3585" spans="1:5">
      <c r="A3585">
        <v>19380708</v>
      </c>
      <c r="B3585">
        <v>-1.34</v>
      </c>
      <c r="C3585">
        <v>0.38</v>
      </c>
      <c r="D3585">
        <v>-0.45</v>
      </c>
      <c r="E3585">
        <v>0</v>
      </c>
    </row>
    <row r="3586" spans="1:5">
      <c r="A3586">
        <v>19380709</v>
      </c>
      <c r="B3586">
        <v>0.41</v>
      </c>
      <c r="C3586">
        <v>-0.43</v>
      </c>
      <c r="D3586">
        <v>-0.16</v>
      </c>
      <c r="E3586">
        <v>0</v>
      </c>
    </row>
    <row r="3587" spans="1:5">
      <c r="A3587">
        <v>19380711</v>
      </c>
      <c r="B3587">
        <v>-1.53</v>
      </c>
      <c r="C3587">
        <v>0.48</v>
      </c>
      <c r="D3587">
        <v>-1.1299999999999999</v>
      </c>
      <c r="E3587">
        <v>0</v>
      </c>
    </row>
    <row r="3588" spans="1:5">
      <c r="A3588">
        <v>19380712</v>
      </c>
      <c r="B3588">
        <v>2.34</v>
      </c>
      <c r="C3588">
        <v>-0.26</v>
      </c>
      <c r="D3588">
        <v>0.92</v>
      </c>
      <c r="E3588">
        <v>0</v>
      </c>
    </row>
    <row r="3589" spans="1:5">
      <c r="A3589">
        <v>19380713</v>
      </c>
      <c r="B3589">
        <v>-0.04</v>
      </c>
      <c r="C3589">
        <v>2</v>
      </c>
      <c r="D3589">
        <v>-0.14000000000000001</v>
      </c>
      <c r="E3589">
        <v>0</v>
      </c>
    </row>
    <row r="3590" spans="1:5">
      <c r="A3590">
        <v>19380714</v>
      </c>
      <c r="B3590">
        <v>-1.1200000000000001</v>
      </c>
      <c r="C3590">
        <v>-0.45</v>
      </c>
      <c r="D3590">
        <v>-0.47</v>
      </c>
      <c r="E3590">
        <v>0</v>
      </c>
    </row>
    <row r="3591" spans="1:5">
      <c r="A3591">
        <v>19380715</v>
      </c>
      <c r="B3591">
        <v>1.19</v>
      </c>
      <c r="C3591">
        <v>-0.76</v>
      </c>
      <c r="D3591">
        <v>0.51</v>
      </c>
      <c r="E3591">
        <v>0</v>
      </c>
    </row>
    <row r="3592" spans="1:5">
      <c r="A3592">
        <v>19380716</v>
      </c>
      <c r="B3592">
        <v>0.88</v>
      </c>
      <c r="C3592">
        <v>0.61</v>
      </c>
      <c r="D3592">
        <v>0.28999999999999998</v>
      </c>
      <c r="E3592">
        <v>0</v>
      </c>
    </row>
    <row r="3593" spans="1:5">
      <c r="A3593">
        <v>19380718</v>
      </c>
      <c r="B3593">
        <v>1.72</v>
      </c>
      <c r="C3593">
        <v>0.62</v>
      </c>
      <c r="D3593">
        <v>0.18</v>
      </c>
      <c r="E3593">
        <v>0</v>
      </c>
    </row>
    <row r="3594" spans="1:5">
      <c r="A3594">
        <v>19380719</v>
      </c>
      <c r="B3594">
        <v>2.2200000000000002</v>
      </c>
      <c r="C3594">
        <v>-0.28999999999999998</v>
      </c>
      <c r="D3594">
        <v>0.65</v>
      </c>
      <c r="E3594">
        <v>0</v>
      </c>
    </row>
    <row r="3595" spans="1:5">
      <c r="A3595">
        <v>19380720</v>
      </c>
      <c r="B3595">
        <v>-0.66</v>
      </c>
      <c r="C3595">
        <v>0.25</v>
      </c>
      <c r="D3595">
        <v>0.57999999999999996</v>
      </c>
      <c r="E3595">
        <v>0</v>
      </c>
    </row>
    <row r="3596" spans="1:5">
      <c r="A3596">
        <v>19380721</v>
      </c>
      <c r="B3596">
        <v>-0.09</v>
      </c>
      <c r="C3596">
        <v>0.35</v>
      </c>
      <c r="D3596">
        <v>0.55000000000000004</v>
      </c>
      <c r="E3596">
        <v>0</v>
      </c>
    </row>
    <row r="3597" spans="1:5">
      <c r="A3597">
        <v>19380722</v>
      </c>
      <c r="B3597">
        <v>0.23</v>
      </c>
      <c r="C3597">
        <v>0.84</v>
      </c>
      <c r="D3597">
        <v>0.3</v>
      </c>
      <c r="E3597">
        <v>0</v>
      </c>
    </row>
    <row r="3598" spans="1:5">
      <c r="A3598">
        <v>19380723</v>
      </c>
      <c r="B3598">
        <v>1.37</v>
      </c>
      <c r="C3598">
        <v>0</v>
      </c>
      <c r="D3598">
        <v>0.32</v>
      </c>
      <c r="E3598">
        <v>0</v>
      </c>
    </row>
    <row r="3599" spans="1:5">
      <c r="A3599">
        <v>19380725</v>
      </c>
      <c r="B3599">
        <v>0.51</v>
      </c>
      <c r="C3599">
        <v>0.82</v>
      </c>
      <c r="D3599">
        <v>-1.31</v>
      </c>
      <c r="E3599">
        <v>0</v>
      </c>
    </row>
    <row r="3600" spans="1:5">
      <c r="A3600">
        <v>19380726</v>
      </c>
      <c r="B3600">
        <v>-0.98</v>
      </c>
      <c r="C3600">
        <v>0.2</v>
      </c>
      <c r="D3600">
        <v>-0.66</v>
      </c>
      <c r="E3600">
        <v>0</v>
      </c>
    </row>
    <row r="3601" spans="1:5">
      <c r="A3601">
        <v>19380727</v>
      </c>
      <c r="B3601">
        <v>-2.98</v>
      </c>
      <c r="C3601">
        <v>-1.6</v>
      </c>
      <c r="D3601">
        <v>-1.1599999999999999</v>
      </c>
      <c r="E3601">
        <v>0</v>
      </c>
    </row>
    <row r="3602" spans="1:5">
      <c r="A3602">
        <v>19380728</v>
      </c>
      <c r="B3602">
        <v>1.59</v>
      </c>
      <c r="C3602">
        <v>0.24</v>
      </c>
      <c r="D3602">
        <v>0.08</v>
      </c>
      <c r="E3602">
        <v>0</v>
      </c>
    </row>
    <row r="3603" spans="1:5">
      <c r="A3603">
        <v>19380729</v>
      </c>
      <c r="B3603">
        <v>-0.8</v>
      </c>
      <c r="C3603">
        <v>1.02</v>
      </c>
      <c r="D3603">
        <v>-0.41</v>
      </c>
      <c r="E3603">
        <v>0</v>
      </c>
    </row>
    <row r="3604" spans="1:5">
      <c r="A3604">
        <v>19380730</v>
      </c>
      <c r="B3604">
        <v>0.32</v>
      </c>
      <c r="C3604">
        <v>-0.27</v>
      </c>
      <c r="D3604">
        <v>0.3</v>
      </c>
      <c r="E3604">
        <v>0</v>
      </c>
    </row>
    <row r="3605" spans="1:5">
      <c r="A3605">
        <v>19380801</v>
      </c>
      <c r="B3605">
        <v>-0.75</v>
      </c>
      <c r="C3605">
        <v>-0.72</v>
      </c>
      <c r="D3605">
        <v>-0.3</v>
      </c>
      <c r="E3605">
        <v>0</v>
      </c>
    </row>
    <row r="3606" spans="1:5">
      <c r="A3606">
        <v>19380802</v>
      </c>
      <c r="B3606">
        <v>0.71</v>
      </c>
      <c r="C3606">
        <v>0.17</v>
      </c>
      <c r="D3606">
        <v>0.3</v>
      </c>
      <c r="E3606">
        <v>0</v>
      </c>
    </row>
    <row r="3607" spans="1:5">
      <c r="A3607">
        <v>19380803</v>
      </c>
      <c r="B3607">
        <v>-0.73</v>
      </c>
      <c r="C3607">
        <v>-0.01</v>
      </c>
      <c r="D3607">
        <v>-1.24</v>
      </c>
      <c r="E3607">
        <v>0</v>
      </c>
    </row>
    <row r="3608" spans="1:5">
      <c r="A3608">
        <v>19380804</v>
      </c>
      <c r="B3608">
        <v>0.51</v>
      </c>
      <c r="C3608">
        <v>-0.66</v>
      </c>
      <c r="D3608">
        <v>-0.4</v>
      </c>
      <c r="E3608">
        <v>0</v>
      </c>
    </row>
    <row r="3609" spans="1:5">
      <c r="A3609">
        <v>19380805</v>
      </c>
      <c r="B3609">
        <v>1.94</v>
      </c>
      <c r="C3609">
        <v>0</v>
      </c>
      <c r="D3609">
        <v>0.97</v>
      </c>
      <c r="E3609">
        <v>0</v>
      </c>
    </row>
    <row r="3610" spans="1:5">
      <c r="A3610">
        <v>19380806</v>
      </c>
      <c r="B3610">
        <v>1.06</v>
      </c>
      <c r="C3610">
        <v>0.59</v>
      </c>
      <c r="D3610">
        <v>0.36</v>
      </c>
      <c r="E3610">
        <v>0</v>
      </c>
    </row>
    <row r="3611" spans="1:5">
      <c r="A3611">
        <v>19380808</v>
      </c>
      <c r="B3611">
        <v>-0.73</v>
      </c>
      <c r="C3611">
        <v>-0.31</v>
      </c>
      <c r="D3611">
        <v>-0.32</v>
      </c>
      <c r="E3611">
        <v>0</v>
      </c>
    </row>
    <row r="3612" spans="1:5">
      <c r="A3612">
        <v>19380809</v>
      </c>
      <c r="B3612">
        <v>-0.66</v>
      </c>
      <c r="C3612">
        <v>-0.76</v>
      </c>
      <c r="D3612">
        <v>-0.1</v>
      </c>
      <c r="E3612">
        <v>0</v>
      </c>
    </row>
    <row r="3613" spans="1:5">
      <c r="A3613">
        <v>19380810</v>
      </c>
      <c r="B3613">
        <v>-0.8</v>
      </c>
      <c r="C3613">
        <v>0.21</v>
      </c>
      <c r="D3613">
        <v>-0.55000000000000004</v>
      </c>
      <c r="E3613">
        <v>0</v>
      </c>
    </row>
    <row r="3614" spans="1:5">
      <c r="A3614">
        <v>19380811</v>
      </c>
      <c r="B3614">
        <v>-2.27</v>
      </c>
      <c r="C3614">
        <v>-0.53</v>
      </c>
      <c r="D3614">
        <v>-0.72</v>
      </c>
      <c r="E3614">
        <v>0</v>
      </c>
    </row>
    <row r="3615" spans="1:5">
      <c r="A3615">
        <v>19380812</v>
      </c>
      <c r="B3615">
        <v>-1.9</v>
      </c>
      <c r="C3615">
        <v>-1.32</v>
      </c>
      <c r="D3615">
        <v>-1.43</v>
      </c>
      <c r="E3615">
        <v>0</v>
      </c>
    </row>
    <row r="3616" spans="1:5">
      <c r="A3616">
        <v>19380813</v>
      </c>
      <c r="B3616">
        <v>-0.44</v>
      </c>
      <c r="C3616">
        <v>-0.28000000000000003</v>
      </c>
      <c r="D3616">
        <v>0.27</v>
      </c>
      <c r="E3616">
        <v>0</v>
      </c>
    </row>
    <row r="3617" spans="1:5">
      <c r="A3617">
        <v>19380815</v>
      </c>
      <c r="B3617">
        <v>0.56000000000000005</v>
      </c>
      <c r="C3617">
        <v>0.46</v>
      </c>
      <c r="D3617">
        <v>-0.04</v>
      </c>
      <c r="E3617">
        <v>0</v>
      </c>
    </row>
    <row r="3618" spans="1:5">
      <c r="A3618">
        <v>19380816</v>
      </c>
      <c r="B3618">
        <v>1.18</v>
      </c>
      <c r="C3618">
        <v>-0.17</v>
      </c>
      <c r="D3618">
        <v>0.17</v>
      </c>
      <c r="E3618">
        <v>0</v>
      </c>
    </row>
    <row r="3619" spans="1:5">
      <c r="A3619">
        <v>19380817</v>
      </c>
      <c r="B3619">
        <v>0.16</v>
      </c>
      <c r="C3619">
        <v>0.27</v>
      </c>
      <c r="D3619">
        <v>-0.37</v>
      </c>
      <c r="E3619">
        <v>0</v>
      </c>
    </row>
    <row r="3620" spans="1:5">
      <c r="A3620">
        <v>19380818</v>
      </c>
      <c r="B3620">
        <v>-0.23</v>
      </c>
      <c r="C3620">
        <v>-0.22</v>
      </c>
      <c r="D3620">
        <v>-0.32</v>
      </c>
      <c r="E3620">
        <v>0</v>
      </c>
    </row>
    <row r="3621" spans="1:5">
      <c r="A3621">
        <v>19380819</v>
      </c>
      <c r="B3621">
        <v>1.37</v>
      </c>
      <c r="C3621">
        <v>-0.28000000000000003</v>
      </c>
      <c r="D3621">
        <v>0.59</v>
      </c>
      <c r="E3621">
        <v>0</v>
      </c>
    </row>
    <row r="3622" spans="1:5">
      <c r="A3622">
        <v>19380820</v>
      </c>
      <c r="B3622">
        <v>0.14000000000000001</v>
      </c>
      <c r="C3622">
        <v>0.24</v>
      </c>
      <c r="D3622">
        <v>0.27</v>
      </c>
      <c r="E3622">
        <v>0</v>
      </c>
    </row>
    <row r="3623" spans="1:5">
      <c r="A3623">
        <v>19380822</v>
      </c>
      <c r="B3623">
        <v>-0.44</v>
      </c>
      <c r="C3623">
        <v>0.1</v>
      </c>
      <c r="D3623">
        <v>-0.44</v>
      </c>
      <c r="E3623">
        <v>0</v>
      </c>
    </row>
    <row r="3624" spans="1:5">
      <c r="A3624">
        <v>19380823</v>
      </c>
      <c r="B3624">
        <v>2.13</v>
      </c>
      <c r="C3624">
        <v>0.37</v>
      </c>
      <c r="D3624">
        <v>0.2</v>
      </c>
      <c r="E3624">
        <v>0</v>
      </c>
    </row>
    <row r="3625" spans="1:5">
      <c r="A3625">
        <v>19380824</v>
      </c>
      <c r="B3625">
        <v>0.18</v>
      </c>
      <c r="C3625">
        <v>1.18</v>
      </c>
      <c r="D3625">
        <v>0</v>
      </c>
      <c r="E3625">
        <v>0</v>
      </c>
    </row>
    <row r="3626" spans="1:5">
      <c r="A3626">
        <v>19380825</v>
      </c>
      <c r="B3626">
        <v>0.48</v>
      </c>
      <c r="C3626">
        <v>-0.3</v>
      </c>
      <c r="D3626">
        <v>0.53</v>
      </c>
      <c r="E3626">
        <v>0</v>
      </c>
    </row>
    <row r="3627" spans="1:5">
      <c r="A3627">
        <v>19380826</v>
      </c>
      <c r="B3627">
        <v>-0.73</v>
      </c>
      <c r="C3627">
        <v>0.47</v>
      </c>
      <c r="D3627">
        <v>-0.21</v>
      </c>
      <c r="E3627">
        <v>0</v>
      </c>
    </row>
    <row r="3628" spans="1:5">
      <c r="A3628">
        <v>19380827</v>
      </c>
      <c r="B3628">
        <v>-0.99</v>
      </c>
      <c r="C3628">
        <v>-0.31</v>
      </c>
      <c r="D3628">
        <v>-0.45</v>
      </c>
      <c r="E3628">
        <v>0</v>
      </c>
    </row>
    <row r="3629" spans="1:5">
      <c r="A3629">
        <v>19380829</v>
      </c>
      <c r="B3629">
        <v>-3.54</v>
      </c>
      <c r="C3629">
        <v>-0.73</v>
      </c>
      <c r="D3629">
        <v>-1.22</v>
      </c>
      <c r="E3629">
        <v>0</v>
      </c>
    </row>
    <row r="3630" spans="1:5">
      <c r="A3630">
        <v>19380830</v>
      </c>
      <c r="B3630">
        <v>1.1499999999999999</v>
      </c>
      <c r="C3630">
        <v>-0.12</v>
      </c>
      <c r="D3630">
        <v>0.37</v>
      </c>
      <c r="E3630">
        <v>0</v>
      </c>
    </row>
    <row r="3631" spans="1:5">
      <c r="A3631">
        <v>19380831</v>
      </c>
      <c r="B3631">
        <v>0.11</v>
      </c>
      <c r="C3631">
        <v>0.18</v>
      </c>
      <c r="D3631">
        <v>-0.73</v>
      </c>
      <c r="E3631">
        <v>0</v>
      </c>
    </row>
    <row r="3632" spans="1:5">
      <c r="A3632">
        <v>19380901</v>
      </c>
      <c r="B3632">
        <v>-0.91</v>
      </c>
      <c r="C3632">
        <v>-0.62</v>
      </c>
      <c r="D3632">
        <v>-0.66</v>
      </c>
      <c r="E3632">
        <v>1E-3</v>
      </c>
    </row>
    <row r="3633" spans="1:5">
      <c r="A3633">
        <v>19380902</v>
      </c>
      <c r="B3633">
        <v>2.0299999999999998</v>
      </c>
      <c r="C3633">
        <v>-0.51</v>
      </c>
      <c r="D3633">
        <v>0.59</v>
      </c>
      <c r="E3633">
        <v>1E-3</v>
      </c>
    </row>
    <row r="3634" spans="1:5">
      <c r="A3634">
        <v>19380903</v>
      </c>
      <c r="B3634">
        <v>0.9</v>
      </c>
      <c r="C3634">
        <v>0.67</v>
      </c>
      <c r="D3634">
        <v>0.14000000000000001</v>
      </c>
      <c r="E3634">
        <v>1E-3</v>
      </c>
    </row>
    <row r="3635" spans="1:5">
      <c r="A3635">
        <v>19380906</v>
      </c>
      <c r="B3635">
        <v>-1</v>
      </c>
      <c r="C3635">
        <v>-0.21</v>
      </c>
      <c r="D3635">
        <v>-0.15</v>
      </c>
      <c r="E3635">
        <v>1E-3</v>
      </c>
    </row>
    <row r="3636" spans="1:5">
      <c r="A3636">
        <v>19380907</v>
      </c>
      <c r="B3636">
        <v>1.26</v>
      </c>
      <c r="C3636">
        <v>0.12</v>
      </c>
      <c r="D3636">
        <v>0.41</v>
      </c>
      <c r="E3636">
        <v>1E-3</v>
      </c>
    </row>
    <row r="3637" spans="1:5">
      <c r="A3637">
        <v>19380908</v>
      </c>
      <c r="B3637">
        <v>-0.7</v>
      </c>
      <c r="C3637">
        <v>0.33</v>
      </c>
      <c r="D3637">
        <v>-0.61</v>
      </c>
      <c r="E3637">
        <v>1E-3</v>
      </c>
    </row>
    <row r="3638" spans="1:5">
      <c r="A3638">
        <v>19380909</v>
      </c>
      <c r="B3638">
        <v>-1.91</v>
      </c>
      <c r="C3638">
        <v>-0.62</v>
      </c>
      <c r="D3638">
        <v>-0.43</v>
      </c>
      <c r="E3638">
        <v>1E-3</v>
      </c>
    </row>
    <row r="3639" spans="1:5">
      <c r="A3639">
        <v>19380910</v>
      </c>
      <c r="B3639">
        <v>-1.06</v>
      </c>
      <c r="C3639">
        <v>-0.13</v>
      </c>
      <c r="D3639">
        <v>-0.11</v>
      </c>
      <c r="E3639">
        <v>1E-3</v>
      </c>
    </row>
    <row r="3640" spans="1:5">
      <c r="A3640">
        <v>19380912</v>
      </c>
      <c r="B3640">
        <v>1.05</v>
      </c>
      <c r="C3640">
        <v>-0.9</v>
      </c>
      <c r="D3640">
        <v>-0.04</v>
      </c>
      <c r="E3640">
        <v>1E-3</v>
      </c>
    </row>
    <row r="3641" spans="1:5">
      <c r="A3641">
        <v>19380913</v>
      </c>
      <c r="B3641">
        <v>-4.54</v>
      </c>
      <c r="C3641">
        <v>0.85</v>
      </c>
      <c r="D3641">
        <v>-3.06</v>
      </c>
      <c r="E3641">
        <v>1E-3</v>
      </c>
    </row>
    <row r="3642" spans="1:5">
      <c r="A3642">
        <v>19380914</v>
      </c>
      <c r="B3642">
        <v>-2.06</v>
      </c>
      <c r="C3642">
        <v>-4.96</v>
      </c>
      <c r="D3642">
        <v>-1.42</v>
      </c>
      <c r="E3642">
        <v>1E-3</v>
      </c>
    </row>
    <row r="3643" spans="1:5">
      <c r="A3643">
        <v>19380915</v>
      </c>
      <c r="B3643">
        <v>3.47</v>
      </c>
      <c r="C3643">
        <v>0.67</v>
      </c>
      <c r="D3643">
        <v>1.45</v>
      </c>
      <c r="E3643">
        <v>1E-3</v>
      </c>
    </row>
    <row r="3644" spans="1:5">
      <c r="A3644">
        <v>19380916</v>
      </c>
      <c r="B3644">
        <v>-1.87</v>
      </c>
      <c r="C3644">
        <v>0.06</v>
      </c>
      <c r="D3644">
        <v>-0.72</v>
      </c>
      <c r="E3644">
        <v>1E-3</v>
      </c>
    </row>
    <row r="3645" spans="1:5">
      <c r="A3645">
        <v>19380917</v>
      </c>
      <c r="B3645">
        <v>-2.2400000000000002</v>
      </c>
      <c r="C3645">
        <v>-0.82</v>
      </c>
      <c r="D3645">
        <v>-1.17</v>
      </c>
      <c r="E3645">
        <v>1E-3</v>
      </c>
    </row>
    <row r="3646" spans="1:5">
      <c r="A3646">
        <v>19380919</v>
      </c>
      <c r="B3646">
        <v>2.71</v>
      </c>
      <c r="C3646">
        <v>1.82</v>
      </c>
      <c r="D3646">
        <v>1.46</v>
      </c>
      <c r="E3646">
        <v>1E-3</v>
      </c>
    </row>
    <row r="3647" spans="1:5">
      <c r="A3647">
        <v>19380920</v>
      </c>
      <c r="B3647">
        <v>3.49</v>
      </c>
      <c r="C3647">
        <v>0.77</v>
      </c>
      <c r="D3647">
        <v>1.04</v>
      </c>
      <c r="E3647">
        <v>1E-3</v>
      </c>
    </row>
    <row r="3648" spans="1:5">
      <c r="A3648">
        <v>19380921</v>
      </c>
      <c r="B3648">
        <v>0.53</v>
      </c>
      <c r="C3648">
        <v>0.56999999999999995</v>
      </c>
      <c r="D3648">
        <v>1.17</v>
      </c>
      <c r="E3648">
        <v>1E-3</v>
      </c>
    </row>
    <row r="3649" spans="1:5">
      <c r="A3649">
        <v>19380922</v>
      </c>
      <c r="B3649">
        <v>-1.47</v>
      </c>
      <c r="C3649">
        <v>0.05</v>
      </c>
      <c r="D3649">
        <v>-0.63</v>
      </c>
      <c r="E3649">
        <v>1E-3</v>
      </c>
    </row>
    <row r="3650" spans="1:5">
      <c r="A3650">
        <v>19380923</v>
      </c>
      <c r="B3650">
        <v>-2.83</v>
      </c>
      <c r="C3650">
        <v>-0.93</v>
      </c>
      <c r="D3650">
        <v>-1.04</v>
      </c>
      <c r="E3650">
        <v>1E-3</v>
      </c>
    </row>
    <row r="3651" spans="1:5">
      <c r="A3651">
        <v>19380924</v>
      </c>
      <c r="B3651">
        <v>-0.67</v>
      </c>
      <c r="C3651">
        <v>-1.33</v>
      </c>
      <c r="D3651">
        <v>0.23</v>
      </c>
      <c r="E3651">
        <v>1E-3</v>
      </c>
    </row>
    <row r="3652" spans="1:5">
      <c r="A3652">
        <v>19380926</v>
      </c>
      <c r="B3652">
        <v>-2.68</v>
      </c>
      <c r="C3652">
        <v>0.13</v>
      </c>
      <c r="D3652">
        <v>-1.22</v>
      </c>
      <c r="E3652">
        <v>1E-3</v>
      </c>
    </row>
    <row r="3653" spans="1:5">
      <c r="A3653">
        <v>19380927</v>
      </c>
      <c r="B3653">
        <v>-0.13</v>
      </c>
      <c r="C3653">
        <v>0.49</v>
      </c>
      <c r="D3653">
        <v>-0.43</v>
      </c>
      <c r="E3653">
        <v>1E-3</v>
      </c>
    </row>
    <row r="3654" spans="1:5">
      <c r="A3654">
        <v>19380928</v>
      </c>
      <c r="B3654">
        <v>3.86</v>
      </c>
      <c r="C3654">
        <v>0.23</v>
      </c>
      <c r="D3654">
        <v>1.7</v>
      </c>
      <c r="E3654">
        <v>1E-3</v>
      </c>
    </row>
    <row r="3655" spans="1:5">
      <c r="A3655">
        <v>19380929</v>
      </c>
      <c r="B3655">
        <v>3.49</v>
      </c>
      <c r="C3655">
        <v>0.67</v>
      </c>
      <c r="D3655">
        <v>1.33</v>
      </c>
      <c r="E3655">
        <v>1E-3</v>
      </c>
    </row>
    <row r="3656" spans="1:5">
      <c r="A3656">
        <v>19380930</v>
      </c>
      <c r="B3656">
        <v>2.75</v>
      </c>
      <c r="C3656">
        <v>1.34</v>
      </c>
      <c r="D3656">
        <v>1.32</v>
      </c>
      <c r="E3656">
        <v>1E-3</v>
      </c>
    </row>
    <row r="3657" spans="1:5">
      <c r="A3657">
        <v>19381001</v>
      </c>
      <c r="B3657">
        <v>1.66</v>
      </c>
      <c r="C3657">
        <v>0.35</v>
      </c>
      <c r="D3657">
        <v>1.32</v>
      </c>
      <c r="E3657">
        <v>0</v>
      </c>
    </row>
    <row r="3658" spans="1:5">
      <c r="A3658">
        <v>19381003</v>
      </c>
      <c r="B3658">
        <v>0.81</v>
      </c>
      <c r="C3658">
        <v>1.41</v>
      </c>
      <c r="D3658">
        <v>-0.74</v>
      </c>
      <c r="E3658">
        <v>0</v>
      </c>
    </row>
    <row r="3659" spans="1:5">
      <c r="A3659">
        <v>19381004</v>
      </c>
      <c r="B3659">
        <v>0.01</v>
      </c>
      <c r="C3659">
        <v>0.31</v>
      </c>
      <c r="D3659">
        <v>-0.52</v>
      </c>
      <c r="E3659">
        <v>0</v>
      </c>
    </row>
    <row r="3660" spans="1:5">
      <c r="A3660">
        <v>19381005</v>
      </c>
      <c r="B3660">
        <v>2.82</v>
      </c>
      <c r="C3660">
        <v>0.33</v>
      </c>
      <c r="D3660">
        <v>2.4</v>
      </c>
      <c r="E3660">
        <v>0</v>
      </c>
    </row>
    <row r="3661" spans="1:5">
      <c r="A3661">
        <v>19381006</v>
      </c>
      <c r="B3661">
        <v>-0.26</v>
      </c>
      <c r="C3661">
        <v>0.71</v>
      </c>
      <c r="D3661">
        <v>-0.13</v>
      </c>
      <c r="E3661">
        <v>0</v>
      </c>
    </row>
    <row r="3662" spans="1:5">
      <c r="A3662">
        <v>19381007</v>
      </c>
      <c r="B3662">
        <v>0.04</v>
      </c>
      <c r="C3662">
        <v>-0.26</v>
      </c>
      <c r="D3662">
        <v>0.57999999999999996</v>
      </c>
      <c r="E3662">
        <v>0</v>
      </c>
    </row>
    <row r="3663" spans="1:5">
      <c r="A3663">
        <v>19381008</v>
      </c>
      <c r="B3663">
        <v>1.01</v>
      </c>
      <c r="C3663">
        <v>0.27</v>
      </c>
      <c r="D3663">
        <v>1.33</v>
      </c>
      <c r="E3663">
        <v>0</v>
      </c>
    </row>
    <row r="3664" spans="1:5">
      <c r="A3664">
        <v>19381010</v>
      </c>
      <c r="B3664">
        <v>-0.22</v>
      </c>
      <c r="C3664">
        <v>0.68</v>
      </c>
      <c r="D3664">
        <v>-0.56000000000000005</v>
      </c>
      <c r="E3664">
        <v>0</v>
      </c>
    </row>
    <row r="3665" spans="1:5">
      <c r="A3665">
        <v>19381011</v>
      </c>
      <c r="B3665">
        <v>-0.57999999999999996</v>
      </c>
      <c r="C3665">
        <v>-7.0000000000000007E-2</v>
      </c>
      <c r="D3665">
        <v>-7.0000000000000007E-2</v>
      </c>
      <c r="E3665">
        <v>0</v>
      </c>
    </row>
    <row r="3666" spans="1:5">
      <c r="A3666">
        <v>19381013</v>
      </c>
      <c r="B3666">
        <v>2.41</v>
      </c>
      <c r="C3666">
        <v>-0.15</v>
      </c>
      <c r="D3666">
        <v>0.82</v>
      </c>
      <c r="E3666">
        <v>0</v>
      </c>
    </row>
    <row r="3667" spans="1:5">
      <c r="A3667">
        <v>19381014</v>
      </c>
      <c r="B3667">
        <v>-0.55000000000000004</v>
      </c>
      <c r="C3667">
        <v>-0.04</v>
      </c>
      <c r="D3667">
        <v>-0.47</v>
      </c>
      <c r="E3667">
        <v>0</v>
      </c>
    </row>
    <row r="3668" spans="1:5">
      <c r="A3668">
        <v>19381015</v>
      </c>
      <c r="B3668">
        <v>0.83</v>
      </c>
      <c r="C3668">
        <v>-0.4</v>
      </c>
      <c r="D3668">
        <v>0.22</v>
      </c>
      <c r="E3668">
        <v>0</v>
      </c>
    </row>
    <row r="3669" spans="1:5">
      <c r="A3669">
        <v>19381017</v>
      </c>
      <c r="B3669">
        <v>-1.17</v>
      </c>
      <c r="C3669">
        <v>-0.03</v>
      </c>
      <c r="D3669">
        <v>-0.57999999999999996</v>
      </c>
      <c r="E3669">
        <v>0</v>
      </c>
    </row>
    <row r="3670" spans="1:5">
      <c r="A3670">
        <v>19381018</v>
      </c>
      <c r="B3670">
        <v>0.97</v>
      </c>
      <c r="C3670">
        <v>0.48</v>
      </c>
      <c r="D3670">
        <v>0.52</v>
      </c>
      <c r="E3670">
        <v>0</v>
      </c>
    </row>
    <row r="3671" spans="1:5">
      <c r="A3671">
        <v>19381019</v>
      </c>
      <c r="B3671">
        <v>-1.18</v>
      </c>
      <c r="C3671">
        <v>0.67</v>
      </c>
      <c r="D3671">
        <v>-0.01</v>
      </c>
      <c r="E3671">
        <v>0</v>
      </c>
    </row>
    <row r="3672" spans="1:5">
      <c r="A3672">
        <v>19381020</v>
      </c>
      <c r="B3672">
        <v>1.22</v>
      </c>
      <c r="C3672">
        <v>-1.1299999999999999</v>
      </c>
      <c r="D3672">
        <v>0.64</v>
      </c>
      <c r="E3672">
        <v>0</v>
      </c>
    </row>
    <row r="3673" spans="1:5">
      <c r="A3673">
        <v>19381021</v>
      </c>
      <c r="B3673">
        <v>0.23</v>
      </c>
      <c r="C3673">
        <v>1.04</v>
      </c>
      <c r="D3673">
        <v>0.01</v>
      </c>
      <c r="E3673">
        <v>0</v>
      </c>
    </row>
    <row r="3674" spans="1:5">
      <c r="A3674">
        <v>19381022</v>
      </c>
      <c r="B3674">
        <v>1.07</v>
      </c>
      <c r="C3674">
        <v>-0.01</v>
      </c>
      <c r="D3674">
        <v>0.68</v>
      </c>
      <c r="E3674">
        <v>0</v>
      </c>
    </row>
    <row r="3675" spans="1:5">
      <c r="A3675">
        <v>19381024</v>
      </c>
      <c r="B3675">
        <v>0.19</v>
      </c>
      <c r="C3675">
        <v>0.27</v>
      </c>
      <c r="D3675">
        <v>-0.2</v>
      </c>
      <c r="E3675">
        <v>0</v>
      </c>
    </row>
    <row r="3676" spans="1:5">
      <c r="A3676">
        <v>19381025</v>
      </c>
      <c r="B3676">
        <v>0.1</v>
      </c>
      <c r="C3676">
        <v>0.44</v>
      </c>
      <c r="D3676">
        <v>0.35</v>
      </c>
      <c r="E3676">
        <v>0</v>
      </c>
    </row>
    <row r="3677" spans="1:5">
      <c r="A3677">
        <v>19381026</v>
      </c>
      <c r="B3677">
        <v>-0.94</v>
      </c>
      <c r="C3677">
        <v>0.16</v>
      </c>
      <c r="D3677">
        <v>-0.23</v>
      </c>
      <c r="E3677">
        <v>0</v>
      </c>
    </row>
    <row r="3678" spans="1:5">
      <c r="A3678">
        <v>19381027</v>
      </c>
      <c r="B3678">
        <v>0.25</v>
      </c>
      <c r="C3678">
        <v>-0.55000000000000004</v>
      </c>
      <c r="D3678">
        <v>0.28999999999999998</v>
      </c>
      <c r="E3678">
        <v>0</v>
      </c>
    </row>
    <row r="3679" spans="1:5">
      <c r="A3679">
        <v>19381028</v>
      </c>
      <c r="B3679">
        <v>-1</v>
      </c>
      <c r="C3679">
        <v>-0.06</v>
      </c>
      <c r="D3679">
        <v>0.06</v>
      </c>
      <c r="E3679">
        <v>0</v>
      </c>
    </row>
    <row r="3680" spans="1:5">
      <c r="A3680">
        <v>19381029</v>
      </c>
      <c r="B3680">
        <v>-0.33</v>
      </c>
      <c r="C3680">
        <v>0.25</v>
      </c>
      <c r="D3680">
        <v>-0.44</v>
      </c>
      <c r="E3680">
        <v>0</v>
      </c>
    </row>
    <row r="3681" spans="1:5">
      <c r="A3681">
        <v>19381031</v>
      </c>
      <c r="B3681">
        <v>0.26</v>
      </c>
      <c r="C3681">
        <v>0.53</v>
      </c>
      <c r="D3681">
        <v>-0.55000000000000004</v>
      </c>
      <c r="E3681">
        <v>0</v>
      </c>
    </row>
    <row r="3682" spans="1:5">
      <c r="A3682">
        <v>19381101</v>
      </c>
      <c r="B3682">
        <v>-0.26</v>
      </c>
      <c r="C3682">
        <v>0.56999999999999995</v>
      </c>
      <c r="D3682">
        <v>0.32</v>
      </c>
      <c r="E3682">
        <v>-3.0000000000000001E-3</v>
      </c>
    </row>
    <row r="3683" spans="1:5">
      <c r="A3683">
        <v>19381102</v>
      </c>
      <c r="B3683">
        <v>0.17</v>
      </c>
      <c r="C3683">
        <v>-0.56000000000000005</v>
      </c>
      <c r="D3683">
        <v>0.16</v>
      </c>
      <c r="E3683">
        <v>-3.0000000000000001E-3</v>
      </c>
    </row>
    <row r="3684" spans="1:5">
      <c r="A3684">
        <v>19381103</v>
      </c>
      <c r="B3684">
        <v>0.25</v>
      </c>
      <c r="C3684">
        <v>-0.3</v>
      </c>
      <c r="D3684">
        <v>1.24</v>
      </c>
      <c r="E3684">
        <v>-3.0000000000000001E-3</v>
      </c>
    </row>
    <row r="3685" spans="1:5">
      <c r="A3685">
        <v>19381104</v>
      </c>
      <c r="B3685">
        <v>-0.2</v>
      </c>
      <c r="C3685">
        <v>0.17</v>
      </c>
      <c r="D3685">
        <v>-0.57999999999999996</v>
      </c>
      <c r="E3685">
        <v>-3.0000000000000001E-3</v>
      </c>
    </row>
    <row r="3686" spans="1:5">
      <c r="A3686">
        <v>19381105</v>
      </c>
      <c r="B3686">
        <v>0.28999999999999998</v>
      </c>
      <c r="C3686">
        <v>-0.01</v>
      </c>
      <c r="D3686">
        <v>0.04</v>
      </c>
      <c r="E3686">
        <v>-3.0000000000000001E-3</v>
      </c>
    </row>
    <row r="3687" spans="1:5">
      <c r="A3687">
        <v>19381107</v>
      </c>
      <c r="B3687">
        <v>1.57</v>
      </c>
      <c r="C3687">
        <v>0.56999999999999995</v>
      </c>
      <c r="D3687">
        <v>0.08</v>
      </c>
      <c r="E3687">
        <v>-3.0000000000000001E-3</v>
      </c>
    </row>
    <row r="3688" spans="1:5">
      <c r="A3688">
        <v>19381109</v>
      </c>
      <c r="B3688">
        <v>2.42</v>
      </c>
      <c r="C3688">
        <v>-0.63</v>
      </c>
      <c r="D3688">
        <v>0.91</v>
      </c>
      <c r="E3688">
        <v>-3.0000000000000001E-3</v>
      </c>
    </row>
    <row r="3689" spans="1:5">
      <c r="A3689">
        <v>19381110</v>
      </c>
      <c r="B3689">
        <v>-0.37</v>
      </c>
      <c r="C3689">
        <v>0.28000000000000003</v>
      </c>
      <c r="D3689">
        <v>-0.43</v>
      </c>
      <c r="E3689">
        <v>-3.0000000000000001E-3</v>
      </c>
    </row>
    <row r="3690" spans="1:5">
      <c r="A3690">
        <v>19381112</v>
      </c>
      <c r="B3690">
        <v>0.49</v>
      </c>
      <c r="C3690">
        <v>0.16</v>
      </c>
      <c r="D3690">
        <v>0.91</v>
      </c>
      <c r="E3690">
        <v>-3.0000000000000001E-3</v>
      </c>
    </row>
    <row r="3691" spans="1:5">
      <c r="A3691">
        <v>19381114</v>
      </c>
      <c r="B3691">
        <v>-1.73</v>
      </c>
      <c r="C3691">
        <v>1.01</v>
      </c>
      <c r="D3691">
        <v>-1.04</v>
      </c>
      <c r="E3691">
        <v>-3.0000000000000001E-3</v>
      </c>
    </row>
    <row r="3692" spans="1:5">
      <c r="A3692">
        <v>19381115</v>
      </c>
      <c r="B3692">
        <v>-0.53</v>
      </c>
      <c r="C3692">
        <v>-0.56999999999999995</v>
      </c>
      <c r="D3692">
        <v>0.01</v>
      </c>
      <c r="E3692">
        <v>-3.0000000000000001E-3</v>
      </c>
    </row>
    <row r="3693" spans="1:5">
      <c r="A3693">
        <v>19381116</v>
      </c>
      <c r="B3693">
        <v>-2.25</v>
      </c>
      <c r="C3693">
        <v>-0.43</v>
      </c>
      <c r="D3693">
        <v>-1.01</v>
      </c>
      <c r="E3693">
        <v>-3.0000000000000001E-3</v>
      </c>
    </row>
    <row r="3694" spans="1:5">
      <c r="A3694">
        <v>19381117</v>
      </c>
      <c r="B3694">
        <v>0.87</v>
      </c>
      <c r="C3694">
        <v>-0.26</v>
      </c>
      <c r="D3694">
        <v>0.28000000000000003</v>
      </c>
      <c r="E3694">
        <v>-3.0000000000000001E-3</v>
      </c>
    </row>
    <row r="3695" spans="1:5">
      <c r="A3695">
        <v>19381118</v>
      </c>
      <c r="B3695">
        <v>-1.82</v>
      </c>
      <c r="C3695">
        <v>-0.8</v>
      </c>
      <c r="D3695">
        <v>-0.89</v>
      </c>
      <c r="E3695">
        <v>-3.0000000000000001E-3</v>
      </c>
    </row>
    <row r="3696" spans="1:5">
      <c r="A3696">
        <v>19381119</v>
      </c>
      <c r="B3696">
        <v>0.26</v>
      </c>
      <c r="C3696">
        <v>0.15</v>
      </c>
      <c r="D3696">
        <v>0.42</v>
      </c>
      <c r="E3696">
        <v>-3.0000000000000001E-3</v>
      </c>
    </row>
    <row r="3697" spans="1:5">
      <c r="A3697">
        <v>19381121</v>
      </c>
      <c r="B3697">
        <v>-7.0000000000000007E-2</v>
      </c>
      <c r="C3697">
        <v>-0.16</v>
      </c>
      <c r="D3697">
        <v>-0.6</v>
      </c>
      <c r="E3697">
        <v>-3.0000000000000001E-3</v>
      </c>
    </row>
    <row r="3698" spans="1:5">
      <c r="A3698">
        <v>19381122</v>
      </c>
      <c r="B3698">
        <v>-0.59</v>
      </c>
      <c r="C3698">
        <v>0.28999999999999998</v>
      </c>
      <c r="D3698">
        <v>-0.88</v>
      </c>
      <c r="E3698">
        <v>-3.0000000000000001E-3</v>
      </c>
    </row>
    <row r="3699" spans="1:5">
      <c r="A3699">
        <v>19381123</v>
      </c>
      <c r="B3699">
        <v>0.35</v>
      </c>
      <c r="C3699">
        <v>-0.34</v>
      </c>
      <c r="D3699">
        <v>0.68</v>
      </c>
      <c r="E3699">
        <v>-3.0000000000000001E-3</v>
      </c>
    </row>
    <row r="3700" spans="1:5">
      <c r="A3700">
        <v>19381125</v>
      </c>
      <c r="B3700">
        <v>0.23</v>
      </c>
      <c r="C3700">
        <v>7.0000000000000007E-2</v>
      </c>
      <c r="D3700">
        <v>0.17</v>
      </c>
      <c r="E3700">
        <v>-3.0000000000000001E-3</v>
      </c>
    </row>
    <row r="3701" spans="1:5">
      <c r="A3701">
        <v>19381126</v>
      </c>
      <c r="B3701">
        <v>-1.32</v>
      </c>
      <c r="C3701">
        <v>-0.15</v>
      </c>
      <c r="D3701">
        <v>-1.06</v>
      </c>
      <c r="E3701">
        <v>-3.0000000000000001E-3</v>
      </c>
    </row>
    <row r="3702" spans="1:5">
      <c r="A3702">
        <v>19381128</v>
      </c>
      <c r="B3702">
        <v>-1.66</v>
      </c>
      <c r="C3702">
        <v>-1.1299999999999999</v>
      </c>
      <c r="D3702">
        <v>-1.1499999999999999</v>
      </c>
      <c r="E3702">
        <v>-3.0000000000000001E-3</v>
      </c>
    </row>
    <row r="3703" spans="1:5">
      <c r="A3703">
        <v>19381129</v>
      </c>
      <c r="B3703">
        <v>0.32</v>
      </c>
      <c r="C3703">
        <v>0.21</v>
      </c>
      <c r="D3703">
        <v>0</v>
      </c>
      <c r="E3703">
        <v>-3.0000000000000001E-3</v>
      </c>
    </row>
    <row r="3704" spans="1:5">
      <c r="A3704">
        <v>19381130</v>
      </c>
      <c r="B3704">
        <v>1.98</v>
      </c>
      <c r="C3704">
        <v>-0.78</v>
      </c>
      <c r="D3704">
        <v>1.37</v>
      </c>
      <c r="E3704">
        <v>-3.0000000000000001E-3</v>
      </c>
    </row>
    <row r="3705" spans="1:5">
      <c r="A3705">
        <v>19381201</v>
      </c>
      <c r="B3705">
        <v>-0.34</v>
      </c>
      <c r="C3705">
        <v>0.72</v>
      </c>
      <c r="D3705">
        <v>-0.25</v>
      </c>
      <c r="E3705">
        <v>0</v>
      </c>
    </row>
    <row r="3706" spans="1:5">
      <c r="A3706">
        <v>19381202</v>
      </c>
      <c r="B3706">
        <v>-0.95</v>
      </c>
      <c r="C3706">
        <v>-0.31</v>
      </c>
      <c r="D3706">
        <v>-1.29</v>
      </c>
      <c r="E3706">
        <v>0</v>
      </c>
    </row>
    <row r="3707" spans="1:5">
      <c r="A3707">
        <v>19381203</v>
      </c>
      <c r="B3707">
        <v>-0.02</v>
      </c>
      <c r="C3707">
        <v>0.1</v>
      </c>
      <c r="D3707">
        <v>-0.47</v>
      </c>
      <c r="E3707">
        <v>0</v>
      </c>
    </row>
    <row r="3708" spans="1:5">
      <c r="A3708">
        <v>19381205</v>
      </c>
      <c r="B3708">
        <v>-0.39</v>
      </c>
      <c r="C3708">
        <v>-0.43</v>
      </c>
      <c r="D3708">
        <v>-0.49</v>
      </c>
      <c r="E3708">
        <v>0</v>
      </c>
    </row>
    <row r="3709" spans="1:5">
      <c r="A3709">
        <v>19381206</v>
      </c>
      <c r="B3709">
        <v>0.63</v>
      </c>
      <c r="C3709">
        <v>-0.03</v>
      </c>
      <c r="D3709">
        <v>0.66</v>
      </c>
      <c r="E3709">
        <v>0</v>
      </c>
    </row>
    <row r="3710" spans="1:5">
      <c r="A3710">
        <v>19381207</v>
      </c>
      <c r="B3710">
        <v>0.26</v>
      </c>
      <c r="C3710">
        <v>0.26</v>
      </c>
      <c r="D3710">
        <v>-0.44</v>
      </c>
      <c r="E3710">
        <v>0</v>
      </c>
    </row>
    <row r="3711" spans="1:5">
      <c r="A3711">
        <v>19381208</v>
      </c>
      <c r="B3711">
        <v>-0.92</v>
      </c>
      <c r="C3711">
        <v>-0.56999999999999995</v>
      </c>
      <c r="D3711">
        <v>-1</v>
      </c>
      <c r="E3711">
        <v>0</v>
      </c>
    </row>
    <row r="3712" spans="1:5">
      <c r="A3712">
        <v>19381209</v>
      </c>
      <c r="B3712">
        <v>-0.54</v>
      </c>
      <c r="C3712">
        <v>-0.2</v>
      </c>
      <c r="D3712">
        <v>-0.95</v>
      </c>
      <c r="E3712">
        <v>0</v>
      </c>
    </row>
    <row r="3713" spans="1:5">
      <c r="A3713">
        <v>19381210</v>
      </c>
      <c r="B3713">
        <v>0.65</v>
      </c>
      <c r="C3713">
        <v>-0.42</v>
      </c>
      <c r="D3713">
        <v>0.37</v>
      </c>
      <c r="E3713">
        <v>0</v>
      </c>
    </row>
    <row r="3714" spans="1:5">
      <c r="A3714">
        <v>19381212</v>
      </c>
      <c r="B3714">
        <v>0.42</v>
      </c>
      <c r="C3714">
        <v>-0.09</v>
      </c>
      <c r="D3714">
        <v>-0.25</v>
      </c>
      <c r="E3714">
        <v>0</v>
      </c>
    </row>
    <row r="3715" spans="1:5">
      <c r="A3715">
        <v>19381213</v>
      </c>
      <c r="B3715">
        <v>0.75</v>
      </c>
      <c r="C3715">
        <v>-0.76</v>
      </c>
      <c r="D3715">
        <v>0.53</v>
      </c>
      <c r="E3715">
        <v>0</v>
      </c>
    </row>
    <row r="3716" spans="1:5">
      <c r="A3716">
        <v>19381214</v>
      </c>
      <c r="B3716">
        <v>2</v>
      </c>
      <c r="C3716">
        <v>7.0000000000000007E-2</v>
      </c>
      <c r="D3716">
        <v>0.64</v>
      </c>
      <c r="E3716">
        <v>0</v>
      </c>
    </row>
    <row r="3717" spans="1:5">
      <c r="A3717">
        <v>19381215</v>
      </c>
      <c r="B3717">
        <v>0.28000000000000003</v>
      </c>
      <c r="C3717">
        <v>0.48</v>
      </c>
      <c r="D3717">
        <v>0.14000000000000001</v>
      </c>
      <c r="E3717">
        <v>0</v>
      </c>
    </row>
    <row r="3718" spans="1:5">
      <c r="A3718">
        <v>19381216</v>
      </c>
      <c r="B3718">
        <v>-0.47</v>
      </c>
      <c r="C3718">
        <v>-0.54</v>
      </c>
      <c r="D3718">
        <v>-0.9</v>
      </c>
      <c r="E3718">
        <v>0</v>
      </c>
    </row>
    <row r="3719" spans="1:5">
      <c r="A3719">
        <v>19381217</v>
      </c>
      <c r="B3719">
        <v>-0.33</v>
      </c>
      <c r="C3719">
        <v>-0.35</v>
      </c>
      <c r="D3719">
        <v>-0.4</v>
      </c>
      <c r="E3719">
        <v>0</v>
      </c>
    </row>
    <row r="3720" spans="1:5">
      <c r="A3720">
        <v>19381219</v>
      </c>
      <c r="B3720">
        <v>-0.57999999999999996</v>
      </c>
      <c r="C3720">
        <v>0.04</v>
      </c>
      <c r="D3720">
        <v>-0.15</v>
      </c>
      <c r="E3720">
        <v>0</v>
      </c>
    </row>
    <row r="3721" spans="1:5">
      <c r="A3721">
        <v>19381220</v>
      </c>
      <c r="B3721">
        <v>-0.28999999999999998</v>
      </c>
      <c r="C3721">
        <v>-0.82</v>
      </c>
      <c r="D3721">
        <v>-0.52</v>
      </c>
      <c r="E3721">
        <v>0</v>
      </c>
    </row>
    <row r="3722" spans="1:5">
      <c r="A3722">
        <v>19381221</v>
      </c>
      <c r="B3722">
        <v>-0.79</v>
      </c>
      <c r="C3722">
        <v>-0.44</v>
      </c>
      <c r="D3722">
        <v>-0.22</v>
      </c>
      <c r="E3722">
        <v>0</v>
      </c>
    </row>
    <row r="3723" spans="1:5">
      <c r="A3723">
        <v>19381222</v>
      </c>
      <c r="B3723">
        <v>0.55000000000000004</v>
      </c>
      <c r="C3723">
        <v>-0.76</v>
      </c>
      <c r="D3723">
        <v>0.75</v>
      </c>
      <c r="E3723">
        <v>0</v>
      </c>
    </row>
    <row r="3724" spans="1:5">
      <c r="A3724">
        <v>19381223</v>
      </c>
      <c r="B3724">
        <v>0.83</v>
      </c>
      <c r="C3724">
        <v>0.23</v>
      </c>
      <c r="D3724">
        <v>1.1100000000000001</v>
      </c>
      <c r="E3724">
        <v>0</v>
      </c>
    </row>
    <row r="3725" spans="1:5">
      <c r="A3725">
        <v>19381224</v>
      </c>
      <c r="B3725">
        <v>0.41</v>
      </c>
      <c r="C3725">
        <v>-0.02</v>
      </c>
      <c r="D3725">
        <v>1.1100000000000001</v>
      </c>
      <c r="E3725">
        <v>0</v>
      </c>
    </row>
    <row r="3726" spans="1:5">
      <c r="A3726">
        <v>19381227</v>
      </c>
      <c r="B3726">
        <v>-0.93</v>
      </c>
      <c r="C3726">
        <v>-0.34</v>
      </c>
      <c r="D3726">
        <v>-0.79</v>
      </c>
      <c r="E3726">
        <v>0</v>
      </c>
    </row>
    <row r="3727" spans="1:5">
      <c r="A3727">
        <v>19381228</v>
      </c>
      <c r="B3727">
        <v>0.76</v>
      </c>
      <c r="C3727">
        <v>-0.32</v>
      </c>
      <c r="D3727">
        <v>0.37</v>
      </c>
      <c r="E3727">
        <v>0</v>
      </c>
    </row>
    <row r="3728" spans="1:5">
      <c r="A3728">
        <v>19381229</v>
      </c>
      <c r="B3728">
        <v>2.31</v>
      </c>
      <c r="C3728">
        <v>1.1499999999999999</v>
      </c>
      <c r="D3728">
        <v>2.25</v>
      </c>
      <c r="E3728">
        <v>0</v>
      </c>
    </row>
    <row r="3729" spans="1:5">
      <c r="A3729">
        <v>19381230</v>
      </c>
      <c r="B3729">
        <v>0.53</v>
      </c>
      <c r="C3729">
        <v>0.92</v>
      </c>
      <c r="D3729">
        <v>0.26</v>
      </c>
      <c r="E3729">
        <v>0</v>
      </c>
    </row>
    <row r="3730" spans="1:5">
      <c r="A3730">
        <v>19381231</v>
      </c>
      <c r="B3730">
        <v>0.41</v>
      </c>
      <c r="C3730">
        <v>0.83</v>
      </c>
      <c r="D3730">
        <v>0.57999999999999996</v>
      </c>
      <c r="E3730">
        <v>0</v>
      </c>
    </row>
    <row r="3731" spans="1:5">
      <c r="A3731">
        <v>19390103</v>
      </c>
      <c r="B3731">
        <v>-0.7</v>
      </c>
      <c r="C3731">
        <v>0.54</v>
      </c>
      <c r="D3731">
        <v>-0.41</v>
      </c>
      <c r="E3731">
        <v>0</v>
      </c>
    </row>
    <row r="3732" spans="1:5">
      <c r="A3732">
        <v>19390104</v>
      </c>
      <c r="B3732">
        <v>0.93</v>
      </c>
      <c r="C3732">
        <v>0.77</v>
      </c>
      <c r="D3732">
        <v>1.23</v>
      </c>
      <c r="E3732">
        <v>0</v>
      </c>
    </row>
    <row r="3733" spans="1:5">
      <c r="A3733">
        <v>19390105</v>
      </c>
      <c r="B3733">
        <v>-1.06</v>
      </c>
      <c r="C3733">
        <v>-0.05</v>
      </c>
      <c r="D3733">
        <v>-1.25</v>
      </c>
      <c r="E3733">
        <v>0</v>
      </c>
    </row>
    <row r="3734" spans="1:5">
      <c r="A3734">
        <v>19390106</v>
      </c>
      <c r="B3734">
        <v>0.06</v>
      </c>
      <c r="C3734">
        <v>-0.14000000000000001</v>
      </c>
      <c r="D3734">
        <v>0.53</v>
      </c>
      <c r="E3734">
        <v>0</v>
      </c>
    </row>
    <row r="3735" spans="1:5">
      <c r="A3735">
        <v>19390107</v>
      </c>
      <c r="B3735">
        <v>-0.99</v>
      </c>
      <c r="C3735">
        <v>0.11</v>
      </c>
      <c r="D3735">
        <v>-0.31</v>
      </c>
      <c r="E3735">
        <v>0</v>
      </c>
    </row>
    <row r="3736" spans="1:5">
      <c r="A3736">
        <v>19390109</v>
      </c>
      <c r="B3736">
        <v>-0.91</v>
      </c>
      <c r="C3736">
        <v>-0.27</v>
      </c>
      <c r="D3736">
        <v>-0.74</v>
      </c>
      <c r="E3736">
        <v>0</v>
      </c>
    </row>
    <row r="3737" spans="1:5">
      <c r="A3737">
        <v>19390110</v>
      </c>
      <c r="B3737">
        <v>0.18</v>
      </c>
      <c r="C3737">
        <v>0.43</v>
      </c>
      <c r="D3737">
        <v>-0.1</v>
      </c>
      <c r="E3737">
        <v>0</v>
      </c>
    </row>
    <row r="3738" spans="1:5">
      <c r="A3738">
        <v>19390111</v>
      </c>
      <c r="B3738">
        <v>-1.67</v>
      </c>
      <c r="C3738">
        <v>-0.38</v>
      </c>
      <c r="D3738">
        <v>-0.91</v>
      </c>
      <c r="E3738">
        <v>0</v>
      </c>
    </row>
    <row r="3739" spans="1:5">
      <c r="A3739">
        <v>19390112</v>
      </c>
      <c r="B3739">
        <v>-0.77</v>
      </c>
      <c r="C3739">
        <v>-1.03</v>
      </c>
      <c r="D3739">
        <v>-0.37</v>
      </c>
      <c r="E3739">
        <v>0</v>
      </c>
    </row>
    <row r="3740" spans="1:5">
      <c r="A3740">
        <v>19390113</v>
      </c>
      <c r="B3740">
        <v>-0.56999999999999995</v>
      </c>
      <c r="C3740">
        <v>0.45</v>
      </c>
      <c r="D3740">
        <v>-0.47</v>
      </c>
      <c r="E3740">
        <v>0</v>
      </c>
    </row>
    <row r="3741" spans="1:5">
      <c r="A3741">
        <v>19390114</v>
      </c>
      <c r="B3741">
        <v>1.99</v>
      </c>
      <c r="C3741">
        <v>-0.3</v>
      </c>
      <c r="D3741">
        <v>1.72</v>
      </c>
      <c r="E3741">
        <v>0</v>
      </c>
    </row>
    <row r="3742" spans="1:5">
      <c r="A3742">
        <v>19390116</v>
      </c>
      <c r="B3742">
        <v>-7.0000000000000007E-2</v>
      </c>
      <c r="C3742">
        <v>0.31</v>
      </c>
      <c r="D3742">
        <v>0.04</v>
      </c>
      <c r="E3742">
        <v>0</v>
      </c>
    </row>
    <row r="3743" spans="1:5">
      <c r="A3743">
        <v>19390117</v>
      </c>
      <c r="B3743">
        <v>0.53</v>
      </c>
      <c r="C3743">
        <v>-0.22</v>
      </c>
      <c r="D3743">
        <v>7.0000000000000007E-2</v>
      </c>
      <c r="E3743">
        <v>0</v>
      </c>
    </row>
    <row r="3744" spans="1:5">
      <c r="A3744">
        <v>19390118</v>
      </c>
      <c r="B3744">
        <v>0.03</v>
      </c>
      <c r="C3744">
        <v>0.28999999999999998</v>
      </c>
      <c r="D3744">
        <v>0.1</v>
      </c>
      <c r="E3744">
        <v>0</v>
      </c>
    </row>
    <row r="3745" spans="1:5">
      <c r="A3745">
        <v>19390119</v>
      </c>
      <c r="B3745">
        <v>0.75</v>
      </c>
      <c r="C3745">
        <v>-0.15</v>
      </c>
      <c r="D3745">
        <v>0.44</v>
      </c>
      <c r="E3745">
        <v>0</v>
      </c>
    </row>
    <row r="3746" spans="1:5">
      <c r="A3746">
        <v>19390120</v>
      </c>
      <c r="B3746">
        <v>-0.15</v>
      </c>
      <c r="C3746">
        <v>0.22</v>
      </c>
      <c r="D3746">
        <v>-0.28999999999999998</v>
      </c>
      <c r="E3746">
        <v>0</v>
      </c>
    </row>
    <row r="3747" spans="1:5">
      <c r="A3747">
        <v>19390121</v>
      </c>
      <c r="B3747">
        <v>-1.95</v>
      </c>
      <c r="C3747">
        <v>-0.05</v>
      </c>
      <c r="D3747">
        <v>-1.42</v>
      </c>
      <c r="E3747">
        <v>0</v>
      </c>
    </row>
    <row r="3748" spans="1:5">
      <c r="A3748">
        <v>19390123</v>
      </c>
      <c r="B3748">
        <v>-4.0199999999999996</v>
      </c>
      <c r="C3748">
        <v>-0.67</v>
      </c>
      <c r="D3748">
        <v>-2.17</v>
      </c>
      <c r="E3748">
        <v>0</v>
      </c>
    </row>
    <row r="3749" spans="1:5">
      <c r="A3749">
        <v>19390124</v>
      </c>
      <c r="B3749">
        <v>-0.04</v>
      </c>
      <c r="C3749">
        <v>-1.66</v>
      </c>
      <c r="D3749">
        <v>0.5</v>
      </c>
      <c r="E3749">
        <v>0</v>
      </c>
    </row>
    <row r="3750" spans="1:5">
      <c r="A3750">
        <v>19390125</v>
      </c>
      <c r="B3750">
        <v>-0.22</v>
      </c>
      <c r="C3750">
        <v>0.89</v>
      </c>
      <c r="D3750">
        <v>-0.44</v>
      </c>
      <c r="E3750">
        <v>0</v>
      </c>
    </row>
    <row r="3751" spans="1:5">
      <c r="A3751">
        <v>19390126</v>
      </c>
      <c r="B3751">
        <v>-2.74</v>
      </c>
      <c r="C3751">
        <v>-0.6</v>
      </c>
      <c r="D3751">
        <v>-1.68</v>
      </c>
      <c r="E3751">
        <v>0</v>
      </c>
    </row>
    <row r="3752" spans="1:5">
      <c r="A3752">
        <v>19390127</v>
      </c>
      <c r="B3752">
        <v>2.08</v>
      </c>
      <c r="C3752">
        <v>-1.28</v>
      </c>
      <c r="D3752">
        <v>0.71</v>
      </c>
      <c r="E3752">
        <v>0</v>
      </c>
    </row>
    <row r="3753" spans="1:5">
      <c r="A3753">
        <v>19390128</v>
      </c>
      <c r="B3753">
        <v>-0.26</v>
      </c>
      <c r="C3753">
        <v>0.17</v>
      </c>
      <c r="D3753">
        <v>-0.41</v>
      </c>
      <c r="E3753">
        <v>0</v>
      </c>
    </row>
    <row r="3754" spans="1:5">
      <c r="A3754">
        <v>19390130</v>
      </c>
      <c r="B3754">
        <v>2.38</v>
      </c>
      <c r="C3754">
        <v>-0.66</v>
      </c>
      <c r="D3754">
        <v>1.07</v>
      </c>
      <c r="E3754">
        <v>0</v>
      </c>
    </row>
    <row r="3755" spans="1:5">
      <c r="A3755">
        <v>19390131</v>
      </c>
      <c r="B3755">
        <v>1.34</v>
      </c>
      <c r="C3755">
        <v>1.69</v>
      </c>
      <c r="D3755">
        <v>0.74</v>
      </c>
      <c r="E3755">
        <v>0</v>
      </c>
    </row>
    <row r="3756" spans="1:5">
      <c r="A3756">
        <v>19390201</v>
      </c>
      <c r="B3756">
        <v>-1</v>
      </c>
      <c r="C3756">
        <v>0.52</v>
      </c>
      <c r="D3756">
        <v>0.15</v>
      </c>
      <c r="E3756">
        <v>0</v>
      </c>
    </row>
    <row r="3757" spans="1:5">
      <c r="A3757">
        <v>19390202</v>
      </c>
      <c r="B3757">
        <v>1.84</v>
      </c>
      <c r="C3757">
        <v>-0.87</v>
      </c>
      <c r="D3757">
        <v>0.64</v>
      </c>
      <c r="E3757">
        <v>0</v>
      </c>
    </row>
    <row r="3758" spans="1:5">
      <c r="A3758">
        <v>19390203</v>
      </c>
      <c r="B3758">
        <v>-0.59</v>
      </c>
      <c r="C3758">
        <v>0.72</v>
      </c>
      <c r="D3758">
        <v>-0.47</v>
      </c>
      <c r="E3758">
        <v>0</v>
      </c>
    </row>
    <row r="3759" spans="1:5">
      <c r="A3759">
        <v>19390204</v>
      </c>
      <c r="B3759">
        <v>0.78</v>
      </c>
      <c r="C3759">
        <v>0.31</v>
      </c>
      <c r="D3759">
        <v>0.25</v>
      </c>
      <c r="E3759">
        <v>0</v>
      </c>
    </row>
    <row r="3760" spans="1:5">
      <c r="A3760">
        <v>19390206</v>
      </c>
      <c r="B3760">
        <v>0.34</v>
      </c>
      <c r="C3760">
        <v>-7.0000000000000007E-2</v>
      </c>
      <c r="D3760">
        <v>-0.46</v>
      </c>
      <c r="E3760">
        <v>0</v>
      </c>
    </row>
    <row r="3761" spans="1:5">
      <c r="A3761">
        <v>19390207</v>
      </c>
      <c r="B3761">
        <v>-0.93</v>
      </c>
      <c r="C3761">
        <v>-0.38</v>
      </c>
      <c r="D3761">
        <v>-0.56999999999999995</v>
      </c>
      <c r="E3761">
        <v>0</v>
      </c>
    </row>
    <row r="3762" spans="1:5">
      <c r="A3762">
        <v>19390208</v>
      </c>
      <c r="B3762">
        <v>0.95</v>
      </c>
      <c r="C3762">
        <v>-0.38</v>
      </c>
      <c r="D3762">
        <v>0.85</v>
      </c>
      <c r="E3762">
        <v>0</v>
      </c>
    </row>
    <row r="3763" spans="1:5">
      <c r="A3763">
        <v>19390209</v>
      </c>
      <c r="B3763">
        <v>-1.04</v>
      </c>
      <c r="C3763">
        <v>0.39</v>
      </c>
      <c r="D3763">
        <v>-0.61</v>
      </c>
      <c r="E3763">
        <v>0</v>
      </c>
    </row>
    <row r="3764" spans="1:5">
      <c r="A3764">
        <v>19390210</v>
      </c>
      <c r="B3764">
        <v>0.08</v>
      </c>
      <c r="C3764">
        <v>-0.62</v>
      </c>
      <c r="D3764">
        <v>-0.21</v>
      </c>
      <c r="E3764">
        <v>0</v>
      </c>
    </row>
    <row r="3765" spans="1:5">
      <c r="A3765">
        <v>19390211</v>
      </c>
      <c r="B3765">
        <v>0.64</v>
      </c>
      <c r="C3765">
        <v>0.13</v>
      </c>
      <c r="D3765">
        <v>0.23</v>
      </c>
      <c r="E3765">
        <v>0</v>
      </c>
    </row>
    <row r="3766" spans="1:5">
      <c r="A3766">
        <v>19390214</v>
      </c>
      <c r="B3766">
        <v>-0.31</v>
      </c>
      <c r="C3766">
        <v>0</v>
      </c>
      <c r="D3766">
        <v>-0.67</v>
      </c>
      <c r="E3766">
        <v>0</v>
      </c>
    </row>
    <row r="3767" spans="1:5">
      <c r="A3767">
        <v>19390215</v>
      </c>
      <c r="B3767">
        <v>0.21</v>
      </c>
      <c r="C3767">
        <v>-0.26</v>
      </c>
      <c r="D3767">
        <v>0.22</v>
      </c>
      <c r="E3767">
        <v>0</v>
      </c>
    </row>
    <row r="3768" spans="1:5">
      <c r="A3768">
        <v>19390216</v>
      </c>
      <c r="B3768">
        <v>0.96</v>
      </c>
      <c r="C3768">
        <v>0.35</v>
      </c>
      <c r="D3768">
        <v>0.46</v>
      </c>
      <c r="E3768">
        <v>0</v>
      </c>
    </row>
    <row r="3769" spans="1:5">
      <c r="A3769">
        <v>19390217</v>
      </c>
      <c r="B3769">
        <v>-0.55000000000000004</v>
      </c>
      <c r="C3769">
        <v>0.35</v>
      </c>
      <c r="D3769">
        <v>-0.81</v>
      </c>
      <c r="E3769">
        <v>0</v>
      </c>
    </row>
    <row r="3770" spans="1:5">
      <c r="A3770">
        <v>19390218</v>
      </c>
      <c r="B3770">
        <v>0.67</v>
      </c>
      <c r="C3770">
        <v>-0.25</v>
      </c>
      <c r="D3770">
        <v>0.87</v>
      </c>
      <c r="E3770">
        <v>0</v>
      </c>
    </row>
    <row r="3771" spans="1:5">
      <c r="A3771">
        <v>19390220</v>
      </c>
      <c r="B3771">
        <v>-2.2400000000000002</v>
      </c>
      <c r="C3771">
        <v>0.08</v>
      </c>
      <c r="D3771">
        <v>-0.59</v>
      </c>
      <c r="E3771">
        <v>0</v>
      </c>
    </row>
    <row r="3772" spans="1:5">
      <c r="A3772">
        <v>19390221</v>
      </c>
      <c r="B3772">
        <v>0.15</v>
      </c>
      <c r="C3772">
        <v>-0.37</v>
      </c>
      <c r="D3772">
        <v>0.17</v>
      </c>
      <c r="E3772">
        <v>0</v>
      </c>
    </row>
    <row r="3773" spans="1:5">
      <c r="A3773">
        <v>19390223</v>
      </c>
      <c r="B3773">
        <v>0.28000000000000003</v>
      </c>
      <c r="C3773">
        <v>0.18</v>
      </c>
      <c r="D3773">
        <v>0.23</v>
      </c>
      <c r="E3773">
        <v>0</v>
      </c>
    </row>
    <row r="3774" spans="1:5">
      <c r="A3774">
        <v>19390224</v>
      </c>
      <c r="B3774">
        <v>2.0699999999999998</v>
      </c>
      <c r="C3774">
        <v>0.35</v>
      </c>
      <c r="D3774">
        <v>1.22</v>
      </c>
      <c r="E3774">
        <v>0</v>
      </c>
    </row>
    <row r="3775" spans="1:5">
      <c r="A3775">
        <v>19390225</v>
      </c>
      <c r="B3775">
        <v>0.76</v>
      </c>
      <c r="C3775">
        <v>0.48</v>
      </c>
      <c r="D3775">
        <v>0.47</v>
      </c>
      <c r="E3775">
        <v>0</v>
      </c>
    </row>
    <row r="3776" spans="1:5">
      <c r="A3776">
        <v>19390227</v>
      </c>
      <c r="B3776">
        <v>-0.06</v>
      </c>
      <c r="C3776">
        <v>-0.05</v>
      </c>
      <c r="D3776">
        <v>0.28999999999999998</v>
      </c>
      <c r="E3776">
        <v>0</v>
      </c>
    </row>
    <row r="3777" spans="1:5">
      <c r="A3777">
        <v>19390228</v>
      </c>
      <c r="B3777">
        <v>0.55000000000000004</v>
      </c>
      <c r="C3777">
        <v>-0.02</v>
      </c>
      <c r="D3777">
        <v>1.27</v>
      </c>
      <c r="E3777">
        <v>0</v>
      </c>
    </row>
    <row r="3778" spans="1:5">
      <c r="A3778">
        <v>19390301</v>
      </c>
      <c r="B3778">
        <v>-0.08</v>
      </c>
      <c r="C3778">
        <v>-0.31</v>
      </c>
      <c r="D3778">
        <v>-0.14000000000000001</v>
      </c>
      <c r="E3778">
        <v>0</v>
      </c>
    </row>
    <row r="3779" spans="1:5">
      <c r="A3779">
        <v>19390302</v>
      </c>
      <c r="B3779">
        <v>-0.01</v>
      </c>
      <c r="C3779">
        <v>-0.06</v>
      </c>
      <c r="D3779">
        <v>-0.22</v>
      </c>
      <c r="E3779">
        <v>0</v>
      </c>
    </row>
    <row r="3780" spans="1:5">
      <c r="A3780">
        <v>19390303</v>
      </c>
      <c r="B3780">
        <v>1.25</v>
      </c>
      <c r="C3780">
        <v>-0.28999999999999998</v>
      </c>
      <c r="D3780">
        <v>0.47</v>
      </c>
      <c r="E3780">
        <v>0</v>
      </c>
    </row>
    <row r="3781" spans="1:5">
      <c r="A3781">
        <v>19390304</v>
      </c>
      <c r="B3781">
        <v>0.21</v>
      </c>
      <c r="C3781">
        <v>0.62</v>
      </c>
      <c r="D3781">
        <v>-0.17</v>
      </c>
      <c r="E3781">
        <v>0</v>
      </c>
    </row>
    <row r="3782" spans="1:5">
      <c r="A3782">
        <v>19390306</v>
      </c>
      <c r="B3782">
        <v>-0.69</v>
      </c>
      <c r="C3782">
        <v>0.03</v>
      </c>
      <c r="D3782">
        <v>-1.1499999999999999</v>
      </c>
      <c r="E3782">
        <v>0</v>
      </c>
    </row>
    <row r="3783" spans="1:5">
      <c r="A3783">
        <v>19390307</v>
      </c>
      <c r="B3783">
        <v>0.45</v>
      </c>
      <c r="C3783">
        <v>-0.11</v>
      </c>
      <c r="D3783">
        <v>0.05</v>
      </c>
      <c r="E3783">
        <v>0</v>
      </c>
    </row>
    <row r="3784" spans="1:5">
      <c r="A3784">
        <v>19390308</v>
      </c>
      <c r="B3784">
        <v>1.61</v>
      </c>
      <c r="C3784">
        <v>-0.1</v>
      </c>
      <c r="D3784">
        <v>1.1200000000000001</v>
      </c>
      <c r="E3784">
        <v>0</v>
      </c>
    </row>
    <row r="3785" spans="1:5">
      <c r="A3785">
        <v>19390309</v>
      </c>
      <c r="B3785">
        <v>-0.06</v>
      </c>
      <c r="C3785">
        <v>0.65</v>
      </c>
      <c r="D3785">
        <v>-0.6</v>
      </c>
      <c r="E3785">
        <v>0</v>
      </c>
    </row>
    <row r="3786" spans="1:5">
      <c r="A3786">
        <v>19390310</v>
      </c>
      <c r="B3786">
        <v>0.64</v>
      </c>
      <c r="C3786">
        <v>0.22</v>
      </c>
      <c r="D3786">
        <v>-0.62</v>
      </c>
      <c r="E3786">
        <v>0</v>
      </c>
    </row>
    <row r="3787" spans="1:5">
      <c r="A3787">
        <v>19390311</v>
      </c>
      <c r="B3787">
        <v>-0.37</v>
      </c>
      <c r="C3787">
        <v>0.02</v>
      </c>
      <c r="D3787">
        <v>-0.97</v>
      </c>
      <c r="E3787">
        <v>0</v>
      </c>
    </row>
    <row r="3788" spans="1:5">
      <c r="A3788">
        <v>19390313</v>
      </c>
      <c r="B3788">
        <v>-0.68</v>
      </c>
      <c r="C3788">
        <v>-0.11</v>
      </c>
      <c r="D3788">
        <v>-0.48</v>
      </c>
      <c r="E3788">
        <v>0</v>
      </c>
    </row>
    <row r="3789" spans="1:5">
      <c r="A3789">
        <v>19390314</v>
      </c>
      <c r="B3789">
        <v>0.36</v>
      </c>
      <c r="C3789">
        <v>-0.28000000000000003</v>
      </c>
      <c r="D3789">
        <v>0.11</v>
      </c>
      <c r="E3789">
        <v>0</v>
      </c>
    </row>
    <row r="3790" spans="1:5">
      <c r="A3790">
        <v>19390315</v>
      </c>
      <c r="B3790">
        <v>-2.34</v>
      </c>
      <c r="C3790">
        <v>-0.05</v>
      </c>
      <c r="D3790">
        <v>-1.1100000000000001</v>
      </c>
      <c r="E3790">
        <v>0</v>
      </c>
    </row>
    <row r="3791" spans="1:5">
      <c r="A3791">
        <v>19390316</v>
      </c>
      <c r="B3791">
        <v>0.06</v>
      </c>
      <c r="C3791">
        <v>0.17</v>
      </c>
      <c r="D3791">
        <v>0.28000000000000003</v>
      </c>
      <c r="E3791">
        <v>0</v>
      </c>
    </row>
    <row r="3792" spans="1:5">
      <c r="A3792">
        <v>19390317</v>
      </c>
      <c r="B3792">
        <v>-2.85</v>
      </c>
      <c r="C3792">
        <v>-0.86</v>
      </c>
      <c r="D3792">
        <v>-1.61</v>
      </c>
      <c r="E3792">
        <v>0</v>
      </c>
    </row>
    <row r="3793" spans="1:5">
      <c r="A3793">
        <v>19390318</v>
      </c>
      <c r="B3793">
        <v>-1.7</v>
      </c>
      <c r="C3793">
        <v>-0.34</v>
      </c>
      <c r="D3793">
        <v>-0.56999999999999995</v>
      </c>
      <c r="E3793">
        <v>0</v>
      </c>
    </row>
    <row r="3794" spans="1:5">
      <c r="A3794">
        <v>19390320</v>
      </c>
      <c r="B3794">
        <v>-0.55000000000000004</v>
      </c>
      <c r="C3794">
        <v>0.12</v>
      </c>
      <c r="D3794">
        <v>-0.09</v>
      </c>
      <c r="E3794">
        <v>0</v>
      </c>
    </row>
    <row r="3795" spans="1:5">
      <c r="A3795">
        <v>19390321</v>
      </c>
      <c r="B3795">
        <v>1.58</v>
      </c>
      <c r="C3795">
        <v>0.03</v>
      </c>
      <c r="D3795">
        <v>0.51</v>
      </c>
      <c r="E3795">
        <v>0</v>
      </c>
    </row>
    <row r="3796" spans="1:5">
      <c r="A3796">
        <v>19390322</v>
      </c>
      <c r="B3796">
        <v>-2.94</v>
      </c>
      <c r="C3796">
        <v>-1.1100000000000001</v>
      </c>
      <c r="D3796">
        <v>-1.26</v>
      </c>
      <c r="E3796">
        <v>0</v>
      </c>
    </row>
    <row r="3797" spans="1:5">
      <c r="A3797">
        <v>19390323</v>
      </c>
      <c r="B3797">
        <v>1.08</v>
      </c>
      <c r="C3797">
        <v>0.36</v>
      </c>
      <c r="D3797">
        <v>0.94</v>
      </c>
      <c r="E3797">
        <v>0</v>
      </c>
    </row>
    <row r="3798" spans="1:5">
      <c r="A3798">
        <v>19390324</v>
      </c>
      <c r="B3798">
        <v>1.37</v>
      </c>
      <c r="C3798">
        <v>0.5</v>
      </c>
      <c r="D3798">
        <v>0.99</v>
      </c>
      <c r="E3798">
        <v>0</v>
      </c>
    </row>
    <row r="3799" spans="1:5">
      <c r="A3799">
        <v>19390325</v>
      </c>
      <c r="B3799">
        <v>-0.3</v>
      </c>
      <c r="C3799">
        <v>0.18</v>
      </c>
      <c r="D3799">
        <v>-0.65</v>
      </c>
      <c r="E3799">
        <v>0</v>
      </c>
    </row>
    <row r="3800" spans="1:5">
      <c r="A3800">
        <v>19390327</v>
      </c>
      <c r="B3800">
        <v>-0.16</v>
      </c>
      <c r="C3800">
        <v>0</v>
      </c>
      <c r="D3800">
        <v>-0.59</v>
      </c>
      <c r="E3800">
        <v>0</v>
      </c>
    </row>
    <row r="3801" spans="1:5">
      <c r="A3801">
        <v>19390328</v>
      </c>
      <c r="B3801">
        <v>-1.35</v>
      </c>
      <c r="C3801">
        <v>-0.69</v>
      </c>
      <c r="D3801">
        <v>-0.41</v>
      </c>
      <c r="E3801">
        <v>0</v>
      </c>
    </row>
    <row r="3802" spans="1:5">
      <c r="A3802">
        <v>19390329</v>
      </c>
      <c r="B3802">
        <v>0.56999999999999995</v>
      </c>
      <c r="C3802">
        <v>0.05</v>
      </c>
      <c r="D3802">
        <v>0.54</v>
      </c>
      <c r="E3802">
        <v>0</v>
      </c>
    </row>
    <row r="3803" spans="1:5">
      <c r="A3803">
        <v>19390330</v>
      </c>
      <c r="B3803">
        <v>-2.86</v>
      </c>
      <c r="C3803">
        <v>-0.16</v>
      </c>
      <c r="D3803">
        <v>-1.65</v>
      </c>
      <c r="E3803">
        <v>0</v>
      </c>
    </row>
    <row r="3804" spans="1:5">
      <c r="A3804">
        <v>19390331</v>
      </c>
      <c r="B3804">
        <v>-4.71</v>
      </c>
      <c r="C3804">
        <v>-3.72</v>
      </c>
      <c r="D3804">
        <v>-2.17</v>
      </c>
      <c r="E3804">
        <v>0</v>
      </c>
    </row>
    <row r="3805" spans="1:5">
      <c r="A3805">
        <v>19390401</v>
      </c>
      <c r="B3805">
        <v>1.8</v>
      </c>
      <c r="C3805">
        <v>-0.56000000000000005</v>
      </c>
      <c r="D3805">
        <v>2.2400000000000002</v>
      </c>
      <c r="E3805">
        <v>0</v>
      </c>
    </row>
    <row r="3806" spans="1:5">
      <c r="A3806">
        <v>19390403</v>
      </c>
      <c r="B3806">
        <v>0.08</v>
      </c>
      <c r="C3806">
        <v>1.02</v>
      </c>
      <c r="D3806">
        <v>-0.14000000000000001</v>
      </c>
      <c r="E3806">
        <v>0</v>
      </c>
    </row>
    <row r="3807" spans="1:5">
      <c r="A3807">
        <v>19390404</v>
      </c>
      <c r="B3807">
        <v>-2.02</v>
      </c>
      <c r="C3807">
        <v>-0.43</v>
      </c>
      <c r="D3807">
        <v>-0.9</v>
      </c>
      <c r="E3807">
        <v>0</v>
      </c>
    </row>
    <row r="3808" spans="1:5">
      <c r="A3808">
        <v>19390405</v>
      </c>
      <c r="B3808">
        <v>0.78</v>
      </c>
      <c r="C3808">
        <v>0.89</v>
      </c>
      <c r="D3808">
        <v>0</v>
      </c>
      <c r="E3808">
        <v>0</v>
      </c>
    </row>
    <row r="3809" spans="1:5">
      <c r="A3809">
        <v>19390406</v>
      </c>
      <c r="B3809">
        <v>-3.28</v>
      </c>
      <c r="C3809">
        <v>-1.31</v>
      </c>
      <c r="D3809">
        <v>-1.1399999999999999</v>
      </c>
      <c r="E3809">
        <v>0</v>
      </c>
    </row>
    <row r="3810" spans="1:5">
      <c r="A3810">
        <v>19390408</v>
      </c>
      <c r="B3810">
        <v>-4.13</v>
      </c>
      <c r="C3810">
        <v>-1.47</v>
      </c>
      <c r="D3810">
        <v>-2.19</v>
      </c>
      <c r="E3810">
        <v>0</v>
      </c>
    </row>
    <row r="3811" spans="1:5">
      <c r="A3811">
        <v>19390410</v>
      </c>
      <c r="B3811">
        <v>1.74</v>
      </c>
      <c r="C3811">
        <v>-0.08</v>
      </c>
      <c r="D3811">
        <v>1.58</v>
      </c>
      <c r="E3811">
        <v>0</v>
      </c>
    </row>
    <row r="3812" spans="1:5">
      <c r="A3812">
        <v>19390411</v>
      </c>
      <c r="B3812">
        <v>-0.19</v>
      </c>
      <c r="C3812">
        <v>0.52</v>
      </c>
      <c r="D3812">
        <v>1.01</v>
      </c>
      <c r="E3812">
        <v>0</v>
      </c>
    </row>
    <row r="3813" spans="1:5">
      <c r="A3813">
        <v>19390412</v>
      </c>
      <c r="B3813">
        <v>2.81</v>
      </c>
      <c r="C3813">
        <v>1.86</v>
      </c>
      <c r="D3813">
        <v>0.73</v>
      </c>
      <c r="E3813">
        <v>0</v>
      </c>
    </row>
    <row r="3814" spans="1:5">
      <c r="A3814">
        <v>19390413</v>
      </c>
      <c r="B3814">
        <v>1.1100000000000001</v>
      </c>
      <c r="C3814">
        <v>0.67</v>
      </c>
      <c r="D3814">
        <v>-0.59</v>
      </c>
      <c r="E3814">
        <v>0</v>
      </c>
    </row>
    <row r="3815" spans="1:5">
      <c r="A3815">
        <v>19390414</v>
      </c>
      <c r="B3815">
        <v>-1.2</v>
      </c>
      <c r="C3815">
        <v>-0.69</v>
      </c>
      <c r="D3815">
        <v>-0.84</v>
      </c>
      <c r="E3815">
        <v>0</v>
      </c>
    </row>
    <row r="3816" spans="1:5">
      <c r="A3816">
        <v>19390415</v>
      </c>
      <c r="B3816">
        <v>3.07</v>
      </c>
      <c r="C3816">
        <v>0.34</v>
      </c>
      <c r="D3816">
        <v>2.16</v>
      </c>
      <c r="E3816">
        <v>0</v>
      </c>
    </row>
    <row r="3817" spans="1:5">
      <c r="A3817">
        <v>19390417</v>
      </c>
      <c r="B3817">
        <v>-1.81</v>
      </c>
      <c r="C3817">
        <v>-0.45</v>
      </c>
      <c r="D3817">
        <v>-1.32</v>
      </c>
      <c r="E3817">
        <v>0</v>
      </c>
    </row>
    <row r="3818" spans="1:5">
      <c r="A3818">
        <v>19390418</v>
      </c>
      <c r="B3818">
        <v>-1.1499999999999999</v>
      </c>
      <c r="C3818">
        <v>0.66</v>
      </c>
      <c r="D3818">
        <v>-0.54</v>
      </c>
      <c r="E3818">
        <v>0</v>
      </c>
    </row>
    <row r="3819" spans="1:5">
      <c r="A3819">
        <v>19390419</v>
      </c>
      <c r="B3819">
        <v>1.1200000000000001</v>
      </c>
      <c r="C3819">
        <v>-0.04</v>
      </c>
      <c r="D3819">
        <v>-0.18</v>
      </c>
      <c r="E3819">
        <v>0</v>
      </c>
    </row>
    <row r="3820" spans="1:5">
      <c r="A3820">
        <v>19390420</v>
      </c>
      <c r="B3820">
        <v>1.18</v>
      </c>
      <c r="C3820">
        <v>0.24</v>
      </c>
      <c r="D3820">
        <v>0.85</v>
      </c>
      <c r="E3820">
        <v>0</v>
      </c>
    </row>
    <row r="3821" spans="1:5">
      <c r="A3821">
        <v>19390421</v>
      </c>
      <c r="B3821">
        <v>0.28000000000000003</v>
      </c>
      <c r="C3821">
        <v>0.67</v>
      </c>
      <c r="D3821">
        <v>-0.28000000000000003</v>
      </c>
      <c r="E3821">
        <v>0</v>
      </c>
    </row>
    <row r="3822" spans="1:5">
      <c r="A3822">
        <v>19390422</v>
      </c>
      <c r="B3822">
        <v>-0.05</v>
      </c>
      <c r="C3822">
        <v>-7.0000000000000007E-2</v>
      </c>
      <c r="D3822">
        <v>-0.3</v>
      </c>
      <c r="E3822">
        <v>0</v>
      </c>
    </row>
    <row r="3823" spans="1:5">
      <c r="A3823">
        <v>19390424</v>
      </c>
      <c r="B3823">
        <v>-0.88</v>
      </c>
      <c r="C3823">
        <v>0.05</v>
      </c>
      <c r="D3823">
        <v>-0.75</v>
      </c>
      <c r="E3823">
        <v>0</v>
      </c>
    </row>
    <row r="3824" spans="1:5">
      <c r="A3824">
        <v>19390425</v>
      </c>
      <c r="B3824">
        <v>0.06</v>
      </c>
      <c r="C3824">
        <v>-0.1</v>
      </c>
      <c r="D3824">
        <v>0.87</v>
      </c>
      <c r="E3824">
        <v>0</v>
      </c>
    </row>
    <row r="3825" spans="1:5">
      <c r="A3825">
        <v>19390426</v>
      </c>
      <c r="B3825">
        <v>0.64</v>
      </c>
      <c r="C3825">
        <v>-0.35</v>
      </c>
      <c r="D3825">
        <v>-0.25</v>
      </c>
      <c r="E3825">
        <v>0</v>
      </c>
    </row>
    <row r="3826" spans="1:5">
      <c r="A3826">
        <v>19390427</v>
      </c>
      <c r="B3826">
        <v>0.9</v>
      </c>
      <c r="C3826">
        <v>-0.14000000000000001</v>
      </c>
      <c r="D3826">
        <v>0.14000000000000001</v>
      </c>
      <c r="E3826">
        <v>0</v>
      </c>
    </row>
    <row r="3827" spans="1:5">
      <c r="A3827">
        <v>19390428</v>
      </c>
      <c r="B3827">
        <v>-0.78</v>
      </c>
      <c r="C3827">
        <v>0.48</v>
      </c>
      <c r="D3827">
        <v>-0.19</v>
      </c>
      <c r="E3827">
        <v>0</v>
      </c>
    </row>
    <row r="3828" spans="1:5">
      <c r="A3828">
        <v>19390429</v>
      </c>
      <c r="B3828">
        <v>0.02</v>
      </c>
      <c r="C3828">
        <v>0.25</v>
      </c>
      <c r="D3828">
        <v>0.19</v>
      </c>
      <c r="E3828">
        <v>0</v>
      </c>
    </row>
    <row r="3829" spans="1:5">
      <c r="A3829">
        <v>19390501</v>
      </c>
      <c r="B3829">
        <v>-0.37</v>
      </c>
      <c r="C3829">
        <v>0.54</v>
      </c>
      <c r="D3829">
        <v>-0.08</v>
      </c>
      <c r="E3829">
        <v>0</v>
      </c>
    </row>
    <row r="3830" spans="1:5">
      <c r="A3830">
        <v>19390502</v>
      </c>
      <c r="B3830">
        <v>1.1200000000000001</v>
      </c>
      <c r="C3830">
        <v>0.15</v>
      </c>
      <c r="D3830">
        <v>0.28999999999999998</v>
      </c>
      <c r="E3830">
        <v>0</v>
      </c>
    </row>
    <row r="3831" spans="1:5">
      <c r="A3831">
        <v>19390503</v>
      </c>
      <c r="B3831">
        <v>2.04</v>
      </c>
      <c r="C3831">
        <v>0.31</v>
      </c>
      <c r="D3831">
        <v>0.64</v>
      </c>
      <c r="E3831">
        <v>0</v>
      </c>
    </row>
    <row r="3832" spans="1:5">
      <c r="A3832">
        <v>19390504</v>
      </c>
      <c r="B3832">
        <v>-0.11</v>
      </c>
      <c r="C3832">
        <v>0.49</v>
      </c>
      <c r="D3832">
        <v>-0.25</v>
      </c>
      <c r="E3832">
        <v>0</v>
      </c>
    </row>
    <row r="3833" spans="1:5">
      <c r="A3833">
        <v>19390505</v>
      </c>
      <c r="B3833">
        <v>-0.32</v>
      </c>
      <c r="C3833">
        <v>-0.12</v>
      </c>
      <c r="D3833">
        <v>-0.52</v>
      </c>
      <c r="E3833">
        <v>0</v>
      </c>
    </row>
    <row r="3834" spans="1:5">
      <c r="A3834">
        <v>19390506</v>
      </c>
      <c r="B3834">
        <v>0.25</v>
      </c>
      <c r="C3834">
        <v>0.22</v>
      </c>
      <c r="D3834">
        <v>0.38</v>
      </c>
      <c r="E3834">
        <v>0</v>
      </c>
    </row>
    <row r="3835" spans="1:5">
      <c r="A3835">
        <v>19390508</v>
      </c>
      <c r="B3835">
        <v>-0.25</v>
      </c>
      <c r="C3835">
        <v>-0.14000000000000001</v>
      </c>
      <c r="D3835">
        <v>-0.11</v>
      </c>
      <c r="E3835">
        <v>0</v>
      </c>
    </row>
    <row r="3836" spans="1:5">
      <c r="A3836">
        <v>19390509</v>
      </c>
      <c r="B3836">
        <v>1.65</v>
      </c>
      <c r="C3836">
        <v>-0.14000000000000001</v>
      </c>
      <c r="D3836">
        <v>0.81</v>
      </c>
      <c r="E3836">
        <v>0</v>
      </c>
    </row>
    <row r="3837" spans="1:5">
      <c r="A3837">
        <v>19390510</v>
      </c>
      <c r="B3837">
        <v>-0.56999999999999995</v>
      </c>
      <c r="C3837">
        <v>0.94</v>
      </c>
      <c r="D3837">
        <v>-0.57999999999999996</v>
      </c>
      <c r="E3837">
        <v>0</v>
      </c>
    </row>
    <row r="3838" spans="1:5">
      <c r="A3838">
        <v>19390511</v>
      </c>
      <c r="B3838">
        <v>0.03</v>
      </c>
      <c r="C3838">
        <v>-0.3</v>
      </c>
      <c r="D3838">
        <v>-0.32</v>
      </c>
      <c r="E3838">
        <v>0</v>
      </c>
    </row>
    <row r="3839" spans="1:5">
      <c r="A3839">
        <v>19390512</v>
      </c>
      <c r="B3839">
        <v>-0.49</v>
      </c>
      <c r="C3839">
        <v>0.22</v>
      </c>
      <c r="D3839">
        <v>0.04</v>
      </c>
      <c r="E3839">
        <v>0</v>
      </c>
    </row>
    <row r="3840" spans="1:5">
      <c r="A3840">
        <v>19390513</v>
      </c>
      <c r="B3840">
        <v>0.17</v>
      </c>
      <c r="C3840">
        <v>-0.09</v>
      </c>
      <c r="D3840">
        <v>-0.48</v>
      </c>
      <c r="E3840">
        <v>0</v>
      </c>
    </row>
    <row r="3841" spans="1:5">
      <c r="A3841">
        <v>19390515</v>
      </c>
      <c r="B3841">
        <v>0.18</v>
      </c>
      <c r="C3841">
        <v>-0.1</v>
      </c>
      <c r="D3841">
        <v>-0.2</v>
      </c>
      <c r="E3841">
        <v>0</v>
      </c>
    </row>
    <row r="3842" spans="1:5">
      <c r="A3842">
        <v>19390516</v>
      </c>
      <c r="B3842">
        <v>-2.16</v>
      </c>
      <c r="C3842">
        <v>0.1</v>
      </c>
      <c r="D3842">
        <v>-0.97</v>
      </c>
      <c r="E3842">
        <v>0</v>
      </c>
    </row>
    <row r="3843" spans="1:5">
      <c r="A3843">
        <v>19390517</v>
      </c>
      <c r="B3843">
        <v>-0.69</v>
      </c>
      <c r="C3843">
        <v>-0.31</v>
      </c>
      <c r="D3843">
        <v>-0.32</v>
      </c>
      <c r="E3843">
        <v>0</v>
      </c>
    </row>
    <row r="3844" spans="1:5">
      <c r="A3844">
        <v>19390518</v>
      </c>
      <c r="B3844">
        <v>0.25</v>
      </c>
      <c r="C3844">
        <v>0.02</v>
      </c>
      <c r="D3844">
        <v>-0.42</v>
      </c>
      <c r="E3844">
        <v>0</v>
      </c>
    </row>
    <row r="3845" spans="1:5">
      <c r="A3845">
        <v>19390519</v>
      </c>
      <c r="B3845">
        <v>0.79</v>
      </c>
      <c r="C3845">
        <v>0.01</v>
      </c>
      <c r="D3845">
        <v>0.36</v>
      </c>
      <c r="E3845">
        <v>0</v>
      </c>
    </row>
    <row r="3846" spans="1:5">
      <c r="A3846">
        <v>19390520</v>
      </c>
      <c r="B3846">
        <v>0.66</v>
      </c>
      <c r="C3846">
        <v>-0.06</v>
      </c>
      <c r="D3846">
        <v>0.65</v>
      </c>
      <c r="E3846">
        <v>0</v>
      </c>
    </row>
    <row r="3847" spans="1:5">
      <c r="A3847">
        <v>19390522</v>
      </c>
      <c r="B3847">
        <v>0.81</v>
      </c>
      <c r="C3847">
        <v>-0.79</v>
      </c>
      <c r="D3847">
        <v>0.02</v>
      </c>
      <c r="E3847">
        <v>0</v>
      </c>
    </row>
    <row r="3848" spans="1:5">
      <c r="A3848">
        <v>19390523</v>
      </c>
      <c r="B3848">
        <v>-0.4</v>
      </c>
      <c r="C3848">
        <v>0.76</v>
      </c>
      <c r="D3848">
        <v>-0.63</v>
      </c>
      <c r="E3848">
        <v>0</v>
      </c>
    </row>
    <row r="3849" spans="1:5">
      <c r="A3849">
        <v>19390524</v>
      </c>
      <c r="B3849">
        <v>2.39</v>
      </c>
      <c r="C3849">
        <v>-0.25</v>
      </c>
      <c r="D3849">
        <v>1.29</v>
      </c>
      <c r="E3849">
        <v>0</v>
      </c>
    </row>
    <row r="3850" spans="1:5">
      <c r="A3850">
        <v>19390525</v>
      </c>
      <c r="B3850">
        <v>0.28999999999999998</v>
      </c>
      <c r="C3850">
        <v>0.68</v>
      </c>
      <c r="D3850">
        <v>-0.19</v>
      </c>
      <c r="E3850">
        <v>0</v>
      </c>
    </row>
    <row r="3851" spans="1:5">
      <c r="A3851">
        <v>19390526</v>
      </c>
      <c r="B3851">
        <v>0.4</v>
      </c>
      <c r="C3851">
        <v>-0.03</v>
      </c>
      <c r="D3851">
        <v>0.06</v>
      </c>
      <c r="E3851">
        <v>0</v>
      </c>
    </row>
    <row r="3852" spans="1:5">
      <c r="A3852">
        <v>19390527</v>
      </c>
      <c r="B3852">
        <v>0.52</v>
      </c>
      <c r="C3852">
        <v>0.1</v>
      </c>
      <c r="D3852">
        <v>1.1399999999999999</v>
      </c>
      <c r="E3852">
        <v>0</v>
      </c>
    </row>
    <row r="3853" spans="1:5">
      <c r="A3853">
        <v>19390529</v>
      </c>
      <c r="B3853">
        <v>0.72</v>
      </c>
      <c r="C3853">
        <v>0.06</v>
      </c>
      <c r="D3853">
        <v>0.05</v>
      </c>
      <c r="E3853">
        <v>0</v>
      </c>
    </row>
    <row r="3854" spans="1:5">
      <c r="A3854">
        <v>19390531</v>
      </c>
      <c r="B3854">
        <v>-0.24</v>
      </c>
      <c r="C3854">
        <v>0.28999999999999998</v>
      </c>
      <c r="D3854">
        <v>-0.04</v>
      </c>
      <c r="E3854">
        <v>0</v>
      </c>
    </row>
    <row r="3855" spans="1:5">
      <c r="A3855">
        <v>19390601</v>
      </c>
      <c r="B3855">
        <v>-1.32</v>
      </c>
      <c r="C3855">
        <v>-0.25</v>
      </c>
      <c r="D3855">
        <v>-0.85</v>
      </c>
      <c r="E3855">
        <v>0</v>
      </c>
    </row>
    <row r="3856" spans="1:5">
      <c r="A3856">
        <v>19390602</v>
      </c>
      <c r="B3856">
        <v>0.48</v>
      </c>
      <c r="C3856">
        <v>0.1</v>
      </c>
      <c r="D3856">
        <v>-0.26</v>
      </c>
      <c r="E3856">
        <v>0</v>
      </c>
    </row>
    <row r="3857" spans="1:5">
      <c r="A3857">
        <v>19390603</v>
      </c>
      <c r="B3857">
        <v>0.23</v>
      </c>
      <c r="C3857">
        <v>0.35</v>
      </c>
      <c r="D3857">
        <v>0</v>
      </c>
      <c r="E3857">
        <v>0</v>
      </c>
    </row>
    <row r="3858" spans="1:5">
      <c r="A3858">
        <v>19390605</v>
      </c>
      <c r="B3858">
        <v>-0.04</v>
      </c>
      <c r="C3858">
        <v>-0.12</v>
      </c>
      <c r="D3858">
        <v>-0.11</v>
      </c>
      <c r="E3858">
        <v>0</v>
      </c>
    </row>
    <row r="3859" spans="1:5">
      <c r="A3859">
        <v>19390606</v>
      </c>
      <c r="B3859">
        <v>1.08</v>
      </c>
      <c r="C3859">
        <v>-0.26</v>
      </c>
      <c r="D3859">
        <v>0.49</v>
      </c>
      <c r="E3859">
        <v>0</v>
      </c>
    </row>
    <row r="3860" spans="1:5">
      <c r="A3860">
        <v>19390607</v>
      </c>
      <c r="B3860">
        <v>0.27</v>
      </c>
      <c r="C3860">
        <v>0.23</v>
      </c>
      <c r="D3860">
        <v>-0.78</v>
      </c>
      <c r="E3860">
        <v>0</v>
      </c>
    </row>
    <row r="3861" spans="1:5">
      <c r="A3861">
        <v>19390608</v>
      </c>
      <c r="B3861">
        <v>-0.19</v>
      </c>
      <c r="C3861">
        <v>0.05</v>
      </c>
      <c r="D3861">
        <v>-0.1</v>
      </c>
      <c r="E3861">
        <v>0</v>
      </c>
    </row>
    <row r="3862" spans="1:5">
      <c r="A3862">
        <v>19390609</v>
      </c>
      <c r="B3862">
        <v>1.1499999999999999</v>
      </c>
      <c r="C3862">
        <v>0.12</v>
      </c>
      <c r="D3862">
        <v>-0.22</v>
      </c>
      <c r="E3862">
        <v>0</v>
      </c>
    </row>
    <row r="3863" spans="1:5">
      <c r="A3863">
        <v>19390610</v>
      </c>
      <c r="B3863">
        <v>-0.04</v>
      </c>
      <c r="C3863">
        <v>0.18</v>
      </c>
      <c r="D3863">
        <v>-0.15</v>
      </c>
      <c r="E3863">
        <v>0</v>
      </c>
    </row>
    <row r="3864" spans="1:5">
      <c r="A3864">
        <v>19390612</v>
      </c>
      <c r="B3864">
        <v>-0.85</v>
      </c>
      <c r="C3864">
        <v>-0.08</v>
      </c>
      <c r="D3864">
        <v>-0.5</v>
      </c>
      <c r="E3864">
        <v>0</v>
      </c>
    </row>
    <row r="3865" spans="1:5">
      <c r="A3865">
        <v>19390613</v>
      </c>
      <c r="B3865">
        <v>-0.57999999999999996</v>
      </c>
      <c r="C3865">
        <v>-0.68</v>
      </c>
      <c r="D3865">
        <v>-7.0000000000000007E-2</v>
      </c>
      <c r="E3865">
        <v>0</v>
      </c>
    </row>
    <row r="3866" spans="1:5">
      <c r="A3866">
        <v>19390614</v>
      </c>
      <c r="B3866">
        <v>-0.49</v>
      </c>
      <c r="C3866">
        <v>0.15</v>
      </c>
      <c r="D3866">
        <v>-0.47</v>
      </c>
      <c r="E3866">
        <v>0</v>
      </c>
    </row>
    <row r="3867" spans="1:5">
      <c r="A3867">
        <v>19390615</v>
      </c>
      <c r="B3867">
        <v>-1.92</v>
      </c>
      <c r="C3867">
        <v>0.57999999999999996</v>
      </c>
      <c r="D3867">
        <v>-0.86</v>
      </c>
      <c r="E3867">
        <v>0</v>
      </c>
    </row>
    <row r="3868" spans="1:5">
      <c r="A3868">
        <v>19390616</v>
      </c>
      <c r="B3868">
        <v>0.04</v>
      </c>
      <c r="C3868">
        <v>0</v>
      </c>
      <c r="D3868">
        <v>-0.22</v>
      </c>
      <c r="E3868">
        <v>0</v>
      </c>
    </row>
    <row r="3869" spans="1:5">
      <c r="A3869">
        <v>19390617</v>
      </c>
      <c r="B3869">
        <v>0.53</v>
      </c>
      <c r="C3869">
        <v>0.1</v>
      </c>
      <c r="D3869">
        <v>0.31</v>
      </c>
      <c r="E3869">
        <v>0</v>
      </c>
    </row>
    <row r="3870" spans="1:5">
      <c r="A3870">
        <v>19390619</v>
      </c>
      <c r="B3870">
        <v>0.72</v>
      </c>
      <c r="C3870">
        <v>-0.25</v>
      </c>
      <c r="D3870">
        <v>-0.05</v>
      </c>
      <c r="E3870">
        <v>0</v>
      </c>
    </row>
    <row r="3871" spans="1:5">
      <c r="A3871">
        <v>19390620</v>
      </c>
      <c r="B3871">
        <v>0.84</v>
      </c>
      <c r="C3871">
        <v>-0.13</v>
      </c>
      <c r="D3871">
        <v>0.28999999999999998</v>
      </c>
      <c r="E3871">
        <v>0</v>
      </c>
    </row>
    <row r="3872" spans="1:5">
      <c r="A3872">
        <v>19390621</v>
      </c>
      <c r="B3872">
        <v>0.03</v>
      </c>
      <c r="C3872">
        <v>0.37</v>
      </c>
      <c r="D3872">
        <v>-0.23</v>
      </c>
      <c r="E3872">
        <v>0</v>
      </c>
    </row>
    <row r="3873" spans="1:5">
      <c r="A3873">
        <v>19390622</v>
      </c>
      <c r="B3873">
        <v>-0.39</v>
      </c>
      <c r="C3873">
        <v>0.1</v>
      </c>
      <c r="D3873">
        <v>-0.59</v>
      </c>
      <c r="E3873">
        <v>0</v>
      </c>
    </row>
    <row r="3874" spans="1:5">
      <c r="A3874">
        <v>19390623</v>
      </c>
      <c r="B3874">
        <v>0.23</v>
      </c>
      <c r="C3874">
        <v>0.24</v>
      </c>
      <c r="D3874">
        <v>0.4</v>
      </c>
      <c r="E3874">
        <v>0</v>
      </c>
    </row>
    <row r="3875" spans="1:5">
      <c r="A3875">
        <v>19390624</v>
      </c>
      <c r="B3875">
        <v>-0.11</v>
      </c>
      <c r="C3875">
        <v>0.42</v>
      </c>
      <c r="D3875">
        <v>0.2</v>
      </c>
      <c r="E3875">
        <v>0</v>
      </c>
    </row>
    <row r="3876" spans="1:5">
      <c r="A3876">
        <v>19390626</v>
      </c>
      <c r="B3876">
        <v>-1.77</v>
      </c>
      <c r="C3876">
        <v>-0.48</v>
      </c>
      <c r="D3876">
        <v>-0.82</v>
      </c>
      <c r="E3876">
        <v>0</v>
      </c>
    </row>
    <row r="3877" spans="1:5">
      <c r="A3877">
        <v>19390627</v>
      </c>
      <c r="B3877">
        <v>0.24</v>
      </c>
      <c r="C3877">
        <v>-0.48</v>
      </c>
      <c r="D3877">
        <v>0.49</v>
      </c>
      <c r="E3877">
        <v>0</v>
      </c>
    </row>
    <row r="3878" spans="1:5">
      <c r="A3878">
        <v>19390628</v>
      </c>
      <c r="B3878">
        <v>-1.62</v>
      </c>
      <c r="C3878">
        <v>0.16</v>
      </c>
      <c r="D3878">
        <v>-0.91</v>
      </c>
      <c r="E3878">
        <v>0</v>
      </c>
    </row>
    <row r="3879" spans="1:5">
      <c r="A3879">
        <v>19390629</v>
      </c>
      <c r="B3879">
        <v>-2.36</v>
      </c>
      <c r="C3879">
        <v>-0.61</v>
      </c>
      <c r="D3879">
        <v>-0.91</v>
      </c>
      <c r="E3879">
        <v>0</v>
      </c>
    </row>
    <row r="3880" spans="1:5">
      <c r="A3880">
        <v>19390630</v>
      </c>
      <c r="B3880">
        <v>0.43</v>
      </c>
      <c r="C3880">
        <v>-0.85</v>
      </c>
      <c r="D3880">
        <v>0.18</v>
      </c>
      <c r="E3880">
        <v>0</v>
      </c>
    </row>
    <row r="3881" spans="1:5">
      <c r="A3881">
        <v>19390701</v>
      </c>
      <c r="B3881">
        <v>0.96</v>
      </c>
      <c r="C3881">
        <v>-0.02</v>
      </c>
      <c r="D3881">
        <v>0.38</v>
      </c>
      <c r="E3881">
        <v>0</v>
      </c>
    </row>
    <row r="3882" spans="1:5">
      <c r="A3882">
        <v>19390703</v>
      </c>
      <c r="B3882">
        <v>0.37</v>
      </c>
      <c r="C3882">
        <v>0.34</v>
      </c>
      <c r="D3882">
        <v>0.1</v>
      </c>
      <c r="E3882">
        <v>0</v>
      </c>
    </row>
    <row r="3883" spans="1:5">
      <c r="A3883">
        <v>19390705</v>
      </c>
      <c r="B3883">
        <v>1.42</v>
      </c>
      <c r="C3883">
        <v>-0.68</v>
      </c>
      <c r="D3883">
        <v>0.05</v>
      </c>
      <c r="E3883">
        <v>0</v>
      </c>
    </row>
    <row r="3884" spans="1:5">
      <c r="A3884">
        <v>19390706</v>
      </c>
      <c r="B3884">
        <v>0.21</v>
      </c>
      <c r="C3884">
        <v>0.31</v>
      </c>
      <c r="D3884">
        <v>-0.14000000000000001</v>
      </c>
      <c r="E3884">
        <v>0</v>
      </c>
    </row>
    <row r="3885" spans="1:5">
      <c r="A3885">
        <v>19390707</v>
      </c>
      <c r="B3885">
        <v>-0.3</v>
      </c>
      <c r="C3885">
        <v>0.04</v>
      </c>
      <c r="D3885">
        <v>-0.02</v>
      </c>
      <c r="E3885">
        <v>0</v>
      </c>
    </row>
    <row r="3886" spans="1:5">
      <c r="A3886">
        <v>19390708</v>
      </c>
      <c r="B3886">
        <v>-0.01</v>
      </c>
      <c r="C3886">
        <v>-0.01</v>
      </c>
      <c r="D3886">
        <v>-0.28999999999999998</v>
      </c>
      <c r="E3886">
        <v>0</v>
      </c>
    </row>
    <row r="3887" spans="1:5">
      <c r="A3887">
        <v>19390710</v>
      </c>
      <c r="B3887">
        <v>0.33</v>
      </c>
      <c r="C3887">
        <v>-0.25</v>
      </c>
      <c r="D3887">
        <v>-0.25</v>
      </c>
      <c r="E3887">
        <v>0</v>
      </c>
    </row>
    <row r="3888" spans="1:5">
      <c r="A3888">
        <v>19390711</v>
      </c>
      <c r="B3888">
        <v>0.97</v>
      </c>
      <c r="C3888">
        <v>-0.13</v>
      </c>
      <c r="D3888">
        <v>0.71</v>
      </c>
      <c r="E3888">
        <v>0</v>
      </c>
    </row>
    <row r="3889" spans="1:5">
      <c r="A3889">
        <v>19390712</v>
      </c>
      <c r="B3889">
        <v>1.74</v>
      </c>
      <c r="C3889">
        <v>0.7</v>
      </c>
      <c r="D3889">
        <v>-0.47</v>
      </c>
      <c r="E3889">
        <v>0</v>
      </c>
    </row>
    <row r="3890" spans="1:5">
      <c r="A3890">
        <v>19390713</v>
      </c>
      <c r="B3890">
        <v>0.69</v>
      </c>
      <c r="C3890">
        <v>1.4</v>
      </c>
      <c r="D3890">
        <v>-0.23</v>
      </c>
      <c r="E3890">
        <v>0</v>
      </c>
    </row>
    <row r="3891" spans="1:5">
      <c r="A3891">
        <v>19390714</v>
      </c>
      <c r="B3891">
        <v>-0.49</v>
      </c>
      <c r="C3891">
        <v>-0.18</v>
      </c>
      <c r="D3891">
        <v>-0.19</v>
      </c>
      <c r="E3891">
        <v>0</v>
      </c>
    </row>
    <row r="3892" spans="1:5">
      <c r="A3892">
        <v>19390715</v>
      </c>
      <c r="B3892">
        <v>0.23</v>
      </c>
      <c r="C3892">
        <v>-0.33</v>
      </c>
      <c r="D3892">
        <v>0.21</v>
      </c>
      <c r="E3892">
        <v>0</v>
      </c>
    </row>
    <row r="3893" spans="1:5">
      <c r="A3893">
        <v>19390717</v>
      </c>
      <c r="B3893">
        <v>3.57</v>
      </c>
      <c r="C3893">
        <v>0.68</v>
      </c>
      <c r="D3893">
        <v>0.48</v>
      </c>
      <c r="E3893">
        <v>0</v>
      </c>
    </row>
    <row r="3894" spans="1:5">
      <c r="A3894">
        <v>19390718</v>
      </c>
      <c r="B3894">
        <v>0.73</v>
      </c>
      <c r="C3894">
        <v>1.57</v>
      </c>
      <c r="D3894">
        <v>0.24</v>
      </c>
      <c r="E3894">
        <v>0</v>
      </c>
    </row>
    <row r="3895" spans="1:5">
      <c r="A3895">
        <v>19390719</v>
      </c>
      <c r="B3895">
        <v>-0.95</v>
      </c>
      <c r="C3895">
        <v>0.37</v>
      </c>
      <c r="D3895">
        <v>-0.64</v>
      </c>
      <c r="E3895">
        <v>0</v>
      </c>
    </row>
    <row r="3896" spans="1:5">
      <c r="A3896">
        <v>19390720</v>
      </c>
      <c r="B3896">
        <v>-1.08</v>
      </c>
      <c r="C3896">
        <v>-0.3</v>
      </c>
      <c r="D3896">
        <v>-0.09</v>
      </c>
      <c r="E3896">
        <v>0</v>
      </c>
    </row>
    <row r="3897" spans="1:5">
      <c r="A3897">
        <v>19390721</v>
      </c>
      <c r="B3897">
        <v>1.71</v>
      </c>
      <c r="C3897">
        <v>0.4</v>
      </c>
      <c r="D3897">
        <v>0.73</v>
      </c>
      <c r="E3897">
        <v>0</v>
      </c>
    </row>
    <row r="3898" spans="1:5">
      <c r="A3898">
        <v>19390722</v>
      </c>
      <c r="B3898">
        <v>1.07</v>
      </c>
      <c r="C3898">
        <v>0.03</v>
      </c>
      <c r="D3898">
        <v>0.69</v>
      </c>
      <c r="E3898">
        <v>0</v>
      </c>
    </row>
    <row r="3899" spans="1:5">
      <c r="A3899">
        <v>19390724</v>
      </c>
      <c r="B3899">
        <v>-0.63</v>
      </c>
      <c r="C3899">
        <v>0.39</v>
      </c>
      <c r="D3899">
        <v>-7.0000000000000007E-2</v>
      </c>
      <c r="E3899">
        <v>0</v>
      </c>
    </row>
    <row r="3900" spans="1:5">
      <c r="A3900">
        <v>19390725</v>
      </c>
      <c r="B3900">
        <v>-0.41</v>
      </c>
      <c r="C3900">
        <v>0.24</v>
      </c>
      <c r="D3900">
        <v>-0.14000000000000001</v>
      </c>
      <c r="E3900">
        <v>0</v>
      </c>
    </row>
    <row r="3901" spans="1:5">
      <c r="A3901">
        <v>19390726</v>
      </c>
      <c r="B3901">
        <v>0.56999999999999995</v>
      </c>
      <c r="C3901">
        <v>-0.87</v>
      </c>
      <c r="D3901">
        <v>-0.3</v>
      </c>
      <c r="E3901">
        <v>0</v>
      </c>
    </row>
    <row r="3902" spans="1:5">
      <c r="A3902">
        <v>19390727</v>
      </c>
      <c r="B3902">
        <v>0.15</v>
      </c>
      <c r="C3902">
        <v>0.21</v>
      </c>
      <c r="D3902">
        <v>0.6</v>
      </c>
      <c r="E3902">
        <v>0</v>
      </c>
    </row>
    <row r="3903" spans="1:5">
      <c r="A3903">
        <v>19390728</v>
      </c>
      <c r="B3903">
        <v>-0.3</v>
      </c>
      <c r="C3903">
        <v>0.47</v>
      </c>
      <c r="D3903">
        <v>-0.96</v>
      </c>
      <c r="E3903">
        <v>0</v>
      </c>
    </row>
    <row r="3904" spans="1:5">
      <c r="A3904">
        <v>19390729</v>
      </c>
      <c r="B3904">
        <v>-0.24</v>
      </c>
      <c r="C3904">
        <v>-0.45</v>
      </c>
      <c r="D3904">
        <v>-0.02</v>
      </c>
      <c r="E3904">
        <v>0</v>
      </c>
    </row>
    <row r="3905" spans="1:5">
      <c r="A3905">
        <v>19390731</v>
      </c>
      <c r="B3905">
        <v>-0.43</v>
      </c>
      <c r="C3905">
        <v>-0.03</v>
      </c>
      <c r="D3905">
        <v>-0.27</v>
      </c>
      <c r="E3905">
        <v>0</v>
      </c>
    </row>
    <row r="3906" spans="1:5">
      <c r="A3906">
        <v>19390801</v>
      </c>
      <c r="B3906">
        <v>0.06</v>
      </c>
      <c r="C3906">
        <v>-0.37</v>
      </c>
      <c r="D3906">
        <v>-0.02</v>
      </c>
      <c r="E3906">
        <v>0</v>
      </c>
    </row>
    <row r="3907" spans="1:5">
      <c r="A3907">
        <v>19390802</v>
      </c>
      <c r="B3907">
        <v>0.86</v>
      </c>
      <c r="C3907">
        <v>0.01</v>
      </c>
      <c r="D3907">
        <v>0.45</v>
      </c>
      <c r="E3907">
        <v>0</v>
      </c>
    </row>
    <row r="3908" spans="1:5">
      <c r="A3908">
        <v>19390803</v>
      </c>
      <c r="B3908">
        <v>-0.18</v>
      </c>
      <c r="C3908">
        <v>0.59</v>
      </c>
      <c r="D3908">
        <v>0.03</v>
      </c>
      <c r="E3908">
        <v>0</v>
      </c>
    </row>
    <row r="3909" spans="1:5">
      <c r="A3909">
        <v>19390804</v>
      </c>
      <c r="B3909">
        <v>-1.75</v>
      </c>
      <c r="C3909">
        <v>-1.05</v>
      </c>
      <c r="D3909">
        <v>-0.45</v>
      </c>
      <c r="E3909">
        <v>0</v>
      </c>
    </row>
    <row r="3910" spans="1:5">
      <c r="A3910">
        <v>19390805</v>
      </c>
      <c r="B3910">
        <v>0.45</v>
      </c>
      <c r="C3910">
        <v>0.21</v>
      </c>
      <c r="D3910">
        <v>0.15</v>
      </c>
      <c r="E3910">
        <v>0</v>
      </c>
    </row>
    <row r="3911" spans="1:5">
      <c r="A3911">
        <v>19390807</v>
      </c>
      <c r="B3911">
        <v>-1</v>
      </c>
      <c r="C3911">
        <v>-0.42</v>
      </c>
      <c r="D3911">
        <v>-0.38</v>
      </c>
      <c r="E3911">
        <v>0</v>
      </c>
    </row>
    <row r="3912" spans="1:5">
      <c r="A3912">
        <v>19390808</v>
      </c>
      <c r="B3912">
        <v>0.22</v>
      </c>
      <c r="C3912">
        <v>0.01</v>
      </c>
      <c r="D3912">
        <v>7.0000000000000007E-2</v>
      </c>
      <c r="E3912">
        <v>0</v>
      </c>
    </row>
    <row r="3913" spans="1:5">
      <c r="A3913">
        <v>19390809</v>
      </c>
      <c r="B3913">
        <v>-0.69</v>
      </c>
      <c r="C3913">
        <v>-0.37</v>
      </c>
      <c r="D3913">
        <v>-0.15</v>
      </c>
      <c r="E3913">
        <v>0</v>
      </c>
    </row>
    <row r="3914" spans="1:5">
      <c r="A3914">
        <v>19390810</v>
      </c>
      <c r="B3914">
        <v>-1.68</v>
      </c>
      <c r="C3914">
        <v>-0.36</v>
      </c>
      <c r="D3914">
        <v>-0.75</v>
      </c>
      <c r="E3914">
        <v>0</v>
      </c>
    </row>
    <row r="3915" spans="1:5">
      <c r="A3915">
        <v>19390811</v>
      </c>
      <c r="B3915">
        <v>0.03</v>
      </c>
      <c r="C3915">
        <v>0.05</v>
      </c>
      <c r="D3915">
        <v>0.11</v>
      </c>
      <c r="E3915">
        <v>0</v>
      </c>
    </row>
    <row r="3916" spans="1:5">
      <c r="A3916">
        <v>19390812</v>
      </c>
      <c r="B3916">
        <v>0.89</v>
      </c>
      <c r="C3916">
        <v>7.0000000000000007E-2</v>
      </c>
      <c r="D3916">
        <v>0.62</v>
      </c>
      <c r="E3916">
        <v>0</v>
      </c>
    </row>
    <row r="3917" spans="1:5">
      <c r="A3917">
        <v>19390814</v>
      </c>
      <c r="B3917">
        <v>0.89</v>
      </c>
      <c r="C3917">
        <v>0.24</v>
      </c>
      <c r="D3917">
        <v>-0.6</v>
      </c>
      <c r="E3917">
        <v>0</v>
      </c>
    </row>
    <row r="3918" spans="1:5">
      <c r="A3918">
        <v>19390815</v>
      </c>
      <c r="B3918">
        <v>0.93</v>
      </c>
      <c r="C3918">
        <v>0.15</v>
      </c>
      <c r="D3918">
        <v>-0.12</v>
      </c>
      <c r="E3918">
        <v>0</v>
      </c>
    </row>
    <row r="3919" spans="1:5">
      <c r="A3919">
        <v>19390816</v>
      </c>
      <c r="B3919">
        <v>-2.11</v>
      </c>
      <c r="C3919">
        <v>-1.08</v>
      </c>
      <c r="D3919">
        <v>-0.04</v>
      </c>
      <c r="E3919">
        <v>0</v>
      </c>
    </row>
    <row r="3920" spans="1:5">
      <c r="A3920">
        <v>19390817</v>
      </c>
      <c r="B3920">
        <v>-0.26</v>
      </c>
      <c r="C3920">
        <v>-0.43</v>
      </c>
      <c r="D3920">
        <v>0.1</v>
      </c>
      <c r="E3920">
        <v>0</v>
      </c>
    </row>
    <row r="3921" spans="1:5">
      <c r="A3921">
        <v>19390818</v>
      </c>
      <c r="B3921">
        <v>-1.8</v>
      </c>
      <c r="C3921">
        <v>-0.77</v>
      </c>
      <c r="D3921">
        <v>-0.41</v>
      </c>
      <c r="E3921">
        <v>0</v>
      </c>
    </row>
    <row r="3922" spans="1:5">
      <c r="A3922">
        <v>19390819</v>
      </c>
      <c r="B3922">
        <v>-0.37</v>
      </c>
      <c r="C3922">
        <v>0.02</v>
      </c>
      <c r="D3922">
        <v>0.05</v>
      </c>
      <c r="E3922">
        <v>0</v>
      </c>
    </row>
    <row r="3923" spans="1:5">
      <c r="A3923">
        <v>19390821</v>
      </c>
      <c r="B3923">
        <v>-2.04</v>
      </c>
      <c r="C3923">
        <v>-1.66</v>
      </c>
      <c r="D3923">
        <v>-0.15</v>
      </c>
      <c r="E3923">
        <v>0</v>
      </c>
    </row>
    <row r="3924" spans="1:5">
      <c r="A3924">
        <v>19390822</v>
      </c>
      <c r="B3924">
        <v>1.55</v>
      </c>
      <c r="C3924">
        <v>0.54</v>
      </c>
      <c r="D3924">
        <v>-0.57999999999999996</v>
      </c>
      <c r="E3924">
        <v>0</v>
      </c>
    </row>
    <row r="3925" spans="1:5">
      <c r="A3925">
        <v>19390823</v>
      </c>
      <c r="B3925">
        <v>-2.69</v>
      </c>
      <c r="C3925">
        <v>-0.92</v>
      </c>
      <c r="D3925">
        <v>0.23</v>
      </c>
      <c r="E3925">
        <v>0</v>
      </c>
    </row>
    <row r="3926" spans="1:5">
      <c r="A3926">
        <v>19390824</v>
      </c>
      <c r="B3926">
        <v>-0.51</v>
      </c>
      <c r="C3926">
        <v>-1.61</v>
      </c>
      <c r="D3926">
        <v>-0.17</v>
      </c>
      <c r="E3926">
        <v>0</v>
      </c>
    </row>
    <row r="3927" spans="1:5">
      <c r="A3927">
        <v>19390825</v>
      </c>
      <c r="B3927">
        <v>1.98</v>
      </c>
      <c r="C3927">
        <v>0.39</v>
      </c>
      <c r="D3927">
        <v>-0.14000000000000001</v>
      </c>
      <c r="E3927">
        <v>0</v>
      </c>
    </row>
    <row r="3928" spans="1:5">
      <c r="A3928">
        <v>19390826</v>
      </c>
      <c r="B3928">
        <v>2.1800000000000002</v>
      </c>
      <c r="C3928">
        <v>0.87</v>
      </c>
      <c r="D3928">
        <v>0.59</v>
      </c>
      <c r="E3928">
        <v>0</v>
      </c>
    </row>
    <row r="3929" spans="1:5">
      <c r="A3929">
        <v>19390828</v>
      </c>
      <c r="B3929">
        <v>-1.76</v>
      </c>
      <c r="C3929">
        <v>0.32</v>
      </c>
      <c r="D3929">
        <v>-1.1000000000000001</v>
      </c>
      <c r="E3929">
        <v>0</v>
      </c>
    </row>
    <row r="3930" spans="1:5">
      <c r="A3930">
        <v>19390829</v>
      </c>
      <c r="B3930">
        <v>2.14</v>
      </c>
      <c r="C3930">
        <v>0.83</v>
      </c>
      <c r="D3930">
        <v>0.44</v>
      </c>
      <c r="E3930">
        <v>0</v>
      </c>
    </row>
    <row r="3931" spans="1:5">
      <c r="A3931">
        <v>19390830</v>
      </c>
      <c r="B3931">
        <v>-0.48</v>
      </c>
      <c r="C3931">
        <v>0.4</v>
      </c>
      <c r="D3931">
        <v>0.06</v>
      </c>
      <c r="E3931">
        <v>0</v>
      </c>
    </row>
    <row r="3932" spans="1:5">
      <c r="A3932">
        <v>19390831</v>
      </c>
      <c r="B3932">
        <v>-1.5</v>
      </c>
      <c r="C3932">
        <v>-0.51</v>
      </c>
      <c r="D3932">
        <v>-0.43</v>
      </c>
      <c r="E3932">
        <v>0</v>
      </c>
    </row>
    <row r="3933" spans="1:5">
      <c r="A3933">
        <v>19390901</v>
      </c>
      <c r="B3933">
        <v>0.44</v>
      </c>
      <c r="C3933">
        <v>-0.02</v>
      </c>
      <c r="D3933">
        <v>0.38</v>
      </c>
      <c r="E3933">
        <v>0</v>
      </c>
    </row>
    <row r="3934" spans="1:5">
      <c r="A3934">
        <v>19390902</v>
      </c>
      <c r="B3934">
        <v>2.14</v>
      </c>
      <c r="C3934">
        <v>4.5199999999999996</v>
      </c>
      <c r="D3934">
        <v>0.85</v>
      </c>
      <c r="E3934">
        <v>0</v>
      </c>
    </row>
    <row r="3935" spans="1:5">
      <c r="A3935">
        <v>19390905</v>
      </c>
      <c r="B3935">
        <v>8.7899999999999991</v>
      </c>
      <c r="C3935">
        <v>8.07</v>
      </c>
      <c r="D3935">
        <v>8.43</v>
      </c>
      <c r="E3935">
        <v>0</v>
      </c>
    </row>
    <row r="3936" spans="1:5">
      <c r="A3936">
        <v>19390906</v>
      </c>
      <c r="B3936">
        <v>-0.62</v>
      </c>
      <c r="C3936">
        <v>-0.71</v>
      </c>
      <c r="D3936">
        <v>0.79</v>
      </c>
      <c r="E3936">
        <v>0</v>
      </c>
    </row>
    <row r="3937" spans="1:5">
      <c r="A3937">
        <v>19390907</v>
      </c>
      <c r="B3937">
        <v>0.28999999999999998</v>
      </c>
      <c r="C3937">
        <v>0.38</v>
      </c>
      <c r="D3937">
        <v>-0.46</v>
      </c>
      <c r="E3937">
        <v>0</v>
      </c>
    </row>
    <row r="3938" spans="1:5">
      <c r="A3938">
        <v>19390908</v>
      </c>
      <c r="B3938">
        <v>1.97</v>
      </c>
      <c r="C3938">
        <v>0.97</v>
      </c>
      <c r="D3938">
        <v>1.73</v>
      </c>
      <c r="E3938">
        <v>0</v>
      </c>
    </row>
    <row r="3939" spans="1:5">
      <c r="A3939">
        <v>19390909</v>
      </c>
      <c r="B3939">
        <v>0.41</v>
      </c>
      <c r="C3939">
        <v>1.17</v>
      </c>
      <c r="D3939">
        <v>0.39</v>
      </c>
      <c r="E3939">
        <v>0</v>
      </c>
    </row>
    <row r="3940" spans="1:5">
      <c r="A3940">
        <v>19390911</v>
      </c>
      <c r="B3940">
        <v>2.27</v>
      </c>
      <c r="C3940">
        <v>2.36</v>
      </c>
      <c r="D3940">
        <v>1.85</v>
      </c>
      <c r="E3940">
        <v>0</v>
      </c>
    </row>
    <row r="3941" spans="1:5">
      <c r="A3941">
        <v>19390912</v>
      </c>
      <c r="B3941">
        <v>0.62</v>
      </c>
      <c r="C3941">
        <v>-1.02</v>
      </c>
      <c r="D3941">
        <v>1.43</v>
      </c>
      <c r="E3941">
        <v>0</v>
      </c>
    </row>
    <row r="3942" spans="1:5">
      <c r="A3942">
        <v>19390913</v>
      </c>
      <c r="B3942">
        <v>-0.78</v>
      </c>
      <c r="C3942">
        <v>0.56999999999999995</v>
      </c>
      <c r="D3942">
        <v>0.01</v>
      </c>
      <c r="E3942">
        <v>0</v>
      </c>
    </row>
    <row r="3943" spans="1:5">
      <c r="A3943">
        <v>19390914</v>
      </c>
      <c r="B3943">
        <v>0.21</v>
      </c>
      <c r="C3943">
        <v>0.22</v>
      </c>
      <c r="D3943">
        <v>-0.68</v>
      </c>
      <c r="E3943">
        <v>0</v>
      </c>
    </row>
    <row r="3944" spans="1:5">
      <c r="A3944">
        <v>19390915</v>
      </c>
      <c r="B3944">
        <v>-0.09</v>
      </c>
      <c r="C3944">
        <v>-0.32</v>
      </c>
      <c r="D3944">
        <v>-0.06</v>
      </c>
      <c r="E3944">
        <v>0</v>
      </c>
    </row>
    <row r="3945" spans="1:5">
      <c r="A3945">
        <v>19390916</v>
      </c>
      <c r="B3945">
        <v>-1.1000000000000001</v>
      </c>
      <c r="C3945">
        <v>-0.79</v>
      </c>
      <c r="D3945">
        <v>-0.08</v>
      </c>
      <c r="E3945">
        <v>0</v>
      </c>
    </row>
    <row r="3946" spans="1:5">
      <c r="A3946">
        <v>19390918</v>
      </c>
      <c r="B3946">
        <v>-3.11</v>
      </c>
      <c r="C3946">
        <v>-1.28</v>
      </c>
      <c r="D3946">
        <v>-2.39</v>
      </c>
      <c r="E3946">
        <v>0</v>
      </c>
    </row>
    <row r="3947" spans="1:5">
      <c r="A3947">
        <v>19390919</v>
      </c>
      <c r="B3947">
        <v>3.35</v>
      </c>
      <c r="C3947">
        <v>1.53</v>
      </c>
      <c r="D3947">
        <v>1.75</v>
      </c>
      <c r="E3947">
        <v>0</v>
      </c>
    </row>
    <row r="3948" spans="1:5">
      <c r="A3948">
        <v>19390920</v>
      </c>
      <c r="B3948">
        <v>0.1</v>
      </c>
      <c r="C3948">
        <v>0.69</v>
      </c>
      <c r="D3948">
        <v>0.65</v>
      </c>
      <c r="E3948">
        <v>0</v>
      </c>
    </row>
    <row r="3949" spans="1:5">
      <c r="A3949">
        <v>19390921</v>
      </c>
      <c r="B3949">
        <v>0.82</v>
      </c>
      <c r="C3949">
        <v>0.53</v>
      </c>
      <c r="D3949">
        <v>0.88</v>
      </c>
      <c r="E3949">
        <v>0</v>
      </c>
    </row>
    <row r="3950" spans="1:5">
      <c r="A3950">
        <v>19390922</v>
      </c>
      <c r="B3950">
        <v>-0.46</v>
      </c>
      <c r="C3950">
        <v>0.1</v>
      </c>
      <c r="D3950">
        <v>0.35</v>
      </c>
      <c r="E3950">
        <v>0</v>
      </c>
    </row>
    <row r="3951" spans="1:5">
      <c r="A3951">
        <v>19390923</v>
      </c>
      <c r="B3951">
        <v>0.42</v>
      </c>
      <c r="C3951">
        <v>-0.15</v>
      </c>
      <c r="D3951">
        <v>0.15</v>
      </c>
      <c r="E3951">
        <v>0</v>
      </c>
    </row>
    <row r="3952" spans="1:5">
      <c r="A3952">
        <v>19390925</v>
      </c>
      <c r="B3952">
        <v>-0.09</v>
      </c>
      <c r="C3952">
        <v>0.64</v>
      </c>
      <c r="D3952">
        <v>0.38</v>
      </c>
      <c r="E3952">
        <v>0</v>
      </c>
    </row>
    <row r="3953" spans="1:5">
      <c r="A3953">
        <v>19390926</v>
      </c>
      <c r="B3953">
        <v>0.89</v>
      </c>
      <c r="C3953">
        <v>-0.17</v>
      </c>
      <c r="D3953">
        <v>1.8</v>
      </c>
      <c r="E3953">
        <v>0</v>
      </c>
    </row>
    <row r="3954" spans="1:5">
      <c r="A3954">
        <v>19390927</v>
      </c>
      <c r="B3954">
        <v>-0.03</v>
      </c>
      <c r="C3954">
        <v>-0.06</v>
      </c>
      <c r="D3954">
        <v>0.39</v>
      </c>
      <c r="E3954">
        <v>0</v>
      </c>
    </row>
    <row r="3955" spans="1:5">
      <c r="A3955">
        <v>19390928</v>
      </c>
      <c r="B3955">
        <v>-1.35</v>
      </c>
      <c r="C3955">
        <v>-0.28000000000000003</v>
      </c>
      <c r="D3955">
        <v>-0.37</v>
      </c>
      <c r="E3955">
        <v>0</v>
      </c>
    </row>
    <row r="3956" spans="1:5">
      <c r="A3956">
        <v>19390929</v>
      </c>
      <c r="B3956">
        <v>-0.83</v>
      </c>
      <c r="C3956">
        <v>-1.25</v>
      </c>
      <c r="D3956">
        <v>-1.06</v>
      </c>
      <c r="E3956">
        <v>0</v>
      </c>
    </row>
    <row r="3957" spans="1:5">
      <c r="A3957">
        <v>19390930</v>
      </c>
      <c r="B3957">
        <v>1.94</v>
      </c>
      <c r="C3957">
        <v>1.27</v>
      </c>
      <c r="D3957">
        <v>1.1399999999999999</v>
      </c>
      <c r="E3957">
        <v>0</v>
      </c>
    </row>
    <row r="3958" spans="1:5">
      <c r="A3958">
        <v>19391002</v>
      </c>
      <c r="B3958">
        <v>-0.88</v>
      </c>
      <c r="C3958">
        <v>-0.22</v>
      </c>
      <c r="D3958">
        <v>-0.21</v>
      </c>
      <c r="E3958">
        <v>0</v>
      </c>
    </row>
    <row r="3959" spans="1:5">
      <c r="A3959">
        <v>19391003</v>
      </c>
      <c r="B3959">
        <v>-0.96</v>
      </c>
      <c r="C3959">
        <v>-0.66</v>
      </c>
      <c r="D3959">
        <v>-1.32</v>
      </c>
      <c r="E3959">
        <v>0</v>
      </c>
    </row>
    <row r="3960" spans="1:5">
      <c r="A3960">
        <v>19391004</v>
      </c>
      <c r="B3960">
        <v>-0.04</v>
      </c>
      <c r="C3960">
        <v>-0.91</v>
      </c>
      <c r="D3960">
        <v>-0.25</v>
      </c>
      <c r="E3960">
        <v>0</v>
      </c>
    </row>
    <row r="3961" spans="1:5">
      <c r="A3961">
        <v>19391005</v>
      </c>
      <c r="B3961">
        <v>0.35</v>
      </c>
      <c r="C3961">
        <v>0.81</v>
      </c>
      <c r="D3961">
        <v>-0.46</v>
      </c>
      <c r="E3961">
        <v>0</v>
      </c>
    </row>
    <row r="3962" spans="1:5">
      <c r="A3962">
        <v>19391006</v>
      </c>
      <c r="B3962">
        <v>-0.09</v>
      </c>
      <c r="C3962">
        <v>0.27</v>
      </c>
      <c r="D3962">
        <v>0.53</v>
      </c>
      <c r="E3962">
        <v>0</v>
      </c>
    </row>
    <row r="3963" spans="1:5">
      <c r="A3963">
        <v>19391007</v>
      </c>
      <c r="B3963">
        <v>-0.82</v>
      </c>
      <c r="C3963">
        <v>-0.96</v>
      </c>
      <c r="D3963">
        <v>-0.68</v>
      </c>
      <c r="E3963">
        <v>0</v>
      </c>
    </row>
    <row r="3964" spans="1:5">
      <c r="A3964">
        <v>19391009</v>
      </c>
      <c r="B3964">
        <v>0.2</v>
      </c>
      <c r="C3964">
        <v>-0.3</v>
      </c>
      <c r="D3964">
        <v>-0.68</v>
      </c>
      <c r="E3964">
        <v>0</v>
      </c>
    </row>
    <row r="3965" spans="1:5">
      <c r="A3965">
        <v>19391010</v>
      </c>
      <c r="B3965">
        <v>0.46</v>
      </c>
      <c r="C3965">
        <v>0.8</v>
      </c>
      <c r="D3965">
        <v>0.17</v>
      </c>
      <c r="E3965">
        <v>0</v>
      </c>
    </row>
    <row r="3966" spans="1:5">
      <c r="A3966">
        <v>19391011</v>
      </c>
      <c r="B3966">
        <v>0.5</v>
      </c>
      <c r="C3966">
        <v>-0.6</v>
      </c>
      <c r="D3966">
        <v>0.31</v>
      </c>
      <c r="E3966">
        <v>0</v>
      </c>
    </row>
    <row r="3967" spans="1:5">
      <c r="A3967">
        <v>19391013</v>
      </c>
      <c r="B3967">
        <v>-0.5</v>
      </c>
      <c r="C3967">
        <v>0.47</v>
      </c>
      <c r="D3967">
        <v>-0.47</v>
      </c>
      <c r="E3967">
        <v>0</v>
      </c>
    </row>
    <row r="3968" spans="1:5">
      <c r="A3968">
        <v>19391014</v>
      </c>
      <c r="B3968">
        <v>-0.2</v>
      </c>
      <c r="C3968">
        <v>-0.53</v>
      </c>
      <c r="D3968">
        <v>0.16</v>
      </c>
      <c r="E3968">
        <v>0</v>
      </c>
    </row>
    <row r="3969" spans="1:5">
      <c r="A3969">
        <v>19391016</v>
      </c>
      <c r="B3969">
        <v>0.23</v>
      </c>
      <c r="C3969">
        <v>-0.12</v>
      </c>
      <c r="D3969">
        <v>-0.37</v>
      </c>
      <c r="E3969">
        <v>0</v>
      </c>
    </row>
    <row r="3970" spans="1:5">
      <c r="A3970">
        <v>19391017</v>
      </c>
      <c r="B3970">
        <v>2.61</v>
      </c>
      <c r="C3970">
        <v>1.88</v>
      </c>
      <c r="D3970">
        <v>1.1599999999999999</v>
      </c>
      <c r="E3970">
        <v>0</v>
      </c>
    </row>
    <row r="3971" spans="1:5">
      <c r="A3971">
        <v>19391018</v>
      </c>
      <c r="B3971">
        <v>-0.4</v>
      </c>
      <c r="C3971">
        <v>0.16</v>
      </c>
      <c r="D3971">
        <v>-0.52</v>
      </c>
      <c r="E3971">
        <v>0</v>
      </c>
    </row>
    <row r="3972" spans="1:5">
      <c r="A3972">
        <v>19391019</v>
      </c>
      <c r="B3972">
        <v>-0.06</v>
      </c>
      <c r="C3972">
        <v>-0.09</v>
      </c>
      <c r="D3972">
        <v>-0.71</v>
      </c>
      <c r="E3972">
        <v>0</v>
      </c>
    </row>
    <row r="3973" spans="1:5">
      <c r="A3973">
        <v>19391020</v>
      </c>
      <c r="B3973">
        <v>-0.41</v>
      </c>
      <c r="C3973">
        <v>-0.51</v>
      </c>
      <c r="D3973">
        <v>-0.31</v>
      </c>
      <c r="E3973">
        <v>0</v>
      </c>
    </row>
    <row r="3974" spans="1:5">
      <c r="A3974">
        <v>19391021</v>
      </c>
      <c r="B3974">
        <v>0.67</v>
      </c>
      <c r="C3974">
        <v>0.3</v>
      </c>
      <c r="D3974">
        <v>0.06</v>
      </c>
      <c r="E3974">
        <v>0</v>
      </c>
    </row>
    <row r="3975" spans="1:5">
      <c r="A3975">
        <v>19391023</v>
      </c>
      <c r="B3975">
        <v>-0.19</v>
      </c>
      <c r="C3975">
        <v>0.1</v>
      </c>
      <c r="D3975">
        <v>-0.08</v>
      </c>
      <c r="E3975">
        <v>0</v>
      </c>
    </row>
    <row r="3976" spans="1:5">
      <c r="A3976">
        <v>19391024</v>
      </c>
      <c r="B3976">
        <v>0.28999999999999998</v>
      </c>
      <c r="C3976">
        <v>0.35</v>
      </c>
      <c r="D3976">
        <v>-0.82</v>
      </c>
      <c r="E3976">
        <v>0</v>
      </c>
    </row>
    <row r="3977" spans="1:5">
      <c r="A3977">
        <v>19391025</v>
      </c>
      <c r="B3977">
        <v>1.06</v>
      </c>
      <c r="C3977">
        <v>0.91</v>
      </c>
      <c r="D3977">
        <v>0.63</v>
      </c>
      <c r="E3977">
        <v>0</v>
      </c>
    </row>
    <row r="3978" spans="1:5">
      <c r="A3978">
        <v>19391026</v>
      </c>
      <c r="B3978">
        <v>-0.66</v>
      </c>
      <c r="C3978">
        <v>0.05</v>
      </c>
      <c r="D3978">
        <v>-0.27</v>
      </c>
      <c r="E3978">
        <v>0</v>
      </c>
    </row>
    <row r="3979" spans="1:5">
      <c r="A3979">
        <v>19391027</v>
      </c>
      <c r="B3979">
        <v>-0.38</v>
      </c>
      <c r="C3979">
        <v>-0.56000000000000005</v>
      </c>
      <c r="D3979">
        <v>0.03</v>
      </c>
      <c r="E3979">
        <v>0</v>
      </c>
    </row>
    <row r="3980" spans="1:5">
      <c r="A3980">
        <v>19391028</v>
      </c>
      <c r="B3980">
        <v>-0.25</v>
      </c>
      <c r="C3980">
        <v>0.31</v>
      </c>
      <c r="D3980">
        <v>-0.43</v>
      </c>
      <c r="E3980">
        <v>0</v>
      </c>
    </row>
    <row r="3981" spans="1:5">
      <c r="A3981">
        <v>19391030</v>
      </c>
      <c r="B3981">
        <v>-0.13</v>
      </c>
      <c r="C3981">
        <v>-0.26</v>
      </c>
      <c r="D3981">
        <v>-0.11</v>
      </c>
      <c r="E3981">
        <v>0</v>
      </c>
    </row>
    <row r="3982" spans="1:5">
      <c r="A3982">
        <v>19391031</v>
      </c>
      <c r="B3982">
        <v>-0.88</v>
      </c>
      <c r="C3982">
        <v>-0.6</v>
      </c>
      <c r="D3982">
        <v>-0.28000000000000003</v>
      </c>
      <c r="E3982">
        <v>0</v>
      </c>
    </row>
    <row r="3983" spans="1:5">
      <c r="A3983">
        <v>19391101</v>
      </c>
      <c r="B3983">
        <v>-0.08</v>
      </c>
      <c r="C3983">
        <v>-0.55000000000000004</v>
      </c>
      <c r="D3983">
        <v>-0.26</v>
      </c>
      <c r="E3983">
        <v>0</v>
      </c>
    </row>
    <row r="3984" spans="1:5">
      <c r="A3984">
        <v>19391102</v>
      </c>
      <c r="B3984">
        <v>0.11</v>
      </c>
      <c r="C3984">
        <v>0.46</v>
      </c>
      <c r="D3984">
        <v>-0.46</v>
      </c>
      <c r="E3984">
        <v>0</v>
      </c>
    </row>
    <row r="3985" spans="1:5">
      <c r="A3985">
        <v>19391103</v>
      </c>
      <c r="B3985">
        <v>0.86</v>
      </c>
      <c r="C3985">
        <v>0.64</v>
      </c>
      <c r="D3985">
        <v>-0.13</v>
      </c>
      <c r="E3985">
        <v>0</v>
      </c>
    </row>
    <row r="3986" spans="1:5">
      <c r="A3986">
        <v>19391104</v>
      </c>
      <c r="B3986">
        <v>-0.16</v>
      </c>
      <c r="C3986">
        <v>1.47</v>
      </c>
      <c r="D3986">
        <v>-0.46</v>
      </c>
      <c r="E3986">
        <v>0</v>
      </c>
    </row>
    <row r="3987" spans="1:5">
      <c r="A3987">
        <v>19391106</v>
      </c>
      <c r="B3987">
        <v>-0.6</v>
      </c>
      <c r="C3987">
        <v>-0.85</v>
      </c>
      <c r="D3987">
        <v>-0.5</v>
      </c>
      <c r="E3987">
        <v>0</v>
      </c>
    </row>
    <row r="3988" spans="1:5">
      <c r="A3988">
        <v>19391108</v>
      </c>
      <c r="B3988">
        <v>-0.71</v>
      </c>
      <c r="C3988">
        <v>-0.86</v>
      </c>
      <c r="D3988">
        <v>-0.43</v>
      </c>
      <c r="E3988">
        <v>0</v>
      </c>
    </row>
    <row r="3989" spans="1:5">
      <c r="A3989">
        <v>19391109</v>
      </c>
      <c r="B3989">
        <v>-1.1200000000000001</v>
      </c>
      <c r="C3989">
        <v>-1.08</v>
      </c>
      <c r="D3989">
        <v>-0.41</v>
      </c>
      <c r="E3989">
        <v>0</v>
      </c>
    </row>
    <row r="3990" spans="1:5">
      <c r="A3990">
        <v>19391110</v>
      </c>
      <c r="B3990">
        <v>0.28000000000000003</v>
      </c>
      <c r="C3990">
        <v>-0.16</v>
      </c>
      <c r="D3990">
        <v>-0.84</v>
      </c>
      <c r="E3990">
        <v>0</v>
      </c>
    </row>
    <row r="3991" spans="1:5">
      <c r="A3991">
        <v>19391113</v>
      </c>
      <c r="B3991">
        <v>0.02</v>
      </c>
      <c r="C3991">
        <v>0.27</v>
      </c>
      <c r="D3991">
        <v>-0.14000000000000001</v>
      </c>
      <c r="E3991">
        <v>0</v>
      </c>
    </row>
    <row r="3992" spans="1:5">
      <c r="A3992">
        <v>19391114</v>
      </c>
      <c r="B3992">
        <v>0.61</v>
      </c>
      <c r="C3992">
        <v>-0.41</v>
      </c>
      <c r="D3992">
        <v>0.41</v>
      </c>
      <c r="E3992">
        <v>0</v>
      </c>
    </row>
    <row r="3993" spans="1:5">
      <c r="A3993">
        <v>19391115</v>
      </c>
      <c r="B3993">
        <v>-0.21</v>
      </c>
      <c r="C3993">
        <v>0.05</v>
      </c>
      <c r="D3993">
        <v>-0.36</v>
      </c>
      <c r="E3993">
        <v>0</v>
      </c>
    </row>
    <row r="3994" spans="1:5">
      <c r="A3994">
        <v>19391116</v>
      </c>
      <c r="B3994">
        <v>1.1000000000000001</v>
      </c>
      <c r="C3994">
        <v>0.04</v>
      </c>
      <c r="D3994">
        <v>7.0000000000000007E-2</v>
      </c>
      <c r="E3994">
        <v>0</v>
      </c>
    </row>
    <row r="3995" spans="1:5">
      <c r="A3995">
        <v>19391117</v>
      </c>
      <c r="B3995">
        <v>-0.28999999999999998</v>
      </c>
      <c r="C3995">
        <v>0</v>
      </c>
      <c r="D3995">
        <v>0.12</v>
      </c>
      <c r="E3995">
        <v>0</v>
      </c>
    </row>
    <row r="3996" spans="1:5">
      <c r="A3996">
        <v>19391118</v>
      </c>
      <c r="B3996">
        <v>0.34</v>
      </c>
      <c r="C3996">
        <v>-0.35</v>
      </c>
      <c r="D3996">
        <v>-0.44</v>
      </c>
      <c r="E3996">
        <v>0</v>
      </c>
    </row>
    <row r="3997" spans="1:5">
      <c r="A3997">
        <v>19391120</v>
      </c>
      <c r="B3997">
        <v>0.05</v>
      </c>
      <c r="C3997">
        <v>-0.03</v>
      </c>
      <c r="D3997">
        <v>0.06</v>
      </c>
      <c r="E3997">
        <v>0</v>
      </c>
    </row>
    <row r="3998" spans="1:5">
      <c r="A3998">
        <v>19391121</v>
      </c>
      <c r="B3998">
        <v>-0.63</v>
      </c>
      <c r="C3998">
        <v>-0.28000000000000003</v>
      </c>
      <c r="D3998">
        <v>-0.46</v>
      </c>
      <c r="E3998">
        <v>0</v>
      </c>
    </row>
    <row r="3999" spans="1:5">
      <c r="A3999">
        <v>19391122</v>
      </c>
      <c r="B3999">
        <v>-0.13</v>
      </c>
      <c r="C3999">
        <v>-0.38</v>
      </c>
      <c r="D3999">
        <v>-0.6</v>
      </c>
      <c r="E3999">
        <v>0</v>
      </c>
    </row>
    <row r="4000" spans="1:5">
      <c r="A4000">
        <v>19391124</v>
      </c>
      <c r="B4000">
        <v>-1.1100000000000001</v>
      </c>
      <c r="C4000">
        <v>-0.56999999999999995</v>
      </c>
      <c r="D4000">
        <v>-0.39</v>
      </c>
      <c r="E4000">
        <v>0</v>
      </c>
    </row>
    <row r="4001" spans="1:5">
      <c r="A4001">
        <v>19391125</v>
      </c>
      <c r="B4001">
        <v>0.04</v>
      </c>
      <c r="C4001">
        <v>-0.53</v>
      </c>
      <c r="D4001">
        <v>-0.04</v>
      </c>
      <c r="E4001">
        <v>0</v>
      </c>
    </row>
    <row r="4002" spans="1:5">
      <c r="A4002">
        <v>19391127</v>
      </c>
      <c r="B4002">
        <v>0.08</v>
      </c>
      <c r="C4002">
        <v>0.13</v>
      </c>
      <c r="D4002">
        <v>-0.8</v>
      </c>
      <c r="E4002">
        <v>0</v>
      </c>
    </row>
    <row r="4003" spans="1:5">
      <c r="A4003">
        <v>19391128</v>
      </c>
      <c r="B4003">
        <v>-0.16</v>
      </c>
      <c r="C4003">
        <v>-0.24</v>
      </c>
      <c r="D4003">
        <v>-0.23</v>
      </c>
      <c r="E4003">
        <v>0</v>
      </c>
    </row>
    <row r="4004" spans="1:5">
      <c r="A4004">
        <v>19391129</v>
      </c>
      <c r="B4004">
        <v>-1.08</v>
      </c>
      <c r="C4004">
        <v>-0.67</v>
      </c>
      <c r="D4004">
        <v>-0.56000000000000005</v>
      </c>
      <c r="E4004">
        <v>0</v>
      </c>
    </row>
    <row r="4005" spans="1:5">
      <c r="A4005">
        <v>19391130</v>
      </c>
      <c r="B4005">
        <v>-0.9</v>
      </c>
      <c r="C4005">
        <v>-1.47</v>
      </c>
      <c r="D4005">
        <v>-0.21</v>
      </c>
      <c r="E4005">
        <v>0</v>
      </c>
    </row>
    <row r="4006" spans="1:5">
      <c r="A4006">
        <v>19391201</v>
      </c>
      <c r="B4006">
        <v>0.73</v>
      </c>
      <c r="C4006">
        <v>0.67</v>
      </c>
      <c r="D4006">
        <v>0.03</v>
      </c>
      <c r="E4006">
        <v>0</v>
      </c>
    </row>
    <row r="4007" spans="1:5">
      <c r="A4007">
        <v>19391202</v>
      </c>
      <c r="B4007">
        <v>0.11</v>
      </c>
      <c r="C4007">
        <v>0.62</v>
      </c>
      <c r="D4007">
        <v>0.03</v>
      </c>
      <c r="E4007">
        <v>0</v>
      </c>
    </row>
    <row r="4008" spans="1:5">
      <c r="A4008">
        <v>19391204</v>
      </c>
      <c r="B4008">
        <v>-0.11</v>
      </c>
      <c r="C4008">
        <v>-0.28999999999999998</v>
      </c>
      <c r="D4008">
        <v>-0.68</v>
      </c>
      <c r="E4008">
        <v>0</v>
      </c>
    </row>
    <row r="4009" spans="1:5">
      <c r="A4009">
        <v>19391205</v>
      </c>
      <c r="B4009">
        <v>0.1</v>
      </c>
      <c r="C4009">
        <v>-0.21</v>
      </c>
      <c r="D4009">
        <v>-0.23</v>
      </c>
      <c r="E4009">
        <v>0</v>
      </c>
    </row>
    <row r="4010" spans="1:5">
      <c r="A4010">
        <v>19391206</v>
      </c>
      <c r="B4010">
        <v>1.41</v>
      </c>
      <c r="C4010">
        <v>0.84</v>
      </c>
      <c r="D4010">
        <v>-0.01</v>
      </c>
      <c r="E4010">
        <v>0</v>
      </c>
    </row>
    <row r="4011" spans="1:5">
      <c r="A4011">
        <v>19391207</v>
      </c>
      <c r="B4011">
        <v>0.28999999999999998</v>
      </c>
      <c r="C4011">
        <v>0.74</v>
      </c>
      <c r="D4011">
        <v>-0.44</v>
      </c>
      <c r="E4011">
        <v>0</v>
      </c>
    </row>
    <row r="4012" spans="1:5">
      <c r="A4012">
        <v>19391208</v>
      </c>
      <c r="B4012">
        <v>-0.65</v>
      </c>
      <c r="C4012">
        <v>-0.2</v>
      </c>
      <c r="D4012">
        <v>-0.1</v>
      </c>
      <c r="E4012">
        <v>0</v>
      </c>
    </row>
    <row r="4013" spans="1:5">
      <c r="A4013">
        <v>19391209</v>
      </c>
      <c r="B4013">
        <v>-0.06</v>
      </c>
      <c r="C4013">
        <v>0.17</v>
      </c>
      <c r="D4013">
        <v>-0.37</v>
      </c>
      <c r="E4013">
        <v>0</v>
      </c>
    </row>
    <row r="4014" spans="1:5">
      <c r="A4014">
        <v>19391211</v>
      </c>
      <c r="B4014">
        <v>-0.83</v>
      </c>
      <c r="C4014">
        <v>-0.43</v>
      </c>
      <c r="D4014">
        <v>-0.83</v>
      </c>
      <c r="E4014">
        <v>0</v>
      </c>
    </row>
    <row r="4015" spans="1:5">
      <c r="A4015">
        <v>19391212</v>
      </c>
      <c r="B4015">
        <v>-0.23</v>
      </c>
      <c r="C4015">
        <v>-0.57999999999999996</v>
      </c>
      <c r="D4015">
        <v>-0.22</v>
      </c>
      <c r="E4015">
        <v>0</v>
      </c>
    </row>
    <row r="4016" spans="1:5">
      <c r="A4016">
        <v>19391213</v>
      </c>
      <c r="B4016">
        <v>1.32</v>
      </c>
      <c r="C4016">
        <v>0.61</v>
      </c>
      <c r="D4016">
        <v>1.17</v>
      </c>
      <c r="E4016">
        <v>0</v>
      </c>
    </row>
    <row r="4017" spans="1:5">
      <c r="A4017">
        <v>19391214</v>
      </c>
      <c r="B4017">
        <v>-7.0000000000000007E-2</v>
      </c>
      <c r="C4017">
        <v>0.14000000000000001</v>
      </c>
      <c r="D4017">
        <v>-0.99</v>
      </c>
      <c r="E4017">
        <v>0</v>
      </c>
    </row>
    <row r="4018" spans="1:5">
      <c r="A4018">
        <v>19391215</v>
      </c>
      <c r="B4018">
        <v>0.09</v>
      </c>
      <c r="C4018">
        <v>-0.48</v>
      </c>
      <c r="D4018">
        <v>-0.35</v>
      </c>
      <c r="E4018">
        <v>0</v>
      </c>
    </row>
    <row r="4019" spans="1:5">
      <c r="A4019">
        <v>19391216</v>
      </c>
      <c r="B4019">
        <v>-7.0000000000000007E-2</v>
      </c>
      <c r="C4019">
        <v>-0.1</v>
      </c>
      <c r="D4019">
        <v>0.41</v>
      </c>
      <c r="E4019">
        <v>0</v>
      </c>
    </row>
    <row r="4020" spans="1:5">
      <c r="A4020">
        <v>19391218</v>
      </c>
      <c r="B4020">
        <v>-0.17</v>
      </c>
      <c r="C4020">
        <v>0.09</v>
      </c>
      <c r="D4020">
        <v>-0.43</v>
      </c>
      <c r="E4020">
        <v>0</v>
      </c>
    </row>
    <row r="4021" spans="1:5">
      <c r="A4021">
        <v>19391219</v>
      </c>
      <c r="B4021">
        <v>-0.26</v>
      </c>
      <c r="C4021">
        <v>-0.26</v>
      </c>
      <c r="D4021">
        <v>-1.04</v>
      </c>
      <c r="E4021">
        <v>0</v>
      </c>
    </row>
    <row r="4022" spans="1:5">
      <c r="A4022">
        <v>19391220</v>
      </c>
      <c r="B4022">
        <v>0.31</v>
      </c>
      <c r="C4022">
        <v>-0.37</v>
      </c>
      <c r="D4022">
        <v>-0.01</v>
      </c>
      <c r="E4022">
        <v>0</v>
      </c>
    </row>
    <row r="4023" spans="1:5">
      <c r="A4023">
        <v>19391221</v>
      </c>
      <c r="B4023">
        <v>0.03</v>
      </c>
      <c r="C4023">
        <v>0.05</v>
      </c>
      <c r="D4023">
        <v>-0.38</v>
      </c>
      <c r="E4023">
        <v>0</v>
      </c>
    </row>
    <row r="4024" spans="1:5">
      <c r="A4024">
        <v>19391222</v>
      </c>
      <c r="B4024">
        <v>0.34</v>
      </c>
      <c r="C4024">
        <v>-0.6</v>
      </c>
      <c r="D4024">
        <v>0.15</v>
      </c>
      <c r="E4024">
        <v>0</v>
      </c>
    </row>
    <row r="4025" spans="1:5">
      <c r="A4025">
        <v>19391223</v>
      </c>
      <c r="B4025">
        <v>0.1</v>
      </c>
      <c r="C4025">
        <v>0.26</v>
      </c>
      <c r="D4025">
        <v>0.15</v>
      </c>
      <c r="E4025">
        <v>0</v>
      </c>
    </row>
    <row r="4026" spans="1:5">
      <c r="A4026">
        <v>19391226</v>
      </c>
      <c r="B4026">
        <v>-0.39</v>
      </c>
      <c r="C4026">
        <v>-0.22</v>
      </c>
      <c r="D4026">
        <v>-0.85</v>
      </c>
      <c r="E4026">
        <v>0</v>
      </c>
    </row>
    <row r="4027" spans="1:5">
      <c r="A4027">
        <v>19391227</v>
      </c>
      <c r="B4027">
        <v>-0.63</v>
      </c>
      <c r="C4027">
        <v>-0.71</v>
      </c>
      <c r="D4027">
        <v>-0.01</v>
      </c>
      <c r="E4027">
        <v>0</v>
      </c>
    </row>
    <row r="4028" spans="1:5">
      <c r="A4028">
        <v>19391228</v>
      </c>
      <c r="B4028">
        <v>0.87</v>
      </c>
      <c r="C4028">
        <v>0.74</v>
      </c>
      <c r="D4028">
        <v>0.85</v>
      </c>
      <c r="E4028">
        <v>0</v>
      </c>
    </row>
    <row r="4029" spans="1:5">
      <c r="A4029">
        <v>19391229</v>
      </c>
      <c r="B4029">
        <v>0.57999999999999996</v>
      </c>
      <c r="C4029">
        <v>0.18</v>
      </c>
      <c r="D4029">
        <v>-0.24</v>
      </c>
      <c r="E4029">
        <v>0</v>
      </c>
    </row>
    <row r="4030" spans="1:5">
      <c r="A4030">
        <v>19391230</v>
      </c>
      <c r="B4030">
        <v>0.22</v>
      </c>
      <c r="C4030">
        <v>0.24</v>
      </c>
      <c r="D4030">
        <v>0.47</v>
      </c>
      <c r="E4030">
        <v>0</v>
      </c>
    </row>
    <row r="4031" spans="1:5">
      <c r="A4031">
        <v>19400102</v>
      </c>
      <c r="B4031">
        <v>1.07</v>
      </c>
      <c r="C4031">
        <v>0.99</v>
      </c>
      <c r="D4031">
        <v>0.8</v>
      </c>
      <c r="E4031">
        <v>0</v>
      </c>
    </row>
    <row r="4032" spans="1:5">
      <c r="A4032">
        <v>19400103</v>
      </c>
      <c r="B4032">
        <v>1.1499999999999999</v>
      </c>
      <c r="C4032">
        <v>0.87</v>
      </c>
      <c r="D4032">
        <v>1.07</v>
      </c>
      <c r="E4032">
        <v>0</v>
      </c>
    </row>
    <row r="4033" spans="1:5">
      <c r="A4033">
        <v>19400104</v>
      </c>
      <c r="B4033">
        <v>-0.28000000000000003</v>
      </c>
      <c r="C4033">
        <v>0.18</v>
      </c>
      <c r="D4033">
        <v>-0.15</v>
      </c>
      <c r="E4033">
        <v>0</v>
      </c>
    </row>
    <row r="4034" spans="1:5">
      <c r="A4034">
        <v>19400105</v>
      </c>
      <c r="B4034">
        <v>-0.52</v>
      </c>
      <c r="C4034">
        <v>-0.13</v>
      </c>
      <c r="D4034">
        <v>-0.46</v>
      </c>
      <c r="E4034">
        <v>0</v>
      </c>
    </row>
    <row r="4035" spans="1:5">
      <c r="A4035">
        <v>19400106</v>
      </c>
      <c r="B4035">
        <v>-0.08</v>
      </c>
      <c r="C4035">
        <v>0.3</v>
      </c>
      <c r="D4035">
        <v>0.19</v>
      </c>
      <c r="E4035">
        <v>0</v>
      </c>
    </row>
    <row r="4036" spans="1:5">
      <c r="A4036">
        <v>19400108</v>
      </c>
      <c r="B4036">
        <v>0.11</v>
      </c>
      <c r="C4036">
        <v>0.25</v>
      </c>
      <c r="D4036">
        <v>-0.06</v>
      </c>
      <c r="E4036">
        <v>0</v>
      </c>
    </row>
    <row r="4037" spans="1:5">
      <c r="A4037">
        <v>19400109</v>
      </c>
      <c r="B4037">
        <v>-0.87</v>
      </c>
      <c r="C4037">
        <v>-0.4</v>
      </c>
      <c r="D4037">
        <v>-0.66</v>
      </c>
      <c r="E4037">
        <v>0</v>
      </c>
    </row>
    <row r="4038" spans="1:5">
      <c r="A4038">
        <v>19400110</v>
      </c>
      <c r="B4038">
        <v>0.15</v>
      </c>
      <c r="C4038">
        <v>0.19</v>
      </c>
      <c r="D4038">
        <v>0.47</v>
      </c>
      <c r="E4038">
        <v>0</v>
      </c>
    </row>
    <row r="4039" spans="1:5">
      <c r="A4039">
        <v>19400111</v>
      </c>
      <c r="B4039">
        <v>-1.34</v>
      </c>
      <c r="C4039">
        <v>-0.81</v>
      </c>
      <c r="D4039">
        <v>-0.09</v>
      </c>
      <c r="E4039">
        <v>0</v>
      </c>
    </row>
    <row r="4040" spans="1:5">
      <c r="A4040">
        <v>19400112</v>
      </c>
      <c r="B4040">
        <v>-1.62</v>
      </c>
      <c r="C4040">
        <v>-0.74</v>
      </c>
      <c r="D4040">
        <v>-0.32</v>
      </c>
      <c r="E4040">
        <v>0</v>
      </c>
    </row>
    <row r="4041" spans="1:5">
      <c r="A4041">
        <v>19400113</v>
      </c>
      <c r="B4041">
        <v>-0.36</v>
      </c>
      <c r="C4041">
        <v>-0.2</v>
      </c>
      <c r="D4041">
        <v>-0.28000000000000003</v>
      </c>
      <c r="E4041">
        <v>0</v>
      </c>
    </row>
    <row r="4042" spans="1:5">
      <c r="A4042">
        <v>19400115</v>
      </c>
      <c r="B4042">
        <v>-0.39</v>
      </c>
      <c r="C4042">
        <v>-0.7</v>
      </c>
      <c r="D4042">
        <v>0.27</v>
      </c>
      <c r="E4042">
        <v>0</v>
      </c>
    </row>
    <row r="4043" spans="1:5">
      <c r="A4043">
        <v>19400116</v>
      </c>
      <c r="B4043">
        <v>0.65</v>
      </c>
      <c r="C4043">
        <v>0.28000000000000003</v>
      </c>
      <c r="D4043">
        <v>-0.2</v>
      </c>
      <c r="E4043">
        <v>0</v>
      </c>
    </row>
    <row r="4044" spans="1:5">
      <c r="A4044">
        <v>19400117</v>
      </c>
      <c r="B4044">
        <v>0.21</v>
      </c>
      <c r="C4044">
        <v>0.18</v>
      </c>
      <c r="D4044">
        <v>-0.03</v>
      </c>
      <c r="E4044">
        <v>0</v>
      </c>
    </row>
    <row r="4045" spans="1:5">
      <c r="A4045">
        <v>19400118</v>
      </c>
      <c r="B4045">
        <v>-0.24</v>
      </c>
      <c r="C4045">
        <v>-0.44</v>
      </c>
      <c r="D4045">
        <v>-0.37</v>
      </c>
      <c r="E4045">
        <v>0</v>
      </c>
    </row>
    <row r="4046" spans="1:5">
      <c r="A4046">
        <v>19400119</v>
      </c>
      <c r="B4046">
        <v>0.21</v>
      </c>
      <c r="C4046">
        <v>-0.2</v>
      </c>
      <c r="D4046">
        <v>-0.7</v>
      </c>
      <c r="E4046">
        <v>0</v>
      </c>
    </row>
    <row r="4047" spans="1:5">
      <c r="A4047">
        <v>19400120</v>
      </c>
      <c r="B4047">
        <v>-0.08</v>
      </c>
      <c r="C4047">
        <v>0.12</v>
      </c>
      <c r="D4047">
        <v>0.36</v>
      </c>
      <c r="E4047">
        <v>0</v>
      </c>
    </row>
    <row r="4048" spans="1:5">
      <c r="A4048">
        <v>19400122</v>
      </c>
      <c r="B4048">
        <v>-0.3</v>
      </c>
      <c r="C4048">
        <v>-7.0000000000000007E-2</v>
      </c>
      <c r="D4048">
        <v>-0.13</v>
      </c>
      <c r="E4048">
        <v>0</v>
      </c>
    </row>
    <row r="4049" spans="1:5">
      <c r="A4049">
        <v>19400123</v>
      </c>
      <c r="B4049">
        <v>0.19</v>
      </c>
      <c r="C4049">
        <v>-0.12</v>
      </c>
      <c r="D4049">
        <v>-0.54</v>
      </c>
      <c r="E4049">
        <v>0</v>
      </c>
    </row>
    <row r="4050" spans="1:5">
      <c r="A4050">
        <v>19400124</v>
      </c>
      <c r="B4050">
        <v>1.17</v>
      </c>
      <c r="C4050">
        <v>0.28999999999999998</v>
      </c>
      <c r="D4050">
        <v>0.48</v>
      </c>
      <c r="E4050">
        <v>0</v>
      </c>
    </row>
    <row r="4051" spans="1:5">
      <c r="A4051">
        <v>19400125</v>
      </c>
      <c r="B4051">
        <v>-0.42</v>
      </c>
      <c r="C4051">
        <v>0.71</v>
      </c>
      <c r="D4051">
        <v>-0.22</v>
      </c>
      <c r="E4051">
        <v>0</v>
      </c>
    </row>
    <row r="4052" spans="1:5">
      <c r="A4052">
        <v>19400126</v>
      </c>
      <c r="B4052">
        <v>0.01</v>
      </c>
      <c r="C4052">
        <v>0.28999999999999998</v>
      </c>
      <c r="D4052">
        <v>-0.78</v>
      </c>
      <c r="E4052">
        <v>0</v>
      </c>
    </row>
    <row r="4053" spans="1:5">
      <c r="A4053">
        <v>19400127</v>
      </c>
      <c r="B4053">
        <v>-0.1</v>
      </c>
      <c r="C4053">
        <v>0.15</v>
      </c>
      <c r="D4053">
        <v>0.83</v>
      </c>
      <c r="E4053">
        <v>0</v>
      </c>
    </row>
    <row r="4054" spans="1:5">
      <c r="A4054">
        <v>19400129</v>
      </c>
      <c r="B4054">
        <v>-0.09</v>
      </c>
      <c r="C4054">
        <v>-0.05</v>
      </c>
      <c r="D4054">
        <v>-0.02</v>
      </c>
      <c r="E4054">
        <v>0</v>
      </c>
    </row>
    <row r="4055" spans="1:5">
      <c r="A4055">
        <v>19400130</v>
      </c>
      <c r="B4055">
        <v>-0.41</v>
      </c>
      <c r="C4055">
        <v>-0.34</v>
      </c>
      <c r="D4055">
        <v>0</v>
      </c>
      <c r="E4055">
        <v>0</v>
      </c>
    </row>
    <row r="4056" spans="1:5">
      <c r="A4056">
        <v>19400131</v>
      </c>
      <c r="B4056">
        <v>-0.22</v>
      </c>
      <c r="C4056">
        <v>-0.28000000000000003</v>
      </c>
      <c r="D4056">
        <v>-0.19</v>
      </c>
      <c r="E4056">
        <v>0</v>
      </c>
    </row>
    <row r="4057" spans="1:5">
      <c r="A4057">
        <v>19400201</v>
      </c>
      <c r="B4057">
        <v>-0.05</v>
      </c>
      <c r="C4057">
        <v>0.13</v>
      </c>
      <c r="D4057">
        <v>0.03</v>
      </c>
      <c r="E4057">
        <v>0</v>
      </c>
    </row>
    <row r="4058" spans="1:5">
      <c r="A4058">
        <v>19400202</v>
      </c>
      <c r="B4058">
        <v>0.15</v>
      </c>
      <c r="C4058">
        <v>0.49</v>
      </c>
      <c r="D4058">
        <v>-0.43</v>
      </c>
      <c r="E4058">
        <v>0</v>
      </c>
    </row>
    <row r="4059" spans="1:5">
      <c r="A4059">
        <v>19400203</v>
      </c>
      <c r="B4059">
        <v>0.24</v>
      </c>
      <c r="C4059">
        <v>-0.1</v>
      </c>
      <c r="D4059">
        <v>0.12</v>
      </c>
      <c r="E4059">
        <v>0</v>
      </c>
    </row>
    <row r="4060" spans="1:5">
      <c r="A4060">
        <v>19400205</v>
      </c>
      <c r="B4060">
        <v>-0.38</v>
      </c>
      <c r="C4060">
        <v>-0.05</v>
      </c>
      <c r="D4060">
        <v>-0.1</v>
      </c>
      <c r="E4060">
        <v>0</v>
      </c>
    </row>
    <row r="4061" spans="1:5">
      <c r="A4061">
        <v>19400206</v>
      </c>
      <c r="B4061">
        <v>0.64</v>
      </c>
      <c r="C4061">
        <v>-0.18</v>
      </c>
      <c r="D4061">
        <v>0.23</v>
      </c>
      <c r="E4061">
        <v>0</v>
      </c>
    </row>
    <row r="4062" spans="1:5">
      <c r="A4062">
        <v>19400207</v>
      </c>
      <c r="B4062">
        <v>0.44</v>
      </c>
      <c r="C4062">
        <v>0.06</v>
      </c>
      <c r="D4062">
        <v>-0.13</v>
      </c>
      <c r="E4062">
        <v>0</v>
      </c>
    </row>
    <row r="4063" spans="1:5">
      <c r="A4063">
        <v>19400208</v>
      </c>
      <c r="B4063">
        <v>1.1299999999999999</v>
      </c>
      <c r="C4063">
        <v>0.84</v>
      </c>
      <c r="D4063">
        <v>0.82</v>
      </c>
      <c r="E4063">
        <v>0</v>
      </c>
    </row>
    <row r="4064" spans="1:5">
      <c r="A4064">
        <v>19400209</v>
      </c>
      <c r="B4064">
        <v>0.25</v>
      </c>
      <c r="C4064">
        <v>0.61</v>
      </c>
      <c r="D4064">
        <v>0.09</v>
      </c>
      <c r="E4064">
        <v>0</v>
      </c>
    </row>
    <row r="4065" spans="1:5">
      <c r="A4065">
        <v>19400210</v>
      </c>
      <c r="B4065">
        <v>-0.18</v>
      </c>
      <c r="C4065">
        <v>-0.62</v>
      </c>
      <c r="D4065">
        <v>-0.22</v>
      </c>
      <c r="E4065">
        <v>0</v>
      </c>
    </row>
    <row r="4066" spans="1:5">
      <c r="A4066">
        <v>19400213</v>
      </c>
      <c r="B4066">
        <v>-0.1</v>
      </c>
      <c r="C4066">
        <v>-0.18</v>
      </c>
      <c r="D4066">
        <v>-0.56000000000000005</v>
      </c>
      <c r="E4066">
        <v>0</v>
      </c>
    </row>
    <row r="4067" spans="1:5">
      <c r="A4067">
        <v>19400214</v>
      </c>
      <c r="B4067">
        <v>-0.14000000000000001</v>
      </c>
      <c r="C4067">
        <v>-7.0000000000000007E-2</v>
      </c>
      <c r="D4067">
        <v>-0.24</v>
      </c>
      <c r="E4067">
        <v>0</v>
      </c>
    </row>
    <row r="4068" spans="1:5">
      <c r="A4068">
        <v>19400215</v>
      </c>
      <c r="B4068">
        <v>0.11</v>
      </c>
      <c r="C4068">
        <v>0.53</v>
      </c>
      <c r="D4068">
        <v>-0.18</v>
      </c>
      <c r="E4068">
        <v>0</v>
      </c>
    </row>
    <row r="4069" spans="1:5">
      <c r="A4069">
        <v>19400216</v>
      </c>
      <c r="B4069">
        <v>0.04</v>
      </c>
      <c r="C4069">
        <v>0.31</v>
      </c>
      <c r="D4069">
        <v>0.39</v>
      </c>
      <c r="E4069">
        <v>0</v>
      </c>
    </row>
    <row r="4070" spans="1:5">
      <c r="A4070">
        <v>19400217</v>
      </c>
      <c r="B4070">
        <v>0.28999999999999998</v>
      </c>
      <c r="C4070">
        <v>0.56000000000000005</v>
      </c>
      <c r="D4070">
        <v>0.35</v>
      </c>
      <c r="E4070">
        <v>0</v>
      </c>
    </row>
    <row r="4071" spans="1:5">
      <c r="A4071">
        <v>19400219</v>
      </c>
      <c r="B4071">
        <v>-0.16</v>
      </c>
      <c r="C4071">
        <v>-0.04</v>
      </c>
      <c r="D4071">
        <v>0</v>
      </c>
      <c r="E4071">
        <v>0</v>
      </c>
    </row>
    <row r="4072" spans="1:5">
      <c r="A4072">
        <v>19400220</v>
      </c>
      <c r="B4072">
        <v>0.32</v>
      </c>
      <c r="C4072">
        <v>-0.14000000000000001</v>
      </c>
      <c r="D4072">
        <v>-0.24</v>
      </c>
      <c r="E4072">
        <v>0</v>
      </c>
    </row>
    <row r="4073" spans="1:5">
      <c r="A4073">
        <v>19400221</v>
      </c>
      <c r="B4073">
        <v>-0.08</v>
      </c>
      <c r="C4073">
        <v>0.75</v>
      </c>
      <c r="D4073">
        <v>0.15</v>
      </c>
      <c r="E4073">
        <v>0</v>
      </c>
    </row>
    <row r="4074" spans="1:5">
      <c r="A4074">
        <v>19400223</v>
      </c>
      <c r="B4074">
        <v>-0.48</v>
      </c>
      <c r="C4074">
        <v>-0.1</v>
      </c>
      <c r="D4074">
        <v>-0.15</v>
      </c>
      <c r="E4074">
        <v>0</v>
      </c>
    </row>
    <row r="4075" spans="1:5">
      <c r="A4075">
        <v>19400224</v>
      </c>
      <c r="B4075">
        <v>-0.49</v>
      </c>
      <c r="C4075">
        <v>-0.31</v>
      </c>
      <c r="D4075">
        <v>-0.37</v>
      </c>
      <c r="E4075">
        <v>0</v>
      </c>
    </row>
    <row r="4076" spans="1:5">
      <c r="A4076">
        <v>19400226</v>
      </c>
      <c r="B4076">
        <v>-0.06</v>
      </c>
      <c r="C4076">
        <v>-0.59</v>
      </c>
      <c r="D4076">
        <v>-0.06</v>
      </c>
      <c r="E4076">
        <v>0</v>
      </c>
    </row>
    <row r="4077" spans="1:5">
      <c r="A4077">
        <v>19400227</v>
      </c>
      <c r="B4077">
        <v>-0.15</v>
      </c>
      <c r="C4077">
        <v>-0.12</v>
      </c>
      <c r="D4077">
        <v>0.44</v>
      </c>
      <c r="E4077">
        <v>0</v>
      </c>
    </row>
    <row r="4078" spans="1:5">
      <c r="A4078">
        <v>19400228</v>
      </c>
      <c r="B4078">
        <v>0.13</v>
      </c>
      <c r="C4078">
        <v>0.39</v>
      </c>
      <c r="D4078">
        <v>-0.43</v>
      </c>
      <c r="E4078">
        <v>0</v>
      </c>
    </row>
    <row r="4079" spans="1:5">
      <c r="A4079">
        <v>19400229</v>
      </c>
      <c r="B4079">
        <v>-0.02</v>
      </c>
      <c r="C4079">
        <v>0.28999999999999998</v>
      </c>
      <c r="D4079">
        <v>0.21</v>
      </c>
      <c r="E4079">
        <v>0</v>
      </c>
    </row>
    <row r="4080" spans="1:5">
      <c r="A4080">
        <v>19400301</v>
      </c>
      <c r="B4080">
        <v>-0.3</v>
      </c>
      <c r="C4080">
        <v>-0.1</v>
      </c>
      <c r="D4080">
        <v>-0.08</v>
      </c>
      <c r="E4080">
        <v>0</v>
      </c>
    </row>
    <row r="4081" spans="1:5">
      <c r="A4081">
        <v>19400302</v>
      </c>
      <c r="B4081">
        <v>0.01</v>
      </c>
      <c r="C4081">
        <v>0.13</v>
      </c>
      <c r="D4081">
        <v>-0.06</v>
      </c>
      <c r="E4081">
        <v>0</v>
      </c>
    </row>
    <row r="4082" spans="1:5">
      <c r="A4082">
        <v>19400304</v>
      </c>
      <c r="B4082">
        <v>0.23</v>
      </c>
      <c r="C4082">
        <v>-0.03</v>
      </c>
      <c r="D4082">
        <v>0.08</v>
      </c>
      <c r="E4082">
        <v>0</v>
      </c>
    </row>
    <row r="4083" spans="1:5">
      <c r="A4083">
        <v>19400305</v>
      </c>
      <c r="B4083">
        <v>0.36</v>
      </c>
      <c r="C4083">
        <v>0.31</v>
      </c>
      <c r="D4083">
        <v>-0.28000000000000003</v>
      </c>
      <c r="E4083">
        <v>0</v>
      </c>
    </row>
    <row r="4084" spans="1:5">
      <c r="A4084">
        <v>19400306</v>
      </c>
      <c r="B4084">
        <v>0.7</v>
      </c>
      <c r="C4084">
        <v>0.63</v>
      </c>
      <c r="D4084">
        <v>0.22</v>
      </c>
      <c r="E4084">
        <v>0</v>
      </c>
    </row>
    <row r="4085" spans="1:5">
      <c r="A4085">
        <v>19400307</v>
      </c>
      <c r="B4085">
        <v>0.26</v>
      </c>
      <c r="C4085">
        <v>0.24</v>
      </c>
      <c r="D4085">
        <v>-0.42</v>
      </c>
      <c r="E4085">
        <v>0</v>
      </c>
    </row>
    <row r="4086" spans="1:5">
      <c r="A4086">
        <v>19400308</v>
      </c>
      <c r="B4086">
        <v>-0.19</v>
      </c>
      <c r="C4086">
        <v>0.27</v>
      </c>
      <c r="D4086">
        <v>-0.26</v>
      </c>
      <c r="E4086">
        <v>0</v>
      </c>
    </row>
    <row r="4087" spans="1:5">
      <c r="A4087">
        <v>19400309</v>
      </c>
      <c r="B4087">
        <v>0.03</v>
      </c>
      <c r="C4087">
        <v>-0.24</v>
      </c>
      <c r="D4087">
        <v>0.26</v>
      </c>
      <c r="E4087">
        <v>0</v>
      </c>
    </row>
    <row r="4088" spans="1:5">
      <c r="A4088">
        <v>19400311</v>
      </c>
      <c r="B4088">
        <v>0.16</v>
      </c>
      <c r="C4088">
        <v>0</v>
      </c>
      <c r="D4088">
        <v>-0.16</v>
      </c>
      <c r="E4088">
        <v>0</v>
      </c>
    </row>
    <row r="4089" spans="1:5">
      <c r="A4089">
        <v>19400312</v>
      </c>
      <c r="B4089">
        <v>0.03</v>
      </c>
      <c r="C4089">
        <v>-0.51</v>
      </c>
      <c r="D4089">
        <v>0.21</v>
      </c>
      <c r="E4089">
        <v>0</v>
      </c>
    </row>
    <row r="4090" spans="1:5">
      <c r="A4090">
        <v>19400313</v>
      </c>
      <c r="B4090">
        <v>-0.14000000000000001</v>
      </c>
      <c r="C4090">
        <v>-0.23</v>
      </c>
      <c r="D4090">
        <v>-0.3</v>
      </c>
      <c r="E4090">
        <v>0</v>
      </c>
    </row>
    <row r="4091" spans="1:5">
      <c r="A4091">
        <v>19400314</v>
      </c>
      <c r="B4091">
        <v>-7.0000000000000007E-2</v>
      </c>
      <c r="C4091">
        <v>-0.09</v>
      </c>
      <c r="D4091">
        <v>-0.55000000000000004</v>
      </c>
      <c r="E4091">
        <v>0</v>
      </c>
    </row>
    <row r="4092" spans="1:5">
      <c r="A4092">
        <v>19400315</v>
      </c>
      <c r="B4092">
        <v>-1.19</v>
      </c>
      <c r="C4092">
        <v>-0.82</v>
      </c>
      <c r="D4092">
        <v>0.01</v>
      </c>
      <c r="E4092">
        <v>0</v>
      </c>
    </row>
    <row r="4093" spans="1:5">
      <c r="A4093">
        <v>19400316</v>
      </c>
      <c r="B4093">
        <v>-0.48</v>
      </c>
      <c r="C4093">
        <v>-0.93</v>
      </c>
      <c r="D4093">
        <v>0.02</v>
      </c>
      <c r="E4093">
        <v>0</v>
      </c>
    </row>
    <row r="4094" spans="1:5">
      <c r="A4094">
        <v>19400318</v>
      </c>
      <c r="B4094">
        <v>-0.06</v>
      </c>
      <c r="C4094">
        <v>-0.15</v>
      </c>
      <c r="D4094">
        <v>-0.32</v>
      </c>
      <c r="E4094">
        <v>0</v>
      </c>
    </row>
    <row r="4095" spans="1:5">
      <c r="A4095">
        <v>19400319</v>
      </c>
      <c r="B4095">
        <v>0.68</v>
      </c>
      <c r="C4095">
        <v>0.53</v>
      </c>
      <c r="D4095">
        <v>-0.18</v>
      </c>
      <c r="E4095">
        <v>0</v>
      </c>
    </row>
    <row r="4096" spans="1:5">
      <c r="A4096">
        <v>19400320</v>
      </c>
      <c r="B4096">
        <v>0.57999999999999996</v>
      </c>
      <c r="C4096">
        <v>1.17</v>
      </c>
      <c r="D4096">
        <v>0.02</v>
      </c>
      <c r="E4096">
        <v>0</v>
      </c>
    </row>
    <row r="4097" spans="1:5">
      <c r="A4097">
        <v>19400321</v>
      </c>
      <c r="B4097">
        <v>-0.03</v>
      </c>
      <c r="C4097">
        <v>0.33</v>
      </c>
      <c r="D4097">
        <v>0.11</v>
      </c>
      <c r="E4097">
        <v>0</v>
      </c>
    </row>
    <row r="4098" spans="1:5">
      <c r="A4098">
        <v>19400323</v>
      </c>
      <c r="B4098">
        <v>-0.01</v>
      </c>
      <c r="C4098">
        <v>0.31</v>
      </c>
      <c r="D4098">
        <v>-0.08</v>
      </c>
      <c r="E4098">
        <v>0</v>
      </c>
    </row>
    <row r="4099" spans="1:5">
      <c r="A4099">
        <v>19400325</v>
      </c>
      <c r="B4099">
        <v>-0.2</v>
      </c>
      <c r="C4099">
        <v>-0.6</v>
      </c>
      <c r="D4099">
        <v>-0.09</v>
      </c>
      <c r="E4099">
        <v>0</v>
      </c>
    </row>
    <row r="4100" spans="1:5">
      <c r="A4100">
        <v>19400326</v>
      </c>
      <c r="B4100">
        <v>-0.22</v>
      </c>
      <c r="C4100">
        <v>-0.03</v>
      </c>
      <c r="D4100">
        <v>-0.08</v>
      </c>
      <c r="E4100">
        <v>0</v>
      </c>
    </row>
    <row r="4101" spans="1:5">
      <c r="A4101">
        <v>19400327</v>
      </c>
      <c r="B4101">
        <v>1.27</v>
      </c>
      <c r="C4101">
        <v>1.1100000000000001</v>
      </c>
      <c r="D4101">
        <v>0.25</v>
      </c>
      <c r="E4101">
        <v>0</v>
      </c>
    </row>
    <row r="4102" spans="1:5">
      <c r="A4102">
        <v>19400328</v>
      </c>
      <c r="B4102">
        <v>-0.15</v>
      </c>
      <c r="C4102">
        <v>0.3</v>
      </c>
      <c r="D4102">
        <v>-0.23</v>
      </c>
      <c r="E4102">
        <v>0</v>
      </c>
    </row>
    <row r="4103" spans="1:5">
      <c r="A4103">
        <v>19400329</v>
      </c>
      <c r="B4103">
        <v>0.37</v>
      </c>
      <c r="C4103">
        <v>-0.67</v>
      </c>
      <c r="D4103">
        <v>0.14000000000000001</v>
      </c>
      <c r="E4103">
        <v>0</v>
      </c>
    </row>
    <row r="4104" spans="1:5">
      <c r="A4104">
        <v>19400330</v>
      </c>
      <c r="B4104">
        <v>0.44</v>
      </c>
      <c r="C4104">
        <v>0.38</v>
      </c>
      <c r="D4104">
        <v>0.52</v>
      </c>
      <c r="E4104">
        <v>0</v>
      </c>
    </row>
    <row r="4105" spans="1:5">
      <c r="A4105">
        <v>19400401</v>
      </c>
      <c r="B4105">
        <v>-0.16</v>
      </c>
      <c r="C4105">
        <v>0.13</v>
      </c>
      <c r="D4105">
        <v>-0.35</v>
      </c>
      <c r="E4105">
        <v>0</v>
      </c>
    </row>
    <row r="4106" spans="1:5">
      <c r="A4106">
        <v>19400402</v>
      </c>
      <c r="B4106">
        <v>0.25</v>
      </c>
      <c r="C4106">
        <v>-0.06</v>
      </c>
      <c r="D4106">
        <v>-0.03</v>
      </c>
      <c r="E4106">
        <v>0</v>
      </c>
    </row>
    <row r="4107" spans="1:5">
      <c r="A4107">
        <v>19400403</v>
      </c>
      <c r="B4107">
        <v>1.36</v>
      </c>
      <c r="C4107">
        <v>0.83</v>
      </c>
      <c r="D4107">
        <v>1.36</v>
      </c>
      <c r="E4107">
        <v>0</v>
      </c>
    </row>
    <row r="4108" spans="1:5">
      <c r="A4108">
        <v>19400404</v>
      </c>
      <c r="B4108">
        <v>0.71</v>
      </c>
      <c r="C4108">
        <v>0.22</v>
      </c>
      <c r="D4108">
        <v>0.83</v>
      </c>
      <c r="E4108">
        <v>0</v>
      </c>
    </row>
    <row r="4109" spans="1:5">
      <c r="A4109">
        <v>19400405</v>
      </c>
      <c r="B4109">
        <v>-0.28000000000000003</v>
      </c>
      <c r="C4109">
        <v>-0.08</v>
      </c>
      <c r="D4109">
        <v>0.04</v>
      </c>
      <c r="E4109">
        <v>0</v>
      </c>
    </row>
    <row r="4110" spans="1:5">
      <c r="A4110">
        <v>19400406</v>
      </c>
      <c r="B4110">
        <v>0.6</v>
      </c>
      <c r="C4110">
        <v>0.19</v>
      </c>
      <c r="D4110">
        <v>0.32</v>
      </c>
      <c r="E4110">
        <v>0</v>
      </c>
    </row>
    <row r="4111" spans="1:5">
      <c r="A4111">
        <v>19400408</v>
      </c>
      <c r="B4111">
        <v>0.11</v>
      </c>
      <c r="C4111">
        <v>0.36</v>
      </c>
      <c r="D4111">
        <v>0.15</v>
      </c>
      <c r="E4111">
        <v>0</v>
      </c>
    </row>
    <row r="4112" spans="1:5">
      <c r="A4112">
        <v>19400409</v>
      </c>
      <c r="B4112">
        <v>-0.75</v>
      </c>
      <c r="C4112">
        <v>0.7</v>
      </c>
      <c r="D4112">
        <v>-0.7</v>
      </c>
      <c r="E4112">
        <v>0</v>
      </c>
    </row>
    <row r="4113" spans="1:5">
      <c r="A4113">
        <v>19400410</v>
      </c>
      <c r="B4113">
        <v>-0.6</v>
      </c>
      <c r="C4113">
        <v>-0.3</v>
      </c>
      <c r="D4113">
        <v>0.16</v>
      </c>
      <c r="E4113">
        <v>0</v>
      </c>
    </row>
    <row r="4114" spans="1:5">
      <c r="A4114">
        <v>19400411</v>
      </c>
      <c r="B4114">
        <v>0.24</v>
      </c>
      <c r="C4114">
        <v>0.23</v>
      </c>
      <c r="D4114">
        <v>0.23</v>
      </c>
      <c r="E4114">
        <v>0</v>
      </c>
    </row>
    <row r="4115" spans="1:5">
      <c r="A4115">
        <v>19400412</v>
      </c>
      <c r="B4115">
        <v>-0.62</v>
      </c>
      <c r="C4115">
        <v>-0.01</v>
      </c>
      <c r="D4115">
        <v>-0.64</v>
      </c>
      <c r="E4115">
        <v>0</v>
      </c>
    </row>
    <row r="4116" spans="1:5">
      <c r="A4116">
        <v>19400413</v>
      </c>
      <c r="B4116">
        <v>0.18</v>
      </c>
      <c r="C4116">
        <v>0.25</v>
      </c>
      <c r="D4116">
        <v>-0.59</v>
      </c>
      <c r="E4116">
        <v>0</v>
      </c>
    </row>
    <row r="4117" spans="1:5">
      <c r="A4117">
        <v>19400415</v>
      </c>
      <c r="B4117">
        <v>0.09</v>
      </c>
      <c r="C4117">
        <v>1.03</v>
      </c>
      <c r="D4117">
        <v>0.02</v>
      </c>
      <c r="E4117">
        <v>0</v>
      </c>
    </row>
    <row r="4118" spans="1:5">
      <c r="A4118">
        <v>19400416</v>
      </c>
      <c r="B4118">
        <v>-1.2</v>
      </c>
      <c r="C4118">
        <v>-0.78</v>
      </c>
      <c r="D4118">
        <v>-0.34</v>
      </c>
      <c r="E4118">
        <v>0</v>
      </c>
    </row>
    <row r="4119" spans="1:5">
      <c r="A4119">
        <v>19400417</v>
      </c>
      <c r="B4119">
        <v>0.26</v>
      </c>
      <c r="C4119">
        <v>0.61</v>
      </c>
      <c r="D4119">
        <v>0.01</v>
      </c>
      <c r="E4119">
        <v>0</v>
      </c>
    </row>
    <row r="4120" spans="1:5">
      <c r="A4120">
        <v>19400418</v>
      </c>
      <c r="B4120">
        <v>-0.74</v>
      </c>
      <c r="C4120">
        <v>-0.28999999999999998</v>
      </c>
      <c r="D4120">
        <v>0.23</v>
      </c>
      <c r="E4120">
        <v>0</v>
      </c>
    </row>
    <row r="4121" spans="1:5">
      <c r="A4121">
        <v>19400419</v>
      </c>
      <c r="B4121">
        <v>-0.1</v>
      </c>
      <c r="C4121">
        <v>-0.14000000000000001</v>
      </c>
      <c r="D4121">
        <v>-0.37</v>
      </c>
      <c r="E4121">
        <v>0</v>
      </c>
    </row>
    <row r="4122" spans="1:5">
      <c r="A4122">
        <v>19400420</v>
      </c>
      <c r="B4122">
        <v>0.63</v>
      </c>
      <c r="C4122">
        <v>1.02</v>
      </c>
      <c r="D4122">
        <v>0.34</v>
      </c>
      <c r="E4122">
        <v>0</v>
      </c>
    </row>
    <row r="4123" spans="1:5">
      <c r="A4123">
        <v>19400422</v>
      </c>
      <c r="B4123">
        <v>0.24</v>
      </c>
      <c r="C4123">
        <v>0.25</v>
      </c>
      <c r="D4123">
        <v>0.03</v>
      </c>
      <c r="E4123">
        <v>0</v>
      </c>
    </row>
    <row r="4124" spans="1:5">
      <c r="A4124">
        <v>19400423</v>
      </c>
      <c r="B4124">
        <v>0.52</v>
      </c>
      <c r="C4124">
        <v>0.39</v>
      </c>
      <c r="D4124">
        <v>-0.03</v>
      </c>
      <c r="E4124">
        <v>0</v>
      </c>
    </row>
    <row r="4125" spans="1:5">
      <c r="A4125">
        <v>19400424</v>
      </c>
      <c r="B4125">
        <v>-0.33</v>
      </c>
      <c r="C4125">
        <v>-0.11</v>
      </c>
      <c r="D4125">
        <v>-0.03</v>
      </c>
      <c r="E4125">
        <v>0</v>
      </c>
    </row>
    <row r="4126" spans="1:5">
      <c r="A4126">
        <v>19400425</v>
      </c>
      <c r="B4126">
        <v>0.08</v>
      </c>
      <c r="C4126">
        <v>0.14000000000000001</v>
      </c>
      <c r="D4126">
        <v>0.1</v>
      </c>
      <c r="E4126">
        <v>0</v>
      </c>
    </row>
    <row r="4127" spans="1:5">
      <c r="A4127">
        <v>19400426</v>
      </c>
      <c r="B4127">
        <v>-0.69</v>
      </c>
      <c r="C4127">
        <v>-0.81</v>
      </c>
      <c r="D4127">
        <v>-0.25</v>
      </c>
      <c r="E4127">
        <v>0</v>
      </c>
    </row>
    <row r="4128" spans="1:5">
      <c r="A4128">
        <v>19400427</v>
      </c>
      <c r="B4128">
        <v>0.14000000000000001</v>
      </c>
      <c r="C4128">
        <v>0.41</v>
      </c>
      <c r="D4128">
        <v>-0.3</v>
      </c>
      <c r="E4128">
        <v>0</v>
      </c>
    </row>
    <row r="4129" spans="1:5">
      <c r="A4129">
        <v>19400429</v>
      </c>
      <c r="B4129">
        <v>0.23</v>
      </c>
      <c r="C4129">
        <v>0.19</v>
      </c>
      <c r="D4129">
        <v>0.1</v>
      </c>
      <c r="E4129">
        <v>0</v>
      </c>
    </row>
    <row r="4130" spans="1:5">
      <c r="A4130">
        <v>19400430</v>
      </c>
      <c r="B4130">
        <v>0.1</v>
      </c>
      <c r="C4130">
        <v>-0.42</v>
      </c>
      <c r="D4130">
        <v>-0.34</v>
      </c>
      <c r="E4130">
        <v>0</v>
      </c>
    </row>
    <row r="4131" spans="1:5">
      <c r="A4131">
        <v>19400501</v>
      </c>
      <c r="B4131">
        <v>-1.05</v>
      </c>
      <c r="C4131">
        <v>-0.56000000000000005</v>
      </c>
      <c r="D4131">
        <v>-0.51</v>
      </c>
      <c r="E4131">
        <v>-1E-3</v>
      </c>
    </row>
    <row r="4132" spans="1:5">
      <c r="A4132">
        <v>19400502</v>
      </c>
      <c r="B4132">
        <v>0.47</v>
      </c>
      <c r="C4132">
        <v>0.44</v>
      </c>
      <c r="D4132">
        <v>0.16</v>
      </c>
      <c r="E4132">
        <v>-1E-3</v>
      </c>
    </row>
    <row r="4133" spans="1:5">
      <c r="A4133">
        <v>19400503</v>
      </c>
      <c r="B4133">
        <v>0.1</v>
      </c>
      <c r="C4133">
        <v>0.05</v>
      </c>
      <c r="D4133">
        <v>-0.38</v>
      </c>
      <c r="E4133">
        <v>-1E-3</v>
      </c>
    </row>
    <row r="4134" spans="1:5">
      <c r="A4134">
        <v>19400504</v>
      </c>
      <c r="B4134">
        <v>-0.18</v>
      </c>
      <c r="C4134">
        <v>-0.33</v>
      </c>
      <c r="D4134">
        <v>0.3</v>
      </c>
      <c r="E4134">
        <v>-1E-3</v>
      </c>
    </row>
    <row r="4135" spans="1:5">
      <c r="A4135">
        <v>19400506</v>
      </c>
      <c r="B4135">
        <v>-0.11</v>
      </c>
      <c r="C4135">
        <v>-0.17</v>
      </c>
      <c r="D4135">
        <v>-0.16</v>
      </c>
      <c r="E4135">
        <v>-1E-3</v>
      </c>
    </row>
    <row r="4136" spans="1:5">
      <c r="A4136">
        <v>19400507</v>
      </c>
      <c r="B4136">
        <v>0.14000000000000001</v>
      </c>
      <c r="C4136">
        <v>-0.18</v>
      </c>
      <c r="D4136">
        <v>-0.08</v>
      </c>
      <c r="E4136">
        <v>-1E-3</v>
      </c>
    </row>
    <row r="4137" spans="1:5">
      <c r="A4137">
        <v>19400508</v>
      </c>
      <c r="B4137">
        <v>0.09</v>
      </c>
      <c r="C4137">
        <v>-0.05</v>
      </c>
      <c r="D4137">
        <v>0.26</v>
      </c>
      <c r="E4137">
        <v>-1E-3</v>
      </c>
    </row>
    <row r="4138" spans="1:5">
      <c r="A4138">
        <v>19400509</v>
      </c>
      <c r="B4138">
        <v>0.23</v>
      </c>
      <c r="C4138">
        <v>0.04</v>
      </c>
      <c r="D4138">
        <v>0.44</v>
      </c>
      <c r="E4138">
        <v>-1E-3</v>
      </c>
    </row>
    <row r="4139" spans="1:5">
      <c r="A4139">
        <v>19400510</v>
      </c>
      <c r="B4139">
        <v>-2.5499999999999998</v>
      </c>
      <c r="C4139">
        <v>-1.17</v>
      </c>
      <c r="D4139">
        <v>-0.54</v>
      </c>
      <c r="E4139">
        <v>-1E-3</v>
      </c>
    </row>
    <row r="4140" spans="1:5">
      <c r="A4140">
        <v>19400511</v>
      </c>
      <c r="B4140">
        <v>0.11</v>
      </c>
      <c r="C4140">
        <v>0.14000000000000001</v>
      </c>
      <c r="D4140">
        <v>0.18</v>
      </c>
      <c r="E4140">
        <v>-1E-3</v>
      </c>
    </row>
    <row r="4141" spans="1:5">
      <c r="A4141">
        <v>19400513</v>
      </c>
      <c r="B4141">
        <v>-5.58</v>
      </c>
      <c r="C4141">
        <v>-3.97</v>
      </c>
      <c r="D4141">
        <v>-1.37</v>
      </c>
      <c r="E4141">
        <v>-1E-3</v>
      </c>
    </row>
    <row r="4142" spans="1:5">
      <c r="A4142">
        <v>19400514</v>
      </c>
      <c r="B4142">
        <v>-7.21</v>
      </c>
      <c r="C4142">
        <v>-3.36</v>
      </c>
      <c r="D4142">
        <v>-0.28000000000000003</v>
      </c>
      <c r="E4142">
        <v>-1E-3</v>
      </c>
    </row>
    <row r="4143" spans="1:5">
      <c r="A4143">
        <v>19400515</v>
      </c>
      <c r="B4143">
        <v>0.46</v>
      </c>
      <c r="C4143">
        <v>-1.87</v>
      </c>
      <c r="D4143">
        <v>-3.21</v>
      </c>
      <c r="E4143">
        <v>-1E-3</v>
      </c>
    </row>
    <row r="4144" spans="1:5">
      <c r="A4144">
        <v>19400516</v>
      </c>
      <c r="B4144">
        <v>1.49</v>
      </c>
      <c r="C4144">
        <v>3.76</v>
      </c>
      <c r="D4144">
        <v>0.47</v>
      </c>
      <c r="E4144">
        <v>-1E-3</v>
      </c>
    </row>
    <row r="4145" spans="1:5">
      <c r="A4145">
        <v>19400517</v>
      </c>
      <c r="B4145">
        <v>-4.4000000000000004</v>
      </c>
      <c r="C4145">
        <v>-1.62</v>
      </c>
      <c r="D4145">
        <v>0.03</v>
      </c>
      <c r="E4145">
        <v>-1E-3</v>
      </c>
    </row>
    <row r="4146" spans="1:5">
      <c r="A4146">
        <v>19400518</v>
      </c>
      <c r="B4146">
        <v>-1.94</v>
      </c>
      <c r="C4146">
        <v>-0.4</v>
      </c>
      <c r="D4146">
        <v>-2.19</v>
      </c>
      <c r="E4146">
        <v>-1E-3</v>
      </c>
    </row>
    <row r="4147" spans="1:5">
      <c r="A4147">
        <v>19400520</v>
      </c>
      <c r="B4147">
        <v>0.48</v>
      </c>
      <c r="C4147">
        <v>1.79</v>
      </c>
      <c r="D4147">
        <v>1.22</v>
      </c>
      <c r="E4147">
        <v>-1E-3</v>
      </c>
    </row>
    <row r="4148" spans="1:5">
      <c r="A4148">
        <v>19400521</v>
      </c>
      <c r="B4148">
        <v>-6.99</v>
      </c>
      <c r="C4148">
        <v>-5.14</v>
      </c>
      <c r="D4148">
        <v>-1.03</v>
      </c>
      <c r="E4148">
        <v>-1E-3</v>
      </c>
    </row>
    <row r="4149" spans="1:5">
      <c r="A4149">
        <v>19400522</v>
      </c>
      <c r="B4149">
        <v>0.17</v>
      </c>
      <c r="C4149">
        <v>2.0499999999999998</v>
      </c>
      <c r="D4149">
        <v>0</v>
      </c>
      <c r="E4149">
        <v>-1E-3</v>
      </c>
    </row>
    <row r="4150" spans="1:5">
      <c r="A4150">
        <v>19400523</v>
      </c>
      <c r="B4150">
        <v>0.32</v>
      </c>
      <c r="C4150">
        <v>-0.34</v>
      </c>
      <c r="D4150">
        <v>1.3</v>
      </c>
      <c r="E4150">
        <v>-1E-3</v>
      </c>
    </row>
    <row r="4151" spans="1:5">
      <c r="A4151">
        <v>19400524</v>
      </c>
      <c r="B4151">
        <v>-0.2</v>
      </c>
      <c r="C4151">
        <v>0.87</v>
      </c>
      <c r="D4151">
        <v>0.7</v>
      </c>
      <c r="E4151">
        <v>-1E-3</v>
      </c>
    </row>
    <row r="4152" spans="1:5">
      <c r="A4152">
        <v>19400525</v>
      </c>
      <c r="B4152">
        <v>1.17</v>
      </c>
      <c r="C4152">
        <v>1.45</v>
      </c>
      <c r="D4152">
        <v>0.21</v>
      </c>
      <c r="E4152">
        <v>-1E-3</v>
      </c>
    </row>
    <row r="4153" spans="1:5">
      <c r="A4153">
        <v>19400527</v>
      </c>
      <c r="B4153">
        <v>1.72</v>
      </c>
      <c r="C4153">
        <v>1.35</v>
      </c>
      <c r="D4153">
        <v>0.45</v>
      </c>
      <c r="E4153">
        <v>-1E-3</v>
      </c>
    </row>
    <row r="4154" spans="1:5">
      <c r="A4154">
        <v>19400528</v>
      </c>
      <c r="B4154">
        <v>-2.4</v>
      </c>
      <c r="C4154">
        <v>-2.08</v>
      </c>
      <c r="D4154">
        <v>-0.57999999999999996</v>
      </c>
      <c r="E4154">
        <v>-1E-3</v>
      </c>
    </row>
    <row r="4155" spans="1:5">
      <c r="A4155">
        <v>19400529</v>
      </c>
      <c r="B4155">
        <v>1.35</v>
      </c>
      <c r="C4155">
        <v>1.6</v>
      </c>
      <c r="D4155">
        <v>1.07</v>
      </c>
      <c r="E4155">
        <v>-1E-3</v>
      </c>
    </row>
    <row r="4156" spans="1:5">
      <c r="A4156">
        <v>19400531</v>
      </c>
      <c r="B4156">
        <v>0.42</v>
      </c>
      <c r="C4156">
        <v>0.5</v>
      </c>
      <c r="D4156">
        <v>-1.1200000000000001</v>
      </c>
      <c r="E4156">
        <v>-1E-3</v>
      </c>
    </row>
    <row r="4157" spans="1:5">
      <c r="A4157">
        <v>19400601</v>
      </c>
      <c r="B4157">
        <v>-0.28999999999999998</v>
      </c>
      <c r="C4157">
        <v>0.03</v>
      </c>
      <c r="D4157">
        <v>0.25</v>
      </c>
      <c r="E4157">
        <v>0</v>
      </c>
    </row>
    <row r="4158" spans="1:5">
      <c r="A4158">
        <v>19400603</v>
      </c>
      <c r="B4158">
        <v>-1.06</v>
      </c>
      <c r="C4158">
        <v>-0.06</v>
      </c>
      <c r="D4158">
        <v>0.42</v>
      </c>
      <c r="E4158">
        <v>0</v>
      </c>
    </row>
    <row r="4159" spans="1:5">
      <c r="A4159">
        <v>19400604</v>
      </c>
      <c r="B4159">
        <v>0.96</v>
      </c>
      <c r="C4159">
        <v>0.11</v>
      </c>
      <c r="D4159">
        <v>-0.04</v>
      </c>
      <c r="E4159">
        <v>0</v>
      </c>
    </row>
    <row r="4160" spans="1:5">
      <c r="A4160">
        <v>19400605</v>
      </c>
      <c r="B4160">
        <v>-1.67</v>
      </c>
      <c r="C4160">
        <v>-0.91</v>
      </c>
      <c r="D4160">
        <v>-0.41</v>
      </c>
      <c r="E4160">
        <v>0</v>
      </c>
    </row>
    <row r="4161" spans="1:5">
      <c r="A4161">
        <v>19400606</v>
      </c>
      <c r="B4161">
        <v>1.1000000000000001</v>
      </c>
      <c r="C4161">
        <v>0.16</v>
      </c>
      <c r="D4161">
        <v>-0.45</v>
      </c>
      <c r="E4161">
        <v>0</v>
      </c>
    </row>
    <row r="4162" spans="1:5">
      <c r="A4162">
        <v>19400607</v>
      </c>
      <c r="B4162">
        <v>1.06</v>
      </c>
      <c r="C4162">
        <v>0.4</v>
      </c>
      <c r="D4162">
        <v>1.06</v>
      </c>
      <c r="E4162">
        <v>0</v>
      </c>
    </row>
    <row r="4163" spans="1:5">
      <c r="A4163">
        <v>19400608</v>
      </c>
      <c r="B4163">
        <v>-0.17</v>
      </c>
      <c r="C4163">
        <v>0.02</v>
      </c>
      <c r="D4163">
        <v>-0.35</v>
      </c>
      <c r="E4163">
        <v>0</v>
      </c>
    </row>
    <row r="4164" spans="1:5">
      <c r="A4164">
        <v>19400610</v>
      </c>
      <c r="B4164">
        <v>-2.94</v>
      </c>
      <c r="C4164">
        <v>-0.97</v>
      </c>
      <c r="D4164">
        <v>1.0900000000000001</v>
      </c>
      <c r="E4164">
        <v>0</v>
      </c>
    </row>
    <row r="4165" spans="1:5">
      <c r="A4165">
        <v>19400611</v>
      </c>
      <c r="B4165">
        <v>3.8</v>
      </c>
      <c r="C4165">
        <v>1.17</v>
      </c>
      <c r="D4165">
        <v>-1.3</v>
      </c>
      <c r="E4165">
        <v>0</v>
      </c>
    </row>
    <row r="4166" spans="1:5">
      <c r="A4166">
        <v>19400612</v>
      </c>
      <c r="B4166">
        <v>4.8099999999999996</v>
      </c>
      <c r="C4166">
        <v>1.33</v>
      </c>
      <c r="D4166">
        <v>1.66</v>
      </c>
      <c r="E4166">
        <v>0</v>
      </c>
    </row>
    <row r="4167" spans="1:5">
      <c r="A4167">
        <v>19400613</v>
      </c>
      <c r="B4167">
        <v>-1.63</v>
      </c>
      <c r="C4167">
        <v>-0.34</v>
      </c>
      <c r="D4167">
        <v>-1.1200000000000001</v>
      </c>
      <c r="E4167">
        <v>0</v>
      </c>
    </row>
    <row r="4168" spans="1:5">
      <c r="A4168">
        <v>19400614</v>
      </c>
      <c r="B4168">
        <v>1.87</v>
      </c>
      <c r="C4168">
        <v>0.54</v>
      </c>
      <c r="D4168">
        <v>0.27</v>
      </c>
      <c r="E4168">
        <v>0</v>
      </c>
    </row>
    <row r="4169" spans="1:5">
      <c r="A4169">
        <v>19400615</v>
      </c>
      <c r="B4169">
        <v>0.84</v>
      </c>
      <c r="C4169">
        <v>0.06</v>
      </c>
      <c r="D4169">
        <v>0.7</v>
      </c>
      <c r="E4169">
        <v>0</v>
      </c>
    </row>
    <row r="4170" spans="1:5">
      <c r="A4170">
        <v>19400617</v>
      </c>
      <c r="B4170">
        <v>-0.66</v>
      </c>
      <c r="C4170">
        <v>-1.77</v>
      </c>
      <c r="D4170">
        <v>-0.98</v>
      </c>
      <c r="E4170">
        <v>0</v>
      </c>
    </row>
    <row r="4171" spans="1:5">
      <c r="A4171">
        <v>19400618</v>
      </c>
      <c r="B4171">
        <v>0.57999999999999996</v>
      </c>
      <c r="C4171">
        <v>1</v>
      </c>
      <c r="D4171">
        <v>1.34</v>
      </c>
      <c r="E4171">
        <v>0</v>
      </c>
    </row>
    <row r="4172" spans="1:5">
      <c r="A4172">
        <v>19400619</v>
      </c>
      <c r="B4172">
        <v>0.35</v>
      </c>
      <c r="C4172">
        <v>-0.79</v>
      </c>
      <c r="D4172">
        <v>-0.33</v>
      </c>
      <c r="E4172">
        <v>0</v>
      </c>
    </row>
    <row r="4173" spans="1:5">
      <c r="A4173">
        <v>19400620</v>
      </c>
      <c r="B4173">
        <v>-0.7</v>
      </c>
      <c r="C4173">
        <v>0.1</v>
      </c>
      <c r="D4173">
        <v>0.47</v>
      </c>
      <c r="E4173">
        <v>0</v>
      </c>
    </row>
    <row r="4174" spans="1:5">
      <c r="A4174">
        <v>19400621</v>
      </c>
      <c r="B4174">
        <v>0.02</v>
      </c>
      <c r="C4174">
        <v>-0.03</v>
      </c>
      <c r="D4174">
        <v>0.24</v>
      </c>
      <c r="E4174">
        <v>0</v>
      </c>
    </row>
    <row r="4175" spans="1:5">
      <c r="A4175">
        <v>19400622</v>
      </c>
      <c r="B4175">
        <v>0.44</v>
      </c>
      <c r="C4175">
        <v>-0.31</v>
      </c>
      <c r="D4175">
        <v>0.52</v>
      </c>
      <c r="E4175">
        <v>0</v>
      </c>
    </row>
    <row r="4176" spans="1:5">
      <c r="A4176">
        <v>19400624</v>
      </c>
      <c r="B4176">
        <v>0.82</v>
      </c>
      <c r="C4176">
        <v>-0.7</v>
      </c>
      <c r="D4176">
        <v>0.16</v>
      </c>
      <c r="E4176">
        <v>0</v>
      </c>
    </row>
    <row r="4177" spans="1:5">
      <c r="A4177">
        <v>19400625</v>
      </c>
      <c r="B4177">
        <v>-2.36</v>
      </c>
      <c r="C4177">
        <v>-0.39</v>
      </c>
      <c r="D4177">
        <v>0.44</v>
      </c>
      <c r="E4177">
        <v>0</v>
      </c>
    </row>
    <row r="4178" spans="1:5">
      <c r="A4178">
        <v>19400626</v>
      </c>
      <c r="B4178">
        <v>-0.66</v>
      </c>
      <c r="C4178">
        <v>-1.0900000000000001</v>
      </c>
      <c r="D4178">
        <v>-0.1</v>
      </c>
      <c r="E4178">
        <v>0</v>
      </c>
    </row>
    <row r="4179" spans="1:5">
      <c r="A4179">
        <v>19400627</v>
      </c>
      <c r="B4179">
        <v>1.06</v>
      </c>
      <c r="C4179">
        <v>0.24</v>
      </c>
      <c r="D4179">
        <v>0.75</v>
      </c>
      <c r="E4179">
        <v>0</v>
      </c>
    </row>
    <row r="4180" spans="1:5">
      <c r="A4180">
        <v>19400628</v>
      </c>
      <c r="B4180">
        <v>1.29</v>
      </c>
      <c r="C4180">
        <v>0.63</v>
      </c>
      <c r="D4180">
        <v>0.46</v>
      </c>
      <c r="E4180">
        <v>0</v>
      </c>
    </row>
    <row r="4181" spans="1:5">
      <c r="A4181">
        <v>19400629</v>
      </c>
      <c r="B4181">
        <v>-7.0000000000000007E-2</v>
      </c>
      <c r="C4181">
        <v>-0.06</v>
      </c>
      <c r="D4181">
        <v>-0.28000000000000003</v>
      </c>
      <c r="E4181">
        <v>0</v>
      </c>
    </row>
    <row r="4182" spans="1:5">
      <c r="A4182">
        <v>19400701</v>
      </c>
      <c r="B4182">
        <v>-0.59</v>
      </c>
      <c r="C4182">
        <v>0.2</v>
      </c>
      <c r="D4182">
        <v>0.09</v>
      </c>
      <c r="E4182">
        <v>0</v>
      </c>
    </row>
    <row r="4183" spans="1:5">
      <c r="A4183">
        <v>19400702</v>
      </c>
      <c r="B4183">
        <v>-0.15</v>
      </c>
      <c r="C4183">
        <v>0.17</v>
      </c>
      <c r="D4183">
        <v>-0.24</v>
      </c>
      <c r="E4183">
        <v>0</v>
      </c>
    </row>
    <row r="4184" spans="1:5">
      <c r="A4184">
        <v>19400703</v>
      </c>
      <c r="B4184">
        <v>0.2</v>
      </c>
      <c r="C4184">
        <v>0.06</v>
      </c>
      <c r="D4184">
        <v>-0.03</v>
      </c>
      <c r="E4184">
        <v>0</v>
      </c>
    </row>
    <row r="4185" spans="1:5">
      <c r="A4185">
        <v>19400705</v>
      </c>
      <c r="B4185">
        <v>0.48</v>
      </c>
      <c r="C4185">
        <v>0.27</v>
      </c>
      <c r="D4185">
        <v>-0.12</v>
      </c>
      <c r="E4185">
        <v>0</v>
      </c>
    </row>
    <row r="4186" spans="1:5">
      <c r="A4186">
        <v>19400706</v>
      </c>
      <c r="B4186">
        <v>0.22</v>
      </c>
      <c r="C4186">
        <v>-0.36</v>
      </c>
      <c r="D4186">
        <v>0.83</v>
      </c>
      <c r="E4186">
        <v>0</v>
      </c>
    </row>
    <row r="4187" spans="1:5">
      <c r="A4187">
        <v>19400708</v>
      </c>
      <c r="B4187">
        <v>-0.2</v>
      </c>
      <c r="C4187">
        <v>-0.12</v>
      </c>
      <c r="D4187">
        <v>-0.47</v>
      </c>
      <c r="E4187">
        <v>0</v>
      </c>
    </row>
    <row r="4188" spans="1:5">
      <c r="A4188">
        <v>19400709</v>
      </c>
      <c r="B4188">
        <v>-0.17</v>
      </c>
      <c r="C4188">
        <v>-0.24</v>
      </c>
      <c r="D4188">
        <v>0.52</v>
      </c>
      <c r="E4188">
        <v>0</v>
      </c>
    </row>
    <row r="4189" spans="1:5">
      <c r="A4189">
        <v>19400710</v>
      </c>
      <c r="B4189">
        <v>0.05</v>
      </c>
      <c r="C4189">
        <v>-0.01</v>
      </c>
      <c r="D4189">
        <v>0.03</v>
      </c>
      <c r="E4189">
        <v>0</v>
      </c>
    </row>
    <row r="4190" spans="1:5">
      <c r="A4190">
        <v>19400711</v>
      </c>
      <c r="B4190">
        <v>7.0000000000000007E-2</v>
      </c>
      <c r="C4190">
        <v>0.22</v>
      </c>
      <c r="D4190">
        <v>-0.01</v>
      </c>
      <c r="E4190">
        <v>0</v>
      </c>
    </row>
    <row r="4191" spans="1:5">
      <c r="A4191">
        <v>19400712</v>
      </c>
      <c r="B4191">
        <v>-0.08</v>
      </c>
      <c r="C4191">
        <v>0.06</v>
      </c>
      <c r="D4191">
        <v>-0.47</v>
      </c>
      <c r="E4191">
        <v>0</v>
      </c>
    </row>
    <row r="4192" spans="1:5">
      <c r="A4192">
        <v>19400713</v>
      </c>
      <c r="B4192">
        <v>0.06</v>
      </c>
      <c r="C4192">
        <v>0.06</v>
      </c>
      <c r="D4192">
        <v>0.19</v>
      </c>
      <c r="E4192">
        <v>0</v>
      </c>
    </row>
    <row r="4193" spans="1:5">
      <c r="A4193">
        <v>19400715</v>
      </c>
      <c r="B4193">
        <v>0.33</v>
      </c>
      <c r="C4193">
        <v>0.13</v>
      </c>
      <c r="D4193">
        <v>-0.25</v>
      </c>
      <c r="E4193">
        <v>0</v>
      </c>
    </row>
    <row r="4194" spans="1:5">
      <c r="A4194">
        <v>19400716</v>
      </c>
      <c r="B4194">
        <v>0.99</v>
      </c>
      <c r="C4194">
        <v>0.35</v>
      </c>
      <c r="D4194">
        <v>0.1</v>
      </c>
      <c r="E4194">
        <v>0</v>
      </c>
    </row>
    <row r="4195" spans="1:5">
      <c r="A4195">
        <v>19400717</v>
      </c>
      <c r="B4195">
        <v>-0.22</v>
      </c>
      <c r="C4195">
        <v>0.32</v>
      </c>
      <c r="D4195">
        <v>-0.65</v>
      </c>
      <c r="E4195">
        <v>0</v>
      </c>
    </row>
    <row r="4196" spans="1:5">
      <c r="A4196">
        <v>19400718</v>
      </c>
      <c r="B4196">
        <v>0.13</v>
      </c>
      <c r="C4196">
        <v>-0.31</v>
      </c>
      <c r="D4196">
        <v>-0.22</v>
      </c>
      <c r="E4196">
        <v>0</v>
      </c>
    </row>
    <row r="4197" spans="1:5">
      <c r="A4197">
        <v>19400719</v>
      </c>
      <c r="B4197">
        <v>-0.64</v>
      </c>
      <c r="C4197">
        <v>0.43</v>
      </c>
      <c r="D4197">
        <v>0.01</v>
      </c>
      <c r="E4197">
        <v>0</v>
      </c>
    </row>
    <row r="4198" spans="1:5">
      <c r="A4198">
        <v>19400720</v>
      </c>
      <c r="B4198">
        <v>-0.21</v>
      </c>
      <c r="C4198">
        <v>7.0000000000000007E-2</v>
      </c>
      <c r="D4198">
        <v>-0.14000000000000001</v>
      </c>
      <c r="E4198">
        <v>0</v>
      </c>
    </row>
    <row r="4199" spans="1:5">
      <c r="A4199">
        <v>19400722</v>
      </c>
      <c r="B4199">
        <v>-0.05</v>
      </c>
      <c r="C4199">
        <v>-0.17</v>
      </c>
      <c r="D4199">
        <v>0.3</v>
      </c>
      <c r="E4199">
        <v>0</v>
      </c>
    </row>
    <row r="4200" spans="1:5">
      <c r="A4200">
        <v>19400723</v>
      </c>
      <c r="B4200">
        <v>7.0000000000000007E-2</v>
      </c>
      <c r="C4200">
        <v>-0.42</v>
      </c>
      <c r="D4200">
        <v>0.04</v>
      </c>
      <c r="E4200">
        <v>0</v>
      </c>
    </row>
    <row r="4201" spans="1:5">
      <c r="A4201">
        <v>19400724</v>
      </c>
      <c r="B4201">
        <v>-0.44</v>
      </c>
      <c r="C4201">
        <v>7.0000000000000007E-2</v>
      </c>
      <c r="D4201">
        <v>0.01</v>
      </c>
      <c r="E4201">
        <v>0</v>
      </c>
    </row>
    <row r="4202" spans="1:5">
      <c r="A4202">
        <v>19400725</v>
      </c>
      <c r="B4202">
        <v>0.06</v>
      </c>
      <c r="C4202">
        <v>-0.21</v>
      </c>
      <c r="D4202">
        <v>-0.14000000000000001</v>
      </c>
      <c r="E4202">
        <v>0</v>
      </c>
    </row>
    <row r="4203" spans="1:5">
      <c r="A4203">
        <v>19400726</v>
      </c>
      <c r="B4203">
        <v>0.37</v>
      </c>
      <c r="C4203">
        <v>-0.08</v>
      </c>
      <c r="D4203">
        <v>0.14000000000000001</v>
      </c>
      <c r="E4203">
        <v>0</v>
      </c>
    </row>
    <row r="4204" spans="1:5">
      <c r="A4204">
        <v>19400727</v>
      </c>
      <c r="B4204">
        <v>0.19</v>
      </c>
      <c r="C4204">
        <v>0.24</v>
      </c>
      <c r="D4204">
        <v>-0.15</v>
      </c>
      <c r="E4204">
        <v>0</v>
      </c>
    </row>
    <row r="4205" spans="1:5">
      <c r="A4205">
        <v>19400729</v>
      </c>
      <c r="B4205">
        <v>0.53</v>
      </c>
      <c r="C4205">
        <v>-0.59</v>
      </c>
      <c r="D4205">
        <v>0.18</v>
      </c>
      <c r="E4205">
        <v>0</v>
      </c>
    </row>
    <row r="4206" spans="1:5">
      <c r="A4206">
        <v>19400730</v>
      </c>
      <c r="B4206">
        <v>2.2000000000000002</v>
      </c>
      <c r="C4206">
        <v>0.18</v>
      </c>
      <c r="D4206">
        <v>0.39</v>
      </c>
      <c r="E4206">
        <v>0</v>
      </c>
    </row>
    <row r="4207" spans="1:5">
      <c r="A4207">
        <v>19400731</v>
      </c>
      <c r="B4207">
        <v>-0.05</v>
      </c>
      <c r="C4207">
        <v>0.66</v>
      </c>
      <c r="D4207">
        <v>-0.63</v>
      </c>
      <c r="E4207">
        <v>0</v>
      </c>
    </row>
    <row r="4208" spans="1:5">
      <c r="A4208">
        <v>19400801</v>
      </c>
      <c r="B4208">
        <v>-0.1</v>
      </c>
      <c r="C4208">
        <v>0.16</v>
      </c>
      <c r="D4208">
        <v>-0.51</v>
      </c>
      <c r="E4208">
        <v>0</v>
      </c>
    </row>
    <row r="4209" spans="1:5">
      <c r="A4209">
        <v>19400802</v>
      </c>
      <c r="B4209">
        <v>0.02</v>
      </c>
      <c r="C4209">
        <v>-0.06</v>
      </c>
      <c r="D4209">
        <v>-0.1</v>
      </c>
      <c r="E4209">
        <v>0</v>
      </c>
    </row>
    <row r="4210" spans="1:5">
      <c r="A4210">
        <v>19400803</v>
      </c>
      <c r="B4210">
        <v>0.08</v>
      </c>
      <c r="C4210">
        <v>0.08</v>
      </c>
      <c r="D4210">
        <v>0.23</v>
      </c>
      <c r="E4210">
        <v>0</v>
      </c>
    </row>
    <row r="4211" spans="1:5">
      <c r="A4211">
        <v>19400805</v>
      </c>
      <c r="B4211">
        <v>-0.12</v>
      </c>
      <c r="C4211">
        <v>-0.21</v>
      </c>
      <c r="D4211">
        <v>-0.44</v>
      </c>
      <c r="E4211">
        <v>0</v>
      </c>
    </row>
    <row r="4212" spans="1:5">
      <c r="A4212">
        <v>19400806</v>
      </c>
      <c r="B4212">
        <v>-0.75</v>
      </c>
      <c r="C4212">
        <v>0</v>
      </c>
      <c r="D4212">
        <v>0.25</v>
      </c>
      <c r="E4212">
        <v>0</v>
      </c>
    </row>
    <row r="4213" spans="1:5">
      <c r="A4213">
        <v>19400807</v>
      </c>
      <c r="B4213">
        <v>-0.16</v>
      </c>
      <c r="C4213">
        <v>-0.26</v>
      </c>
      <c r="D4213">
        <v>0.03</v>
      </c>
      <c r="E4213">
        <v>0</v>
      </c>
    </row>
    <row r="4214" spans="1:5">
      <c r="A4214">
        <v>19400808</v>
      </c>
      <c r="B4214">
        <v>0.13</v>
      </c>
      <c r="C4214">
        <v>-0.02</v>
      </c>
      <c r="D4214">
        <v>-0.46</v>
      </c>
      <c r="E4214">
        <v>0</v>
      </c>
    </row>
    <row r="4215" spans="1:5">
      <c r="A4215">
        <v>19400809</v>
      </c>
      <c r="B4215">
        <v>0.64</v>
      </c>
      <c r="C4215">
        <v>-0.25</v>
      </c>
      <c r="D4215">
        <v>0.26</v>
      </c>
      <c r="E4215">
        <v>0</v>
      </c>
    </row>
    <row r="4216" spans="1:5">
      <c r="A4216">
        <v>19400810</v>
      </c>
      <c r="B4216">
        <v>0.57999999999999996</v>
      </c>
      <c r="C4216">
        <v>-0.13</v>
      </c>
      <c r="D4216">
        <v>0</v>
      </c>
      <c r="E4216">
        <v>0</v>
      </c>
    </row>
    <row r="4217" spans="1:5">
      <c r="A4217">
        <v>19400812</v>
      </c>
      <c r="B4217">
        <v>0.2</v>
      </c>
      <c r="C4217">
        <v>-0.67</v>
      </c>
      <c r="D4217">
        <v>0.02</v>
      </c>
      <c r="E4217">
        <v>0</v>
      </c>
    </row>
    <row r="4218" spans="1:5">
      <c r="A4218">
        <v>19400813</v>
      </c>
      <c r="B4218">
        <v>-3.16</v>
      </c>
      <c r="C4218">
        <v>0.4</v>
      </c>
      <c r="D4218">
        <v>-0.7</v>
      </c>
      <c r="E4218">
        <v>0</v>
      </c>
    </row>
    <row r="4219" spans="1:5">
      <c r="A4219">
        <v>19400814</v>
      </c>
      <c r="B4219">
        <v>-0.37</v>
      </c>
      <c r="C4219">
        <v>-0.01</v>
      </c>
      <c r="D4219">
        <v>0.12</v>
      </c>
      <c r="E4219">
        <v>0</v>
      </c>
    </row>
    <row r="4220" spans="1:5">
      <c r="A4220">
        <v>19400815</v>
      </c>
      <c r="B4220">
        <v>0.6</v>
      </c>
      <c r="C4220">
        <v>0.23</v>
      </c>
      <c r="D4220">
        <v>-0.17</v>
      </c>
      <c r="E4220">
        <v>0</v>
      </c>
    </row>
    <row r="4221" spans="1:5">
      <c r="A4221">
        <v>19400816</v>
      </c>
      <c r="B4221">
        <v>-1.41</v>
      </c>
      <c r="C4221">
        <v>-0.03</v>
      </c>
      <c r="D4221">
        <v>0.23</v>
      </c>
      <c r="E4221">
        <v>0</v>
      </c>
    </row>
    <row r="4222" spans="1:5">
      <c r="A4222">
        <v>19400817</v>
      </c>
      <c r="B4222">
        <v>0.71</v>
      </c>
      <c r="C4222">
        <v>-0.15</v>
      </c>
      <c r="D4222">
        <v>0.15</v>
      </c>
      <c r="E4222">
        <v>0</v>
      </c>
    </row>
    <row r="4223" spans="1:5">
      <c r="A4223">
        <v>19400819</v>
      </c>
      <c r="B4223">
        <v>0.02</v>
      </c>
      <c r="C4223">
        <v>-0.01</v>
      </c>
      <c r="D4223">
        <v>-0.17</v>
      </c>
      <c r="E4223">
        <v>0</v>
      </c>
    </row>
    <row r="4224" spans="1:5">
      <c r="A4224">
        <v>19400820</v>
      </c>
      <c r="B4224">
        <v>0.97</v>
      </c>
      <c r="C4224">
        <v>-0.67</v>
      </c>
      <c r="D4224">
        <v>0.28999999999999998</v>
      </c>
      <c r="E4224">
        <v>0</v>
      </c>
    </row>
    <row r="4225" spans="1:5">
      <c r="A4225">
        <v>19400821</v>
      </c>
      <c r="B4225">
        <v>1.37</v>
      </c>
      <c r="C4225">
        <v>0.15</v>
      </c>
      <c r="D4225">
        <v>-0.27</v>
      </c>
      <c r="E4225">
        <v>0</v>
      </c>
    </row>
    <row r="4226" spans="1:5">
      <c r="A4226">
        <v>19400822</v>
      </c>
      <c r="B4226">
        <v>0.83</v>
      </c>
      <c r="C4226">
        <v>0.41</v>
      </c>
      <c r="D4226">
        <v>0.04</v>
      </c>
      <c r="E4226">
        <v>0</v>
      </c>
    </row>
    <row r="4227" spans="1:5">
      <c r="A4227">
        <v>19400823</v>
      </c>
      <c r="B4227">
        <v>-1.07</v>
      </c>
      <c r="C4227">
        <v>7.0000000000000007E-2</v>
      </c>
      <c r="D4227">
        <v>-0.46</v>
      </c>
      <c r="E4227">
        <v>0</v>
      </c>
    </row>
    <row r="4228" spans="1:5">
      <c r="A4228">
        <v>19400824</v>
      </c>
      <c r="B4228">
        <v>0.19</v>
      </c>
      <c r="C4228">
        <v>-0.11</v>
      </c>
      <c r="D4228">
        <v>0.17</v>
      </c>
      <c r="E4228">
        <v>0</v>
      </c>
    </row>
    <row r="4229" spans="1:5">
      <c r="A4229">
        <v>19400826</v>
      </c>
      <c r="B4229">
        <v>0.06</v>
      </c>
      <c r="C4229">
        <v>-0.12</v>
      </c>
      <c r="D4229">
        <v>-0.13</v>
      </c>
      <c r="E4229">
        <v>0</v>
      </c>
    </row>
    <row r="4230" spans="1:5">
      <c r="A4230">
        <v>19400827</v>
      </c>
      <c r="B4230">
        <v>-0.12</v>
      </c>
      <c r="C4230">
        <v>0</v>
      </c>
      <c r="D4230">
        <v>0.27</v>
      </c>
      <c r="E4230">
        <v>0</v>
      </c>
    </row>
    <row r="4231" spans="1:5">
      <c r="A4231">
        <v>19400828</v>
      </c>
      <c r="B4231">
        <v>1.21</v>
      </c>
      <c r="C4231">
        <v>0.1</v>
      </c>
      <c r="D4231">
        <v>0.76</v>
      </c>
      <c r="E4231">
        <v>0</v>
      </c>
    </row>
    <row r="4232" spans="1:5">
      <c r="A4232">
        <v>19400829</v>
      </c>
      <c r="B4232">
        <v>-0.18</v>
      </c>
      <c r="C4232">
        <v>-0.06</v>
      </c>
      <c r="D4232">
        <v>-0.19</v>
      </c>
      <c r="E4232">
        <v>0</v>
      </c>
    </row>
    <row r="4233" spans="1:5">
      <c r="A4233">
        <v>19400830</v>
      </c>
      <c r="B4233">
        <v>1.6</v>
      </c>
      <c r="C4233">
        <v>0.33</v>
      </c>
      <c r="D4233">
        <v>0.79</v>
      </c>
      <c r="E4233">
        <v>0</v>
      </c>
    </row>
    <row r="4234" spans="1:5">
      <c r="A4234">
        <v>19400831</v>
      </c>
      <c r="B4234">
        <v>0.56000000000000005</v>
      </c>
      <c r="C4234">
        <v>0.68</v>
      </c>
      <c r="D4234">
        <v>0.61</v>
      </c>
      <c r="E4234">
        <v>0</v>
      </c>
    </row>
    <row r="4235" spans="1:5">
      <c r="A4235">
        <v>19400903</v>
      </c>
      <c r="B4235">
        <v>0.32</v>
      </c>
      <c r="C4235">
        <v>0.55000000000000004</v>
      </c>
      <c r="D4235">
        <v>0.2</v>
      </c>
      <c r="E4235">
        <v>0</v>
      </c>
    </row>
    <row r="4236" spans="1:5">
      <c r="A4236">
        <v>19400904</v>
      </c>
      <c r="B4236">
        <v>1.65</v>
      </c>
      <c r="C4236">
        <v>-0.31</v>
      </c>
      <c r="D4236">
        <v>0.19</v>
      </c>
      <c r="E4236">
        <v>0</v>
      </c>
    </row>
    <row r="4237" spans="1:5">
      <c r="A4237">
        <v>19400905</v>
      </c>
      <c r="B4237">
        <v>1.7</v>
      </c>
      <c r="C4237">
        <v>1.1399999999999999</v>
      </c>
      <c r="D4237">
        <v>0.95</v>
      </c>
      <c r="E4237">
        <v>0</v>
      </c>
    </row>
    <row r="4238" spans="1:5">
      <c r="A4238">
        <v>19400906</v>
      </c>
      <c r="B4238">
        <v>-0.41</v>
      </c>
      <c r="C4238">
        <v>0.28000000000000003</v>
      </c>
      <c r="D4238">
        <v>-0.67</v>
      </c>
      <c r="E4238">
        <v>0</v>
      </c>
    </row>
    <row r="4239" spans="1:5">
      <c r="A4239">
        <v>19400907</v>
      </c>
      <c r="B4239">
        <v>-0.16</v>
      </c>
      <c r="C4239">
        <v>-0.01</v>
      </c>
      <c r="D4239">
        <v>0.18</v>
      </c>
      <c r="E4239">
        <v>0</v>
      </c>
    </row>
    <row r="4240" spans="1:5">
      <c r="A4240">
        <v>19400909</v>
      </c>
      <c r="B4240">
        <v>-2.36</v>
      </c>
      <c r="C4240">
        <v>-0.97</v>
      </c>
      <c r="D4240">
        <v>-0.75</v>
      </c>
      <c r="E4240">
        <v>0</v>
      </c>
    </row>
    <row r="4241" spans="1:5">
      <c r="A4241">
        <v>19400910</v>
      </c>
      <c r="B4241">
        <v>-0.1</v>
      </c>
      <c r="C4241">
        <v>0.2</v>
      </c>
      <c r="D4241">
        <v>-0.49</v>
      </c>
      <c r="E4241">
        <v>0</v>
      </c>
    </row>
    <row r="4242" spans="1:5">
      <c r="A4242">
        <v>19400911</v>
      </c>
      <c r="B4242">
        <v>-0.53</v>
      </c>
      <c r="C4242">
        <v>0.4</v>
      </c>
      <c r="D4242">
        <v>-0.18</v>
      </c>
      <c r="E4242">
        <v>0</v>
      </c>
    </row>
    <row r="4243" spans="1:5">
      <c r="A4243">
        <v>19400912</v>
      </c>
      <c r="B4243">
        <v>-1.1200000000000001</v>
      </c>
      <c r="C4243">
        <v>-0.12</v>
      </c>
      <c r="D4243">
        <v>-0.86</v>
      </c>
      <c r="E4243">
        <v>0</v>
      </c>
    </row>
    <row r="4244" spans="1:5">
      <c r="A4244">
        <v>19400913</v>
      </c>
      <c r="B4244">
        <v>0.09</v>
      </c>
      <c r="C4244">
        <v>-0.2</v>
      </c>
      <c r="D4244">
        <v>0.34</v>
      </c>
      <c r="E4244">
        <v>0</v>
      </c>
    </row>
    <row r="4245" spans="1:5">
      <c r="A4245">
        <v>19400914</v>
      </c>
      <c r="B4245">
        <v>0.56000000000000005</v>
      </c>
      <c r="C4245">
        <v>-0.05</v>
      </c>
      <c r="D4245">
        <v>0.35</v>
      </c>
      <c r="E4245">
        <v>0</v>
      </c>
    </row>
    <row r="4246" spans="1:5">
      <c r="A4246">
        <v>19400916</v>
      </c>
      <c r="B4246">
        <v>0.65</v>
      </c>
      <c r="C4246">
        <v>0.06</v>
      </c>
      <c r="D4246">
        <v>0.13</v>
      </c>
      <c r="E4246">
        <v>0</v>
      </c>
    </row>
    <row r="4247" spans="1:5">
      <c r="A4247">
        <v>19400917</v>
      </c>
      <c r="B4247">
        <v>0.77</v>
      </c>
      <c r="C4247">
        <v>-0.28000000000000003</v>
      </c>
      <c r="D4247">
        <v>0.06</v>
      </c>
      <c r="E4247">
        <v>0</v>
      </c>
    </row>
    <row r="4248" spans="1:5">
      <c r="A4248">
        <v>19400918</v>
      </c>
      <c r="B4248">
        <v>0.67</v>
      </c>
      <c r="C4248">
        <v>0.23</v>
      </c>
      <c r="D4248">
        <v>-0.04</v>
      </c>
      <c r="E4248">
        <v>0</v>
      </c>
    </row>
    <row r="4249" spans="1:5">
      <c r="A4249">
        <v>19400919</v>
      </c>
      <c r="B4249">
        <v>-7.0000000000000007E-2</v>
      </c>
      <c r="C4249">
        <v>0.2</v>
      </c>
      <c r="D4249">
        <v>0.05</v>
      </c>
      <c r="E4249">
        <v>0</v>
      </c>
    </row>
    <row r="4250" spans="1:5">
      <c r="A4250">
        <v>19400920</v>
      </c>
      <c r="B4250">
        <v>0</v>
      </c>
      <c r="C4250">
        <v>-0.01</v>
      </c>
      <c r="D4250">
        <v>-0.39</v>
      </c>
      <c r="E4250">
        <v>0</v>
      </c>
    </row>
    <row r="4251" spans="1:5">
      <c r="A4251">
        <v>19400921</v>
      </c>
      <c r="B4251">
        <v>0.61</v>
      </c>
      <c r="C4251">
        <v>0.6</v>
      </c>
      <c r="D4251">
        <v>0.62</v>
      </c>
      <c r="E4251">
        <v>0</v>
      </c>
    </row>
    <row r="4252" spans="1:5">
      <c r="A4252">
        <v>19400923</v>
      </c>
      <c r="B4252">
        <v>1.95</v>
      </c>
      <c r="C4252">
        <v>0.8</v>
      </c>
      <c r="D4252">
        <v>0.86</v>
      </c>
      <c r="E4252">
        <v>0</v>
      </c>
    </row>
    <row r="4253" spans="1:5">
      <c r="A4253">
        <v>19400924</v>
      </c>
      <c r="B4253">
        <v>-0.25</v>
      </c>
      <c r="C4253">
        <v>0.24</v>
      </c>
      <c r="D4253">
        <v>-0.59</v>
      </c>
      <c r="E4253">
        <v>0</v>
      </c>
    </row>
    <row r="4254" spans="1:5">
      <c r="A4254">
        <v>19400925</v>
      </c>
      <c r="B4254">
        <v>-0.15</v>
      </c>
      <c r="C4254">
        <v>0.01</v>
      </c>
      <c r="D4254">
        <v>-0.12</v>
      </c>
      <c r="E4254">
        <v>0</v>
      </c>
    </row>
    <row r="4255" spans="1:5">
      <c r="A4255">
        <v>19400926</v>
      </c>
      <c r="B4255">
        <v>-0.54</v>
      </c>
      <c r="C4255">
        <v>-0.17</v>
      </c>
      <c r="D4255">
        <v>-0.59</v>
      </c>
      <c r="E4255">
        <v>0</v>
      </c>
    </row>
    <row r="4256" spans="1:5">
      <c r="A4256">
        <v>19400927</v>
      </c>
      <c r="B4256">
        <v>-1.57</v>
      </c>
      <c r="C4256">
        <v>-0.1</v>
      </c>
      <c r="D4256">
        <v>-1.53</v>
      </c>
      <c r="E4256">
        <v>0</v>
      </c>
    </row>
    <row r="4257" spans="1:5">
      <c r="A4257">
        <v>19400928</v>
      </c>
      <c r="B4257">
        <v>0.63</v>
      </c>
      <c r="C4257">
        <v>0.33</v>
      </c>
      <c r="D4257">
        <v>0.54</v>
      </c>
      <c r="E4257">
        <v>0</v>
      </c>
    </row>
    <row r="4258" spans="1:5">
      <c r="A4258">
        <v>19400930</v>
      </c>
      <c r="B4258">
        <v>0.15</v>
      </c>
      <c r="C4258">
        <v>0.34</v>
      </c>
      <c r="D4258">
        <v>0.79</v>
      </c>
      <c r="E4258">
        <v>0</v>
      </c>
    </row>
    <row r="4259" spans="1:5">
      <c r="A4259">
        <v>19401001</v>
      </c>
      <c r="B4259">
        <v>1.23</v>
      </c>
      <c r="C4259">
        <v>0.26</v>
      </c>
      <c r="D4259">
        <v>0.47</v>
      </c>
      <c r="E4259">
        <v>0</v>
      </c>
    </row>
    <row r="4260" spans="1:5">
      <c r="A4260">
        <v>19401002</v>
      </c>
      <c r="B4260">
        <v>0.42</v>
      </c>
      <c r="C4260">
        <v>0.3</v>
      </c>
      <c r="D4260">
        <v>1.24</v>
      </c>
      <c r="E4260">
        <v>0</v>
      </c>
    </row>
    <row r="4261" spans="1:5">
      <c r="A4261">
        <v>19401003</v>
      </c>
      <c r="B4261">
        <v>0.11</v>
      </c>
      <c r="C4261">
        <v>0.4</v>
      </c>
      <c r="D4261">
        <v>-0.38</v>
      </c>
      <c r="E4261">
        <v>0</v>
      </c>
    </row>
    <row r="4262" spans="1:5">
      <c r="A4262">
        <v>19401004</v>
      </c>
      <c r="B4262">
        <v>-0.63</v>
      </c>
      <c r="C4262">
        <v>-0.42</v>
      </c>
      <c r="D4262">
        <v>-0.24</v>
      </c>
      <c r="E4262">
        <v>0</v>
      </c>
    </row>
    <row r="4263" spans="1:5">
      <c r="A4263">
        <v>19401005</v>
      </c>
      <c r="B4263">
        <v>0.09</v>
      </c>
      <c r="C4263">
        <v>-0.01</v>
      </c>
      <c r="D4263">
        <v>0.16</v>
      </c>
      <c r="E4263">
        <v>0</v>
      </c>
    </row>
    <row r="4264" spans="1:5">
      <c r="A4264">
        <v>19401007</v>
      </c>
      <c r="B4264">
        <v>-0.45</v>
      </c>
      <c r="C4264">
        <v>0.21</v>
      </c>
      <c r="D4264">
        <v>0.06</v>
      </c>
      <c r="E4264">
        <v>0</v>
      </c>
    </row>
    <row r="4265" spans="1:5">
      <c r="A4265">
        <v>19401008</v>
      </c>
      <c r="B4265">
        <v>-1.39</v>
      </c>
      <c r="C4265">
        <v>-0.37</v>
      </c>
      <c r="D4265">
        <v>-0.64</v>
      </c>
      <c r="E4265">
        <v>0</v>
      </c>
    </row>
    <row r="4266" spans="1:5">
      <c r="A4266">
        <v>19401009</v>
      </c>
      <c r="B4266">
        <v>-0.54</v>
      </c>
      <c r="C4266">
        <v>-0.23</v>
      </c>
      <c r="D4266">
        <v>0.05</v>
      </c>
      <c r="E4266">
        <v>0</v>
      </c>
    </row>
    <row r="4267" spans="1:5">
      <c r="A4267">
        <v>19401010</v>
      </c>
      <c r="B4267">
        <v>-0.05</v>
      </c>
      <c r="C4267">
        <v>0.35</v>
      </c>
      <c r="D4267">
        <v>0.24</v>
      </c>
      <c r="E4267">
        <v>0</v>
      </c>
    </row>
    <row r="4268" spans="1:5">
      <c r="A4268">
        <v>19401011</v>
      </c>
      <c r="B4268">
        <v>0.52</v>
      </c>
      <c r="C4268">
        <v>-0.15</v>
      </c>
      <c r="D4268">
        <v>-0.01</v>
      </c>
      <c r="E4268">
        <v>0</v>
      </c>
    </row>
    <row r="4269" spans="1:5">
      <c r="A4269">
        <v>19401014</v>
      </c>
      <c r="B4269">
        <v>-0.28000000000000003</v>
      </c>
      <c r="C4269">
        <v>0.76</v>
      </c>
      <c r="D4269">
        <v>0.06</v>
      </c>
      <c r="E4269">
        <v>0</v>
      </c>
    </row>
    <row r="4270" spans="1:5">
      <c r="A4270">
        <v>19401015</v>
      </c>
      <c r="B4270">
        <v>0.45</v>
      </c>
      <c r="C4270">
        <v>-1.3</v>
      </c>
      <c r="D4270">
        <v>-0.06</v>
      </c>
      <c r="E4270">
        <v>0</v>
      </c>
    </row>
    <row r="4271" spans="1:5">
      <c r="A4271">
        <v>19401016</v>
      </c>
      <c r="B4271">
        <v>0.53</v>
      </c>
      <c r="C4271">
        <v>0.76</v>
      </c>
      <c r="D4271">
        <v>0.01</v>
      </c>
      <c r="E4271">
        <v>0</v>
      </c>
    </row>
    <row r="4272" spans="1:5">
      <c r="A4272">
        <v>19401017</v>
      </c>
      <c r="B4272">
        <v>0.5</v>
      </c>
      <c r="C4272">
        <v>-0.23</v>
      </c>
      <c r="D4272">
        <v>0.42</v>
      </c>
      <c r="E4272">
        <v>0</v>
      </c>
    </row>
    <row r="4273" spans="1:5">
      <c r="A4273">
        <v>19401018</v>
      </c>
      <c r="B4273">
        <v>0.04</v>
      </c>
      <c r="C4273">
        <v>0.1</v>
      </c>
      <c r="D4273">
        <v>0.79</v>
      </c>
      <c r="E4273">
        <v>0</v>
      </c>
    </row>
    <row r="4274" spans="1:5">
      <c r="A4274">
        <v>19401019</v>
      </c>
      <c r="B4274">
        <v>-0.11</v>
      </c>
      <c r="C4274">
        <v>0.23</v>
      </c>
      <c r="D4274">
        <v>-0.15</v>
      </c>
      <c r="E4274">
        <v>0</v>
      </c>
    </row>
    <row r="4275" spans="1:5">
      <c r="A4275">
        <v>19401021</v>
      </c>
      <c r="B4275">
        <v>-0.53</v>
      </c>
      <c r="C4275">
        <v>0.28000000000000003</v>
      </c>
      <c r="D4275">
        <v>0.16</v>
      </c>
      <c r="E4275">
        <v>0</v>
      </c>
    </row>
    <row r="4276" spans="1:5">
      <c r="A4276">
        <v>19401022</v>
      </c>
      <c r="B4276">
        <v>0.45</v>
      </c>
      <c r="C4276">
        <v>-0.34</v>
      </c>
      <c r="D4276">
        <v>0.42</v>
      </c>
      <c r="E4276">
        <v>0</v>
      </c>
    </row>
    <row r="4277" spans="1:5">
      <c r="A4277">
        <v>19401023</v>
      </c>
      <c r="B4277">
        <v>0.61</v>
      </c>
      <c r="C4277">
        <v>0.28999999999999998</v>
      </c>
      <c r="D4277">
        <v>0.35</v>
      </c>
      <c r="E4277">
        <v>0</v>
      </c>
    </row>
    <row r="4278" spans="1:5">
      <c r="A4278">
        <v>19401024</v>
      </c>
      <c r="B4278">
        <v>-0.54</v>
      </c>
      <c r="C4278">
        <v>-0.08</v>
      </c>
      <c r="D4278">
        <v>0.02</v>
      </c>
      <c r="E4278">
        <v>0</v>
      </c>
    </row>
    <row r="4279" spans="1:5">
      <c r="A4279">
        <v>19401025</v>
      </c>
      <c r="B4279">
        <v>-0.04</v>
      </c>
      <c r="C4279">
        <v>-0.17</v>
      </c>
      <c r="D4279">
        <v>0.48</v>
      </c>
      <c r="E4279">
        <v>0</v>
      </c>
    </row>
    <row r="4280" spans="1:5">
      <c r="A4280">
        <v>19401026</v>
      </c>
      <c r="B4280">
        <v>0.81</v>
      </c>
      <c r="C4280">
        <v>-0.12</v>
      </c>
      <c r="D4280">
        <v>0.05</v>
      </c>
      <c r="E4280">
        <v>0</v>
      </c>
    </row>
    <row r="4281" spans="1:5">
      <c r="A4281">
        <v>19401028</v>
      </c>
      <c r="B4281">
        <v>-0.28000000000000003</v>
      </c>
      <c r="C4281">
        <v>-0.23</v>
      </c>
      <c r="D4281">
        <v>-0.18</v>
      </c>
      <c r="E4281">
        <v>0</v>
      </c>
    </row>
    <row r="4282" spans="1:5">
      <c r="A4282">
        <v>19401029</v>
      </c>
      <c r="B4282">
        <v>0.25</v>
      </c>
      <c r="C4282">
        <v>0.06</v>
      </c>
      <c r="D4282">
        <v>0.09</v>
      </c>
      <c r="E4282">
        <v>0</v>
      </c>
    </row>
    <row r="4283" spans="1:5">
      <c r="A4283">
        <v>19401030</v>
      </c>
      <c r="B4283">
        <v>0.64</v>
      </c>
      <c r="C4283">
        <v>-0.41</v>
      </c>
      <c r="D4283">
        <v>0.34</v>
      </c>
      <c r="E4283">
        <v>0</v>
      </c>
    </row>
    <row r="4284" spans="1:5">
      <c r="A4284">
        <v>19401031</v>
      </c>
      <c r="B4284">
        <v>1.24</v>
      </c>
      <c r="C4284">
        <v>0.4</v>
      </c>
      <c r="D4284">
        <v>0.77</v>
      </c>
      <c r="E4284">
        <v>0</v>
      </c>
    </row>
    <row r="4285" spans="1:5">
      <c r="A4285">
        <v>19401101</v>
      </c>
      <c r="B4285">
        <v>0.1</v>
      </c>
      <c r="C4285">
        <v>0.39</v>
      </c>
      <c r="D4285">
        <v>-0.13</v>
      </c>
      <c r="E4285">
        <v>0</v>
      </c>
    </row>
    <row r="4286" spans="1:5">
      <c r="A4286">
        <v>19401102</v>
      </c>
      <c r="B4286">
        <v>0.34</v>
      </c>
      <c r="C4286">
        <v>-0.57999999999999996</v>
      </c>
      <c r="D4286">
        <v>0.28000000000000003</v>
      </c>
      <c r="E4286">
        <v>0</v>
      </c>
    </row>
    <row r="4287" spans="1:5">
      <c r="A4287">
        <v>19401104</v>
      </c>
      <c r="B4287">
        <v>0.28000000000000003</v>
      </c>
      <c r="C4287">
        <v>-0.16</v>
      </c>
      <c r="D4287">
        <v>-0.16</v>
      </c>
      <c r="E4287">
        <v>0</v>
      </c>
    </row>
    <row r="4288" spans="1:5">
      <c r="A4288">
        <v>19401106</v>
      </c>
      <c r="B4288">
        <v>-2.85</v>
      </c>
      <c r="C4288">
        <v>0.85</v>
      </c>
      <c r="D4288">
        <v>-1.84</v>
      </c>
      <c r="E4288">
        <v>0</v>
      </c>
    </row>
    <row r="4289" spans="1:5">
      <c r="A4289">
        <v>19401107</v>
      </c>
      <c r="B4289">
        <v>4.78</v>
      </c>
      <c r="C4289">
        <v>1.4</v>
      </c>
      <c r="D4289">
        <v>3.09</v>
      </c>
      <c r="E4289">
        <v>0</v>
      </c>
    </row>
    <row r="4290" spans="1:5">
      <c r="A4290">
        <v>19401108</v>
      </c>
      <c r="B4290">
        <v>-0.57999999999999996</v>
      </c>
      <c r="C4290">
        <v>0.46</v>
      </c>
      <c r="D4290">
        <v>0.03</v>
      </c>
      <c r="E4290">
        <v>0</v>
      </c>
    </row>
    <row r="4291" spans="1:5">
      <c r="A4291">
        <v>19401109</v>
      </c>
      <c r="B4291">
        <v>1.37</v>
      </c>
      <c r="C4291">
        <v>0.71</v>
      </c>
      <c r="D4291">
        <v>0.61</v>
      </c>
      <c r="E4291">
        <v>0</v>
      </c>
    </row>
    <row r="4292" spans="1:5">
      <c r="A4292">
        <v>19401112</v>
      </c>
      <c r="B4292">
        <v>-0.45</v>
      </c>
      <c r="C4292">
        <v>-0.2</v>
      </c>
      <c r="D4292">
        <v>0.21</v>
      </c>
      <c r="E4292">
        <v>0</v>
      </c>
    </row>
    <row r="4293" spans="1:5">
      <c r="A4293">
        <v>19401113</v>
      </c>
      <c r="B4293">
        <v>-0.41</v>
      </c>
      <c r="C4293">
        <v>-0.05</v>
      </c>
      <c r="D4293">
        <v>0.2</v>
      </c>
      <c r="E4293">
        <v>0</v>
      </c>
    </row>
    <row r="4294" spans="1:5">
      <c r="A4294">
        <v>19401114</v>
      </c>
      <c r="B4294">
        <v>0.48</v>
      </c>
      <c r="C4294">
        <v>-0.08</v>
      </c>
      <c r="D4294">
        <v>0.79</v>
      </c>
      <c r="E4294">
        <v>0</v>
      </c>
    </row>
    <row r="4295" spans="1:5">
      <c r="A4295">
        <v>19401115</v>
      </c>
      <c r="B4295">
        <v>-1</v>
      </c>
      <c r="C4295">
        <v>-0.03</v>
      </c>
      <c r="D4295">
        <v>-0.5</v>
      </c>
      <c r="E4295">
        <v>0</v>
      </c>
    </row>
    <row r="4296" spans="1:5">
      <c r="A4296">
        <v>19401116</v>
      </c>
      <c r="B4296">
        <v>-0.74</v>
      </c>
      <c r="C4296">
        <v>-0.34</v>
      </c>
      <c r="D4296">
        <v>-0.32</v>
      </c>
      <c r="E4296">
        <v>0</v>
      </c>
    </row>
    <row r="4297" spans="1:5">
      <c r="A4297">
        <v>19401118</v>
      </c>
      <c r="B4297">
        <v>-0.03</v>
      </c>
      <c r="C4297">
        <v>0.19</v>
      </c>
      <c r="D4297">
        <v>-0.11</v>
      </c>
      <c r="E4297">
        <v>0</v>
      </c>
    </row>
    <row r="4298" spans="1:5">
      <c r="A4298">
        <v>19401119</v>
      </c>
      <c r="B4298">
        <v>-0.08</v>
      </c>
      <c r="C4298">
        <v>-0.19</v>
      </c>
      <c r="D4298">
        <v>-0.13</v>
      </c>
      <c r="E4298">
        <v>0</v>
      </c>
    </row>
    <row r="4299" spans="1:5">
      <c r="A4299">
        <v>19401120</v>
      </c>
      <c r="B4299">
        <v>-1.78</v>
      </c>
      <c r="C4299">
        <v>-0.16</v>
      </c>
      <c r="D4299">
        <v>-1.03</v>
      </c>
      <c r="E4299">
        <v>0</v>
      </c>
    </row>
    <row r="4300" spans="1:5">
      <c r="A4300">
        <v>19401122</v>
      </c>
      <c r="B4300">
        <v>0.17</v>
      </c>
      <c r="C4300">
        <v>0.18</v>
      </c>
      <c r="D4300">
        <v>0.82</v>
      </c>
      <c r="E4300">
        <v>0</v>
      </c>
    </row>
    <row r="4301" spans="1:5">
      <c r="A4301">
        <v>19401123</v>
      </c>
      <c r="B4301">
        <v>-0.02</v>
      </c>
      <c r="C4301">
        <v>-0.04</v>
      </c>
      <c r="D4301">
        <v>0.24</v>
      </c>
      <c r="E4301">
        <v>0</v>
      </c>
    </row>
    <row r="4302" spans="1:5">
      <c r="A4302">
        <v>19401125</v>
      </c>
      <c r="B4302">
        <v>-0.01</v>
      </c>
      <c r="C4302">
        <v>-7.0000000000000007E-2</v>
      </c>
      <c r="D4302">
        <v>0.03</v>
      </c>
      <c r="E4302">
        <v>0</v>
      </c>
    </row>
    <row r="4303" spans="1:5">
      <c r="A4303">
        <v>19401126</v>
      </c>
      <c r="B4303">
        <v>-0.28000000000000003</v>
      </c>
      <c r="C4303">
        <v>0.12</v>
      </c>
      <c r="D4303">
        <v>-0.48</v>
      </c>
      <c r="E4303">
        <v>0</v>
      </c>
    </row>
    <row r="4304" spans="1:5">
      <c r="A4304">
        <v>19401127</v>
      </c>
      <c r="B4304">
        <v>-1.62</v>
      </c>
      <c r="C4304">
        <v>-0.41</v>
      </c>
      <c r="D4304">
        <v>-1.48</v>
      </c>
      <c r="E4304">
        <v>0</v>
      </c>
    </row>
    <row r="4305" spans="1:5">
      <c r="A4305">
        <v>19401128</v>
      </c>
      <c r="B4305">
        <v>0.23</v>
      </c>
      <c r="C4305">
        <v>0.24</v>
      </c>
      <c r="D4305">
        <v>0.71</v>
      </c>
      <c r="E4305">
        <v>0</v>
      </c>
    </row>
    <row r="4306" spans="1:5">
      <c r="A4306">
        <v>19401129</v>
      </c>
      <c r="B4306">
        <v>0.12</v>
      </c>
      <c r="C4306">
        <v>-0.44</v>
      </c>
      <c r="D4306">
        <v>0.12</v>
      </c>
      <c r="E4306">
        <v>0</v>
      </c>
    </row>
    <row r="4307" spans="1:5">
      <c r="A4307">
        <v>19401130</v>
      </c>
      <c r="B4307">
        <v>0.56000000000000005</v>
      </c>
      <c r="C4307">
        <v>0.24</v>
      </c>
      <c r="D4307">
        <v>-0.45</v>
      </c>
      <c r="E4307">
        <v>0</v>
      </c>
    </row>
    <row r="4308" spans="1:5">
      <c r="A4308">
        <v>19401202</v>
      </c>
      <c r="B4308">
        <v>-0.04</v>
      </c>
      <c r="C4308">
        <v>0.27</v>
      </c>
      <c r="D4308">
        <v>-0.22</v>
      </c>
      <c r="E4308">
        <v>0</v>
      </c>
    </row>
    <row r="4309" spans="1:5">
      <c r="A4309">
        <v>19401203</v>
      </c>
      <c r="B4309">
        <v>-0.28000000000000003</v>
      </c>
      <c r="C4309">
        <v>-0.19</v>
      </c>
      <c r="D4309">
        <v>-0.53</v>
      </c>
      <c r="E4309">
        <v>0</v>
      </c>
    </row>
    <row r="4310" spans="1:5">
      <c r="A4310">
        <v>19401204</v>
      </c>
      <c r="B4310">
        <v>0.02</v>
      </c>
      <c r="C4310">
        <v>-0.12</v>
      </c>
      <c r="D4310">
        <v>-0.62</v>
      </c>
      <c r="E4310">
        <v>0</v>
      </c>
    </row>
    <row r="4311" spans="1:5">
      <c r="A4311">
        <v>19401205</v>
      </c>
      <c r="B4311">
        <v>-0.28999999999999998</v>
      </c>
      <c r="C4311">
        <v>-0.36</v>
      </c>
      <c r="D4311">
        <v>0.1</v>
      </c>
      <c r="E4311">
        <v>0</v>
      </c>
    </row>
    <row r="4312" spans="1:5">
      <c r="A4312">
        <v>19401206</v>
      </c>
      <c r="B4312">
        <v>0.24</v>
      </c>
      <c r="C4312">
        <v>-0.2</v>
      </c>
      <c r="D4312">
        <v>-0.03</v>
      </c>
      <c r="E4312">
        <v>0</v>
      </c>
    </row>
    <row r="4313" spans="1:5">
      <c r="A4313">
        <v>19401207</v>
      </c>
      <c r="B4313">
        <v>0.73</v>
      </c>
      <c r="C4313">
        <v>0.32</v>
      </c>
      <c r="D4313">
        <v>0.03</v>
      </c>
      <c r="E4313">
        <v>0</v>
      </c>
    </row>
    <row r="4314" spans="1:5">
      <c r="A4314">
        <v>19401209</v>
      </c>
      <c r="B4314">
        <v>0.13</v>
      </c>
      <c r="C4314">
        <v>0.04</v>
      </c>
      <c r="D4314">
        <v>-0.31</v>
      </c>
      <c r="E4314">
        <v>0</v>
      </c>
    </row>
    <row r="4315" spans="1:5">
      <c r="A4315">
        <v>19401210</v>
      </c>
      <c r="B4315">
        <v>-0.06</v>
      </c>
      <c r="C4315">
        <v>-0.22</v>
      </c>
      <c r="D4315">
        <v>-0.2</v>
      </c>
      <c r="E4315">
        <v>0</v>
      </c>
    </row>
    <row r="4316" spans="1:5">
      <c r="A4316">
        <v>19401211</v>
      </c>
      <c r="B4316">
        <v>0.28999999999999998</v>
      </c>
      <c r="C4316">
        <v>0.21</v>
      </c>
      <c r="D4316">
        <v>0.36</v>
      </c>
      <c r="E4316">
        <v>0</v>
      </c>
    </row>
    <row r="4317" spans="1:5">
      <c r="A4317">
        <v>19401212</v>
      </c>
      <c r="B4317">
        <v>0.26</v>
      </c>
      <c r="C4317">
        <v>-0.23</v>
      </c>
      <c r="D4317">
        <v>0.16</v>
      </c>
      <c r="E4317">
        <v>0</v>
      </c>
    </row>
    <row r="4318" spans="1:5">
      <c r="A4318">
        <v>19401213</v>
      </c>
      <c r="B4318">
        <v>0.21</v>
      </c>
      <c r="C4318">
        <v>0.06</v>
      </c>
      <c r="D4318">
        <v>0.92</v>
      </c>
      <c r="E4318">
        <v>0</v>
      </c>
    </row>
    <row r="4319" spans="1:5">
      <c r="A4319">
        <v>19401214</v>
      </c>
      <c r="B4319">
        <v>0.01</v>
      </c>
      <c r="C4319">
        <v>-0.3</v>
      </c>
      <c r="D4319">
        <v>-0.27</v>
      </c>
      <c r="E4319">
        <v>0</v>
      </c>
    </row>
    <row r="4320" spans="1:5">
      <c r="A4320">
        <v>19401216</v>
      </c>
      <c r="B4320">
        <v>-0.79</v>
      </c>
      <c r="C4320">
        <v>-0.27</v>
      </c>
      <c r="D4320">
        <v>-0.57999999999999996</v>
      </c>
      <c r="E4320">
        <v>0</v>
      </c>
    </row>
    <row r="4321" spans="1:5">
      <c r="A4321">
        <v>19401217</v>
      </c>
      <c r="B4321">
        <v>-0.42</v>
      </c>
      <c r="C4321">
        <v>-0.36</v>
      </c>
      <c r="D4321">
        <v>-0.23</v>
      </c>
      <c r="E4321">
        <v>0</v>
      </c>
    </row>
    <row r="4322" spans="1:5">
      <c r="A4322">
        <v>19401218</v>
      </c>
      <c r="B4322">
        <v>-0.7</v>
      </c>
      <c r="C4322">
        <v>-0.14000000000000001</v>
      </c>
      <c r="D4322">
        <v>-0.41</v>
      </c>
      <c r="E4322">
        <v>0</v>
      </c>
    </row>
    <row r="4323" spans="1:5">
      <c r="A4323">
        <v>19401219</v>
      </c>
      <c r="B4323">
        <v>-0.36</v>
      </c>
      <c r="C4323">
        <v>-0.42</v>
      </c>
      <c r="D4323">
        <v>0.06</v>
      </c>
      <c r="E4323">
        <v>0</v>
      </c>
    </row>
    <row r="4324" spans="1:5">
      <c r="A4324">
        <v>19401220</v>
      </c>
      <c r="B4324">
        <v>0.06</v>
      </c>
      <c r="C4324">
        <v>0.08</v>
      </c>
      <c r="D4324">
        <v>-0.18</v>
      </c>
      <c r="E4324">
        <v>0</v>
      </c>
    </row>
    <row r="4325" spans="1:5">
      <c r="A4325">
        <v>19401221</v>
      </c>
      <c r="B4325">
        <v>0.1</v>
      </c>
      <c r="C4325">
        <v>0.05</v>
      </c>
      <c r="D4325">
        <v>0.28999999999999998</v>
      </c>
      <c r="E4325">
        <v>0</v>
      </c>
    </row>
    <row r="4326" spans="1:5">
      <c r="A4326">
        <v>19401223</v>
      </c>
      <c r="B4326">
        <v>-0.38</v>
      </c>
      <c r="C4326">
        <v>0.45</v>
      </c>
      <c r="D4326">
        <v>-0.28999999999999998</v>
      </c>
      <c r="E4326">
        <v>0</v>
      </c>
    </row>
    <row r="4327" spans="1:5">
      <c r="A4327">
        <v>19401224</v>
      </c>
      <c r="B4327">
        <v>0.42</v>
      </c>
      <c r="C4327">
        <v>-0.71</v>
      </c>
      <c r="D4327">
        <v>0.41</v>
      </c>
      <c r="E4327">
        <v>0</v>
      </c>
    </row>
    <row r="4328" spans="1:5">
      <c r="A4328">
        <v>19401226</v>
      </c>
      <c r="B4328">
        <v>-0.1</v>
      </c>
      <c r="C4328">
        <v>0.26</v>
      </c>
      <c r="D4328">
        <v>-0.4</v>
      </c>
      <c r="E4328">
        <v>0</v>
      </c>
    </row>
    <row r="4329" spans="1:5">
      <c r="A4329">
        <v>19401227</v>
      </c>
      <c r="B4329">
        <v>0.37</v>
      </c>
      <c r="C4329">
        <v>-0.65</v>
      </c>
      <c r="D4329">
        <v>0.37</v>
      </c>
      <c r="E4329">
        <v>0</v>
      </c>
    </row>
    <row r="4330" spans="1:5">
      <c r="A4330">
        <v>19401228</v>
      </c>
      <c r="B4330">
        <v>0.36</v>
      </c>
      <c r="C4330">
        <v>-0.02</v>
      </c>
      <c r="D4330">
        <v>-0.04</v>
      </c>
      <c r="E4330">
        <v>0</v>
      </c>
    </row>
    <row r="4331" spans="1:5">
      <c r="A4331">
        <v>19401230</v>
      </c>
      <c r="B4331">
        <v>0.62</v>
      </c>
      <c r="C4331">
        <v>7.0000000000000007E-2</v>
      </c>
      <c r="D4331">
        <v>0.23</v>
      </c>
      <c r="E4331">
        <v>0</v>
      </c>
    </row>
    <row r="4332" spans="1:5">
      <c r="A4332">
        <v>19401231</v>
      </c>
      <c r="B4332">
        <v>0.3</v>
      </c>
      <c r="C4332">
        <v>0.19</v>
      </c>
      <c r="D4332">
        <v>0.47</v>
      </c>
      <c r="E4332">
        <v>0</v>
      </c>
    </row>
    <row r="4333" spans="1:5">
      <c r="A4333">
        <v>19410102</v>
      </c>
      <c r="B4333">
        <v>-0.34</v>
      </c>
      <c r="C4333">
        <v>0.89</v>
      </c>
      <c r="D4333">
        <v>0.35</v>
      </c>
      <c r="E4333">
        <v>0</v>
      </c>
    </row>
    <row r="4334" spans="1:5">
      <c r="A4334">
        <v>19410103</v>
      </c>
      <c r="B4334">
        <v>1.25</v>
      </c>
      <c r="C4334">
        <v>-0.47</v>
      </c>
      <c r="D4334">
        <v>0.88</v>
      </c>
      <c r="E4334">
        <v>0</v>
      </c>
    </row>
    <row r="4335" spans="1:5">
      <c r="A4335">
        <v>19410104</v>
      </c>
      <c r="B4335">
        <v>0.24</v>
      </c>
      <c r="C4335">
        <v>0.86</v>
      </c>
      <c r="D4335">
        <v>0.3</v>
      </c>
      <c r="E4335">
        <v>0</v>
      </c>
    </row>
    <row r="4336" spans="1:5">
      <c r="A4336">
        <v>19410106</v>
      </c>
      <c r="B4336">
        <v>0.31</v>
      </c>
      <c r="C4336">
        <v>0.75</v>
      </c>
      <c r="D4336">
        <v>0.02</v>
      </c>
      <c r="E4336">
        <v>0</v>
      </c>
    </row>
    <row r="4337" spans="1:5">
      <c r="A4337">
        <v>19410107</v>
      </c>
      <c r="B4337">
        <v>-0.14000000000000001</v>
      </c>
      <c r="C4337">
        <v>-0.16</v>
      </c>
      <c r="D4337">
        <v>-0.3</v>
      </c>
      <c r="E4337">
        <v>0</v>
      </c>
    </row>
    <row r="4338" spans="1:5">
      <c r="A4338">
        <v>19410108</v>
      </c>
      <c r="B4338">
        <v>0.28000000000000003</v>
      </c>
      <c r="C4338">
        <v>0</v>
      </c>
      <c r="D4338">
        <v>1.21</v>
      </c>
      <c r="E4338">
        <v>0</v>
      </c>
    </row>
    <row r="4339" spans="1:5">
      <c r="A4339">
        <v>19410109</v>
      </c>
      <c r="B4339">
        <v>0.49</v>
      </c>
      <c r="C4339">
        <v>-0.24</v>
      </c>
      <c r="D4339">
        <v>1.78</v>
      </c>
      <c r="E4339">
        <v>0</v>
      </c>
    </row>
    <row r="4340" spans="1:5">
      <c r="A4340">
        <v>19410110</v>
      </c>
      <c r="B4340">
        <v>0.21</v>
      </c>
      <c r="C4340">
        <v>0.61</v>
      </c>
      <c r="D4340">
        <v>-0.09</v>
      </c>
      <c r="E4340">
        <v>0</v>
      </c>
    </row>
    <row r="4341" spans="1:5">
      <c r="A4341">
        <v>19410111</v>
      </c>
      <c r="B4341">
        <v>-0.2</v>
      </c>
      <c r="C4341">
        <v>0.1</v>
      </c>
      <c r="D4341">
        <v>-0.27</v>
      </c>
      <c r="E4341">
        <v>0</v>
      </c>
    </row>
    <row r="4342" spans="1:5">
      <c r="A4342">
        <v>19410113</v>
      </c>
      <c r="B4342">
        <v>-0.12</v>
      </c>
      <c r="C4342">
        <v>0.08</v>
      </c>
      <c r="D4342">
        <v>0.09</v>
      </c>
      <c r="E4342">
        <v>0</v>
      </c>
    </row>
    <row r="4343" spans="1:5">
      <c r="A4343">
        <v>19410114</v>
      </c>
      <c r="B4343">
        <v>-0.46</v>
      </c>
      <c r="C4343">
        <v>-0.38</v>
      </c>
      <c r="D4343">
        <v>0</v>
      </c>
      <c r="E4343">
        <v>0</v>
      </c>
    </row>
    <row r="4344" spans="1:5">
      <c r="A4344">
        <v>19410115</v>
      </c>
      <c r="B4344">
        <v>-0.56999999999999995</v>
      </c>
      <c r="C4344">
        <v>0.45</v>
      </c>
      <c r="D4344">
        <v>-0.25</v>
      </c>
      <c r="E4344">
        <v>0</v>
      </c>
    </row>
    <row r="4345" spans="1:5">
      <c r="A4345">
        <v>19410116</v>
      </c>
      <c r="B4345">
        <v>-1.26</v>
      </c>
      <c r="C4345">
        <v>-7.0000000000000007E-2</v>
      </c>
      <c r="D4345">
        <v>-0.65</v>
      </c>
      <c r="E4345">
        <v>0</v>
      </c>
    </row>
    <row r="4346" spans="1:5">
      <c r="A4346">
        <v>19410117</v>
      </c>
      <c r="B4346">
        <v>-0.16</v>
      </c>
      <c r="C4346">
        <v>-0.68</v>
      </c>
      <c r="D4346">
        <v>0.52</v>
      </c>
      <c r="E4346">
        <v>0</v>
      </c>
    </row>
    <row r="4347" spans="1:5">
      <c r="A4347">
        <v>19410118</v>
      </c>
      <c r="B4347">
        <v>0.02</v>
      </c>
      <c r="C4347">
        <v>0.48</v>
      </c>
      <c r="D4347">
        <v>0.04</v>
      </c>
      <c r="E4347">
        <v>0</v>
      </c>
    </row>
    <row r="4348" spans="1:5">
      <c r="A4348">
        <v>19410120</v>
      </c>
      <c r="B4348">
        <v>-0.27</v>
      </c>
      <c r="C4348">
        <v>0.5</v>
      </c>
      <c r="D4348">
        <v>-0.41</v>
      </c>
      <c r="E4348">
        <v>0</v>
      </c>
    </row>
    <row r="4349" spans="1:5">
      <c r="A4349">
        <v>19410121</v>
      </c>
      <c r="B4349">
        <v>-0.79</v>
      </c>
      <c r="C4349">
        <v>-0.51</v>
      </c>
      <c r="D4349">
        <v>0.56000000000000005</v>
      </c>
      <c r="E4349">
        <v>0</v>
      </c>
    </row>
    <row r="4350" spans="1:5">
      <c r="A4350">
        <v>19410122</v>
      </c>
      <c r="B4350">
        <v>0.47</v>
      </c>
      <c r="C4350">
        <v>-0.18</v>
      </c>
      <c r="D4350">
        <v>0.86</v>
      </c>
      <c r="E4350">
        <v>0</v>
      </c>
    </row>
    <row r="4351" spans="1:5">
      <c r="A4351">
        <v>19410123</v>
      </c>
      <c r="B4351">
        <v>-0.01</v>
      </c>
      <c r="C4351">
        <v>0.28999999999999998</v>
      </c>
      <c r="D4351">
        <v>7.0000000000000007E-2</v>
      </c>
      <c r="E4351">
        <v>0</v>
      </c>
    </row>
    <row r="4352" spans="1:5">
      <c r="A4352">
        <v>19410124</v>
      </c>
      <c r="B4352">
        <v>0.19</v>
      </c>
      <c r="C4352">
        <v>-0.15</v>
      </c>
      <c r="D4352">
        <v>0</v>
      </c>
      <c r="E4352">
        <v>0</v>
      </c>
    </row>
    <row r="4353" spans="1:5">
      <c r="A4353">
        <v>19410125</v>
      </c>
      <c r="B4353">
        <v>0.25</v>
      </c>
      <c r="C4353">
        <v>-0.15</v>
      </c>
      <c r="D4353">
        <v>0.12</v>
      </c>
      <c r="E4353">
        <v>0</v>
      </c>
    </row>
    <row r="4354" spans="1:5">
      <c r="A4354">
        <v>19410127</v>
      </c>
      <c r="B4354">
        <v>0.02</v>
      </c>
      <c r="C4354">
        <v>0.17</v>
      </c>
      <c r="D4354">
        <v>0.24</v>
      </c>
      <c r="E4354">
        <v>0</v>
      </c>
    </row>
    <row r="4355" spans="1:5">
      <c r="A4355">
        <v>19410128</v>
      </c>
      <c r="B4355">
        <v>-0.45</v>
      </c>
      <c r="C4355">
        <v>-0.01</v>
      </c>
      <c r="D4355">
        <v>-0.2</v>
      </c>
      <c r="E4355">
        <v>0</v>
      </c>
    </row>
    <row r="4356" spans="1:5">
      <c r="A4356">
        <v>19410129</v>
      </c>
      <c r="B4356">
        <v>-1.73</v>
      </c>
      <c r="C4356">
        <v>-0.04</v>
      </c>
      <c r="D4356">
        <v>-0.76</v>
      </c>
      <c r="E4356">
        <v>0</v>
      </c>
    </row>
    <row r="4357" spans="1:5">
      <c r="A4357">
        <v>19410130</v>
      </c>
      <c r="B4357">
        <v>-1.53</v>
      </c>
      <c r="C4357">
        <v>-0.95</v>
      </c>
      <c r="D4357">
        <v>-0.89</v>
      </c>
      <c r="E4357">
        <v>0</v>
      </c>
    </row>
    <row r="4358" spans="1:5">
      <c r="A4358">
        <v>19410131</v>
      </c>
      <c r="B4358">
        <v>0.06</v>
      </c>
      <c r="C4358">
        <v>-0.13</v>
      </c>
      <c r="D4358">
        <v>0.81</v>
      </c>
      <c r="E4358">
        <v>0</v>
      </c>
    </row>
    <row r="4359" spans="1:5">
      <c r="A4359">
        <v>19410201</v>
      </c>
      <c r="B4359">
        <v>-0.56999999999999995</v>
      </c>
      <c r="C4359">
        <v>-0.19</v>
      </c>
      <c r="D4359">
        <v>-0.68</v>
      </c>
      <c r="E4359">
        <v>0</v>
      </c>
    </row>
    <row r="4360" spans="1:5">
      <c r="A4360">
        <v>19410203</v>
      </c>
      <c r="B4360">
        <v>-0.55000000000000004</v>
      </c>
      <c r="C4360">
        <v>-0.26</v>
      </c>
      <c r="D4360">
        <v>-0.51</v>
      </c>
      <c r="E4360">
        <v>0</v>
      </c>
    </row>
    <row r="4361" spans="1:5">
      <c r="A4361">
        <v>19410204</v>
      </c>
      <c r="B4361">
        <v>-0.1</v>
      </c>
      <c r="C4361">
        <v>-0.13</v>
      </c>
      <c r="D4361">
        <v>1.07</v>
      </c>
      <c r="E4361">
        <v>0</v>
      </c>
    </row>
    <row r="4362" spans="1:5">
      <c r="A4362">
        <v>19410205</v>
      </c>
      <c r="B4362">
        <v>1.46</v>
      </c>
      <c r="C4362">
        <v>0.12</v>
      </c>
      <c r="D4362">
        <v>0.95</v>
      </c>
      <c r="E4362">
        <v>0</v>
      </c>
    </row>
    <row r="4363" spans="1:5">
      <c r="A4363">
        <v>19410206</v>
      </c>
      <c r="B4363">
        <v>0.38</v>
      </c>
      <c r="C4363">
        <v>0.23</v>
      </c>
      <c r="D4363">
        <v>-0.12</v>
      </c>
      <c r="E4363">
        <v>0</v>
      </c>
    </row>
    <row r="4364" spans="1:5">
      <c r="A4364">
        <v>19410207</v>
      </c>
      <c r="B4364">
        <v>-0.16</v>
      </c>
      <c r="C4364">
        <v>-0.11</v>
      </c>
      <c r="D4364">
        <v>-0.16</v>
      </c>
      <c r="E4364">
        <v>0</v>
      </c>
    </row>
    <row r="4365" spans="1:5">
      <c r="A4365">
        <v>19410208</v>
      </c>
      <c r="B4365">
        <v>0.2</v>
      </c>
      <c r="C4365">
        <v>0.16</v>
      </c>
      <c r="D4365">
        <v>-0.31</v>
      </c>
      <c r="E4365">
        <v>0</v>
      </c>
    </row>
    <row r="4366" spans="1:5">
      <c r="A4366">
        <v>19410210</v>
      </c>
      <c r="B4366">
        <v>-0.21</v>
      </c>
      <c r="C4366">
        <v>0.22</v>
      </c>
      <c r="D4366">
        <v>0.39</v>
      </c>
      <c r="E4366">
        <v>0</v>
      </c>
    </row>
    <row r="4367" spans="1:5">
      <c r="A4367">
        <v>19410211</v>
      </c>
      <c r="B4367">
        <v>-1.1100000000000001</v>
      </c>
      <c r="C4367">
        <v>0.18</v>
      </c>
      <c r="D4367">
        <v>-0.97</v>
      </c>
      <c r="E4367">
        <v>0</v>
      </c>
    </row>
    <row r="4368" spans="1:5">
      <c r="A4368">
        <v>19410213</v>
      </c>
      <c r="B4368">
        <v>-1.38</v>
      </c>
      <c r="C4368">
        <v>-1.29</v>
      </c>
      <c r="D4368">
        <v>0.08</v>
      </c>
      <c r="E4368">
        <v>0</v>
      </c>
    </row>
    <row r="4369" spans="1:5">
      <c r="A4369">
        <v>19410214</v>
      </c>
      <c r="B4369">
        <v>-2.71</v>
      </c>
      <c r="C4369">
        <v>-0.65</v>
      </c>
      <c r="D4369">
        <v>-0.57999999999999996</v>
      </c>
      <c r="E4369">
        <v>0</v>
      </c>
    </row>
    <row r="4370" spans="1:5">
      <c r="A4370">
        <v>19410215</v>
      </c>
      <c r="B4370">
        <v>0.45</v>
      </c>
      <c r="C4370">
        <v>-0.28000000000000003</v>
      </c>
      <c r="D4370">
        <v>0.26</v>
      </c>
      <c r="E4370">
        <v>0</v>
      </c>
    </row>
    <row r="4371" spans="1:5">
      <c r="A4371">
        <v>19410217</v>
      </c>
      <c r="B4371">
        <v>0.52</v>
      </c>
      <c r="C4371">
        <v>0.43</v>
      </c>
      <c r="D4371">
        <v>0.33</v>
      </c>
      <c r="E4371">
        <v>0</v>
      </c>
    </row>
    <row r="4372" spans="1:5">
      <c r="A4372">
        <v>19410218</v>
      </c>
      <c r="B4372">
        <v>-0.3</v>
      </c>
      <c r="C4372">
        <v>-0.15</v>
      </c>
      <c r="D4372">
        <v>-0.11</v>
      </c>
      <c r="E4372">
        <v>0</v>
      </c>
    </row>
    <row r="4373" spans="1:5">
      <c r="A4373">
        <v>19410219</v>
      </c>
      <c r="B4373">
        <v>-1</v>
      </c>
      <c r="C4373">
        <v>-0.66</v>
      </c>
      <c r="D4373">
        <v>-0.4</v>
      </c>
      <c r="E4373">
        <v>0</v>
      </c>
    </row>
    <row r="4374" spans="1:5">
      <c r="A4374">
        <v>19410220</v>
      </c>
      <c r="B4374">
        <v>1.63</v>
      </c>
      <c r="C4374">
        <v>0.53</v>
      </c>
      <c r="D4374">
        <v>0.71</v>
      </c>
      <c r="E4374">
        <v>0</v>
      </c>
    </row>
    <row r="4375" spans="1:5">
      <c r="A4375">
        <v>19410221</v>
      </c>
      <c r="B4375">
        <v>0.5</v>
      </c>
      <c r="C4375">
        <v>-0.03</v>
      </c>
      <c r="D4375">
        <v>0.24</v>
      </c>
      <c r="E4375">
        <v>0</v>
      </c>
    </row>
    <row r="4376" spans="1:5">
      <c r="A4376">
        <v>19410224</v>
      </c>
      <c r="B4376">
        <v>0.85</v>
      </c>
      <c r="C4376">
        <v>-0.34</v>
      </c>
      <c r="D4376">
        <v>0.06</v>
      </c>
      <c r="E4376">
        <v>0</v>
      </c>
    </row>
    <row r="4377" spans="1:5">
      <c r="A4377">
        <v>19410225</v>
      </c>
      <c r="B4377">
        <v>0.63</v>
      </c>
      <c r="C4377">
        <v>0.08</v>
      </c>
      <c r="D4377">
        <v>-0.52</v>
      </c>
      <c r="E4377">
        <v>0</v>
      </c>
    </row>
    <row r="4378" spans="1:5">
      <c r="A4378">
        <v>19410226</v>
      </c>
      <c r="B4378">
        <v>0.06</v>
      </c>
      <c r="C4378">
        <v>0.61</v>
      </c>
      <c r="D4378">
        <v>0.28000000000000003</v>
      </c>
      <c r="E4378">
        <v>0</v>
      </c>
    </row>
    <row r="4379" spans="1:5">
      <c r="A4379">
        <v>19410227</v>
      </c>
      <c r="B4379">
        <v>-0.34</v>
      </c>
      <c r="C4379">
        <v>-0.28999999999999998</v>
      </c>
      <c r="D4379">
        <v>0.35</v>
      </c>
      <c r="E4379">
        <v>0</v>
      </c>
    </row>
    <row r="4380" spans="1:5">
      <c r="A4380">
        <v>19410228</v>
      </c>
      <c r="B4380">
        <v>0.38</v>
      </c>
      <c r="C4380">
        <v>0.28999999999999998</v>
      </c>
      <c r="D4380">
        <v>0.64</v>
      </c>
      <c r="E4380">
        <v>0</v>
      </c>
    </row>
    <row r="4381" spans="1:5">
      <c r="A4381">
        <v>19410301</v>
      </c>
      <c r="B4381">
        <v>-0.22</v>
      </c>
      <c r="C4381">
        <v>0.53</v>
      </c>
      <c r="D4381">
        <v>-0.32</v>
      </c>
      <c r="E4381">
        <v>0</v>
      </c>
    </row>
    <row r="4382" spans="1:5">
      <c r="A4382">
        <v>19410303</v>
      </c>
      <c r="B4382">
        <v>-0.83</v>
      </c>
      <c r="C4382">
        <v>-0.27</v>
      </c>
      <c r="D4382">
        <v>-0.55000000000000004</v>
      </c>
      <c r="E4382">
        <v>0</v>
      </c>
    </row>
    <row r="4383" spans="1:5">
      <c r="A4383">
        <v>19410304</v>
      </c>
      <c r="B4383">
        <v>0.39</v>
      </c>
      <c r="C4383">
        <v>-0.38</v>
      </c>
      <c r="D4383">
        <v>0.67</v>
      </c>
      <c r="E4383">
        <v>0</v>
      </c>
    </row>
    <row r="4384" spans="1:5">
      <c r="A4384">
        <v>19410305</v>
      </c>
      <c r="B4384">
        <v>-0.34</v>
      </c>
      <c r="C4384">
        <v>0.76</v>
      </c>
      <c r="D4384">
        <v>0.05</v>
      </c>
      <c r="E4384">
        <v>0</v>
      </c>
    </row>
    <row r="4385" spans="1:5">
      <c r="A4385">
        <v>19410306</v>
      </c>
      <c r="B4385">
        <v>1.34</v>
      </c>
      <c r="C4385">
        <v>-0.55000000000000004</v>
      </c>
      <c r="D4385">
        <v>0.43</v>
      </c>
      <c r="E4385">
        <v>0</v>
      </c>
    </row>
    <row r="4386" spans="1:5">
      <c r="A4386">
        <v>19410307</v>
      </c>
      <c r="B4386">
        <v>-0.23</v>
      </c>
      <c r="C4386">
        <v>0.64</v>
      </c>
      <c r="D4386">
        <v>-0.41</v>
      </c>
      <c r="E4386">
        <v>0</v>
      </c>
    </row>
    <row r="4387" spans="1:5">
      <c r="A4387">
        <v>19410308</v>
      </c>
      <c r="B4387">
        <v>0.04</v>
      </c>
      <c r="C4387">
        <v>-0.21</v>
      </c>
      <c r="D4387">
        <v>0.47</v>
      </c>
      <c r="E4387">
        <v>0</v>
      </c>
    </row>
    <row r="4388" spans="1:5">
      <c r="A4388">
        <v>19410310</v>
      </c>
      <c r="B4388">
        <v>1.65</v>
      </c>
      <c r="C4388">
        <v>0.6</v>
      </c>
      <c r="D4388">
        <v>0.24</v>
      </c>
      <c r="E4388">
        <v>0</v>
      </c>
    </row>
    <row r="4389" spans="1:5">
      <c r="A4389">
        <v>19410311</v>
      </c>
      <c r="B4389">
        <v>-0.42</v>
      </c>
      <c r="C4389">
        <v>0.45</v>
      </c>
      <c r="D4389">
        <v>-0.34</v>
      </c>
      <c r="E4389">
        <v>0</v>
      </c>
    </row>
    <row r="4390" spans="1:5">
      <c r="A4390">
        <v>19410312</v>
      </c>
      <c r="B4390">
        <v>-0.1</v>
      </c>
      <c r="C4390">
        <v>-0.2</v>
      </c>
      <c r="D4390">
        <v>-0.09</v>
      </c>
      <c r="E4390">
        <v>0</v>
      </c>
    </row>
    <row r="4391" spans="1:5">
      <c r="A4391">
        <v>19410313</v>
      </c>
      <c r="B4391">
        <v>-0.38</v>
      </c>
      <c r="C4391">
        <v>0.16</v>
      </c>
      <c r="D4391">
        <v>-0.17</v>
      </c>
      <c r="E4391">
        <v>0</v>
      </c>
    </row>
    <row r="4392" spans="1:5">
      <c r="A4392">
        <v>19410314</v>
      </c>
      <c r="B4392">
        <v>0.1</v>
      </c>
      <c r="C4392">
        <v>-0.13</v>
      </c>
      <c r="D4392">
        <v>0.18</v>
      </c>
      <c r="E4392">
        <v>0</v>
      </c>
    </row>
    <row r="4393" spans="1:5">
      <c r="A4393">
        <v>19410315</v>
      </c>
      <c r="B4393">
        <v>0.59</v>
      </c>
      <c r="C4393">
        <v>0.25</v>
      </c>
      <c r="D4393">
        <v>0.63</v>
      </c>
      <c r="E4393">
        <v>0</v>
      </c>
    </row>
    <row r="4394" spans="1:5">
      <c r="A4394">
        <v>19410317</v>
      </c>
      <c r="B4394">
        <v>0.01</v>
      </c>
      <c r="C4394">
        <v>-0.04</v>
      </c>
      <c r="D4394">
        <v>0.14000000000000001</v>
      </c>
      <c r="E4394">
        <v>0</v>
      </c>
    </row>
    <row r="4395" spans="1:5">
      <c r="A4395">
        <v>19410318</v>
      </c>
      <c r="B4395">
        <v>0.18</v>
      </c>
      <c r="C4395">
        <v>-7.0000000000000007E-2</v>
      </c>
      <c r="D4395">
        <v>0.23</v>
      </c>
      <c r="E4395">
        <v>0</v>
      </c>
    </row>
    <row r="4396" spans="1:5">
      <c r="A4396">
        <v>19410319</v>
      </c>
      <c r="B4396">
        <v>-0.21</v>
      </c>
      <c r="C4396">
        <v>0.25</v>
      </c>
      <c r="D4396">
        <v>0.01</v>
      </c>
      <c r="E4396">
        <v>0</v>
      </c>
    </row>
    <row r="4397" spans="1:5">
      <c r="A4397">
        <v>19410320</v>
      </c>
      <c r="B4397">
        <v>-0.01</v>
      </c>
      <c r="C4397">
        <v>-0.43</v>
      </c>
      <c r="D4397">
        <v>0.38</v>
      </c>
      <c r="E4397">
        <v>0</v>
      </c>
    </row>
    <row r="4398" spans="1:5">
      <c r="A4398">
        <v>19410321</v>
      </c>
      <c r="B4398">
        <v>-0.76</v>
      </c>
      <c r="C4398">
        <v>-0.01</v>
      </c>
      <c r="D4398">
        <v>-0.63</v>
      </c>
      <c r="E4398">
        <v>0</v>
      </c>
    </row>
    <row r="4399" spans="1:5">
      <c r="A4399">
        <v>19410322</v>
      </c>
      <c r="B4399">
        <v>-0.45</v>
      </c>
      <c r="C4399">
        <v>-0.12</v>
      </c>
      <c r="D4399">
        <v>-0.05</v>
      </c>
      <c r="E4399">
        <v>0</v>
      </c>
    </row>
    <row r="4400" spans="1:5">
      <c r="A4400">
        <v>19410324</v>
      </c>
      <c r="B4400">
        <v>0.32</v>
      </c>
      <c r="C4400">
        <v>-0.59</v>
      </c>
      <c r="D4400">
        <v>0.66</v>
      </c>
      <c r="E4400">
        <v>0</v>
      </c>
    </row>
    <row r="4401" spans="1:5">
      <c r="A4401">
        <v>19410325</v>
      </c>
      <c r="B4401">
        <v>0.22</v>
      </c>
      <c r="C4401">
        <v>-0.33</v>
      </c>
      <c r="D4401">
        <v>0.32</v>
      </c>
      <c r="E4401">
        <v>0</v>
      </c>
    </row>
    <row r="4402" spans="1:5">
      <c r="A4402">
        <v>19410326</v>
      </c>
      <c r="B4402">
        <v>-0.18</v>
      </c>
      <c r="C4402">
        <v>0.1</v>
      </c>
      <c r="D4402">
        <v>0.28000000000000003</v>
      </c>
      <c r="E4402">
        <v>0</v>
      </c>
    </row>
    <row r="4403" spans="1:5">
      <c r="A4403">
        <v>19410327</v>
      </c>
      <c r="B4403">
        <v>0.61</v>
      </c>
      <c r="C4403">
        <v>-0.31</v>
      </c>
      <c r="D4403">
        <v>0.35</v>
      </c>
      <c r="E4403">
        <v>0</v>
      </c>
    </row>
    <row r="4404" spans="1:5">
      <c r="A4404">
        <v>19410328</v>
      </c>
      <c r="B4404">
        <v>-0.59</v>
      </c>
      <c r="C4404">
        <v>0.46</v>
      </c>
      <c r="D4404">
        <v>-0.66</v>
      </c>
      <c r="E4404">
        <v>0</v>
      </c>
    </row>
    <row r="4405" spans="1:5">
      <c r="A4405">
        <v>19410329</v>
      </c>
      <c r="B4405">
        <v>-0.08</v>
      </c>
      <c r="C4405">
        <v>-0.23</v>
      </c>
      <c r="D4405">
        <v>0.6</v>
      </c>
      <c r="E4405">
        <v>0</v>
      </c>
    </row>
    <row r="4406" spans="1:5">
      <c r="A4406">
        <v>19410331</v>
      </c>
      <c r="B4406">
        <v>0.24</v>
      </c>
      <c r="C4406">
        <v>-0.25</v>
      </c>
      <c r="D4406">
        <v>0.6</v>
      </c>
      <c r="E4406">
        <v>0</v>
      </c>
    </row>
    <row r="4407" spans="1:5">
      <c r="A4407">
        <v>19410401</v>
      </c>
      <c r="B4407">
        <v>0.18</v>
      </c>
      <c r="C4407">
        <v>0.02</v>
      </c>
      <c r="D4407">
        <v>0.37</v>
      </c>
      <c r="E4407">
        <v>0</v>
      </c>
    </row>
    <row r="4408" spans="1:5">
      <c r="A4408">
        <v>19410402</v>
      </c>
      <c r="B4408">
        <v>0.22</v>
      </c>
      <c r="C4408">
        <v>-0.21</v>
      </c>
      <c r="D4408">
        <v>-0.02</v>
      </c>
      <c r="E4408">
        <v>0</v>
      </c>
    </row>
    <row r="4409" spans="1:5">
      <c r="A4409">
        <v>19410403</v>
      </c>
      <c r="B4409">
        <v>1.37</v>
      </c>
      <c r="C4409">
        <v>-7.0000000000000007E-2</v>
      </c>
      <c r="D4409">
        <v>2.0299999999999998</v>
      </c>
      <c r="E4409">
        <v>0</v>
      </c>
    </row>
    <row r="4410" spans="1:5">
      <c r="A4410">
        <v>19410404</v>
      </c>
      <c r="B4410">
        <v>-0.03</v>
      </c>
      <c r="C4410">
        <v>0.43</v>
      </c>
      <c r="D4410">
        <v>-0.02</v>
      </c>
      <c r="E4410">
        <v>0</v>
      </c>
    </row>
    <row r="4411" spans="1:5">
      <c r="A4411">
        <v>19410405</v>
      </c>
      <c r="B4411">
        <v>-0.31</v>
      </c>
      <c r="C4411">
        <v>0.03</v>
      </c>
      <c r="D4411">
        <v>-0.34</v>
      </c>
      <c r="E4411">
        <v>0</v>
      </c>
    </row>
    <row r="4412" spans="1:5">
      <c r="A4412">
        <v>19410407</v>
      </c>
      <c r="B4412">
        <v>-0.47</v>
      </c>
      <c r="C4412">
        <v>-0.36</v>
      </c>
      <c r="D4412">
        <v>-0.19</v>
      </c>
      <c r="E4412">
        <v>0</v>
      </c>
    </row>
    <row r="4413" spans="1:5">
      <c r="A4413">
        <v>19410408</v>
      </c>
      <c r="B4413">
        <v>-1.96</v>
      </c>
      <c r="C4413">
        <v>-0.43</v>
      </c>
      <c r="D4413">
        <v>-1.78</v>
      </c>
      <c r="E4413">
        <v>0</v>
      </c>
    </row>
    <row r="4414" spans="1:5">
      <c r="A4414">
        <v>19410409</v>
      </c>
      <c r="B4414">
        <v>-1.1000000000000001</v>
      </c>
      <c r="C4414">
        <v>-0.25</v>
      </c>
      <c r="D4414">
        <v>-0.13</v>
      </c>
      <c r="E4414">
        <v>0</v>
      </c>
    </row>
    <row r="4415" spans="1:5">
      <c r="A4415">
        <v>19410410</v>
      </c>
      <c r="B4415">
        <v>-0.16</v>
      </c>
      <c r="C4415">
        <v>0.12</v>
      </c>
      <c r="D4415">
        <v>-0.12</v>
      </c>
      <c r="E4415">
        <v>0</v>
      </c>
    </row>
    <row r="4416" spans="1:5">
      <c r="A4416">
        <v>19410412</v>
      </c>
      <c r="B4416">
        <v>-0.94</v>
      </c>
      <c r="C4416">
        <v>-0.15</v>
      </c>
      <c r="D4416">
        <v>0.24</v>
      </c>
      <c r="E4416">
        <v>0</v>
      </c>
    </row>
    <row r="4417" spans="1:5">
      <c r="A4417">
        <v>19410414</v>
      </c>
      <c r="B4417">
        <v>0.21</v>
      </c>
      <c r="C4417">
        <v>-0.21</v>
      </c>
      <c r="D4417">
        <v>0.5</v>
      </c>
      <c r="E4417">
        <v>0</v>
      </c>
    </row>
    <row r="4418" spans="1:5">
      <c r="A4418">
        <v>19410415</v>
      </c>
      <c r="B4418">
        <v>-0.33</v>
      </c>
      <c r="C4418">
        <v>0.25</v>
      </c>
      <c r="D4418">
        <v>-0.47</v>
      </c>
      <c r="E4418">
        <v>0</v>
      </c>
    </row>
    <row r="4419" spans="1:5">
      <c r="A4419">
        <v>19410416</v>
      </c>
      <c r="B4419">
        <v>0.05</v>
      </c>
      <c r="C4419">
        <v>-0.6</v>
      </c>
      <c r="D4419">
        <v>0.45</v>
      </c>
      <c r="E4419">
        <v>0</v>
      </c>
    </row>
    <row r="4420" spans="1:5">
      <c r="A4420">
        <v>19410417</v>
      </c>
      <c r="B4420">
        <v>-0.17</v>
      </c>
      <c r="C4420">
        <v>0.28000000000000003</v>
      </c>
      <c r="D4420">
        <v>0.1</v>
      </c>
      <c r="E4420">
        <v>0</v>
      </c>
    </row>
    <row r="4421" spans="1:5">
      <c r="A4421">
        <v>19410418</v>
      </c>
      <c r="B4421">
        <v>-1.37</v>
      </c>
      <c r="C4421">
        <v>-0.13</v>
      </c>
      <c r="D4421">
        <v>-0.61</v>
      </c>
      <c r="E4421">
        <v>0</v>
      </c>
    </row>
    <row r="4422" spans="1:5">
      <c r="A4422">
        <v>19410419</v>
      </c>
      <c r="B4422">
        <v>-0.28000000000000003</v>
      </c>
      <c r="C4422">
        <v>-0.46</v>
      </c>
      <c r="D4422">
        <v>0.38</v>
      </c>
      <c r="E4422">
        <v>0</v>
      </c>
    </row>
    <row r="4423" spans="1:5">
      <c r="A4423">
        <v>19410421</v>
      </c>
      <c r="B4423">
        <v>-0.24</v>
      </c>
      <c r="C4423">
        <v>-0.61</v>
      </c>
      <c r="D4423">
        <v>0.47</v>
      </c>
      <c r="E4423">
        <v>0</v>
      </c>
    </row>
    <row r="4424" spans="1:5">
      <c r="A4424">
        <v>19410422</v>
      </c>
      <c r="B4424">
        <v>-0.25</v>
      </c>
      <c r="C4424">
        <v>0.16</v>
      </c>
      <c r="D4424">
        <v>0.06</v>
      </c>
      <c r="E4424">
        <v>0</v>
      </c>
    </row>
    <row r="4425" spans="1:5">
      <c r="A4425">
        <v>19410423</v>
      </c>
      <c r="B4425">
        <v>0.61</v>
      </c>
      <c r="C4425">
        <v>-0.56999999999999995</v>
      </c>
      <c r="D4425">
        <v>1.04</v>
      </c>
      <c r="E4425">
        <v>0</v>
      </c>
    </row>
    <row r="4426" spans="1:5">
      <c r="A4426">
        <v>19410424</v>
      </c>
      <c r="B4426">
        <v>0.72</v>
      </c>
      <c r="C4426">
        <v>0.45</v>
      </c>
      <c r="D4426">
        <v>0.84</v>
      </c>
      <c r="E4426">
        <v>0</v>
      </c>
    </row>
    <row r="4427" spans="1:5">
      <c r="A4427">
        <v>19410425</v>
      </c>
      <c r="B4427">
        <v>-0.62</v>
      </c>
      <c r="C4427">
        <v>0.04</v>
      </c>
      <c r="D4427">
        <v>-0.15</v>
      </c>
      <c r="E4427">
        <v>0</v>
      </c>
    </row>
    <row r="4428" spans="1:5">
      <c r="A4428">
        <v>19410426</v>
      </c>
      <c r="B4428">
        <v>-0.02</v>
      </c>
      <c r="C4428">
        <v>0.27</v>
      </c>
      <c r="D4428">
        <v>0.36</v>
      </c>
      <c r="E4428">
        <v>0</v>
      </c>
    </row>
    <row r="4429" spans="1:5">
      <c r="A4429">
        <v>19410428</v>
      </c>
      <c r="B4429">
        <v>0.15</v>
      </c>
      <c r="C4429">
        <v>-0.12</v>
      </c>
      <c r="D4429">
        <v>0.22</v>
      </c>
      <c r="E4429">
        <v>0</v>
      </c>
    </row>
    <row r="4430" spans="1:5">
      <c r="A4430">
        <v>19410429</v>
      </c>
      <c r="B4430">
        <v>0.31</v>
      </c>
      <c r="C4430">
        <v>0.02</v>
      </c>
      <c r="D4430">
        <v>0.87</v>
      </c>
      <c r="E4430">
        <v>0</v>
      </c>
    </row>
    <row r="4431" spans="1:5">
      <c r="A4431">
        <v>19410430</v>
      </c>
      <c r="B4431">
        <v>-1.0900000000000001</v>
      </c>
      <c r="C4431">
        <v>0.34</v>
      </c>
      <c r="D4431">
        <v>-0.39</v>
      </c>
      <c r="E4431">
        <v>0</v>
      </c>
    </row>
    <row r="4432" spans="1:5">
      <c r="A4432">
        <v>19410501</v>
      </c>
      <c r="B4432">
        <v>-0.1</v>
      </c>
      <c r="C4432">
        <v>-0.12</v>
      </c>
      <c r="D4432">
        <v>-7.0000000000000007E-2</v>
      </c>
      <c r="E4432">
        <v>0</v>
      </c>
    </row>
    <row r="4433" spans="1:5">
      <c r="A4433">
        <v>19410502</v>
      </c>
      <c r="B4433">
        <v>0.43</v>
      </c>
      <c r="C4433">
        <v>-7.0000000000000007E-2</v>
      </c>
      <c r="D4433">
        <v>0.87</v>
      </c>
      <c r="E4433">
        <v>0</v>
      </c>
    </row>
    <row r="4434" spans="1:5">
      <c r="A4434">
        <v>19410503</v>
      </c>
      <c r="B4434">
        <v>0.22</v>
      </c>
      <c r="C4434">
        <v>-0.18</v>
      </c>
      <c r="D4434">
        <v>0.76</v>
      </c>
      <c r="E4434">
        <v>0</v>
      </c>
    </row>
    <row r="4435" spans="1:5">
      <c r="A4435">
        <v>19410505</v>
      </c>
      <c r="B4435">
        <v>-0.05</v>
      </c>
      <c r="C4435">
        <v>-0.05</v>
      </c>
      <c r="D4435">
        <v>0.33</v>
      </c>
      <c r="E4435">
        <v>0</v>
      </c>
    </row>
    <row r="4436" spans="1:5">
      <c r="A4436">
        <v>19410506</v>
      </c>
      <c r="B4436">
        <v>1.49</v>
      </c>
      <c r="C4436">
        <v>0.19</v>
      </c>
      <c r="D4436">
        <v>1.35</v>
      </c>
      <c r="E4436">
        <v>0</v>
      </c>
    </row>
    <row r="4437" spans="1:5">
      <c r="A4437">
        <v>19410507</v>
      </c>
      <c r="B4437">
        <v>-0.34</v>
      </c>
      <c r="C4437">
        <v>0.35</v>
      </c>
      <c r="D4437">
        <v>-0.89</v>
      </c>
      <c r="E4437">
        <v>0</v>
      </c>
    </row>
    <row r="4438" spans="1:5">
      <c r="A4438">
        <v>19410508</v>
      </c>
      <c r="B4438">
        <v>-0.05</v>
      </c>
      <c r="C4438">
        <v>-0.56000000000000005</v>
      </c>
      <c r="D4438">
        <v>0.25</v>
      </c>
      <c r="E4438">
        <v>0</v>
      </c>
    </row>
    <row r="4439" spans="1:5">
      <c r="A4439">
        <v>19410509</v>
      </c>
      <c r="B4439">
        <v>0.11</v>
      </c>
      <c r="C4439">
        <v>0.25</v>
      </c>
      <c r="D4439">
        <v>-0.06</v>
      </c>
      <c r="E4439">
        <v>0</v>
      </c>
    </row>
    <row r="4440" spans="1:5">
      <c r="A4440">
        <v>19410510</v>
      </c>
      <c r="B4440">
        <v>0.98</v>
      </c>
      <c r="C4440">
        <v>-0.26</v>
      </c>
      <c r="D4440">
        <v>1.1100000000000001</v>
      </c>
      <c r="E4440">
        <v>0</v>
      </c>
    </row>
    <row r="4441" spans="1:5">
      <c r="A4441">
        <v>19410512</v>
      </c>
      <c r="B4441">
        <v>-0.26</v>
      </c>
      <c r="C4441">
        <v>-0.09</v>
      </c>
      <c r="D4441">
        <v>-0.42</v>
      </c>
      <c r="E4441">
        <v>0</v>
      </c>
    </row>
    <row r="4442" spans="1:5">
      <c r="A4442">
        <v>19410513</v>
      </c>
      <c r="B4442">
        <v>-0.06</v>
      </c>
      <c r="C4442">
        <v>-0.19</v>
      </c>
      <c r="D4442">
        <v>-0.54</v>
      </c>
      <c r="E4442">
        <v>0</v>
      </c>
    </row>
    <row r="4443" spans="1:5">
      <c r="A4443">
        <v>19410514</v>
      </c>
      <c r="B4443">
        <v>-0.24</v>
      </c>
      <c r="C4443">
        <v>-0.14000000000000001</v>
      </c>
      <c r="D4443">
        <v>-0.67</v>
      </c>
      <c r="E4443">
        <v>0</v>
      </c>
    </row>
    <row r="4444" spans="1:5">
      <c r="A4444">
        <v>19410515</v>
      </c>
      <c r="B4444">
        <v>-1.24</v>
      </c>
      <c r="C4444">
        <v>0.75</v>
      </c>
      <c r="D4444">
        <v>-1.04</v>
      </c>
      <c r="E4444">
        <v>0</v>
      </c>
    </row>
    <row r="4445" spans="1:5">
      <c r="A4445">
        <v>19410516</v>
      </c>
      <c r="B4445">
        <v>0.21</v>
      </c>
      <c r="C4445">
        <v>-1.02</v>
      </c>
      <c r="D4445">
        <v>0.25</v>
      </c>
      <c r="E4445">
        <v>0</v>
      </c>
    </row>
    <row r="4446" spans="1:5">
      <c r="A4446">
        <v>19410517</v>
      </c>
      <c r="B4446">
        <v>0.28000000000000003</v>
      </c>
      <c r="C4446">
        <v>0.06</v>
      </c>
      <c r="D4446">
        <v>0.44</v>
      </c>
      <c r="E4446">
        <v>0</v>
      </c>
    </row>
    <row r="4447" spans="1:5">
      <c r="A4447">
        <v>19410519</v>
      </c>
      <c r="B4447">
        <v>0.05</v>
      </c>
      <c r="C4447">
        <v>-0.21</v>
      </c>
      <c r="D4447">
        <v>-0.25</v>
      </c>
      <c r="E4447">
        <v>0</v>
      </c>
    </row>
    <row r="4448" spans="1:5">
      <c r="A4448">
        <v>19410520</v>
      </c>
      <c r="B4448">
        <v>1.2</v>
      </c>
      <c r="C4448">
        <v>-0.85</v>
      </c>
      <c r="D4448">
        <v>0.42</v>
      </c>
      <c r="E4448">
        <v>0</v>
      </c>
    </row>
    <row r="4449" spans="1:5">
      <c r="A4449">
        <v>19410521</v>
      </c>
      <c r="B4449">
        <v>0.22</v>
      </c>
      <c r="C4449">
        <v>0.54</v>
      </c>
      <c r="D4449">
        <v>-0.06</v>
      </c>
      <c r="E4449">
        <v>0</v>
      </c>
    </row>
    <row r="4450" spans="1:5">
      <c r="A4450">
        <v>19410522</v>
      </c>
      <c r="B4450">
        <v>-0.96</v>
      </c>
      <c r="C4450">
        <v>0.13</v>
      </c>
      <c r="D4450">
        <v>-0.33</v>
      </c>
      <c r="E4450">
        <v>0</v>
      </c>
    </row>
    <row r="4451" spans="1:5">
      <c r="A4451">
        <v>19410523</v>
      </c>
      <c r="B4451">
        <v>0.02</v>
      </c>
      <c r="C4451">
        <v>-0.21</v>
      </c>
      <c r="D4451">
        <v>0.23</v>
      </c>
      <c r="E4451">
        <v>0</v>
      </c>
    </row>
    <row r="4452" spans="1:5">
      <c r="A4452">
        <v>19410524</v>
      </c>
      <c r="B4452">
        <v>0.09</v>
      </c>
      <c r="C4452">
        <v>0</v>
      </c>
      <c r="D4452">
        <v>0.01</v>
      </c>
      <c r="E4452">
        <v>0</v>
      </c>
    </row>
    <row r="4453" spans="1:5">
      <c r="A4453">
        <v>19410526</v>
      </c>
      <c r="B4453">
        <v>-0.94</v>
      </c>
      <c r="C4453">
        <v>0.39</v>
      </c>
      <c r="D4453">
        <v>-0.33</v>
      </c>
      <c r="E4453">
        <v>0</v>
      </c>
    </row>
    <row r="4454" spans="1:5">
      <c r="A4454">
        <v>19410527</v>
      </c>
      <c r="B4454">
        <v>0.41</v>
      </c>
      <c r="C4454">
        <v>-0.18</v>
      </c>
      <c r="D4454">
        <v>-0.23</v>
      </c>
      <c r="E4454">
        <v>0</v>
      </c>
    </row>
    <row r="4455" spans="1:5">
      <c r="A4455">
        <v>19410528</v>
      </c>
      <c r="B4455">
        <v>0.11</v>
      </c>
      <c r="C4455">
        <v>0.02</v>
      </c>
      <c r="D4455">
        <v>0.08</v>
      </c>
      <c r="E4455">
        <v>0</v>
      </c>
    </row>
    <row r="4456" spans="1:5">
      <c r="A4456">
        <v>19410529</v>
      </c>
      <c r="B4456">
        <v>0.09</v>
      </c>
      <c r="C4456">
        <v>0.16</v>
      </c>
      <c r="D4456">
        <v>-0.01</v>
      </c>
      <c r="E4456">
        <v>0</v>
      </c>
    </row>
    <row r="4457" spans="1:5">
      <c r="A4457">
        <v>19410531</v>
      </c>
      <c r="B4457">
        <v>-0.28999999999999998</v>
      </c>
      <c r="C4457">
        <v>0.62</v>
      </c>
      <c r="D4457">
        <v>-0.52</v>
      </c>
      <c r="E4457">
        <v>0</v>
      </c>
    </row>
    <row r="4458" spans="1:5">
      <c r="A4458">
        <v>19410602</v>
      </c>
      <c r="B4458">
        <v>0.33</v>
      </c>
      <c r="C4458">
        <v>-0.27</v>
      </c>
      <c r="D4458">
        <v>-0.14000000000000001</v>
      </c>
      <c r="E4458">
        <v>0</v>
      </c>
    </row>
    <row r="4459" spans="1:5">
      <c r="A4459">
        <v>19410603</v>
      </c>
      <c r="B4459">
        <v>0.95</v>
      </c>
      <c r="C4459">
        <v>-0.64</v>
      </c>
      <c r="D4459">
        <v>0.38</v>
      </c>
      <c r="E4459">
        <v>0</v>
      </c>
    </row>
    <row r="4460" spans="1:5">
      <c r="A4460">
        <v>19410604</v>
      </c>
      <c r="B4460">
        <v>0.35</v>
      </c>
      <c r="C4460">
        <v>0.04</v>
      </c>
      <c r="D4460">
        <v>0.15</v>
      </c>
      <c r="E4460">
        <v>0</v>
      </c>
    </row>
    <row r="4461" spans="1:5">
      <c r="A4461">
        <v>19410605</v>
      </c>
      <c r="B4461">
        <v>0.49</v>
      </c>
      <c r="C4461">
        <v>0.42</v>
      </c>
      <c r="D4461">
        <v>-0.2</v>
      </c>
      <c r="E4461">
        <v>0</v>
      </c>
    </row>
    <row r="4462" spans="1:5">
      <c r="A4462">
        <v>19410606</v>
      </c>
      <c r="B4462">
        <v>-0.16</v>
      </c>
      <c r="C4462">
        <v>-0.18</v>
      </c>
      <c r="D4462">
        <v>-0.11</v>
      </c>
      <c r="E4462">
        <v>0</v>
      </c>
    </row>
    <row r="4463" spans="1:5">
      <c r="A4463">
        <v>19410607</v>
      </c>
      <c r="B4463">
        <v>0.61</v>
      </c>
      <c r="C4463">
        <v>0.13</v>
      </c>
      <c r="D4463">
        <v>-0.12</v>
      </c>
      <c r="E4463">
        <v>0</v>
      </c>
    </row>
    <row r="4464" spans="1:5">
      <c r="A4464">
        <v>19410609</v>
      </c>
      <c r="B4464">
        <v>0.86</v>
      </c>
      <c r="C4464">
        <v>0.08</v>
      </c>
      <c r="D4464">
        <v>-0.28999999999999998</v>
      </c>
      <c r="E4464">
        <v>0</v>
      </c>
    </row>
    <row r="4465" spans="1:5">
      <c r="A4465">
        <v>19410610</v>
      </c>
      <c r="B4465">
        <v>1.43</v>
      </c>
      <c r="C4465">
        <v>0.5</v>
      </c>
      <c r="D4465">
        <v>0.16</v>
      </c>
      <c r="E4465">
        <v>0</v>
      </c>
    </row>
    <row r="4466" spans="1:5">
      <c r="A4466">
        <v>19410611</v>
      </c>
      <c r="B4466">
        <v>0.09</v>
      </c>
      <c r="C4466">
        <v>0.45</v>
      </c>
      <c r="D4466">
        <v>-0.23</v>
      </c>
      <c r="E4466">
        <v>0</v>
      </c>
    </row>
    <row r="4467" spans="1:5">
      <c r="A4467">
        <v>19410612</v>
      </c>
      <c r="B4467">
        <v>0.53</v>
      </c>
      <c r="C4467">
        <v>-0.21</v>
      </c>
      <c r="D4467">
        <v>0.31</v>
      </c>
      <c r="E4467">
        <v>0</v>
      </c>
    </row>
    <row r="4468" spans="1:5">
      <c r="A4468">
        <v>19410613</v>
      </c>
      <c r="B4468">
        <v>-0.26</v>
      </c>
      <c r="C4468">
        <v>0.21</v>
      </c>
      <c r="D4468">
        <v>-0.4</v>
      </c>
      <c r="E4468">
        <v>0</v>
      </c>
    </row>
    <row r="4469" spans="1:5">
      <c r="A4469">
        <v>19410614</v>
      </c>
      <c r="B4469">
        <v>-0.16</v>
      </c>
      <c r="C4469">
        <v>0.4</v>
      </c>
      <c r="D4469">
        <v>0.2</v>
      </c>
      <c r="E4469">
        <v>0</v>
      </c>
    </row>
    <row r="4470" spans="1:5">
      <c r="A4470">
        <v>19410616</v>
      </c>
      <c r="B4470">
        <v>-0.19</v>
      </c>
      <c r="C4470">
        <v>0.17</v>
      </c>
      <c r="D4470">
        <v>-0.32</v>
      </c>
      <c r="E4470">
        <v>0</v>
      </c>
    </row>
    <row r="4471" spans="1:5">
      <c r="A4471">
        <v>19410617</v>
      </c>
      <c r="B4471">
        <v>0.64</v>
      </c>
      <c r="C4471">
        <v>0.08</v>
      </c>
      <c r="D4471">
        <v>-0.14000000000000001</v>
      </c>
      <c r="E4471">
        <v>0</v>
      </c>
    </row>
    <row r="4472" spans="1:5">
      <c r="A4472">
        <v>19410618</v>
      </c>
      <c r="B4472">
        <v>0.28999999999999998</v>
      </c>
      <c r="C4472">
        <v>0.16</v>
      </c>
      <c r="D4472">
        <v>7.0000000000000007E-2</v>
      </c>
      <c r="E4472">
        <v>0</v>
      </c>
    </row>
    <row r="4473" spans="1:5">
      <c r="A4473">
        <v>19410619</v>
      </c>
      <c r="B4473">
        <v>-0.19</v>
      </c>
      <c r="C4473">
        <v>-0.17</v>
      </c>
      <c r="D4473">
        <v>0.14000000000000001</v>
      </c>
      <c r="E4473">
        <v>0</v>
      </c>
    </row>
    <row r="4474" spans="1:5">
      <c r="A4474">
        <v>19410620</v>
      </c>
      <c r="B4474">
        <v>-0.87</v>
      </c>
      <c r="C4474">
        <v>0.36</v>
      </c>
      <c r="D4474">
        <v>-0.18</v>
      </c>
      <c r="E4474">
        <v>0</v>
      </c>
    </row>
    <row r="4475" spans="1:5">
      <c r="A4475">
        <v>19410621</v>
      </c>
      <c r="B4475">
        <v>0.18</v>
      </c>
      <c r="C4475">
        <v>-0.11</v>
      </c>
      <c r="D4475">
        <v>0.22</v>
      </c>
      <c r="E4475">
        <v>0</v>
      </c>
    </row>
    <row r="4476" spans="1:5">
      <c r="A4476">
        <v>19410623</v>
      </c>
      <c r="B4476">
        <v>1.29</v>
      </c>
      <c r="C4476">
        <v>0.18</v>
      </c>
      <c r="D4476">
        <v>0.33</v>
      </c>
      <c r="E4476">
        <v>0</v>
      </c>
    </row>
    <row r="4477" spans="1:5">
      <c r="A4477">
        <v>19410624</v>
      </c>
      <c r="B4477">
        <v>-0.46</v>
      </c>
      <c r="C4477">
        <v>-0.23</v>
      </c>
      <c r="D4477">
        <v>0.4</v>
      </c>
      <c r="E4477">
        <v>0</v>
      </c>
    </row>
    <row r="4478" spans="1:5">
      <c r="A4478">
        <v>19410625</v>
      </c>
      <c r="B4478">
        <v>0.19</v>
      </c>
      <c r="C4478">
        <v>-0.26</v>
      </c>
      <c r="D4478">
        <v>0.28000000000000003</v>
      </c>
      <c r="E4478">
        <v>0</v>
      </c>
    </row>
    <row r="4479" spans="1:5">
      <c r="A4479">
        <v>19410626</v>
      </c>
      <c r="B4479">
        <v>0.48</v>
      </c>
      <c r="C4479">
        <v>0.04</v>
      </c>
      <c r="D4479">
        <v>0.3</v>
      </c>
      <c r="E4479">
        <v>0</v>
      </c>
    </row>
    <row r="4480" spans="1:5">
      <c r="A4480">
        <v>19410627</v>
      </c>
      <c r="B4480">
        <v>-0.37</v>
      </c>
      <c r="C4480">
        <v>-0.06</v>
      </c>
      <c r="D4480">
        <v>-0.04</v>
      </c>
      <c r="E4480">
        <v>0</v>
      </c>
    </row>
    <row r="4481" spans="1:5">
      <c r="A4481">
        <v>19410628</v>
      </c>
      <c r="B4481">
        <v>-0.06</v>
      </c>
      <c r="C4481">
        <v>0.05</v>
      </c>
      <c r="D4481">
        <v>-0.21</v>
      </c>
      <c r="E4481">
        <v>0</v>
      </c>
    </row>
    <row r="4482" spans="1:5">
      <c r="A4482">
        <v>19410630</v>
      </c>
      <c r="B4482">
        <v>-0.28000000000000003</v>
      </c>
      <c r="C4482">
        <v>0.12</v>
      </c>
      <c r="D4482">
        <v>0.03</v>
      </c>
      <c r="E4482">
        <v>0</v>
      </c>
    </row>
    <row r="4483" spans="1:5">
      <c r="A4483">
        <v>19410701</v>
      </c>
      <c r="B4483">
        <v>-0.23</v>
      </c>
      <c r="C4483">
        <v>-7.0000000000000007E-2</v>
      </c>
      <c r="D4483">
        <v>-0.23</v>
      </c>
      <c r="E4483">
        <v>1E-3</v>
      </c>
    </row>
    <row r="4484" spans="1:5">
      <c r="A4484">
        <v>19410702</v>
      </c>
      <c r="B4484">
        <v>0.7</v>
      </c>
      <c r="C4484">
        <v>-0.63</v>
      </c>
      <c r="D4484">
        <v>0.22</v>
      </c>
      <c r="E4484">
        <v>1E-3</v>
      </c>
    </row>
    <row r="4485" spans="1:5">
      <c r="A4485">
        <v>19410703</v>
      </c>
      <c r="B4485">
        <v>0.44</v>
      </c>
      <c r="C4485">
        <v>-0.22</v>
      </c>
      <c r="D4485">
        <v>0.84</v>
      </c>
      <c r="E4485">
        <v>1E-3</v>
      </c>
    </row>
    <row r="4486" spans="1:5">
      <c r="A4486">
        <v>19410705</v>
      </c>
      <c r="B4486">
        <v>0.19</v>
      </c>
      <c r="C4486">
        <v>0.42</v>
      </c>
      <c r="D4486">
        <v>0.27</v>
      </c>
      <c r="E4486">
        <v>1E-3</v>
      </c>
    </row>
    <row r="4487" spans="1:5">
      <c r="A4487">
        <v>19410707</v>
      </c>
      <c r="B4487">
        <v>1.4</v>
      </c>
      <c r="C4487">
        <v>0.17</v>
      </c>
      <c r="D4487">
        <v>0.37</v>
      </c>
      <c r="E4487">
        <v>1E-3</v>
      </c>
    </row>
    <row r="4488" spans="1:5">
      <c r="A4488">
        <v>19410708</v>
      </c>
      <c r="B4488">
        <v>1.52</v>
      </c>
      <c r="C4488">
        <v>1.06</v>
      </c>
      <c r="D4488">
        <v>0.41</v>
      </c>
      <c r="E4488">
        <v>1E-3</v>
      </c>
    </row>
    <row r="4489" spans="1:5">
      <c r="A4489">
        <v>19410709</v>
      </c>
      <c r="B4489">
        <v>0.03</v>
      </c>
      <c r="C4489">
        <v>0.9</v>
      </c>
      <c r="D4489">
        <v>-0.66</v>
      </c>
      <c r="E4489">
        <v>1E-3</v>
      </c>
    </row>
    <row r="4490" spans="1:5">
      <c r="A4490">
        <v>19410710</v>
      </c>
      <c r="B4490">
        <v>0.06</v>
      </c>
      <c r="C4490">
        <v>0.16</v>
      </c>
      <c r="D4490">
        <v>0.32</v>
      </c>
      <c r="E4490">
        <v>1E-3</v>
      </c>
    </row>
    <row r="4491" spans="1:5">
      <c r="A4491">
        <v>19410711</v>
      </c>
      <c r="B4491">
        <v>0.13</v>
      </c>
      <c r="C4491">
        <v>0.38</v>
      </c>
      <c r="D4491">
        <v>0.38</v>
      </c>
      <c r="E4491">
        <v>1E-3</v>
      </c>
    </row>
    <row r="4492" spans="1:5">
      <c r="A4492">
        <v>19410712</v>
      </c>
      <c r="B4492">
        <v>0.04</v>
      </c>
      <c r="C4492">
        <v>0.12</v>
      </c>
      <c r="D4492">
        <v>-0.08</v>
      </c>
      <c r="E4492">
        <v>1E-3</v>
      </c>
    </row>
    <row r="4493" spans="1:5">
      <c r="A4493">
        <v>19410714</v>
      </c>
      <c r="B4493">
        <v>0.17</v>
      </c>
      <c r="C4493">
        <v>-0.18</v>
      </c>
      <c r="D4493">
        <v>1</v>
      </c>
      <c r="E4493">
        <v>1E-3</v>
      </c>
    </row>
    <row r="4494" spans="1:5">
      <c r="A4494">
        <v>19410715</v>
      </c>
      <c r="B4494">
        <v>0.2</v>
      </c>
      <c r="C4494">
        <v>0.25</v>
      </c>
      <c r="D4494">
        <v>-0.02</v>
      </c>
      <c r="E4494">
        <v>1E-3</v>
      </c>
    </row>
    <row r="4495" spans="1:5">
      <c r="A4495">
        <v>19410716</v>
      </c>
      <c r="B4495">
        <v>-0.41</v>
      </c>
      <c r="C4495">
        <v>-0.24</v>
      </c>
      <c r="D4495">
        <v>-0.35</v>
      </c>
      <c r="E4495">
        <v>1E-3</v>
      </c>
    </row>
    <row r="4496" spans="1:5">
      <c r="A4496">
        <v>19410717</v>
      </c>
      <c r="B4496">
        <v>-0.61</v>
      </c>
      <c r="C4496">
        <v>0.22</v>
      </c>
      <c r="D4496">
        <v>-0.41</v>
      </c>
      <c r="E4496">
        <v>1E-3</v>
      </c>
    </row>
    <row r="4497" spans="1:5">
      <c r="A4497">
        <v>19410718</v>
      </c>
      <c r="B4497">
        <v>0.25</v>
      </c>
      <c r="C4497">
        <v>-0.23</v>
      </c>
      <c r="D4497">
        <v>-0.26</v>
      </c>
      <c r="E4497">
        <v>1E-3</v>
      </c>
    </row>
    <row r="4498" spans="1:5">
      <c r="A4498">
        <v>19410719</v>
      </c>
      <c r="B4498">
        <v>0.34</v>
      </c>
      <c r="C4498">
        <v>0.2</v>
      </c>
      <c r="D4498">
        <v>0.05</v>
      </c>
      <c r="E4498">
        <v>1E-3</v>
      </c>
    </row>
    <row r="4499" spans="1:5">
      <c r="A4499">
        <v>19410721</v>
      </c>
      <c r="B4499">
        <v>1.34</v>
      </c>
      <c r="C4499">
        <v>0.08</v>
      </c>
      <c r="D4499">
        <v>1.96</v>
      </c>
      <c r="E4499">
        <v>1E-3</v>
      </c>
    </row>
    <row r="4500" spans="1:5">
      <c r="A4500">
        <v>19410722</v>
      </c>
      <c r="B4500">
        <v>-0.01</v>
      </c>
      <c r="C4500">
        <v>0.09</v>
      </c>
      <c r="D4500">
        <v>0.37</v>
      </c>
      <c r="E4500">
        <v>1E-3</v>
      </c>
    </row>
    <row r="4501" spans="1:5">
      <c r="A4501">
        <v>19410723</v>
      </c>
      <c r="B4501">
        <v>-0.13</v>
      </c>
      <c r="C4501">
        <v>0.23</v>
      </c>
      <c r="D4501">
        <v>0.22</v>
      </c>
      <c r="E4501">
        <v>1E-3</v>
      </c>
    </row>
    <row r="4502" spans="1:5">
      <c r="A4502">
        <v>19410724</v>
      </c>
      <c r="B4502">
        <v>-0.27</v>
      </c>
      <c r="C4502">
        <v>0.53</v>
      </c>
      <c r="D4502">
        <v>0.13</v>
      </c>
      <c r="E4502">
        <v>1E-3</v>
      </c>
    </row>
    <row r="4503" spans="1:5">
      <c r="A4503">
        <v>19410725</v>
      </c>
      <c r="B4503">
        <v>-0.16</v>
      </c>
      <c r="C4503">
        <v>0.41</v>
      </c>
      <c r="D4503">
        <v>-0.04</v>
      </c>
      <c r="E4503">
        <v>1E-3</v>
      </c>
    </row>
    <row r="4504" spans="1:5">
      <c r="A4504">
        <v>19410726</v>
      </c>
      <c r="B4504">
        <v>0.48</v>
      </c>
      <c r="C4504">
        <v>0.34</v>
      </c>
      <c r="D4504">
        <v>0.93</v>
      </c>
      <c r="E4504">
        <v>1E-3</v>
      </c>
    </row>
    <row r="4505" spans="1:5">
      <c r="A4505">
        <v>19410728</v>
      </c>
      <c r="B4505">
        <v>0.83</v>
      </c>
      <c r="C4505">
        <v>0.95</v>
      </c>
      <c r="D4505">
        <v>1.01</v>
      </c>
      <c r="E4505">
        <v>1E-3</v>
      </c>
    </row>
    <row r="4506" spans="1:5">
      <c r="A4506">
        <v>19410729</v>
      </c>
      <c r="B4506">
        <v>-0.32</v>
      </c>
      <c r="C4506">
        <v>-0.15</v>
      </c>
      <c r="D4506">
        <v>-0.42</v>
      </c>
      <c r="E4506">
        <v>1E-3</v>
      </c>
    </row>
    <row r="4507" spans="1:5">
      <c r="A4507">
        <v>19410730</v>
      </c>
      <c r="B4507">
        <v>-0.19</v>
      </c>
      <c r="C4507">
        <v>0.02</v>
      </c>
      <c r="D4507">
        <v>0.61</v>
      </c>
      <c r="E4507">
        <v>1E-3</v>
      </c>
    </row>
    <row r="4508" spans="1:5">
      <c r="A4508">
        <v>19410731</v>
      </c>
      <c r="B4508">
        <v>-7.0000000000000007E-2</v>
      </c>
      <c r="C4508">
        <v>0.38</v>
      </c>
      <c r="D4508">
        <v>-0.01</v>
      </c>
      <c r="E4508">
        <v>1E-3</v>
      </c>
    </row>
    <row r="4509" spans="1:5">
      <c r="A4509">
        <v>19410801</v>
      </c>
      <c r="B4509">
        <v>-0.27</v>
      </c>
      <c r="C4509">
        <v>-0.1</v>
      </c>
      <c r="D4509">
        <v>0.53</v>
      </c>
      <c r="E4509">
        <v>0</v>
      </c>
    </row>
    <row r="4510" spans="1:5">
      <c r="A4510">
        <v>19410802</v>
      </c>
      <c r="B4510">
        <v>-0.05</v>
      </c>
      <c r="C4510">
        <v>0.53</v>
      </c>
      <c r="D4510">
        <v>-0.84</v>
      </c>
      <c r="E4510">
        <v>0</v>
      </c>
    </row>
    <row r="4511" spans="1:5">
      <c r="A4511">
        <v>19410804</v>
      </c>
      <c r="B4511">
        <v>0.15</v>
      </c>
      <c r="C4511">
        <v>-0.37</v>
      </c>
      <c r="D4511">
        <v>0.22</v>
      </c>
      <c r="E4511">
        <v>0</v>
      </c>
    </row>
    <row r="4512" spans="1:5">
      <c r="A4512">
        <v>19410805</v>
      </c>
      <c r="B4512">
        <v>-0.1</v>
      </c>
      <c r="C4512">
        <v>-0.46</v>
      </c>
      <c r="D4512">
        <v>-0.24</v>
      </c>
      <c r="E4512">
        <v>0</v>
      </c>
    </row>
    <row r="4513" spans="1:5">
      <c r="A4513">
        <v>19410806</v>
      </c>
      <c r="B4513">
        <v>-0.01</v>
      </c>
      <c r="C4513">
        <v>0.19</v>
      </c>
      <c r="D4513">
        <v>-0.35</v>
      </c>
      <c r="E4513">
        <v>0</v>
      </c>
    </row>
    <row r="4514" spans="1:5">
      <c r="A4514">
        <v>19410807</v>
      </c>
      <c r="B4514">
        <v>0.02</v>
      </c>
      <c r="C4514">
        <v>-0.11</v>
      </c>
      <c r="D4514">
        <v>-0.05</v>
      </c>
      <c r="E4514">
        <v>0</v>
      </c>
    </row>
    <row r="4515" spans="1:5">
      <c r="A4515">
        <v>19410808</v>
      </c>
      <c r="B4515">
        <v>-0.65</v>
      </c>
      <c r="C4515">
        <v>0.1</v>
      </c>
      <c r="D4515">
        <v>-0.34</v>
      </c>
      <c r="E4515">
        <v>0</v>
      </c>
    </row>
    <row r="4516" spans="1:5">
      <c r="A4516">
        <v>19410809</v>
      </c>
      <c r="B4516">
        <v>-0.7</v>
      </c>
      <c r="C4516">
        <v>-0.27</v>
      </c>
      <c r="D4516">
        <v>-0.51</v>
      </c>
      <c r="E4516">
        <v>0</v>
      </c>
    </row>
    <row r="4517" spans="1:5">
      <c r="A4517">
        <v>19410811</v>
      </c>
      <c r="B4517">
        <v>-0.38</v>
      </c>
      <c r="C4517">
        <v>-0.87</v>
      </c>
      <c r="D4517">
        <v>-0.54</v>
      </c>
      <c r="E4517">
        <v>0</v>
      </c>
    </row>
    <row r="4518" spans="1:5">
      <c r="A4518">
        <v>19410812</v>
      </c>
      <c r="B4518">
        <v>-0.13</v>
      </c>
      <c r="C4518">
        <v>0.03</v>
      </c>
      <c r="D4518">
        <v>0.38</v>
      </c>
      <c r="E4518">
        <v>0</v>
      </c>
    </row>
    <row r="4519" spans="1:5">
      <c r="A4519">
        <v>19410813</v>
      </c>
      <c r="B4519">
        <v>-0.09</v>
      </c>
      <c r="C4519">
        <v>0.33</v>
      </c>
      <c r="D4519">
        <v>-0.27</v>
      </c>
      <c r="E4519">
        <v>0</v>
      </c>
    </row>
    <row r="4520" spans="1:5">
      <c r="A4520">
        <v>19410814</v>
      </c>
      <c r="B4520">
        <v>0.2</v>
      </c>
      <c r="C4520">
        <v>-0.17</v>
      </c>
      <c r="D4520">
        <v>1.08</v>
      </c>
      <c r="E4520">
        <v>0</v>
      </c>
    </row>
    <row r="4521" spans="1:5">
      <c r="A4521">
        <v>19410815</v>
      </c>
      <c r="B4521">
        <v>-0.76</v>
      </c>
      <c r="C4521">
        <v>0.1</v>
      </c>
      <c r="D4521">
        <v>-0.47</v>
      </c>
      <c r="E4521">
        <v>0</v>
      </c>
    </row>
    <row r="4522" spans="1:5">
      <c r="A4522">
        <v>19410816</v>
      </c>
      <c r="B4522">
        <v>0.21</v>
      </c>
      <c r="C4522">
        <v>-0.36</v>
      </c>
      <c r="D4522">
        <v>0.34</v>
      </c>
      <c r="E4522">
        <v>0</v>
      </c>
    </row>
    <row r="4523" spans="1:5">
      <c r="A4523">
        <v>19410818</v>
      </c>
      <c r="B4523">
        <v>0.4</v>
      </c>
      <c r="C4523">
        <v>0.34</v>
      </c>
      <c r="D4523">
        <v>0.08</v>
      </c>
      <c r="E4523">
        <v>0</v>
      </c>
    </row>
    <row r="4524" spans="1:5">
      <c r="A4524">
        <v>19410819</v>
      </c>
      <c r="B4524">
        <v>0.04</v>
      </c>
      <c r="C4524">
        <v>0.05</v>
      </c>
      <c r="D4524">
        <v>-0.09</v>
      </c>
      <c r="E4524">
        <v>0</v>
      </c>
    </row>
    <row r="4525" spans="1:5">
      <c r="A4525">
        <v>19410820</v>
      </c>
      <c r="B4525">
        <v>0.45</v>
      </c>
      <c r="C4525">
        <v>-0.12</v>
      </c>
      <c r="D4525">
        <v>0.62</v>
      </c>
      <c r="E4525">
        <v>0</v>
      </c>
    </row>
    <row r="4526" spans="1:5">
      <c r="A4526">
        <v>19410821</v>
      </c>
      <c r="B4526">
        <v>0.01</v>
      </c>
      <c r="C4526">
        <v>0.31</v>
      </c>
      <c r="D4526">
        <v>0.11</v>
      </c>
      <c r="E4526">
        <v>0</v>
      </c>
    </row>
    <row r="4527" spans="1:5">
      <c r="A4527">
        <v>19410822</v>
      </c>
      <c r="B4527">
        <v>-0.04</v>
      </c>
      <c r="C4527">
        <v>-0.04</v>
      </c>
      <c r="D4527">
        <v>-0.47</v>
      </c>
      <c r="E4527">
        <v>0</v>
      </c>
    </row>
    <row r="4528" spans="1:5">
      <c r="A4528">
        <v>19410823</v>
      </c>
      <c r="B4528">
        <v>0.06</v>
      </c>
      <c r="C4528">
        <v>0.02</v>
      </c>
      <c r="D4528">
        <v>0</v>
      </c>
      <c r="E4528">
        <v>0</v>
      </c>
    </row>
    <row r="4529" spans="1:5">
      <c r="A4529">
        <v>19410825</v>
      </c>
      <c r="B4529">
        <v>0.08</v>
      </c>
      <c r="C4529">
        <v>-0.19</v>
      </c>
      <c r="D4529">
        <v>-0.17</v>
      </c>
      <c r="E4529">
        <v>0</v>
      </c>
    </row>
    <row r="4530" spans="1:5">
      <c r="A4530">
        <v>19410826</v>
      </c>
      <c r="B4530">
        <v>0.56999999999999995</v>
      </c>
      <c r="C4530">
        <v>0.28999999999999998</v>
      </c>
      <c r="D4530">
        <v>-0.15</v>
      </c>
      <c r="E4530">
        <v>0</v>
      </c>
    </row>
    <row r="4531" spans="1:5">
      <c r="A4531">
        <v>19410827</v>
      </c>
      <c r="B4531">
        <v>0.19</v>
      </c>
      <c r="C4531">
        <v>-0.13</v>
      </c>
      <c r="D4531">
        <v>0.23</v>
      </c>
      <c r="E4531">
        <v>0</v>
      </c>
    </row>
    <row r="4532" spans="1:5">
      <c r="A4532">
        <v>19410828</v>
      </c>
      <c r="B4532">
        <v>0.33</v>
      </c>
      <c r="C4532">
        <v>0.19</v>
      </c>
      <c r="D4532">
        <v>-0.41</v>
      </c>
      <c r="E4532">
        <v>0</v>
      </c>
    </row>
    <row r="4533" spans="1:5">
      <c r="A4533">
        <v>19410829</v>
      </c>
      <c r="B4533">
        <v>7.0000000000000007E-2</v>
      </c>
      <c r="C4533">
        <v>0.15</v>
      </c>
      <c r="D4533">
        <v>0.03</v>
      </c>
      <c r="E4533">
        <v>0</v>
      </c>
    </row>
    <row r="4534" spans="1:5">
      <c r="A4534">
        <v>19410830</v>
      </c>
      <c r="B4534">
        <v>0.24</v>
      </c>
      <c r="C4534">
        <v>0.17</v>
      </c>
      <c r="D4534">
        <v>0.2</v>
      </c>
      <c r="E4534">
        <v>0</v>
      </c>
    </row>
    <row r="4535" spans="1:5">
      <c r="A4535">
        <v>19410902</v>
      </c>
      <c r="B4535">
        <v>0.3</v>
      </c>
      <c r="C4535">
        <v>-0.22</v>
      </c>
      <c r="D4535">
        <v>-0.27</v>
      </c>
      <c r="E4535">
        <v>0</v>
      </c>
    </row>
    <row r="4536" spans="1:5">
      <c r="A4536">
        <v>19410903</v>
      </c>
      <c r="B4536">
        <v>-0.34</v>
      </c>
      <c r="C4536">
        <v>-0.04</v>
      </c>
      <c r="D4536">
        <v>-0.03</v>
      </c>
      <c r="E4536">
        <v>0</v>
      </c>
    </row>
    <row r="4537" spans="1:5">
      <c r="A4537">
        <v>19410904</v>
      </c>
      <c r="B4537">
        <v>-0.12</v>
      </c>
      <c r="C4537">
        <v>0.04</v>
      </c>
      <c r="D4537">
        <v>-0.4</v>
      </c>
      <c r="E4537">
        <v>0</v>
      </c>
    </row>
    <row r="4538" spans="1:5">
      <c r="A4538">
        <v>19410905</v>
      </c>
      <c r="B4538">
        <v>-0.12</v>
      </c>
      <c r="C4538">
        <v>0.35</v>
      </c>
      <c r="D4538">
        <v>0.15</v>
      </c>
      <c r="E4538">
        <v>0</v>
      </c>
    </row>
    <row r="4539" spans="1:5">
      <c r="A4539">
        <v>19410906</v>
      </c>
      <c r="B4539">
        <v>0.1</v>
      </c>
      <c r="C4539">
        <v>0.13</v>
      </c>
      <c r="D4539">
        <v>-0.12</v>
      </c>
      <c r="E4539">
        <v>0</v>
      </c>
    </row>
    <row r="4540" spans="1:5">
      <c r="A4540">
        <v>19410908</v>
      </c>
      <c r="B4540">
        <v>0.18</v>
      </c>
      <c r="C4540">
        <v>0.17</v>
      </c>
      <c r="D4540">
        <v>0.17</v>
      </c>
      <c r="E4540">
        <v>0</v>
      </c>
    </row>
    <row r="4541" spans="1:5">
      <c r="A4541">
        <v>19410909</v>
      </c>
      <c r="B4541">
        <v>-0.28000000000000003</v>
      </c>
      <c r="C4541">
        <v>-0.28000000000000003</v>
      </c>
      <c r="D4541">
        <v>-0.33</v>
      </c>
      <c r="E4541">
        <v>0</v>
      </c>
    </row>
    <row r="4542" spans="1:5">
      <c r="A4542">
        <v>19410910</v>
      </c>
      <c r="B4542">
        <v>-0.57999999999999996</v>
      </c>
      <c r="C4542">
        <v>0.22</v>
      </c>
      <c r="D4542">
        <v>-0.17</v>
      </c>
      <c r="E4542">
        <v>0</v>
      </c>
    </row>
    <row r="4543" spans="1:5">
      <c r="A4543">
        <v>19410911</v>
      </c>
      <c r="B4543">
        <v>0.6</v>
      </c>
      <c r="C4543">
        <v>-0.26</v>
      </c>
      <c r="D4543">
        <v>1.24</v>
      </c>
      <c r="E4543">
        <v>0</v>
      </c>
    </row>
    <row r="4544" spans="1:5">
      <c r="A4544">
        <v>19410912</v>
      </c>
      <c r="B4544">
        <v>0.12</v>
      </c>
      <c r="C4544">
        <v>0.21</v>
      </c>
      <c r="D4544">
        <v>0.01</v>
      </c>
      <c r="E4544">
        <v>0</v>
      </c>
    </row>
    <row r="4545" spans="1:5">
      <c r="A4545">
        <v>19410913</v>
      </c>
      <c r="B4545">
        <v>0.11</v>
      </c>
      <c r="C4545">
        <v>0.04</v>
      </c>
      <c r="D4545">
        <v>-0.02</v>
      </c>
      <c r="E4545">
        <v>0</v>
      </c>
    </row>
    <row r="4546" spans="1:5">
      <c r="A4546">
        <v>19410915</v>
      </c>
      <c r="B4546">
        <v>0.05</v>
      </c>
      <c r="C4546">
        <v>0.04</v>
      </c>
      <c r="D4546">
        <v>0.01</v>
      </c>
      <c r="E4546">
        <v>0</v>
      </c>
    </row>
    <row r="4547" spans="1:5">
      <c r="A4547">
        <v>19410916</v>
      </c>
      <c r="B4547">
        <v>0.22</v>
      </c>
      <c r="C4547">
        <v>-0.03</v>
      </c>
      <c r="D4547">
        <v>0.06</v>
      </c>
      <c r="E4547">
        <v>0</v>
      </c>
    </row>
    <row r="4548" spans="1:5">
      <c r="A4548">
        <v>19410917</v>
      </c>
      <c r="B4548">
        <v>1.36</v>
      </c>
      <c r="C4548">
        <v>-0.02</v>
      </c>
      <c r="D4548">
        <v>0.05</v>
      </c>
      <c r="E4548">
        <v>0</v>
      </c>
    </row>
    <row r="4549" spans="1:5">
      <c r="A4549">
        <v>19410918</v>
      </c>
      <c r="B4549">
        <v>-0.39</v>
      </c>
      <c r="C4549">
        <v>0.45</v>
      </c>
      <c r="D4549">
        <v>0.19</v>
      </c>
      <c r="E4549">
        <v>0</v>
      </c>
    </row>
    <row r="4550" spans="1:5">
      <c r="A4550">
        <v>19410919</v>
      </c>
      <c r="B4550">
        <v>-0.82</v>
      </c>
      <c r="C4550">
        <v>-0.15</v>
      </c>
      <c r="D4550">
        <v>-0.99</v>
      </c>
      <c r="E4550">
        <v>0</v>
      </c>
    </row>
    <row r="4551" spans="1:5">
      <c r="A4551">
        <v>19410920</v>
      </c>
      <c r="B4551">
        <v>-0.35</v>
      </c>
      <c r="C4551">
        <v>0.04</v>
      </c>
      <c r="D4551">
        <v>-0.52</v>
      </c>
      <c r="E4551">
        <v>0</v>
      </c>
    </row>
    <row r="4552" spans="1:5">
      <c r="A4552">
        <v>19410922</v>
      </c>
      <c r="B4552">
        <v>0.22</v>
      </c>
      <c r="C4552">
        <v>-0.52</v>
      </c>
      <c r="D4552">
        <v>0.42</v>
      </c>
      <c r="E4552">
        <v>0</v>
      </c>
    </row>
    <row r="4553" spans="1:5">
      <c r="A4553">
        <v>19410923</v>
      </c>
      <c r="B4553">
        <v>0.32</v>
      </c>
      <c r="C4553">
        <v>-0.35</v>
      </c>
      <c r="D4553">
        <v>0.13</v>
      </c>
      <c r="E4553">
        <v>0</v>
      </c>
    </row>
    <row r="4554" spans="1:5">
      <c r="A4554">
        <v>19410924</v>
      </c>
      <c r="B4554">
        <v>-0.48</v>
      </c>
      <c r="C4554">
        <v>0.26</v>
      </c>
      <c r="D4554">
        <v>-0.56999999999999995</v>
      </c>
      <c r="E4554">
        <v>0</v>
      </c>
    </row>
    <row r="4555" spans="1:5">
      <c r="A4555">
        <v>19410925</v>
      </c>
      <c r="B4555">
        <v>-1.49</v>
      </c>
      <c r="C4555">
        <v>-1.43</v>
      </c>
      <c r="D4555">
        <v>-0.49</v>
      </c>
      <c r="E4555">
        <v>0</v>
      </c>
    </row>
    <row r="4556" spans="1:5">
      <c r="A4556">
        <v>19410926</v>
      </c>
      <c r="B4556">
        <v>-0.38</v>
      </c>
      <c r="C4556">
        <v>-0.09</v>
      </c>
      <c r="D4556">
        <v>0.33</v>
      </c>
      <c r="E4556">
        <v>0</v>
      </c>
    </row>
    <row r="4557" spans="1:5">
      <c r="A4557">
        <v>19410927</v>
      </c>
      <c r="B4557">
        <v>0.35</v>
      </c>
      <c r="C4557">
        <v>0.16</v>
      </c>
      <c r="D4557">
        <v>0.57999999999999996</v>
      </c>
      <c r="E4557">
        <v>0</v>
      </c>
    </row>
    <row r="4558" spans="1:5">
      <c r="A4558">
        <v>19410929</v>
      </c>
      <c r="B4558">
        <v>0.08</v>
      </c>
      <c r="C4558">
        <v>0.21</v>
      </c>
      <c r="D4558">
        <v>0.2</v>
      </c>
      <c r="E4558">
        <v>0</v>
      </c>
    </row>
    <row r="4559" spans="1:5">
      <c r="A4559">
        <v>19410930</v>
      </c>
      <c r="B4559">
        <v>0.5</v>
      </c>
      <c r="C4559">
        <v>0.09</v>
      </c>
      <c r="D4559">
        <v>0.14000000000000001</v>
      </c>
      <c r="E4559">
        <v>0</v>
      </c>
    </row>
    <row r="4560" spans="1:5">
      <c r="A4560">
        <v>19411001</v>
      </c>
      <c r="B4560">
        <v>-0.01</v>
      </c>
      <c r="C4560">
        <v>-0.09</v>
      </c>
      <c r="D4560">
        <v>-0.14000000000000001</v>
      </c>
      <c r="E4560">
        <v>0</v>
      </c>
    </row>
    <row r="4561" spans="1:5">
      <c r="A4561">
        <v>19411002</v>
      </c>
      <c r="B4561">
        <v>-0.26</v>
      </c>
      <c r="C4561">
        <v>0.34</v>
      </c>
      <c r="D4561">
        <v>0.3</v>
      </c>
      <c r="E4561">
        <v>0</v>
      </c>
    </row>
    <row r="4562" spans="1:5">
      <c r="A4562">
        <v>19411003</v>
      </c>
      <c r="B4562">
        <v>-0.16</v>
      </c>
      <c r="C4562">
        <v>-0.3</v>
      </c>
      <c r="D4562">
        <v>0.38</v>
      </c>
      <c r="E4562">
        <v>0</v>
      </c>
    </row>
    <row r="4563" spans="1:5">
      <c r="A4563">
        <v>19411004</v>
      </c>
      <c r="B4563">
        <v>0.15</v>
      </c>
      <c r="C4563">
        <v>-0.14000000000000001</v>
      </c>
      <c r="D4563">
        <v>0.26</v>
      </c>
      <c r="E4563">
        <v>0</v>
      </c>
    </row>
    <row r="4564" spans="1:5">
      <c r="A4564">
        <v>19411006</v>
      </c>
      <c r="B4564">
        <v>-0.17</v>
      </c>
      <c r="C4564">
        <v>0.04</v>
      </c>
      <c r="D4564">
        <v>-0.17</v>
      </c>
      <c r="E4564">
        <v>0</v>
      </c>
    </row>
    <row r="4565" spans="1:5">
      <c r="A4565">
        <v>19411007</v>
      </c>
      <c r="B4565">
        <v>-1.1000000000000001</v>
      </c>
      <c r="C4565">
        <v>-0.37</v>
      </c>
      <c r="D4565">
        <v>-0.46</v>
      </c>
      <c r="E4565">
        <v>0</v>
      </c>
    </row>
    <row r="4566" spans="1:5">
      <c r="A4566">
        <v>19411008</v>
      </c>
      <c r="B4566">
        <v>-0.05</v>
      </c>
      <c r="C4566">
        <v>-0.15</v>
      </c>
      <c r="D4566">
        <v>-0.04</v>
      </c>
      <c r="E4566">
        <v>0</v>
      </c>
    </row>
    <row r="4567" spans="1:5">
      <c r="A4567">
        <v>19411009</v>
      </c>
      <c r="B4567">
        <v>-1.26</v>
      </c>
      <c r="C4567">
        <v>-0.53</v>
      </c>
      <c r="D4567">
        <v>-0.84</v>
      </c>
      <c r="E4567">
        <v>0</v>
      </c>
    </row>
    <row r="4568" spans="1:5">
      <c r="A4568">
        <v>19411010</v>
      </c>
      <c r="B4568">
        <v>-0.01</v>
      </c>
      <c r="C4568">
        <v>-0.03</v>
      </c>
      <c r="D4568">
        <v>0.41</v>
      </c>
      <c r="E4568">
        <v>0</v>
      </c>
    </row>
    <row r="4569" spans="1:5">
      <c r="A4569">
        <v>19411011</v>
      </c>
      <c r="B4569">
        <v>0.08</v>
      </c>
      <c r="C4569">
        <v>0.14000000000000001</v>
      </c>
      <c r="D4569">
        <v>0.79</v>
      </c>
      <c r="E4569">
        <v>0</v>
      </c>
    </row>
    <row r="4570" spans="1:5">
      <c r="A4570">
        <v>19411014</v>
      </c>
      <c r="B4570">
        <v>-0.46</v>
      </c>
      <c r="C4570">
        <v>-0.3</v>
      </c>
      <c r="D4570">
        <v>-0.56000000000000005</v>
      </c>
      <c r="E4570">
        <v>0</v>
      </c>
    </row>
    <row r="4571" spans="1:5">
      <c r="A4571">
        <v>19411015</v>
      </c>
      <c r="B4571">
        <v>-0.52</v>
      </c>
      <c r="C4571">
        <v>0.02</v>
      </c>
      <c r="D4571">
        <v>0.02</v>
      </c>
      <c r="E4571">
        <v>0</v>
      </c>
    </row>
    <row r="4572" spans="1:5">
      <c r="A4572">
        <v>19411016</v>
      </c>
      <c r="B4572">
        <v>-1.67</v>
      </c>
      <c r="C4572">
        <v>-0.72</v>
      </c>
      <c r="D4572">
        <v>-0.77</v>
      </c>
      <c r="E4572">
        <v>0</v>
      </c>
    </row>
    <row r="4573" spans="1:5">
      <c r="A4573">
        <v>19411017</v>
      </c>
      <c r="B4573">
        <v>0.33</v>
      </c>
      <c r="C4573">
        <v>-0.51</v>
      </c>
      <c r="D4573">
        <v>0.26</v>
      </c>
      <c r="E4573">
        <v>0</v>
      </c>
    </row>
    <row r="4574" spans="1:5">
      <c r="A4574">
        <v>19411018</v>
      </c>
      <c r="B4574">
        <v>0.95</v>
      </c>
      <c r="C4574">
        <v>0.49</v>
      </c>
      <c r="D4574">
        <v>0.81</v>
      </c>
      <c r="E4574">
        <v>0</v>
      </c>
    </row>
    <row r="4575" spans="1:5">
      <c r="A4575">
        <v>19411020</v>
      </c>
      <c r="B4575">
        <v>0.06</v>
      </c>
      <c r="C4575">
        <v>-7.0000000000000007E-2</v>
      </c>
      <c r="D4575">
        <v>0.23</v>
      </c>
      <c r="E4575">
        <v>0</v>
      </c>
    </row>
    <row r="4576" spans="1:5">
      <c r="A4576">
        <v>19411021</v>
      </c>
      <c r="B4576">
        <v>0.76</v>
      </c>
      <c r="C4576">
        <v>-0.03</v>
      </c>
      <c r="D4576">
        <v>0.25</v>
      </c>
      <c r="E4576">
        <v>0</v>
      </c>
    </row>
    <row r="4577" spans="1:5">
      <c r="A4577">
        <v>19411022</v>
      </c>
      <c r="B4577">
        <v>-0.44</v>
      </c>
      <c r="C4577">
        <v>0.28000000000000003</v>
      </c>
      <c r="D4577">
        <v>-0.38</v>
      </c>
      <c r="E4577">
        <v>0</v>
      </c>
    </row>
    <row r="4578" spans="1:5">
      <c r="A4578">
        <v>19411023</v>
      </c>
      <c r="B4578">
        <v>0.33</v>
      </c>
      <c r="C4578">
        <v>-0.36</v>
      </c>
      <c r="D4578">
        <v>0.97</v>
      </c>
      <c r="E4578">
        <v>0</v>
      </c>
    </row>
    <row r="4579" spans="1:5">
      <c r="A4579">
        <v>19411024</v>
      </c>
      <c r="B4579">
        <v>0.53</v>
      </c>
      <c r="C4579">
        <v>0.33</v>
      </c>
      <c r="D4579">
        <v>0.09</v>
      </c>
      <c r="E4579">
        <v>0</v>
      </c>
    </row>
    <row r="4580" spans="1:5">
      <c r="A4580">
        <v>19411025</v>
      </c>
      <c r="B4580">
        <v>-0.28999999999999998</v>
      </c>
      <c r="C4580">
        <v>0.43</v>
      </c>
      <c r="D4580">
        <v>-0.37</v>
      </c>
      <c r="E4580">
        <v>0</v>
      </c>
    </row>
    <row r="4581" spans="1:5">
      <c r="A4581">
        <v>19411027</v>
      </c>
      <c r="B4581">
        <v>-0.88</v>
      </c>
      <c r="C4581">
        <v>-0.26</v>
      </c>
      <c r="D4581">
        <v>-0.19</v>
      </c>
      <c r="E4581">
        <v>0</v>
      </c>
    </row>
    <row r="4582" spans="1:5">
      <c r="A4582">
        <v>19411028</v>
      </c>
      <c r="B4582">
        <v>0.03</v>
      </c>
      <c r="C4582">
        <v>0.09</v>
      </c>
      <c r="D4582">
        <v>0.52</v>
      </c>
      <c r="E4582">
        <v>0</v>
      </c>
    </row>
    <row r="4583" spans="1:5">
      <c r="A4583">
        <v>19411029</v>
      </c>
      <c r="B4583">
        <v>-0.24</v>
      </c>
      <c r="C4583">
        <v>-0.24</v>
      </c>
      <c r="D4583">
        <v>0.13</v>
      </c>
      <c r="E4583">
        <v>0</v>
      </c>
    </row>
    <row r="4584" spans="1:5">
      <c r="A4584">
        <v>19411030</v>
      </c>
      <c r="B4584">
        <v>-0.1</v>
      </c>
      <c r="C4584">
        <v>0.13</v>
      </c>
      <c r="D4584">
        <v>0.61</v>
      </c>
      <c r="E4584">
        <v>0</v>
      </c>
    </row>
    <row r="4585" spans="1:5">
      <c r="A4585">
        <v>19411031</v>
      </c>
      <c r="B4585">
        <v>-0.95</v>
      </c>
      <c r="C4585">
        <v>-0.27</v>
      </c>
      <c r="D4585">
        <v>-0.31</v>
      </c>
      <c r="E4585">
        <v>0</v>
      </c>
    </row>
    <row r="4586" spans="1:5">
      <c r="A4586">
        <v>19411101</v>
      </c>
      <c r="B4586">
        <v>0.31</v>
      </c>
      <c r="C4586">
        <v>0.09</v>
      </c>
      <c r="D4586">
        <v>0.37</v>
      </c>
      <c r="E4586">
        <v>0</v>
      </c>
    </row>
    <row r="4587" spans="1:5">
      <c r="A4587">
        <v>19411103</v>
      </c>
      <c r="B4587">
        <v>0.47</v>
      </c>
      <c r="C4587">
        <v>-0.59</v>
      </c>
      <c r="D4587">
        <v>0.26</v>
      </c>
      <c r="E4587">
        <v>0</v>
      </c>
    </row>
    <row r="4588" spans="1:5">
      <c r="A4588">
        <v>19411105</v>
      </c>
      <c r="B4588">
        <v>0.7</v>
      </c>
      <c r="C4588">
        <v>-0.36</v>
      </c>
      <c r="D4588">
        <v>0.62</v>
      </c>
      <c r="E4588">
        <v>0</v>
      </c>
    </row>
    <row r="4589" spans="1:5">
      <c r="A4589">
        <v>19411106</v>
      </c>
      <c r="B4589">
        <v>-0.76</v>
      </c>
      <c r="C4589">
        <v>-0.08</v>
      </c>
      <c r="D4589">
        <v>-0.36</v>
      </c>
      <c r="E4589">
        <v>0</v>
      </c>
    </row>
    <row r="4590" spans="1:5">
      <c r="A4590">
        <v>19411107</v>
      </c>
      <c r="B4590">
        <v>-0.19</v>
      </c>
      <c r="C4590">
        <v>0.52</v>
      </c>
      <c r="D4590">
        <v>-0.45</v>
      </c>
      <c r="E4590">
        <v>0</v>
      </c>
    </row>
    <row r="4591" spans="1:5">
      <c r="A4591">
        <v>19411108</v>
      </c>
      <c r="B4591">
        <v>0.08</v>
      </c>
      <c r="C4591">
        <v>-0.17</v>
      </c>
      <c r="D4591">
        <v>0.03</v>
      </c>
      <c r="E4591">
        <v>0</v>
      </c>
    </row>
    <row r="4592" spans="1:5">
      <c r="A4592">
        <v>19411110</v>
      </c>
      <c r="B4592">
        <v>-0.59</v>
      </c>
      <c r="C4592">
        <v>7.0000000000000007E-2</v>
      </c>
      <c r="D4592">
        <v>-0.83</v>
      </c>
      <c r="E4592">
        <v>0</v>
      </c>
    </row>
    <row r="4593" spans="1:5">
      <c r="A4593">
        <v>19411112</v>
      </c>
      <c r="B4593">
        <v>-1.67</v>
      </c>
      <c r="C4593">
        <v>-0.31</v>
      </c>
      <c r="D4593">
        <v>-0.66</v>
      </c>
      <c r="E4593">
        <v>0</v>
      </c>
    </row>
    <row r="4594" spans="1:5">
      <c r="A4594">
        <v>19411113</v>
      </c>
      <c r="B4594">
        <v>0.08</v>
      </c>
      <c r="C4594">
        <v>-0.73</v>
      </c>
      <c r="D4594">
        <v>0.44</v>
      </c>
      <c r="E4594">
        <v>0</v>
      </c>
    </row>
    <row r="4595" spans="1:5">
      <c r="A4595">
        <v>19411114</v>
      </c>
      <c r="B4595">
        <v>0.78</v>
      </c>
      <c r="C4595">
        <v>-0.24</v>
      </c>
      <c r="D4595">
        <v>7.0000000000000007E-2</v>
      </c>
      <c r="E4595">
        <v>0</v>
      </c>
    </row>
    <row r="4596" spans="1:5">
      <c r="A4596">
        <v>19411115</v>
      </c>
      <c r="B4596">
        <v>0.14000000000000001</v>
      </c>
      <c r="C4596">
        <v>0.28999999999999998</v>
      </c>
      <c r="D4596">
        <v>0.42</v>
      </c>
      <c r="E4596">
        <v>0</v>
      </c>
    </row>
    <row r="4597" spans="1:5">
      <c r="A4597">
        <v>19411117</v>
      </c>
      <c r="B4597">
        <v>-0.21</v>
      </c>
      <c r="C4597">
        <v>-0.23</v>
      </c>
      <c r="D4597">
        <v>-0.2</v>
      </c>
      <c r="E4597">
        <v>0</v>
      </c>
    </row>
    <row r="4598" spans="1:5">
      <c r="A4598">
        <v>19411118</v>
      </c>
      <c r="B4598">
        <v>-0.13</v>
      </c>
      <c r="C4598">
        <v>-0.11</v>
      </c>
      <c r="D4598">
        <v>0.03</v>
      </c>
      <c r="E4598">
        <v>0</v>
      </c>
    </row>
    <row r="4599" spans="1:5">
      <c r="A4599">
        <v>19411119</v>
      </c>
      <c r="B4599">
        <v>0.46</v>
      </c>
      <c r="C4599">
        <v>0.1</v>
      </c>
      <c r="D4599">
        <v>0.21</v>
      </c>
      <c r="E4599">
        <v>0</v>
      </c>
    </row>
    <row r="4600" spans="1:5">
      <c r="A4600">
        <v>19411121</v>
      </c>
      <c r="B4600">
        <v>0.56000000000000005</v>
      </c>
      <c r="C4600">
        <v>0.22</v>
      </c>
      <c r="D4600">
        <v>0.81</v>
      </c>
      <c r="E4600">
        <v>0</v>
      </c>
    </row>
    <row r="4601" spans="1:5">
      <c r="A4601">
        <v>19411122</v>
      </c>
      <c r="B4601">
        <v>0.16</v>
      </c>
      <c r="C4601">
        <v>0.05</v>
      </c>
      <c r="D4601">
        <v>-0.27</v>
      </c>
      <c r="E4601">
        <v>0</v>
      </c>
    </row>
    <row r="4602" spans="1:5">
      <c r="A4602">
        <v>19411124</v>
      </c>
      <c r="B4602">
        <v>0.19</v>
      </c>
      <c r="C4602">
        <v>0.03</v>
      </c>
      <c r="D4602">
        <v>0.24</v>
      </c>
      <c r="E4602">
        <v>0</v>
      </c>
    </row>
    <row r="4603" spans="1:5">
      <c r="A4603">
        <v>19411125</v>
      </c>
      <c r="B4603">
        <v>-0.52</v>
      </c>
      <c r="C4603">
        <v>-0.27</v>
      </c>
      <c r="D4603">
        <v>-0.42</v>
      </c>
      <c r="E4603">
        <v>0</v>
      </c>
    </row>
    <row r="4604" spans="1:5">
      <c r="A4604">
        <v>19411126</v>
      </c>
      <c r="B4604">
        <v>-0.77</v>
      </c>
      <c r="C4604">
        <v>0.17</v>
      </c>
      <c r="D4604">
        <v>-0.72</v>
      </c>
      <c r="E4604">
        <v>0</v>
      </c>
    </row>
    <row r="4605" spans="1:5">
      <c r="A4605">
        <v>19411127</v>
      </c>
      <c r="B4605">
        <v>-0.23</v>
      </c>
      <c r="C4605">
        <v>0.16</v>
      </c>
      <c r="D4605">
        <v>-0.17</v>
      </c>
      <c r="E4605">
        <v>0</v>
      </c>
    </row>
    <row r="4606" spans="1:5">
      <c r="A4606">
        <v>19411128</v>
      </c>
      <c r="B4606">
        <v>-0.57999999999999996</v>
      </c>
      <c r="C4606">
        <v>-0.12</v>
      </c>
      <c r="D4606">
        <v>-0.26</v>
      </c>
      <c r="E4606">
        <v>0</v>
      </c>
    </row>
    <row r="4607" spans="1:5">
      <c r="A4607">
        <v>19411129</v>
      </c>
      <c r="B4607">
        <v>-0.23</v>
      </c>
      <c r="C4607">
        <v>0.38</v>
      </c>
      <c r="D4607">
        <v>0.28999999999999998</v>
      </c>
      <c r="E4607">
        <v>0</v>
      </c>
    </row>
    <row r="4608" spans="1:5">
      <c r="A4608">
        <v>19411201</v>
      </c>
      <c r="B4608">
        <v>-0.35</v>
      </c>
      <c r="C4608">
        <v>-0.14000000000000001</v>
      </c>
      <c r="D4608">
        <v>0.13</v>
      </c>
      <c r="E4608">
        <v>0</v>
      </c>
    </row>
    <row r="4609" spans="1:5">
      <c r="A4609">
        <v>19411202</v>
      </c>
      <c r="B4609">
        <v>1.53</v>
      </c>
      <c r="C4609">
        <v>-0.79</v>
      </c>
      <c r="D4609">
        <v>0.27</v>
      </c>
      <c r="E4609">
        <v>0</v>
      </c>
    </row>
    <row r="4610" spans="1:5">
      <c r="A4610">
        <v>19411203</v>
      </c>
      <c r="B4610">
        <v>0.81</v>
      </c>
      <c r="C4610">
        <v>-0.55000000000000004</v>
      </c>
      <c r="D4610">
        <v>-0.28999999999999998</v>
      </c>
      <c r="E4610">
        <v>0</v>
      </c>
    </row>
    <row r="4611" spans="1:5">
      <c r="A4611">
        <v>19411204</v>
      </c>
      <c r="B4611">
        <v>0.28999999999999998</v>
      </c>
      <c r="C4611">
        <v>0.32</v>
      </c>
      <c r="D4611">
        <v>0.12</v>
      </c>
      <c r="E4611">
        <v>0</v>
      </c>
    </row>
    <row r="4612" spans="1:5">
      <c r="A4612">
        <v>19411205</v>
      </c>
      <c r="B4612">
        <v>-0.37</v>
      </c>
      <c r="C4612">
        <v>-0.13</v>
      </c>
      <c r="D4612">
        <v>-0.37</v>
      </c>
      <c r="E4612">
        <v>0</v>
      </c>
    </row>
    <row r="4613" spans="1:5">
      <c r="A4613">
        <v>19411206</v>
      </c>
      <c r="B4613">
        <v>0.57999999999999996</v>
      </c>
      <c r="C4613">
        <v>-0.06</v>
      </c>
      <c r="D4613">
        <v>-0.28999999999999998</v>
      </c>
      <c r="E4613">
        <v>0</v>
      </c>
    </row>
    <row r="4614" spans="1:5">
      <c r="A4614">
        <v>19411208</v>
      </c>
      <c r="B4614">
        <v>-4.1500000000000004</v>
      </c>
      <c r="C4614">
        <v>-1.8</v>
      </c>
      <c r="D4614">
        <v>-2.84</v>
      </c>
      <c r="E4614">
        <v>0</v>
      </c>
    </row>
    <row r="4615" spans="1:5">
      <c r="A4615">
        <v>19411209</v>
      </c>
      <c r="B4615">
        <v>-3.49</v>
      </c>
      <c r="C4615">
        <v>-2.2999999999999998</v>
      </c>
      <c r="D4615">
        <v>-3.78</v>
      </c>
      <c r="E4615">
        <v>0</v>
      </c>
    </row>
    <row r="4616" spans="1:5">
      <c r="A4616">
        <v>19411210</v>
      </c>
      <c r="B4616">
        <v>-0.7</v>
      </c>
      <c r="C4616">
        <v>-0.11</v>
      </c>
      <c r="D4616">
        <v>-0.09</v>
      </c>
      <c r="E4616">
        <v>0</v>
      </c>
    </row>
    <row r="4617" spans="1:5">
      <c r="A4617">
        <v>19411211</v>
      </c>
      <c r="B4617">
        <v>1.95</v>
      </c>
      <c r="C4617">
        <v>1.53</v>
      </c>
      <c r="D4617">
        <v>1.63</v>
      </c>
      <c r="E4617">
        <v>0</v>
      </c>
    </row>
    <row r="4618" spans="1:5">
      <c r="A4618">
        <v>19411212</v>
      </c>
      <c r="B4618">
        <v>-0.36</v>
      </c>
      <c r="C4618">
        <v>1.1299999999999999</v>
      </c>
      <c r="D4618">
        <v>-0.68</v>
      </c>
      <c r="E4618">
        <v>0</v>
      </c>
    </row>
    <row r="4619" spans="1:5">
      <c r="A4619">
        <v>19411213</v>
      </c>
      <c r="B4619">
        <v>0.3</v>
      </c>
      <c r="C4619">
        <v>0.31</v>
      </c>
      <c r="D4619">
        <v>-0.23</v>
      </c>
      <c r="E4619">
        <v>0</v>
      </c>
    </row>
    <row r="4620" spans="1:5">
      <c r="A4620">
        <v>19411215</v>
      </c>
      <c r="B4620">
        <v>0.51</v>
      </c>
      <c r="C4620">
        <v>-0.35</v>
      </c>
      <c r="D4620">
        <v>0.52</v>
      </c>
      <c r="E4620">
        <v>0</v>
      </c>
    </row>
    <row r="4621" spans="1:5">
      <c r="A4621">
        <v>19411216</v>
      </c>
      <c r="B4621">
        <v>-7.0000000000000007E-2</v>
      </c>
      <c r="C4621">
        <v>-0.13</v>
      </c>
      <c r="D4621">
        <v>0.86</v>
      </c>
      <c r="E4621">
        <v>0</v>
      </c>
    </row>
    <row r="4622" spans="1:5">
      <c r="A4622">
        <v>19411217</v>
      </c>
      <c r="B4622">
        <v>-1.81</v>
      </c>
      <c r="C4622">
        <v>-0.38</v>
      </c>
      <c r="D4622">
        <v>-0.52</v>
      </c>
      <c r="E4622">
        <v>0</v>
      </c>
    </row>
    <row r="4623" spans="1:5">
      <c r="A4623">
        <v>19411218</v>
      </c>
      <c r="B4623">
        <v>-0.83</v>
      </c>
      <c r="C4623">
        <v>-0.6</v>
      </c>
      <c r="D4623">
        <v>0.73</v>
      </c>
      <c r="E4623">
        <v>0</v>
      </c>
    </row>
    <row r="4624" spans="1:5">
      <c r="A4624">
        <v>19411219</v>
      </c>
      <c r="B4624">
        <v>-0.02</v>
      </c>
      <c r="C4624">
        <v>0.42</v>
      </c>
      <c r="D4624">
        <v>0.77</v>
      </c>
      <c r="E4624">
        <v>0</v>
      </c>
    </row>
    <row r="4625" spans="1:5">
      <c r="A4625">
        <v>19411220</v>
      </c>
      <c r="B4625">
        <v>-0.19</v>
      </c>
      <c r="C4625">
        <v>0.12</v>
      </c>
      <c r="D4625">
        <v>-0.15</v>
      </c>
      <c r="E4625">
        <v>0</v>
      </c>
    </row>
    <row r="4626" spans="1:5">
      <c r="A4626">
        <v>19411222</v>
      </c>
      <c r="B4626">
        <v>-0.95</v>
      </c>
      <c r="C4626">
        <v>0.38</v>
      </c>
      <c r="D4626">
        <v>-0.52</v>
      </c>
      <c r="E4626">
        <v>0</v>
      </c>
    </row>
    <row r="4627" spans="1:5">
      <c r="A4627">
        <v>19411223</v>
      </c>
      <c r="B4627">
        <v>-0.41</v>
      </c>
      <c r="C4627">
        <v>-0.09</v>
      </c>
      <c r="D4627">
        <v>0.1</v>
      </c>
      <c r="E4627">
        <v>0</v>
      </c>
    </row>
    <row r="4628" spans="1:5">
      <c r="A4628">
        <v>19411224</v>
      </c>
      <c r="B4628">
        <v>0.28999999999999998</v>
      </c>
      <c r="C4628">
        <v>0.22</v>
      </c>
      <c r="D4628">
        <v>-0.15</v>
      </c>
      <c r="E4628">
        <v>0</v>
      </c>
    </row>
    <row r="4629" spans="1:5">
      <c r="A4629">
        <v>19411226</v>
      </c>
      <c r="B4629">
        <v>-0.44</v>
      </c>
      <c r="C4629">
        <v>-0.24</v>
      </c>
      <c r="D4629">
        <v>-0.28999999999999998</v>
      </c>
      <c r="E4629">
        <v>0</v>
      </c>
    </row>
    <row r="4630" spans="1:5">
      <c r="A4630">
        <v>19411227</v>
      </c>
      <c r="B4630">
        <v>0.44</v>
      </c>
      <c r="C4630">
        <v>0.16</v>
      </c>
      <c r="D4630">
        <v>0.31</v>
      </c>
      <c r="E4630">
        <v>0</v>
      </c>
    </row>
    <row r="4631" spans="1:5">
      <c r="A4631">
        <v>19411229</v>
      </c>
      <c r="B4631">
        <v>-0.48</v>
      </c>
      <c r="C4631">
        <v>-0.89</v>
      </c>
      <c r="D4631">
        <v>-0.88</v>
      </c>
      <c r="E4631">
        <v>0</v>
      </c>
    </row>
    <row r="4632" spans="1:5">
      <c r="A4632">
        <v>19411230</v>
      </c>
      <c r="B4632">
        <v>3.65</v>
      </c>
      <c r="C4632">
        <v>-0.27</v>
      </c>
      <c r="D4632">
        <v>0.81</v>
      </c>
      <c r="E4632">
        <v>0</v>
      </c>
    </row>
    <row r="4633" spans="1:5">
      <c r="A4633">
        <v>19411231</v>
      </c>
      <c r="B4633">
        <v>-0.47</v>
      </c>
      <c r="C4633">
        <v>1.45</v>
      </c>
      <c r="D4633">
        <v>-1.2</v>
      </c>
      <c r="E4633">
        <v>0</v>
      </c>
    </row>
    <row r="4634" spans="1:5">
      <c r="A4634">
        <v>19420102</v>
      </c>
      <c r="B4634">
        <v>1.87</v>
      </c>
      <c r="C4634">
        <v>1.89</v>
      </c>
      <c r="D4634">
        <v>2.52</v>
      </c>
      <c r="E4634">
        <v>1E-3</v>
      </c>
    </row>
    <row r="4635" spans="1:5">
      <c r="A4635">
        <v>19420103</v>
      </c>
      <c r="B4635">
        <v>1.19</v>
      </c>
      <c r="C4635">
        <v>1.57</v>
      </c>
      <c r="D4635">
        <v>1.1000000000000001</v>
      </c>
      <c r="E4635">
        <v>1E-3</v>
      </c>
    </row>
    <row r="4636" spans="1:5">
      <c r="A4636">
        <v>19420105</v>
      </c>
      <c r="B4636">
        <v>1</v>
      </c>
      <c r="C4636">
        <v>0.31</v>
      </c>
      <c r="D4636">
        <v>-0.54</v>
      </c>
      <c r="E4636">
        <v>1E-3</v>
      </c>
    </row>
    <row r="4637" spans="1:5">
      <c r="A4637">
        <v>19420106</v>
      </c>
      <c r="B4637">
        <v>-0.4</v>
      </c>
      <c r="C4637">
        <v>0.37</v>
      </c>
      <c r="D4637">
        <v>-1.01</v>
      </c>
      <c r="E4637">
        <v>1E-3</v>
      </c>
    </row>
    <row r="4638" spans="1:5">
      <c r="A4638">
        <v>19420107</v>
      </c>
      <c r="B4638">
        <v>-0.66</v>
      </c>
      <c r="C4638">
        <v>0.35</v>
      </c>
      <c r="D4638">
        <v>0.94</v>
      </c>
      <c r="E4638">
        <v>1E-3</v>
      </c>
    </row>
    <row r="4639" spans="1:5">
      <c r="A4639">
        <v>19420108</v>
      </c>
      <c r="B4639">
        <v>-1.36</v>
      </c>
      <c r="C4639">
        <v>1.05</v>
      </c>
      <c r="D4639">
        <v>0.54</v>
      </c>
      <c r="E4639">
        <v>1E-3</v>
      </c>
    </row>
    <row r="4640" spans="1:5">
      <c r="A4640">
        <v>19420109</v>
      </c>
      <c r="B4640">
        <v>-0.24</v>
      </c>
      <c r="C4640">
        <v>0.95</v>
      </c>
      <c r="D4640">
        <v>1.1299999999999999</v>
      </c>
      <c r="E4640">
        <v>1E-3</v>
      </c>
    </row>
    <row r="4641" spans="1:5">
      <c r="A4641">
        <v>19420110</v>
      </c>
      <c r="B4641">
        <v>-0.47</v>
      </c>
      <c r="C4641">
        <v>0.14000000000000001</v>
      </c>
      <c r="D4641">
        <v>-0.01</v>
      </c>
      <c r="E4641">
        <v>1E-3</v>
      </c>
    </row>
    <row r="4642" spans="1:5">
      <c r="A4642">
        <v>19420112</v>
      </c>
      <c r="B4642">
        <v>0.42</v>
      </c>
      <c r="C4642">
        <v>0.08</v>
      </c>
      <c r="D4642">
        <v>0.62</v>
      </c>
      <c r="E4642">
        <v>1E-3</v>
      </c>
    </row>
    <row r="4643" spans="1:5">
      <c r="A4643">
        <v>19420113</v>
      </c>
      <c r="B4643">
        <v>1.71</v>
      </c>
      <c r="C4643">
        <v>-0.6</v>
      </c>
      <c r="D4643">
        <v>0.46</v>
      </c>
      <c r="E4643">
        <v>1E-3</v>
      </c>
    </row>
    <row r="4644" spans="1:5">
      <c r="A4644">
        <v>19420114</v>
      </c>
      <c r="B4644">
        <v>0.24</v>
      </c>
      <c r="C4644">
        <v>0.31</v>
      </c>
      <c r="D4644">
        <v>0</v>
      </c>
      <c r="E4644">
        <v>1E-3</v>
      </c>
    </row>
    <row r="4645" spans="1:5">
      <c r="A4645">
        <v>19420115</v>
      </c>
      <c r="B4645">
        <v>-0.13</v>
      </c>
      <c r="C4645">
        <v>0.06</v>
      </c>
      <c r="D4645">
        <v>0.11</v>
      </c>
      <c r="E4645">
        <v>1E-3</v>
      </c>
    </row>
    <row r="4646" spans="1:5">
      <c r="A4646">
        <v>19420116</v>
      </c>
      <c r="B4646">
        <v>-0.9</v>
      </c>
      <c r="C4646">
        <v>0.44</v>
      </c>
      <c r="D4646">
        <v>-0.01</v>
      </c>
      <c r="E4646">
        <v>1E-3</v>
      </c>
    </row>
    <row r="4647" spans="1:5">
      <c r="A4647">
        <v>19420117</v>
      </c>
      <c r="B4647">
        <v>-0.32</v>
      </c>
      <c r="C4647">
        <v>-7.0000000000000007E-2</v>
      </c>
      <c r="D4647">
        <v>0.57999999999999996</v>
      </c>
      <c r="E4647">
        <v>1E-3</v>
      </c>
    </row>
    <row r="4648" spans="1:5">
      <c r="A4648">
        <v>19420119</v>
      </c>
      <c r="B4648">
        <v>0.27</v>
      </c>
      <c r="C4648">
        <v>0</v>
      </c>
      <c r="D4648">
        <v>0.96</v>
      </c>
      <c r="E4648">
        <v>1E-3</v>
      </c>
    </row>
    <row r="4649" spans="1:5">
      <c r="A4649">
        <v>19420120</v>
      </c>
      <c r="B4649">
        <v>-0.11</v>
      </c>
      <c r="C4649">
        <v>0.14000000000000001</v>
      </c>
      <c r="D4649">
        <v>0.91</v>
      </c>
      <c r="E4649">
        <v>1E-3</v>
      </c>
    </row>
    <row r="4650" spans="1:5">
      <c r="A4650">
        <v>19420121</v>
      </c>
      <c r="B4650">
        <v>-1.3</v>
      </c>
      <c r="C4650">
        <v>-0.37</v>
      </c>
      <c r="D4650">
        <v>-0.57999999999999996</v>
      </c>
      <c r="E4650">
        <v>1E-3</v>
      </c>
    </row>
    <row r="4651" spans="1:5">
      <c r="A4651">
        <v>19420122</v>
      </c>
      <c r="B4651">
        <v>0.01</v>
      </c>
      <c r="C4651">
        <v>0.04</v>
      </c>
      <c r="D4651">
        <v>0.02</v>
      </c>
      <c r="E4651">
        <v>1E-3</v>
      </c>
    </row>
    <row r="4652" spans="1:5">
      <c r="A4652">
        <v>19420123</v>
      </c>
      <c r="B4652">
        <v>0.16</v>
      </c>
      <c r="C4652">
        <v>0.02</v>
      </c>
      <c r="D4652">
        <v>0.66</v>
      </c>
      <c r="E4652">
        <v>1E-3</v>
      </c>
    </row>
    <row r="4653" spans="1:5">
      <c r="A4653">
        <v>19420124</v>
      </c>
      <c r="B4653">
        <v>0.34</v>
      </c>
      <c r="C4653">
        <v>7.0000000000000007E-2</v>
      </c>
      <c r="D4653">
        <v>0.6</v>
      </c>
      <c r="E4653">
        <v>1E-3</v>
      </c>
    </row>
    <row r="4654" spans="1:5">
      <c r="A4654">
        <v>19420126</v>
      </c>
      <c r="B4654">
        <v>0.98</v>
      </c>
      <c r="C4654">
        <v>0.04</v>
      </c>
      <c r="D4654">
        <v>0.93</v>
      </c>
      <c r="E4654">
        <v>1E-3</v>
      </c>
    </row>
    <row r="4655" spans="1:5">
      <c r="A4655">
        <v>19420127</v>
      </c>
      <c r="B4655">
        <v>0.12</v>
      </c>
      <c r="C4655">
        <v>0.42</v>
      </c>
      <c r="D4655">
        <v>-0.21</v>
      </c>
      <c r="E4655">
        <v>1E-3</v>
      </c>
    </row>
    <row r="4656" spans="1:5">
      <c r="A4656">
        <v>19420128</v>
      </c>
      <c r="B4656">
        <v>-0.46</v>
      </c>
      <c r="C4656">
        <v>-0.03</v>
      </c>
      <c r="D4656">
        <v>-0.05</v>
      </c>
      <c r="E4656">
        <v>1E-3</v>
      </c>
    </row>
    <row r="4657" spans="1:5">
      <c r="A4657">
        <v>19420129</v>
      </c>
      <c r="B4657">
        <v>-0.11</v>
      </c>
      <c r="C4657">
        <v>0.02</v>
      </c>
      <c r="D4657">
        <v>0.22</v>
      </c>
      <c r="E4657">
        <v>1E-3</v>
      </c>
    </row>
    <row r="4658" spans="1:5">
      <c r="A4658">
        <v>19420130</v>
      </c>
      <c r="B4658">
        <v>-0.55000000000000004</v>
      </c>
      <c r="C4658">
        <v>0.22</v>
      </c>
      <c r="D4658">
        <v>0.05</v>
      </c>
      <c r="E4658">
        <v>1E-3</v>
      </c>
    </row>
    <row r="4659" spans="1:5">
      <c r="A4659">
        <v>19420131</v>
      </c>
      <c r="B4659">
        <v>-0.45</v>
      </c>
      <c r="C4659">
        <v>-0.22</v>
      </c>
      <c r="D4659">
        <v>-0.31</v>
      </c>
      <c r="E4659">
        <v>1E-3</v>
      </c>
    </row>
    <row r="4660" spans="1:5">
      <c r="A4660">
        <v>19420202</v>
      </c>
      <c r="B4660">
        <v>0.33</v>
      </c>
      <c r="C4660">
        <v>-0.16</v>
      </c>
      <c r="D4660">
        <v>-0.1</v>
      </c>
      <c r="E4660">
        <v>1E-3</v>
      </c>
    </row>
    <row r="4661" spans="1:5">
      <c r="A4661">
        <v>19420203</v>
      </c>
      <c r="B4661">
        <v>0.31</v>
      </c>
      <c r="C4661">
        <v>-0.27</v>
      </c>
      <c r="D4661">
        <v>0.05</v>
      </c>
      <c r="E4661">
        <v>1E-3</v>
      </c>
    </row>
    <row r="4662" spans="1:5">
      <c r="A4662">
        <v>19420204</v>
      </c>
      <c r="B4662">
        <v>0.63</v>
      </c>
      <c r="C4662">
        <v>0.2</v>
      </c>
      <c r="D4662">
        <v>0.61</v>
      </c>
      <c r="E4662">
        <v>1E-3</v>
      </c>
    </row>
    <row r="4663" spans="1:5">
      <c r="A4663">
        <v>19420205</v>
      </c>
      <c r="B4663">
        <v>-0.17</v>
      </c>
      <c r="C4663">
        <v>0.4</v>
      </c>
      <c r="D4663">
        <v>0.39</v>
      </c>
      <c r="E4663">
        <v>1E-3</v>
      </c>
    </row>
    <row r="4664" spans="1:5">
      <c r="A4664">
        <v>19420206</v>
      </c>
      <c r="B4664">
        <v>-0.83</v>
      </c>
      <c r="C4664">
        <v>0.44</v>
      </c>
      <c r="D4664">
        <v>-0.28000000000000003</v>
      </c>
      <c r="E4664">
        <v>1E-3</v>
      </c>
    </row>
    <row r="4665" spans="1:5">
      <c r="A4665">
        <v>19420207</v>
      </c>
      <c r="B4665">
        <v>0.02</v>
      </c>
      <c r="C4665">
        <v>-0.1</v>
      </c>
      <c r="D4665">
        <v>0.11</v>
      </c>
      <c r="E4665">
        <v>1E-3</v>
      </c>
    </row>
    <row r="4666" spans="1:5">
      <c r="A4666">
        <v>19420209</v>
      </c>
      <c r="B4666">
        <v>-1.1100000000000001</v>
      </c>
      <c r="C4666">
        <v>0.02</v>
      </c>
      <c r="D4666">
        <v>-0.85</v>
      </c>
      <c r="E4666">
        <v>1E-3</v>
      </c>
    </row>
    <row r="4667" spans="1:5">
      <c r="A4667">
        <v>19420210</v>
      </c>
      <c r="B4667">
        <v>-1.42</v>
      </c>
      <c r="C4667">
        <v>-0.68</v>
      </c>
      <c r="D4667">
        <v>-1.33</v>
      </c>
      <c r="E4667">
        <v>1E-3</v>
      </c>
    </row>
    <row r="4668" spans="1:5">
      <c r="A4668">
        <v>19420211</v>
      </c>
      <c r="B4668">
        <v>-0.21</v>
      </c>
      <c r="C4668">
        <v>-7.0000000000000007E-2</v>
      </c>
      <c r="D4668">
        <v>0.3</v>
      </c>
      <c r="E4668">
        <v>1E-3</v>
      </c>
    </row>
    <row r="4669" spans="1:5">
      <c r="A4669">
        <v>19420213</v>
      </c>
      <c r="B4669">
        <v>0.09</v>
      </c>
      <c r="C4669">
        <v>0.44</v>
      </c>
      <c r="D4669">
        <v>-7.0000000000000007E-2</v>
      </c>
      <c r="E4669">
        <v>1E-3</v>
      </c>
    </row>
    <row r="4670" spans="1:5">
      <c r="A4670">
        <v>19420214</v>
      </c>
      <c r="B4670">
        <v>0.52</v>
      </c>
      <c r="C4670">
        <v>-0.04</v>
      </c>
      <c r="D4670">
        <v>0.51</v>
      </c>
      <c r="E4670">
        <v>1E-3</v>
      </c>
    </row>
    <row r="4671" spans="1:5">
      <c r="A4671">
        <v>19420216</v>
      </c>
      <c r="B4671">
        <v>-0.23</v>
      </c>
      <c r="C4671">
        <v>0.04</v>
      </c>
      <c r="D4671">
        <v>0.2</v>
      </c>
      <c r="E4671">
        <v>1E-3</v>
      </c>
    </row>
    <row r="4672" spans="1:5">
      <c r="A4672">
        <v>19420217</v>
      </c>
      <c r="B4672">
        <v>-1.64</v>
      </c>
      <c r="C4672">
        <v>0.54</v>
      </c>
      <c r="D4672">
        <v>-0.65</v>
      </c>
      <c r="E4672">
        <v>1E-3</v>
      </c>
    </row>
    <row r="4673" spans="1:5">
      <c r="A4673">
        <v>19420218</v>
      </c>
      <c r="B4673">
        <v>-0.02</v>
      </c>
      <c r="C4673">
        <v>7.0000000000000007E-2</v>
      </c>
      <c r="D4673">
        <v>7.0000000000000007E-2</v>
      </c>
      <c r="E4673">
        <v>1E-3</v>
      </c>
    </row>
    <row r="4674" spans="1:5">
      <c r="A4674">
        <v>19420219</v>
      </c>
      <c r="B4674">
        <v>0.28000000000000003</v>
      </c>
      <c r="C4674">
        <v>0.17</v>
      </c>
      <c r="D4674">
        <v>0.27</v>
      </c>
      <c r="E4674">
        <v>1E-3</v>
      </c>
    </row>
    <row r="4675" spans="1:5">
      <c r="A4675">
        <v>19420220</v>
      </c>
      <c r="B4675">
        <v>-0.27</v>
      </c>
      <c r="C4675">
        <v>0.46</v>
      </c>
      <c r="D4675">
        <v>0.17</v>
      </c>
      <c r="E4675">
        <v>1E-3</v>
      </c>
    </row>
    <row r="4676" spans="1:5">
      <c r="A4676">
        <v>19420221</v>
      </c>
      <c r="B4676">
        <v>0.23</v>
      </c>
      <c r="C4676">
        <v>0.08</v>
      </c>
      <c r="D4676">
        <v>-0.22</v>
      </c>
      <c r="E4676">
        <v>1E-3</v>
      </c>
    </row>
    <row r="4677" spans="1:5">
      <c r="A4677">
        <v>19420224</v>
      </c>
      <c r="B4677">
        <v>0.26</v>
      </c>
      <c r="C4677">
        <v>0.11</v>
      </c>
      <c r="D4677">
        <v>0.14000000000000001</v>
      </c>
      <c r="E4677">
        <v>1E-3</v>
      </c>
    </row>
    <row r="4678" spans="1:5">
      <c r="A4678">
        <v>19420225</v>
      </c>
      <c r="B4678">
        <v>-0.55000000000000004</v>
      </c>
      <c r="C4678">
        <v>0.33</v>
      </c>
      <c r="D4678">
        <v>0.02</v>
      </c>
      <c r="E4678">
        <v>1E-3</v>
      </c>
    </row>
    <row r="4679" spans="1:5">
      <c r="A4679">
        <v>19420226</v>
      </c>
      <c r="B4679">
        <v>0.44</v>
      </c>
      <c r="C4679">
        <v>-0.27</v>
      </c>
      <c r="D4679">
        <v>7.0000000000000007E-2</v>
      </c>
      <c r="E4679">
        <v>1E-3</v>
      </c>
    </row>
    <row r="4680" spans="1:5">
      <c r="A4680">
        <v>19420227</v>
      </c>
      <c r="B4680">
        <v>0.78</v>
      </c>
      <c r="C4680">
        <v>-0.18</v>
      </c>
      <c r="D4680">
        <v>-0.18</v>
      </c>
      <c r="E4680">
        <v>1E-3</v>
      </c>
    </row>
    <row r="4681" spans="1:5">
      <c r="A4681">
        <v>19420228</v>
      </c>
      <c r="B4681">
        <v>0.15</v>
      </c>
      <c r="C4681">
        <v>0.23</v>
      </c>
      <c r="D4681">
        <v>-0.28999999999999998</v>
      </c>
      <c r="E4681">
        <v>1E-3</v>
      </c>
    </row>
    <row r="4682" spans="1:5">
      <c r="A4682">
        <v>19420302</v>
      </c>
      <c r="B4682">
        <v>-0.97</v>
      </c>
      <c r="C4682">
        <v>0.33</v>
      </c>
      <c r="D4682">
        <v>-0.43</v>
      </c>
      <c r="E4682">
        <v>0</v>
      </c>
    </row>
    <row r="4683" spans="1:5">
      <c r="A4683">
        <v>19420303</v>
      </c>
      <c r="B4683">
        <v>1.17</v>
      </c>
      <c r="C4683">
        <v>-0.81</v>
      </c>
      <c r="D4683">
        <v>0.02</v>
      </c>
      <c r="E4683">
        <v>0</v>
      </c>
    </row>
    <row r="4684" spans="1:5">
      <c r="A4684">
        <v>19420304</v>
      </c>
      <c r="B4684">
        <v>-0.89</v>
      </c>
      <c r="C4684">
        <v>0.48</v>
      </c>
      <c r="D4684">
        <v>-0.09</v>
      </c>
      <c r="E4684">
        <v>0</v>
      </c>
    </row>
    <row r="4685" spans="1:5">
      <c r="A4685">
        <v>19420305</v>
      </c>
      <c r="B4685">
        <v>-1.5</v>
      </c>
      <c r="C4685">
        <v>0.36</v>
      </c>
      <c r="D4685">
        <v>-0.59</v>
      </c>
      <c r="E4685">
        <v>0</v>
      </c>
    </row>
    <row r="4686" spans="1:5">
      <c r="A4686">
        <v>19420306</v>
      </c>
      <c r="B4686">
        <v>-2.5</v>
      </c>
      <c r="C4686">
        <v>0.45</v>
      </c>
      <c r="D4686">
        <v>-0.46</v>
      </c>
      <c r="E4686">
        <v>0</v>
      </c>
    </row>
    <row r="4687" spans="1:5">
      <c r="A4687">
        <v>19420307</v>
      </c>
      <c r="B4687">
        <v>0.53</v>
      </c>
      <c r="C4687">
        <v>-0.25</v>
      </c>
      <c r="D4687">
        <v>0.79</v>
      </c>
      <c r="E4687">
        <v>0</v>
      </c>
    </row>
    <row r="4688" spans="1:5">
      <c r="A4688">
        <v>19420309</v>
      </c>
      <c r="B4688">
        <v>-0.12</v>
      </c>
      <c r="C4688">
        <v>0.18</v>
      </c>
      <c r="D4688">
        <v>-0.09</v>
      </c>
      <c r="E4688">
        <v>0</v>
      </c>
    </row>
    <row r="4689" spans="1:5">
      <c r="A4689">
        <v>19420310</v>
      </c>
      <c r="B4689">
        <v>-0.75</v>
      </c>
      <c r="C4689">
        <v>0.38</v>
      </c>
      <c r="D4689">
        <v>-0.11</v>
      </c>
      <c r="E4689">
        <v>0</v>
      </c>
    </row>
    <row r="4690" spans="1:5">
      <c r="A4690">
        <v>19420311</v>
      </c>
      <c r="B4690">
        <v>-1.65</v>
      </c>
      <c r="C4690">
        <v>0.7</v>
      </c>
      <c r="D4690">
        <v>-0.54</v>
      </c>
      <c r="E4690">
        <v>0</v>
      </c>
    </row>
    <row r="4691" spans="1:5">
      <c r="A4691">
        <v>19420312</v>
      </c>
      <c r="B4691">
        <v>-0.01</v>
      </c>
      <c r="C4691">
        <v>-0.31</v>
      </c>
      <c r="D4691">
        <v>0.68</v>
      </c>
      <c r="E4691">
        <v>0</v>
      </c>
    </row>
    <row r="4692" spans="1:5">
      <c r="A4692">
        <v>19420313</v>
      </c>
      <c r="B4692">
        <v>0.47</v>
      </c>
      <c r="C4692">
        <v>0.15</v>
      </c>
      <c r="D4692">
        <v>-0.4</v>
      </c>
      <c r="E4692">
        <v>0</v>
      </c>
    </row>
    <row r="4693" spans="1:5">
      <c r="A4693">
        <v>19420314</v>
      </c>
      <c r="B4693">
        <v>0.02</v>
      </c>
      <c r="C4693">
        <v>0.42</v>
      </c>
      <c r="D4693">
        <v>-0.2</v>
      </c>
      <c r="E4693">
        <v>0</v>
      </c>
    </row>
    <row r="4694" spans="1:5">
      <c r="A4694">
        <v>19420316</v>
      </c>
      <c r="B4694">
        <v>0.87</v>
      </c>
      <c r="C4694">
        <v>-0.87</v>
      </c>
      <c r="D4694">
        <v>0.13</v>
      </c>
      <c r="E4694">
        <v>0</v>
      </c>
    </row>
    <row r="4695" spans="1:5">
      <c r="A4695">
        <v>19420317</v>
      </c>
      <c r="B4695">
        <v>1.6</v>
      </c>
      <c r="C4695">
        <v>-0.71</v>
      </c>
      <c r="D4695">
        <v>1.17</v>
      </c>
      <c r="E4695">
        <v>0</v>
      </c>
    </row>
    <row r="4696" spans="1:5">
      <c r="A4696">
        <v>19420318</v>
      </c>
      <c r="B4696">
        <v>-0.63</v>
      </c>
      <c r="C4696">
        <v>0.56000000000000005</v>
      </c>
      <c r="D4696">
        <v>-0.28999999999999998</v>
      </c>
      <c r="E4696">
        <v>0</v>
      </c>
    </row>
    <row r="4697" spans="1:5">
      <c r="A4697">
        <v>19420319</v>
      </c>
      <c r="B4697">
        <v>-0.18</v>
      </c>
      <c r="C4697">
        <v>-0.04</v>
      </c>
      <c r="D4697">
        <v>0.45</v>
      </c>
      <c r="E4697">
        <v>0</v>
      </c>
    </row>
    <row r="4698" spans="1:5">
      <c r="A4698">
        <v>19420320</v>
      </c>
      <c r="B4698">
        <v>-0.77</v>
      </c>
      <c r="C4698">
        <v>0.48</v>
      </c>
      <c r="D4698">
        <v>-0.28000000000000003</v>
      </c>
      <c r="E4698">
        <v>0</v>
      </c>
    </row>
    <row r="4699" spans="1:5">
      <c r="A4699">
        <v>19420321</v>
      </c>
      <c r="B4699">
        <v>0.09</v>
      </c>
      <c r="C4699">
        <v>-0.09</v>
      </c>
      <c r="D4699">
        <v>-0.04</v>
      </c>
      <c r="E4699">
        <v>0</v>
      </c>
    </row>
    <row r="4700" spans="1:5">
      <c r="A4700">
        <v>19420323</v>
      </c>
      <c r="B4700">
        <v>0.18</v>
      </c>
      <c r="C4700">
        <v>-7.0000000000000007E-2</v>
      </c>
      <c r="D4700">
        <v>0.34</v>
      </c>
      <c r="E4700">
        <v>0</v>
      </c>
    </row>
    <row r="4701" spans="1:5">
      <c r="A4701">
        <v>19420324</v>
      </c>
      <c r="B4701">
        <v>0.61</v>
      </c>
      <c r="C4701">
        <v>-0.16</v>
      </c>
      <c r="D4701">
        <v>-0.2</v>
      </c>
      <c r="E4701">
        <v>0</v>
      </c>
    </row>
    <row r="4702" spans="1:5">
      <c r="A4702">
        <v>19420325</v>
      </c>
      <c r="B4702">
        <v>-0.57999999999999996</v>
      </c>
      <c r="C4702">
        <v>7.0000000000000007E-2</v>
      </c>
      <c r="D4702">
        <v>-0.28999999999999998</v>
      </c>
      <c r="E4702">
        <v>0</v>
      </c>
    </row>
    <row r="4703" spans="1:5">
      <c r="A4703">
        <v>19420326</v>
      </c>
      <c r="B4703">
        <v>-0.4</v>
      </c>
      <c r="C4703">
        <v>-0.08</v>
      </c>
      <c r="D4703">
        <v>0.28999999999999998</v>
      </c>
      <c r="E4703">
        <v>0</v>
      </c>
    </row>
    <row r="4704" spans="1:5">
      <c r="A4704">
        <v>19420327</v>
      </c>
      <c r="B4704">
        <v>-0.98</v>
      </c>
      <c r="C4704">
        <v>0.24</v>
      </c>
      <c r="D4704">
        <v>0.01</v>
      </c>
      <c r="E4704">
        <v>0</v>
      </c>
    </row>
    <row r="4705" spans="1:5">
      <c r="A4705">
        <v>19420328</v>
      </c>
      <c r="B4705">
        <v>-0.01</v>
      </c>
      <c r="C4705">
        <v>0.04</v>
      </c>
      <c r="D4705">
        <v>0.13</v>
      </c>
      <c r="E4705">
        <v>0</v>
      </c>
    </row>
    <row r="4706" spans="1:5">
      <c r="A4706">
        <v>19420330</v>
      </c>
      <c r="B4706">
        <v>0.12</v>
      </c>
      <c r="C4706">
        <v>7.0000000000000007E-2</v>
      </c>
      <c r="D4706">
        <v>-0.03</v>
      </c>
      <c r="E4706">
        <v>0</v>
      </c>
    </row>
    <row r="4707" spans="1:5">
      <c r="A4707">
        <v>19420331</v>
      </c>
      <c r="B4707">
        <v>-0.43</v>
      </c>
      <c r="C4707">
        <v>0.34</v>
      </c>
      <c r="D4707">
        <v>-0.55000000000000004</v>
      </c>
      <c r="E4707">
        <v>0</v>
      </c>
    </row>
    <row r="4708" spans="1:5">
      <c r="A4708">
        <v>19420401</v>
      </c>
      <c r="B4708">
        <v>0.4</v>
      </c>
      <c r="C4708">
        <v>-0.46</v>
      </c>
      <c r="D4708">
        <v>0.25</v>
      </c>
      <c r="E4708">
        <v>0</v>
      </c>
    </row>
    <row r="4709" spans="1:5">
      <c r="A4709">
        <v>19420402</v>
      </c>
      <c r="B4709">
        <v>0.78</v>
      </c>
      <c r="C4709">
        <v>-0.03</v>
      </c>
      <c r="D4709">
        <v>0.31</v>
      </c>
      <c r="E4709">
        <v>0</v>
      </c>
    </row>
    <row r="4710" spans="1:5">
      <c r="A4710">
        <v>19420404</v>
      </c>
      <c r="B4710">
        <v>0.13</v>
      </c>
      <c r="C4710">
        <v>0.32</v>
      </c>
      <c r="D4710">
        <v>-0.34</v>
      </c>
      <c r="E4710">
        <v>0</v>
      </c>
    </row>
    <row r="4711" spans="1:5">
      <c r="A4711">
        <v>19420406</v>
      </c>
      <c r="B4711">
        <v>1.1599999999999999</v>
      </c>
      <c r="C4711">
        <v>-0.82</v>
      </c>
      <c r="D4711">
        <v>0.36</v>
      </c>
      <c r="E4711">
        <v>0</v>
      </c>
    </row>
    <row r="4712" spans="1:5">
      <c r="A4712">
        <v>19420407</v>
      </c>
      <c r="B4712">
        <v>-0.25</v>
      </c>
      <c r="C4712">
        <v>0.21</v>
      </c>
      <c r="D4712">
        <v>0.3</v>
      </c>
      <c r="E4712">
        <v>0</v>
      </c>
    </row>
    <row r="4713" spans="1:5">
      <c r="A4713">
        <v>19420408</v>
      </c>
      <c r="B4713">
        <v>-0.57999999999999996</v>
      </c>
      <c r="C4713">
        <v>0.02</v>
      </c>
      <c r="D4713">
        <v>-0.21</v>
      </c>
      <c r="E4713">
        <v>0</v>
      </c>
    </row>
    <row r="4714" spans="1:5">
      <c r="A4714">
        <v>19420409</v>
      </c>
      <c r="B4714">
        <v>-1.36</v>
      </c>
      <c r="C4714">
        <v>0.09</v>
      </c>
      <c r="D4714">
        <v>-0.57999999999999996</v>
      </c>
      <c r="E4714">
        <v>0</v>
      </c>
    </row>
    <row r="4715" spans="1:5">
      <c r="A4715">
        <v>19420410</v>
      </c>
      <c r="B4715">
        <v>-0.03</v>
      </c>
      <c r="C4715">
        <v>-0.08</v>
      </c>
      <c r="D4715">
        <v>-0.1</v>
      </c>
      <c r="E4715">
        <v>0</v>
      </c>
    </row>
    <row r="4716" spans="1:5">
      <c r="A4716">
        <v>19420411</v>
      </c>
      <c r="B4716">
        <v>-0.28000000000000003</v>
      </c>
      <c r="C4716">
        <v>0.23</v>
      </c>
      <c r="D4716">
        <v>0.23</v>
      </c>
      <c r="E4716">
        <v>0</v>
      </c>
    </row>
    <row r="4717" spans="1:5">
      <c r="A4717">
        <v>19420413</v>
      </c>
      <c r="B4717">
        <v>-0.04</v>
      </c>
      <c r="C4717">
        <v>-0.2</v>
      </c>
      <c r="D4717">
        <v>0.3</v>
      </c>
      <c r="E4717">
        <v>0</v>
      </c>
    </row>
    <row r="4718" spans="1:5">
      <c r="A4718">
        <v>19420414</v>
      </c>
      <c r="B4718">
        <v>-1.64</v>
      </c>
      <c r="C4718">
        <v>-0.4</v>
      </c>
      <c r="D4718">
        <v>-1.78</v>
      </c>
      <c r="E4718">
        <v>0</v>
      </c>
    </row>
    <row r="4719" spans="1:5">
      <c r="A4719">
        <v>19420415</v>
      </c>
      <c r="B4719">
        <v>0.17</v>
      </c>
      <c r="C4719">
        <v>-0.39</v>
      </c>
      <c r="D4719">
        <v>0.28999999999999998</v>
      </c>
      <c r="E4719">
        <v>0</v>
      </c>
    </row>
    <row r="4720" spans="1:5">
      <c r="A4720">
        <v>19420416</v>
      </c>
      <c r="B4720">
        <v>-0.11</v>
      </c>
      <c r="C4720">
        <v>0.33</v>
      </c>
      <c r="D4720">
        <v>-0.01</v>
      </c>
      <c r="E4720">
        <v>0</v>
      </c>
    </row>
    <row r="4721" spans="1:5">
      <c r="A4721">
        <v>19420417</v>
      </c>
      <c r="B4721">
        <v>-1.55</v>
      </c>
      <c r="C4721">
        <v>0.34</v>
      </c>
      <c r="D4721">
        <v>0.43</v>
      </c>
      <c r="E4721">
        <v>0</v>
      </c>
    </row>
    <row r="4722" spans="1:5">
      <c r="A4722">
        <v>19420418</v>
      </c>
      <c r="B4722">
        <v>0.67</v>
      </c>
      <c r="C4722">
        <v>-0.17</v>
      </c>
      <c r="D4722">
        <v>0.62</v>
      </c>
      <c r="E4722">
        <v>0</v>
      </c>
    </row>
    <row r="4723" spans="1:5">
      <c r="A4723">
        <v>19420420</v>
      </c>
      <c r="B4723">
        <v>0.36</v>
      </c>
      <c r="C4723">
        <v>-0.17</v>
      </c>
      <c r="D4723">
        <v>-0.28000000000000003</v>
      </c>
      <c r="E4723">
        <v>0</v>
      </c>
    </row>
    <row r="4724" spans="1:5">
      <c r="A4724">
        <v>19420421</v>
      </c>
      <c r="B4724">
        <v>0.22</v>
      </c>
      <c r="C4724">
        <v>0.48</v>
      </c>
      <c r="D4724">
        <v>0.39</v>
      </c>
      <c r="E4724">
        <v>0</v>
      </c>
    </row>
    <row r="4725" spans="1:5">
      <c r="A4725">
        <v>19420422</v>
      </c>
      <c r="B4725">
        <v>-0.28000000000000003</v>
      </c>
      <c r="C4725">
        <v>0.23</v>
      </c>
      <c r="D4725">
        <v>0.25</v>
      </c>
      <c r="E4725">
        <v>0</v>
      </c>
    </row>
    <row r="4726" spans="1:5">
      <c r="A4726">
        <v>19420423</v>
      </c>
      <c r="B4726">
        <v>-2.2000000000000002</v>
      </c>
      <c r="C4726">
        <v>0.43</v>
      </c>
      <c r="D4726">
        <v>-0.3</v>
      </c>
      <c r="E4726">
        <v>0</v>
      </c>
    </row>
    <row r="4727" spans="1:5">
      <c r="A4727">
        <v>19420424</v>
      </c>
      <c r="B4727">
        <v>-0.84</v>
      </c>
      <c r="C4727">
        <v>0.28000000000000003</v>
      </c>
      <c r="D4727">
        <v>0.02</v>
      </c>
      <c r="E4727">
        <v>0</v>
      </c>
    </row>
    <row r="4728" spans="1:5">
      <c r="A4728">
        <v>19420425</v>
      </c>
      <c r="B4728">
        <v>0.2</v>
      </c>
      <c r="C4728">
        <v>0.4</v>
      </c>
      <c r="D4728">
        <v>0.01</v>
      </c>
      <c r="E4728">
        <v>0</v>
      </c>
    </row>
    <row r="4729" spans="1:5">
      <c r="A4729">
        <v>19420427</v>
      </c>
      <c r="B4729">
        <v>-0.66</v>
      </c>
      <c r="C4729">
        <v>-0.19</v>
      </c>
      <c r="D4729">
        <v>0.91</v>
      </c>
      <c r="E4729">
        <v>0</v>
      </c>
    </row>
    <row r="4730" spans="1:5">
      <c r="A4730">
        <v>19420428</v>
      </c>
      <c r="B4730">
        <v>-0.96</v>
      </c>
      <c r="C4730">
        <v>-0.05</v>
      </c>
      <c r="D4730">
        <v>0.44</v>
      </c>
      <c r="E4730">
        <v>0</v>
      </c>
    </row>
    <row r="4731" spans="1:5">
      <c r="A4731">
        <v>19420429</v>
      </c>
      <c r="B4731">
        <v>1.52</v>
      </c>
      <c r="C4731">
        <v>-0.92</v>
      </c>
      <c r="D4731">
        <v>0.68</v>
      </c>
      <c r="E4731">
        <v>0</v>
      </c>
    </row>
    <row r="4732" spans="1:5">
      <c r="A4732">
        <v>19420430</v>
      </c>
      <c r="B4732">
        <v>0.81</v>
      </c>
      <c r="C4732">
        <v>0.04</v>
      </c>
      <c r="D4732">
        <v>7.0000000000000007E-2</v>
      </c>
      <c r="E4732">
        <v>0</v>
      </c>
    </row>
    <row r="4733" spans="1:5">
      <c r="A4733">
        <v>19420501</v>
      </c>
      <c r="B4733">
        <v>0.7</v>
      </c>
      <c r="C4733">
        <v>-0.55000000000000004</v>
      </c>
      <c r="D4733">
        <v>-0.24</v>
      </c>
      <c r="E4733">
        <v>1E-3</v>
      </c>
    </row>
    <row r="4734" spans="1:5">
      <c r="A4734">
        <v>19420502</v>
      </c>
      <c r="B4734">
        <v>0.68</v>
      </c>
      <c r="C4734">
        <v>-0.23</v>
      </c>
      <c r="D4734">
        <v>0.55000000000000004</v>
      </c>
      <c r="E4734">
        <v>1E-3</v>
      </c>
    </row>
    <row r="4735" spans="1:5">
      <c r="A4735">
        <v>19420504</v>
      </c>
      <c r="B4735">
        <v>0.2</v>
      </c>
      <c r="C4735">
        <v>-0.37</v>
      </c>
      <c r="D4735">
        <v>0.11</v>
      </c>
      <c r="E4735">
        <v>1E-3</v>
      </c>
    </row>
    <row r="4736" spans="1:5">
      <c r="A4736">
        <v>19420505</v>
      </c>
      <c r="B4736">
        <v>0.33</v>
      </c>
      <c r="C4736">
        <v>-0.32</v>
      </c>
      <c r="D4736">
        <v>-0.21</v>
      </c>
      <c r="E4736">
        <v>1E-3</v>
      </c>
    </row>
    <row r="4737" spans="1:5">
      <c r="A4737">
        <v>19420506</v>
      </c>
      <c r="B4737">
        <v>-0.25</v>
      </c>
      <c r="C4737">
        <v>-0.34</v>
      </c>
      <c r="D4737">
        <v>0.43</v>
      </c>
      <c r="E4737">
        <v>1E-3</v>
      </c>
    </row>
    <row r="4738" spans="1:5">
      <c r="A4738">
        <v>19420507</v>
      </c>
      <c r="B4738">
        <v>0.81</v>
      </c>
      <c r="C4738">
        <v>-0.35</v>
      </c>
      <c r="D4738">
        <v>-0.28000000000000003</v>
      </c>
      <c r="E4738">
        <v>1E-3</v>
      </c>
    </row>
    <row r="4739" spans="1:5">
      <c r="A4739">
        <v>19420508</v>
      </c>
      <c r="B4739">
        <v>0.21</v>
      </c>
      <c r="C4739">
        <v>0.28000000000000003</v>
      </c>
      <c r="D4739">
        <v>0.14000000000000001</v>
      </c>
      <c r="E4739">
        <v>1E-3</v>
      </c>
    </row>
    <row r="4740" spans="1:5">
      <c r="A4740">
        <v>19420509</v>
      </c>
      <c r="B4740">
        <v>0.56000000000000005</v>
      </c>
      <c r="C4740">
        <v>0.17</v>
      </c>
      <c r="D4740">
        <v>-0.35</v>
      </c>
      <c r="E4740">
        <v>1E-3</v>
      </c>
    </row>
    <row r="4741" spans="1:5">
      <c r="A4741">
        <v>19420511</v>
      </c>
      <c r="B4741">
        <v>0.59</v>
      </c>
      <c r="C4741">
        <v>-0.47</v>
      </c>
      <c r="D4741">
        <v>-0.14000000000000001</v>
      </c>
      <c r="E4741">
        <v>1E-3</v>
      </c>
    </row>
    <row r="4742" spans="1:5">
      <c r="A4742">
        <v>19420512</v>
      </c>
      <c r="B4742">
        <v>-0.65</v>
      </c>
      <c r="C4742">
        <v>0.43</v>
      </c>
      <c r="D4742">
        <v>-0.47</v>
      </c>
      <c r="E4742">
        <v>1E-3</v>
      </c>
    </row>
    <row r="4743" spans="1:5">
      <c r="A4743">
        <v>19420513</v>
      </c>
      <c r="B4743">
        <v>-1.23</v>
      </c>
      <c r="C4743">
        <v>0.26</v>
      </c>
      <c r="D4743">
        <v>-0.15</v>
      </c>
      <c r="E4743">
        <v>1E-3</v>
      </c>
    </row>
    <row r="4744" spans="1:5">
      <c r="A4744">
        <v>19420514</v>
      </c>
      <c r="B4744">
        <v>0.2</v>
      </c>
      <c r="C4744">
        <v>-0.59</v>
      </c>
      <c r="D4744">
        <v>-0.25</v>
      </c>
      <c r="E4744">
        <v>1E-3</v>
      </c>
    </row>
    <row r="4745" spans="1:5">
      <c r="A4745">
        <v>19420515</v>
      </c>
      <c r="B4745">
        <v>0.76</v>
      </c>
      <c r="C4745">
        <v>-0.53</v>
      </c>
      <c r="D4745">
        <v>0.13</v>
      </c>
      <c r="E4745">
        <v>1E-3</v>
      </c>
    </row>
    <row r="4746" spans="1:5">
      <c r="A4746">
        <v>19420516</v>
      </c>
      <c r="B4746">
        <v>0.7</v>
      </c>
      <c r="C4746">
        <v>-0.13</v>
      </c>
      <c r="D4746">
        <v>0.11</v>
      </c>
      <c r="E4746">
        <v>1E-3</v>
      </c>
    </row>
    <row r="4747" spans="1:5">
      <c r="A4747">
        <v>19420518</v>
      </c>
      <c r="B4747">
        <v>-0.11</v>
      </c>
      <c r="C4747">
        <v>7.0000000000000007E-2</v>
      </c>
      <c r="D4747">
        <v>-0.17</v>
      </c>
      <c r="E4747">
        <v>1E-3</v>
      </c>
    </row>
    <row r="4748" spans="1:5">
      <c r="A4748">
        <v>19420519</v>
      </c>
      <c r="B4748">
        <v>-0.59</v>
      </c>
      <c r="C4748">
        <v>0.5</v>
      </c>
      <c r="D4748">
        <v>-0.11</v>
      </c>
      <c r="E4748">
        <v>1E-3</v>
      </c>
    </row>
    <row r="4749" spans="1:5">
      <c r="A4749">
        <v>19420520</v>
      </c>
      <c r="B4749">
        <v>0.14000000000000001</v>
      </c>
      <c r="C4749">
        <v>-0.4</v>
      </c>
      <c r="D4749">
        <v>-1.2</v>
      </c>
      <c r="E4749">
        <v>1E-3</v>
      </c>
    </row>
    <row r="4750" spans="1:5">
      <c r="A4750">
        <v>19420521</v>
      </c>
      <c r="B4750">
        <v>1.63</v>
      </c>
      <c r="C4750">
        <v>-0.98</v>
      </c>
      <c r="D4750">
        <v>0.39</v>
      </c>
      <c r="E4750">
        <v>1E-3</v>
      </c>
    </row>
    <row r="4751" spans="1:5">
      <c r="A4751">
        <v>19420522</v>
      </c>
      <c r="B4751">
        <v>-0.2</v>
      </c>
      <c r="C4751">
        <v>0.19</v>
      </c>
      <c r="D4751">
        <v>0.3</v>
      </c>
      <c r="E4751">
        <v>1E-3</v>
      </c>
    </row>
    <row r="4752" spans="1:5">
      <c r="A4752">
        <v>19420523</v>
      </c>
      <c r="B4752">
        <v>0.06</v>
      </c>
      <c r="C4752">
        <v>0.41</v>
      </c>
      <c r="D4752">
        <v>-0.75</v>
      </c>
      <c r="E4752">
        <v>1E-3</v>
      </c>
    </row>
    <row r="4753" spans="1:5">
      <c r="A4753">
        <v>19420525</v>
      </c>
      <c r="B4753">
        <v>-0.2</v>
      </c>
      <c r="C4753">
        <v>0.1</v>
      </c>
      <c r="D4753">
        <v>-0.25</v>
      </c>
      <c r="E4753">
        <v>1E-3</v>
      </c>
    </row>
    <row r="4754" spans="1:5">
      <c r="A4754">
        <v>19420526</v>
      </c>
      <c r="B4754">
        <v>0.08</v>
      </c>
      <c r="C4754">
        <v>7.0000000000000007E-2</v>
      </c>
      <c r="D4754">
        <v>-0.04</v>
      </c>
      <c r="E4754">
        <v>1E-3</v>
      </c>
    </row>
    <row r="4755" spans="1:5">
      <c r="A4755">
        <v>19420527</v>
      </c>
      <c r="B4755">
        <v>1.49</v>
      </c>
      <c r="C4755">
        <v>-0.88</v>
      </c>
      <c r="D4755">
        <v>0.17</v>
      </c>
      <c r="E4755">
        <v>1E-3</v>
      </c>
    </row>
    <row r="4756" spans="1:5">
      <c r="A4756">
        <v>19420528</v>
      </c>
      <c r="B4756">
        <v>0.13</v>
      </c>
      <c r="C4756">
        <v>0.04</v>
      </c>
      <c r="D4756">
        <v>-0.28999999999999998</v>
      </c>
      <c r="E4756">
        <v>1E-3</v>
      </c>
    </row>
    <row r="4757" spans="1:5">
      <c r="A4757">
        <v>19420529</v>
      </c>
      <c r="B4757">
        <v>-0.2</v>
      </c>
      <c r="C4757">
        <v>0.5</v>
      </c>
      <c r="D4757">
        <v>0.03</v>
      </c>
      <c r="E4757">
        <v>1E-3</v>
      </c>
    </row>
    <row r="4758" spans="1:5">
      <c r="A4758">
        <v>19420601</v>
      </c>
      <c r="B4758">
        <v>0.4</v>
      </c>
      <c r="C4758">
        <v>0</v>
      </c>
      <c r="D4758">
        <v>0.01</v>
      </c>
      <c r="E4758">
        <v>1E-3</v>
      </c>
    </row>
    <row r="4759" spans="1:5">
      <c r="A4759">
        <v>19420602</v>
      </c>
      <c r="B4759">
        <v>-0.12</v>
      </c>
      <c r="C4759">
        <v>0.21</v>
      </c>
      <c r="D4759">
        <v>-0.6</v>
      </c>
      <c r="E4759">
        <v>1E-3</v>
      </c>
    </row>
    <row r="4760" spans="1:5">
      <c r="A4760">
        <v>19420603</v>
      </c>
      <c r="B4760">
        <v>0.66</v>
      </c>
      <c r="C4760">
        <v>-0.19</v>
      </c>
      <c r="D4760">
        <v>0.09</v>
      </c>
      <c r="E4760">
        <v>1E-3</v>
      </c>
    </row>
    <row r="4761" spans="1:5">
      <c r="A4761">
        <v>19420604</v>
      </c>
      <c r="B4761">
        <v>1.58</v>
      </c>
      <c r="C4761">
        <v>-0.32</v>
      </c>
      <c r="D4761">
        <v>-0.72</v>
      </c>
      <c r="E4761">
        <v>1E-3</v>
      </c>
    </row>
    <row r="4762" spans="1:5">
      <c r="A4762">
        <v>19420605</v>
      </c>
      <c r="B4762">
        <v>0.53</v>
      </c>
      <c r="C4762">
        <v>0.11</v>
      </c>
      <c r="D4762">
        <v>0.59</v>
      </c>
      <c r="E4762">
        <v>1E-3</v>
      </c>
    </row>
    <row r="4763" spans="1:5">
      <c r="A4763">
        <v>19420606</v>
      </c>
      <c r="B4763">
        <v>0.43</v>
      </c>
      <c r="C4763">
        <v>-7.0000000000000007E-2</v>
      </c>
      <c r="D4763">
        <v>0.16</v>
      </c>
      <c r="E4763">
        <v>1E-3</v>
      </c>
    </row>
    <row r="4764" spans="1:5">
      <c r="A4764">
        <v>19420608</v>
      </c>
      <c r="B4764">
        <v>0.81</v>
      </c>
      <c r="C4764">
        <v>-0.52</v>
      </c>
      <c r="D4764">
        <v>-0.3</v>
      </c>
      <c r="E4764">
        <v>1E-3</v>
      </c>
    </row>
    <row r="4765" spans="1:5">
      <c r="A4765">
        <v>19420609</v>
      </c>
      <c r="B4765">
        <v>-0.27</v>
      </c>
      <c r="C4765">
        <v>0.16</v>
      </c>
      <c r="D4765">
        <v>-0.35</v>
      </c>
      <c r="E4765">
        <v>1E-3</v>
      </c>
    </row>
    <row r="4766" spans="1:5">
      <c r="A4766">
        <v>19420610</v>
      </c>
      <c r="B4766">
        <v>-0.92</v>
      </c>
      <c r="C4766">
        <v>0.13</v>
      </c>
      <c r="D4766">
        <v>0.11</v>
      </c>
      <c r="E4766">
        <v>1E-3</v>
      </c>
    </row>
    <row r="4767" spans="1:5">
      <c r="A4767">
        <v>19420611</v>
      </c>
      <c r="B4767">
        <v>0.2</v>
      </c>
      <c r="C4767">
        <v>-0.05</v>
      </c>
      <c r="D4767">
        <v>-0.09</v>
      </c>
      <c r="E4767">
        <v>1E-3</v>
      </c>
    </row>
    <row r="4768" spans="1:5">
      <c r="A4768">
        <v>19420612</v>
      </c>
      <c r="B4768">
        <v>-0.46</v>
      </c>
      <c r="C4768">
        <v>0.18</v>
      </c>
      <c r="D4768">
        <v>0.01</v>
      </c>
      <c r="E4768">
        <v>1E-3</v>
      </c>
    </row>
    <row r="4769" spans="1:5">
      <c r="A4769">
        <v>19420613</v>
      </c>
      <c r="B4769">
        <v>0.4</v>
      </c>
      <c r="C4769">
        <v>-0.1</v>
      </c>
      <c r="D4769">
        <v>0.11</v>
      </c>
      <c r="E4769">
        <v>1E-3</v>
      </c>
    </row>
    <row r="4770" spans="1:5">
      <c r="A4770">
        <v>19420615</v>
      </c>
      <c r="B4770">
        <v>0.21</v>
      </c>
      <c r="C4770">
        <v>-0.21</v>
      </c>
      <c r="D4770">
        <v>-0.25</v>
      </c>
      <c r="E4770">
        <v>1E-3</v>
      </c>
    </row>
    <row r="4771" spans="1:5">
      <c r="A4771">
        <v>19420616</v>
      </c>
      <c r="B4771">
        <v>0.08</v>
      </c>
      <c r="C4771">
        <v>0.11</v>
      </c>
      <c r="D4771">
        <v>0.33</v>
      </c>
      <c r="E4771">
        <v>1E-3</v>
      </c>
    </row>
    <row r="4772" spans="1:5">
      <c r="A4772">
        <v>19420617</v>
      </c>
      <c r="B4772">
        <v>1.32</v>
      </c>
      <c r="C4772">
        <v>-0.99</v>
      </c>
      <c r="D4772">
        <v>0.36</v>
      </c>
      <c r="E4772">
        <v>1E-3</v>
      </c>
    </row>
    <row r="4773" spans="1:5">
      <c r="A4773">
        <v>19420618</v>
      </c>
      <c r="B4773">
        <v>-0.16</v>
      </c>
      <c r="C4773">
        <v>0.77</v>
      </c>
      <c r="D4773">
        <v>-7.0000000000000007E-2</v>
      </c>
      <c r="E4773">
        <v>1E-3</v>
      </c>
    </row>
    <row r="4774" spans="1:5">
      <c r="A4774">
        <v>19420619</v>
      </c>
      <c r="B4774">
        <v>-0.92</v>
      </c>
      <c r="C4774">
        <v>0.2</v>
      </c>
      <c r="D4774">
        <v>-0.5</v>
      </c>
      <c r="E4774">
        <v>1E-3</v>
      </c>
    </row>
    <row r="4775" spans="1:5">
      <c r="A4775">
        <v>19420620</v>
      </c>
      <c r="B4775">
        <v>-0.33</v>
      </c>
      <c r="C4775">
        <v>0.21</v>
      </c>
      <c r="D4775">
        <v>0.52</v>
      </c>
      <c r="E4775">
        <v>1E-3</v>
      </c>
    </row>
    <row r="4776" spans="1:5">
      <c r="A4776">
        <v>19420622</v>
      </c>
      <c r="B4776">
        <v>-1.32</v>
      </c>
      <c r="C4776">
        <v>-0.5</v>
      </c>
      <c r="D4776">
        <v>-0.14000000000000001</v>
      </c>
      <c r="E4776">
        <v>1E-3</v>
      </c>
    </row>
    <row r="4777" spans="1:5">
      <c r="A4777">
        <v>19420623</v>
      </c>
      <c r="B4777">
        <v>0.13</v>
      </c>
      <c r="C4777">
        <v>7.0000000000000007E-2</v>
      </c>
      <c r="D4777">
        <v>0.23</v>
      </c>
      <c r="E4777">
        <v>1E-3</v>
      </c>
    </row>
    <row r="4778" spans="1:5">
      <c r="A4778">
        <v>19420624</v>
      </c>
      <c r="B4778">
        <v>-0.26</v>
      </c>
      <c r="C4778">
        <v>0.24</v>
      </c>
      <c r="D4778">
        <v>-0.27</v>
      </c>
      <c r="E4778">
        <v>1E-3</v>
      </c>
    </row>
    <row r="4779" spans="1:5">
      <c r="A4779">
        <v>19420625</v>
      </c>
      <c r="B4779">
        <v>0.08</v>
      </c>
      <c r="C4779">
        <v>-0.05</v>
      </c>
      <c r="D4779">
        <v>0.11</v>
      </c>
      <c r="E4779">
        <v>1E-3</v>
      </c>
    </row>
    <row r="4780" spans="1:5">
      <c r="A4780">
        <v>19420626</v>
      </c>
      <c r="B4780">
        <v>-0.1</v>
      </c>
      <c r="C4780">
        <v>0.02</v>
      </c>
      <c r="D4780">
        <v>0.43</v>
      </c>
      <c r="E4780">
        <v>1E-3</v>
      </c>
    </row>
    <row r="4781" spans="1:5">
      <c r="A4781">
        <v>19420627</v>
      </c>
      <c r="B4781">
        <v>0.32</v>
      </c>
      <c r="C4781">
        <v>-0.03</v>
      </c>
      <c r="D4781">
        <v>0.42</v>
      </c>
      <c r="E4781">
        <v>1E-3</v>
      </c>
    </row>
    <row r="4782" spans="1:5">
      <c r="A4782">
        <v>19420629</v>
      </c>
      <c r="B4782">
        <v>0.26</v>
      </c>
      <c r="C4782">
        <v>-0.38</v>
      </c>
      <c r="D4782">
        <v>0.14000000000000001</v>
      </c>
      <c r="E4782">
        <v>1E-3</v>
      </c>
    </row>
    <row r="4783" spans="1:5">
      <c r="A4783">
        <v>19420630</v>
      </c>
      <c r="B4783">
        <v>0.13</v>
      </c>
      <c r="C4783">
        <v>-0.31</v>
      </c>
      <c r="D4783">
        <v>0.11</v>
      </c>
      <c r="E4783">
        <v>1E-3</v>
      </c>
    </row>
    <row r="4784" spans="1:5">
      <c r="A4784">
        <v>19420701</v>
      </c>
      <c r="B4784">
        <v>-0.38</v>
      </c>
      <c r="C4784">
        <v>0.42</v>
      </c>
      <c r="D4784">
        <v>-0.19</v>
      </c>
      <c r="E4784">
        <v>1E-3</v>
      </c>
    </row>
    <row r="4785" spans="1:5">
      <c r="A4785">
        <v>19420702</v>
      </c>
      <c r="B4785">
        <v>1.02</v>
      </c>
      <c r="C4785">
        <v>-0.57999999999999996</v>
      </c>
      <c r="D4785">
        <v>0.32</v>
      </c>
      <c r="E4785">
        <v>1E-3</v>
      </c>
    </row>
    <row r="4786" spans="1:5">
      <c r="A4786">
        <v>19420703</v>
      </c>
      <c r="B4786">
        <v>0.92</v>
      </c>
      <c r="C4786">
        <v>-0.04</v>
      </c>
      <c r="D4786">
        <v>0.47</v>
      </c>
      <c r="E4786">
        <v>1E-3</v>
      </c>
    </row>
    <row r="4787" spans="1:5">
      <c r="A4787">
        <v>19420706</v>
      </c>
      <c r="B4787">
        <v>1.33</v>
      </c>
      <c r="C4787">
        <v>-0.63</v>
      </c>
      <c r="D4787">
        <v>0.04</v>
      </c>
      <c r="E4787">
        <v>1E-3</v>
      </c>
    </row>
    <row r="4788" spans="1:5">
      <c r="A4788">
        <v>19420707</v>
      </c>
      <c r="B4788">
        <v>-0.21</v>
      </c>
      <c r="C4788">
        <v>0.5</v>
      </c>
      <c r="D4788">
        <v>0.06</v>
      </c>
      <c r="E4788">
        <v>1E-3</v>
      </c>
    </row>
    <row r="4789" spans="1:5">
      <c r="A4789">
        <v>19420708</v>
      </c>
      <c r="B4789">
        <v>1.95</v>
      </c>
      <c r="C4789">
        <v>-0.85</v>
      </c>
      <c r="D4789">
        <v>0.57999999999999996</v>
      </c>
      <c r="E4789">
        <v>1E-3</v>
      </c>
    </row>
    <row r="4790" spans="1:5">
      <c r="A4790">
        <v>19420709</v>
      </c>
      <c r="B4790">
        <v>1.1000000000000001</v>
      </c>
      <c r="C4790">
        <v>0.84</v>
      </c>
      <c r="D4790">
        <v>0.13</v>
      </c>
      <c r="E4790">
        <v>1E-3</v>
      </c>
    </row>
    <row r="4791" spans="1:5">
      <c r="A4791">
        <v>19420710</v>
      </c>
      <c r="B4791">
        <v>-0.21</v>
      </c>
      <c r="C4791">
        <v>0.02</v>
      </c>
      <c r="D4791">
        <v>0.03</v>
      </c>
      <c r="E4791">
        <v>1E-3</v>
      </c>
    </row>
    <row r="4792" spans="1:5">
      <c r="A4792">
        <v>19420711</v>
      </c>
      <c r="B4792">
        <v>-0.05</v>
      </c>
      <c r="C4792">
        <v>0.06</v>
      </c>
      <c r="D4792">
        <v>0.09</v>
      </c>
      <c r="E4792">
        <v>1E-3</v>
      </c>
    </row>
    <row r="4793" spans="1:5">
      <c r="A4793">
        <v>19420713</v>
      </c>
      <c r="B4793">
        <v>-0.55000000000000004</v>
      </c>
      <c r="C4793">
        <v>0.05</v>
      </c>
      <c r="D4793">
        <v>0.04</v>
      </c>
      <c r="E4793">
        <v>1E-3</v>
      </c>
    </row>
    <row r="4794" spans="1:5">
      <c r="A4794">
        <v>19420714</v>
      </c>
      <c r="B4794">
        <v>0.56999999999999995</v>
      </c>
      <c r="C4794">
        <v>-0.53</v>
      </c>
      <c r="D4794">
        <v>-0.18</v>
      </c>
      <c r="E4794">
        <v>1E-3</v>
      </c>
    </row>
    <row r="4795" spans="1:5">
      <c r="A4795">
        <v>19420715</v>
      </c>
      <c r="B4795">
        <v>0.25</v>
      </c>
      <c r="C4795">
        <v>0.51</v>
      </c>
      <c r="D4795">
        <v>-0.15</v>
      </c>
      <c r="E4795">
        <v>1E-3</v>
      </c>
    </row>
    <row r="4796" spans="1:5">
      <c r="A4796">
        <v>19420716</v>
      </c>
      <c r="B4796">
        <v>-0.03</v>
      </c>
      <c r="C4796">
        <v>-0.18</v>
      </c>
      <c r="D4796">
        <v>-0.04</v>
      </c>
      <c r="E4796">
        <v>1E-3</v>
      </c>
    </row>
    <row r="4797" spans="1:5">
      <c r="A4797">
        <v>19420717</v>
      </c>
      <c r="B4797">
        <v>-0.83</v>
      </c>
      <c r="C4797">
        <v>0.4</v>
      </c>
      <c r="D4797">
        <v>-0.16</v>
      </c>
      <c r="E4797">
        <v>1E-3</v>
      </c>
    </row>
    <row r="4798" spans="1:5">
      <c r="A4798">
        <v>19420718</v>
      </c>
      <c r="B4798">
        <v>-0.25</v>
      </c>
      <c r="C4798">
        <v>0.06</v>
      </c>
      <c r="D4798">
        <v>0.12</v>
      </c>
      <c r="E4798">
        <v>1E-3</v>
      </c>
    </row>
    <row r="4799" spans="1:5">
      <c r="A4799">
        <v>19420720</v>
      </c>
      <c r="B4799">
        <v>0.49</v>
      </c>
      <c r="C4799">
        <v>-0.6</v>
      </c>
      <c r="D4799">
        <v>0.03</v>
      </c>
      <c r="E4799">
        <v>1E-3</v>
      </c>
    </row>
    <row r="4800" spans="1:5">
      <c r="A4800">
        <v>19420721</v>
      </c>
      <c r="B4800">
        <v>0.23</v>
      </c>
      <c r="C4800">
        <v>-0.16</v>
      </c>
      <c r="D4800">
        <v>-0.15</v>
      </c>
      <c r="E4800">
        <v>1E-3</v>
      </c>
    </row>
    <row r="4801" spans="1:5">
      <c r="A4801">
        <v>19420722</v>
      </c>
      <c r="B4801">
        <v>-0.12</v>
      </c>
      <c r="C4801">
        <v>0.16</v>
      </c>
      <c r="D4801">
        <v>0.34</v>
      </c>
      <c r="E4801">
        <v>1E-3</v>
      </c>
    </row>
    <row r="4802" spans="1:5">
      <c r="A4802">
        <v>19420723</v>
      </c>
      <c r="B4802">
        <v>-1.2</v>
      </c>
      <c r="C4802">
        <v>0.34</v>
      </c>
      <c r="D4802">
        <v>-0.36</v>
      </c>
      <c r="E4802">
        <v>1E-3</v>
      </c>
    </row>
    <row r="4803" spans="1:5">
      <c r="A4803">
        <v>19420724</v>
      </c>
      <c r="B4803">
        <v>-0.02</v>
      </c>
      <c r="C4803">
        <v>-0.2</v>
      </c>
      <c r="D4803">
        <v>0.59</v>
      </c>
      <c r="E4803">
        <v>1E-3</v>
      </c>
    </row>
    <row r="4804" spans="1:5">
      <c r="A4804">
        <v>19420725</v>
      </c>
      <c r="B4804">
        <v>0.11</v>
      </c>
      <c r="C4804">
        <v>0.03</v>
      </c>
      <c r="D4804">
        <v>0.39</v>
      </c>
      <c r="E4804">
        <v>1E-3</v>
      </c>
    </row>
    <row r="4805" spans="1:5">
      <c r="A4805">
        <v>19420727</v>
      </c>
      <c r="B4805">
        <v>0.08</v>
      </c>
      <c r="C4805">
        <v>0.05</v>
      </c>
      <c r="D4805">
        <v>0.17</v>
      </c>
      <c r="E4805">
        <v>1E-3</v>
      </c>
    </row>
    <row r="4806" spans="1:5">
      <c r="A4806">
        <v>19420728</v>
      </c>
      <c r="B4806">
        <v>-0.16</v>
      </c>
      <c r="C4806">
        <v>-0.01</v>
      </c>
      <c r="D4806">
        <v>0.28000000000000003</v>
      </c>
      <c r="E4806">
        <v>1E-3</v>
      </c>
    </row>
    <row r="4807" spans="1:5">
      <c r="A4807">
        <v>19420729</v>
      </c>
      <c r="B4807">
        <v>-1.1000000000000001</v>
      </c>
      <c r="C4807">
        <v>0.67</v>
      </c>
      <c r="D4807">
        <v>-0.53</v>
      </c>
      <c r="E4807">
        <v>1E-3</v>
      </c>
    </row>
    <row r="4808" spans="1:5">
      <c r="A4808">
        <v>19420730</v>
      </c>
      <c r="B4808">
        <v>0.1</v>
      </c>
      <c r="C4808">
        <v>-0.12</v>
      </c>
      <c r="D4808">
        <v>0.22</v>
      </c>
      <c r="E4808">
        <v>1E-3</v>
      </c>
    </row>
    <row r="4809" spans="1:5">
      <c r="A4809">
        <v>19420731</v>
      </c>
      <c r="B4809">
        <v>0.44</v>
      </c>
      <c r="C4809">
        <v>-0.38</v>
      </c>
      <c r="D4809">
        <v>0.24</v>
      </c>
      <c r="E4809">
        <v>1E-3</v>
      </c>
    </row>
    <row r="4810" spans="1:5">
      <c r="A4810">
        <v>19420801</v>
      </c>
      <c r="B4810">
        <v>0.08</v>
      </c>
      <c r="C4810">
        <v>0.39</v>
      </c>
      <c r="D4810">
        <v>0.52</v>
      </c>
      <c r="E4810">
        <v>1E-3</v>
      </c>
    </row>
    <row r="4811" spans="1:5">
      <c r="A4811">
        <v>19420803</v>
      </c>
      <c r="B4811">
        <v>0.28000000000000003</v>
      </c>
      <c r="C4811">
        <v>-0.62</v>
      </c>
      <c r="D4811">
        <v>0.09</v>
      </c>
      <c r="E4811">
        <v>1E-3</v>
      </c>
    </row>
    <row r="4812" spans="1:5">
      <c r="A4812">
        <v>19420804</v>
      </c>
      <c r="B4812">
        <v>-0.17</v>
      </c>
      <c r="C4812">
        <v>0.23</v>
      </c>
      <c r="D4812">
        <v>0.18</v>
      </c>
      <c r="E4812">
        <v>1E-3</v>
      </c>
    </row>
    <row r="4813" spans="1:5">
      <c r="A4813">
        <v>19420805</v>
      </c>
      <c r="B4813">
        <v>-0.71</v>
      </c>
      <c r="C4813">
        <v>0.26</v>
      </c>
      <c r="D4813">
        <v>-0.86</v>
      </c>
      <c r="E4813">
        <v>1E-3</v>
      </c>
    </row>
    <row r="4814" spans="1:5">
      <c r="A4814">
        <v>19420806</v>
      </c>
      <c r="B4814">
        <v>-0.09</v>
      </c>
      <c r="C4814">
        <v>-0.1</v>
      </c>
      <c r="D4814">
        <v>-0.2</v>
      </c>
      <c r="E4814">
        <v>1E-3</v>
      </c>
    </row>
    <row r="4815" spans="1:5">
      <c r="A4815">
        <v>19420807</v>
      </c>
      <c r="B4815">
        <v>0.26</v>
      </c>
      <c r="C4815">
        <v>-0.22</v>
      </c>
      <c r="D4815">
        <v>-0.01</v>
      </c>
      <c r="E4815">
        <v>1E-3</v>
      </c>
    </row>
    <row r="4816" spans="1:5">
      <c r="A4816">
        <v>19420808</v>
      </c>
      <c r="B4816">
        <v>-0.11</v>
      </c>
      <c r="C4816">
        <v>0.22</v>
      </c>
      <c r="D4816">
        <v>-0.31</v>
      </c>
      <c r="E4816">
        <v>1E-3</v>
      </c>
    </row>
    <row r="4817" spans="1:5">
      <c r="A4817">
        <v>19420810</v>
      </c>
      <c r="B4817">
        <v>-0.08</v>
      </c>
      <c r="C4817">
        <v>-0.14000000000000001</v>
      </c>
      <c r="D4817">
        <v>0.14000000000000001</v>
      </c>
      <c r="E4817">
        <v>1E-3</v>
      </c>
    </row>
    <row r="4818" spans="1:5">
      <c r="A4818">
        <v>19420811</v>
      </c>
      <c r="B4818">
        <v>0.33</v>
      </c>
      <c r="C4818">
        <v>-0.33</v>
      </c>
      <c r="D4818">
        <v>0.09</v>
      </c>
      <c r="E4818">
        <v>1E-3</v>
      </c>
    </row>
    <row r="4819" spans="1:5">
      <c r="A4819">
        <v>19420812</v>
      </c>
      <c r="B4819">
        <v>0.12</v>
      </c>
      <c r="C4819">
        <v>-0.27</v>
      </c>
      <c r="D4819">
        <v>0.61</v>
      </c>
      <c r="E4819">
        <v>1E-3</v>
      </c>
    </row>
    <row r="4820" spans="1:5">
      <c r="A4820">
        <v>19420813</v>
      </c>
      <c r="B4820">
        <v>0.44</v>
      </c>
      <c r="C4820">
        <v>-0.26</v>
      </c>
      <c r="D4820">
        <v>0.21</v>
      </c>
      <c r="E4820">
        <v>1E-3</v>
      </c>
    </row>
    <row r="4821" spans="1:5">
      <c r="A4821">
        <v>19420814</v>
      </c>
      <c r="B4821">
        <v>0.5</v>
      </c>
      <c r="C4821">
        <v>0.2</v>
      </c>
      <c r="D4821">
        <v>0.25</v>
      </c>
      <c r="E4821">
        <v>1E-3</v>
      </c>
    </row>
    <row r="4822" spans="1:5">
      <c r="A4822">
        <v>19420815</v>
      </c>
      <c r="B4822">
        <v>0.25</v>
      </c>
      <c r="C4822">
        <v>-7.0000000000000007E-2</v>
      </c>
      <c r="D4822">
        <v>-0.13</v>
      </c>
      <c r="E4822">
        <v>1E-3</v>
      </c>
    </row>
    <row r="4823" spans="1:5">
      <c r="A4823">
        <v>19420817</v>
      </c>
      <c r="B4823">
        <v>0.35</v>
      </c>
      <c r="C4823">
        <v>0.04</v>
      </c>
      <c r="D4823">
        <v>0.69</v>
      </c>
      <c r="E4823">
        <v>1E-3</v>
      </c>
    </row>
    <row r="4824" spans="1:5">
      <c r="A4824">
        <v>19420818</v>
      </c>
      <c r="B4824">
        <v>0.73</v>
      </c>
      <c r="C4824">
        <v>-0.42</v>
      </c>
      <c r="D4824">
        <v>0.36</v>
      </c>
      <c r="E4824">
        <v>1E-3</v>
      </c>
    </row>
    <row r="4825" spans="1:5">
      <c r="A4825">
        <v>19420819</v>
      </c>
      <c r="B4825">
        <v>0.09</v>
      </c>
      <c r="C4825">
        <v>0.44</v>
      </c>
      <c r="D4825">
        <v>0.23</v>
      </c>
      <c r="E4825">
        <v>1E-3</v>
      </c>
    </row>
    <row r="4826" spans="1:5">
      <c r="A4826">
        <v>19420820</v>
      </c>
      <c r="B4826">
        <v>-0.21</v>
      </c>
      <c r="C4826">
        <v>0.28999999999999998</v>
      </c>
      <c r="D4826">
        <v>0.47</v>
      </c>
      <c r="E4826">
        <v>1E-3</v>
      </c>
    </row>
    <row r="4827" spans="1:5">
      <c r="A4827">
        <v>19420821</v>
      </c>
      <c r="B4827">
        <v>0.31</v>
      </c>
      <c r="C4827">
        <v>-0.03</v>
      </c>
      <c r="D4827">
        <v>0.32</v>
      </c>
      <c r="E4827">
        <v>1E-3</v>
      </c>
    </row>
    <row r="4828" spans="1:5">
      <c r="A4828">
        <v>19420822</v>
      </c>
      <c r="B4828">
        <v>0.14000000000000001</v>
      </c>
      <c r="C4828">
        <v>0.08</v>
      </c>
      <c r="D4828">
        <v>0.3</v>
      </c>
      <c r="E4828">
        <v>1E-3</v>
      </c>
    </row>
    <row r="4829" spans="1:5">
      <c r="A4829">
        <v>19420824</v>
      </c>
      <c r="B4829">
        <v>0</v>
      </c>
      <c r="C4829">
        <v>-0.25</v>
      </c>
      <c r="D4829">
        <v>-0.42</v>
      </c>
      <c r="E4829">
        <v>1E-3</v>
      </c>
    </row>
    <row r="4830" spans="1:5">
      <c r="A4830">
        <v>19420825</v>
      </c>
      <c r="B4830">
        <v>-0.56999999999999995</v>
      </c>
      <c r="C4830">
        <v>0.09</v>
      </c>
      <c r="D4830">
        <v>-0.39</v>
      </c>
      <c r="E4830">
        <v>1E-3</v>
      </c>
    </row>
    <row r="4831" spans="1:5">
      <c r="A4831">
        <v>19420826</v>
      </c>
      <c r="B4831">
        <v>-1.07</v>
      </c>
      <c r="C4831">
        <v>0.2</v>
      </c>
      <c r="D4831">
        <v>-0.85</v>
      </c>
      <c r="E4831">
        <v>1E-3</v>
      </c>
    </row>
    <row r="4832" spans="1:5">
      <c r="A4832">
        <v>19420827</v>
      </c>
      <c r="B4832">
        <v>0.4</v>
      </c>
      <c r="C4832">
        <v>0.11</v>
      </c>
      <c r="D4832">
        <v>0.28999999999999998</v>
      </c>
      <c r="E4832">
        <v>1E-3</v>
      </c>
    </row>
    <row r="4833" spans="1:5">
      <c r="A4833">
        <v>19420828</v>
      </c>
      <c r="B4833">
        <v>0.34</v>
      </c>
      <c r="C4833">
        <v>0</v>
      </c>
      <c r="D4833">
        <v>-0.14000000000000001</v>
      </c>
      <c r="E4833">
        <v>1E-3</v>
      </c>
    </row>
    <row r="4834" spans="1:5">
      <c r="A4834">
        <v>19420829</v>
      </c>
      <c r="B4834">
        <v>0.08</v>
      </c>
      <c r="C4834">
        <v>0.22</v>
      </c>
      <c r="D4834">
        <v>-0.21</v>
      </c>
      <c r="E4834">
        <v>1E-3</v>
      </c>
    </row>
    <row r="4835" spans="1:5">
      <c r="A4835">
        <v>19420831</v>
      </c>
      <c r="B4835">
        <v>0.1</v>
      </c>
      <c r="C4835">
        <v>-0.1</v>
      </c>
      <c r="D4835">
        <v>0.08</v>
      </c>
      <c r="E4835">
        <v>1E-3</v>
      </c>
    </row>
    <row r="4836" spans="1:5">
      <c r="A4836">
        <v>19420901</v>
      </c>
      <c r="B4836">
        <v>-0.08</v>
      </c>
      <c r="C4836">
        <v>0.01</v>
      </c>
      <c r="D4836">
        <v>-0.32</v>
      </c>
      <c r="E4836">
        <v>1E-3</v>
      </c>
    </row>
    <row r="4837" spans="1:5">
      <c r="A4837">
        <v>19420902</v>
      </c>
      <c r="B4837">
        <v>0.02</v>
      </c>
      <c r="C4837">
        <v>0.3</v>
      </c>
      <c r="D4837">
        <v>-7.0000000000000007E-2</v>
      </c>
      <c r="E4837">
        <v>1E-3</v>
      </c>
    </row>
    <row r="4838" spans="1:5">
      <c r="A4838">
        <v>19420903</v>
      </c>
      <c r="B4838">
        <v>7.0000000000000007E-2</v>
      </c>
      <c r="C4838">
        <v>-0.02</v>
      </c>
      <c r="D4838">
        <v>0.16</v>
      </c>
      <c r="E4838">
        <v>1E-3</v>
      </c>
    </row>
    <row r="4839" spans="1:5">
      <c r="A4839">
        <v>19420904</v>
      </c>
      <c r="B4839">
        <v>0.01</v>
      </c>
      <c r="C4839">
        <v>-0.15</v>
      </c>
      <c r="D4839">
        <v>0.6</v>
      </c>
      <c r="E4839">
        <v>1E-3</v>
      </c>
    </row>
    <row r="4840" spans="1:5">
      <c r="A4840">
        <v>19420905</v>
      </c>
      <c r="B4840">
        <v>0.16</v>
      </c>
      <c r="C4840">
        <v>0.02</v>
      </c>
      <c r="D4840">
        <v>0.28999999999999998</v>
      </c>
      <c r="E4840">
        <v>1E-3</v>
      </c>
    </row>
    <row r="4841" spans="1:5">
      <c r="A4841">
        <v>19420908</v>
      </c>
      <c r="B4841">
        <v>0.56000000000000005</v>
      </c>
      <c r="C4841">
        <v>-0.47</v>
      </c>
      <c r="D4841">
        <v>0.04</v>
      </c>
      <c r="E4841">
        <v>1E-3</v>
      </c>
    </row>
    <row r="4842" spans="1:5">
      <c r="A4842">
        <v>19420909</v>
      </c>
      <c r="B4842">
        <v>-0.14000000000000001</v>
      </c>
      <c r="C4842">
        <v>0.17</v>
      </c>
      <c r="D4842">
        <v>-0.14000000000000001</v>
      </c>
      <c r="E4842">
        <v>1E-3</v>
      </c>
    </row>
    <row r="4843" spans="1:5">
      <c r="A4843">
        <v>19420910</v>
      </c>
      <c r="B4843">
        <v>-0.55000000000000004</v>
      </c>
      <c r="C4843">
        <v>0.34</v>
      </c>
      <c r="D4843">
        <v>-0.12</v>
      </c>
      <c r="E4843">
        <v>1E-3</v>
      </c>
    </row>
    <row r="4844" spans="1:5">
      <c r="A4844">
        <v>19420911</v>
      </c>
      <c r="B4844">
        <v>-0.46</v>
      </c>
      <c r="C4844">
        <v>0.03</v>
      </c>
      <c r="D4844">
        <v>-0.06</v>
      </c>
      <c r="E4844">
        <v>1E-3</v>
      </c>
    </row>
    <row r="4845" spans="1:5">
      <c r="A4845">
        <v>19420912</v>
      </c>
      <c r="B4845">
        <v>0.03</v>
      </c>
      <c r="C4845">
        <v>0.17</v>
      </c>
      <c r="D4845">
        <v>-0.01</v>
      </c>
      <c r="E4845">
        <v>1E-3</v>
      </c>
    </row>
    <row r="4846" spans="1:5">
      <c r="A4846">
        <v>19420914</v>
      </c>
      <c r="B4846">
        <v>0</v>
      </c>
      <c r="C4846">
        <v>7.0000000000000007E-2</v>
      </c>
      <c r="D4846">
        <v>0.43</v>
      </c>
      <c r="E4846">
        <v>1E-3</v>
      </c>
    </row>
    <row r="4847" spans="1:5">
      <c r="A4847">
        <v>19420915</v>
      </c>
      <c r="B4847">
        <v>0.4</v>
      </c>
      <c r="C4847">
        <v>-0.14000000000000001</v>
      </c>
      <c r="D4847">
        <v>0.05</v>
      </c>
      <c r="E4847">
        <v>1E-3</v>
      </c>
    </row>
    <row r="4848" spans="1:5">
      <c r="A4848">
        <v>19420916</v>
      </c>
      <c r="B4848">
        <v>0.16</v>
      </c>
      <c r="C4848">
        <v>0.04</v>
      </c>
      <c r="D4848">
        <v>0.14000000000000001</v>
      </c>
      <c r="E4848">
        <v>1E-3</v>
      </c>
    </row>
    <row r="4849" spans="1:5">
      <c r="A4849">
        <v>19420917</v>
      </c>
      <c r="B4849">
        <v>-0.04</v>
      </c>
      <c r="C4849">
        <v>0.08</v>
      </c>
      <c r="D4849">
        <v>0.89</v>
      </c>
      <c r="E4849">
        <v>1E-3</v>
      </c>
    </row>
    <row r="4850" spans="1:5">
      <c r="A4850">
        <v>19420918</v>
      </c>
      <c r="B4850">
        <v>0.57999999999999996</v>
      </c>
      <c r="C4850">
        <v>-0.13</v>
      </c>
      <c r="D4850">
        <v>-0.23</v>
      </c>
      <c r="E4850">
        <v>1E-3</v>
      </c>
    </row>
    <row r="4851" spans="1:5">
      <c r="A4851">
        <v>19420919</v>
      </c>
      <c r="B4851">
        <v>-0.03</v>
      </c>
      <c r="C4851">
        <v>0.31</v>
      </c>
      <c r="D4851">
        <v>0.57999999999999996</v>
      </c>
      <c r="E4851">
        <v>1E-3</v>
      </c>
    </row>
    <row r="4852" spans="1:5">
      <c r="A4852">
        <v>19420921</v>
      </c>
      <c r="B4852">
        <v>0.08</v>
      </c>
      <c r="C4852">
        <v>0.12</v>
      </c>
      <c r="D4852">
        <v>-0.16</v>
      </c>
      <c r="E4852">
        <v>1E-3</v>
      </c>
    </row>
    <row r="4853" spans="1:5">
      <c r="A4853">
        <v>19420922</v>
      </c>
      <c r="B4853">
        <v>0.33</v>
      </c>
      <c r="C4853">
        <v>-0.21</v>
      </c>
      <c r="D4853">
        <v>0.46</v>
      </c>
      <c r="E4853">
        <v>1E-3</v>
      </c>
    </row>
    <row r="4854" spans="1:5">
      <c r="A4854">
        <v>19420923</v>
      </c>
      <c r="B4854">
        <v>0.54</v>
      </c>
      <c r="C4854">
        <v>0.17</v>
      </c>
      <c r="D4854">
        <v>0</v>
      </c>
      <c r="E4854">
        <v>1E-3</v>
      </c>
    </row>
    <row r="4855" spans="1:5">
      <c r="A4855">
        <v>19420924</v>
      </c>
      <c r="B4855">
        <v>1.1200000000000001</v>
      </c>
      <c r="C4855">
        <v>0.27</v>
      </c>
      <c r="D4855">
        <v>0.77</v>
      </c>
      <c r="E4855">
        <v>1E-3</v>
      </c>
    </row>
    <row r="4856" spans="1:5">
      <c r="A4856">
        <v>19420925</v>
      </c>
      <c r="B4856">
        <v>0.3</v>
      </c>
      <c r="C4856">
        <v>0.38</v>
      </c>
      <c r="D4856">
        <v>-0.32</v>
      </c>
      <c r="E4856">
        <v>1E-3</v>
      </c>
    </row>
    <row r="4857" spans="1:5">
      <c r="A4857">
        <v>19420926</v>
      </c>
      <c r="B4857">
        <v>-0.13</v>
      </c>
      <c r="C4857">
        <v>-0.17</v>
      </c>
      <c r="D4857">
        <v>-0.46</v>
      </c>
      <c r="E4857">
        <v>1E-3</v>
      </c>
    </row>
    <row r="4858" spans="1:5">
      <c r="A4858">
        <v>19420928</v>
      </c>
      <c r="B4858">
        <v>-0.01</v>
      </c>
      <c r="C4858">
        <v>-0.17</v>
      </c>
      <c r="D4858">
        <v>0.12</v>
      </c>
      <c r="E4858">
        <v>1E-3</v>
      </c>
    </row>
    <row r="4859" spans="1:5">
      <c r="A4859">
        <v>19420929</v>
      </c>
      <c r="B4859">
        <v>-0.2</v>
      </c>
      <c r="C4859">
        <v>-0.25</v>
      </c>
      <c r="D4859">
        <v>0</v>
      </c>
      <c r="E4859">
        <v>1E-3</v>
      </c>
    </row>
    <row r="4860" spans="1:5">
      <c r="A4860">
        <v>19420930</v>
      </c>
      <c r="B4860">
        <v>-0.11</v>
      </c>
      <c r="C4860">
        <v>-0.14000000000000001</v>
      </c>
      <c r="D4860">
        <v>-0.32</v>
      </c>
      <c r="E4860">
        <v>1E-3</v>
      </c>
    </row>
    <row r="4861" spans="1:5">
      <c r="A4861">
        <v>19421001</v>
      </c>
      <c r="B4861">
        <v>0.65</v>
      </c>
      <c r="C4861">
        <v>-0.12</v>
      </c>
      <c r="D4861">
        <v>1.18</v>
      </c>
      <c r="E4861">
        <v>1E-3</v>
      </c>
    </row>
    <row r="4862" spans="1:5">
      <c r="A4862">
        <v>19421002</v>
      </c>
      <c r="B4862">
        <v>1.2</v>
      </c>
      <c r="C4862">
        <v>0.11</v>
      </c>
      <c r="D4862">
        <v>0.88</v>
      </c>
      <c r="E4862">
        <v>1E-3</v>
      </c>
    </row>
    <row r="4863" spans="1:5">
      <c r="A4863">
        <v>19421003</v>
      </c>
      <c r="B4863">
        <v>0.46</v>
      </c>
      <c r="C4863">
        <v>0.11</v>
      </c>
      <c r="D4863">
        <v>0.67</v>
      </c>
      <c r="E4863">
        <v>1E-3</v>
      </c>
    </row>
    <row r="4864" spans="1:5">
      <c r="A4864">
        <v>19421005</v>
      </c>
      <c r="B4864">
        <v>0.69</v>
      </c>
      <c r="C4864">
        <v>-7.0000000000000007E-2</v>
      </c>
      <c r="D4864">
        <v>-0.01</v>
      </c>
      <c r="E4864">
        <v>1E-3</v>
      </c>
    </row>
    <row r="4865" spans="1:5">
      <c r="A4865">
        <v>19421006</v>
      </c>
      <c r="B4865">
        <v>0.04</v>
      </c>
      <c r="C4865">
        <v>-0.32</v>
      </c>
      <c r="D4865">
        <v>0.68</v>
      </c>
      <c r="E4865">
        <v>1E-3</v>
      </c>
    </row>
    <row r="4866" spans="1:5">
      <c r="A4866">
        <v>19421007</v>
      </c>
      <c r="B4866">
        <v>0.19</v>
      </c>
      <c r="C4866">
        <v>0.54</v>
      </c>
      <c r="D4866">
        <v>-0.28999999999999998</v>
      </c>
      <c r="E4866">
        <v>1E-3</v>
      </c>
    </row>
    <row r="4867" spans="1:5">
      <c r="A4867">
        <v>19421008</v>
      </c>
      <c r="B4867">
        <v>1.56</v>
      </c>
      <c r="C4867">
        <v>0.27</v>
      </c>
      <c r="D4867">
        <v>0.73</v>
      </c>
      <c r="E4867">
        <v>1E-3</v>
      </c>
    </row>
    <row r="4868" spans="1:5">
      <c r="A4868">
        <v>19421009</v>
      </c>
      <c r="B4868">
        <v>0.38</v>
      </c>
      <c r="C4868">
        <v>0.25</v>
      </c>
      <c r="D4868">
        <v>0.6</v>
      </c>
      <c r="E4868">
        <v>1E-3</v>
      </c>
    </row>
    <row r="4869" spans="1:5">
      <c r="A4869">
        <v>19421010</v>
      </c>
      <c r="B4869">
        <v>0.88</v>
      </c>
      <c r="C4869">
        <v>-0.63</v>
      </c>
      <c r="D4869">
        <v>0.48</v>
      </c>
      <c r="E4869">
        <v>1E-3</v>
      </c>
    </row>
    <row r="4870" spans="1:5">
      <c r="A4870">
        <v>19421013</v>
      </c>
      <c r="B4870">
        <v>0.53</v>
      </c>
      <c r="C4870">
        <v>7.0000000000000007E-2</v>
      </c>
      <c r="D4870">
        <v>0.43</v>
      </c>
      <c r="E4870">
        <v>1E-3</v>
      </c>
    </row>
    <row r="4871" spans="1:5">
      <c r="A4871">
        <v>19421014</v>
      </c>
      <c r="B4871">
        <v>-0.31</v>
      </c>
      <c r="C4871">
        <v>0.25</v>
      </c>
      <c r="D4871">
        <v>-0.14000000000000001</v>
      </c>
      <c r="E4871">
        <v>1E-3</v>
      </c>
    </row>
    <row r="4872" spans="1:5">
      <c r="A4872">
        <v>19421015</v>
      </c>
      <c r="B4872">
        <v>-1.21</v>
      </c>
      <c r="C4872">
        <v>0.49</v>
      </c>
      <c r="D4872">
        <v>-0.43</v>
      </c>
      <c r="E4872">
        <v>1E-3</v>
      </c>
    </row>
    <row r="4873" spans="1:5">
      <c r="A4873">
        <v>19421016</v>
      </c>
      <c r="B4873">
        <v>0.41</v>
      </c>
      <c r="C4873">
        <v>0.33</v>
      </c>
      <c r="D4873">
        <v>0.15</v>
      </c>
      <c r="E4873">
        <v>1E-3</v>
      </c>
    </row>
    <row r="4874" spans="1:5">
      <c r="A4874">
        <v>19421017</v>
      </c>
      <c r="B4874">
        <v>-0.13</v>
      </c>
      <c r="C4874">
        <v>0.4</v>
      </c>
      <c r="D4874">
        <v>-0.45</v>
      </c>
      <c r="E4874">
        <v>1E-3</v>
      </c>
    </row>
    <row r="4875" spans="1:5">
      <c r="A4875">
        <v>19421019</v>
      </c>
      <c r="B4875">
        <v>0.19</v>
      </c>
      <c r="C4875">
        <v>-0.28000000000000003</v>
      </c>
      <c r="D4875">
        <v>7.0000000000000007E-2</v>
      </c>
      <c r="E4875">
        <v>1E-3</v>
      </c>
    </row>
    <row r="4876" spans="1:5">
      <c r="A4876">
        <v>19421020</v>
      </c>
      <c r="B4876">
        <v>1.05</v>
      </c>
      <c r="C4876">
        <v>-0.27</v>
      </c>
      <c r="D4876">
        <v>0.04</v>
      </c>
      <c r="E4876">
        <v>1E-3</v>
      </c>
    </row>
    <row r="4877" spans="1:5">
      <c r="A4877">
        <v>19421021</v>
      </c>
      <c r="B4877">
        <v>0.01</v>
      </c>
      <c r="C4877">
        <v>0.55000000000000004</v>
      </c>
      <c r="D4877">
        <v>-0.25</v>
      </c>
      <c r="E4877">
        <v>1E-3</v>
      </c>
    </row>
    <row r="4878" spans="1:5">
      <c r="A4878">
        <v>19421022</v>
      </c>
      <c r="B4878">
        <v>0.17</v>
      </c>
      <c r="C4878">
        <v>-0.01</v>
      </c>
      <c r="D4878">
        <v>-0.05</v>
      </c>
      <c r="E4878">
        <v>1E-3</v>
      </c>
    </row>
    <row r="4879" spans="1:5">
      <c r="A4879">
        <v>19421023</v>
      </c>
      <c r="B4879">
        <v>-7.0000000000000007E-2</v>
      </c>
      <c r="C4879">
        <v>0.3</v>
      </c>
      <c r="D4879">
        <v>0.18</v>
      </c>
      <c r="E4879">
        <v>1E-3</v>
      </c>
    </row>
    <row r="4880" spans="1:5">
      <c r="A4880">
        <v>19421024</v>
      </c>
      <c r="B4880">
        <v>0.31</v>
      </c>
      <c r="C4880">
        <v>-0.05</v>
      </c>
      <c r="D4880">
        <v>0.43</v>
      </c>
      <c r="E4880">
        <v>1E-3</v>
      </c>
    </row>
    <row r="4881" spans="1:5">
      <c r="A4881">
        <v>19421026</v>
      </c>
      <c r="B4881">
        <v>0.3</v>
      </c>
      <c r="C4881">
        <v>-0.02</v>
      </c>
      <c r="D4881">
        <v>0.67</v>
      </c>
      <c r="E4881">
        <v>1E-3</v>
      </c>
    </row>
    <row r="4882" spans="1:5">
      <c r="A4882">
        <v>19421027</v>
      </c>
      <c r="B4882">
        <v>-1.01</v>
      </c>
      <c r="C4882">
        <v>-0.24</v>
      </c>
      <c r="D4882">
        <v>-0.99</v>
      </c>
      <c r="E4882">
        <v>1E-3</v>
      </c>
    </row>
    <row r="4883" spans="1:5">
      <c r="A4883">
        <v>19421028</v>
      </c>
      <c r="B4883">
        <v>-0.6</v>
      </c>
      <c r="C4883">
        <v>-0.08</v>
      </c>
      <c r="D4883">
        <v>-0.08</v>
      </c>
      <c r="E4883">
        <v>1E-3</v>
      </c>
    </row>
    <row r="4884" spans="1:5">
      <c r="A4884">
        <v>19421029</v>
      </c>
      <c r="B4884">
        <v>0.06</v>
      </c>
      <c r="C4884">
        <v>0.01</v>
      </c>
      <c r="D4884">
        <v>0.26</v>
      </c>
      <c r="E4884">
        <v>1E-3</v>
      </c>
    </row>
    <row r="4885" spans="1:5">
      <c r="A4885">
        <v>19421030</v>
      </c>
      <c r="B4885">
        <v>0.35</v>
      </c>
      <c r="C4885">
        <v>-0.21</v>
      </c>
      <c r="D4885">
        <v>0.42</v>
      </c>
      <c r="E4885">
        <v>1E-3</v>
      </c>
    </row>
    <row r="4886" spans="1:5">
      <c r="A4886">
        <v>19421031</v>
      </c>
      <c r="B4886">
        <v>0.56000000000000005</v>
      </c>
      <c r="C4886">
        <v>0.12</v>
      </c>
      <c r="D4886">
        <v>0.78</v>
      </c>
      <c r="E4886">
        <v>1E-3</v>
      </c>
    </row>
    <row r="4887" spans="1:5">
      <c r="A4887">
        <v>19421102</v>
      </c>
      <c r="B4887">
        <v>0.65</v>
      </c>
      <c r="C4887">
        <v>0.14000000000000001</v>
      </c>
      <c r="D4887">
        <v>0.44</v>
      </c>
      <c r="E4887">
        <v>1E-3</v>
      </c>
    </row>
    <row r="4888" spans="1:5">
      <c r="A4888">
        <v>19421104</v>
      </c>
      <c r="B4888">
        <v>-0.26</v>
      </c>
      <c r="C4888">
        <v>0.09</v>
      </c>
      <c r="D4888">
        <v>-0.64</v>
      </c>
      <c r="E4888">
        <v>1E-3</v>
      </c>
    </row>
    <row r="4889" spans="1:5">
      <c r="A4889">
        <v>19421105</v>
      </c>
      <c r="B4889">
        <v>0.12</v>
      </c>
      <c r="C4889">
        <v>-0.11</v>
      </c>
      <c r="D4889">
        <v>-0.11</v>
      </c>
      <c r="E4889">
        <v>1E-3</v>
      </c>
    </row>
    <row r="4890" spans="1:5">
      <c r="A4890">
        <v>19421106</v>
      </c>
      <c r="B4890">
        <v>1.06</v>
      </c>
      <c r="C4890">
        <v>0.26</v>
      </c>
      <c r="D4890">
        <v>-0.28999999999999998</v>
      </c>
      <c r="E4890">
        <v>1E-3</v>
      </c>
    </row>
    <row r="4891" spans="1:5">
      <c r="A4891">
        <v>19421107</v>
      </c>
      <c r="B4891">
        <v>0.68</v>
      </c>
      <c r="C4891">
        <v>-0.16</v>
      </c>
      <c r="D4891">
        <v>0.28000000000000003</v>
      </c>
      <c r="E4891">
        <v>1E-3</v>
      </c>
    </row>
    <row r="4892" spans="1:5">
      <c r="A4892">
        <v>19421109</v>
      </c>
      <c r="B4892">
        <v>0.31</v>
      </c>
      <c r="C4892">
        <v>0.22</v>
      </c>
      <c r="D4892">
        <v>-0.35</v>
      </c>
      <c r="E4892">
        <v>1E-3</v>
      </c>
    </row>
    <row r="4893" spans="1:5">
      <c r="A4893">
        <v>19421110</v>
      </c>
      <c r="B4893">
        <v>-0.52</v>
      </c>
      <c r="C4893">
        <v>-0.05</v>
      </c>
      <c r="D4893">
        <v>0</v>
      </c>
      <c r="E4893">
        <v>1E-3</v>
      </c>
    </row>
    <row r="4894" spans="1:5">
      <c r="A4894">
        <v>19421112</v>
      </c>
      <c r="B4894">
        <v>0.04</v>
      </c>
      <c r="C4894">
        <v>-0.36</v>
      </c>
      <c r="D4894">
        <v>-0.25</v>
      </c>
      <c r="E4894">
        <v>1E-3</v>
      </c>
    </row>
    <row r="4895" spans="1:5">
      <c r="A4895">
        <v>19421113</v>
      </c>
      <c r="B4895">
        <v>-0.34</v>
      </c>
      <c r="C4895">
        <v>0.21</v>
      </c>
      <c r="D4895">
        <v>-0.44</v>
      </c>
      <c r="E4895">
        <v>1E-3</v>
      </c>
    </row>
    <row r="4896" spans="1:5">
      <c r="A4896">
        <v>19421114</v>
      </c>
      <c r="B4896">
        <v>0.02</v>
      </c>
      <c r="C4896">
        <v>0</v>
      </c>
      <c r="D4896">
        <v>-0.1</v>
      </c>
      <c r="E4896">
        <v>1E-3</v>
      </c>
    </row>
    <row r="4897" spans="1:5">
      <c r="A4897">
        <v>19421116</v>
      </c>
      <c r="B4897">
        <v>-0.86</v>
      </c>
      <c r="C4897">
        <v>-0.09</v>
      </c>
      <c r="D4897">
        <v>-0.61</v>
      </c>
      <c r="E4897">
        <v>1E-3</v>
      </c>
    </row>
    <row r="4898" spans="1:5">
      <c r="A4898">
        <v>19421117</v>
      </c>
      <c r="B4898">
        <v>-0.9</v>
      </c>
      <c r="C4898">
        <v>-0.27</v>
      </c>
      <c r="D4898">
        <v>-0.32</v>
      </c>
      <c r="E4898">
        <v>1E-3</v>
      </c>
    </row>
    <row r="4899" spans="1:5">
      <c r="A4899">
        <v>19421118</v>
      </c>
      <c r="B4899">
        <v>0.19</v>
      </c>
      <c r="C4899">
        <v>-0.25</v>
      </c>
      <c r="D4899">
        <v>-0.37</v>
      </c>
      <c r="E4899">
        <v>1E-3</v>
      </c>
    </row>
    <row r="4900" spans="1:5">
      <c r="A4900">
        <v>19421119</v>
      </c>
      <c r="B4900">
        <v>0.13</v>
      </c>
      <c r="C4900">
        <v>-0.08</v>
      </c>
      <c r="D4900">
        <v>-0.15</v>
      </c>
      <c r="E4900">
        <v>1E-3</v>
      </c>
    </row>
    <row r="4901" spans="1:5">
      <c r="A4901">
        <v>19421120</v>
      </c>
      <c r="B4901">
        <v>0.84</v>
      </c>
      <c r="C4901">
        <v>-0.24</v>
      </c>
      <c r="D4901">
        <v>0.27</v>
      </c>
      <c r="E4901">
        <v>1E-3</v>
      </c>
    </row>
    <row r="4902" spans="1:5">
      <c r="A4902">
        <v>19421121</v>
      </c>
      <c r="B4902">
        <v>0.16</v>
      </c>
      <c r="C4902">
        <v>0.27</v>
      </c>
      <c r="D4902">
        <v>-0.08</v>
      </c>
      <c r="E4902">
        <v>1E-3</v>
      </c>
    </row>
    <row r="4903" spans="1:5">
      <c r="A4903">
        <v>19421123</v>
      </c>
      <c r="B4903">
        <v>-1.1100000000000001</v>
      </c>
      <c r="C4903">
        <v>0.31</v>
      </c>
      <c r="D4903">
        <v>-0.38</v>
      </c>
      <c r="E4903">
        <v>1E-3</v>
      </c>
    </row>
    <row r="4904" spans="1:5">
      <c r="A4904">
        <v>19421124</v>
      </c>
      <c r="B4904">
        <v>-0.21</v>
      </c>
      <c r="C4904">
        <v>-0.56999999999999995</v>
      </c>
      <c r="D4904">
        <v>-0.56999999999999995</v>
      </c>
      <c r="E4904">
        <v>1E-3</v>
      </c>
    </row>
    <row r="4905" spans="1:5">
      <c r="A4905">
        <v>19421125</v>
      </c>
      <c r="B4905">
        <v>-0.08</v>
      </c>
      <c r="C4905">
        <v>-0.43</v>
      </c>
      <c r="D4905">
        <v>0.37</v>
      </c>
      <c r="E4905">
        <v>1E-3</v>
      </c>
    </row>
    <row r="4906" spans="1:5">
      <c r="A4906">
        <v>19421127</v>
      </c>
      <c r="B4906">
        <v>0.39</v>
      </c>
      <c r="C4906">
        <v>-0.13</v>
      </c>
      <c r="D4906">
        <v>-0.12</v>
      </c>
      <c r="E4906">
        <v>1E-3</v>
      </c>
    </row>
    <row r="4907" spans="1:5">
      <c r="A4907">
        <v>19421128</v>
      </c>
      <c r="B4907">
        <v>0.08</v>
      </c>
      <c r="C4907">
        <v>0.23</v>
      </c>
      <c r="D4907">
        <v>-0.2</v>
      </c>
      <c r="E4907">
        <v>1E-3</v>
      </c>
    </row>
    <row r="4908" spans="1:5">
      <c r="A4908">
        <v>19421130</v>
      </c>
      <c r="B4908">
        <v>-0.21</v>
      </c>
      <c r="C4908">
        <v>-0.53</v>
      </c>
      <c r="D4908">
        <v>-0.71</v>
      </c>
      <c r="E4908">
        <v>1E-3</v>
      </c>
    </row>
    <row r="4909" spans="1:5">
      <c r="A4909">
        <v>19421201</v>
      </c>
      <c r="B4909">
        <v>0.13</v>
      </c>
      <c r="C4909">
        <v>-0.09</v>
      </c>
      <c r="D4909">
        <v>-0.19</v>
      </c>
      <c r="E4909">
        <v>1E-3</v>
      </c>
    </row>
    <row r="4910" spans="1:5">
      <c r="A4910">
        <v>19421202</v>
      </c>
      <c r="B4910">
        <v>0.36</v>
      </c>
      <c r="C4910">
        <v>-0.19</v>
      </c>
      <c r="D4910">
        <v>0.04</v>
      </c>
      <c r="E4910">
        <v>1E-3</v>
      </c>
    </row>
    <row r="4911" spans="1:5">
      <c r="A4911">
        <v>19421203</v>
      </c>
      <c r="B4911">
        <v>0.28000000000000003</v>
      </c>
      <c r="C4911">
        <v>-0.08</v>
      </c>
      <c r="D4911">
        <v>0.25</v>
      </c>
      <c r="E4911">
        <v>1E-3</v>
      </c>
    </row>
    <row r="4912" spans="1:5">
      <c r="A4912">
        <v>19421204</v>
      </c>
      <c r="B4912">
        <v>-0.13</v>
      </c>
      <c r="C4912">
        <v>-0.14000000000000001</v>
      </c>
      <c r="D4912">
        <v>-0.11</v>
      </c>
      <c r="E4912">
        <v>1E-3</v>
      </c>
    </row>
    <row r="4913" spans="1:5">
      <c r="A4913">
        <v>19421205</v>
      </c>
      <c r="B4913">
        <v>0.12</v>
      </c>
      <c r="C4913">
        <v>-0.05</v>
      </c>
      <c r="D4913">
        <v>0.24</v>
      </c>
      <c r="E4913">
        <v>1E-3</v>
      </c>
    </row>
    <row r="4914" spans="1:5">
      <c r="A4914">
        <v>19421207</v>
      </c>
      <c r="B4914">
        <v>-0.35</v>
      </c>
      <c r="C4914">
        <v>-0.08</v>
      </c>
      <c r="D4914">
        <v>-1.01</v>
      </c>
      <c r="E4914">
        <v>1E-3</v>
      </c>
    </row>
    <row r="4915" spans="1:5">
      <c r="A4915">
        <v>19421208</v>
      </c>
      <c r="B4915">
        <v>0.52</v>
      </c>
      <c r="C4915">
        <v>-0.31</v>
      </c>
      <c r="D4915">
        <v>0.28999999999999998</v>
      </c>
      <c r="E4915">
        <v>1E-3</v>
      </c>
    </row>
    <row r="4916" spans="1:5">
      <c r="A4916">
        <v>19421209</v>
      </c>
      <c r="B4916">
        <v>-0.05</v>
      </c>
      <c r="C4916">
        <v>-0.34</v>
      </c>
      <c r="D4916">
        <v>-0.32</v>
      </c>
      <c r="E4916">
        <v>1E-3</v>
      </c>
    </row>
    <row r="4917" spans="1:5">
      <c r="A4917">
        <v>19421210</v>
      </c>
      <c r="B4917">
        <v>0.11</v>
      </c>
      <c r="C4917">
        <v>0.01</v>
      </c>
      <c r="D4917">
        <v>-0.35</v>
      </c>
      <c r="E4917">
        <v>1E-3</v>
      </c>
    </row>
    <row r="4918" spans="1:5">
      <c r="A4918">
        <v>19421211</v>
      </c>
      <c r="B4918">
        <v>0.09</v>
      </c>
      <c r="C4918">
        <v>-0.04</v>
      </c>
      <c r="D4918">
        <v>-7.0000000000000007E-2</v>
      </c>
      <c r="E4918">
        <v>1E-3</v>
      </c>
    </row>
    <row r="4919" spans="1:5">
      <c r="A4919">
        <v>19421212</v>
      </c>
      <c r="B4919">
        <v>0.23</v>
      </c>
      <c r="C4919">
        <v>0.17</v>
      </c>
      <c r="D4919">
        <v>0.55000000000000004</v>
      </c>
      <c r="E4919">
        <v>1E-3</v>
      </c>
    </row>
    <row r="4920" spans="1:5">
      <c r="A4920">
        <v>19421214</v>
      </c>
      <c r="B4920">
        <v>0.09</v>
      </c>
      <c r="C4920">
        <v>0.11</v>
      </c>
      <c r="D4920">
        <v>-0.86</v>
      </c>
      <c r="E4920">
        <v>1E-3</v>
      </c>
    </row>
    <row r="4921" spans="1:5">
      <c r="A4921">
        <v>19421215</v>
      </c>
      <c r="B4921">
        <v>0.37</v>
      </c>
      <c r="C4921">
        <v>-0.32</v>
      </c>
      <c r="D4921">
        <v>0.32</v>
      </c>
      <c r="E4921">
        <v>1E-3</v>
      </c>
    </row>
    <row r="4922" spans="1:5">
      <c r="A4922">
        <v>19421216</v>
      </c>
      <c r="B4922">
        <v>0.55000000000000004</v>
      </c>
      <c r="C4922">
        <v>-0.19</v>
      </c>
      <c r="D4922">
        <v>0.59</v>
      </c>
      <c r="E4922">
        <v>1E-3</v>
      </c>
    </row>
    <row r="4923" spans="1:5">
      <c r="A4923">
        <v>19421217</v>
      </c>
      <c r="B4923">
        <v>1.81</v>
      </c>
      <c r="C4923">
        <v>-0.15</v>
      </c>
      <c r="D4923">
        <v>2.0499999999999998</v>
      </c>
      <c r="E4923">
        <v>1E-3</v>
      </c>
    </row>
    <row r="4924" spans="1:5">
      <c r="A4924">
        <v>19421218</v>
      </c>
      <c r="B4924">
        <v>-0.02</v>
      </c>
      <c r="C4924">
        <v>0.72</v>
      </c>
      <c r="D4924">
        <v>-0.52</v>
      </c>
      <c r="E4924">
        <v>1E-3</v>
      </c>
    </row>
    <row r="4925" spans="1:5">
      <c r="A4925">
        <v>19421219</v>
      </c>
      <c r="B4925">
        <v>-0.05</v>
      </c>
      <c r="C4925">
        <v>-0.22</v>
      </c>
      <c r="D4925">
        <v>0</v>
      </c>
      <c r="E4925">
        <v>1E-3</v>
      </c>
    </row>
    <row r="4926" spans="1:5">
      <c r="A4926">
        <v>19421221</v>
      </c>
      <c r="B4926">
        <v>-0.08</v>
      </c>
      <c r="C4926">
        <v>-0.1</v>
      </c>
      <c r="D4926">
        <v>-0.28999999999999998</v>
      </c>
      <c r="E4926">
        <v>1E-3</v>
      </c>
    </row>
    <row r="4927" spans="1:5">
      <c r="A4927">
        <v>19421222</v>
      </c>
      <c r="B4927">
        <v>-0.03</v>
      </c>
      <c r="C4927">
        <v>-0.12</v>
      </c>
      <c r="D4927">
        <v>-0.43</v>
      </c>
      <c r="E4927">
        <v>1E-3</v>
      </c>
    </row>
    <row r="4928" spans="1:5">
      <c r="A4928">
        <v>19421223</v>
      </c>
      <c r="B4928">
        <v>0.21</v>
      </c>
      <c r="C4928">
        <v>-0.31</v>
      </c>
      <c r="D4928">
        <v>-0.61</v>
      </c>
      <c r="E4928">
        <v>1E-3</v>
      </c>
    </row>
    <row r="4929" spans="1:5">
      <c r="A4929">
        <v>19421224</v>
      </c>
      <c r="B4929">
        <v>0.46</v>
      </c>
      <c r="C4929">
        <v>-0.54</v>
      </c>
      <c r="D4929">
        <v>0.38</v>
      </c>
      <c r="E4929">
        <v>1E-3</v>
      </c>
    </row>
    <row r="4930" spans="1:5">
      <c r="A4930">
        <v>19421226</v>
      </c>
      <c r="B4930">
        <v>0.24</v>
      </c>
      <c r="C4930">
        <v>0.12</v>
      </c>
      <c r="D4930">
        <v>0.23</v>
      </c>
      <c r="E4930">
        <v>1E-3</v>
      </c>
    </row>
    <row r="4931" spans="1:5">
      <c r="A4931">
        <v>19421228</v>
      </c>
      <c r="B4931">
        <v>-0.85</v>
      </c>
      <c r="C4931">
        <v>-0.08</v>
      </c>
      <c r="D4931">
        <v>-0.9</v>
      </c>
      <c r="E4931">
        <v>1E-3</v>
      </c>
    </row>
    <row r="4932" spans="1:5">
      <c r="A4932">
        <v>19421229</v>
      </c>
      <c r="B4932">
        <v>-0.2</v>
      </c>
      <c r="C4932">
        <v>-0.55000000000000004</v>
      </c>
      <c r="D4932">
        <v>-0.21</v>
      </c>
      <c r="E4932">
        <v>1E-3</v>
      </c>
    </row>
    <row r="4933" spans="1:5">
      <c r="A4933">
        <v>19421230</v>
      </c>
      <c r="B4933">
        <v>1.02</v>
      </c>
      <c r="C4933">
        <v>0.01</v>
      </c>
      <c r="D4933">
        <v>0.04</v>
      </c>
      <c r="E4933">
        <v>1E-3</v>
      </c>
    </row>
    <row r="4934" spans="1:5">
      <c r="A4934">
        <v>19421231</v>
      </c>
      <c r="B4934">
        <v>0.22</v>
      </c>
      <c r="C4934">
        <v>0.34</v>
      </c>
      <c r="D4934">
        <v>1.54</v>
      </c>
      <c r="E4934">
        <v>1E-3</v>
      </c>
    </row>
    <row r="4935" spans="1:5">
      <c r="A4935">
        <v>19430102</v>
      </c>
      <c r="B4935">
        <v>0.78</v>
      </c>
      <c r="C4935">
        <v>0.99</v>
      </c>
      <c r="D4935">
        <v>0.6</v>
      </c>
      <c r="E4935">
        <v>1E-3</v>
      </c>
    </row>
    <row r="4936" spans="1:5">
      <c r="A4936">
        <v>19430104</v>
      </c>
      <c r="B4936">
        <v>0.85</v>
      </c>
      <c r="C4936">
        <v>0.62</v>
      </c>
      <c r="D4936">
        <v>1.3</v>
      </c>
      <c r="E4936">
        <v>1E-3</v>
      </c>
    </row>
    <row r="4937" spans="1:5">
      <c r="A4937">
        <v>19430105</v>
      </c>
      <c r="B4937">
        <v>-0.36</v>
      </c>
      <c r="C4937">
        <v>0.56000000000000005</v>
      </c>
      <c r="D4937">
        <v>-0.36</v>
      </c>
      <c r="E4937">
        <v>1E-3</v>
      </c>
    </row>
    <row r="4938" spans="1:5">
      <c r="A4938">
        <v>19430106</v>
      </c>
      <c r="B4938">
        <v>0.04</v>
      </c>
      <c r="C4938">
        <v>0.18</v>
      </c>
      <c r="D4938">
        <v>-0.05</v>
      </c>
      <c r="E4938">
        <v>1E-3</v>
      </c>
    </row>
    <row r="4939" spans="1:5">
      <c r="A4939">
        <v>19430107</v>
      </c>
      <c r="B4939">
        <v>-0.04</v>
      </c>
      <c r="C4939">
        <v>0.41</v>
      </c>
      <c r="D4939">
        <v>0.35</v>
      </c>
      <c r="E4939">
        <v>1E-3</v>
      </c>
    </row>
    <row r="4940" spans="1:5">
      <c r="A4940">
        <v>19430108</v>
      </c>
      <c r="B4940">
        <v>0.21</v>
      </c>
      <c r="C4940">
        <v>0.22</v>
      </c>
      <c r="D4940">
        <v>0.56000000000000005</v>
      </c>
      <c r="E4940">
        <v>1E-3</v>
      </c>
    </row>
    <row r="4941" spans="1:5">
      <c r="A4941">
        <v>19430109</v>
      </c>
      <c r="B4941">
        <v>0.24</v>
      </c>
      <c r="C4941">
        <v>0.53</v>
      </c>
      <c r="D4941">
        <v>-0.13</v>
      </c>
      <c r="E4941">
        <v>1E-3</v>
      </c>
    </row>
    <row r="4942" spans="1:5">
      <c r="A4942">
        <v>19430111</v>
      </c>
      <c r="B4942">
        <v>0.3</v>
      </c>
      <c r="C4942">
        <v>0.19</v>
      </c>
      <c r="D4942">
        <v>0.04</v>
      </c>
      <c r="E4942">
        <v>1E-3</v>
      </c>
    </row>
    <row r="4943" spans="1:5">
      <c r="A4943">
        <v>19430112</v>
      </c>
      <c r="B4943">
        <v>-0.24</v>
      </c>
      <c r="C4943">
        <v>0.15</v>
      </c>
      <c r="D4943">
        <v>0.01</v>
      </c>
      <c r="E4943">
        <v>1E-3</v>
      </c>
    </row>
    <row r="4944" spans="1:5">
      <c r="A4944">
        <v>19430113</v>
      </c>
      <c r="B4944">
        <v>0.27</v>
      </c>
      <c r="C4944">
        <v>0.19</v>
      </c>
      <c r="D4944">
        <v>0.47</v>
      </c>
      <c r="E4944">
        <v>1E-3</v>
      </c>
    </row>
    <row r="4945" spans="1:5">
      <c r="A4945">
        <v>19430114</v>
      </c>
      <c r="B4945">
        <v>0.51</v>
      </c>
      <c r="C4945">
        <v>0.53</v>
      </c>
      <c r="D4945">
        <v>1.1100000000000001</v>
      </c>
      <c r="E4945">
        <v>1E-3</v>
      </c>
    </row>
    <row r="4946" spans="1:5">
      <c r="A4946">
        <v>19430115</v>
      </c>
      <c r="B4946">
        <v>0.93</v>
      </c>
      <c r="C4946">
        <v>0.44</v>
      </c>
      <c r="D4946">
        <v>0.72</v>
      </c>
      <c r="E4946">
        <v>1E-3</v>
      </c>
    </row>
    <row r="4947" spans="1:5">
      <c r="A4947">
        <v>19430116</v>
      </c>
      <c r="B4947">
        <v>0.19</v>
      </c>
      <c r="C4947">
        <v>0.57999999999999996</v>
      </c>
      <c r="D4947">
        <v>0.31</v>
      </c>
      <c r="E4947">
        <v>1E-3</v>
      </c>
    </row>
    <row r="4948" spans="1:5">
      <c r="A4948">
        <v>19430118</v>
      </c>
      <c r="B4948">
        <v>-0.06</v>
      </c>
      <c r="C4948">
        <v>0.4</v>
      </c>
      <c r="D4948">
        <v>0.36</v>
      </c>
      <c r="E4948">
        <v>1E-3</v>
      </c>
    </row>
    <row r="4949" spans="1:5">
      <c r="A4949">
        <v>19430119</v>
      </c>
      <c r="B4949">
        <v>-0.87</v>
      </c>
      <c r="C4949">
        <v>-0.54</v>
      </c>
      <c r="D4949">
        <v>-1.2</v>
      </c>
      <c r="E4949">
        <v>1E-3</v>
      </c>
    </row>
    <row r="4950" spans="1:5">
      <c r="A4950">
        <v>19430120</v>
      </c>
      <c r="B4950">
        <v>0</v>
      </c>
      <c r="C4950">
        <v>0.28999999999999998</v>
      </c>
      <c r="D4950">
        <v>0.35</v>
      </c>
      <c r="E4950">
        <v>1E-3</v>
      </c>
    </row>
    <row r="4951" spans="1:5">
      <c r="A4951">
        <v>19430121</v>
      </c>
      <c r="B4951">
        <v>1.17</v>
      </c>
      <c r="C4951">
        <v>0.88</v>
      </c>
      <c r="D4951">
        <v>0.24</v>
      </c>
      <c r="E4951">
        <v>1E-3</v>
      </c>
    </row>
    <row r="4952" spans="1:5">
      <c r="A4952">
        <v>19430122</v>
      </c>
      <c r="B4952">
        <v>0.15</v>
      </c>
      <c r="C4952">
        <v>-0.02</v>
      </c>
      <c r="D4952">
        <v>-0.18</v>
      </c>
      <c r="E4952">
        <v>1E-3</v>
      </c>
    </row>
    <row r="4953" spans="1:5">
      <c r="A4953">
        <v>19430123</v>
      </c>
      <c r="B4953">
        <v>0.28000000000000003</v>
      </c>
      <c r="C4953">
        <v>0.06</v>
      </c>
      <c r="D4953">
        <v>0.03</v>
      </c>
      <c r="E4953">
        <v>1E-3</v>
      </c>
    </row>
    <row r="4954" spans="1:5">
      <c r="A4954">
        <v>19430125</v>
      </c>
      <c r="B4954">
        <v>0.91</v>
      </c>
      <c r="C4954">
        <v>0.01</v>
      </c>
      <c r="D4954">
        <v>0.13</v>
      </c>
      <c r="E4954">
        <v>1E-3</v>
      </c>
    </row>
    <row r="4955" spans="1:5">
      <c r="A4955">
        <v>19430126</v>
      </c>
      <c r="B4955">
        <v>0.48</v>
      </c>
      <c r="C4955">
        <v>-7.0000000000000007E-2</v>
      </c>
      <c r="D4955">
        <v>0.2</v>
      </c>
      <c r="E4955">
        <v>1E-3</v>
      </c>
    </row>
    <row r="4956" spans="1:5">
      <c r="A4956">
        <v>19430127</v>
      </c>
      <c r="B4956">
        <v>-0.21</v>
      </c>
      <c r="C4956">
        <v>0.32</v>
      </c>
      <c r="D4956">
        <v>0.8</v>
      </c>
      <c r="E4956">
        <v>1E-3</v>
      </c>
    </row>
    <row r="4957" spans="1:5">
      <c r="A4957">
        <v>19430128</v>
      </c>
      <c r="B4957">
        <v>0.24</v>
      </c>
      <c r="C4957">
        <v>0.35</v>
      </c>
      <c r="D4957">
        <v>1.1499999999999999</v>
      </c>
      <c r="E4957">
        <v>1E-3</v>
      </c>
    </row>
    <row r="4958" spans="1:5">
      <c r="A4958">
        <v>19430129</v>
      </c>
      <c r="B4958">
        <v>0.83</v>
      </c>
      <c r="C4958">
        <v>0.46</v>
      </c>
      <c r="D4958">
        <v>0.38</v>
      </c>
      <c r="E4958">
        <v>1E-3</v>
      </c>
    </row>
    <row r="4959" spans="1:5">
      <c r="A4959">
        <v>19430130</v>
      </c>
      <c r="B4959">
        <v>0.33</v>
      </c>
      <c r="C4959">
        <v>0.14000000000000001</v>
      </c>
      <c r="D4959">
        <v>0.1</v>
      </c>
      <c r="E4959">
        <v>1E-3</v>
      </c>
    </row>
    <row r="4960" spans="1:5">
      <c r="A4960">
        <v>19430201</v>
      </c>
      <c r="B4960">
        <v>0.36</v>
      </c>
      <c r="C4960">
        <v>-0.03</v>
      </c>
      <c r="D4960">
        <v>0.38</v>
      </c>
      <c r="E4960">
        <v>1E-3</v>
      </c>
    </row>
    <row r="4961" spans="1:5">
      <c r="A4961">
        <v>19430202</v>
      </c>
      <c r="B4961">
        <v>0.04</v>
      </c>
      <c r="C4961">
        <v>0.47</v>
      </c>
      <c r="D4961">
        <v>-0.28000000000000003</v>
      </c>
      <c r="E4961">
        <v>1E-3</v>
      </c>
    </row>
    <row r="4962" spans="1:5">
      <c r="A4962">
        <v>19430203</v>
      </c>
      <c r="B4962">
        <v>-0.45</v>
      </c>
      <c r="C4962">
        <v>-0.56999999999999995</v>
      </c>
      <c r="D4962">
        <v>-0.24</v>
      </c>
      <c r="E4962">
        <v>1E-3</v>
      </c>
    </row>
    <row r="4963" spans="1:5">
      <c r="A4963">
        <v>19430204</v>
      </c>
      <c r="B4963">
        <v>-0.08</v>
      </c>
      <c r="C4963">
        <v>0.55000000000000004</v>
      </c>
      <c r="D4963">
        <v>0.18</v>
      </c>
      <c r="E4963">
        <v>1E-3</v>
      </c>
    </row>
    <row r="4964" spans="1:5">
      <c r="A4964">
        <v>19430205</v>
      </c>
      <c r="B4964">
        <v>0.57999999999999996</v>
      </c>
      <c r="C4964">
        <v>0.27</v>
      </c>
      <c r="D4964">
        <v>0.09</v>
      </c>
      <c r="E4964">
        <v>1E-3</v>
      </c>
    </row>
    <row r="4965" spans="1:5">
      <c r="A4965">
        <v>19430206</v>
      </c>
      <c r="B4965">
        <v>0.08</v>
      </c>
      <c r="C4965">
        <v>0.01</v>
      </c>
      <c r="D4965">
        <v>-0.02</v>
      </c>
      <c r="E4965">
        <v>1E-3</v>
      </c>
    </row>
    <row r="4966" spans="1:5">
      <c r="A4966">
        <v>19430208</v>
      </c>
      <c r="B4966">
        <v>-0.23</v>
      </c>
      <c r="C4966">
        <v>-0.44</v>
      </c>
      <c r="D4966">
        <v>-0.13</v>
      </c>
      <c r="E4966">
        <v>1E-3</v>
      </c>
    </row>
    <row r="4967" spans="1:5">
      <c r="A4967">
        <v>19430209</v>
      </c>
      <c r="B4967">
        <v>0.7</v>
      </c>
      <c r="C4967">
        <v>0.34</v>
      </c>
      <c r="D4967">
        <v>0.17</v>
      </c>
      <c r="E4967">
        <v>1E-3</v>
      </c>
    </row>
    <row r="4968" spans="1:5">
      <c r="A4968">
        <v>19430210</v>
      </c>
      <c r="B4968">
        <v>0.99</v>
      </c>
      <c r="C4968">
        <v>0.81</v>
      </c>
      <c r="D4968">
        <v>1.1499999999999999</v>
      </c>
      <c r="E4968">
        <v>1E-3</v>
      </c>
    </row>
    <row r="4969" spans="1:5">
      <c r="A4969">
        <v>19430211</v>
      </c>
      <c r="B4969">
        <v>0.26</v>
      </c>
      <c r="C4969">
        <v>0.97</v>
      </c>
      <c r="D4969">
        <v>0.79</v>
      </c>
      <c r="E4969">
        <v>1E-3</v>
      </c>
    </row>
    <row r="4970" spans="1:5">
      <c r="A4970">
        <v>19430213</v>
      </c>
      <c r="B4970">
        <v>0.47</v>
      </c>
      <c r="C4970">
        <v>0.59</v>
      </c>
      <c r="D4970">
        <v>0.71</v>
      </c>
      <c r="E4970">
        <v>1E-3</v>
      </c>
    </row>
    <row r="4971" spans="1:5">
      <c r="A4971">
        <v>19430215</v>
      </c>
      <c r="B4971">
        <v>0.83</v>
      </c>
      <c r="C4971">
        <v>0.87</v>
      </c>
      <c r="D4971">
        <v>1.05</v>
      </c>
      <c r="E4971">
        <v>1E-3</v>
      </c>
    </row>
    <row r="4972" spans="1:5">
      <c r="A4972">
        <v>19430216</v>
      </c>
      <c r="B4972">
        <v>-0.18</v>
      </c>
      <c r="C4972">
        <v>-0.2</v>
      </c>
      <c r="D4972">
        <v>0.02</v>
      </c>
      <c r="E4972">
        <v>1E-3</v>
      </c>
    </row>
    <row r="4973" spans="1:5">
      <c r="A4973">
        <v>19430217</v>
      </c>
      <c r="B4973">
        <v>0.17</v>
      </c>
      <c r="C4973">
        <v>0.03</v>
      </c>
      <c r="D4973">
        <v>0.2</v>
      </c>
      <c r="E4973">
        <v>1E-3</v>
      </c>
    </row>
    <row r="4974" spans="1:5">
      <c r="A4974">
        <v>19430218</v>
      </c>
      <c r="B4974">
        <v>-1.08</v>
      </c>
      <c r="C4974">
        <v>-0.48</v>
      </c>
      <c r="D4974">
        <v>-1.82</v>
      </c>
      <c r="E4974">
        <v>1E-3</v>
      </c>
    </row>
    <row r="4975" spans="1:5">
      <c r="A4975">
        <v>19430219</v>
      </c>
      <c r="B4975">
        <v>-0.1</v>
      </c>
      <c r="C4975">
        <v>-0.28000000000000003</v>
      </c>
      <c r="D4975">
        <v>0.56000000000000005</v>
      </c>
      <c r="E4975">
        <v>1E-3</v>
      </c>
    </row>
    <row r="4976" spans="1:5">
      <c r="A4976">
        <v>19430220</v>
      </c>
      <c r="B4976">
        <v>1.1399999999999999</v>
      </c>
      <c r="C4976">
        <v>0.5</v>
      </c>
      <c r="D4976">
        <v>0.69</v>
      </c>
      <c r="E4976">
        <v>1E-3</v>
      </c>
    </row>
    <row r="4977" spans="1:5">
      <c r="A4977">
        <v>19430223</v>
      </c>
      <c r="B4977">
        <v>0.79</v>
      </c>
      <c r="C4977">
        <v>0.14000000000000001</v>
      </c>
      <c r="D4977">
        <v>0.89</v>
      </c>
      <c r="E4977">
        <v>1E-3</v>
      </c>
    </row>
    <row r="4978" spans="1:5">
      <c r="A4978">
        <v>19430224</v>
      </c>
      <c r="B4978">
        <v>0.68</v>
      </c>
      <c r="C4978">
        <v>0.03</v>
      </c>
      <c r="D4978">
        <v>0.52</v>
      </c>
      <c r="E4978">
        <v>1E-3</v>
      </c>
    </row>
    <row r="4979" spans="1:5">
      <c r="A4979">
        <v>19430225</v>
      </c>
      <c r="B4979">
        <v>0.61</v>
      </c>
      <c r="C4979">
        <v>0.34</v>
      </c>
      <c r="D4979">
        <v>0.98</v>
      </c>
      <c r="E4979">
        <v>1E-3</v>
      </c>
    </row>
    <row r="4980" spans="1:5">
      <c r="A4980">
        <v>19430226</v>
      </c>
      <c r="B4980">
        <v>7.0000000000000007E-2</v>
      </c>
      <c r="C4980">
        <v>0.28000000000000003</v>
      </c>
      <c r="D4980">
        <v>0.19</v>
      </c>
      <c r="E4980">
        <v>1E-3</v>
      </c>
    </row>
    <row r="4981" spans="1:5">
      <c r="A4981">
        <v>19430227</v>
      </c>
      <c r="B4981">
        <v>0.36</v>
      </c>
      <c r="C4981">
        <v>0.24</v>
      </c>
      <c r="D4981">
        <v>-0.06</v>
      </c>
      <c r="E4981">
        <v>1E-3</v>
      </c>
    </row>
    <row r="4982" spans="1:5">
      <c r="A4982">
        <v>19430301</v>
      </c>
      <c r="B4982">
        <v>-0.55000000000000004</v>
      </c>
      <c r="C4982">
        <v>0.26</v>
      </c>
      <c r="D4982">
        <v>-0.26</v>
      </c>
      <c r="E4982">
        <v>1E-3</v>
      </c>
    </row>
    <row r="4983" spans="1:5">
      <c r="A4983">
        <v>19430302</v>
      </c>
      <c r="B4983">
        <v>-0.61</v>
      </c>
      <c r="C4983">
        <v>0.05</v>
      </c>
      <c r="D4983">
        <v>0.16</v>
      </c>
      <c r="E4983">
        <v>1E-3</v>
      </c>
    </row>
    <row r="4984" spans="1:5">
      <c r="A4984">
        <v>19430303</v>
      </c>
      <c r="B4984">
        <v>1.26</v>
      </c>
      <c r="C4984">
        <v>0.49</v>
      </c>
      <c r="D4984">
        <v>2.11</v>
      </c>
      <c r="E4984">
        <v>1E-3</v>
      </c>
    </row>
    <row r="4985" spans="1:5">
      <c r="A4985">
        <v>19430304</v>
      </c>
      <c r="B4985">
        <v>0.32</v>
      </c>
      <c r="C4985">
        <v>0.22</v>
      </c>
      <c r="D4985">
        <v>-0.35</v>
      </c>
      <c r="E4985">
        <v>1E-3</v>
      </c>
    </row>
    <row r="4986" spans="1:5">
      <c r="A4986">
        <v>19430305</v>
      </c>
      <c r="B4986">
        <v>0.33</v>
      </c>
      <c r="C4986">
        <v>0.34</v>
      </c>
      <c r="D4986">
        <v>-0.19</v>
      </c>
      <c r="E4986">
        <v>1E-3</v>
      </c>
    </row>
    <row r="4987" spans="1:5">
      <c r="A4987">
        <v>19430306</v>
      </c>
      <c r="B4987">
        <v>0.21</v>
      </c>
      <c r="C4987">
        <v>0.17</v>
      </c>
      <c r="D4987">
        <v>-7.0000000000000007E-2</v>
      </c>
      <c r="E4987">
        <v>1E-3</v>
      </c>
    </row>
    <row r="4988" spans="1:5">
      <c r="A4988">
        <v>19430308</v>
      </c>
      <c r="B4988">
        <v>-0.16</v>
      </c>
      <c r="C4988">
        <v>0.34</v>
      </c>
      <c r="D4988">
        <v>-0.04</v>
      </c>
      <c r="E4988">
        <v>1E-3</v>
      </c>
    </row>
    <row r="4989" spans="1:5">
      <c r="A4989">
        <v>19430309</v>
      </c>
      <c r="B4989">
        <v>-0.66</v>
      </c>
      <c r="C4989">
        <v>-0.16</v>
      </c>
      <c r="D4989">
        <v>-0.43</v>
      </c>
      <c r="E4989">
        <v>1E-3</v>
      </c>
    </row>
    <row r="4990" spans="1:5">
      <c r="A4990">
        <v>19430310</v>
      </c>
      <c r="B4990">
        <v>-0.4</v>
      </c>
      <c r="C4990">
        <v>0.21</v>
      </c>
      <c r="D4990">
        <v>-0.4</v>
      </c>
      <c r="E4990">
        <v>1E-3</v>
      </c>
    </row>
    <row r="4991" spans="1:5">
      <c r="A4991">
        <v>19430311</v>
      </c>
      <c r="B4991">
        <v>1.1200000000000001</v>
      </c>
      <c r="C4991">
        <v>0.75</v>
      </c>
      <c r="D4991">
        <v>1.73</v>
      </c>
      <c r="E4991">
        <v>1E-3</v>
      </c>
    </row>
    <row r="4992" spans="1:5">
      <c r="A4992">
        <v>19430312</v>
      </c>
      <c r="B4992">
        <v>0.61</v>
      </c>
      <c r="C4992">
        <v>0.57999999999999996</v>
      </c>
      <c r="D4992">
        <v>1.1599999999999999</v>
      </c>
      <c r="E4992">
        <v>1E-3</v>
      </c>
    </row>
    <row r="4993" spans="1:5">
      <c r="A4993">
        <v>19430313</v>
      </c>
      <c r="B4993">
        <v>0.09</v>
      </c>
      <c r="C4993">
        <v>0.16</v>
      </c>
      <c r="D4993">
        <v>-0.06</v>
      </c>
      <c r="E4993">
        <v>1E-3</v>
      </c>
    </row>
    <row r="4994" spans="1:5">
      <c r="A4994">
        <v>19430315</v>
      </c>
      <c r="B4994">
        <v>-0.01</v>
      </c>
      <c r="C4994">
        <v>-0.22</v>
      </c>
      <c r="D4994">
        <v>-0.35</v>
      </c>
      <c r="E4994">
        <v>1E-3</v>
      </c>
    </row>
    <row r="4995" spans="1:5">
      <c r="A4995">
        <v>19430316</v>
      </c>
      <c r="B4995">
        <v>-0.37</v>
      </c>
      <c r="C4995">
        <v>-0.18</v>
      </c>
      <c r="D4995">
        <v>-0.37</v>
      </c>
      <c r="E4995">
        <v>1E-3</v>
      </c>
    </row>
    <row r="4996" spans="1:5">
      <c r="A4996">
        <v>19430317</v>
      </c>
      <c r="B4996">
        <v>-0.69</v>
      </c>
      <c r="C4996">
        <v>-0.69</v>
      </c>
      <c r="D4996">
        <v>-0.97</v>
      </c>
      <c r="E4996">
        <v>1E-3</v>
      </c>
    </row>
    <row r="4997" spans="1:5">
      <c r="A4997">
        <v>19430318</v>
      </c>
      <c r="B4997">
        <v>0.11</v>
      </c>
      <c r="C4997">
        <v>0.67</v>
      </c>
      <c r="D4997">
        <v>0.59</v>
      </c>
      <c r="E4997">
        <v>1E-3</v>
      </c>
    </row>
    <row r="4998" spans="1:5">
      <c r="A4998">
        <v>19430319</v>
      </c>
      <c r="B4998">
        <v>-0.28999999999999998</v>
      </c>
      <c r="C4998">
        <v>0.73</v>
      </c>
      <c r="D4998">
        <v>-0.99</v>
      </c>
      <c r="E4998">
        <v>1E-3</v>
      </c>
    </row>
    <row r="4999" spans="1:5">
      <c r="A4999">
        <v>19430320</v>
      </c>
      <c r="B4999">
        <v>-0.09</v>
      </c>
      <c r="C4999">
        <v>-0.08</v>
      </c>
      <c r="D4999">
        <v>0.04</v>
      </c>
      <c r="E4999">
        <v>1E-3</v>
      </c>
    </row>
    <row r="5000" spans="1:5">
      <c r="A5000">
        <v>19430322</v>
      </c>
      <c r="B5000">
        <v>0.28999999999999998</v>
      </c>
      <c r="C5000">
        <v>0.21</v>
      </c>
      <c r="D5000">
        <v>1.1599999999999999</v>
      </c>
      <c r="E5000">
        <v>1E-3</v>
      </c>
    </row>
    <row r="5001" spans="1:5">
      <c r="A5001">
        <v>19430323</v>
      </c>
      <c r="B5001">
        <v>0.47</v>
      </c>
      <c r="C5001">
        <v>0.59</v>
      </c>
      <c r="D5001">
        <v>0.08</v>
      </c>
      <c r="E5001">
        <v>1E-3</v>
      </c>
    </row>
    <row r="5002" spans="1:5">
      <c r="A5002">
        <v>19430324</v>
      </c>
      <c r="B5002">
        <v>0.46</v>
      </c>
      <c r="C5002">
        <v>0.43</v>
      </c>
      <c r="D5002">
        <v>-0.14000000000000001</v>
      </c>
      <c r="E5002">
        <v>1E-3</v>
      </c>
    </row>
    <row r="5003" spans="1:5">
      <c r="A5003">
        <v>19430325</v>
      </c>
      <c r="B5003">
        <v>1.83</v>
      </c>
      <c r="C5003">
        <v>0.19</v>
      </c>
      <c r="D5003">
        <v>0.82</v>
      </c>
      <c r="E5003">
        <v>1E-3</v>
      </c>
    </row>
    <row r="5004" spans="1:5">
      <c r="A5004">
        <v>19430326</v>
      </c>
      <c r="B5004">
        <v>0.72</v>
      </c>
      <c r="C5004">
        <v>-0.19</v>
      </c>
      <c r="D5004">
        <v>0.28999999999999998</v>
      </c>
      <c r="E5004">
        <v>1E-3</v>
      </c>
    </row>
    <row r="5005" spans="1:5">
      <c r="A5005">
        <v>19430327</v>
      </c>
      <c r="B5005">
        <v>0.15</v>
      </c>
      <c r="C5005">
        <v>-0.39</v>
      </c>
      <c r="D5005">
        <v>-0.3</v>
      </c>
      <c r="E5005">
        <v>1E-3</v>
      </c>
    </row>
    <row r="5006" spans="1:5">
      <c r="A5006">
        <v>19430329</v>
      </c>
      <c r="B5006">
        <v>1.27</v>
      </c>
      <c r="C5006">
        <v>0.43</v>
      </c>
      <c r="D5006">
        <v>1.46</v>
      </c>
      <c r="E5006">
        <v>1E-3</v>
      </c>
    </row>
    <row r="5007" spans="1:5">
      <c r="A5007">
        <v>19430330</v>
      </c>
      <c r="B5007">
        <v>0.71</v>
      </c>
      <c r="C5007">
        <v>-0.54</v>
      </c>
      <c r="D5007">
        <v>0.25</v>
      </c>
      <c r="E5007">
        <v>1E-3</v>
      </c>
    </row>
    <row r="5008" spans="1:5">
      <c r="A5008">
        <v>19430331</v>
      </c>
      <c r="B5008">
        <v>-0.16</v>
      </c>
      <c r="C5008">
        <v>0.33</v>
      </c>
      <c r="D5008">
        <v>0.26</v>
      </c>
      <c r="E5008">
        <v>1E-3</v>
      </c>
    </row>
    <row r="5009" spans="1:5">
      <c r="A5009">
        <v>19430401</v>
      </c>
      <c r="B5009">
        <v>0.11</v>
      </c>
      <c r="C5009">
        <v>0.43</v>
      </c>
      <c r="D5009">
        <v>1.24</v>
      </c>
      <c r="E5009">
        <v>1E-3</v>
      </c>
    </row>
    <row r="5010" spans="1:5">
      <c r="A5010">
        <v>19430402</v>
      </c>
      <c r="B5010">
        <v>-0.42</v>
      </c>
      <c r="C5010">
        <v>0.02</v>
      </c>
      <c r="D5010">
        <v>0.61</v>
      </c>
      <c r="E5010">
        <v>1E-3</v>
      </c>
    </row>
    <row r="5011" spans="1:5">
      <c r="A5011">
        <v>19430403</v>
      </c>
      <c r="B5011">
        <v>0.14000000000000001</v>
      </c>
      <c r="C5011">
        <v>0.66</v>
      </c>
      <c r="D5011">
        <v>1.1299999999999999</v>
      </c>
      <c r="E5011">
        <v>1E-3</v>
      </c>
    </row>
    <row r="5012" spans="1:5">
      <c r="A5012">
        <v>19430405</v>
      </c>
      <c r="B5012">
        <v>1.39</v>
      </c>
      <c r="C5012">
        <v>0.79</v>
      </c>
      <c r="D5012">
        <v>2.12</v>
      </c>
      <c r="E5012">
        <v>1E-3</v>
      </c>
    </row>
    <row r="5013" spans="1:5">
      <c r="A5013">
        <v>19430406</v>
      </c>
      <c r="B5013">
        <v>0.34</v>
      </c>
      <c r="C5013">
        <v>-0.06</v>
      </c>
      <c r="D5013">
        <v>-0.23</v>
      </c>
      <c r="E5013">
        <v>1E-3</v>
      </c>
    </row>
    <row r="5014" spans="1:5">
      <c r="A5014">
        <v>19430407</v>
      </c>
      <c r="B5014">
        <v>-0.52</v>
      </c>
      <c r="C5014">
        <v>-0.57999999999999996</v>
      </c>
      <c r="D5014">
        <v>-0.21</v>
      </c>
      <c r="E5014">
        <v>1E-3</v>
      </c>
    </row>
    <row r="5015" spans="1:5">
      <c r="A5015">
        <v>19430408</v>
      </c>
      <c r="B5015">
        <v>-0.4</v>
      </c>
      <c r="C5015">
        <v>0.72</v>
      </c>
      <c r="D5015">
        <v>-0.19</v>
      </c>
      <c r="E5015">
        <v>1E-3</v>
      </c>
    </row>
    <row r="5016" spans="1:5">
      <c r="A5016">
        <v>19430409</v>
      </c>
      <c r="B5016">
        <v>-3.65</v>
      </c>
      <c r="C5016">
        <v>-1.67</v>
      </c>
      <c r="D5016">
        <v>-3.57</v>
      </c>
      <c r="E5016">
        <v>1E-3</v>
      </c>
    </row>
    <row r="5017" spans="1:5">
      <c r="A5017">
        <v>19430410</v>
      </c>
      <c r="B5017">
        <v>-0.08</v>
      </c>
      <c r="C5017">
        <v>-0.48</v>
      </c>
      <c r="D5017">
        <v>0.72</v>
      </c>
      <c r="E5017">
        <v>1E-3</v>
      </c>
    </row>
    <row r="5018" spans="1:5">
      <c r="A5018">
        <v>19430412</v>
      </c>
      <c r="B5018">
        <v>-0.06</v>
      </c>
      <c r="C5018">
        <v>0.53</v>
      </c>
      <c r="D5018">
        <v>0.03</v>
      </c>
      <c r="E5018">
        <v>1E-3</v>
      </c>
    </row>
    <row r="5019" spans="1:5">
      <c r="A5019">
        <v>19430413</v>
      </c>
      <c r="B5019">
        <v>-0.15</v>
      </c>
      <c r="C5019">
        <v>-0.2</v>
      </c>
      <c r="D5019">
        <v>-0.45</v>
      </c>
      <c r="E5019">
        <v>1E-3</v>
      </c>
    </row>
    <row r="5020" spans="1:5">
      <c r="A5020">
        <v>19430414</v>
      </c>
      <c r="B5020">
        <v>1.35</v>
      </c>
      <c r="C5020">
        <v>1.06</v>
      </c>
      <c r="D5020">
        <v>1.94</v>
      </c>
      <c r="E5020">
        <v>1E-3</v>
      </c>
    </row>
    <row r="5021" spans="1:5">
      <c r="A5021">
        <v>19430415</v>
      </c>
      <c r="B5021">
        <v>0.83</v>
      </c>
      <c r="C5021">
        <v>0.27</v>
      </c>
      <c r="D5021">
        <v>0.9</v>
      </c>
      <c r="E5021">
        <v>1E-3</v>
      </c>
    </row>
    <row r="5022" spans="1:5">
      <c r="A5022">
        <v>19430416</v>
      </c>
      <c r="B5022">
        <v>-0.19</v>
      </c>
      <c r="C5022">
        <v>0.09</v>
      </c>
      <c r="D5022">
        <v>-0.37</v>
      </c>
      <c r="E5022">
        <v>1E-3</v>
      </c>
    </row>
    <row r="5023" spans="1:5">
      <c r="A5023">
        <v>19430417</v>
      </c>
      <c r="B5023">
        <v>0.4</v>
      </c>
      <c r="C5023">
        <v>-0.06</v>
      </c>
      <c r="D5023">
        <v>0.45</v>
      </c>
      <c r="E5023">
        <v>1E-3</v>
      </c>
    </row>
    <row r="5024" spans="1:5">
      <c r="A5024">
        <v>19430419</v>
      </c>
      <c r="B5024">
        <v>0</v>
      </c>
      <c r="C5024">
        <v>0.35</v>
      </c>
      <c r="D5024">
        <v>0.19</v>
      </c>
      <c r="E5024">
        <v>1E-3</v>
      </c>
    </row>
    <row r="5025" spans="1:5">
      <c r="A5025">
        <v>19430420</v>
      </c>
      <c r="B5025">
        <v>-0.44</v>
      </c>
      <c r="C5025">
        <v>0.15</v>
      </c>
      <c r="D5025">
        <v>-0.22</v>
      </c>
      <c r="E5025">
        <v>1E-3</v>
      </c>
    </row>
    <row r="5026" spans="1:5">
      <c r="A5026">
        <v>19430421</v>
      </c>
      <c r="B5026">
        <v>0.89</v>
      </c>
      <c r="C5026">
        <v>0.19</v>
      </c>
      <c r="D5026">
        <v>0.94</v>
      </c>
      <c r="E5026">
        <v>1E-3</v>
      </c>
    </row>
    <row r="5027" spans="1:5">
      <c r="A5027">
        <v>19430422</v>
      </c>
      <c r="B5027">
        <v>0.33</v>
      </c>
      <c r="C5027">
        <v>0.05</v>
      </c>
      <c r="D5027">
        <v>0.46</v>
      </c>
      <c r="E5027">
        <v>1E-3</v>
      </c>
    </row>
    <row r="5028" spans="1:5">
      <c r="A5028">
        <v>19430424</v>
      </c>
      <c r="B5028">
        <v>0.16</v>
      </c>
      <c r="C5028">
        <v>-0.11</v>
      </c>
      <c r="D5028">
        <v>0.64</v>
      </c>
      <c r="E5028">
        <v>1E-3</v>
      </c>
    </row>
    <row r="5029" spans="1:5">
      <c r="A5029">
        <v>19430426</v>
      </c>
      <c r="B5029">
        <v>0.01</v>
      </c>
      <c r="C5029">
        <v>0.06</v>
      </c>
      <c r="D5029">
        <v>-0.25</v>
      </c>
      <c r="E5029">
        <v>1E-3</v>
      </c>
    </row>
    <row r="5030" spans="1:5">
      <c r="A5030">
        <v>19430427</v>
      </c>
      <c r="B5030">
        <v>-0.11</v>
      </c>
      <c r="C5030">
        <v>-0.39</v>
      </c>
      <c r="D5030">
        <v>-0.86</v>
      </c>
      <c r="E5030">
        <v>1E-3</v>
      </c>
    </row>
    <row r="5031" spans="1:5">
      <c r="A5031">
        <v>19430428</v>
      </c>
      <c r="B5031">
        <v>-0.12</v>
      </c>
      <c r="C5031">
        <v>-0.05</v>
      </c>
      <c r="D5031">
        <v>-0.16</v>
      </c>
      <c r="E5031">
        <v>1E-3</v>
      </c>
    </row>
    <row r="5032" spans="1:5">
      <c r="A5032">
        <v>19430429</v>
      </c>
      <c r="B5032">
        <v>1.02</v>
      </c>
      <c r="C5032">
        <v>0.18</v>
      </c>
      <c r="D5032">
        <v>1.52</v>
      </c>
      <c r="E5032">
        <v>1E-3</v>
      </c>
    </row>
    <row r="5033" spans="1:5">
      <c r="A5033">
        <v>19430430</v>
      </c>
      <c r="B5033">
        <v>0.08</v>
      </c>
      <c r="C5033">
        <v>0.18</v>
      </c>
      <c r="D5033">
        <v>-0.31</v>
      </c>
      <c r="E5033">
        <v>1E-3</v>
      </c>
    </row>
    <row r="5034" spans="1:5">
      <c r="A5034">
        <v>19430501</v>
      </c>
      <c r="B5034">
        <v>0.57999999999999996</v>
      </c>
      <c r="C5034">
        <v>0.35</v>
      </c>
      <c r="D5034">
        <v>0.99</v>
      </c>
      <c r="E5034">
        <v>1E-3</v>
      </c>
    </row>
    <row r="5035" spans="1:5">
      <c r="A5035">
        <v>19430503</v>
      </c>
      <c r="B5035">
        <v>1.32</v>
      </c>
      <c r="C5035">
        <v>0.56000000000000005</v>
      </c>
      <c r="D5035">
        <v>1.36</v>
      </c>
      <c r="E5035">
        <v>1E-3</v>
      </c>
    </row>
    <row r="5036" spans="1:5">
      <c r="A5036">
        <v>19430504</v>
      </c>
      <c r="B5036">
        <v>0.52</v>
      </c>
      <c r="C5036">
        <v>0.94</v>
      </c>
      <c r="D5036">
        <v>-0.56999999999999995</v>
      </c>
      <c r="E5036">
        <v>1E-3</v>
      </c>
    </row>
    <row r="5037" spans="1:5">
      <c r="A5037">
        <v>19430505</v>
      </c>
      <c r="B5037">
        <v>0.54</v>
      </c>
      <c r="C5037">
        <v>0.02</v>
      </c>
      <c r="D5037">
        <v>1.23</v>
      </c>
      <c r="E5037">
        <v>1E-3</v>
      </c>
    </row>
    <row r="5038" spans="1:5">
      <c r="A5038">
        <v>19430506</v>
      </c>
      <c r="B5038">
        <v>0.33</v>
      </c>
      <c r="C5038">
        <v>0.48</v>
      </c>
      <c r="D5038">
        <v>0.05</v>
      </c>
      <c r="E5038">
        <v>1E-3</v>
      </c>
    </row>
    <row r="5039" spans="1:5">
      <c r="A5039">
        <v>19430507</v>
      </c>
      <c r="B5039">
        <v>-1.25</v>
      </c>
      <c r="C5039">
        <v>-0.27</v>
      </c>
      <c r="D5039">
        <v>-1.69</v>
      </c>
      <c r="E5039">
        <v>1E-3</v>
      </c>
    </row>
    <row r="5040" spans="1:5">
      <c r="A5040">
        <v>19430508</v>
      </c>
      <c r="B5040">
        <v>1.01</v>
      </c>
      <c r="C5040">
        <v>0.56000000000000005</v>
      </c>
      <c r="D5040">
        <v>1.48</v>
      </c>
      <c r="E5040">
        <v>1E-3</v>
      </c>
    </row>
    <row r="5041" spans="1:5">
      <c r="A5041">
        <v>19430510</v>
      </c>
      <c r="B5041">
        <v>0.38</v>
      </c>
      <c r="C5041">
        <v>1.19</v>
      </c>
      <c r="D5041">
        <v>0.28000000000000003</v>
      </c>
      <c r="E5041">
        <v>1E-3</v>
      </c>
    </row>
    <row r="5042" spans="1:5">
      <c r="A5042">
        <v>19430511</v>
      </c>
      <c r="B5042">
        <v>-0.34</v>
      </c>
      <c r="C5042">
        <v>-0.01</v>
      </c>
      <c r="D5042">
        <v>-0.33</v>
      </c>
      <c r="E5042">
        <v>1E-3</v>
      </c>
    </row>
    <row r="5043" spans="1:5">
      <c r="A5043">
        <v>19430512</v>
      </c>
      <c r="B5043">
        <v>-0.35</v>
      </c>
      <c r="C5043">
        <v>-0.55000000000000004</v>
      </c>
      <c r="D5043">
        <v>-0.36</v>
      </c>
      <c r="E5043">
        <v>1E-3</v>
      </c>
    </row>
    <row r="5044" spans="1:5">
      <c r="A5044">
        <v>19430513</v>
      </c>
      <c r="B5044">
        <v>-0.33</v>
      </c>
      <c r="C5044">
        <v>-0.21</v>
      </c>
      <c r="D5044">
        <v>0</v>
      </c>
      <c r="E5044">
        <v>1E-3</v>
      </c>
    </row>
    <row r="5045" spans="1:5">
      <c r="A5045">
        <v>19430514</v>
      </c>
      <c r="B5045">
        <v>-0.96</v>
      </c>
      <c r="C5045">
        <v>-0.73</v>
      </c>
      <c r="D5045">
        <v>-0.83</v>
      </c>
      <c r="E5045">
        <v>1E-3</v>
      </c>
    </row>
    <row r="5046" spans="1:5">
      <c r="A5046">
        <v>19430515</v>
      </c>
      <c r="B5046">
        <v>0.34</v>
      </c>
      <c r="C5046">
        <v>0.85</v>
      </c>
      <c r="D5046">
        <v>0.62</v>
      </c>
      <c r="E5046">
        <v>1E-3</v>
      </c>
    </row>
    <row r="5047" spans="1:5">
      <c r="A5047">
        <v>19430517</v>
      </c>
      <c r="B5047">
        <v>-0.01</v>
      </c>
      <c r="C5047">
        <v>0.3</v>
      </c>
      <c r="D5047">
        <v>-0.36</v>
      </c>
      <c r="E5047">
        <v>1E-3</v>
      </c>
    </row>
    <row r="5048" spans="1:5">
      <c r="A5048">
        <v>19430518</v>
      </c>
      <c r="B5048">
        <v>0.66</v>
      </c>
      <c r="C5048">
        <v>-0.17</v>
      </c>
      <c r="D5048">
        <v>0.02</v>
      </c>
      <c r="E5048">
        <v>1E-3</v>
      </c>
    </row>
    <row r="5049" spans="1:5">
      <c r="A5049">
        <v>19430519</v>
      </c>
      <c r="B5049">
        <v>1.06</v>
      </c>
      <c r="C5049">
        <v>0.77</v>
      </c>
      <c r="D5049">
        <v>1.1499999999999999</v>
      </c>
      <c r="E5049">
        <v>1E-3</v>
      </c>
    </row>
    <row r="5050" spans="1:5">
      <c r="A5050">
        <v>19430520</v>
      </c>
      <c r="B5050">
        <v>-0.08</v>
      </c>
      <c r="C5050">
        <v>0.23</v>
      </c>
      <c r="D5050">
        <v>-0.18</v>
      </c>
      <c r="E5050">
        <v>1E-3</v>
      </c>
    </row>
    <row r="5051" spans="1:5">
      <c r="A5051">
        <v>19430521</v>
      </c>
      <c r="B5051">
        <v>-0.04</v>
      </c>
      <c r="C5051">
        <v>-0.56999999999999995</v>
      </c>
      <c r="D5051">
        <v>-0.14000000000000001</v>
      </c>
      <c r="E5051">
        <v>1E-3</v>
      </c>
    </row>
    <row r="5052" spans="1:5">
      <c r="A5052">
        <v>19430522</v>
      </c>
      <c r="B5052">
        <v>0.02</v>
      </c>
      <c r="C5052">
        <v>0.65</v>
      </c>
      <c r="D5052">
        <v>0.05</v>
      </c>
      <c r="E5052">
        <v>1E-3</v>
      </c>
    </row>
    <row r="5053" spans="1:5">
      <c r="A5053">
        <v>19430524</v>
      </c>
      <c r="B5053">
        <v>-7.0000000000000007E-2</v>
      </c>
      <c r="C5053">
        <v>-0.28999999999999998</v>
      </c>
      <c r="D5053">
        <v>-0.61</v>
      </c>
      <c r="E5053">
        <v>1E-3</v>
      </c>
    </row>
    <row r="5054" spans="1:5">
      <c r="A5054">
        <v>19430525</v>
      </c>
      <c r="B5054">
        <v>0.25</v>
      </c>
      <c r="C5054">
        <v>-0.52</v>
      </c>
      <c r="D5054">
        <v>0.98</v>
      </c>
      <c r="E5054">
        <v>1E-3</v>
      </c>
    </row>
    <row r="5055" spans="1:5">
      <c r="A5055">
        <v>19430526</v>
      </c>
      <c r="B5055">
        <v>0.88</v>
      </c>
      <c r="C5055">
        <v>-0.16</v>
      </c>
      <c r="D5055">
        <v>0.02</v>
      </c>
      <c r="E5055">
        <v>1E-3</v>
      </c>
    </row>
    <row r="5056" spans="1:5">
      <c r="A5056">
        <v>19430527</v>
      </c>
      <c r="B5056">
        <v>0.35</v>
      </c>
      <c r="C5056">
        <v>0.55000000000000004</v>
      </c>
      <c r="D5056">
        <v>-0.25</v>
      </c>
      <c r="E5056">
        <v>1E-3</v>
      </c>
    </row>
    <row r="5057" spans="1:5">
      <c r="A5057">
        <v>19430528</v>
      </c>
      <c r="B5057">
        <v>0.27</v>
      </c>
      <c r="C5057">
        <v>0</v>
      </c>
      <c r="D5057">
        <v>0.12</v>
      </c>
      <c r="E5057">
        <v>1E-3</v>
      </c>
    </row>
    <row r="5058" spans="1:5">
      <c r="A5058">
        <v>19430529</v>
      </c>
      <c r="B5058">
        <v>0.56000000000000005</v>
      </c>
      <c r="C5058">
        <v>0.16</v>
      </c>
      <c r="D5058">
        <v>0.13</v>
      </c>
      <c r="E5058">
        <v>1E-3</v>
      </c>
    </row>
    <row r="5059" spans="1:5">
      <c r="A5059">
        <v>19430601</v>
      </c>
      <c r="B5059">
        <v>0.37</v>
      </c>
      <c r="C5059">
        <v>-0.08</v>
      </c>
      <c r="D5059">
        <v>0.09</v>
      </c>
      <c r="E5059">
        <v>1E-3</v>
      </c>
    </row>
    <row r="5060" spans="1:5">
      <c r="A5060">
        <v>19430602</v>
      </c>
      <c r="B5060">
        <v>-0.08</v>
      </c>
      <c r="C5060">
        <v>-0.24</v>
      </c>
      <c r="D5060">
        <v>-0.75</v>
      </c>
      <c r="E5060">
        <v>1E-3</v>
      </c>
    </row>
    <row r="5061" spans="1:5">
      <c r="A5061">
        <v>19430603</v>
      </c>
      <c r="B5061">
        <v>0.55000000000000004</v>
      </c>
      <c r="C5061">
        <v>-0.02</v>
      </c>
      <c r="D5061">
        <v>0.53</v>
      </c>
      <c r="E5061">
        <v>1E-3</v>
      </c>
    </row>
    <row r="5062" spans="1:5">
      <c r="A5062">
        <v>19430604</v>
      </c>
      <c r="B5062">
        <v>-0.3</v>
      </c>
      <c r="C5062">
        <v>0.22</v>
      </c>
      <c r="D5062">
        <v>-0.23</v>
      </c>
      <c r="E5062">
        <v>1E-3</v>
      </c>
    </row>
    <row r="5063" spans="1:5">
      <c r="A5063">
        <v>19430605</v>
      </c>
      <c r="B5063">
        <v>0.66</v>
      </c>
      <c r="C5063">
        <v>0.61</v>
      </c>
      <c r="D5063">
        <v>0.18</v>
      </c>
      <c r="E5063">
        <v>1E-3</v>
      </c>
    </row>
    <row r="5064" spans="1:5">
      <c r="A5064">
        <v>19430607</v>
      </c>
      <c r="B5064">
        <v>-0.75</v>
      </c>
      <c r="C5064">
        <v>-0.06</v>
      </c>
      <c r="D5064">
        <v>-0.75</v>
      </c>
      <c r="E5064">
        <v>1E-3</v>
      </c>
    </row>
    <row r="5065" spans="1:5">
      <c r="A5065">
        <v>19430608</v>
      </c>
      <c r="B5065">
        <v>-0.56999999999999995</v>
      </c>
      <c r="C5065">
        <v>-0.11</v>
      </c>
      <c r="D5065">
        <v>-0.74</v>
      </c>
      <c r="E5065">
        <v>1E-3</v>
      </c>
    </row>
    <row r="5066" spans="1:5">
      <c r="A5066">
        <v>19430609</v>
      </c>
      <c r="B5066">
        <v>0.2</v>
      </c>
      <c r="C5066">
        <v>-7.0000000000000007E-2</v>
      </c>
      <c r="D5066">
        <v>0.25</v>
      </c>
      <c r="E5066">
        <v>1E-3</v>
      </c>
    </row>
    <row r="5067" spans="1:5">
      <c r="A5067">
        <v>19430610</v>
      </c>
      <c r="B5067">
        <v>0.21</v>
      </c>
      <c r="C5067">
        <v>0.25</v>
      </c>
      <c r="D5067">
        <v>-0.5</v>
      </c>
      <c r="E5067">
        <v>1E-3</v>
      </c>
    </row>
    <row r="5068" spans="1:5">
      <c r="A5068">
        <v>19430611</v>
      </c>
      <c r="B5068">
        <v>-0.3</v>
      </c>
      <c r="C5068">
        <v>0.17</v>
      </c>
      <c r="D5068">
        <v>-0.31</v>
      </c>
      <c r="E5068">
        <v>1E-3</v>
      </c>
    </row>
    <row r="5069" spans="1:5">
      <c r="A5069">
        <v>19430612</v>
      </c>
      <c r="B5069">
        <v>-0.15</v>
      </c>
      <c r="C5069">
        <v>-0.25</v>
      </c>
      <c r="D5069">
        <v>-0.38</v>
      </c>
      <c r="E5069">
        <v>1E-3</v>
      </c>
    </row>
    <row r="5070" spans="1:5">
      <c r="A5070">
        <v>19430614</v>
      </c>
      <c r="B5070">
        <v>-1.61</v>
      </c>
      <c r="C5070">
        <v>-1.1200000000000001</v>
      </c>
      <c r="D5070">
        <v>-1.5</v>
      </c>
      <c r="E5070">
        <v>1E-3</v>
      </c>
    </row>
    <row r="5071" spans="1:5">
      <c r="A5071">
        <v>19430615</v>
      </c>
      <c r="B5071">
        <v>0.23</v>
      </c>
      <c r="C5071">
        <v>-0.16</v>
      </c>
      <c r="D5071">
        <v>0.68</v>
      </c>
      <c r="E5071">
        <v>1E-3</v>
      </c>
    </row>
    <row r="5072" spans="1:5">
      <c r="A5072">
        <v>19430616</v>
      </c>
      <c r="B5072">
        <v>0.41</v>
      </c>
      <c r="C5072">
        <v>0.16</v>
      </c>
      <c r="D5072">
        <v>0.63</v>
      </c>
      <c r="E5072">
        <v>1E-3</v>
      </c>
    </row>
    <row r="5073" spans="1:5">
      <c r="A5073">
        <v>19430617</v>
      </c>
      <c r="B5073">
        <v>0.16</v>
      </c>
      <c r="C5073">
        <v>0.23</v>
      </c>
      <c r="D5073">
        <v>0.23</v>
      </c>
      <c r="E5073">
        <v>1E-3</v>
      </c>
    </row>
    <row r="5074" spans="1:5">
      <c r="A5074">
        <v>19430618</v>
      </c>
      <c r="B5074">
        <v>-0.17</v>
      </c>
      <c r="C5074">
        <v>0.12</v>
      </c>
      <c r="D5074">
        <v>-0.34</v>
      </c>
      <c r="E5074">
        <v>1E-3</v>
      </c>
    </row>
    <row r="5075" spans="1:5">
      <c r="A5075">
        <v>19430619</v>
      </c>
      <c r="B5075">
        <v>-0.02</v>
      </c>
      <c r="C5075">
        <v>-0.28999999999999998</v>
      </c>
      <c r="D5075">
        <v>-0.01</v>
      </c>
      <c r="E5075">
        <v>1E-3</v>
      </c>
    </row>
    <row r="5076" spans="1:5">
      <c r="A5076">
        <v>19430621</v>
      </c>
      <c r="B5076">
        <v>-0.72</v>
      </c>
      <c r="C5076">
        <v>-0.63</v>
      </c>
      <c r="D5076">
        <v>-0.8</v>
      </c>
      <c r="E5076">
        <v>1E-3</v>
      </c>
    </row>
    <row r="5077" spans="1:5">
      <c r="A5077">
        <v>19430622</v>
      </c>
      <c r="B5077">
        <v>0.21</v>
      </c>
      <c r="C5077">
        <v>0.02</v>
      </c>
      <c r="D5077">
        <v>0.45</v>
      </c>
      <c r="E5077">
        <v>1E-3</v>
      </c>
    </row>
    <row r="5078" spans="1:5">
      <c r="A5078">
        <v>19430623</v>
      </c>
      <c r="B5078">
        <v>0.78</v>
      </c>
      <c r="C5078">
        <v>0.42</v>
      </c>
      <c r="D5078">
        <v>0.75</v>
      </c>
      <c r="E5078">
        <v>1E-3</v>
      </c>
    </row>
    <row r="5079" spans="1:5">
      <c r="A5079">
        <v>19430624</v>
      </c>
      <c r="B5079">
        <v>0.54</v>
      </c>
      <c r="C5079">
        <v>-0.08</v>
      </c>
      <c r="D5079">
        <v>-0.02</v>
      </c>
      <c r="E5079">
        <v>1E-3</v>
      </c>
    </row>
    <row r="5080" spans="1:5">
      <c r="A5080">
        <v>19430625</v>
      </c>
      <c r="B5080">
        <v>1.1200000000000001</v>
      </c>
      <c r="C5080">
        <v>0.24</v>
      </c>
      <c r="D5080">
        <v>0.99</v>
      </c>
      <c r="E5080">
        <v>1E-3</v>
      </c>
    </row>
    <row r="5081" spans="1:5">
      <c r="A5081">
        <v>19430626</v>
      </c>
      <c r="B5081">
        <v>0.42</v>
      </c>
      <c r="C5081">
        <v>0.02</v>
      </c>
      <c r="D5081">
        <v>0.32</v>
      </c>
      <c r="E5081">
        <v>1E-3</v>
      </c>
    </row>
    <row r="5082" spans="1:5">
      <c r="A5082">
        <v>19430628</v>
      </c>
      <c r="B5082">
        <v>0.44</v>
      </c>
      <c r="C5082">
        <v>-7.0000000000000007E-2</v>
      </c>
      <c r="D5082">
        <v>0.3</v>
      </c>
      <c r="E5082">
        <v>1E-3</v>
      </c>
    </row>
    <row r="5083" spans="1:5">
      <c r="A5083">
        <v>19430629</v>
      </c>
      <c r="B5083">
        <v>-0.33</v>
      </c>
      <c r="C5083">
        <v>-0.26</v>
      </c>
      <c r="D5083">
        <v>-0.16</v>
      </c>
      <c r="E5083">
        <v>1E-3</v>
      </c>
    </row>
    <row r="5084" spans="1:5">
      <c r="A5084">
        <v>19430630</v>
      </c>
      <c r="B5084">
        <v>0.55000000000000004</v>
      </c>
      <c r="C5084">
        <v>0.01</v>
      </c>
      <c r="D5084">
        <v>0.47</v>
      </c>
      <c r="E5084">
        <v>1E-3</v>
      </c>
    </row>
    <row r="5085" spans="1:5">
      <c r="A5085">
        <v>19430701</v>
      </c>
      <c r="B5085">
        <v>0.17</v>
      </c>
      <c r="C5085">
        <v>0.11</v>
      </c>
      <c r="D5085">
        <v>0.96</v>
      </c>
      <c r="E5085">
        <v>1E-3</v>
      </c>
    </row>
    <row r="5086" spans="1:5">
      <c r="A5086">
        <v>19430702</v>
      </c>
      <c r="B5086">
        <v>0.02</v>
      </c>
      <c r="C5086">
        <v>0.21</v>
      </c>
      <c r="D5086">
        <v>-0.37</v>
      </c>
      <c r="E5086">
        <v>1E-3</v>
      </c>
    </row>
    <row r="5087" spans="1:5">
      <c r="A5087">
        <v>19430703</v>
      </c>
      <c r="B5087">
        <v>0.15</v>
      </c>
      <c r="C5087">
        <v>0.01</v>
      </c>
      <c r="D5087">
        <v>0.13</v>
      </c>
      <c r="E5087">
        <v>1E-3</v>
      </c>
    </row>
    <row r="5088" spans="1:5">
      <c r="A5088">
        <v>19430706</v>
      </c>
      <c r="B5088">
        <v>0</v>
      </c>
      <c r="C5088">
        <v>0</v>
      </c>
      <c r="D5088">
        <v>-0.54</v>
      </c>
      <c r="E5088">
        <v>1E-3</v>
      </c>
    </row>
    <row r="5089" spans="1:5">
      <c r="A5089">
        <v>19430707</v>
      </c>
      <c r="B5089">
        <v>-0.23</v>
      </c>
      <c r="C5089">
        <v>-0.33</v>
      </c>
      <c r="D5089">
        <v>-0.38</v>
      </c>
      <c r="E5089">
        <v>1E-3</v>
      </c>
    </row>
    <row r="5090" spans="1:5">
      <c r="A5090">
        <v>19430708</v>
      </c>
      <c r="B5090">
        <v>0.2</v>
      </c>
      <c r="C5090">
        <v>-0.11</v>
      </c>
      <c r="D5090">
        <v>0.45</v>
      </c>
      <c r="E5090">
        <v>1E-3</v>
      </c>
    </row>
    <row r="5091" spans="1:5">
      <c r="A5091">
        <v>19430709</v>
      </c>
      <c r="B5091">
        <v>0.37</v>
      </c>
      <c r="C5091">
        <v>-0.16</v>
      </c>
      <c r="D5091">
        <v>0.62</v>
      </c>
      <c r="E5091">
        <v>1E-3</v>
      </c>
    </row>
    <row r="5092" spans="1:5">
      <c r="A5092">
        <v>19430710</v>
      </c>
      <c r="B5092">
        <v>0.13</v>
      </c>
      <c r="C5092">
        <v>0.01</v>
      </c>
      <c r="D5092">
        <v>0.08</v>
      </c>
      <c r="E5092">
        <v>1E-3</v>
      </c>
    </row>
    <row r="5093" spans="1:5">
      <c r="A5093">
        <v>19430712</v>
      </c>
      <c r="B5093">
        <v>0.51</v>
      </c>
      <c r="C5093">
        <v>-0.44</v>
      </c>
      <c r="D5093">
        <v>0.57999999999999996</v>
      </c>
      <c r="E5093">
        <v>1E-3</v>
      </c>
    </row>
    <row r="5094" spans="1:5">
      <c r="A5094">
        <v>19430713</v>
      </c>
      <c r="B5094">
        <v>0.75</v>
      </c>
      <c r="C5094">
        <v>0.09</v>
      </c>
      <c r="D5094">
        <v>0.44</v>
      </c>
      <c r="E5094">
        <v>1E-3</v>
      </c>
    </row>
    <row r="5095" spans="1:5">
      <c r="A5095">
        <v>19430714</v>
      </c>
      <c r="B5095">
        <v>0.56000000000000005</v>
      </c>
      <c r="C5095">
        <v>-0.25</v>
      </c>
      <c r="D5095">
        <v>0.61</v>
      </c>
      <c r="E5095">
        <v>1E-3</v>
      </c>
    </row>
    <row r="5096" spans="1:5">
      <c r="A5096">
        <v>19430715</v>
      </c>
      <c r="B5096">
        <v>-0.67</v>
      </c>
      <c r="C5096">
        <v>0.14000000000000001</v>
      </c>
      <c r="D5096">
        <v>-0.99</v>
      </c>
      <c r="E5096">
        <v>1E-3</v>
      </c>
    </row>
    <row r="5097" spans="1:5">
      <c r="A5097">
        <v>19430716</v>
      </c>
      <c r="B5097">
        <v>-0.09</v>
      </c>
      <c r="C5097">
        <v>-0.33</v>
      </c>
      <c r="D5097">
        <v>0.41</v>
      </c>
      <c r="E5097">
        <v>1E-3</v>
      </c>
    </row>
    <row r="5098" spans="1:5">
      <c r="A5098">
        <v>19430717</v>
      </c>
      <c r="B5098">
        <v>0.09</v>
      </c>
      <c r="C5098">
        <v>0.04</v>
      </c>
      <c r="D5098">
        <v>0.1</v>
      </c>
      <c r="E5098">
        <v>1E-3</v>
      </c>
    </row>
    <row r="5099" spans="1:5">
      <c r="A5099">
        <v>19430719</v>
      </c>
      <c r="B5099">
        <v>-0.06</v>
      </c>
      <c r="C5099">
        <v>-0.16</v>
      </c>
      <c r="D5099">
        <v>-0.55000000000000004</v>
      </c>
      <c r="E5099">
        <v>1E-3</v>
      </c>
    </row>
    <row r="5100" spans="1:5">
      <c r="A5100">
        <v>19430720</v>
      </c>
      <c r="B5100">
        <v>-0.71</v>
      </c>
      <c r="C5100">
        <v>-0.25</v>
      </c>
      <c r="D5100">
        <v>-1.27</v>
      </c>
      <c r="E5100">
        <v>1E-3</v>
      </c>
    </row>
    <row r="5101" spans="1:5">
      <c r="A5101">
        <v>19430721</v>
      </c>
      <c r="B5101">
        <v>0.11</v>
      </c>
      <c r="C5101">
        <v>-0.21</v>
      </c>
      <c r="D5101">
        <v>0.65</v>
      </c>
      <c r="E5101">
        <v>1E-3</v>
      </c>
    </row>
    <row r="5102" spans="1:5">
      <c r="A5102">
        <v>19430722</v>
      </c>
      <c r="B5102">
        <v>0.18</v>
      </c>
      <c r="C5102">
        <v>0.33</v>
      </c>
      <c r="D5102">
        <v>0.73</v>
      </c>
      <c r="E5102">
        <v>1E-3</v>
      </c>
    </row>
    <row r="5103" spans="1:5">
      <c r="A5103">
        <v>19430723</v>
      </c>
      <c r="B5103">
        <v>0.02</v>
      </c>
      <c r="C5103">
        <v>0.05</v>
      </c>
      <c r="D5103">
        <v>0.02</v>
      </c>
      <c r="E5103">
        <v>1E-3</v>
      </c>
    </row>
    <row r="5104" spans="1:5">
      <c r="A5104">
        <v>19430724</v>
      </c>
      <c r="B5104">
        <v>0.09</v>
      </c>
      <c r="C5104">
        <v>0.03</v>
      </c>
      <c r="D5104">
        <v>0.09</v>
      </c>
      <c r="E5104">
        <v>1E-3</v>
      </c>
    </row>
    <row r="5105" spans="1:5">
      <c r="A5105">
        <v>19430726</v>
      </c>
      <c r="B5105">
        <v>-1.5</v>
      </c>
      <c r="C5105">
        <v>-0.51</v>
      </c>
      <c r="D5105">
        <v>-2.09</v>
      </c>
      <c r="E5105">
        <v>1E-3</v>
      </c>
    </row>
    <row r="5106" spans="1:5">
      <c r="A5106">
        <v>19430727</v>
      </c>
      <c r="B5106">
        <v>-2.75</v>
      </c>
      <c r="C5106">
        <v>0.11</v>
      </c>
      <c r="D5106">
        <v>-1.6</v>
      </c>
      <c r="E5106">
        <v>1E-3</v>
      </c>
    </row>
    <row r="5107" spans="1:5">
      <c r="A5107">
        <v>19430728</v>
      </c>
      <c r="B5107">
        <v>-0.56999999999999995</v>
      </c>
      <c r="C5107">
        <v>-1.26</v>
      </c>
      <c r="D5107">
        <v>0.79</v>
      </c>
      <c r="E5107">
        <v>1E-3</v>
      </c>
    </row>
    <row r="5108" spans="1:5">
      <c r="A5108">
        <v>19430729</v>
      </c>
      <c r="B5108">
        <v>1.61</v>
      </c>
      <c r="C5108">
        <v>0.99</v>
      </c>
      <c r="D5108">
        <v>1.48</v>
      </c>
      <c r="E5108">
        <v>1E-3</v>
      </c>
    </row>
    <row r="5109" spans="1:5">
      <c r="A5109">
        <v>19430730</v>
      </c>
      <c r="B5109">
        <v>-1.83</v>
      </c>
      <c r="C5109">
        <v>-0.38</v>
      </c>
      <c r="D5109">
        <v>-1.56</v>
      </c>
      <c r="E5109">
        <v>1E-3</v>
      </c>
    </row>
    <row r="5110" spans="1:5">
      <c r="A5110">
        <v>19430731</v>
      </c>
      <c r="B5110">
        <v>-1.31</v>
      </c>
      <c r="C5110">
        <v>-0.27</v>
      </c>
      <c r="D5110">
        <v>-0.97</v>
      </c>
      <c r="E5110">
        <v>1E-3</v>
      </c>
    </row>
    <row r="5111" spans="1:5">
      <c r="A5111">
        <v>19430802</v>
      </c>
      <c r="B5111">
        <v>-1.77</v>
      </c>
      <c r="C5111">
        <v>0.26</v>
      </c>
      <c r="D5111">
        <v>-1.1299999999999999</v>
      </c>
      <c r="E5111">
        <v>1E-3</v>
      </c>
    </row>
    <row r="5112" spans="1:5">
      <c r="A5112">
        <v>19430803</v>
      </c>
      <c r="B5112">
        <v>1.48</v>
      </c>
      <c r="C5112">
        <v>-1.1299999999999999</v>
      </c>
      <c r="D5112">
        <v>0.56000000000000005</v>
      </c>
      <c r="E5112">
        <v>1E-3</v>
      </c>
    </row>
    <row r="5113" spans="1:5">
      <c r="A5113">
        <v>19430804</v>
      </c>
      <c r="B5113">
        <v>0.85</v>
      </c>
      <c r="C5113">
        <v>0.41</v>
      </c>
      <c r="D5113">
        <v>0.34</v>
      </c>
      <c r="E5113">
        <v>1E-3</v>
      </c>
    </row>
    <row r="5114" spans="1:5">
      <c r="A5114">
        <v>19430805</v>
      </c>
      <c r="B5114">
        <v>-0.26</v>
      </c>
      <c r="C5114">
        <v>0.01</v>
      </c>
      <c r="D5114">
        <v>-0.32</v>
      </c>
      <c r="E5114">
        <v>1E-3</v>
      </c>
    </row>
    <row r="5115" spans="1:5">
      <c r="A5115">
        <v>19430806</v>
      </c>
      <c r="B5115">
        <v>-0.86</v>
      </c>
      <c r="C5115">
        <v>0.13</v>
      </c>
      <c r="D5115">
        <v>-0.75</v>
      </c>
      <c r="E5115">
        <v>1E-3</v>
      </c>
    </row>
    <row r="5116" spans="1:5">
      <c r="A5116">
        <v>19430807</v>
      </c>
      <c r="B5116">
        <v>-0.11</v>
      </c>
      <c r="C5116">
        <v>-0.14000000000000001</v>
      </c>
      <c r="D5116">
        <v>-0.34</v>
      </c>
      <c r="E5116">
        <v>1E-3</v>
      </c>
    </row>
    <row r="5117" spans="1:5">
      <c r="A5117">
        <v>19430809</v>
      </c>
      <c r="B5117">
        <v>0.02</v>
      </c>
      <c r="C5117">
        <v>-0.19</v>
      </c>
      <c r="D5117">
        <v>0.46</v>
      </c>
      <c r="E5117">
        <v>1E-3</v>
      </c>
    </row>
    <row r="5118" spans="1:5">
      <c r="A5118">
        <v>19430810</v>
      </c>
      <c r="B5118">
        <v>1.08</v>
      </c>
      <c r="C5118">
        <v>0.09</v>
      </c>
      <c r="D5118">
        <v>0.83</v>
      </c>
      <c r="E5118">
        <v>1E-3</v>
      </c>
    </row>
    <row r="5119" spans="1:5">
      <c r="A5119">
        <v>19430811</v>
      </c>
      <c r="B5119">
        <v>0.67</v>
      </c>
      <c r="C5119">
        <v>0.32</v>
      </c>
      <c r="D5119">
        <v>0.17</v>
      </c>
      <c r="E5119">
        <v>1E-3</v>
      </c>
    </row>
    <row r="5120" spans="1:5">
      <c r="A5120">
        <v>19430812</v>
      </c>
      <c r="B5120">
        <v>-0.45</v>
      </c>
      <c r="C5120">
        <v>0.05</v>
      </c>
      <c r="D5120">
        <v>0.1</v>
      </c>
      <c r="E5120">
        <v>1E-3</v>
      </c>
    </row>
    <row r="5121" spans="1:5">
      <c r="A5121">
        <v>19430813</v>
      </c>
      <c r="B5121">
        <v>0.55000000000000004</v>
      </c>
      <c r="C5121">
        <v>-0.16</v>
      </c>
      <c r="D5121">
        <v>-0.37</v>
      </c>
      <c r="E5121">
        <v>1E-3</v>
      </c>
    </row>
    <row r="5122" spans="1:5">
      <c r="A5122">
        <v>19430814</v>
      </c>
      <c r="B5122">
        <v>0.12</v>
      </c>
      <c r="C5122">
        <v>0.24</v>
      </c>
      <c r="D5122">
        <v>0.6</v>
      </c>
      <c r="E5122">
        <v>1E-3</v>
      </c>
    </row>
    <row r="5123" spans="1:5">
      <c r="A5123">
        <v>19430816</v>
      </c>
      <c r="B5123">
        <v>-0.05</v>
      </c>
      <c r="C5123">
        <v>0.41</v>
      </c>
      <c r="D5123">
        <v>0.08</v>
      </c>
      <c r="E5123">
        <v>1E-3</v>
      </c>
    </row>
    <row r="5124" spans="1:5">
      <c r="A5124">
        <v>19430817</v>
      </c>
      <c r="B5124">
        <v>0.4</v>
      </c>
      <c r="C5124">
        <v>-0.32</v>
      </c>
      <c r="D5124">
        <v>-0.06</v>
      </c>
      <c r="E5124">
        <v>1E-3</v>
      </c>
    </row>
    <row r="5125" spans="1:5">
      <c r="A5125">
        <v>19430818</v>
      </c>
      <c r="B5125">
        <v>0.43</v>
      </c>
      <c r="C5125">
        <v>-0.21</v>
      </c>
      <c r="D5125">
        <v>-0.32</v>
      </c>
      <c r="E5125">
        <v>1E-3</v>
      </c>
    </row>
    <row r="5126" spans="1:5">
      <c r="A5126">
        <v>19430819</v>
      </c>
      <c r="B5126">
        <v>-0.03</v>
      </c>
      <c r="C5126">
        <v>0.02</v>
      </c>
      <c r="D5126">
        <v>-0.47</v>
      </c>
      <c r="E5126">
        <v>1E-3</v>
      </c>
    </row>
    <row r="5127" spans="1:5">
      <c r="A5127">
        <v>19430820</v>
      </c>
      <c r="B5127">
        <v>-0.91</v>
      </c>
      <c r="C5127">
        <v>0.21</v>
      </c>
      <c r="D5127">
        <v>-0.68</v>
      </c>
      <c r="E5127">
        <v>1E-3</v>
      </c>
    </row>
    <row r="5128" spans="1:5">
      <c r="A5128">
        <v>19430821</v>
      </c>
      <c r="B5128">
        <v>-0.82</v>
      </c>
      <c r="C5128">
        <v>-0.03</v>
      </c>
      <c r="D5128">
        <v>-0.56000000000000005</v>
      </c>
      <c r="E5128">
        <v>1E-3</v>
      </c>
    </row>
    <row r="5129" spans="1:5">
      <c r="A5129">
        <v>19430823</v>
      </c>
      <c r="B5129">
        <v>-0.86</v>
      </c>
      <c r="C5129">
        <v>-0.59</v>
      </c>
      <c r="D5129">
        <v>-1.1100000000000001</v>
      </c>
      <c r="E5129">
        <v>1E-3</v>
      </c>
    </row>
    <row r="5130" spans="1:5">
      <c r="A5130">
        <v>19430824</v>
      </c>
      <c r="B5130">
        <v>0.59</v>
      </c>
      <c r="C5130">
        <v>-0.33</v>
      </c>
      <c r="D5130">
        <v>0.99</v>
      </c>
      <c r="E5130">
        <v>1E-3</v>
      </c>
    </row>
    <row r="5131" spans="1:5">
      <c r="A5131">
        <v>19430825</v>
      </c>
      <c r="B5131">
        <v>0.41</v>
      </c>
      <c r="C5131">
        <v>0.17</v>
      </c>
      <c r="D5131">
        <v>0.57999999999999996</v>
      </c>
      <c r="E5131">
        <v>1E-3</v>
      </c>
    </row>
    <row r="5132" spans="1:5">
      <c r="A5132">
        <v>19430826</v>
      </c>
      <c r="B5132">
        <v>0.21</v>
      </c>
      <c r="C5132">
        <v>0.06</v>
      </c>
      <c r="D5132">
        <v>0.26</v>
      </c>
      <c r="E5132">
        <v>1E-3</v>
      </c>
    </row>
    <row r="5133" spans="1:5">
      <c r="A5133">
        <v>19430827</v>
      </c>
      <c r="B5133">
        <v>-0.38</v>
      </c>
      <c r="C5133">
        <v>0.18</v>
      </c>
      <c r="D5133">
        <v>-0.57999999999999996</v>
      </c>
      <c r="E5133">
        <v>1E-3</v>
      </c>
    </row>
    <row r="5134" spans="1:5">
      <c r="A5134">
        <v>19430828</v>
      </c>
      <c r="B5134">
        <v>0.1</v>
      </c>
      <c r="C5134">
        <v>-7.0000000000000007E-2</v>
      </c>
      <c r="D5134">
        <v>0.35</v>
      </c>
      <c r="E5134">
        <v>1E-3</v>
      </c>
    </row>
    <row r="5135" spans="1:5">
      <c r="A5135">
        <v>19430830</v>
      </c>
      <c r="B5135">
        <v>0.04</v>
      </c>
      <c r="C5135">
        <v>-0.04</v>
      </c>
      <c r="D5135">
        <v>7.0000000000000007E-2</v>
      </c>
      <c r="E5135">
        <v>1E-3</v>
      </c>
    </row>
    <row r="5136" spans="1:5">
      <c r="A5136">
        <v>19430831</v>
      </c>
      <c r="B5136">
        <v>0.92</v>
      </c>
      <c r="C5136">
        <v>0.03</v>
      </c>
      <c r="D5136">
        <v>0.95</v>
      </c>
      <c r="E5136">
        <v>1E-3</v>
      </c>
    </row>
    <row r="5137" spans="1:5">
      <c r="A5137">
        <v>19430901</v>
      </c>
      <c r="B5137">
        <v>0.39</v>
      </c>
      <c r="C5137">
        <v>0.27</v>
      </c>
      <c r="D5137">
        <v>0.47</v>
      </c>
      <c r="E5137">
        <v>1E-3</v>
      </c>
    </row>
    <row r="5138" spans="1:5">
      <c r="A5138">
        <v>19430902</v>
      </c>
      <c r="B5138">
        <v>0.04</v>
      </c>
      <c r="C5138">
        <v>-0.08</v>
      </c>
      <c r="D5138">
        <v>-0.65</v>
      </c>
      <c r="E5138">
        <v>1E-3</v>
      </c>
    </row>
    <row r="5139" spans="1:5">
      <c r="A5139">
        <v>19430903</v>
      </c>
      <c r="B5139">
        <v>-0.15</v>
      </c>
      <c r="C5139">
        <v>0.02</v>
      </c>
      <c r="D5139">
        <v>-0.21</v>
      </c>
      <c r="E5139">
        <v>1E-3</v>
      </c>
    </row>
    <row r="5140" spans="1:5">
      <c r="A5140">
        <v>19430904</v>
      </c>
      <c r="B5140">
        <v>0.22</v>
      </c>
      <c r="C5140">
        <v>0.14000000000000001</v>
      </c>
      <c r="D5140">
        <v>7.0000000000000007E-2</v>
      </c>
      <c r="E5140">
        <v>1E-3</v>
      </c>
    </row>
    <row r="5141" spans="1:5">
      <c r="A5141">
        <v>19430907</v>
      </c>
      <c r="B5141">
        <v>7.0000000000000007E-2</v>
      </c>
      <c r="C5141">
        <v>-0.43</v>
      </c>
      <c r="D5141">
        <v>0.11</v>
      </c>
      <c r="E5141">
        <v>1E-3</v>
      </c>
    </row>
    <row r="5142" spans="1:5">
      <c r="A5142">
        <v>19430908</v>
      </c>
      <c r="B5142">
        <v>-0.48</v>
      </c>
      <c r="C5142">
        <v>-7.0000000000000007E-2</v>
      </c>
      <c r="D5142">
        <v>-0.95</v>
      </c>
      <c r="E5142">
        <v>1E-3</v>
      </c>
    </row>
    <row r="5143" spans="1:5">
      <c r="A5143">
        <v>19430909</v>
      </c>
      <c r="B5143">
        <v>0.99</v>
      </c>
      <c r="C5143">
        <v>0.62</v>
      </c>
      <c r="D5143">
        <v>1.08</v>
      </c>
      <c r="E5143">
        <v>1E-3</v>
      </c>
    </row>
    <row r="5144" spans="1:5">
      <c r="A5144">
        <v>19430910</v>
      </c>
      <c r="B5144">
        <v>0.13</v>
      </c>
      <c r="C5144">
        <v>0.45</v>
      </c>
      <c r="D5144">
        <v>0.39</v>
      </c>
      <c r="E5144">
        <v>1E-3</v>
      </c>
    </row>
    <row r="5145" spans="1:5">
      <c r="A5145">
        <v>19430911</v>
      </c>
      <c r="B5145">
        <v>0.02</v>
      </c>
      <c r="C5145">
        <v>0.01</v>
      </c>
      <c r="D5145">
        <v>0.19</v>
      </c>
      <c r="E5145">
        <v>1E-3</v>
      </c>
    </row>
    <row r="5146" spans="1:5">
      <c r="A5146">
        <v>19430913</v>
      </c>
      <c r="B5146">
        <v>-0.13</v>
      </c>
      <c r="C5146">
        <v>0.08</v>
      </c>
      <c r="D5146">
        <v>-0.5</v>
      </c>
      <c r="E5146">
        <v>1E-3</v>
      </c>
    </row>
    <row r="5147" spans="1:5">
      <c r="A5147">
        <v>19430914</v>
      </c>
      <c r="B5147">
        <v>-0.23</v>
      </c>
      <c r="C5147">
        <v>-0.33</v>
      </c>
      <c r="D5147">
        <v>-0.11</v>
      </c>
      <c r="E5147">
        <v>1E-3</v>
      </c>
    </row>
    <row r="5148" spans="1:5">
      <c r="A5148">
        <v>19430915</v>
      </c>
      <c r="B5148">
        <v>0.21</v>
      </c>
      <c r="C5148">
        <v>0.22</v>
      </c>
      <c r="D5148">
        <v>0.49</v>
      </c>
      <c r="E5148">
        <v>1E-3</v>
      </c>
    </row>
    <row r="5149" spans="1:5">
      <c r="A5149">
        <v>19430916</v>
      </c>
      <c r="B5149">
        <v>0.37</v>
      </c>
      <c r="C5149">
        <v>-0.05</v>
      </c>
      <c r="D5149">
        <v>0.35</v>
      </c>
      <c r="E5149">
        <v>1E-3</v>
      </c>
    </row>
    <row r="5150" spans="1:5">
      <c r="A5150">
        <v>19430917</v>
      </c>
      <c r="B5150">
        <v>1</v>
      </c>
      <c r="C5150">
        <v>0</v>
      </c>
      <c r="D5150">
        <v>1.04</v>
      </c>
      <c r="E5150">
        <v>1E-3</v>
      </c>
    </row>
    <row r="5151" spans="1:5">
      <c r="A5151">
        <v>19430918</v>
      </c>
      <c r="B5151">
        <v>0.82</v>
      </c>
      <c r="C5151">
        <v>0.36</v>
      </c>
      <c r="D5151">
        <v>0.65</v>
      </c>
      <c r="E5151">
        <v>1E-3</v>
      </c>
    </row>
    <row r="5152" spans="1:5">
      <c r="A5152">
        <v>19430920</v>
      </c>
      <c r="B5152">
        <v>0.41</v>
      </c>
      <c r="C5152">
        <v>0.45</v>
      </c>
      <c r="D5152">
        <v>-0.19</v>
      </c>
      <c r="E5152">
        <v>1E-3</v>
      </c>
    </row>
    <row r="5153" spans="1:5">
      <c r="A5153">
        <v>19430921</v>
      </c>
      <c r="B5153">
        <v>0.02</v>
      </c>
      <c r="C5153">
        <v>-0.6</v>
      </c>
      <c r="D5153">
        <v>0.11</v>
      </c>
      <c r="E5153">
        <v>1E-3</v>
      </c>
    </row>
    <row r="5154" spans="1:5">
      <c r="A5154">
        <v>19430922</v>
      </c>
      <c r="B5154">
        <v>-0.33</v>
      </c>
      <c r="C5154">
        <v>0.04</v>
      </c>
      <c r="D5154">
        <v>-0.31</v>
      </c>
      <c r="E5154">
        <v>1E-3</v>
      </c>
    </row>
    <row r="5155" spans="1:5">
      <c r="A5155">
        <v>19430923</v>
      </c>
      <c r="B5155">
        <v>-0.6</v>
      </c>
      <c r="C5155">
        <v>0.02</v>
      </c>
      <c r="D5155">
        <v>-0.26</v>
      </c>
      <c r="E5155">
        <v>1E-3</v>
      </c>
    </row>
    <row r="5156" spans="1:5">
      <c r="A5156">
        <v>19430924</v>
      </c>
      <c r="B5156">
        <v>0.04</v>
      </c>
      <c r="C5156">
        <v>-0.03</v>
      </c>
      <c r="D5156">
        <v>0.35</v>
      </c>
      <c r="E5156">
        <v>1E-3</v>
      </c>
    </row>
    <row r="5157" spans="1:5">
      <c r="A5157">
        <v>19430925</v>
      </c>
      <c r="B5157">
        <v>0.01</v>
      </c>
      <c r="C5157">
        <v>0.34</v>
      </c>
      <c r="D5157">
        <v>-0.08</v>
      </c>
      <c r="E5157">
        <v>1E-3</v>
      </c>
    </row>
    <row r="5158" spans="1:5">
      <c r="A5158">
        <v>19430927</v>
      </c>
      <c r="B5158">
        <v>-0.75</v>
      </c>
      <c r="C5158">
        <v>-0.08</v>
      </c>
      <c r="D5158">
        <v>-1.22</v>
      </c>
      <c r="E5158">
        <v>1E-3</v>
      </c>
    </row>
    <row r="5159" spans="1:5">
      <c r="A5159">
        <v>19430928</v>
      </c>
      <c r="B5159">
        <v>-0.13</v>
      </c>
      <c r="C5159">
        <v>0.23</v>
      </c>
      <c r="D5159">
        <v>0.21</v>
      </c>
      <c r="E5159">
        <v>1E-3</v>
      </c>
    </row>
    <row r="5160" spans="1:5">
      <c r="A5160">
        <v>19430929</v>
      </c>
      <c r="B5160">
        <v>0.18</v>
      </c>
      <c r="C5160">
        <v>-0.12</v>
      </c>
      <c r="D5160">
        <v>0.1</v>
      </c>
      <c r="E5160">
        <v>1E-3</v>
      </c>
    </row>
    <row r="5161" spans="1:5">
      <c r="A5161">
        <v>19430930</v>
      </c>
      <c r="B5161">
        <v>0.28999999999999998</v>
      </c>
      <c r="C5161">
        <v>-0.19</v>
      </c>
      <c r="D5161">
        <v>0.3</v>
      </c>
      <c r="E5161">
        <v>1E-3</v>
      </c>
    </row>
    <row r="5162" spans="1:5">
      <c r="A5162">
        <v>19431001</v>
      </c>
      <c r="B5162">
        <v>0.15</v>
      </c>
      <c r="C5162">
        <v>0.16</v>
      </c>
      <c r="D5162">
        <v>0.28999999999999998</v>
      </c>
      <c r="E5162">
        <v>1E-3</v>
      </c>
    </row>
    <row r="5163" spans="1:5">
      <c r="A5163">
        <v>19431002</v>
      </c>
      <c r="B5163">
        <v>-0.05</v>
      </c>
      <c r="C5163">
        <v>0.25</v>
      </c>
      <c r="D5163">
        <v>-0.04</v>
      </c>
      <c r="E5163">
        <v>1E-3</v>
      </c>
    </row>
    <row r="5164" spans="1:5">
      <c r="A5164">
        <v>19431004</v>
      </c>
      <c r="B5164">
        <v>-0.5</v>
      </c>
      <c r="C5164">
        <v>-0.28999999999999998</v>
      </c>
      <c r="D5164">
        <v>-0.64</v>
      </c>
      <c r="E5164">
        <v>1E-3</v>
      </c>
    </row>
    <row r="5165" spans="1:5">
      <c r="A5165">
        <v>19431005</v>
      </c>
      <c r="B5165">
        <v>-0.41</v>
      </c>
      <c r="C5165">
        <v>0.06</v>
      </c>
      <c r="D5165">
        <v>-0.23</v>
      </c>
      <c r="E5165">
        <v>1E-3</v>
      </c>
    </row>
    <row r="5166" spans="1:5">
      <c r="A5166">
        <v>19431006</v>
      </c>
      <c r="B5166">
        <v>-1.02</v>
      </c>
      <c r="C5166">
        <v>-0.27</v>
      </c>
      <c r="D5166">
        <v>-0.42</v>
      </c>
      <c r="E5166">
        <v>1E-3</v>
      </c>
    </row>
    <row r="5167" spans="1:5">
      <c r="A5167">
        <v>19431007</v>
      </c>
      <c r="B5167">
        <v>-1.21</v>
      </c>
      <c r="C5167">
        <v>0.05</v>
      </c>
      <c r="D5167">
        <v>-0.55000000000000004</v>
      </c>
      <c r="E5167">
        <v>1E-3</v>
      </c>
    </row>
    <row r="5168" spans="1:5">
      <c r="A5168">
        <v>19431008</v>
      </c>
      <c r="B5168">
        <v>0.28999999999999998</v>
      </c>
      <c r="C5168">
        <v>-0.08</v>
      </c>
      <c r="D5168">
        <v>0.68</v>
      </c>
      <c r="E5168">
        <v>1E-3</v>
      </c>
    </row>
    <row r="5169" spans="1:5">
      <c r="A5169">
        <v>19431009</v>
      </c>
      <c r="B5169">
        <v>0.53</v>
      </c>
      <c r="C5169">
        <v>-0.16</v>
      </c>
      <c r="D5169">
        <v>0.75</v>
      </c>
      <c r="E5169">
        <v>1E-3</v>
      </c>
    </row>
    <row r="5170" spans="1:5">
      <c r="A5170">
        <v>19431011</v>
      </c>
      <c r="B5170">
        <v>-0.63</v>
      </c>
      <c r="C5170">
        <v>-0.13</v>
      </c>
      <c r="D5170">
        <v>-0.57999999999999996</v>
      </c>
      <c r="E5170">
        <v>1E-3</v>
      </c>
    </row>
    <row r="5171" spans="1:5">
      <c r="A5171">
        <v>19431013</v>
      </c>
      <c r="B5171">
        <v>-0.17</v>
      </c>
      <c r="C5171">
        <v>-0.48</v>
      </c>
      <c r="D5171">
        <v>-0.22</v>
      </c>
      <c r="E5171">
        <v>1E-3</v>
      </c>
    </row>
    <row r="5172" spans="1:5">
      <c r="A5172">
        <v>19431014</v>
      </c>
      <c r="B5172">
        <v>0.54</v>
      </c>
      <c r="C5172">
        <v>0.04</v>
      </c>
      <c r="D5172">
        <v>0.59</v>
      </c>
      <c r="E5172">
        <v>1E-3</v>
      </c>
    </row>
    <row r="5173" spans="1:5">
      <c r="A5173">
        <v>19431015</v>
      </c>
      <c r="B5173">
        <v>0.54</v>
      </c>
      <c r="C5173">
        <v>0.4</v>
      </c>
      <c r="D5173">
        <v>0.41</v>
      </c>
      <c r="E5173">
        <v>1E-3</v>
      </c>
    </row>
    <row r="5174" spans="1:5">
      <c r="A5174">
        <v>19431016</v>
      </c>
      <c r="B5174">
        <v>0.36</v>
      </c>
      <c r="C5174">
        <v>-7.0000000000000007E-2</v>
      </c>
      <c r="D5174">
        <v>0.22</v>
      </c>
      <c r="E5174">
        <v>1E-3</v>
      </c>
    </row>
    <row r="5175" spans="1:5">
      <c r="A5175">
        <v>19431018</v>
      </c>
      <c r="B5175">
        <v>-0.08</v>
      </c>
      <c r="C5175">
        <v>0.09</v>
      </c>
      <c r="D5175">
        <v>-0.2</v>
      </c>
      <c r="E5175">
        <v>1E-3</v>
      </c>
    </row>
    <row r="5176" spans="1:5">
      <c r="A5176">
        <v>19431019</v>
      </c>
      <c r="B5176">
        <v>0.36</v>
      </c>
      <c r="C5176">
        <v>0.18</v>
      </c>
      <c r="D5176">
        <v>0.67</v>
      </c>
      <c r="E5176">
        <v>1E-3</v>
      </c>
    </row>
    <row r="5177" spans="1:5">
      <c r="A5177">
        <v>19431020</v>
      </c>
      <c r="B5177">
        <v>0.24</v>
      </c>
      <c r="C5177">
        <v>0.05</v>
      </c>
      <c r="D5177">
        <v>0.06</v>
      </c>
      <c r="E5177">
        <v>1E-3</v>
      </c>
    </row>
    <row r="5178" spans="1:5">
      <c r="A5178">
        <v>19431021</v>
      </c>
      <c r="B5178">
        <v>-0.68</v>
      </c>
      <c r="C5178">
        <v>0.56999999999999995</v>
      </c>
      <c r="D5178">
        <v>-0.51</v>
      </c>
      <c r="E5178">
        <v>1E-3</v>
      </c>
    </row>
    <row r="5179" spans="1:5">
      <c r="A5179">
        <v>19431022</v>
      </c>
      <c r="B5179">
        <v>0.39</v>
      </c>
      <c r="C5179">
        <v>-0.3</v>
      </c>
      <c r="D5179">
        <v>0.41</v>
      </c>
      <c r="E5179">
        <v>1E-3</v>
      </c>
    </row>
    <row r="5180" spans="1:5">
      <c r="A5180">
        <v>19431023</v>
      </c>
      <c r="B5180">
        <v>0.02</v>
      </c>
      <c r="C5180">
        <v>0.09</v>
      </c>
      <c r="D5180">
        <v>0.28000000000000003</v>
      </c>
      <c r="E5180">
        <v>1E-3</v>
      </c>
    </row>
    <row r="5181" spans="1:5">
      <c r="A5181">
        <v>19431025</v>
      </c>
      <c r="B5181">
        <v>-0.11</v>
      </c>
      <c r="C5181">
        <v>-0.1</v>
      </c>
      <c r="D5181">
        <v>-0.38</v>
      </c>
      <c r="E5181">
        <v>1E-3</v>
      </c>
    </row>
    <row r="5182" spans="1:5">
      <c r="A5182">
        <v>19431026</v>
      </c>
      <c r="B5182">
        <v>0.28999999999999998</v>
      </c>
      <c r="C5182">
        <v>0.35</v>
      </c>
      <c r="D5182">
        <v>0.62</v>
      </c>
      <c r="E5182">
        <v>1E-3</v>
      </c>
    </row>
    <row r="5183" spans="1:5">
      <c r="A5183">
        <v>19431027</v>
      </c>
      <c r="B5183">
        <v>0.6</v>
      </c>
      <c r="C5183">
        <v>0.24</v>
      </c>
      <c r="D5183">
        <v>1.05</v>
      </c>
      <c r="E5183">
        <v>1E-3</v>
      </c>
    </row>
    <row r="5184" spans="1:5">
      <c r="A5184">
        <v>19431028</v>
      </c>
      <c r="B5184">
        <v>-0.13</v>
      </c>
      <c r="C5184">
        <v>0</v>
      </c>
      <c r="D5184">
        <v>-0.44</v>
      </c>
      <c r="E5184">
        <v>1E-3</v>
      </c>
    </row>
    <row r="5185" spans="1:5">
      <c r="A5185">
        <v>19431029</v>
      </c>
      <c r="B5185">
        <v>-0.47</v>
      </c>
      <c r="C5185">
        <v>0.04</v>
      </c>
      <c r="D5185">
        <v>-0.51</v>
      </c>
      <c r="E5185">
        <v>1E-3</v>
      </c>
    </row>
    <row r="5186" spans="1:5">
      <c r="A5186">
        <v>19431030</v>
      </c>
      <c r="B5186">
        <v>0.04</v>
      </c>
      <c r="C5186">
        <v>-0.08</v>
      </c>
      <c r="D5186">
        <v>0.47</v>
      </c>
      <c r="E5186">
        <v>1E-3</v>
      </c>
    </row>
    <row r="5187" spans="1:5">
      <c r="A5187">
        <v>19431101</v>
      </c>
      <c r="B5187">
        <v>-7.0000000000000007E-2</v>
      </c>
      <c r="C5187">
        <v>-0.14000000000000001</v>
      </c>
      <c r="D5187">
        <v>-0.6</v>
      </c>
      <c r="E5187">
        <v>1E-3</v>
      </c>
    </row>
    <row r="5188" spans="1:5">
      <c r="A5188">
        <v>19431103</v>
      </c>
      <c r="B5188">
        <v>-1</v>
      </c>
      <c r="C5188">
        <v>-0.6</v>
      </c>
      <c r="D5188">
        <v>-1.34</v>
      </c>
      <c r="E5188">
        <v>1E-3</v>
      </c>
    </row>
    <row r="5189" spans="1:5">
      <c r="A5189">
        <v>19431104</v>
      </c>
      <c r="B5189">
        <v>-1.03</v>
      </c>
      <c r="C5189">
        <v>-0.35</v>
      </c>
      <c r="D5189">
        <v>-1.08</v>
      </c>
      <c r="E5189">
        <v>1E-3</v>
      </c>
    </row>
    <row r="5190" spans="1:5">
      <c r="A5190">
        <v>19431105</v>
      </c>
      <c r="B5190">
        <v>-0.43</v>
      </c>
      <c r="C5190">
        <v>0.31</v>
      </c>
      <c r="D5190">
        <v>0.04</v>
      </c>
      <c r="E5190">
        <v>1E-3</v>
      </c>
    </row>
    <row r="5191" spans="1:5">
      <c r="A5191">
        <v>19431106</v>
      </c>
      <c r="B5191">
        <v>-0.02</v>
      </c>
      <c r="C5191">
        <v>0.04</v>
      </c>
      <c r="D5191">
        <v>-0.09</v>
      </c>
      <c r="E5191">
        <v>1E-3</v>
      </c>
    </row>
    <row r="5192" spans="1:5">
      <c r="A5192">
        <v>19431108</v>
      </c>
      <c r="B5192">
        <v>-3.23</v>
      </c>
      <c r="C5192">
        <v>-1.73</v>
      </c>
      <c r="D5192">
        <v>-3.58</v>
      </c>
      <c r="E5192">
        <v>1E-3</v>
      </c>
    </row>
    <row r="5193" spans="1:5">
      <c r="A5193">
        <v>19431109</v>
      </c>
      <c r="B5193">
        <v>0.53</v>
      </c>
      <c r="C5193">
        <v>-0.12</v>
      </c>
      <c r="D5193">
        <v>1.68</v>
      </c>
      <c r="E5193">
        <v>1E-3</v>
      </c>
    </row>
    <row r="5194" spans="1:5">
      <c r="A5194">
        <v>19431110</v>
      </c>
      <c r="B5194">
        <v>1.1200000000000001</v>
      </c>
      <c r="C5194">
        <v>0.71</v>
      </c>
      <c r="D5194">
        <v>0.93</v>
      </c>
      <c r="E5194">
        <v>1E-3</v>
      </c>
    </row>
    <row r="5195" spans="1:5">
      <c r="A5195">
        <v>19431112</v>
      </c>
      <c r="B5195">
        <v>-0.55000000000000004</v>
      </c>
      <c r="C5195">
        <v>-0.14000000000000001</v>
      </c>
      <c r="D5195">
        <v>0.16</v>
      </c>
      <c r="E5195">
        <v>1E-3</v>
      </c>
    </row>
    <row r="5196" spans="1:5">
      <c r="A5196">
        <v>19431113</v>
      </c>
      <c r="B5196">
        <v>-0.2</v>
      </c>
      <c r="C5196">
        <v>0.06</v>
      </c>
      <c r="D5196">
        <v>-0.08</v>
      </c>
      <c r="E5196">
        <v>1E-3</v>
      </c>
    </row>
    <row r="5197" spans="1:5">
      <c r="A5197">
        <v>19431115</v>
      </c>
      <c r="B5197">
        <v>0.1</v>
      </c>
      <c r="C5197">
        <v>0.26</v>
      </c>
      <c r="D5197">
        <v>0.68</v>
      </c>
      <c r="E5197">
        <v>1E-3</v>
      </c>
    </row>
    <row r="5198" spans="1:5">
      <c r="A5198">
        <v>19431116</v>
      </c>
      <c r="B5198">
        <v>-0.32</v>
      </c>
      <c r="C5198">
        <v>0.23</v>
      </c>
      <c r="D5198">
        <v>0.35</v>
      </c>
      <c r="E5198">
        <v>1E-3</v>
      </c>
    </row>
    <row r="5199" spans="1:5">
      <c r="A5199">
        <v>19431117</v>
      </c>
      <c r="B5199">
        <v>-0.57999999999999996</v>
      </c>
      <c r="C5199">
        <v>-0.36</v>
      </c>
      <c r="D5199">
        <v>-0.53</v>
      </c>
      <c r="E5199">
        <v>1E-3</v>
      </c>
    </row>
    <row r="5200" spans="1:5">
      <c r="A5200">
        <v>19431118</v>
      </c>
      <c r="B5200">
        <v>0.38</v>
      </c>
      <c r="C5200">
        <v>-0.04</v>
      </c>
      <c r="D5200">
        <v>0.22</v>
      </c>
      <c r="E5200">
        <v>1E-3</v>
      </c>
    </row>
    <row r="5201" spans="1:5">
      <c r="A5201">
        <v>19431119</v>
      </c>
      <c r="B5201">
        <v>1.26</v>
      </c>
      <c r="C5201">
        <v>0.19</v>
      </c>
      <c r="D5201">
        <v>1.47</v>
      </c>
      <c r="E5201">
        <v>1E-3</v>
      </c>
    </row>
    <row r="5202" spans="1:5">
      <c r="A5202">
        <v>19431120</v>
      </c>
      <c r="B5202">
        <v>0.56999999999999995</v>
      </c>
      <c r="C5202">
        <v>0.43</v>
      </c>
      <c r="D5202">
        <v>0.15</v>
      </c>
      <c r="E5202">
        <v>1E-3</v>
      </c>
    </row>
    <row r="5203" spans="1:5">
      <c r="A5203">
        <v>19431122</v>
      </c>
      <c r="B5203">
        <v>-0.27</v>
      </c>
      <c r="C5203">
        <v>0.18</v>
      </c>
      <c r="D5203">
        <v>-0.06</v>
      </c>
      <c r="E5203">
        <v>1E-3</v>
      </c>
    </row>
    <row r="5204" spans="1:5">
      <c r="A5204">
        <v>19431123</v>
      </c>
      <c r="B5204">
        <v>-0.12</v>
      </c>
      <c r="C5204">
        <v>0.13</v>
      </c>
      <c r="D5204">
        <v>-0.14000000000000001</v>
      </c>
      <c r="E5204">
        <v>1E-3</v>
      </c>
    </row>
    <row r="5205" spans="1:5">
      <c r="A5205">
        <v>19431124</v>
      </c>
      <c r="B5205">
        <v>-0.25</v>
      </c>
      <c r="C5205">
        <v>0.03</v>
      </c>
      <c r="D5205">
        <v>-1.07</v>
      </c>
      <c r="E5205">
        <v>1E-3</v>
      </c>
    </row>
    <row r="5206" spans="1:5">
      <c r="A5206">
        <v>19431126</v>
      </c>
      <c r="B5206">
        <v>-0.71</v>
      </c>
      <c r="C5206">
        <v>-0.39</v>
      </c>
      <c r="D5206">
        <v>-0.98</v>
      </c>
      <c r="E5206">
        <v>1E-3</v>
      </c>
    </row>
    <row r="5207" spans="1:5">
      <c r="A5207">
        <v>19431127</v>
      </c>
      <c r="B5207">
        <v>-0.31</v>
      </c>
      <c r="C5207">
        <v>-0.02</v>
      </c>
      <c r="D5207">
        <v>-0.19</v>
      </c>
      <c r="E5207">
        <v>1E-3</v>
      </c>
    </row>
    <row r="5208" spans="1:5">
      <c r="A5208">
        <v>19431129</v>
      </c>
      <c r="B5208">
        <v>-1</v>
      </c>
      <c r="C5208">
        <v>-7.0000000000000007E-2</v>
      </c>
      <c r="D5208">
        <v>0.02</v>
      </c>
      <c r="E5208">
        <v>1E-3</v>
      </c>
    </row>
    <row r="5209" spans="1:5">
      <c r="A5209">
        <v>19431130</v>
      </c>
      <c r="B5209">
        <v>0.11</v>
      </c>
      <c r="C5209">
        <v>-0.18</v>
      </c>
      <c r="D5209">
        <v>0</v>
      </c>
      <c r="E5209">
        <v>1E-3</v>
      </c>
    </row>
    <row r="5210" spans="1:5">
      <c r="A5210">
        <v>19431201</v>
      </c>
      <c r="B5210">
        <v>0.95</v>
      </c>
      <c r="C5210">
        <v>0.31</v>
      </c>
      <c r="D5210">
        <v>0.82</v>
      </c>
      <c r="E5210">
        <v>1E-3</v>
      </c>
    </row>
    <row r="5211" spans="1:5">
      <c r="A5211">
        <v>19431202</v>
      </c>
      <c r="B5211">
        <v>0.79</v>
      </c>
      <c r="C5211">
        <v>0.03</v>
      </c>
      <c r="D5211">
        <v>0.44</v>
      </c>
      <c r="E5211">
        <v>1E-3</v>
      </c>
    </row>
    <row r="5212" spans="1:5">
      <c r="A5212">
        <v>19431203</v>
      </c>
      <c r="B5212">
        <v>0.18</v>
      </c>
      <c r="C5212">
        <v>0.09</v>
      </c>
      <c r="D5212">
        <v>0.2</v>
      </c>
      <c r="E5212">
        <v>1E-3</v>
      </c>
    </row>
    <row r="5213" spans="1:5">
      <c r="A5213">
        <v>19431204</v>
      </c>
      <c r="B5213">
        <v>0.17</v>
      </c>
      <c r="C5213">
        <v>0.14000000000000001</v>
      </c>
      <c r="D5213">
        <v>7.0000000000000007E-2</v>
      </c>
      <c r="E5213">
        <v>1E-3</v>
      </c>
    </row>
    <row r="5214" spans="1:5">
      <c r="A5214">
        <v>19431206</v>
      </c>
      <c r="B5214">
        <v>0.47</v>
      </c>
      <c r="C5214">
        <v>-0.1</v>
      </c>
      <c r="D5214">
        <v>0.39</v>
      </c>
      <c r="E5214">
        <v>1E-3</v>
      </c>
    </row>
    <row r="5215" spans="1:5">
      <c r="A5215">
        <v>19431207</v>
      </c>
      <c r="B5215">
        <v>0.78</v>
      </c>
      <c r="C5215">
        <v>0.3</v>
      </c>
      <c r="D5215">
        <v>-0.06</v>
      </c>
      <c r="E5215">
        <v>1E-3</v>
      </c>
    </row>
    <row r="5216" spans="1:5">
      <c r="A5216">
        <v>19431208</v>
      </c>
      <c r="B5216">
        <v>1.06</v>
      </c>
      <c r="C5216">
        <v>0.72</v>
      </c>
      <c r="D5216">
        <v>1</v>
      </c>
      <c r="E5216">
        <v>1E-3</v>
      </c>
    </row>
    <row r="5217" spans="1:5">
      <c r="A5217">
        <v>19431209</v>
      </c>
      <c r="B5217">
        <v>-0.25</v>
      </c>
      <c r="C5217">
        <v>0.18</v>
      </c>
      <c r="D5217">
        <v>-0.33</v>
      </c>
      <c r="E5217">
        <v>1E-3</v>
      </c>
    </row>
    <row r="5218" spans="1:5">
      <c r="A5218">
        <v>19431210</v>
      </c>
      <c r="B5218">
        <v>0.64</v>
      </c>
      <c r="C5218">
        <v>-0.14000000000000001</v>
      </c>
      <c r="D5218">
        <v>-0.2</v>
      </c>
      <c r="E5218">
        <v>1E-3</v>
      </c>
    </row>
    <row r="5219" spans="1:5">
      <c r="A5219">
        <v>19431211</v>
      </c>
      <c r="B5219">
        <v>0.23</v>
      </c>
      <c r="C5219">
        <v>0.13</v>
      </c>
      <c r="D5219">
        <v>7.0000000000000007E-2</v>
      </c>
      <c r="E5219">
        <v>1E-3</v>
      </c>
    </row>
    <row r="5220" spans="1:5">
      <c r="A5220">
        <v>19431213</v>
      </c>
      <c r="B5220">
        <v>-0.33</v>
      </c>
      <c r="C5220">
        <v>-0.24</v>
      </c>
      <c r="D5220">
        <v>-0.55000000000000004</v>
      </c>
      <c r="E5220">
        <v>1E-3</v>
      </c>
    </row>
    <row r="5221" spans="1:5">
      <c r="A5221">
        <v>19431214</v>
      </c>
      <c r="B5221">
        <v>-0.28000000000000003</v>
      </c>
      <c r="C5221">
        <v>-0.08</v>
      </c>
      <c r="D5221">
        <v>-0.03</v>
      </c>
      <c r="E5221">
        <v>1E-3</v>
      </c>
    </row>
    <row r="5222" spans="1:5">
      <c r="A5222">
        <v>19431215</v>
      </c>
      <c r="B5222">
        <v>0.08</v>
      </c>
      <c r="C5222">
        <v>0.19</v>
      </c>
      <c r="D5222">
        <v>0.27</v>
      </c>
      <c r="E5222">
        <v>1E-3</v>
      </c>
    </row>
    <row r="5223" spans="1:5">
      <c r="A5223">
        <v>19431216</v>
      </c>
      <c r="B5223">
        <v>0.41</v>
      </c>
      <c r="C5223">
        <v>-0.27</v>
      </c>
      <c r="D5223">
        <v>-0.23</v>
      </c>
      <c r="E5223">
        <v>1E-3</v>
      </c>
    </row>
    <row r="5224" spans="1:5">
      <c r="A5224">
        <v>19431217</v>
      </c>
      <c r="B5224">
        <v>0.4</v>
      </c>
      <c r="C5224">
        <v>0.04</v>
      </c>
      <c r="D5224">
        <v>1.19</v>
      </c>
      <c r="E5224">
        <v>1E-3</v>
      </c>
    </row>
    <row r="5225" spans="1:5">
      <c r="A5225">
        <v>19431218</v>
      </c>
      <c r="B5225">
        <v>0.38</v>
      </c>
      <c r="C5225">
        <v>0.28999999999999998</v>
      </c>
      <c r="D5225">
        <v>0.13</v>
      </c>
      <c r="E5225">
        <v>1E-3</v>
      </c>
    </row>
    <row r="5226" spans="1:5">
      <c r="A5226">
        <v>19431220</v>
      </c>
      <c r="B5226">
        <v>0.22</v>
      </c>
      <c r="C5226">
        <v>0.26</v>
      </c>
      <c r="D5226">
        <v>-0.11</v>
      </c>
      <c r="E5226">
        <v>1E-3</v>
      </c>
    </row>
    <row r="5227" spans="1:5">
      <c r="A5227">
        <v>19431221</v>
      </c>
      <c r="B5227">
        <v>-0.3</v>
      </c>
      <c r="C5227">
        <v>0.22</v>
      </c>
      <c r="D5227">
        <v>-0.6</v>
      </c>
      <c r="E5227">
        <v>1E-3</v>
      </c>
    </row>
    <row r="5228" spans="1:5">
      <c r="A5228">
        <v>19431222</v>
      </c>
      <c r="B5228">
        <v>-0.08</v>
      </c>
      <c r="C5228">
        <v>0.13</v>
      </c>
      <c r="D5228">
        <v>-0.19</v>
      </c>
      <c r="E5228">
        <v>1E-3</v>
      </c>
    </row>
    <row r="5229" spans="1:5">
      <c r="A5229">
        <v>19431223</v>
      </c>
      <c r="B5229">
        <v>-0.04</v>
      </c>
      <c r="C5229">
        <v>-0.03</v>
      </c>
      <c r="D5229">
        <v>0.17</v>
      </c>
      <c r="E5229">
        <v>1E-3</v>
      </c>
    </row>
    <row r="5230" spans="1:5">
      <c r="A5230">
        <v>19431224</v>
      </c>
      <c r="B5230">
        <v>0.15</v>
      </c>
      <c r="C5230">
        <v>0.15</v>
      </c>
      <c r="D5230">
        <v>0.32</v>
      </c>
      <c r="E5230">
        <v>1E-3</v>
      </c>
    </row>
    <row r="5231" spans="1:5">
      <c r="A5231">
        <v>19431227</v>
      </c>
      <c r="B5231">
        <v>-0.09</v>
      </c>
      <c r="C5231">
        <v>0.34</v>
      </c>
      <c r="D5231">
        <v>-0.34</v>
      </c>
      <c r="E5231">
        <v>1E-3</v>
      </c>
    </row>
    <row r="5232" spans="1:5">
      <c r="A5232">
        <v>19431228</v>
      </c>
      <c r="B5232">
        <v>-0.84</v>
      </c>
      <c r="C5232">
        <v>0.03</v>
      </c>
      <c r="D5232">
        <v>-1.1200000000000001</v>
      </c>
      <c r="E5232">
        <v>1E-3</v>
      </c>
    </row>
    <row r="5233" spans="1:5">
      <c r="A5233">
        <v>19431229</v>
      </c>
      <c r="B5233">
        <v>-0.2</v>
      </c>
      <c r="C5233">
        <v>-0.38</v>
      </c>
      <c r="D5233">
        <v>0.46</v>
      </c>
      <c r="E5233">
        <v>1E-3</v>
      </c>
    </row>
    <row r="5234" spans="1:5">
      <c r="A5234">
        <v>19431230</v>
      </c>
      <c r="B5234">
        <v>1.64</v>
      </c>
      <c r="C5234">
        <v>0</v>
      </c>
      <c r="D5234">
        <v>1.53</v>
      </c>
      <c r="E5234">
        <v>1E-3</v>
      </c>
    </row>
    <row r="5235" spans="1:5">
      <c r="A5235">
        <v>19431231</v>
      </c>
      <c r="B5235">
        <v>0.08</v>
      </c>
      <c r="C5235">
        <v>0.74</v>
      </c>
      <c r="D5235">
        <v>-0.34</v>
      </c>
      <c r="E5235">
        <v>1E-3</v>
      </c>
    </row>
    <row r="5236" spans="1:5">
      <c r="A5236">
        <v>19440103</v>
      </c>
      <c r="B5236">
        <v>-0.12</v>
      </c>
      <c r="C5236">
        <v>0.09</v>
      </c>
      <c r="D5236">
        <v>0.03</v>
      </c>
      <c r="E5236">
        <v>1E-3</v>
      </c>
    </row>
    <row r="5237" spans="1:5">
      <c r="A5237">
        <v>19440104</v>
      </c>
      <c r="B5237">
        <v>1.04</v>
      </c>
      <c r="C5237">
        <v>-0.28999999999999998</v>
      </c>
      <c r="D5237">
        <v>1.1499999999999999</v>
      </c>
      <c r="E5237">
        <v>1E-3</v>
      </c>
    </row>
    <row r="5238" spans="1:5">
      <c r="A5238">
        <v>19440105</v>
      </c>
      <c r="B5238">
        <v>0.96</v>
      </c>
      <c r="C5238">
        <v>0.63</v>
      </c>
      <c r="D5238">
        <v>0.32</v>
      </c>
      <c r="E5238">
        <v>1E-3</v>
      </c>
    </row>
    <row r="5239" spans="1:5">
      <c r="A5239">
        <v>19440106</v>
      </c>
      <c r="B5239">
        <v>-0.23</v>
      </c>
      <c r="C5239">
        <v>0.25</v>
      </c>
      <c r="D5239">
        <v>-0.01</v>
      </c>
      <c r="E5239">
        <v>1E-3</v>
      </c>
    </row>
    <row r="5240" spans="1:5">
      <c r="A5240">
        <v>19440107</v>
      </c>
      <c r="B5240">
        <v>-0.12</v>
      </c>
      <c r="C5240">
        <v>0.53</v>
      </c>
      <c r="D5240">
        <v>0</v>
      </c>
      <c r="E5240">
        <v>1E-3</v>
      </c>
    </row>
    <row r="5241" spans="1:5">
      <c r="A5241">
        <v>19440108</v>
      </c>
      <c r="B5241">
        <v>0.03</v>
      </c>
      <c r="C5241">
        <v>-0.02</v>
      </c>
      <c r="D5241">
        <v>0.06</v>
      </c>
      <c r="E5241">
        <v>1E-3</v>
      </c>
    </row>
    <row r="5242" spans="1:5">
      <c r="A5242">
        <v>19440110</v>
      </c>
      <c r="B5242">
        <v>-0.19</v>
      </c>
      <c r="C5242">
        <v>0.2</v>
      </c>
      <c r="D5242">
        <v>0.05</v>
      </c>
      <c r="E5242">
        <v>1E-3</v>
      </c>
    </row>
    <row r="5243" spans="1:5">
      <c r="A5243">
        <v>19440111</v>
      </c>
      <c r="B5243">
        <v>0.54</v>
      </c>
      <c r="C5243">
        <v>0.05</v>
      </c>
      <c r="D5243">
        <v>0.3</v>
      </c>
      <c r="E5243">
        <v>1E-3</v>
      </c>
    </row>
    <row r="5244" spans="1:5">
      <c r="A5244">
        <v>19440112</v>
      </c>
      <c r="B5244">
        <v>-0.6</v>
      </c>
      <c r="C5244">
        <v>0.13</v>
      </c>
      <c r="D5244">
        <v>-0.35</v>
      </c>
      <c r="E5244">
        <v>1E-3</v>
      </c>
    </row>
    <row r="5245" spans="1:5">
      <c r="A5245">
        <v>19440113</v>
      </c>
      <c r="B5245">
        <v>-0.26</v>
      </c>
      <c r="C5245">
        <v>0.04</v>
      </c>
      <c r="D5245">
        <v>0.11</v>
      </c>
      <c r="E5245">
        <v>1E-3</v>
      </c>
    </row>
    <row r="5246" spans="1:5">
      <c r="A5246">
        <v>19440114</v>
      </c>
      <c r="B5246">
        <v>0.63</v>
      </c>
      <c r="C5246">
        <v>0.56000000000000005</v>
      </c>
      <c r="D5246">
        <v>0.48</v>
      </c>
      <c r="E5246">
        <v>1E-3</v>
      </c>
    </row>
    <row r="5247" spans="1:5">
      <c r="A5247">
        <v>19440115</v>
      </c>
      <c r="B5247">
        <v>0.47</v>
      </c>
      <c r="C5247">
        <v>0.16</v>
      </c>
      <c r="D5247">
        <v>0.41</v>
      </c>
      <c r="E5247">
        <v>1E-3</v>
      </c>
    </row>
    <row r="5248" spans="1:5">
      <c r="A5248">
        <v>19440117</v>
      </c>
      <c r="B5248">
        <v>-0.28999999999999998</v>
      </c>
      <c r="C5248">
        <v>-0.04</v>
      </c>
      <c r="D5248">
        <v>-0.5</v>
      </c>
      <c r="E5248">
        <v>1E-3</v>
      </c>
    </row>
    <row r="5249" spans="1:5">
      <c r="A5249">
        <v>19440118</v>
      </c>
      <c r="B5249">
        <v>-0.22</v>
      </c>
      <c r="C5249">
        <v>-0.41</v>
      </c>
      <c r="D5249">
        <v>0.1</v>
      </c>
      <c r="E5249">
        <v>1E-3</v>
      </c>
    </row>
    <row r="5250" spans="1:5">
      <c r="A5250">
        <v>19440119</v>
      </c>
      <c r="B5250">
        <v>-0.02</v>
      </c>
      <c r="C5250">
        <v>-0.13</v>
      </c>
      <c r="D5250">
        <v>-0.52</v>
      </c>
      <c r="E5250">
        <v>1E-3</v>
      </c>
    </row>
    <row r="5251" spans="1:5">
      <c r="A5251">
        <v>19440120</v>
      </c>
      <c r="B5251">
        <v>0.11</v>
      </c>
      <c r="C5251">
        <v>0.39</v>
      </c>
      <c r="D5251">
        <v>0.36</v>
      </c>
      <c r="E5251">
        <v>1E-3</v>
      </c>
    </row>
    <row r="5252" spans="1:5">
      <c r="A5252">
        <v>19440121</v>
      </c>
      <c r="B5252">
        <v>0.22</v>
      </c>
      <c r="C5252">
        <v>0.18</v>
      </c>
      <c r="D5252">
        <v>0.42</v>
      </c>
      <c r="E5252">
        <v>1E-3</v>
      </c>
    </row>
    <row r="5253" spans="1:5">
      <c r="A5253">
        <v>19440122</v>
      </c>
      <c r="B5253">
        <v>0.23</v>
      </c>
      <c r="C5253">
        <v>-0.04</v>
      </c>
      <c r="D5253">
        <v>0.09</v>
      </c>
      <c r="E5253">
        <v>1E-3</v>
      </c>
    </row>
    <row r="5254" spans="1:5">
      <c r="A5254">
        <v>19440124</v>
      </c>
      <c r="B5254">
        <v>-0.16</v>
      </c>
      <c r="C5254">
        <v>0.28000000000000003</v>
      </c>
      <c r="D5254">
        <v>-0.39</v>
      </c>
      <c r="E5254">
        <v>1E-3</v>
      </c>
    </row>
    <row r="5255" spans="1:5">
      <c r="A5255">
        <v>19440125</v>
      </c>
      <c r="B5255">
        <v>-0.11</v>
      </c>
      <c r="C5255">
        <v>-0.23</v>
      </c>
      <c r="D5255">
        <v>-0.28000000000000003</v>
      </c>
      <c r="E5255">
        <v>1E-3</v>
      </c>
    </row>
    <row r="5256" spans="1:5">
      <c r="A5256">
        <v>19440126</v>
      </c>
      <c r="B5256">
        <v>-0.87</v>
      </c>
      <c r="C5256">
        <v>0.11</v>
      </c>
      <c r="D5256">
        <v>-1.01</v>
      </c>
      <c r="E5256">
        <v>1E-3</v>
      </c>
    </row>
    <row r="5257" spans="1:5">
      <c r="A5257">
        <v>19440127</v>
      </c>
      <c r="B5257">
        <v>-0.11</v>
      </c>
      <c r="C5257">
        <v>-0.01</v>
      </c>
      <c r="D5257">
        <v>0.04</v>
      </c>
      <c r="E5257">
        <v>1E-3</v>
      </c>
    </row>
    <row r="5258" spans="1:5">
      <c r="A5258">
        <v>19440128</v>
      </c>
      <c r="B5258">
        <v>0.49</v>
      </c>
      <c r="C5258">
        <v>-0.13</v>
      </c>
      <c r="D5258">
        <v>0.9</v>
      </c>
      <c r="E5258">
        <v>1E-3</v>
      </c>
    </row>
    <row r="5259" spans="1:5">
      <c r="A5259">
        <v>19440129</v>
      </c>
      <c r="B5259">
        <v>0.11</v>
      </c>
      <c r="C5259">
        <v>0.18</v>
      </c>
      <c r="D5259">
        <v>0.23</v>
      </c>
      <c r="E5259">
        <v>1E-3</v>
      </c>
    </row>
    <row r="5260" spans="1:5">
      <c r="A5260">
        <v>19440131</v>
      </c>
      <c r="B5260">
        <v>0.23</v>
      </c>
      <c r="C5260">
        <v>0.05</v>
      </c>
      <c r="D5260">
        <v>0.26</v>
      </c>
      <c r="E5260">
        <v>1E-3</v>
      </c>
    </row>
    <row r="5261" spans="1:5">
      <c r="A5261">
        <v>19440201</v>
      </c>
      <c r="B5261">
        <v>0.09</v>
      </c>
      <c r="C5261">
        <v>0.25</v>
      </c>
      <c r="D5261">
        <v>-0.11</v>
      </c>
      <c r="E5261">
        <v>1E-3</v>
      </c>
    </row>
    <row r="5262" spans="1:5">
      <c r="A5262">
        <v>19440202</v>
      </c>
      <c r="B5262">
        <v>-0.17</v>
      </c>
      <c r="C5262">
        <v>7.0000000000000007E-2</v>
      </c>
      <c r="D5262">
        <v>0.16</v>
      </c>
      <c r="E5262">
        <v>1E-3</v>
      </c>
    </row>
    <row r="5263" spans="1:5">
      <c r="A5263">
        <v>19440203</v>
      </c>
      <c r="B5263">
        <v>-0.79</v>
      </c>
      <c r="C5263">
        <v>0.27</v>
      </c>
      <c r="D5263">
        <v>-0.45</v>
      </c>
      <c r="E5263">
        <v>1E-3</v>
      </c>
    </row>
    <row r="5264" spans="1:5">
      <c r="A5264">
        <v>19440204</v>
      </c>
      <c r="B5264">
        <v>-0.64</v>
      </c>
      <c r="C5264">
        <v>0</v>
      </c>
      <c r="D5264">
        <v>-0.6</v>
      </c>
      <c r="E5264">
        <v>1E-3</v>
      </c>
    </row>
    <row r="5265" spans="1:5">
      <c r="A5265">
        <v>19440205</v>
      </c>
      <c r="B5265">
        <v>0.2</v>
      </c>
      <c r="C5265">
        <v>0.09</v>
      </c>
      <c r="D5265">
        <v>0.74</v>
      </c>
      <c r="E5265">
        <v>1E-3</v>
      </c>
    </row>
    <row r="5266" spans="1:5">
      <c r="A5266">
        <v>19440207</v>
      </c>
      <c r="B5266">
        <v>-0.34</v>
      </c>
      <c r="C5266">
        <v>-0.03</v>
      </c>
      <c r="D5266">
        <v>0.3</v>
      </c>
      <c r="E5266">
        <v>1E-3</v>
      </c>
    </row>
    <row r="5267" spans="1:5">
      <c r="A5267">
        <v>19440208</v>
      </c>
      <c r="B5267">
        <v>0.55000000000000004</v>
      </c>
      <c r="C5267">
        <v>-0.28999999999999998</v>
      </c>
      <c r="D5267">
        <v>0.16</v>
      </c>
      <c r="E5267">
        <v>1E-3</v>
      </c>
    </row>
    <row r="5268" spans="1:5">
      <c r="A5268">
        <v>19440209</v>
      </c>
      <c r="B5268">
        <v>-0.01</v>
      </c>
      <c r="C5268">
        <v>-0.06</v>
      </c>
      <c r="D5268">
        <v>0.1</v>
      </c>
      <c r="E5268">
        <v>1E-3</v>
      </c>
    </row>
    <row r="5269" spans="1:5">
      <c r="A5269">
        <v>19440210</v>
      </c>
      <c r="B5269">
        <v>0.61</v>
      </c>
      <c r="C5269">
        <v>-0.27</v>
      </c>
      <c r="D5269">
        <v>1.08</v>
      </c>
      <c r="E5269">
        <v>1E-3</v>
      </c>
    </row>
    <row r="5270" spans="1:5">
      <c r="A5270">
        <v>19440211</v>
      </c>
      <c r="B5270">
        <v>-0.1</v>
      </c>
      <c r="C5270">
        <v>0.27</v>
      </c>
      <c r="D5270">
        <v>0.04</v>
      </c>
      <c r="E5270">
        <v>1E-3</v>
      </c>
    </row>
    <row r="5271" spans="1:5">
      <c r="A5271">
        <v>19440214</v>
      </c>
      <c r="B5271">
        <v>0.08</v>
      </c>
      <c r="C5271">
        <v>0.2</v>
      </c>
      <c r="D5271">
        <v>-0.27</v>
      </c>
      <c r="E5271">
        <v>1E-3</v>
      </c>
    </row>
    <row r="5272" spans="1:5">
      <c r="A5272">
        <v>19440215</v>
      </c>
      <c r="B5272">
        <v>0.53</v>
      </c>
      <c r="C5272">
        <v>-0.17</v>
      </c>
      <c r="D5272">
        <v>0.77</v>
      </c>
      <c r="E5272">
        <v>1E-3</v>
      </c>
    </row>
    <row r="5273" spans="1:5">
      <c r="A5273">
        <v>19440216</v>
      </c>
      <c r="B5273">
        <v>-0.08</v>
      </c>
      <c r="C5273">
        <v>0.15</v>
      </c>
      <c r="D5273">
        <v>-0.49</v>
      </c>
      <c r="E5273">
        <v>1E-3</v>
      </c>
    </row>
    <row r="5274" spans="1:5">
      <c r="A5274">
        <v>19440217</v>
      </c>
      <c r="B5274">
        <v>0.39</v>
      </c>
      <c r="C5274">
        <v>-0.27</v>
      </c>
      <c r="D5274">
        <v>0.83</v>
      </c>
      <c r="E5274">
        <v>1E-3</v>
      </c>
    </row>
    <row r="5275" spans="1:5">
      <c r="A5275">
        <v>19440218</v>
      </c>
      <c r="B5275">
        <v>-0.36</v>
      </c>
      <c r="C5275">
        <v>0.28999999999999998</v>
      </c>
      <c r="D5275">
        <v>-0.48</v>
      </c>
      <c r="E5275">
        <v>1E-3</v>
      </c>
    </row>
    <row r="5276" spans="1:5">
      <c r="A5276">
        <v>19440219</v>
      </c>
      <c r="B5276">
        <v>-0.03</v>
      </c>
      <c r="C5276">
        <v>-0.01</v>
      </c>
      <c r="D5276">
        <v>0.06</v>
      </c>
      <c r="E5276">
        <v>1E-3</v>
      </c>
    </row>
    <row r="5277" spans="1:5">
      <c r="A5277">
        <v>19440221</v>
      </c>
      <c r="B5277">
        <v>0.03</v>
      </c>
      <c r="C5277">
        <v>0.09</v>
      </c>
      <c r="D5277">
        <v>-0.15</v>
      </c>
      <c r="E5277">
        <v>1E-3</v>
      </c>
    </row>
    <row r="5278" spans="1:5">
      <c r="A5278">
        <v>19440223</v>
      </c>
      <c r="B5278">
        <v>0.61</v>
      </c>
      <c r="C5278">
        <v>-0.26</v>
      </c>
      <c r="D5278">
        <v>1.1299999999999999</v>
      </c>
      <c r="E5278">
        <v>1E-3</v>
      </c>
    </row>
    <row r="5279" spans="1:5">
      <c r="A5279">
        <v>19440224</v>
      </c>
      <c r="B5279">
        <v>0.2</v>
      </c>
      <c r="C5279">
        <v>0.18</v>
      </c>
      <c r="D5279">
        <v>-0.03</v>
      </c>
      <c r="E5279">
        <v>1E-3</v>
      </c>
    </row>
    <row r="5280" spans="1:5">
      <c r="A5280">
        <v>19440225</v>
      </c>
      <c r="B5280">
        <v>0.04</v>
      </c>
      <c r="C5280">
        <v>0.11</v>
      </c>
      <c r="D5280">
        <v>-0.19</v>
      </c>
      <c r="E5280">
        <v>1E-3</v>
      </c>
    </row>
    <row r="5281" spans="1:5">
      <c r="A5281">
        <v>19440226</v>
      </c>
      <c r="B5281">
        <v>0</v>
      </c>
      <c r="C5281">
        <v>-0.06</v>
      </c>
      <c r="D5281">
        <v>0.14000000000000001</v>
      </c>
      <c r="E5281">
        <v>1E-3</v>
      </c>
    </row>
    <row r="5282" spans="1:5">
      <c r="A5282">
        <v>19440228</v>
      </c>
      <c r="B5282">
        <v>0.16</v>
      </c>
      <c r="C5282">
        <v>-0.51</v>
      </c>
      <c r="D5282">
        <v>-0.46</v>
      </c>
      <c r="E5282">
        <v>1E-3</v>
      </c>
    </row>
    <row r="5283" spans="1:5">
      <c r="A5283">
        <v>19440229</v>
      </c>
      <c r="B5283">
        <v>-0.6</v>
      </c>
      <c r="C5283">
        <v>-0.11</v>
      </c>
      <c r="D5283">
        <v>-1.43</v>
      </c>
      <c r="E5283">
        <v>1E-3</v>
      </c>
    </row>
    <row r="5284" spans="1:5">
      <c r="A5284">
        <v>19440301</v>
      </c>
      <c r="B5284">
        <v>0.35</v>
      </c>
      <c r="C5284">
        <v>-0.15</v>
      </c>
      <c r="D5284">
        <v>0.56999999999999995</v>
      </c>
      <c r="E5284">
        <v>1E-3</v>
      </c>
    </row>
    <row r="5285" spans="1:5">
      <c r="A5285">
        <v>19440302</v>
      </c>
      <c r="B5285">
        <v>0.21</v>
      </c>
      <c r="C5285">
        <v>0.35</v>
      </c>
      <c r="D5285">
        <v>0.24</v>
      </c>
      <c r="E5285">
        <v>1E-3</v>
      </c>
    </row>
    <row r="5286" spans="1:5">
      <c r="A5286">
        <v>19440303</v>
      </c>
      <c r="B5286">
        <v>0.11</v>
      </c>
      <c r="C5286">
        <v>-0.06</v>
      </c>
      <c r="D5286">
        <v>-0.49</v>
      </c>
      <c r="E5286">
        <v>1E-3</v>
      </c>
    </row>
    <row r="5287" spans="1:5">
      <c r="A5287">
        <v>19440304</v>
      </c>
      <c r="B5287">
        <v>0.03</v>
      </c>
      <c r="C5287">
        <v>0</v>
      </c>
      <c r="D5287">
        <v>-0.12</v>
      </c>
      <c r="E5287">
        <v>1E-3</v>
      </c>
    </row>
    <row r="5288" spans="1:5">
      <c r="A5288">
        <v>19440306</v>
      </c>
      <c r="B5288">
        <v>0.32</v>
      </c>
      <c r="C5288">
        <v>-0.13</v>
      </c>
      <c r="D5288">
        <v>0.56000000000000005</v>
      </c>
      <c r="E5288">
        <v>1E-3</v>
      </c>
    </row>
    <row r="5289" spans="1:5">
      <c r="A5289">
        <v>19440307</v>
      </c>
      <c r="B5289">
        <v>0.67</v>
      </c>
      <c r="C5289">
        <v>0.34</v>
      </c>
      <c r="D5289">
        <v>0.41</v>
      </c>
      <c r="E5289">
        <v>1E-3</v>
      </c>
    </row>
    <row r="5290" spans="1:5">
      <c r="A5290">
        <v>19440308</v>
      </c>
      <c r="B5290">
        <v>0.74</v>
      </c>
      <c r="C5290">
        <v>0.04</v>
      </c>
      <c r="D5290">
        <v>-0.28000000000000003</v>
      </c>
      <c r="E5290">
        <v>1E-3</v>
      </c>
    </row>
    <row r="5291" spans="1:5">
      <c r="A5291">
        <v>19440309</v>
      </c>
      <c r="B5291">
        <v>-0.13</v>
      </c>
      <c r="C5291">
        <v>0.16</v>
      </c>
      <c r="D5291">
        <v>0.17</v>
      </c>
      <c r="E5291">
        <v>1E-3</v>
      </c>
    </row>
    <row r="5292" spans="1:5">
      <c r="A5292">
        <v>19440310</v>
      </c>
      <c r="B5292">
        <v>0.45</v>
      </c>
      <c r="C5292">
        <v>0.32</v>
      </c>
      <c r="D5292">
        <v>0.01</v>
      </c>
      <c r="E5292">
        <v>1E-3</v>
      </c>
    </row>
    <row r="5293" spans="1:5">
      <c r="A5293">
        <v>19440311</v>
      </c>
      <c r="B5293">
        <v>0.27</v>
      </c>
      <c r="C5293">
        <v>0.09</v>
      </c>
      <c r="D5293">
        <v>0.42</v>
      </c>
      <c r="E5293">
        <v>1E-3</v>
      </c>
    </row>
    <row r="5294" spans="1:5">
      <c r="A5294">
        <v>19440313</v>
      </c>
      <c r="B5294">
        <v>0.7</v>
      </c>
      <c r="C5294">
        <v>-0.08</v>
      </c>
      <c r="D5294">
        <v>0.55000000000000004</v>
      </c>
      <c r="E5294">
        <v>1E-3</v>
      </c>
    </row>
    <row r="5295" spans="1:5">
      <c r="A5295">
        <v>19440314</v>
      </c>
      <c r="B5295">
        <v>-0.23</v>
      </c>
      <c r="C5295">
        <v>-0.28999999999999998</v>
      </c>
      <c r="D5295">
        <v>-7.0000000000000007E-2</v>
      </c>
      <c r="E5295">
        <v>1E-3</v>
      </c>
    </row>
    <row r="5296" spans="1:5">
      <c r="A5296">
        <v>19440315</v>
      </c>
      <c r="B5296">
        <v>0.4</v>
      </c>
      <c r="C5296">
        <v>0.08</v>
      </c>
      <c r="D5296">
        <v>0.61</v>
      </c>
      <c r="E5296">
        <v>1E-3</v>
      </c>
    </row>
    <row r="5297" spans="1:5">
      <c r="A5297">
        <v>19440316</v>
      </c>
      <c r="B5297">
        <v>0.24</v>
      </c>
      <c r="C5297">
        <v>0.38</v>
      </c>
      <c r="D5297">
        <v>0.57999999999999996</v>
      </c>
      <c r="E5297">
        <v>1E-3</v>
      </c>
    </row>
    <row r="5298" spans="1:5">
      <c r="A5298">
        <v>19440317</v>
      </c>
      <c r="B5298">
        <v>0.16</v>
      </c>
      <c r="C5298">
        <v>-7.0000000000000007E-2</v>
      </c>
      <c r="D5298">
        <v>0.52</v>
      </c>
      <c r="E5298">
        <v>1E-3</v>
      </c>
    </row>
    <row r="5299" spans="1:5">
      <c r="A5299">
        <v>19440318</v>
      </c>
      <c r="B5299">
        <v>-0.28999999999999998</v>
      </c>
      <c r="C5299">
        <v>0.21</v>
      </c>
      <c r="D5299">
        <v>0.24</v>
      </c>
      <c r="E5299">
        <v>1E-3</v>
      </c>
    </row>
    <row r="5300" spans="1:5">
      <c r="A5300">
        <v>19440320</v>
      </c>
      <c r="B5300">
        <v>-0.41</v>
      </c>
      <c r="C5300">
        <v>0.08</v>
      </c>
      <c r="D5300">
        <v>-0.41</v>
      </c>
      <c r="E5300">
        <v>1E-3</v>
      </c>
    </row>
    <row r="5301" spans="1:5">
      <c r="A5301">
        <v>19440321</v>
      </c>
      <c r="B5301">
        <v>0.32</v>
      </c>
      <c r="C5301">
        <v>0.02</v>
      </c>
      <c r="D5301">
        <v>1.03</v>
      </c>
      <c r="E5301">
        <v>1E-3</v>
      </c>
    </row>
    <row r="5302" spans="1:5">
      <c r="A5302">
        <v>19440322</v>
      </c>
      <c r="B5302">
        <v>-0.08</v>
      </c>
      <c r="C5302">
        <v>0.28999999999999998</v>
      </c>
      <c r="D5302">
        <v>-0.32</v>
      </c>
      <c r="E5302">
        <v>1E-3</v>
      </c>
    </row>
    <row r="5303" spans="1:5">
      <c r="A5303">
        <v>19440323</v>
      </c>
      <c r="B5303">
        <v>-0.83</v>
      </c>
      <c r="C5303">
        <v>0.37</v>
      </c>
      <c r="D5303">
        <v>-0.42</v>
      </c>
      <c r="E5303">
        <v>1E-3</v>
      </c>
    </row>
    <row r="5304" spans="1:5">
      <c r="A5304">
        <v>19440324</v>
      </c>
      <c r="B5304">
        <v>0.24</v>
      </c>
      <c r="C5304">
        <v>-0.22</v>
      </c>
      <c r="D5304">
        <v>0.28999999999999998</v>
      </c>
      <c r="E5304">
        <v>1E-3</v>
      </c>
    </row>
    <row r="5305" spans="1:5">
      <c r="A5305">
        <v>19440325</v>
      </c>
      <c r="B5305">
        <v>0</v>
      </c>
      <c r="C5305">
        <v>0.17</v>
      </c>
      <c r="D5305">
        <v>-0.11</v>
      </c>
      <c r="E5305">
        <v>1E-3</v>
      </c>
    </row>
    <row r="5306" spans="1:5">
      <c r="A5306">
        <v>19440327</v>
      </c>
      <c r="B5306">
        <v>-0.17</v>
      </c>
      <c r="C5306">
        <v>0.08</v>
      </c>
      <c r="D5306">
        <v>-0.38</v>
      </c>
      <c r="E5306">
        <v>1E-3</v>
      </c>
    </row>
    <row r="5307" spans="1:5">
      <c r="A5307">
        <v>19440328</v>
      </c>
      <c r="B5307">
        <v>-1.24</v>
      </c>
      <c r="C5307">
        <v>-0.74</v>
      </c>
      <c r="D5307">
        <v>-1.55</v>
      </c>
      <c r="E5307">
        <v>1E-3</v>
      </c>
    </row>
    <row r="5308" spans="1:5">
      <c r="A5308">
        <v>19440329</v>
      </c>
      <c r="B5308">
        <v>-0.21</v>
      </c>
      <c r="C5308">
        <v>-0.27</v>
      </c>
      <c r="D5308">
        <v>0.09</v>
      </c>
      <c r="E5308">
        <v>1E-3</v>
      </c>
    </row>
    <row r="5309" spans="1:5">
      <c r="A5309">
        <v>19440330</v>
      </c>
      <c r="B5309">
        <v>0.67</v>
      </c>
      <c r="C5309">
        <v>0.56000000000000005</v>
      </c>
      <c r="D5309">
        <v>0.77</v>
      </c>
      <c r="E5309">
        <v>1E-3</v>
      </c>
    </row>
    <row r="5310" spans="1:5">
      <c r="A5310">
        <v>19440331</v>
      </c>
      <c r="B5310">
        <v>0.18</v>
      </c>
      <c r="C5310">
        <v>0.13</v>
      </c>
      <c r="D5310">
        <v>0.45</v>
      </c>
      <c r="E5310">
        <v>1E-3</v>
      </c>
    </row>
    <row r="5311" spans="1:5">
      <c r="A5311">
        <v>19440401</v>
      </c>
      <c r="B5311">
        <v>0.04</v>
      </c>
      <c r="C5311">
        <v>-0.05</v>
      </c>
      <c r="D5311">
        <v>-0.17</v>
      </c>
      <c r="E5311">
        <v>1E-3</v>
      </c>
    </row>
    <row r="5312" spans="1:5">
      <c r="A5312">
        <v>19440403</v>
      </c>
      <c r="B5312">
        <v>-0.61</v>
      </c>
      <c r="C5312">
        <v>-0.08</v>
      </c>
      <c r="D5312">
        <v>-0.75</v>
      </c>
      <c r="E5312">
        <v>1E-3</v>
      </c>
    </row>
    <row r="5313" spans="1:5">
      <c r="A5313">
        <v>19440404</v>
      </c>
      <c r="B5313">
        <v>0.05</v>
      </c>
      <c r="C5313">
        <v>-0.23</v>
      </c>
      <c r="D5313">
        <v>0.16</v>
      </c>
      <c r="E5313">
        <v>1E-3</v>
      </c>
    </row>
    <row r="5314" spans="1:5">
      <c r="A5314">
        <v>19440405</v>
      </c>
      <c r="B5314">
        <v>0.24</v>
      </c>
      <c r="C5314">
        <v>0.15</v>
      </c>
      <c r="D5314">
        <v>0.35</v>
      </c>
      <c r="E5314">
        <v>1E-3</v>
      </c>
    </row>
    <row r="5315" spans="1:5">
      <c r="A5315">
        <v>19440406</v>
      </c>
      <c r="B5315">
        <v>0.31</v>
      </c>
      <c r="C5315">
        <v>-0.01</v>
      </c>
      <c r="D5315">
        <v>0.06</v>
      </c>
      <c r="E5315">
        <v>1E-3</v>
      </c>
    </row>
    <row r="5316" spans="1:5">
      <c r="A5316">
        <v>19440408</v>
      </c>
      <c r="B5316">
        <v>0.2</v>
      </c>
      <c r="C5316">
        <v>0.06</v>
      </c>
      <c r="D5316">
        <v>0.22</v>
      </c>
      <c r="E5316">
        <v>1E-3</v>
      </c>
    </row>
    <row r="5317" spans="1:5">
      <c r="A5317">
        <v>19440410</v>
      </c>
      <c r="B5317">
        <v>-7.0000000000000007E-2</v>
      </c>
      <c r="C5317">
        <v>-0.26</v>
      </c>
      <c r="D5317">
        <v>0.19</v>
      </c>
      <c r="E5317">
        <v>1E-3</v>
      </c>
    </row>
    <row r="5318" spans="1:5">
      <c r="A5318">
        <v>19440411</v>
      </c>
      <c r="B5318">
        <v>0.02</v>
      </c>
      <c r="C5318">
        <v>-0.14000000000000001</v>
      </c>
      <c r="D5318">
        <v>0.64</v>
      </c>
      <c r="E5318">
        <v>1E-3</v>
      </c>
    </row>
    <row r="5319" spans="1:5">
      <c r="A5319">
        <v>19440412</v>
      </c>
      <c r="B5319">
        <v>-0.52</v>
      </c>
      <c r="C5319">
        <v>-0.04</v>
      </c>
      <c r="D5319">
        <v>-0.46</v>
      </c>
      <c r="E5319">
        <v>1E-3</v>
      </c>
    </row>
    <row r="5320" spans="1:5">
      <c r="A5320">
        <v>19440413</v>
      </c>
      <c r="B5320">
        <v>-0.31</v>
      </c>
      <c r="C5320">
        <v>-0.25</v>
      </c>
      <c r="D5320">
        <v>-0.33</v>
      </c>
      <c r="E5320">
        <v>1E-3</v>
      </c>
    </row>
    <row r="5321" spans="1:5">
      <c r="A5321">
        <v>19440414</v>
      </c>
      <c r="B5321">
        <v>0.01</v>
      </c>
      <c r="C5321">
        <v>0.18</v>
      </c>
      <c r="D5321">
        <v>-0.05</v>
      </c>
      <c r="E5321">
        <v>1E-3</v>
      </c>
    </row>
    <row r="5322" spans="1:5">
      <c r="A5322">
        <v>19440415</v>
      </c>
      <c r="B5322">
        <v>0.18</v>
      </c>
      <c r="C5322">
        <v>-0.12</v>
      </c>
      <c r="D5322">
        <v>7.0000000000000007E-2</v>
      </c>
      <c r="E5322">
        <v>1E-3</v>
      </c>
    </row>
    <row r="5323" spans="1:5">
      <c r="A5323">
        <v>19440417</v>
      </c>
      <c r="B5323">
        <v>-0.28000000000000003</v>
      </c>
      <c r="C5323">
        <v>0.15</v>
      </c>
      <c r="D5323">
        <v>-0.3</v>
      </c>
      <c r="E5323">
        <v>1E-3</v>
      </c>
    </row>
    <row r="5324" spans="1:5">
      <c r="A5324">
        <v>19440418</v>
      </c>
      <c r="B5324">
        <v>-1.6</v>
      </c>
      <c r="C5324">
        <v>-0.79</v>
      </c>
      <c r="D5324">
        <v>-2.0299999999999998</v>
      </c>
      <c r="E5324">
        <v>1E-3</v>
      </c>
    </row>
    <row r="5325" spans="1:5">
      <c r="A5325">
        <v>19440419</v>
      </c>
      <c r="B5325">
        <v>-0.4</v>
      </c>
      <c r="C5325">
        <v>-0.09</v>
      </c>
      <c r="D5325">
        <v>0.08</v>
      </c>
      <c r="E5325">
        <v>1E-3</v>
      </c>
    </row>
    <row r="5326" spans="1:5">
      <c r="A5326">
        <v>19440420</v>
      </c>
      <c r="B5326">
        <v>0.77</v>
      </c>
      <c r="C5326">
        <v>0.25</v>
      </c>
      <c r="D5326">
        <v>0.99</v>
      </c>
      <c r="E5326">
        <v>1E-3</v>
      </c>
    </row>
    <row r="5327" spans="1:5">
      <c r="A5327">
        <v>19440421</v>
      </c>
      <c r="B5327">
        <v>0.16</v>
      </c>
      <c r="C5327">
        <v>-0.01</v>
      </c>
      <c r="D5327">
        <v>0.2</v>
      </c>
      <c r="E5327">
        <v>1E-3</v>
      </c>
    </row>
    <row r="5328" spans="1:5">
      <c r="A5328">
        <v>19440422</v>
      </c>
      <c r="B5328">
        <v>-0.06</v>
      </c>
      <c r="C5328">
        <v>0.05</v>
      </c>
      <c r="D5328">
        <v>0</v>
      </c>
      <c r="E5328">
        <v>1E-3</v>
      </c>
    </row>
    <row r="5329" spans="1:5">
      <c r="A5329">
        <v>19440424</v>
      </c>
      <c r="B5329">
        <v>-0.95</v>
      </c>
      <c r="C5329">
        <v>-0.35</v>
      </c>
      <c r="D5329">
        <v>-1.1499999999999999</v>
      </c>
      <c r="E5329">
        <v>1E-3</v>
      </c>
    </row>
    <row r="5330" spans="1:5">
      <c r="A5330">
        <v>19440425</v>
      </c>
      <c r="B5330">
        <v>0.01</v>
      </c>
      <c r="C5330">
        <v>-0.35</v>
      </c>
      <c r="D5330">
        <v>0.14000000000000001</v>
      </c>
      <c r="E5330">
        <v>1E-3</v>
      </c>
    </row>
    <row r="5331" spans="1:5">
      <c r="A5331">
        <v>19440426</v>
      </c>
      <c r="B5331">
        <v>0.52</v>
      </c>
      <c r="C5331">
        <v>-0.03</v>
      </c>
      <c r="D5331">
        <v>0.63</v>
      </c>
      <c r="E5331">
        <v>1E-3</v>
      </c>
    </row>
    <row r="5332" spans="1:5">
      <c r="A5332">
        <v>19440427</v>
      </c>
      <c r="B5332">
        <v>0.28999999999999998</v>
      </c>
      <c r="C5332">
        <v>0.15</v>
      </c>
      <c r="D5332">
        <v>0.37</v>
      </c>
      <c r="E5332">
        <v>1E-3</v>
      </c>
    </row>
    <row r="5333" spans="1:5">
      <c r="A5333">
        <v>19440428</v>
      </c>
      <c r="B5333">
        <v>0.31</v>
      </c>
      <c r="C5333">
        <v>0.39</v>
      </c>
      <c r="D5333">
        <v>0.15</v>
      </c>
      <c r="E5333">
        <v>1E-3</v>
      </c>
    </row>
    <row r="5334" spans="1:5">
      <c r="A5334">
        <v>19440429</v>
      </c>
      <c r="B5334">
        <v>0.03</v>
      </c>
      <c r="C5334">
        <v>0.14000000000000001</v>
      </c>
      <c r="D5334">
        <v>-0.02</v>
      </c>
      <c r="E5334">
        <v>1E-3</v>
      </c>
    </row>
    <row r="5335" spans="1:5">
      <c r="A5335">
        <v>19440501</v>
      </c>
      <c r="B5335">
        <v>0.68</v>
      </c>
      <c r="C5335">
        <v>-0.19</v>
      </c>
      <c r="D5335">
        <v>0.17</v>
      </c>
      <c r="E5335">
        <v>1E-3</v>
      </c>
    </row>
    <row r="5336" spans="1:5">
      <c r="A5336">
        <v>19440502</v>
      </c>
      <c r="B5336">
        <v>-0.14000000000000001</v>
      </c>
      <c r="C5336">
        <v>0.38</v>
      </c>
      <c r="D5336">
        <v>-0.51</v>
      </c>
      <c r="E5336">
        <v>1E-3</v>
      </c>
    </row>
    <row r="5337" spans="1:5">
      <c r="A5337">
        <v>19440503</v>
      </c>
      <c r="B5337">
        <v>0.47</v>
      </c>
      <c r="C5337">
        <v>-0.06</v>
      </c>
      <c r="D5337">
        <v>0.25</v>
      </c>
      <c r="E5337">
        <v>1E-3</v>
      </c>
    </row>
    <row r="5338" spans="1:5">
      <c r="A5338">
        <v>19440504</v>
      </c>
      <c r="B5338">
        <v>-0.05</v>
      </c>
      <c r="C5338">
        <v>0.19</v>
      </c>
      <c r="D5338">
        <v>-0.48</v>
      </c>
      <c r="E5338">
        <v>1E-3</v>
      </c>
    </row>
    <row r="5339" spans="1:5">
      <c r="A5339">
        <v>19440505</v>
      </c>
      <c r="B5339">
        <v>0.52</v>
      </c>
      <c r="C5339">
        <v>0.06</v>
      </c>
      <c r="D5339">
        <v>0.59</v>
      </c>
      <c r="E5339">
        <v>1E-3</v>
      </c>
    </row>
    <row r="5340" spans="1:5">
      <c r="A5340">
        <v>19440506</v>
      </c>
      <c r="B5340">
        <v>0.17</v>
      </c>
      <c r="C5340">
        <v>0</v>
      </c>
      <c r="D5340">
        <v>-0.21</v>
      </c>
      <c r="E5340">
        <v>1E-3</v>
      </c>
    </row>
    <row r="5341" spans="1:5">
      <c r="A5341">
        <v>19440508</v>
      </c>
      <c r="B5341">
        <v>-0.18</v>
      </c>
      <c r="C5341">
        <v>0.19</v>
      </c>
      <c r="D5341">
        <v>-0.02</v>
      </c>
      <c r="E5341">
        <v>1E-3</v>
      </c>
    </row>
    <row r="5342" spans="1:5">
      <c r="A5342">
        <v>19440509</v>
      </c>
      <c r="B5342">
        <v>0.17</v>
      </c>
      <c r="C5342">
        <v>-0.11</v>
      </c>
      <c r="D5342">
        <v>7.0000000000000007E-2</v>
      </c>
      <c r="E5342">
        <v>1E-3</v>
      </c>
    </row>
    <row r="5343" spans="1:5">
      <c r="A5343">
        <v>19440510</v>
      </c>
      <c r="B5343">
        <v>0.16</v>
      </c>
      <c r="C5343">
        <v>-0.03</v>
      </c>
      <c r="D5343">
        <v>-0.2</v>
      </c>
      <c r="E5343">
        <v>1E-3</v>
      </c>
    </row>
    <row r="5344" spans="1:5">
      <c r="A5344">
        <v>19440511</v>
      </c>
      <c r="B5344">
        <v>0.14000000000000001</v>
      </c>
      <c r="C5344">
        <v>0.03</v>
      </c>
      <c r="D5344">
        <v>0.04</v>
      </c>
      <c r="E5344">
        <v>1E-3</v>
      </c>
    </row>
    <row r="5345" spans="1:5">
      <c r="A5345">
        <v>19440512</v>
      </c>
      <c r="B5345">
        <v>-0.64</v>
      </c>
      <c r="C5345">
        <v>-0.27</v>
      </c>
      <c r="D5345">
        <v>-1.0900000000000001</v>
      </c>
      <c r="E5345">
        <v>1E-3</v>
      </c>
    </row>
    <row r="5346" spans="1:5">
      <c r="A5346">
        <v>19440513</v>
      </c>
      <c r="B5346">
        <v>0.03</v>
      </c>
      <c r="C5346">
        <v>-0.23</v>
      </c>
      <c r="D5346">
        <v>0.28000000000000003</v>
      </c>
      <c r="E5346">
        <v>1E-3</v>
      </c>
    </row>
    <row r="5347" spans="1:5">
      <c r="A5347">
        <v>19440515</v>
      </c>
      <c r="B5347">
        <v>0.17</v>
      </c>
      <c r="C5347">
        <v>0.01</v>
      </c>
      <c r="D5347">
        <v>0.22</v>
      </c>
      <c r="E5347">
        <v>1E-3</v>
      </c>
    </row>
    <row r="5348" spans="1:5">
      <c r="A5348">
        <v>19440516</v>
      </c>
      <c r="B5348">
        <v>0.17</v>
      </c>
      <c r="C5348">
        <v>0.23</v>
      </c>
      <c r="D5348">
        <v>0.54</v>
      </c>
      <c r="E5348">
        <v>1E-3</v>
      </c>
    </row>
    <row r="5349" spans="1:5">
      <c r="A5349">
        <v>19440517</v>
      </c>
      <c r="B5349">
        <v>0.67</v>
      </c>
      <c r="C5349">
        <v>0.15</v>
      </c>
      <c r="D5349">
        <v>0.66</v>
      </c>
      <c r="E5349">
        <v>1E-3</v>
      </c>
    </row>
    <row r="5350" spans="1:5">
      <c r="A5350">
        <v>19440518</v>
      </c>
      <c r="B5350">
        <v>0.25</v>
      </c>
      <c r="C5350">
        <v>0.17</v>
      </c>
      <c r="D5350">
        <v>0.33</v>
      </c>
      <c r="E5350">
        <v>1E-3</v>
      </c>
    </row>
    <row r="5351" spans="1:5">
      <c r="A5351">
        <v>19440519</v>
      </c>
      <c r="B5351">
        <v>0.19</v>
      </c>
      <c r="C5351">
        <v>0.09</v>
      </c>
      <c r="D5351">
        <v>-0.21</v>
      </c>
      <c r="E5351">
        <v>1E-3</v>
      </c>
    </row>
    <row r="5352" spans="1:5">
      <c r="A5352">
        <v>19440520</v>
      </c>
      <c r="B5352">
        <v>0.09</v>
      </c>
      <c r="C5352">
        <v>0.18</v>
      </c>
      <c r="D5352">
        <v>0.2</v>
      </c>
      <c r="E5352">
        <v>1E-3</v>
      </c>
    </row>
    <row r="5353" spans="1:5">
      <c r="A5353">
        <v>19440522</v>
      </c>
      <c r="B5353">
        <v>0.04</v>
      </c>
      <c r="C5353">
        <v>0.16</v>
      </c>
      <c r="D5353">
        <v>-0.39</v>
      </c>
      <c r="E5353">
        <v>1E-3</v>
      </c>
    </row>
    <row r="5354" spans="1:5">
      <c r="A5354">
        <v>19440523</v>
      </c>
      <c r="B5354">
        <v>0.32</v>
      </c>
      <c r="C5354">
        <v>-0.01</v>
      </c>
      <c r="D5354">
        <v>0.31</v>
      </c>
      <c r="E5354">
        <v>1E-3</v>
      </c>
    </row>
    <row r="5355" spans="1:5">
      <c r="A5355">
        <v>19440524</v>
      </c>
      <c r="B5355">
        <v>0.38</v>
      </c>
      <c r="C5355">
        <v>0.14000000000000001</v>
      </c>
      <c r="D5355">
        <v>0.28999999999999998</v>
      </c>
      <c r="E5355">
        <v>1E-3</v>
      </c>
    </row>
    <row r="5356" spans="1:5">
      <c r="A5356">
        <v>19440525</v>
      </c>
      <c r="B5356">
        <v>-0.06</v>
      </c>
      <c r="C5356">
        <v>0.05</v>
      </c>
      <c r="D5356">
        <v>-0.4</v>
      </c>
      <c r="E5356">
        <v>1E-3</v>
      </c>
    </row>
    <row r="5357" spans="1:5">
      <c r="A5357">
        <v>19440526</v>
      </c>
      <c r="B5357">
        <v>0.28999999999999998</v>
      </c>
      <c r="C5357">
        <v>0.13</v>
      </c>
      <c r="D5357">
        <v>0.12</v>
      </c>
      <c r="E5357">
        <v>1E-3</v>
      </c>
    </row>
    <row r="5358" spans="1:5">
      <c r="A5358">
        <v>19440527</v>
      </c>
      <c r="B5358">
        <v>0.23</v>
      </c>
      <c r="C5358">
        <v>7.0000000000000007E-2</v>
      </c>
      <c r="D5358">
        <v>0.28000000000000003</v>
      </c>
      <c r="E5358">
        <v>1E-3</v>
      </c>
    </row>
    <row r="5359" spans="1:5">
      <c r="A5359">
        <v>19440529</v>
      </c>
      <c r="B5359">
        <v>0.22</v>
      </c>
      <c r="C5359">
        <v>0.25</v>
      </c>
      <c r="D5359">
        <v>-0.01</v>
      </c>
      <c r="E5359">
        <v>1E-3</v>
      </c>
    </row>
    <row r="5360" spans="1:5">
      <c r="A5360">
        <v>19440531</v>
      </c>
      <c r="B5360">
        <v>0.68</v>
      </c>
      <c r="C5360">
        <v>-0.02</v>
      </c>
      <c r="D5360">
        <v>0.13</v>
      </c>
      <c r="E5360">
        <v>1E-3</v>
      </c>
    </row>
    <row r="5361" spans="1:5">
      <c r="A5361">
        <v>19440601</v>
      </c>
      <c r="B5361">
        <v>-0.03</v>
      </c>
      <c r="C5361">
        <v>0.06</v>
      </c>
      <c r="D5361">
        <v>-0.1</v>
      </c>
      <c r="E5361">
        <v>1E-3</v>
      </c>
    </row>
    <row r="5362" spans="1:5">
      <c r="A5362">
        <v>19440602</v>
      </c>
      <c r="B5362">
        <v>-0.06</v>
      </c>
      <c r="C5362">
        <v>-7.0000000000000007E-2</v>
      </c>
      <c r="D5362">
        <v>-0.42</v>
      </c>
      <c r="E5362">
        <v>1E-3</v>
      </c>
    </row>
    <row r="5363" spans="1:5">
      <c r="A5363">
        <v>19440603</v>
      </c>
      <c r="B5363">
        <v>0.03</v>
      </c>
      <c r="C5363">
        <v>-0.06</v>
      </c>
      <c r="D5363">
        <v>0.01</v>
      </c>
      <c r="E5363">
        <v>1E-3</v>
      </c>
    </row>
    <row r="5364" spans="1:5">
      <c r="A5364">
        <v>19440605</v>
      </c>
      <c r="B5364">
        <v>-0.53</v>
      </c>
      <c r="C5364">
        <v>0.11</v>
      </c>
      <c r="D5364">
        <v>-0.68</v>
      </c>
      <c r="E5364">
        <v>1E-3</v>
      </c>
    </row>
    <row r="5365" spans="1:5">
      <c r="A5365">
        <v>19440606</v>
      </c>
      <c r="B5365">
        <v>0.45</v>
      </c>
      <c r="C5365">
        <v>-0.22</v>
      </c>
      <c r="D5365">
        <v>-0.05</v>
      </c>
      <c r="E5365">
        <v>1E-3</v>
      </c>
    </row>
    <row r="5366" spans="1:5">
      <c r="A5366">
        <v>19440607</v>
      </c>
      <c r="B5366">
        <v>-0.15</v>
      </c>
      <c r="C5366">
        <v>-0.1</v>
      </c>
      <c r="D5366">
        <v>-0.7</v>
      </c>
      <c r="E5366">
        <v>1E-3</v>
      </c>
    </row>
    <row r="5367" spans="1:5">
      <c r="A5367">
        <v>19440608</v>
      </c>
      <c r="B5367">
        <v>-0.24</v>
      </c>
      <c r="C5367">
        <v>0.41</v>
      </c>
      <c r="D5367">
        <v>-0.34</v>
      </c>
      <c r="E5367">
        <v>1E-3</v>
      </c>
    </row>
    <row r="5368" spans="1:5">
      <c r="A5368">
        <v>19440609</v>
      </c>
      <c r="B5368">
        <v>0.09</v>
      </c>
      <c r="C5368">
        <v>0.16</v>
      </c>
      <c r="D5368">
        <v>0.49</v>
      </c>
      <c r="E5368">
        <v>1E-3</v>
      </c>
    </row>
    <row r="5369" spans="1:5">
      <c r="A5369">
        <v>19440610</v>
      </c>
      <c r="B5369">
        <v>0.48</v>
      </c>
      <c r="C5369">
        <v>0.01</v>
      </c>
      <c r="D5369">
        <v>0.37</v>
      </c>
      <c r="E5369">
        <v>1E-3</v>
      </c>
    </row>
    <row r="5370" spans="1:5">
      <c r="A5370">
        <v>19440612</v>
      </c>
      <c r="B5370">
        <v>1.43</v>
      </c>
      <c r="C5370">
        <v>0.33</v>
      </c>
      <c r="D5370">
        <v>1.1299999999999999</v>
      </c>
      <c r="E5370">
        <v>1E-3</v>
      </c>
    </row>
    <row r="5371" spans="1:5">
      <c r="A5371">
        <v>19440613</v>
      </c>
      <c r="B5371">
        <v>0.77</v>
      </c>
      <c r="C5371">
        <v>0.12</v>
      </c>
      <c r="D5371">
        <v>0.28999999999999998</v>
      </c>
      <c r="E5371">
        <v>1E-3</v>
      </c>
    </row>
    <row r="5372" spans="1:5">
      <c r="A5372">
        <v>19440614</v>
      </c>
      <c r="B5372">
        <v>0.14000000000000001</v>
      </c>
      <c r="C5372">
        <v>-0.02</v>
      </c>
      <c r="D5372">
        <v>-0.54</v>
      </c>
      <c r="E5372">
        <v>1E-3</v>
      </c>
    </row>
    <row r="5373" spans="1:5">
      <c r="A5373">
        <v>19440615</v>
      </c>
      <c r="B5373">
        <v>0.54</v>
      </c>
      <c r="C5373">
        <v>0.45</v>
      </c>
      <c r="D5373">
        <v>-0.39</v>
      </c>
      <c r="E5373">
        <v>1E-3</v>
      </c>
    </row>
    <row r="5374" spans="1:5">
      <c r="A5374">
        <v>19440616</v>
      </c>
      <c r="B5374">
        <v>0.82</v>
      </c>
      <c r="C5374">
        <v>0.18</v>
      </c>
      <c r="D5374">
        <v>0.94</v>
      </c>
      <c r="E5374">
        <v>1E-3</v>
      </c>
    </row>
    <row r="5375" spans="1:5">
      <c r="A5375">
        <v>19440617</v>
      </c>
      <c r="B5375">
        <v>0.34</v>
      </c>
      <c r="C5375">
        <v>-0.03</v>
      </c>
      <c r="D5375">
        <v>0.35</v>
      </c>
      <c r="E5375">
        <v>1E-3</v>
      </c>
    </row>
    <row r="5376" spans="1:5">
      <c r="A5376">
        <v>19440619</v>
      </c>
      <c r="B5376">
        <v>0.54</v>
      </c>
      <c r="C5376">
        <v>0.08</v>
      </c>
      <c r="D5376">
        <v>0.19</v>
      </c>
      <c r="E5376">
        <v>1E-3</v>
      </c>
    </row>
    <row r="5377" spans="1:5">
      <c r="A5377">
        <v>19440620</v>
      </c>
      <c r="B5377">
        <v>-7.0000000000000007E-2</v>
      </c>
      <c r="C5377">
        <v>-0.05</v>
      </c>
      <c r="D5377">
        <v>0.2</v>
      </c>
      <c r="E5377">
        <v>1E-3</v>
      </c>
    </row>
    <row r="5378" spans="1:5">
      <c r="A5378">
        <v>19440621</v>
      </c>
      <c r="B5378">
        <v>-0.33</v>
      </c>
      <c r="C5378">
        <v>0.09</v>
      </c>
      <c r="D5378">
        <v>-0.01</v>
      </c>
      <c r="E5378">
        <v>1E-3</v>
      </c>
    </row>
    <row r="5379" spans="1:5">
      <c r="A5379">
        <v>19440622</v>
      </c>
      <c r="B5379">
        <v>0.01</v>
      </c>
      <c r="C5379">
        <v>0.24</v>
      </c>
      <c r="D5379">
        <v>-0.03</v>
      </c>
      <c r="E5379">
        <v>1E-3</v>
      </c>
    </row>
    <row r="5380" spans="1:5">
      <c r="A5380">
        <v>19440623</v>
      </c>
      <c r="B5380">
        <v>0.09</v>
      </c>
      <c r="C5380">
        <v>0.65</v>
      </c>
      <c r="D5380">
        <v>0.21</v>
      </c>
      <c r="E5380">
        <v>1E-3</v>
      </c>
    </row>
    <row r="5381" spans="1:5">
      <c r="A5381">
        <v>19440624</v>
      </c>
      <c r="B5381">
        <v>7.0000000000000007E-2</v>
      </c>
      <c r="C5381">
        <v>0.14000000000000001</v>
      </c>
      <c r="D5381">
        <v>0.17</v>
      </c>
      <c r="E5381">
        <v>1E-3</v>
      </c>
    </row>
    <row r="5382" spans="1:5">
      <c r="A5382">
        <v>19440626</v>
      </c>
      <c r="B5382">
        <v>0.57999999999999996</v>
      </c>
      <c r="C5382">
        <v>0.45</v>
      </c>
      <c r="D5382">
        <v>0.24</v>
      </c>
      <c r="E5382">
        <v>1E-3</v>
      </c>
    </row>
    <row r="5383" spans="1:5">
      <c r="A5383">
        <v>19440627</v>
      </c>
      <c r="B5383">
        <v>0.46</v>
      </c>
      <c r="C5383">
        <v>0.33</v>
      </c>
      <c r="D5383">
        <v>0.02</v>
      </c>
      <c r="E5383">
        <v>1E-3</v>
      </c>
    </row>
    <row r="5384" spans="1:5">
      <c r="A5384">
        <v>19440628</v>
      </c>
      <c r="B5384">
        <v>-0.31</v>
      </c>
      <c r="C5384">
        <v>0.33</v>
      </c>
      <c r="D5384">
        <v>0.14000000000000001</v>
      </c>
      <c r="E5384">
        <v>1E-3</v>
      </c>
    </row>
    <row r="5385" spans="1:5">
      <c r="A5385">
        <v>19440629</v>
      </c>
      <c r="B5385">
        <v>-0.03</v>
      </c>
      <c r="C5385">
        <v>0.22</v>
      </c>
      <c r="D5385">
        <v>-0.01</v>
      </c>
      <c r="E5385">
        <v>1E-3</v>
      </c>
    </row>
    <row r="5386" spans="1:5">
      <c r="A5386">
        <v>19440630</v>
      </c>
      <c r="B5386">
        <v>0.28000000000000003</v>
      </c>
      <c r="C5386">
        <v>-0.04</v>
      </c>
      <c r="D5386">
        <v>0.27</v>
      </c>
      <c r="E5386">
        <v>1E-3</v>
      </c>
    </row>
    <row r="5387" spans="1:5">
      <c r="A5387">
        <v>19440701</v>
      </c>
      <c r="B5387">
        <v>0.1</v>
      </c>
      <c r="C5387">
        <v>0.31</v>
      </c>
      <c r="D5387">
        <v>0.04</v>
      </c>
      <c r="E5387">
        <v>1E-3</v>
      </c>
    </row>
    <row r="5388" spans="1:5">
      <c r="A5388">
        <v>19440703</v>
      </c>
      <c r="B5388">
        <v>0.77</v>
      </c>
      <c r="C5388">
        <v>0.17</v>
      </c>
      <c r="D5388">
        <v>0.75</v>
      </c>
      <c r="E5388">
        <v>1E-3</v>
      </c>
    </row>
    <row r="5389" spans="1:5">
      <c r="A5389">
        <v>19440705</v>
      </c>
      <c r="B5389">
        <v>0.43</v>
      </c>
      <c r="C5389">
        <v>0.44</v>
      </c>
      <c r="D5389">
        <v>0.52</v>
      </c>
      <c r="E5389">
        <v>1E-3</v>
      </c>
    </row>
    <row r="5390" spans="1:5">
      <c r="A5390">
        <v>19440706</v>
      </c>
      <c r="B5390">
        <v>-0.28000000000000003</v>
      </c>
      <c r="C5390">
        <v>-0.45</v>
      </c>
      <c r="D5390">
        <v>-0.33</v>
      </c>
      <c r="E5390">
        <v>1E-3</v>
      </c>
    </row>
    <row r="5391" spans="1:5">
      <c r="A5391">
        <v>19440707</v>
      </c>
      <c r="B5391">
        <v>0.22</v>
      </c>
      <c r="C5391">
        <v>0.03</v>
      </c>
      <c r="D5391">
        <v>0.09</v>
      </c>
      <c r="E5391">
        <v>1E-3</v>
      </c>
    </row>
    <row r="5392" spans="1:5">
      <c r="A5392">
        <v>19440708</v>
      </c>
      <c r="B5392">
        <v>0.55000000000000004</v>
      </c>
      <c r="C5392">
        <v>0.15</v>
      </c>
      <c r="D5392">
        <v>0.56999999999999995</v>
      </c>
      <c r="E5392">
        <v>1E-3</v>
      </c>
    </row>
    <row r="5393" spans="1:5">
      <c r="A5393">
        <v>19440710</v>
      </c>
      <c r="B5393">
        <v>0.36</v>
      </c>
      <c r="C5393">
        <v>0.46</v>
      </c>
      <c r="D5393">
        <v>-0.39</v>
      </c>
      <c r="E5393">
        <v>1E-3</v>
      </c>
    </row>
    <row r="5394" spans="1:5">
      <c r="A5394">
        <v>19440711</v>
      </c>
      <c r="B5394">
        <v>-0.17</v>
      </c>
      <c r="C5394">
        <v>-0.34</v>
      </c>
      <c r="D5394">
        <v>-0.39</v>
      </c>
      <c r="E5394">
        <v>1E-3</v>
      </c>
    </row>
    <row r="5395" spans="1:5">
      <c r="A5395">
        <v>19440712</v>
      </c>
      <c r="B5395">
        <v>0.12</v>
      </c>
      <c r="C5395">
        <v>0.3</v>
      </c>
      <c r="D5395">
        <v>0.24</v>
      </c>
      <c r="E5395">
        <v>1E-3</v>
      </c>
    </row>
    <row r="5396" spans="1:5">
      <c r="A5396">
        <v>19440713</v>
      </c>
      <c r="B5396">
        <v>-0.19</v>
      </c>
      <c r="C5396">
        <v>-0.41</v>
      </c>
      <c r="D5396">
        <v>0.14000000000000001</v>
      </c>
      <c r="E5396">
        <v>1E-3</v>
      </c>
    </row>
    <row r="5397" spans="1:5">
      <c r="A5397">
        <v>19440714</v>
      </c>
      <c r="B5397">
        <v>0</v>
      </c>
      <c r="C5397">
        <v>7.0000000000000007E-2</v>
      </c>
      <c r="D5397">
        <v>-0.04</v>
      </c>
      <c r="E5397">
        <v>1E-3</v>
      </c>
    </row>
    <row r="5398" spans="1:5">
      <c r="A5398">
        <v>19440715</v>
      </c>
      <c r="B5398">
        <v>0.02</v>
      </c>
      <c r="C5398">
        <v>0.56999999999999995</v>
      </c>
      <c r="D5398">
        <v>0.35</v>
      </c>
      <c r="E5398">
        <v>1E-3</v>
      </c>
    </row>
    <row r="5399" spans="1:5">
      <c r="A5399">
        <v>19440717</v>
      </c>
      <c r="B5399">
        <v>-1</v>
      </c>
      <c r="C5399">
        <v>-0.8</v>
      </c>
      <c r="D5399">
        <v>-0.47</v>
      </c>
      <c r="E5399">
        <v>1E-3</v>
      </c>
    </row>
    <row r="5400" spans="1:5">
      <c r="A5400">
        <v>19440718</v>
      </c>
      <c r="B5400">
        <v>-0.81</v>
      </c>
      <c r="C5400">
        <v>-0.15</v>
      </c>
      <c r="D5400">
        <v>-0.49</v>
      </c>
      <c r="E5400">
        <v>1E-3</v>
      </c>
    </row>
    <row r="5401" spans="1:5">
      <c r="A5401">
        <v>19440719</v>
      </c>
      <c r="B5401">
        <v>0.82</v>
      </c>
      <c r="C5401">
        <v>0.72</v>
      </c>
      <c r="D5401">
        <v>0.84</v>
      </c>
      <c r="E5401">
        <v>1E-3</v>
      </c>
    </row>
    <row r="5402" spans="1:5">
      <c r="A5402">
        <v>19440720</v>
      </c>
      <c r="B5402">
        <v>-0.64</v>
      </c>
      <c r="C5402">
        <v>-0.28000000000000003</v>
      </c>
      <c r="D5402">
        <v>-0.84</v>
      </c>
      <c r="E5402">
        <v>1E-3</v>
      </c>
    </row>
    <row r="5403" spans="1:5">
      <c r="A5403">
        <v>19440721</v>
      </c>
      <c r="B5403">
        <v>-1.33</v>
      </c>
      <c r="C5403">
        <v>-0.88</v>
      </c>
      <c r="D5403">
        <v>-1.08</v>
      </c>
      <c r="E5403">
        <v>1E-3</v>
      </c>
    </row>
    <row r="5404" spans="1:5">
      <c r="A5404">
        <v>19440722</v>
      </c>
      <c r="B5404">
        <v>-0.92</v>
      </c>
      <c r="C5404">
        <v>-0.39</v>
      </c>
      <c r="D5404">
        <v>-0.84</v>
      </c>
      <c r="E5404">
        <v>1E-3</v>
      </c>
    </row>
    <row r="5405" spans="1:5">
      <c r="A5405">
        <v>19440724</v>
      </c>
      <c r="B5405">
        <v>0.14000000000000001</v>
      </c>
      <c r="C5405">
        <v>0.13</v>
      </c>
      <c r="D5405">
        <v>0.39</v>
      </c>
      <c r="E5405">
        <v>1E-3</v>
      </c>
    </row>
    <row r="5406" spans="1:5">
      <c r="A5406">
        <v>19440725</v>
      </c>
      <c r="B5406">
        <v>0.89</v>
      </c>
      <c r="C5406">
        <v>0.69</v>
      </c>
      <c r="D5406">
        <v>0.93</v>
      </c>
      <c r="E5406">
        <v>1E-3</v>
      </c>
    </row>
    <row r="5407" spans="1:5">
      <c r="A5407">
        <v>19440726</v>
      </c>
      <c r="B5407">
        <v>-0.15</v>
      </c>
      <c r="C5407">
        <v>0.56999999999999995</v>
      </c>
      <c r="D5407">
        <v>-0.16</v>
      </c>
      <c r="E5407">
        <v>1E-3</v>
      </c>
    </row>
    <row r="5408" spans="1:5">
      <c r="A5408">
        <v>19440727</v>
      </c>
      <c r="B5408">
        <v>0.09</v>
      </c>
      <c r="C5408">
        <v>-0.38</v>
      </c>
      <c r="D5408">
        <v>0.08</v>
      </c>
      <c r="E5408">
        <v>1E-3</v>
      </c>
    </row>
    <row r="5409" spans="1:5">
      <c r="A5409">
        <v>19440728</v>
      </c>
      <c r="B5409">
        <v>-0.46</v>
      </c>
      <c r="C5409">
        <v>0.05</v>
      </c>
      <c r="D5409">
        <v>-0.23</v>
      </c>
      <c r="E5409">
        <v>1E-3</v>
      </c>
    </row>
    <row r="5410" spans="1:5">
      <c r="A5410">
        <v>19440729</v>
      </c>
      <c r="B5410">
        <v>0.05</v>
      </c>
      <c r="C5410">
        <v>-0.14000000000000001</v>
      </c>
      <c r="D5410">
        <v>0.14000000000000001</v>
      </c>
      <c r="E5410">
        <v>1E-3</v>
      </c>
    </row>
    <row r="5411" spans="1:5">
      <c r="A5411">
        <v>19440731</v>
      </c>
      <c r="B5411">
        <v>-0.06</v>
      </c>
      <c r="C5411">
        <v>0.18</v>
      </c>
      <c r="D5411">
        <v>-0.16</v>
      </c>
      <c r="E5411">
        <v>1E-3</v>
      </c>
    </row>
    <row r="5412" spans="1:5">
      <c r="A5412">
        <v>19440801</v>
      </c>
      <c r="B5412">
        <v>0.45</v>
      </c>
      <c r="C5412">
        <v>0.17</v>
      </c>
      <c r="D5412">
        <v>0.42</v>
      </c>
      <c r="E5412">
        <v>1E-3</v>
      </c>
    </row>
    <row r="5413" spans="1:5">
      <c r="A5413">
        <v>19440802</v>
      </c>
      <c r="B5413">
        <v>0.24</v>
      </c>
      <c r="C5413">
        <v>0.23</v>
      </c>
      <c r="D5413">
        <v>-0.01</v>
      </c>
      <c r="E5413">
        <v>1E-3</v>
      </c>
    </row>
    <row r="5414" spans="1:5">
      <c r="A5414">
        <v>19440803</v>
      </c>
      <c r="B5414">
        <v>-0.56999999999999995</v>
      </c>
      <c r="C5414">
        <v>-0.16</v>
      </c>
      <c r="D5414">
        <v>-0.66</v>
      </c>
      <c r="E5414">
        <v>1E-3</v>
      </c>
    </row>
    <row r="5415" spans="1:5">
      <c r="A5415">
        <v>19440804</v>
      </c>
      <c r="B5415">
        <v>-0.75</v>
      </c>
      <c r="C5415">
        <v>0.03</v>
      </c>
      <c r="D5415">
        <v>-0.6</v>
      </c>
      <c r="E5415">
        <v>1E-3</v>
      </c>
    </row>
    <row r="5416" spans="1:5">
      <c r="A5416">
        <v>19440805</v>
      </c>
      <c r="B5416">
        <v>0.05</v>
      </c>
      <c r="C5416">
        <v>0.11</v>
      </c>
      <c r="D5416">
        <v>-0.5</v>
      </c>
      <c r="E5416">
        <v>1E-3</v>
      </c>
    </row>
    <row r="5417" spans="1:5">
      <c r="A5417">
        <v>19440807</v>
      </c>
      <c r="B5417">
        <v>0.13</v>
      </c>
      <c r="C5417">
        <v>0.47</v>
      </c>
      <c r="D5417">
        <v>-0.86</v>
      </c>
      <c r="E5417">
        <v>1E-3</v>
      </c>
    </row>
    <row r="5418" spans="1:5">
      <c r="A5418">
        <v>19440808</v>
      </c>
      <c r="B5418">
        <v>-0.35</v>
      </c>
      <c r="C5418">
        <v>-0.13</v>
      </c>
      <c r="D5418">
        <v>0.05</v>
      </c>
      <c r="E5418">
        <v>1E-3</v>
      </c>
    </row>
    <row r="5419" spans="1:5">
      <c r="A5419">
        <v>19440809</v>
      </c>
      <c r="B5419">
        <v>0.31</v>
      </c>
      <c r="C5419">
        <v>-0.27</v>
      </c>
      <c r="D5419">
        <v>0.35</v>
      </c>
      <c r="E5419">
        <v>1E-3</v>
      </c>
    </row>
    <row r="5420" spans="1:5">
      <c r="A5420">
        <v>19440810</v>
      </c>
      <c r="B5420">
        <v>0.6</v>
      </c>
      <c r="C5420">
        <v>0.1</v>
      </c>
      <c r="D5420">
        <v>0.66</v>
      </c>
      <c r="E5420">
        <v>1E-3</v>
      </c>
    </row>
    <row r="5421" spans="1:5">
      <c r="A5421">
        <v>19440811</v>
      </c>
      <c r="B5421">
        <v>0.52</v>
      </c>
      <c r="C5421">
        <v>0.44</v>
      </c>
      <c r="D5421">
        <v>0.21</v>
      </c>
      <c r="E5421">
        <v>1E-3</v>
      </c>
    </row>
    <row r="5422" spans="1:5">
      <c r="A5422">
        <v>19440812</v>
      </c>
      <c r="B5422">
        <v>0.25</v>
      </c>
      <c r="C5422">
        <v>0.18</v>
      </c>
      <c r="D5422">
        <v>0.16</v>
      </c>
      <c r="E5422">
        <v>1E-3</v>
      </c>
    </row>
    <row r="5423" spans="1:5">
      <c r="A5423">
        <v>19440814</v>
      </c>
      <c r="B5423">
        <v>0.18</v>
      </c>
      <c r="C5423">
        <v>0.04</v>
      </c>
      <c r="D5423">
        <v>-0.04</v>
      </c>
      <c r="E5423">
        <v>1E-3</v>
      </c>
    </row>
    <row r="5424" spans="1:5">
      <c r="A5424">
        <v>19440815</v>
      </c>
      <c r="B5424">
        <v>-0.1</v>
      </c>
      <c r="C5424">
        <v>0.33</v>
      </c>
      <c r="D5424">
        <v>-0.61</v>
      </c>
      <c r="E5424">
        <v>1E-3</v>
      </c>
    </row>
    <row r="5425" spans="1:5">
      <c r="A5425">
        <v>19440816</v>
      </c>
      <c r="B5425">
        <v>0.66</v>
      </c>
      <c r="C5425">
        <v>-0.01</v>
      </c>
      <c r="D5425">
        <v>0.41</v>
      </c>
      <c r="E5425">
        <v>1E-3</v>
      </c>
    </row>
    <row r="5426" spans="1:5">
      <c r="A5426">
        <v>19440817</v>
      </c>
      <c r="B5426">
        <v>0.75</v>
      </c>
      <c r="C5426">
        <v>0.35</v>
      </c>
      <c r="D5426">
        <v>0.28999999999999998</v>
      </c>
      <c r="E5426">
        <v>1E-3</v>
      </c>
    </row>
    <row r="5427" spans="1:5">
      <c r="A5427">
        <v>19440818</v>
      </c>
      <c r="B5427">
        <v>0.36</v>
      </c>
      <c r="C5427">
        <v>0.09</v>
      </c>
      <c r="D5427">
        <v>0.01</v>
      </c>
      <c r="E5427">
        <v>1E-3</v>
      </c>
    </row>
    <row r="5428" spans="1:5">
      <c r="A5428">
        <v>19440821</v>
      </c>
      <c r="B5428">
        <v>-0.27</v>
      </c>
      <c r="C5428">
        <v>-0.09</v>
      </c>
      <c r="D5428">
        <v>-0.35</v>
      </c>
      <c r="E5428">
        <v>1E-3</v>
      </c>
    </row>
    <row r="5429" spans="1:5">
      <c r="A5429">
        <v>19440822</v>
      </c>
      <c r="B5429">
        <v>-0.7</v>
      </c>
      <c r="C5429">
        <v>-0.44</v>
      </c>
      <c r="D5429">
        <v>-0.41</v>
      </c>
      <c r="E5429">
        <v>1E-3</v>
      </c>
    </row>
    <row r="5430" spans="1:5">
      <c r="A5430">
        <v>19440823</v>
      </c>
      <c r="B5430">
        <v>0.12</v>
      </c>
      <c r="C5430">
        <v>0.27</v>
      </c>
      <c r="D5430">
        <v>-7.0000000000000007E-2</v>
      </c>
      <c r="E5430">
        <v>1E-3</v>
      </c>
    </row>
    <row r="5431" spans="1:5">
      <c r="A5431">
        <v>19440824</v>
      </c>
      <c r="B5431">
        <v>-0.55000000000000004</v>
      </c>
      <c r="C5431">
        <v>-0.57999999999999996</v>
      </c>
      <c r="D5431">
        <v>-0.34</v>
      </c>
      <c r="E5431">
        <v>1E-3</v>
      </c>
    </row>
    <row r="5432" spans="1:5">
      <c r="A5432">
        <v>19440825</v>
      </c>
      <c r="B5432">
        <v>-0.05</v>
      </c>
      <c r="C5432">
        <v>0.25</v>
      </c>
      <c r="D5432">
        <v>0.06</v>
      </c>
      <c r="E5432">
        <v>1E-3</v>
      </c>
    </row>
    <row r="5433" spans="1:5">
      <c r="A5433">
        <v>19440828</v>
      </c>
      <c r="B5433">
        <v>-0.09</v>
      </c>
      <c r="C5433">
        <v>0.14000000000000001</v>
      </c>
      <c r="D5433">
        <v>-0.1</v>
      </c>
      <c r="E5433">
        <v>1E-3</v>
      </c>
    </row>
    <row r="5434" spans="1:5">
      <c r="A5434">
        <v>19440829</v>
      </c>
      <c r="B5434">
        <v>0.14000000000000001</v>
      </c>
      <c r="C5434">
        <v>0.45</v>
      </c>
      <c r="D5434">
        <v>-0.46</v>
      </c>
      <c r="E5434">
        <v>1E-3</v>
      </c>
    </row>
    <row r="5435" spans="1:5">
      <c r="A5435">
        <v>19440830</v>
      </c>
      <c r="B5435">
        <v>0.35</v>
      </c>
      <c r="C5435">
        <v>0.32</v>
      </c>
      <c r="D5435">
        <v>0.75</v>
      </c>
      <c r="E5435">
        <v>1E-3</v>
      </c>
    </row>
    <row r="5436" spans="1:5">
      <c r="A5436">
        <v>19440831</v>
      </c>
      <c r="B5436">
        <v>-0.11</v>
      </c>
      <c r="C5436">
        <v>0.04</v>
      </c>
      <c r="D5436">
        <v>0.08</v>
      </c>
      <c r="E5436">
        <v>1E-3</v>
      </c>
    </row>
    <row r="5437" spans="1:5">
      <c r="A5437">
        <v>19440901</v>
      </c>
      <c r="B5437">
        <v>0.28000000000000003</v>
      </c>
      <c r="C5437">
        <v>0.18</v>
      </c>
      <c r="D5437">
        <v>-0.16</v>
      </c>
      <c r="E5437">
        <v>1E-3</v>
      </c>
    </row>
    <row r="5438" spans="1:5">
      <c r="A5438">
        <v>19440905</v>
      </c>
      <c r="B5438">
        <v>-0.64</v>
      </c>
      <c r="C5438">
        <v>-0.13</v>
      </c>
      <c r="D5438">
        <v>-0.8</v>
      </c>
      <c r="E5438">
        <v>1E-3</v>
      </c>
    </row>
    <row r="5439" spans="1:5">
      <c r="A5439">
        <v>19440906</v>
      </c>
      <c r="B5439">
        <v>-2.19</v>
      </c>
      <c r="C5439">
        <v>-0.51</v>
      </c>
      <c r="D5439">
        <v>-1.62</v>
      </c>
      <c r="E5439">
        <v>1E-3</v>
      </c>
    </row>
    <row r="5440" spans="1:5">
      <c r="A5440">
        <v>19440907</v>
      </c>
      <c r="B5440">
        <v>-0.32</v>
      </c>
      <c r="C5440">
        <v>-0.41</v>
      </c>
      <c r="D5440">
        <v>0.31</v>
      </c>
      <c r="E5440">
        <v>1E-3</v>
      </c>
    </row>
    <row r="5441" spans="1:5">
      <c r="A5441">
        <v>19440908</v>
      </c>
      <c r="B5441">
        <v>0.04</v>
      </c>
      <c r="C5441">
        <v>0.84</v>
      </c>
      <c r="D5441">
        <v>0.17</v>
      </c>
      <c r="E5441">
        <v>1E-3</v>
      </c>
    </row>
    <row r="5442" spans="1:5">
      <c r="A5442">
        <v>19440909</v>
      </c>
      <c r="B5442">
        <v>-0.21</v>
      </c>
      <c r="C5442">
        <v>-0.03</v>
      </c>
      <c r="D5442">
        <v>-0.01</v>
      </c>
      <c r="E5442">
        <v>1E-3</v>
      </c>
    </row>
    <row r="5443" spans="1:5">
      <c r="A5443">
        <v>19440911</v>
      </c>
      <c r="B5443">
        <v>0.55000000000000004</v>
      </c>
      <c r="C5443">
        <v>-0.25</v>
      </c>
      <c r="D5443">
        <v>-0.03</v>
      </c>
      <c r="E5443">
        <v>1E-3</v>
      </c>
    </row>
    <row r="5444" spans="1:5">
      <c r="A5444">
        <v>19440912</v>
      </c>
      <c r="B5444">
        <v>0.32</v>
      </c>
      <c r="C5444">
        <v>0.21</v>
      </c>
      <c r="D5444">
        <v>-0.44</v>
      </c>
      <c r="E5444">
        <v>1E-3</v>
      </c>
    </row>
    <row r="5445" spans="1:5">
      <c r="A5445">
        <v>19440913</v>
      </c>
      <c r="B5445">
        <v>-0.94</v>
      </c>
      <c r="C5445">
        <v>-0.53</v>
      </c>
      <c r="D5445">
        <v>-0.63</v>
      </c>
      <c r="E5445">
        <v>1E-3</v>
      </c>
    </row>
    <row r="5446" spans="1:5">
      <c r="A5446">
        <v>19440914</v>
      </c>
      <c r="B5446">
        <v>-0.57999999999999996</v>
      </c>
      <c r="C5446">
        <v>-0.32</v>
      </c>
      <c r="D5446">
        <v>-0.19</v>
      </c>
      <c r="E5446">
        <v>1E-3</v>
      </c>
    </row>
    <row r="5447" spans="1:5">
      <c r="A5447">
        <v>19440915</v>
      </c>
      <c r="B5447">
        <v>0.87</v>
      </c>
      <c r="C5447">
        <v>0.41</v>
      </c>
      <c r="D5447">
        <v>0.21</v>
      </c>
      <c r="E5447">
        <v>1E-3</v>
      </c>
    </row>
    <row r="5448" spans="1:5">
      <c r="A5448">
        <v>19440916</v>
      </c>
      <c r="B5448">
        <v>0.44</v>
      </c>
      <c r="C5448">
        <v>0.08</v>
      </c>
      <c r="D5448">
        <v>0.65</v>
      </c>
      <c r="E5448">
        <v>1E-3</v>
      </c>
    </row>
    <row r="5449" spans="1:5">
      <c r="A5449">
        <v>19440918</v>
      </c>
      <c r="B5449">
        <v>0.12</v>
      </c>
      <c r="C5449">
        <v>-0.11</v>
      </c>
      <c r="D5449">
        <v>-0.36</v>
      </c>
      <c r="E5449">
        <v>1E-3</v>
      </c>
    </row>
    <row r="5450" spans="1:5">
      <c r="A5450">
        <v>19440919</v>
      </c>
      <c r="B5450">
        <v>0.79</v>
      </c>
      <c r="C5450">
        <v>0</v>
      </c>
      <c r="D5450">
        <v>0.72</v>
      </c>
      <c r="E5450">
        <v>1E-3</v>
      </c>
    </row>
    <row r="5451" spans="1:5">
      <c r="A5451">
        <v>19440920</v>
      </c>
      <c r="B5451">
        <v>0.2</v>
      </c>
      <c r="C5451">
        <v>0.44</v>
      </c>
      <c r="D5451">
        <v>0</v>
      </c>
      <c r="E5451">
        <v>1E-3</v>
      </c>
    </row>
    <row r="5452" spans="1:5">
      <c r="A5452">
        <v>19440921</v>
      </c>
      <c r="B5452">
        <v>-0.24</v>
      </c>
      <c r="C5452">
        <v>-0.06</v>
      </c>
      <c r="D5452">
        <v>-0.32</v>
      </c>
      <c r="E5452">
        <v>1E-3</v>
      </c>
    </row>
    <row r="5453" spans="1:5">
      <c r="A5453">
        <v>19440922</v>
      </c>
      <c r="B5453">
        <v>0.19</v>
      </c>
      <c r="C5453">
        <v>0.19</v>
      </c>
      <c r="D5453">
        <v>-0.06</v>
      </c>
      <c r="E5453">
        <v>1E-3</v>
      </c>
    </row>
    <row r="5454" spans="1:5">
      <c r="A5454">
        <v>19440923</v>
      </c>
      <c r="B5454">
        <v>0.27</v>
      </c>
      <c r="C5454">
        <v>-0.08</v>
      </c>
      <c r="D5454">
        <v>0.24</v>
      </c>
      <c r="E5454">
        <v>1E-3</v>
      </c>
    </row>
    <row r="5455" spans="1:5">
      <c r="A5455">
        <v>19440925</v>
      </c>
      <c r="B5455">
        <v>0.53</v>
      </c>
      <c r="C5455">
        <v>0.3</v>
      </c>
      <c r="D5455">
        <v>0.35</v>
      </c>
      <c r="E5455">
        <v>1E-3</v>
      </c>
    </row>
    <row r="5456" spans="1:5">
      <c r="A5456">
        <v>19440926</v>
      </c>
      <c r="B5456">
        <v>-0.09</v>
      </c>
      <c r="C5456">
        <v>0.05</v>
      </c>
      <c r="D5456">
        <v>-0.31</v>
      </c>
      <c r="E5456">
        <v>1E-3</v>
      </c>
    </row>
    <row r="5457" spans="1:5">
      <c r="A5457">
        <v>19440927</v>
      </c>
      <c r="B5457">
        <v>0.05</v>
      </c>
      <c r="C5457">
        <v>0.05</v>
      </c>
      <c r="D5457">
        <v>0.37</v>
      </c>
      <c r="E5457">
        <v>1E-3</v>
      </c>
    </row>
    <row r="5458" spans="1:5">
      <c r="A5458">
        <v>19440928</v>
      </c>
      <c r="B5458">
        <v>-0.1</v>
      </c>
      <c r="C5458">
        <v>0.19</v>
      </c>
      <c r="D5458">
        <v>0.02</v>
      </c>
      <c r="E5458">
        <v>1E-3</v>
      </c>
    </row>
    <row r="5459" spans="1:5">
      <c r="A5459">
        <v>19440929</v>
      </c>
      <c r="B5459">
        <v>0.34</v>
      </c>
      <c r="C5459">
        <v>-0.15</v>
      </c>
      <c r="D5459">
        <v>0.62</v>
      </c>
      <c r="E5459">
        <v>1E-3</v>
      </c>
    </row>
    <row r="5460" spans="1:5">
      <c r="A5460">
        <v>19440930</v>
      </c>
      <c r="B5460">
        <v>0.39</v>
      </c>
      <c r="C5460">
        <v>0.15</v>
      </c>
      <c r="D5460">
        <v>0.17</v>
      </c>
      <c r="E5460">
        <v>1E-3</v>
      </c>
    </row>
    <row r="5461" spans="1:5">
      <c r="A5461">
        <v>19441002</v>
      </c>
      <c r="B5461">
        <v>0.23</v>
      </c>
      <c r="C5461">
        <v>0.38</v>
      </c>
      <c r="D5461">
        <v>0.27</v>
      </c>
      <c r="E5461">
        <v>1E-3</v>
      </c>
    </row>
    <row r="5462" spans="1:5">
      <c r="A5462">
        <v>19441003</v>
      </c>
      <c r="B5462">
        <v>-0.08</v>
      </c>
      <c r="C5462">
        <v>-0.18</v>
      </c>
      <c r="D5462">
        <v>-0.11</v>
      </c>
      <c r="E5462">
        <v>1E-3</v>
      </c>
    </row>
    <row r="5463" spans="1:5">
      <c r="A5463">
        <v>19441004</v>
      </c>
      <c r="B5463">
        <v>0.45</v>
      </c>
      <c r="C5463">
        <v>0.03</v>
      </c>
      <c r="D5463">
        <v>7.0000000000000007E-2</v>
      </c>
      <c r="E5463">
        <v>1E-3</v>
      </c>
    </row>
    <row r="5464" spans="1:5">
      <c r="A5464">
        <v>19441005</v>
      </c>
      <c r="B5464">
        <v>0.64</v>
      </c>
      <c r="C5464">
        <v>-0.24</v>
      </c>
      <c r="D5464">
        <v>0.65</v>
      </c>
      <c r="E5464">
        <v>1E-3</v>
      </c>
    </row>
    <row r="5465" spans="1:5">
      <c r="A5465">
        <v>19441006</v>
      </c>
      <c r="B5465">
        <v>0.17</v>
      </c>
      <c r="C5465">
        <v>0</v>
      </c>
      <c r="D5465">
        <v>-0.02</v>
      </c>
      <c r="E5465">
        <v>1E-3</v>
      </c>
    </row>
    <row r="5466" spans="1:5">
      <c r="A5466">
        <v>19441007</v>
      </c>
      <c r="B5466">
        <v>0.2</v>
      </c>
      <c r="C5466">
        <v>-0.01</v>
      </c>
      <c r="D5466">
        <v>0.16</v>
      </c>
      <c r="E5466">
        <v>1E-3</v>
      </c>
    </row>
    <row r="5467" spans="1:5">
      <c r="A5467">
        <v>19441009</v>
      </c>
      <c r="B5467">
        <v>-0.73</v>
      </c>
      <c r="C5467">
        <v>0.01</v>
      </c>
      <c r="D5467">
        <v>-0.56000000000000005</v>
      </c>
      <c r="E5467">
        <v>1E-3</v>
      </c>
    </row>
    <row r="5468" spans="1:5">
      <c r="A5468">
        <v>19441010</v>
      </c>
      <c r="B5468">
        <v>0.12</v>
      </c>
      <c r="C5468">
        <v>-0.2</v>
      </c>
      <c r="D5468">
        <v>0.03</v>
      </c>
      <c r="E5468">
        <v>1E-3</v>
      </c>
    </row>
    <row r="5469" spans="1:5">
      <c r="A5469">
        <v>19441011</v>
      </c>
      <c r="B5469">
        <v>0.51</v>
      </c>
      <c r="C5469">
        <v>0.15</v>
      </c>
      <c r="D5469">
        <v>-0.15</v>
      </c>
      <c r="E5469">
        <v>1E-3</v>
      </c>
    </row>
    <row r="5470" spans="1:5">
      <c r="A5470">
        <v>19441013</v>
      </c>
      <c r="B5470">
        <v>-0.02</v>
      </c>
      <c r="C5470">
        <v>0.16</v>
      </c>
      <c r="D5470">
        <v>0.03</v>
      </c>
      <c r="E5470">
        <v>1E-3</v>
      </c>
    </row>
    <row r="5471" spans="1:5">
      <c r="A5471">
        <v>19441014</v>
      </c>
      <c r="B5471">
        <v>0.03</v>
      </c>
      <c r="C5471">
        <v>0.08</v>
      </c>
      <c r="D5471">
        <v>-0.14000000000000001</v>
      </c>
      <c r="E5471">
        <v>1E-3</v>
      </c>
    </row>
    <row r="5472" spans="1:5">
      <c r="A5472">
        <v>19441016</v>
      </c>
      <c r="B5472">
        <v>-0.39</v>
      </c>
      <c r="C5472">
        <v>-0.22</v>
      </c>
      <c r="D5472">
        <v>-0.32</v>
      </c>
      <c r="E5472">
        <v>1E-3</v>
      </c>
    </row>
    <row r="5473" spans="1:5">
      <c r="A5473">
        <v>19441017</v>
      </c>
      <c r="B5473">
        <v>0.27</v>
      </c>
      <c r="C5473">
        <v>-0.08</v>
      </c>
      <c r="D5473">
        <v>-0.09</v>
      </c>
      <c r="E5473">
        <v>1E-3</v>
      </c>
    </row>
    <row r="5474" spans="1:5">
      <c r="A5474">
        <v>19441018</v>
      </c>
      <c r="B5474">
        <v>0.56000000000000005</v>
      </c>
      <c r="C5474">
        <v>0.19</v>
      </c>
      <c r="D5474">
        <v>0.23</v>
      </c>
      <c r="E5474">
        <v>1E-3</v>
      </c>
    </row>
    <row r="5475" spans="1:5">
      <c r="A5475">
        <v>19441019</v>
      </c>
      <c r="B5475">
        <v>-0.16</v>
      </c>
      <c r="C5475">
        <v>0.33</v>
      </c>
      <c r="D5475">
        <v>-0.2</v>
      </c>
      <c r="E5475">
        <v>1E-3</v>
      </c>
    </row>
    <row r="5476" spans="1:5">
      <c r="A5476">
        <v>19441020</v>
      </c>
      <c r="B5476">
        <v>-0.22</v>
      </c>
      <c r="C5476">
        <v>0.04</v>
      </c>
      <c r="D5476">
        <v>0.14000000000000001</v>
      </c>
      <c r="E5476">
        <v>1E-3</v>
      </c>
    </row>
    <row r="5477" spans="1:5">
      <c r="A5477">
        <v>19441021</v>
      </c>
      <c r="B5477">
        <v>0.11</v>
      </c>
      <c r="C5477">
        <v>0.02</v>
      </c>
      <c r="D5477">
        <v>0.13</v>
      </c>
      <c r="E5477">
        <v>1E-3</v>
      </c>
    </row>
    <row r="5478" spans="1:5">
      <c r="A5478">
        <v>19441023</v>
      </c>
      <c r="B5478">
        <v>-1.37</v>
      </c>
      <c r="C5478">
        <v>-0.46</v>
      </c>
      <c r="D5478">
        <v>-0.64</v>
      </c>
      <c r="E5478">
        <v>1E-3</v>
      </c>
    </row>
    <row r="5479" spans="1:5">
      <c r="A5479">
        <v>19441024</v>
      </c>
      <c r="B5479">
        <v>0.11</v>
      </c>
      <c r="C5479">
        <v>-0.2</v>
      </c>
      <c r="D5479">
        <v>0.2</v>
      </c>
      <c r="E5479">
        <v>1E-3</v>
      </c>
    </row>
    <row r="5480" spans="1:5">
      <c r="A5480">
        <v>19441025</v>
      </c>
      <c r="B5480">
        <v>0</v>
      </c>
      <c r="C5480">
        <v>0.13</v>
      </c>
      <c r="D5480">
        <v>-0.1</v>
      </c>
      <c r="E5480">
        <v>1E-3</v>
      </c>
    </row>
    <row r="5481" spans="1:5">
      <c r="A5481">
        <v>19441026</v>
      </c>
      <c r="B5481">
        <v>-0.65</v>
      </c>
      <c r="C5481">
        <v>-0.25</v>
      </c>
      <c r="D5481">
        <v>-0.3</v>
      </c>
      <c r="E5481">
        <v>1E-3</v>
      </c>
    </row>
    <row r="5482" spans="1:5">
      <c r="A5482">
        <v>19441027</v>
      </c>
      <c r="B5482">
        <v>0.16</v>
      </c>
      <c r="C5482">
        <v>0.04</v>
      </c>
      <c r="D5482">
        <v>0.3</v>
      </c>
      <c r="E5482">
        <v>1E-3</v>
      </c>
    </row>
    <row r="5483" spans="1:5">
      <c r="A5483">
        <v>19441028</v>
      </c>
      <c r="B5483">
        <v>0.32</v>
      </c>
      <c r="C5483">
        <v>0.09</v>
      </c>
      <c r="D5483">
        <v>-0.04</v>
      </c>
      <c r="E5483">
        <v>1E-3</v>
      </c>
    </row>
    <row r="5484" spans="1:5">
      <c r="A5484">
        <v>19441030</v>
      </c>
      <c r="B5484">
        <v>-0.28000000000000003</v>
      </c>
      <c r="C5484">
        <v>-0.28000000000000003</v>
      </c>
      <c r="D5484">
        <v>-0.01</v>
      </c>
      <c r="E5484">
        <v>1E-3</v>
      </c>
    </row>
    <row r="5485" spans="1:5">
      <c r="A5485">
        <v>19441031</v>
      </c>
      <c r="B5485">
        <v>0.22</v>
      </c>
      <c r="C5485">
        <v>0.32</v>
      </c>
      <c r="D5485">
        <v>0.18</v>
      </c>
      <c r="E5485">
        <v>1E-3</v>
      </c>
    </row>
    <row r="5486" spans="1:5">
      <c r="A5486">
        <v>19441101</v>
      </c>
      <c r="B5486">
        <v>0.23</v>
      </c>
      <c r="C5486">
        <v>-0.01</v>
      </c>
      <c r="D5486">
        <v>0.15</v>
      </c>
      <c r="E5486">
        <v>1E-3</v>
      </c>
    </row>
    <row r="5487" spans="1:5">
      <c r="A5487">
        <v>19441102</v>
      </c>
      <c r="B5487">
        <v>0.52</v>
      </c>
      <c r="C5487">
        <v>-0.11</v>
      </c>
      <c r="D5487">
        <v>0.32</v>
      </c>
      <c r="E5487">
        <v>1E-3</v>
      </c>
    </row>
    <row r="5488" spans="1:5">
      <c r="A5488">
        <v>19441103</v>
      </c>
      <c r="B5488">
        <v>0.05</v>
      </c>
      <c r="C5488">
        <v>0.23</v>
      </c>
      <c r="D5488">
        <v>0.36</v>
      </c>
      <c r="E5488">
        <v>1E-3</v>
      </c>
    </row>
    <row r="5489" spans="1:5">
      <c r="A5489">
        <v>19441104</v>
      </c>
      <c r="B5489">
        <v>0.1</v>
      </c>
      <c r="C5489">
        <v>-0.06</v>
      </c>
      <c r="D5489">
        <v>0</v>
      </c>
      <c r="E5489">
        <v>1E-3</v>
      </c>
    </row>
    <row r="5490" spans="1:5">
      <c r="A5490">
        <v>19441106</v>
      </c>
      <c r="B5490">
        <v>0.27</v>
      </c>
      <c r="C5490">
        <v>-0.17</v>
      </c>
      <c r="D5490">
        <v>-0.14000000000000001</v>
      </c>
      <c r="E5490">
        <v>1E-3</v>
      </c>
    </row>
    <row r="5491" spans="1:5">
      <c r="A5491">
        <v>19441108</v>
      </c>
      <c r="B5491">
        <v>-0.2</v>
      </c>
      <c r="C5491">
        <v>0.13</v>
      </c>
      <c r="D5491">
        <v>-0.08</v>
      </c>
      <c r="E5491">
        <v>1E-3</v>
      </c>
    </row>
    <row r="5492" spans="1:5">
      <c r="A5492">
        <v>19441109</v>
      </c>
      <c r="B5492">
        <v>0.44</v>
      </c>
      <c r="C5492">
        <v>0.06</v>
      </c>
      <c r="D5492">
        <v>0.35</v>
      </c>
      <c r="E5492">
        <v>1E-3</v>
      </c>
    </row>
    <row r="5493" spans="1:5">
      <c r="A5493">
        <v>19441110</v>
      </c>
      <c r="B5493">
        <v>0.3</v>
      </c>
      <c r="C5493">
        <v>0.17</v>
      </c>
      <c r="D5493">
        <v>0.68</v>
      </c>
      <c r="E5493">
        <v>1E-3</v>
      </c>
    </row>
    <row r="5494" spans="1:5">
      <c r="A5494">
        <v>19441113</v>
      </c>
      <c r="B5494">
        <v>-0.75</v>
      </c>
      <c r="C5494">
        <v>-0.26</v>
      </c>
      <c r="D5494">
        <v>-0.31</v>
      </c>
      <c r="E5494">
        <v>1E-3</v>
      </c>
    </row>
    <row r="5495" spans="1:5">
      <c r="A5495">
        <v>19441114</v>
      </c>
      <c r="B5495">
        <v>-1.04</v>
      </c>
      <c r="C5495">
        <v>-0.48</v>
      </c>
      <c r="D5495">
        <v>-0.71</v>
      </c>
      <c r="E5495">
        <v>1E-3</v>
      </c>
    </row>
    <row r="5496" spans="1:5">
      <c r="A5496">
        <v>19441115</v>
      </c>
      <c r="B5496">
        <v>-0.13</v>
      </c>
      <c r="C5496">
        <v>0.03</v>
      </c>
      <c r="D5496">
        <v>0.25</v>
      </c>
      <c r="E5496">
        <v>1E-3</v>
      </c>
    </row>
    <row r="5497" spans="1:5">
      <c r="A5497">
        <v>19441116</v>
      </c>
      <c r="B5497">
        <v>0.28000000000000003</v>
      </c>
      <c r="C5497">
        <v>-0.05</v>
      </c>
      <c r="D5497">
        <v>0.47</v>
      </c>
      <c r="E5497">
        <v>1E-3</v>
      </c>
    </row>
    <row r="5498" spans="1:5">
      <c r="A5498">
        <v>19441117</v>
      </c>
      <c r="B5498">
        <v>-0.06</v>
      </c>
      <c r="C5498">
        <v>-0.33</v>
      </c>
      <c r="D5498">
        <v>0.06</v>
      </c>
      <c r="E5498">
        <v>1E-3</v>
      </c>
    </row>
    <row r="5499" spans="1:5">
      <c r="A5499">
        <v>19441118</v>
      </c>
      <c r="B5499">
        <v>0.1</v>
      </c>
      <c r="C5499">
        <v>0.19</v>
      </c>
      <c r="D5499">
        <v>-0.08</v>
      </c>
      <c r="E5499">
        <v>1E-3</v>
      </c>
    </row>
    <row r="5500" spans="1:5">
      <c r="A5500">
        <v>19441120</v>
      </c>
      <c r="B5500">
        <v>0.19</v>
      </c>
      <c r="C5500">
        <v>0.02</v>
      </c>
      <c r="D5500">
        <v>-7.0000000000000007E-2</v>
      </c>
      <c r="E5500">
        <v>1E-3</v>
      </c>
    </row>
    <row r="5501" spans="1:5">
      <c r="A5501">
        <v>19441121</v>
      </c>
      <c r="B5501">
        <v>0.55000000000000004</v>
      </c>
      <c r="C5501">
        <v>0.35</v>
      </c>
      <c r="D5501">
        <v>0.41</v>
      </c>
      <c r="E5501">
        <v>1E-3</v>
      </c>
    </row>
    <row r="5502" spans="1:5">
      <c r="A5502">
        <v>19441122</v>
      </c>
      <c r="B5502">
        <v>0.14000000000000001</v>
      </c>
      <c r="C5502">
        <v>-0.05</v>
      </c>
      <c r="D5502">
        <v>0.06</v>
      </c>
      <c r="E5502">
        <v>1E-3</v>
      </c>
    </row>
    <row r="5503" spans="1:5">
      <c r="A5503">
        <v>19441124</v>
      </c>
      <c r="B5503">
        <v>-0.26</v>
      </c>
      <c r="C5503">
        <v>0.14000000000000001</v>
      </c>
      <c r="D5503">
        <v>-0.26</v>
      </c>
      <c r="E5503">
        <v>1E-3</v>
      </c>
    </row>
    <row r="5504" spans="1:5">
      <c r="A5504">
        <v>19441125</v>
      </c>
      <c r="B5504">
        <v>0.1</v>
      </c>
      <c r="C5504">
        <v>0</v>
      </c>
      <c r="D5504">
        <v>0.1</v>
      </c>
      <c r="E5504">
        <v>1E-3</v>
      </c>
    </row>
    <row r="5505" spans="1:5">
      <c r="A5505">
        <v>19441127</v>
      </c>
      <c r="B5505">
        <v>0.14000000000000001</v>
      </c>
      <c r="C5505">
        <v>-0.19</v>
      </c>
      <c r="D5505">
        <v>0.38</v>
      </c>
      <c r="E5505">
        <v>1E-3</v>
      </c>
    </row>
    <row r="5506" spans="1:5">
      <c r="A5506">
        <v>19441128</v>
      </c>
      <c r="B5506">
        <v>0.13</v>
      </c>
      <c r="C5506">
        <v>0.22</v>
      </c>
      <c r="D5506">
        <v>0.16</v>
      </c>
      <c r="E5506">
        <v>1E-3</v>
      </c>
    </row>
    <row r="5507" spans="1:5">
      <c r="A5507">
        <v>19441129</v>
      </c>
      <c r="B5507">
        <v>0.56999999999999995</v>
      </c>
      <c r="C5507">
        <v>0.37</v>
      </c>
      <c r="D5507">
        <v>-0.01</v>
      </c>
      <c r="E5507">
        <v>1E-3</v>
      </c>
    </row>
    <row r="5508" spans="1:5">
      <c r="A5508">
        <v>19441130</v>
      </c>
      <c r="B5508">
        <v>0.04</v>
      </c>
      <c r="C5508">
        <v>0.19</v>
      </c>
      <c r="D5508">
        <v>0.21</v>
      </c>
      <c r="E5508">
        <v>1E-3</v>
      </c>
    </row>
    <row r="5509" spans="1:5">
      <c r="A5509">
        <v>19441201</v>
      </c>
      <c r="B5509">
        <v>0.03</v>
      </c>
      <c r="C5509">
        <v>0.16</v>
      </c>
      <c r="D5509">
        <v>0.03</v>
      </c>
      <c r="E5509">
        <v>1E-3</v>
      </c>
    </row>
    <row r="5510" spans="1:5">
      <c r="A5510">
        <v>19441202</v>
      </c>
      <c r="B5510">
        <v>0.2</v>
      </c>
      <c r="C5510">
        <v>0.33</v>
      </c>
      <c r="D5510">
        <v>0.56000000000000005</v>
      </c>
      <c r="E5510">
        <v>1E-3</v>
      </c>
    </row>
    <row r="5511" spans="1:5">
      <c r="A5511">
        <v>19441204</v>
      </c>
      <c r="B5511">
        <v>0.6</v>
      </c>
      <c r="C5511">
        <v>0.12</v>
      </c>
      <c r="D5511">
        <v>0.95</v>
      </c>
      <c r="E5511">
        <v>1E-3</v>
      </c>
    </row>
    <row r="5512" spans="1:5">
      <c r="A5512">
        <v>19441205</v>
      </c>
      <c r="B5512">
        <v>0.32</v>
      </c>
      <c r="C5512">
        <v>-0.02</v>
      </c>
      <c r="D5512">
        <v>0.08</v>
      </c>
      <c r="E5512">
        <v>1E-3</v>
      </c>
    </row>
    <row r="5513" spans="1:5">
      <c r="A5513">
        <v>19441206</v>
      </c>
      <c r="B5513">
        <v>0.08</v>
      </c>
      <c r="C5513">
        <v>0.15</v>
      </c>
      <c r="D5513">
        <v>0.19</v>
      </c>
      <c r="E5513">
        <v>1E-3</v>
      </c>
    </row>
    <row r="5514" spans="1:5">
      <c r="A5514">
        <v>19441207</v>
      </c>
      <c r="B5514">
        <v>0.33</v>
      </c>
      <c r="C5514">
        <v>0.37</v>
      </c>
      <c r="D5514">
        <v>0.35</v>
      </c>
      <c r="E5514">
        <v>1E-3</v>
      </c>
    </row>
    <row r="5515" spans="1:5">
      <c r="A5515">
        <v>19441208</v>
      </c>
      <c r="B5515">
        <v>0.67</v>
      </c>
      <c r="C5515">
        <v>0.04</v>
      </c>
      <c r="D5515">
        <v>0.53</v>
      </c>
      <c r="E5515">
        <v>1E-3</v>
      </c>
    </row>
    <row r="5516" spans="1:5">
      <c r="A5516">
        <v>19441209</v>
      </c>
      <c r="B5516">
        <v>0.47</v>
      </c>
      <c r="C5516">
        <v>0.05</v>
      </c>
      <c r="D5516">
        <v>0.02</v>
      </c>
      <c r="E5516">
        <v>1E-3</v>
      </c>
    </row>
    <row r="5517" spans="1:5">
      <c r="A5517">
        <v>19441211</v>
      </c>
      <c r="B5517">
        <v>0.23</v>
      </c>
      <c r="C5517">
        <v>0.01</v>
      </c>
      <c r="D5517">
        <v>0.3</v>
      </c>
      <c r="E5517">
        <v>1E-3</v>
      </c>
    </row>
    <row r="5518" spans="1:5">
      <c r="A5518">
        <v>19441212</v>
      </c>
      <c r="B5518">
        <v>-0.12</v>
      </c>
      <c r="C5518">
        <v>-0.02</v>
      </c>
      <c r="D5518">
        <v>-0.16</v>
      </c>
      <c r="E5518">
        <v>1E-3</v>
      </c>
    </row>
    <row r="5519" spans="1:5">
      <c r="A5519">
        <v>19441213</v>
      </c>
      <c r="B5519">
        <v>-0.18</v>
      </c>
      <c r="C5519">
        <v>0.11</v>
      </c>
      <c r="D5519">
        <v>-0.33</v>
      </c>
      <c r="E5519">
        <v>1E-3</v>
      </c>
    </row>
    <row r="5520" spans="1:5">
      <c r="A5520">
        <v>19441214</v>
      </c>
      <c r="B5520">
        <v>0.28000000000000003</v>
      </c>
      <c r="C5520">
        <v>0.14000000000000001</v>
      </c>
      <c r="D5520">
        <v>0.49</v>
      </c>
      <c r="E5520">
        <v>1E-3</v>
      </c>
    </row>
    <row r="5521" spans="1:5">
      <c r="A5521">
        <v>19441215</v>
      </c>
      <c r="B5521">
        <v>0.81</v>
      </c>
      <c r="C5521">
        <v>-7.0000000000000007E-2</v>
      </c>
      <c r="D5521">
        <v>1.05</v>
      </c>
      <c r="E5521">
        <v>1E-3</v>
      </c>
    </row>
    <row r="5522" spans="1:5">
      <c r="A5522">
        <v>19441216</v>
      </c>
      <c r="B5522">
        <v>0.02</v>
      </c>
      <c r="C5522">
        <v>0.15</v>
      </c>
      <c r="D5522">
        <v>-0.09</v>
      </c>
      <c r="E5522">
        <v>1E-3</v>
      </c>
    </row>
    <row r="5523" spans="1:5">
      <c r="A5523">
        <v>19441218</v>
      </c>
      <c r="B5523">
        <v>-0.5</v>
      </c>
      <c r="C5523">
        <v>-0.03</v>
      </c>
      <c r="D5523">
        <v>-0.12</v>
      </c>
      <c r="E5523">
        <v>1E-3</v>
      </c>
    </row>
    <row r="5524" spans="1:5">
      <c r="A5524">
        <v>19441219</v>
      </c>
      <c r="B5524">
        <v>0.11</v>
      </c>
      <c r="C5524">
        <v>-0.26</v>
      </c>
      <c r="D5524">
        <v>0.9</v>
      </c>
      <c r="E5524">
        <v>1E-3</v>
      </c>
    </row>
    <row r="5525" spans="1:5">
      <c r="A5525">
        <v>19441220</v>
      </c>
      <c r="B5525">
        <v>-0.66</v>
      </c>
      <c r="C5525">
        <v>-0.08</v>
      </c>
      <c r="D5525">
        <v>-0.53</v>
      </c>
      <c r="E5525">
        <v>1E-3</v>
      </c>
    </row>
    <row r="5526" spans="1:5">
      <c r="A5526">
        <v>19441221</v>
      </c>
      <c r="B5526">
        <v>-0.23</v>
      </c>
      <c r="C5526">
        <v>0.13</v>
      </c>
      <c r="D5526">
        <v>-0.18</v>
      </c>
      <c r="E5526">
        <v>1E-3</v>
      </c>
    </row>
    <row r="5527" spans="1:5">
      <c r="A5527">
        <v>19441222</v>
      </c>
      <c r="B5527">
        <v>0.34</v>
      </c>
      <c r="C5527">
        <v>0.05</v>
      </c>
      <c r="D5527">
        <v>1.19</v>
      </c>
      <c r="E5527">
        <v>1E-3</v>
      </c>
    </row>
    <row r="5528" spans="1:5">
      <c r="A5528">
        <v>19441223</v>
      </c>
      <c r="B5528">
        <v>0.09</v>
      </c>
      <c r="C5528">
        <v>0.19</v>
      </c>
      <c r="D5528">
        <v>-0.1</v>
      </c>
      <c r="E5528">
        <v>1E-3</v>
      </c>
    </row>
    <row r="5529" spans="1:5">
      <c r="A5529">
        <v>19441226</v>
      </c>
      <c r="B5529">
        <v>-0.56000000000000005</v>
      </c>
      <c r="C5529">
        <v>0.18</v>
      </c>
      <c r="D5529">
        <v>-0.14000000000000001</v>
      </c>
      <c r="E5529">
        <v>1E-3</v>
      </c>
    </row>
    <row r="5530" spans="1:5">
      <c r="A5530">
        <v>19441227</v>
      </c>
      <c r="B5530">
        <v>-0.79</v>
      </c>
      <c r="C5530">
        <v>-0.46</v>
      </c>
      <c r="D5530">
        <v>-0.67</v>
      </c>
      <c r="E5530">
        <v>1E-3</v>
      </c>
    </row>
    <row r="5531" spans="1:5">
      <c r="A5531">
        <v>19441228</v>
      </c>
      <c r="B5531">
        <v>1.0900000000000001</v>
      </c>
      <c r="C5531">
        <v>0.03</v>
      </c>
      <c r="D5531">
        <v>0.98</v>
      </c>
      <c r="E5531">
        <v>1E-3</v>
      </c>
    </row>
    <row r="5532" spans="1:5">
      <c r="A5532">
        <v>19441229</v>
      </c>
      <c r="B5532">
        <v>1.31</v>
      </c>
      <c r="C5532">
        <v>0.39</v>
      </c>
      <c r="D5532">
        <v>0.39</v>
      </c>
      <c r="E5532">
        <v>1E-3</v>
      </c>
    </row>
    <row r="5533" spans="1:5">
      <c r="A5533">
        <v>19441230</v>
      </c>
      <c r="B5533">
        <v>0.09</v>
      </c>
      <c r="C5533">
        <v>0.51</v>
      </c>
      <c r="D5533">
        <v>-0.09</v>
      </c>
      <c r="E5533">
        <v>1E-3</v>
      </c>
    </row>
    <row r="5534" spans="1:5">
      <c r="A5534">
        <v>19450102</v>
      </c>
      <c r="B5534">
        <v>0.28999999999999998</v>
      </c>
      <c r="C5534">
        <v>-0.09</v>
      </c>
      <c r="D5534">
        <v>0.22</v>
      </c>
      <c r="E5534">
        <v>1E-3</v>
      </c>
    </row>
    <row r="5535" spans="1:5">
      <c r="A5535">
        <v>19450103</v>
      </c>
      <c r="B5535">
        <v>0.94</v>
      </c>
      <c r="C5535">
        <v>0.14000000000000001</v>
      </c>
      <c r="D5535">
        <v>0.56000000000000005</v>
      </c>
      <c r="E5535">
        <v>1E-3</v>
      </c>
    </row>
    <row r="5536" spans="1:5">
      <c r="A5536">
        <v>19450104</v>
      </c>
      <c r="B5536">
        <v>0.28000000000000003</v>
      </c>
      <c r="C5536">
        <v>-0.11</v>
      </c>
      <c r="D5536">
        <v>0.54</v>
      </c>
      <c r="E5536">
        <v>1E-3</v>
      </c>
    </row>
    <row r="5537" spans="1:5">
      <c r="A5537">
        <v>19450105</v>
      </c>
      <c r="B5537">
        <v>-0.14000000000000001</v>
      </c>
      <c r="C5537">
        <v>0.09</v>
      </c>
      <c r="D5537">
        <v>-0.28999999999999998</v>
      </c>
      <c r="E5537">
        <v>1E-3</v>
      </c>
    </row>
    <row r="5538" spans="1:5">
      <c r="A5538">
        <v>19450106</v>
      </c>
      <c r="B5538">
        <v>-0.14000000000000001</v>
      </c>
      <c r="C5538">
        <v>0.03</v>
      </c>
      <c r="D5538">
        <v>-0.09</v>
      </c>
      <c r="E5538">
        <v>1E-3</v>
      </c>
    </row>
    <row r="5539" spans="1:5">
      <c r="A5539">
        <v>19450108</v>
      </c>
      <c r="B5539">
        <v>1.1499999999999999</v>
      </c>
      <c r="C5539">
        <v>0.21</v>
      </c>
      <c r="D5539">
        <v>1.54</v>
      </c>
      <c r="E5539">
        <v>1E-3</v>
      </c>
    </row>
    <row r="5540" spans="1:5">
      <c r="A5540">
        <v>19450109</v>
      </c>
      <c r="B5540">
        <v>0.03</v>
      </c>
      <c r="C5540">
        <v>-0.13</v>
      </c>
      <c r="D5540">
        <v>0.35</v>
      </c>
      <c r="E5540">
        <v>1E-3</v>
      </c>
    </row>
    <row r="5541" spans="1:5">
      <c r="A5541">
        <v>19450110</v>
      </c>
      <c r="B5541">
        <v>0.6</v>
      </c>
      <c r="C5541">
        <v>0.01</v>
      </c>
      <c r="D5541">
        <v>0.81</v>
      </c>
      <c r="E5541">
        <v>1E-3</v>
      </c>
    </row>
    <row r="5542" spans="1:5">
      <c r="A5542">
        <v>19450111</v>
      </c>
      <c r="B5542">
        <v>-0.01</v>
      </c>
      <c r="C5542">
        <v>-0.04</v>
      </c>
      <c r="D5542">
        <v>7.0000000000000007E-2</v>
      </c>
      <c r="E5542">
        <v>1E-3</v>
      </c>
    </row>
    <row r="5543" spans="1:5">
      <c r="A5543">
        <v>19450112</v>
      </c>
      <c r="B5543">
        <v>-0.22</v>
      </c>
      <c r="C5543">
        <v>-0.15</v>
      </c>
      <c r="D5543">
        <v>-0.27</v>
      </c>
      <c r="E5543">
        <v>1E-3</v>
      </c>
    </row>
    <row r="5544" spans="1:5">
      <c r="A5544">
        <v>19450113</v>
      </c>
      <c r="B5544">
        <v>7.0000000000000007E-2</v>
      </c>
      <c r="C5544">
        <v>0.31</v>
      </c>
      <c r="D5544">
        <v>-7.0000000000000007E-2</v>
      </c>
      <c r="E5544">
        <v>1E-3</v>
      </c>
    </row>
    <row r="5545" spans="1:5">
      <c r="A5545">
        <v>19450115</v>
      </c>
      <c r="B5545">
        <v>-0.57999999999999996</v>
      </c>
      <c r="C5545">
        <v>0.3</v>
      </c>
      <c r="D5545">
        <v>-1.48</v>
      </c>
      <c r="E5545">
        <v>1E-3</v>
      </c>
    </row>
    <row r="5546" spans="1:5">
      <c r="A5546">
        <v>19450116</v>
      </c>
      <c r="B5546">
        <v>0</v>
      </c>
      <c r="C5546">
        <v>0.11</v>
      </c>
      <c r="D5546">
        <v>-0.05</v>
      </c>
      <c r="E5546">
        <v>1E-3</v>
      </c>
    </row>
    <row r="5547" spans="1:5">
      <c r="A5547">
        <v>19450117</v>
      </c>
      <c r="B5547">
        <v>0.75</v>
      </c>
      <c r="C5547">
        <v>0.7</v>
      </c>
      <c r="D5547">
        <v>0.27</v>
      </c>
      <c r="E5547">
        <v>1E-3</v>
      </c>
    </row>
    <row r="5548" spans="1:5">
      <c r="A5548">
        <v>19450118</v>
      </c>
      <c r="B5548">
        <v>-0.46</v>
      </c>
      <c r="C5548">
        <v>0.13</v>
      </c>
      <c r="D5548">
        <v>-0.35</v>
      </c>
      <c r="E5548">
        <v>1E-3</v>
      </c>
    </row>
    <row r="5549" spans="1:5">
      <c r="A5549">
        <v>19450119</v>
      </c>
      <c r="B5549">
        <v>-0.86</v>
      </c>
      <c r="C5549">
        <v>-0.22</v>
      </c>
      <c r="D5549">
        <v>-0.54</v>
      </c>
      <c r="E5549">
        <v>1E-3</v>
      </c>
    </row>
    <row r="5550" spans="1:5">
      <c r="A5550">
        <v>19450120</v>
      </c>
      <c r="B5550">
        <v>-0.65</v>
      </c>
      <c r="C5550">
        <v>-0.18</v>
      </c>
      <c r="D5550">
        <v>-0.94</v>
      </c>
      <c r="E5550">
        <v>1E-3</v>
      </c>
    </row>
    <row r="5551" spans="1:5">
      <c r="A5551">
        <v>19450122</v>
      </c>
      <c r="B5551">
        <v>-0.33</v>
      </c>
      <c r="C5551">
        <v>0.16</v>
      </c>
      <c r="D5551">
        <v>0.03</v>
      </c>
      <c r="E5551">
        <v>1E-3</v>
      </c>
    </row>
    <row r="5552" spans="1:5">
      <c r="A5552">
        <v>19450123</v>
      </c>
      <c r="B5552">
        <v>-0.42</v>
      </c>
      <c r="C5552">
        <v>-0.06</v>
      </c>
      <c r="D5552">
        <v>-0.37</v>
      </c>
      <c r="E5552">
        <v>1E-3</v>
      </c>
    </row>
    <row r="5553" spans="1:5">
      <c r="A5553">
        <v>19450124</v>
      </c>
      <c r="B5553">
        <v>0.06</v>
      </c>
      <c r="C5553">
        <v>0.03</v>
      </c>
      <c r="D5553">
        <v>0.32</v>
      </c>
      <c r="E5553">
        <v>1E-3</v>
      </c>
    </row>
    <row r="5554" spans="1:5">
      <c r="A5554">
        <v>19450125</v>
      </c>
      <c r="B5554">
        <v>0.74</v>
      </c>
      <c r="C5554">
        <v>0.32</v>
      </c>
      <c r="D5554">
        <v>0.26</v>
      </c>
      <c r="E5554">
        <v>1E-3</v>
      </c>
    </row>
    <row r="5555" spans="1:5">
      <c r="A5555">
        <v>19450126</v>
      </c>
      <c r="B5555">
        <v>0.79</v>
      </c>
      <c r="C5555">
        <v>0.19</v>
      </c>
      <c r="D5555">
        <v>0.81</v>
      </c>
      <c r="E5555">
        <v>1E-3</v>
      </c>
    </row>
    <row r="5556" spans="1:5">
      <c r="A5556">
        <v>19450127</v>
      </c>
      <c r="B5556">
        <v>0.41</v>
      </c>
      <c r="C5556">
        <v>0.04</v>
      </c>
      <c r="D5556">
        <v>0.14000000000000001</v>
      </c>
      <c r="E5556">
        <v>1E-3</v>
      </c>
    </row>
    <row r="5557" spans="1:5">
      <c r="A5557">
        <v>19450129</v>
      </c>
      <c r="B5557">
        <v>0.13</v>
      </c>
      <c r="C5557">
        <v>0.1</v>
      </c>
      <c r="D5557">
        <v>0.1</v>
      </c>
      <c r="E5557">
        <v>1E-3</v>
      </c>
    </row>
    <row r="5558" spans="1:5">
      <c r="A5558">
        <v>19450130</v>
      </c>
      <c r="B5558">
        <v>-0.59</v>
      </c>
      <c r="C5558">
        <v>0.08</v>
      </c>
      <c r="D5558">
        <v>-0.83</v>
      </c>
      <c r="E5558">
        <v>1E-3</v>
      </c>
    </row>
    <row r="5559" spans="1:5">
      <c r="A5559">
        <v>19450131</v>
      </c>
      <c r="B5559">
        <v>0.18</v>
      </c>
      <c r="C5559">
        <v>0.39</v>
      </c>
      <c r="D5559">
        <v>0.09</v>
      </c>
      <c r="E5559">
        <v>1E-3</v>
      </c>
    </row>
    <row r="5560" spans="1:5">
      <c r="A5560">
        <v>19450201</v>
      </c>
      <c r="B5560">
        <v>0.33</v>
      </c>
      <c r="C5560">
        <v>0.19</v>
      </c>
      <c r="D5560">
        <v>0.68</v>
      </c>
      <c r="E5560">
        <v>1E-3</v>
      </c>
    </row>
    <row r="5561" spans="1:5">
      <c r="A5561">
        <v>19450202</v>
      </c>
      <c r="B5561">
        <v>0.81</v>
      </c>
      <c r="C5561">
        <v>0.12</v>
      </c>
      <c r="D5561">
        <v>0.43</v>
      </c>
      <c r="E5561">
        <v>1E-3</v>
      </c>
    </row>
    <row r="5562" spans="1:5">
      <c r="A5562">
        <v>19450203</v>
      </c>
      <c r="B5562">
        <v>0.32</v>
      </c>
      <c r="C5562">
        <v>0.22</v>
      </c>
      <c r="D5562">
        <v>0.38</v>
      </c>
      <c r="E5562">
        <v>1E-3</v>
      </c>
    </row>
    <row r="5563" spans="1:5">
      <c r="A5563">
        <v>19450205</v>
      </c>
      <c r="B5563">
        <v>0.42</v>
      </c>
      <c r="C5563">
        <v>0.46</v>
      </c>
      <c r="D5563">
        <v>-0.01</v>
      </c>
      <c r="E5563">
        <v>1E-3</v>
      </c>
    </row>
    <row r="5564" spans="1:5">
      <c r="A5564">
        <v>19450206</v>
      </c>
      <c r="B5564">
        <v>0.18</v>
      </c>
      <c r="C5564">
        <v>0.04</v>
      </c>
      <c r="D5564">
        <v>0.17</v>
      </c>
      <c r="E5564">
        <v>1E-3</v>
      </c>
    </row>
    <row r="5565" spans="1:5">
      <c r="A5565">
        <v>19450207</v>
      </c>
      <c r="B5565">
        <v>0.25</v>
      </c>
      <c r="C5565">
        <v>0.12</v>
      </c>
      <c r="D5565">
        <v>0.13</v>
      </c>
      <c r="E5565">
        <v>1E-3</v>
      </c>
    </row>
    <row r="5566" spans="1:5">
      <c r="A5566">
        <v>19450208</v>
      </c>
      <c r="B5566">
        <v>0.05</v>
      </c>
      <c r="C5566">
        <v>-0.12</v>
      </c>
      <c r="D5566">
        <v>0.25</v>
      </c>
      <c r="E5566">
        <v>1E-3</v>
      </c>
    </row>
    <row r="5567" spans="1:5">
      <c r="A5567">
        <v>19450209</v>
      </c>
      <c r="B5567">
        <v>-0.46</v>
      </c>
      <c r="C5567">
        <v>-0.28000000000000003</v>
      </c>
      <c r="D5567">
        <v>-0.56000000000000005</v>
      </c>
      <c r="E5567">
        <v>1E-3</v>
      </c>
    </row>
    <row r="5568" spans="1:5">
      <c r="A5568">
        <v>19450210</v>
      </c>
      <c r="B5568">
        <v>0.19</v>
      </c>
      <c r="C5568">
        <v>0.33</v>
      </c>
      <c r="D5568">
        <v>0.3</v>
      </c>
      <c r="E5568">
        <v>1E-3</v>
      </c>
    </row>
    <row r="5569" spans="1:5">
      <c r="A5569">
        <v>19450213</v>
      </c>
      <c r="B5569">
        <v>1.21</v>
      </c>
      <c r="C5569">
        <v>-0.19</v>
      </c>
      <c r="D5569">
        <v>0.87</v>
      </c>
      <c r="E5569">
        <v>1E-3</v>
      </c>
    </row>
    <row r="5570" spans="1:5">
      <c r="A5570">
        <v>19450214</v>
      </c>
      <c r="B5570">
        <v>0.55000000000000004</v>
      </c>
      <c r="C5570">
        <v>0.06</v>
      </c>
      <c r="D5570">
        <v>0.27</v>
      </c>
      <c r="E5570">
        <v>1E-3</v>
      </c>
    </row>
    <row r="5571" spans="1:5">
      <c r="A5571">
        <v>19450215</v>
      </c>
      <c r="B5571">
        <v>0.65</v>
      </c>
      <c r="C5571">
        <v>-7.0000000000000007E-2</v>
      </c>
      <c r="D5571">
        <v>0.78</v>
      </c>
      <c r="E5571">
        <v>1E-3</v>
      </c>
    </row>
    <row r="5572" spans="1:5">
      <c r="A5572">
        <v>19450216</v>
      </c>
      <c r="B5572">
        <v>-0.05</v>
      </c>
      <c r="C5572">
        <v>7.0000000000000007E-2</v>
      </c>
      <c r="D5572">
        <v>-0.27</v>
      </c>
      <c r="E5572">
        <v>1E-3</v>
      </c>
    </row>
    <row r="5573" spans="1:5">
      <c r="A5573">
        <v>19450217</v>
      </c>
      <c r="B5573">
        <v>0.08</v>
      </c>
      <c r="C5573">
        <v>0.06</v>
      </c>
      <c r="D5573">
        <v>-0.14000000000000001</v>
      </c>
      <c r="E5573">
        <v>1E-3</v>
      </c>
    </row>
    <row r="5574" spans="1:5">
      <c r="A5574">
        <v>19450219</v>
      </c>
      <c r="B5574">
        <v>0.6</v>
      </c>
      <c r="C5574">
        <v>0.38</v>
      </c>
      <c r="D5574">
        <v>0.74</v>
      </c>
      <c r="E5574">
        <v>1E-3</v>
      </c>
    </row>
    <row r="5575" spans="1:5">
      <c r="A5575">
        <v>19450220</v>
      </c>
      <c r="B5575">
        <v>0.22</v>
      </c>
      <c r="C5575">
        <v>-0.01</v>
      </c>
      <c r="D5575">
        <v>-0.02</v>
      </c>
      <c r="E5575">
        <v>1E-3</v>
      </c>
    </row>
    <row r="5576" spans="1:5">
      <c r="A5576">
        <v>19450221</v>
      </c>
      <c r="B5576">
        <v>-0.08</v>
      </c>
      <c r="C5576">
        <v>-0.34</v>
      </c>
      <c r="D5576">
        <v>0.1</v>
      </c>
      <c r="E5576">
        <v>1E-3</v>
      </c>
    </row>
    <row r="5577" spans="1:5">
      <c r="A5577">
        <v>19450223</v>
      </c>
      <c r="B5577">
        <v>-0.15</v>
      </c>
      <c r="C5577">
        <v>0.11</v>
      </c>
      <c r="D5577">
        <v>-0.27</v>
      </c>
      <c r="E5577">
        <v>1E-3</v>
      </c>
    </row>
    <row r="5578" spans="1:5">
      <c r="A5578">
        <v>19450224</v>
      </c>
      <c r="B5578">
        <v>-0.25</v>
      </c>
      <c r="C5578">
        <v>-0.11</v>
      </c>
      <c r="D5578">
        <v>-0.53</v>
      </c>
      <c r="E5578">
        <v>1E-3</v>
      </c>
    </row>
    <row r="5579" spans="1:5">
      <c r="A5579">
        <v>19450226</v>
      </c>
      <c r="B5579">
        <v>-0.21</v>
      </c>
      <c r="C5579">
        <v>-0.23</v>
      </c>
      <c r="D5579">
        <v>-0.09</v>
      </c>
      <c r="E5579">
        <v>1E-3</v>
      </c>
    </row>
    <row r="5580" spans="1:5">
      <c r="A5580">
        <v>19450227</v>
      </c>
      <c r="B5580">
        <v>0.69</v>
      </c>
      <c r="C5580">
        <v>0.38</v>
      </c>
      <c r="D5580">
        <v>0.27</v>
      </c>
      <c r="E5580">
        <v>1E-3</v>
      </c>
    </row>
    <row r="5581" spans="1:5">
      <c r="A5581">
        <v>19450228</v>
      </c>
      <c r="B5581">
        <v>0.71</v>
      </c>
      <c r="C5581">
        <v>0.28000000000000003</v>
      </c>
      <c r="D5581">
        <v>0.64</v>
      </c>
      <c r="E5581">
        <v>1E-3</v>
      </c>
    </row>
    <row r="5582" spans="1:5">
      <c r="A5582">
        <v>19450301</v>
      </c>
      <c r="B5582">
        <v>0.31</v>
      </c>
      <c r="C5582">
        <v>0.47</v>
      </c>
      <c r="D5582">
        <v>0.72</v>
      </c>
      <c r="E5582">
        <v>1E-3</v>
      </c>
    </row>
    <row r="5583" spans="1:5">
      <c r="A5583">
        <v>19450302</v>
      </c>
      <c r="B5583">
        <v>-0.52</v>
      </c>
      <c r="C5583">
        <v>-0.31</v>
      </c>
      <c r="D5583">
        <v>-0.76</v>
      </c>
      <c r="E5583">
        <v>1E-3</v>
      </c>
    </row>
    <row r="5584" spans="1:5">
      <c r="A5584">
        <v>19450303</v>
      </c>
      <c r="B5584">
        <v>-0.06</v>
      </c>
      <c r="C5584">
        <v>0</v>
      </c>
      <c r="D5584">
        <v>0.13</v>
      </c>
      <c r="E5584">
        <v>1E-3</v>
      </c>
    </row>
    <row r="5585" spans="1:5">
      <c r="A5585">
        <v>19450305</v>
      </c>
      <c r="B5585">
        <v>0.49</v>
      </c>
      <c r="C5585">
        <v>-0.16</v>
      </c>
      <c r="D5585">
        <v>0.1</v>
      </c>
      <c r="E5585">
        <v>1E-3</v>
      </c>
    </row>
    <row r="5586" spans="1:5">
      <c r="A5586">
        <v>19450306</v>
      </c>
      <c r="B5586">
        <v>0.47</v>
      </c>
      <c r="C5586">
        <v>-0.14000000000000001</v>
      </c>
      <c r="D5586">
        <v>0.41</v>
      </c>
      <c r="E5586">
        <v>1E-3</v>
      </c>
    </row>
    <row r="5587" spans="1:5">
      <c r="A5587">
        <v>19450307</v>
      </c>
      <c r="B5587">
        <v>-0.05</v>
      </c>
      <c r="C5587">
        <v>-0.23</v>
      </c>
      <c r="D5587">
        <v>-0.25</v>
      </c>
      <c r="E5587">
        <v>1E-3</v>
      </c>
    </row>
    <row r="5588" spans="1:5">
      <c r="A5588">
        <v>19450308</v>
      </c>
      <c r="B5588">
        <v>-1.77</v>
      </c>
      <c r="C5588">
        <v>-1.24</v>
      </c>
      <c r="D5588">
        <v>-1.35</v>
      </c>
      <c r="E5588">
        <v>1E-3</v>
      </c>
    </row>
    <row r="5589" spans="1:5">
      <c r="A5589">
        <v>19450309</v>
      </c>
      <c r="B5589">
        <v>-1.88</v>
      </c>
      <c r="C5589">
        <v>-0.43</v>
      </c>
      <c r="D5589">
        <v>-0.71</v>
      </c>
      <c r="E5589">
        <v>1E-3</v>
      </c>
    </row>
    <row r="5590" spans="1:5">
      <c r="A5590">
        <v>19450310</v>
      </c>
      <c r="B5590">
        <v>0.64</v>
      </c>
      <c r="C5590">
        <v>0.33</v>
      </c>
      <c r="D5590">
        <v>0.57999999999999996</v>
      </c>
      <c r="E5590">
        <v>1E-3</v>
      </c>
    </row>
    <row r="5591" spans="1:5">
      <c r="A5591">
        <v>19450312</v>
      </c>
      <c r="B5591">
        <v>0.61</v>
      </c>
      <c r="C5591">
        <v>0.52</v>
      </c>
      <c r="D5591">
        <v>0.6</v>
      </c>
      <c r="E5591">
        <v>1E-3</v>
      </c>
    </row>
    <row r="5592" spans="1:5">
      <c r="A5592">
        <v>19450313</v>
      </c>
      <c r="B5592">
        <v>-0.03</v>
      </c>
      <c r="C5592">
        <v>-0.3</v>
      </c>
      <c r="D5592">
        <v>-7.0000000000000007E-2</v>
      </c>
      <c r="E5592">
        <v>1E-3</v>
      </c>
    </row>
    <row r="5593" spans="1:5">
      <c r="A5593">
        <v>19450314</v>
      </c>
      <c r="B5593">
        <v>0.24</v>
      </c>
      <c r="C5593">
        <v>0.31</v>
      </c>
      <c r="D5593">
        <v>0.13</v>
      </c>
      <c r="E5593">
        <v>1E-3</v>
      </c>
    </row>
    <row r="5594" spans="1:5">
      <c r="A5594">
        <v>19450315</v>
      </c>
      <c r="B5594">
        <v>0.46</v>
      </c>
      <c r="C5594">
        <v>-0.3</v>
      </c>
      <c r="D5594">
        <v>0.35</v>
      </c>
      <c r="E5594">
        <v>1E-3</v>
      </c>
    </row>
    <row r="5595" spans="1:5">
      <c r="A5595">
        <v>19450316</v>
      </c>
      <c r="B5595">
        <v>0.16</v>
      </c>
      <c r="C5595">
        <v>0.18</v>
      </c>
      <c r="D5595">
        <v>0.03</v>
      </c>
      <c r="E5595">
        <v>1E-3</v>
      </c>
    </row>
    <row r="5596" spans="1:5">
      <c r="A5596">
        <v>19450317</v>
      </c>
      <c r="B5596">
        <v>7.0000000000000007E-2</v>
      </c>
      <c r="C5596">
        <v>-7.0000000000000007E-2</v>
      </c>
      <c r="D5596">
        <v>0.11</v>
      </c>
      <c r="E5596">
        <v>1E-3</v>
      </c>
    </row>
    <row r="5597" spans="1:5">
      <c r="A5597">
        <v>19450319</v>
      </c>
      <c r="B5597">
        <v>-0.62</v>
      </c>
      <c r="C5597">
        <v>-0.18</v>
      </c>
      <c r="D5597">
        <v>-0.48</v>
      </c>
      <c r="E5597">
        <v>1E-3</v>
      </c>
    </row>
    <row r="5598" spans="1:5">
      <c r="A5598">
        <v>19450320</v>
      </c>
      <c r="B5598">
        <v>-1.1200000000000001</v>
      </c>
      <c r="C5598">
        <v>-0.16</v>
      </c>
      <c r="D5598">
        <v>-0.88</v>
      </c>
      <c r="E5598">
        <v>1E-3</v>
      </c>
    </row>
    <row r="5599" spans="1:5">
      <c r="A5599">
        <v>19450321</v>
      </c>
      <c r="B5599">
        <v>-1.04</v>
      </c>
      <c r="C5599">
        <v>-0.56999999999999995</v>
      </c>
      <c r="D5599">
        <v>7.0000000000000007E-2</v>
      </c>
      <c r="E5599">
        <v>1E-3</v>
      </c>
    </row>
    <row r="5600" spans="1:5">
      <c r="A5600">
        <v>19450322</v>
      </c>
      <c r="B5600">
        <v>0.01</v>
      </c>
      <c r="C5600">
        <v>0.36</v>
      </c>
      <c r="D5600">
        <v>0.1</v>
      </c>
      <c r="E5600">
        <v>1E-3</v>
      </c>
    </row>
    <row r="5601" spans="1:5">
      <c r="A5601">
        <v>19450323</v>
      </c>
      <c r="B5601">
        <v>0.34</v>
      </c>
      <c r="C5601">
        <v>0.04</v>
      </c>
      <c r="D5601">
        <v>0.17</v>
      </c>
      <c r="E5601">
        <v>1E-3</v>
      </c>
    </row>
    <row r="5602" spans="1:5">
      <c r="A5602">
        <v>19450324</v>
      </c>
      <c r="B5602">
        <v>-0.71</v>
      </c>
      <c r="C5602">
        <v>0.2</v>
      </c>
      <c r="D5602">
        <v>-0.64</v>
      </c>
      <c r="E5602">
        <v>1E-3</v>
      </c>
    </row>
    <row r="5603" spans="1:5">
      <c r="A5603">
        <v>19450326</v>
      </c>
      <c r="B5603">
        <v>-1.76</v>
      </c>
      <c r="C5603">
        <v>-0.66</v>
      </c>
      <c r="D5603">
        <v>-1.53</v>
      </c>
      <c r="E5603">
        <v>1E-3</v>
      </c>
    </row>
    <row r="5604" spans="1:5">
      <c r="A5604">
        <v>19450327</v>
      </c>
      <c r="B5604">
        <v>0.46</v>
      </c>
      <c r="C5604">
        <v>0.06</v>
      </c>
      <c r="D5604">
        <v>0.85</v>
      </c>
      <c r="E5604">
        <v>1E-3</v>
      </c>
    </row>
    <row r="5605" spans="1:5">
      <c r="A5605">
        <v>19450328</v>
      </c>
      <c r="B5605">
        <v>0.86</v>
      </c>
      <c r="C5605">
        <v>0.31</v>
      </c>
      <c r="D5605">
        <v>0.43</v>
      </c>
      <c r="E5605">
        <v>1E-3</v>
      </c>
    </row>
    <row r="5606" spans="1:5">
      <c r="A5606">
        <v>19450329</v>
      </c>
      <c r="B5606">
        <v>0.27</v>
      </c>
      <c r="C5606">
        <v>0.28000000000000003</v>
      </c>
      <c r="D5606">
        <v>0.22</v>
      </c>
      <c r="E5606">
        <v>1E-3</v>
      </c>
    </row>
    <row r="5607" spans="1:5">
      <c r="A5607">
        <v>19450331</v>
      </c>
      <c r="B5607">
        <v>0.26</v>
      </c>
      <c r="C5607">
        <v>-0.03</v>
      </c>
      <c r="D5607">
        <v>0.09</v>
      </c>
      <c r="E5607">
        <v>1E-3</v>
      </c>
    </row>
    <row r="5608" spans="1:5">
      <c r="A5608">
        <v>19450402</v>
      </c>
      <c r="B5608">
        <v>0.78</v>
      </c>
      <c r="C5608">
        <v>0.02</v>
      </c>
      <c r="D5608">
        <v>0.21</v>
      </c>
      <c r="E5608">
        <v>1E-3</v>
      </c>
    </row>
    <row r="5609" spans="1:5">
      <c r="A5609">
        <v>19450403</v>
      </c>
      <c r="B5609">
        <v>0.27</v>
      </c>
      <c r="C5609">
        <v>-0.28999999999999998</v>
      </c>
      <c r="D5609">
        <v>0.22</v>
      </c>
      <c r="E5609">
        <v>1E-3</v>
      </c>
    </row>
    <row r="5610" spans="1:5">
      <c r="A5610">
        <v>19450404</v>
      </c>
      <c r="B5610">
        <v>-0.12</v>
      </c>
      <c r="C5610">
        <v>-0.16</v>
      </c>
      <c r="D5610">
        <v>0.03</v>
      </c>
      <c r="E5610">
        <v>1E-3</v>
      </c>
    </row>
    <row r="5611" spans="1:5">
      <c r="A5611">
        <v>19450405</v>
      </c>
      <c r="B5611">
        <v>-0.78</v>
      </c>
      <c r="C5611">
        <v>-0.05</v>
      </c>
      <c r="D5611">
        <v>-1.03</v>
      </c>
      <c r="E5611">
        <v>1E-3</v>
      </c>
    </row>
    <row r="5612" spans="1:5">
      <c r="A5612">
        <v>19450406</v>
      </c>
      <c r="B5612">
        <v>0.49</v>
      </c>
      <c r="C5612">
        <v>-0.26</v>
      </c>
      <c r="D5612">
        <v>0.47</v>
      </c>
      <c r="E5612">
        <v>1E-3</v>
      </c>
    </row>
    <row r="5613" spans="1:5">
      <c r="A5613">
        <v>19450407</v>
      </c>
      <c r="B5613">
        <v>0.47</v>
      </c>
      <c r="C5613">
        <v>0.08</v>
      </c>
      <c r="D5613">
        <v>0.41</v>
      </c>
      <c r="E5613">
        <v>1E-3</v>
      </c>
    </row>
    <row r="5614" spans="1:5">
      <c r="A5614">
        <v>19450409</v>
      </c>
      <c r="B5614">
        <v>-0.15</v>
      </c>
      <c r="C5614">
        <v>0.13</v>
      </c>
      <c r="D5614">
        <v>-0.25</v>
      </c>
      <c r="E5614">
        <v>1E-3</v>
      </c>
    </row>
    <row r="5615" spans="1:5">
      <c r="A5615">
        <v>19450410</v>
      </c>
      <c r="B5615">
        <v>0.51</v>
      </c>
      <c r="C5615">
        <v>0.02</v>
      </c>
      <c r="D5615">
        <v>0.51</v>
      </c>
      <c r="E5615">
        <v>1E-3</v>
      </c>
    </row>
    <row r="5616" spans="1:5">
      <c r="A5616">
        <v>19450411</v>
      </c>
      <c r="B5616">
        <v>1.08</v>
      </c>
      <c r="C5616">
        <v>0.22</v>
      </c>
      <c r="D5616">
        <v>0.51</v>
      </c>
      <c r="E5616">
        <v>1E-3</v>
      </c>
    </row>
    <row r="5617" spans="1:5">
      <c r="A5617">
        <v>19450412</v>
      </c>
      <c r="B5617">
        <v>0.25</v>
      </c>
      <c r="C5617">
        <v>0.32</v>
      </c>
      <c r="D5617">
        <v>0.06</v>
      </c>
      <c r="E5617">
        <v>1E-3</v>
      </c>
    </row>
    <row r="5618" spans="1:5">
      <c r="A5618">
        <v>19450413</v>
      </c>
      <c r="B5618">
        <v>0.71</v>
      </c>
      <c r="C5618">
        <v>-0.45</v>
      </c>
      <c r="D5618">
        <v>0.3</v>
      </c>
      <c r="E5618">
        <v>1E-3</v>
      </c>
    </row>
    <row r="5619" spans="1:5">
      <c r="A5619">
        <v>19450416</v>
      </c>
      <c r="B5619">
        <v>1.79</v>
      </c>
      <c r="C5619">
        <v>0.18</v>
      </c>
      <c r="D5619">
        <v>0.66</v>
      </c>
      <c r="E5619">
        <v>1E-3</v>
      </c>
    </row>
    <row r="5620" spans="1:5">
      <c r="A5620">
        <v>19450417</v>
      </c>
      <c r="B5620">
        <v>0.16</v>
      </c>
      <c r="C5620">
        <v>0.18</v>
      </c>
      <c r="D5620">
        <v>-0.01</v>
      </c>
      <c r="E5620">
        <v>1E-3</v>
      </c>
    </row>
    <row r="5621" spans="1:5">
      <c r="A5621">
        <v>19450418</v>
      </c>
      <c r="B5621">
        <v>0.83</v>
      </c>
      <c r="C5621">
        <v>-7.0000000000000007E-2</v>
      </c>
      <c r="D5621">
        <v>0.39</v>
      </c>
      <c r="E5621">
        <v>1E-3</v>
      </c>
    </row>
    <row r="5622" spans="1:5">
      <c r="A5622">
        <v>19450419</v>
      </c>
      <c r="B5622">
        <v>-0.57999999999999996</v>
      </c>
      <c r="C5622">
        <v>0.14000000000000001</v>
      </c>
      <c r="D5622">
        <v>-0.12</v>
      </c>
      <c r="E5622">
        <v>1E-3</v>
      </c>
    </row>
    <row r="5623" spans="1:5">
      <c r="A5623">
        <v>19450420</v>
      </c>
      <c r="B5623">
        <v>-0.06</v>
      </c>
      <c r="C5623">
        <v>-0.03</v>
      </c>
      <c r="D5623">
        <v>0.09</v>
      </c>
      <c r="E5623">
        <v>1E-3</v>
      </c>
    </row>
    <row r="5624" spans="1:5">
      <c r="A5624">
        <v>19450421</v>
      </c>
      <c r="B5624">
        <v>0.3</v>
      </c>
      <c r="C5624">
        <v>0.23</v>
      </c>
      <c r="D5624">
        <v>0.35</v>
      </c>
      <c r="E5624">
        <v>1E-3</v>
      </c>
    </row>
    <row r="5625" spans="1:5">
      <c r="A5625">
        <v>19450423</v>
      </c>
      <c r="B5625">
        <v>0.48</v>
      </c>
      <c r="C5625">
        <v>0.05</v>
      </c>
      <c r="D5625">
        <v>0.18</v>
      </c>
      <c r="E5625">
        <v>1E-3</v>
      </c>
    </row>
    <row r="5626" spans="1:5">
      <c r="A5626">
        <v>19450424</v>
      </c>
      <c r="B5626">
        <v>0.47</v>
      </c>
      <c r="C5626">
        <v>-0.18</v>
      </c>
      <c r="D5626">
        <v>0.43</v>
      </c>
      <c r="E5626">
        <v>1E-3</v>
      </c>
    </row>
    <row r="5627" spans="1:5">
      <c r="A5627">
        <v>19450425</v>
      </c>
      <c r="B5627">
        <v>-0.16</v>
      </c>
      <c r="C5627">
        <v>-7.0000000000000007E-2</v>
      </c>
      <c r="D5627">
        <v>-0.11</v>
      </c>
      <c r="E5627">
        <v>1E-3</v>
      </c>
    </row>
    <row r="5628" spans="1:5">
      <c r="A5628">
        <v>19450426</v>
      </c>
      <c r="B5628">
        <v>-0.3</v>
      </c>
      <c r="C5628">
        <v>-0.1</v>
      </c>
      <c r="D5628">
        <v>-0.56000000000000005</v>
      </c>
      <c r="E5628">
        <v>1E-3</v>
      </c>
    </row>
    <row r="5629" spans="1:5">
      <c r="A5629">
        <v>19450427</v>
      </c>
      <c r="B5629">
        <v>0.42</v>
      </c>
      <c r="C5629">
        <v>0.2</v>
      </c>
      <c r="D5629">
        <v>0.63</v>
      </c>
      <c r="E5629">
        <v>1E-3</v>
      </c>
    </row>
    <row r="5630" spans="1:5">
      <c r="A5630">
        <v>19450428</v>
      </c>
      <c r="B5630">
        <v>0.47</v>
      </c>
      <c r="C5630">
        <v>0.05</v>
      </c>
      <c r="D5630">
        <v>0.16</v>
      </c>
      <c r="E5630">
        <v>1E-3</v>
      </c>
    </row>
    <row r="5631" spans="1:5">
      <c r="A5631">
        <v>19450430</v>
      </c>
      <c r="B5631">
        <v>0.24</v>
      </c>
      <c r="C5631">
        <v>0.27</v>
      </c>
      <c r="D5631">
        <v>-0.65</v>
      </c>
      <c r="E5631">
        <v>1E-3</v>
      </c>
    </row>
    <row r="5632" spans="1:5">
      <c r="A5632">
        <v>19450501</v>
      </c>
      <c r="B5632">
        <v>-0.42</v>
      </c>
      <c r="C5632">
        <v>-0.41</v>
      </c>
      <c r="D5632">
        <v>-0.8</v>
      </c>
      <c r="E5632">
        <v>1E-3</v>
      </c>
    </row>
    <row r="5633" spans="1:5">
      <c r="A5633">
        <v>19450502</v>
      </c>
      <c r="B5633">
        <v>-0.1</v>
      </c>
      <c r="C5633">
        <v>-0.16</v>
      </c>
      <c r="D5633">
        <v>-0.19</v>
      </c>
      <c r="E5633">
        <v>1E-3</v>
      </c>
    </row>
    <row r="5634" spans="1:5">
      <c r="A5634">
        <v>19450503</v>
      </c>
      <c r="B5634">
        <v>0.68</v>
      </c>
      <c r="C5634">
        <v>0.33</v>
      </c>
      <c r="D5634">
        <v>0.26</v>
      </c>
      <c r="E5634">
        <v>1E-3</v>
      </c>
    </row>
    <row r="5635" spans="1:5">
      <c r="A5635">
        <v>19450504</v>
      </c>
      <c r="B5635">
        <v>0.41</v>
      </c>
      <c r="C5635">
        <v>0.11</v>
      </c>
      <c r="D5635">
        <v>-0.03</v>
      </c>
      <c r="E5635">
        <v>1E-3</v>
      </c>
    </row>
    <row r="5636" spans="1:5">
      <c r="A5636">
        <v>19450505</v>
      </c>
      <c r="B5636">
        <v>0.23</v>
      </c>
      <c r="C5636">
        <v>0.41</v>
      </c>
      <c r="D5636">
        <v>-0.33</v>
      </c>
      <c r="E5636">
        <v>1E-3</v>
      </c>
    </row>
    <row r="5637" spans="1:5">
      <c r="A5637">
        <v>19450507</v>
      </c>
      <c r="B5637">
        <v>0</v>
      </c>
      <c r="C5637">
        <v>0.35</v>
      </c>
      <c r="D5637">
        <v>-0.27</v>
      </c>
      <c r="E5637">
        <v>1E-3</v>
      </c>
    </row>
    <row r="5638" spans="1:5">
      <c r="A5638">
        <v>19450508</v>
      </c>
      <c r="B5638">
        <v>-0.08</v>
      </c>
      <c r="C5638">
        <v>0.25</v>
      </c>
      <c r="D5638">
        <v>0.51</v>
      </c>
      <c r="E5638">
        <v>1E-3</v>
      </c>
    </row>
    <row r="5639" spans="1:5">
      <c r="A5639">
        <v>19450509</v>
      </c>
      <c r="B5639">
        <v>-0.86</v>
      </c>
      <c r="C5639">
        <v>-0.37</v>
      </c>
      <c r="D5639">
        <v>-0.6</v>
      </c>
      <c r="E5639">
        <v>1E-3</v>
      </c>
    </row>
    <row r="5640" spans="1:5">
      <c r="A5640">
        <v>19450510</v>
      </c>
      <c r="B5640">
        <v>-1.1200000000000001</v>
      </c>
      <c r="C5640">
        <v>-0.08</v>
      </c>
      <c r="D5640">
        <v>-0.53</v>
      </c>
      <c r="E5640">
        <v>1E-3</v>
      </c>
    </row>
    <row r="5641" spans="1:5">
      <c r="A5641">
        <v>19450511</v>
      </c>
      <c r="B5641">
        <v>0.15</v>
      </c>
      <c r="C5641">
        <v>0.41</v>
      </c>
      <c r="D5641">
        <v>0.39</v>
      </c>
      <c r="E5641">
        <v>1E-3</v>
      </c>
    </row>
    <row r="5642" spans="1:5">
      <c r="A5642">
        <v>19450512</v>
      </c>
      <c r="B5642">
        <v>0.56999999999999995</v>
      </c>
      <c r="C5642">
        <v>-0.02</v>
      </c>
      <c r="D5642">
        <v>0.48</v>
      </c>
      <c r="E5642">
        <v>1E-3</v>
      </c>
    </row>
    <row r="5643" spans="1:5">
      <c r="A5643">
        <v>19450514</v>
      </c>
      <c r="B5643">
        <v>-0.35</v>
      </c>
      <c r="C5643">
        <v>-0.02</v>
      </c>
      <c r="D5643">
        <v>-0.22</v>
      </c>
      <c r="E5643">
        <v>1E-3</v>
      </c>
    </row>
    <row r="5644" spans="1:5">
      <c r="A5644">
        <v>19450515</v>
      </c>
      <c r="B5644">
        <v>0.27</v>
      </c>
      <c r="C5644">
        <v>0.14000000000000001</v>
      </c>
      <c r="D5644">
        <v>0.08</v>
      </c>
      <c r="E5644">
        <v>1E-3</v>
      </c>
    </row>
    <row r="5645" spans="1:5">
      <c r="A5645">
        <v>19450516</v>
      </c>
      <c r="B5645">
        <v>0.36</v>
      </c>
      <c r="C5645">
        <v>0.34</v>
      </c>
      <c r="D5645">
        <v>0.31</v>
      </c>
      <c r="E5645">
        <v>1E-3</v>
      </c>
    </row>
    <row r="5646" spans="1:5">
      <c r="A5646">
        <v>19450517</v>
      </c>
      <c r="B5646">
        <v>0.49</v>
      </c>
      <c r="C5646">
        <v>-0.05</v>
      </c>
      <c r="D5646">
        <v>0.47</v>
      </c>
      <c r="E5646">
        <v>1E-3</v>
      </c>
    </row>
    <row r="5647" spans="1:5">
      <c r="A5647">
        <v>19450518</v>
      </c>
      <c r="B5647">
        <v>0.52</v>
      </c>
      <c r="C5647">
        <v>0.08</v>
      </c>
      <c r="D5647">
        <v>0.04</v>
      </c>
      <c r="E5647">
        <v>1E-3</v>
      </c>
    </row>
    <row r="5648" spans="1:5">
      <c r="A5648">
        <v>19450519</v>
      </c>
      <c r="B5648">
        <v>0.15</v>
      </c>
      <c r="C5648">
        <v>0.17</v>
      </c>
      <c r="D5648">
        <v>0.08</v>
      </c>
      <c r="E5648">
        <v>1E-3</v>
      </c>
    </row>
    <row r="5649" spans="1:5">
      <c r="A5649">
        <v>19450521</v>
      </c>
      <c r="B5649">
        <v>-0.39</v>
      </c>
      <c r="C5649">
        <v>-0.17</v>
      </c>
      <c r="D5649">
        <v>-0.15</v>
      </c>
      <c r="E5649">
        <v>1E-3</v>
      </c>
    </row>
    <row r="5650" spans="1:5">
      <c r="A5650">
        <v>19450522</v>
      </c>
      <c r="B5650">
        <v>-0.1</v>
      </c>
      <c r="C5650">
        <v>0.24</v>
      </c>
      <c r="D5650">
        <v>-0.13</v>
      </c>
      <c r="E5650">
        <v>1E-3</v>
      </c>
    </row>
    <row r="5651" spans="1:5">
      <c r="A5651">
        <v>19450523</v>
      </c>
      <c r="B5651">
        <v>-0.81</v>
      </c>
      <c r="C5651">
        <v>-0.27</v>
      </c>
      <c r="D5651">
        <v>-0.01</v>
      </c>
      <c r="E5651">
        <v>1E-3</v>
      </c>
    </row>
    <row r="5652" spans="1:5">
      <c r="A5652">
        <v>19450524</v>
      </c>
      <c r="B5652">
        <v>7.0000000000000007E-2</v>
      </c>
      <c r="C5652">
        <v>-7.0000000000000007E-2</v>
      </c>
      <c r="D5652">
        <v>0.42</v>
      </c>
      <c r="E5652">
        <v>1E-3</v>
      </c>
    </row>
    <row r="5653" spans="1:5">
      <c r="A5653">
        <v>19450525</v>
      </c>
      <c r="B5653">
        <v>0.67</v>
      </c>
      <c r="C5653">
        <v>0.4</v>
      </c>
      <c r="D5653">
        <v>0.39</v>
      </c>
      <c r="E5653">
        <v>1E-3</v>
      </c>
    </row>
    <row r="5654" spans="1:5">
      <c r="A5654">
        <v>19450526</v>
      </c>
      <c r="B5654">
        <v>0.47</v>
      </c>
      <c r="C5654">
        <v>0.01</v>
      </c>
      <c r="D5654">
        <v>0.08</v>
      </c>
      <c r="E5654">
        <v>1E-3</v>
      </c>
    </row>
    <row r="5655" spans="1:5">
      <c r="A5655">
        <v>19450528</v>
      </c>
      <c r="B5655">
        <v>0.78</v>
      </c>
      <c r="C5655">
        <v>0.01</v>
      </c>
      <c r="D5655">
        <v>0.26</v>
      </c>
      <c r="E5655">
        <v>1E-3</v>
      </c>
    </row>
    <row r="5656" spans="1:5">
      <c r="A5656">
        <v>19450529</v>
      </c>
      <c r="B5656">
        <v>0.56000000000000005</v>
      </c>
      <c r="C5656">
        <v>-0.17</v>
      </c>
      <c r="D5656">
        <v>0.21</v>
      </c>
      <c r="E5656">
        <v>1E-3</v>
      </c>
    </row>
    <row r="5657" spans="1:5">
      <c r="A5657">
        <v>19450531</v>
      </c>
      <c r="B5657">
        <v>-0.42</v>
      </c>
      <c r="C5657">
        <v>0.03</v>
      </c>
      <c r="D5657">
        <v>-0.35</v>
      </c>
      <c r="E5657">
        <v>1E-3</v>
      </c>
    </row>
    <row r="5658" spans="1:5">
      <c r="A5658">
        <v>19450601</v>
      </c>
      <c r="B5658">
        <v>0.15</v>
      </c>
      <c r="C5658">
        <v>0</v>
      </c>
      <c r="D5658">
        <v>0.82</v>
      </c>
      <c r="E5658">
        <v>1E-3</v>
      </c>
    </row>
    <row r="5659" spans="1:5">
      <c r="A5659">
        <v>19450602</v>
      </c>
      <c r="B5659">
        <v>0.09</v>
      </c>
      <c r="C5659">
        <v>0.1</v>
      </c>
      <c r="D5659">
        <v>0.44</v>
      </c>
      <c r="E5659">
        <v>1E-3</v>
      </c>
    </row>
    <row r="5660" spans="1:5">
      <c r="A5660">
        <v>19450604</v>
      </c>
      <c r="B5660">
        <v>0.02</v>
      </c>
      <c r="C5660">
        <v>0.35</v>
      </c>
      <c r="D5660">
        <v>0.04</v>
      </c>
      <c r="E5660">
        <v>1E-3</v>
      </c>
    </row>
    <row r="5661" spans="1:5">
      <c r="A5661">
        <v>19450605</v>
      </c>
      <c r="B5661">
        <v>0.09</v>
      </c>
      <c r="C5661">
        <v>0.06</v>
      </c>
      <c r="D5661">
        <v>-0.11</v>
      </c>
      <c r="E5661">
        <v>1E-3</v>
      </c>
    </row>
    <row r="5662" spans="1:5">
      <c r="A5662">
        <v>19450606</v>
      </c>
      <c r="B5662">
        <v>-0.46</v>
      </c>
      <c r="C5662">
        <v>0.14000000000000001</v>
      </c>
      <c r="D5662">
        <v>-0.17</v>
      </c>
      <c r="E5662">
        <v>1E-3</v>
      </c>
    </row>
    <row r="5663" spans="1:5">
      <c r="A5663">
        <v>19450607</v>
      </c>
      <c r="B5663">
        <v>0.12</v>
      </c>
      <c r="C5663">
        <v>0.36</v>
      </c>
      <c r="D5663">
        <v>0.38</v>
      </c>
      <c r="E5663">
        <v>1E-3</v>
      </c>
    </row>
    <row r="5664" spans="1:5">
      <c r="A5664">
        <v>19450608</v>
      </c>
      <c r="B5664">
        <v>-0.04</v>
      </c>
      <c r="C5664">
        <v>0.64</v>
      </c>
      <c r="D5664">
        <v>0.24</v>
      </c>
      <c r="E5664">
        <v>1E-3</v>
      </c>
    </row>
    <row r="5665" spans="1:5">
      <c r="A5665">
        <v>19450609</v>
      </c>
      <c r="B5665">
        <v>0.02</v>
      </c>
      <c r="C5665">
        <v>0.16</v>
      </c>
      <c r="D5665">
        <v>0.1</v>
      </c>
      <c r="E5665">
        <v>1E-3</v>
      </c>
    </row>
    <row r="5666" spans="1:5">
      <c r="A5666">
        <v>19450611</v>
      </c>
      <c r="B5666">
        <v>-0.27</v>
      </c>
      <c r="C5666">
        <v>0.06</v>
      </c>
      <c r="D5666">
        <v>-0.33</v>
      </c>
      <c r="E5666">
        <v>1E-3</v>
      </c>
    </row>
    <row r="5667" spans="1:5">
      <c r="A5667">
        <v>19450612</v>
      </c>
      <c r="B5667">
        <v>0.13</v>
      </c>
      <c r="C5667">
        <v>0.15</v>
      </c>
      <c r="D5667">
        <v>0.28999999999999998</v>
      </c>
      <c r="E5667">
        <v>1E-3</v>
      </c>
    </row>
    <row r="5668" spans="1:5">
      <c r="A5668">
        <v>19450613</v>
      </c>
      <c r="B5668">
        <v>0.42</v>
      </c>
      <c r="C5668">
        <v>0.28000000000000003</v>
      </c>
      <c r="D5668">
        <v>0.14000000000000001</v>
      </c>
      <c r="E5668">
        <v>1E-3</v>
      </c>
    </row>
    <row r="5669" spans="1:5">
      <c r="A5669">
        <v>19450614</v>
      </c>
      <c r="B5669">
        <v>0.49</v>
      </c>
      <c r="C5669">
        <v>0.27</v>
      </c>
      <c r="D5669">
        <v>0.76</v>
      </c>
      <c r="E5669">
        <v>1E-3</v>
      </c>
    </row>
    <row r="5670" spans="1:5">
      <c r="A5670">
        <v>19450615</v>
      </c>
      <c r="B5670">
        <v>0.24</v>
      </c>
      <c r="C5670">
        <v>0.28999999999999998</v>
      </c>
      <c r="D5670">
        <v>0.52</v>
      </c>
      <c r="E5670">
        <v>1E-3</v>
      </c>
    </row>
    <row r="5671" spans="1:5">
      <c r="A5671">
        <v>19450616</v>
      </c>
      <c r="B5671">
        <v>0.11</v>
      </c>
      <c r="C5671">
        <v>-0.25</v>
      </c>
      <c r="D5671">
        <v>1.02</v>
      </c>
      <c r="E5671">
        <v>1E-3</v>
      </c>
    </row>
    <row r="5672" spans="1:5">
      <c r="A5672">
        <v>19450618</v>
      </c>
      <c r="B5672">
        <v>-0.27</v>
      </c>
      <c r="C5672">
        <v>0.13</v>
      </c>
      <c r="D5672">
        <v>0.28000000000000003</v>
      </c>
      <c r="E5672">
        <v>1E-3</v>
      </c>
    </row>
    <row r="5673" spans="1:5">
      <c r="A5673">
        <v>19450619</v>
      </c>
      <c r="B5673">
        <v>0.11</v>
      </c>
      <c r="C5673">
        <v>-0.13</v>
      </c>
      <c r="D5673">
        <v>0.37</v>
      </c>
      <c r="E5673">
        <v>1E-3</v>
      </c>
    </row>
    <row r="5674" spans="1:5">
      <c r="A5674">
        <v>19450620</v>
      </c>
      <c r="B5674">
        <v>0.55000000000000004</v>
      </c>
      <c r="C5674">
        <v>0.08</v>
      </c>
      <c r="D5674">
        <v>0.31</v>
      </c>
      <c r="E5674">
        <v>1E-3</v>
      </c>
    </row>
    <row r="5675" spans="1:5">
      <c r="A5675">
        <v>19450621</v>
      </c>
      <c r="B5675">
        <v>0.46</v>
      </c>
      <c r="C5675">
        <v>0.15</v>
      </c>
      <c r="D5675">
        <v>0.51</v>
      </c>
      <c r="E5675">
        <v>1E-3</v>
      </c>
    </row>
    <row r="5676" spans="1:5">
      <c r="A5676">
        <v>19450622</v>
      </c>
      <c r="B5676">
        <v>-0.06</v>
      </c>
      <c r="C5676">
        <v>0.03</v>
      </c>
      <c r="D5676">
        <v>-0.28000000000000003</v>
      </c>
      <c r="E5676">
        <v>1E-3</v>
      </c>
    </row>
    <row r="5677" spans="1:5">
      <c r="A5677">
        <v>19450623</v>
      </c>
      <c r="B5677">
        <v>0.16</v>
      </c>
      <c r="C5677">
        <v>0.17</v>
      </c>
      <c r="D5677">
        <v>-0.08</v>
      </c>
      <c r="E5677">
        <v>1E-3</v>
      </c>
    </row>
    <row r="5678" spans="1:5">
      <c r="A5678">
        <v>19450625</v>
      </c>
      <c r="B5678">
        <v>0.42</v>
      </c>
      <c r="C5678">
        <v>0.02</v>
      </c>
      <c r="D5678">
        <v>0.37</v>
      </c>
      <c r="E5678">
        <v>1E-3</v>
      </c>
    </row>
    <row r="5679" spans="1:5">
      <c r="A5679">
        <v>19450626</v>
      </c>
      <c r="B5679">
        <v>0.19</v>
      </c>
      <c r="C5679">
        <v>0.09</v>
      </c>
      <c r="D5679">
        <v>0.06</v>
      </c>
      <c r="E5679">
        <v>1E-3</v>
      </c>
    </row>
    <row r="5680" spans="1:5">
      <c r="A5680">
        <v>19450627</v>
      </c>
      <c r="B5680">
        <v>-0.03</v>
      </c>
      <c r="C5680">
        <v>0.12</v>
      </c>
      <c r="D5680">
        <v>-0.33</v>
      </c>
      <c r="E5680">
        <v>1E-3</v>
      </c>
    </row>
    <row r="5681" spans="1:5">
      <c r="A5681">
        <v>19450628</v>
      </c>
      <c r="B5681">
        <v>-2</v>
      </c>
      <c r="C5681">
        <v>-0.85</v>
      </c>
      <c r="D5681">
        <v>-1.61</v>
      </c>
      <c r="E5681">
        <v>1E-3</v>
      </c>
    </row>
    <row r="5682" spans="1:5">
      <c r="A5682">
        <v>19450629</v>
      </c>
      <c r="B5682">
        <v>-0.85</v>
      </c>
      <c r="C5682">
        <v>-0.01</v>
      </c>
      <c r="D5682">
        <v>-0.06</v>
      </c>
      <c r="E5682">
        <v>1E-3</v>
      </c>
    </row>
    <row r="5683" spans="1:5">
      <c r="A5683">
        <v>19450630</v>
      </c>
      <c r="B5683">
        <v>0.6</v>
      </c>
      <c r="C5683">
        <v>0.67</v>
      </c>
      <c r="D5683">
        <v>0.6</v>
      </c>
      <c r="E5683">
        <v>1E-3</v>
      </c>
    </row>
    <row r="5684" spans="1:5">
      <c r="A5684">
        <v>19450702</v>
      </c>
      <c r="B5684">
        <v>0.41</v>
      </c>
      <c r="C5684">
        <v>0.04</v>
      </c>
      <c r="D5684">
        <v>-0.03</v>
      </c>
      <c r="E5684">
        <v>1E-3</v>
      </c>
    </row>
    <row r="5685" spans="1:5">
      <c r="A5685">
        <v>19450703</v>
      </c>
      <c r="B5685">
        <v>0.05</v>
      </c>
      <c r="C5685">
        <v>0.1</v>
      </c>
      <c r="D5685">
        <v>0.19</v>
      </c>
      <c r="E5685">
        <v>1E-3</v>
      </c>
    </row>
    <row r="5686" spans="1:5">
      <c r="A5686">
        <v>19450705</v>
      </c>
      <c r="B5686">
        <v>-1.28</v>
      </c>
      <c r="C5686">
        <v>-0.32</v>
      </c>
      <c r="D5686">
        <v>-0.76</v>
      </c>
      <c r="E5686">
        <v>1E-3</v>
      </c>
    </row>
    <row r="5687" spans="1:5">
      <c r="A5687">
        <v>19450706</v>
      </c>
      <c r="B5687">
        <v>0.3</v>
      </c>
      <c r="C5687">
        <v>-0.55000000000000004</v>
      </c>
      <c r="D5687">
        <v>0.11</v>
      </c>
      <c r="E5687">
        <v>1E-3</v>
      </c>
    </row>
    <row r="5688" spans="1:5">
      <c r="A5688">
        <v>19450709</v>
      </c>
      <c r="B5688">
        <v>0.91</v>
      </c>
      <c r="C5688">
        <v>-0.15</v>
      </c>
      <c r="D5688">
        <v>0.46</v>
      </c>
      <c r="E5688">
        <v>1E-3</v>
      </c>
    </row>
    <row r="5689" spans="1:5">
      <c r="A5689">
        <v>19450710</v>
      </c>
      <c r="B5689">
        <v>0.35</v>
      </c>
      <c r="C5689">
        <v>0.39</v>
      </c>
      <c r="D5689">
        <v>0</v>
      </c>
      <c r="E5689">
        <v>1E-3</v>
      </c>
    </row>
    <row r="5690" spans="1:5">
      <c r="A5690">
        <v>19450711</v>
      </c>
      <c r="B5690">
        <v>-0.39</v>
      </c>
      <c r="C5690">
        <v>-0.03</v>
      </c>
      <c r="D5690">
        <v>-0.46</v>
      </c>
      <c r="E5690">
        <v>1E-3</v>
      </c>
    </row>
    <row r="5691" spans="1:5">
      <c r="A5691">
        <v>19450712</v>
      </c>
      <c r="B5691">
        <v>0.19</v>
      </c>
      <c r="C5691">
        <v>-0.14000000000000001</v>
      </c>
      <c r="D5691">
        <v>0.32</v>
      </c>
      <c r="E5691">
        <v>1E-3</v>
      </c>
    </row>
    <row r="5692" spans="1:5">
      <c r="A5692">
        <v>19450713</v>
      </c>
      <c r="B5692">
        <v>-0.34</v>
      </c>
      <c r="C5692">
        <v>-0.24</v>
      </c>
      <c r="D5692">
        <v>-0.45</v>
      </c>
      <c r="E5692">
        <v>1E-3</v>
      </c>
    </row>
    <row r="5693" spans="1:5">
      <c r="A5693">
        <v>19450716</v>
      </c>
      <c r="B5693">
        <v>-0.73</v>
      </c>
      <c r="C5693">
        <v>-0.04</v>
      </c>
      <c r="D5693">
        <v>-0.55000000000000004</v>
      </c>
      <c r="E5693">
        <v>1E-3</v>
      </c>
    </row>
    <row r="5694" spans="1:5">
      <c r="A5694">
        <v>19450717</v>
      </c>
      <c r="B5694">
        <v>-2.0499999999999998</v>
      </c>
      <c r="C5694">
        <v>-0.65</v>
      </c>
      <c r="D5694">
        <v>-1.17</v>
      </c>
      <c r="E5694">
        <v>1E-3</v>
      </c>
    </row>
    <row r="5695" spans="1:5">
      <c r="A5695">
        <v>19450718</v>
      </c>
      <c r="B5695">
        <v>-0.35</v>
      </c>
      <c r="C5695">
        <v>-0.18</v>
      </c>
      <c r="D5695">
        <v>0.15</v>
      </c>
      <c r="E5695">
        <v>1E-3</v>
      </c>
    </row>
    <row r="5696" spans="1:5">
      <c r="A5696">
        <v>19450719</v>
      </c>
      <c r="B5696">
        <v>0.65</v>
      </c>
      <c r="C5696">
        <v>0.44</v>
      </c>
      <c r="D5696">
        <v>0.18</v>
      </c>
      <c r="E5696">
        <v>1E-3</v>
      </c>
    </row>
    <row r="5697" spans="1:5">
      <c r="A5697">
        <v>19450720</v>
      </c>
      <c r="B5697">
        <v>0.01</v>
      </c>
      <c r="C5697">
        <v>0.03</v>
      </c>
      <c r="D5697">
        <v>-0.13</v>
      </c>
      <c r="E5697">
        <v>1E-3</v>
      </c>
    </row>
    <row r="5698" spans="1:5">
      <c r="A5698">
        <v>19450723</v>
      </c>
      <c r="B5698">
        <v>-0.81</v>
      </c>
      <c r="C5698">
        <v>-0.21</v>
      </c>
      <c r="D5698">
        <v>-0.53</v>
      </c>
      <c r="E5698">
        <v>1E-3</v>
      </c>
    </row>
    <row r="5699" spans="1:5">
      <c r="A5699">
        <v>19450724</v>
      </c>
      <c r="B5699">
        <v>0.11</v>
      </c>
      <c r="C5699">
        <v>-0.26</v>
      </c>
      <c r="D5699">
        <v>0.04</v>
      </c>
      <c r="E5699">
        <v>1E-3</v>
      </c>
    </row>
    <row r="5700" spans="1:5">
      <c r="A5700">
        <v>19450725</v>
      </c>
      <c r="B5700">
        <v>0.92</v>
      </c>
      <c r="C5700">
        <v>0.14000000000000001</v>
      </c>
      <c r="D5700">
        <v>0.32</v>
      </c>
      <c r="E5700">
        <v>1E-3</v>
      </c>
    </row>
    <row r="5701" spans="1:5">
      <c r="A5701">
        <v>19450726</v>
      </c>
      <c r="B5701">
        <v>-1.8</v>
      </c>
      <c r="C5701">
        <v>-0.04</v>
      </c>
      <c r="D5701">
        <v>-1.33</v>
      </c>
      <c r="E5701">
        <v>1E-3</v>
      </c>
    </row>
    <row r="5702" spans="1:5">
      <c r="A5702">
        <v>19450727</v>
      </c>
      <c r="B5702">
        <v>0.33</v>
      </c>
      <c r="C5702">
        <v>-0.04</v>
      </c>
      <c r="D5702">
        <v>0.66</v>
      </c>
      <c r="E5702">
        <v>1E-3</v>
      </c>
    </row>
    <row r="5703" spans="1:5">
      <c r="A5703">
        <v>19450730</v>
      </c>
      <c r="B5703">
        <v>0.91</v>
      </c>
      <c r="C5703">
        <v>0.23</v>
      </c>
      <c r="D5703">
        <v>0.36</v>
      </c>
      <c r="E5703">
        <v>1E-3</v>
      </c>
    </row>
    <row r="5704" spans="1:5">
      <c r="A5704">
        <v>19450731</v>
      </c>
      <c r="B5704">
        <v>0.44</v>
      </c>
      <c r="C5704">
        <v>-0.01</v>
      </c>
      <c r="D5704">
        <v>-0.06</v>
      </c>
      <c r="E5704">
        <v>1E-3</v>
      </c>
    </row>
    <row r="5705" spans="1:5">
      <c r="A5705">
        <v>19450801</v>
      </c>
      <c r="B5705">
        <v>0.06</v>
      </c>
      <c r="C5705">
        <v>-0.12</v>
      </c>
      <c r="D5705">
        <v>-0.06</v>
      </c>
      <c r="E5705">
        <v>1E-3</v>
      </c>
    </row>
    <row r="5706" spans="1:5">
      <c r="A5706">
        <v>19450802</v>
      </c>
      <c r="B5706">
        <v>-0.34</v>
      </c>
      <c r="C5706">
        <v>-0.11</v>
      </c>
      <c r="D5706">
        <v>0</v>
      </c>
      <c r="E5706">
        <v>1E-3</v>
      </c>
    </row>
    <row r="5707" spans="1:5">
      <c r="A5707">
        <v>19450803</v>
      </c>
      <c r="B5707">
        <v>0.5</v>
      </c>
      <c r="C5707">
        <v>-0.03</v>
      </c>
      <c r="D5707">
        <v>0.13</v>
      </c>
      <c r="E5707">
        <v>1E-3</v>
      </c>
    </row>
    <row r="5708" spans="1:5">
      <c r="A5708">
        <v>19450806</v>
      </c>
      <c r="B5708">
        <v>0.11</v>
      </c>
      <c r="C5708">
        <v>0.06</v>
      </c>
      <c r="D5708">
        <v>-0.59</v>
      </c>
      <c r="E5708">
        <v>1E-3</v>
      </c>
    </row>
    <row r="5709" spans="1:5">
      <c r="A5709">
        <v>19450807</v>
      </c>
      <c r="B5709">
        <v>-1.32</v>
      </c>
      <c r="C5709">
        <v>-0.3</v>
      </c>
      <c r="D5709">
        <v>-0.77</v>
      </c>
      <c r="E5709">
        <v>1E-3</v>
      </c>
    </row>
    <row r="5710" spans="1:5">
      <c r="A5710">
        <v>19450808</v>
      </c>
      <c r="B5710">
        <v>0.3</v>
      </c>
      <c r="C5710">
        <v>0.12</v>
      </c>
      <c r="D5710">
        <v>0.04</v>
      </c>
      <c r="E5710">
        <v>1E-3</v>
      </c>
    </row>
    <row r="5711" spans="1:5">
      <c r="A5711">
        <v>19450809</v>
      </c>
      <c r="B5711">
        <v>1.7</v>
      </c>
      <c r="C5711">
        <v>0.45</v>
      </c>
      <c r="D5711">
        <v>0.3</v>
      </c>
      <c r="E5711">
        <v>1E-3</v>
      </c>
    </row>
    <row r="5712" spans="1:5">
      <c r="A5712">
        <v>19450810</v>
      </c>
      <c r="B5712">
        <v>-0.01</v>
      </c>
      <c r="C5712">
        <v>0.55000000000000004</v>
      </c>
      <c r="D5712">
        <v>-1.37</v>
      </c>
      <c r="E5712">
        <v>1E-3</v>
      </c>
    </row>
    <row r="5713" spans="1:5">
      <c r="A5713">
        <v>19450813</v>
      </c>
      <c r="B5713">
        <v>-0.9</v>
      </c>
      <c r="C5713">
        <v>0.13</v>
      </c>
      <c r="D5713">
        <v>-1.1499999999999999</v>
      </c>
      <c r="E5713">
        <v>1E-3</v>
      </c>
    </row>
    <row r="5714" spans="1:5">
      <c r="A5714">
        <v>19450814</v>
      </c>
      <c r="B5714">
        <v>0.69</v>
      </c>
      <c r="C5714">
        <v>0.46</v>
      </c>
      <c r="D5714">
        <v>-0.18</v>
      </c>
      <c r="E5714">
        <v>1E-3</v>
      </c>
    </row>
    <row r="5715" spans="1:5">
      <c r="A5715">
        <v>19450817</v>
      </c>
      <c r="B5715">
        <v>-0.35</v>
      </c>
      <c r="C5715">
        <v>0</v>
      </c>
      <c r="D5715">
        <v>-1.1399999999999999</v>
      </c>
      <c r="E5715">
        <v>1E-3</v>
      </c>
    </row>
    <row r="5716" spans="1:5">
      <c r="A5716">
        <v>19450820</v>
      </c>
      <c r="B5716">
        <v>-1.34</v>
      </c>
      <c r="C5716">
        <v>-0.39</v>
      </c>
      <c r="D5716">
        <v>-0.87</v>
      </c>
      <c r="E5716">
        <v>1E-3</v>
      </c>
    </row>
    <row r="5717" spans="1:5">
      <c r="A5717">
        <v>19450821</v>
      </c>
      <c r="B5717">
        <v>0.28999999999999998</v>
      </c>
      <c r="C5717">
        <v>-0.16</v>
      </c>
      <c r="D5717">
        <v>0.03</v>
      </c>
      <c r="E5717">
        <v>1E-3</v>
      </c>
    </row>
    <row r="5718" spans="1:5">
      <c r="A5718">
        <v>19450822</v>
      </c>
      <c r="B5718">
        <v>0.68</v>
      </c>
      <c r="C5718">
        <v>0.16</v>
      </c>
      <c r="D5718">
        <v>0.16</v>
      </c>
      <c r="E5718">
        <v>1E-3</v>
      </c>
    </row>
    <row r="5719" spans="1:5">
      <c r="A5719">
        <v>19450823</v>
      </c>
      <c r="B5719">
        <v>1.77</v>
      </c>
      <c r="C5719">
        <v>0.08</v>
      </c>
      <c r="D5719">
        <v>0.62</v>
      </c>
      <c r="E5719">
        <v>1E-3</v>
      </c>
    </row>
    <row r="5720" spans="1:5">
      <c r="A5720">
        <v>19450824</v>
      </c>
      <c r="B5720">
        <v>1.2</v>
      </c>
      <c r="C5720">
        <v>0.23</v>
      </c>
      <c r="D5720">
        <v>-0.01</v>
      </c>
      <c r="E5720">
        <v>1E-3</v>
      </c>
    </row>
    <row r="5721" spans="1:5">
      <c r="A5721">
        <v>19450827</v>
      </c>
      <c r="B5721">
        <v>1.49</v>
      </c>
      <c r="C5721">
        <v>0.06</v>
      </c>
      <c r="D5721">
        <v>0.59</v>
      </c>
      <c r="E5721">
        <v>1E-3</v>
      </c>
    </row>
    <row r="5722" spans="1:5">
      <c r="A5722">
        <v>19450828</v>
      </c>
      <c r="B5722">
        <v>0.23</v>
      </c>
      <c r="C5722">
        <v>-0.01</v>
      </c>
      <c r="D5722">
        <v>-0.09</v>
      </c>
      <c r="E5722">
        <v>1E-3</v>
      </c>
    </row>
    <row r="5723" spans="1:5">
      <c r="A5723">
        <v>19450829</v>
      </c>
      <c r="B5723">
        <v>0</v>
      </c>
      <c r="C5723">
        <v>0.02</v>
      </c>
      <c r="D5723">
        <v>-0.09</v>
      </c>
      <c r="E5723">
        <v>1E-3</v>
      </c>
    </row>
    <row r="5724" spans="1:5">
      <c r="A5724">
        <v>19450830</v>
      </c>
      <c r="B5724">
        <v>0.34</v>
      </c>
      <c r="C5724">
        <v>0.11</v>
      </c>
      <c r="D5724">
        <v>0.34</v>
      </c>
      <c r="E5724">
        <v>1E-3</v>
      </c>
    </row>
    <row r="5725" spans="1:5">
      <c r="A5725">
        <v>19450831</v>
      </c>
      <c r="B5725">
        <v>1.01</v>
      </c>
      <c r="C5725">
        <v>0.25</v>
      </c>
      <c r="D5725">
        <v>0.04</v>
      </c>
      <c r="E5725">
        <v>1E-3</v>
      </c>
    </row>
    <row r="5726" spans="1:5">
      <c r="A5726">
        <v>19450904</v>
      </c>
      <c r="B5726">
        <v>7.0000000000000007E-2</v>
      </c>
      <c r="C5726">
        <v>0.17</v>
      </c>
      <c r="D5726">
        <v>-0.2</v>
      </c>
      <c r="E5726">
        <v>1E-3</v>
      </c>
    </row>
    <row r="5727" spans="1:5">
      <c r="A5727">
        <v>19450905</v>
      </c>
      <c r="B5727">
        <v>0.08</v>
      </c>
      <c r="C5727">
        <v>-0.23</v>
      </c>
      <c r="D5727">
        <v>-0.23</v>
      </c>
      <c r="E5727">
        <v>1E-3</v>
      </c>
    </row>
    <row r="5728" spans="1:5">
      <c r="A5728">
        <v>19450906</v>
      </c>
      <c r="B5728">
        <v>1.1599999999999999</v>
      </c>
      <c r="C5728">
        <v>-0.06</v>
      </c>
      <c r="D5728">
        <v>-0.04</v>
      </c>
      <c r="E5728">
        <v>1E-3</v>
      </c>
    </row>
    <row r="5729" spans="1:5">
      <c r="A5729">
        <v>19450907</v>
      </c>
      <c r="B5729">
        <v>0.15</v>
      </c>
      <c r="C5729">
        <v>0.44</v>
      </c>
      <c r="D5729">
        <v>-0.73</v>
      </c>
      <c r="E5729">
        <v>1E-3</v>
      </c>
    </row>
    <row r="5730" spans="1:5">
      <c r="A5730">
        <v>19450908</v>
      </c>
      <c r="B5730">
        <v>0.08</v>
      </c>
      <c r="C5730">
        <v>-0.17</v>
      </c>
      <c r="D5730">
        <v>-0.18</v>
      </c>
      <c r="E5730">
        <v>1E-3</v>
      </c>
    </row>
    <row r="5731" spans="1:5">
      <c r="A5731">
        <v>19450910</v>
      </c>
      <c r="B5731">
        <v>0.23</v>
      </c>
      <c r="C5731">
        <v>0.12</v>
      </c>
      <c r="D5731">
        <v>0.19</v>
      </c>
      <c r="E5731">
        <v>1E-3</v>
      </c>
    </row>
    <row r="5732" spans="1:5">
      <c r="A5732">
        <v>19450911</v>
      </c>
      <c r="B5732">
        <v>0.36</v>
      </c>
      <c r="C5732">
        <v>-0.06</v>
      </c>
      <c r="D5732">
        <v>0.26</v>
      </c>
      <c r="E5732">
        <v>1E-3</v>
      </c>
    </row>
    <row r="5733" spans="1:5">
      <c r="A5733">
        <v>19450912</v>
      </c>
      <c r="B5733">
        <v>0.56000000000000005</v>
      </c>
      <c r="C5733">
        <v>0.13</v>
      </c>
      <c r="D5733">
        <v>0.15</v>
      </c>
      <c r="E5733">
        <v>1E-3</v>
      </c>
    </row>
    <row r="5734" spans="1:5">
      <c r="A5734">
        <v>19450913</v>
      </c>
      <c r="B5734">
        <v>0.06</v>
      </c>
      <c r="C5734">
        <v>0.12</v>
      </c>
      <c r="D5734">
        <v>0.26</v>
      </c>
      <c r="E5734">
        <v>1E-3</v>
      </c>
    </row>
    <row r="5735" spans="1:5">
      <c r="A5735">
        <v>19450914</v>
      </c>
      <c r="B5735">
        <v>-0.44</v>
      </c>
      <c r="C5735">
        <v>-0.11</v>
      </c>
      <c r="D5735">
        <v>-7.0000000000000007E-2</v>
      </c>
      <c r="E5735">
        <v>1E-3</v>
      </c>
    </row>
    <row r="5736" spans="1:5">
      <c r="A5736">
        <v>19450915</v>
      </c>
      <c r="B5736">
        <v>-1.39</v>
      </c>
      <c r="C5736">
        <v>-0.16</v>
      </c>
      <c r="D5736">
        <v>-0.32</v>
      </c>
      <c r="E5736">
        <v>1E-3</v>
      </c>
    </row>
    <row r="5737" spans="1:5">
      <c r="A5737">
        <v>19450917</v>
      </c>
      <c r="B5737">
        <v>-0.44</v>
      </c>
      <c r="C5737">
        <v>0.13</v>
      </c>
      <c r="D5737">
        <v>0.09</v>
      </c>
      <c r="E5737">
        <v>1E-3</v>
      </c>
    </row>
    <row r="5738" spans="1:5">
      <c r="A5738">
        <v>19450918</v>
      </c>
      <c r="B5738">
        <v>1.82</v>
      </c>
      <c r="C5738">
        <v>0.44</v>
      </c>
      <c r="D5738">
        <v>0.37</v>
      </c>
      <c r="E5738">
        <v>1E-3</v>
      </c>
    </row>
    <row r="5739" spans="1:5">
      <c r="A5739">
        <v>19450919</v>
      </c>
      <c r="B5739">
        <v>0.99</v>
      </c>
      <c r="C5739">
        <v>0.53</v>
      </c>
      <c r="D5739">
        <v>0.12</v>
      </c>
      <c r="E5739">
        <v>1E-3</v>
      </c>
    </row>
    <row r="5740" spans="1:5">
      <c r="A5740">
        <v>19450920</v>
      </c>
      <c r="B5740">
        <v>0.47</v>
      </c>
      <c r="C5740">
        <v>0</v>
      </c>
      <c r="D5740">
        <v>0.09</v>
      </c>
      <c r="E5740">
        <v>1E-3</v>
      </c>
    </row>
    <row r="5741" spans="1:5">
      <c r="A5741">
        <v>19450921</v>
      </c>
      <c r="B5741">
        <v>-0.32</v>
      </c>
      <c r="C5741">
        <v>0.18</v>
      </c>
      <c r="D5741">
        <v>0.2</v>
      </c>
      <c r="E5741">
        <v>1E-3</v>
      </c>
    </row>
    <row r="5742" spans="1:5">
      <c r="A5742">
        <v>19450922</v>
      </c>
      <c r="B5742">
        <v>-0.12</v>
      </c>
      <c r="C5742">
        <v>-0.11</v>
      </c>
      <c r="D5742">
        <v>0</v>
      </c>
      <c r="E5742">
        <v>1E-3</v>
      </c>
    </row>
    <row r="5743" spans="1:5">
      <c r="A5743">
        <v>19450924</v>
      </c>
      <c r="B5743">
        <v>0.06</v>
      </c>
      <c r="C5743">
        <v>0.06</v>
      </c>
      <c r="D5743">
        <v>0.28000000000000003</v>
      </c>
      <c r="E5743">
        <v>1E-3</v>
      </c>
    </row>
    <row r="5744" spans="1:5">
      <c r="A5744">
        <v>19450925</v>
      </c>
      <c r="B5744">
        <v>0.15</v>
      </c>
      <c r="C5744">
        <v>0.19</v>
      </c>
      <c r="D5744">
        <v>0.43</v>
      </c>
      <c r="E5744">
        <v>1E-3</v>
      </c>
    </row>
    <row r="5745" spans="1:5">
      <c r="A5745">
        <v>19450926</v>
      </c>
      <c r="B5745">
        <v>-0.1</v>
      </c>
      <c r="C5745">
        <v>-0.02</v>
      </c>
      <c r="D5745">
        <v>-0.09</v>
      </c>
      <c r="E5745">
        <v>1E-3</v>
      </c>
    </row>
    <row r="5746" spans="1:5">
      <c r="A5746">
        <v>19450927</v>
      </c>
      <c r="B5746">
        <v>-0.2</v>
      </c>
      <c r="C5746">
        <v>-0.19</v>
      </c>
      <c r="D5746">
        <v>0</v>
      </c>
      <c r="E5746">
        <v>1E-3</v>
      </c>
    </row>
    <row r="5747" spans="1:5">
      <c r="A5747">
        <v>19450928</v>
      </c>
      <c r="B5747">
        <v>0.86</v>
      </c>
      <c r="C5747">
        <v>0.3</v>
      </c>
      <c r="D5747">
        <v>0.12</v>
      </c>
      <c r="E5747">
        <v>1E-3</v>
      </c>
    </row>
    <row r="5748" spans="1:5">
      <c r="A5748">
        <v>19450929</v>
      </c>
      <c r="B5748">
        <v>0.62</v>
      </c>
      <c r="C5748">
        <v>-0.02</v>
      </c>
      <c r="D5748">
        <v>-0.28000000000000003</v>
      </c>
      <c r="E5748">
        <v>1E-3</v>
      </c>
    </row>
    <row r="5749" spans="1:5">
      <c r="A5749">
        <v>19451001</v>
      </c>
      <c r="B5749">
        <v>0.84</v>
      </c>
      <c r="C5749">
        <v>-0.03</v>
      </c>
      <c r="D5749">
        <v>0.48</v>
      </c>
      <c r="E5749">
        <v>1E-3</v>
      </c>
    </row>
    <row r="5750" spans="1:5">
      <c r="A5750">
        <v>19451002</v>
      </c>
      <c r="B5750">
        <v>0.14000000000000001</v>
      </c>
      <c r="C5750">
        <v>-0.06</v>
      </c>
      <c r="D5750">
        <v>-0.3</v>
      </c>
      <c r="E5750">
        <v>1E-3</v>
      </c>
    </row>
    <row r="5751" spans="1:5">
      <c r="A5751">
        <v>19451003</v>
      </c>
      <c r="B5751">
        <v>0</v>
      </c>
      <c r="C5751">
        <v>0.1</v>
      </c>
      <c r="D5751">
        <v>-0.31</v>
      </c>
      <c r="E5751">
        <v>1E-3</v>
      </c>
    </row>
    <row r="5752" spans="1:5">
      <c r="A5752">
        <v>19451004</v>
      </c>
      <c r="B5752">
        <v>0.06</v>
      </c>
      <c r="C5752">
        <v>0.26</v>
      </c>
      <c r="D5752">
        <v>-0.27</v>
      </c>
      <c r="E5752">
        <v>1E-3</v>
      </c>
    </row>
    <row r="5753" spans="1:5">
      <c r="A5753">
        <v>19451005</v>
      </c>
      <c r="B5753">
        <v>0.43</v>
      </c>
      <c r="C5753">
        <v>0.04</v>
      </c>
      <c r="D5753">
        <v>-0.04</v>
      </c>
      <c r="E5753">
        <v>1E-3</v>
      </c>
    </row>
    <row r="5754" spans="1:5">
      <c r="A5754">
        <v>19451006</v>
      </c>
      <c r="B5754">
        <v>0.51</v>
      </c>
      <c r="C5754">
        <v>-0.09</v>
      </c>
      <c r="D5754">
        <v>0.22</v>
      </c>
      <c r="E5754">
        <v>1E-3</v>
      </c>
    </row>
    <row r="5755" spans="1:5">
      <c r="A5755">
        <v>19451008</v>
      </c>
      <c r="B5755">
        <v>0.5</v>
      </c>
      <c r="C5755">
        <v>0.36</v>
      </c>
      <c r="D5755">
        <v>0.4</v>
      </c>
      <c r="E5755">
        <v>1E-3</v>
      </c>
    </row>
    <row r="5756" spans="1:5">
      <c r="A5756">
        <v>19451009</v>
      </c>
      <c r="B5756">
        <v>0.23</v>
      </c>
      <c r="C5756">
        <v>-0.05</v>
      </c>
      <c r="D5756">
        <v>0.16</v>
      </c>
      <c r="E5756">
        <v>1E-3</v>
      </c>
    </row>
    <row r="5757" spans="1:5">
      <c r="A5757">
        <v>19451010</v>
      </c>
      <c r="B5757">
        <v>0.43</v>
      </c>
      <c r="C5757">
        <v>0.28000000000000003</v>
      </c>
      <c r="D5757">
        <v>0.3</v>
      </c>
      <c r="E5757">
        <v>1E-3</v>
      </c>
    </row>
    <row r="5758" spans="1:5">
      <c r="A5758">
        <v>19451011</v>
      </c>
      <c r="B5758">
        <v>0.01</v>
      </c>
      <c r="C5758">
        <v>0.25</v>
      </c>
      <c r="D5758">
        <v>0.14000000000000001</v>
      </c>
      <c r="E5758">
        <v>1E-3</v>
      </c>
    </row>
    <row r="5759" spans="1:5">
      <c r="A5759">
        <v>19451015</v>
      </c>
      <c r="B5759">
        <v>0.35</v>
      </c>
      <c r="C5759">
        <v>0.01</v>
      </c>
      <c r="D5759">
        <v>0.06</v>
      </c>
      <c r="E5759">
        <v>1E-3</v>
      </c>
    </row>
    <row r="5760" spans="1:5">
      <c r="A5760">
        <v>19451016</v>
      </c>
      <c r="B5760">
        <v>0</v>
      </c>
      <c r="C5760">
        <v>0.18</v>
      </c>
      <c r="D5760">
        <v>0.34</v>
      </c>
      <c r="E5760">
        <v>1E-3</v>
      </c>
    </row>
    <row r="5761" spans="1:5">
      <c r="A5761">
        <v>19451017</v>
      </c>
      <c r="B5761">
        <v>0.36</v>
      </c>
      <c r="C5761">
        <v>7.0000000000000007E-2</v>
      </c>
      <c r="D5761">
        <v>0.28999999999999998</v>
      </c>
      <c r="E5761">
        <v>1E-3</v>
      </c>
    </row>
    <row r="5762" spans="1:5">
      <c r="A5762">
        <v>19451018</v>
      </c>
      <c r="B5762">
        <v>0.24</v>
      </c>
      <c r="C5762">
        <v>0.16</v>
      </c>
      <c r="D5762">
        <v>0.2</v>
      </c>
      <c r="E5762">
        <v>1E-3</v>
      </c>
    </row>
    <row r="5763" spans="1:5">
      <c r="A5763">
        <v>19451019</v>
      </c>
      <c r="B5763">
        <v>-0.84</v>
      </c>
      <c r="C5763">
        <v>-0.27</v>
      </c>
      <c r="D5763">
        <v>-0.92</v>
      </c>
      <c r="E5763">
        <v>1E-3</v>
      </c>
    </row>
    <row r="5764" spans="1:5">
      <c r="A5764">
        <v>19451020</v>
      </c>
      <c r="B5764">
        <v>0.26</v>
      </c>
      <c r="C5764">
        <v>-0.12</v>
      </c>
      <c r="D5764">
        <v>0.64</v>
      </c>
      <c r="E5764">
        <v>1E-3</v>
      </c>
    </row>
    <row r="5765" spans="1:5">
      <c r="A5765">
        <v>19451022</v>
      </c>
      <c r="B5765">
        <v>0.49</v>
      </c>
      <c r="C5765">
        <v>0.1</v>
      </c>
      <c r="D5765">
        <v>0</v>
      </c>
      <c r="E5765">
        <v>1E-3</v>
      </c>
    </row>
    <row r="5766" spans="1:5">
      <c r="A5766">
        <v>19451023</v>
      </c>
      <c r="B5766">
        <v>-0.75</v>
      </c>
      <c r="C5766">
        <v>-7.0000000000000007E-2</v>
      </c>
      <c r="D5766">
        <v>-0.35</v>
      </c>
      <c r="E5766">
        <v>1E-3</v>
      </c>
    </row>
    <row r="5767" spans="1:5">
      <c r="A5767">
        <v>19451024</v>
      </c>
      <c r="B5767">
        <v>-1.21</v>
      </c>
      <c r="C5767">
        <v>-0.17</v>
      </c>
      <c r="D5767">
        <v>-0.25</v>
      </c>
      <c r="E5767">
        <v>1E-3</v>
      </c>
    </row>
    <row r="5768" spans="1:5">
      <c r="A5768">
        <v>19451025</v>
      </c>
      <c r="B5768">
        <v>0.57999999999999996</v>
      </c>
      <c r="C5768">
        <v>0.43</v>
      </c>
      <c r="D5768">
        <v>0.22</v>
      </c>
      <c r="E5768">
        <v>1E-3</v>
      </c>
    </row>
    <row r="5769" spans="1:5">
      <c r="A5769">
        <v>19451026</v>
      </c>
      <c r="B5769">
        <v>0.54</v>
      </c>
      <c r="C5769">
        <v>0.52</v>
      </c>
      <c r="D5769">
        <v>0.12</v>
      </c>
      <c r="E5769">
        <v>1E-3</v>
      </c>
    </row>
    <row r="5770" spans="1:5">
      <c r="A5770">
        <v>19451029</v>
      </c>
      <c r="B5770">
        <v>-0.71</v>
      </c>
      <c r="C5770">
        <v>-0.04</v>
      </c>
      <c r="D5770">
        <v>0.04</v>
      </c>
      <c r="E5770">
        <v>1E-3</v>
      </c>
    </row>
    <row r="5771" spans="1:5">
      <c r="A5771">
        <v>19451030</v>
      </c>
      <c r="B5771">
        <v>-0.06</v>
      </c>
      <c r="C5771">
        <v>0</v>
      </c>
      <c r="D5771">
        <v>0.42</v>
      </c>
      <c r="E5771">
        <v>1E-3</v>
      </c>
    </row>
    <row r="5772" spans="1:5">
      <c r="A5772">
        <v>19451031</v>
      </c>
      <c r="B5772">
        <v>1.44</v>
      </c>
      <c r="C5772">
        <v>0.43</v>
      </c>
      <c r="D5772">
        <v>0.52</v>
      </c>
      <c r="E5772">
        <v>1E-3</v>
      </c>
    </row>
    <row r="5773" spans="1:5">
      <c r="A5773">
        <v>19451101</v>
      </c>
      <c r="B5773">
        <v>1.26</v>
      </c>
      <c r="C5773">
        <v>0.15</v>
      </c>
      <c r="D5773">
        <v>0.14000000000000001</v>
      </c>
      <c r="E5773">
        <v>1E-3</v>
      </c>
    </row>
    <row r="5774" spans="1:5">
      <c r="A5774">
        <v>19451102</v>
      </c>
      <c r="B5774">
        <v>0.15</v>
      </c>
      <c r="C5774">
        <v>0.38</v>
      </c>
      <c r="D5774">
        <v>-0.5</v>
      </c>
      <c r="E5774">
        <v>1E-3</v>
      </c>
    </row>
    <row r="5775" spans="1:5">
      <c r="A5775">
        <v>19451103</v>
      </c>
      <c r="B5775">
        <v>0.15</v>
      </c>
      <c r="C5775">
        <v>0.32</v>
      </c>
      <c r="D5775">
        <v>0.19</v>
      </c>
      <c r="E5775">
        <v>1E-3</v>
      </c>
    </row>
    <row r="5776" spans="1:5">
      <c r="A5776">
        <v>19451105</v>
      </c>
      <c r="B5776">
        <v>0.6</v>
      </c>
      <c r="C5776">
        <v>0.36</v>
      </c>
      <c r="D5776">
        <v>0.43</v>
      </c>
      <c r="E5776">
        <v>1E-3</v>
      </c>
    </row>
    <row r="5777" spans="1:5">
      <c r="A5777">
        <v>19451107</v>
      </c>
      <c r="B5777">
        <v>1.18</v>
      </c>
      <c r="C5777">
        <v>0.16</v>
      </c>
      <c r="D5777">
        <v>0.11</v>
      </c>
      <c r="E5777">
        <v>1E-3</v>
      </c>
    </row>
    <row r="5778" spans="1:5">
      <c r="A5778">
        <v>19451108</v>
      </c>
      <c r="B5778">
        <v>-0.11</v>
      </c>
      <c r="C5778">
        <v>0.24</v>
      </c>
      <c r="D5778">
        <v>-0.36</v>
      </c>
      <c r="E5778">
        <v>1E-3</v>
      </c>
    </row>
    <row r="5779" spans="1:5">
      <c r="A5779">
        <v>19451109</v>
      </c>
      <c r="B5779">
        <v>0.03</v>
      </c>
      <c r="C5779">
        <v>0.12</v>
      </c>
      <c r="D5779">
        <v>0.4</v>
      </c>
      <c r="E5779">
        <v>1E-3</v>
      </c>
    </row>
    <row r="5780" spans="1:5">
      <c r="A5780">
        <v>19451110</v>
      </c>
      <c r="B5780">
        <v>0.04</v>
      </c>
      <c r="C5780">
        <v>-0.06</v>
      </c>
      <c r="D5780">
        <v>0.28999999999999998</v>
      </c>
      <c r="E5780">
        <v>1E-3</v>
      </c>
    </row>
    <row r="5781" spans="1:5">
      <c r="A5781">
        <v>19451113</v>
      </c>
      <c r="B5781">
        <v>-0.33</v>
      </c>
      <c r="C5781">
        <v>-0.23</v>
      </c>
      <c r="D5781">
        <v>-0.01</v>
      </c>
      <c r="E5781">
        <v>1E-3</v>
      </c>
    </row>
    <row r="5782" spans="1:5">
      <c r="A5782">
        <v>19451114</v>
      </c>
      <c r="B5782">
        <v>-0.3</v>
      </c>
      <c r="C5782">
        <v>-0.01</v>
      </c>
      <c r="D5782">
        <v>0.45</v>
      </c>
      <c r="E5782">
        <v>1E-3</v>
      </c>
    </row>
    <row r="5783" spans="1:5">
      <c r="A5783">
        <v>19451115</v>
      </c>
      <c r="B5783">
        <v>0.74</v>
      </c>
      <c r="C5783">
        <v>0.27</v>
      </c>
      <c r="D5783">
        <v>0.64</v>
      </c>
      <c r="E5783">
        <v>1E-3</v>
      </c>
    </row>
    <row r="5784" spans="1:5">
      <c r="A5784">
        <v>19451116</v>
      </c>
      <c r="B5784">
        <v>0.73</v>
      </c>
      <c r="C5784">
        <v>0.21</v>
      </c>
      <c r="D5784">
        <v>-0.04</v>
      </c>
      <c r="E5784">
        <v>1E-3</v>
      </c>
    </row>
    <row r="5785" spans="1:5">
      <c r="A5785">
        <v>19451117</v>
      </c>
      <c r="B5785">
        <v>0.09</v>
      </c>
      <c r="C5785">
        <v>0.16</v>
      </c>
      <c r="D5785">
        <v>0.48</v>
      </c>
      <c r="E5785">
        <v>1E-3</v>
      </c>
    </row>
    <row r="5786" spans="1:5">
      <c r="A5786">
        <v>19451119</v>
      </c>
      <c r="B5786">
        <v>-0.14000000000000001</v>
      </c>
      <c r="C5786">
        <v>0.02</v>
      </c>
      <c r="D5786">
        <v>0.59</v>
      </c>
      <c r="E5786">
        <v>1E-3</v>
      </c>
    </row>
    <row r="5787" spans="1:5">
      <c r="A5787">
        <v>19451120</v>
      </c>
      <c r="B5787">
        <v>0.49</v>
      </c>
      <c r="C5787">
        <v>0.08</v>
      </c>
      <c r="D5787">
        <v>0.85</v>
      </c>
      <c r="E5787">
        <v>1E-3</v>
      </c>
    </row>
    <row r="5788" spans="1:5">
      <c r="A5788">
        <v>19451121</v>
      </c>
      <c r="B5788">
        <v>-1.1499999999999999</v>
      </c>
      <c r="C5788">
        <v>0.16</v>
      </c>
      <c r="D5788">
        <v>-0.33</v>
      </c>
      <c r="E5788">
        <v>1E-3</v>
      </c>
    </row>
    <row r="5789" spans="1:5">
      <c r="A5789">
        <v>19451123</v>
      </c>
      <c r="B5789">
        <v>-0.96</v>
      </c>
      <c r="C5789">
        <v>0.2</v>
      </c>
      <c r="D5789">
        <v>-0.28000000000000003</v>
      </c>
      <c r="E5789">
        <v>1E-3</v>
      </c>
    </row>
    <row r="5790" spans="1:5">
      <c r="A5790">
        <v>19451124</v>
      </c>
      <c r="B5790">
        <v>-0.68</v>
      </c>
      <c r="C5790">
        <v>-0.03</v>
      </c>
      <c r="D5790">
        <v>-0.1</v>
      </c>
      <c r="E5790">
        <v>1E-3</v>
      </c>
    </row>
    <row r="5791" spans="1:5">
      <c r="A5791">
        <v>19451126</v>
      </c>
      <c r="B5791">
        <v>1.28</v>
      </c>
      <c r="C5791">
        <v>0.05</v>
      </c>
      <c r="D5791">
        <v>0.68</v>
      </c>
      <c r="E5791">
        <v>1E-3</v>
      </c>
    </row>
    <row r="5792" spans="1:5">
      <c r="A5792">
        <v>19451127</v>
      </c>
      <c r="B5792">
        <v>1.28</v>
      </c>
      <c r="C5792">
        <v>-0.06</v>
      </c>
      <c r="D5792">
        <v>0.43</v>
      </c>
      <c r="E5792">
        <v>1E-3</v>
      </c>
    </row>
    <row r="5793" spans="1:5">
      <c r="A5793">
        <v>19451128</v>
      </c>
      <c r="B5793">
        <v>-0.18</v>
      </c>
      <c r="C5793">
        <v>0.54</v>
      </c>
      <c r="D5793">
        <v>-0.16</v>
      </c>
      <c r="E5793">
        <v>1E-3</v>
      </c>
    </row>
    <row r="5794" spans="1:5">
      <c r="A5794">
        <v>19451129</v>
      </c>
      <c r="B5794">
        <v>0.11</v>
      </c>
      <c r="C5794">
        <v>0.52</v>
      </c>
      <c r="D5794">
        <v>-0.19</v>
      </c>
      <c r="E5794">
        <v>1E-3</v>
      </c>
    </row>
    <row r="5795" spans="1:5">
      <c r="A5795">
        <v>19451130</v>
      </c>
      <c r="B5795">
        <v>1.05</v>
      </c>
      <c r="C5795">
        <v>0.38</v>
      </c>
      <c r="D5795">
        <v>0.45</v>
      </c>
      <c r="E5795">
        <v>1E-3</v>
      </c>
    </row>
    <row r="5796" spans="1:5">
      <c r="A5796">
        <v>19451201</v>
      </c>
      <c r="B5796">
        <v>0.59</v>
      </c>
      <c r="C5796">
        <v>0.53</v>
      </c>
      <c r="D5796">
        <v>-0.12</v>
      </c>
      <c r="E5796">
        <v>1E-3</v>
      </c>
    </row>
    <row r="5797" spans="1:5">
      <c r="A5797">
        <v>19451203</v>
      </c>
      <c r="B5797">
        <v>0.88</v>
      </c>
      <c r="C5797">
        <v>0.35</v>
      </c>
      <c r="D5797">
        <v>-0.32</v>
      </c>
      <c r="E5797">
        <v>1E-3</v>
      </c>
    </row>
    <row r="5798" spans="1:5">
      <c r="A5798">
        <v>19451204</v>
      </c>
      <c r="B5798">
        <v>-0.1</v>
      </c>
      <c r="C5798">
        <v>0.46</v>
      </c>
      <c r="D5798">
        <v>0.04</v>
      </c>
      <c r="E5798">
        <v>1E-3</v>
      </c>
    </row>
    <row r="5799" spans="1:5">
      <c r="A5799">
        <v>19451205</v>
      </c>
      <c r="B5799">
        <v>0.11</v>
      </c>
      <c r="C5799">
        <v>0.28999999999999998</v>
      </c>
      <c r="D5799">
        <v>-0.1</v>
      </c>
      <c r="E5799">
        <v>1E-3</v>
      </c>
    </row>
    <row r="5800" spans="1:5">
      <c r="A5800">
        <v>19451206</v>
      </c>
      <c r="B5800">
        <v>0.72</v>
      </c>
      <c r="C5800">
        <v>0.45</v>
      </c>
      <c r="D5800">
        <v>-0.39</v>
      </c>
      <c r="E5800">
        <v>1E-3</v>
      </c>
    </row>
    <row r="5801" spans="1:5">
      <c r="A5801">
        <v>19451207</v>
      </c>
      <c r="B5801">
        <v>0.31</v>
      </c>
      <c r="C5801">
        <v>0.18</v>
      </c>
      <c r="D5801">
        <v>0.04</v>
      </c>
      <c r="E5801">
        <v>1E-3</v>
      </c>
    </row>
    <row r="5802" spans="1:5">
      <c r="A5802">
        <v>19451208</v>
      </c>
      <c r="B5802">
        <v>0.45</v>
      </c>
      <c r="C5802">
        <v>0.2</v>
      </c>
      <c r="D5802">
        <v>7.0000000000000007E-2</v>
      </c>
      <c r="E5802">
        <v>1E-3</v>
      </c>
    </row>
    <row r="5803" spans="1:5">
      <c r="A5803">
        <v>19451210</v>
      </c>
      <c r="B5803">
        <v>0.28000000000000003</v>
      </c>
      <c r="C5803">
        <v>0.47</v>
      </c>
      <c r="D5803">
        <v>0.22</v>
      </c>
      <c r="E5803">
        <v>1E-3</v>
      </c>
    </row>
    <row r="5804" spans="1:5">
      <c r="A5804">
        <v>19451211</v>
      </c>
      <c r="B5804">
        <v>-0.19</v>
      </c>
      <c r="C5804">
        <v>0.01</v>
      </c>
      <c r="D5804">
        <v>-0.34</v>
      </c>
      <c r="E5804">
        <v>1E-3</v>
      </c>
    </row>
    <row r="5805" spans="1:5">
      <c r="A5805">
        <v>19451212</v>
      </c>
      <c r="B5805">
        <v>-1.46</v>
      </c>
      <c r="C5805">
        <v>-0.42</v>
      </c>
      <c r="D5805">
        <v>-0.69</v>
      </c>
      <c r="E5805">
        <v>1E-3</v>
      </c>
    </row>
    <row r="5806" spans="1:5">
      <c r="A5806">
        <v>19451213</v>
      </c>
      <c r="B5806">
        <v>-0.39</v>
      </c>
      <c r="C5806">
        <v>-0.33</v>
      </c>
      <c r="D5806">
        <v>0.03</v>
      </c>
      <c r="E5806">
        <v>1E-3</v>
      </c>
    </row>
    <row r="5807" spans="1:5">
      <c r="A5807">
        <v>19451214</v>
      </c>
      <c r="B5807">
        <v>0.22</v>
      </c>
      <c r="C5807">
        <v>0.22</v>
      </c>
      <c r="D5807">
        <v>0.06</v>
      </c>
      <c r="E5807">
        <v>1E-3</v>
      </c>
    </row>
    <row r="5808" spans="1:5">
      <c r="A5808">
        <v>19451215</v>
      </c>
      <c r="B5808">
        <v>0.35</v>
      </c>
      <c r="C5808">
        <v>0.2</v>
      </c>
      <c r="D5808">
        <v>0.27</v>
      </c>
      <c r="E5808">
        <v>1E-3</v>
      </c>
    </row>
    <row r="5809" spans="1:5">
      <c r="A5809">
        <v>19451217</v>
      </c>
      <c r="B5809">
        <v>-2.56</v>
      </c>
      <c r="C5809">
        <v>-1.1499999999999999</v>
      </c>
      <c r="D5809">
        <v>-1.3</v>
      </c>
      <c r="E5809">
        <v>1E-3</v>
      </c>
    </row>
    <row r="5810" spans="1:5">
      <c r="A5810">
        <v>19451218</v>
      </c>
      <c r="B5810">
        <v>0.72</v>
      </c>
      <c r="C5810">
        <v>-0.1</v>
      </c>
      <c r="D5810">
        <v>0.54</v>
      </c>
      <c r="E5810">
        <v>1E-3</v>
      </c>
    </row>
    <row r="5811" spans="1:5">
      <c r="A5811">
        <v>19451219</v>
      </c>
      <c r="B5811">
        <v>0.15</v>
      </c>
      <c r="C5811">
        <v>0.64</v>
      </c>
      <c r="D5811">
        <v>-0.15</v>
      </c>
      <c r="E5811">
        <v>1E-3</v>
      </c>
    </row>
    <row r="5812" spans="1:5">
      <c r="A5812">
        <v>19451220</v>
      </c>
      <c r="B5812">
        <v>-0.56999999999999995</v>
      </c>
      <c r="C5812">
        <v>-0.11</v>
      </c>
      <c r="D5812">
        <v>-0.11</v>
      </c>
      <c r="E5812">
        <v>1E-3</v>
      </c>
    </row>
    <row r="5813" spans="1:5">
      <c r="A5813">
        <v>19451221</v>
      </c>
      <c r="B5813">
        <v>-0.09</v>
      </c>
      <c r="C5813">
        <v>0.08</v>
      </c>
      <c r="D5813">
        <v>-7.0000000000000007E-2</v>
      </c>
      <c r="E5813">
        <v>1E-3</v>
      </c>
    </row>
    <row r="5814" spans="1:5">
      <c r="A5814">
        <v>19451222</v>
      </c>
      <c r="B5814">
        <v>1.04</v>
      </c>
      <c r="C5814">
        <v>0.33</v>
      </c>
      <c r="D5814">
        <v>0.26</v>
      </c>
      <c r="E5814">
        <v>1E-3</v>
      </c>
    </row>
    <row r="5815" spans="1:5">
      <c r="A5815">
        <v>19451226</v>
      </c>
      <c r="B5815">
        <v>1.2</v>
      </c>
      <c r="C5815">
        <v>0.23</v>
      </c>
      <c r="D5815">
        <v>0.26</v>
      </c>
      <c r="E5815">
        <v>1E-3</v>
      </c>
    </row>
    <row r="5816" spans="1:5">
      <c r="A5816">
        <v>19451227</v>
      </c>
      <c r="B5816">
        <v>-0.64</v>
      </c>
      <c r="C5816">
        <v>0.06</v>
      </c>
      <c r="D5816">
        <v>0.21</v>
      </c>
      <c r="E5816">
        <v>1E-3</v>
      </c>
    </row>
    <row r="5817" spans="1:5">
      <c r="A5817">
        <v>19451228</v>
      </c>
      <c r="B5817">
        <v>7.0000000000000007E-2</v>
      </c>
      <c r="C5817">
        <v>-0.15</v>
      </c>
      <c r="D5817">
        <v>-0.05</v>
      </c>
      <c r="E5817">
        <v>1E-3</v>
      </c>
    </row>
    <row r="5818" spans="1:5">
      <c r="A5818">
        <v>19451229</v>
      </c>
      <c r="B5818">
        <v>0.27</v>
      </c>
      <c r="C5818">
        <v>-0.13</v>
      </c>
      <c r="D5818">
        <v>-0.19</v>
      </c>
      <c r="E5818">
        <v>1E-3</v>
      </c>
    </row>
    <row r="5819" spans="1:5">
      <c r="A5819">
        <v>19451231</v>
      </c>
      <c r="B5819">
        <v>-0.03</v>
      </c>
      <c r="C5819">
        <v>-0.13</v>
      </c>
      <c r="D5819">
        <v>-0.45</v>
      </c>
      <c r="E5819">
        <v>1E-3</v>
      </c>
    </row>
    <row r="5820" spans="1:5">
      <c r="A5820">
        <v>19460102</v>
      </c>
      <c r="B5820">
        <v>-0.51</v>
      </c>
      <c r="C5820">
        <v>-7.0000000000000007E-2</v>
      </c>
      <c r="D5820">
        <v>-0.28999999999999998</v>
      </c>
      <c r="E5820">
        <v>1E-3</v>
      </c>
    </row>
    <row r="5821" spans="1:5">
      <c r="A5821">
        <v>19460103</v>
      </c>
      <c r="B5821">
        <v>-0.27</v>
      </c>
      <c r="C5821">
        <v>-0.45</v>
      </c>
      <c r="D5821">
        <v>-0.39</v>
      </c>
      <c r="E5821">
        <v>1E-3</v>
      </c>
    </row>
    <row r="5822" spans="1:5">
      <c r="A5822">
        <v>19460104</v>
      </c>
      <c r="B5822">
        <v>-0.17</v>
      </c>
      <c r="C5822">
        <v>0.41</v>
      </c>
      <c r="D5822">
        <v>0.33</v>
      </c>
      <c r="E5822">
        <v>1E-3</v>
      </c>
    </row>
    <row r="5823" spans="1:5">
      <c r="A5823">
        <v>19460105</v>
      </c>
      <c r="B5823">
        <v>0.35</v>
      </c>
      <c r="C5823">
        <v>0.04</v>
      </c>
      <c r="D5823">
        <v>0.11</v>
      </c>
      <c r="E5823">
        <v>1E-3</v>
      </c>
    </row>
    <row r="5824" spans="1:5">
      <c r="A5824">
        <v>19460107</v>
      </c>
      <c r="B5824">
        <v>0.13</v>
      </c>
      <c r="C5824">
        <v>0.22</v>
      </c>
      <c r="D5824">
        <v>0.1</v>
      </c>
      <c r="E5824">
        <v>1E-3</v>
      </c>
    </row>
    <row r="5825" spans="1:5">
      <c r="A5825">
        <v>19460108</v>
      </c>
      <c r="B5825">
        <v>2.1</v>
      </c>
      <c r="C5825">
        <v>0.67</v>
      </c>
      <c r="D5825">
        <v>0.85</v>
      </c>
      <c r="E5825">
        <v>1E-3</v>
      </c>
    </row>
    <row r="5826" spans="1:5">
      <c r="A5826">
        <v>19460109</v>
      </c>
      <c r="B5826">
        <v>1.46</v>
      </c>
      <c r="C5826">
        <v>0.31</v>
      </c>
      <c r="D5826">
        <v>0.12</v>
      </c>
      <c r="E5826">
        <v>1E-3</v>
      </c>
    </row>
    <row r="5827" spans="1:5">
      <c r="A5827">
        <v>19460110</v>
      </c>
      <c r="B5827">
        <v>0.62</v>
      </c>
      <c r="C5827">
        <v>0.06</v>
      </c>
      <c r="D5827">
        <v>-0.08</v>
      </c>
      <c r="E5827">
        <v>1E-3</v>
      </c>
    </row>
    <row r="5828" spans="1:5">
      <c r="A5828">
        <v>19460111</v>
      </c>
      <c r="B5828">
        <v>0.31</v>
      </c>
      <c r="C5828">
        <v>0.13</v>
      </c>
      <c r="D5828">
        <v>0.21</v>
      </c>
      <c r="E5828">
        <v>1E-3</v>
      </c>
    </row>
    <row r="5829" spans="1:5">
      <c r="A5829">
        <v>19460112</v>
      </c>
      <c r="B5829">
        <v>-0.5</v>
      </c>
      <c r="C5829">
        <v>-0.33</v>
      </c>
      <c r="D5829">
        <v>-0.04</v>
      </c>
      <c r="E5829">
        <v>1E-3</v>
      </c>
    </row>
    <row r="5830" spans="1:5">
      <c r="A5830">
        <v>19460114</v>
      </c>
      <c r="B5830">
        <v>1.45</v>
      </c>
      <c r="C5830">
        <v>0.61</v>
      </c>
      <c r="D5830">
        <v>0.48</v>
      </c>
      <c r="E5830">
        <v>1E-3</v>
      </c>
    </row>
    <row r="5831" spans="1:5">
      <c r="A5831">
        <v>19460115</v>
      </c>
      <c r="B5831">
        <v>0.22</v>
      </c>
      <c r="C5831">
        <v>0.03</v>
      </c>
      <c r="D5831">
        <v>-0.36</v>
      </c>
      <c r="E5831">
        <v>1E-3</v>
      </c>
    </row>
    <row r="5832" spans="1:5">
      <c r="A5832">
        <v>19460116</v>
      </c>
      <c r="B5832">
        <v>0.15</v>
      </c>
      <c r="C5832">
        <v>0.06</v>
      </c>
      <c r="D5832">
        <v>0.45</v>
      </c>
      <c r="E5832">
        <v>1E-3</v>
      </c>
    </row>
    <row r="5833" spans="1:5">
      <c r="A5833">
        <v>19460117</v>
      </c>
      <c r="B5833">
        <v>-0.26</v>
      </c>
      <c r="C5833">
        <v>0.3</v>
      </c>
      <c r="D5833">
        <v>-0.25</v>
      </c>
      <c r="E5833">
        <v>1E-3</v>
      </c>
    </row>
    <row r="5834" spans="1:5">
      <c r="A5834">
        <v>19460118</v>
      </c>
      <c r="B5834">
        <v>-0.18</v>
      </c>
      <c r="C5834">
        <v>0.17</v>
      </c>
      <c r="D5834">
        <v>-0.16</v>
      </c>
      <c r="E5834">
        <v>1E-3</v>
      </c>
    </row>
    <row r="5835" spans="1:5">
      <c r="A5835">
        <v>19460119</v>
      </c>
      <c r="B5835">
        <v>-0.83</v>
      </c>
      <c r="C5835">
        <v>0.22</v>
      </c>
      <c r="D5835">
        <v>0.31</v>
      </c>
      <c r="E5835">
        <v>1E-3</v>
      </c>
    </row>
    <row r="5836" spans="1:5">
      <c r="A5836">
        <v>19460121</v>
      </c>
      <c r="B5836">
        <v>-1.76</v>
      </c>
      <c r="C5836">
        <v>-0.27</v>
      </c>
      <c r="D5836">
        <v>-0.22</v>
      </c>
      <c r="E5836">
        <v>1E-3</v>
      </c>
    </row>
    <row r="5837" spans="1:5">
      <c r="A5837">
        <v>19460122</v>
      </c>
      <c r="B5837">
        <v>0.62</v>
      </c>
      <c r="C5837">
        <v>0.57999999999999996</v>
      </c>
      <c r="D5837">
        <v>0.72</v>
      </c>
      <c r="E5837">
        <v>1E-3</v>
      </c>
    </row>
    <row r="5838" spans="1:5">
      <c r="A5838">
        <v>19460123</v>
      </c>
      <c r="B5838">
        <v>1.1200000000000001</v>
      </c>
      <c r="C5838">
        <v>0.88</v>
      </c>
      <c r="D5838">
        <v>0.15</v>
      </c>
      <c r="E5838">
        <v>1E-3</v>
      </c>
    </row>
    <row r="5839" spans="1:5">
      <c r="A5839">
        <v>19460124</v>
      </c>
      <c r="B5839">
        <v>0.41</v>
      </c>
      <c r="C5839">
        <v>0.6</v>
      </c>
      <c r="D5839">
        <v>-0.36</v>
      </c>
      <c r="E5839">
        <v>1E-3</v>
      </c>
    </row>
    <row r="5840" spans="1:5">
      <c r="A5840">
        <v>19460125</v>
      </c>
      <c r="B5840">
        <v>-0.14000000000000001</v>
      </c>
      <c r="C5840">
        <v>-0.05</v>
      </c>
      <c r="D5840">
        <v>0.13</v>
      </c>
      <c r="E5840">
        <v>1E-3</v>
      </c>
    </row>
    <row r="5841" spans="1:5">
      <c r="A5841">
        <v>19460126</v>
      </c>
      <c r="B5841">
        <v>0.11</v>
      </c>
      <c r="C5841">
        <v>0.38</v>
      </c>
      <c r="D5841">
        <v>0.26</v>
      </c>
      <c r="E5841">
        <v>1E-3</v>
      </c>
    </row>
    <row r="5842" spans="1:5">
      <c r="A5842">
        <v>19460128</v>
      </c>
      <c r="B5842">
        <v>2.29</v>
      </c>
      <c r="C5842">
        <v>-0.01</v>
      </c>
      <c r="D5842">
        <v>0.18</v>
      </c>
      <c r="E5842">
        <v>1E-3</v>
      </c>
    </row>
    <row r="5843" spans="1:5">
      <c r="A5843">
        <v>19460129</v>
      </c>
      <c r="B5843">
        <v>0.23</v>
      </c>
      <c r="C5843">
        <v>-0.01</v>
      </c>
      <c r="D5843">
        <v>0.18</v>
      </c>
      <c r="E5843">
        <v>1E-3</v>
      </c>
    </row>
    <row r="5844" spans="1:5">
      <c r="A5844">
        <v>19460130</v>
      </c>
      <c r="B5844">
        <v>-0.48</v>
      </c>
      <c r="C5844">
        <v>-0.37</v>
      </c>
      <c r="D5844">
        <v>-0.41</v>
      </c>
      <c r="E5844">
        <v>1E-3</v>
      </c>
    </row>
    <row r="5845" spans="1:5">
      <c r="A5845">
        <v>19460131</v>
      </c>
      <c r="B5845">
        <v>-0.25</v>
      </c>
      <c r="C5845">
        <v>-0.37</v>
      </c>
      <c r="D5845">
        <v>0.12</v>
      </c>
      <c r="E5845">
        <v>1E-3</v>
      </c>
    </row>
    <row r="5846" spans="1:5">
      <c r="A5846">
        <v>19460201</v>
      </c>
      <c r="B5846">
        <v>0.56999999999999995</v>
      </c>
      <c r="C5846">
        <v>-0.12</v>
      </c>
      <c r="D5846">
        <v>0.72</v>
      </c>
      <c r="E5846">
        <v>1E-3</v>
      </c>
    </row>
    <row r="5847" spans="1:5">
      <c r="A5847">
        <v>19460202</v>
      </c>
      <c r="B5847">
        <v>0.54</v>
      </c>
      <c r="C5847">
        <v>0.37</v>
      </c>
      <c r="D5847">
        <v>-0.15</v>
      </c>
      <c r="E5847">
        <v>1E-3</v>
      </c>
    </row>
    <row r="5848" spans="1:5">
      <c r="A5848">
        <v>19460204</v>
      </c>
      <c r="B5848">
        <v>-0.54</v>
      </c>
      <c r="C5848">
        <v>0.12</v>
      </c>
      <c r="D5848">
        <v>-7.0000000000000007E-2</v>
      </c>
      <c r="E5848">
        <v>1E-3</v>
      </c>
    </row>
    <row r="5849" spans="1:5">
      <c r="A5849">
        <v>19460205</v>
      </c>
      <c r="B5849">
        <v>0.36</v>
      </c>
      <c r="C5849">
        <v>-0.06</v>
      </c>
      <c r="D5849">
        <v>0.64</v>
      </c>
      <c r="E5849">
        <v>1E-3</v>
      </c>
    </row>
    <row r="5850" spans="1:5">
      <c r="A5850">
        <v>19460206</v>
      </c>
      <c r="B5850">
        <v>-0.63</v>
      </c>
      <c r="C5850">
        <v>0.06</v>
      </c>
      <c r="D5850">
        <v>-0.28000000000000003</v>
      </c>
      <c r="E5850">
        <v>1E-3</v>
      </c>
    </row>
    <row r="5851" spans="1:5">
      <c r="A5851">
        <v>19460207</v>
      </c>
      <c r="B5851">
        <v>-0.05</v>
      </c>
      <c r="C5851">
        <v>-0.19</v>
      </c>
      <c r="D5851">
        <v>0.35</v>
      </c>
      <c r="E5851">
        <v>1E-3</v>
      </c>
    </row>
    <row r="5852" spans="1:5">
      <c r="A5852">
        <v>19460208</v>
      </c>
      <c r="B5852">
        <v>-0.31</v>
      </c>
      <c r="C5852">
        <v>0.01</v>
      </c>
      <c r="D5852">
        <v>-0.35</v>
      </c>
      <c r="E5852">
        <v>1E-3</v>
      </c>
    </row>
    <row r="5853" spans="1:5">
      <c r="A5853">
        <v>19460209</v>
      </c>
      <c r="B5853">
        <v>-0.83</v>
      </c>
      <c r="C5853">
        <v>-0.23</v>
      </c>
      <c r="D5853">
        <v>-0.5</v>
      </c>
      <c r="E5853">
        <v>1E-3</v>
      </c>
    </row>
    <row r="5854" spans="1:5">
      <c r="A5854">
        <v>19460211</v>
      </c>
      <c r="B5854">
        <v>-0.59</v>
      </c>
      <c r="C5854">
        <v>0.21</v>
      </c>
      <c r="D5854">
        <v>-0.81</v>
      </c>
      <c r="E5854">
        <v>1E-3</v>
      </c>
    </row>
    <row r="5855" spans="1:5">
      <c r="A5855">
        <v>19460213</v>
      </c>
      <c r="B5855">
        <v>-1.1599999999999999</v>
      </c>
      <c r="C5855">
        <v>-0.5</v>
      </c>
      <c r="D5855">
        <v>0.09</v>
      </c>
      <c r="E5855">
        <v>1E-3</v>
      </c>
    </row>
    <row r="5856" spans="1:5">
      <c r="A5856">
        <v>19460214</v>
      </c>
      <c r="B5856">
        <v>0.76</v>
      </c>
      <c r="C5856">
        <v>0.9</v>
      </c>
      <c r="D5856">
        <v>0.17</v>
      </c>
      <c r="E5856">
        <v>1E-3</v>
      </c>
    </row>
    <row r="5857" spans="1:5">
      <c r="A5857">
        <v>19460215</v>
      </c>
      <c r="B5857">
        <v>1.87</v>
      </c>
      <c r="C5857">
        <v>0.44</v>
      </c>
      <c r="D5857">
        <v>0.18</v>
      </c>
      <c r="E5857">
        <v>1E-3</v>
      </c>
    </row>
    <row r="5858" spans="1:5">
      <c r="A5858">
        <v>19460216</v>
      </c>
      <c r="B5858">
        <v>0.99</v>
      </c>
      <c r="C5858">
        <v>0.12</v>
      </c>
      <c r="D5858">
        <v>-0.23</v>
      </c>
      <c r="E5858">
        <v>1E-3</v>
      </c>
    </row>
    <row r="5859" spans="1:5">
      <c r="A5859">
        <v>19460218</v>
      </c>
      <c r="B5859">
        <v>-1.45</v>
      </c>
      <c r="C5859">
        <v>-0.22</v>
      </c>
      <c r="D5859">
        <v>-0.59</v>
      </c>
      <c r="E5859">
        <v>1E-3</v>
      </c>
    </row>
    <row r="5860" spans="1:5">
      <c r="A5860">
        <v>19460219</v>
      </c>
      <c r="B5860">
        <v>-3.3</v>
      </c>
      <c r="C5860">
        <v>-1.08</v>
      </c>
      <c r="D5860">
        <v>-0.63</v>
      </c>
      <c r="E5860">
        <v>1E-3</v>
      </c>
    </row>
    <row r="5861" spans="1:5">
      <c r="A5861">
        <v>19460220</v>
      </c>
      <c r="B5861">
        <v>-1.68</v>
      </c>
      <c r="C5861">
        <v>-0.17</v>
      </c>
      <c r="D5861">
        <v>0.09</v>
      </c>
      <c r="E5861">
        <v>1E-3</v>
      </c>
    </row>
    <row r="5862" spans="1:5">
      <c r="A5862">
        <v>19460221</v>
      </c>
      <c r="B5862">
        <v>2.0299999999999998</v>
      </c>
      <c r="C5862">
        <v>0.71</v>
      </c>
      <c r="D5862">
        <v>0.33</v>
      </c>
      <c r="E5862">
        <v>1E-3</v>
      </c>
    </row>
    <row r="5863" spans="1:5">
      <c r="A5863">
        <v>19460225</v>
      </c>
      <c r="B5863">
        <v>-4.47</v>
      </c>
      <c r="C5863">
        <v>-1.06</v>
      </c>
      <c r="D5863">
        <v>-0.77</v>
      </c>
      <c r="E5863">
        <v>1E-3</v>
      </c>
    </row>
    <row r="5864" spans="1:5">
      <c r="A5864">
        <v>19460226</v>
      </c>
      <c r="B5864">
        <v>-0.48</v>
      </c>
      <c r="C5864">
        <v>-0.44</v>
      </c>
      <c r="D5864">
        <v>0.4</v>
      </c>
      <c r="E5864">
        <v>1E-3</v>
      </c>
    </row>
    <row r="5865" spans="1:5">
      <c r="A5865">
        <v>19460227</v>
      </c>
      <c r="B5865">
        <v>2.06</v>
      </c>
      <c r="C5865">
        <v>0.73</v>
      </c>
      <c r="D5865">
        <v>0.41</v>
      </c>
      <c r="E5865">
        <v>1E-3</v>
      </c>
    </row>
    <row r="5866" spans="1:5">
      <c r="A5866">
        <v>19460228</v>
      </c>
      <c r="B5866">
        <v>0.55000000000000004</v>
      </c>
      <c r="C5866">
        <v>-0.22</v>
      </c>
      <c r="D5866">
        <v>-0.27</v>
      </c>
      <c r="E5866">
        <v>1E-3</v>
      </c>
    </row>
    <row r="5867" spans="1:5">
      <c r="A5867">
        <v>19460301</v>
      </c>
      <c r="B5867">
        <v>-0.2</v>
      </c>
      <c r="C5867">
        <v>0.4</v>
      </c>
      <c r="D5867">
        <v>-0.15</v>
      </c>
      <c r="E5867">
        <v>1E-3</v>
      </c>
    </row>
    <row r="5868" spans="1:5">
      <c r="A5868">
        <v>19460302</v>
      </c>
      <c r="B5868">
        <v>-0.6</v>
      </c>
      <c r="C5868">
        <v>-0.49</v>
      </c>
      <c r="D5868">
        <v>-0.31</v>
      </c>
      <c r="E5868">
        <v>1E-3</v>
      </c>
    </row>
    <row r="5869" spans="1:5">
      <c r="A5869">
        <v>19460304</v>
      </c>
      <c r="B5869">
        <v>-0.1</v>
      </c>
      <c r="C5869">
        <v>-0.25</v>
      </c>
      <c r="D5869">
        <v>0.17</v>
      </c>
      <c r="E5869">
        <v>1E-3</v>
      </c>
    </row>
    <row r="5870" spans="1:5">
      <c r="A5870">
        <v>19460305</v>
      </c>
      <c r="B5870">
        <v>1.21</v>
      </c>
      <c r="C5870">
        <v>0.08</v>
      </c>
      <c r="D5870">
        <v>-0.31</v>
      </c>
      <c r="E5870">
        <v>1E-3</v>
      </c>
    </row>
    <row r="5871" spans="1:5">
      <c r="A5871">
        <v>19460306</v>
      </c>
      <c r="B5871">
        <v>-0.33</v>
      </c>
      <c r="C5871">
        <v>-0.16</v>
      </c>
      <c r="D5871">
        <v>0.03</v>
      </c>
      <c r="E5871">
        <v>1E-3</v>
      </c>
    </row>
    <row r="5872" spans="1:5">
      <c r="A5872">
        <v>19460307</v>
      </c>
      <c r="B5872">
        <v>0.77</v>
      </c>
      <c r="C5872">
        <v>0.11</v>
      </c>
      <c r="D5872">
        <v>-0.2</v>
      </c>
      <c r="E5872">
        <v>1E-3</v>
      </c>
    </row>
    <row r="5873" spans="1:5">
      <c r="A5873">
        <v>19460308</v>
      </c>
      <c r="B5873">
        <v>0.77</v>
      </c>
      <c r="C5873">
        <v>0.15</v>
      </c>
      <c r="D5873">
        <v>-7.0000000000000007E-2</v>
      </c>
      <c r="E5873">
        <v>1E-3</v>
      </c>
    </row>
    <row r="5874" spans="1:5">
      <c r="A5874">
        <v>19460309</v>
      </c>
      <c r="B5874">
        <v>0.27</v>
      </c>
      <c r="C5874">
        <v>7.0000000000000007E-2</v>
      </c>
      <c r="D5874">
        <v>0</v>
      </c>
      <c r="E5874">
        <v>1E-3</v>
      </c>
    </row>
    <row r="5875" spans="1:5">
      <c r="A5875">
        <v>19460311</v>
      </c>
      <c r="B5875">
        <v>-0.89</v>
      </c>
      <c r="C5875">
        <v>-0.05</v>
      </c>
      <c r="D5875">
        <v>-0.21</v>
      </c>
      <c r="E5875">
        <v>1E-3</v>
      </c>
    </row>
    <row r="5876" spans="1:5">
      <c r="A5876">
        <v>19460312</v>
      </c>
      <c r="B5876">
        <v>0.32</v>
      </c>
      <c r="C5876">
        <v>-0.28999999999999998</v>
      </c>
      <c r="D5876">
        <v>0.18</v>
      </c>
      <c r="E5876">
        <v>1E-3</v>
      </c>
    </row>
    <row r="5877" spans="1:5">
      <c r="A5877">
        <v>19460313</v>
      </c>
      <c r="B5877">
        <v>-1.64</v>
      </c>
      <c r="C5877">
        <v>-0.87</v>
      </c>
      <c r="D5877">
        <v>-0.38</v>
      </c>
      <c r="E5877">
        <v>1E-3</v>
      </c>
    </row>
    <row r="5878" spans="1:5">
      <c r="A5878">
        <v>19460314</v>
      </c>
      <c r="B5878">
        <v>-0.06</v>
      </c>
      <c r="C5878">
        <v>0.22</v>
      </c>
      <c r="D5878">
        <v>-0.09</v>
      </c>
      <c r="E5878">
        <v>1E-3</v>
      </c>
    </row>
    <row r="5879" spans="1:5">
      <c r="A5879">
        <v>19460315</v>
      </c>
      <c r="B5879">
        <v>1.07</v>
      </c>
      <c r="C5879">
        <v>0.15</v>
      </c>
      <c r="D5879">
        <v>0.44</v>
      </c>
      <c r="E5879">
        <v>1E-3</v>
      </c>
    </row>
    <row r="5880" spans="1:5">
      <c r="A5880">
        <v>19460316</v>
      </c>
      <c r="B5880">
        <v>1.08</v>
      </c>
      <c r="C5880">
        <v>0.12</v>
      </c>
      <c r="D5880">
        <v>0.01</v>
      </c>
      <c r="E5880">
        <v>1E-3</v>
      </c>
    </row>
    <row r="5881" spans="1:5">
      <c r="A5881">
        <v>19460318</v>
      </c>
      <c r="B5881">
        <v>0.73</v>
      </c>
      <c r="C5881">
        <v>0.45</v>
      </c>
      <c r="D5881">
        <v>-0.02</v>
      </c>
      <c r="E5881">
        <v>1E-3</v>
      </c>
    </row>
    <row r="5882" spans="1:5">
      <c r="A5882">
        <v>19460319</v>
      </c>
      <c r="B5882">
        <v>-0.39</v>
      </c>
      <c r="C5882">
        <v>0.37</v>
      </c>
      <c r="D5882">
        <v>-0.35</v>
      </c>
      <c r="E5882">
        <v>1E-3</v>
      </c>
    </row>
    <row r="5883" spans="1:5">
      <c r="A5883">
        <v>19460320</v>
      </c>
      <c r="B5883">
        <v>0.79</v>
      </c>
      <c r="C5883">
        <v>-0.44</v>
      </c>
      <c r="D5883">
        <v>0.33</v>
      </c>
      <c r="E5883">
        <v>1E-3</v>
      </c>
    </row>
    <row r="5884" spans="1:5">
      <c r="A5884">
        <v>19460321</v>
      </c>
      <c r="B5884">
        <v>0.59</v>
      </c>
      <c r="C5884">
        <v>0.52</v>
      </c>
      <c r="D5884">
        <v>0.17</v>
      </c>
      <c r="E5884">
        <v>1E-3</v>
      </c>
    </row>
    <row r="5885" spans="1:5">
      <c r="A5885">
        <v>19460322</v>
      </c>
      <c r="B5885">
        <v>0.26</v>
      </c>
      <c r="C5885">
        <v>0.16</v>
      </c>
      <c r="D5885">
        <v>-0.19</v>
      </c>
      <c r="E5885">
        <v>1E-3</v>
      </c>
    </row>
    <row r="5886" spans="1:5">
      <c r="A5886">
        <v>19460323</v>
      </c>
      <c r="B5886">
        <v>0.38</v>
      </c>
      <c r="C5886">
        <v>-0.03</v>
      </c>
      <c r="D5886">
        <v>0.1</v>
      </c>
      <c r="E5886">
        <v>1E-3</v>
      </c>
    </row>
    <row r="5887" spans="1:5">
      <c r="A5887">
        <v>19460325</v>
      </c>
      <c r="B5887">
        <v>1.5</v>
      </c>
      <c r="C5887">
        <v>0.19</v>
      </c>
      <c r="D5887">
        <v>0.12</v>
      </c>
      <c r="E5887">
        <v>1E-3</v>
      </c>
    </row>
    <row r="5888" spans="1:5">
      <c r="A5888">
        <v>19460326</v>
      </c>
      <c r="B5888">
        <v>0.01</v>
      </c>
      <c r="C5888">
        <v>0.19</v>
      </c>
      <c r="D5888">
        <v>-0.26</v>
      </c>
      <c r="E5888">
        <v>1E-3</v>
      </c>
    </row>
    <row r="5889" spans="1:5">
      <c r="A5889">
        <v>19460327</v>
      </c>
      <c r="B5889">
        <v>-0.64</v>
      </c>
      <c r="C5889">
        <v>-0.39</v>
      </c>
      <c r="D5889">
        <v>0.08</v>
      </c>
      <c r="E5889">
        <v>1E-3</v>
      </c>
    </row>
    <row r="5890" spans="1:5">
      <c r="A5890">
        <v>19460328</v>
      </c>
      <c r="B5890">
        <v>-0.12</v>
      </c>
      <c r="C5890">
        <v>-0.02</v>
      </c>
      <c r="D5890">
        <v>0.18</v>
      </c>
      <c r="E5890">
        <v>1E-3</v>
      </c>
    </row>
    <row r="5891" spans="1:5">
      <c r="A5891">
        <v>19460329</v>
      </c>
      <c r="B5891">
        <v>0.75</v>
      </c>
      <c r="C5891">
        <v>0.25</v>
      </c>
      <c r="D5891">
        <v>0.35</v>
      </c>
      <c r="E5891">
        <v>1E-3</v>
      </c>
    </row>
    <row r="5892" spans="1:5">
      <c r="A5892">
        <v>19460330</v>
      </c>
      <c r="B5892">
        <v>0.28000000000000003</v>
      </c>
      <c r="C5892">
        <v>-0.11</v>
      </c>
      <c r="D5892">
        <v>0.03</v>
      </c>
      <c r="E5892">
        <v>1E-3</v>
      </c>
    </row>
    <row r="5893" spans="1:5">
      <c r="A5893">
        <v>19460401</v>
      </c>
      <c r="B5893">
        <v>-0.11</v>
      </c>
      <c r="C5893">
        <v>-0.12</v>
      </c>
      <c r="D5893">
        <v>-0.2</v>
      </c>
      <c r="E5893">
        <v>1E-3</v>
      </c>
    </row>
    <row r="5894" spans="1:5">
      <c r="A5894">
        <v>19460402</v>
      </c>
      <c r="B5894">
        <v>0.11</v>
      </c>
      <c r="C5894">
        <v>0.31</v>
      </c>
      <c r="D5894">
        <v>-0.03</v>
      </c>
      <c r="E5894">
        <v>1E-3</v>
      </c>
    </row>
    <row r="5895" spans="1:5">
      <c r="A5895">
        <v>19460403</v>
      </c>
      <c r="B5895">
        <v>1.46</v>
      </c>
      <c r="C5895">
        <v>0.32</v>
      </c>
      <c r="D5895">
        <v>0.27</v>
      </c>
      <c r="E5895">
        <v>1E-3</v>
      </c>
    </row>
    <row r="5896" spans="1:5">
      <c r="A5896">
        <v>19460404</v>
      </c>
      <c r="B5896">
        <v>1.07</v>
      </c>
      <c r="C5896">
        <v>0.7</v>
      </c>
      <c r="D5896">
        <v>0.03</v>
      </c>
      <c r="E5896">
        <v>1E-3</v>
      </c>
    </row>
    <row r="5897" spans="1:5">
      <c r="A5897">
        <v>19460405</v>
      </c>
      <c r="B5897">
        <v>-0.06</v>
      </c>
      <c r="C5897">
        <v>0.12</v>
      </c>
      <c r="D5897">
        <v>-0.1</v>
      </c>
      <c r="E5897">
        <v>1E-3</v>
      </c>
    </row>
    <row r="5898" spans="1:5">
      <c r="A5898">
        <v>19460406</v>
      </c>
      <c r="B5898">
        <v>0.22</v>
      </c>
      <c r="C5898">
        <v>-0.1</v>
      </c>
      <c r="D5898">
        <v>-0.09</v>
      </c>
      <c r="E5898">
        <v>1E-3</v>
      </c>
    </row>
    <row r="5899" spans="1:5">
      <c r="A5899">
        <v>19460408</v>
      </c>
      <c r="B5899">
        <v>0.05</v>
      </c>
      <c r="C5899">
        <v>-0.06</v>
      </c>
      <c r="D5899">
        <v>-0.33</v>
      </c>
      <c r="E5899">
        <v>1E-3</v>
      </c>
    </row>
    <row r="5900" spans="1:5">
      <c r="A5900">
        <v>19460409</v>
      </c>
      <c r="B5900">
        <v>1.0900000000000001</v>
      </c>
      <c r="C5900">
        <v>-0.09</v>
      </c>
      <c r="D5900">
        <v>-0.15</v>
      </c>
      <c r="E5900">
        <v>1E-3</v>
      </c>
    </row>
    <row r="5901" spans="1:5">
      <c r="A5901">
        <v>19460410</v>
      </c>
      <c r="B5901">
        <v>-0.19</v>
      </c>
      <c r="C5901">
        <v>0.18</v>
      </c>
      <c r="D5901">
        <v>0.13</v>
      </c>
      <c r="E5901">
        <v>1E-3</v>
      </c>
    </row>
    <row r="5902" spans="1:5">
      <c r="A5902">
        <v>19460411</v>
      </c>
      <c r="B5902">
        <v>-0.26</v>
      </c>
      <c r="C5902">
        <v>-0.34</v>
      </c>
      <c r="D5902">
        <v>-0.08</v>
      </c>
      <c r="E5902">
        <v>1E-3</v>
      </c>
    </row>
    <row r="5903" spans="1:5">
      <c r="A5903">
        <v>19460412</v>
      </c>
      <c r="B5903">
        <v>-0.03</v>
      </c>
      <c r="C5903">
        <v>0.15</v>
      </c>
      <c r="D5903">
        <v>-0.1</v>
      </c>
      <c r="E5903">
        <v>1E-3</v>
      </c>
    </row>
    <row r="5904" spans="1:5">
      <c r="A5904">
        <v>19460413</v>
      </c>
      <c r="B5904">
        <v>-0.49</v>
      </c>
      <c r="C5904">
        <v>0.1</v>
      </c>
      <c r="D5904">
        <v>-0.17</v>
      </c>
      <c r="E5904">
        <v>1E-3</v>
      </c>
    </row>
    <row r="5905" spans="1:5">
      <c r="A5905">
        <v>19460415</v>
      </c>
      <c r="B5905">
        <v>0</v>
      </c>
      <c r="C5905">
        <v>0.11</v>
      </c>
      <c r="D5905">
        <v>-0.14000000000000001</v>
      </c>
      <c r="E5905">
        <v>1E-3</v>
      </c>
    </row>
    <row r="5906" spans="1:5">
      <c r="A5906">
        <v>19460416</v>
      </c>
      <c r="B5906">
        <v>1.23</v>
      </c>
      <c r="C5906">
        <v>0.02</v>
      </c>
      <c r="D5906">
        <v>0.19</v>
      </c>
      <c r="E5906">
        <v>1E-3</v>
      </c>
    </row>
    <row r="5907" spans="1:5">
      <c r="A5907">
        <v>19460417</v>
      </c>
      <c r="B5907">
        <v>0.04</v>
      </c>
      <c r="C5907">
        <v>0.24</v>
      </c>
      <c r="D5907">
        <v>0.1</v>
      </c>
      <c r="E5907">
        <v>1E-3</v>
      </c>
    </row>
    <row r="5908" spans="1:5">
      <c r="A5908">
        <v>19460418</v>
      </c>
      <c r="B5908">
        <v>0.38</v>
      </c>
      <c r="C5908">
        <v>0.28000000000000003</v>
      </c>
      <c r="D5908">
        <v>0.51</v>
      </c>
      <c r="E5908">
        <v>1E-3</v>
      </c>
    </row>
    <row r="5909" spans="1:5">
      <c r="A5909">
        <v>19460420</v>
      </c>
      <c r="B5909">
        <v>0.06</v>
      </c>
      <c r="C5909">
        <v>0.23</v>
      </c>
      <c r="D5909">
        <v>0.14000000000000001</v>
      </c>
      <c r="E5909">
        <v>1E-3</v>
      </c>
    </row>
    <row r="5910" spans="1:5">
      <c r="A5910">
        <v>19460422</v>
      </c>
      <c r="B5910">
        <v>-0.08</v>
      </c>
      <c r="C5910">
        <v>-7.0000000000000007E-2</v>
      </c>
      <c r="D5910">
        <v>-0.21</v>
      </c>
      <c r="E5910">
        <v>1E-3</v>
      </c>
    </row>
    <row r="5911" spans="1:5">
      <c r="A5911">
        <v>19460423</v>
      </c>
      <c r="B5911">
        <v>-0.25</v>
      </c>
      <c r="C5911">
        <v>-0.32</v>
      </c>
      <c r="D5911">
        <v>0.1</v>
      </c>
      <c r="E5911">
        <v>1E-3</v>
      </c>
    </row>
    <row r="5912" spans="1:5">
      <c r="A5912">
        <v>19460424</v>
      </c>
      <c r="B5912">
        <v>-0.75</v>
      </c>
      <c r="C5912">
        <v>-0.19</v>
      </c>
      <c r="D5912">
        <v>-0.28000000000000003</v>
      </c>
      <c r="E5912">
        <v>1E-3</v>
      </c>
    </row>
    <row r="5913" spans="1:5">
      <c r="A5913">
        <v>19460425</v>
      </c>
      <c r="B5913">
        <v>-0.55000000000000004</v>
      </c>
      <c r="C5913">
        <v>0.13</v>
      </c>
      <c r="D5913">
        <v>-0.11</v>
      </c>
      <c r="E5913">
        <v>1E-3</v>
      </c>
    </row>
    <row r="5914" spans="1:5">
      <c r="A5914">
        <v>19460426</v>
      </c>
      <c r="B5914">
        <v>0.23</v>
      </c>
      <c r="C5914">
        <v>0.21</v>
      </c>
      <c r="D5914">
        <v>0.51</v>
      </c>
      <c r="E5914">
        <v>1E-3</v>
      </c>
    </row>
    <row r="5915" spans="1:5">
      <c r="A5915">
        <v>19460427</v>
      </c>
      <c r="B5915">
        <v>0.65</v>
      </c>
      <c r="C5915">
        <v>0.17</v>
      </c>
      <c r="D5915">
        <v>0.4</v>
      </c>
      <c r="E5915">
        <v>1E-3</v>
      </c>
    </row>
    <row r="5916" spans="1:5">
      <c r="A5916">
        <v>19460429</v>
      </c>
      <c r="B5916">
        <v>0.1</v>
      </c>
      <c r="C5916">
        <v>0.18</v>
      </c>
      <c r="D5916">
        <v>0.01</v>
      </c>
      <c r="E5916">
        <v>1E-3</v>
      </c>
    </row>
    <row r="5917" spans="1:5">
      <c r="A5917">
        <v>19460430</v>
      </c>
      <c r="B5917">
        <v>0.28000000000000003</v>
      </c>
      <c r="C5917">
        <v>0.13</v>
      </c>
      <c r="D5917">
        <v>0.05</v>
      </c>
      <c r="E5917">
        <v>1E-3</v>
      </c>
    </row>
    <row r="5918" spans="1:5">
      <c r="A5918">
        <v>19460501</v>
      </c>
      <c r="B5918">
        <v>-0.23</v>
      </c>
      <c r="C5918">
        <v>-0.11</v>
      </c>
      <c r="D5918">
        <v>0.17</v>
      </c>
      <c r="E5918">
        <v>1E-3</v>
      </c>
    </row>
    <row r="5919" spans="1:5">
      <c r="A5919">
        <v>19460502</v>
      </c>
      <c r="B5919">
        <v>-0.38</v>
      </c>
      <c r="C5919">
        <v>0.22</v>
      </c>
      <c r="D5919">
        <v>-0.22</v>
      </c>
      <c r="E5919">
        <v>1E-3</v>
      </c>
    </row>
    <row r="5920" spans="1:5">
      <c r="A5920">
        <v>19460503</v>
      </c>
      <c r="B5920">
        <v>-0.78</v>
      </c>
      <c r="C5920">
        <v>-0.1</v>
      </c>
      <c r="D5920">
        <v>-0.22</v>
      </c>
      <c r="E5920">
        <v>1E-3</v>
      </c>
    </row>
    <row r="5921" spans="1:5">
      <c r="A5921">
        <v>19460504</v>
      </c>
      <c r="B5921">
        <v>-0.39</v>
      </c>
      <c r="C5921">
        <v>-0.25</v>
      </c>
      <c r="D5921">
        <v>-7.0000000000000007E-2</v>
      </c>
      <c r="E5921">
        <v>1E-3</v>
      </c>
    </row>
    <row r="5922" spans="1:5">
      <c r="A5922">
        <v>19460506</v>
      </c>
      <c r="B5922">
        <v>-0.69</v>
      </c>
      <c r="C5922">
        <v>-0.33</v>
      </c>
      <c r="D5922">
        <v>0.39</v>
      </c>
      <c r="E5922">
        <v>1E-3</v>
      </c>
    </row>
    <row r="5923" spans="1:5">
      <c r="A5923">
        <v>19460507</v>
      </c>
      <c r="B5923">
        <v>1.5</v>
      </c>
      <c r="C5923">
        <v>0.56000000000000005</v>
      </c>
      <c r="D5923">
        <v>0.53</v>
      </c>
      <c r="E5923">
        <v>1E-3</v>
      </c>
    </row>
    <row r="5924" spans="1:5">
      <c r="A5924">
        <v>19460508</v>
      </c>
      <c r="B5924">
        <v>0.12</v>
      </c>
      <c r="C5924">
        <v>0.31</v>
      </c>
      <c r="D5924">
        <v>-0.27</v>
      </c>
      <c r="E5924">
        <v>1E-3</v>
      </c>
    </row>
    <row r="5925" spans="1:5">
      <c r="A5925">
        <v>19460509</v>
      </c>
      <c r="B5925">
        <v>0.13</v>
      </c>
      <c r="C5925">
        <v>0.53</v>
      </c>
      <c r="D5925">
        <v>0.32</v>
      </c>
      <c r="E5925">
        <v>1E-3</v>
      </c>
    </row>
    <row r="5926" spans="1:5">
      <c r="A5926">
        <v>19460510</v>
      </c>
      <c r="B5926">
        <v>1.52</v>
      </c>
      <c r="C5926">
        <v>0.74</v>
      </c>
      <c r="D5926">
        <v>0.64</v>
      </c>
      <c r="E5926">
        <v>1E-3</v>
      </c>
    </row>
    <row r="5927" spans="1:5">
      <c r="A5927">
        <v>19460511</v>
      </c>
      <c r="B5927">
        <v>0.5</v>
      </c>
      <c r="C5927">
        <v>-0.08</v>
      </c>
      <c r="D5927">
        <v>-0.32</v>
      </c>
      <c r="E5927">
        <v>1E-3</v>
      </c>
    </row>
    <row r="5928" spans="1:5">
      <c r="A5928">
        <v>19460513</v>
      </c>
      <c r="B5928">
        <v>-0.12</v>
      </c>
      <c r="C5928">
        <v>0.15</v>
      </c>
      <c r="D5928">
        <v>-0.37</v>
      </c>
      <c r="E5928">
        <v>1E-3</v>
      </c>
    </row>
    <row r="5929" spans="1:5">
      <c r="A5929">
        <v>19460514</v>
      </c>
      <c r="B5929">
        <v>-0.24</v>
      </c>
      <c r="C5929">
        <v>-0.1</v>
      </c>
      <c r="D5929">
        <v>-0.04</v>
      </c>
      <c r="E5929">
        <v>1E-3</v>
      </c>
    </row>
    <row r="5930" spans="1:5">
      <c r="A5930">
        <v>19460515</v>
      </c>
      <c r="B5930">
        <v>-0.61</v>
      </c>
      <c r="C5930">
        <v>-0.32</v>
      </c>
      <c r="D5930">
        <v>0.23</v>
      </c>
      <c r="E5930">
        <v>1E-3</v>
      </c>
    </row>
    <row r="5931" spans="1:5">
      <c r="A5931">
        <v>19460516</v>
      </c>
      <c r="B5931">
        <v>0.54</v>
      </c>
      <c r="C5931">
        <v>0.06</v>
      </c>
      <c r="D5931">
        <v>-0.03</v>
      </c>
      <c r="E5931">
        <v>1E-3</v>
      </c>
    </row>
    <row r="5932" spans="1:5">
      <c r="A5932">
        <v>19460517</v>
      </c>
      <c r="B5932">
        <v>-0.06</v>
      </c>
      <c r="C5932">
        <v>0.28999999999999998</v>
      </c>
      <c r="D5932">
        <v>-0.62</v>
      </c>
      <c r="E5932">
        <v>1E-3</v>
      </c>
    </row>
    <row r="5933" spans="1:5">
      <c r="A5933">
        <v>19460518</v>
      </c>
      <c r="B5933">
        <v>-0.43</v>
      </c>
      <c r="C5933">
        <v>-0.15</v>
      </c>
      <c r="D5933">
        <v>-0.23</v>
      </c>
      <c r="E5933">
        <v>1E-3</v>
      </c>
    </row>
    <row r="5934" spans="1:5">
      <c r="A5934">
        <v>19460520</v>
      </c>
      <c r="B5934">
        <v>0.71</v>
      </c>
      <c r="C5934">
        <v>-0.12</v>
      </c>
      <c r="D5934">
        <v>0.31</v>
      </c>
      <c r="E5934">
        <v>1E-3</v>
      </c>
    </row>
    <row r="5935" spans="1:5">
      <c r="A5935">
        <v>19460521</v>
      </c>
      <c r="B5935">
        <v>0.28999999999999998</v>
      </c>
      <c r="C5935">
        <v>0.18</v>
      </c>
      <c r="D5935">
        <v>0.47</v>
      </c>
      <c r="E5935">
        <v>1E-3</v>
      </c>
    </row>
    <row r="5936" spans="1:5">
      <c r="A5936">
        <v>19460522</v>
      </c>
      <c r="B5936">
        <v>0.48</v>
      </c>
      <c r="C5936">
        <v>0.02</v>
      </c>
      <c r="D5936">
        <v>0.48</v>
      </c>
      <c r="E5936">
        <v>1E-3</v>
      </c>
    </row>
    <row r="5937" spans="1:5">
      <c r="A5937">
        <v>19460523</v>
      </c>
      <c r="B5937">
        <v>-7.0000000000000007E-2</v>
      </c>
      <c r="C5937">
        <v>0.03</v>
      </c>
      <c r="D5937">
        <v>-0.03</v>
      </c>
      <c r="E5937">
        <v>1E-3</v>
      </c>
    </row>
    <row r="5938" spans="1:5">
      <c r="A5938">
        <v>19460524</v>
      </c>
      <c r="B5938">
        <v>-0.02</v>
      </c>
      <c r="C5938">
        <v>0</v>
      </c>
      <c r="D5938">
        <v>-7.0000000000000007E-2</v>
      </c>
      <c r="E5938">
        <v>1E-3</v>
      </c>
    </row>
    <row r="5939" spans="1:5">
      <c r="A5939">
        <v>19460527</v>
      </c>
      <c r="B5939">
        <v>0.88</v>
      </c>
      <c r="C5939">
        <v>0.2</v>
      </c>
      <c r="D5939">
        <v>0.05</v>
      </c>
      <c r="E5939">
        <v>1E-3</v>
      </c>
    </row>
    <row r="5940" spans="1:5">
      <c r="A5940">
        <v>19460528</v>
      </c>
      <c r="B5940">
        <v>1.1399999999999999</v>
      </c>
      <c r="C5940">
        <v>0.04</v>
      </c>
      <c r="D5940">
        <v>0.28999999999999998</v>
      </c>
      <c r="E5940">
        <v>1E-3</v>
      </c>
    </row>
    <row r="5941" spans="1:5">
      <c r="A5941">
        <v>19460529</v>
      </c>
      <c r="B5941">
        <v>0.18</v>
      </c>
      <c r="C5941">
        <v>-0.12</v>
      </c>
      <c r="D5941">
        <v>-0.28999999999999998</v>
      </c>
      <c r="E5941">
        <v>1E-3</v>
      </c>
    </row>
    <row r="5942" spans="1:5">
      <c r="A5942">
        <v>19460531</v>
      </c>
      <c r="B5942">
        <v>-0.06</v>
      </c>
      <c r="C5942">
        <v>-0.23</v>
      </c>
      <c r="D5942">
        <v>-0.01</v>
      </c>
      <c r="E5942">
        <v>1E-3</v>
      </c>
    </row>
    <row r="5943" spans="1:5">
      <c r="A5943">
        <v>19460603</v>
      </c>
      <c r="B5943">
        <v>-0.56999999999999995</v>
      </c>
      <c r="C5943">
        <v>-0.04</v>
      </c>
      <c r="D5943">
        <v>-0.15</v>
      </c>
      <c r="E5943">
        <v>1E-3</v>
      </c>
    </row>
    <row r="5944" spans="1:5">
      <c r="A5944">
        <v>19460604</v>
      </c>
      <c r="B5944">
        <v>-0.56999999999999995</v>
      </c>
      <c r="C5944">
        <v>-0.28999999999999998</v>
      </c>
      <c r="D5944">
        <v>-0.2</v>
      </c>
      <c r="E5944">
        <v>1E-3</v>
      </c>
    </row>
    <row r="5945" spans="1:5">
      <c r="A5945">
        <v>19460605</v>
      </c>
      <c r="B5945">
        <v>-0.61</v>
      </c>
      <c r="C5945">
        <v>-0.14000000000000001</v>
      </c>
      <c r="D5945">
        <v>-0.16</v>
      </c>
      <c r="E5945">
        <v>1E-3</v>
      </c>
    </row>
    <row r="5946" spans="1:5">
      <c r="A5946">
        <v>19460606</v>
      </c>
      <c r="B5946">
        <v>-0.02</v>
      </c>
      <c r="C5946">
        <v>-0.26</v>
      </c>
      <c r="D5946">
        <v>0.08</v>
      </c>
      <c r="E5946">
        <v>1E-3</v>
      </c>
    </row>
    <row r="5947" spans="1:5">
      <c r="A5947">
        <v>19460607</v>
      </c>
      <c r="B5947">
        <v>0.13</v>
      </c>
      <c r="C5947">
        <v>0.08</v>
      </c>
      <c r="D5947">
        <v>-0.11</v>
      </c>
      <c r="E5947">
        <v>1E-3</v>
      </c>
    </row>
    <row r="5948" spans="1:5">
      <c r="A5948">
        <v>19460610</v>
      </c>
      <c r="B5948">
        <v>0.18</v>
      </c>
      <c r="C5948">
        <v>0.31</v>
      </c>
      <c r="D5948">
        <v>0.15</v>
      </c>
      <c r="E5948">
        <v>1E-3</v>
      </c>
    </row>
    <row r="5949" spans="1:5">
      <c r="A5949">
        <v>19460611</v>
      </c>
      <c r="B5949">
        <v>-0.91</v>
      </c>
      <c r="C5949">
        <v>0.14000000000000001</v>
      </c>
      <c r="D5949">
        <v>-0.11</v>
      </c>
      <c r="E5949">
        <v>1E-3</v>
      </c>
    </row>
    <row r="5950" spans="1:5">
      <c r="A5950">
        <v>19460612</v>
      </c>
      <c r="B5950">
        <v>0.08</v>
      </c>
      <c r="C5950">
        <v>-0.41</v>
      </c>
      <c r="D5950">
        <v>0.21</v>
      </c>
      <c r="E5950">
        <v>1E-3</v>
      </c>
    </row>
    <row r="5951" spans="1:5">
      <c r="A5951">
        <v>19460613</v>
      </c>
      <c r="B5951">
        <v>0.56999999999999995</v>
      </c>
      <c r="C5951">
        <v>-0.09</v>
      </c>
      <c r="D5951">
        <v>0.13</v>
      </c>
      <c r="E5951">
        <v>1E-3</v>
      </c>
    </row>
    <row r="5952" spans="1:5">
      <c r="A5952">
        <v>19460614</v>
      </c>
      <c r="B5952">
        <v>-0.14000000000000001</v>
      </c>
      <c r="C5952">
        <v>0.15</v>
      </c>
      <c r="D5952">
        <v>-0.06</v>
      </c>
      <c r="E5952">
        <v>1E-3</v>
      </c>
    </row>
    <row r="5953" spans="1:5">
      <c r="A5953">
        <v>19460617</v>
      </c>
      <c r="B5953">
        <v>0.08</v>
      </c>
      <c r="C5953">
        <v>0</v>
      </c>
      <c r="D5953">
        <v>0.32</v>
      </c>
      <c r="E5953">
        <v>1E-3</v>
      </c>
    </row>
    <row r="5954" spans="1:5">
      <c r="A5954">
        <v>19460618</v>
      </c>
      <c r="B5954">
        <v>-1.57</v>
      </c>
      <c r="C5954">
        <v>-0.32</v>
      </c>
      <c r="D5954">
        <v>-0.46</v>
      </c>
      <c r="E5954">
        <v>1E-3</v>
      </c>
    </row>
    <row r="5955" spans="1:5">
      <c r="A5955">
        <v>19460619</v>
      </c>
      <c r="B5955">
        <v>-0.62</v>
      </c>
      <c r="C5955">
        <v>-0.3</v>
      </c>
      <c r="D5955">
        <v>0.26</v>
      </c>
      <c r="E5955">
        <v>1E-3</v>
      </c>
    </row>
    <row r="5956" spans="1:5">
      <c r="A5956">
        <v>19460620</v>
      </c>
      <c r="B5956">
        <v>-2.06</v>
      </c>
      <c r="C5956">
        <v>-0.16</v>
      </c>
      <c r="D5956">
        <v>-0.47</v>
      </c>
      <c r="E5956">
        <v>1E-3</v>
      </c>
    </row>
    <row r="5957" spans="1:5">
      <c r="A5957">
        <v>19460621</v>
      </c>
      <c r="B5957">
        <v>0.79</v>
      </c>
      <c r="C5957">
        <v>-0.08</v>
      </c>
      <c r="D5957">
        <v>-0.21</v>
      </c>
      <c r="E5957">
        <v>1E-3</v>
      </c>
    </row>
    <row r="5958" spans="1:5">
      <c r="A5958">
        <v>19460624</v>
      </c>
      <c r="B5958">
        <v>0.34</v>
      </c>
      <c r="C5958">
        <v>-0.11</v>
      </c>
      <c r="D5958">
        <v>0.18</v>
      </c>
      <c r="E5958">
        <v>1E-3</v>
      </c>
    </row>
    <row r="5959" spans="1:5">
      <c r="A5959">
        <v>19460625</v>
      </c>
      <c r="B5959">
        <v>-0.64</v>
      </c>
      <c r="C5959">
        <v>-0.12</v>
      </c>
      <c r="D5959">
        <v>-0.56999999999999995</v>
      </c>
      <c r="E5959">
        <v>1E-3</v>
      </c>
    </row>
    <row r="5960" spans="1:5">
      <c r="A5960">
        <v>19460626</v>
      </c>
      <c r="B5960">
        <v>-0.36</v>
      </c>
      <c r="C5960">
        <v>-0.71</v>
      </c>
      <c r="D5960">
        <v>-0.03</v>
      </c>
      <c r="E5960">
        <v>1E-3</v>
      </c>
    </row>
    <row r="5961" spans="1:5">
      <c r="A5961">
        <v>19460627</v>
      </c>
      <c r="B5961">
        <v>1.77</v>
      </c>
      <c r="C5961">
        <v>0.54</v>
      </c>
      <c r="D5961">
        <v>0.52</v>
      </c>
      <c r="E5961">
        <v>1E-3</v>
      </c>
    </row>
    <row r="5962" spans="1:5">
      <c r="A5962">
        <v>19460628</v>
      </c>
      <c r="B5962">
        <v>0.24</v>
      </c>
      <c r="C5962">
        <v>0.21</v>
      </c>
      <c r="D5962">
        <v>0.09</v>
      </c>
      <c r="E5962">
        <v>1E-3</v>
      </c>
    </row>
    <row r="5963" spans="1:5">
      <c r="A5963">
        <v>19460701</v>
      </c>
      <c r="B5963">
        <v>0.68</v>
      </c>
      <c r="C5963">
        <v>0.08</v>
      </c>
      <c r="D5963">
        <v>-0.05</v>
      </c>
      <c r="E5963">
        <v>1E-3</v>
      </c>
    </row>
    <row r="5964" spans="1:5">
      <c r="A5964">
        <v>19460702</v>
      </c>
      <c r="B5964">
        <v>-0.23</v>
      </c>
      <c r="C5964">
        <v>-0.5</v>
      </c>
      <c r="D5964">
        <v>0.09</v>
      </c>
      <c r="E5964">
        <v>1E-3</v>
      </c>
    </row>
    <row r="5965" spans="1:5">
      <c r="A5965">
        <v>19460703</v>
      </c>
      <c r="B5965">
        <v>-0.11</v>
      </c>
      <c r="C5965">
        <v>-0.04</v>
      </c>
      <c r="D5965">
        <v>0.24</v>
      </c>
      <c r="E5965">
        <v>1E-3</v>
      </c>
    </row>
    <row r="5966" spans="1:5">
      <c r="A5966">
        <v>19460705</v>
      </c>
      <c r="B5966">
        <v>-0.17</v>
      </c>
      <c r="C5966">
        <v>-0.03</v>
      </c>
      <c r="D5966">
        <v>-0.27</v>
      </c>
      <c r="E5966">
        <v>1E-3</v>
      </c>
    </row>
    <row r="5967" spans="1:5">
      <c r="A5967">
        <v>19460708</v>
      </c>
      <c r="B5967">
        <v>-0.25</v>
      </c>
      <c r="C5967">
        <v>-0.14000000000000001</v>
      </c>
      <c r="D5967">
        <v>0.17</v>
      </c>
      <c r="E5967">
        <v>1E-3</v>
      </c>
    </row>
    <row r="5968" spans="1:5">
      <c r="A5968">
        <v>19460709</v>
      </c>
      <c r="B5968">
        <v>0.37</v>
      </c>
      <c r="C5968">
        <v>-0.14000000000000001</v>
      </c>
      <c r="D5968">
        <v>0.01</v>
      </c>
      <c r="E5968">
        <v>1E-3</v>
      </c>
    </row>
    <row r="5969" spans="1:5">
      <c r="A5969">
        <v>19460710</v>
      </c>
      <c r="B5969">
        <v>0.27</v>
      </c>
      <c r="C5969">
        <v>-0.01</v>
      </c>
      <c r="D5969">
        <v>0.1</v>
      </c>
      <c r="E5969">
        <v>1E-3</v>
      </c>
    </row>
    <row r="5970" spans="1:5">
      <c r="A5970">
        <v>19460711</v>
      </c>
      <c r="B5970">
        <v>-0.48</v>
      </c>
      <c r="C5970">
        <v>-0.09</v>
      </c>
      <c r="D5970">
        <v>-0.23</v>
      </c>
      <c r="E5970">
        <v>1E-3</v>
      </c>
    </row>
    <row r="5971" spans="1:5">
      <c r="A5971">
        <v>19460712</v>
      </c>
      <c r="B5971">
        <v>-0.85</v>
      </c>
      <c r="C5971">
        <v>-0.43</v>
      </c>
      <c r="D5971">
        <v>-0.22</v>
      </c>
      <c r="E5971">
        <v>1E-3</v>
      </c>
    </row>
    <row r="5972" spans="1:5">
      <c r="A5972">
        <v>19460715</v>
      </c>
      <c r="B5972">
        <v>-1.75</v>
      </c>
      <c r="C5972">
        <v>-0.66</v>
      </c>
      <c r="D5972">
        <v>7.0000000000000007E-2</v>
      </c>
      <c r="E5972">
        <v>1E-3</v>
      </c>
    </row>
    <row r="5973" spans="1:5">
      <c r="A5973">
        <v>19460716</v>
      </c>
      <c r="B5973">
        <v>-0.2</v>
      </c>
      <c r="C5973">
        <v>-0.35</v>
      </c>
      <c r="D5973">
        <v>0.47</v>
      </c>
      <c r="E5973">
        <v>1E-3</v>
      </c>
    </row>
    <row r="5974" spans="1:5">
      <c r="A5974">
        <v>19460717</v>
      </c>
      <c r="B5974">
        <v>0.5</v>
      </c>
      <c r="C5974">
        <v>0.31</v>
      </c>
      <c r="D5974">
        <v>0.14000000000000001</v>
      </c>
      <c r="E5974">
        <v>1E-3</v>
      </c>
    </row>
    <row r="5975" spans="1:5">
      <c r="A5975">
        <v>19460718</v>
      </c>
      <c r="B5975">
        <v>-0.05</v>
      </c>
      <c r="C5975">
        <v>0.38</v>
      </c>
      <c r="D5975">
        <v>-0.28000000000000003</v>
      </c>
      <c r="E5975">
        <v>1E-3</v>
      </c>
    </row>
    <row r="5976" spans="1:5">
      <c r="A5976">
        <v>19460719</v>
      </c>
      <c r="B5976">
        <v>-0.4</v>
      </c>
      <c r="C5976">
        <v>-0.25</v>
      </c>
      <c r="D5976">
        <v>-0.13</v>
      </c>
      <c r="E5976">
        <v>1E-3</v>
      </c>
    </row>
    <row r="5977" spans="1:5">
      <c r="A5977">
        <v>19460722</v>
      </c>
      <c r="B5977">
        <v>-0.39</v>
      </c>
      <c r="C5977">
        <v>-0.36</v>
      </c>
      <c r="D5977">
        <v>-0.46</v>
      </c>
      <c r="E5977">
        <v>1E-3</v>
      </c>
    </row>
    <row r="5978" spans="1:5">
      <c r="A5978">
        <v>19460723</v>
      </c>
      <c r="B5978">
        <v>-2.99</v>
      </c>
      <c r="C5978">
        <v>-0.93</v>
      </c>
      <c r="D5978">
        <v>-0.28000000000000003</v>
      </c>
      <c r="E5978">
        <v>1E-3</v>
      </c>
    </row>
    <row r="5979" spans="1:5">
      <c r="A5979">
        <v>19460724</v>
      </c>
      <c r="B5979">
        <v>0.02</v>
      </c>
      <c r="C5979">
        <v>-0.12</v>
      </c>
      <c r="D5979">
        <v>0.3</v>
      </c>
      <c r="E5979">
        <v>1E-3</v>
      </c>
    </row>
    <row r="5980" spans="1:5">
      <c r="A5980">
        <v>19460725</v>
      </c>
      <c r="B5980">
        <v>0.71</v>
      </c>
      <c r="C5980">
        <v>0.46</v>
      </c>
      <c r="D5980">
        <v>0.26</v>
      </c>
      <c r="E5980">
        <v>1E-3</v>
      </c>
    </row>
    <row r="5981" spans="1:5">
      <c r="A5981">
        <v>19460726</v>
      </c>
      <c r="B5981">
        <v>0.59</v>
      </c>
      <c r="C5981">
        <v>0.32</v>
      </c>
      <c r="D5981">
        <v>0.34</v>
      </c>
      <c r="E5981">
        <v>1E-3</v>
      </c>
    </row>
    <row r="5982" spans="1:5">
      <c r="A5982">
        <v>19460729</v>
      </c>
      <c r="B5982">
        <v>0.4</v>
      </c>
      <c r="C5982">
        <v>0.03</v>
      </c>
      <c r="D5982">
        <v>0.22</v>
      </c>
      <c r="E5982">
        <v>1E-3</v>
      </c>
    </row>
    <row r="5983" spans="1:5">
      <c r="A5983">
        <v>19460730</v>
      </c>
      <c r="B5983">
        <v>0.6</v>
      </c>
      <c r="C5983">
        <v>0.05</v>
      </c>
      <c r="D5983">
        <v>-0.32</v>
      </c>
      <c r="E5983">
        <v>1E-3</v>
      </c>
    </row>
    <row r="5984" spans="1:5">
      <c r="A5984">
        <v>19460731</v>
      </c>
      <c r="B5984">
        <v>1.0900000000000001</v>
      </c>
      <c r="C5984">
        <v>0.48</v>
      </c>
      <c r="D5984">
        <v>-0.11</v>
      </c>
      <c r="E5984">
        <v>1E-3</v>
      </c>
    </row>
    <row r="5985" spans="1:5">
      <c r="A5985">
        <v>19460801</v>
      </c>
      <c r="B5985">
        <v>0.5</v>
      </c>
      <c r="C5985">
        <v>0.02</v>
      </c>
      <c r="D5985">
        <v>0.08</v>
      </c>
      <c r="E5985">
        <v>1E-3</v>
      </c>
    </row>
    <row r="5986" spans="1:5">
      <c r="A5986">
        <v>19460802</v>
      </c>
      <c r="B5986">
        <v>0.09</v>
      </c>
      <c r="C5986">
        <v>-0.04</v>
      </c>
      <c r="D5986">
        <v>-0.12</v>
      </c>
      <c r="E5986">
        <v>1E-3</v>
      </c>
    </row>
    <row r="5987" spans="1:5">
      <c r="A5987">
        <v>19460805</v>
      </c>
      <c r="B5987">
        <v>-0.5</v>
      </c>
      <c r="C5987">
        <v>0.23</v>
      </c>
      <c r="D5987">
        <v>0.22</v>
      </c>
      <c r="E5987">
        <v>1E-3</v>
      </c>
    </row>
    <row r="5988" spans="1:5">
      <c r="A5988">
        <v>19460806</v>
      </c>
      <c r="B5988">
        <v>-0.35</v>
      </c>
      <c r="C5988">
        <v>-0.14000000000000001</v>
      </c>
      <c r="D5988">
        <v>0.05</v>
      </c>
      <c r="E5988">
        <v>1E-3</v>
      </c>
    </row>
    <row r="5989" spans="1:5">
      <c r="A5989">
        <v>19460807</v>
      </c>
      <c r="B5989">
        <v>0.84</v>
      </c>
      <c r="C5989">
        <v>-0.03</v>
      </c>
      <c r="D5989">
        <v>0.26</v>
      </c>
      <c r="E5989">
        <v>1E-3</v>
      </c>
    </row>
    <row r="5990" spans="1:5">
      <c r="A5990">
        <v>19460808</v>
      </c>
      <c r="B5990">
        <v>0.5</v>
      </c>
      <c r="C5990">
        <v>-0.17</v>
      </c>
      <c r="D5990">
        <v>0.08</v>
      </c>
      <c r="E5990">
        <v>1E-3</v>
      </c>
    </row>
    <row r="5991" spans="1:5">
      <c r="A5991">
        <v>19460809</v>
      </c>
      <c r="B5991">
        <v>-0.25</v>
      </c>
      <c r="C5991">
        <v>0.03</v>
      </c>
      <c r="D5991">
        <v>-0.03</v>
      </c>
      <c r="E5991">
        <v>1E-3</v>
      </c>
    </row>
    <row r="5992" spans="1:5">
      <c r="A5992">
        <v>19460812</v>
      </c>
      <c r="B5992">
        <v>0.13</v>
      </c>
      <c r="C5992">
        <v>-0.11</v>
      </c>
      <c r="D5992">
        <v>-0.08</v>
      </c>
      <c r="E5992">
        <v>1E-3</v>
      </c>
    </row>
    <row r="5993" spans="1:5">
      <c r="A5993">
        <v>19460813</v>
      </c>
      <c r="B5993">
        <v>0.62</v>
      </c>
      <c r="C5993">
        <v>-0.3</v>
      </c>
      <c r="D5993">
        <v>0.09</v>
      </c>
      <c r="E5993">
        <v>1E-3</v>
      </c>
    </row>
    <row r="5994" spans="1:5">
      <c r="A5994">
        <v>19460814</v>
      </c>
      <c r="B5994">
        <v>-0.05</v>
      </c>
      <c r="C5994">
        <v>-0.13</v>
      </c>
      <c r="D5994">
        <v>-7.0000000000000007E-2</v>
      </c>
      <c r="E5994">
        <v>1E-3</v>
      </c>
    </row>
    <row r="5995" spans="1:5">
      <c r="A5995">
        <v>19460815</v>
      </c>
      <c r="B5995">
        <v>-0.96</v>
      </c>
      <c r="C5995">
        <v>-0.01</v>
      </c>
      <c r="D5995">
        <v>-0.24</v>
      </c>
      <c r="E5995">
        <v>1E-3</v>
      </c>
    </row>
    <row r="5996" spans="1:5">
      <c r="A5996">
        <v>19460816</v>
      </c>
      <c r="B5996">
        <v>-0.81</v>
      </c>
      <c r="C5996">
        <v>-0.27</v>
      </c>
      <c r="D5996">
        <v>0.44</v>
      </c>
      <c r="E5996">
        <v>1E-3</v>
      </c>
    </row>
    <row r="5997" spans="1:5">
      <c r="A5997">
        <v>19460819</v>
      </c>
      <c r="B5997">
        <v>-0.27</v>
      </c>
      <c r="C5997">
        <v>-7.0000000000000007E-2</v>
      </c>
      <c r="D5997">
        <v>0.28999999999999998</v>
      </c>
      <c r="E5997">
        <v>1E-3</v>
      </c>
    </row>
    <row r="5998" spans="1:5">
      <c r="A5998">
        <v>19460820</v>
      </c>
      <c r="B5998">
        <v>0.61</v>
      </c>
      <c r="C5998">
        <v>0.11</v>
      </c>
      <c r="D5998">
        <v>-0.02</v>
      </c>
      <c r="E5998">
        <v>1E-3</v>
      </c>
    </row>
    <row r="5999" spans="1:5">
      <c r="A5999">
        <v>19460821</v>
      </c>
      <c r="B5999">
        <v>-0.78</v>
      </c>
      <c r="C5999">
        <v>0.06</v>
      </c>
      <c r="D5999">
        <v>-0.19</v>
      </c>
      <c r="E5999">
        <v>1E-3</v>
      </c>
    </row>
    <row r="6000" spans="1:5">
      <c r="A6000">
        <v>19460822</v>
      </c>
      <c r="B6000">
        <v>-1.6</v>
      </c>
      <c r="C6000">
        <v>-0.9</v>
      </c>
      <c r="D6000">
        <v>-0.39</v>
      </c>
      <c r="E6000">
        <v>1E-3</v>
      </c>
    </row>
    <row r="6001" spans="1:5">
      <c r="A6001">
        <v>19460823</v>
      </c>
      <c r="B6001">
        <v>0.57999999999999996</v>
      </c>
      <c r="C6001">
        <v>0.36</v>
      </c>
      <c r="D6001">
        <v>7.0000000000000007E-2</v>
      </c>
      <c r="E6001">
        <v>1E-3</v>
      </c>
    </row>
    <row r="6002" spans="1:5">
      <c r="A6002">
        <v>19460826</v>
      </c>
      <c r="B6002">
        <v>-0.56999999999999995</v>
      </c>
      <c r="C6002">
        <v>0.02</v>
      </c>
      <c r="D6002">
        <v>-0.32</v>
      </c>
      <c r="E6002">
        <v>1E-3</v>
      </c>
    </row>
    <row r="6003" spans="1:5">
      <c r="A6003">
        <v>19460827</v>
      </c>
      <c r="B6003">
        <v>-3.3</v>
      </c>
      <c r="C6003">
        <v>-1.35</v>
      </c>
      <c r="D6003">
        <v>0.1</v>
      </c>
      <c r="E6003">
        <v>1E-3</v>
      </c>
    </row>
    <row r="6004" spans="1:5">
      <c r="A6004">
        <v>19460828</v>
      </c>
      <c r="B6004">
        <v>-0.95</v>
      </c>
      <c r="C6004">
        <v>-0.03</v>
      </c>
      <c r="D6004">
        <v>0.1</v>
      </c>
      <c r="E6004">
        <v>1E-3</v>
      </c>
    </row>
    <row r="6005" spans="1:5">
      <c r="A6005">
        <v>19460829</v>
      </c>
      <c r="B6005">
        <v>0.37</v>
      </c>
      <c r="C6005">
        <v>0.83</v>
      </c>
      <c r="D6005">
        <v>0.05</v>
      </c>
      <c r="E6005">
        <v>1E-3</v>
      </c>
    </row>
    <row r="6006" spans="1:5">
      <c r="A6006">
        <v>19460830</v>
      </c>
      <c r="B6006">
        <v>-0.48</v>
      </c>
      <c r="C6006">
        <v>-0.01</v>
      </c>
      <c r="D6006">
        <v>0.3</v>
      </c>
      <c r="E6006">
        <v>1E-3</v>
      </c>
    </row>
    <row r="6007" spans="1:5">
      <c r="A6007">
        <v>19460903</v>
      </c>
      <c r="B6007">
        <v>-6.9</v>
      </c>
      <c r="C6007">
        <v>-1.74</v>
      </c>
      <c r="D6007">
        <v>-0.91</v>
      </c>
      <c r="E6007">
        <v>1E-3</v>
      </c>
    </row>
    <row r="6008" spans="1:5">
      <c r="A6008">
        <v>19460904</v>
      </c>
      <c r="B6008">
        <v>-0.76</v>
      </c>
      <c r="C6008">
        <v>-1.05</v>
      </c>
      <c r="D6008">
        <v>-0.27</v>
      </c>
      <c r="E6008">
        <v>1E-3</v>
      </c>
    </row>
    <row r="6009" spans="1:5">
      <c r="A6009">
        <v>19460905</v>
      </c>
      <c r="B6009">
        <v>3.49</v>
      </c>
      <c r="C6009">
        <v>0.89</v>
      </c>
      <c r="D6009">
        <v>0.2</v>
      </c>
      <c r="E6009">
        <v>1E-3</v>
      </c>
    </row>
    <row r="6010" spans="1:5">
      <c r="A6010">
        <v>19460906</v>
      </c>
      <c r="B6010">
        <v>-1.0900000000000001</v>
      </c>
      <c r="C6010">
        <v>0.18</v>
      </c>
      <c r="D6010">
        <v>-0.19</v>
      </c>
      <c r="E6010">
        <v>1E-3</v>
      </c>
    </row>
    <row r="6011" spans="1:5">
      <c r="A6011">
        <v>19460909</v>
      </c>
      <c r="B6011">
        <v>-5.29</v>
      </c>
      <c r="C6011">
        <v>-1.78</v>
      </c>
      <c r="D6011">
        <v>-0.67</v>
      </c>
      <c r="E6011">
        <v>1E-3</v>
      </c>
    </row>
    <row r="6012" spans="1:5">
      <c r="A6012">
        <v>19460910</v>
      </c>
      <c r="B6012">
        <v>-2.52</v>
      </c>
      <c r="C6012">
        <v>-0.57999999999999996</v>
      </c>
      <c r="D6012">
        <v>-0.31</v>
      </c>
      <c r="E6012">
        <v>1E-3</v>
      </c>
    </row>
    <row r="6013" spans="1:5">
      <c r="A6013">
        <v>19460911</v>
      </c>
      <c r="B6013">
        <v>2.95</v>
      </c>
      <c r="C6013">
        <v>-0.05</v>
      </c>
      <c r="D6013">
        <v>0.37</v>
      </c>
      <c r="E6013">
        <v>1E-3</v>
      </c>
    </row>
    <row r="6014" spans="1:5">
      <c r="A6014">
        <v>19460912</v>
      </c>
      <c r="B6014">
        <v>0.12</v>
      </c>
      <c r="C6014">
        <v>0.45</v>
      </c>
      <c r="D6014">
        <v>0.49</v>
      </c>
      <c r="E6014">
        <v>1E-3</v>
      </c>
    </row>
    <row r="6015" spans="1:5">
      <c r="A6015">
        <v>19460913</v>
      </c>
      <c r="B6015">
        <v>1.85</v>
      </c>
      <c r="C6015">
        <v>0.38</v>
      </c>
      <c r="D6015">
        <v>-0.12</v>
      </c>
      <c r="E6015">
        <v>1E-3</v>
      </c>
    </row>
    <row r="6016" spans="1:5">
      <c r="A6016">
        <v>19460916</v>
      </c>
      <c r="B6016">
        <v>0.75</v>
      </c>
      <c r="C6016">
        <v>0.55000000000000004</v>
      </c>
      <c r="D6016">
        <v>0.35</v>
      </c>
      <c r="E6016">
        <v>1E-3</v>
      </c>
    </row>
    <row r="6017" spans="1:5">
      <c r="A6017">
        <v>19460917</v>
      </c>
      <c r="B6017">
        <v>-0.68</v>
      </c>
      <c r="C6017">
        <v>-0.31</v>
      </c>
      <c r="D6017">
        <v>-0.06</v>
      </c>
      <c r="E6017">
        <v>1E-3</v>
      </c>
    </row>
    <row r="6018" spans="1:5">
      <c r="A6018">
        <v>19460918</v>
      </c>
      <c r="B6018">
        <v>-3.19</v>
      </c>
      <c r="C6018">
        <v>-1.43</v>
      </c>
      <c r="D6018">
        <v>-0.56000000000000005</v>
      </c>
      <c r="E6018">
        <v>1E-3</v>
      </c>
    </row>
    <row r="6019" spans="1:5">
      <c r="A6019">
        <v>19460919</v>
      </c>
      <c r="B6019">
        <v>-2.91</v>
      </c>
      <c r="C6019">
        <v>-0.68</v>
      </c>
      <c r="D6019">
        <v>-0.87</v>
      </c>
      <c r="E6019">
        <v>1E-3</v>
      </c>
    </row>
    <row r="6020" spans="1:5">
      <c r="A6020">
        <v>19460920</v>
      </c>
      <c r="B6020">
        <v>2.37</v>
      </c>
      <c r="C6020">
        <v>-0.02</v>
      </c>
      <c r="D6020">
        <v>0.31</v>
      </c>
      <c r="E6020">
        <v>1E-3</v>
      </c>
    </row>
    <row r="6021" spans="1:5">
      <c r="A6021">
        <v>19460923</v>
      </c>
      <c r="B6021">
        <v>-1.6</v>
      </c>
      <c r="C6021">
        <v>0.86</v>
      </c>
      <c r="D6021">
        <v>0.13</v>
      </c>
      <c r="E6021">
        <v>1E-3</v>
      </c>
    </row>
    <row r="6022" spans="1:5">
      <c r="A6022">
        <v>19460924</v>
      </c>
      <c r="B6022">
        <v>1.72</v>
      </c>
      <c r="C6022">
        <v>-0.98</v>
      </c>
      <c r="D6022">
        <v>0.36</v>
      </c>
      <c r="E6022">
        <v>1E-3</v>
      </c>
    </row>
    <row r="6023" spans="1:5">
      <c r="A6023">
        <v>19460925</v>
      </c>
      <c r="B6023">
        <v>2.38</v>
      </c>
      <c r="C6023">
        <v>0.94</v>
      </c>
      <c r="D6023">
        <v>-0.12</v>
      </c>
      <c r="E6023">
        <v>1E-3</v>
      </c>
    </row>
    <row r="6024" spans="1:5">
      <c r="A6024">
        <v>19460926</v>
      </c>
      <c r="B6024">
        <v>1.0900000000000001</v>
      </c>
      <c r="C6024">
        <v>-0.05</v>
      </c>
      <c r="D6024">
        <v>0.32</v>
      </c>
      <c r="E6024">
        <v>1E-3</v>
      </c>
    </row>
    <row r="6025" spans="1:5">
      <c r="A6025">
        <v>19460927</v>
      </c>
      <c r="B6025">
        <v>-0.69</v>
      </c>
      <c r="C6025">
        <v>0.13</v>
      </c>
      <c r="D6025">
        <v>-0.03</v>
      </c>
      <c r="E6025">
        <v>1E-3</v>
      </c>
    </row>
    <row r="6026" spans="1:5">
      <c r="A6026">
        <v>19460930</v>
      </c>
      <c r="B6026">
        <v>-1.08</v>
      </c>
      <c r="C6026">
        <v>-0.34</v>
      </c>
      <c r="D6026">
        <v>-0.4</v>
      </c>
      <c r="E6026">
        <v>1E-3</v>
      </c>
    </row>
    <row r="6027" spans="1:5">
      <c r="A6027">
        <v>19461001</v>
      </c>
      <c r="B6027">
        <v>-0.32</v>
      </c>
      <c r="C6027">
        <v>0.05</v>
      </c>
      <c r="D6027">
        <v>7.0000000000000007E-2</v>
      </c>
      <c r="E6027">
        <v>1E-3</v>
      </c>
    </row>
    <row r="6028" spans="1:5">
      <c r="A6028">
        <v>19461002</v>
      </c>
      <c r="B6028">
        <v>0.95</v>
      </c>
      <c r="C6028">
        <v>-0.14000000000000001</v>
      </c>
      <c r="D6028">
        <v>-0.02</v>
      </c>
      <c r="E6028">
        <v>1E-3</v>
      </c>
    </row>
    <row r="6029" spans="1:5">
      <c r="A6029">
        <v>19461003</v>
      </c>
      <c r="B6029">
        <v>-0.44</v>
      </c>
      <c r="C6029">
        <v>-0.35</v>
      </c>
      <c r="D6029">
        <v>-0.15</v>
      </c>
      <c r="E6029">
        <v>1E-3</v>
      </c>
    </row>
    <row r="6030" spans="1:5">
      <c r="A6030">
        <v>19461004</v>
      </c>
      <c r="B6030">
        <v>-1.1200000000000001</v>
      </c>
      <c r="C6030">
        <v>0.08</v>
      </c>
      <c r="D6030">
        <v>0.19</v>
      </c>
      <c r="E6030">
        <v>1E-3</v>
      </c>
    </row>
    <row r="6031" spans="1:5">
      <c r="A6031">
        <v>19461005</v>
      </c>
      <c r="B6031">
        <v>-0.66</v>
      </c>
      <c r="C6031">
        <v>0.31</v>
      </c>
      <c r="D6031">
        <v>-0.03</v>
      </c>
      <c r="E6031">
        <v>1E-3</v>
      </c>
    </row>
    <row r="6032" spans="1:5">
      <c r="A6032">
        <v>19461007</v>
      </c>
      <c r="B6032">
        <v>-0.1</v>
      </c>
      <c r="C6032">
        <v>-0.46</v>
      </c>
      <c r="D6032">
        <v>0.48</v>
      </c>
      <c r="E6032">
        <v>1E-3</v>
      </c>
    </row>
    <row r="6033" spans="1:5">
      <c r="A6033">
        <v>19461008</v>
      </c>
      <c r="B6033">
        <v>-1.0900000000000001</v>
      </c>
      <c r="C6033">
        <v>0.36</v>
      </c>
      <c r="D6033">
        <v>-0.16</v>
      </c>
      <c r="E6033">
        <v>1E-3</v>
      </c>
    </row>
    <row r="6034" spans="1:5">
      <c r="A6034">
        <v>19461009</v>
      </c>
      <c r="B6034">
        <v>-2.86</v>
      </c>
      <c r="C6034">
        <v>-1.02</v>
      </c>
      <c r="D6034">
        <v>-0.11</v>
      </c>
      <c r="E6034">
        <v>1E-3</v>
      </c>
    </row>
    <row r="6035" spans="1:5">
      <c r="A6035">
        <v>19461010</v>
      </c>
      <c r="B6035">
        <v>1.23</v>
      </c>
      <c r="C6035">
        <v>-0.56999999999999995</v>
      </c>
      <c r="D6035">
        <v>0.71</v>
      </c>
      <c r="E6035">
        <v>1E-3</v>
      </c>
    </row>
    <row r="6036" spans="1:5">
      <c r="A6036">
        <v>19461011</v>
      </c>
      <c r="B6036">
        <v>2.0699999999999998</v>
      </c>
      <c r="C6036">
        <v>0.65</v>
      </c>
      <c r="D6036">
        <v>0.36</v>
      </c>
      <c r="E6036">
        <v>1E-3</v>
      </c>
    </row>
    <row r="6037" spans="1:5">
      <c r="A6037">
        <v>19461014</v>
      </c>
      <c r="B6037">
        <v>0.95</v>
      </c>
      <c r="C6037">
        <v>0.24</v>
      </c>
      <c r="D6037">
        <v>-0.24</v>
      </c>
      <c r="E6037">
        <v>1E-3</v>
      </c>
    </row>
    <row r="6038" spans="1:5">
      <c r="A6038">
        <v>19461015</v>
      </c>
      <c r="B6038">
        <v>3.84</v>
      </c>
      <c r="C6038">
        <v>0.63</v>
      </c>
      <c r="D6038">
        <v>0.47</v>
      </c>
      <c r="E6038">
        <v>1E-3</v>
      </c>
    </row>
    <row r="6039" spans="1:5">
      <c r="A6039">
        <v>19461016</v>
      </c>
      <c r="B6039">
        <v>-0.22</v>
      </c>
      <c r="C6039">
        <v>1.1000000000000001</v>
      </c>
      <c r="D6039">
        <v>-0.21</v>
      </c>
      <c r="E6039">
        <v>1E-3</v>
      </c>
    </row>
    <row r="6040" spans="1:5">
      <c r="A6040">
        <v>19461017</v>
      </c>
      <c r="B6040">
        <v>-1.75</v>
      </c>
      <c r="C6040">
        <v>-0.69</v>
      </c>
      <c r="D6040">
        <v>-0.3</v>
      </c>
      <c r="E6040">
        <v>1E-3</v>
      </c>
    </row>
    <row r="6041" spans="1:5">
      <c r="A6041">
        <v>19461018</v>
      </c>
      <c r="B6041">
        <v>-0.25</v>
      </c>
      <c r="C6041">
        <v>-0.08</v>
      </c>
      <c r="D6041">
        <v>0.3</v>
      </c>
      <c r="E6041">
        <v>1E-3</v>
      </c>
    </row>
    <row r="6042" spans="1:5">
      <c r="A6042">
        <v>19461019</v>
      </c>
      <c r="B6042">
        <v>-0.16</v>
      </c>
      <c r="C6042">
        <v>-0.02</v>
      </c>
      <c r="D6042">
        <v>0.22</v>
      </c>
      <c r="E6042">
        <v>1E-3</v>
      </c>
    </row>
    <row r="6043" spans="1:5">
      <c r="A6043">
        <v>19461021</v>
      </c>
      <c r="B6043">
        <v>0.25</v>
      </c>
      <c r="C6043">
        <v>-0.08</v>
      </c>
      <c r="D6043">
        <v>0.37</v>
      </c>
      <c r="E6043">
        <v>1E-3</v>
      </c>
    </row>
    <row r="6044" spans="1:5">
      <c r="A6044">
        <v>19461022</v>
      </c>
      <c r="B6044">
        <v>-0.6</v>
      </c>
      <c r="C6044">
        <v>-0.04</v>
      </c>
      <c r="D6044">
        <v>0.15</v>
      </c>
      <c r="E6044">
        <v>1E-3</v>
      </c>
    </row>
    <row r="6045" spans="1:5">
      <c r="A6045">
        <v>19461023</v>
      </c>
      <c r="B6045">
        <v>-0.91</v>
      </c>
      <c r="C6045">
        <v>-0.23</v>
      </c>
      <c r="D6045">
        <v>-0.18</v>
      </c>
      <c r="E6045">
        <v>1E-3</v>
      </c>
    </row>
    <row r="6046" spans="1:5">
      <c r="A6046">
        <v>19461024</v>
      </c>
      <c r="B6046">
        <v>0.11</v>
      </c>
      <c r="C6046">
        <v>0.22</v>
      </c>
      <c r="D6046">
        <v>0.6</v>
      </c>
      <c r="E6046">
        <v>1E-3</v>
      </c>
    </row>
    <row r="6047" spans="1:5">
      <c r="A6047">
        <v>19461025</v>
      </c>
      <c r="B6047">
        <v>-0.5</v>
      </c>
      <c r="C6047">
        <v>-0.15</v>
      </c>
      <c r="D6047">
        <v>0.34</v>
      </c>
      <c r="E6047">
        <v>1E-3</v>
      </c>
    </row>
    <row r="6048" spans="1:5">
      <c r="A6048">
        <v>19461026</v>
      </c>
      <c r="B6048">
        <v>-0.08</v>
      </c>
      <c r="C6048">
        <v>0.28999999999999998</v>
      </c>
      <c r="D6048">
        <v>-0.18</v>
      </c>
      <c r="E6048">
        <v>1E-3</v>
      </c>
    </row>
    <row r="6049" spans="1:5">
      <c r="A6049">
        <v>19461028</v>
      </c>
      <c r="B6049">
        <v>-1.75</v>
      </c>
      <c r="C6049">
        <v>0.12</v>
      </c>
      <c r="D6049">
        <v>-0.43</v>
      </c>
      <c r="E6049">
        <v>1E-3</v>
      </c>
    </row>
    <row r="6050" spans="1:5">
      <c r="A6050">
        <v>19461029</v>
      </c>
      <c r="B6050">
        <v>-0.91</v>
      </c>
      <c r="C6050">
        <v>-0.26</v>
      </c>
      <c r="D6050">
        <v>0.11</v>
      </c>
      <c r="E6050">
        <v>1E-3</v>
      </c>
    </row>
    <row r="6051" spans="1:5">
      <c r="A6051">
        <v>19461030</v>
      </c>
      <c r="B6051">
        <v>-0.06</v>
      </c>
      <c r="C6051">
        <v>-0.56000000000000005</v>
      </c>
      <c r="D6051">
        <v>0.6</v>
      </c>
      <c r="E6051">
        <v>1E-3</v>
      </c>
    </row>
    <row r="6052" spans="1:5">
      <c r="A6052">
        <v>19461031</v>
      </c>
      <c r="B6052">
        <v>3.23</v>
      </c>
      <c r="C6052">
        <v>0.79</v>
      </c>
      <c r="D6052">
        <v>0.57999999999999996</v>
      </c>
      <c r="E6052">
        <v>1E-3</v>
      </c>
    </row>
    <row r="6053" spans="1:5">
      <c r="A6053">
        <v>19461101</v>
      </c>
      <c r="B6053">
        <v>1.85</v>
      </c>
      <c r="C6053">
        <v>1</v>
      </c>
      <c r="D6053">
        <v>0.1</v>
      </c>
      <c r="E6053">
        <v>1E-3</v>
      </c>
    </row>
    <row r="6054" spans="1:5">
      <c r="A6054">
        <v>19461102</v>
      </c>
      <c r="B6054">
        <v>0.62</v>
      </c>
      <c r="C6054">
        <v>0.02</v>
      </c>
      <c r="D6054">
        <v>0.17</v>
      </c>
      <c r="E6054">
        <v>1E-3</v>
      </c>
    </row>
    <row r="6055" spans="1:5">
      <c r="A6055">
        <v>19461104</v>
      </c>
      <c r="B6055">
        <v>0.76</v>
      </c>
      <c r="C6055">
        <v>0.01</v>
      </c>
      <c r="D6055">
        <v>-0.2</v>
      </c>
      <c r="E6055">
        <v>1E-3</v>
      </c>
    </row>
    <row r="6056" spans="1:5">
      <c r="A6056">
        <v>19461106</v>
      </c>
      <c r="B6056">
        <v>-3.71</v>
      </c>
      <c r="C6056">
        <v>0.24</v>
      </c>
      <c r="D6056">
        <v>-0.73</v>
      </c>
      <c r="E6056">
        <v>1E-3</v>
      </c>
    </row>
    <row r="6057" spans="1:5">
      <c r="A6057">
        <v>19461107</v>
      </c>
      <c r="B6057">
        <v>0.44</v>
      </c>
      <c r="C6057">
        <v>-0.56999999999999995</v>
      </c>
      <c r="D6057">
        <v>0.54</v>
      </c>
      <c r="E6057">
        <v>1E-3</v>
      </c>
    </row>
    <row r="6058" spans="1:5">
      <c r="A6058">
        <v>19461108</v>
      </c>
      <c r="B6058">
        <v>0.57999999999999996</v>
      </c>
      <c r="C6058">
        <v>-0.08</v>
      </c>
      <c r="D6058">
        <v>0.62</v>
      </c>
      <c r="E6058">
        <v>1E-3</v>
      </c>
    </row>
    <row r="6059" spans="1:5">
      <c r="A6059">
        <v>19461109</v>
      </c>
      <c r="B6059">
        <v>0.98</v>
      </c>
      <c r="C6059">
        <v>0.28999999999999998</v>
      </c>
      <c r="D6059">
        <v>0.56000000000000005</v>
      </c>
      <c r="E6059">
        <v>1E-3</v>
      </c>
    </row>
    <row r="6060" spans="1:5">
      <c r="A6060">
        <v>19461112</v>
      </c>
      <c r="B6060">
        <v>-0.45</v>
      </c>
      <c r="C6060">
        <v>0.23</v>
      </c>
      <c r="D6060">
        <v>-0.8</v>
      </c>
      <c r="E6060">
        <v>1E-3</v>
      </c>
    </row>
    <row r="6061" spans="1:5">
      <c r="A6061">
        <v>19461113</v>
      </c>
      <c r="B6061">
        <v>-0.79</v>
      </c>
      <c r="C6061">
        <v>-0.61</v>
      </c>
      <c r="D6061">
        <v>0.56999999999999995</v>
      </c>
      <c r="E6061">
        <v>1E-3</v>
      </c>
    </row>
    <row r="6062" spans="1:5">
      <c r="A6062">
        <v>19461114</v>
      </c>
      <c r="B6062">
        <v>0.55000000000000004</v>
      </c>
      <c r="C6062">
        <v>0.1</v>
      </c>
      <c r="D6062">
        <v>0.04</v>
      </c>
      <c r="E6062">
        <v>1E-3</v>
      </c>
    </row>
    <row r="6063" spans="1:5">
      <c r="A6063">
        <v>19461115</v>
      </c>
      <c r="B6063">
        <v>-0.93</v>
      </c>
      <c r="C6063">
        <v>-7.0000000000000007E-2</v>
      </c>
      <c r="D6063">
        <v>-0.09</v>
      </c>
      <c r="E6063">
        <v>1E-3</v>
      </c>
    </row>
    <row r="6064" spans="1:5">
      <c r="A6064">
        <v>19461116</v>
      </c>
      <c r="B6064">
        <v>-0.08</v>
      </c>
      <c r="C6064">
        <v>-7.0000000000000007E-2</v>
      </c>
      <c r="D6064">
        <v>0.05</v>
      </c>
      <c r="E6064">
        <v>1E-3</v>
      </c>
    </row>
    <row r="6065" spans="1:5">
      <c r="A6065">
        <v>19461118</v>
      </c>
      <c r="B6065">
        <v>-0.92</v>
      </c>
      <c r="C6065">
        <v>-0.23</v>
      </c>
      <c r="D6065">
        <v>-0.23</v>
      </c>
      <c r="E6065">
        <v>1E-3</v>
      </c>
    </row>
    <row r="6066" spans="1:5">
      <c r="A6066">
        <v>19461119</v>
      </c>
      <c r="B6066">
        <v>-0.42</v>
      </c>
      <c r="C6066">
        <v>-0.4</v>
      </c>
      <c r="D6066">
        <v>0.09</v>
      </c>
      <c r="E6066">
        <v>1E-3</v>
      </c>
    </row>
    <row r="6067" spans="1:5">
      <c r="A6067">
        <v>19461120</v>
      </c>
      <c r="B6067">
        <v>-0.67</v>
      </c>
      <c r="C6067">
        <v>-0.21</v>
      </c>
      <c r="D6067">
        <v>0.09</v>
      </c>
      <c r="E6067">
        <v>1E-3</v>
      </c>
    </row>
    <row r="6068" spans="1:5">
      <c r="A6068">
        <v>19461121</v>
      </c>
      <c r="B6068">
        <v>-1.74</v>
      </c>
      <c r="C6068">
        <v>-0.46</v>
      </c>
      <c r="D6068">
        <v>-0.32</v>
      </c>
      <c r="E6068">
        <v>1E-3</v>
      </c>
    </row>
    <row r="6069" spans="1:5">
      <c r="A6069">
        <v>19461122</v>
      </c>
      <c r="B6069">
        <v>-0.51</v>
      </c>
      <c r="C6069">
        <v>-0.01</v>
      </c>
      <c r="D6069">
        <v>0.39</v>
      </c>
      <c r="E6069">
        <v>1E-3</v>
      </c>
    </row>
    <row r="6070" spans="1:5">
      <c r="A6070">
        <v>19461123</v>
      </c>
      <c r="B6070">
        <v>1.61</v>
      </c>
      <c r="C6070">
        <v>0.37</v>
      </c>
      <c r="D6070">
        <v>0.21</v>
      </c>
      <c r="E6070">
        <v>1E-3</v>
      </c>
    </row>
    <row r="6071" spans="1:5">
      <c r="A6071">
        <v>19461125</v>
      </c>
      <c r="B6071">
        <v>-0.28999999999999998</v>
      </c>
      <c r="C6071">
        <v>-0.14000000000000001</v>
      </c>
      <c r="D6071">
        <v>0.27</v>
      </c>
      <c r="E6071">
        <v>1E-3</v>
      </c>
    </row>
    <row r="6072" spans="1:5">
      <c r="A6072">
        <v>19461126</v>
      </c>
      <c r="B6072">
        <v>1.28</v>
      </c>
      <c r="C6072">
        <v>-0.14000000000000001</v>
      </c>
      <c r="D6072">
        <v>0.31</v>
      </c>
      <c r="E6072">
        <v>1E-3</v>
      </c>
    </row>
    <row r="6073" spans="1:5">
      <c r="A6073">
        <v>19461127</v>
      </c>
      <c r="B6073">
        <v>0.89</v>
      </c>
      <c r="C6073">
        <v>0.18</v>
      </c>
      <c r="D6073">
        <v>-0.2</v>
      </c>
      <c r="E6073">
        <v>1E-3</v>
      </c>
    </row>
    <row r="6074" spans="1:5">
      <c r="A6074">
        <v>19461129</v>
      </c>
      <c r="B6074">
        <v>1.02</v>
      </c>
      <c r="C6074">
        <v>-0.18</v>
      </c>
      <c r="D6074">
        <v>0.27</v>
      </c>
      <c r="E6074">
        <v>1E-3</v>
      </c>
    </row>
    <row r="6075" spans="1:5">
      <c r="A6075">
        <v>19461130</v>
      </c>
      <c r="B6075">
        <v>7.0000000000000007E-2</v>
      </c>
      <c r="C6075">
        <v>0.37</v>
      </c>
      <c r="D6075">
        <v>-0.13</v>
      </c>
      <c r="E6075">
        <v>1E-3</v>
      </c>
    </row>
    <row r="6076" spans="1:5">
      <c r="A6076">
        <v>19461202</v>
      </c>
      <c r="B6076">
        <v>-1.54</v>
      </c>
      <c r="C6076">
        <v>-0.2</v>
      </c>
      <c r="D6076">
        <v>-0.25</v>
      </c>
      <c r="E6076">
        <v>1E-3</v>
      </c>
    </row>
    <row r="6077" spans="1:5">
      <c r="A6077">
        <v>19461203</v>
      </c>
      <c r="B6077">
        <v>0.38</v>
      </c>
      <c r="C6077">
        <v>-0.27</v>
      </c>
      <c r="D6077">
        <v>0.31</v>
      </c>
      <c r="E6077">
        <v>1E-3</v>
      </c>
    </row>
    <row r="6078" spans="1:5">
      <c r="A6078">
        <v>19461204</v>
      </c>
      <c r="B6078">
        <v>1.76</v>
      </c>
      <c r="C6078">
        <v>0.17</v>
      </c>
      <c r="D6078">
        <v>-0.21</v>
      </c>
      <c r="E6078">
        <v>1E-3</v>
      </c>
    </row>
    <row r="6079" spans="1:5">
      <c r="A6079">
        <v>19461205</v>
      </c>
      <c r="B6079">
        <v>-0.55000000000000004</v>
      </c>
      <c r="C6079">
        <v>-0.28000000000000003</v>
      </c>
      <c r="D6079">
        <v>-0.03</v>
      </c>
      <c r="E6079">
        <v>1E-3</v>
      </c>
    </row>
    <row r="6080" spans="1:5">
      <c r="A6080">
        <v>19461206</v>
      </c>
      <c r="B6080">
        <v>0.44</v>
      </c>
      <c r="C6080">
        <v>0.12</v>
      </c>
      <c r="D6080">
        <v>-0.11</v>
      </c>
      <c r="E6080">
        <v>1E-3</v>
      </c>
    </row>
    <row r="6081" spans="1:5">
      <c r="A6081">
        <v>19461207</v>
      </c>
      <c r="B6081">
        <v>0.81</v>
      </c>
      <c r="C6081">
        <v>0.99</v>
      </c>
      <c r="D6081">
        <v>0.35</v>
      </c>
      <c r="E6081">
        <v>1E-3</v>
      </c>
    </row>
    <row r="6082" spans="1:5">
      <c r="A6082">
        <v>19461209</v>
      </c>
      <c r="B6082">
        <v>3.11</v>
      </c>
      <c r="C6082">
        <v>-0.28999999999999998</v>
      </c>
      <c r="D6082">
        <v>-0.31</v>
      </c>
      <c r="E6082">
        <v>1E-3</v>
      </c>
    </row>
    <row r="6083" spans="1:5">
      <c r="A6083">
        <v>19461210</v>
      </c>
      <c r="B6083">
        <v>-0.05</v>
      </c>
      <c r="C6083">
        <v>0.15</v>
      </c>
      <c r="D6083">
        <v>-0.28000000000000003</v>
      </c>
      <c r="E6083">
        <v>1E-3</v>
      </c>
    </row>
    <row r="6084" spans="1:5">
      <c r="A6084">
        <v>19461211</v>
      </c>
      <c r="B6084">
        <v>0.15</v>
      </c>
      <c r="C6084">
        <v>-0.44</v>
      </c>
      <c r="D6084">
        <v>-0.03</v>
      </c>
      <c r="E6084">
        <v>1E-3</v>
      </c>
    </row>
    <row r="6085" spans="1:5">
      <c r="A6085">
        <v>19461212</v>
      </c>
      <c r="B6085">
        <v>-1.1499999999999999</v>
      </c>
      <c r="C6085">
        <v>-0.02</v>
      </c>
      <c r="D6085">
        <v>-0.28000000000000003</v>
      </c>
      <c r="E6085">
        <v>1E-3</v>
      </c>
    </row>
    <row r="6086" spans="1:5">
      <c r="A6086">
        <v>19461213</v>
      </c>
      <c r="B6086">
        <v>0.16</v>
      </c>
      <c r="C6086">
        <v>-0.45</v>
      </c>
      <c r="D6086">
        <v>0.31</v>
      </c>
      <c r="E6086">
        <v>1E-3</v>
      </c>
    </row>
    <row r="6087" spans="1:5">
      <c r="A6087">
        <v>19461214</v>
      </c>
      <c r="B6087">
        <v>0.57999999999999996</v>
      </c>
      <c r="C6087">
        <v>0.18</v>
      </c>
      <c r="D6087">
        <v>-0.09</v>
      </c>
      <c r="E6087">
        <v>1E-3</v>
      </c>
    </row>
    <row r="6088" spans="1:5">
      <c r="A6088">
        <v>19461216</v>
      </c>
      <c r="B6088">
        <v>-0.08</v>
      </c>
      <c r="C6088">
        <v>0.3</v>
      </c>
      <c r="D6088">
        <v>-0.15</v>
      </c>
      <c r="E6088">
        <v>1E-3</v>
      </c>
    </row>
    <row r="6089" spans="1:5">
      <c r="A6089">
        <v>19461217</v>
      </c>
      <c r="B6089">
        <v>-0.41</v>
      </c>
      <c r="C6089">
        <v>0.1</v>
      </c>
      <c r="D6089">
        <v>-0.06</v>
      </c>
      <c r="E6089">
        <v>1E-3</v>
      </c>
    </row>
    <row r="6090" spans="1:5">
      <c r="A6090">
        <v>19461218</v>
      </c>
      <c r="B6090">
        <v>0.23</v>
      </c>
      <c r="C6090">
        <v>-0.53</v>
      </c>
      <c r="D6090">
        <v>-0.02</v>
      </c>
      <c r="E6090">
        <v>1E-3</v>
      </c>
    </row>
    <row r="6091" spans="1:5">
      <c r="A6091">
        <v>19461219</v>
      </c>
      <c r="B6091">
        <v>1.47</v>
      </c>
      <c r="C6091">
        <v>0.68</v>
      </c>
      <c r="D6091">
        <v>-0.2</v>
      </c>
      <c r="E6091">
        <v>1E-3</v>
      </c>
    </row>
    <row r="6092" spans="1:5">
      <c r="A6092">
        <v>19461220</v>
      </c>
      <c r="B6092">
        <v>0.3</v>
      </c>
      <c r="C6092">
        <v>0.55000000000000004</v>
      </c>
      <c r="D6092">
        <v>-0.24</v>
      </c>
      <c r="E6092">
        <v>1E-3</v>
      </c>
    </row>
    <row r="6093" spans="1:5">
      <c r="A6093">
        <v>19461221</v>
      </c>
      <c r="B6093">
        <v>0.21</v>
      </c>
      <c r="C6093">
        <v>0.13</v>
      </c>
      <c r="D6093">
        <v>0.18</v>
      </c>
      <c r="E6093">
        <v>1E-3</v>
      </c>
    </row>
    <row r="6094" spans="1:5">
      <c r="A6094">
        <v>19461223</v>
      </c>
      <c r="B6094">
        <v>-0.75</v>
      </c>
      <c r="C6094">
        <v>0.04</v>
      </c>
      <c r="D6094">
        <v>-0.08</v>
      </c>
      <c r="E6094">
        <v>1E-3</v>
      </c>
    </row>
    <row r="6095" spans="1:5">
      <c r="A6095">
        <v>19461224</v>
      </c>
      <c r="B6095">
        <v>-0.16</v>
      </c>
      <c r="C6095">
        <v>-0.05</v>
      </c>
      <c r="D6095">
        <v>0.19</v>
      </c>
      <c r="E6095">
        <v>1E-3</v>
      </c>
    </row>
    <row r="6096" spans="1:5">
      <c r="A6096">
        <v>19461226</v>
      </c>
      <c r="B6096">
        <v>-0.79</v>
      </c>
      <c r="C6096">
        <v>-0.09</v>
      </c>
      <c r="D6096">
        <v>-0.14000000000000001</v>
      </c>
      <c r="E6096">
        <v>1E-3</v>
      </c>
    </row>
    <row r="6097" spans="1:5">
      <c r="A6097">
        <v>19461227</v>
      </c>
      <c r="B6097">
        <v>-0.15</v>
      </c>
      <c r="C6097">
        <v>-0.55000000000000004</v>
      </c>
      <c r="D6097">
        <v>-0.12</v>
      </c>
      <c r="E6097">
        <v>1E-3</v>
      </c>
    </row>
    <row r="6098" spans="1:5">
      <c r="A6098">
        <v>19461228</v>
      </c>
      <c r="B6098">
        <v>0.38</v>
      </c>
      <c r="C6098">
        <v>0.22</v>
      </c>
      <c r="D6098">
        <v>0.05</v>
      </c>
      <c r="E6098">
        <v>1E-3</v>
      </c>
    </row>
    <row r="6099" spans="1:5">
      <c r="A6099">
        <v>19461230</v>
      </c>
      <c r="B6099">
        <v>-0.14000000000000001</v>
      </c>
      <c r="C6099">
        <v>-0.26</v>
      </c>
      <c r="D6099">
        <v>-0.1</v>
      </c>
      <c r="E6099">
        <v>1E-3</v>
      </c>
    </row>
    <row r="6100" spans="1:5">
      <c r="A6100">
        <v>19461231</v>
      </c>
      <c r="B6100">
        <v>0.75</v>
      </c>
      <c r="C6100">
        <v>-0.12</v>
      </c>
      <c r="D6100">
        <v>-0.03</v>
      </c>
      <c r="E6100">
        <v>1E-3</v>
      </c>
    </row>
    <row r="6101" spans="1:5">
      <c r="A6101">
        <v>19470102</v>
      </c>
      <c r="B6101">
        <v>-0.57999999999999996</v>
      </c>
      <c r="C6101">
        <v>0.59</v>
      </c>
      <c r="D6101">
        <v>7.0000000000000007E-2</v>
      </c>
      <c r="E6101">
        <v>1E-3</v>
      </c>
    </row>
    <row r="6102" spans="1:5">
      <c r="A6102">
        <v>19470103</v>
      </c>
      <c r="B6102">
        <v>0.14000000000000001</v>
      </c>
      <c r="C6102">
        <v>-0.45</v>
      </c>
      <c r="D6102">
        <v>-0.63</v>
      </c>
      <c r="E6102">
        <v>1E-3</v>
      </c>
    </row>
    <row r="6103" spans="1:5">
      <c r="A6103">
        <v>19470104</v>
      </c>
      <c r="B6103">
        <v>0.28000000000000003</v>
      </c>
      <c r="C6103">
        <v>0.57999999999999996</v>
      </c>
      <c r="D6103">
        <v>0.06</v>
      </c>
      <c r="E6103">
        <v>1E-3</v>
      </c>
    </row>
    <row r="6104" spans="1:5">
      <c r="A6104">
        <v>19470106</v>
      </c>
      <c r="B6104">
        <v>0.84</v>
      </c>
      <c r="C6104">
        <v>0.23</v>
      </c>
      <c r="D6104">
        <v>-7.0000000000000007E-2</v>
      </c>
      <c r="E6104">
        <v>1E-3</v>
      </c>
    </row>
    <row r="6105" spans="1:5">
      <c r="A6105">
        <v>19470107</v>
      </c>
      <c r="B6105">
        <v>-0.72</v>
      </c>
      <c r="C6105">
        <v>-0.35</v>
      </c>
      <c r="D6105">
        <v>0.02</v>
      </c>
      <c r="E6105">
        <v>1E-3</v>
      </c>
    </row>
    <row r="6106" spans="1:5">
      <c r="A6106">
        <v>19470108</v>
      </c>
      <c r="B6106">
        <v>0.17</v>
      </c>
      <c r="C6106">
        <v>-0.24</v>
      </c>
      <c r="D6106">
        <v>-0.21</v>
      </c>
      <c r="E6106">
        <v>1E-3</v>
      </c>
    </row>
    <row r="6107" spans="1:5">
      <c r="A6107">
        <v>19470109</v>
      </c>
      <c r="B6107">
        <v>0.21</v>
      </c>
      <c r="C6107">
        <v>0.31</v>
      </c>
      <c r="D6107">
        <v>-0.16</v>
      </c>
      <c r="E6107">
        <v>1E-3</v>
      </c>
    </row>
    <row r="6108" spans="1:5">
      <c r="A6108">
        <v>19470110</v>
      </c>
      <c r="B6108">
        <v>-1.21</v>
      </c>
      <c r="C6108">
        <v>-0.5</v>
      </c>
      <c r="D6108">
        <v>0.01</v>
      </c>
      <c r="E6108">
        <v>1E-3</v>
      </c>
    </row>
    <row r="6109" spans="1:5">
      <c r="A6109">
        <v>19470111</v>
      </c>
      <c r="B6109">
        <v>-1.3</v>
      </c>
      <c r="C6109">
        <v>-0.11</v>
      </c>
      <c r="D6109">
        <v>-0.1</v>
      </c>
      <c r="E6109">
        <v>1E-3</v>
      </c>
    </row>
    <row r="6110" spans="1:5">
      <c r="A6110">
        <v>19470113</v>
      </c>
      <c r="B6110">
        <v>-1.62</v>
      </c>
      <c r="C6110">
        <v>-0.78</v>
      </c>
      <c r="D6110">
        <v>-0.03</v>
      </c>
      <c r="E6110">
        <v>1E-3</v>
      </c>
    </row>
    <row r="6111" spans="1:5">
      <c r="A6111">
        <v>19470114</v>
      </c>
      <c r="B6111">
        <v>0.32</v>
      </c>
      <c r="C6111">
        <v>7.0000000000000007E-2</v>
      </c>
      <c r="D6111">
        <v>7.0000000000000007E-2</v>
      </c>
      <c r="E6111">
        <v>1E-3</v>
      </c>
    </row>
    <row r="6112" spans="1:5">
      <c r="A6112">
        <v>19470115</v>
      </c>
      <c r="B6112">
        <v>-0.52</v>
      </c>
      <c r="C6112">
        <v>0.13</v>
      </c>
      <c r="D6112">
        <v>0</v>
      </c>
      <c r="E6112">
        <v>1E-3</v>
      </c>
    </row>
    <row r="6113" spans="1:5">
      <c r="A6113">
        <v>19470116</v>
      </c>
      <c r="B6113">
        <v>-0.09</v>
      </c>
      <c r="C6113">
        <v>-0.52</v>
      </c>
      <c r="D6113">
        <v>0.15</v>
      </c>
      <c r="E6113">
        <v>1E-3</v>
      </c>
    </row>
    <row r="6114" spans="1:5">
      <c r="A6114">
        <v>19470117</v>
      </c>
      <c r="B6114">
        <v>1.7</v>
      </c>
      <c r="C6114">
        <v>0.53</v>
      </c>
      <c r="D6114">
        <v>0.16</v>
      </c>
      <c r="E6114">
        <v>1E-3</v>
      </c>
    </row>
    <row r="6115" spans="1:5">
      <c r="A6115">
        <v>19470118</v>
      </c>
      <c r="B6115">
        <v>1.07</v>
      </c>
      <c r="C6115">
        <v>0.99</v>
      </c>
      <c r="D6115">
        <v>-0.36</v>
      </c>
      <c r="E6115">
        <v>1E-3</v>
      </c>
    </row>
    <row r="6116" spans="1:5">
      <c r="A6116">
        <v>19470120</v>
      </c>
      <c r="B6116">
        <v>-1.1000000000000001</v>
      </c>
      <c r="C6116">
        <v>-0.02</v>
      </c>
      <c r="D6116">
        <v>0.24</v>
      </c>
      <c r="E6116">
        <v>1E-3</v>
      </c>
    </row>
    <row r="6117" spans="1:5">
      <c r="A6117">
        <v>19470121</v>
      </c>
      <c r="B6117">
        <v>-0.33</v>
      </c>
      <c r="C6117">
        <v>-0.21</v>
      </c>
      <c r="D6117">
        <v>-0.04</v>
      </c>
      <c r="E6117">
        <v>1E-3</v>
      </c>
    </row>
    <row r="6118" spans="1:5">
      <c r="A6118">
        <v>19470122</v>
      </c>
      <c r="B6118">
        <v>0.28999999999999998</v>
      </c>
      <c r="C6118">
        <v>0.16</v>
      </c>
      <c r="D6118">
        <v>0.21</v>
      </c>
      <c r="E6118">
        <v>1E-3</v>
      </c>
    </row>
    <row r="6119" spans="1:5">
      <c r="A6119">
        <v>19470123</v>
      </c>
      <c r="B6119">
        <v>0.81</v>
      </c>
      <c r="C6119">
        <v>0.33</v>
      </c>
      <c r="D6119">
        <v>-7.0000000000000007E-2</v>
      </c>
      <c r="E6119">
        <v>1E-3</v>
      </c>
    </row>
    <row r="6120" spans="1:5">
      <c r="A6120">
        <v>19470124</v>
      </c>
      <c r="B6120">
        <v>0.28000000000000003</v>
      </c>
      <c r="C6120">
        <v>0.42</v>
      </c>
      <c r="D6120">
        <v>7.0000000000000007E-2</v>
      </c>
      <c r="E6120">
        <v>1E-3</v>
      </c>
    </row>
    <row r="6121" spans="1:5">
      <c r="A6121">
        <v>19470125</v>
      </c>
      <c r="B6121">
        <v>-0.04</v>
      </c>
      <c r="C6121">
        <v>0.14000000000000001</v>
      </c>
      <c r="D6121">
        <v>-0.42</v>
      </c>
      <c r="E6121">
        <v>1E-3</v>
      </c>
    </row>
    <row r="6122" spans="1:5">
      <c r="A6122">
        <v>19470127</v>
      </c>
      <c r="B6122">
        <v>0.7</v>
      </c>
      <c r="C6122">
        <v>-0.4</v>
      </c>
      <c r="D6122">
        <v>-0.06</v>
      </c>
      <c r="E6122">
        <v>1E-3</v>
      </c>
    </row>
    <row r="6123" spans="1:5">
      <c r="A6123">
        <v>19470128</v>
      </c>
      <c r="B6123">
        <v>0.66</v>
      </c>
      <c r="C6123">
        <v>0.34</v>
      </c>
      <c r="D6123">
        <v>0.02</v>
      </c>
      <c r="E6123">
        <v>1E-3</v>
      </c>
    </row>
    <row r="6124" spans="1:5">
      <c r="A6124">
        <v>19470129</v>
      </c>
      <c r="B6124">
        <v>1.1599999999999999</v>
      </c>
      <c r="C6124">
        <v>0.28999999999999998</v>
      </c>
      <c r="D6124">
        <v>0.33</v>
      </c>
      <c r="E6124">
        <v>1E-3</v>
      </c>
    </row>
    <row r="6125" spans="1:5">
      <c r="A6125">
        <v>19470130</v>
      </c>
      <c r="B6125">
        <v>-0.17</v>
      </c>
      <c r="C6125">
        <v>0.35</v>
      </c>
      <c r="D6125">
        <v>-0.05</v>
      </c>
      <c r="E6125">
        <v>1E-3</v>
      </c>
    </row>
    <row r="6126" spans="1:5">
      <c r="A6126">
        <v>19470131</v>
      </c>
      <c r="B6126">
        <v>0.37</v>
      </c>
      <c r="C6126">
        <v>0.32</v>
      </c>
      <c r="D6126">
        <v>0.08</v>
      </c>
      <c r="E6126">
        <v>1E-3</v>
      </c>
    </row>
    <row r="6127" spans="1:5">
      <c r="A6127">
        <v>19470201</v>
      </c>
      <c r="B6127">
        <v>0.59</v>
      </c>
      <c r="C6127">
        <v>0.38</v>
      </c>
      <c r="D6127">
        <v>0.69</v>
      </c>
      <c r="E6127">
        <v>1E-3</v>
      </c>
    </row>
    <row r="6128" spans="1:5">
      <c r="A6128">
        <v>19470203</v>
      </c>
      <c r="B6128">
        <v>0.31</v>
      </c>
      <c r="C6128">
        <v>0.04</v>
      </c>
      <c r="D6128">
        <v>0.24</v>
      </c>
      <c r="E6128">
        <v>1E-3</v>
      </c>
    </row>
    <row r="6129" spans="1:5">
      <c r="A6129">
        <v>19470204</v>
      </c>
      <c r="B6129">
        <v>0.09</v>
      </c>
      <c r="C6129">
        <v>-0.23</v>
      </c>
      <c r="D6129">
        <v>-0.62</v>
      </c>
      <c r="E6129">
        <v>1E-3</v>
      </c>
    </row>
    <row r="6130" spans="1:5">
      <c r="A6130">
        <v>19470205</v>
      </c>
      <c r="B6130">
        <v>0.24</v>
      </c>
      <c r="C6130">
        <v>-0.2</v>
      </c>
      <c r="D6130">
        <v>-0.35</v>
      </c>
      <c r="E6130">
        <v>1E-3</v>
      </c>
    </row>
    <row r="6131" spans="1:5">
      <c r="A6131">
        <v>19470206</v>
      </c>
      <c r="B6131">
        <v>-0.18</v>
      </c>
      <c r="C6131">
        <v>-0.06</v>
      </c>
      <c r="D6131">
        <v>-0.14000000000000001</v>
      </c>
      <c r="E6131">
        <v>1E-3</v>
      </c>
    </row>
    <row r="6132" spans="1:5">
      <c r="A6132">
        <v>19470207</v>
      </c>
      <c r="B6132">
        <v>1.42</v>
      </c>
      <c r="C6132">
        <v>0.35</v>
      </c>
      <c r="D6132">
        <v>0.95</v>
      </c>
      <c r="E6132">
        <v>1E-3</v>
      </c>
    </row>
    <row r="6133" spans="1:5">
      <c r="A6133">
        <v>19470208</v>
      </c>
      <c r="B6133">
        <v>0.37</v>
      </c>
      <c r="C6133">
        <v>0.26</v>
      </c>
      <c r="D6133">
        <v>-0.26</v>
      </c>
      <c r="E6133">
        <v>1E-3</v>
      </c>
    </row>
    <row r="6134" spans="1:5">
      <c r="A6134">
        <v>19470210</v>
      </c>
      <c r="B6134">
        <v>-0.7</v>
      </c>
      <c r="C6134">
        <v>0.05</v>
      </c>
      <c r="D6134">
        <v>-0.65</v>
      </c>
      <c r="E6134">
        <v>1E-3</v>
      </c>
    </row>
    <row r="6135" spans="1:5">
      <c r="A6135">
        <v>19470211</v>
      </c>
      <c r="B6135">
        <v>0.45</v>
      </c>
      <c r="C6135">
        <v>0.23</v>
      </c>
      <c r="D6135">
        <v>-0.02</v>
      </c>
      <c r="E6135">
        <v>1E-3</v>
      </c>
    </row>
    <row r="6136" spans="1:5">
      <c r="A6136">
        <v>19470213</v>
      </c>
      <c r="B6136">
        <v>-1.03</v>
      </c>
      <c r="C6136">
        <v>0.06</v>
      </c>
      <c r="D6136">
        <v>0.13</v>
      </c>
      <c r="E6136">
        <v>1E-3</v>
      </c>
    </row>
    <row r="6137" spans="1:5">
      <c r="A6137">
        <v>19470214</v>
      </c>
      <c r="B6137">
        <v>-0.19</v>
      </c>
      <c r="C6137">
        <v>0.05</v>
      </c>
      <c r="D6137">
        <v>0.14000000000000001</v>
      </c>
      <c r="E6137">
        <v>1E-3</v>
      </c>
    </row>
    <row r="6138" spans="1:5">
      <c r="A6138">
        <v>19470215</v>
      </c>
      <c r="B6138">
        <v>-0.01</v>
      </c>
      <c r="C6138">
        <v>0.24</v>
      </c>
      <c r="D6138">
        <v>-0.2</v>
      </c>
      <c r="E6138">
        <v>1E-3</v>
      </c>
    </row>
    <row r="6139" spans="1:5">
      <c r="A6139">
        <v>19470217</v>
      </c>
      <c r="B6139">
        <v>0.15</v>
      </c>
      <c r="C6139">
        <v>-0.1</v>
      </c>
      <c r="D6139">
        <v>0.04</v>
      </c>
      <c r="E6139">
        <v>1E-3</v>
      </c>
    </row>
    <row r="6140" spans="1:5">
      <c r="A6140">
        <v>19470218</v>
      </c>
      <c r="B6140">
        <v>-0.14000000000000001</v>
      </c>
      <c r="C6140">
        <v>-0.03</v>
      </c>
      <c r="D6140">
        <v>0.2</v>
      </c>
      <c r="E6140">
        <v>1E-3</v>
      </c>
    </row>
    <row r="6141" spans="1:5">
      <c r="A6141">
        <v>19470219</v>
      </c>
      <c r="B6141">
        <v>-0.78</v>
      </c>
      <c r="C6141">
        <v>-0.27</v>
      </c>
      <c r="D6141">
        <v>-0.15</v>
      </c>
      <c r="E6141">
        <v>1E-3</v>
      </c>
    </row>
    <row r="6142" spans="1:5">
      <c r="A6142">
        <v>19470220</v>
      </c>
      <c r="B6142">
        <v>0.21</v>
      </c>
      <c r="C6142">
        <v>-0.1</v>
      </c>
      <c r="D6142">
        <v>0.15</v>
      </c>
      <c r="E6142">
        <v>1E-3</v>
      </c>
    </row>
    <row r="6143" spans="1:5">
      <c r="A6143">
        <v>19470221</v>
      </c>
      <c r="B6143">
        <v>0.37</v>
      </c>
      <c r="C6143">
        <v>0.27</v>
      </c>
      <c r="D6143">
        <v>0.01</v>
      </c>
      <c r="E6143">
        <v>1E-3</v>
      </c>
    </row>
    <row r="6144" spans="1:5">
      <c r="A6144">
        <v>19470224</v>
      </c>
      <c r="B6144">
        <v>-0.68</v>
      </c>
      <c r="C6144">
        <v>-0.06</v>
      </c>
      <c r="D6144">
        <v>0.1</v>
      </c>
      <c r="E6144">
        <v>1E-3</v>
      </c>
    </row>
    <row r="6145" spans="1:5">
      <c r="A6145">
        <v>19470225</v>
      </c>
      <c r="B6145">
        <v>-1.34</v>
      </c>
      <c r="C6145">
        <v>-0.83</v>
      </c>
      <c r="D6145">
        <v>-0.1</v>
      </c>
      <c r="E6145">
        <v>1E-3</v>
      </c>
    </row>
    <row r="6146" spans="1:5">
      <c r="A6146">
        <v>19470226</v>
      </c>
      <c r="B6146">
        <v>-1.1299999999999999</v>
      </c>
      <c r="C6146">
        <v>-0.22</v>
      </c>
      <c r="D6146">
        <v>-0.1</v>
      </c>
      <c r="E6146">
        <v>1E-3</v>
      </c>
    </row>
    <row r="6147" spans="1:5">
      <c r="A6147">
        <v>19470227</v>
      </c>
      <c r="B6147">
        <v>1.23</v>
      </c>
      <c r="C6147">
        <v>0.61</v>
      </c>
      <c r="D6147">
        <v>7.0000000000000007E-2</v>
      </c>
      <c r="E6147">
        <v>1E-3</v>
      </c>
    </row>
    <row r="6148" spans="1:5">
      <c r="A6148">
        <v>19470228</v>
      </c>
      <c r="B6148">
        <v>-0.37</v>
      </c>
      <c r="C6148">
        <v>0.28999999999999998</v>
      </c>
      <c r="D6148">
        <v>0.03</v>
      </c>
      <c r="E6148">
        <v>1E-3</v>
      </c>
    </row>
    <row r="6149" spans="1:5">
      <c r="A6149">
        <v>19470301</v>
      </c>
      <c r="B6149">
        <v>0.04</v>
      </c>
      <c r="C6149">
        <v>-0.04</v>
      </c>
      <c r="D6149">
        <v>-0.02</v>
      </c>
      <c r="E6149">
        <v>1E-3</v>
      </c>
    </row>
    <row r="6150" spans="1:5">
      <c r="A6150">
        <v>19470303</v>
      </c>
      <c r="B6150">
        <v>-0.36</v>
      </c>
      <c r="C6150">
        <v>-0.22</v>
      </c>
      <c r="D6150">
        <v>0</v>
      </c>
      <c r="E6150">
        <v>1E-3</v>
      </c>
    </row>
    <row r="6151" spans="1:5">
      <c r="A6151">
        <v>19470304</v>
      </c>
      <c r="B6151">
        <v>-0.05</v>
      </c>
      <c r="C6151">
        <v>0.03</v>
      </c>
      <c r="D6151">
        <v>0.36</v>
      </c>
      <c r="E6151">
        <v>1E-3</v>
      </c>
    </row>
    <row r="6152" spans="1:5">
      <c r="A6152">
        <v>19470305</v>
      </c>
      <c r="B6152">
        <v>1.1100000000000001</v>
      </c>
      <c r="C6152">
        <v>7.0000000000000007E-2</v>
      </c>
      <c r="D6152">
        <v>0.11</v>
      </c>
      <c r="E6152">
        <v>1E-3</v>
      </c>
    </row>
    <row r="6153" spans="1:5">
      <c r="A6153">
        <v>19470306</v>
      </c>
      <c r="B6153">
        <v>0.41</v>
      </c>
      <c r="C6153">
        <v>-0.11</v>
      </c>
      <c r="D6153">
        <v>0.03</v>
      </c>
      <c r="E6153">
        <v>1E-3</v>
      </c>
    </row>
    <row r="6154" spans="1:5">
      <c r="A6154">
        <v>19470307</v>
      </c>
      <c r="B6154">
        <v>-2.95</v>
      </c>
      <c r="C6154">
        <v>-0.26</v>
      </c>
      <c r="D6154">
        <v>-0.25</v>
      </c>
      <c r="E6154">
        <v>1E-3</v>
      </c>
    </row>
    <row r="6155" spans="1:5">
      <c r="A6155">
        <v>19470308</v>
      </c>
      <c r="B6155">
        <v>-0.51</v>
      </c>
      <c r="C6155">
        <v>-0.43</v>
      </c>
      <c r="D6155">
        <v>0</v>
      </c>
      <c r="E6155">
        <v>1E-3</v>
      </c>
    </row>
    <row r="6156" spans="1:5">
      <c r="A6156">
        <v>19470310</v>
      </c>
      <c r="B6156">
        <v>-0.44</v>
      </c>
      <c r="C6156">
        <v>0.05</v>
      </c>
      <c r="D6156">
        <v>-0.06</v>
      </c>
      <c r="E6156">
        <v>1E-3</v>
      </c>
    </row>
    <row r="6157" spans="1:5">
      <c r="A6157">
        <v>19470311</v>
      </c>
      <c r="B6157">
        <v>-0.92</v>
      </c>
      <c r="C6157">
        <v>-0.5</v>
      </c>
      <c r="D6157">
        <v>0.21</v>
      </c>
      <c r="E6157">
        <v>1E-3</v>
      </c>
    </row>
    <row r="6158" spans="1:5">
      <c r="A6158">
        <v>19470312</v>
      </c>
      <c r="B6158">
        <v>0.73</v>
      </c>
      <c r="C6158">
        <v>0.11</v>
      </c>
      <c r="D6158">
        <v>0.33</v>
      </c>
      <c r="E6158">
        <v>1E-3</v>
      </c>
    </row>
    <row r="6159" spans="1:5">
      <c r="A6159">
        <v>19470313</v>
      </c>
      <c r="B6159">
        <v>-0.04</v>
      </c>
      <c r="C6159">
        <v>0.22</v>
      </c>
      <c r="D6159">
        <v>-0.05</v>
      </c>
      <c r="E6159">
        <v>1E-3</v>
      </c>
    </row>
    <row r="6160" spans="1:5">
      <c r="A6160">
        <v>19470314</v>
      </c>
      <c r="B6160">
        <v>-1.18</v>
      </c>
      <c r="C6160">
        <v>-0.55000000000000004</v>
      </c>
      <c r="D6160">
        <v>0.11</v>
      </c>
      <c r="E6160">
        <v>1E-3</v>
      </c>
    </row>
    <row r="6161" spans="1:5">
      <c r="A6161">
        <v>19470315</v>
      </c>
      <c r="B6161">
        <v>-0.12</v>
      </c>
      <c r="C6161">
        <v>0</v>
      </c>
      <c r="D6161">
        <v>-0.14000000000000001</v>
      </c>
      <c r="E6161">
        <v>1E-3</v>
      </c>
    </row>
    <row r="6162" spans="1:5">
      <c r="A6162">
        <v>19470317</v>
      </c>
      <c r="B6162">
        <v>0.34</v>
      </c>
      <c r="C6162">
        <v>-7.0000000000000007E-2</v>
      </c>
      <c r="D6162">
        <v>-0.15</v>
      </c>
      <c r="E6162">
        <v>1E-3</v>
      </c>
    </row>
    <row r="6163" spans="1:5">
      <c r="A6163">
        <v>19470318</v>
      </c>
      <c r="B6163">
        <v>0.94</v>
      </c>
      <c r="C6163">
        <v>-0.24</v>
      </c>
      <c r="D6163">
        <v>0.16</v>
      </c>
      <c r="E6163">
        <v>1E-3</v>
      </c>
    </row>
    <row r="6164" spans="1:5">
      <c r="A6164">
        <v>19470319</v>
      </c>
      <c r="B6164">
        <v>0.54</v>
      </c>
      <c r="C6164">
        <v>0.2</v>
      </c>
      <c r="D6164">
        <v>-0.1</v>
      </c>
      <c r="E6164">
        <v>1E-3</v>
      </c>
    </row>
    <row r="6165" spans="1:5">
      <c r="A6165">
        <v>19470320</v>
      </c>
      <c r="B6165">
        <v>-0.22</v>
      </c>
      <c r="C6165">
        <v>-0.26</v>
      </c>
      <c r="D6165">
        <v>-0.08</v>
      </c>
      <c r="E6165">
        <v>1E-3</v>
      </c>
    </row>
    <row r="6166" spans="1:5">
      <c r="A6166">
        <v>19470321</v>
      </c>
      <c r="B6166">
        <v>0.92</v>
      </c>
      <c r="C6166">
        <v>-0.43</v>
      </c>
      <c r="D6166">
        <v>0.1</v>
      </c>
      <c r="E6166">
        <v>1E-3</v>
      </c>
    </row>
    <row r="6167" spans="1:5">
      <c r="A6167">
        <v>19470322</v>
      </c>
      <c r="B6167">
        <v>0.24</v>
      </c>
      <c r="C6167">
        <v>0.24</v>
      </c>
      <c r="D6167">
        <v>0.02</v>
      </c>
      <c r="E6167">
        <v>1E-3</v>
      </c>
    </row>
    <row r="6168" spans="1:5">
      <c r="A6168">
        <v>19470324</v>
      </c>
      <c r="B6168">
        <v>-0.65</v>
      </c>
      <c r="C6168">
        <v>0.16</v>
      </c>
      <c r="D6168">
        <v>-0.13</v>
      </c>
      <c r="E6168">
        <v>1E-3</v>
      </c>
    </row>
    <row r="6169" spans="1:5">
      <c r="A6169">
        <v>19470325</v>
      </c>
      <c r="B6169">
        <v>-0.66</v>
      </c>
      <c r="C6169">
        <v>-0.13</v>
      </c>
      <c r="D6169">
        <v>0.02</v>
      </c>
      <c r="E6169">
        <v>1E-3</v>
      </c>
    </row>
    <row r="6170" spans="1:5">
      <c r="A6170">
        <v>19470326</v>
      </c>
      <c r="B6170">
        <v>1.1100000000000001</v>
      </c>
      <c r="C6170">
        <v>-0.28000000000000003</v>
      </c>
      <c r="D6170">
        <v>0.15</v>
      </c>
      <c r="E6170">
        <v>1E-3</v>
      </c>
    </row>
    <row r="6171" spans="1:5">
      <c r="A6171">
        <v>19470327</v>
      </c>
      <c r="B6171">
        <v>1.32</v>
      </c>
      <c r="C6171">
        <v>0.54</v>
      </c>
      <c r="D6171">
        <v>7.0000000000000007E-2</v>
      </c>
      <c r="E6171">
        <v>1E-3</v>
      </c>
    </row>
    <row r="6172" spans="1:5">
      <c r="A6172">
        <v>19470328</v>
      </c>
      <c r="B6172">
        <v>-0.27</v>
      </c>
      <c r="C6172">
        <v>0.32</v>
      </c>
      <c r="D6172">
        <v>-0.02</v>
      </c>
      <c r="E6172">
        <v>1E-3</v>
      </c>
    </row>
    <row r="6173" spans="1:5">
      <c r="A6173">
        <v>19470329</v>
      </c>
      <c r="B6173">
        <v>-0.21</v>
      </c>
      <c r="C6173">
        <v>7.0000000000000007E-2</v>
      </c>
      <c r="D6173">
        <v>-0.06</v>
      </c>
      <c r="E6173">
        <v>1E-3</v>
      </c>
    </row>
    <row r="6174" spans="1:5">
      <c r="A6174">
        <v>19470331</v>
      </c>
      <c r="B6174">
        <v>-0.71</v>
      </c>
      <c r="C6174">
        <v>-0.08</v>
      </c>
      <c r="D6174">
        <v>0.01</v>
      </c>
      <c r="E6174">
        <v>1E-3</v>
      </c>
    </row>
    <row r="6175" spans="1:5">
      <c r="A6175">
        <v>19470401</v>
      </c>
      <c r="B6175">
        <v>0.11</v>
      </c>
      <c r="C6175">
        <v>-0.32</v>
      </c>
      <c r="D6175">
        <v>0.28000000000000003</v>
      </c>
      <c r="E6175">
        <v>1E-3</v>
      </c>
    </row>
    <row r="6176" spans="1:5">
      <c r="A6176">
        <v>19470402</v>
      </c>
      <c r="B6176">
        <v>0.04</v>
      </c>
      <c r="C6176">
        <v>0.05</v>
      </c>
      <c r="D6176">
        <v>-0.05</v>
      </c>
      <c r="E6176">
        <v>1E-3</v>
      </c>
    </row>
    <row r="6177" spans="1:5">
      <c r="A6177">
        <v>19470403</v>
      </c>
      <c r="B6177">
        <v>-0.33</v>
      </c>
      <c r="C6177">
        <v>-0.19</v>
      </c>
      <c r="D6177">
        <v>-0.06</v>
      </c>
      <c r="E6177">
        <v>1E-3</v>
      </c>
    </row>
    <row r="6178" spans="1:5">
      <c r="A6178">
        <v>19470405</v>
      </c>
      <c r="B6178">
        <v>-0.03</v>
      </c>
      <c r="C6178">
        <v>0</v>
      </c>
      <c r="D6178">
        <v>0.35</v>
      </c>
      <c r="E6178">
        <v>1E-3</v>
      </c>
    </row>
    <row r="6179" spans="1:5">
      <c r="A6179">
        <v>19470407</v>
      </c>
      <c r="B6179">
        <v>-0.9</v>
      </c>
      <c r="C6179">
        <v>-0.31</v>
      </c>
      <c r="D6179">
        <v>-0.16</v>
      </c>
      <c r="E6179">
        <v>1E-3</v>
      </c>
    </row>
    <row r="6180" spans="1:5">
      <c r="A6180">
        <v>19470408</v>
      </c>
      <c r="B6180">
        <v>-1.23</v>
      </c>
      <c r="C6180">
        <v>-0.32</v>
      </c>
      <c r="D6180">
        <v>-0.42</v>
      </c>
      <c r="E6180">
        <v>1E-3</v>
      </c>
    </row>
    <row r="6181" spans="1:5">
      <c r="A6181">
        <v>19470409</v>
      </c>
      <c r="B6181">
        <v>-0.1</v>
      </c>
      <c r="C6181">
        <v>-0.08</v>
      </c>
      <c r="D6181">
        <v>0.01</v>
      </c>
      <c r="E6181">
        <v>1E-3</v>
      </c>
    </row>
    <row r="6182" spans="1:5">
      <c r="A6182">
        <v>19470410</v>
      </c>
      <c r="B6182">
        <v>0.14000000000000001</v>
      </c>
      <c r="C6182">
        <v>0.15</v>
      </c>
      <c r="D6182">
        <v>0.14000000000000001</v>
      </c>
      <c r="E6182">
        <v>1E-3</v>
      </c>
    </row>
    <row r="6183" spans="1:5">
      <c r="A6183">
        <v>19470411</v>
      </c>
      <c r="B6183">
        <v>-0.67</v>
      </c>
      <c r="C6183">
        <v>-0.44</v>
      </c>
      <c r="D6183">
        <v>-0.47</v>
      </c>
      <c r="E6183">
        <v>1E-3</v>
      </c>
    </row>
    <row r="6184" spans="1:5">
      <c r="A6184">
        <v>19470412</v>
      </c>
      <c r="B6184">
        <v>-1.07</v>
      </c>
      <c r="C6184">
        <v>-0.37</v>
      </c>
      <c r="D6184">
        <v>0.12</v>
      </c>
      <c r="E6184">
        <v>1E-3</v>
      </c>
    </row>
    <row r="6185" spans="1:5">
      <c r="A6185">
        <v>19470414</v>
      </c>
      <c r="B6185">
        <v>-2.95</v>
      </c>
      <c r="C6185">
        <v>-1.33</v>
      </c>
      <c r="D6185">
        <v>-0.15</v>
      </c>
      <c r="E6185">
        <v>1E-3</v>
      </c>
    </row>
    <row r="6186" spans="1:5">
      <c r="A6186">
        <v>19470415</v>
      </c>
      <c r="B6186">
        <v>-0.03</v>
      </c>
      <c r="C6186">
        <v>-0.42</v>
      </c>
      <c r="D6186">
        <v>0.11</v>
      </c>
      <c r="E6186">
        <v>1E-3</v>
      </c>
    </row>
    <row r="6187" spans="1:5">
      <c r="A6187">
        <v>19470416</v>
      </c>
      <c r="B6187">
        <v>0.96</v>
      </c>
      <c r="C6187">
        <v>0.4</v>
      </c>
      <c r="D6187">
        <v>-0.03</v>
      </c>
      <c r="E6187">
        <v>1E-3</v>
      </c>
    </row>
    <row r="6188" spans="1:5">
      <c r="A6188">
        <v>19470417</v>
      </c>
      <c r="B6188">
        <v>0.11</v>
      </c>
      <c r="C6188">
        <v>0.26</v>
      </c>
      <c r="D6188">
        <v>-0.05</v>
      </c>
      <c r="E6188">
        <v>1E-3</v>
      </c>
    </row>
    <row r="6189" spans="1:5">
      <c r="A6189">
        <v>19470418</v>
      </c>
      <c r="B6189">
        <v>-1.2</v>
      </c>
      <c r="C6189">
        <v>-0.62</v>
      </c>
      <c r="D6189">
        <v>-0.15</v>
      </c>
      <c r="E6189">
        <v>1E-3</v>
      </c>
    </row>
    <row r="6190" spans="1:5">
      <c r="A6190">
        <v>19470419</v>
      </c>
      <c r="B6190">
        <v>1.1100000000000001</v>
      </c>
      <c r="C6190">
        <v>-0.5</v>
      </c>
      <c r="D6190">
        <v>0.38</v>
      </c>
      <c r="E6190">
        <v>1E-3</v>
      </c>
    </row>
    <row r="6191" spans="1:5">
      <c r="A6191">
        <v>19470421</v>
      </c>
      <c r="B6191">
        <v>0.79</v>
      </c>
      <c r="C6191">
        <v>0.93</v>
      </c>
      <c r="D6191">
        <v>0.46</v>
      </c>
      <c r="E6191">
        <v>1E-3</v>
      </c>
    </row>
    <row r="6192" spans="1:5">
      <c r="A6192">
        <v>19470422</v>
      </c>
      <c r="B6192">
        <v>0.57999999999999996</v>
      </c>
      <c r="C6192">
        <v>-0.25</v>
      </c>
      <c r="D6192">
        <v>-0.14000000000000001</v>
      </c>
      <c r="E6192">
        <v>1E-3</v>
      </c>
    </row>
    <row r="6193" spans="1:5">
      <c r="A6193">
        <v>19470423</v>
      </c>
      <c r="B6193">
        <v>0.09</v>
      </c>
      <c r="C6193">
        <v>0.26</v>
      </c>
      <c r="D6193">
        <v>0.2</v>
      </c>
      <c r="E6193">
        <v>1E-3</v>
      </c>
    </row>
    <row r="6194" spans="1:5">
      <c r="A6194">
        <v>19470424</v>
      </c>
      <c r="B6194">
        <v>-0.55000000000000004</v>
      </c>
      <c r="C6194">
        <v>-0.36</v>
      </c>
      <c r="D6194">
        <v>0.16</v>
      </c>
      <c r="E6194">
        <v>1E-3</v>
      </c>
    </row>
    <row r="6195" spans="1:5">
      <c r="A6195">
        <v>19470425</v>
      </c>
      <c r="B6195">
        <v>-0.83</v>
      </c>
      <c r="C6195">
        <v>-0.24</v>
      </c>
      <c r="D6195">
        <v>0.21</v>
      </c>
      <c r="E6195">
        <v>1E-3</v>
      </c>
    </row>
    <row r="6196" spans="1:5">
      <c r="A6196">
        <v>19470426</v>
      </c>
      <c r="B6196">
        <v>0.1</v>
      </c>
      <c r="C6196">
        <v>-0.13</v>
      </c>
      <c r="D6196">
        <v>-0.15</v>
      </c>
      <c r="E6196">
        <v>1E-3</v>
      </c>
    </row>
    <row r="6197" spans="1:5">
      <c r="A6197">
        <v>19470428</v>
      </c>
      <c r="B6197">
        <v>-0.05</v>
      </c>
      <c r="C6197">
        <v>0.12</v>
      </c>
      <c r="D6197">
        <v>0.08</v>
      </c>
      <c r="E6197">
        <v>1E-3</v>
      </c>
    </row>
    <row r="6198" spans="1:5">
      <c r="A6198">
        <v>19470429</v>
      </c>
      <c r="B6198">
        <v>-0.15</v>
      </c>
      <c r="C6198">
        <v>-0.55000000000000004</v>
      </c>
      <c r="D6198">
        <v>0.24</v>
      </c>
      <c r="E6198">
        <v>1E-3</v>
      </c>
    </row>
    <row r="6199" spans="1:5">
      <c r="A6199">
        <v>19470430</v>
      </c>
      <c r="B6199">
        <v>1.24</v>
      </c>
      <c r="C6199">
        <v>0.11</v>
      </c>
      <c r="D6199">
        <v>0.02</v>
      </c>
      <c r="E6199">
        <v>1E-3</v>
      </c>
    </row>
    <row r="6200" spans="1:5">
      <c r="A6200">
        <v>19470501</v>
      </c>
      <c r="B6200">
        <v>0.85</v>
      </c>
      <c r="C6200">
        <v>0.06</v>
      </c>
      <c r="D6200">
        <v>0.13</v>
      </c>
      <c r="E6200">
        <v>1E-3</v>
      </c>
    </row>
    <row r="6201" spans="1:5">
      <c r="A6201">
        <v>19470502</v>
      </c>
      <c r="B6201">
        <v>0.48</v>
      </c>
      <c r="C6201">
        <v>0.09</v>
      </c>
      <c r="D6201">
        <v>-0.53</v>
      </c>
      <c r="E6201">
        <v>1E-3</v>
      </c>
    </row>
    <row r="6202" spans="1:5">
      <c r="A6202">
        <v>19470503</v>
      </c>
      <c r="B6202">
        <v>0.21</v>
      </c>
      <c r="C6202">
        <v>-0.2</v>
      </c>
      <c r="D6202">
        <v>-0.11</v>
      </c>
      <c r="E6202">
        <v>1E-3</v>
      </c>
    </row>
    <row r="6203" spans="1:5">
      <c r="A6203">
        <v>19470505</v>
      </c>
      <c r="B6203">
        <v>0.02</v>
      </c>
      <c r="C6203">
        <v>-0.05</v>
      </c>
      <c r="D6203">
        <v>0.05</v>
      </c>
      <c r="E6203">
        <v>1E-3</v>
      </c>
    </row>
    <row r="6204" spans="1:5">
      <c r="A6204">
        <v>19470506</v>
      </c>
      <c r="B6204">
        <v>-1</v>
      </c>
      <c r="C6204">
        <v>-0.46</v>
      </c>
      <c r="D6204">
        <v>0.03</v>
      </c>
      <c r="E6204">
        <v>1E-3</v>
      </c>
    </row>
    <row r="6205" spans="1:5">
      <c r="A6205">
        <v>19470507</v>
      </c>
      <c r="B6205">
        <v>-0.06</v>
      </c>
      <c r="C6205">
        <v>-0.67</v>
      </c>
      <c r="D6205">
        <v>0.13</v>
      </c>
      <c r="E6205">
        <v>1E-3</v>
      </c>
    </row>
    <row r="6206" spans="1:5">
      <c r="A6206">
        <v>19470508</v>
      </c>
      <c r="B6206">
        <v>-0.49</v>
      </c>
      <c r="C6206">
        <v>0.02</v>
      </c>
      <c r="D6206">
        <v>-0.05</v>
      </c>
      <c r="E6206">
        <v>1E-3</v>
      </c>
    </row>
    <row r="6207" spans="1:5">
      <c r="A6207">
        <v>19470509</v>
      </c>
      <c r="B6207">
        <v>-0.19</v>
      </c>
      <c r="C6207">
        <v>-0.62</v>
      </c>
      <c r="D6207">
        <v>0.09</v>
      </c>
      <c r="E6207">
        <v>1E-3</v>
      </c>
    </row>
    <row r="6208" spans="1:5">
      <c r="A6208">
        <v>19470510</v>
      </c>
      <c r="B6208">
        <v>0.2</v>
      </c>
      <c r="C6208">
        <v>0.08</v>
      </c>
      <c r="D6208">
        <v>0.13</v>
      </c>
      <c r="E6208">
        <v>1E-3</v>
      </c>
    </row>
    <row r="6209" spans="1:5">
      <c r="A6209">
        <v>19470512</v>
      </c>
      <c r="B6209">
        <v>-1.0900000000000001</v>
      </c>
      <c r="C6209">
        <v>-0.16</v>
      </c>
      <c r="D6209">
        <v>-0.08</v>
      </c>
      <c r="E6209">
        <v>1E-3</v>
      </c>
    </row>
    <row r="6210" spans="1:5">
      <c r="A6210">
        <v>19470513</v>
      </c>
      <c r="B6210">
        <v>-1.71</v>
      </c>
      <c r="C6210">
        <v>-0.59</v>
      </c>
      <c r="D6210">
        <v>-0.33</v>
      </c>
      <c r="E6210">
        <v>1E-3</v>
      </c>
    </row>
    <row r="6211" spans="1:5">
      <c r="A6211">
        <v>19470514</v>
      </c>
      <c r="B6211">
        <v>-0.47</v>
      </c>
      <c r="C6211">
        <v>-0.38</v>
      </c>
      <c r="D6211">
        <v>0.12</v>
      </c>
      <c r="E6211">
        <v>1E-3</v>
      </c>
    </row>
    <row r="6212" spans="1:5">
      <c r="A6212">
        <v>19470515</v>
      </c>
      <c r="B6212">
        <v>0.75</v>
      </c>
      <c r="C6212">
        <v>0.19</v>
      </c>
      <c r="D6212">
        <v>-0.25</v>
      </c>
      <c r="E6212">
        <v>1E-3</v>
      </c>
    </row>
    <row r="6213" spans="1:5">
      <c r="A6213">
        <v>19470516</v>
      </c>
      <c r="B6213">
        <v>-1.98</v>
      </c>
      <c r="C6213">
        <v>-0.9</v>
      </c>
      <c r="D6213">
        <v>-0.04</v>
      </c>
      <c r="E6213">
        <v>1E-3</v>
      </c>
    </row>
    <row r="6214" spans="1:5">
      <c r="A6214">
        <v>19470517</v>
      </c>
      <c r="B6214">
        <v>-1.47</v>
      </c>
      <c r="C6214">
        <v>-0.39</v>
      </c>
      <c r="D6214">
        <v>-0.6</v>
      </c>
      <c r="E6214">
        <v>1E-3</v>
      </c>
    </row>
    <row r="6215" spans="1:5">
      <c r="A6215">
        <v>19470519</v>
      </c>
      <c r="B6215">
        <v>0.05</v>
      </c>
      <c r="C6215">
        <v>-0.74</v>
      </c>
      <c r="D6215">
        <v>0.25</v>
      </c>
      <c r="E6215">
        <v>1E-3</v>
      </c>
    </row>
    <row r="6216" spans="1:5">
      <c r="A6216">
        <v>19470520</v>
      </c>
      <c r="B6216">
        <v>0.52</v>
      </c>
      <c r="C6216">
        <v>0.51</v>
      </c>
      <c r="D6216">
        <v>-0.34</v>
      </c>
      <c r="E6216">
        <v>1E-3</v>
      </c>
    </row>
    <row r="6217" spans="1:5">
      <c r="A6217">
        <v>19470521</v>
      </c>
      <c r="B6217">
        <v>1.44</v>
      </c>
      <c r="C6217">
        <v>-0.31</v>
      </c>
      <c r="D6217">
        <v>0.42</v>
      </c>
      <c r="E6217">
        <v>1E-3</v>
      </c>
    </row>
    <row r="6218" spans="1:5">
      <c r="A6218">
        <v>19470522</v>
      </c>
      <c r="B6218">
        <v>0.96</v>
      </c>
      <c r="C6218">
        <v>1.04</v>
      </c>
      <c r="D6218">
        <v>0.44</v>
      </c>
      <c r="E6218">
        <v>1E-3</v>
      </c>
    </row>
    <row r="6219" spans="1:5">
      <c r="A6219">
        <v>19470523</v>
      </c>
      <c r="B6219">
        <v>0.39</v>
      </c>
      <c r="C6219">
        <v>0.19</v>
      </c>
      <c r="D6219">
        <v>0.06</v>
      </c>
      <c r="E6219">
        <v>1E-3</v>
      </c>
    </row>
    <row r="6220" spans="1:5">
      <c r="A6220">
        <v>19470524</v>
      </c>
      <c r="B6220">
        <v>0</v>
      </c>
      <c r="C6220">
        <v>-0.14000000000000001</v>
      </c>
      <c r="D6220">
        <v>0.32</v>
      </c>
      <c r="E6220">
        <v>1E-3</v>
      </c>
    </row>
    <row r="6221" spans="1:5">
      <c r="A6221">
        <v>19470526</v>
      </c>
      <c r="B6221">
        <v>-0.55000000000000004</v>
      </c>
      <c r="C6221">
        <v>0.11</v>
      </c>
      <c r="D6221">
        <v>-0.33</v>
      </c>
      <c r="E6221">
        <v>1E-3</v>
      </c>
    </row>
    <row r="6222" spans="1:5">
      <c r="A6222">
        <v>19470527</v>
      </c>
      <c r="B6222">
        <v>-0.11</v>
      </c>
      <c r="C6222">
        <v>-0.44</v>
      </c>
      <c r="D6222">
        <v>0.41</v>
      </c>
      <c r="E6222">
        <v>1E-3</v>
      </c>
    </row>
    <row r="6223" spans="1:5">
      <c r="A6223">
        <v>19470528</v>
      </c>
      <c r="B6223">
        <v>1.61</v>
      </c>
      <c r="C6223">
        <v>0.23</v>
      </c>
      <c r="D6223">
        <v>0.5</v>
      </c>
      <c r="E6223">
        <v>1E-3</v>
      </c>
    </row>
    <row r="6224" spans="1:5">
      <c r="A6224">
        <v>19470529</v>
      </c>
      <c r="B6224">
        <v>0.79</v>
      </c>
      <c r="C6224">
        <v>0.28000000000000003</v>
      </c>
      <c r="D6224">
        <v>-0.01</v>
      </c>
      <c r="E6224">
        <v>1E-3</v>
      </c>
    </row>
    <row r="6225" spans="1:5">
      <c r="A6225">
        <v>19470602</v>
      </c>
      <c r="B6225">
        <v>-0.98</v>
      </c>
      <c r="C6225">
        <v>-0.3</v>
      </c>
      <c r="D6225">
        <v>0.2</v>
      </c>
      <c r="E6225">
        <v>1E-3</v>
      </c>
    </row>
    <row r="6226" spans="1:5">
      <c r="A6226">
        <v>19470603</v>
      </c>
      <c r="B6226">
        <v>1.03</v>
      </c>
      <c r="C6226">
        <v>-0.22</v>
      </c>
      <c r="D6226">
        <v>-0.32</v>
      </c>
      <c r="E6226">
        <v>1E-3</v>
      </c>
    </row>
    <row r="6227" spans="1:5">
      <c r="A6227">
        <v>19470604</v>
      </c>
      <c r="B6227">
        <v>-0.34</v>
      </c>
      <c r="C6227">
        <v>0.06</v>
      </c>
      <c r="D6227">
        <v>0.05</v>
      </c>
      <c r="E6227">
        <v>1E-3</v>
      </c>
    </row>
    <row r="6228" spans="1:5">
      <c r="A6228">
        <v>19470605</v>
      </c>
      <c r="B6228">
        <v>-0.02</v>
      </c>
      <c r="C6228">
        <v>-0.27</v>
      </c>
      <c r="D6228">
        <v>-0.08</v>
      </c>
      <c r="E6228">
        <v>1E-3</v>
      </c>
    </row>
    <row r="6229" spans="1:5">
      <c r="A6229">
        <v>19470606</v>
      </c>
      <c r="B6229">
        <v>0.52</v>
      </c>
      <c r="C6229">
        <v>-0.08</v>
      </c>
      <c r="D6229">
        <v>7.0000000000000007E-2</v>
      </c>
      <c r="E6229">
        <v>1E-3</v>
      </c>
    </row>
    <row r="6230" spans="1:5">
      <c r="A6230">
        <v>19470609</v>
      </c>
      <c r="B6230">
        <v>-0.36</v>
      </c>
      <c r="C6230">
        <v>-0.04</v>
      </c>
      <c r="D6230">
        <v>-0.21</v>
      </c>
      <c r="E6230">
        <v>1E-3</v>
      </c>
    </row>
    <row r="6231" spans="1:5">
      <c r="A6231">
        <v>19470610</v>
      </c>
      <c r="B6231">
        <v>0.68</v>
      </c>
      <c r="C6231">
        <v>-0.52</v>
      </c>
      <c r="D6231">
        <v>0.01</v>
      </c>
      <c r="E6231">
        <v>1E-3</v>
      </c>
    </row>
    <row r="6232" spans="1:5">
      <c r="A6232">
        <v>19470611</v>
      </c>
      <c r="B6232">
        <v>2.29</v>
      </c>
      <c r="C6232">
        <v>0.68</v>
      </c>
      <c r="D6232">
        <v>0.49</v>
      </c>
      <c r="E6232">
        <v>1E-3</v>
      </c>
    </row>
    <row r="6233" spans="1:5">
      <c r="A6233">
        <v>19470612</v>
      </c>
      <c r="B6233">
        <v>-0.15</v>
      </c>
      <c r="C6233">
        <v>0.49</v>
      </c>
      <c r="D6233">
        <v>-0.45</v>
      </c>
      <c r="E6233">
        <v>1E-3</v>
      </c>
    </row>
    <row r="6234" spans="1:5">
      <c r="A6234">
        <v>19470613</v>
      </c>
      <c r="B6234">
        <v>1.02</v>
      </c>
      <c r="C6234">
        <v>0.06</v>
      </c>
      <c r="D6234">
        <v>-0.21</v>
      </c>
      <c r="E6234">
        <v>1E-3</v>
      </c>
    </row>
    <row r="6235" spans="1:5">
      <c r="A6235">
        <v>19470616</v>
      </c>
      <c r="B6235">
        <v>0</v>
      </c>
      <c r="C6235">
        <v>-0.02</v>
      </c>
      <c r="D6235">
        <v>-0.15</v>
      </c>
      <c r="E6235">
        <v>1E-3</v>
      </c>
    </row>
    <row r="6236" spans="1:5">
      <c r="A6236">
        <v>19470617</v>
      </c>
      <c r="B6236">
        <v>-0.27</v>
      </c>
      <c r="C6236">
        <v>-0.09</v>
      </c>
      <c r="D6236">
        <v>-0.18</v>
      </c>
      <c r="E6236">
        <v>1E-3</v>
      </c>
    </row>
    <row r="6237" spans="1:5">
      <c r="A6237">
        <v>19470618</v>
      </c>
      <c r="B6237">
        <v>-0.06</v>
      </c>
      <c r="C6237">
        <v>0.08</v>
      </c>
      <c r="D6237">
        <v>-0.04</v>
      </c>
      <c r="E6237">
        <v>1E-3</v>
      </c>
    </row>
    <row r="6238" spans="1:5">
      <c r="A6238">
        <v>19470619</v>
      </c>
      <c r="B6238">
        <v>1</v>
      </c>
      <c r="C6238">
        <v>7.0000000000000007E-2</v>
      </c>
      <c r="D6238">
        <v>0.09</v>
      </c>
      <c r="E6238">
        <v>1E-3</v>
      </c>
    </row>
    <row r="6239" spans="1:5">
      <c r="A6239">
        <v>19470620</v>
      </c>
      <c r="B6239">
        <v>0.5</v>
      </c>
      <c r="C6239">
        <v>0.48</v>
      </c>
      <c r="D6239">
        <v>0.39</v>
      </c>
      <c r="E6239">
        <v>1E-3</v>
      </c>
    </row>
    <row r="6240" spans="1:5">
      <c r="A6240">
        <v>19470623</v>
      </c>
      <c r="B6240">
        <v>0.54</v>
      </c>
      <c r="C6240">
        <v>0.22</v>
      </c>
      <c r="D6240">
        <v>-0.32</v>
      </c>
      <c r="E6240">
        <v>1E-3</v>
      </c>
    </row>
    <row r="6241" spans="1:5">
      <c r="A6241">
        <v>19470624</v>
      </c>
      <c r="B6241">
        <v>-1.76</v>
      </c>
      <c r="C6241">
        <v>0.11</v>
      </c>
      <c r="D6241">
        <v>-0.19</v>
      </c>
      <c r="E6241">
        <v>1E-3</v>
      </c>
    </row>
    <row r="6242" spans="1:5">
      <c r="A6242">
        <v>19470625</v>
      </c>
      <c r="B6242">
        <v>0.71</v>
      </c>
      <c r="C6242">
        <v>-0.82</v>
      </c>
      <c r="D6242">
        <v>0.13</v>
      </c>
      <c r="E6242">
        <v>1E-3</v>
      </c>
    </row>
    <row r="6243" spans="1:5">
      <c r="A6243">
        <v>19470626</v>
      </c>
      <c r="B6243">
        <v>0.44</v>
      </c>
      <c r="C6243">
        <v>-7.0000000000000007E-2</v>
      </c>
      <c r="D6243">
        <v>0.41</v>
      </c>
      <c r="E6243">
        <v>1E-3</v>
      </c>
    </row>
    <row r="6244" spans="1:5">
      <c r="A6244">
        <v>19470627</v>
      </c>
      <c r="B6244">
        <v>0.05</v>
      </c>
      <c r="C6244">
        <v>0.06</v>
      </c>
      <c r="D6244">
        <v>0.05</v>
      </c>
      <c r="E6244">
        <v>1E-3</v>
      </c>
    </row>
    <row r="6245" spans="1:5">
      <c r="A6245">
        <v>19470630</v>
      </c>
      <c r="B6245">
        <v>0.39</v>
      </c>
      <c r="C6245">
        <v>-0.15</v>
      </c>
      <c r="D6245">
        <v>-0.3</v>
      </c>
      <c r="E6245">
        <v>1E-3</v>
      </c>
    </row>
    <row r="6246" spans="1:5">
      <c r="A6246">
        <v>19470701</v>
      </c>
      <c r="B6246">
        <v>1.47</v>
      </c>
      <c r="C6246">
        <v>-0.09</v>
      </c>
      <c r="D6246">
        <v>1</v>
      </c>
      <c r="E6246">
        <v>1E-3</v>
      </c>
    </row>
    <row r="6247" spans="1:5">
      <c r="A6247">
        <v>19470702</v>
      </c>
      <c r="B6247">
        <v>0.17</v>
      </c>
      <c r="C6247">
        <v>0.83</v>
      </c>
      <c r="D6247">
        <v>0.2</v>
      </c>
      <c r="E6247">
        <v>1E-3</v>
      </c>
    </row>
    <row r="6248" spans="1:5">
      <c r="A6248">
        <v>19470703</v>
      </c>
      <c r="B6248">
        <v>1.08</v>
      </c>
      <c r="C6248">
        <v>0.23</v>
      </c>
      <c r="D6248">
        <v>0.63</v>
      </c>
      <c r="E6248">
        <v>1E-3</v>
      </c>
    </row>
    <row r="6249" spans="1:5">
      <c r="A6249">
        <v>19470707</v>
      </c>
      <c r="B6249">
        <v>0.26</v>
      </c>
      <c r="C6249">
        <v>0.28000000000000003</v>
      </c>
      <c r="D6249">
        <v>-0.18</v>
      </c>
      <c r="E6249">
        <v>1E-3</v>
      </c>
    </row>
    <row r="6250" spans="1:5">
      <c r="A6250">
        <v>19470708</v>
      </c>
      <c r="B6250">
        <v>0.41</v>
      </c>
      <c r="C6250">
        <v>0.63</v>
      </c>
      <c r="D6250">
        <v>0.14000000000000001</v>
      </c>
      <c r="E6250">
        <v>1E-3</v>
      </c>
    </row>
    <row r="6251" spans="1:5">
      <c r="A6251">
        <v>19470709</v>
      </c>
      <c r="B6251">
        <v>-0.68</v>
      </c>
      <c r="C6251">
        <v>0.08</v>
      </c>
      <c r="D6251">
        <v>-0.27</v>
      </c>
      <c r="E6251">
        <v>1E-3</v>
      </c>
    </row>
    <row r="6252" spans="1:5">
      <c r="A6252">
        <v>19470710</v>
      </c>
      <c r="B6252">
        <v>0.78</v>
      </c>
      <c r="C6252">
        <v>-0.06</v>
      </c>
      <c r="D6252">
        <v>0.48</v>
      </c>
      <c r="E6252">
        <v>1E-3</v>
      </c>
    </row>
    <row r="6253" spans="1:5">
      <c r="A6253">
        <v>19470711</v>
      </c>
      <c r="B6253">
        <v>1.1399999999999999</v>
      </c>
      <c r="C6253">
        <v>0.45</v>
      </c>
      <c r="D6253">
        <v>0.34</v>
      </c>
      <c r="E6253">
        <v>1E-3</v>
      </c>
    </row>
    <row r="6254" spans="1:5">
      <c r="A6254">
        <v>19470714</v>
      </c>
      <c r="B6254">
        <v>0.78</v>
      </c>
      <c r="C6254">
        <v>0.63</v>
      </c>
      <c r="D6254">
        <v>0.21</v>
      </c>
      <c r="E6254">
        <v>1E-3</v>
      </c>
    </row>
    <row r="6255" spans="1:5">
      <c r="A6255">
        <v>19470715</v>
      </c>
      <c r="B6255">
        <v>-0.16</v>
      </c>
      <c r="C6255">
        <v>-0.12</v>
      </c>
      <c r="D6255">
        <v>-0.18</v>
      </c>
      <c r="E6255">
        <v>1E-3</v>
      </c>
    </row>
    <row r="6256" spans="1:5">
      <c r="A6256">
        <v>19470716</v>
      </c>
      <c r="B6256">
        <v>-0.12</v>
      </c>
      <c r="C6256">
        <v>0</v>
      </c>
      <c r="D6256">
        <v>-0.16</v>
      </c>
      <c r="E6256">
        <v>1E-3</v>
      </c>
    </row>
    <row r="6257" spans="1:5">
      <c r="A6257">
        <v>19470717</v>
      </c>
      <c r="B6257">
        <v>-0.67</v>
      </c>
      <c r="C6257">
        <v>0.02</v>
      </c>
      <c r="D6257">
        <v>7.0000000000000007E-2</v>
      </c>
      <c r="E6257">
        <v>1E-3</v>
      </c>
    </row>
    <row r="6258" spans="1:5">
      <c r="A6258">
        <v>19470718</v>
      </c>
      <c r="B6258">
        <v>0.21</v>
      </c>
      <c r="C6258">
        <v>-0.48</v>
      </c>
      <c r="D6258">
        <v>-0.05</v>
      </c>
      <c r="E6258">
        <v>1E-3</v>
      </c>
    </row>
    <row r="6259" spans="1:5">
      <c r="A6259">
        <v>19470721</v>
      </c>
      <c r="B6259">
        <v>-0.16</v>
      </c>
      <c r="C6259">
        <v>0</v>
      </c>
      <c r="D6259">
        <v>0.47</v>
      </c>
      <c r="E6259">
        <v>1E-3</v>
      </c>
    </row>
    <row r="6260" spans="1:5">
      <c r="A6260">
        <v>19470722</v>
      </c>
      <c r="B6260">
        <v>0.09</v>
      </c>
      <c r="C6260">
        <v>-0.14000000000000001</v>
      </c>
      <c r="D6260">
        <v>0.18</v>
      </c>
      <c r="E6260">
        <v>1E-3</v>
      </c>
    </row>
    <row r="6261" spans="1:5">
      <c r="A6261">
        <v>19470723</v>
      </c>
      <c r="B6261">
        <v>0.69</v>
      </c>
      <c r="C6261">
        <v>0.14000000000000001</v>
      </c>
      <c r="D6261">
        <v>0.33</v>
      </c>
      <c r="E6261">
        <v>1E-3</v>
      </c>
    </row>
    <row r="6262" spans="1:5">
      <c r="A6262">
        <v>19470724</v>
      </c>
      <c r="B6262">
        <v>1.05</v>
      </c>
      <c r="C6262">
        <v>0.14000000000000001</v>
      </c>
      <c r="D6262">
        <v>0.7</v>
      </c>
      <c r="E6262">
        <v>1E-3</v>
      </c>
    </row>
    <row r="6263" spans="1:5">
      <c r="A6263">
        <v>19470725</v>
      </c>
      <c r="B6263">
        <v>-0.08</v>
      </c>
      <c r="C6263">
        <v>0.28999999999999998</v>
      </c>
      <c r="D6263">
        <v>-0.16</v>
      </c>
      <c r="E6263">
        <v>1E-3</v>
      </c>
    </row>
    <row r="6264" spans="1:5">
      <c r="A6264">
        <v>19470728</v>
      </c>
      <c r="B6264">
        <v>-0.76</v>
      </c>
      <c r="C6264">
        <v>-0.12</v>
      </c>
      <c r="D6264">
        <v>-0.51</v>
      </c>
      <c r="E6264">
        <v>1E-3</v>
      </c>
    </row>
    <row r="6265" spans="1:5">
      <c r="A6265">
        <v>19470729</v>
      </c>
      <c r="B6265">
        <v>-2.0299999999999998</v>
      </c>
      <c r="C6265">
        <v>-0.78</v>
      </c>
      <c r="D6265">
        <v>-0.87</v>
      </c>
      <c r="E6265">
        <v>1E-3</v>
      </c>
    </row>
    <row r="6266" spans="1:5">
      <c r="A6266">
        <v>19470730</v>
      </c>
      <c r="B6266">
        <v>-0.65</v>
      </c>
      <c r="C6266">
        <v>-0.6</v>
      </c>
      <c r="D6266">
        <v>-0.25</v>
      </c>
      <c r="E6266">
        <v>1E-3</v>
      </c>
    </row>
    <row r="6267" spans="1:5">
      <c r="A6267">
        <v>19470731</v>
      </c>
      <c r="B6267">
        <v>1.32</v>
      </c>
      <c r="C6267">
        <v>0.13</v>
      </c>
      <c r="D6267">
        <v>0.63</v>
      </c>
      <c r="E6267">
        <v>1E-3</v>
      </c>
    </row>
    <row r="6268" spans="1:5">
      <c r="A6268">
        <v>19470801</v>
      </c>
      <c r="B6268">
        <v>0.24</v>
      </c>
      <c r="C6268">
        <v>-0.16</v>
      </c>
      <c r="D6268">
        <v>-0.13</v>
      </c>
      <c r="E6268">
        <v>1E-3</v>
      </c>
    </row>
    <row r="6269" spans="1:5">
      <c r="A6269">
        <v>19470804</v>
      </c>
      <c r="B6269">
        <v>-1.04</v>
      </c>
      <c r="C6269">
        <v>-0.18</v>
      </c>
      <c r="D6269">
        <v>-0.47</v>
      </c>
      <c r="E6269">
        <v>1E-3</v>
      </c>
    </row>
    <row r="6270" spans="1:5">
      <c r="A6270">
        <v>19470805</v>
      </c>
      <c r="B6270">
        <v>0.26</v>
      </c>
      <c r="C6270">
        <v>-0.03</v>
      </c>
      <c r="D6270">
        <v>0.19</v>
      </c>
      <c r="E6270">
        <v>1E-3</v>
      </c>
    </row>
    <row r="6271" spans="1:5">
      <c r="A6271">
        <v>19470806</v>
      </c>
      <c r="B6271">
        <v>-0.38</v>
      </c>
      <c r="C6271">
        <v>-0.12</v>
      </c>
      <c r="D6271">
        <v>-0.2</v>
      </c>
      <c r="E6271">
        <v>1E-3</v>
      </c>
    </row>
    <row r="6272" spans="1:5">
      <c r="A6272">
        <v>19470807</v>
      </c>
      <c r="B6272">
        <v>0.12</v>
      </c>
      <c r="C6272">
        <v>-0.43</v>
      </c>
      <c r="D6272">
        <v>0.25</v>
      </c>
      <c r="E6272">
        <v>1E-3</v>
      </c>
    </row>
    <row r="6273" spans="1:5">
      <c r="A6273">
        <v>19470808</v>
      </c>
      <c r="B6273">
        <v>-1.07</v>
      </c>
      <c r="C6273">
        <v>0.04</v>
      </c>
      <c r="D6273">
        <v>-0.53</v>
      </c>
      <c r="E6273">
        <v>1E-3</v>
      </c>
    </row>
    <row r="6274" spans="1:5">
      <c r="A6274">
        <v>19470811</v>
      </c>
      <c r="B6274">
        <v>-0.51</v>
      </c>
      <c r="C6274">
        <v>0.03</v>
      </c>
      <c r="D6274">
        <v>0.24</v>
      </c>
      <c r="E6274">
        <v>1E-3</v>
      </c>
    </row>
    <row r="6275" spans="1:5">
      <c r="A6275">
        <v>19470812</v>
      </c>
      <c r="B6275">
        <v>0.85</v>
      </c>
      <c r="C6275">
        <v>0.5</v>
      </c>
      <c r="D6275">
        <v>0.63</v>
      </c>
      <c r="E6275">
        <v>1E-3</v>
      </c>
    </row>
    <row r="6276" spans="1:5">
      <c r="A6276">
        <v>19470813</v>
      </c>
      <c r="B6276">
        <v>-7.0000000000000007E-2</v>
      </c>
      <c r="C6276">
        <v>0.23</v>
      </c>
      <c r="D6276">
        <v>-0.33</v>
      </c>
      <c r="E6276">
        <v>1E-3</v>
      </c>
    </row>
    <row r="6277" spans="1:5">
      <c r="A6277">
        <v>19470814</v>
      </c>
      <c r="B6277">
        <v>0.2</v>
      </c>
      <c r="C6277">
        <v>-0.01</v>
      </c>
      <c r="D6277">
        <v>0.55000000000000004</v>
      </c>
      <c r="E6277">
        <v>1E-3</v>
      </c>
    </row>
    <row r="6278" spans="1:5">
      <c r="A6278">
        <v>19470815</v>
      </c>
      <c r="B6278">
        <v>0.82</v>
      </c>
      <c r="C6278">
        <v>0.06</v>
      </c>
      <c r="D6278">
        <v>0.57999999999999996</v>
      </c>
      <c r="E6278">
        <v>1E-3</v>
      </c>
    </row>
    <row r="6279" spans="1:5">
      <c r="A6279">
        <v>19470818</v>
      </c>
      <c r="B6279">
        <v>-0.26</v>
      </c>
      <c r="C6279">
        <v>0.19</v>
      </c>
      <c r="D6279">
        <v>-0.01</v>
      </c>
      <c r="E6279">
        <v>1E-3</v>
      </c>
    </row>
    <row r="6280" spans="1:5">
      <c r="A6280">
        <v>19470819</v>
      </c>
      <c r="B6280">
        <v>-0.3</v>
      </c>
      <c r="C6280">
        <v>-0.17</v>
      </c>
      <c r="D6280">
        <v>-0.28999999999999998</v>
      </c>
      <c r="E6280">
        <v>1E-3</v>
      </c>
    </row>
    <row r="6281" spans="1:5">
      <c r="A6281">
        <v>19470820</v>
      </c>
      <c r="B6281">
        <v>-0.43</v>
      </c>
      <c r="C6281">
        <v>-0.06</v>
      </c>
      <c r="D6281">
        <v>-0.27</v>
      </c>
      <c r="E6281">
        <v>1E-3</v>
      </c>
    </row>
    <row r="6282" spans="1:5">
      <c r="A6282">
        <v>19470821</v>
      </c>
      <c r="B6282">
        <v>0.28999999999999998</v>
      </c>
      <c r="C6282">
        <v>-0.06</v>
      </c>
      <c r="D6282">
        <v>0.02</v>
      </c>
      <c r="E6282">
        <v>1E-3</v>
      </c>
    </row>
    <row r="6283" spans="1:5">
      <c r="A6283">
        <v>19470822</v>
      </c>
      <c r="B6283">
        <v>0.22</v>
      </c>
      <c r="C6283">
        <v>-0.02</v>
      </c>
      <c r="D6283">
        <v>0.16</v>
      </c>
      <c r="E6283">
        <v>1E-3</v>
      </c>
    </row>
    <row r="6284" spans="1:5">
      <c r="A6284">
        <v>19470825</v>
      </c>
      <c r="B6284">
        <v>-1.49</v>
      </c>
      <c r="C6284">
        <v>-7.0000000000000007E-2</v>
      </c>
      <c r="D6284">
        <v>-0.54</v>
      </c>
      <c r="E6284">
        <v>1E-3</v>
      </c>
    </row>
    <row r="6285" spans="1:5">
      <c r="A6285">
        <v>19470826</v>
      </c>
      <c r="B6285">
        <v>0.03</v>
      </c>
      <c r="C6285">
        <v>-0.01</v>
      </c>
      <c r="D6285">
        <v>0.38</v>
      </c>
      <c r="E6285">
        <v>1E-3</v>
      </c>
    </row>
    <row r="6286" spans="1:5">
      <c r="A6286">
        <v>19470827</v>
      </c>
      <c r="B6286">
        <v>0.17</v>
      </c>
      <c r="C6286">
        <v>0.31</v>
      </c>
      <c r="D6286">
        <v>-0.23</v>
      </c>
      <c r="E6286">
        <v>1E-3</v>
      </c>
    </row>
    <row r="6287" spans="1:5">
      <c r="A6287">
        <v>19470828</v>
      </c>
      <c r="B6287">
        <v>-7.0000000000000007E-2</v>
      </c>
      <c r="C6287">
        <v>0.38</v>
      </c>
      <c r="D6287">
        <v>0.1</v>
      </c>
      <c r="E6287">
        <v>1E-3</v>
      </c>
    </row>
    <row r="6288" spans="1:5">
      <c r="A6288">
        <v>19470829</v>
      </c>
      <c r="B6288">
        <v>0.7</v>
      </c>
      <c r="C6288">
        <v>-0.1</v>
      </c>
      <c r="D6288">
        <v>0.12</v>
      </c>
      <c r="E6288">
        <v>1E-3</v>
      </c>
    </row>
    <row r="6289" spans="1:5">
      <c r="A6289">
        <v>19470902</v>
      </c>
      <c r="B6289">
        <v>0.5</v>
      </c>
      <c r="C6289">
        <v>0.03</v>
      </c>
      <c r="D6289">
        <v>0.05</v>
      </c>
      <c r="E6289">
        <v>3.0000000000000001E-3</v>
      </c>
    </row>
    <row r="6290" spans="1:5">
      <c r="A6290">
        <v>19470903</v>
      </c>
      <c r="B6290">
        <v>-0.1</v>
      </c>
      <c r="C6290">
        <v>0.44</v>
      </c>
      <c r="D6290">
        <v>0.11</v>
      </c>
      <c r="E6290">
        <v>3.0000000000000001E-3</v>
      </c>
    </row>
    <row r="6291" spans="1:5">
      <c r="A6291">
        <v>19470904</v>
      </c>
      <c r="B6291">
        <v>-1.3</v>
      </c>
      <c r="C6291">
        <v>-0.18</v>
      </c>
      <c r="D6291">
        <v>-0.93</v>
      </c>
      <c r="E6291">
        <v>3.0000000000000001E-3</v>
      </c>
    </row>
    <row r="6292" spans="1:5">
      <c r="A6292">
        <v>19470905</v>
      </c>
      <c r="B6292">
        <v>-0.21</v>
      </c>
      <c r="C6292">
        <v>-0.1</v>
      </c>
      <c r="D6292">
        <v>0.42</v>
      </c>
      <c r="E6292">
        <v>3.0000000000000001E-3</v>
      </c>
    </row>
    <row r="6293" spans="1:5">
      <c r="A6293">
        <v>19470908</v>
      </c>
      <c r="B6293">
        <v>-1.34</v>
      </c>
      <c r="C6293">
        <v>0.26</v>
      </c>
      <c r="D6293">
        <v>-0.7</v>
      </c>
      <c r="E6293">
        <v>3.0000000000000001E-3</v>
      </c>
    </row>
    <row r="6294" spans="1:5">
      <c r="A6294">
        <v>19470909</v>
      </c>
      <c r="B6294">
        <v>0.16</v>
      </c>
      <c r="C6294">
        <v>-0.15</v>
      </c>
      <c r="D6294">
        <v>0.69</v>
      </c>
      <c r="E6294">
        <v>3.0000000000000001E-3</v>
      </c>
    </row>
    <row r="6295" spans="1:5">
      <c r="A6295">
        <v>19470910</v>
      </c>
      <c r="B6295">
        <v>0.9</v>
      </c>
      <c r="C6295">
        <v>-0.02</v>
      </c>
      <c r="D6295">
        <v>0.44</v>
      </c>
      <c r="E6295">
        <v>3.0000000000000001E-3</v>
      </c>
    </row>
    <row r="6296" spans="1:5">
      <c r="A6296">
        <v>19470911</v>
      </c>
      <c r="B6296">
        <v>0.37</v>
      </c>
      <c r="C6296">
        <v>0.42</v>
      </c>
      <c r="D6296">
        <v>-0.06</v>
      </c>
      <c r="E6296">
        <v>3.0000000000000001E-3</v>
      </c>
    </row>
    <row r="6297" spans="1:5">
      <c r="A6297">
        <v>19470912</v>
      </c>
      <c r="B6297">
        <v>-0.28000000000000003</v>
      </c>
      <c r="C6297">
        <v>0.11</v>
      </c>
      <c r="D6297">
        <v>-0.36</v>
      </c>
      <c r="E6297">
        <v>3.0000000000000001E-3</v>
      </c>
    </row>
    <row r="6298" spans="1:5">
      <c r="A6298">
        <v>19470915</v>
      </c>
      <c r="B6298">
        <v>-0.4</v>
      </c>
      <c r="C6298">
        <v>0</v>
      </c>
      <c r="D6298">
        <v>0.1</v>
      </c>
      <c r="E6298">
        <v>3.0000000000000001E-3</v>
      </c>
    </row>
    <row r="6299" spans="1:5">
      <c r="A6299">
        <v>19470916</v>
      </c>
      <c r="B6299">
        <v>0.82</v>
      </c>
      <c r="C6299">
        <v>-0.01</v>
      </c>
      <c r="D6299">
        <v>0.78</v>
      </c>
      <c r="E6299">
        <v>3.0000000000000001E-3</v>
      </c>
    </row>
    <row r="6300" spans="1:5">
      <c r="A6300">
        <v>19470917</v>
      </c>
      <c r="B6300">
        <v>1.43</v>
      </c>
      <c r="C6300">
        <v>0.62</v>
      </c>
      <c r="D6300">
        <v>0.48</v>
      </c>
      <c r="E6300">
        <v>3.0000000000000001E-3</v>
      </c>
    </row>
    <row r="6301" spans="1:5">
      <c r="A6301">
        <v>19470918</v>
      </c>
      <c r="B6301">
        <v>-0.3</v>
      </c>
      <c r="C6301">
        <v>0.24</v>
      </c>
      <c r="D6301">
        <v>-0.53</v>
      </c>
      <c r="E6301">
        <v>3.0000000000000001E-3</v>
      </c>
    </row>
    <row r="6302" spans="1:5">
      <c r="A6302">
        <v>19470919</v>
      </c>
      <c r="B6302">
        <v>-0.2</v>
      </c>
      <c r="C6302">
        <v>-0.11</v>
      </c>
      <c r="D6302">
        <v>-0.24</v>
      </c>
      <c r="E6302">
        <v>3.0000000000000001E-3</v>
      </c>
    </row>
    <row r="6303" spans="1:5">
      <c r="A6303">
        <v>19470922</v>
      </c>
      <c r="B6303">
        <v>-0.13</v>
      </c>
      <c r="C6303">
        <v>-7.0000000000000007E-2</v>
      </c>
      <c r="D6303">
        <v>0.24</v>
      </c>
      <c r="E6303">
        <v>3.0000000000000001E-3</v>
      </c>
    </row>
    <row r="6304" spans="1:5">
      <c r="A6304">
        <v>19470923</v>
      </c>
      <c r="B6304">
        <v>-1.27</v>
      </c>
      <c r="C6304">
        <v>0.24</v>
      </c>
      <c r="D6304">
        <v>-0.45</v>
      </c>
      <c r="E6304">
        <v>3.0000000000000001E-3</v>
      </c>
    </row>
    <row r="6305" spans="1:5">
      <c r="A6305">
        <v>19470924</v>
      </c>
      <c r="B6305">
        <v>0.26</v>
      </c>
      <c r="C6305">
        <v>0.04</v>
      </c>
      <c r="D6305">
        <v>0.61</v>
      </c>
      <c r="E6305">
        <v>3.0000000000000001E-3</v>
      </c>
    </row>
    <row r="6306" spans="1:5">
      <c r="A6306">
        <v>19470925</v>
      </c>
      <c r="B6306">
        <v>-0.56000000000000005</v>
      </c>
      <c r="C6306">
        <v>0.14000000000000001</v>
      </c>
      <c r="D6306">
        <v>-0.13</v>
      </c>
      <c r="E6306">
        <v>3.0000000000000001E-3</v>
      </c>
    </row>
    <row r="6307" spans="1:5">
      <c r="A6307">
        <v>19470926</v>
      </c>
      <c r="B6307">
        <v>-0.14000000000000001</v>
      </c>
      <c r="C6307">
        <v>-0.01</v>
      </c>
      <c r="D6307">
        <v>0</v>
      </c>
      <c r="E6307">
        <v>3.0000000000000001E-3</v>
      </c>
    </row>
    <row r="6308" spans="1:5">
      <c r="A6308">
        <v>19470929</v>
      </c>
      <c r="B6308">
        <v>0.44</v>
      </c>
      <c r="C6308">
        <v>-0.31</v>
      </c>
      <c r="D6308">
        <v>0.46</v>
      </c>
      <c r="E6308">
        <v>3.0000000000000001E-3</v>
      </c>
    </row>
    <row r="6309" spans="1:5">
      <c r="A6309">
        <v>19470930</v>
      </c>
      <c r="B6309">
        <v>0.86</v>
      </c>
      <c r="C6309">
        <v>0.04</v>
      </c>
      <c r="D6309">
        <v>0.42</v>
      </c>
      <c r="E6309">
        <v>3.0000000000000001E-3</v>
      </c>
    </row>
    <row r="6310" spans="1:5">
      <c r="A6310">
        <v>19471001</v>
      </c>
      <c r="B6310">
        <v>0.49</v>
      </c>
      <c r="C6310">
        <v>0.49</v>
      </c>
      <c r="D6310">
        <v>0.42</v>
      </c>
      <c r="E6310">
        <v>2E-3</v>
      </c>
    </row>
    <row r="6311" spans="1:5">
      <c r="A6311">
        <v>19471002</v>
      </c>
      <c r="B6311">
        <v>0</v>
      </c>
      <c r="C6311">
        <v>-0.03</v>
      </c>
      <c r="D6311">
        <v>-7.0000000000000007E-2</v>
      </c>
      <c r="E6311">
        <v>2E-3</v>
      </c>
    </row>
    <row r="6312" spans="1:5">
      <c r="A6312">
        <v>19471003</v>
      </c>
      <c r="B6312">
        <v>0.67</v>
      </c>
      <c r="C6312">
        <v>0.37</v>
      </c>
      <c r="D6312">
        <v>0.4</v>
      </c>
      <c r="E6312">
        <v>2E-3</v>
      </c>
    </row>
    <row r="6313" spans="1:5">
      <c r="A6313">
        <v>19471004</v>
      </c>
      <c r="B6313">
        <v>0.18</v>
      </c>
      <c r="C6313">
        <v>0.2</v>
      </c>
      <c r="D6313">
        <v>0.2</v>
      </c>
      <c r="E6313">
        <v>2E-3</v>
      </c>
    </row>
    <row r="6314" spans="1:5">
      <c r="A6314">
        <v>19471006</v>
      </c>
      <c r="B6314">
        <v>7.0000000000000007E-2</v>
      </c>
      <c r="C6314">
        <v>0.03</v>
      </c>
      <c r="D6314">
        <v>-0.28000000000000003</v>
      </c>
      <c r="E6314">
        <v>2E-3</v>
      </c>
    </row>
    <row r="6315" spans="1:5">
      <c r="A6315">
        <v>19471007</v>
      </c>
      <c r="B6315">
        <v>-0.02</v>
      </c>
      <c r="C6315">
        <v>0.1</v>
      </c>
      <c r="D6315">
        <v>-0.04</v>
      </c>
      <c r="E6315">
        <v>2E-3</v>
      </c>
    </row>
    <row r="6316" spans="1:5">
      <c r="A6316">
        <v>19471008</v>
      </c>
      <c r="B6316">
        <v>-0.55000000000000004</v>
      </c>
      <c r="C6316">
        <v>0.33</v>
      </c>
      <c r="D6316">
        <v>-0.39</v>
      </c>
      <c r="E6316">
        <v>2E-3</v>
      </c>
    </row>
    <row r="6317" spans="1:5">
      <c r="A6317">
        <v>19471009</v>
      </c>
      <c r="B6317">
        <v>0.47</v>
      </c>
      <c r="C6317">
        <v>-0.2</v>
      </c>
      <c r="D6317">
        <v>0.37</v>
      </c>
      <c r="E6317">
        <v>2E-3</v>
      </c>
    </row>
    <row r="6318" spans="1:5">
      <c r="A6318">
        <v>19471010</v>
      </c>
      <c r="B6318">
        <v>0.32</v>
      </c>
      <c r="C6318">
        <v>0.61</v>
      </c>
      <c r="D6318">
        <v>0.05</v>
      </c>
      <c r="E6318">
        <v>2E-3</v>
      </c>
    </row>
    <row r="6319" spans="1:5">
      <c r="A6319">
        <v>19471011</v>
      </c>
      <c r="B6319">
        <v>0.14000000000000001</v>
      </c>
      <c r="C6319">
        <v>0.54</v>
      </c>
      <c r="D6319">
        <v>0.37</v>
      </c>
      <c r="E6319">
        <v>2E-3</v>
      </c>
    </row>
    <row r="6320" spans="1:5">
      <c r="A6320">
        <v>19471014</v>
      </c>
      <c r="B6320">
        <v>1.38</v>
      </c>
      <c r="C6320">
        <v>0.15</v>
      </c>
      <c r="D6320">
        <v>0.63</v>
      </c>
      <c r="E6320">
        <v>2E-3</v>
      </c>
    </row>
    <row r="6321" spans="1:5">
      <c r="A6321">
        <v>19471015</v>
      </c>
      <c r="B6321">
        <v>0.36</v>
      </c>
      <c r="C6321">
        <v>0.31</v>
      </c>
      <c r="D6321">
        <v>-0.35</v>
      </c>
      <c r="E6321">
        <v>2E-3</v>
      </c>
    </row>
    <row r="6322" spans="1:5">
      <c r="A6322">
        <v>19471016</v>
      </c>
      <c r="B6322">
        <v>0.08</v>
      </c>
      <c r="C6322">
        <v>-0.02</v>
      </c>
      <c r="D6322">
        <v>-0.2</v>
      </c>
      <c r="E6322">
        <v>2E-3</v>
      </c>
    </row>
    <row r="6323" spans="1:5">
      <c r="A6323">
        <v>19471017</v>
      </c>
      <c r="B6323">
        <v>0.11</v>
      </c>
      <c r="C6323">
        <v>-0.38</v>
      </c>
      <c r="D6323">
        <v>-7.0000000000000007E-2</v>
      </c>
      <c r="E6323">
        <v>2E-3</v>
      </c>
    </row>
    <row r="6324" spans="1:5">
      <c r="A6324">
        <v>19471018</v>
      </c>
      <c r="B6324">
        <v>0.44</v>
      </c>
      <c r="C6324">
        <v>-0.38</v>
      </c>
      <c r="D6324">
        <v>0.34</v>
      </c>
      <c r="E6324">
        <v>2E-3</v>
      </c>
    </row>
    <row r="6325" spans="1:5">
      <c r="A6325">
        <v>19471020</v>
      </c>
      <c r="B6325">
        <v>0.7</v>
      </c>
      <c r="C6325">
        <v>0.16</v>
      </c>
      <c r="D6325">
        <v>0.51</v>
      </c>
      <c r="E6325">
        <v>2E-3</v>
      </c>
    </row>
    <row r="6326" spans="1:5">
      <c r="A6326">
        <v>19471021</v>
      </c>
      <c r="B6326">
        <v>-0.14000000000000001</v>
      </c>
      <c r="C6326">
        <v>-0.2</v>
      </c>
      <c r="D6326">
        <v>-0.12</v>
      </c>
      <c r="E6326">
        <v>2E-3</v>
      </c>
    </row>
    <row r="6327" spans="1:5">
      <c r="A6327">
        <v>19471022</v>
      </c>
      <c r="B6327">
        <v>-0.26</v>
      </c>
      <c r="C6327">
        <v>0.18</v>
      </c>
      <c r="D6327">
        <v>-0.08</v>
      </c>
      <c r="E6327">
        <v>2E-3</v>
      </c>
    </row>
    <row r="6328" spans="1:5">
      <c r="A6328">
        <v>19471023</v>
      </c>
      <c r="B6328">
        <v>0.12</v>
      </c>
      <c r="C6328">
        <v>-0.08</v>
      </c>
      <c r="D6328">
        <v>-0.01</v>
      </c>
      <c r="E6328">
        <v>2E-3</v>
      </c>
    </row>
    <row r="6329" spans="1:5">
      <c r="A6329">
        <v>19471024</v>
      </c>
      <c r="B6329">
        <v>-1.3</v>
      </c>
      <c r="C6329">
        <v>-0.41</v>
      </c>
      <c r="D6329">
        <v>-0.8</v>
      </c>
      <c r="E6329">
        <v>2E-3</v>
      </c>
    </row>
    <row r="6330" spans="1:5">
      <c r="A6330">
        <v>19471025</v>
      </c>
      <c r="B6330">
        <v>0.14000000000000001</v>
      </c>
      <c r="C6330">
        <v>0</v>
      </c>
      <c r="D6330">
        <v>0.18</v>
      </c>
      <c r="E6330">
        <v>2E-3</v>
      </c>
    </row>
    <row r="6331" spans="1:5">
      <c r="A6331">
        <v>19471027</v>
      </c>
      <c r="B6331">
        <v>0.02</v>
      </c>
      <c r="C6331">
        <v>-0.3</v>
      </c>
      <c r="D6331">
        <v>0.1</v>
      </c>
      <c r="E6331">
        <v>2E-3</v>
      </c>
    </row>
    <row r="6332" spans="1:5">
      <c r="A6332">
        <v>19471028</v>
      </c>
      <c r="B6332">
        <v>7.0000000000000007E-2</v>
      </c>
      <c r="C6332">
        <v>-0.08</v>
      </c>
      <c r="D6332">
        <v>-0.08</v>
      </c>
      <c r="E6332">
        <v>2E-3</v>
      </c>
    </row>
    <row r="6333" spans="1:5">
      <c r="A6333">
        <v>19471029</v>
      </c>
      <c r="B6333">
        <v>-0.41</v>
      </c>
      <c r="C6333">
        <v>-0.28000000000000003</v>
      </c>
      <c r="D6333">
        <v>-0.48</v>
      </c>
      <c r="E6333">
        <v>2E-3</v>
      </c>
    </row>
    <row r="6334" spans="1:5">
      <c r="A6334">
        <v>19471030</v>
      </c>
      <c r="B6334">
        <v>-1.24</v>
      </c>
      <c r="C6334">
        <v>-0.79</v>
      </c>
      <c r="D6334">
        <v>-0.5</v>
      </c>
      <c r="E6334">
        <v>2E-3</v>
      </c>
    </row>
    <row r="6335" spans="1:5">
      <c r="A6335">
        <v>19471031</v>
      </c>
      <c r="B6335">
        <v>0.64</v>
      </c>
      <c r="C6335">
        <v>0.23</v>
      </c>
      <c r="D6335">
        <v>0.05</v>
      </c>
      <c r="E6335">
        <v>2E-3</v>
      </c>
    </row>
    <row r="6336" spans="1:5">
      <c r="A6336">
        <v>19471101</v>
      </c>
      <c r="B6336">
        <v>0.22</v>
      </c>
      <c r="C6336">
        <v>0.01</v>
      </c>
      <c r="D6336">
        <v>0.03</v>
      </c>
      <c r="E6336">
        <v>3.0000000000000001E-3</v>
      </c>
    </row>
    <row r="6337" spans="1:5">
      <c r="A6337">
        <v>19471103</v>
      </c>
      <c r="B6337">
        <v>-0.14000000000000001</v>
      </c>
      <c r="C6337">
        <v>-0.2</v>
      </c>
      <c r="D6337">
        <v>0.03</v>
      </c>
      <c r="E6337">
        <v>3.0000000000000001E-3</v>
      </c>
    </row>
    <row r="6338" spans="1:5">
      <c r="A6338">
        <v>19471105</v>
      </c>
      <c r="B6338">
        <v>-0.56999999999999995</v>
      </c>
      <c r="C6338">
        <v>-0.23</v>
      </c>
      <c r="D6338">
        <v>-0.39</v>
      </c>
      <c r="E6338">
        <v>3.0000000000000001E-3</v>
      </c>
    </row>
    <row r="6339" spans="1:5">
      <c r="A6339">
        <v>19471106</v>
      </c>
      <c r="B6339">
        <v>0.05</v>
      </c>
      <c r="C6339">
        <v>-0.35</v>
      </c>
      <c r="D6339">
        <v>-0.08</v>
      </c>
      <c r="E6339">
        <v>3.0000000000000001E-3</v>
      </c>
    </row>
    <row r="6340" spans="1:5">
      <c r="A6340">
        <v>19471107</v>
      </c>
      <c r="B6340">
        <v>-0.2</v>
      </c>
      <c r="C6340">
        <v>0.18</v>
      </c>
      <c r="D6340">
        <v>0.04</v>
      </c>
      <c r="E6340">
        <v>3.0000000000000001E-3</v>
      </c>
    </row>
    <row r="6341" spans="1:5">
      <c r="A6341">
        <v>19471108</v>
      </c>
      <c r="B6341">
        <v>0.03</v>
      </c>
      <c r="C6341">
        <v>-0.01</v>
      </c>
      <c r="D6341">
        <v>-0.01</v>
      </c>
      <c r="E6341">
        <v>3.0000000000000001E-3</v>
      </c>
    </row>
    <row r="6342" spans="1:5">
      <c r="A6342">
        <v>19471110</v>
      </c>
      <c r="B6342">
        <v>0.35</v>
      </c>
      <c r="C6342">
        <v>-0.27</v>
      </c>
      <c r="D6342">
        <v>0.21</v>
      </c>
      <c r="E6342">
        <v>3.0000000000000001E-3</v>
      </c>
    </row>
    <row r="6343" spans="1:5">
      <c r="A6343">
        <v>19471112</v>
      </c>
      <c r="B6343">
        <v>-0.21</v>
      </c>
      <c r="C6343">
        <v>-0.12</v>
      </c>
      <c r="D6343">
        <v>7.0000000000000007E-2</v>
      </c>
      <c r="E6343">
        <v>3.0000000000000001E-3</v>
      </c>
    </row>
    <row r="6344" spans="1:5">
      <c r="A6344">
        <v>19471113</v>
      </c>
      <c r="B6344">
        <v>-0.64</v>
      </c>
      <c r="C6344">
        <v>-7.0000000000000007E-2</v>
      </c>
      <c r="D6344">
        <v>-0.36</v>
      </c>
      <c r="E6344">
        <v>3.0000000000000001E-3</v>
      </c>
    </row>
    <row r="6345" spans="1:5">
      <c r="A6345">
        <v>19471114</v>
      </c>
      <c r="B6345">
        <v>0.04</v>
      </c>
      <c r="C6345">
        <v>-0.11</v>
      </c>
      <c r="D6345">
        <v>0.36</v>
      </c>
      <c r="E6345">
        <v>3.0000000000000001E-3</v>
      </c>
    </row>
    <row r="6346" spans="1:5">
      <c r="A6346">
        <v>19471115</v>
      </c>
      <c r="B6346">
        <v>0.14000000000000001</v>
      </c>
      <c r="C6346">
        <v>-7.0000000000000007E-2</v>
      </c>
      <c r="D6346">
        <v>0.14000000000000001</v>
      </c>
      <c r="E6346">
        <v>3.0000000000000001E-3</v>
      </c>
    </row>
    <row r="6347" spans="1:5">
      <c r="A6347">
        <v>19471117</v>
      </c>
      <c r="B6347">
        <v>-7.0000000000000007E-2</v>
      </c>
      <c r="C6347">
        <v>-0.34</v>
      </c>
      <c r="D6347">
        <v>0.32</v>
      </c>
      <c r="E6347">
        <v>3.0000000000000001E-3</v>
      </c>
    </row>
    <row r="6348" spans="1:5">
      <c r="A6348">
        <v>19471118</v>
      </c>
      <c r="B6348">
        <v>0.76</v>
      </c>
      <c r="C6348">
        <v>0.45</v>
      </c>
      <c r="D6348">
        <v>0.68</v>
      </c>
      <c r="E6348">
        <v>3.0000000000000001E-3</v>
      </c>
    </row>
    <row r="6349" spans="1:5">
      <c r="A6349">
        <v>19471119</v>
      </c>
      <c r="B6349">
        <v>0.31</v>
      </c>
      <c r="C6349">
        <v>0.39</v>
      </c>
      <c r="D6349">
        <v>0.04</v>
      </c>
      <c r="E6349">
        <v>3.0000000000000001E-3</v>
      </c>
    </row>
    <row r="6350" spans="1:5">
      <c r="A6350">
        <v>19471120</v>
      </c>
      <c r="B6350">
        <v>0.34</v>
      </c>
      <c r="C6350">
        <v>-0.49</v>
      </c>
      <c r="D6350">
        <v>0.26</v>
      </c>
      <c r="E6350">
        <v>3.0000000000000001E-3</v>
      </c>
    </row>
    <row r="6351" spans="1:5">
      <c r="A6351">
        <v>19471121</v>
      </c>
      <c r="B6351">
        <v>-0.34</v>
      </c>
      <c r="C6351">
        <v>0.31</v>
      </c>
      <c r="D6351">
        <v>0.03</v>
      </c>
      <c r="E6351">
        <v>3.0000000000000001E-3</v>
      </c>
    </row>
    <row r="6352" spans="1:5">
      <c r="A6352">
        <v>19471122</v>
      </c>
      <c r="B6352">
        <v>-0.1</v>
      </c>
      <c r="C6352">
        <v>0.08</v>
      </c>
      <c r="D6352">
        <v>-0.3</v>
      </c>
      <c r="E6352">
        <v>3.0000000000000001E-3</v>
      </c>
    </row>
    <row r="6353" spans="1:5">
      <c r="A6353">
        <v>19471124</v>
      </c>
      <c r="B6353">
        <v>-0.51</v>
      </c>
      <c r="C6353">
        <v>-0.08</v>
      </c>
      <c r="D6353">
        <v>-0.17</v>
      </c>
      <c r="E6353">
        <v>3.0000000000000001E-3</v>
      </c>
    </row>
    <row r="6354" spans="1:5">
      <c r="A6354">
        <v>19471125</v>
      </c>
      <c r="B6354">
        <v>-0.3</v>
      </c>
      <c r="C6354">
        <v>-0.34</v>
      </c>
      <c r="D6354">
        <v>0.21</v>
      </c>
      <c r="E6354">
        <v>3.0000000000000001E-3</v>
      </c>
    </row>
    <row r="6355" spans="1:5">
      <c r="A6355">
        <v>19471126</v>
      </c>
      <c r="B6355">
        <v>-0.15</v>
      </c>
      <c r="C6355">
        <v>-0.05</v>
      </c>
      <c r="D6355">
        <v>0.2</v>
      </c>
      <c r="E6355">
        <v>3.0000000000000001E-3</v>
      </c>
    </row>
    <row r="6356" spans="1:5">
      <c r="A6356">
        <v>19471128</v>
      </c>
      <c r="B6356">
        <v>-0.87</v>
      </c>
      <c r="C6356">
        <v>-0.28000000000000003</v>
      </c>
      <c r="D6356">
        <v>-0.06</v>
      </c>
      <c r="E6356">
        <v>3.0000000000000001E-3</v>
      </c>
    </row>
    <row r="6357" spans="1:5">
      <c r="A6357">
        <v>19471129</v>
      </c>
      <c r="B6357">
        <v>-0.15</v>
      </c>
      <c r="C6357">
        <v>-0.19</v>
      </c>
      <c r="D6357">
        <v>-0.11</v>
      </c>
      <c r="E6357">
        <v>3.0000000000000001E-3</v>
      </c>
    </row>
    <row r="6358" spans="1:5">
      <c r="A6358">
        <v>19471201</v>
      </c>
      <c r="B6358">
        <v>0.55000000000000004</v>
      </c>
      <c r="C6358">
        <v>-0.23</v>
      </c>
      <c r="D6358">
        <v>0.23</v>
      </c>
      <c r="E6358">
        <v>3.0000000000000001E-3</v>
      </c>
    </row>
    <row r="6359" spans="1:5">
      <c r="A6359">
        <v>19471202</v>
      </c>
      <c r="B6359">
        <v>0.22</v>
      </c>
      <c r="C6359">
        <v>-0.21</v>
      </c>
      <c r="D6359">
        <v>0.36</v>
      </c>
      <c r="E6359">
        <v>3.0000000000000001E-3</v>
      </c>
    </row>
    <row r="6360" spans="1:5">
      <c r="A6360">
        <v>19471203</v>
      </c>
      <c r="B6360">
        <v>-0.74</v>
      </c>
      <c r="C6360">
        <v>-0.14000000000000001</v>
      </c>
      <c r="D6360">
        <v>-0.22</v>
      </c>
      <c r="E6360">
        <v>3.0000000000000001E-3</v>
      </c>
    </row>
    <row r="6361" spans="1:5">
      <c r="A6361">
        <v>19471204</v>
      </c>
      <c r="B6361">
        <v>-0.57999999999999996</v>
      </c>
      <c r="C6361">
        <v>-0.16</v>
      </c>
      <c r="D6361">
        <v>0</v>
      </c>
      <c r="E6361">
        <v>3.0000000000000001E-3</v>
      </c>
    </row>
    <row r="6362" spans="1:5">
      <c r="A6362">
        <v>19471205</v>
      </c>
      <c r="B6362">
        <v>-1.4</v>
      </c>
      <c r="C6362">
        <v>-0.06</v>
      </c>
      <c r="D6362">
        <v>-0.3</v>
      </c>
      <c r="E6362">
        <v>3.0000000000000001E-3</v>
      </c>
    </row>
    <row r="6363" spans="1:5">
      <c r="A6363">
        <v>19471206</v>
      </c>
      <c r="B6363">
        <v>0.02</v>
      </c>
      <c r="C6363">
        <v>0.15</v>
      </c>
      <c r="D6363">
        <v>0.28000000000000003</v>
      </c>
      <c r="E6363">
        <v>3.0000000000000001E-3</v>
      </c>
    </row>
    <row r="6364" spans="1:5">
      <c r="A6364">
        <v>19471208</v>
      </c>
      <c r="B6364">
        <v>0.79</v>
      </c>
      <c r="C6364">
        <v>-0.09</v>
      </c>
      <c r="D6364">
        <v>0.59</v>
      </c>
      <c r="E6364">
        <v>3.0000000000000001E-3</v>
      </c>
    </row>
    <row r="6365" spans="1:5">
      <c r="A6365">
        <v>19471209</v>
      </c>
      <c r="B6365">
        <v>0.45</v>
      </c>
      <c r="C6365">
        <v>0.13</v>
      </c>
      <c r="D6365">
        <v>0.49</v>
      </c>
      <c r="E6365">
        <v>3.0000000000000001E-3</v>
      </c>
    </row>
    <row r="6366" spans="1:5">
      <c r="A6366">
        <v>19471210</v>
      </c>
      <c r="B6366">
        <v>0.23</v>
      </c>
      <c r="C6366">
        <v>0.22</v>
      </c>
      <c r="D6366">
        <v>0.04</v>
      </c>
      <c r="E6366">
        <v>3.0000000000000001E-3</v>
      </c>
    </row>
    <row r="6367" spans="1:5">
      <c r="A6367">
        <v>19471211</v>
      </c>
      <c r="B6367">
        <v>0.14000000000000001</v>
      </c>
      <c r="C6367">
        <v>-0.48</v>
      </c>
      <c r="D6367">
        <v>-7.0000000000000007E-2</v>
      </c>
      <c r="E6367">
        <v>3.0000000000000001E-3</v>
      </c>
    </row>
    <row r="6368" spans="1:5">
      <c r="A6368">
        <v>19471212</v>
      </c>
      <c r="B6368">
        <v>0.65</v>
      </c>
      <c r="C6368">
        <v>0.14000000000000001</v>
      </c>
      <c r="D6368">
        <v>0.44</v>
      </c>
      <c r="E6368">
        <v>3.0000000000000001E-3</v>
      </c>
    </row>
    <row r="6369" spans="1:5">
      <c r="A6369">
        <v>19471213</v>
      </c>
      <c r="B6369">
        <v>0.64</v>
      </c>
      <c r="C6369">
        <v>0.16</v>
      </c>
      <c r="D6369">
        <v>0.63</v>
      </c>
      <c r="E6369">
        <v>3.0000000000000001E-3</v>
      </c>
    </row>
    <row r="6370" spans="1:5">
      <c r="A6370">
        <v>19471215</v>
      </c>
      <c r="B6370">
        <v>0.56999999999999995</v>
      </c>
      <c r="C6370">
        <v>0.21</v>
      </c>
      <c r="D6370">
        <v>0.55000000000000004</v>
      </c>
      <c r="E6370">
        <v>3.0000000000000001E-3</v>
      </c>
    </row>
    <row r="6371" spans="1:5">
      <c r="A6371">
        <v>19471216</v>
      </c>
      <c r="B6371">
        <v>-0.11</v>
      </c>
      <c r="C6371">
        <v>-0.46</v>
      </c>
      <c r="D6371">
        <v>0.03</v>
      </c>
      <c r="E6371">
        <v>3.0000000000000001E-3</v>
      </c>
    </row>
    <row r="6372" spans="1:5">
      <c r="A6372">
        <v>19471217</v>
      </c>
      <c r="B6372">
        <v>0.33</v>
      </c>
      <c r="C6372">
        <v>0.05</v>
      </c>
      <c r="D6372">
        <v>0.61</v>
      </c>
      <c r="E6372">
        <v>3.0000000000000001E-3</v>
      </c>
    </row>
    <row r="6373" spans="1:5">
      <c r="A6373">
        <v>19471218</v>
      </c>
      <c r="B6373">
        <v>-0.08</v>
      </c>
      <c r="C6373">
        <v>-0.14000000000000001</v>
      </c>
      <c r="D6373">
        <v>0.04</v>
      </c>
      <c r="E6373">
        <v>3.0000000000000001E-3</v>
      </c>
    </row>
    <row r="6374" spans="1:5">
      <c r="A6374">
        <v>19471219</v>
      </c>
      <c r="B6374">
        <v>0.39</v>
      </c>
      <c r="C6374">
        <v>0.01</v>
      </c>
      <c r="D6374">
        <v>0.03</v>
      </c>
      <c r="E6374">
        <v>3.0000000000000001E-3</v>
      </c>
    </row>
    <row r="6375" spans="1:5">
      <c r="A6375">
        <v>19471220</v>
      </c>
      <c r="B6375">
        <v>0.83</v>
      </c>
      <c r="C6375">
        <v>-0.02</v>
      </c>
      <c r="D6375">
        <v>0.66</v>
      </c>
      <c r="E6375">
        <v>3.0000000000000001E-3</v>
      </c>
    </row>
    <row r="6376" spans="1:5">
      <c r="A6376">
        <v>19471222</v>
      </c>
      <c r="B6376">
        <v>-0.22</v>
      </c>
      <c r="C6376">
        <v>0</v>
      </c>
      <c r="D6376">
        <v>-7.0000000000000007E-2</v>
      </c>
      <c r="E6376">
        <v>3.0000000000000001E-3</v>
      </c>
    </row>
    <row r="6377" spans="1:5">
      <c r="A6377">
        <v>19471223</v>
      </c>
      <c r="B6377">
        <v>0.33</v>
      </c>
      <c r="C6377">
        <v>-0.48</v>
      </c>
      <c r="D6377">
        <v>0.47</v>
      </c>
      <c r="E6377">
        <v>3.0000000000000001E-3</v>
      </c>
    </row>
    <row r="6378" spans="1:5">
      <c r="A6378">
        <v>19471224</v>
      </c>
      <c r="B6378">
        <v>-7.0000000000000007E-2</v>
      </c>
      <c r="C6378">
        <v>0.08</v>
      </c>
      <c r="D6378">
        <v>-0.2</v>
      </c>
      <c r="E6378">
        <v>3.0000000000000001E-3</v>
      </c>
    </row>
    <row r="6379" spans="1:5">
      <c r="A6379">
        <v>19471226</v>
      </c>
      <c r="B6379">
        <v>-0.75</v>
      </c>
      <c r="C6379">
        <v>-0.55000000000000004</v>
      </c>
      <c r="D6379">
        <v>-0.35</v>
      </c>
      <c r="E6379">
        <v>3.0000000000000001E-3</v>
      </c>
    </row>
    <row r="6380" spans="1:5">
      <c r="A6380">
        <v>19471227</v>
      </c>
      <c r="B6380">
        <v>-0.16</v>
      </c>
      <c r="C6380">
        <v>-0.05</v>
      </c>
      <c r="D6380">
        <v>-0.24</v>
      </c>
      <c r="E6380">
        <v>3.0000000000000001E-3</v>
      </c>
    </row>
    <row r="6381" spans="1:5">
      <c r="A6381">
        <v>19471229</v>
      </c>
      <c r="B6381">
        <v>-0.41</v>
      </c>
      <c r="C6381">
        <v>-0.4</v>
      </c>
      <c r="D6381">
        <v>-0.28999999999999998</v>
      </c>
      <c r="E6381">
        <v>3.0000000000000001E-3</v>
      </c>
    </row>
    <row r="6382" spans="1:5">
      <c r="A6382">
        <v>19471230</v>
      </c>
      <c r="B6382">
        <v>0.88</v>
      </c>
      <c r="C6382">
        <v>-0.12</v>
      </c>
      <c r="D6382">
        <v>0.21</v>
      </c>
      <c r="E6382">
        <v>3.0000000000000001E-3</v>
      </c>
    </row>
    <row r="6383" spans="1:5">
      <c r="A6383">
        <v>19471231</v>
      </c>
      <c r="B6383">
        <v>0.51</v>
      </c>
      <c r="C6383">
        <v>0.05</v>
      </c>
      <c r="D6383">
        <v>-0.27</v>
      </c>
      <c r="E6383">
        <v>3.0000000000000001E-3</v>
      </c>
    </row>
    <row r="6384" spans="1:5">
      <c r="A6384">
        <v>19480102</v>
      </c>
      <c r="B6384">
        <v>0.41</v>
      </c>
      <c r="C6384">
        <v>0.63</v>
      </c>
      <c r="D6384">
        <v>0.83</v>
      </c>
      <c r="E6384">
        <v>3.0000000000000001E-3</v>
      </c>
    </row>
    <row r="6385" spans="1:5">
      <c r="A6385">
        <v>19480105</v>
      </c>
      <c r="B6385">
        <v>-0.9</v>
      </c>
      <c r="C6385">
        <v>0.74</v>
      </c>
      <c r="D6385">
        <v>-0.79</v>
      </c>
      <c r="E6385">
        <v>3.0000000000000001E-3</v>
      </c>
    </row>
    <row r="6386" spans="1:5">
      <c r="A6386">
        <v>19480106</v>
      </c>
      <c r="B6386">
        <v>-0.6</v>
      </c>
      <c r="C6386">
        <v>0.04</v>
      </c>
      <c r="D6386">
        <v>-0.28000000000000003</v>
      </c>
      <c r="E6386">
        <v>3.0000000000000001E-3</v>
      </c>
    </row>
    <row r="6387" spans="1:5">
      <c r="A6387">
        <v>19480107</v>
      </c>
      <c r="B6387">
        <v>0.6</v>
      </c>
      <c r="C6387">
        <v>-0.08</v>
      </c>
      <c r="D6387">
        <v>0.67</v>
      </c>
      <c r="E6387">
        <v>3.0000000000000001E-3</v>
      </c>
    </row>
    <row r="6388" spans="1:5">
      <c r="A6388">
        <v>19480108</v>
      </c>
      <c r="B6388">
        <v>0.57999999999999996</v>
      </c>
      <c r="C6388">
        <v>0.26</v>
      </c>
      <c r="D6388">
        <v>0.5</v>
      </c>
      <c r="E6388">
        <v>3.0000000000000001E-3</v>
      </c>
    </row>
    <row r="6389" spans="1:5">
      <c r="A6389">
        <v>19480109</v>
      </c>
      <c r="B6389">
        <v>-0.36</v>
      </c>
      <c r="C6389">
        <v>0.3</v>
      </c>
      <c r="D6389">
        <v>0.08</v>
      </c>
      <c r="E6389">
        <v>3.0000000000000001E-3</v>
      </c>
    </row>
    <row r="6390" spans="1:5">
      <c r="A6390">
        <v>19480110</v>
      </c>
      <c r="B6390">
        <v>0.06</v>
      </c>
      <c r="C6390">
        <v>-0.18</v>
      </c>
      <c r="D6390">
        <v>7.0000000000000007E-2</v>
      </c>
      <c r="E6390">
        <v>3.0000000000000001E-3</v>
      </c>
    </row>
    <row r="6391" spans="1:5">
      <c r="A6391">
        <v>19480112</v>
      </c>
      <c r="B6391">
        <v>-0.61</v>
      </c>
      <c r="C6391">
        <v>7.0000000000000007E-2</v>
      </c>
      <c r="D6391">
        <v>-0.08</v>
      </c>
      <c r="E6391">
        <v>3.0000000000000001E-3</v>
      </c>
    </row>
    <row r="6392" spans="1:5">
      <c r="A6392">
        <v>19480113</v>
      </c>
      <c r="B6392">
        <v>-1.36</v>
      </c>
      <c r="C6392">
        <v>0.11</v>
      </c>
      <c r="D6392">
        <v>-0.89</v>
      </c>
      <c r="E6392">
        <v>3.0000000000000001E-3</v>
      </c>
    </row>
    <row r="6393" spans="1:5">
      <c r="A6393">
        <v>19480114</v>
      </c>
      <c r="B6393">
        <v>-0.12</v>
      </c>
      <c r="C6393">
        <v>0.28000000000000003</v>
      </c>
      <c r="D6393">
        <v>0.22</v>
      </c>
      <c r="E6393">
        <v>3.0000000000000001E-3</v>
      </c>
    </row>
    <row r="6394" spans="1:5">
      <c r="A6394">
        <v>19480115</v>
      </c>
      <c r="B6394">
        <v>-0.3</v>
      </c>
      <c r="C6394">
        <v>0.28999999999999998</v>
      </c>
      <c r="D6394">
        <v>7.0000000000000007E-2</v>
      </c>
      <c r="E6394">
        <v>3.0000000000000001E-3</v>
      </c>
    </row>
    <row r="6395" spans="1:5">
      <c r="A6395">
        <v>19480116</v>
      </c>
      <c r="B6395">
        <v>0.01</v>
      </c>
      <c r="C6395">
        <v>0.14000000000000001</v>
      </c>
      <c r="D6395">
        <v>0.51</v>
      </c>
      <c r="E6395">
        <v>3.0000000000000001E-3</v>
      </c>
    </row>
    <row r="6396" spans="1:5">
      <c r="A6396">
        <v>19480117</v>
      </c>
      <c r="B6396">
        <v>-0.05</v>
      </c>
      <c r="C6396">
        <v>0</v>
      </c>
      <c r="D6396">
        <v>-0.28000000000000003</v>
      </c>
      <c r="E6396">
        <v>3.0000000000000001E-3</v>
      </c>
    </row>
    <row r="6397" spans="1:5">
      <c r="A6397">
        <v>19480119</v>
      </c>
      <c r="B6397">
        <v>-1.3</v>
      </c>
      <c r="C6397">
        <v>-0.34</v>
      </c>
      <c r="D6397">
        <v>-0.6</v>
      </c>
      <c r="E6397">
        <v>3.0000000000000001E-3</v>
      </c>
    </row>
    <row r="6398" spans="1:5">
      <c r="A6398">
        <v>19480120</v>
      </c>
      <c r="B6398">
        <v>0.05</v>
      </c>
      <c r="C6398">
        <v>0.11</v>
      </c>
      <c r="D6398">
        <v>0.46</v>
      </c>
      <c r="E6398">
        <v>3.0000000000000001E-3</v>
      </c>
    </row>
    <row r="6399" spans="1:5">
      <c r="A6399">
        <v>19480121</v>
      </c>
      <c r="B6399">
        <v>-0.98</v>
      </c>
      <c r="C6399">
        <v>0.12</v>
      </c>
      <c r="D6399">
        <v>-0.62</v>
      </c>
      <c r="E6399">
        <v>3.0000000000000001E-3</v>
      </c>
    </row>
    <row r="6400" spans="1:5">
      <c r="A6400">
        <v>19480122</v>
      </c>
      <c r="B6400">
        <v>-0.77</v>
      </c>
      <c r="C6400">
        <v>-0.01</v>
      </c>
      <c r="D6400">
        <v>0.45</v>
      </c>
      <c r="E6400">
        <v>3.0000000000000001E-3</v>
      </c>
    </row>
    <row r="6401" spans="1:5">
      <c r="A6401">
        <v>19480123</v>
      </c>
      <c r="B6401">
        <v>-0.26</v>
      </c>
      <c r="C6401">
        <v>0.24</v>
      </c>
      <c r="D6401">
        <v>0.11</v>
      </c>
      <c r="E6401">
        <v>3.0000000000000001E-3</v>
      </c>
    </row>
    <row r="6402" spans="1:5">
      <c r="A6402">
        <v>19480124</v>
      </c>
      <c r="B6402">
        <v>0.03</v>
      </c>
      <c r="C6402">
        <v>7.0000000000000007E-2</v>
      </c>
      <c r="D6402">
        <v>0.25</v>
      </c>
      <c r="E6402">
        <v>3.0000000000000001E-3</v>
      </c>
    </row>
    <row r="6403" spans="1:5">
      <c r="A6403">
        <v>19480126</v>
      </c>
      <c r="B6403">
        <v>-0.16</v>
      </c>
      <c r="C6403">
        <v>-7.0000000000000007E-2</v>
      </c>
      <c r="D6403">
        <v>0.13</v>
      </c>
      <c r="E6403">
        <v>3.0000000000000001E-3</v>
      </c>
    </row>
    <row r="6404" spans="1:5">
      <c r="A6404">
        <v>19480127</v>
      </c>
      <c r="B6404">
        <v>0.16</v>
      </c>
      <c r="C6404">
        <v>0.16</v>
      </c>
      <c r="D6404">
        <v>0.4</v>
      </c>
      <c r="E6404">
        <v>3.0000000000000001E-3</v>
      </c>
    </row>
    <row r="6405" spans="1:5">
      <c r="A6405">
        <v>19480128</v>
      </c>
      <c r="B6405">
        <v>0.8</v>
      </c>
      <c r="C6405">
        <v>-0.02</v>
      </c>
      <c r="D6405">
        <v>0.35</v>
      </c>
      <c r="E6405">
        <v>3.0000000000000001E-3</v>
      </c>
    </row>
    <row r="6406" spans="1:5">
      <c r="A6406">
        <v>19480129</v>
      </c>
      <c r="B6406">
        <v>0.98</v>
      </c>
      <c r="C6406">
        <v>-0.19</v>
      </c>
      <c r="D6406">
        <v>0.11</v>
      </c>
      <c r="E6406">
        <v>3.0000000000000001E-3</v>
      </c>
    </row>
    <row r="6407" spans="1:5">
      <c r="A6407">
        <v>19480130</v>
      </c>
      <c r="B6407">
        <v>0.03</v>
      </c>
      <c r="C6407">
        <v>-0.11</v>
      </c>
      <c r="D6407">
        <v>-0.23</v>
      </c>
      <c r="E6407">
        <v>3.0000000000000001E-3</v>
      </c>
    </row>
    <row r="6408" spans="1:5">
      <c r="A6408">
        <v>19480131</v>
      </c>
      <c r="B6408">
        <v>0.1</v>
      </c>
      <c r="C6408">
        <v>0.03</v>
      </c>
      <c r="D6408">
        <v>0</v>
      </c>
      <c r="E6408">
        <v>3.0000000000000001E-3</v>
      </c>
    </row>
    <row r="6409" spans="1:5">
      <c r="A6409">
        <v>19480202</v>
      </c>
      <c r="B6409">
        <v>0</v>
      </c>
      <c r="C6409">
        <v>0.05</v>
      </c>
      <c r="D6409">
        <v>-0.12</v>
      </c>
      <c r="E6409">
        <v>3.0000000000000001E-3</v>
      </c>
    </row>
    <row r="6410" spans="1:5">
      <c r="A6410">
        <v>19480203</v>
      </c>
      <c r="B6410">
        <v>-0.57999999999999996</v>
      </c>
      <c r="C6410">
        <v>-0.13</v>
      </c>
      <c r="D6410">
        <v>-0.26</v>
      </c>
      <c r="E6410">
        <v>3.0000000000000001E-3</v>
      </c>
    </row>
    <row r="6411" spans="1:5">
      <c r="A6411">
        <v>19480204</v>
      </c>
      <c r="B6411">
        <v>-1.82</v>
      </c>
      <c r="C6411">
        <v>-0.55000000000000004</v>
      </c>
      <c r="D6411">
        <v>-0.56999999999999995</v>
      </c>
      <c r="E6411">
        <v>3.0000000000000001E-3</v>
      </c>
    </row>
    <row r="6412" spans="1:5">
      <c r="A6412">
        <v>19480205</v>
      </c>
      <c r="B6412">
        <v>-1.0900000000000001</v>
      </c>
      <c r="C6412">
        <v>-0.09</v>
      </c>
      <c r="D6412">
        <v>-0.06</v>
      </c>
      <c r="E6412">
        <v>3.0000000000000001E-3</v>
      </c>
    </row>
    <row r="6413" spans="1:5">
      <c r="A6413">
        <v>19480206</v>
      </c>
      <c r="B6413">
        <v>0.17</v>
      </c>
      <c r="C6413">
        <v>0.04</v>
      </c>
      <c r="D6413">
        <v>0.24</v>
      </c>
      <c r="E6413">
        <v>3.0000000000000001E-3</v>
      </c>
    </row>
    <row r="6414" spans="1:5">
      <c r="A6414">
        <v>19480207</v>
      </c>
      <c r="B6414">
        <v>0.62</v>
      </c>
      <c r="C6414">
        <v>0.02</v>
      </c>
      <c r="D6414">
        <v>0.39</v>
      </c>
      <c r="E6414">
        <v>3.0000000000000001E-3</v>
      </c>
    </row>
    <row r="6415" spans="1:5">
      <c r="A6415">
        <v>19480209</v>
      </c>
      <c r="B6415">
        <v>0</v>
      </c>
      <c r="C6415">
        <v>-0.05</v>
      </c>
      <c r="D6415">
        <v>-0.31</v>
      </c>
      <c r="E6415">
        <v>3.0000000000000001E-3</v>
      </c>
    </row>
    <row r="6416" spans="1:5">
      <c r="A6416">
        <v>19480210</v>
      </c>
      <c r="B6416">
        <v>-2.76</v>
      </c>
      <c r="C6416">
        <v>-0.62</v>
      </c>
      <c r="D6416">
        <v>-1.18</v>
      </c>
      <c r="E6416">
        <v>3.0000000000000001E-3</v>
      </c>
    </row>
    <row r="6417" spans="1:5">
      <c r="A6417">
        <v>19480211</v>
      </c>
      <c r="B6417">
        <v>-0.27</v>
      </c>
      <c r="C6417">
        <v>-0.66</v>
      </c>
      <c r="D6417">
        <v>-0.01</v>
      </c>
      <c r="E6417">
        <v>3.0000000000000001E-3</v>
      </c>
    </row>
    <row r="6418" spans="1:5">
      <c r="A6418">
        <v>19480213</v>
      </c>
      <c r="B6418">
        <v>-0.03</v>
      </c>
      <c r="C6418">
        <v>0.17</v>
      </c>
      <c r="D6418">
        <v>0.34</v>
      </c>
      <c r="E6418">
        <v>3.0000000000000001E-3</v>
      </c>
    </row>
    <row r="6419" spans="1:5">
      <c r="A6419">
        <v>19480214</v>
      </c>
      <c r="B6419">
        <v>0.18</v>
      </c>
      <c r="C6419">
        <v>0.32</v>
      </c>
      <c r="D6419">
        <v>0.22</v>
      </c>
      <c r="E6419">
        <v>3.0000000000000001E-3</v>
      </c>
    </row>
    <row r="6420" spans="1:5">
      <c r="A6420">
        <v>19480216</v>
      </c>
      <c r="B6420">
        <v>1.29</v>
      </c>
      <c r="C6420">
        <v>-0.23</v>
      </c>
      <c r="D6420">
        <v>0.22</v>
      </c>
      <c r="E6420">
        <v>3.0000000000000001E-3</v>
      </c>
    </row>
    <row r="6421" spans="1:5">
      <c r="A6421">
        <v>19480217</v>
      </c>
      <c r="B6421">
        <v>0.22</v>
      </c>
      <c r="C6421">
        <v>0.11</v>
      </c>
      <c r="D6421">
        <v>-0.13</v>
      </c>
      <c r="E6421">
        <v>3.0000000000000001E-3</v>
      </c>
    </row>
    <row r="6422" spans="1:5">
      <c r="A6422">
        <v>19480218</v>
      </c>
      <c r="B6422">
        <v>-0.14000000000000001</v>
      </c>
      <c r="C6422">
        <v>-0.24</v>
      </c>
      <c r="D6422">
        <v>0.09</v>
      </c>
      <c r="E6422">
        <v>3.0000000000000001E-3</v>
      </c>
    </row>
    <row r="6423" spans="1:5">
      <c r="A6423">
        <v>19480219</v>
      </c>
      <c r="B6423">
        <v>-0.22</v>
      </c>
      <c r="C6423">
        <v>0.16</v>
      </c>
      <c r="D6423">
        <v>-0.04</v>
      </c>
      <c r="E6423">
        <v>3.0000000000000001E-3</v>
      </c>
    </row>
    <row r="6424" spans="1:5">
      <c r="A6424">
        <v>19480220</v>
      </c>
      <c r="B6424">
        <v>-0.42</v>
      </c>
      <c r="C6424">
        <v>-0.28000000000000003</v>
      </c>
      <c r="D6424">
        <v>-7.0000000000000007E-2</v>
      </c>
      <c r="E6424">
        <v>3.0000000000000001E-3</v>
      </c>
    </row>
    <row r="6425" spans="1:5">
      <c r="A6425">
        <v>19480221</v>
      </c>
      <c r="B6425">
        <v>0.16</v>
      </c>
      <c r="C6425">
        <v>0.34</v>
      </c>
      <c r="D6425">
        <v>0.24</v>
      </c>
      <c r="E6425">
        <v>3.0000000000000001E-3</v>
      </c>
    </row>
    <row r="6426" spans="1:5">
      <c r="A6426">
        <v>19480224</v>
      </c>
      <c r="B6426">
        <v>0.14000000000000001</v>
      </c>
      <c r="C6426">
        <v>-0.3</v>
      </c>
      <c r="D6426">
        <v>0.19</v>
      </c>
      <c r="E6426">
        <v>3.0000000000000001E-3</v>
      </c>
    </row>
    <row r="6427" spans="1:5">
      <c r="A6427">
        <v>19480225</v>
      </c>
      <c r="B6427">
        <v>0.59</v>
      </c>
      <c r="C6427">
        <v>0.11</v>
      </c>
      <c r="D6427">
        <v>0.46</v>
      </c>
      <c r="E6427">
        <v>3.0000000000000001E-3</v>
      </c>
    </row>
    <row r="6428" spans="1:5">
      <c r="A6428">
        <v>19480226</v>
      </c>
      <c r="B6428">
        <v>-0.51</v>
      </c>
      <c r="C6428">
        <v>0</v>
      </c>
      <c r="D6428">
        <v>-0.12</v>
      </c>
      <c r="E6428">
        <v>3.0000000000000001E-3</v>
      </c>
    </row>
    <row r="6429" spans="1:5">
      <c r="A6429">
        <v>19480227</v>
      </c>
      <c r="B6429">
        <v>-0.44</v>
      </c>
      <c r="C6429">
        <v>-0.26</v>
      </c>
      <c r="D6429">
        <v>0.12</v>
      </c>
      <c r="E6429">
        <v>3.0000000000000001E-3</v>
      </c>
    </row>
    <row r="6430" spans="1:5">
      <c r="A6430">
        <v>19480228</v>
      </c>
      <c r="B6430">
        <v>0.52</v>
      </c>
      <c r="C6430">
        <v>0.34</v>
      </c>
      <c r="D6430">
        <v>0.52</v>
      </c>
      <c r="E6430">
        <v>3.0000000000000001E-3</v>
      </c>
    </row>
    <row r="6431" spans="1:5">
      <c r="A6431">
        <v>19480301</v>
      </c>
      <c r="B6431">
        <v>0.5</v>
      </c>
      <c r="C6431">
        <v>0.12</v>
      </c>
      <c r="D6431">
        <v>0.42</v>
      </c>
      <c r="E6431">
        <v>3.0000000000000001E-3</v>
      </c>
    </row>
    <row r="6432" spans="1:5">
      <c r="A6432">
        <v>19480302</v>
      </c>
      <c r="B6432">
        <v>0.57999999999999996</v>
      </c>
      <c r="C6432">
        <v>-0.39</v>
      </c>
      <c r="D6432">
        <v>0.64</v>
      </c>
      <c r="E6432">
        <v>3.0000000000000001E-3</v>
      </c>
    </row>
    <row r="6433" spans="1:5">
      <c r="A6433">
        <v>19480303</v>
      </c>
      <c r="B6433">
        <v>0.27</v>
      </c>
      <c r="C6433">
        <v>0.02</v>
      </c>
      <c r="D6433">
        <v>0.27</v>
      </c>
      <c r="E6433">
        <v>3.0000000000000001E-3</v>
      </c>
    </row>
    <row r="6434" spans="1:5">
      <c r="A6434">
        <v>19480304</v>
      </c>
      <c r="B6434">
        <v>-0.28999999999999998</v>
      </c>
      <c r="C6434">
        <v>-0.03</v>
      </c>
      <c r="D6434">
        <v>-0.53</v>
      </c>
      <c r="E6434">
        <v>3.0000000000000001E-3</v>
      </c>
    </row>
    <row r="6435" spans="1:5">
      <c r="A6435">
        <v>19480305</v>
      </c>
      <c r="B6435">
        <v>0.12</v>
      </c>
      <c r="C6435">
        <v>0.02</v>
      </c>
      <c r="D6435">
        <v>0</v>
      </c>
      <c r="E6435">
        <v>3.0000000000000001E-3</v>
      </c>
    </row>
    <row r="6436" spans="1:5">
      <c r="A6436">
        <v>19480306</v>
      </c>
      <c r="B6436">
        <v>0.43</v>
      </c>
      <c r="C6436">
        <v>0.18</v>
      </c>
      <c r="D6436">
        <v>0.09</v>
      </c>
      <c r="E6436">
        <v>3.0000000000000001E-3</v>
      </c>
    </row>
    <row r="6437" spans="1:5">
      <c r="A6437">
        <v>19480308</v>
      </c>
      <c r="B6437">
        <v>-0.67</v>
      </c>
      <c r="C6437">
        <v>-0.01</v>
      </c>
      <c r="D6437">
        <v>7.0000000000000007E-2</v>
      </c>
      <c r="E6437">
        <v>3.0000000000000001E-3</v>
      </c>
    </row>
    <row r="6438" spans="1:5">
      <c r="A6438">
        <v>19480309</v>
      </c>
      <c r="B6438">
        <v>-0.61</v>
      </c>
      <c r="C6438">
        <v>-0.41</v>
      </c>
      <c r="D6438">
        <v>-0.16</v>
      </c>
      <c r="E6438">
        <v>3.0000000000000001E-3</v>
      </c>
    </row>
    <row r="6439" spans="1:5">
      <c r="A6439">
        <v>19480310</v>
      </c>
      <c r="B6439">
        <v>0.43</v>
      </c>
      <c r="C6439">
        <v>0.27</v>
      </c>
      <c r="D6439">
        <v>0.69</v>
      </c>
      <c r="E6439">
        <v>3.0000000000000001E-3</v>
      </c>
    </row>
    <row r="6440" spans="1:5">
      <c r="A6440">
        <v>19480311</v>
      </c>
      <c r="B6440">
        <v>-0.02</v>
      </c>
      <c r="C6440">
        <v>0.19</v>
      </c>
      <c r="D6440">
        <v>-0.02</v>
      </c>
      <c r="E6440">
        <v>3.0000000000000001E-3</v>
      </c>
    </row>
    <row r="6441" spans="1:5">
      <c r="A6441">
        <v>19480312</v>
      </c>
      <c r="B6441">
        <v>0.01</v>
      </c>
      <c r="C6441">
        <v>-0.2</v>
      </c>
      <c r="D6441">
        <v>0.26</v>
      </c>
      <c r="E6441">
        <v>3.0000000000000001E-3</v>
      </c>
    </row>
    <row r="6442" spans="1:5">
      <c r="A6442">
        <v>19480313</v>
      </c>
      <c r="B6442">
        <v>0.45</v>
      </c>
      <c r="C6442">
        <v>0.02</v>
      </c>
      <c r="D6442">
        <v>0.21</v>
      </c>
      <c r="E6442">
        <v>3.0000000000000001E-3</v>
      </c>
    </row>
    <row r="6443" spans="1:5">
      <c r="A6443">
        <v>19480315</v>
      </c>
      <c r="B6443">
        <v>-0.03</v>
      </c>
      <c r="C6443">
        <v>-0.04</v>
      </c>
      <c r="D6443">
        <v>-7.0000000000000007E-2</v>
      </c>
      <c r="E6443">
        <v>3.0000000000000001E-3</v>
      </c>
    </row>
    <row r="6444" spans="1:5">
      <c r="A6444">
        <v>19480316</v>
      </c>
      <c r="B6444">
        <v>-1.66</v>
      </c>
      <c r="C6444">
        <v>-0.39</v>
      </c>
      <c r="D6444">
        <v>-0.95</v>
      </c>
      <c r="E6444">
        <v>3.0000000000000001E-3</v>
      </c>
    </row>
    <row r="6445" spans="1:5">
      <c r="A6445">
        <v>19480317</v>
      </c>
      <c r="B6445">
        <v>0.69</v>
      </c>
      <c r="C6445">
        <v>-0.16</v>
      </c>
      <c r="D6445">
        <v>0.97</v>
      </c>
      <c r="E6445">
        <v>3.0000000000000001E-3</v>
      </c>
    </row>
    <row r="6446" spans="1:5">
      <c r="A6446">
        <v>19480318</v>
      </c>
      <c r="B6446">
        <v>0.77</v>
      </c>
      <c r="C6446">
        <v>0.62</v>
      </c>
      <c r="D6446">
        <v>0.59</v>
      </c>
      <c r="E6446">
        <v>3.0000000000000001E-3</v>
      </c>
    </row>
    <row r="6447" spans="1:5">
      <c r="A6447">
        <v>19480319</v>
      </c>
      <c r="B6447">
        <v>1.61</v>
      </c>
      <c r="C6447">
        <v>-0.17</v>
      </c>
      <c r="D6447">
        <v>0.71</v>
      </c>
      <c r="E6447">
        <v>3.0000000000000001E-3</v>
      </c>
    </row>
    <row r="6448" spans="1:5">
      <c r="A6448">
        <v>19480320</v>
      </c>
      <c r="B6448">
        <v>2.2200000000000002</v>
      </c>
      <c r="C6448">
        <v>0.36</v>
      </c>
      <c r="D6448">
        <v>0.64</v>
      </c>
      <c r="E6448">
        <v>3.0000000000000001E-3</v>
      </c>
    </row>
    <row r="6449" spans="1:5">
      <c r="A6449">
        <v>19480322</v>
      </c>
      <c r="B6449">
        <v>0.51</v>
      </c>
      <c r="C6449">
        <v>0.73</v>
      </c>
      <c r="D6449">
        <v>-1.23</v>
      </c>
      <c r="E6449">
        <v>3.0000000000000001E-3</v>
      </c>
    </row>
    <row r="6450" spans="1:5">
      <c r="A6450">
        <v>19480323</v>
      </c>
      <c r="B6450">
        <v>0.06</v>
      </c>
      <c r="C6450">
        <v>-0.02</v>
      </c>
      <c r="D6450">
        <v>-0.03</v>
      </c>
      <c r="E6450">
        <v>3.0000000000000001E-3</v>
      </c>
    </row>
    <row r="6451" spans="1:5">
      <c r="A6451">
        <v>19480324</v>
      </c>
      <c r="B6451">
        <v>0.02</v>
      </c>
      <c r="C6451">
        <v>-0.04</v>
      </c>
      <c r="D6451">
        <v>0.42</v>
      </c>
      <c r="E6451">
        <v>3.0000000000000001E-3</v>
      </c>
    </row>
    <row r="6452" spans="1:5">
      <c r="A6452">
        <v>19480325</v>
      </c>
      <c r="B6452">
        <v>0.37</v>
      </c>
      <c r="C6452">
        <v>-0.28999999999999998</v>
      </c>
      <c r="D6452">
        <v>0.41</v>
      </c>
      <c r="E6452">
        <v>3.0000000000000001E-3</v>
      </c>
    </row>
    <row r="6453" spans="1:5">
      <c r="A6453">
        <v>19480327</v>
      </c>
      <c r="B6453">
        <v>-0.19</v>
      </c>
      <c r="C6453">
        <v>0.16</v>
      </c>
      <c r="D6453">
        <v>0.01</v>
      </c>
      <c r="E6453">
        <v>3.0000000000000001E-3</v>
      </c>
    </row>
    <row r="6454" spans="1:5">
      <c r="A6454">
        <v>19480329</v>
      </c>
      <c r="B6454">
        <v>-0.11</v>
      </c>
      <c r="C6454">
        <v>-0.31</v>
      </c>
      <c r="D6454">
        <v>0</v>
      </c>
      <c r="E6454">
        <v>3.0000000000000001E-3</v>
      </c>
    </row>
    <row r="6455" spans="1:5">
      <c r="A6455">
        <v>19480330</v>
      </c>
      <c r="B6455">
        <v>0.95</v>
      </c>
      <c r="C6455">
        <v>-0.23</v>
      </c>
      <c r="D6455">
        <v>0.36</v>
      </c>
      <c r="E6455">
        <v>3.0000000000000001E-3</v>
      </c>
    </row>
    <row r="6456" spans="1:5">
      <c r="A6456">
        <v>19480331</v>
      </c>
      <c r="B6456">
        <v>1.46</v>
      </c>
      <c r="C6456">
        <v>0.16</v>
      </c>
      <c r="D6456">
        <v>0.44</v>
      </c>
      <c r="E6456">
        <v>3.0000000000000001E-3</v>
      </c>
    </row>
    <row r="6457" spans="1:5">
      <c r="A6457">
        <v>19480401</v>
      </c>
      <c r="B6457">
        <v>0.22</v>
      </c>
      <c r="C6457">
        <v>-0.31</v>
      </c>
      <c r="D6457">
        <v>0.01</v>
      </c>
      <c r="E6457">
        <v>3.0000000000000001E-3</v>
      </c>
    </row>
    <row r="6458" spans="1:5">
      <c r="A6458">
        <v>19480402</v>
      </c>
      <c r="B6458">
        <v>0.12</v>
      </c>
      <c r="C6458">
        <v>-0.15</v>
      </c>
      <c r="D6458">
        <v>-0.53</v>
      </c>
      <c r="E6458">
        <v>3.0000000000000001E-3</v>
      </c>
    </row>
    <row r="6459" spans="1:5">
      <c r="A6459">
        <v>19480403</v>
      </c>
      <c r="B6459">
        <v>0.12</v>
      </c>
      <c r="C6459">
        <v>-0.02</v>
      </c>
      <c r="D6459">
        <v>-0.18</v>
      </c>
      <c r="E6459">
        <v>3.0000000000000001E-3</v>
      </c>
    </row>
    <row r="6460" spans="1:5">
      <c r="A6460">
        <v>19480405</v>
      </c>
      <c r="B6460">
        <v>0.25</v>
      </c>
      <c r="C6460">
        <v>0.06</v>
      </c>
      <c r="D6460">
        <v>-0.08</v>
      </c>
      <c r="E6460">
        <v>3.0000000000000001E-3</v>
      </c>
    </row>
    <row r="6461" spans="1:5">
      <c r="A6461">
        <v>19480406</v>
      </c>
      <c r="B6461">
        <v>0.49</v>
      </c>
      <c r="C6461">
        <v>-0.42</v>
      </c>
      <c r="D6461">
        <v>0.24</v>
      </c>
      <c r="E6461">
        <v>3.0000000000000001E-3</v>
      </c>
    </row>
    <row r="6462" spans="1:5">
      <c r="A6462">
        <v>19480407</v>
      </c>
      <c r="B6462">
        <v>-0.21</v>
      </c>
      <c r="C6462">
        <v>-0.12</v>
      </c>
      <c r="D6462">
        <v>0.16</v>
      </c>
      <c r="E6462">
        <v>3.0000000000000001E-3</v>
      </c>
    </row>
    <row r="6463" spans="1:5">
      <c r="A6463">
        <v>19480408</v>
      </c>
      <c r="B6463">
        <v>0.28999999999999998</v>
      </c>
      <c r="C6463">
        <v>-0.23</v>
      </c>
      <c r="D6463">
        <v>0.54</v>
      </c>
      <c r="E6463">
        <v>3.0000000000000001E-3</v>
      </c>
    </row>
    <row r="6464" spans="1:5">
      <c r="A6464">
        <v>19480409</v>
      </c>
      <c r="B6464">
        <v>0.1</v>
      </c>
      <c r="C6464">
        <v>0.34</v>
      </c>
      <c r="D6464">
        <v>0.49</v>
      </c>
      <c r="E6464">
        <v>3.0000000000000001E-3</v>
      </c>
    </row>
    <row r="6465" spans="1:5">
      <c r="A6465">
        <v>19480410</v>
      </c>
      <c r="B6465">
        <v>0.09</v>
      </c>
      <c r="C6465">
        <v>-0.11</v>
      </c>
      <c r="D6465">
        <v>0.09</v>
      </c>
      <c r="E6465">
        <v>3.0000000000000001E-3</v>
      </c>
    </row>
    <row r="6466" spans="1:5">
      <c r="A6466">
        <v>19480412</v>
      </c>
      <c r="B6466">
        <v>-0.19</v>
      </c>
      <c r="C6466">
        <v>0.17</v>
      </c>
      <c r="D6466">
        <v>-0.28999999999999998</v>
      </c>
      <c r="E6466">
        <v>3.0000000000000001E-3</v>
      </c>
    </row>
    <row r="6467" spans="1:5">
      <c r="A6467">
        <v>19480413</v>
      </c>
      <c r="B6467">
        <v>0.01</v>
      </c>
      <c r="C6467">
        <v>-0.12</v>
      </c>
      <c r="D6467">
        <v>0.08</v>
      </c>
      <c r="E6467">
        <v>3.0000000000000001E-3</v>
      </c>
    </row>
    <row r="6468" spans="1:5">
      <c r="A6468">
        <v>19480414</v>
      </c>
      <c r="B6468">
        <v>0.01</v>
      </c>
      <c r="C6468">
        <v>-0.17</v>
      </c>
      <c r="D6468">
        <v>0.47</v>
      </c>
      <c r="E6468">
        <v>3.0000000000000001E-3</v>
      </c>
    </row>
    <row r="6469" spans="1:5">
      <c r="A6469">
        <v>19480415</v>
      </c>
      <c r="B6469">
        <v>0.82</v>
      </c>
      <c r="C6469">
        <v>0.13</v>
      </c>
      <c r="D6469">
        <v>0.89</v>
      </c>
      <c r="E6469">
        <v>3.0000000000000001E-3</v>
      </c>
    </row>
    <row r="6470" spans="1:5">
      <c r="A6470">
        <v>19480416</v>
      </c>
      <c r="B6470">
        <v>0.4</v>
      </c>
      <c r="C6470">
        <v>0.31</v>
      </c>
      <c r="D6470">
        <v>-0.1</v>
      </c>
      <c r="E6470">
        <v>3.0000000000000001E-3</v>
      </c>
    </row>
    <row r="6471" spans="1:5">
      <c r="A6471">
        <v>19480417</v>
      </c>
      <c r="B6471">
        <v>-7.0000000000000007E-2</v>
      </c>
      <c r="C6471">
        <v>0.04</v>
      </c>
      <c r="D6471">
        <v>-0.32</v>
      </c>
      <c r="E6471">
        <v>3.0000000000000001E-3</v>
      </c>
    </row>
    <row r="6472" spans="1:5">
      <c r="A6472">
        <v>19480419</v>
      </c>
      <c r="B6472">
        <v>0.53</v>
      </c>
      <c r="C6472">
        <v>-0.09</v>
      </c>
      <c r="D6472">
        <v>1.01</v>
      </c>
      <c r="E6472">
        <v>3.0000000000000001E-3</v>
      </c>
    </row>
    <row r="6473" spans="1:5">
      <c r="A6473">
        <v>19480420</v>
      </c>
      <c r="B6473">
        <v>-0.13</v>
      </c>
      <c r="C6473">
        <v>-0.3</v>
      </c>
      <c r="D6473">
        <v>-0.28000000000000003</v>
      </c>
      <c r="E6473">
        <v>3.0000000000000001E-3</v>
      </c>
    </row>
    <row r="6474" spans="1:5">
      <c r="A6474">
        <v>19480421</v>
      </c>
      <c r="B6474">
        <v>0.45</v>
      </c>
      <c r="C6474">
        <v>-0.6</v>
      </c>
      <c r="D6474">
        <v>1.01</v>
      </c>
      <c r="E6474">
        <v>3.0000000000000001E-3</v>
      </c>
    </row>
    <row r="6475" spans="1:5">
      <c r="A6475">
        <v>19480422</v>
      </c>
      <c r="B6475">
        <v>0.83</v>
      </c>
      <c r="C6475">
        <v>-0.24</v>
      </c>
      <c r="D6475">
        <v>0.44</v>
      </c>
      <c r="E6475">
        <v>3.0000000000000001E-3</v>
      </c>
    </row>
    <row r="6476" spans="1:5">
      <c r="A6476">
        <v>19480423</v>
      </c>
      <c r="B6476">
        <v>0.47</v>
      </c>
      <c r="C6476">
        <v>0.45</v>
      </c>
      <c r="D6476">
        <v>0.45</v>
      </c>
      <c r="E6476">
        <v>3.0000000000000001E-3</v>
      </c>
    </row>
    <row r="6477" spans="1:5">
      <c r="A6477">
        <v>19480424</v>
      </c>
      <c r="B6477">
        <v>-0.11</v>
      </c>
      <c r="C6477">
        <v>0.37</v>
      </c>
      <c r="D6477">
        <v>-0.21</v>
      </c>
      <c r="E6477">
        <v>3.0000000000000001E-3</v>
      </c>
    </row>
    <row r="6478" spans="1:5">
      <c r="A6478">
        <v>19480426</v>
      </c>
      <c r="B6478">
        <v>-1.1299999999999999</v>
      </c>
      <c r="C6478">
        <v>0.05</v>
      </c>
      <c r="D6478">
        <v>-1.02</v>
      </c>
      <c r="E6478">
        <v>3.0000000000000001E-3</v>
      </c>
    </row>
    <row r="6479" spans="1:5">
      <c r="A6479">
        <v>19480427</v>
      </c>
      <c r="B6479">
        <v>0.16</v>
      </c>
      <c r="C6479">
        <v>0</v>
      </c>
      <c r="D6479">
        <v>0.56999999999999995</v>
      </c>
      <c r="E6479">
        <v>3.0000000000000001E-3</v>
      </c>
    </row>
    <row r="6480" spans="1:5">
      <c r="A6480">
        <v>19480428</v>
      </c>
      <c r="B6480">
        <v>0.25</v>
      </c>
      <c r="C6480">
        <v>-7.0000000000000007E-2</v>
      </c>
      <c r="D6480">
        <v>0.23</v>
      </c>
      <c r="E6480">
        <v>3.0000000000000001E-3</v>
      </c>
    </row>
    <row r="6481" spans="1:5">
      <c r="A6481">
        <v>19480429</v>
      </c>
      <c r="B6481">
        <v>0.02</v>
      </c>
      <c r="C6481">
        <v>-0.19</v>
      </c>
      <c r="D6481">
        <v>0.38</v>
      </c>
      <c r="E6481">
        <v>3.0000000000000001E-3</v>
      </c>
    </row>
    <row r="6482" spans="1:5">
      <c r="A6482">
        <v>19480430</v>
      </c>
      <c r="B6482">
        <v>-0.18</v>
      </c>
      <c r="C6482">
        <v>-0.35</v>
      </c>
      <c r="D6482">
        <v>-0.05</v>
      </c>
      <c r="E6482">
        <v>3.0000000000000001E-3</v>
      </c>
    </row>
    <row r="6483" spans="1:5">
      <c r="A6483">
        <v>19480501</v>
      </c>
      <c r="B6483">
        <v>-0.24</v>
      </c>
      <c r="C6483">
        <v>0.09</v>
      </c>
      <c r="D6483">
        <v>-0.33</v>
      </c>
      <c r="E6483">
        <v>3.0000000000000001E-3</v>
      </c>
    </row>
    <row r="6484" spans="1:5">
      <c r="A6484">
        <v>19480503</v>
      </c>
      <c r="B6484">
        <v>0.72</v>
      </c>
      <c r="C6484">
        <v>-0.35</v>
      </c>
      <c r="D6484">
        <v>0.78</v>
      </c>
      <c r="E6484">
        <v>3.0000000000000001E-3</v>
      </c>
    </row>
    <row r="6485" spans="1:5">
      <c r="A6485">
        <v>19480504</v>
      </c>
      <c r="B6485">
        <v>0.09</v>
      </c>
      <c r="C6485">
        <v>0.09</v>
      </c>
      <c r="D6485">
        <v>0.05</v>
      </c>
      <c r="E6485">
        <v>3.0000000000000001E-3</v>
      </c>
    </row>
    <row r="6486" spans="1:5">
      <c r="A6486">
        <v>19480505</v>
      </c>
      <c r="B6486">
        <v>-0.56999999999999995</v>
      </c>
      <c r="C6486">
        <v>-0.05</v>
      </c>
      <c r="D6486">
        <v>-0.94</v>
      </c>
      <c r="E6486">
        <v>3.0000000000000001E-3</v>
      </c>
    </row>
    <row r="6487" spans="1:5">
      <c r="A6487">
        <v>19480506</v>
      </c>
      <c r="B6487">
        <v>0.64</v>
      </c>
      <c r="C6487">
        <v>0.01</v>
      </c>
      <c r="D6487">
        <v>0.7</v>
      </c>
      <c r="E6487">
        <v>3.0000000000000001E-3</v>
      </c>
    </row>
    <row r="6488" spans="1:5">
      <c r="A6488">
        <v>19480507</v>
      </c>
      <c r="B6488">
        <v>0.5</v>
      </c>
      <c r="C6488">
        <v>0.17</v>
      </c>
      <c r="D6488">
        <v>-0.37</v>
      </c>
      <c r="E6488">
        <v>3.0000000000000001E-3</v>
      </c>
    </row>
    <row r="6489" spans="1:5">
      <c r="A6489">
        <v>19480508</v>
      </c>
      <c r="B6489">
        <v>0.26</v>
      </c>
      <c r="C6489">
        <v>0.01</v>
      </c>
      <c r="D6489">
        <v>7.0000000000000007E-2</v>
      </c>
      <c r="E6489">
        <v>3.0000000000000001E-3</v>
      </c>
    </row>
    <row r="6490" spans="1:5">
      <c r="A6490">
        <v>19480510</v>
      </c>
      <c r="B6490">
        <v>0.25</v>
      </c>
      <c r="C6490">
        <v>-0.57999999999999996</v>
      </c>
      <c r="D6490">
        <v>0.77</v>
      </c>
      <c r="E6490">
        <v>3.0000000000000001E-3</v>
      </c>
    </row>
    <row r="6491" spans="1:5">
      <c r="A6491">
        <v>19480511</v>
      </c>
      <c r="B6491">
        <v>0.45</v>
      </c>
      <c r="C6491">
        <v>0.11</v>
      </c>
      <c r="D6491">
        <v>-0.34</v>
      </c>
      <c r="E6491">
        <v>3.0000000000000001E-3</v>
      </c>
    </row>
    <row r="6492" spans="1:5">
      <c r="A6492">
        <v>19480512</v>
      </c>
      <c r="B6492">
        <v>0.19</v>
      </c>
      <c r="C6492">
        <v>0.01</v>
      </c>
      <c r="D6492">
        <v>7.0000000000000007E-2</v>
      </c>
      <c r="E6492">
        <v>3.0000000000000001E-3</v>
      </c>
    </row>
    <row r="6493" spans="1:5">
      <c r="A6493">
        <v>19480513</v>
      </c>
      <c r="B6493">
        <v>0.56999999999999995</v>
      </c>
      <c r="C6493">
        <v>0.31</v>
      </c>
      <c r="D6493">
        <v>0</v>
      </c>
      <c r="E6493">
        <v>3.0000000000000001E-3</v>
      </c>
    </row>
    <row r="6494" spans="1:5">
      <c r="A6494">
        <v>19480514</v>
      </c>
      <c r="B6494">
        <v>2.02</v>
      </c>
      <c r="C6494">
        <v>0.79</v>
      </c>
      <c r="D6494">
        <v>0.22</v>
      </c>
      <c r="E6494">
        <v>3.0000000000000001E-3</v>
      </c>
    </row>
    <row r="6495" spans="1:5">
      <c r="A6495">
        <v>19480515</v>
      </c>
      <c r="B6495">
        <v>0.95</v>
      </c>
      <c r="C6495">
        <v>0.72</v>
      </c>
      <c r="D6495">
        <v>-0.89</v>
      </c>
      <c r="E6495">
        <v>3.0000000000000001E-3</v>
      </c>
    </row>
    <row r="6496" spans="1:5">
      <c r="A6496">
        <v>19480517</v>
      </c>
      <c r="B6496">
        <v>0.37</v>
      </c>
      <c r="C6496">
        <v>0.44</v>
      </c>
      <c r="D6496">
        <v>-0.41</v>
      </c>
      <c r="E6496">
        <v>3.0000000000000001E-3</v>
      </c>
    </row>
    <row r="6497" spans="1:5">
      <c r="A6497">
        <v>19480518</v>
      </c>
      <c r="B6497">
        <v>-0.97</v>
      </c>
      <c r="C6497">
        <v>-0.27</v>
      </c>
      <c r="D6497">
        <v>-0.25</v>
      </c>
      <c r="E6497">
        <v>3.0000000000000001E-3</v>
      </c>
    </row>
    <row r="6498" spans="1:5">
      <c r="A6498">
        <v>19480519</v>
      </c>
      <c r="B6498">
        <v>0.18</v>
      </c>
      <c r="C6498">
        <v>-0.04</v>
      </c>
      <c r="D6498">
        <v>0.24</v>
      </c>
      <c r="E6498">
        <v>3.0000000000000001E-3</v>
      </c>
    </row>
    <row r="6499" spans="1:5">
      <c r="A6499">
        <v>19480520</v>
      </c>
      <c r="B6499">
        <v>0.79</v>
      </c>
      <c r="C6499">
        <v>0.46</v>
      </c>
      <c r="D6499">
        <v>0.59</v>
      </c>
      <c r="E6499">
        <v>3.0000000000000001E-3</v>
      </c>
    </row>
    <row r="6500" spans="1:5">
      <c r="A6500">
        <v>19480521</v>
      </c>
      <c r="B6500">
        <v>0.32</v>
      </c>
      <c r="C6500">
        <v>0.12</v>
      </c>
      <c r="D6500">
        <v>0.08</v>
      </c>
      <c r="E6500">
        <v>3.0000000000000001E-3</v>
      </c>
    </row>
    <row r="6501" spans="1:5">
      <c r="A6501">
        <v>19480522</v>
      </c>
      <c r="B6501">
        <v>0.18</v>
      </c>
      <c r="C6501">
        <v>0.02</v>
      </c>
      <c r="D6501">
        <v>0.11</v>
      </c>
      <c r="E6501">
        <v>3.0000000000000001E-3</v>
      </c>
    </row>
    <row r="6502" spans="1:5">
      <c r="A6502">
        <v>19480524</v>
      </c>
      <c r="B6502">
        <v>-0.13</v>
      </c>
      <c r="C6502">
        <v>-0.14000000000000001</v>
      </c>
      <c r="D6502">
        <v>-0.46</v>
      </c>
      <c r="E6502">
        <v>3.0000000000000001E-3</v>
      </c>
    </row>
    <row r="6503" spans="1:5">
      <c r="A6503">
        <v>19480525</v>
      </c>
      <c r="B6503">
        <v>-0.35</v>
      </c>
      <c r="C6503">
        <v>-0.56000000000000005</v>
      </c>
      <c r="D6503">
        <v>-0.55000000000000004</v>
      </c>
      <c r="E6503">
        <v>3.0000000000000001E-3</v>
      </c>
    </row>
    <row r="6504" spans="1:5">
      <c r="A6504">
        <v>19480526</v>
      </c>
      <c r="B6504">
        <v>0.85</v>
      </c>
      <c r="C6504">
        <v>-7.0000000000000007E-2</v>
      </c>
      <c r="D6504">
        <v>0.05</v>
      </c>
      <c r="E6504">
        <v>3.0000000000000001E-3</v>
      </c>
    </row>
    <row r="6505" spans="1:5">
      <c r="A6505">
        <v>19480527</v>
      </c>
      <c r="B6505">
        <v>-0.11</v>
      </c>
      <c r="C6505">
        <v>-0.22</v>
      </c>
      <c r="D6505">
        <v>-0.52</v>
      </c>
      <c r="E6505">
        <v>3.0000000000000001E-3</v>
      </c>
    </row>
    <row r="6506" spans="1:5">
      <c r="A6506">
        <v>19480528</v>
      </c>
      <c r="B6506">
        <v>0.16</v>
      </c>
      <c r="C6506">
        <v>-0.18</v>
      </c>
      <c r="D6506">
        <v>0.18</v>
      </c>
      <c r="E6506">
        <v>3.0000000000000001E-3</v>
      </c>
    </row>
    <row r="6507" spans="1:5">
      <c r="A6507">
        <v>19480601</v>
      </c>
      <c r="B6507">
        <v>0.17</v>
      </c>
      <c r="C6507">
        <v>-0.53</v>
      </c>
      <c r="D6507">
        <v>0.11</v>
      </c>
      <c r="E6507">
        <v>4.0000000000000001E-3</v>
      </c>
    </row>
    <row r="6508" spans="1:5">
      <c r="A6508">
        <v>19480602</v>
      </c>
      <c r="B6508">
        <v>0.22</v>
      </c>
      <c r="C6508">
        <v>-0.38</v>
      </c>
      <c r="D6508">
        <v>0.27</v>
      </c>
      <c r="E6508">
        <v>4.0000000000000001E-3</v>
      </c>
    </row>
    <row r="6509" spans="1:5">
      <c r="A6509">
        <v>19480603</v>
      </c>
      <c r="B6509">
        <v>-0.32</v>
      </c>
      <c r="C6509">
        <v>-0.19</v>
      </c>
      <c r="D6509">
        <v>-0.4</v>
      </c>
      <c r="E6509">
        <v>4.0000000000000001E-3</v>
      </c>
    </row>
    <row r="6510" spans="1:5">
      <c r="A6510">
        <v>19480604</v>
      </c>
      <c r="B6510">
        <v>-0.75</v>
      </c>
      <c r="C6510">
        <v>0.06</v>
      </c>
      <c r="D6510">
        <v>-0.44</v>
      </c>
      <c r="E6510">
        <v>4.0000000000000001E-3</v>
      </c>
    </row>
    <row r="6511" spans="1:5">
      <c r="A6511">
        <v>19480607</v>
      </c>
      <c r="B6511">
        <v>-0.27</v>
      </c>
      <c r="C6511">
        <v>-0.39</v>
      </c>
      <c r="D6511">
        <v>0.11</v>
      </c>
      <c r="E6511">
        <v>4.0000000000000001E-3</v>
      </c>
    </row>
    <row r="6512" spans="1:5">
      <c r="A6512">
        <v>19480608</v>
      </c>
      <c r="B6512">
        <v>1.52</v>
      </c>
      <c r="C6512">
        <v>0.14000000000000001</v>
      </c>
      <c r="D6512">
        <v>1.43</v>
      </c>
      <c r="E6512">
        <v>4.0000000000000001E-3</v>
      </c>
    </row>
    <row r="6513" spans="1:5">
      <c r="A6513">
        <v>19480609</v>
      </c>
      <c r="B6513">
        <v>0.52</v>
      </c>
      <c r="C6513">
        <v>0.24</v>
      </c>
      <c r="D6513">
        <v>0.09</v>
      </c>
      <c r="E6513">
        <v>4.0000000000000001E-3</v>
      </c>
    </row>
    <row r="6514" spans="1:5">
      <c r="A6514">
        <v>19480610</v>
      </c>
      <c r="B6514">
        <v>0.11</v>
      </c>
      <c r="C6514">
        <v>-0.21</v>
      </c>
      <c r="D6514">
        <v>0.49</v>
      </c>
      <c r="E6514">
        <v>4.0000000000000001E-3</v>
      </c>
    </row>
    <row r="6515" spans="1:5">
      <c r="A6515">
        <v>19480611</v>
      </c>
      <c r="B6515">
        <v>0.17</v>
      </c>
      <c r="C6515">
        <v>-0.19</v>
      </c>
      <c r="D6515">
        <v>0.11</v>
      </c>
      <c r="E6515">
        <v>4.0000000000000001E-3</v>
      </c>
    </row>
    <row r="6516" spans="1:5">
      <c r="A6516">
        <v>19480614</v>
      </c>
      <c r="B6516">
        <v>0.02</v>
      </c>
      <c r="C6516">
        <v>0.01</v>
      </c>
      <c r="D6516">
        <v>0.26</v>
      </c>
      <c r="E6516">
        <v>4.0000000000000001E-3</v>
      </c>
    </row>
    <row r="6517" spans="1:5">
      <c r="A6517">
        <v>19480615</v>
      </c>
      <c r="B6517">
        <v>0.3</v>
      </c>
      <c r="C6517">
        <v>-0.52</v>
      </c>
      <c r="D6517">
        <v>0.08</v>
      </c>
      <c r="E6517">
        <v>4.0000000000000001E-3</v>
      </c>
    </row>
    <row r="6518" spans="1:5">
      <c r="A6518">
        <v>19480616</v>
      </c>
      <c r="B6518">
        <v>-0.5</v>
      </c>
      <c r="C6518">
        <v>-0.11</v>
      </c>
      <c r="D6518">
        <v>-7.0000000000000007E-2</v>
      </c>
      <c r="E6518">
        <v>4.0000000000000001E-3</v>
      </c>
    </row>
    <row r="6519" spans="1:5">
      <c r="A6519">
        <v>19480617</v>
      </c>
      <c r="B6519">
        <v>-0.11</v>
      </c>
      <c r="C6519">
        <v>0.01</v>
      </c>
      <c r="D6519">
        <v>0.57999999999999996</v>
      </c>
      <c r="E6519">
        <v>4.0000000000000001E-3</v>
      </c>
    </row>
    <row r="6520" spans="1:5">
      <c r="A6520">
        <v>19480618</v>
      </c>
      <c r="B6520">
        <v>-0.2</v>
      </c>
      <c r="C6520">
        <v>-0.18</v>
      </c>
      <c r="D6520">
        <v>0.11</v>
      </c>
      <c r="E6520">
        <v>4.0000000000000001E-3</v>
      </c>
    </row>
    <row r="6521" spans="1:5">
      <c r="A6521">
        <v>19480621</v>
      </c>
      <c r="B6521">
        <v>-0.89</v>
      </c>
      <c r="C6521">
        <v>-0.47</v>
      </c>
      <c r="D6521">
        <v>-0.35</v>
      </c>
      <c r="E6521">
        <v>4.0000000000000001E-3</v>
      </c>
    </row>
    <row r="6522" spans="1:5">
      <c r="A6522">
        <v>19480622</v>
      </c>
      <c r="B6522">
        <v>-7.0000000000000007E-2</v>
      </c>
      <c r="C6522">
        <v>-0.05</v>
      </c>
      <c r="D6522">
        <v>0.8</v>
      </c>
      <c r="E6522">
        <v>4.0000000000000001E-3</v>
      </c>
    </row>
    <row r="6523" spans="1:5">
      <c r="A6523">
        <v>19480623</v>
      </c>
      <c r="B6523">
        <v>0.79</v>
      </c>
      <c r="C6523">
        <v>0.64</v>
      </c>
      <c r="D6523">
        <v>0.32</v>
      </c>
      <c r="E6523">
        <v>4.0000000000000001E-3</v>
      </c>
    </row>
    <row r="6524" spans="1:5">
      <c r="A6524">
        <v>19480624</v>
      </c>
      <c r="B6524">
        <v>-0.13</v>
      </c>
      <c r="C6524">
        <v>0.6</v>
      </c>
      <c r="D6524">
        <v>-0.13</v>
      </c>
      <c r="E6524">
        <v>4.0000000000000001E-3</v>
      </c>
    </row>
    <row r="6525" spans="1:5">
      <c r="A6525">
        <v>19480625</v>
      </c>
      <c r="B6525">
        <v>-0.36</v>
      </c>
      <c r="C6525">
        <v>0.05</v>
      </c>
      <c r="D6525">
        <v>-0.19</v>
      </c>
      <c r="E6525">
        <v>4.0000000000000001E-3</v>
      </c>
    </row>
    <row r="6526" spans="1:5">
      <c r="A6526">
        <v>19480628</v>
      </c>
      <c r="B6526">
        <v>-1.1499999999999999</v>
      </c>
      <c r="C6526">
        <v>-0.32</v>
      </c>
      <c r="D6526">
        <v>-0.98</v>
      </c>
      <c r="E6526">
        <v>4.0000000000000001E-3</v>
      </c>
    </row>
    <row r="6527" spans="1:5">
      <c r="A6527">
        <v>19480629</v>
      </c>
      <c r="B6527">
        <v>0.36</v>
      </c>
      <c r="C6527">
        <v>-0.04</v>
      </c>
      <c r="D6527">
        <v>0.26</v>
      </c>
      <c r="E6527">
        <v>4.0000000000000001E-3</v>
      </c>
    </row>
    <row r="6528" spans="1:5">
      <c r="A6528">
        <v>19480630</v>
      </c>
      <c r="B6528">
        <v>0.5</v>
      </c>
      <c r="C6528">
        <v>-0.02</v>
      </c>
      <c r="D6528">
        <v>0.38</v>
      </c>
      <c r="E6528">
        <v>4.0000000000000001E-3</v>
      </c>
    </row>
    <row r="6529" spans="1:5">
      <c r="A6529">
        <v>19480701</v>
      </c>
      <c r="B6529">
        <v>-0.21</v>
      </c>
      <c r="C6529">
        <v>0.03</v>
      </c>
      <c r="D6529">
        <v>-0.17</v>
      </c>
      <c r="E6529">
        <v>4.0000000000000001E-3</v>
      </c>
    </row>
    <row r="6530" spans="1:5">
      <c r="A6530">
        <v>19480702</v>
      </c>
      <c r="B6530">
        <v>0.68</v>
      </c>
      <c r="C6530">
        <v>-0.4</v>
      </c>
      <c r="D6530">
        <v>0.61</v>
      </c>
      <c r="E6530">
        <v>4.0000000000000001E-3</v>
      </c>
    </row>
    <row r="6531" spans="1:5">
      <c r="A6531">
        <v>19480706</v>
      </c>
      <c r="B6531">
        <v>0.12</v>
      </c>
      <c r="C6531">
        <v>0.12</v>
      </c>
      <c r="D6531">
        <v>0.21</v>
      </c>
      <c r="E6531">
        <v>4.0000000000000001E-3</v>
      </c>
    </row>
    <row r="6532" spans="1:5">
      <c r="A6532">
        <v>19480707</v>
      </c>
      <c r="B6532">
        <v>-0.28000000000000003</v>
      </c>
      <c r="C6532">
        <v>0.01</v>
      </c>
      <c r="D6532">
        <v>0.04</v>
      </c>
      <c r="E6532">
        <v>4.0000000000000001E-3</v>
      </c>
    </row>
    <row r="6533" spans="1:5">
      <c r="A6533">
        <v>19480708</v>
      </c>
      <c r="B6533">
        <v>0.05</v>
      </c>
      <c r="C6533">
        <v>-0.12</v>
      </c>
      <c r="D6533">
        <v>0.22</v>
      </c>
      <c r="E6533">
        <v>4.0000000000000001E-3</v>
      </c>
    </row>
    <row r="6534" spans="1:5">
      <c r="A6534">
        <v>19480709</v>
      </c>
      <c r="B6534">
        <v>0.56999999999999995</v>
      </c>
      <c r="C6534">
        <v>0.08</v>
      </c>
      <c r="D6534">
        <v>0.22</v>
      </c>
      <c r="E6534">
        <v>4.0000000000000001E-3</v>
      </c>
    </row>
    <row r="6535" spans="1:5">
      <c r="A6535">
        <v>19480712</v>
      </c>
      <c r="B6535">
        <v>-0.03</v>
      </c>
      <c r="C6535">
        <v>0.26</v>
      </c>
      <c r="D6535">
        <v>0.41</v>
      </c>
      <c r="E6535">
        <v>4.0000000000000001E-3</v>
      </c>
    </row>
    <row r="6536" spans="1:5">
      <c r="A6536">
        <v>19480713</v>
      </c>
      <c r="B6536">
        <v>-0.46</v>
      </c>
      <c r="C6536">
        <v>0.04</v>
      </c>
      <c r="D6536">
        <v>0.05</v>
      </c>
      <c r="E6536">
        <v>4.0000000000000001E-3</v>
      </c>
    </row>
    <row r="6537" spans="1:5">
      <c r="A6537">
        <v>19480714</v>
      </c>
      <c r="B6537">
        <v>0.13</v>
      </c>
      <c r="C6537">
        <v>-0.22</v>
      </c>
      <c r="D6537">
        <v>0.27</v>
      </c>
      <c r="E6537">
        <v>4.0000000000000001E-3</v>
      </c>
    </row>
    <row r="6538" spans="1:5">
      <c r="A6538">
        <v>19480715</v>
      </c>
      <c r="B6538">
        <v>-1.62</v>
      </c>
      <c r="C6538">
        <v>0.23</v>
      </c>
      <c r="D6538">
        <v>-1.17</v>
      </c>
      <c r="E6538">
        <v>4.0000000000000001E-3</v>
      </c>
    </row>
    <row r="6539" spans="1:5">
      <c r="A6539">
        <v>19480716</v>
      </c>
      <c r="B6539">
        <v>-1.4</v>
      </c>
      <c r="C6539">
        <v>0.08</v>
      </c>
      <c r="D6539">
        <v>-0.38</v>
      </c>
      <c r="E6539">
        <v>4.0000000000000001E-3</v>
      </c>
    </row>
    <row r="6540" spans="1:5">
      <c r="A6540">
        <v>19480719</v>
      </c>
      <c r="B6540">
        <v>-3.17</v>
      </c>
      <c r="C6540">
        <v>-7.0000000000000007E-2</v>
      </c>
      <c r="D6540">
        <v>-0.77</v>
      </c>
      <c r="E6540">
        <v>4.0000000000000001E-3</v>
      </c>
    </row>
    <row r="6541" spans="1:5">
      <c r="A6541">
        <v>19480720</v>
      </c>
      <c r="B6541">
        <v>1.43</v>
      </c>
      <c r="C6541">
        <v>-0.2</v>
      </c>
      <c r="D6541">
        <v>0.54</v>
      </c>
      <c r="E6541">
        <v>4.0000000000000001E-3</v>
      </c>
    </row>
    <row r="6542" spans="1:5">
      <c r="A6542">
        <v>19480721</v>
      </c>
      <c r="B6542">
        <v>0.52</v>
      </c>
      <c r="C6542">
        <v>0.1</v>
      </c>
      <c r="D6542">
        <v>-0.18</v>
      </c>
      <c r="E6542">
        <v>4.0000000000000001E-3</v>
      </c>
    </row>
    <row r="6543" spans="1:5">
      <c r="A6543">
        <v>19480722</v>
      </c>
      <c r="B6543">
        <v>0.63</v>
      </c>
      <c r="C6543">
        <v>-0.22</v>
      </c>
      <c r="D6543">
        <v>0.17</v>
      </c>
      <c r="E6543">
        <v>4.0000000000000001E-3</v>
      </c>
    </row>
    <row r="6544" spans="1:5">
      <c r="A6544">
        <v>19480723</v>
      </c>
      <c r="B6544">
        <v>0.34</v>
      </c>
      <c r="C6544">
        <v>-0.02</v>
      </c>
      <c r="D6544">
        <v>-0.05</v>
      </c>
      <c r="E6544">
        <v>4.0000000000000001E-3</v>
      </c>
    </row>
    <row r="6545" spans="1:5">
      <c r="A6545">
        <v>19480726</v>
      </c>
      <c r="B6545">
        <v>-0.71</v>
      </c>
      <c r="C6545">
        <v>0.2</v>
      </c>
      <c r="D6545">
        <v>-0.46</v>
      </c>
      <c r="E6545">
        <v>4.0000000000000001E-3</v>
      </c>
    </row>
    <row r="6546" spans="1:5">
      <c r="A6546">
        <v>19480727</v>
      </c>
      <c r="B6546">
        <v>0.86</v>
      </c>
      <c r="C6546">
        <v>-0.86</v>
      </c>
      <c r="D6546">
        <v>0.6</v>
      </c>
      <c r="E6546">
        <v>4.0000000000000001E-3</v>
      </c>
    </row>
    <row r="6547" spans="1:5">
      <c r="A6547">
        <v>19480728</v>
      </c>
      <c r="B6547">
        <v>-0.41</v>
      </c>
      <c r="C6547">
        <v>0.42</v>
      </c>
      <c r="D6547">
        <v>0.19</v>
      </c>
      <c r="E6547">
        <v>4.0000000000000001E-3</v>
      </c>
    </row>
    <row r="6548" spans="1:5">
      <c r="A6548">
        <v>19480729</v>
      </c>
      <c r="B6548">
        <v>-0.73</v>
      </c>
      <c r="C6548">
        <v>0.21</v>
      </c>
      <c r="D6548">
        <v>-0.12</v>
      </c>
      <c r="E6548">
        <v>4.0000000000000001E-3</v>
      </c>
    </row>
    <row r="6549" spans="1:5">
      <c r="A6549">
        <v>19480730</v>
      </c>
      <c r="B6549">
        <v>-1.44</v>
      </c>
      <c r="C6549">
        <v>-0.03</v>
      </c>
      <c r="D6549">
        <v>-7.0000000000000007E-2</v>
      </c>
      <c r="E6549">
        <v>4.0000000000000001E-3</v>
      </c>
    </row>
    <row r="6550" spans="1:5">
      <c r="A6550">
        <v>19480802</v>
      </c>
      <c r="B6550">
        <v>-0.02</v>
      </c>
      <c r="C6550">
        <v>-0.27</v>
      </c>
      <c r="D6550">
        <v>-0.05</v>
      </c>
      <c r="E6550">
        <v>4.0000000000000001E-3</v>
      </c>
    </row>
    <row r="6551" spans="1:5">
      <c r="A6551">
        <v>19480803</v>
      </c>
      <c r="B6551">
        <v>0.1</v>
      </c>
      <c r="C6551">
        <v>0.02</v>
      </c>
      <c r="D6551">
        <v>0.19</v>
      </c>
      <c r="E6551">
        <v>4.0000000000000001E-3</v>
      </c>
    </row>
    <row r="6552" spans="1:5">
      <c r="A6552">
        <v>19480804</v>
      </c>
      <c r="B6552">
        <v>1.29</v>
      </c>
      <c r="C6552">
        <v>-0.6</v>
      </c>
      <c r="D6552">
        <v>0.6</v>
      </c>
      <c r="E6552">
        <v>4.0000000000000001E-3</v>
      </c>
    </row>
    <row r="6553" spans="1:5">
      <c r="A6553">
        <v>19480805</v>
      </c>
      <c r="B6553">
        <v>-0.16</v>
      </c>
      <c r="C6553">
        <v>0.17</v>
      </c>
      <c r="D6553">
        <v>-0.33</v>
      </c>
      <c r="E6553">
        <v>4.0000000000000001E-3</v>
      </c>
    </row>
    <row r="6554" spans="1:5">
      <c r="A6554">
        <v>19480806</v>
      </c>
      <c r="B6554">
        <v>0.09</v>
      </c>
      <c r="C6554">
        <v>-0.28000000000000003</v>
      </c>
      <c r="D6554">
        <v>0.37</v>
      </c>
      <c r="E6554">
        <v>4.0000000000000001E-3</v>
      </c>
    </row>
    <row r="6555" spans="1:5">
      <c r="A6555">
        <v>19480809</v>
      </c>
      <c r="B6555">
        <v>-0.81</v>
      </c>
      <c r="C6555">
        <v>0.23</v>
      </c>
      <c r="D6555">
        <v>-0.43</v>
      </c>
      <c r="E6555">
        <v>4.0000000000000001E-3</v>
      </c>
    </row>
    <row r="6556" spans="1:5">
      <c r="A6556">
        <v>19480810</v>
      </c>
      <c r="B6556">
        <v>-0.94</v>
      </c>
      <c r="C6556">
        <v>0.17</v>
      </c>
      <c r="D6556">
        <v>-0.49</v>
      </c>
      <c r="E6556">
        <v>4.0000000000000001E-3</v>
      </c>
    </row>
    <row r="6557" spans="1:5">
      <c r="A6557">
        <v>19480811</v>
      </c>
      <c r="B6557">
        <v>-0.74</v>
      </c>
      <c r="C6557">
        <v>-0.77</v>
      </c>
      <c r="D6557">
        <v>-0.35</v>
      </c>
      <c r="E6557">
        <v>4.0000000000000001E-3</v>
      </c>
    </row>
    <row r="6558" spans="1:5">
      <c r="A6558">
        <v>19480812</v>
      </c>
      <c r="B6558">
        <v>0.36</v>
      </c>
      <c r="C6558">
        <v>0.23</v>
      </c>
      <c r="D6558">
        <v>-0.1</v>
      </c>
      <c r="E6558">
        <v>4.0000000000000001E-3</v>
      </c>
    </row>
    <row r="6559" spans="1:5">
      <c r="A6559">
        <v>19480813</v>
      </c>
      <c r="B6559">
        <v>-0.01</v>
      </c>
      <c r="C6559">
        <v>0.08</v>
      </c>
      <c r="D6559">
        <v>-0.23</v>
      </c>
      <c r="E6559">
        <v>4.0000000000000001E-3</v>
      </c>
    </row>
    <row r="6560" spans="1:5">
      <c r="A6560">
        <v>19480816</v>
      </c>
      <c r="B6560">
        <v>0.11</v>
      </c>
      <c r="C6560">
        <v>-0.19</v>
      </c>
      <c r="D6560">
        <v>-0.1</v>
      </c>
      <c r="E6560">
        <v>4.0000000000000001E-3</v>
      </c>
    </row>
    <row r="6561" spans="1:5">
      <c r="A6561">
        <v>19480817</v>
      </c>
      <c r="B6561">
        <v>1.02</v>
      </c>
      <c r="C6561">
        <v>-0.13</v>
      </c>
      <c r="D6561">
        <v>0.46</v>
      </c>
      <c r="E6561">
        <v>4.0000000000000001E-3</v>
      </c>
    </row>
    <row r="6562" spans="1:5">
      <c r="A6562">
        <v>19480818</v>
      </c>
      <c r="B6562">
        <v>0.01</v>
      </c>
      <c r="C6562">
        <v>0.3</v>
      </c>
      <c r="D6562">
        <v>-0.31</v>
      </c>
      <c r="E6562">
        <v>4.0000000000000001E-3</v>
      </c>
    </row>
    <row r="6563" spans="1:5">
      <c r="A6563">
        <v>19480819</v>
      </c>
      <c r="B6563">
        <v>0.18</v>
      </c>
      <c r="C6563">
        <v>-0.47</v>
      </c>
      <c r="D6563">
        <v>0.3</v>
      </c>
      <c r="E6563">
        <v>4.0000000000000001E-3</v>
      </c>
    </row>
    <row r="6564" spans="1:5">
      <c r="A6564">
        <v>19480820</v>
      </c>
      <c r="B6564">
        <v>0.67</v>
      </c>
      <c r="C6564">
        <v>-0.25</v>
      </c>
      <c r="D6564">
        <v>0.22</v>
      </c>
      <c r="E6564">
        <v>4.0000000000000001E-3</v>
      </c>
    </row>
    <row r="6565" spans="1:5">
      <c r="A6565">
        <v>19480823</v>
      </c>
      <c r="B6565">
        <v>-1.02</v>
      </c>
      <c r="C6565">
        <v>0.32</v>
      </c>
      <c r="D6565">
        <v>-0.42</v>
      </c>
      <c r="E6565">
        <v>4.0000000000000001E-3</v>
      </c>
    </row>
    <row r="6566" spans="1:5">
      <c r="A6566">
        <v>19480824</v>
      </c>
      <c r="B6566">
        <v>0.32</v>
      </c>
      <c r="C6566">
        <v>-0.12</v>
      </c>
      <c r="D6566">
        <v>0.45</v>
      </c>
      <c r="E6566">
        <v>4.0000000000000001E-3</v>
      </c>
    </row>
    <row r="6567" spans="1:5">
      <c r="A6567">
        <v>19480825</v>
      </c>
      <c r="B6567">
        <v>-0.17</v>
      </c>
      <c r="C6567">
        <v>0.13</v>
      </c>
      <c r="D6567">
        <v>-0.3</v>
      </c>
      <c r="E6567">
        <v>4.0000000000000001E-3</v>
      </c>
    </row>
    <row r="6568" spans="1:5">
      <c r="A6568">
        <v>19480826</v>
      </c>
      <c r="B6568">
        <v>0.11</v>
      </c>
      <c r="C6568">
        <v>-0.18</v>
      </c>
      <c r="D6568">
        <v>0.12</v>
      </c>
      <c r="E6568">
        <v>4.0000000000000001E-3</v>
      </c>
    </row>
    <row r="6569" spans="1:5">
      <c r="A6569">
        <v>19480827</v>
      </c>
      <c r="B6569">
        <v>0.5</v>
      </c>
      <c r="C6569">
        <v>-0.06</v>
      </c>
      <c r="D6569">
        <v>0.3</v>
      </c>
      <c r="E6569">
        <v>4.0000000000000001E-3</v>
      </c>
    </row>
    <row r="6570" spans="1:5">
      <c r="A6570">
        <v>19480830</v>
      </c>
      <c r="B6570">
        <v>-0.45</v>
      </c>
      <c r="C6570">
        <v>0.39</v>
      </c>
      <c r="D6570">
        <v>0</v>
      </c>
      <c r="E6570">
        <v>4.0000000000000001E-3</v>
      </c>
    </row>
    <row r="6571" spans="1:5">
      <c r="A6571">
        <v>19480831</v>
      </c>
      <c r="B6571">
        <v>-0.15</v>
      </c>
      <c r="C6571">
        <v>0.15</v>
      </c>
      <c r="D6571">
        <v>0.41</v>
      </c>
      <c r="E6571">
        <v>4.0000000000000001E-3</v>
      </c>
    </row>
    <row r="6572" spans="1:5">
      <c r="A6572">
        <v>19480901</v>
      </c>
      <c r="B6572">
        <v>1.24</v>
      </c>
      <c r="C6572">
        <v>-0.15</v>
      </c>
      <c r="D6572">
        <v>0.56999999999999995</v>
      </c>
      <c r="E6572">
        <v>2E-3</v>
      </c>
    </row>
    <row r="6573" spans="1:5">
      <c r="A6573">
        <v>19480902</v>
      </c>
      <c r="B6573">
        <v>0.68</v>
      </c>
      <c r="C6573">
        <v>-0.02</v>
      </c>
      <c r="D6573">
        <v>0.23</v>
      </c>
      <c r="E6573">
        <v>2E-3</v>
      </c>
    </row>
    <row r="6574" spans="1:5">
      <c r="A6574">
        <v>19480903</v>
      </c>
      <c r="B6574">
        <v>-0.06</v>
      </c>
      <c r="C6574">
        <v>-0.13</v>
      </c>
      <c r="D6574">
        <v>-0.21</v>
      </c>
      <c r="E6574">
        <v>2E-3</v>
      </c>
    </row>
    <row r="6575" spans="1:5">
      <c r="A6575">
        <v>19480907</v>
      </c>
      <c r="B6575">
        <v>0.41</v>
      </c>
      <c r="C6575">
        <v>-0.18</v>
      </c>
      <c r="D6575">
        <v>0.39</v>
      </c>
      <c r="E6575">
        <v>2E-3</v>
      </c>
    </row>
    <row r="6576" spans="1:5">
      <c r="A6576">
        <v>19480908</v>
      </c>
      <c r="B6576">
        <v>-1.45</v>
      </c>
      <c r="C6576">
        <v>0.2</v>
      </c>
      <c r="D6576">
        <v>-1.1000000000000001</v>
      </c>
      <c r="E6576">
        <v>2E-3</v>
      </c>
    </row>
    <row r="6577" spans="1:5">
      <c r="A6577">
        <v>19480909</v>
      </c>
      <c r="B6577">
        <v>-1.63</v>
      </c>
      <c r="C6577">
        <v>0.04</v>
      </c>
      <c r="D6577">
        <v>-0.68</v>
      </c>
      <c r="E6577">
        <v>2E-3</v>
      </c>
    </row>
    <row r="6578" spans="1:5">
      <c r="A6578">
        <v>19480910</v>
      </c>
      <c r="B6578">
        <v>-0.06</v>
      </c>
      <c r="C6578">
        <v>-0.33</v>
      </c>
      <c r="D6578">
        <v>-0.01</v>
      </c>
      <c r="E6578">
        <v>2E-3</v>
      </c>
    </row>
    <row r="6579" spans="1:5">
      <c r="A6579">
        <v>19480913</v>
      </c>
      <c r="B6579">
        <v>-0.74</v>
      </c>
      <c r="C6579">
        <v>0.28999999999999998</v>
      </c>
      <c r="D6579">
        <v>-0.08</v>
      </c>
      <c r="E6579">
        <v>2E-3</v>
      </c>
    </row>
    <row r="6580" spans="1:5">
      <c r="A6580">
        <v>19480914</v>
      </c>
      <c r="B6580">
        <v>0.79</v>
      </c>
      <c r="C6580">
        <v>-0.38</v>
      </c>
      <c r="D6580">
        <v>0.37</v>
      </c>
      <c r="E6580">
        <v>2E-3</v>
      </c>
    </row>
    <row r="6581" spans="1:5">
      <c r="A6581">
        <v>19480915</v>
      </c>
      <c r="B6581">
        <v>-7.0000000000000007E-2</v>
      </c>
      <c r="C6581">
        <v>0.37</v>
      </c>
      <c r="D6581">
        <v>-0.17</v>
      </c>
      <c r="E6581">
        <v>2E-3</v>
      </c>
    </row>
    <row r="6582" spans="1:5">
      <c r="A6582">
        <v>19480916</v>
      </c>
      <c r="B6582">
        <v>0.04</v>
      </c>
      <c r="C6582">
        <v>-0.11</v>
      </c>
      <c r="D6582">
        <v>0.2</v>
      </c>
      <c r="E6582">
        <v>2E-3</v>
      </c>
    </row>
    <row r="6583" spans="1:5">
      <c r="A6583">
        <v>19480917</v>
      </c>
      <c r="B6583">
        <v>-0.49</v>
      </c>
      <c r="C6583">
        <v>-0.02</v>
      </c>
      <c r="D6583">
        <v>-0.35</v>
      </c>
      <c r="E6583">
        <v>2E-3</v>
      </c>
    </row>
    <row r="6584" spans="1:5">
      <c r="A6584">
        <v>19480920</v>
      </c>
      <c r="B6584">
        <v>-1.81</v>
      </c>
      <c r="C6584">
        <v>-0.09</v>
      </c>
      <c r="D6584">
        <v>-1.1100000000000001</v>
      </c>
      <c r="E6584">
        <v>2E-3</v>
      </c>
    </row>
    <row r="6585" spans="1:5">
      <c r="A6585">
        <v>19480921</v>
      </c>
      <c r="B6585">
        <v>0.61</v>
      </c>
      <c r="C6585">
        <v>-0.63</v>
      </c>
      <c r="D6585">
        <v>0.36</v>
      </c>
      <c r="E6585">
        <v>2E-3</v>
      </c>
    </row>
    <row r="6586" spans="1:5">
      <c r="A6586">
        <v>19480922</v>
      </c>
      <c r="B6586">
        <v>0.5</v>
      </c>
      <c r="C6586">
        <v>0.12</v>
      </c>
      <c r="D6586">
        <v>0.51</v>
      </c>
      <c r="E6586">
        <v>2E-3</v>
      </c>
    </row>
    <row r="6587" spans="1:5">
      <c r="A6587">
        <v>19480923</v>
      </c>
      <c r="B6587">
        <v>-0.33</v>
      </c>
      <c r="C6587">
        <v>0.32</v>
      </c>
      <c r="D6587">
        <v>-0.34</v>
      </c>
      <c r="E6587">
        <v>2E-3</v>
      </c>
    </row>
    <row r="6588" spans="1:5">
      <c r="A6588">
        <v>19480924</v>
      </c>
      <c r="B6588">
        <v>0.17</v>
      </c>
      <c r="C6588">
        <v>-0.25</v>
      </c>
      <c r="D6588">
        <v>0.04</v>
      </c>
      <c r="E6588">
        <v>2E-3</v>
      </c>
    </row>
    <row r="6589" spans="1:5">
      <c r="A6589">
        <v>19480927</v>
      </c>
      <c r="B6589">
        <v>-2.2999999999999998</v>
      </c>
      <c r="C6589">
        <v>0.22</v>
      </c>
      <c r="D6589">
        <v>-1.21</v>
      </c>
      <c r="E6589">
        <v>2E-3</v>
      </c>
    </row>
    <row r="6590" spans="1:5">
      <c r="A6590">
        <v>19480928</v>
      </c>
      <c r="B6590">
        <v>0.92</v>
      </c>
      <c r="C6590">
        <v>-0.67</v>
      </c>
      <c r="D6590">
        <v>0.42</v>
      </c>
      <c r="E6590">
        <v>2E-3</v>
      </c>
    </row>
    <row r="6591" spans="1:5">
      <c r="A6591">
        <v>19480929</v>
      </c>
      <c r="B6591">
        <v>0.96</v>
      </c>
      <c r="C6591">
        <v>-0.08</v>
      </c>
      <c r="D6591">
        <v>0.36</v>
      </c>
      <c r="E6591">
        <v>2E-3</v>
      </c>
    </row>
    <row r="6592" spans="1:5">
      <c r="A6592">
        <v>19480930</v>
      </c>
      <c r="B6592">
        <v>-0.33</v>
      </c>
      <c r="C6592">
        <v>0.2</v>
      </c>
      <c r="D6592">
        <v>7.0000000000000007E-2</v>
      </c>
      <c r="E6592">
        <v>2E-3</v>
      </c>
    </row>
    <row r="6593" spans="1:5">
      <c r="A6593">
        <v>19481001</v>
      </c>
      <c r="B6593">
        <v>1</v>
      </c>
      <c r="C6593">
        <v>-0.57999999999999996</v>
      </c>
      <c r="D6593">
        <v>0.21</v>
      </c>
      <c r="E6593">
        <v>2E-3</v>
      </c>
    </row>
    <row r="6594" spans="1:5">
      <c r="A6594">
        <v>19481002</v>
      </c>
      <c r="B6594">
        <v>0.52</v>
      </c>
      <c r="C6594">
        <v>0.11</v>
      </c>
      <c r="D6594">
        <v>0.44</v>
      </c>
      <c r="E6594">
        <v>2E-3</v>
      </c>
    </row>
    <row r="6595" spans="1:5">
      <c r="A6595">
        <v>19481004</v>
      </c>
      <c r="B6595">
        <v>0.54</v>
      </c>
      <c r="C6595">
        <v>-0.03</v>
      </c>
      <c r="D6595">
        <v>0</v>
      </c>
      <c r="E6595">
        <v>2E-3</v>
      </c>
    </row>
    <row r="6596" spans="1:5">
      <c r="A6596">
        <v>19481005</v>
      </c>
      <c r="B6596">
        <v>-0.36</v>
      </c>
      <c r="C6596">
        <v>-0.03</v>
      </c>
      <c r="D6596">
        <v>-0.38</v>
      </c>
      <c r="E6596">
        <v>2E-3</v>
      </c>
    </row>
    <row r="6597" spans="1:5">
      <c r="A6597">
        <v>19481006</v>
      </c>
      <c r="B6597">
        <v>0.33</v>
      </c>
      <c r="C6597">
        <v>0.06</v>
      </c>
      <c r="D6597">
        <v>0.21</v>
      </c>
      <c r="E6597">
        <v>2E-3</v>
      </c>
    </row>
    <row r="6598" spans="1:5">
      <c r="A6598">
        <v>19481007</v>
      </c>
      <c r="B6598">
        <v>0.56000000000000005</v>
      </c>
      <c r="C6598">
        <v>-0.08</v>
      </c>
      <c r="D6598">
        <v>0.17</v>
      </c>
      <c r="E6598">
        <v>2E-3</v>
      </c>
    </row>
    <row r="6599" spans="1:5">
      <c r="A6599">
        <v>19481008</v>
      </c>
      <c r="B6599">
        <v>-0.17</v>
      </c>
      <c r="C6599">
        <v>0.01</v>
      </c>
      <c r="D6599">
        <v>-0.17</v>
      </c>
      <c r="E6599">
        <v>2E-3</v>
      </c>
    </row>
    <row r="6600" spans="1:5">
      <c r="A6600">
        <v>19481009</v>
      </c>
      <c r="B6600">
        <v>0.06</v>
      </c>
      <c r="C6600">
        <v>7.0000000000000007E-2</v>
      </c>
      <c r="D6600">
        <v>0.11</v>
      </c>
      <c r="E6600">
        <v>2E-3</v>
      </c>
    </row>
    <row r="6601" spans="1:5">
      <c r="A6601">
        <v>19481011</v>
      </c>
      <c r="B6601">
        <v>-0.04</v>
      </c>
      <c r="C6601">
        <v>-0.18</v>
      </c>
      <c r="D6601">
        <v>-0.56000000000000005</v>
      </c>
      <c r="E6601">
        <v>2E-3</v>
      </c>
    </row>
    <row r="6602" spans="1:5">
      <c r="A6602">
        <v>19481013</v>
      </c>
      <c r="B6602">
        <v>0.95</v>
      </c>
      <c r="C6602">
        <v>-0.27</v>
      </c>
      <c r="D6602">
        <v>0.63</v>
      </c>
      <c r="E6602">
        <v>2E-3</v>
      </c>
    </row>
    <row r="6603" spans="1:5">
      <c r="A6603">
        <v>19481014</v>
      </c>
      <c r="B6603">
        <v>0.32</v>
      </c>
      <c r="C6603">
        <v>0.1</v>
      </c>
      <c r="D6603">
        <v>0</v>
      </c>
      <c r="E6603">
        <v>2E-3</v>
      </c>
    </row>
    <row r="6604" spans="1:5">
      <c r="A6604">
        <v>19481015</v>
      </c>
      <c r="B6604">
        <v>-0.06</v>
      </c>
      <c r="C6604">
        <v>0.02</v>
      </c>
      <c r="D6604">
        <v>0.04</v>
      </c>
      <c r="E6604">
        <v>2E-3</v>
      </c>
    </row>
    <row r="6605" spans="1:5">
      <c r="A6605">
        <v>19481016</v>
      </c>
      <c r="B6605">
        <v>0.22</v>
      </c>
      <c r="C6605">
        <v>-0.08</v>
      </c>
      <c r="D6605">
        <v>0.24</v>
      </c>
      <c r="E6605">
        <v>2E-3</v>
      </c>
    </row>
    <row r="6606" spans="1:5">
      <c r="A6606">
        <v>19481018</v>
      </c>
      <c r="B6606">
        <v>0.27</v>
      </c>
      <c r="C6606">
        <v>-0.03</v>
      </c>
      <c r="D6606">
        <v>0.16</v>
      </c>
      <c r="E6606">
        <v>2E-3</v>
      </c>
    </row>
    <row r="6607" spans="1:5">
      <c r="A6607">
        <v>19481019</v>
      </c>
      <c r="B6607">
        <v>0.4</v>
      </c>
      <c r="C6607">
        <v>-0.1</v>
      </c>
      <c r="D6607">
        <v>0.15</v>
      </c>
      <c r="E6607">
        <v>2E-3</v>
      </c>
    </row>
    <row r="6608" spans="1:5">
      <c r="A6608">
        <v>19481020</v>
      </c>
      <c r="B6608">
        <v>0.47</v>
      </c>
      <c r="C6608">
        <v>0.26</v>
      </c>
      <c r="D6608">
        <v>0.2</v>
      </c>
      <c r="E6608">
        <v>2E-3</v>
      </c>
    </row>
    <row r="6609" spans="1:5">
      <c r="A6609">
        <v>19481021</v>
      </c>
      <c r="B6609">
        <v>0.13</v>
      </c>
      <c r="C6609">
        <v>0.11</v>
      </c>
      <c r="D6609">
        <v>0.41</v>
      </c>
      <c r="E6609">
        <v>2E-3</v>
      </c>
    </row>
    <row r="6610" spans="1:5">
      <c r="A6610">
        <v>19481022</v>
      </c>
      <c r="B6610">
        <v>1.37</v>
      </c>
      <c r="C6610">
        <v>-0.12</v>
      </c>
      <c r="D6610">
        <v>0.45</v>
      </c>
      <c r="E6610">
        <v>2E-3</v>
      </c>
    </row>
    <row r="6611" spans="1:5">
      <c r="A6611">
        <v>19481023</v>
      </c>
      <c r="B6611">
        <v>0.31</v>
      </c>
      <c r="C6611">
        <v>0.2</v>
      </c>
      <c r="D6611">
        <v>0.13</v>
      </c>
      <c r="E6611">
        <v>2E-3</v>
      </c>
    </row>
    <row r="6612" spans="1:5">
      <c r="A6612">
        <v>19481025</v>
      </c>
      <c r="B6612">
        <v>-0.54</v>
      </c>
      <c r="C6612">
        <v>-0.02</v>
      </c>
      <c r="D6612">
        <v>-0.61</v>
      </c>
      <c r="E6612">
        <v>2E-3</v>
      </c>
    </row>
    <row r="6613" spans="1:5">
      <c r="A6613">
        <v>19481026</v>
      </c>
      <c r="B6613">
        <v>-0.06</v>
      </c>
      <c r="C6613">
        <v>-0.15</v>
      </c>
      <c r="D6613">
        <v>-0.23</v>
      </c>
      <c r="E6613">
        <v>2E-3</v>
      </c>
    </row>
    <row r="6614" spans="1:5">
      <c r="A6614">
        <v>19481027</v>
      </c>
      <c r="B6614">
        <v>-0.15</v>
      </c>
      <c r="C6614">
        <v>-0.21</v>
      </c>
      <c r="D6614">
        <v>-0.56999999999999995</v>
      </c>
      <c r="E6614">
        <v>2E-3</v>
      </c>
    </row>
    <row r="6615" spans="1:5">
      <c r="A6615">
        <v>19481028</v>
      </c>
      <c r="B6615">
        <v>-0.67</v>
      </c>
      <c r="C6615">
        <v>-0.02</v>
      </c>
      <c r="D6615">
        <v>-0.41</v>
      </c>
      <c r="E6615">
        <v>2E-3</v>
      </c>
    </row>
    <row r="6616" spans="1:5">
      <c r="A6616">
        <v>19481029</v>
      </c>
      <c r="B6616">
        <v>0.21</v>
      </c>
      <c r="C6616">
        <v>-0.35</v>
      </c>
      <c r="D6616">
        <v>-0.17</v>
      </c>
      <c r="E6616">
        <v>2E-3</v>
      </c>
    </row>
    <row r="6617" spans="1:5">
      <c r="A6617">
        <v>19481030</v>
      </c>
      <c r="B6617">
        <v>0.23</v>
      </c>
      <c r="C6617">
        <v>-0.11</v>
      </c>
      <c r="D6617">
        <v>0.12</v>
      </c>
      <c r="E6617">
        <v>2E-3</v>
      </c>
    </row>
    <row r="6618" spans="1:5">
      <c r="A6618">
        <v>19481101</v>
      </c>
      <c r="B6618">
        <v>0.78</v>
      </c>
      <c r="C6618">
        <v>0.18</v>
      </c>
      <c r="D6618">
        <v>0.38</v>
      </c>
      <c r="E6618">
        <v>2E-3</v>
      </c>
    </row>
    <row r="6619" spans="1:5">
      <c r="A6619">
        <v>19481103</v>
      </c>
      <c r="B6619">
        <v>-4.43</v>
      </c>
      <c r="C6619">
        <v>-0.77</v>
      </c>
      <c r="D6619">
        <v>-1.63</v>
      </c>
      <c r="E6619">
        <v>2E-3</v>
      </c>
    </row>
    <row r="6620" spans="1:5">
      <c r="A6620">
        <v>19481104</v>
      </c>
      <c r="B6620">
        <v>1.51</v>
      </c>
      <c r="C6620">
        <v>0.68</v>
      </c>
      <c r="D6620">
        <v>0.14000000000000001</v>
      </c>
      <c r="E6620">
        <v>2E-3</v>
      </c>
    </row>
    <row r="6621" spans="1:5">
      <c r="A6621">
        <v>19481105</v>
      </c>
      <c r="B6621">
        <v>-3.94</v>
      </c>
      <c r="C6621">
        <v>0.1</v>
      </c>
      <c r="D6621">
        <v>-1.79</v>
      </c>
      <c r="E6621">
        <v>2E-3</v>
      </c>
    </row>
    <row r="6622" spans="1:5">
      <c r="A6622">
        <v>19481106</v>
      </c>
      <c r="B6622">
        <v>0.36</v>
      </c>
      <c r="C6622">
        <v>0.03</v>
      </c>
      <c r="D6622">
        <v>0.47</v>
      </c>
      <c r="E6622">
        <v>2E-3</v>
      </c>
    </row>
    <row r="6623" spans="1:5">
      <c r="A6623">
        <v>19481108</v>
      </c>
      <c r="B6623">
        <v>0.2</v>
      </c>
      <c r="C6623">
        <v>-0.11</v>
      </c>
      <c r="D6623">
        <v>0.28999999999999998</v>
      </c>
      <c r="E6623">
        <v>2E-3</v>
      </c>
    </row>
    <row r="6624" spans="1:5">
      <c r="A6624">
        <v>19481109</v>
      </c>
      <c r="B6624">
        <v>-3.01</v>
      </c>
      <c r="C6624">
        <v>0</v>
      </c>
      <c r="D6624">
        <v>-1.66</v>
      </c>
      <c r="E6624">
        <v>2E-3</v>
      </c>
    </row>
    <row r="6625" spans="1:5">
      <c r="A6625">
        <v>19481110</v>
      </c>
      <c r="B6625">
        <v>-0.19</v>
      </c>
      <c r="C6625">
        <v>-0.36</v>
      </c>
      <c r="D6625">
        <v>0.13</v>
      </c>
      <c r="E6625">
        <v>2E-3</v>
      </c>
    </row>
    <row r="6626" spans="1:5">
      <c r="A6626">
        <v>19481112</v>
      </c>
      <c r="B6626">
        <v>0.39</v>
      </c>
      <c r="C6626">
        <v>0.3</v>
      </c>
      <c r="D6626">
        <v>0.08</v>
      </c>
      <c r="E6626">
        <v>2E-3</v>
      </c>
    </row>
    <row r="6627" spans="1:5">
      <c r="A6627">
        <v>19481113</v>
      </c>
      <c r="B6627">
        <v>0.24</v>
      </c>
      <c r="C6627">
        <v>-0.02</v>
      </c>
      <c r="D6627">
        <v>-0.14000000000000001</v>
      </c>
      <c r="E6627">
        <v>2E-3</v>
      </c>
    </row>
    <row r="6628" spans="1:5">
      <c r="A6628">
        <v>19481115</v>
      </c>
      <c r="B6628">
        <v>1.1399999999999999</v>
      </c>
      <c r="C6628">
        <v>-0.2</v>
      </c>
      <c r="D6628">
        <v>0.53</v>
      </c>
      <c r="E6628">
        <v>2E-3</v>
      </c>
    </row>
    <row r="6629" spans="1:5">
      <c r="A6629">
        <v>19481116</v>
      </c>
      <c r="B6629">
        <v>0.31</v>
      </c>
      <c r="C6629">
        <v>0.05</v>
      </c>
      <c r="D6629">
        <v>0.02</v>
      </c>
      <c r="E6629">
        <v>2E-3</v>
      </c>
    </row>
    <row r="6630" spans="1:5">
      <c r="A6630">
        <v>19481117</v>
      </c>
      <c r="B6630">
        <v>-0.31</v>
      </c>
      <c r="C6630">
        <v>-0.06</v>
      </c>
      <c r="D6630">
        <v>-0.11</v>
      </c>
      <c r="E6630">
        <v>2E-3</v>
      </c>
    </row>
    <row r="6631" spans="1:5">
      <c r="A6631">
        <v>19481118</v>
      </c>
      <c r="B6631">
        <v>0.27</v>
      </c>
      <c r="C6631">
        <v>0.11</v>
      </c>
      <c r="D6631">
        <v>-0.25</v>
      </c>
      <c r="E6631">
        <v>2E-3</v>
      </c>
    </row>
    <row r="6632" spans="1:5">
      <c r="A6632">
        <v>19481119</v>
      </c>
      <c r="B6632">
        <v>0.41</v>
      </c>
      <c r="C6632">
        <v>-0.04</v>
      </c>
      <c r="D6632">
        <v>0.34</v>
      </c>
      <c r="E6632">
        <v>2E-3</v>
      </c>
    </row>
    <row r="6633" spans="1:5">
      <c r="A6633">
        <v>19481120</v>
      </c>
      <c r="B6633">
        <v>0.17</v>
      </c>
      <c r="C6633">
        <v>0.05</v>
      </c>
      <c r="D6633">
        <v>0.16</v>
      </c>
      <c r="E6633">
        <v>2E-3</v>
      </c>
    </row>
    <row r="6634" spans="1:5">
      <c r="A6634">
        <v>19481122</v>
      </c>
      <c r="B6634">
        <v>-0.63</v>
      </c>
      <c r="C6634">
        <v>0</v>
      </c>
      <c r="D6634">
        <v>-0.65</v>
      </c>
      <c r="E6634">
        <v>2E-3</v>
      </c>
    </row>
    <row r="6635" spans="1:5">
      <c r="A6635">
        <v>19481123</v>
      </c>
      <c r="B6635">
        <v>-0.23</v>
      </c>
      <c r="C6635">
        <v>-0.4</v>
      </c>
      <c r="D6635">
        <v>-0.05</v>
      </c>
      <c r="E6635">
        <v>2E-3</v>
      </c>
    </row>
    <row r="6636" spans="1:5">
      <c r="A6636">
        <v>19481124</v>
      </c>
      <c r="B6636">
        <v>-1.48</v>
      </c>
      <c r="C6636">
        <v>-0.11</v>
      </c>
      <c r="D6636">
        <v>-0.42</v>
      </c>
      <c r="E6636">
        <v>2E-3</v>
      </c>
    </row>
    <row r="6637" spans="1:5">
      <c r="A6637">
        <v>19481126</v>
      </c>
      <c r="B6637">
        <v>-0.03</v>
      </c>
      <c r="C6637">
        <v>-7.0000000000000007E-2</v>
      </c>
      <c r="D6637">
        <v>-0.12</v>
      </c>
      <c r="E6637">
        <v>2E-3</v>
      </c>
    </row>
    <row r="6638" spans="1:5">
      <c r="A6638">
        <v>19481127</v>
      </c>
      <c r="B6638">
        <v>-0.05</v>
      </c>
      <c r="C6638">
        <v>0.2</v>
      </c>
      <c r="D6638">
        <v>-0.08</v>
      </c>
      <c r="E6638">
        <v>2E-3</v>
      </c>
    </row>
    <row r="6639" spans="1:5">
      <c r="A6639">
        <v>19481129</v>
      </c>
      <c r="B6639">
        <v>-0.7</v>
      </c>
      <c r="C6639">
        <v>-0.02</v>
      </c>
      <c r="D6639">
        <v>-0.26</v>
      </c>
      <c r="E6639">
        <v>2E-3</v>
      </c>
    </row>
    <row r="6640" spans="1:5">
      <c r="A6640">
        <v>19481130</v>
      </c>
      <c r="B6640">
        <v>-0.31</v>
      </c>
      <c r="C6640">
        <v>-0.12</v>
      </c>
      <c r="D6640">
        <v>0.21</v>
      </c>
      <c r="E6640">
        <v>2E-3</v>
      </c>
    </row>
    <row r="6641" spans="1:5">
      <c r="A6641">
        <v>19481201</v>
      </c>
      <c r="B6641">
        <v>1.57</v>
      </c>
      <c r="C6641">
        <v>-0.45</v>
      </c>
      <c r="D6641">
        <v>0.73</v>
      </c>
      <c r="E6641">
        <v>2E-3</v>
      </c>
    </row>
    <row r="6642" spans="1:5">
      <c r="A6642">
        <v>19481202</v>
      </c>
      <c r="B6642">
        <v>0.36</v>
      </c>
      <c r="C6642">
        <v>0.33</v>
      </c>
      <c r="D6642">
        <v>0.19</v>
      </c>
      <c r="E6642">
        <v>2E-3</v>
      </c>
    </row>
    <row r="6643" spans="1:5">
      <c r="A6643">
        <v>19481203</v>
      </c>
      <c r="B6643">
        <v>0.55000000000000004</v>
      </c>
      <c r="C6643">
        <v>-0.23</v>
      </c>
      <c r="D6643">
        <v>0.1</v>
      </c>
      <c r="E6643">
        <v>2E-3</v>
      </c>
    </row>
    <row r="6644" spans="1:5">
      <c r="A6644">
        <v>19481204</v>
      </c>
      <c r="B6644">
        <v>0.8</v>
      </c>
      <c r="C6644">
        <v>-0.2</v>
      </c>
      <c r="D6644">
        <v>0.41</v>
      </c>
      <c r="E6644">
        <v>2E-3</v>
      </c>
    </row>
    <row r="6645" spans="1:5">
      <c r="A6645">
        <v>19481206</v>
      </c>
      <c r="B6645">
        <v>0.13</v>
      </c>
      <c r="C6645">
        <v>-0.1</v>
      </c>
      <c r="D6645">
        <v>0.08</v>
      </c>
      <c r="E6645">
        <v>2E-3</v>
      </c>
    </row>
    <row r="6646" spans="1:5">
      <c r="A6646">
        <v>19481207</v>
      </c>
      <c r="B6646">
        <v>0.05</v>
      </c>
      <c r="C6646">
        <v>-0.03</v>
      </c>
      <c r="D6646">
        <v>-0.47</v>
      </c>
      <c r="E6646">
        <v>2E-3</v>
      </c>
    </row>
    <row r="6647" spans="1:5">
      <c r="A6647">
        <v>19481208</v>
      </c>
      <c r="B6647">
        <v>-0.16</v>
      </c>
      <c r="C6647">
        <v>0.02</v>
      </c>
      <c r="D6647">
        <v>-0.27</v>
      </c>
      <c r="E6647">
        <v>2E-3</v>
      </c>
    </row>
    <row r="6648" spans="1:5">
      <c r="A6648">
        <v>19481209</v>
      </c>
      <c r="B6648">
        <v>-0.27</v>
      </c>
      <c r="C6648">
        <v>-0.13</v>
      </c>
      <c r="D6648">
        <v>-0.35</v>
      </c>
      <c r="E6648">
        <v>2E-3</v>
      </c>
    </row>
    <row r="6649" spans="1:5">
      <c r="A6649">
        <v>19481210</v>
      </c>
      <c r="B6649">
        <v>0.17</v>
      </c>
      <c r="C6649">
        <v>-0.25</v>
      </c>
      <c r="D6649">
        <v>-0.23</v>
      </c>
      <c r="E6649">
        <v>2E-3</v>
      </c>
    </row>
    <row r="6650" spans="1:5">
      <c r="A6650">
        <v>19481211</v>
      </c>
      <c r="B6650">
        <v>0.74</v>
      </c>
      <c r="C6650">
        <v>-0.08</v>
      </c>
      <c r="D6650">
        <v>0.6</v>
      </c>
      <c r="E6650">
        <v>2E-3</v>
      </c>
    </row>
    <row r="6651" spans="1:5">
      <c r="A6651">
        <v>19481213</v>
      </c>
      <c r="B6651">
        <v>-0.05</v>
      </c>
      <c r="C6651">
        <v>0</v>
      </c>
      <c r="D6651">
        <v>0.06</v>
      </c>
      <c r="E6651">
        <v>2E-3</v>
      </c>
    </row>
    <row r="6652" spans="1:5">
      <c r="A6652">
        <v>19481214</v>
      </c>
      <c r="B6652">
        <v>-0.5</v>
      </c>
      <c r="C6652">
        <v>-0.24</v>
      </c>
      <c r="D6652">
        <v>-0.61</v>
      </c>
      <c r="E6652">
        <v>2E-3</v>
      </c>
    </row>
    <row r="6653" spans="1:5">
      <c r="A6653">
        <v>19481215</v>
      </c>
      <c r="B6653">
        <v>-0.35</v>
      </c>
      <c r="C6653">
        <v>0.02</v>
      </c>
      <c r="D6653">
        <v>-0.35</v>
      </c>
      <c r="E6653">
        <v>2E-3</v>
      </c>
    </row>
    <row r="6654" spans="1:5">
      <c r="A6654">
        <v>19481216</v>
      </c>
      <c r="B6654">
        <v>-0.24</v>
      </c>
      <c r="C6654">
        <v>-0.16</v>
      </c>
      <c r="D6654">
        <v>-0.42</v>
      </c>
      <c r="E6654">
        <v>2E-3</v>
      </c>
    </row>
    <row r="6655" spans="1:5">
      <c r="A6655">
        <v>19481217</v>
      </c>
      <c r="B6655">
        <v>0.2</v>
      </c>
      <c r="C6655">
        <v>-0.08</v>
      </c>
      <c r="D6655">
        <v>-0.09</v>
      </c>
      <c r="E6655">
        <v>2E-3</v>
      </c>
    </row>
    <row r="6656" spans="1:5">
      <c r="A6656">
        <v>19481218</v>
      </c>
      <c r="B6656">
        <v>-0.05</v>
      </c>
      <c r="C6656">
        <v>0.28999999999999998</v>
      </c>
      <c r="D6656">
        <v>-0.16</v>
      </c>
      <c r="E6656">
        <v>2E-3</v>
      </c>
    </row>
    <row r="6657" spans="1:5">
      <c r="A6657">
        <v>19481220</v>
      </c>
      <c r="B6657">
        <v>0.1</v>
      </c>
      <c r="C6657">
        <v>-0.39</v>
      </c>
      <c r="D6657">
        <v>-0.32</v>
      </c>
      <c r="E6657">
        <v>2E-3</v>
      </c>
    </row>
    <row r="6658" spans="1:5">
      <c r="A6658">
        <v>19481221</v>
      </c>
      <c r="B6658">
        <v>-0.22</v>
      </c>
      <c r="C6658">
        <v>-0.02</v>
      </c>
      <c r="D6658">
        <v>0.04</v>
      </c>
      <c r="E6658">
        <v>2E-3</v>
      </c>
    </row>
    <row r="6659" spans="1:5">
      <c r="A6659">
        <v>19481222</v>
      </c>
      <c r="B6659">
        <v>0.02</v>
      </c>
      <c r="C6659">
        <v>-0.11</v>
      </c>
      <c r="D6659">
        <v>0.12</v>
      </c>
      <c r="E6659">
        <v>2E-3</v>
      </c>
    </row>
    <row r="6660" spans="1:5">
      <c r="A6660">
        <v>19481223</v>
      </c>
      <c r="B6660">
        <v>0.09</v>
      </c>
      <c r="C6660">
        <v>0.05</v>
      </c>
      <c r="D6660">
        <v>-0.01</v>
      </c>
      <c r="E6660">
        <v>2E-3</v>
      </c>
    </row>
    <row r="6661" spans="1:5">
      <c r="A6661">
        <v>19481224</v>
      </c>
      <c r="B6661">
        <v>0.66</v>
      </c>
      <c r="C6661">
        <v>-0.09</v>
      </c>
      <c r="D6661">
        <v>0.54</v>
      </c>
      <c r="E6661">
        <v>2E-3</v>
      </c>
    </row>
    <row r="6662" spans="1:5">
      <c r="A6662">
        <v>19481227</v>
      </c>
      <c r="B6662">
        <v>-0.38</v>
      </c>
      <c r="C6662">
        <v>-0.08</v>
      </c>
      <c r="D6662">
        <v>-0.76</v>
      </c>
      <c r="E6662">
        <v>2E-3</v>
      </c>
    </row>
    <row r="6663" spans="1:5">
      <c r="A6663">
        <v>19481228</v>
      </c>
      <c r="B6663">
        <v>-0.71</v>
      </c>
      <c r="C6663">
        <v>-0.76</v>
      </c>
      <c r="D6663">
        <v>0.18</v>
      </c>
      <c r="E6663">
        <v>2E-3</v>
      </c>
    </row>
    <row r="6664" spans="1:5">
      <c r="A6664">
        <v>19481229</v>
      </c>
      <c r="B6664">
        <v>1.1200000000000001</v>
      </c>
      <c r="C6664">
        <v>-0.2</v>
      </c>
      <c r="D6664">
        <v>-0.14000000000000001</v>
      </c>
      <c r="E6664">
        <v>2E-3</v>
      </c>
    </row>
    <row r="6665" spans="1:5">
      <c r="A6665">
        <v>19481230</v>
      </c>
      <c r="B6665">
        <v>7.0000000000000007E-2</v>
      </c>
      <c r="C6665">
        <v>0.13</v>
      </c>
      <c r="D6665">
        <v>-0.49</v>
      </c>
      <c r="E6665">
        <v>2E-3</v>
      </c>
    </row>
    <row r="6666" spans="1:5">
      <c r="A6666">
        <v>19481231</v>
      </c>
      <c r="B6666">
        <v>-0.47</v>
      </c>
      <c r="C6666">
        <v>0</v>
      </c>
      <c r="D6666">
        <v>-0.26</v>
      </c>
      <c r="E6666">
        <v>2E-3</v>
      </c>
    </row>
    <row r="6667" spans="1:5">
      <c r="A6667">
        <v>19490103</v>
      </c>
      <c r="B6667">
        <v>-1.38</v>
      </c>
      <c r="C6667">
        <v>0.77</v>
      </c>
      <c r="D6667">
        <v>-0.14000000000000001</v>
      </c>
      <c r="E6667">
        <v>4.0000000000000001E-3</v>
      </c>
    </row>
    <row r="6668" spans="1:5">
      <c r="A6668">
        <v>19490104</v>
      </c>
      <c r="B6668">
        <v>0.42</v>
      </c>
      <c r="C6668">
        <v>0.28999999999999998</v>
      </c>
      <c r="D6668">
        <v>0.81</v>
      </c>
      <c r="E6668">
        <v>4.0000000000000001E-3</v>
      </c>
    </row>
    <row r="6669" spans="1:5">
      <c r="A6669">
        <v>19490105</v>
      </c>
      <c r="B6669">
        <v>1.01</v>
      </c>
      <c r="C6669">
        <v>0.18</v>
      </c>
      <c r="D6669">
        <v>0.25</v>
      </c>
      <c r="E6669">
        <v>4.0000000000000001E-3</v>
      </c>
    </row>
    <row r="6670" spans="1:5">
      <c r="A6670">
        <v>19490106</v>
      </c>
      <c r="B6670">
        <v>1.99</v>
      </c>
      <c r="C6670">
        <v>0.14000000000000001</v>
      </c>
      <c r="D6670">
        <v>0.36</v>
      </c>
      <c r="E6670">
        <v>4.0000000000000001E-3</v>
      </c>
    </row>
    <row r="6671" spans="1:5">
      <c r="A6671">
        <v>19490107</v>
      </c>
      <c r="B6671">
        <v>0.8</v>
      </c>
      <c r="C6671">
        <v>0.75</v>
      </c>
      <c r="D6671">
        <v>0.15</v>
      </c>
      <c r="E6671">
        <v>4.0000000000000001E-3</v>
      </c>
    </row>
    <row r="6672" spans="1:5">
      <c r="A6672">
        <v>19490108</v>
      </c>
      <c r="B6672">
        <v>0.05</v>
      </c>
      <c r="C6672">
        <v>0</v>
      </c>
      <c r="D6672">
        <v>-0.23</v>
      </c>
      <c r="E6672">
        <v>4.0000000000000001E-3</v>
      </c>
    </row>
    <row r="6673" spans="1:5">
      <c r="A6673">
        <v>19490110</v>
      </c>
      <c r="B6673">
        <v>-0.69</v>
      </c>
      <c r="C6673">
        <v>0.12</v>
      </c>
      <c r="D6673">
        <v>-0.61</v>
      </c>
      <c r="E6673">
        <v>4.0000000000000001E-3</v>
      </c>
    </row>
    <row r="6674" spans="1:5">
      <c r="A6674">
        <v>19490111</v>
      </c>
      <c r="B6674">
        <v>0.04</v>
      </c>
      <c r="C6674">
        <v>-0.05</v>
      </c>
      <c r="D6674">
        <v>0.02</v>
      </c>
      <c r="E6674">
        <v>4.0000000000000001E-3</v>
      </c>
    </row>
    <row r="6675" spans="1:5">
      <c r="A6675">
        <v>19490112</v>
      </c>
      <c r="B6675">
        <v>-7.0000000000000007E-2</v>
      </c>
      <c r="C6675">
        <v>0.17</v>
      </c>
      <c r="D6675">
        <v>-0.06</v>
      </c>
      <c r="E6675">
        <v>4.0000000000000001E-3</v>
      </c>
    </row>
    <row r="6676" spans="1:5">
      <c r="A6676">
        <v>19490113</v>
      </c>
      <c r="B6676">
        <v>-0.53</v>
      </c>
      <c r="C6676">
        <v>0.01</v>
      </c>
      <c r="D6676">
        <v>-0.12</v>
      </c>
      <c r="E6676">
        <v>4.0000000000000001E-3</v>
      </c>
    </row>
    <row r="6677" spans="1:5">
      <c r="A6677">
        <v>19490114</v>
      </c>
      <c r="B6677">
        <v>-0.83</v>
      </c>
      <c r="C6677">
        <v>-0.26</v>
      </c>
      <c r="D6677">
        <v>-0.22</v>
      </c>
      <c r="E6677">
        <v>4.0000000000000001E-3</v>
      </c>
    </row>
    <row r="6678" spans="1:5">
      <c r="A6678">
        <v>19490115</v>
      </c>
      <c r="B6678">
        <v>0.2</v>
      </c>
      <c r="C6678">
        <v>0.01</v>
      </c>
      <c r="D6678">
        <v>0.3</v>
      </c>
      <c r="E6678">
        <v>4.0000000000000001E-3</v>
      </c>
    </row>
    <row r="6679" spans="1:5">
      <c r="A6679">
        <v>19490117</v>
      </c>
      <c r="B6679">
        <v>0.28000000000000003</v>
      </c>
      <c r="C6679">
        <v>-0.2</v>
      </c>
      <c r="D6679">
        <v>-0.06</v>
      </c>
      <c r="E6679">
        <v>4.0000000000000001E-3</v>
      </c>
    </row>
    <row r="6680" spans="1:5">
      <c r="A6680">
        <v>19490118</v>
      </c>
      <c r="B6680">
        <v>0.27</v>
      </c>
      <c r="C6680">
        <v>0.24</v>
      </c>
      <c r="D6680">
        <v>-0.02</v>
      </c>
      <c r="E6680">
        <v>4.0000000000000001E-3</v>
      </c>
    </row>
    <row r="6681" spans="1:5">
      <c r="A6681">
        <v>19490119</v>
      </c>
      <c r="B6681">
        <v>0.28999999999999998</v>
      </c>
      <c r="C6681">
        <v>-0.12</v>
      </c>
      <c r="D6681">
        <v>0.34</v>
      </c>
      <c r="E6681">
        <v>4.0000000000000001E-3</v>
      </c>
    </row>
    <row r="6682" spans="1:5">
      <c r="A6682">
        <v>19490120</v>
      </c>
      <c r="B6682">
        <v>0.45</v>
      </c>
      <c r="C6682">
        <v>-0.03</v>
      </c>
      <c r="D6682">
        <v>0.1</v>
      </c>
      <c r="E6682">
        <v>4.0000000000000001E-3</v>
      </c>
    </row>
    <row r="6683" spans="1:5">
      <c r="A6683">
        <v>19490121</v>
      </c>
      <c r="B6683">
        <v>-0.14000000000000001</v>
      </c>
      <c r="C6683">
        <v>0.22</v>
      </c>
      <c r="D6683">
        <v>-0.04</v>
      </c>
      <c r="E6683">
        <v>4.0000000000000001E-3</v>
      </c>
    </row>
    <row r="6684" spans="1:5">
      <c r="A6684">
        <v>19490122</v>
      </c>
      <c r="B6684">
        <v>0.15</v>
      </c>
      <c r="C6684">
        <v>0.08</v>
      </c>
      <c r="D6684">
        <v>-7.0000000000000007E-2</v>
      </c>
      <c r="E6684">
        <v>4.0000000000000001E-3</v>
      </c>
    </row>
    <row r="6685" spans="1:5">
      <c r="A6685">
        <v>19490124</v>
      </c>
      <c r="B6685">
        <v>-0.32</v>
      </c>
      <c r="C6685">
        <v>0.04</v>
      </c>
      <c r="D6685">
        <v>0.32</v>
      </c>
      <c r="E6685">
        <v>4.0000000000000001E-3</v>
      </c>
    </row>
    <row r="6686" spans="1:5">
      <c r="A6686">
        <v>19490125</v>
      </c>
      <c r="B6686">
        <v>-0.65</v>
      </c>
      <c r="C6686">
        <v>0.06</v>
      </c>
      <c r="D6686">
        <v>-0.17</v>
      </c>
      <c r="E6686">
        <v>4.0000000000000001E-3</v>
      </c>
    </row>
    <row r="6687" spans="1:5">
      <c r="A6687">
        <v>19490126</v>
      </c>
      <c r="B6687">
        <v>-0.3</v>
      </c>
      <c r="C6687">
        <v>-0.16</v>
      </c>
      <c r="D6687">
        <v>0.27</v>
      </c>
      <c r="E6687">
        <v>4.0000000000000001E-3</v>
      </c>
    </row>
    <row r="6688" spans="1:5">
      <c r="A6688">
        <v>19490127</v>
      </c>
      <c r="B6688">
        <v>-0.39</v>
      </c>
      <c r="C6688">
        <v>0</v>
      </c>
      <c r="D6688">
        <v>0.14000000000000001</v>
      </c>
      <c r="E6688">
        <v>4.0000000000000001E-3</v>
      </c>
    </row>
    <row r="6689" spans="1:5">
      <c r="A6689">
        <v>19490128</v>
      </c>
      <c r="B6689">
        <v>-0.4</v>
      </c>
      <c r="C6689">
        <v>-0.25</v>
      </c>
      <c r="D6689">
        <v>-0.39</v>
      </c>
      <c r="E6689">
        <v>4.0000000000000001E-3</v>
      </c>
    </row>
    <row r="6690" spans="1:5">
      <c r="A6690">
        <v>19490129</v>
      </c>
      <c r="B6690">
        <v>0.17</v>
      </c>
      <c r="C6690">
        <v>-0.08</v>
      </c>
      <c r="D6690">
        <v>0.18</v>
      </c>
      <c r="E6690">
        <v>4.0000000000000001E-3</v>
      </c>
    </row>
    <row r="6691" spans="1:5">
      <c r="A6691">
        <v>19490131</v>
      </c>
      <c r="B6691">
        <v>-0.14000000000000001</v>
      </c>
      <c r="C6691">
        <v>-0.12</v>
      </c>
      <c r="D6691">
        <v>0.08</v>
      </c>
      <c r="E6691">
        <v>4.0000000000000001E-3</v>
      </c>
    </row>
    <row r="6692" spans="1:5">
      <c r="A6692">
        <v>19490201</v>
      </c>
      <c r="B6692">
        <v>0.5</v>
      </c>
      <c r="C6692">
        <v>-0.33</v>
      </c>
      <c r="D6692">
        <v>-0.1</v>
      </c>
      <c r="E6692">
        <v>4.0000000000000001E-3</v>
      </c>
    </row>
    <row r="6693" spans="1:5">
      <c r="A6693">
        <v>19490202</v>
      </c>
      <c r="B6693">
        <v>0.18</v>
      </c>
      <c r="C6693">
        <v>0.13</v>
      </c>
      <c r="D6693">
        <v>7.0000000000000007E-2</v>
      </c>
      <c r="E6693">
        <v>4.0000000000000001E-3</v>
      </c>
    </row>
    <row r="6694" spans="1:5">
      <c r="A6694">
        <v>19490203</v>
      </c>
      <c r="B6694">
        <v>-0.24</v>
      </c>
      <c r="C6694">
        <v>0.02</v>
      </c>
      <c r="D6694">
        <v>-0.22</v>
      </c>
      <c r="E6694">
        <v>4.0000000000000001E-3</v>
      </c>
    </row>
    <row r="6695" spans="1:5">
      <c r="A6695">
        <v>19490204</v>
      </c>
      <c r="B6695">
        <v>-1.32</v>
      </c>
      <c r="C6695">
        <v>0.14000000000000001</v>
      </c>
      <c r="D6695">
        <v>-0.57999999999999996</v>
      </c>
      <c r="E6695">
        <v>4.0000000000000001E-3</v>
      </c>
    </row>
    <row r="6696" spans="1:5">
      <c r="A6696">
        <v>19490205</v>
      </c>
      <c r="B6696">
        <v>-1.48</v>
      </c>
      <c r="C6696">
        <v>0.1</v>
      </c>
      <c r="D6696">
        <v>-0.81</v>
      </c>
      <c r="E6696">
        <v>4.0000000000000001E-3</v>
      </c>
    </row>
    <row r="6697" spans="1:5">
      <c r="A6697">
        <v>19490207</v>
      </c>
      <c r="B6697">
        <v>-0.71</v>
      </c>
      <c r="C6697">
        <v>-0.08</v>
      </c>
      <c r="D6697">
        <v>-0.26</v>
      </c>
      <c r="E6697">
        <v>4.0000000000000001E-3</v>
      </c>
    </row>
    <row r="6698" spans="1:5">
      <c r="A6698">
        <v>19490208</v>
      </c>
      <c r="B6698">
        <v>-0.14000000000000001</v>
      </c>
      <c r="C6698">
        <v>-0.27</v>
      </c>
      <c r="D6698">
        <v>0.43</v>
      </c>
      <c r="E6698">
        <v>4.0000000000000001E-3</v>
      </c>
    </row>
    <row r="6699" spans="1:5">
      <c r="A6699">
        <v>19490209</v>
      </c>
      <c r="B6699">
        <v>0.59</v>
      </c>
      <c r="C6699">
        <v>-0.19</v>
      </c>
      <c r="D6699">
        <v>0.2</v>
      </c>
      <c r="E6699">
        <v>4.0000000000000001E-3</v>
      </c>
    </row>
    <row r="6700" spans="1:5">
      <c r="A6700">
        <v>19490210</v>
      </c>
      <c r="B6700">
        <v>-1.18</v>
      </c>
      <c r="C6700">
        <v>0.18</v>
      </c>
      <c r="D6700">
        <v>-0.24</v>
      </c>
      <c r="E6700">
        <v>4.0000000000000001E-3</v>
      </c>
    </row>
    <row r="6701" spans="1:5">
      <c r="A6701">
        <v>19490211</v>
      </c>
      <c r="B6701">
        <v>0</v>
      </c>
      <c r="C6701">
        <v>-0.4</v>
      </c>
      <c r="D6701">
        <v>0.16</v>
      </c>
      <c r="E6701">
        <v>4.0000000000000001E-3</v>
      </c>
    </row>
    <row r="6702" spans="1:5">
      <c r="A6702">
        <v>19490214</v>
      </c>
      <c r="B6702">
        <v>0.16</v>
      </c>
      <c r="C6702">
        <v>-0.04</v>
      </c>
      <c r="D6702">
        <v>0.15</v>
      </c>
      <c r="E6702">
        <v>4.0000000000000001E-3</v>
      </c>
    </row>
    <row r="6703" spans="1:5">
      <c r="A6703">
        <v>19490215</v>
      </c>
      <c r="B6703">
        <v>0.4</v>
      </c>
      <c r="C6703">
        <v>-0.12</v>
      </c>
      <c r="D6703">
        <v>-0.01</v>
      </c>
      <c r="E6703">
        <v>4.0000000000000001E-3</v>
      </c>
    </row>
    <row r="6704" spans="1:5">
      <c r="A6704">
        <v>19490216</v>
      </c>
      <c r="B6704">
        <v>0.56999999999999995</v>
      </c>
      <c r="C6704">
        <v>-0.33</v>
      </c>
      <c r="D6704">
        <v>0.06</v>
      </c>
      <c r="E6704">
        <v>4.0000000000000001E-3</v>
      </c>
    </row>
    <row r="6705" spans="1:5">
      <c r="A6705">
        <v>19490217</v>
      </c>
      <c r="B6705">
        <v>0.85</v>
      </c>
      <c r="C6705">
        <v>-0.13</v>
      </c>
      <c r="D6705">
        <v>0.28000000000000003</v>
      </c>
      <c r="E6705">
        <v>4.0000000000000001E-3</v>
      </c>
    </row>
    <row r="6706" spans="1:5">
      <c r="A6706">
        <v>19490218</v>
      </c>
      <c r="B6706">
        <v>-0.21</v>
      </c>
      <c r="C6706">
        <v>0.23</v>
      </c>
      <c r="D6706">
        <v>-0.11</v>
      </c>
      <c r="E6706">
        <v>4.0000000000000001E-3</v>
      </c>
    </row>
    <row r="6707" spans="1:5">
      <c r="A6707">
        <v>19490219</v>
      </c>
      <c r="B6707">
        <v>-0.13</v>
      </c>
      <c r="C6707">
        <v>-0.04</v>
      </c>
      <c r="D6707">
        <v>-0.09</v>
      </c>
      <c r="E6707">
        <v>4.0000000000000001E-3</v>
      </c>
    </row>
    <row r="6708" spans="1:5">
      <c r="A6708">
        <v>19490221</v>
      </c>
      <c r="B6708">
        <v>-0.25</v>
      </c>
      <c r="C6708">
        <v>-0.16</v>
      </c>
      <c r="D6708">
        <v>-0.27</v>
      </c>
      <c r="E6708">
        <v>4.0000000000000001E-3</v>
      </c>
    </row>
    <row r="6709" spans="1:5">
      <c r="A6709">
        <v>19490223</v>
      </c>
      <c r="B6709">
        <v>-0.71</v>
      </c>
      <c r="C6709">
        <v>-0.03</v>
      </c>
      <c r="D6709">
        <v>-0.52</v>
      </c>
      <c r="E6709">
        <v>4.0000000000000001E-3</v>
      </c>
    </row>
    <row r="6710" spans="1:5">
      <c r="A6710">
        <v>19490224</v>
      </c>
      <c r="B6710">
        <v>-0.91</v>
      </c>
      <c r="C6710">
        <v>0.03</v>
      </c>
      <c r="D6710">
        <v>-0.31</v>
      </c>
      <c r="E6710">
        <v>4.0000000000000001E-3</v>
      </c>
    </row>
    <row r="6711" spans="1:5">
      <c r="A6711">
        <v>19490225</v>
      </c>
      <c r="B6711">
        <v>-0.18</v>
      </c>
      <c r="C6711">
        <v>-0.08</v>
      </c>
      <c r="D6711">
        <v>0.38</v>
      </c>
      <c r="E6711">
        <v>4.0000000000000001E-3</v>
      </c>
    </row>
    <row r="6712" spans="1:5">
      <c r="A6712">
        <v>19490226</v>
      </c>
      <c r="B6712">
        <v>0.42</v>
      </c>
      <c r="C6712">
        <v>0</v>
      </c>
      <c r="D6712">
        <v>0.21</v>
      </c>
      <c r="E6712">
        <v>4.0000000000000001E-3</v>
      </c>
    </row>
    <row r="6713" spans="1:5">
      <c r="A6713">
        <v>19490228</v>
      </c>
      <c r="B6713">
        <v>0.87</v>
      </c>
      <c r="C6713">
        <v>-0.57999999999999996</v>
      </c>
      <c r="D6713">
        <v>0.68</v>
      </c>
      <c r="E6713">
        <v>4.0000000000000001E-3</v>
      </c>
    </row>
    <row r="6714" spans="1:5">
      <c r="A6714">
        <v>19490301</v>
      </c>
      <c r="B6714">
        <v>0.52</v>
      </c>
      <c r="C6714">
        <v>0.15</v>
      </c>
      <c r="D6714">
        <v>0.33</v>
      </c>
      <c r="E6714">
        <v>4.0000000000000001E-3</v>
      </c>
    </row>
    <row r="6715" spans="1:5">
      <c r="A6715">
        <v>19490302</v>
      </c>
      <c r="B6715">
        <v>-0.01</v>
      </c>
      <c r="C6715">
        <v>0.05</v>
      </c>
      <c r="D6715">
        <v>-0.18</v>
      </c>
      <c r="E6715">
        <v>4.0000000000000001E-3</v>
      </c>
    </row>
    <row r="6716" spans="1:5">
      <c r="A6716">
        <v>19490303</v>
      </c>
      <c r="B6716">
        <v>-0.06</v>
      </c>
      <c r="C6716">
        <v>0.28000000000000003</v>
      </c>
      <c r="D6716">
        <v>-0.34</v>
      </c>
      <c r="E6716">
        <v>4.0000000000000001E-3</v>
      </c>
    </row>
    <row r="6717" spans="1:5">
      <c r="A6717">
        <v>19490304</v>
      </c>
      <c r="B6717">
        <v>0.22</v>
      </c>
      <c r="C6717">
        <v>-0.35</v>
      </c>
      <c r="D6717">
        <v>-0.05</v>
      </c>
      <c r="E6717">
        <v>4.0000000000000001E-3</v>
      </c>
    </row>
    <row r="6718" spans="1:5">
      <c r="A6718">
        <v>19490305</v>
      </c>
      <c r="B6718">
        <v>0.89</v>
      </c>
      <c r="C6718">
        <v>-7.0000000000000007E-2</v>
      </c>
      <c r="D6718">
        <v>0.34</v>
      </c>
      <c r="E6718">
        <v>4.0000000000000001E-3</v>
      </c>
    </row>
    <row r="6719" spans="1:5">
      <c r="A6719">
        <v>19490307</v>
      </c>
      <c r="B6719">
        <v>0.49</v>
      </c>
      <c r="C6719">
        <v>0.12</v>
      </c>
      <c r="D6719">
        <v>0.24</v>
      </c>
      <c r="E6719">
        <v>4.0000000000000001E-3</v>
      </c>
    </row>
    <row r="6720" spans="1:5">
      <c r="A6720">
        <v>19490308</v>
      </c>
      <c r="B6720">
        <v>0.35</v>
      </c>
      <c r="C6720">
        <v>0.21</v>
      </c>
      <c r="D6720">
        <v>0.08</v>
      </c>
      <c r="E6720">
        <v>4.0000000000000001E-3</v>
      </c>
    </row>
    <row r="6721" spans="1:5">
      <c r="A6721">
        <v>19490309</v>
      </c>
      <c r="B6721">
        <v>-0.16</v>
      </c>
      <c r="C6721">
        <v>0</v>
      </c>
      <c r="D6721">
        <v>-0.22</v>
      </c>
      <c r="E6721">
        <v>4.0000000000000001E-3</v>
      </c>
    </row>
    <row r="6722" spans="1:5">
      <c r="A6722">
        <v>19490310</v>
      </c>
      <c r="B6722">
        <v>0.11</v>
      </c>
      <c r="C6722">
        <v>-0.11</v>
      </c>
      <c r="D6722">
        <v>-0.04</v>
      </c>
      <c r="E6722">
        <v>4.0000000000000001E-3</v>
      </c>
    </row>
    <row r="6723" spans="1:5">
      <c r="A6723">
        <v>19490311</v>
      </c>
      <c r="B6723">
        <v>0.92</v>
      </c>
      <c r="C6723">
        <v>-0.2</v>
      </c>
      <c r="D6723">
        <v>0.27</v>
      </c>
      <c r="E6723">
        <v>4.0000000000000001E-3</v>
      </c>
    </row>
    <row r="6724" spans="1:5">
      <c r="A6724">
        <v>19490312</v>
      </c>
      <c r="B6724">
        <v>0.34</v>
      </c>
      <c r="C6724">
        <v>0.26</v>
      </c>
      <c r="D6724">
        <v>0.32</v>
      </c>
      <c r="E6724">
        <v>4.0000000000000001E-3</v>
      </c>
    </row>
    <row r="6725" spans="1:5">
      <c r="A6725">
        <v>19490314</v>
      </c>
      <c r="B6725">
        <v>0</v>
      </c>
      <c r="C6725">
        <v>-0.16</v>
      </c>
      <c r="D6725">
        <v>-0.05</v>
      </c>
      <c r="E6725">
        <v>4.0000000000000001E-3</v>
      </c>
    </row>
    <row r="6726" spans="1:5">
      <c r="A6726">
        <v>19490315</v>
      </c>
      <c r="B6726">
        <v>-0.63</v>
      </c>
      <c r="C6726">
        <v>0.22</v>
      </c>
      <c r="D6726">
        <v>-0.39</v>
      </c>
      <c r="E6726">
        <v>4.0000000000000001E-3</v>
      </c>
    </row>
    <row r="6727" spans="1:5">
      <c r="A6727">
        <v>19490316</v>
      </c>
      <c r="B6727">
        <v>-0.38</v>
      </c>
      <c r="C6727">
        <v>-0.05</v>
      </c>
      <c r="D6727">
        <v>-0.08</v>
      </c>
      <c r="E6727">
        <v>4.0000000000000001E-3</v>
      </c>
    </row>
    <row r="6728" spans="1:5">
      <c r="A6728">
        <v>19490317</v>
      </c>
      <c r="B6728">
        <v>0.38</v>
      </c>
      <c r="C6728">
        <v>-0.2</v>
      </c>
      <c r="D6728">
        <v>0.28999999999999998</v>
      </c>
      <c r="E6728">
        <v>4.0000000000000001E-3</v>
      </c>
    </row>
    <row r="6729" spans="1:5">
      <c r="A6729">
        <v>19490318</v>
      </c>
      <c r="B6729">
        <v>-0.22</v>
      </c>
      <c r="C6729">
        <v>0.26</v>
      </c>
      <c r="D6729">
        <v>-0.09</v>
      </c>
      <c r="E6729">
        <v>4.0000000000000001E-3</v>
      </c>
    </row>
    <row r="6730" spans="1:5">
      <c r="A6730">
        <v>19490319</v>
      </c>
      <c r="B6730">
        <v>-0.03</v>
      </c>
      <c r="C6730">
        <v>0.14000000000000001</v>
      </c>
      <c r="D6730">
        <v>0</v>
      </c>
      <c r="E6730">
        <v>4.0000000000000001E-3</v>
      </c>
    </row>
    <row r="6731" spans="1:5">
      <c r="A6731">
        <v>19490321</v>
      </c>
      <c r="B6731">
        <v>-0.21</v>
      </c>
      <c r="C6731">
        <v>0.11</v>
      </c>
      <c r="D6731">
        <v>0.32</v>
      </c>
      <c r="E6731">
        <v>4.0000000000000001E-3</v>
      </c>
    </row>
    <row r="6732" spans="1:5">
      <c r="A6732">
        <v>19490322</v>
      </c>
      <c r="B6732">
        <v>-0.75</v>
      </c>
      <c r="C6732">
        <v>-0.14000000000000001</v>
      </c>
      <c r="D6732">
        <v>-1.03</v>
      </c>
      <c r="E6732">
        <v>4.0000000000000001E-3</v>
      </c>
    </row>
    <row r="6733" spans="1:5">
      <c r="A6733">
        <v>19490323</v>
      </c>
      <c r="B6733">
        <v>0.95</v>
      </c>
      <c r="C6733">
        <v>-0.63</v>
      </c>
      <c r="D6733">
        <v>0.67</v>
      </c>
      <c r="E6733">
        <v>4.0000000000000001E-3</v>
      </c>
    </row>
    <row r="6734" spans="1:5">
      <c r="A6734">
        <v>19490324</v>
      </c>
      <c r="B6734">
        <v>0.36</v>
      </c>
      <c r="C6734">
        <v>0.46</v>
      </c>
      <c r="D6734">
        <v>0.33</v>
      </c>
      <c r="E6734">
        <v>4.0000000000000001E-3</v>
      </c>
    </row>
    <row r="6735" spans="1:5">
      <c r="A6735">
        <v>19490325</v>
      </c>
      <c r="B6735">
        <v>-0.5</v>
      </c>
      <c r="C6735">
        <v>-0.01</v>
      </c>
      <c r="D6735">
        <v>-0.34</v>
      </c>
      <c r="E6735">
        <v>4.0000000000000001E-3</v>
      </c>
    </row>
    <row r="6736" spans="1:5">
      <c r="A6736">
        <v>19490326</v>
      </c>
      <c r="B6736">
        <v>7.0000000000000007E-2</v>
      </c>
      <c r="C6736">
        <v>0.14000000000000001</v>
      </c>
      <c r="D6736">
        <v>0.05</v>
      </c>
      <c r="E6736">
        <v>4.0000000000000001E-3</v>
      </c>
    </row>
    <row r="6737" spans="1:5">
      <c r="A6737">
        <v>19490328</v>
      </c>
      <c r="B6737">
        <v>0.1</v>
      </c>
      <c r="C6737">
        <v>0.03</v>
      </c>
      <c r="D6737">
        <v>-0.16</v>
      </c>
      <c r="E6737">
        <v>4.0000000000000001E-3</v>
      </c>
    </row>
    <row r="6738" spans="1:5">
      <c r="A6738">
        <v>19490329</v>
      </c>
      <c r="B6738">
        <v>1.76</v>
      </c>
      <c r="C6738">
        <v>0.51</v>
      </c>
      <c r="D6738">
        <v>1.1200000000000001</v>
      </c>
      <c r="E6738">
        <v>4.0000000000000001E-3</v>
      </c>
    </row>
    <row r="6739" spans="1:5">
      <c r="A6739">
        <v>19490330</v>
      </c>
      <c r="B6739">
        <v>0.27</v>
      </c>
      <c r="C6739">
        <v>1.07</v>
      </c>
      <c r="D6739">
        <v>0.26</v>
      </c>
      <c r="E6739">
        <v>4.0000000000000001E-3</v>
      </c>
    </row>
    <row r="6740" spans="1:5">
      <c r="A6740">
        <v>19490331</v>
      </c>
      <c r="B6740">
        <v>-0.79</v>
      </c>
      <c r="C6740">
        <v>0.27</v>
      </c>
      <c r="D6740">
        <v>-0.33</v>
      </c>
      <c r="E6740">
        <v>4.0000000000000001E-3</v>
      </c>
    </row>
    <row r="6741" spans="1:5">
      <c r="A6741">
        <v>19490401</v>
      </c>
      <c r="B6741">
        <v>-0.64</v>
      </c>
      <c r="C6741">
        <v>0.01</v>
      </c>
      <c r="D6741">
        <v>-0.22</v>
      </c>
      <c r="E6741">
        <v>4.0000000000000001E-3</v>
      </c>
    </row>
    <row r="6742" spans="1:5">
      <c r="A6742">
        <v>19490402</v>
      </c>
      <c r="B6742">
        <v>0.3</v>
      </c>
      <c r="C6742">
        <v>0.12</v>
      </c>
      <c r="D6742">
        <v>0.06</v>
      </c>
      <c r="E6742">
        <v>4.0000000000000001E-3</v>
      </c>
    </row>
    <row r="6743" spans="1:5">
      <c r="A6743">
        <v>19490404</v>
      </c>
      <c r="B6743">
        <v>0.12</v>
      </c>
      <c r="C6743">
        <v>-0.28000000000000003</v>
      </c>
      <c r="D6743">
        <v>0.01</v>
      </c>
      <c r="E6743">
        <v>4.0000000000000001E-3</v>
      </c>
    </row>
    <row r="6744" spans="1:5">
      <c r="A6744">
        <v>19490405</v>
      </c>
      <c r="B6744">
        <v>0.05</v>
      </c>
      <c r="C6744">
        <v>0.05</v>
      </c>
      <c r="D6744">
        <v>-0.02</v>
      </c>
      <c r="E6744">
        <v>4.0000000000000001E-3</v>
      </c>
    </row>
    <row r="6745" spans="1:5">
      <c r="A6745">
        <v>19490406</v>
      </c>
      <c r="B6745">
        <v>-0.2</v>
      </c>
      <c r="C6745">
        <v>0.01</v>
      </c>
      <c r="D6745">
        <v>0.12</v>
      </c>
      <c r="E6745">
        <v>4.0000000000000001E-3</v>
      </c>
    </row>
    <row r="6746" spans="1:5">
      <c r="A6746">
        <v>19490407</v>
      </c>
      <c r="B6746">
        <v>-0.26</v>
      </c>
      <c r="C6746">
        <v>-0.25</v>
      </c>
      <c r="D6746">
        <v>-0.13</v>
      </c>
      <c r="E6746">
        <v>4.0000000000000001E-3</v>
      </c>
    </row>
    <row r="6747" spans="1:5">
      <c r="A6747">
        <v>19490408</v>
      </c>
      <c r="B6747">
        <v>0.15</v>
      </c>
      <c r="C6747">
        <v>-0.32</v>
      </c>
      <c r="D6747">
        <v>0.3</v>
      </c>
      <c r="E6747">
        <v>4.0000000000000001E-3</v>
      </c>
    </row>
    <row r="6748" spans="1:5">
      <c r="A6748">
        <v>19490409</v>
      </c>
      <c r="B6748">
        <v>0.28000000000000003</v>
      </c>
      <c r="C6748">
        <v>0.2</v>
      </c>
      <c r="D6748">
        <v>0.3</v>
      </c>
      <c r="E6748">
        <v>4.0000000000000001E-3</v>
      </c>
    </row>
    <row r="6749" spans="1:5">
      <c r="A6749">
        <v>19490411</v>
      </c>
      <c r="B6749">
        <v>-0.21</v>
      </c>
      <c r="C6749">
        <v>0.19</v>
      </c>
      <c r="D6749">
        <v>-0.35</v>
      </c>
      <c r="E6749">
        <v>4.0000000000000001E-3</v>
      </c>
    </row>
    <row r="6750" spans="1:5">
      <c r="A6750">
        <v>19490412</v>
      </c>
      <c r="B6750">
        <v>0.1</v>
      </c>
      <c r="C6750">
        <v>0.06</v>
      </c>
      <c r="D6750">
        <v>0.04</v>
      </c>
      <c r="E6750">
        <v>4.0000000000000001E-3</v>
      </c>
    </row>
    <row r="6751" spans="1:5">
      <c r="A6751">
        <v>19490413</v>
      </c>
      <c r="B6751">
        <v>-0.05</v>
      </c>
      <c r="C6751">
        <v>-0.11</v>
      </c>
      <c r="D6751">
        <v>-0.27</v>
      </c>
      <c r="E6751">
        <v>4.0000000000000001E-3</v>
      </c>
    </row>
    <row r="6752" spans="1:5">
      <c r="A6752">
        <v>19490414</v>
      </c>
      <c r="B6752">
        <v>-0.18</v>
      </c>
      <c r="C6752">
        <v>0</v>
      </c>
      <c r="D6752">
        <v>-0.1</v>
      </c>
      <c r="E6752">
        <v>4.0000000000000001E-3</v>
      </c>
    </row>
    <row r="6753" spans="1:5">
      <c r="A6753">
        <v>19490416</v>
      </c>
      <c r="B6753">
        <v>0.3</v>
      </c>
      <c r="C6753">
        <v>-7.0000000000000007E-2</v>
      </c>
      <c r="D6753">
        <v>0.02</v>
      </c>
      <c r="E6753">
        <v>4.0000000000000001E-3</v>
      </c>
    </row>
    <row r="6754" spans="1:5">
      <c r="A6754">
        <v>19490418</v>
      </c>
      <c r="B6754">
        <v>0.11</v>
      </c>
      <c r="C6754">
        <v>-0.41</v>
      </c>
      <c r="D6754">
        <v>-0.43</v>
      </c>
      <c r="E6754">
        <v>4.0000000000000001E-3</v>
      </c>
    </row>
    <row r="6755" spans="1:5">
      <c r="A6755">
        <v>19490419</v>
      </c>
      <c r="B6755">
        <v>-0.32</v>
      </c>
      <c r="C6755">
        <v>0.11</v>
      </c>
      <c r="D6755">
        <v>-0.21</v>
      </c>
      <c r="E6755">
        <v>4.0000000000000001E-3</v>
      </c>
    </row>
    <row r="6756" spans="1:5">
      <c r="A6756">
        <v>19490420</v>
      </c>
      <c r="B6756">
        <v>-0.19</v>
      </c>
      <c r="C6756">
        <v>-7.0000000000000007E-2</v>
      </c>
      <c r="D6756">
        <v>0</v>
      </c>
      <c r="E6756">
        <v>4.0000000000000001E-3</v>
      </c>
    </row>
    <row r="6757" spans="1:5">
      <c r="A6757">
        <v>19490421</v>
      </c>
      <c r="B6757">
        <v>-1.47</v>
      </c>
      <c r="C6757">
        <v>0</v>
      </c>
      <c r="D6757">
        <v>-0.66</v>
      </c>
      <c r="E6757">
        <v>4.0000000000000001E-3</v>
      </c>
    </row>
    <row r="6758" spans="1:5">
      <c r="A6758">
        <v>19490422</v>
      </c>
      <c r="B6758">
        <v>0.05</v>
      </c>
      <c r="C6758">
        <v>-0.11</v>
      </c>
      <c r="D6758">
        <v>0.22</v>
      </c>
      <c r="E6758">
        <v>4.0000000000000001E-3</v>
      </c>
    </row>
    <row r="6759" spans="1:5">
      <c r="A6759">
        <v>19490423</v>
      </c>
      <c r="B6759">
        <v>0.4</v>
      </c>
      <c r="C6759">
        <v>0.08</v>
      </c>
      <c r="D6759">
        <v>0.22</v>
      </c>
      <c r="E6759">
        <v>4.0000000000000001E-3</v>
      </c>
    </row>
    <row r="6760" spans="1:5">
      <c r="A6760">
        <v>19490425</v>
      </c>
      <c r="B6760">
        <v>-0.27</v>
      </c>
      <c r="C6760">
        <v>0.2</v>
      </c>
      <c r="D6760">
        <v>0.18</v>
      </c>
      <c r="E6760">
        <v>4.0000000000000001E-3</v>
      </c>
    </row>
    <row r="6761" spans="1:5">
      <c r="A6761">
        <v>19490426</v>
      </c>
      <c r="B6761">
        <v>0.35</v>
      </c>
      <c r="C6761">
        <v>-0.02</v>
      </c>
      <c r="D6761">
        <v>0.28000000000000003</v>
      </c>
      <c r="E6761">
        <v>4.0000000000000001E-3</v>
      </c>
    </row>
    <row r="6762" spans="1:5">
      <c r="A6762">
        <v>19490427</v>
      </c>
      <c r="B6762">
        <v>0.06</v>
      </c>
      <c r="C6762">
        <v>-0.05</v>
      </c>
      <c r="D6762">
        <v>-0.38</v>
      </c>
      <c r="E6762">
        <v>4.0000000000000001E-3</v>
      </c>
    </row>
    <row r="6763" spans="1:5">
      <c r="A6763">
        <v>19490428</v>
      </c>
      <c r="B6763">
        <v>-0.52</v>
      </c>
      <c r="C6763">
        <v>0.16</v>
      </c>
      <c r="D6763">
        <v>-0.36</v>
      </c>
      <c r="E6763">
        <v>4.0000000000000001E-3</v>
      </c>
    </row>
    <row r="6764" spans="1:5">
      <c r="A6764">
        <v>19490429</v>
      </c>
      <c r="B6764">
        <v>-0.02</v>
      </c>
      <c r="C6764">
        <v>-0.34</v>
      </c>
      <c r="D6764">
        <v>-7.0000000000000007E-2</v>
      </c>
      <c r="E6764">
        <v>4.0000000000000001E-3</v>
      </c>
    </row>
    <row r="6765" spans="1:5">
      <c r="A6765">
        <v>19490430</v>
      </c>
      <c r="B6765">
        <v>0.2</v>
      </c>
      <c r="C6765">
        <v>-0.04</v>
      </c>
      <c r="D6765">
        <v>0.27</v>
      </c>
      <c r="E6765">
        <v>4.0000000000000001E-3</v>
      </c>
    </row>
    <row r="6766" spans="1:5">
      <c r="A6766">
        <v>19490502</v>
      </c>
      <c r="B6766">
        <v>0.15</v>
      </c>
      <c r="C6766">
        <v>-0.19</v>
      </c>
      <c r="D6766">
        <v>-0.08</v>
      </c>
      <c r="E6766">
        <v>4.0000000000000001E-3</v>
      </c>
    </row>
    <row r="6767" spans="1:5">
      <c r="A6767">
        <v>19490503</v>
      </c>
      <c r="B6767">
        <v>0.37</v>
      </c>
      <c r="C6767">
        <v>-0.57999999999999996</v>
      </c>
      <c r="D6767">
        <v>-0.16</v>
      </c>
      <c r="E6767">
        <v>4.0000000000000001E-3</v>
      </c>
    </row>
    <row r="6768" spans="1:5">
      <c r="A6768">
        <v>19490504</v>
      </c>
      <c r="B6768">
        <v>0.95</v>
      </c>
      <c r="C6768">
        <v>0.02</v>
      </c>
      <c r="D6768">
        <v>0.2</v>
      </c>
      <c r="E6768">
        <v>4.0000000000000001E-3</v>
      </c>
    </row>
    <row r="6769" spans="1:5">
      <c r="A6769">
        <v>19490505</v>
      </c>
      <c r="B6769">
        <v>0.04</v>
      </c>
      <c r="C6769">
        <v>0.25</v>
      </c>
      <c r="D6769">
        <v>-0.19</v>
      </c>
      <c r="E6769">
        <v>4.0000000000000001E-3</v>
      </c>
    </row>
    <row r="6770" spans="1:5">
      <c r="A6770">
        <v>19490506</v>
      </c>
      <c r="B6770">
        <v>-0.37</v>
      </c>
      <c r="C6770">
        <v>-0.1</v>
      </c>
      <c r="D6770">
        <v>-0.19</v>
      </c>
      <c r="E6770">
        <v>4.0000000000000001E-3</v>
      </c>
    </row>
    <row r="6771" spans="1:5">
      <c r="A6771">
        <v>19490507</v>
      </c>
      <c r="B6771">
        <v>-0.03</v>
      </c>
      <c r="C6771">
        <v>0.15</v>
      </c>
      <c r="D6771">
        <v>-0.05</v>
      </c>
      <c r="E6771">
        <v>4.0000000000000001E-3</v>
      </c>
    </row>
    <row r="6772" spans="1:5">
      <c r="A6772">
        <v>19490509</v>
      </c>
      <c r="B6772">
        <v>-0.24</v>
      </c>
      <c r="C6772">
        <v>-0.17</v>
      </c>
      <c r="D6772">
        <v>-0.38</v>
      </c>
      <c r="E6772">
        <v>4.0000000000000001E-3</v>
      </c>
    </row>
    <row r="6773" spans="1:5">
      <c r="A6773">
        <v>19490510</v>
      </c>
      <c r="B6773">
        <v>-0.17</v>
      </c>
      <c r="C6773">
        <v>-0.12</v>
      </c>
      <c r="D6773">
        <v>-0.21</v>
      </c>
      <c r="E6773">
        <v>4.0000000000000001E-3</v>
      </c>
    </row>
    <row r="6774" spans="1:5">
      <c r="A6774">
        <v>19490511</v>
      </c>
      <c r="B6774">
        <v>0.15</v>
      </c>
      <c r="C6774">
        <v>0.1</v>
      </c>
      <c r="D6774">
        <v>0.1</v>
      </c>
      <c r="E6774">
        <v>4.0000000000000001E-3</v>
      </c>
    </row>
    <row r="6775" spans="1:5">
      <c r="A6775">
        <v>19490512</v>
      </c>
      <c r="B6775">
        <v>0.26</v>
      </c>
      <c r="C6775">
        <v>0.01</v>
      </c>
      <c r="D6775">
        <v>0.18</v>
      </c>
      <c r="E6775">
        <v>4.0000000000000001E-3</v>
      </c>
    </row>
    <row r="6776" spans="1:5">
      <c r="A6776">
        <v>19490513</v>
      </c>
      <c r="B6776">
        <v>0.11</v>
      </c>
      <c r="C6776">
        <v>-0.01</v>
      </c>
      <c r="D6776">
        <v>0.37</v>
      </c>
      <c r="E6776">
        <v>4.0000000000000001E-3</v>
      </c>
    </row>
    <row r="6777" spans="1:5">
      <c r="A6777">
        <v>19490514</v>
      </c>
      <c r="B6777">
        <v>0.26</v>
      </c>
      <c r="C6777">
        <v>0.24</v>
      </c>
      <c r="D6777">
        <v>0.6</v>
      </c>
      <c r="E6777">
        <v>4.0000000000000001E-3</v>
      </c>
    </row>
    <row r="6778" spans="1:5">
      <c r="A6778">
        <v>19490516</v>
      </c>
      <c r="B6778">
        <v>0.24</v>
      </c>
      <c r="C6778">
        <v>7.0000000000000007E-2</v>
      </c>
      <c r="D6778">
        <v>-7.0000000000000007E-2</v>
      </c>
      <c r="E6778">
        <v>4.0000000000000001E-3</v>
      </c>
    </row>
    <row r="6779" spans="1:5">
      <c r="A6779">
        <v>19490517</v>
      </c>
      <c r="B6779">
        <v>-0.26</v>
      </c>
      <c r="C6779">
        <v>0.24</v>
      </c>
      <c r="D6779">
        <v>-0.44</v>
      </c>
      <c r="E6779">
        <v>4.0000000000000001E-3</v>
      </c>
    </row>
    <row r="6780" spans="1:5">
      <c r="A6780">
        <v>19490518</v>
      </c>
      <c r="B6780">
        <v>-0.2</v>
      </c>
      <c r="C6780">
        <v>-0.04</v>
      </c>
      <c r="D6780">
        <v>0</v>
      </c>
      <c r="E6780">
        <v>4.0000000000000001E-3</v>
      </c>
    </row>
    <row r="6781" spans="1:5">
      <c r="A6781">
        <v>19490519</v>
      </c>
      <c r="B6781">
        <v>-0.59</v>
      </c>
      <c r="C6781">
        <v>-0.2</v>
      </c>
      <c r="D6781">
        <v>-0.5</v>
      </c>
      <c r="E6781">
        <v>4.0000000000000001E-3</v>
      </c>
    </row>
    <row r="6782" spans="1:5">
      <c r="A6782">
        <v>19490520</v>
      </c>
      <c r="B6782">
        <v>-0.39</v>
      </c>
      <c r="C6782">
        <v>-0.03</v>
      </c>
      <c r="D6782">
        <v>-0.26</v>
      </c>
      <c r="E6782">
        <v>4.0000000000000001E-3</v>
      </c>
    </row>
    <row r="6783" spans="1:5">
      <c r="A6783">
        <v>19490521</v>
      </c>
      <c r="B6783">
        <v>0.02</v>
      </c>
      <c r="C6783">
        <v>0.28000000000000003</v>
      </c>
      <c r="D6783">
        <v>0.11</v>
      </c>
      <c r="E6783">
        <v>4.0000000000000001E-3</v>
      </c>
    </row>
    <row r="6784" spans="1:5">
      <c r="A6784">
        <v>19490523</v>
      </c>
      <c r="B6784">
        <v>-0.85</v>
      </c>
      <c r="C6784">
        <v>0.02</v>
      </c>
      <c r="D6784">
        <v>-0.17</v>
      </c>
      <c r="E6784">
        <v>4.0000000000000001E-3</v>
      </c>
    </row>
    <row r="6785" spans="1:5">
      <c r="A6785">
        <v>19490524</v>
      </c>
      <c r="B6785">
        <v>-0.57999999999999996</v>
      </c>
      <c r="C6785">
        <v>-0.17</v>
      </c>
      <c r="D6785">
        <v>-0.45</v>
      </c>
      <c r="E6785">
        <v>4.0000000000000001E-3</v>
      </c>
    </row>
    <row r="6786" spans="1:5">
      <c r="A6786">
        <v>19490525</v>
      </c>
      <c r="B6786">
        <v>0.26</v>
      </c>
      <c r="C6786">
        <v>-0.42</v>
      </c>
      <c r="D6786">
        <v>0.43</v>
      </c>
      <c r="E6786">
        <v>4.0000000000000001E-3</v>
      </c>
    </row>
    <row r="6787" spans="1:5">
      <c r="A6787">
        <v>19490526</v>
      </c>
      <c r="B6787">
        <v>0.09</v>
      </c>
      <c r="C6787">
        <v>0.28000000000000003</v>
      </c>
      <c r="D6787">
        <v>-0.04</v>
      </c>
      <c r="E6787">
        <v>4.0000000000000001E-3</v>
      </c>
    </row>
    <row r="6788" spans="1:5">
      <c r="A6788">
        <v>19490527</v>
      </c>
      <c r="B6788">
        <v>-0.18</v>
      </c>
      <c r="C6788">
        <v>-0.13</v>
      </c>
      <c r="D6788">
        <v>-7.0000000000000007E-2</v>
      </c>
      <c r="E6788">
        <v>4.0000000000000001E-3</v>
      </c>
    </row>
    <row r="6789" spans="1:5">
      <c r="A6789">
        <v>19490531</v>
      </c>
      <c r="B6789">
        <v>-2.0099999999999998</v>
      </c>
      <c r="C6789">
        <v>-0.28000000000000003</v>
      </c>
      <c r="D6789">
        <v>-1.22</v>
      </c>
      <c r="E6789">
        <v>4.0000000000000001E-3</v>
      </c>
    </row>
    <row r="6790" spans="1:5">
      <c r="A6790">
        <v>19490601</v>
      </c>
      <c r="B6790">
        <v>-0.24</v>
      </c>
      <c r="C6790">
        <v>-0.11</v>
      </c>
      <c r="D6790">
        <v>0.52</v>
      </c>
      <c r="E6790">
        <v>4.0000000000000001E-3</v>
      </c>
    </row>
    <row r="6791" spans="1:5">
      <c r="A6791">
        <v>19490602</v>
      </c>
      <c r="B6791">
        <v>0.11</v>
      </c>
      <c r="C6791">
        <v>0.39</v>
      </c>
      <c r="D6791">
        <v>-0.28999999999999998</v>
      </c>
      <c r="E6791">
        <v>4.0000000000000001E-3</v>
      </c>
    </row>
    <row r="6792" spans="1:5">
      <c r="A6792">
        <v>19490603</v>
      </c>
      <c r="B6792">
        <v>-0.55000000000000004</v>
      </c>
      <c r="C6792">
        <v>-0.17</v>
      </c>
      <c r="D6792">
        <v>0.11</v>
      </c>
      <c r="E6792">
        <v>4.0000000000000001E-3</v>
      </c>
    </row>
    <row r="6793" spans="1:5">
      <c r="A6793">
        <v>19490606</v>
      </c>
      <c r="B6793">
        <v>-1.53</v>
      </c>
      <c r="C6793">
        <v>-0.08</v>
      </c>
      <c r="D6793">
        <v>-0.85</v>
      </c>
      <c r="E6793">
        <v>4.0000000000000001E-3</v>
      </c>
    </row>
    <row r="6794" spans="1:5">
      <c r="A6794">
        <v>19490607</v>
      </c>
      <c r="B6794">
        <v>0.17</v>
      </c>
      <c r="C6794">
        <v>-0.01</v>
      </c>
      <c r="D6794">
        <v>0.4</v>
      </c>
      <c r="E6794">
        <v>4.0000000000000001E-3</v>
      </c>
    </row>
    <row r="6795" spans="1:5">
      <c r="A6795">
        <v>19490608</v>
      </c>
      <c r="B6795">
        <v>0.67</v>
      </c>
      <c r="C6795">
        <v>0.14000000000000001</v>
      </c>
      <c r="D6795">
        <v>0.49</v>
      </c>
      <c r="E6795">
        <v>4.0000000000000001E-3</v>
      </c>
    </row>
    <row r="6796" spans="1:5">
      <c r="A6796">
        <v>19490609</v>
      </c>
      <c r="B6796">
        <v>-0.03</v>
      </c>
      <c r="C6796">
        <v>-7.0000000000000007E-2</v>
      </c>
      <c r="D6796">
        <v>-0.09</v>
      </c>
      <c r="E6796">
        <v>4.0000000000000001E-3</v>
      </c>
    </row>
    <row r="6797" spans="1:5">
      <c r="A6797">
        <v>19490610</v>
      </c>
      <c r="B6797">
        <v>-0.72</v>
      </c>
      <c r="C6797">
        <v>-0.01</v>
      </c>
      <c r="D6797">
        <v>-0.7</v>
      </c>
      <c r="E6797">
        <v>4.0000000000000001E-3</v>
      </c>
    </row>
    <row r="6798" spans="1:5">
      <c r="A6798">
        <v>19490613</v>
      </c>
      <c r="B6798">
        <v>-1.84</v>
      </c>
      <c r="C6798">
        <v>-0.56999999999999995</v>
      </c>
      <c r="D6798">
        <v>-1.29</v>
      </c>
      <c r="E6798">
        <v>4.0000000000000001E-3</v>
      </c>
    </row>
    <row r="6799" spans="1:5">
      <c r="A6799">
        <v>19490614</v>
      </c>
      <c r="B6799">
        <v>0.34</v>
      </c>
      <c r="C6799">
        <v>-0.31</v>
      </c>
      <c r="D6799">
        <v>0.18</v>
      </c>
      <c r="E6799">
        <v>4.0000000000000001E-3</v>
      </c>
    </row>
    <row r="6800" spans="1:5">
      <c r="A6800">
        <v>19490615</v>
      </c>
      <c r="B6800">
        <v>1.68</v>
      </c>
      <c r="C6800">
        <v>-0.09</v>
      </c>
      <c r="D6800">
        <v>0.8</v>
      </c>
      <c r="E6800">
        <v>4.0000000000000001E-3</v>
      </c>
    </row>
    <row r="6801" spans="1:5">
      <c r="A6801">
        <v>19490616</v>
      </c>
      <c r="B6801">
        <v>-0.15</v>
      </c>
      <c r="C6801">
        <v>0.43</v>
      </c>
      <c r="D6801">
        <v>-0.11</v>
      </c>
      <c r="E6801">
        <v>4.0000000000000001E-3</v>
      </c>
    </row>
    <row r="6802" spans="1:5">
      <c r="A6802">
        <v>19490617</v>
      </c>
      <c r="B6802">
        <v>0.11</v>
      </c>
      <c r="C6802">
        <v>-0.17</v>
      </c>
      <c r="D6802">
        <v>-0.2</v>
      </c>
      <c r="E6802">
        <v>4.0000000000000001E-3</v>
      </c>
    </row>
    <row r="6803" spans="1:5">
      <c r="A6803">
        <v>19490620</v>
      </c>
      <c r="B6803">
        <v>1.2</v>
      </c>
      <c r="C6803">
        <v>-0.56999999999999995</v>
      </c>
      <c r="D6803">
        <v>0.55000000000000004</v>
      </c>
      <c r="E6803">
        <v>4.0000000000000001E-3</v>
      </c>
    </row>
    <row r="6804" spans="1:5">
      <c r="A6804">
        <v>19490621</v>
      </c>
      <c r="B6804">
        <v>0.17</v>
      </c>
      <c r="C6804">
        <v>0.28000000000000003</v>
      </c>
      <c r="D6804">
        <v>-0.44</v>
      </c>
      <c r="E6804">
        <v>4.0000000000000001E-3</v>
      </c>
    </row>
    <row r="6805" spans="1:5">
      <c r="A6805">
        <v>19490622</v>
      </c>
      <c r="B6805">
        <v>-0.11</v>
      </c>
      <c r="C6805">
        <v>0.03</v>
      </c>
      <c r="D6805">
        <v>-0.06</v>
      </c>
      <c r="E6805">
        <v>4.0000000000000001E-3</v>
      </c>
    </row>
    <row r="6806" spans="1:5">
      <c r="A6806">
        <v>19490623</v>
      </c>
      <c r="B6806">
        <v>0.61</v>
      </c>
      <c r="C6806">
        <v>0.05</v>
      </c>
      <c r="D6806">
        <v>0.2</v>
      </c>
      <c r="E6806">
        <v>4.0000000000000001E-3</v>
      </c>
    </row>
    <row r="6807" spans="1:5">
      <c r="A6807">
        <v>19490624</v>
      </c>
      <c r="B6807">
        <v>0.12</v>
      </c>
      <c r="C6807">
        <v>0.03</v>
      </c>
      <c r="D6807">
        <v>7.0000000000000007E-2</v>
      </c>
      <c r="E6807">
        <v>4.0000000000000001E-3</v>
      </c>
    </row>
    <row r="6808" spans="1:5">
      <c r="A6808">
        <v>19490627</v>
      </c>
      <c r="B6808">
        <v>-0.04</v>
      </c>
      <c r="C6808">
        <v>0.04</v>
      </c>
      <c r="D6808">
        <v>-0.47</v>
      </c>
      <c r="E6808">
        <v>4.0000000000000001E-3</v>
      </c>
    </row>
    <row r="6809" spans="1:5">
      <c r="A6809">
        <v>19490628</v>
      </c>
      <c r="B6809">
        <v>-0.85</v>
      </c>
      <c r="C6809">
        <v>-0.15</v>
      </c>
      <c r="D6809">
        <v>-0.11</v>
      </c>
      <c r="E6809">
        <v>4.0000000000000001E-3</v>
      </c>
    </row>
    <row r="6810" spans="1:5">
      <c r="A6810">
        <v>19490629</v>
      </c>
      <c r="B6810">
        <v>0.57999999999999996</v>
      </c>
      <c r="C6810">
        <v>-0.05</v>
      </c>
      <c r="D6810">
        <v>-0.18</v>
      </c>
      <c r="E6810">
        <v>4.0000000000000001E-3</v>
      </c>
    </row>
    <row r="6811" spans="1:5">
      <c r="A6811">
        <v>19490630</v>
      </c>
      <c r="B6811">
        <v>0.49</v>
      </c>
      <c r="C6811">
        <v>0.11</v>
      </c>
      <c r="D6811">
        <v>-0.25</v>
      </c>
      <c r="E6811">
        <v>4.0000000000000001E-3</v>
      </c>
    </row>
    <row r="6812" spans="1:5">
      <c r="A6812">
        <v>19490701</v>
      </c>
      <c r="B6812">
        <v>0.71</v>
      </c>
      <c r="C6812">
        <v>7.0000000000000007E-2</v>
      </c>
      <c r="D6812">
        <v>0.67</v>
      </c>
      <c r="E6812">
        <v>4.0000000000000001E-3</v>
      </c>
    </row>
    <row r="6813" spans="1:5">
      <c r="A6813">
        <v>19490705</v>
      </c>
      <c r="B6813">
        <v>0.45</v>
      </c>
      <c r="C6813">
        <v>-0.04</v>
      </c>
      <c r="D6813">
        <v>-0.12</v>
      </c>
      <c r="E6813">
        <v>4.0000000000000001E-3</v>
      </c>
    </row>
    <row r="6814" spans="1:5">
      <c r="A6814">
        <v>19490706</v>
      </c>
      <c r="B6814">
        <v>0.87</v>
      </c>
      <c r="C6814">
        <v>-0.06</v>
      </c>
      <c r="D6814">
        <v>0.46</v>
      </c>
      <c r="E6814">
        <v>4.0000000000000001E-3</v>
      </c>
    </row>
    <row r="6815" spans="1:5">
      <c r="A6815">
        <v>19490707</v>
      </c>
      <c r="B6815">
        <v>-0.03</v>
      </c>
      <c r="C6815">
        <v>0.16</v>
      </c>
      <c r="D6815">
        <v>-0.35</v>
      </c>
      <c r="E6815">
        <v>4.0000000000000001E-3</v>
      </c>
    </row>
    <row r="6816" spans="1:5">
      <c r="A6816">
        <v>19490708</v>
      </c>
      <c r="B6816">
        <v>0.02</v>
      </c>
      <c r="C6816">
        <v>0.28000000000000003</v>
      </c>
      <c r="D6816">
        <v>-0.17</v>
      </c>
      <c r="E6816">
        <v>4.0000000000000001E-3</v>
      </c>
    </row>
    <row r="6817" spans="1:5">
      <c r="A6817">
        <v>19490711</v>
      </c>
      <c r="B6817">
        <v>0.11</v>
      </c>
      <c r="C6817">
        <v>0.11</v>
      </c>
      <c r="D6817">
        <v>-0.24</v>
      </c>
      <c r="E6817">
        <v>4.0000000000000001E-3</v>
      </c>
    </row>
    <row r="6818" spans="1:5">
      <c r="A6818">
        <v>19490712</v>
      </c>
      <c r="B6818">
        <v>0.5</v>
      </c>
      <c r="C6818">
        <v>-0.12</v>
      </c>
      <c r="D6818">
        <v>-0.02</v>
      </c>
      <c r="E6818">
        <v>4.0000000000000001E-3</v>
      </c>
    </row>
    <row r="6819" spans="1:5">
      <c r="A6819">
        <v>19490713</v>
      </c>
      <c r="B6819">
        <v>0.97</v>
      </c>
      <c r="C6819">
        <v>-7.0000000000000007E-2</v>
      </c>
      <c r="D6819">
        <v>0.78</v>
      </c>
      <c r="E6819">
        <v>4.0000000000000001E-3</v>
      </c>
    </row>
    <row r="6820" spans="1:5">
      <c r="A6820">
        <v>19490714</v>
      </c>
      <c r="B6820">
        <v>0.27</v>
      </c>
      <c r="C6820">
        <v>0.11</v>
      </c>
      <c r="D6820">
        <v>-0.06</v>
      </c>
      <c r="E6820">
        <v>4.0000000000000001E-3</v>
      </c>
    </row>
    <row r="6821" spans="1:5">
      <c r="A6821">
        <v>19490715</v>
      </c>
      <c r="B6821">
        <v>-0.25</v>
      </c>
      <c r="C6821">
        <v>0</v>
      </c>
      <c r="D6821">
        <v>0.04</v>
      </c>
      <c r="E6821">
        <v>4.0000000000000001E-3</v>
      </c>
    </row>
    <row r="6822" spans="1:5">
      <c r="A6822">
        <v>19490718</v>
      </c>
      <c r="B6822">
        <v>0.3</v>
      </c>
      <c r="C6822">
        <v>-0.1</v>
      </c>
      <c r="D6822">
        <v>-0.01</v>
      </c>
      <c r="E6822">
        <v>4.0000000000000001E-3</v>
      </c>
    </row>
    <row r="6823" spans="1:5">
      <c r="A6823">
        <v>19490719</v>
      </c>
      <c r="B6823">
        <v>0.72</v>
      </c>
      <c r="C6823">
        <v>-0.26</v>
      </c>
      <c r="D6823">
        <v>0.49</v>
      </c>
      <c r="E6823">
        <v>4.0000000000000001E-3</v>
      </c>
    </row>
    <row r="6824" spans="1:5">
      <c r="A6824">
        <v>19490720</v>
      </c>
      <c r="B6824">
        <v>0.41</v>
      </c>
      <c r="C6824">
        <v>0.2</v>
      </c>
      <c r="D6824">
        <v>0.06</v>
      </c>
      <c r="E6824">
        <v>4.0000000000000001E-3</v>
      </c>
    </row>
    <row r="6825" spans="1:5">
      <c r="A6825">
        <v>19490721</v>
      </c>
      <c r="B6825">
        <v>-0.38</v>
      </c>
      <c r="C6825">
        <v>0.18</v>
      </c>
      <c r="D6825">
        <v>-0.3</v>
      </c>
      <c r="E6825">
        <v>4.0000000000000001E-3</v>
      </c>
    </row>
    <row r="6826" spans="1:5">
      <c r="A6826">
        <v>19490722</v>
      </c>
      <c r="B6826">
        <v>0.02</v>
      </c>
      <c r="C6826">
        <v>-0.02</v>
      </c>
      <c r="D6826">
        <v>-0.15</v>
      </c>
      <c r="E6826">
        <v>4.0000000000000001E-3</v>
      </c>
    </row>
    <row r="6827" spans="1:5">
      <c r="A6827">
        <v>19490725</v>
      </c>
      <c r="B6827">
        <v>0.27</v>
      </c>
      <c r="C6827">
        <v>0.21</v>
      </c>
      <c r="D6827">
        <v>0.14000000000000001</v>
      </c>
      <c r="E6827">
        <v>4.0000000000000001E-3</v>
      </c>
    </row>
    <row r="6828" spans="1:5">
      <c r="A6828">
        <v>19490726</v>
      </c>
      <c r="B6828">
        <v>0.57999999999999996</v>
      </c>
      <c r="C6828">
        <v>-0.09</v>
      </c>
      <c r="D6828">
        <v>0.28000000000000003</v>
      </c>
      <c r="E6828">
        <v>4.0000000000000001E-3</v>
      </c>
    </row>
    <row r="6829" spans="1:5">
      <c r="A6829">
        <v>19490727</v>
      </c>
      <c r="B6829">
        <v>0.14000000000000001</v>
      </c>
      <c r="C6829">
        <v>0</v>
      </c>
      <c r="D6829">
        <v>-0.25</v>
      </c>
      <c r="E6829">
        <v>4.0000000000000001E-3</v>
      </c>
    </row>
    <row r="6830" spans="1:5">
      <c r="A6830">
        <v>19490728</v>
      </c>
      <c r="B6830">
        <v>-0.18</v>
      </c>
      <c r="C6830">
        <v>-0.1</v>
      </c>
      <c r="D6830">
        <v>-0.66</v>
      </c>
      <c r="E6830">
        <v>4.0000000000000001E-3</v>
      </c>
    </row>
    <row r="6831" spans="1:5">
      <c r="A6831">
        <v>19490729</v>
      </c>
      <c r="B6831">
        <v>-0.09</v>
      </c>
      <c r="C6831">
        <v>7.0000000000000007E-2</v>
      </c>
      <c r="D6831">
        <v>-0.22</v>
      </c>
      <c r="E6831">
        <v>4.0000000000000001E-3</v>
      </c>
    </row>
    <row r="6832" spans="1:5">
      <c r="A6832">
        <v>19490801</v>
      </c>
      <c r="B6832">
        <v>0.52</v>
      </c>
      <c r="C6832">
        <v>-0.4</v>
      </c>
      <c r="D6832">
        <v>-0.01</v>
      </c>
      <c r="E6832">
        <v>4.0000000000000001E-3</v>
      </c>
    </row>
    <row r="6833" spans="1:5">
      <c r="A6833">
        <v>19490802</v>
      </c>
      <c r="B6833">
        <v>0.31</v>
      </c>
      <c r="C6833">
        <v>0.02</v>
      </c>
      <c r="D6833">
        <v>0.25</v>
      </c>
      <c r="E6833">
        <v>4.0000000000000001E-3</v>
      </c>
    </row>
    <row r="6834" spans="1:5">
      <c r="A6834">
        <v>19490803</v>
      </c>
      <c r="B6834">
        <v>-0.01</v>
      </c>
      <c r="C6834">
        <v>-0.03</v>
      </c>
      <c r="D6834">
        <v>-0.06</v>
      </c>
      <c r="E6834">
        <v>4.0000000000000001E-3</v>
      </c>
    </row>
    <row r="6835" spans="1:5">
      <c r="A6835">
        <v>19490804</v>
      </c>
      <c r="B6835">
        <v>-0.03</v>
      </c>
      <c r="C6835">
        <v>-0.05</v>
      </c>
      <c r="D6835">
        <v>-0.15</v>
      </c>
      <c r="E6835">
        <v>4.0000000000000001E-3</v>
      </c>
    </row>
    <row r="6836" spans="1:5">
      <c r="A6836">
        <v>19490805</v>
      </c>
      <c r="B6836">
        <v>1.1499999999999999</v>
      </c>
      <c r="C6836">
        <v>-0.47</v>
      </c>
      <c r="D6836">
        <v>0.7</v>
      </c>
      <c r="E6836">
        <v>4.0000000000000001E-3</v>
      </c>
    </row>
    <row r="6837" spans="1:5">
      <c r="A6837">
        <v>19490808</v>
      </c>
      <c r="B6837">
        <v>1.07</v>
      </c>
      <c r="C6837">
        <v>0.59</v>
      </c>
      <c r="D6837">
        <v>0.26</v>
      </c>
      <c r="E6837">
        <v>4.0000000000000001E-3</v>
      </c>
    </row>
    <row r="6838" spans="1:5">
      <c r="A6838">
        <v>19490809</v>
      </c>
      <c r="B6838">
        <v>-0.37</v>
      </c>
      <c r="C6838">
        <v>0.45</v>
      </c>
      <c r="D6838">
        <v>-0.04</v>
      </c>
      <c r="E6838">
        <v>4.0000000000000001E-3</v>
      </c>
    </row>
    <row r="6839" spans="1:5">
      <c r="A6839">
        <v>19490810</v>
      </c>
      <c r="B6839">
        <v>0.61</v>
      </c>
      <c r="C6839">
        <v>0.31</v>
      </c>
      <c r="D6839">
        <v>0.35</v>
      </c>
      <c r="E6839">
        <v>4.0000000000000001E-3</v>
      </c>
    </row>
    <row r="6840" spans="1:5">
      <c r="A6840">
        <v>19490811</v>
      </c>
      <c r="B6840">
        <v>-0.25</v>
      </c>
      <c r="C6840">
        <v>0.33</v>
      </c>
      <c r="D6840">
        <v>-0.38</v>
      </c>
      <c r="E6840">
        <v>4.0000000000000001E-3</v>
      </c>
    </row>
    <row r="6841" spans="1:5">
      <c r="A6841">
        <v>19490812</v>
      </c>
      <c r="B6841">
        <v>-0.27</v>
      </c>
      <c r="C6841">
        <v>-0.08</v>
      </c>
      <c r="D6841">
        <v>-0.24</v>
      </c>
      <c r="E6841">
        <v>4.0000000000000001E-3</v>
      </c>
    </row>
    <row r="6842" spans="1:5">
      <c r="A6842">
        <v>19490815</v>
      </c>
      <c r="B6842">
        <v>-0.27</v>
      </c>
      <c r="C6842">
        <v>-0.03</v>
      </c>
      <c r="D6842">
        <v>-0.25</v>
      </c>
      <c r="E6842">
        <v>4.0000000000000001E-3</v>
      </c>
    </row>
    <row r="6843" spans="1:5">
      <c r="A6843">
        <v>19490816</v>
      </c>
      <c r="B6843">
        <v>0.37</v>
      </c>
      <c r="C6843">
        <v>-0.33</v>
      </c>
      <c r="D6843">
        <v>0.03</v>
      </c>
      <c r="E6843">
        <v>4.0000000000000001E-3</v>
      </c>
    </row>
    <row r="6844" spans="1:5">
      <c r="A6844">
        <v>19490817</v>
      </c>
      <c r="B6844">
        <v>1.04</v>
      </c>
      <c r="C6844">
        <v>-0.14000000000000001</v>
      </c>
      <c r="D6844">
        <v>0.51</v>
      </c>
      <c r="E6844">
        <v>4.0000000000000001E-3</v>
      </c>
    </row>
    <row r="6845" spans="1:5">
      <c r="A6845">
        <v>19490818</v>
      </c>
      <c r="B6845">
        <v>0.39</v>
      </c>
      <c r="C6845">
        <v>0.12</v>
      </c>
      <c r="D6845">
        <v>0.14000000000000001</v>
      </c>
      <c r="E6845">
        <v>4.0000000000000001E-3</v>
      </c>
    </row>
    <row r="6846" spans="1:5">
      <c r="A6846">
        <v>19490819</v>
      </c>
      <c r="B6846">
        <v>-0.45</v>
      </c>
      <c r="C6846">
        <v>0.28999999999999998</v>
      </c>
      <c r="D6846">
        <v>-0.68</v>
      </c>
      <c r="E6846">
        <v>4.0000000000000001E-3</v>
      </c>
    </row>
    <row r="6847" spans="1:5">
      <c r="A6847">
        <v>19490822</v>
      </c>
      <c r="B6847">
        <v>-0.35</v>
      </c>
      <c r="C6847">
        <v>-0.11</v>
      </c>
      <c r="D6847">
        <v>-0.04</v>
      </c>
      <c r="E6847">
        <v>4.0000000000000001E-3</v>
      </c>
    </row>
    <row r="6848" spans="1:5">
      <c r="A6848">
        <v>19490823</v>
      </c>
      <c r="B6848">
        <v>-1.22</v>
      </c>
      <c r="C6848">
        <v>0.16</v>
      </c>
      <c r="D6848">
        <v>-0.4</v>
      </c>
      <c r="E6848">
        <v>4.0000000000000001E-3</v>
      </c>
    </row>
    <row r="6849" spans="1:5">
      <c r="A6849">
        <v>19490824</v>
      </c>
      <c r="B6849">
        <v>0.09</v>
      </c>
      <c r="C6849">
        <v>0.01</v>
      </c>
      <c r="D6849">
        <v>-0.08</v>
      </c>
      <c r="E6849">
        <v>4.0000000000000001E-3</v>
      </c>
    </row>
    <row r="6850" spans="1:5">
      <c r="A6850">
        <v>19490825</v>
      </c>
      <c r="B6850">
        <v>0.26</v>
      </c>
      <c r="C6850">
        <v>0.05</v>
      </c>
      <c r="D6850">
        <v>0.01</v>
      </c>
      <c r="E6850">
        <v>4.0000000000000001E-3</v>
      </c>
    </row>
    <row r="6851" spans="1:5">
      <c r="A6851">
        <v>19490826</v>
      </c>
      <c r="B6851">
        <v>0.18</v>
      </c>
      <c r="C6851">
        <v>-0.22</v>
      </c>
      <c r="D6851">
        <v>-0.15</v>
      </c>
      <c r="E6851">
        <v>4.0000000000000001E-3</v>
      </c>
    </row>
    <row r="6852" spans="1:5">
      <c r="A6852">
        <v>19490829</v>
      </c>
      <c r="B6852">
        <v>-0.69</v>
      </c>
      <c r="C6852">
        <v>0.09</v>
      </c>
      <c r="D6852">
        <v>-0.52</v>
      </c>
      <c r="E6852">
        <v>4.0000000000000001E-3</v>
      </c>
    </row>
    <row r="6853" spans="1:5">
      <c r="A6853">
        <v>19490830</v>
      </c>
      <c r="B6853">
        <v>0.38</v>
      </c>
      <c r="C6853">
        <v>-0.31</v>
      </c>
      <c r="D6853">
        <v>0.06</v>
      </c>
      <c r="E6853">
        <v>4.0000000000000001E-3</v>
      </c>
    </row>
    <row r="6854" spans="1:5">
      <c r="A6854">
        <v>19490831</v>
      </c>
      <c r="B6854">
        <v>0.14000000000000001</v>
      </c>
      <c r="C6854">
        <v>-0.13</v>
      </c>
      <c r="D6854">
        <v>0.16</v>
      </c>
      <c r="E6854">
        <v>4.0000000000000001E-3</v>
      </c>
    </row>
    <row r="6855" spans="1:5">
      <c r="A6855">
        <v>19490901</v>
      </c>
      <c r="B6855">
        <v>0.69</v>
      </c>
      <c r="C6855">
        <v>-0.09</v>
      </c>
      <c r="D6855">
        <v>0.16</v>
      </c>
      <c r="E6855">
        <v>4.0000000000000001E-3</v>
      </c>
    </row>
    <row r="6856" spans="1:5">
      <c r="A6856">
        <v>19490902</v>
      </c>
      <c r="B6856">
        <v>0.05</v>
      </c>
      <c r="C6856">
        <v>-0.14000000000000001</v>
      </c>
      <c r="D6856">
        <v>0.1</v>
      </c>
      <c r="E6856">
        <v>4.0000000000000001E-3</v>
      </c>
    </row>
    <row r="6857" spans="1:5">
      <c r="A6857">
        <v>19490906</v>
      </c>
      <c r="B6857">
        <v>-0.14000000000000001</v>
      </c>
      <c r="C6857">
        <v>-0.08</v>
      </c>
      <c r="D6857">
        <v>-0.46</v>
      </c>
      <c r="E6857">
        <v>4.0000000000000001E-3</v>
      </c>
    </row>
    <row r="6858" spans="1:5">
      <c r="A6858">
        <v>19490907</v>
      </c>
      <c r="B6858">
        <v>0.63</v>
      </c>
      <c r="C6858">
        <v>-0.28000000000000003</v>
      </c>
      <c r="D6858">
        <v>7.0000000000000007E-2</v>
      </c>
      <c r="E6858">
        <v>4.0000000000000001E-3</v>
      </c>
    </row>
    <row r="6859" spans="1:5">
      <c r="A6859">
        <v>19490908</v>
      </c>
      <c r="B6859">
        <v>0.23</v>
      </c>
      <c r="C6859">
        <v>-0.02</v>
      </c>
      <c r="D6859">
        <v>0.04</v>
      </c>
      <c r="E6859">
        <v>4.0000000000000001E-3</v>
      </c>
    </row>
    <row r="6860" spans="1:5">
      <c r="A6860">
        <v>19490909</v>
      </c>
      <c r="B6860">
        <v>-0.11</v>
      </c>
      <c r="C6860">
        <v>0.14000000000000001</v>
      </c>
      <c r="D6860">
        <v>-0.3</v>
      </c>
      <c r="E6860">
        <v>4.0000000000000001E-3</v>
      </c>
    </row>
    <row r="6861" spans="1:5">
      <c r="A6861">
        <v>19490912</v>
      </c>
      <c r="B6861">
        <v>0.83</v>
      </c>
      <c r="C6861">
        <v>-0.47</v>
      </c>
      <c r="D6861">
        <v>0.52</v>
      </c>
      <c r="E6861">
        <v>4.0000000000000001E-3</v>
      </c>
    </row>
    <row r="6862" spans="1:5">
      <c r="A6862">
        <v>19490913</v>
      </c>
      <c r="B6862">
        <v>1.46</v>
      </c>
      <c r="C6862">
        <v>0.34</v>
      </c>
      <c r="D6862">
        <v>1.02</v>
      </c>
      <c r="E6862">
        <v>4.0000000000000001E-3</v>
      </c>
    </row>
    <row r="6863" spans="1:5">
      <c r="A6863">
        <v>19490914</v>
      </c>
      <c r="B6863">
        <v>-0.1</v>
      </c>
      <c r="C6863">
        <v>0.36</v>
      </c>
      <c r="D6863">
        <v>-0.15</v>
      </c>
      <c r="E6863">
        <v>4.0000000000000001E-3</v>
      </c>
    </row>
    <row r="6864" spans="1:5">
      <c r="A6864">
        <v>19490915</v>
      </c>
      <c r="B6864">
        <v>-0.51</v>
      </c>
      <c r="C6864">
        <v>0.21</v>
      </c>
      <c r="D6864">
        <v>-0.7</v>
      </c>
      <c r="E6864">
        <v>4.0000000000000001E-3</v>
      </c>
    </row>
    <row r="6865" spans="1:5">
      <c r="A6865">
        <v>19490916</v>
      </c>
      <c r="B6865">
        <v>0.28999999999999998</v>
      </c>
      <c r="C6865">
        <v>0.23</v>
      </c>
      <c r="D6865">
        <v>0.38</v>
      </c>
      <c r="E6865">
        <v>4.0000000000000001E-3</v>
      </c>
    </row>
    <row r="6866" spans="1:5">
      <c r="A6866">
        <v>19490919</v>
      </c>
      <c r="B6866">
        <v>-0.64</v>
      </c>
      <c r="C6866">
        <v>0.16</v>
      </c>
      <c r="D6866">
        <v>-0.3</v>
      </c>
      <c r="E6866">
        <v>4.0000000000000001E-3</v>
      </c>
    </row>
    <row r="6867" spans="1:5">
      <c r="A6867">
        <v>19490920</v>
      </c>
      <c r="B6867">
        <v>-2.2000000000000002</v>
      </c>
      <c r="C6867">
        <v>0.14000000000000001</v>
      </c>
      <c r="D6867">
        <v>-0.56000000000000005</v>
      </c>
      <c r="E6867">
        <v>4.0000000000000001E-3</v>
      </c>
    </row>
    <row r="6868" spans="1:5">
      <c r="A6868">
        <v>19490921</v>
      </c>
      <c r="B6868">
        <v>1.43</v>
      </c>
      <c r="C6868">
        <v>-0.2</v>
      </c>
      <c r="D6868">
        <v>0.74</v>
      </c>
      <c r="E6868">
        <v>4.0000000000000001E-3</v>
      </c>
    </row>
    <row r="6869" spans="1:5">
      <c r="A6869">
        <v>19490922</v>
      </c>
      <c r="B6869">
        <v>0.61</v>
      </c>
      <c r="C6869">
        <v>0.33</v>
      </c>
      <c r="D6869">
        <v>0.65</v>
      </c>
      <c r="E6869">
        <v>4.0000000000000001E-3</v>
      </c>
    </row>
    <row r="6870" spans="1:5">
      <c r="A6870">
        <v>19490923</v>
      </c>
      <c r="B6870">
        <v>0.44</v>
      </c>
      <c r="C6870">
        <v>-0.24</v>
      </c>
      <c r="D6870">
        <v>0.11</v>
      </c>
      <c r="E6870">
        <v>4.0000000000000001E-3</v>
      </c>
    </row>
    <row r="6871" spans="1:5">
      <c r="A6871">
        <v>19490926</v>
      </c>
      <c r="B6871">
        <v>-0.25</v>
      </c>
      <c r="C6871">
        <v>0.09</v>
      </c>
      <c r="D6871">
        <v>-0.52</v>
      </c>
      <c r="E6871">
        <v>4.0000000000000001E-3</v>
      </c>
    </row>
    <row r="6872" spans="1:5">
      <c r="A6872">
        <v>19490927</v>
      </c>
      <c r="B6872">
        <v>-0.7</v>
      </c>
      <c r="C6872">
        <v>0.25</v>
      </c>
      <c r="D6872">
        <v>-0.72</v>
      </c>
      <c r="E6872">
        <v>4.0000000000000001E-3</v>
      </c>
    </row>
    <row r="6873" spans="1:5">
      <c r="A6873">
        <v>19490928</v>
      </c>
      <c r="B6873">
        <v>0.92</v>
      </c>
      <c r="C6873">
        <v>0.21</v>
      </c>
      <c r="D6873">
        <v>0.42</v>
      </c>
      <c r="E6873">
        <v>4.0000000000000001E-3</v>
      </c>
    </row>
    <row r="6874" spans="1:5">
      <c r="A6874">
        <v>19490929</v>
      </c>
      <c r="B6874">
        <v>0.26</v>
      </c>
      <c r="C6874">
        <v>0.21</v>
      </c>
      <c r="D6874">
        <v>-0.22</v>
      </c>
      <c r="E6874">
        <v>4.0000000000000001E-3</v>
      </c>
    </row>
    <row r="6875" spans="1:5">
      <c r="A6875">
        <v>19490930</v>
      </c>
      <c r="B6875">
        <v>-0.09</v>
      </c>
      <c r="C6875">
        <v>-0.13</v>
      </c>
      <c r="D6875">
        <v>0.02</v>
      </c>
      <c r="E6875">
        <v>4.0000000000000001E-3</v>
      </c>
    </row>
    <row r="6876" spans="1:5">
      <c r="A6876">
        <v>19491001</v>
      </c>
      <c r="B6876">
        <v>-0.42</v>
      </c>
      <c r="C6876">
        <v>0.1</v>
      </c>
      <c r="D6876">
        <v>-0.09</v>
      </c>
      <c r="E6876">
        <v>4.0000000000000001E-3</v>
      </c>
    </row>
    <row r="6877" spans="1:5">
      <c r="A6877">
        <v>19491003</v>
      </c>
      <c r="B6877">
        <v>0.49</v>
      </c>
      <c r="C6877">
        <v>-0.18</v>
      </c>
      <c r="D6877">
        <v>-0.15</v>
      </c>
      <c r="E6877">
        <v>4.0000000000000001E-3</v>
      </c>
    </row>
    <row r="6878" spans="1:5">
      <c r="A6878">
        <v>19491004</v>
      </c>
      <c r="B6878">
        <v>0.83</v>
      </c>
      <c r="C6878">
        <v>0.32</v>
      </c>
      <c r="D6878">
        <v>-0.2</v>
      </c>
      <c r="E6878">
        <v>4.0000000000000001E-3</v>
      </c>
    </row>
    <row r="6879" spans="1:5">
      <c r="A6879">
        <v>19491005</v>
      </c>
      <c r="B6879">
        <v>0.4</v>
      </c>
      <c r="C6879">
        <v>0.33</v>
      </c>
      <c r="D6879">
        <v>0.22</v>
      </c>
      <c r="E6879">
        <v>4.0000000000000001E-3</v>
      </c>
    </row>
    <row r="6880" spans="1:5">
      <c r="A6880">
        <v>19491006</v>
      </c>
      <c r="B6880">
        <v>0.3</v>
      </c>
      <c r="C6880">
        <v>0.13</v>
      </c>
      <c r="D6880">
        <v>0.18</v>
      </c>
      <c r="E6880">
        <v>4.0000000000000001E-3</v>
      </c>
    </row>
    <row r="6881" spans="1:5">
      <c r="A6881">
        <v>19491007</v>
      </c>
      <c r="B6881">
        <v>0.13</v>
      </c>
      <c r="C6881">
        <v>0.13</v>
      </c>
      <c r="D6881">
        <v>-0.17</v>
      </c>
      <c r="E6881">
        <v>4.0000000000000001E-3</v>
      </c>
    </row>
    <row r="6882" spans="1:5">
      <c r="A6882">
        <v>19491008</v>
      </c>
      <c r="B6882">
        <v>0.1</v>
      </c>
      <c r="C6882">
        <v>0.43</v>
      </c>
      <c r="D6882">
        <v>0.15</v>
      </c>
      <c r="E6882">
        <v>4.0000000000000001E-3</v>
      </c>
    </row>
    <row r="6883" spans="1:5">
      <c r="A6883">
        <v>19491010</v>
      </c>
      <c r="B6883">
        <v>-0.11</v>
      </c>
      <c r="C6883">
        <v>0.18</v>
      </c>
      <c r="D6883">
        <v>0.1</v>
      </c>
      <c r="E6883">
        <v>4.0000000000000001E-3</v>
      </c>
    </row>
    <row r="6884" spans="1:5">
      <c r="A6884">
        <v>19491011</v>
      </c>
      <c r="B6884">
        <v>0.83</v>
      </c>
      <c r="C6884">
        <v>-0.19</v>
      </c>
      <c r="D6884">
        <v>0.67</v>
      </c>
      <c r="E6884">
        <v>4.0000000000000001E-3</v>
      </c>
    </row>
    <row r="6885" spans="1:5">
      <c r="A6885">
        <v>19491013</v>
      </c>
      <c r="B6885">
        <v>0.04</v>
      </c>
      <c r="C6885">
        <v>0.04</v>
      </c>
      <c r="D6885">
        <v>0.12</v>
      </c>
      <c r="E6885">
        <v>4.0000000000000001E-3</v>
      </c>
    </row>
    <row r="6886" spans="1:5">
      <c r="A6886">
        <v>19491014</v>
      </c>
      <c r="B6886">
        <v>-0.25</v>
      </c>
      <c r="C6886">
        <v>-0.03</v>
      </c>
      <c r="D6886">
        <v>-0.24</v>
      </c>
      <c r="E6886">
        <v>4.0000000000000001E-3</v>
      </c>
    </row>
    <row r="6887" spans="1:5">
      <c r="A6887">
        <v>19491015</v>
      </c>
      <c r="B6887">
        <v>-0.08</v>
      </c>
      <c r="C6887">
        <v>0.39</v>
      </c>
      <c r="D6887">
        <v>-0.17</v>
      </c>
      <c r="E6887">
        <v>4.0000000000000001E-3</v>
      </c>
    </row>
    <row r="6888" spans="1:5">
      <c r="A6888">
        <v>19491017</v>
      </c>
      <c r="B6888">
        <v>-0.99</v>
      </c>
      <c r="C6888">
        <v>-0.34</v>
      </c>
      <c r="D6888">
        <v>-0.46</v>
      </c>
      <c r="E6888">
        <v>4.0000000000000001E-3</v>
      </c>
    </row>
    <row r="6889" spans="1:5">
      <c r="A6889">
        <v>19491018</v>
      </c>
      <c r="B6889">
        <v>0.78</v>
      </c>
      <c r="C6889">
        <v>0.17</v>
      </c>
      <c r="D6889">
        <v>0.37</v>
      </c>
      <c r="E6889">
        <v>4.0000000000000001E-3</v>
      </c>
    </row>
    <row r="6890" spans="1:5">
      <c r="A6890">
        <v>19491019</v>
      </c>
      <c r="B6890">
        <v>0.43</v>
      </c>
      <c r="C6890">
        <v>0.06</v>
      </c>
      <c r="D6890">
        <v>0.12</v>
      </c>
      <c r="E6890">
        <v>4.0000000000000001E-3</v>
      </c>
    </row>
    <row r="6891" spans="1:5">
      <c r="A6891">
        <v>19491020</v>
      </c>
      <c r="B6891">
        <v>-0.13</v>
      </c>
      <c r="C6891">
        <v>-0.2</v>
      </c>
      <c r="D6891">
        <v>-0.13</v>
      </c>
      <c r="E6891">
        <v>4.0000000000000001E-3</v>
      </c>
    </row>
    <row r="6892" spans="1:5">
      <c r="A6892">
        <v>19491021</v>
      </c>
      <c r="B6892">
        <v>-0.09</v>
      </c>
      <c r="C6892">
        <v>0.14000000000000001</v>
      </c>
      <c r="D6892">
        <v>0</v>
      </c>
      <c r="E6892">
        <v>4.0000000000000001E-3</v>
      </c>
    </row>
    <row r="6893" spans="1:5">
      <c r="A6893">
        <v>19491022</v>
      </c>
      <c r="B6893">
        <v>0.03</v>
      </c>
      <c r="C6893">
        <v>0.04</v>
      </c>
      <c r="D6893">
        <v>0.04</v>
      </c>
      <c r="E6893">
        <v>4.0000000000000001E-3</v>
      </c>
    </row>
    <row r="6894" spans="1:5">
      <c r="A6894">
        <v>19491024</v>
      </c>
      <c r="B6894">
        <v>0</v>
      </c>
      <c r="C6894">
        <v>0.16</v>
      </c>
      <c r="D6894">
        <v>-0.15</v>
      </c>
      <c r="E6894">
        <v>4.0000000000000001E-3</v>
      </c>
    </row>
    <row r="6895" spans="1:5">
      <c r="A6895">
        <v>19491025</v>
      </c>
      <c r="B6895">
        <v>0.44</v>
      </c>
      <c r="C6895">
        <v>-0.11</v>
      </c>
      <c r="D6895">
        <v>0.11</v>
      </c>
      <c r="E6895">
        <v>4.0000000000000001E-3</v>
      </c>
    </row>
    <row r="6896" spans="1:5">
      <c r="A6896">
        <v>19491026</v>
      </c>
      <c r="B6896">
        <v>0.84</v>
      </c>
      <c r="C6896">
        <v>-0.1</v>
      </c>
      <c r="D6896">
        <v>0.15</v>
      </c>
      <c r="E6896">
        <v>4.0000000000000001E-3</v>
      </c>
    </row>
    <row r="6897" spans="1:5">
      <c r="A6897">
        <v>19491027</v>
      </c>
      <c r="B6897">
        <v>0.44</v>
      </c>
      <c r="C6897">
        <v>0.18</v>
      </c>
      <c r="D6897">
        <v>0.33</v>
      </c>
      <c r="E6897">
        <v>4.0000000000000001E-3</v>
      </c>
    </row>
    <row r="6898" spans="1:5">
      <c r="A6898">
        <v>19491028</v>
      </c>
      <c r="B6898">
        <v>-0.52</v>
      </c>
      <c r="C6898">
        <v>-0.24</v>
      </c>
      <c r="D6898">
        <v>-0.73</v>
      </c>
      <c r="E6898">
        <v>4.0000000000000001E-3</v>
      </c>
    </row>
    <row r="6899" spans="1:5">
      <c r="A6899">
        <v>19491029</v>
      </c>
      <c r="B6899">
        <v>0.03</v>
      </c>
      <c r="C6899">
        <v>-0.34</v>
      </c>
      <c r="D6899">
        <v>-0.13</v>
      </c>
      <c r="E6899">
        <v>4.0000000000000001E-3</v>
      </c>
    </row>
    <row r="6900" spans="1:5">
      <c r="A6900">
        <v>19491031</v>
      </c>
      <c r="B6900">
        <v>-0.39</v>
      </c>
      <c r="C6900">
        <v>-0.06</v>
      </c>
      <c r="D6900">
        <v>-0.39</v>
      </c>
      <c r="E6900">
        <v>4.0000000000000001E-3</v>
      </c>
    </row>
    <row r="6901" spans="1:5">
      <c r="A6901">
        <v>19491101</v>
      </c>
      <c r="B6901">
        <v>0.74</v>
      </c>
      <c r="C6901">
        <v>-0.3</v>
      </c>
      <c r="D6901">
        <v>7.0000000000000007E-2</v>
      </c>
      <c r="E6901">
        <v>4.0000000000000001E-3</v>
      </c>
    </row>
    <row r="6902" spans="1:5">
      <c r="A6902">
        <v>19491102</v>
      </c>
      <c r="B6902">
        <v>0.92</v>
      </c>
      <c r="C6902">
        <v>-0.52</v>
      </c>
      <c r="D6902">
        <v>0.35</v>
      </c>
      <c r="E6902">
        <v>4.0000000000000001E-3</v>
      </c>
    </row>
    <row r="6903" spans="1:5">
      <c r="A6903">
        <v>19491103</v>
      </c>
      <c r="B6903">
        <v>-0.17</v>
      </c>
      <c r="C6903">
        <v>7.0000000000000007E-2</v>
      </c>
      <c r="D6903">
        <v>-0.04</v>
      </c>
      <c r="E6903">
        <v>4.0000000000000001E-3</v>
      </c>
    </row>
    <row r="6904" spans="1:5">
      <c r="A6904">
        <v>19491104</v>
      </c>
      <c r="B6904">
        <v>0.01</v>
      </c>
      <c r="C6904">
        <v>-0.08</v>
      </c>
      <c r="D6904">
        <v>0.22</v>
      </c>
      <c r="E6904">
        <v>4.0000000000000001E-3</v>
      </c>
    </row>
    <row r="6905" spans="1:5">
      <c r="A6905">
        <v>19491105</v>
      </c>
      <c r="B6905">
        <v>0.14000000000000001</v>
      </c>
      <c r="C6905">
        <v>0.06</v>
      </c>
      <c r="D6905">
        <v>0.02</v>
      </c>
      <c r="E6905">
        <v>4.0000000000000001E-3</v>
      </c>
    </row>
    <row r="6906" spans="1:5">
      <c r="A6906">
        <v>19491107</v>
      </c>
      <c r="B6906">
        <v>-0.21</v>
      </c>
      <c r="C6906">
        <v>0.08</v>
      </c>
      <c r="D6906">
        <v>-0.19</v>
      </c>
      <c r="E6906">
        <v>4.0000000000000001E-3</v>
      </c>
    </row>
    <row r="6907" spans="1:5">
      <c r="A6907">
        <v>19491109</v>
      </c>
      <c r="B6907">
        <v>-7.0000000000000007E-2</v>
      </c>
      <c r="C6907">
        <v>-0.13</v>
      </c>
      <c r="D6907">
        <v>-1.01</v>
      </c>
      <c r="E6907">
        <v>4.0000000000000001E-3</v>
      </c>
    </row>
    <row r="6908" spans="1:5">
      <c r="A6908">
        <v>19491110</v>
      </c>
      <c r="B6908">
        <v>-0.1</v>
      </c>
      <c r="C6908">
        <v>-0.26</v>
      </c>
      <c r="D6908">
        <v>-0.13</v>
      </c>
      <c r="E6908">
        <v>4.0000000000000001E-3</v>
      </c>
    </row>
    <row r="6909" spans="1:5">
      <c r="A6909">
        <v>19491112</v>
      </c>
      <c r="B6909">
        <v>0</v>
      </c>
      <c r="C6909">
        <v>7.0000000000000007E-2</v>
      </c>
      <c r="D6909">
        <v>-0.16</v>
      </c>
      <c r="E6909">
        <v>4.0000000000000001E-3</v>
      </c>
    </row>
    <row r="6910" spans="1:5">
      <c r="A6910">
        <v>19491114</v>
      </c>
      <c r="B6910">
        <v>-0.67</v>
      </c>
      <c r="C6910">
        <v>-0.06</v>
      </c>
      <c r="D6910">
        <v>-0.38</v>
      </c>
      <c r="E6910">
        <v>4.0000000000000001E-3</v>
      </c>
    </row>
    <row r="6911" spans="1:5">
      <c r="A6911">
        <v>19491115</v>
      </c>
      <c r="B6911">
        <v>-0.62</v>
      </c>
      <c r="C6911">
        <v>-0.22</v>
      </c>
      <c r="D6911">
        <v>-0.33</v>
      </c>
      <c r="E6911">
        <v>4.0000000000000001E-3</v>
      </c>
    </row>
    <row r="6912" spans="1:5">
      <c r="A6912">
        <v>19491116</v>
      </c>
      <c r="B6912">
        <v>0.54</v>
      </c>
      <c r="C6912">
        <v>0.01</v>
      </c>
      <c r="D6912">
        <v>0.13</v>
      </c>
      <c r="E6912">
        <v>4.0000000000000001E-3</v>
      </c>
    </row>
    <row r="6913" spans="1:5">
      <c r="A6913">
        <v>19491117</v>
      </c>
      <c r="B6913">
        <v>0.77</v>
      </c>
      <c r="C6913">
        <v>0.08</v>
      </c>
      <c r="D6913">
        <v>-0.08</v>
      </c>
      <c r="E6913">
        <v>4.0000000000000001E-3</v>
      </c>
    </row>
    <row r="6914" spans="1:5">
      <c r="A6914">
        <v>19491118</v>
      </c>
      <c r="B6914">
        <v>1.04</v>
      </c>
      <c r="C6914">
        <v>-0.27</v>
      </c>
      <c r="D6914">
        <v>0.31</v>
      </c>
      <c r="E6914">
        <v>4.0000000000000001E-3</v>
      </c>
    </row>
    <row r="6915" spans="1:5">
      <c r="A6915">
        <v>19491119</v>
      </c>
      <c r="B6915">
        <v>0.22</v>
      </c>
      <c r="C6915">
        <v>0.45</v>
      </c>
      <c r="D6915">
        <v>0.13</v>
      </c>
      <c r="E6915">
        <v>4.0000000000000001E-3</v>
      </c>
    </row>
    <row r="6916" spans="1:5">
      <c r="A6916">
        <v>19491121</v>
      </c>
      <c r="B6916">
        <v>-0.56999999999999995</v>
      </c>
      <c r="C6916">
        <v>0.08</v>
      </c>
      <c r="D6916">
        <v>-0.1</v>
      </c>
      <c r="E6916">
        <v>4.0000000000000001E-3</v>
      </c>
    </row>
    <row r="6917" spans="1:5">
      <c r="A6917">
        <v>19491122</v>
      </c>
      <c r="B6917">
        <v>0.32</v>
      </c>
      <c r="C6917">
        <v>-0.12</v>
      </c>
      <c r="D6917">
        <v>0.22</v>
      </c>
      <c r="E6917">
        <v>4.0000000000000001E-3</v>
      </c>
    </row>
    <row r="6918" spans="1:5">
      <c r="A6918">
        <v>19491123</v>
      </c>
      <c r="B6918">
        <v>0.19</v>
      </c>
      <c r="C6918">
        <v>-0.11</v>
      </c>
      <c r="D6918">
        <v>0.08</v>
      </c>
      <c r="E6918">
        <v>4.0000000000000001E-3</v>
      </c>
    </row>
    <row r="6919" spans="1:5">
      <c r="A6919">
        <v>19491125</v>
      </c>
      <c r="B6919">
        <v>-0.55000000000000004</v>
      </c>
      <c r="C6919">
        <v>0.19</v>
      </c>
      <c r="D6919">
        <v>-0.26</v>
      </c>
      <c r="E6919">
        <v>4.0000000000000001E-3</v>
      </c>
    </row>
    <row r="6920" spans="1:5">
      <c r="A6920">
        <v>19491126</v>
      </c>
      <c r="B6920">
        <v>0.11</v>
      </c>
      <c r="C6920">
        <v>-0.16</v>
      </c>
      <c r="D6920">
        <v>0.14000000000000001</v>
      </c>
      <c r="E6920">
        <v>4.0000000000000001E-3</v>
      </c>
    </row>
    <row r="6921" spans="1:5">
      <c r="A6921">
        <v>19491128</v>
      </c>
      <c r="B6921">
        <v>-0.37</v>
      </c>
      <c r="C6921">
        <v>0.44</v>
      </c>
      <c r="D6921">
        <v>-0.17</v>
      </c>
      <c r="E6921">
        <v>4.0000000000000001E-3</v>
      </c>
    </row>
    <row r="6922" spans="1:5">
      <c r="A6922">
        <v>19491129</v>
      </c>
      <c r="B6922">
        <v>-0.1</v>
      </c>
      <c r="C6922">
        <v>-0.34</v>
      </c>
      <c r="D6922">
        <v>0.3</v>
      </c>
      <c r="E6922">
        <v>4.0000000000000001E-3</v>
      </c>
    </row>
    <row r="6923" spans="1:5">
      <c r="A6923">
        <v>19491130</v>
      </c>
      <c r="B6923">
        <v>0.3</v>
      </c>
      <c r="C6923">
        <v>0.13</v>
      </c>
      <c r="D6923">
        <v>0</v>
      </c>
      <c r="E6923">
        <v>4.0000000000000001E-3</v>
      </c>
    </row>
    <row r="6924" spans="1:5">
      <c r="A6924">
        <v>19491201</v>
      </c>
      <c r="B6924">
        <v>0.6</v>
      </c>
      <c r="C6924">
        <v>-0.04</v>
      </c>
      <c r="D6924">
        <v>0.47</v>
      </c>
      <c r="E6924">
        <v>4.0000000000000001E-3</v>
      </c>
    </row>
    <row r="6925" spans="1:5">
      <c r="A6925">
        <v>19491202</v>
      </c>
      <c r="B6925">
        <v>0.94</v>
      </c>
      <c r="C6925">
        <v>0.13</v>
      </c>
      <c r="D6925">
        <v>0.79</v>
      </c>
      <c r="E6925">
        <v>4.0000000000000001E-3</v>
      </c>
    </row>
    <row r="6926" spans="1:5">
      <c r="A6926">
        <v>19491203</v>
      </c>
      <c r="B6926">
        <v>0.67</v>
      </c>
      <c r="C6926">
        <v>0.23</v>
      </c>
      <c r="D6926">
        <v>0.47</v>
      </c>
      <c r="E6926">
        <v>4.0000000000000001E-3</v>
      </c>
    </row>
    <row r="6927" spans="1:5">
      <c r="A6927">
        <v>19491205</v>
      </c>
      <c r="B6927">
        <v>0.2</v>
      </c>
      <c r="C6927">
        <v>0.22</v>
      </c>
      <c r="D6927">
        <v>-0.71</v>
      </c>
      <c r="E6927">
        <v>4.0000000000000001E-3</v>
      </c>
    </row>
    <row r="6928" spans="1:5">
      <c r="A6928">
        <v>19491206</v>
      </c>
      <c r="B6928">
        <v>-0.09</v>
      </c>
      <c r="C6928">
        <v>0.09</v>
      </c>
      <c r="D6928">
        <v>-0.26</v>
      </c>
      <c r="E6928">
        <v>4.0000000000000001E-3</v>
      </c>
    </row>
    <row r="6929" spans="1:5">
      <c r="A6929">
        <v>19491207</v>
      </c>
      <c r="B6929">
        <v>0.12</v>
      </c>
      <c r="C6929">
        <v>0.26</v>
      </c>
      <c r="D6929">
        <v>0.3</v>
      </c>
      <c r="E6929">
        <v>4.0000000000000001E-3</v>
      </c>
    </row>
    <row r="6930" spans="1:5">
      <c r="A6930">
        <v>19491208</v>
      </c>
      <c r="B6930">
        <v>0.12</v>
      </c>
      <c r="C6930">
        <v>0.27</v>
      </c>
      <c r="D6930">
        <v>0.1</v>
      </c>
      <c r="E6930">
        <v>4.0000000000000001E-3</v>
      </c>
    </row>
    <row r="6931" spans="1:5">
      <c r="A6931">
        <v>19491209</v>
      </c>
      <c r="B6931">
        <v>-0.01</v>
      </c>
      <c r="C6931">
        <v>0.05</v>
      </c>
      <c r="D6931">
        <v>-0.15</v>
      </c>
      <c r="E6931">
        <v>4.0000000000000001E-3</v>
      </c>
    </row>
    <row r="6932" spans="1:5">
      <c r="A6932">
        <v>19491210</v>
      </c>
      <c r="B6932">
        <v>0.15</v>
      </c>
      <c r="C6932">
        <v>0.08</v>
      </c>
      <c r="D6932">
        <v>-0.19</v>
      </c>
      <c r="E6932">
        <v>4.0000000000000001E-3</v>
      </c>
    </row>
    <row r="6933" spans="1:5">
      <c r="A6933">
        <v>19491212</v>
      </c>
      <c r="B6933">
        <v>0.56999999999999995</v>
      </c>
      <c r="C6933">
        <v>-0.22</v>
      </c>
      <c r="D6933">
        <v>0.32</v>
      </c>
      <c r="E6933">
        <v>4.0000000000000001E-3</v>
      </c>
    </row>
    <row r="6934" spans="1:5">
      <c r="A6934">
        <v>19491213</v>
      </c>
      <c r="B6934">
        <v>0.6</v>
      </c>
      <c r="C6934">
        <v>0.18</v>
      </c>
      <c r="D6934">
        <v>0.27</v>
      </c>
      <c r="E6934">
        <v>4.0000000000000001E-3</v>
      </c>
    </row>
    <row r="6935" spans="1:5">
      <c r="A6935">
        <v>19491214</v>
      </c>
      <c r="B6935">
        <v>0.36</v>
      </c>
      <c r="C6935">
        <v>0.24</v>
      </c>
      <c r="D6935">
        <v>0.35</v>
      </c>
      <c r="E6935">
        <v>4.0000000000000001E-3</v>
      </c>
    </row>
    <row r="6936" spans="1:5">
      <c r="A6936">
        <v>19491215</v>
      </c>
      <c r="B6936">
        <v>0.22</v>
      </c>
      <c r="C6936">
        <v>-0.22</v>
      </c>
      <c r="D6936">
        <v>-0.1</v>
      </c>
      <c r="E6936">
        <v>4.0000000000000001E-3</v>
      </c>
    </row>
    <row r="6937" spans="1:5">
      <c r="A6937">
        <v>19491216</v>
      </c>
      <c r="B6937">
        <v>-0.08</v>
      </c>
      <c r="C6937">
        <v>0.35</v>
      </c>
      <c r="D6937">
        <v>0.04</v>
      </c>
      <c r="E6937">
        <v>4.0000000000000001E-3</v>
      </c>
    </row>
    <row r="6938" spans="1:5">
      <c r="A6938">
        <v>19491217</v>
      </c>
      <c r="B6938">
        <v>-0.05</v>
      </c>
      <c r="C6938">
        <v>0.14000000000000001</v>
      </c>
      <c r="D6938">
        <v>0.11</v>
      </c>
      <c r="E6938">
        <v>4.0000000000000001E-3</v>
      </c>
    </row>
    <row r="6939" spans="1:5">
      <c r="A6939">
        <v>19491219</v>
      </c>
      <c r="B6939">
        <v>-0.2</v>
      </c>
      <c r="C6939">
        <v>-0.09</v>
      </c>
      <c r="D6939">
        <v>-0.04</v>
      </c>
      <c r="E6939">
        <v>4.0000000000000001E-3</v>
      </c>
    </row>
    <row r="6940" spans="1:5">
      <c r="A6940">
        <v>19491220</v>
      </c>
      <c r="B6940">
        <v>-0.54</v>
      </c>
      <c r="C6940">
        <v>-0.01</v>
      </c>
      <c r="D6940">
        <v>-0.74</v>
      </c>
      <c r="E6940">
        <v>4.0000000000000001E-3</v>
      </c>
    </row>
    <row r="6941" spans="1:5">
      <c r="A6941">
        <v>19491221</v>
      </c>
      <c r="B6941">
        <v>-0.14000000000000001</v>
      </c>
      <c r="C6941">
        <v>-0.24</v>
      </c>
      <c r="D6941">
        <v>-0.23</v>
      </c>
      <c r="E6941">
        <v>4.0000000000000001E-3</v>
      </c>
    </row>
    <row r="6942" spans="1:5">
      <c r="A6942">
        <v>19491222</v>
      </c>
      <c r="B6942">
        <v>0.78</v>
      </c>
      <c r="C6942">
        <v>-0.11</v>
      </c>
      <c r="D6942">
        <v>0.38</v>
      </c>
      <c r="E6942">
        <v>4.0000000000000001E-3</v>
      </c>
    </row>
    <row r="6943" spans="1:5">
      <c r="A6943">
        <v>19491223</v>
      </c>
      <c r="B6943">
        <v>0.19</v>
      </c>
      <c r="C6943">
        <v>0.27</v>
      </c>
      <c r="D6943">
        <v>0.05</v>
      </c>
      <c r="E6943">
        <v>4.0000000000000001E-3</v>
      </c>
    </row>
    <row r="6944" spans="1:5">
      <c r="A6944">
        <v>19491227</v>
      </c>
      <c r="B6944">
        <v>-0.51</v>
      </c>
      <c r="C6944">
        <v>-0.46</v>
      </c>
      <c r="D6944">
        <v>-0.33</v>
      </c>
      <c r="E6944">
        <v>4.0000000000000001E-3</v>
      </c>
    </row>
    <row r="6945" spans="1:5">
      <c r="A6945">
        <v>19491228</v>
      </c>
      <c r="B6945">
        <v>0.49</v>
      </c>
      <c r="C6945">
        <v>-0.02</v>
      </c>
      <c r="D6945">
        <v>0.32</v>
      </c>
      <c r="E6945">
        <v>4.0000000000000001E-3</v>
      </c>
    </row>
    <row r="6946" spans="1:5">
      <c r="A6946">
        <v>19491229</v>
      </c>
      <c r="B6946">
        <v>0.21</v>
      </c>
      <c r="C6946">
        <v>0.2</v>
      </c>
      <c r="D6946">
        <v>0.14000000000000001</v>
      </c>
      <c r="E6946">
        <v>4.0000000000000001E-3</v>
      </c>
    </row>
    <row r="6947" spans="1:5">
      <c r="A6947">
        <v>19491230</v>
      </c>
      <c r="B6947">
        <v>0.47</v>
      </c>
      <c r="C6947">
        <v>0.28999999999999998</v>
      </c>
      <c r="D6947">
        <v>0.37</v>
      </c>
      <c r="E6947">
        <v>4.0000000000000001E-3</v>
      </c>
    </row>
    <row r="6948" spans="1:5">
      <c r="A6948">
        <v>19491231</v>
      </c>
      <c r="B6948">
        <v>-7.0000000000000007E-2</v>
      </c>
      <c r="C6948">
        <v>0.38</v>
      </c>
      <c r="D6948">
        <v>-0.06</v>
      </c>
      <c r="E6948">
        <v>4.0000000000000001E-3</v>
      </c>
    </row>
    <row r="6949" spans="1:5">
      <c r="A6949">
        <v>19500103</v>
      </c>
      <c r="B6949">
        <v>-0.59</v>
      </c>
      <c r="C6949">
        <v>0.41</v>
      </c>
      <c r="D6949">
        <v>0.28999999999999998</v>
      </c>
      <c r="E6949">
        <v>4.0000000000000001E-3</v>
      </c>
    </row>
    <row r="6950" spans="1:5">
      <c r="A6950">
        <v>19500104</v>
      </c>
      <c r="B6950">
        <v>1.0900000000000001</v>
      </c>
      <c r="C6950">
        <v>0.41</v>
      </c>
      <c r="D6950">
        <v>1.18</v>
      </c>
      <c r="E6950">
        <v>4.0000000000000001E-3</v>
      </c>
    </row>
    <row r="6951" spans="1:5">
      <c r="A6951">
        <v>19500105</v>
      </c>
      <c r="B6951">
        <v>0.4</v>
      </c>
      <c r="C6951">
        <v>0.69</v>
      </c>
      <c r="D6951">
        <v>-0.12</v>
      </c>
      <c r="E6951">
        <v>4.0000000000000001E-3</v>
      </c>
    </row>
    <row r="6952" spans="1:5">
      <c r="A6952">
        <v>19500106</v>
      </c>
      <c r="B6952">
        <v>0.24</v>
      </c>
      <c r="C6952">
        <v>0.42</v>
      </c>
      <c r="D6952">
        <v>0.08</v>
      </c>
      <c r="E6952">
        <v>4.0000000000000001E-3</v>
      </c>
    </row>
    <row r="6953" spans="1:5">
      <c r="A6953">
        <v>19500107</v>
      </c>
      <c r="B6953">
        <v>0.64</v>
      </c>
      <c r="C6953">
        <v>0.59</v>
      </c>
      <c r="D6953">
        <v>0.45</v>
      </c>
      <c r="E6953">
        <v>4.0000000000000001E-3</v>
      </c>
    </row>
    <row r="6954" spans="1:5">
      <c r="A6954">
        <v>19500109</v>
      </c>
      <c r="B6954">
        <v>0.13</v>
      </c>
      <c r="C6954">
        <v>0.64</v>
      </c>
      <c r="D6954">
        <v>0.45</v>
      </c>
      <c r="E6954">
        <v>4.0000000000000001E-3</v>
      </c>
    </row>
    <row r="6955" spans="1:5">
      <c r="A6955">
        <v>19500110</v>
      </c>
      <c r="B6955">
        <v>-0.35</v>
      </c>
      <c r="C6955">
        <v>0</v>
      </c>
      <c r="D6955">
        <v>0.2</v>
      </c>
      <c r="E6955">
        <v>4.0000000000000001E-3</v>
      </c>
    </row>
    <row r="6956" spans="1:5">
      <c r="A6956">
        <v>19500111</v>
      </c>
      <c r="B6956">
        <v>0.42</v>
      </c>
      <c r="C6956">
        <v>0.48</v>
      </c>
      <c r="D6956">
        <v>0.28999999999999998</v>
      </c>
      <c r="E6956">
        <v>4.0000000000000001E-3</v>
      </c>
    </row>
    <row r="6957" spans="1:5">
      <c r="A6957">
        <v>19500112</v>
      </c>
      <c r="B6957">
        <v>-1.82</v>
      </c>
      <c r="C6957">
        <v>-0.68</v>
      </c>
      <c r="D6957">
        <v>-1.77</v>
      </c>
      <c r="E6957">
        <v>4.0000000000000001E-3</v>
      </c>
    </row>
    <row r="6958" spans="1:5">
      <c r="A6958">
        <v>19500113</v>
      </c>
      <c r="B6958">
        <v>-0.5</v>
      </c>
      <c r="C6958">
        <v>-0.2</v>
      </c>
      <c r="D6958">
        <v>0.44</v>
      </c>
      <c r="E6958">
        <v>4.0000000000000001E-3</v>
      </c>
    </row>
    <row r="6959" spans="1:5">
      <c r="A6959">
        <v>19500114</v>
      </c>
      <c r="B6959">
        <v>0.15</v>
      </c>
      <c r="C6959">
        <v>0.83</v>
      </c>
      <c r="D6959">
        <v>-7.0000000000000007E-2</v>
      </c>
      <c r="E6959">
        <v>4.0000000000000001E-3</v>
      </c>
    </row>
    <row r="6960" spans="1:5">
      <c r="A6960">
        <v>19500116</v>
      </c>
      <c r="B6960">
        <v>0.18</v>
      </c>
      <c r="C6960">
        <v>-0.16</v>
      </c>
      <c r="D6960">
        <v>-0.08</v>
      </c>
      <c r="E6960">
        <v>4.0000000000000001E-3</v>
      </c>
    </row>
    <row r="6961" spans="1:5">
      <c r="A6961">
        <v>19500117</v>
      </c>
      <c r="B6961">
        <v>0.76</v>
      </c>
      <c r="C6961">
        <v>0.18</v>
      </c>
      <c r="D6961">
        <v>-0.08</v>
      </c>
      <c r="E6961">
        <v>4.0000000000000001E-3</v>
      </c>
    </row>
    <row r="6962" spans="1:5">
      <c r="A6962">
        <v>19500118</v>
      </c>
      <c r="B6962">
        <v>-7.0000000000000007E-2</v>
      </c>
      <c r="C6962">
        <v>-0.1</v>
      </c>
      <c r="D6962">
        <v>0.16</v>
      </c>
      <c r="E6962">
        <v>4.0000000000000001E-3</v>
      </c>
    </row>
    <row r="6963" spans="1:5">
      <c r="A6963">
        <v>19500119</v>
      </c>
      <c r="B6963">
        <v>0.18</v>
      </c>
      <c r="C6963">
        <v>-0.34</v>
      </c>
      <c r="D6963">
        <v>0.06</v>
      </c>
      <c r="E6963">
        <v>4.0000000000000001E-3</v>
      </c>
    </row>
    <row r="6964" spans="1:5">
      <c r="A6964">
        <v>19500120</v>
      </c>
      <c r="B6964">
        <v>0.23</v>
      </c>
      <c r="C6964">
        <v>0.08</v>
      </c>
      <c r="D6964">
        <v>-0.44</v>
      </c>
      <c r="E6964">
        <v>4.0000000000000001E-3</v>
      </c>
    </row>
    <row r="6965" spans="1:5">
      <c r="A6965">
        <v>19500121</v>
      </c>
      <c r="B6965">
        <v>0.11</v>
      </c>
      <c r="C6965">
        <v>-0.17</v>
      </c>
      <c r="D6965">
        <v>0.02</v>
      </c>
      <c r="E6965">
        <v>4.0000000000000001E-3</v>
      </c>
    </row>
    <row r="6966" spans="1:5">
      <c r="A6966">
        <v>19500123</v>
      </c>
      <c r="B6966">
        <v>-0.19</v>
      </c>
      <c r="C6966">
        <v>-0.13</v>
      </c>
      <c r="D6966">
        <v>0.05</v>
      </c>
      <c r="E6966">
        <v>4.0000000000000001E-3</v>
      </c>
    </row>
    <row r="6967" spans="1:5">
      <c r="A6967">
        <v>19500124</v>
      </c>
      <c r="B6967">
        <v>-0.32</v>
      </c>
      <c r="C6967">
        <v>-0.03</v>
      </c>
      <c r="D6967">
        <v>-0.6</v>
      </c>
      <c r="E6967">
        <v>4.0000000000000001E-3</v>
      </c>
    </row>
    <row r="6968" spans="1:5">
      <c r="A6968">
        <v>19500125</v>
      </c>
      <c r="B6968">
        <v>-0.6</v>
      </c>
      <c r="C6968">
        <v>-0.22</v>
      </c>
      <c r="D6968">
        <v>-0.35</v>
      </c>
      <c r="E6968">
        <v>4.0000000000000001E-3</v>
      </c>
    </row>
    <row r="6969" spans="1:5">
      <c r="A6969">
        <v>19500126</v>
      </c>
      <c r="B6969">
        <v>0.14000000000000001</v>
      </c>
      <c r="C6969">
        <v>0.37</v>
      </c>
      <c r="D6969">
        <v>0.31</v>
      </c>
      <c r="E6969">
        <v>4.0000000000000001E-3</v>
      </c>
    </row>
    <row r="6970" spans="1:5">
      <c r="A6970">
        <v>19500127</v>
      </c>
      <c r="B6970">
        <v>0.37</v>
      </c>
      <c r="C6970">
        <v>0.14000000000000001</v>
      </c>
      <c r="D6970">
        <v>-0.14000000000000001</v>
      </c>
      <c r="E6970">
        <v>4.0000000000000001E-3</v>
      </c>
    </row>
    <row r="6971" spans="1:5">
      <c r="A6971">
        <v>19500128</v>
      </c>
      <c r="B6971">
        <v>0.33</v>
      </c>
      <c r="C6971">
        <v>0.23</v>
      </c>
      <c r="D6971">
        <v>-0.16</v>
      </c>
      <c r="E6971">
        <v>4.0000000000000001E-3</v>
      </c>
    </row>
    <row r="6972" spans="1:5">
      <c r="A6972">
        <v>19500130</v>
      </c>
      <c r="B6972">
        <v>0.68</v>
      </c>
      <c r="C6972">
        <v>-0.08</v>
      </c>
      <c r="D6972">
        <v>0.3</v>
      </c>
      <c r="E6972">
        <v>4.0000000000000001E-3</v>
      </c>
    </row>
    <row r="6973" spans="1:5">
      <c r="A6973">
        <v>19500131</v>
      </c>
      <c r="B6973">
        <v>0.14000000000000001</v>
      </c>
      <c r="C6973">
        <v>-0.09</v>
      </c>
      <c r="D6973">
        <v>-0.2</v>
      </c>
      <c r="E6973">
        <v>4.0000000000000001E-3</v>
      </c>
    </row>
    <row r="6974" spans="1:5">
      <c r="A6974">
        <v>19500201</v>
      </c>
      <c r="B6974">
        <v>0.01</v>
      </c>
      <c r="C6974">
        <v>-0.04</v>
      </c>
      <c r="D6974">
        <v>0</v>
      </c>
      <c r="E6974">
        <v>4.0000000000000001E-3</v>
      </c>
    </row>
    <row r="6975" spans="1:5">
      <c r="A6975">
        <v>19500202</v>
      </c>
      <c r="B6975">
        <v>0.98</v>
      </c>
      <c r="C6975">
        <v>-0.09</v>
      </c>
      <c r="D6975">
        <v>-0.2</v>
      </c>
      <c r="E6975">
        <v>4.0000000000000001E-3</v>
      </c>
    </row>
    <row r="6976" spans="1:5">
      <c r="A6976">
        <v>19500203</v>
      </c>
      <c r="B6976">
        <v>0.33</v>
      </c>
      <c r="C6976">
        <v>-0.37</v>
      </c>
      <c r="D6976">
        <v>0.28999999999999998</v>
      </c>
      <c r="E6976">
        <v>4.0000000000000001E-3</v>
      </c>
    </row>
    <row r="6977" spans="1:5">
      <c r="A6977">
        <v>19500204</v>
      </c>
      <c r="B6977">
        <v>0.24</v>
      </c>
      <c r="C6977">
        <v>0.06</v>
      </c>
      <c r="D6977">
        <v>-0.22</v>
      </c>
      <c r="E6977">
        <v>4.0000000000000001E-3</v>
      </c>
    </row>
    <row r="6978" spans="1:5">
      <c r="A6978">
        <v>19500206</v>
      </c>
      <c r="B6978">
        <v>-0.24</v>
      </c>
      <c r="C6978">
        <v>-0.04</v>
      </c>
      <c r="D6978">
        <v>-0.01</v>
      </c>
      <c r="E6978">
        <v>4.0000000000000001E-3</v>
      </c>
    </row>
    <row r="6979" spans="1:5">
      <c r="A6979">
        <v>19500207</v>
      </c>
      <c r="B6979">
        <v>-0.41</v>
      </c>
      <c r="C6979">
        <v>-0.38</v>
      </c>
      <c r="D6979">
        <v>-0.19</v>
      </c>
      <c r="E6979">
        <v>4.0000000000000001E-3</v>
      </c>
    </row>
    <row r="6980" spans="1:5">
      <c r="A6980">
        <v>19500208</v>
      </c>
      <c r="B6980">
        <v>0.11</v>
      </c>
      <c r="C6980">
        <v>7.0000000000000007E-2</v>
      </c>
      <c r="D6980">
        <v>0</v>
      </c>
      <c r="E6980">
        <v>4.0000000000000001E-3</v>
      </c>
    </row>
    <row r="6981" spans="1:5">
      <c r="A6981">
        <v>19500209</v>
      </c>
      <c r="B6981">
        <v>0.43</v>
      </c>
      <c r="C6981">
        <v>0.21</v>
      </c>
      <c r="D6981">
        <v>-7.0000000000000007E-2</v>
      </c>
      <c r="E6981">
        <v>4.0000000000000001E-3</v>
      </c>
    </row>
    <row r="6982" spans="1:5">
      <c r="A6982">
        <v>19500210</v>
      </c>
      <c r="B6982">
        <v>-0.21</v>
      </c>
      <c r="C6982">
        <v>-0.05</v>
      </c>
      <c r="D6982">
        <v>-0.64</v>
      </c>
      <c r="E6982">
        <v>4.0000000000000001E-3</v>
      </c>
    </row>
    <row r="6983" spans="1:5">
      <c r="A6983">
        <v>19500211</v>
      </c>
      <c r="B6983">
        <v>-7.0000000000000007E-2</v>
      </c>
      <c r="C6983">
        <v>0.43</v>
      </c>
      <c r="D6983">
        <v>-0.28000000000000003</v>
      </c>
      <c r="E6983">
        <v>4.0000000000000001E-3</v>
      </c>
    </row>
    <row r="6984" spans="1:5">
      <c r="A6984">
        <v>19500214</v>
      </c>
      <c r="B6984">
        <v>-0.62</v>
      </c>
      <c r="C6984">
        <v>0.32</v>
      </c>
      <c r="D6984">
        <v>-0.69</v>
      </c>
      <c r="E6984">
        <v>4.0000000000000001E-3</v>
      </c>
    </row>
    <row r="6985" spans="1:5">
      <c r="A6985">
        <v>19500215</v>
      </c>
      <c r="B6985">
        <v>0.08</v>
      </c>
      <c r="C6985">
        <v>0.21</v>
      </c>
      <c r="D6985">
        <v>0.76</v>
      </c>
      <c r="E6985">
        <v>4.0000000000000001E-3</v>
      </c>
    </row>
    <row r="6986" spans="1:5">
      <c r="A6986">
        <v>19500216</v>
      </c>
      <c r="B6986">
        <v>-0.16</v>
      </c>
      <c r="C6986">
        <v>-0.09</v>
      </c>
      <c r="D6986">
        <v>-0.31</v>
      </c>
      <c r="E6986">
        <v>4.0000000000000001E-3</v>
      </c>
    </row>
    <row r="6987" spans="1:5">
      <c r="A6987">
        <v>19500217</v>
      </c>
      <c r="B6987">
        <v>0.64</v>
      </c>
      <c r="C6987">
        <v>0.11</v>
      </c>
      <c r="D6987">
        <v>0.49</v>
      </c>
      <c r="E6987">
        <v>4.0000000000000001E-3</v>
      </c>
    </row>
    <row r="6988" spans="1:5">
      <c r="A6988">
        <v>19500218</v>
      </c>
      <c r="B6988">
        <v>0.42</v>
      </c>
      <c r="C6988">
        <v>0.22</v>
      </c>
      <c r="D6988">
        <v>0.44</v>
      </c>
      <c r="E6988">
        <v>4.0000000000000001E-3</v>
      </c>
    </row>
    <row r="6989" spans="1:5">
      <c r="A6989">
        <v>19500220</v>
      </c>
      <c r="B6989">
        <v>-0.13</v>
      </c>
      <c r="C6989">
        <v>-7.0000000000000007E-2</v>
      </c>
      <c r="D6989">
        <v>0.05</v>
      </c>
      <c r="E6989">
        <v>4.0000000000000001E-3</v>
      </c>
    </row>
    <row r="6990" spans="1:5">
      <c r="A6990">
        <v>19500221</v>
      </c>
      <c r="B6990">
        <v>-0.15</v>
      </c>
      <c r="C6990">
        <v>-0.13</v>
      </c>
      <c r="D6990">
        <v>-0.05</v>
      </c>
      <c r="E6990">
        <v>4.0000000000000001E-3</v>
      </c>
    </row>
    <row r="6991" spans="1:5">
      <c r="A6991">
        <v>19500223</v>
      </c>
      <c r="B6991">
        <v>0.15</v>
      </c>
      <c r="C6991">
        <v>-0.12</v>
      </c>
      <c r="D6991">
        <v>-0.21</v>
      </c>
      <c r="E6991">
        <v>4.0000000000000001E-3</v>
      </c>
    </row>
    <row r="6992" spans="1:5">
      <c r="A6992">
        <v>19500224</v>
      </c>
      <c r="B6992">
        <v>0.35</v>
      </c>
      <c r="C6992">
        <v>0.02</v>
      </c>
      <c r="D6992">
        <v>0.03</v>
      </c>
      <c r="E6992">
        <v>4.0000000000000001E-3</v>
      </c>
    </row>
    <row r="6993" spans="1:5">
      <c r="A6993">
        <v>19500225</v>
      </c>
      <c r="B6993">
        <v>-0.08</v>
      </c>
      <c r="C6993">
        <v>0.04</v>
      </c>
      <c r="D6993">
        <v>0.11</v>
      </c>
      <c r="E6993">
        <v>4.0000000000000001E-3</v>
      </c>
    </row>
    <row r="6994" spans="1:5">
      <c r="A6994">
        <v>19500227</v>
      </c>
      <c r="B6994">
        <v>0.14000000000000001</v>
      </c>
      <c r="C6994">
        <v>-0.15</v>
      </c>
      <c r="D6994">
        <v>-0.05</v>
      </c>
      <c r="E6994">
        <v>4.0000000000000001E-3</v>
      </c>
    </row>
    <row r="6995" spans="1:5">
      <c r="A6995">
        <v>19500228</v>
      </c>
      <c r="B6995">
        <v>-0.34</v>
      </c>
      <c r="C6995">
        <v>-0.15</v>
      </c>
      <c r="D6995">
        <v>-0.03</v>
      </c>
      <c r="E6995">
        <v>4.0000000000000001E-3</v>
      </c>
    </row>
    <row r="6996" spans="1:5">
      <c r="A6996">
        <v>19500301</v>
      </c>
      <c r="B6996">
        <v>0.34</v>
      </c>
      <c r="C6996">
        <v>-0.05</v>
      </c>
      <c r="D6996">
        <v>0.24</v>
      </c>
      <c r="E6996">
        <v>4.0000000000000001E-3</v>
      </c>
    </row>
    <row r="6997" spans="1:5">
      <c r="A6997">
        <v>19500302</v>
      </c>
      <c r="B6997">
        <v>0.04</v>
      </c>
      <c r="C6997">
        <v>-0.05</v>
      </c>
      <c r="D6997">
        <v>-0.18</v>
      </c>
      <c r="E6997">
        <v>4.0000000000000001E-3</v>
      </c>
    </row>
    <row r="6998" spans="1:5">
      <c r="A6998">
        <v>19500303</v>
      </c>
      <c r="B6998">
        <v>0.37</v>
      </c>
      <c r="C6998">
        <v>7.0000000000000007E-2</v>
      </c>
      <c r="D6998">
        <v>0.5</v>
      </c>
      <c r="E6998">
        <v>4.0000000000000001E-3</v>
      </c>
    </row>
    <row r="6999" spans="1:5">
      <c r="A6999">
        <v>19500304</v>
      </c>
      <c r="B6999">
        <v>0.27</v>
      </c>
      <c r="C6999">
        <v>0.22</v>
      </c>
      <c r="D6999">
        <v>0.11</v>
      </c>
      <c r="E6999">
        <v>4.0000000000000001E-3</v>
      </c>
    </row>
    <row r="7000" spans="1:5">
      <c r="A7000">
        <v>19500306</v>
      </c>
      <c r="B7000">
        <v>0.06</v>
      </c>
      <c r="C7000">
        <v>-0.11</v>
      </c>
      <c r="D7000">
        <v>-0.22</v>
      </c>
      <c r="E7000">
        <v>4.0000000000000001E-3</v>
      </c>
    </row>
    <row r="7001" spans="1:5">
      <c r="A7001">
        <v>19500307</v>
      </c>
      <c r="B7001">
        <v>-0.67</v>
      </c>
      <c r="C7001">
        <v>-0.61</v>
      </c>
      <c r="D7001">
        <v>-0.18</v>
      </c>
      <c r="E7001">
        <v>4.0000000000000001E-3</v>
      </c>
    </row>
    <row r="7002" spans="1:5">
      <c r="A7002">
        <v>19500308</v>
      </c>
      <c r="B7002">
        <v>0.19</v>
      </c>
      <c r="C7002">
        <v>-0.17</v>
      </c>
      <c r="D7002">
        <v>0.12</v>
      </c>
      <c r="E7002">
        <v>4.0000000000000001E-3</v>
      </c>
    </row>
    <row r="7003" spans="1:5">
      <c r="A7003">
        <v>19500309</v>
      </c>
      <c r="B7003">
        <v>-0.61</v>
      </c>
      <c r="C7003">
        <v>0.01</v>
      </c>
      <c r="D7003">
        <v>-0.32</v>
      </c>
      <c r="E7003">
        <v>4.0000000000000001E-3</v>
      </c>
    </row>
    <row r="7004" spans="1:5">
      <c r="A7004">
        <v>19500310</v>
      </c>
      <c r="B7004">
        <v>-0.06</v>
      </c>
      <c r="C7004">
        <v>-0.22</v>
      </c>
      <c r="D7004">
        <v>-0.34</v>
      </c>
      <c r="E7004">
        <v>4.0000000000000001E-3</v>
      </c>
    </row>
    <row r="7005" spans="1:5">
      <c r="A7005">
        <v>19500311</v>
      </c>
      <c r="B7005">
        <v>0.26</v>
      </c>
      <c r="C7005">
        <v>0.22</v>
      </c>
      <c r="D7005">
        <v>0.23</v>
      </c>
      <c r="E7005">
        <v>4.0000000000000001E-3</v>
      </c>
    </row>
    <row r="7006" spans="1:5">
      <c r="A7006">
        <v>19500313</v>
      </c>
      <c r="B7006">
        <v>-0.05</v>
      </c>
      <c r="C7006">
        <v>0.02</v>
      </c>
      <c r="D7006">
        <v>-0.28999999999999998</v>
      </c>
      <c r="E7006">
        <v>4.0000000000000001E-3</v>
      </c>
    </row>
    <row r="7007" spans="1:5">
      <c r="A7007">
        <v>19500314</v>
      </c>
      <c r="B7007">
        <v>0.53</v>
      </c>
      <c r="C7007">
        <v>-0.28999999999999998</v>
      </c>
      <c r="D7007">
        <v>0.11</v>
      </c>
      <c r="E7007">
        <v>4.0000000000000001E-3</v>
      </c>
    </row>
    <row r="7008" spans="1:5">
      <c r="A7008">
        <v>19500315</v>
      </c>
      <c r="B7008">
        <v>1.31</v>
      </c>
      <c r="C7008">
        <v>7.0000000000000007E-2</v>
      </c>
      <c r="D7008">
        <v>0.7</v>
      </c>
      <c r="E7008">
        <v>4.0000000000000001E-3</v>
      </c>
    </row>
    <row r="7009" spans="1:5">
      <c r="A7009">
        <v>19500316</v>
      </c>
      <c r="B7009">
        <v>0.28999999999999998</v>
      </c>
      <c r="C7009">
        <v>0.09</v>
      </c>
      <c r="D7009">
        <v>0.02</v>
      </c>
      <c r="E7009">
        <v>4.0000000000000001E-3</v>
      </c>
    </row>
    <row r="7010" spans="1:5">
      <c r="A7010">
        <v>19500317</v>
      </c>
      <c r="B7010">
        <v>-0.18</v>
      </c>
      <c r="C7010">
        <v>-0.38</v>
      </c>
      <c r="D7010">
        <v>-0.47</v>
      </c>
      <c r="E7010">
        <v>4.0000000000000001E-3</v>
      </c>
    </row>
    <row r="7011" spans="1:5">
      <c r="A7011">
        <v>19500318</v>
      </c>
      <c r="B7011">
        <v>0.2</v>
      </c>
      <c r="C7011">
        <v>-0.06</v>
      </c>
      <c r="D7011">
        <v>0.21</v>
      </c>
      <c r="E7011">
        <v>4.0000000000000001E-3</v>
      </c>
    </row>
    <row r="7012" spans="1:5">
      <c r="A7012">
        <v>19500320</v>
      </c>
      <c r="B7012">
        <v>-0.14000000000000001</v>
      </c>
      <c r="C7012">
        <v>0.05</v>
      </c>
      <c r="D7012">
        <v>-0.01</v>
      </c>
      <c r="E7012">
        <v>4.0000000000000001E-3</v>
      </c>
    </row>
    <row r="7013" spans="1:5">
      <c r="A7013">
        <v>19500321</v>
      </c>
      <c r="B7013">
        <v>0.04</v>
      </c>
      <c r="C7013">
        <v>-0.23</v>
      </c>
      <c r="D7013">
        <v>-0.28999999999999998</v>
      </c>
      <c r="E7013">
        <v>4.0000000000000001E-3</v>
      </c>
    </row>
    <row r="7014" spans="1:5">
      <c r="A7014">
        <v>19500322</v>
      </c>
      <c r="B7014">
        <v>0.55000000000000004</v>
      </c>
      <c r="C7014">
        <v>-0.34</v>
      </c>
      <c r="D7014">
        <v>0.11</v>
      </c>
      <c r="E7014">
        <v>4.0000000000000001E-3</v>
      </c>
    </row>
    <row r="7015" spans="1:5">
      <c r="A7015">
        <v>19500323</v>
      </c>
      <c r="B7015">
        <v>7.0000000000000007E-2</v>
      </c>
      <c r="C7015">
        <v>-0.23</v>
      </c>
      <c r="D7015">
        <v>-0.33</v>
      </c>
      <c r="E7015">
        <v>4.0000000000000001E-3</v>
      </c>
    </row>
    <row r="7016" spans="1:5">
      <c r="A7016">
        <v>19500324</v>
      </c>
      <c r="B7016">
        <v>-0.03</v>
      </c>
      <c r="C7016">
        <v>-0.35</v>
      </c>
      <c r="D7016">
        <v>-0.47</v>
      </c>
      <c r="E7016">
        <v>4.0000000000000001E-3</v>
      </c>
    </row>
    <row r="7017" spans="1:5">
      <c r="A7017">
        <v>19500325</v>
      </c>
      <c r="B7017">
        <v>0.27</v>
      </c>
      <c r="C7017">
        <v>0.38</v>
      </c>
      <c r="D7017">
        <v>-0.34</v>
      </c>
      <c r="E7017">
        <v>4.0000000000000001E-3</v>
      </c>
    </row>
    <row r="7018" spans="1:5">
      <c r="A7018">
        <v>19500327</v>
      </c>
      <c r="B7018">
        <v>-0.83</v>
      </c>
      <c r="C7018">
        <v>-0.09</v>
      </c>
      <c r="D7018">
        <v>-0.86</v>
      </c>
      <c r="E7018">
        <v>4.0000000000000001E-3</v>
      </c>
    </row>
    <row r="7019" spans="1:5">
      <c r="A7019">
        <v>19500328</v>
      </c>
      <c r="B7019">
        <v>0.3</v>
      </c>
      <c r="C7019">
        <v>0.1</v>
      </c>
      <c r="D7019">
        <v>-0.1</v>
      </c>
      <c r="E7019">
        <v>4.0000000000000001E-3</v>
      </c>
    </row>
    <row r="7020" spans="1:5">
      <c r="A7020">
        <v>19500329</v>
      </c>
      <c r="B7020">
        <v>-0.35</v>
      </c>
      <c r="C7020">
        <v>0.01</v>
      </c>
      <c r="D7020">
        <v>-0.03</v>
      </c>
      <c r="E7020">
        <v>4.0000000000000001E-3</v>
      </c>
    </row>
    <row r="7021" spans="1:5">
      <c r="A7021">
        <v>19500330</v>
      </c>
      <c r="B7021">
        <v>-0.92</v>
      </c>
      <c r="C7021">
        <v>0.31</v>
      </c>
      <c r="D7021">
        <v>-0.79</v>
      </c>
      <c r="E7021">
        <v>4.0000000000000001E-3</v>
      </c>
    </row>
    <row r="7022" spans="1:5">
      <c r="A7022">
        <v>19500331</v>
      </c>
      <c r="B7022">
        <v>0.04</v>
      </c>
      <c r="C7022">
        <v>0.2</v>
      </c>
      <c r="D7022">
        <v>0.11</v>
      </c>
      <c r="E7022">
        <v>4.0000000000000001E-3</v>
      </c>
    </row>
    <row r="7023" spans="1:5">
      <c r="A7023">
        <v>19500401</v>
      </c>
      <c r="B7023">
        <v>0.27</v>
      </c>
      <c r="C7023">
        <v>0.27</v>
      </c>
      <c r="D7023">
        <v>0.62</v>
      </c>
      <c r="E7023">
        <v>4.0000000000000001E-3</v>
      </c>
    </row>
    <row r="7024" spans="1:5">
      <c r="A7024">
        <v>19500403</v>
      </c>
      <c r="B7024">
        <v>0.87</v>
      </c>
      <c r="C7024">
        <v>-0.21</v>
      </c>
      <c r="D7024">
        <v>0.33</v>
      </c>
      <c r="E7024">
        <v>4.0000000000000001E-3</v>
      </c>
    </row>
    <row r="7025" spans="1:5">
      <c r="A7025">
        <v>19500404</v>
      </c>
      <c r="B7025">
        <v>0.17</v>
      </c>
      <c r="C7025">
        <v>-0.17</v>
      </c>
      <c r="D7025">
        <v>-0.01</v>
      </c>
      <c r="E7025">
        <v>4.0000000000000001E-3</v>
      </c>
    </row>
    <row r="7026" spans="1:5">
      <c r="A7026">
        <v>19500405</v>
      </c>
      <c r="B7026">
        <v>0.33</v>
      </c>
      <c r="C7026">
        <v>-0.1</v>
      </c>
      <c r="D7026">
        <v>-0.37</v>
      </c>
      <c r="E7026">
        <v>4.0000000000000001E-3</v>
      </c>
    </row>
    <row r="7027" spans="1:5">
      <c r="A7027">
        <v>19500406</v>
      </c>
      <c r="B7027">
        <v>0.93</v>
      </c>
      <c r="C7027">
        <v>0.1</v>
      </c>
      <c r="D7027">
        <v>0.14000000000000001</v>
      </c>
      <c r="E7027">
        <v>4.0000000000000001E-3</v>
      </c>
    </row>
    <row r="7028" spans="1:5">
      <c r="A7028">
        <v>19500408</v>
      </c>
      <c r="B7028">
        <v>0.24</v>
      </c>
      <c r="C7028">
        <v>7.0000000000000007E-2</v>
      </c>
      <c r="D7028">
        <v>0.04</v>
      </c>
      <c r="E7028">
        <v>4.0000000000000001E-3</v>
      </c>
    </row>
    <row r="7029" spans="1:5">
      <c r="A7029">
        <v>19500410</v>
      </c>
      <c r="B7029">
        <v>0.06</v>
      </c>
      <c r="C7029">
        <v>-0.03</v>
      </c>
      <c r="D7029">
        <v>0.1</v>
      </c>
      <c r="E7029">
        <v>4.0000000000000001E-3</v>
      </c>
    </row>
    <row r="7030" spans="1:5">
      <c r="A7030">
        <v>19500411</v>
      </c>
      <c r="B7030">
        <v>-0.56000000000000005</v>
      </c>
      <c r="C7030">
        <v>-0.16</v>
      </c>
      <c r="D7030">
        <v>-0.74</v>
      </c>
      <c r="E7030">
        <v>4.0000000000000001E-3</v>
      </c>
    </row>
    <row r="7031" spans="1:5">
      <c r="A7031">
        <v>19500412</v>
      </c>
      <c r="B7031">
        <v>0.95</v>
      </c>
      <c r="C7031">
        <v>0.39</v>
      </c>
      <c r="D7031">
        <v>0.36</v>
      </c>
      <c r="E7031">
        <v>4.0000000000000001E-3</v>
      </c>
    </row>
    <row r="7032" spans="1:5">
      <c r="A7032">
        <v>19500413</v>
      </c>
      <c r="B7032">
        <v>0.12</v>
      </c>
      <c r="C7032">
        <v>0.2</v>
      </c>
      <c r="D7032">
        <v>-0.14000000000000001</v>
      </c>
      <c r="E7032">
        <v>4.0000000000000001E-3</v>
      </c>
    </row>
    <row r="7033" spans="1:5">
      <c r="A7033">
        <v>19500414</v>
      </c>
      <c r="B7033">
        <v>-0.14000000000000001</v>
      </c>
      <c r="C7033">
        <v>0.23</v>
      </c>
      <c r="D7033">
        <v>-0.92</v>
      </c>
      <c r="E7033">
        <v>4.0000000000000001E-3</v>
      </c>
    </row>
    <row r="7034" spans="1:5">
      <c r="A7034">
        <v>19500415</v>
      </c>
      <c r="B7034">
        <v>-0.43</v>
      </c>
      <c r="C7034">
        <v>7.0000000000000007E-2</v>
      </c>
      <c r="D7034">
        <v>-0.19</v>
      </c>
      <c r="E7034">
        <v>4.0000000000000001E-3</v>
      </c>
    </row>
    <row r="7035" spans="1:5">
      <c r="A7035">
        <v>19500417</v>
      </c>
      <c r="B7035">
        <v>-7.0000000000000007E-2</v>
      </c>
      <c r="C7035">
        <v>0.21</v>
      </c>
      <c r="D7035">
        <v>0.35</v>
      </c>
      <c r="E7035">
        <v>4.0000000000000001E-3</v>
      </c>
    </row>
    <row r="7036" spans="1:5">
      <c r="A7036">
        <v>19500418</v>
      </c>
      <c r="B7036">
        <v>0.4</v>
      </c>
      <c r="C7036">
        <v>-0.41</v>
      </c>
      <c r="D7036">
        <v>0.88</v>
      </c>
      <c r="E7036">
        <v>4.0000000000000001E-3</v>
      </c>
    </row>
    <row r="7037" spans="1:5">
      <c r="A7037">
        <v>19500419</v>
      </c>
      <c r="B7037">
        <v>0.13</v>
      </c>
      <c r="C7037">
        <v>0.39</v>
      </c>
      <c r="D7037">
        <v>0.03</v>
      </c>
      <c r="E7037">
        <v>4.0000000000000001E-3</v>
      </c>
    </row>
    <row r="7038" spans="1:5">
      <c r="A7038">
        <v>19500420</v>
      </c>
      <c r="B7038">
        <v>-0.69</v>
      </c>
      <c r="C7038">
        <v>0.15</v>
      </c>
      <c r="D7038">
        <v>-0.42</v>
      </c>
      <c r="E7038">
        <v>4.0000000000000001E-3</v>
      </c>
    </row>
    <row r="7039" spans="1:5">
      <c r="A7039">
        <v>19500421</v>
      </c>
      <c r="B7039">
        <v>0.34</v>
      </c>
      <c r="C7039">
        <v>0.56000000000000005</v>
      </c>
      <c r="D7039">
        <v>7.0000000000000007E-2</v>
      </c>
      <c r="E7039">
        <v>4.0000000000000001E-3</v>
      </c>
    </row>
    <row r="7040" spans="1:5">
      <c r="A7040">
        <v>19500422</v>
      </c>
      <c r="B7040">
        <v>0.1</v>
      </c>
      <c r="C7040">
        <v>0.2</v>
      </c>
      <c r="D7040">
        <v>0.25</v>
      </c>
      <c r="E7040">
        <v>4.0000000000000001E-3</v>
      </c>
    </row>
    <row r="7041" spans="1:5">
      <c r="A7041">
        <v>19500424</v>
      </c>
      <c r="B7041">
        <v>-0.77</v>
      </c>
      <c r="C7041">
        <v>-0.02</v>
      </c>
      <c r="D7041">
        <v>-0.03</v>
      </c>
      <c r="E7041">
        <v>4.0000000000000001E-3</v>
      </c>
    </row>
    <row r="7042" spans="1:5">
      <c r="A7042">
        <v>19500425</v>
      </c>
      <c r="B7042">
        <v>0.02</v>
      </c>
      <c r="C7042">
        <v>-0.05</v>
      </c>
      <c r="D7042">
        <v>0.21</v>
      </c>
      <c r="E7042">
        <v>4.0000000000000001E-3</v>
      </c>
    </row>
    <row r="7043" spans="1:5">
      <c r="A7043">
        <v>19500426</v>
      </c>
      <c r="B7043">
        <v>-0.17</v>
      </c>
      <c r="C7043">
        <v>-0.27</v>
      </c>
      <c r="D7043">
        <v>0.06</v>
      </c>
      <c r="E7043">
        <v>4.0000000000000001E-3</v>
      </c>
    </row>
    <row r="7044" spans="1:5">
      <c r="A7044">
        <v>19500427</v>
      </c>
      <c r="B7044">
        <v>0.57999999999999996</v>
      </c>
      <c r="C7044">
        <v>0.03</v>
      </c>
      <c r="D7044">
        <v>0.45</v>
      </c>
      <c r="E7044">
        <v>4.0000000000000001E-3</v>
      </c>
    </row>
    <row r="7045" spans="1:5">
      <c r="A7045">
        <v>19500428</v>
      </c>
      <c r="B7045">
        <v>0.62</v>
      </c>
      <c r="C7045">
        <v>0.27</v>
      </c>
      <c r="D7045">
        <v>-0.11</v>
      </c>
      <c r="E7045">
        <v>4.0000000000000001E-3</v>
      </c>
    </row>
    <row r="7046" spans="1:5">
      <c r="A7046">
        <v>19500429</v>
      </c>
      <c r="B7046">
        <v>0.59</v>
      </c>
      <c r="C7046">
        <v>0.19</v>
      </c>
      <c r="D7046">
        <v>0.35</v>
      </c>
      <c r="E7046">
        <v>4.0000000000000001E-3</v>
      </c>
    </row>
    <row r="7047" spans="1:5">
      <c r="A7047">
        <v>19500501</v>
      </c>
      <c r="B7047">
        <v>0.59</v>
      </c>
      <c r="C7047">
        <v>-0.02</v>
      </c>
      <c r="D7047">
        <v>0.27</v>
      </c>
      <c r="E7047">
        <v>4.0000000000000001E-3</v>
      </c>
    </row>
    <row r="7048" spans="1:5">
      <c r="A7048">
        <v>19500502</v>
      </c>
      <c r="B7048">
        <v>-0.44</v>
      </c>
      <c r="C7048">
        <v>-0.42</v>
      </c>
      <c r="D7048">
        <v>-0.17</v>
      </c>
      <c r="E7048">
        <v>4.0000000000000001E-3</v>
      </c>
    </row>
    <row r="7049" spans="1:5">
      <c r="A7049">
        <v>19500503</v>
      </c>
      <c r="B7049">
        <v>0.7</v>
      </c>
      <c r="C7049">
        <v>-0.05</v>
      </c>
      <c r="D7049">
        <v>0.45</v>
      </c>
      <c r="E7049">
        <v>4.0000000000000001E-3</v>
      </c>
    </row>
    <row r="7050" spans="1:5">
      <c r="A7050">
        <v>19500504</v>
      </c>
      <c r="B7050">
        <v>-0.56000000000000005</v>
      </c>
      <c r="C7050">
        <v>-0.52</v>
      </c>
      <c r="D7050">
        <v>0.05</v>
      </c>
      <c r="E7050">
        <v>4.0000000000000001E-3</v>
      </c>
    </row>
    <row r="7051" spans="1:5">
      <c r="A7051">
        <v>19500505</v>
      </c>
      <c r="B7051">
        <v>0.43</v>
      </c>
      <c r="C7051">
        <v>0.03</v>
      </c>
      <c r="D7051">
        <v>0.36</v>
      </c>
      <c r="E7051">
        <v>4.0000000000000001E-3</v>
      </c>
    </row>
    <row r="7052" spans="1:5">
      <c r="A7052">
        <v>19500506</v>
      </c>
      <c r="B7052">
        <v>0.55000000000000004</v>
      </c>
      <c r="C7052">
        <v>-0.24</v>
      </c>
      <c r="D7052">
        <v>0.36</v>
      </c>
      <c r="E7052">
        <v>4.0000000000000001E-3</v>
      </c>
    </row>
    <row r="7053" spans="1:5">
      <c r="A7053">
        <v>19500508</v>
      </c>
      <c r="B7053">
        <v>-0.03</v>
      </c>
      <c r="C7053">
        <v>0.02</v>
      </c>
      <c r="D7053">
        <v>-0.06</v>
      </c>
      <c r="E7053">
        <v>4.0000000000000001E-3</v>
      </c>
    </row>
    <row r="7054" spans="1:5">
      <c r="A7054">
        <v>19500509</v>
      </c>
      <c r="B7054">
        <v>0.36</v>
      </c>
      <c r="C7054">
        <v>0.02</v>
      </c>
      <c r="D7054">
        <v>0.17</v>
      </c>
      <c r="E7054">
        <v>4.0000000000000001E-3</v>
      </c>
    </row>
    <row r="7055" spans="1:5">
      <c r="A7055">
        <v>19500510</v>
      </c>
      <c r="B7055">
        <v>0.01</v>
      </c>
      <c r="C7055">
        <v>-0.37</v>
      </c>
      <c r="D7055">
        <v>-0.25</v>
      </c>
      <c r="E7055">
        <v>4.0000000000000001E-3</v>
      </c>
    </row>
    <row r="7056" spans="1:5">
      <c r="A7056">
        <v>19500511</v>
      </c>
      <c r="B7056">
        <v>0.23</v>
      </c>
      <c r="C7056">
        <v>-0.24</v>
      </c>
      <c r="D7056">
        <v>0.31</v>
      </c>
      <c r="E7056">
        <v>4.0000000000000001E-3</v>
      </c>
    </row>
    <row r="7057" spans="1:5">
      <c r="A7057">
        <v>19500512</v>
      </c>
      <c r="B7057">
        <v>-0.41</v>
      </c>
      <c r="C7057">
        <v>0.19</v>
      </c>
      <c r="D7057">
        <v>-0.5</v>
      </c>
      <c r="E7057">
        <v>4.0000000000000001E-3</v>
      </c>
    </row>
    <row r="7058" spans="1:5">
      <c r="A7058">
        <v>19500513</v>
      </c>
      <c r="B7058">
        <v>0.16</v>
      </c>
      <c r="C7058">
        <v>0.28000000000000003</v>
      </c>
      <c r="D7058">
        <v>-0.11</v>
      </c>
      <c r="E7058">
        <v>4.0000000000000001E-3</v>
      </c>
    </row>
    <row r="7059" spans="1:5">
      <c r="A7059">
        <v>19500515</v>
      </c>
      <c r="B7059">
        <v>0.18</v>
      </c>
      <c r="C7059">
        <v>-0.05</v>
      </c>
      <c r="D7059">
        <v>0.16</v>
      </c>
      <c r="E7059">
        <v>4.0000000000000001E-3</v>
      </c>
    </row>
    <row r="7060" spans="1:5">
      <c r="A7060">
        <v>19500516</v>
      </c>
      <c r="B7060">
        <v>0.73</v>
      </c>
      <c r="C7060">
        <v>-0.19</v>
      </c>
      <c r="D7060">
        <v>0.35</v>
      </c>
      <c r="E7060">
        <v>4.0000000000000001E-3</v>
      </c>
    </row>
    <row r="7061" spans="1:5">
      <c r="A7061">
        <v>19500517</v>
      </c>
      <c r="B7061">
        <v>0.4</v>
      </c>
      <c r="C7061">
        <v>-0.09</v>
      </c>
      <c r="D7061">
        <v>-0.12</v>
      </c>
      <c r="E7061">
        <v>4.0000000000000001E-3</v>
      </c>
    </row>
    <row r="7062" spans="1:5">
      <c r="A7062">
        <v>19500518</v>
      </c>
      <c r="B7062">
        <v>0.33</v>
      </c>
      <c r="C7062">
        <v>-0.23</v>
      </c>
      <c r="D7062">
        <v>-0.2</v>
      </c>
      <c r="E7062">
        <v>4.0000000000000001E-3</v>
      </c>
    </row>
    <row r="7063" spans="1:5">
      <c r="A7063">
        <v>19500519</v>
      </c>
      <c r="B7063">
        <v>0.62</v>
      </c>
      <c r="C7063">
        <v>-0.16</v>
      </c>
      <c r="D7063">
        <v>0.53</v>
      </c>
      <c r="E7063">
        <v>4.0000000000000001E-3</v>
      </c>
    </row>
    <row r="7064" spans="1:5">
      <c r="A7064">
        <v>19500520</v>
      </c>
      <c r="B7064">
        <v>0.2</v>
      </c>
      <c r="C7064">
        <v>0.09</v>
      </c>
      <c r="D7064">
        <v>0.08</v>
      </c>
      <c r="E7064">
        <v>4.0000000000000001E-3</v>
      </c>
    </row>
    <row r="7065" spans="1:5">
      <c r="A7065">
        <v>19500522</v>
      </c>
      <c r="B7065">
        <v>-0.45</v>
      </c>
      <c r="C7065">
        <v>0.03</v>
      </c>
      <c r="D7065">
        <v>-0.59</v>
      </c>
      <c r="E7065">
        <v>4.0000000000000001E-3</v>
      </c>
    </row>
    <row r="7066" spans="1:5">
      <c r="A7066">
        <v>19500523</v>
      </c>
      <c r="B7066">
        <v>0.33</v>
      </c>
      <c r="C7066">
        <v>-0.12</v>
      </c>
      <c r="D7066">
        <v>-0.05</v>
      </c>
      <c r="E7066">
        <v>4.0000000000000001E-3</v>
      </c>
    </row>
    <row r="7067" spans="1:5">
      <c r="A7067">
        <v>19500524</v>
      </c>
      <c r="B7067">
        <v>-0.11</v>
      </c>
      <c r="C7067">
        <v>-0.11</v>
      </c>
      <c r="D7067">
        <v>-0.56999999999999995</v>
      </c>
      <c r="E7067">
        <v>4.0000000000000001E-3</v>
      </c>
    </row>
    <row r="7068" spans="1:5">
      <c r="A7068">
        <v>19500525</v>
      </c>
      <c r="B7068">
        <v>-0.03</v>
      </c>
      <c r="C7068">
        <v>-0.24</v>
      </c>
      <c r="D7068">
        <v>0.24</v>
      </c>
      <c r="E7068">
        <v>4.0000000000000001E-3</v>
      </c>
    </row>
    <row r="7069" spans="1:5">
      <c r="A7069">
        <v>19500526</v>
      </c>
      <c r="B7069">
        <v>-0.01</v>
      </c>
      <c r="C7069">
        <v>-0.04</v>
      </c>
      <c r="D7069">
        <v>0.23</v>
      </c>
      <c r="E7069">
        <v>4.0000000000000001E-3</v>
      </c>
    </row>
    <row r="7070" spans="1:5">
      <c r="A7070">
        <v>19500527</v>
      </c>
      <c r="B7070">
        <v>-0.05</v>
      </c>
      <c r="C7070">
        <v>0.04</v>
      </c>
      <c r="D7070">
        <v>0.14000000000000001</v>
      </c>
      <c r="E7070">
        <v>4.0000000000000001E-3</v>
      </c>
    </row>
    <row r="7071" spans="1:5">
      <c r="A7071">
        <v>19500529</v>
      </c>
      <c r="B7071">
        <v>0.33</v>
      </c>
      <c r="C7071">
        <v>0.03</v>
      </c>
      <c r="D7071">
        <v>-0.2</v>
      </c>
      <c r="E7071">
        <v>4.0000000000000001E-3</v>
      </c>
    </row>
    <row r="7072" spans="1:5">
      <c r="A7072">
        <v>19500531</v>
      </c>
      <c r="B7072">
        <v>0.21</v>
      </c>
      <c r="C7072">
        <v>0.31</v>
      </c>
      <c r="D7072">
        <v>-0.42</v>
      </c>
      <c r="E7072">
        <v>4.0000000000000001E-3</v>
      </c>
    </row>
    <row r="7073" spans="1:5">
      <c r="A7073">
        <v>19500601</v>
      </c>
      <c r="B7073">
        <v>-0.11</v>
      </c>
      <c r="C7073">
        <v>-0.15</v>
      </c>
      <c r="D7073">
        <v>-0.25</v>
      </c>
      <c r="E7073">
        <v>4.0000000000000001E-3</v>
      </c>
    </row>
    <row r="7074" spans="1:5">
      <c r="A7074">
        <v>19500602</v>
      </c>
      <c r="B7074">
        <v>0.05</v>
      </c>
      <c r="C7074">
        <v>-0.04</v>
      </c>
      <c r="D7074">
        <v>-0.17</v>
      </c>
      <c r="E7074">
        <v>4.0000000000000001E-3</v>
      </c>
    </row>
    <row r="7075" spans="1:5">
      <c r="A7075">
        <v>19500605</v>
      </c>
      <c r="B7075">
        <v>-0.86</v>
      </c>
      <c r="C7075">
        <v>-0.47</v>
      </c>
      <c r="D7075">
        <v>-0.55000000000000004</v>
      </c>
      <c r="E7075">
        <v>4.0000000000000001E-3</v>
      </c>
    </row>
    <row r="7076" spans="1:5">
      <c r="A7076">
        <v>19500606</v>
      </c>
      <c r="B7076">
        <v>0.71</v>
      </c>
      <c r="C7076">
        <v>-0.52</v>
      </c>
      <c r="D7076">
        <v>-0.15</v>
      </c>
      <c r="E7076">
        <v>4.0000000000000001E-3</v>
      </c>
    </row>
    <row r="7077" spans="1:5">
      <c r="A7077">
        <v>19500607</v>
      </c>
      <c r="B7077">
        <v>0.43</v>
      </c>
      <c r="C7077">
        <v>0.54</v>
      </c>
      <c r="D7077">
        <v>-0.01</v>
      </c>
      <c r="E7077">
        <v>4.0000000000000001E-3</v>
      </c>
    </row>
    <row r="7078" spans="1:5">
      <c r="A7078">
        <v>19500608</v>
      </c>
      <c r="B7078">
        <v>0.8</v>
      </c>
      <c r="C7078">
        <v>-0.18</v>
      </c>
      <c r="D7078">
        <v>0.14000000000000001</v>
      </c>
      <c r="E7078">
        <v>4.0000000000000001E-3</v>
      </c>
    </row>
    <row r="7079" spans="1:5">
      <c r="A7079">
        <v>19500609</v>
      </c>
      <c r="B7079">
        <v>0.56000000000000005</v>
      </c>
      <c r="C7079">
        <v>-0.39</v>
      </c>
      <c r="D7079">
        <v>0.41</v>
      </c>
      <c r="E7079">
        <v>4.0000000000000001E-3</v>
      </c>
    </row>
    <row r="7080" spans="1:5">
      <c r="A7080">
        <v>19500612</v>
      </c>
      <c r="B7080">
        <v>0.46</v>
      </c>
      <c r="C7080">
        <v>-0.5</v>
      </c>
      <c r="D7080">
        <v>0.01</v>
      </c>
      <c r="E7080">
        <v>4.0000000000000001E-3</v>
      </c>
    </row>
    <row r="7081" spans="1:5">
      <c r="A7081">
        <v>19500613</v>
      </c>
      <c r="B7081">
        <v>-0.51</v>
      </c>
      <c r="C7081">
        <v>-0.14000000000000001</v>
      </c>
      <c r="D7081">
        <v>0.11</v>
      </c>
      <c r="E7081">
        <v>4.0000000000000001E-3</v>
      </c>
    </row>
    <row r="7082" spans="1:5">
      <c r="A7082">
        <v>19500614</v>
      </c>
      <c r="B7082">
        <v>-1.1299999999999999</v>
      </c>
      <c r="C7082">
        <v>0.19</v>
      </c>
      <c r="D7082">
        <v>-0.35</v>
      </c>
      <c r="E7082">
        <v>4.0000000000000001E-3</v>
      </c>
    </row>
    <row r="7083" spans="1:5">
      <c r="A7083">
        <v>19500615</v>
      </c>
      <c r="B7083">
        <v>-0.03</v>
      </c>
      <c r="C7083">
        <v>-0.04</v>
      </c>
      <c r="D7083">
        <v>0.28000000000000003</v>
      </c>
      <c r="E7083">
        <v>4.0000000000000001E-3</v>
      </c>
    </row>
    <row r="7084" spans="1:5">
      <c r="A7084">
        <v>19500616</v>
      </c>
      <c r="B7084">
        <v>0.02</v>
      </c>
      <c r="C7084">
        <v>0.14000000000000001</v>
      </c>
      <c r="D7084">
        <v>0.04</v>
      </c>
      <c r="E7084">
        <v>4.0000000000000001E-3</v>
      </c>
    </row>
    <row r="7085" spans="1:5">
      <c r="A7085">
        <v>19500619</v>
      </c>
      <c r="B7085">
        <v>-0.38</v>
      </c>
      <c r="C7085">
        <v>0.19</v>
      </c>
      <c r="D7085">
        <v>-0.45</v>
      </c>
      <c r="E7085">
        <v>4.0000000000000001E-3</v>
      </c>
    </row>
    <row r="7086" spans="1:5">
      <c r="A7086">
        <v>19500620</v>
      </c>
      <c r="B7086">
        <v>-0.28000000000000003</v>
      </c>
      <c r="C7086">
        <v>-0.12</v>
      </c>
      <c r="D7086">
        <v>-0.23</v>
      </c>
      <c r="E7086">
        <v>4.0000000000000001E-3</v>
      </c>
    </row>
    <row r="7087" spans="1:5">
      <c r="A7087">
        <v>19500621</v>
      </c>
      <c r="B7087">
        <v>0.87</v>
      </c>
      <c r="C7087">
        <v>0.18</v>
      </c>
      <c r="D7087">
        <v>0.38</v>
      </c>
      <c r="E7087">
        <v>4.0000000000000001E-3</v>
      </c>
    </row>
    <row r="7088" spans="1:5">
      <c r="A7088">
        <v>19500622</v>
      </c>
      <c r="B7088">
        <v>0.75</v>
      </c>
      <c r="C7088">
        <v>-0.14000000000000001</v>
      </c>
      <c r="D7088">
        <v>0.19</v>
      </c>
      <c r="E7088">
        <v>4.0000000000000001E-3</v>
      </c>
    </row>
    <row r="7089" spans="1:5">
      <c r="A7089">
        <v>19500623</v>
      </c>
      <c r="B7089">
        <v>0.08</v>
      </c>
      <c r="C7089">
        <v>-0.13</v>
      </c>
      <c r="D7089">
        <v>0.22</v>
      </c>
      <c r="E7089">
        <v>4.0000000000000001E-3</v>
      </c>
    </row>
    <row r="7090" spans="1:5">
      <c r="A7090">
        <v>19500626</v>
      </c>
      <c r="B7090">
        <v>-5.27</v>
      </c>
      <c r="C7090">
        <v>-0.15</v>
      </c>
      <c r="D7090">
        <v>-1.34</v>
      </c>
      <c r="E7090">
        <v>4.0000000000000001E-3</v>
      </c>
    </row>
    <row r="7091" spans="1:5">
      <c r="A7091">
        <v>19500627</v>
      </c>
      <c r="B7091">
        <v>-1.04</v>
      </c>
      <c r="C7091">
        <v>-1.69</v>
      </c>
      <c r="D7091">
        <v>0.26</v>
      </c>
      <c r="E7091">
        <v>4.0000000000000001E-3</v>
      </c>
    </row>
    <row r="7092" spans="1:5">
      <c r="A7092">
        <v>19500628</v>
      </c>
      <c r="B7092">
        <v>1.26</v>
      </c>
      <c r="C7092">
        <v>1.02</v>
      </c>
      <c r="D7092">
        <v>0.69</v>
      </c>
      <c r="E7092">
        <v>4.0000000000000001E-3</v>
      </c>
    </row>
    <row r="7093" spans="1:5">
      <c r="A7093">
        <v>19500629</v>
      </c>
      <c r="B7093">
        <v>-3.54</v>
      </c>
      <c r="C7093">
        <v>0.35</v>
      </c>
      <c r="D7093">
        <v>-0.71</v>
      </c>
      <c r="E7093">
        <v>4.0000000000000001E-3</v>
      </c>
    </row>
    <row r="7094" spans="1:5">
      <c r="A7094">
        <v>19500630</v>
      </c>
      <c r="B7094">
        <v>1.31</v>
      </c>
      <c r="C7094">
        <v>-0.47</v>
      </c>
      <c r="D7094">
        <v>0.77</v>
      </c>
      <c r="E7094">
        <v>4.0000000000000001E-3</v>
      </c>
    </row>
    <row r="7095" spans="1:5">
      <c r="A7095">
        <v>19500703</v>
      </c>
      <c r="B7095">
        <v>-0.55000000000000004</v>
      </c>
      <c r="C7095">
        <v>0.13</v>
      </c>
      <c r="D7095">
        <v>-0.3</v>
      </c>
      <c r="E7095">
        <v>5.0000000000000001E-3</v>
      </c>
    </row>
    <row r="7096" spans="1:5">
      <c r="A7096">
        <v>19500705</v>
      </c>
      <c r="B7096">
        <v>0.84</v>
      </c>
      <c r="C7096">
        <v>-0.68</v>
      </c>
      <c r="D7096">
        <v>1.01</v>
      </c>
      <c r="E7096">
        <v>5.0000000000000001E-3</v>
      </c>
    </row>
    <row r="7097" spans="1:5">
      <c r="A7097">
        <v>19500706</v>
      </c>
      <c r="B7097">
        <v>0.69</v>
      </c>
      <c r="C7097">
        <v>0.44</v>
      </c>
      <c r="D7097">
        <v>0.4</v>
      </c>
      <c r="E7097">
        <v>5.0000000000000001E-3</v>
      </c>
    </row>
    <row r="7098" spans="1:5">
      <c r="A7098">
        <v>19500707</v>
      </c>
      <c r="B7098">
        <v>-1.1299999999999999</v>
      </c>
      <c r="C7098">
        <v>0.26</v>
      </c>
      <c r="D7098">
        <v>-0.09</v>
      </c>
      <c r="E7098">
        <v>5.0000000000000001E-3</v>
      </c>
    </row>
    <row r="7099" spans="1:5">
      <c r="A7099">
        <v>19500710</v>
      </c>
      <c r="B7099">
        <v>-0.49</v>
      </c>
      <c r="C7099">
        <v>-0.22</v>
      </c>
      <c r="D7099">
        <v>1.59</v>
      </c>
      <c r="E7099">
        <v>5.0000000000000001E-3</v>
      </c>
    </row>
    <row r="7100" spans="1:5">
      <c r="A7100">
        <v>19500711</v>
      </c>
      <c r="B7100">
        <v>-1.44</v>
      </c>
      <c r="C7100">
        <v>0.63</v>
      </c>
      <c r="D7100">
        <v>2.41</v>
      </c>
      <c r="E7100">
        <v>5.0000000000000001E-3</v>
      </c>
    </row>
    <row r="7101" spans="1:5">
      <c r="A7101">
        <v>19500712</v>
      </c>
      <c r="B7101">
        <v>-2.4</v>
      </c>
      <c r="C7101">
        <v>0.09</v>
      </c>
      <c r="D7101">
        <v>0.47</v>
      </c>
      <c r="E7101">
        <v>5.0000000000000001E-3</v>
      </c>
    </row>
    <row r="7102" spans="1:5">
      <c r="A7102">
        <v>19500713</v>
      </c>
      <c r="B7102">
        <v>-0.98</v>
      </c>
      <c r="C7102">
        <v>-0.18</v>
      </c>
      <c r="D7102">
        <v>0.63</v>
      </c>
      <c r="E7102">
        <v>5.0000000000000001E-3</v>
      </c>
    </row>
    <row r="7103" spans="1:5">
      <c r="A7103">
        <v>19500714</v>
      </c>
      <c r="B7103">
        <v>1.29</v>
      </c>
      <c r="C7103">
        <v>0.11</v>
      </c>
      <c r="D7103">
        <v>0.17</v>
      </c>
      <c r="E7103">
        <v>5.0000000000000001E-3</v>
      </c>
    </row>
    <row r="7104" spans="1:5">
      <c r="A7104">
        <v>19500717</v>
      </c>
      <c r="B7104">
        <v>-0.84</v>
      </c>
      <c r="C7104">
        <v>0.09</v>
      </c>
      <c r="D7104">
        <v>0.39</v>
      </c>
      <c r="E7104">
        <v>5.0000000000000001E-3</v>
      </c>
    </row>
    <row r="7105" spans="1:5">
      <c r="A7105">
        <v>19500718</v>
      </c>
      <c r="B7105">
        <v>2.27</v>
      </c>
      <c r="C7105">
        <v>-0.94</v>
      </c>
      <c r="D7105">
        <v>0.75</v>
      </c>
      <c r="E7105">
        <v>5.0000000000000001E-3</v>
      </c>
    </row>
    <row r="7106" spans="1:5">
      <c r="A7106">
        <v>19500719</v>
      </c>
      <c r="B7106">
        <v>1.72</v>
      </c>
      <c r="C7106">
        <v>0.02</v>
      </c>
      <c r="D7106">
        <v>0.59</v>
      </c>
      <c r="E7106">
        <v>5.0000000000000001E-3</v>
      </c>
    </row>
    <row r="7107" spans="1:5">
      <c r="A7107">
        <v>19500720</v>
      </c>
      <c r="B7107">
        <v>1.47</v>
      </c>
      <c r="C7107">
        <v>0.17</v>
      </c>
      <c r="D7107">
        <v>1.66</v>
      </c>
      <c r="E7107">
        <v>5.0000000000000001E-3</v>
      </c>
    </row>
    <row r="7108" spans="1:5">
      <c r="A7108">
        <v>19500721</v>
      </c>
      <c r="B7108">
        <v>0.19</v>
      </c>
      <c r="C7108">
        <v>0.4</v>
      </c>
      <c r="D7108">
        <v>1.03</v>
      </c>
      <c r="E7108">
        <v>5.0000000000000001E-3</v>
      </c>
    </row>
    <row r="7109" spans="1:5">
      <c r="A7109">
        <v>19500724</v>
      </c>
      <c r="B7109">
        <v>-0.57999999999999996</v>
      </c>
      <c r="C7109">
        <v>0.48</v>
      </c>
      <c r="D7109">
        <v>0.91</v>
      </c>
      <c r="E7109">
        <v>5.0000000000000001E-3</v>
      </c>
    </row>
    <row r="7110" spans="1:5">
      <c r="A7110">
        <v>19500725</v>
      </c>
      <c r="B7110">
        <v>-1.33</v>
      </c>
      <c r="C7110">
        <v>0.24</v>
      </c>
      <c r="D7110">
        <v>1.33</v>
      </c>
      <c r="E7110">
        <v>5.0000000000000001E-3</v>
      </c>
    </row>
    <row r="7111" spans="1:5">
      <c r="A7111">
        <v>19500726</v>
      </c>
      <c r="B7111">
        <v>0.32</v>
      </c>
      <c r="C7111">
        <v>-0.2</v>
      </c>
      <c r="D7111">
        <v>0.57999999999999996</v>
      </c>
      <c r="E7111">
        <v>5.0000000000000001E-3</v>
      </c>
    </row>
    <row r="7112" spans="1:5">
      <c r="A7112">
        <v>19500727</v>
      </c>
      <c r="B7112">
        <v>1.2</v>
      </c>
      <c r="C7112">
        <v>0.04</v>
      </c>
      <c r="D7112">
        <v>0.81</v>
      </c>
      <c r="E7112">
        <v>5.0000000000000001E-3</v>
      </c>
    </row>
    <row r="7113" spans="1:5">
      <c r="A7113">
        <v>19500728</v>
      </c>
      <c r="B7113">
        <v>0.83</v>
      </c>
      <c r="C7113">
        <v>-0.02</v>
      </c>
      <c r="D7113">
        <v>-1.37</v>
      </c>
      <c r="E7113">
        <v>5.0000000000000001E-3</v>
      </c>
    </row>
    <row r="7114" spans="1:5">
      <c r="A7114">
        <v>19500731</v>
      </c>
      <c r="B7114">
        <v>0.41</v>
      </c>
      <c r="C7114">
        <v>-0.28999999999999998</v>
      </c>
      <c r="D7114">
        <v>7.0000000000000007E-2</v>
      </c>
      <c r="E7114">
        <v>5.0000000000000001E-3</v>
      </c>
    </row>
    <row r="7115" spans="1:5">
      <c r="A7115">
        <v>19500801</v>
      </c>
      <c r="B7115">
        <v>0.79</v>
      </c>
      <c r="C7115">
        <v>-0.08</v>
      </c>
      <c r="D7115">
        <v>-0.12</v>
      </c>
      <c r="E7115">
        <v>4.0000000000000001E-3</v>
      </c>
    </row>
    <row r="7116" spans="1:5">
      <c r="A7116">
        <v>19500802</v>
      </c>
      <c r="B7116">
        <v>-0.03</v>
      </c>
      <c r="C7116">
        <v>0.12</v>
      </c>
      <c r="D7116">
        <v>-0.8</v>
      </c>
      <c r="E7116">
        <v>4.0000000000000001E-3</v>
      </c>
    </row>
    <row r="7117" spans="1:5">
      <c r="A7117">
        <v>19500803</v>
      </c>
      <c r="B7117">
        <v>0.28000000000000003</v>
      </c>
      <c r="C7117">
        <v>0.44</v>
      </c>
      <c r="D7117">
        <v>0.19</v>
      </c>
      <c r="E7117">
        <v>4.0000000000000001E-3</v>
      </c>
    </row>
    <row r="7118" spans="1:5">
      <c r="A7118">
        <v>19500804</v>
      </c>
      <c r="B7118">
        <v>0.52</v>
      </c>
      <c r="C7118">
        <v>-0.05</v>
      </c>
      <c r="D7118">
        <v>-0.11</v>
      </c>
      <c r="E7118">
        <v>4.0000000000000001E-3</v>
      </c>
    </row>
    <row r="7119" spans="1:5">
      <c r="A7119">
        <v>19500807</v>
      </c>
      <c r="B7119">
        <v>1.1599999999999999</v>
      </c>
      <c r="C7119">
        <v>-0.4</v>
      </c>
      <c r="D7119">
        <v>0.24</v>
      </c>
      <c r="E7119">
        <v>4.0000000000000001E-3</v>
      </c>
    </row>
    <row r="7120" spans="1:5">
      <c r="A7120">
        <v>19500808</v>
      </c>
      <c r="B7120">
        <v>0.2</v>
      </c>
      <c r="C7120">
        <v>-0.21</v>
      </c>
      <c r="D7120">
        <v>-1.02</v>
      </c>
      <c r="E7120">
        <v>4.0000000000000001E-3</v>
      </c>
    </row>
    <row r="7121" spans="1:5">
      <c r="A7121">
        <v>19500809</v>
      </c>
      <c r="B7121">
        <v>0.56000000000000005</v>
      </c>
      <c r="C7121">
        <v>-0.36</v>
      </c>
      <c r="D7121">
        <v>0.05</v>
      </c>
      <c r="E7121">
        <v>4.0000000000000001E-3</v>
      </c>
    </row>
    <row r="7122" spans="1:5">
      <c r="A7122">
        <v>19500810</v>
      </c>
      <c r="B7122">
        <v>0.21</v>
      </c>
      <c r="C7122">
        <v>0.05</v>
      </c>
      <c r="D7122">
        <v>-0.06</v>
      </c>
      <c r="E7122">
        <v>4.0000000000000001E-3</v>
      </c>
    </row>
    <row r="7123" spans="1:5">
      <c r="A7123">
        <v>19500811</v>
      </c>
      <c r="B7123">
        <v>-0.57999999999999996</v>
      </c>
      <c r="C7123">
        <v>0.21</v>
      </c>
      <c r="D7123">
        <v>-0.31</v>
      </c>
      <c r="E7123">
        <v>4.0000000000000001E-3</v>
      </c>
    </row>
    <row r="7124" spans="1:5">
      <c r="A7124">
        <v>19500814</v>
      </c>
      <c r="B7124">
        <v>0.12</v>
      </c>
      <c r="C7124">
        <v>0.12</v>
      </c>
      <c r="D7124">
        <v>0.25</v>
      </c>
      <c r="E7124">
        <v>4.0000000000000001E-3</v>
      </c>
    </row>
    <row r="7125" spans="1:5">
      <c r="A7125">
        <v>19500815</v>
      </c>
      <c r="B7125">
        <v>0.26</v>
      </c>
      <c r="C7125">
        <v>0.21</v>
      </c>
      <c r="D7125">
        <v>0.2</v>
      </c>
      <c r="E7125">
        <v>4.0000000000000001E-3</v>
      </c>
    </row>
    <row r="7126" spans="1:5">
      <c r="A7126">
        <v>19500816</v>
      </c>
      <c r="B7126">
        <v>0.31</v>
      </c>
      <c r="C7126">
        <v>0.13</v>
      </c>
      <c r="D7126">
        <v>0.55000000000000004</v>
      </c>
      <c r="E7126">
        <v>4.0000000000000001E-3</v>
      </c>
    </row>
    <row r="7127" spans="1:5">
      <c r="A7127">
        <v>19500817</v>
      </c>
      <c r="B7127">
        <v>1</v>
      </c>
      <c r="C7127">
        <v>-0.15</v>
      </c>
      <c r="D7127">
        <v>0.45</v>
      </c>
      <c r="E7127">
        <v>4.0000000000000001E-3</v>
      </c>
    </row>
    <row r="7128" spans="1:5">
      <c r="A7128">
        <v>19500818</v>
      </c>
      <c r="B7128">
        <v>0.57999999999999996</v>
      </c>
      <c r="C7128">
        <v>-0.13</v>
      </c>
      <c r="D7128">
        <v>0.04</v>
      </c>
      <c r="E7128">
        <v>4.0000000000000001E-3</v>
      </c>
    </row>
    <row r="7129" spans="1:5">
      <c r="A7129">
        <v>19500821</v>
      </c>
      <c r="B7129">
        <v>0.15</v>
      </c>
      <c r="C7129">
        <v>0.32</v>
      </c>
      <c r="D7129">
        <v>-0.67</v>
      </c>
      <c r="E7129">
        <v>4.0000000000000001E-3</v>
      </c>
    </row>
    <row r="7130" spans="1:5">
      <c r="A7130">
        <v>19500822</v>
      </c>
      <c r="B7130">
        <v>-0.18</v>
      </c>
      <c r="C7130">
        <v>-0.18</v>
      </c>
      <c r="D7130">
        <v>-0.26</v>
      </c>
      <c r="E7130">
        <v>4.0000000000000001E-3</v>
      </c>
    </row>
    <row r="7131" spans="1:5">
      <c r="A7131">
        <v>19500823</v>
      </c>
      <c r="B7131">
        <v>0.72</v>
      </c>
      <c r="C7131">
        <v>-0.01</v>
      </c>
      <c r="D7131">
        <v>0.56000000000000005</v>
      </c>
      <c r="E7131">
        <v>4.0000000000000001E-3</v>
      </c>
    </row>
    <row r="7132" spans="1:5">
      <c r="A7132">
        <v>19500824</v>
      </c>
      <c r="B7132">
        <v>0.01</v>
      </c>
      <c r="C7132">
        <v>0.3</v>
      </c>
      <c r="D7132">
        <v>-0.28999999999999998</v>
      </c>
      <c r="E7132">
        <v>4.0000000000000001E-3</v>
      </c>
    </row>
    <row r="7133" spans="1:5">
      <c r="A7133">
        <v>19500825</v>
      </c>
      <c r="B7133">
        <v>-1.17</v>
      </c>
      <c r="C7133">
        <v>0.21</v>
      </c>
      <c r="D7133">
        <v>-0.28000000000000003</v>
      </c>
      <c r="E7133">
        <v>4.0000000000000001E-3</v>
      </c>
    </row>
    <row r="7134" spans="1:5">
      <c r="A7134">
        <v>19500828</v>
      </c>
      <c r="B7134">
        <v>0.02</v>
      </c>
      <c r="C7134">
        <v>0.21</v>
      </c>
      <c r="D7134">
        <v>0.3</v>
      </c>
      <c r="E7134">
        <v>4.0000000000000001E-3</v>
      </c>
    </row>
    <row r="7135" spans="1:5">
      <c r="A7135">
        <v>19500829</v>
      </c>
      <c r="B7135">
        <v>0.23</v>
      </c>
      <c r="C7135">
        <v>-0.02</v>
      </c>
      <c r="D7135">
        <v>0.03</v>
      </c>
      <c r="E7135">
        <v>4.0000000000000001E-3</v>
      </c>
    </row>
    <row r="7136" spans="1:5">
      <c r="A7136">
        <v>19500830</v>
      </c>
      <c r="B7136">
        <v>-0.28999999999999998</v>
      </c>
      <c r="C7136">
        <v>-0.08</v>
      </c>
      <c r="D7136">
        <v>-0.32</v>
      </c>
      <c r="E7136">
        <v>4.0000000000000001E-3</v>
      </c>
    </row>
    <row r="7137" spans="1:5">
      <c r="A7137">
        <v>19500831</v>
      </c>
      <c r="B7137">
        <v>-0.1</v>
      </c>
      <c r="C7137">
        <v>0.04</v>
      </c>
      <c r="D7137">
        <v>0.06</v>
      </c>
      <c r="E7137">
        <v>4.0000000000000001E-3</v>
      </c>
    </row>
    <row r="7138" spans="1:5">
      <c r="A7138">
        <v>19500901</v>
      </c>
      <c r="B7138">
        <v>0.5</v>
      </c>
      <c r="C7138">
        <v>-0.27</v>
      </c>
      <c r="D7138">
        <v>0.15</v>
      </c>
      <c r="E7138">
        <v>5.0000000000000001E-3</v>
      </c>
    </row>
    <row r="7139" spans="1:5">
      <c r="A7139">
        <v>19500905</v>
      </c>
      <c r="B7139">
        <v>0.47</v>
      </c>
      <c r="C7139">
        <v>-0.26</v>
      </c>
      <c r="D7139">
        <v>-0.15</v>
      </c>
      <c r="E7139">
        <v>5.0000000000000001E-3</v>
      </c>
    </row>
    <row r="7140" spans="1:5">
      <c r="A7140">
        <v>19500906</v>
      </c>
      <c r="B7140">
        <v>-0.56000000000000005</v>
      </c>
      <c r="C7140">
        <v>0.03</v>
      </c>
      <c r="D7140">
        <v>-0.13</v>
      </c>
      <c r="E7140">
        <v>5.0000000000000001E-3</v>
      </c>
    </row>
    <row r="7141" spans="1:5">
      <c r="A7141">
        <v>19500907</v>
      </c>
      <c r="B7141">
        <v>0.36</v>
      </c>
      <c r="C7141">
        <v>-0.06</v>
      </c>
      <c r="D7141">
        <v>0.34</v>
      </c>
      <c r="E7141">
        <v>5.0000000000000001E-3</v>
      </c>
    </row>
    <row r="7142" spans="1:5">
      <c r="A7142">
        <v>19500908</v>
      </c>
      <c r="B7142">
        <v>0.8</v>
      </c>
      <c r="C7142">
        <v>0.19</v>
      </c>
      <c r="D7142">
        <v>0.28999999999999998</v>
      </c>
      <c r="E7142">
        <v>5.0000000000000001E-3</v>
      </c>
    </row>
    <row r="7143" spans="1:5">
      <c r="A7143">
        <v>19500911</v>
      </c>
      <c r="B7143">
        <v>-0.66</v>
      </c>
      <c r="C7143">
        <v>0.04</v>
      </c>
      <c r="D7143">
        <v>-0.22</v>
      </c>
      <c r="E7143">
        <v>5.0000000000000001E-3</v>
      </c>
    </row>
    <row r="7144" spans="1:5">
      <c r="A7144">
        <v>19500912</v>
      </c>
      <c r="B7144">
        <v>1.1299999999999999</v>
      </c>
      <c r="C7144">
        <v>-0.34</v>
      </c>
      <c r="D7144">
        <v>1.1100000000000001</v>
      </c>
      <c r="E7144">
        <v>5.0000000000000001E-3</v>
      </c>
    </row>
    <row r="7145" spans="1:5">
      <c r="A7145">
        <v>19500913</v>
      </c>
      <c r="B7145">
        <v>1.05</v>
      </c>
      <c r="C7145">
        <v>0.17</v>
      </c>
      <c r="D7145">
        <v>0.2</v>
      </c>
      <c r="E7145">
        <v>5.0000000000000001E-3</v>
      </c>
    </row>
    <row r="7146" spans="1:5">
      <c r="A7146">
        <v>19500914</v>
      </c>
      <c r="B7146">
        <v>0.44</v>
      </c>
      <c r="C7146">
        <v>0.02</v>
      </c>
      <c r="D7146">
        <v>0.41</v>
      </c>
      <c r="E7146">
        <v>5.0000000000000001E-3</v>
      </c>
    </row>
    <row r="7147" spans="1:5">
      <c r="A7147">
        <v>19500915</v>
      </c>
      <c r="B7147">
        <v>0.39</v>
      </c>
      <c r="C7147">
        <v>-0.08</v>
      </c>
      <c r="D7147">
        <v>-0.48</v>
      </c>
      <c r="E7147">
        <v>5.0000000000000001E-3</v>
      </c>
    </row>
    <row r="7148" spans="1:5">
      <c r="A7148">
        <v>19500918</v>
      </c>
      <c r="B7148">
        <v>0.27</v>
      </c>
      <c r="C7148">
        <v>-0.31</v>
      </c>
      <c r="D7148">
        <v>-0.45</v>
      </c>
      <c r="E7148">
        <v>5.0000000000000001E-3</v>
      </c>
    </row>
    <row r="7149" spans="1:5">
      <c r="A7149">
        <v>19500919</v>
      </c>
      <c r="B7149">
        <v>-0.33</v>
      </c>
      <c r="C7149">
        <v>-0.05</v>
      </c>
      <c r="D7149">
        <v>-0.27</v>
      </c>
      <c r="E7149">
        <v>5.0000000000000001E-3</v>
      </c>
    </row>
    <row r="7150" spans="1:5">
      <c r="A7150">
        <v>19500920</v>
      </c>
      <c r="B7150">
        <v>-0.5</v>
      </c>
      <c r="C7150">
        <v>0.14000000000000001</v>
      </c>
      <c r="D7150">
        <v>-0.1</v>
      </c>
      <c r="E7150">
        <v>5.0000000000000001E-3</v>
      </c>
    </row>
    <row r="7151" spans="1:5">
      <c r="A7151">
        <v>19500921</v>
      </c>
      <c r="B7151">
        <v>0.81</v>
      </c>
      <c r="C7151">
        <v>0.06</v>
      </c>
      <c r="D7151">
        <v>0.51</v>
      </c>
      <c r="E7151">
        <v>5.0000000000000001E-3</v>
      </c>
    </row>
    <row r="7152" spans="1:5">
      <c r="A7152">
        <v>19500922</v>
      </c>
      <c r="B7152">
        <v>0.54</v>
      </c>
      <c r="C7152">
        <v>0.28999999999999998</v>
      </c>
      <c r="D7152">
        <v>0.16</v>
      </c>
      <c r="E7152">
        <v>5.0000000000000001E-3</v>
      </c>
    </row>
    <row r="7153" spans="1:5">
      <c r="A7153">
        <v>19500925</v>
      </c>
      <c r="B7153">
        <v>-0.2</v>
      </c>
      <c r="C7153">
        <v>0.42</v>
      </c>
      <c r="D7153">
        <v>-0.49</v>
      </c>
      <c r="E7153">
        <v>5.0000000000000001E-3</v>
      </c>
    </row>
    <row r="7154" spans="1:5">
      <c r="A7154">
        <v>19500926</v>
      </c>
      <c r="B7154">
        <v>-1.22</v>
      </c>
      <c r="C7154">
        <v>0.3</v>
      </c>
      <c r="D7154">
        <v>-1.48</v>
      </c>
      <c r="E7154">
        <v>5.0000000000000001E-3</v>
      </c>
    </row>
    <row r="7155" spans="1:5">
      <c r="A7155">
        <v>19500927</v>
      </c>
      <c r="B7155">
        <v>1.26</v>
      </c>
      <c r="C7155">
        <v>-0.19</v>
      </c>
      <c r="D7155">
        <v>-0.24</v>
      </c>
      <c r="E7155">
        <v>5.0000000000000001E-3</v>
      </c>
    </row>
    <row r="7156" spans="1:5">
      <c r="A7156">
        <v>19500928</v>
      </c>
      <c r="B7156">
        <v>0.12</v>
      </c>
      <c r="C7156">
        <v>0.2</v>
      </c>
      <c r="D7156">
        <v>-0.09</v>
      </c>
      <c r="E7156">
        <v>5.0000000000000001E-3</v>
      </c>
    </row>
    <row r="7157" spans="1:5">
      <c r="A7157">
        <v>19500929</v>
      </c>
      <c r="B7157">
        <v>0.09</v>
      </c>
      <c r="C7157">
        <v>0.24</v>
      </c>
      <c r="D7157">
        <v>-0.08</v>
      </c>
      <c r="E7157">
        <v>5.0000000000000001E-3</v>
      </c>
    </row>
    <row r="7158" spans="1:5">
      <c r="A7158">
        <v>19501002</v>
      </c>
      <c r="B7158">
        <v>0.95</v>
      </c>
      <c r="C7158">
        <v>-0.1</v>
      </c>
      <c r="D7158">
        <v>0.87</v>
      </c>
      <c r="E7158">
        <v>5.0000000000000001E-3</v>
      </c>
    </row>
    <row r="7159" spans="1:5">
      <c r="A7159">
        <v>19501003</v>
      </c>
      <c r="B7159">
        <v>-0.21</v>
      </c>
      <c r="C7159">
        <v>-0.01</v>
      </c>
      <c r="D7159">
        <v>-0.04</v>
      </c>
      <c r="E7159">
        <v>5.0000000000000001E-3</v>
      </c>
    </row>
    <row r="7160" spans="1:5">
      <c r="A7160">
        <v>19501004</v>
      </c>
      <c r="B7160">
        <v>1.21</v>
      </c>
      <c r="C7160">
        <v>-0.39</v>
      </c>
      <c r="D7160">
        <v>0.2</v>
      </c>
      <c r="E7160">
        <v>5.0000000000000001E-3</v>
      </c>
    </row>
    <row r="7161" spans="1:5">
      <c r="A7161">
        <v>19501005</v>
      </c>
      <c r="B7161">
        <v>-0.35</v>
      </c>
      <c r="C7161">
        <v>0.28000000000000003</v>
      </c>
      <c r="D7161">
        <v>-0.36</v>
      </c>
      <c r="E7161">
        <v>5.0000000000000001E-3</v>
      </c>
    </row>
    <row r="7162" spans="1:5">
      <c r="A7162">
        <v>19501006</v>
      </c>
      <c r="B7162">
        <v>0.8</v>
      </c>
      <c r="C7162">
        <v>-0.47</v>
      </c>
      <c r="D7162">
        <v>0.59</v>
      </c>
      <c r="E7162">
        <v>5.0000000000000001E-3</v>
      </c>
    </row>
    <row r="7163" spans="1:5">
      <c r="A7163">
        <v>19501007</v>
      </c>
      <c r="B7163">
        <v>0.28999999999999998</v>
      </c>
      <c r="C7163">
        <v>0.09</v>
      </c>
      <c r="D7163">
        <v>0.24</v>
      </c>
      <c r="E7163">
        <v>5.0000000000000001E-3</v>
      </c>
    </row>
    <row r="7164" spans="1:5">
      <c r="A7164">
        <v>19501009</v>
      </c>
      <c r="B7164">
        <v>-0.83</v>
      </c>
      <c r="C7164">
        <v>-0.11</v>
      </c>
      <c r="D7164">
        <v>-0.56999999999999995</v>
      </c>
      <c r="E7164">
        <v>5.0000000000000001E-3</v>
      </c>
    </row>
    <row r="7165" spans="1:5">
      <c r="A7165">
        <v>19501010</v>
      </c>
      <c r="B7165">
        <v>-0.72</v>
      </c>
      <c r="C7165">
        <v>0.5</v>
      </c>
      <c r="D7165">
        <v>-0.01</v>
      </c>
      <c r="E7165">
        <v>5.0000000000000001E-3</v>
      </c>
    </row>
    <row r="7166" spans="1:5">
      <c r="A7166">
        <v>19501011</v>
      </c>
      <c r="B7166">
        <v>0.53</v>
      </c>
      <c r="C7166">
        <v>0.01</v>
      </c>
      <c r="D7166">
        <v>0.78</v>
      </c>
      <c r="E7166">
        <v>5.0000000000000001E-3</v>
      </c>
    </row>
    <row r="7167" spans="1:5">
      <c r="A7167">
        <v>19501013</v>
      </c>
      <c r="B7167">
        <v>0.1</v>
      </c>
      <c r="C7167">
        <v>0.18</v>
      </c>
      <c r="D7167">
        <v>0.19</v>
      </c>
      <c r="E7167">
        <v>5.0000000000000001E-3</v>
      </c>
    </row>
    <row r="7168" spans="1:5">
      <c r="A7168">
        <v>19501014</v>
      </c>
      <c r="B7168">
        <v>-0.46</v>
      </c>
      <c r="C7168">
        <v>-0.1</v>
      </c>
      <c r="D7168">
        <v>0.01</v>
      </c>
      <c r="E7168">
        <v>5.0000000000000001E-3</v>
      </c>
    </row>
    <row r="7169" spans="1:5">
      <c r="A7169">
        <v>19501016</v>
      </c>
      <c r="B7169">
        <v>-0.05</v>
      </c>
      <c r="C7169">
        <v>7.0000000000000007E-2</v>
      </c>
      <c r="D7169">
        <v>0.03</v>
      </c>
      <c r="E7169">
        <v>5.0000000000000001E-3</v>
      </c>
    </row>
    <row r="7170" spans="1:5">
      <c r="A7170">
        <v>19501017</v>
      </c>
      <c r="B7170">
        <v>0.77</v>
      </c>
      <c r="C7170">
        <v>0.13</v>
      </c>
      <c r="D7170">
        <v>0.57999999999999996</v>
      </c>
      <c r="E7170">
        <v>5.0000000000000001E-3</v>
      </c>
    </row>
    <row r="7171" spans="1:5">
      <c r="A7171">
        <v>19501018</v>
      </c>
      <c r="B7171">
        <v>0.64</v>
      </c>
      <c r="C7171">
        <v>0.11</v>
      </c>
      <c r="D7171">
        <v>0.38</v>
      </c>
      <c r="E7171">
        <v>5.0000000000000001E-3</v>
      </c>
    </row>
    <row r="7172" spans="1:5">
      <c r="A7172">
        <v>19501019</v>
      </c>
      <c r="B7172">
        <v>-0.02</v>
      </c>
      <c r="C7172">
        <v>0.17</v>
      </c>
      <c r="D7172">
        <v>-0.03</v>
      </c>
      <c r="E7172">
        <v>5.0000000000000001E-3</v>
      </c>
    </row>
    <row r="7173" spans="1:5">
      <c r="A7173">
        <v>19501020</v>
      </c>
      <c r="B7173">
        <v>-0.17</v>
      </c>
      <c r="C7173">
        <v>-0.06</v>
      </c>
      <c r="D7173">
        <v>-0.39</v>
      </c>
      <c r="E7173">
        <v>5.0000000000000001E-3</v>
      </c>
    </row>
    <row r="7174" spans="1:5">
      <c r="A7174">
        <v>19501021</v>
      </c>
      <c r="B7174">
        <v>0.24</v>
      </c>
      <c r="C7174">
        <v>0.06</v>
      </c>
      <c r="D7174">
        <v>0.08</v>
      </c>
      <c r="E7174">
        <v>5.0000000000000001E-3</v>
      </c>
    </row>
    <row r="7175" spans="1:5">
      <c r="A7175">
        <v>19501023</v>
      </c>
      <c r="B7175">
        <v>-7.0000000000000007E-2</v>
      </c>
      <c r="C7175">
        <v>0.13</v>
      </c>
      <c r="D7175">
        <v>0.21</v>
      </c>
      <c r="E7175">
        <v>5.0000000000000001E-3</v>
      </c>
    </row>
    <row r="7176" spans="1:5">
      <c r="A7176">
        <v>19501024</v>
      </c>
      <c r="B7176">
        <v>0.21</v>
      </c>
      <c r="C7176">
        <v>-0.03</v>
      </c>
      <c r="D7176">
        <v>-0.35</v>
      </c>
      <c r="E7176">
        <v>5.0000000000000001E-3</v>
      </c>
    </row>
    <row r="7177" spans="1:5">
      <c r="A7177">
        <v>19501025</v>
      </c>
      <c r="B7177">
        <v>-0.13</v>
      </c>
      <c r="C7177">
        <v>0.03</v>
      </c>
      <c r="D7177">
        <v>0.02</v>
      </c>
      <c r="E7177">
        <v>5.0000000000000001E-3</v>
      </c>
    </row>
    <row r="7178" spans="1:5">
      <c r="A7178">
        <v>19501026</v>
      </c>
      <c r="B7178">
        <v>-2.0699999999999998</v>
      </c>
      <c r="C7178">
        <v>-0.28000000000000003</v>
      </c>
      <c r="D7178">
        <v>-0.96</v>
      </c>
      <c r="E7178">
        <v>5.0000000000000001E-3</v>
      </c>
    </row>
    <row r="7179" spans="1:5">
      <c r="A7179">
        <v>19501027</v>
      </c>
      <c r="B7179">
        <v>0.56999999999999995</v>
      </c>
      <c r="C7179">
        <v>-0.13</v>
      </c>
      <c r="D7179">
        <v>0.44</v>
      </c>
      <c r="E7179">
        <v>5.0000000000000001E-3</v>
      </c>
    </row>
    <row r="7180" spans="1:5">
      <c r="A7180">
        <v>19501028</v>
      </c>
      <c r="B7180">
        <v>0.19</v>
      </c>
      <c r="C7180">
        <v>0.02</v>
      </c>
      <c r="D7180">
        <v>0.68</v>
      </c>
      <c r="E7180">
        <v>5.0000000000000001E-3</v>
      </c>
    </row>
    <row r="7181" spans="1:5">
      <c r="A7181">
        <v>19501030</v>
      </c>
      <c r="B7181">
        <v>-0.91</v>
      </c>
      <c r="C7181">
        <v>0.01</v>
      </c>
      <c r="D7181">
        <v>-1.03</v>
      </c>
      <c r="E7181">
        <v>5.0000000000000001E-3</v>
      </c>
    </row>
    <row r="7182" spans="1:5">
      <c r="A7182">
        <v>19501031</v>
      </c>
      <c r="B7182">
        <v>-0.63</v>
      </c>
      <c r="C7182">
        <v>-0.69</v>
      </c>
      <c r="D7182">
        <v>-0.06</v>
      </c>
      <c r="E7182">
        <v>5.0000000000000001E-3</v>
      </c>
    </row>
    <row r="7183" spans="1:5">
      <c r="A7183">
        <v>19501101</v>
      </c>
      <c r="B7183">
        <v>0.41</v>
      </c>
      <c r="C7183">
        <v>-0.02</v>
      </c>
      <c r="D7183">
        <v>0.44</v>
      </c>
      <c r="E7183">
        <v>5.0000000000000001E-3</v>
      </c>
    </row>
    <row r="7184" spans="1:5">
      <c r="A7184">
        <v>19501102</v>
      </c>
      <c r="B7184">
        <v>0.93</v>
      </c>
      <c r="C7184">
        <v>0.02</v>
      </c>
      <c r="D7184">
        <v>0.17</v>
      </c>
      <c r="E7184">
        <v>5.0000000000000001E-3</v>
      </c>
    </row>
    <row r="7185" spans="1:5">
      <c r="A7185">
        <v>19501103</v>
      </c>
      <c r="B7185">
        <v>0.33</v>
      </c>
      <c r="C7185">
        <v>-0.33</v>
      </c>
      <c r="D7185">
        <v>-0.3</v>
      </c>
      <c r="E7185">
        <v>5.0000000000000001E-3</v>
      </c>
    </row>
    <row r="7186" spans="1:5">
      <c r="A7186">
        <v>19501104</v>
      </c>
      <c r="B7186">
        <v>-0.34</v>
      </c>
      <c r="C7186">
        <v>0.03</v>
      </c>
      <c r="D7186">
        <v>-0.32</v>
      </c>
      <c r="E7186">
        <v>5.0000000000000001E-3</v>
      </c>
    </row>
    <row r="7187" spans="1:5">
      <c r="A7187">
        <v>19501106</v>
      </c>
      <c r="B7187">
        <v>-2.17</v>
      </c>
      <c r="C7187">
        <v>-0.48</v>
      </c>
      <c r="D7187">
        <v>-0.76</v>
      </c>
      <c r="E7187">
        <v>5.0000000000000001E-3</v>
      </c>
    </row>
    <row r="7188" spans="1:5">
      <c r="A7188">
        <v>19501108</v>
      </c>
      <c r="B7188">
        <v>1.47</v>
      </c>
      <c r="C7188">
        <v>0.3</v>
      </c>
      <c r="D7188">
        <v>0.65</v>
      </c>
      <c r="E7188">
        <v>5.0000000000000001E-3</v>
      </c>
    </row>
    <row r="7189" spans="1:5">
      <c r="A7189">
        <v>19501109</v>
      </c>
      <c r="B7189">
        <v>1.33</v>
      </c>
      <c r="C7189">
        <v>-0.2</v>
      </c>
      <c r="D7189">
        <v>0.94</v>
      </c>
      <c r="E7189">
        <v>5.0000000000000001E-3</v>
      </c>
    </row>
    <row r="7190" spans="1:5">
      <c r="A7190">
        <v>19501110</v>
      </c>
      <c r="B7190">
        <v>0.73</v>
      </c>
      <c r="C7190">
        <v>-0.34</v>
      </c>
      <c r="D7190">
        <v>0.13</v>
      </c>
      <c r="E7190">
        <v>5.0000000000000001E-3</v>
      </c>
    </row>
    <row r="7191" spans="1:5">
      <c r="A7191">
        <v>19501113</v>
      </c>
      <c r="B7191">
        <v>0.43</v>
      </c>
      <c r="C7191">
        <v>-7.0000000000000007E-2</v>
      </c>
      <c r="D7191">
        <v>0.28999999999999998</v>
      </c>
      <c r="E7191">
        <v>5.0000000000000001E-3</v>
      </c>
    </row>
    <row r="7192" spans="1:5">
      <c r="A7192">
        <v>19501114</v>
      </c>
      <c r="B7192">
        <v>0.24</v>
      </c>
      <c r="C7192">
        <v>-0.24</v>
      </c>
      <c r="D7192">
        <v>0.27</v>
      </c>
      <c r="E7192">
        <v>5.0000000000000001E-3</v>
      </c>
    </row>
    <row r="7193" spans="1:5">
      <c r="A7193">
        <v>19501115</v>
      </c>
      <c r="B7193">
        <v>-0.16</v>
      </c>
      <c r="C7193">
        <v>0.22</v>
      </c>
      <c r="D7193">
        <v>-0.06</v>
      </c>
      <c r="E7193">
        <v>5.0000000000000001E-3</v>
      </c>
    </row>
    <row r="7194" spans="1:5">
      <c r="A7194">
        <v>19501116</v>
      </c>
      <c r="B7194">
        <v>-0.2</v>
      </c>
      <c r="C7194">
        <v>-0.02</v>
      </c>
      <c r="D7194">
        <v>0.32</v>
      </c>
      <c r="E7194">
        <v>5.0000000000000001E-3</v>
      </c>
    </row>
    <row r="7195" spans="1:5">
      <c r="A7195">
        <v>19501117</v>
      </c>
      <c r="B7195">
        <v>0.83</v>
      </c>
      <c r="C7195">
        <v>-0.18</v>
      </c>
      <c r="D7195">
        <v>1.3</v>
      </c>
      <c r="E7195">
        <v>5.0000000000000001E-3</v>
      </c>
    </row>
    <row r="7196" spans="1:5">
      <c r="A7196">
        <v>19501118</v>
      </c>
      <c r="B7196">
        <v>0.5</v>
      </c>
      <c r="C7196">
        <v>0.05</v>
      </c>
      <c r="D7196">
        <v>0.23</v>
      </c>
      <c r="E7196">
        <v>5.0000000000000001E-3</v>
      </c>
    </row>
    <row r="7197" spans="1:5">
      <c r="A7197">
        <v>19501120</v>
      </c>
      <c r="B7197">
        <v>0.02</v>
      </c>
      <c r="C7197">
        <v>0.13</v>
      </c>
      <c r="D7197">
        <v>0.02</v>
      </c>
      <c r="E7197">
        <v>5.0000000000000001E-3</v>
      </c>
    </row>
    <row r="7198" spans="1:5">
      <c r="A7198">
        <v>19501121</v>
      </c>
      <c r="B7198">
        <v>-0.01</v>
      </c>
      <c r="C7198">
        <v>0.14000000000000001</v>
      </c>
      <c r="D7198">
        <v>0.02</v>
      </c>
      <c r="E7198">
        <v>5.0000000000000001E-3</v>
      </c>
    </row>
    <row r="7199" spans="1:5">
      <c r="A7199">
        <v>19501122</v>
      </c>
      <c r="B7199">
        <v>1.06</v>
      </c>
      <c r="C7199">
        <v>-0.24</v>
      </c>
      <c r="D7199">
        <v>0.33</v>
      </c>
      <c r="E7199">
        <v>5.0000000000000001E-3</v>
      </c>
    </row>
    <row r="7200" spans="1:5">
      <c r="A7200">
        <v>19501124</v>
      </c>
      <c r="B7200">
        <v>0.74</v>
      </c>
      <c r="C7200">
        <v>-0.01</v>
      </c>
      <c r="D7200">
        <v>-0.14000000000000001</v>
      </c>
      <c r="E7200">
        <v>5.0000000000000001E-3</v>
      </c>
    </row>
    <row r="7201" spans="1:5">
      <c r="A7201">
        <v>19501125</v>
      </c>
      <c r="B7201">
        <v>-0.09</v>
      </c>
      <c r="C7201">
        <v>0.19</v>
      </c>
      <c r="D7201">
        <v>-0.28999999999999998</v>
      </c>
      <c r="E7201">
        <v>5.0000000000000001E-3</v>
      </c>
    </row>
    <row r="7202" spans="1:5">
      <c r="A7202">
        <v>19501127</v>
      </c>
      <c r="B7202">
        <v>-0.3</v>
      </c>
      <c r="C7202">
        <v>0.17</v>
      </c>
      <c r="D7202">
        <v>0.03</v>
      </c>
      <c r="E7202">
        <v>5.0000000000000001E-3</v>
      </c>
    </row>
    <row r="7203" spans="1:5">
      <c r="A7203">
        <v>19501128</v>
      </c>
      <c r="B7203">
        <v>-2.81</v>
      </c>
      <c r="C7203">
        <v>-0.16</v>
      </c>
      <c r="D7203">
        <v>-1.1000000000000001</v>
      </c>
      <c r="E7203">
        <v>5.0000000000000001E-3</v>
      </c>
    </row>
    <row r="7204" spans="1:5">
      <c r="A7204">
        <v>19501129</v>
      </c>
      <c r="B7204">
        <v>-0.86</v>
      </c>
      <c r="C7204">
        <v>0.27</v>
      </c>
      <c r="D7204">
        <v>0.82</v>
      </c>
      <c r="E7204">
        <v>5.0000000000000001E-3</v>
      </c>
    </row>
    <row r="7205" spans="1:5">
      <c r="A7205">
        <v>19501130</v>
      </c>
      <c r="B7205">
        <v>0.75</v>
      </c>
      <c r="C7205">
        <v>-0.08</v>
      </c>
      <c r="D7205">
        <v>0.24</v>
      </c>
      <c r="E7205">
        <v>5.0000000000000001E-3</v>
      </c>
    </row>
    <row r="7206" spans="1:5">
      <c r="A7206">
        <v>19501201</v>
      </c>
      <c r="B7206">
        <v>0.76</v>
      </c>
      <c r="C7206">
        <v>-0.18</v>
      </c>
      <c r="D7206">
        <v>0.73</v>
      </c>
      <c r="E7206">
        <v>5.0000000000000001E-3</v>
      </c>
    </row>
    <row r="7207" spans="1:5">
      <c r="A7207">
        <v>19501202</v>
      </c>
      <c r="B7207">
        <v>-0.61</v>
      </c>
      <c r="C7207">
        <v>0.27</v>
      </c>
      <c r="D7207">
        <v>-0.31</v>
      </c>
      <c r="E7207">
        <v>5.0000000000000001E-3</v>
      </c>
    </row>
    <row r="7208" spans="1:5">
      <c r="A7208">
        <v>19501204</v>
      </c>
      <c r="B7208">
        <v>-2.78</v>
      </c>
      <c r="C7208">
        <v>-0.13</v>
      </c>
      <c r="D7208">
        <v>-1.18</v>
      </c>
      <c r="E7208">
        <v>5.0000000000000001E-3</v>
      </c>
    </row>
    <row r="7209" spans="1:5">
      <c r="A7209">
        <v>19501205</v>
      </c>
      <c r="B7209">
        <v>1.54</v>
      </c>
      <c r="C7209">
        <v>-0.26</v>
      </c>
      <c r="D7209">
        <v>1.58</v>
      </c>
      <c r="E7209">
        <v>5.0000000000000001E-3</v>
      </c>
    </row>
    <row r="7210" spans="1:5">
      <c r="A7210">
        <v>19501206</v>
      </c>
      <c r="B7210">
        <v>0.86</v>
      </c>
      <c r="C7210">
        <v>-0.04</v>
      </c>
      <c r="D7210">
        <v>0.87</v>
      </c>
      <c r="E7210">
        <v>5.0000000000000001E-3</v>
      </c>
    </row>
    <row r="7211" spans="1:5">
      <c r="A7211">
        <v>19501207</v>
      </c>
      <c r="B7211">
        <v>-0.17</v>
      </c>
      <c r="C7211">
        <v>-0.12</v>
      </c>
      <c r="D7211">
        <v>0.05</v>
      </c>
      <c r="E7211">
        <v>5.0000000000000001E-3</v>
      </c>
    </row>
    <row r="7212" spans="1:5">
      <c r="A7212">
        <v>19501208</v>
      </c>
      <c r="B7212">
        <v>0.27</v>
      </c>
      <c r="C7212">
        <v>0.14000000000000001</v>
      </c>
      <c r="D7212">
        <v>1.2</v>
      </c>
      <c r="E7212">
        <v>5.0000000000000001E-3</v>
      </c>
    </row>
    <row r="7213" spans="1:5">
      <c r="A7213">
        <v>19501209</v>
      </c>
      <c r="B7213">
        <v>0.37</v>
      </c>
      <c r="C7213">
        <v>0.19</v>
      </c>
      <c r="D7213">
        <v>0.51</v>
      </c>
      <c r="E7213">
        <v>5.0000000000000001E-3</v>
      </c>
    </row>
    <row r="7214" spans="1:5">
      <c r="A7214">
        <v>19501211</v>
      </c>
      <c r="B7214">
        <v>0.93</v>
      </c>
      <c r="C7214">
        <v>-0.31</v>
      </c>
      <c r="D7214">
        <v>0.27</v>
      </c>
      <c r="E7214">
        <v>5.0000000000000001E-3</v>
      </c>
    </row>
    <row r="7215" spans="1:5">
      <c r="A7215">
        <v>19501212</v>
      </c>
      <c r="B7215">
        <v>0.06</v>
      </c>
      <c r="C7215">
        <v>-0.04</v>
      </c>
      <c r="D7215">
        <v>-0.16</v>
      </c>
      <c r="E7215">
        <v>5.0000000000000001E-3</v>
      </c>
    </row>
    <row r="7216" spans="1:5">
      <c r="A7216">
        <v>19501213</v>
      </c>
      <c r="B7216">
        <v>0.02</v>
      </c>
      <c r="C7216">
        <v>-0.4</v>
      </c>
      <c r="D7216">
        <v>0.08</v>
      </c>
      <c r="E7216">
        <v>5.0000000000000001E-3</v>
      </c>
    </row>
    <row r="7217" spans="1:5">
      <c r="A7217">
        <v>19501214</v>
      </c>
      <c r="B7217">
        <v>-1.04</v>
      </c>
      <c r="C7217">
        <v>0.35</v>
      </c>
      <c r="D7217">
        <v>-0.41</v>
      </c>
      <c r="E7217">
        <v>5.0000000000000001E-3</v>
      </c>
    </row>
    <row r="7218" spans="1:5">
      <c r="A7218">
        <v>19501215</v>
      </c>
      <c r="B7218">
        <v>-0.4</v>
      </c>
      <c r="C7218">
        <v>0.24</v>
      </c>
      <c r="D7218">
        <v>0.84</v>
      </c>
      <c r="E7218">
        <v>5.0000000000000001E-3</v>
      </c>
    </row>
    <row r="7219" spans="1:5">
      <c r="A7219">
        <v>19501216</v>
      </c>
      <c r="B7219">
        <v>1.58</v>
      </c>
      <c r="C7219">
        <v>-0.25</v>
      </c>
      <c r="D7219">
        <v>1.78</v>
      </c>
      <c r="E7219">
        <v>5.0000000000000001E-3</v>
      </c>
    </row>
    <row r="7220" spans="1:5">
      <c r="A7220">
        <v>19501218</v>
      </c>
      <c r="B7220">
        <v>1.03</v>
      </c>
      <c r="C7220">
        <v>0.13</v>
      </c>
      <c r="D7220">
        <v>0.8</v>
      </c>
      <c r="E7220">
        <v>5.0000000000000001E-3</v>
      </c>
    </row>
    <row r="7221" spans="1:5">
      <c r="A7221">
        <v>19501219</v>
      </c>
      <c r="B7221">
        <v>0.53</v>
      </c>
      <c r="C7221">
        <v>0.08</v>
      </c>
      <c r="D7221">
        <v>0.65</v>
      </c>
      <c r="E7221">
        <v>5.0000000000000001E-3</v>
      </c>
    </row>
    <row r="7222" spans="1:5">
      <c r="A7222">
        <v>19501220</v>
      </c>
      <c r="B7222">
        <v>0.27</v>
      </c>
      <c r="C7222">
        <v>0.7</v>
      </c>
      <c r="D7222">
        <v>0.17</v>
      </c>
      <c r="E7222">
        <v>5.0000000000000001E-3</v>
      </c>
    </row>
    <row r="7223" spans="1:5">
      <c r="A7223">
        <v>19501221</v>
      </c>
      <c r="B7223">
        <v>0.14000000000000001</v>
      </c>
      <c r="C7223">
        <v>0.52</v>
      </c>
      <c r="D7223">
        <v>-0.38</v>
      </c>
      <c r="E7223">
        <v>5.0000000000000001E-3</v>
      </c>
    </row>
    <row r="7224" spans="1:5">
      <c r="A7224">
        <v>19501222</v>
      </c>
      <c r="B7224">
        <v>0.34</v>
      </c>
      <c r="C7224">
        <v>0.32</v>
      </c>
      <c r="D7224">
        <v>-0.27</v>
      </c>
      <c r="E7224">
        <v>5.0000000000000001E-3</v>
      </c>
    </row>
    <row r="7225" spans="1:5">
      <c r="A7225">
        <v>19501226</v>
      </c>
      <c r="B7225">
        <v>-0.79</v>
      </c>
      <c r="C7225">
        <v>-0.34</v>
      </c>
      <c r="D7225">
        <v>-0.52</v>
      </c>
      <c r="E7225">
        <v>5.0000000000000001E-3</v>
      </c>
    </row>
    <row r="7226" spans="1:5">
      <c r="A7226">
        <v>19501227</v>
      </c>
      <c r="B7226">
        <v>1.98</v>
      </c>
      <c r="C7226">
        <v>0.11</v>
      </c>
      <c r="D7226">
        <v>0.79</v>
      </c>
      <c r="E7226">
        <v>5.0000000000000001E-3</v>
      </c>
    </row>
    <row r="7227" spans="1:5">
      <c r="A7227">
        <v>19501228</v>
      </c>
      <c r="B7227">
        <v>0.53</v>
      </c>
      <c r="C7227">
        <v>0.19</v>
      </c>
      <c r="D7227">
        <v>0.6</v>
      </c>
      <c r="E7227">
        <v>5.0000000000000001E-3</v>
      </c>
    </row>
    <row r="7228" spans="1:5">
      <c r="A7228">
        <v>19501229</v>
      </c>
      <c r="B7228">
        <v>-0.05</v>
      </c>
      <c r="C7228">
        <v>0.15</v>
      </c>
      <c r="D7228">
        <v>-0.56000000000000005</v>
      </c>
      <c r="E7228">
        <v>5.0000000000000001E-3</v>
      </c>
    </row>
    <row r="7229" spans="1:5">
      <c r="A7229">
        <v>19501230</v>
      </c>
      <c r="B7229">
        <v>0.14000000000000001</v>
      </c>
      <c r="C7229">
        <v>0.15</v>
      </c>
      <c r="D7229">
        <v>-0.22</v>
      </c>
      <c r="E7229">
        <v>5.0000000000000001E-3</v>
      </c>
    </row>
    <row r="7230" spans="1:5">
      <c r="A7230">
        <v>19510102</v>
      </c>
      <c r="B7230">
        <v>1.57</v>
      </c>
      <c r="C7230">
        <v>0.03</v>
      </c>
      <c r="D7230">
        <v>0.77</v>
      </c>
      <c r="E7230">
        <v>5.0000000000000001E-3</v>
      </c>
    </row>
    <row r="7231" spans="1:5">
      <c r="A7231">
        <v>19510103</v>
      </c>
      <c r="B7231">
        <v>-0.28000000000000003</v>
      </c>
      <c r="C7231">
        <v>0.08</v>
      </c>
      <c r="D7231">
        <v>-0.17</v>
      </c>
      <c r="E7231">
        <v>5.0000000000000001E-3</v>
      </c>
    </row>
    <row r="7232" spans="1:5">
      <c r="A7232">
        <v>19510104</v>
      </c>
      <c r="B7232">
        <v>0.69</v>
      </c>
      <c r="C7232">
        <v>0.24</v>
      </c>
      <c r="D7232">
        <v>1.04</v>
      </c>
      <c r="E7232">
        <v>5.0000000000000001E-3</v>
      </c>
    </row>
    <row r="7233" spans="1:5">
      <c r="A7233">
        <v>19510105</v>
      </c>
      <c r="B7233">
        <v>0.04</v>
      </c>
      <c r="C7233">
        <v>0.03</v>
      </c>
      <c r="D7233">
        <v>-0.02</v>
      </c>
      <c r="E7233">
        <v>5.0000000000000001E-3</v>
      </c>
    </row>
    <row r="7234" spans="1:5">
      <c r="A7234">
        <v>19510106</v>
      </c>
      <c r="B7234">
        <v>-0.08</v>
      </c>
      <c r="C7234">
        <v>0.23</v>
      </c>
      <c r="D7234">
        <v>-0.44</v>
      </c>
      <c r="E7234">
        <v>5.0000000000000001E-3</v>
      </c>
    </row>
    <row r="7235" spans="1:5">
      <c r="A7235">
        <v>19510108</v>
      </c>
      <c r="B7235">
        <v>0.48</v>
      </c>
      <c r="C7235">
        <v>0.19</v>
      </c>
      <c r="D7235">
        <v>0.37</v>
      </c>
      <c r="E7235">
        <v>5.0000000000000001E-3</v>
      </c>
    </row>
    <row r="7236" spans="1:5">
      <c r="A7236">
        <v>19510109</v>
      </c>
      <c r="B7236">
        <v>0.56000000000000005</v>
      </c>
      <c r="C7236">
        <v>0.35</v>
      </c>
      <c r="D7236">
        <v>0.16</v>
      </c>
      <c r="E7236">
        <v>5.0000000000000001E-3</v>
      </c>
    </row>
    <row r="7237" spans="1:5">
      <c r="A7237">
        <v>19510110</v>
      </c>
      <c r="B7237">
        <v>-1.32</v>
      </c>
      <c r="C7237">
        <v>-0.5</v>
      </c>
      <c r="D7237">
        <v>-1.22</v>
      </c>
      <c r="E7237">
        <v>5.0000000000000001E-3</v>
      </c>
    </row>
    <row r="7238" spans="1:5">
      <c r="A7238">
        <v>19510111</v>
      </c>
      <c r="B7238">
        <v>1.6</v>
      </c>
      <c r="C7238">
        <v>0.35</v>
      </c>
      <c r="D7238">
        <v>1.29</v>
      </c>
      <c r="E7238">
        <v>5.0000000000000001E-3</v>
      </c>
    </row>
    <row r="7239" spans="1:5">
      <c r="A7239">
        <v>19510112</v>
      </c>
      <c r="B7239">
        <v>-0.3</v>
      </c>
      <c r="C7239">
        <v>-0.17</v>
      </c>
      <c r="D7239">
        <v>-0.44</v>
      </c>
      <c r="E7239">
        <v>5.0000000000000001E-3</v>
      </c>
    </row>
    <row r="7240" spans="1:5">
      <c r="A7240">
        <v>19510113</v>
      </c>
      <c r="B7240">
        <v>0.09</v>
      </c>
      <c r="C7240">
        <v>-0.04</v>
      </c>
      <c r="D7240">
        <v>0.09</v>
      </c>
      <c r="E7240">
        <v>5.0000000000000001E-3</v>
      </c>
    </row>
    <row r="7241" spans="1:5">
      <c r="A7241">
        <v>19510115</v>
      </c>
      <c r="B7241">
        <v>0.53</v>
      </c>
      <c r="C7241">
        <v>0.1</v>
      </c>
      <c r="D7241">
        <v>0.42</v>
      </c>
      <c r="E7241">
        <v>5.0000000000000001E-3</v>
      </c>
    </row>
    <row r="7242" spans="1:5">
      <c r="A7242">
        <v>19510116</v>
      </c>
      <c r="B7242">
        <v>0.7</v>
      </c>
      <c r="C7242">
        <v>-0.03</v>
      </c>
      <c r="D7242">
        <v>0.54</v>
      </c>
      <c r="E7242">
        <v>5.0000000000000001E-3</v>
      </c>
    </row>
    <row r="7243" spans="1:5">
      <c r="A7243">
        <v>19510117</v>
      </c>
      <c r="B7243">
        <v>0.55000000000000004</v>
      </c>
      <c r="C7243">
        <v>-0.18</v>
      </c>
      <c r="D7243">
        <v>0.33</v>
      </c>
      <c r="E7243">
        <v>5.0000000000000001E-3</v>
      </c>
    </row>
    <row r="7244" spans="1:5">
      <c r="A7244">
        <v>19510118</v>
      </c>
      <c r="B7244">
        <v>-0.28000000000000003</v>
      </c>
      <c r="C7244">
        <v>0.44</v>
      </c>
      <c r="D7244">
        <v>-0.06</v>
      </c>
      <c r="E7244">
        <v>5.0000000000000001E-3</v>
      </c>
    </row>
    <row r="7245" spans="1:5">
      <c r="A7245">
        <v>19510119</v>
      </c>
      <c r="B7245">
        <v>-0.13</v>
      </c>
      <c r="C7245">
        <v>0.24</v>
      </c>
      <c r="D7245">
        <v>-0.36</v>
      </c>
      <c r="E7245">
        <v>5.0000000000000001E-3</v>
      </c>
    </row>
    <row r="7246" spans="1:5">
      <c r="A7246">
        <v>19510120</v>
      </c>
      <c r="B7246">
        <v>0.15</v>
      </c>
      <c r="C7246">
        <v>0.21</v>
      </c>
      <c r="D7246">
        <v>-0.08</v>
      </c>
      <c r="E7246">
        <v>5.0000000000000001E-3</v>
      </c>
    </row>
    <row r="7247" spans="1:5">
      <c r="A7247">
        <v>19510122</v>
      </c>
      <c r="B7247">
        <v>-1</v>
      </c>
      <c r="C7247">
        <v>-0.1</v>
      </c>
      <c r="D7247">
        <v>-0.44</v>
      </c>
      <c r="E7247">
        <v>5.0000000000000001E-3</v>
      </c>
    </row>
    <row r="7248" spans="1:5">
      <c r="A7248">
        <v>19510123</v>
      </c>
      <c r="B7248">
        <v>0.32</v>
      </c>
      <c r="C7248">
        <v>0.08</v>
      </c>
      <c r="D7248">
        <v>-0.25</v>
      </c>
      <c r="E7248">
        <v>5.0000000000000001E-3</v>
      </c>
    </row>
    <row r="7249" spans="1:5">
      <c r="A7249">
        <v>19510124</v>
      </c>
      <c r="B7249">
        <v>-0.31</v>
      </c>
      <c r="C7249">
        <v>7.0000000000000007E-2</v>
      </c>
      <c r="D7249">
        <v>-0.27</v>
      </c>
      <c r="E7249">
        <v>5.0000000000000001E-3</v>
      </c>
    </row>
    <row r="7250" spans="1:5">
      <c r="A7250">
        <v>19510125</v>
      </c>
      <c r="B7250">
        <v>-0.68</v>
      </c>
      <c r="C7250">
        <v>-0.3</v>
      </c>
      <c r="D7250">
        <v>-0.32</v>
      </c>
      <c r="E7250">
        <v>5.0000000000000001E-3</v>
      </c>
    </row>
    <row r="7251" spans="1:5">
      <c r="A7251">
        <v>19510126</v>
      </c>
      <c r="B7251">
        <v>1</v>
      </c>
      <c r="C7251">
        <v>0.5</v>
      </c>
      <c r="D7251">
        <v>1.1399999999999999</v>
      </c>
      <c r="E7251">
        <v>5.0000000000000001E-3</v>
      </c>
    </row>
    <row r="7252" spans="1:5">
      <c r="A7252">
        <v>19510127</v>
      </c>
      <c r="B7252">
        <v>1.05</v>
      </c>
      <c r="C7252">
        <v>0.23</v>
      </c>
      <c r="D7252">
        <v>0.81</v>
      </c>
      <c r="E7252">
        <v>5.0000000000000001E-3</v>
      </c>
    </row>
    <row r="7253" spans="1:5">
      <c r="A7253">
        <v>19510129</v>
      </c>
      <c r="B7253">
        <v>0.69</v>
      </c>
      <c r="C7253">
        <v>-0.25</v>
      </c>
      <c r="D7253">
        <v>0.56000000000000005</v>
      </c>
      <c r="E7253">
        <v>5.0000000000000001E-3</v>
      </c>
    </row>
    <row r="7254" spans="1:5">
      <c r="A7254">
        <v>19510130</v>
      </c>
      <c r="B7254">
        <v>0.25</v>
      </c>
      <c r="C7254">
        <v>-0.49</v>
      </c>
      <c r="D7254">
        <v>0.25</v>
      </c>
      <c r="E7254">
        <v>5.0000000000000001E-3</v>
      </c>
    </row>
    <row r="7255" spans="1:5">
      <c r="A7255">
        <v>19510131</v>
      </c>
      <c r="B7255">
        <v>-0.25</v>
      </c>
      <c r="C7255">
        <v>0.35</v>
      </c>
      <c r="D7255">
        <v>-0.11</v>
      </c>
      <c r="E7255">
        <v>5.0000000000000001E-3</v>
      </c>
    </row>
    <row r="7256" spans="1:5">
      <c r="A7256">
        <v>19510201</v>
      </c>
      <c r="B7256">
        <v>0.6</v>
      </c>
      <c r="C7256">
        <v>0.08</v>
      </c>
      <c r="D7256">
        <v>0.17</v>
      </c>
      <c r="E7256">
        <v>5.0000000000000001E-3</v>
      </c>
    </row>
    <row r="7257" spans="1:5">
      <c r="A7257">
        <v>19510202</v>
      </c>
      <c r="B7257">
        <v>0.75</v>
      </c>
      <c r="C7257">
        <v>0.09</v>
      </c>
      <c r="D7257">
        <v>-0.3</v>
      </c>
      <c r="E7257">
        <v>5.0000000000000001E-3</v>
      </c>
    </row>
    <row r="7258" spans="1:5">
      <c r="A7258">
        <v>19510203</v>
      </c>
      <c r="B7258">
        <v>0.37</v>
      </c>
      <c r="C7258">
        <v>0.02</v>
      </c>
      <c r="D7258">
        <v>-7.0000000000000007E-2</v>
      </c>
      <c r="E7258">
        <v>5.0000000000000001E-3</v>
      </c>
    </row>
    <row r="7259" spans="1:5">
      <c r="A7259">
        <v>19510205</v>
      </c>
      <c r="B7259">
        <v>0.34</v>
      </c>
      <c r="C7259">
        <v>-0.37</v>
      </c>
      <c r="D7259">
        <v>-0.01</v>
      </c>
      <c r="E7259">
        <v>5.0000000000000001E-3</v>
      </c>
    </row>
    <row r="7260" spans="1:5">
      <c r="A7260">
        <v>19510206</v>
      </c>
      <c r="B7260">
        <v>-0.34</v>
      </c>
      <c r="C7260">
        <v>0.04</v>
      </c>
      <c r="D7260">
        <v>-0.42</v>
      </c>
      <c r="E7260">
        <v>5.0000000000000001E-3</v>
      </c>
    </row>
    <row r="7261" spans="1:5">
      <c r="A7261">
        <v>19510207</v>
      </c>
      <c r="B7261">
        <v>-0.27</v>
      </c>
      <c r="C7261">
        <v>0.09</v>
      </c>
      <c r="D7261">
        <v>0.03</v>
      </c>
      <c r="E7261">
        <v>5.0000000000000001E-3</v>
      </c>
    </row>
    <row r="7262" spans="1:5">
      <c r="A7262">
        <v>19510208</v>
      </c>
      <c r="B7262">
        <v>0.53</v>
      </c>
      <c r="C7262">
        <v>0.08</v>
      </c>
      <c r="D7262">
        <v>0.12</v>
      </c>
      <c r="E7262">
        <v>5.0000000000000001E-3</v>
      </c>
    </row>
    <row r="7263" spans="1:5">
      <c r="A7263">
        <v>19510209</v>
      </c>
      <c r="B7263">
        <v>0.46</v>
      </c>
      <c r="C7263">
        <v>0.09</v>
      </c>
      <c r="D7263">
        <v>7.0000000000000007E-2</v>
      </c>
      <c r="E7263">
        <v>5.0000000000000001E-3</v>
      </c>
    </row>
    <row r="7264" spans="1:5">
      <c r="A7264">
        <v>19510210</v>
      </c>
      <c r="B7264">
        <v>0.14000000000000001</v>
      </c>
      <c r="C7264">
        <v>0.02</v>
      </c>
      <c r="D7264">
        <v>0.19</v>
      </c>
      <c r="E7264">
        <v>5.0000000000000001E-3</v>
      </c>
    </row>
    <row r="7265" spans="1:5">
      <c r="A7265">
        <v>19510213</v>
      </c>
      <c r="B7265">
        <v>0.1</v>
      </c>
      <c r="C7265">
        <v>-0.34</v>
      </c>
      <c r="D7265">
        <v>-0.28999999999999998</v>
      </c>
      <c r="E7265">
        <v>5.0000000000000001E-3</v>
      </c>
    </row>
    <row r="7266" spans="1:5">
      <c r="A7266">
        <v>19510214</v>
      </c>
      <c r="B7266">
        <v>-0.3</v>
      </c>
      <c r="C7266">
        <v>-0.16</v>
      </c>
      <c r="D7266">
        <v>-0.18</v>
      </c>
      <c r="E7266">
        <v>5.0000000000000001E-3</v>
      </c>
    </row>
    <row r="7267" spans="1:5">
      <c r="A7267">
        <v>19510215</v>
      </c>
      <c r="B7267">
        <v>-0.22</v>
      </c>
      <c r="C7267">
        <v>0.26</v>
      </c>
      <c r="D7267">
        <v>-0.5</v>
      </c>
      <c r="E7267">
        <v>5.0000000000000001E-3</v>
      </c>
    </row>
    <row r="7268" spans="1:5">
      <c r="A7268">
        <v>19510216</v>
      </c>
      <c r="B7268">
        <v>0.39</v>
      </c>
      <c r="C7268">
        <v>0.09</v>
      </c>
      <c r="D7268">
        <v>0.09</v>
      </c>
      <c r="E7268">
        <v>5.0000000000000001E-3</v>
      </c>
    </row>
    <row r="7269" spans="1:5">
      <c r="A7269">
        <v>19510217</v>
      </c>
      <c r="B7269">
        <v>7.0000000000000007E-2</v>
      </c>
      <c r="C7269">
        <v>0.06</v>
      </c>
      <c r="D7269">
        <v>-0.02</v>
      </c>
      <c r="E7269">
        <v>5.0000000000000001E-3</v>
      </c>
    </row>
    <row r="7270" spans="1:5">
      <c r="A7270">
        <v>19510219</v>
      </c>
      <c r="B7270">
        <v>-1.1599999999999999</v>
      </c>
      <c r="C7270">
        <v>0.19</v>
      </c>
      <c r="D7270">
        <v>-0.87</v>
      </c>
      <c r="E7270">
        <v>5.0000000000000001E-3</v>
      </c>
    </row>
    <row r="7271" spans="1:5">
      <c r="A7271">
        <v>19510220</v>
      </c>
      <c r="B7271">
        <v>-0.21</v>
      </c>
      <c r="C7271">
        <v>-0.04</v>
      </c>
      <c r="D7271">
        <v>0.31</v>
      </c>
      <c r="E7271">
        <v>5.0000000000000001E-3</v>
      </c>
    </row>
    <row r="7272" spans="1:5">
      <c r="A7272">
        <v>19510221</v>
      </c>
      <c r="B7272">
        <v>0.44</v>
      </c>
      <c r="C7272">
        <v>0.14000000000000001</v>
      </c>
      <c r="D7272">
        <v>0.02</v>
      </c>
      <c r="E7272">
        <v>5.0000000000000001E-3</v>
      </c>
    </row>
    <row r="7273" spans="1:5">
      <c r="A7273">
        <v>19510223</v>
      </c>
      <c r="B7273">
        <v>0.25</v>
      </c>
      <c r="C7273">
        <v>0.13</v>
      </c>
      <c r="D7273">
        <v>-0.16</v>
      </c>
      <c r="E7273">
        <v>5.0000000000000001E-3</v>
      </c>
    </row>
    <row r="7274" spans="1:5">
      <c r="A7274">
        <v>19510224</v>
      </c>
      <c r="B7274">
        <v>0.2</v>
      </c>
      <c r="C7274">
        <v>-0.02</v>
      </c>
      <c r="D7274">
        <v>0.05</v>
      </c>
      <c r="E7274">
        <v>5.0000000000000001E-3</v>
      </c>
    </row>
    <row r="7275" spans="1:5">
      <c r="A7275">
        <v>19510226</v>
      </c>
      <c r="B7275">
        <v>-0.03</v>
      </c>
      <c r="C7275">
        <v>0.11</v>
      </c>
      <c r="D7275">
        <v>-0.36</v>
      </c>
      <c r="E7275">
        <v>5.0000000000000001E-3</v>
      </c>
    </row>
    <row r="7276" spans="1:5">
      <c r="A7276">
        <v>19510227</v>
      </c>
      <c r="B7276">
        <v>-0.84</v>
      </c>
      <c r="C7276">
        <v>-0.28000000000000003</v>
      </c>
      <c r="D7276">
        <v>-0.83</v>
      </c>
      <c r="E7276">
        <v>5.0000000000000001E-3</v>
      </c>
    </row>
    <row r="7277" spans="1:5">
      <c r="A7277">
        <v>19510228</v>
      </c>
      <c r="B7277">
        <v>0.15</v>
      </c>
      <c r="C7277">
        <v>-0.19</v>
      </c>
      <c r="D7277">
        <v>0.15</v>
      </c>
      <c r="E7277">
        <v>5.0000000000000001E-3</v>
      </c>
    </row>
    <row r="7278" spans="1:5">
      <c r="A7278">
        <v>19510301</v>
      </c>
      <c r="B7278">
        <v>0.33</v>
      </c>
      <c r="C7278">
        <v>-0.03</v>
      </c>
      <c r="D7278">
        <v>0.45</v>
      </c>
      <c r="E7278">
        <v>4.0000000000000001E-3</v>
      </c>
    </row>
    <row r="7279" spans="1:5">
      <c r="A7279">
        <v>19510302</v>
      </c>
      <c r="B7279">
        <v>0.42</v>
      </c>
      <c r="C7279">
        <v>0.14000000000000001</v>
      </c>
      <c r="D7279">
        <v>0.03</v>
      </c>
      <c r="E7279">
        <v>4.0000000000000001E-3</v>
      </c>
    </row>
    <row r="7280" spans="1:5">
      <c r="A7280">
        <v>19510303</v>
      </c>
      <c r="B7280">
        <v>-0.03</v>
      </c>
      <c r="C7280">
        <v>0.18</v>
      </c>
      <c r="D7280">
        <v>-0.22</v>
      </c>
      <c r="E7280">
        <v>4.0000000000000001E-3</v>
      </c>
    </row>
    <row r="7281" spans="1:5">
      <c r="A7281">
        <v>19510305</v>
      </c>
      <c r="B7281">
        <v>-0.55000000000000004</v>
      </c>
      <c r="C7281">
        <v>0.04</v>
      </c>
      <c r="D7281">
        <v>-0.44</v>
      </c>
      <c r="E7281">
        <v>4.0000000000000001E-3</v>
      </c>
    </row>
    <row r="7282" spans="1:5">
      <c r="A7282">
        <v>19510306</v>
      </c>
      <c r="B7282">
        <v>-0.19</v>
      </c>
      <c r="C7282">
        <v>-0.17</v>
      </c>
      <c r="D7282">
        <v>-0.32</v>
      </c>
      <c r="E7282">
        <v>4.0000000000000001E-3</v>
      </c>
    </row>
    <row r="7283" spans="1:5">
      <c r="A7283">
        <v>19510307</v>
      </c>
      <c r="B7283">
        <v>0.4</v>
      </c>
      <c r="C7283">
        <v>-0.02</v>
      </c>
      <c r="D7283">
        <v>7.0000000000000007E-2</v>
      </c>
      <c r="E7283">
        <v>4.0000000000000001E-3</v>
      </c>
    </row>
    <row r="7284" spans="1:5">
      <c r="A7284">
        <v>19510308</v>
      </c>
      <c r="B7284">
        <v>0.34</v>
      </c>
      <c r="C7284">
        <v>0.17</v>
      </c>
      <c r="D7284">
        <v>-0.32</v>
      </c>
      <c r="E7284">
        <v>4.0000000000000001E-3</v>
      </c>
    </row>
    <row r="7285" spans="1:5">
      <c r="A7285">
        <v>19510309</v>
      </c>
      <c r="B7285">
        <v>7.0000000000000007E-2</v>
      </c>
      <c r="C7285">
        <v>0.19</v>
      </c>
      <c r="D7285">
        <v>-0.13</v>
      </c>
      <c r="E7285">
        <v>4.0000000000000001E-3</v>
      </c>
    </row>
    <row r="7286" spans="1:5">
      <c r="A7286">
        <v>19510310</v>
      </c>
      <c r="B7286">
        <v>-0.2</v>
      </c>
      <c r="C7286">
        <v>0.15</v>
      </c>
      <c r="D7286">
        <v>0.05</v>
      </c>
      <c r="E7286">
        <v>4.0000000000000001E-3</v>
      </c>
    </row>
    <row r="7287" spans="1:5">
      <c r="A7287">
        <v>19510312</v>
      </c>
      <c r="B7287">
        <v>-0.95</v>
      </c>
      <c r="C7287">
        <v>-0.32</v>
      </c>
      <c r="D7287">
        <v>-0.48</v>
      </c>
      <c r="E7287">
        <v>4.0000000000000001E-3</v>
      </c>
    </row>
    <row r="7288" spans="1:5">
      <c r="A7288">
        <v>19510313</v>
      </c>
      <c r="B7288">
        <v>-1.57</v>
      </c>
      <c r="C7288">
        <v>-0.22</v>
      </c>
      <c r="D7288">
        <v>-1.38</v>
      </c>
      <c r="E7288">
        <v>4.0000000000000001E-3</v>
      </c>
    </row>
    <row r="7289" spans="1:5">
      <c r="A7289">
        <v>19510314</v>
      </c>
      <c r="B7289">
        <v>-0.87</v>
      </c>
      <c r="C7289">
        <v>0.21</v>
      </c>
      <c r="D7289">
        <v>-7.0000000000000007E-2</v>
      </c>
      <c r="E7289">
        <v>4.0000000000000001E-3</v>
      </c>
    </row>
    <row r="7290" spans="1:5">
      <c r="A7290">
        <v>19510315</v>
      </c>
      <c r="B7290">
        <v>0.13</v>
      </c>
      <c r="C7290">
        <v>-0.33</v>
      </c>
      <c r="D7290">
        <v>-0.26</v>
      </c>
      <c r="E7290">
        <v>4.0000000000000001E-3</v>
      </c>
    </row>
    <row r="7291" spans="1:5">
      <c r="A7291">
        <v>19510316</v>
      </c>
      <c r="B7291">
        <v>1.61</v>
      </c>
      <c r="C7291">
        <v>0.25</v>
      </c>
      <c r="D7291">
        <v>0.82</v>
      </c>
      <c r="E7291">
        <v>4.0000000000000001E-3</v>
      </c>
    </row>
    <row r="7292" spans="1:5">
      <c r="A7292">
        <v>19510317</v>
      </c>
      <c r="B7292">
        <v>0.21</v>
      </c>
      <c r="C7292">
        <v>0.18</v>
      </c>
      <c r="D7292">
        <v>-0.12</v>
      </c>
      <c r="E7292">
        <v>4.0000000000000001E-3</v>
      </c>
    </row>
    <row r="7293" spans="1:5">
      <c r="A7293">
        <v>19510319</v>
      </c>
      <c r="B7293">
        <v>-0.55000000000000004</v>
      </c>
      <c r="C7293">
        <v>-0.01</v>
      </c>
      <c r="D7293">
        <v>-0.27</v>
      </c>
      <c r="E7293">
        <v>4.0000000000000001E-3</v>
      </c>
    </row>
    <row r="7294" spans="1:5">
      <c r="A7294">
        <v>19510320</v>
      </c>
      <c r="B7294">
        <v>-0.16</v>
      </c>
      <c r="C7294">
        <v>-0.1</v>
      </c>
      <c r="D7294">
        <v>-0.48</v>
      </c>
      <c r="E7294">
        <v>4.0000000000000001E-3</v>
      </c>
    </row>
    <row r="7295" spans="1:5">
      <c r="A7295">
        <v>19510321</v>
      </c>
      <c r="B7295">
        <v>0.56999999999999995</v>
      </c>
      <c r="C7295">
        <v>0.05</v>
      </c>
      <c r="D7295">
        <v>0.28999999999999998</v>
      </c>
      <c r="E7295">
        <v>4.0000000000000001E-3</v>
      </c>
    </row>
    <row r="7296" spans="1:5">
      <c r="A7296">
        <v>19510322</v>
      </c>
      <c r="B7296">
        <v>0.33</v>
      </c>
      <c r="C7296">
        <v>-0.27</v>
      </c>
      <c r="D7296">
        <v>-0.2</v>
      </c>
      <c r="E7296">
        <v>4.0000000000000001E-3</v>
      </c>
    </row>
    <row r="7297" spans="1:5">
      <c r="A7297">
        <v>19510324</v>
      </c>
      <c r="B7297">
        <v>-1.08</v>
      </c>
      <c r="C7297">
        <v>-0.01</v>
      </c>
      <c r="D7297">
        <v>-0.98</v>
      </c>
      <c r="E7297">
        <v>4.0000000000000001E-3</v>
      </c>
    </row>
    <row r="7298" spans="1:5">
      <c r="A7298">
        <v>19510326</v>
      </c>
      <c r="B7298">
        <v>0.09</v>
      </c>
      <c r="C7298">
        <v>-0.35</v>
      </c>
      <c r="D7298">
        <v>0.04</v>
      </c>
      <c r="E7298">
        <v>4.0000000000000001E-3</v>
      </c>
    </row>
    <row r="7299" spans="1:5">
      <c r="A7299">
        <v>19510327</v>
      </c>
      <c r="B7299">
        <v>0.06</v>
      </c>
      <c r="C7299">
        <v>0.08</v>
      </c>
      <c r="D7299">
        <v>-0.17</v>
      </c>
      <c r="E7299">
        <v>4.0000000000000001E-3</v>
      </c>
    </row>
    <row r="7300" spans="1:5">
      <c r="A7300">
        <v>19510328</v>
      </c>
      <c r="B7300">
        <v>-1.1299999999999999</v>
      </c>
      <c r="C7300">
        <v>-0.52</v>
      </c>
      <c r="D7300">
        <v>-0.68</v>
      </c>
      <c r="E7300">
        <v>4.0000000000000001E-3</v>
      </c>
    </row>
    <row r="7301" spans="1:5">
      <c r="A7301">
        <v>19510329</v>
      </c>
      <c r="B7301">
        <v>0.26</v>
      </c>
      <c r="C7301">
        <v>-0.04</v>
      </c>
      <c r="D7301">
        <v>0.15</v>
      </c>
      <c r="E7301">
        <v>4.0000000000000001E-3</v>
      </c>
    </row>
    <row r="7302" spans="1:5">
      <c r="A7302">
        <v>19510330</v>
      </c>
      <c r="B7302">
        <v>0.62</v>
      </c>
      <c r="C7302">
        <v>-0.09</v>
      </c>
      <c r="D7302">
        <v>0.3</v>
      </c>
      <c r="E7302">
        <v>4.0000000000000001E-3</v>
      </c>
    </row>
    <row r="7303" spans="1:5">
      <c r="A7303">
        <v>19510331</v>
      </c>
      <c r="B7303">
        <v>-0.27</v>
      </c>
      <c r="C7303">
        <v>0.19</v>
      </c>
      <c r="D7303">
        <v>0.06</v>
      </c>
      <c r="E7303">
        <v>4.0000000000000001E-3</v>
      </c>
    </row>
    <row r="7304" spans="1:5">
      <c r="A7304">
        <v>19510402</v>
      </c>
      <c r="B7304">
        <v>-0.53</v>
      </c>
      <c r="C7304">
        <v>-0.31</v>
      </c>
      <c r="D7304">
        <v>-0.39</v>
      </c>
      <c r="E7304">
        <v>5.0000000000000001E-3</v>
      </c>
    </row>
    <row r="7305" spans="1:5">
      <c r="A7305">
        <v>19510403</v>
      </c>
      <c r="B7305">
        <v>-0.21</v>
      </c>
      <c r="C7305">
        <v>0.17</v>
      </c>
      <c r="D7305">
        <v>7.0000000000000007E-2</v>
      </c>
      <c r="E7305">
        <v>5.0000000000000001E-3</v>
      </c>
    </row>
    <row r="7306" spans="1:5">
      <c r="A7306">
        <v>19510404</v>
      </c>
      <c r="B7306">
        <v>0.45</v>
      </c>
      <c r="C7306">
        <v>-0.45</v>
      </c>
      <c r="D7306">
        <v>0.8</v>
      </c>
      <c r="E7306">
        <v>5.0000000000000001E-3</v>
      </c>
    </row>
    <row r="7307" spans="1:5">
      <c r="A7307">
        <v>19510405</v>
      </c>
      <c r="B7307">
        <v>1.4</v>
      </c>
      <c r="C7307">
        <v>0</v>
      </c>
      <c r="D7307">
        <v>1.0900000000000001</v>
      </c>
      <c r="E7307">
        <v>5.0000000000000001E-3</v>
      </c>
    </row>
    <row r="7308" spans="1:5">
      <c r="A7308">
        <v>19510406</v>
      </c>
      <c r="B7308">
        <v>0.35</v>
      </c>
      <c r="C7308">
        <v>0.17</v>
      </c>
      <c r="D7308">
        <v>0.16</v>
      </c>
      <c r="E7308">
        <v>5.0000000000000001E-3</v>
      </c>
    </row>
    <row r="7309" spans="1:5">
      <c r="A7309">
        <v>19510407</v>
      </c>
      <c r="B7309">
        <v>-0.09</v>
      </c>
      <c r="C7309">
        <v>0.18</v>
      </c>
      <c r="D7309">
        <v>-0.41</v>
      </c>
      <c r="E7309">
        <v>5.0000000000000001E-3</v>
      </c>
    </row>
    <row r="7310" spans="1:5">
      <c r="A7310">
        <v>19510409</v>
      </c>
      <c r="B7310">
        <v>0.04</v>
      </c>
      <c r="C7310">
        <v>0.06</v>
      </c>
      <c r="D7310">
        <v>-0.03</v>
      </c>
      <c r="E7310">
        <v>5.0000000000000001E-3</v>
      </c>
    </row>
    <row r="7311" spans="1:5">
      <c r="A7311">
        <v>19510410</v>
      </c>
      <c r="B7311">
        <v>-0.18</v>
      </c>
      <c r="C7311">
        <v>0.08</v>
      </c>
      <c r="D7311">
        <v>-0.33</v>
      </c>
      <c r="E7311">
        <v>5.0000000000000001E-3</v>
      </c>
    </row>
    <row r="7312" spans="1:5">
      <c r="A7312">
        <v>19510411</v>
      </c>
      <c r="B7312">
        <v>-0.18</v>
      </c>
      <c r="C7312">
        <v>-0.2</v>
      </c>
      <c r="D7312">
        <v>-0.53</v>
      </c>
      <c r="E7312">
        <v>5.0000000000000001E-3</v>
      </c>
    </row>
    <row r="7313" spans="1:5">
      <c r="A7313">
        <v>19510412</v>
      </c>
      <c r="B7313">
        <v>0.98</v>
      </c>
      <c r="C7313">
        <v>-0.1</v>
      </c>
      <c r="D7313">
        <v>0.71</v>
      </c>
      <c r="E7313">
        <v>5.0000000000000001E-3</v>
      </c>
    </row>
    <row r="7314" spans="1:5">
      <c r="A7314">
        <v>19510413</v>
      </c>
      <c r="B7314">
        <v>1.3</v>
      </c>
      <c r="C7314">
        <v>-0.26</v>
      </c>
      <c r="D7314">
        <v>0.93</v>
      </c>
      <c r="E7314">
        <v>5.0000000000000001E-3</v>
      </c>
    </row>
    <row r="7315" spans="1:5">
      <c r="A7315">
        <v>19510414</v>
      </c>
      <c r="B7315">
        <v>0.39</v>
      </c>
      <c r="C7315">
        <v>0.04</v>
      </c>
      <c r="D7315">
        <v>0.42</v>
      </c>
      <c r="E7315">
        <v>5.0000000000000001E-3</v>
      </c>
    </row>
    <row r="7316" spans="1:5">
      <c r="A7316">
        <v>19510416</v>
      </c>
      <c r="B7316">
        <v>-0.5</v>
      </c>
      <c r="C7316">
        <v>-0.12</v>
      </c>
      <c r="D7316">
        <v>-0.03</v>
      </c>
      <c r="E7316">
        <v>5.0000000000000001E-3</v>
      </c>
    </row>
    <row r="7317" spans="1:5">
      <c r="A7317">
        <v>19510417</v>
      </c>
      <c r="B7317">
        <v>0.15</v>
      </c>
      <c r="C7317">
        <v>0.04</v>
      </c>
      <c r="D7317">
        <v>0.02</v>
      </c>
      <c r="E7317">
        <v>5.0000000000000001E-3</v>
      </c>
    </row>
    <row r="7318" spans="1:5">
      <c r="A7318">
        <v>19510418</v>
      </c>
      <c r="B7318">
        <v>0.37</v>
      </c>
      <c r="C7318">
        <v>0.01</v>
      </c>
      <c r="D7318">
        <v>0.02</v>
      </c>
      <c r="E7318">
        <v>5.0000000000000001E-3</v>
      </c>
    </row>
    <row r="7319" spans="1:5">
      <c r="A7319">
        <v>19510419</v>
      </c>
      <c r="B7319">
        <v>-0.46</v>
      </c>
      <c r="C7319">
        <v>-0.04</v>
      </c>
      <c r="D7319">
        <v>0</v>
      </c>
      <c r="E7319">
        <v>5.0000000000000001E-3</v>
      </c>
    </row>
    <row r="7320" spans="1:5">
      <c r="A7320">
        <v>19510420</v>
      </c>
      <c r="B7320">
        <v>-0.05</v>
      </c>
      <c r="C7320">
        <v>0.04</v>
      </c>
      <c r="D7320">
        <v>-0.24</v>
      </c>
      <c r="E7320">
        <v>5.0000000000000001E-3</v>
      </c>
    </row>
    <row r="7321" spans="1:5">
      <c r="A7321">
        <v>19510421</v>
      </c>
      <c r="B7321">
        <v>0.02</v>
      </c>
      <c r="C7321">
        <v>-0.01</v>
      </c>
      <c r="D7321">
        <v>0.25</v>
      </c>
      <c r="E7321">
        <v>5.0000000000000001E-3</v>
      </c>
    </row>
    <row r="7322" spans="1:5">
      <c r="A7322">
        <v>19510423</v>
      </c>
      <c r="B7322">
        <v>-0.03</v>
      </c>
      <c r="C7322">
        <v>-0.16</v>
      </c>
      <c r="D7322">
        <v>-0.08</v>
      </c>
      <c r="E7322">
        <v>5.0000000000000001E-3</v>
      </c>
    </row>
    <row r="7323" spans="1:5">
      <c r="A7323">
        <v>19510424</v>
      </c>
      <c r="B7323">
        <v>-0.45</v>
      </c>
      <c r="C7323">
        <v>0.02</v>
      </c>
      <c r="D7323">
        <v>-0.39</v>
      </c>
      <c r="E7323">
        <v>5.0000000000000001E-3</v>
      </c>
    </row>
    <row r="7324" spans="1:5">
      <c r="A7324">
        <v>19510425</v>
      </c>
      <c r="B7324">
        <v>0.14000000000000001</v>
      </c>
      <c r="C7324">
        <v>-0.2</v>
      </c>
      <c r="D7324">
        <v>0.37</v>
      </c>
      <c r="E7324">
        <v>5.0000000000000001E-3</v>
      </c>
    </row>
    <row r="7325" spans="1:5">
      <c r="A7325">
        <v>19510426</v>
      </c>
      <c r="B7325">
        <v>0.87</v>
      </c>
      <c r="C7325">
        <v>-0.06</v>
      </c>
      <c r="D7325">
        <v>0.66</v>
      </c>
      <c r="E7325">
        <v>5.0000000000000001E-3</v>
      </c>
    </row>
    <row r="7326" spans="1:5">
      <c r="A7326">
        <v>19510427</v>
      </c>
      <c r="B7326">
        <v>0.91</v>
      </c>
      <c r="C7326">
        <v>-0.31</v>
      </c>
      <c r="D7326">
        <v>0.53</v>
      </c>
      <c r="E7326">
        <v>5.0000000000000001E-3</v>
      </c>
    </row>
    <row r="7327" spans="1:5">
      <c r="A7327">
        <v>19510428</v>
      </c>
      <c r="B7327">
        <v>0.16</v>
      </c>
      <c r="C7327">
        <v>0.1</v>
      </c>
      <c r="D7327">
        <v>0</v>
      </c>
      <c r="E7327">
        <v>5.0000000000000001E-3</v>
      </c>
    </row>
    <row r="7328" spans="1:5">
      <c r="A7328">
        <v>19510430</v>
      </c>
      <c r="B7328">
        <v>-0.04</v>
      </c>
      <c r="C7328">
        <v>-0.15</v>
      </c>
      <c r="D7328">
        <v>-0.41</v>
      </c>
      <c r="E7328">
        <v>5.0000000000000001E-3</v>
      </c>
    </row>
    <row r="7329" spans="1:5">
      <c r="A7329">
        <v>19510501</v>
      </c>
      <c r="B7329">
        <v>0.32</v>
      </c>
      <c r="C7329">
        <v>-0.18</v>
      </c>
      <c r="D7329">
        <v>0.12</v>
      </c>
      <c r="E7329">
        <v>5.0000000000000001E-3</v>
      </c>
    </row>
    <row r="7330" spans="1:5">
      <c r="A7330">
        <v>19510502</v>
      </c>
      <c r="B7330">
        <v>0.28000000000000003</v>
      </c>
      <c r="C7330">
        <v>-0.06</v>
      </c>
      <c r="D7330">
        <v>0.11</v>
      </c>
      <c r="E7330">
        <v>5.0000000000000001E-3</v>
      </c>
    </row>
    <row r="7331" spans="1:5">
      <c r="A7331">
        <v>19510503</v>
      </c>
      <c r="B7331">
        <v>0.73</v>
      </c>
      <c r="C7331">
        <v>-0.42</v>
      </c>
      <c r="D7331">
        <v>0.9</v>
      </c>
      <c r="E7331">
        <v>5.0000000000000001E-3</v>
      </c>
    </row>
    <row r="7332" spans="1:5">
      <c r="A7332">
        <v>19510504</v>
      </c>
      <c r="B7332">
        <v>0.05</v>
      </c>
      <c r="C7332">
        <v>0</v>
      </c>
      <c r="D7332">
        <v>-0.2</v>
      </c>
      <c r="E7332">
        <v>5.0000000000000001E-3</v>
      </c>
    </row>
    <row r="7333" spans="1:5">
      <c r="A7333">
        <v>19510505</v>
      </c>
      <c r="B7333">
        <v>-0.28999999999999998</v>
      </c>
      <c r="C7333">
        <v>0.2</v>
      </c>
      <c r="D7333">
        <v>-0.03</v>
      </c>
      <c r="E7333">
        <v>5.0000000000000001E-3</v>
      </c>
    </row>
    <row r="7334" spans="1:5">
      <c r="A7334">
        <v>19510507</v>
      </c>
      <c r="B7334">
        <v>-0.2</v>
      </c>
      <c r="C7334">
        <v>-7.0000000000000007E-2</v>
      </c>
      <c r="D7334">
        <v>-0.4</v>
      </c>
      <c r="E7334">
        <v>5.0000000000000001E-3</v>
      </c>
    </row>
    <row r="7335" spans="1:5">
      <c r="A7335">
        <v>19510508</v>
      </c>
      <c r="B7335">
        <v>0.35</v>
      </c>
      <c r="C7335">
        <v>-0.09</v>
      </c>
      <c r="D7335">
        <v>-0.17</v>
      </c>
      <c r="E7335">
        <v>5.0000000000000001E-3</v>
      </c>
    </row>
    <row r="7336" spans="1:5">
      <c r="A7336">
        <v>19510509</v>
      </c>
      <c r="B7336">
        <v>0.22</v>
      </c>
      <c r="C7336">
        <v>-0.03</v>
      </c>
      <c r="D7336">
        <v>0.39</v>
      </c>
      <c r="E7336">
        <v>5.0000000000000001E-3</v>
      </c>
    </row>
    <row r="7337" spans="1:5">
      <c r="A7337">
        <v>19510510</v>
      </c>
      <c r="B7337">
        <v>-0.51</v>
      </c>
      <c r="C7337">
        <v>0.22</v>
      </c>
      <c r="D7337">
        <v>-0.31</v>
      </c>
      <c r="E7337">
        <v>5.0000000000000001E-3</v>
      </c>
    </row>
    <row r="7338" spans="1:5">
      <c r="A7338">
        <v>19510511</v>
      </c>
      <c r="B7338">
        <v>-0.52</v>
      </c>
      <c r="C7338">
        <v>0.26</v>
      </c>
      <c r="D7338">
        <v>-0.19</v>
      </c>
      <c r="E7338">
        <v>5.0000000000000001E-3</v>
      </c>
    </row>
    <row r="7339" spans="1:5">
      <c r="A7339">
        <v>19510512</v>
      </c>
      <c r="B7339">
        <v>-0.56000000000000005</v>
      </c>
      <c r="C7339">
        <v>0.16</v>
      </c>
      <c r="D7339">
        <v>-0.15</v>
      </c>
      <c r="E7339">
        <v>5.0000000000000001E-3</v>
      </c>
    </row>
    <row r="7340" spans="1:5">
      <c r="A7340">
        <v>19510514</v>
      </c>
      <c r="B7340">
        <v>-0.08</v>
      </c>
      <c r="C7340">
        <v>-0.03</v>
      </c>
      <c r="D7340">
        <v>-0.01</v>
      </c>
      <c r="E7340">
        <v>5.0000000000000001E-3</v>
      </c>
    </row>
    <row r="7341" spans="1:5">
      <c r="A7341">
        <v>19510515</v>
      </c>
      <c r="B7341">
        <v>-1.53</v>
      </c>
      <c r="C7341">
        <v>0.08</v>
      </c>
      <c r="D7341">
        <v>-0.41</v>
      </c>
      <c r="E7341">
        <v>5.0000000000000001E-3</v>
      </c>
    </row>
    <row r="7342" spans="1:5">
      <c r="A7342">
        <v>19510516</v>
      </c>
      <c r="B7342">
        <v>-0.31</v>
      </c>
      <c r="C7342">
        <v>0.17</v>
      </c>
      <c r="D7342">
        <v>0.24</v>
      </c>
      <c r="E7342">
        <v>5.0000000000000001E-3</v>
      </c>
    </row>
    <row r="7343" spans="1:5">
      <c r="A7343">
        <v>19510517</v>
      </c>
      <c r="B7343">
        <v>0.96</v>
      </c>
      <c r="C7343">
        <v>-0.24</v>
      </c>
      <c r="D7343">
        <v>0.34</v>
      </c>
      <c r="E7343">
        <v>5.0000000000000001E-3</v>
      </c>
    </row>
    <row r="7344" spans="1:5">
      <c r="A7344">
        <v>19510518</v>
      </c>
      <c r="B7344">
        <v>-1.59</v>
      </c>
      <c r="C7344">
        <v>0.21</v>
      </c>
      <c r="D7344">
        <v>-1.37</v>
      </c>
      <c r="E7344">
        <v>5.0000000000000001E-3</v>
      </c>
    </row>
    <row r="7345" spans="1:5">
      <c r="A7345">
        <v>19510519</v>
      </c>
      <c r="B7345">
        <v>7.0000000000000007E-2</v>
      </c>
      <c r="C7345">
        <v>-0.16</v>
      </c>
      <c r="D7345">
        <v>-0.05</v>
      </c>
      <c r="E7345">
        <v>5.0000000000000001E-3</v>
      </c>
    </row>
    <row r="7346" spans="1:5">
      <c r="A7346">
        <v>19510521</v>
      </c>
      <c r="B7346">
        <v>-0.42</v>
      </c>
      <c r="C7346">
        <v>-0.05</v>
      </c>
      <c r="D7346">
        <v>-0.52</v>
      </c>
      <c r="E7346">
        <v>5.0000000000000001E-3</v>
      </c>
    </row>
    <row r="7347" spans="1:5">
      <c r="A7347">
        <v>19510522</v>
      </c>
      <c r="B7347">
        <v>-0.32</v>
      </c>
      <c r="C7347">
        <v>7.0000000000000007E-2</v>
      </c>
      <c r="D7347">
        <v>-0.13</v>
      </c>
      <c r="E7347">
        <v>5.0000000000000001E-3</v>
      </c>
    </row>
    <row r="7348" spans="1:5">
      <c r="A7348">
        <v>19510523</v>
      </c>
      <c r="B7348">
        <v>-0.65</v>
      </c>
      <c r="C7348">
        <v>0.23</v>
      </c>
      <c r="D7348">
        <v>-0.46</v>
      </c>
      <c r="E7348">
        <v>5.0000000000000001E-3</v>
      </c>
    </row>
    <row r="7349" spans="1:5">
      <c r="A7349">
        <v>19510524</v>
      </c>
      <c r="B7349">
        <v>-0.41</v>
      </c>
      <c r="C7349">
        <v>-0.1</v>
      </c>
      <c r="D7349">
        <v>-0.02</v>
      </c>
      <c r="E7349">
        <v>5.0000000000000001E-3</v>
      </c>
    </row>
    <row r="7350" spans="1:5">
      <c r="A7350">
        <v>19510525</v>
      </c>
      <c r="B7350">
        <v>0.09</v>
      </c>
      <c r="C7350">
        <v>0.52</v>
      </c>
      <c r="D7350">
        <v>0.12</v>
      </c>
      <c r="E7350">
        <v>5.0000000000000001E-3</v>
      </c>
    </row>
    <row r="7351" spans="1:5">
      <c r="A7351">
        <v>19510526</v>
      </c>
      <c r="B7351">
        <v>0.18</v>
      </c>
      <c r="C7351">
        <v>-0.04</v>
      </c>
      <c r="D7351">
        <v>-0.02</v>
      </c>
      <c r="E7351">
        <v>5.0000000000000001E-3</v>
      </c>
    </row>
    <row r="7352" spans="1:5">
      <c r="A7352">
        <v>19510528</v>
      </c>
      <c r="B7352">
        <v>0.51</v>
      </c>
      <c r="C7352">
        <v>-0.06</v>
      </c>
      <c r="D7352">
        <v>0.24</v>
      </c>
      <c r="E7352">
        <v>5.0000000000000001E-3</v>
      </c>
    </row>
    <row r="7353" spans="1:5">
      <c r="A7353">
        <v>19510529</v>
      </c>
      <c r="B7353">
        <v>0.73</v>
      </c>
      <c r="C7353">
        <v>-0.34</v>
      </c>
      <c r="D7353">
        <v>0.31</v>
      </c>
      <c r="E7353">
        <v>5.0000000000000001E-3</v>
      </c>
    </row>
    <row r="7354" spans="1:5">
      <c r="A7354">
        <v>19510531</v>
      </c>
      <c r="B7354">
        <v>0.55000000000000004</v>
      </c>
      <c r="C7354">
        <v>-0.26</v>
      </c>
      <c r="D7354">
        <v>0.35</v>
      </c>
      <c r="E7354">
        <v>5.0000000000000001E-3</v>
      </c>
    </row>
    <row r="7355" spans="1:5">
      <c r="A7355">
        <v>19510601</v>
      </c>
      <c r="B7355">
        <v>-0.15</v>
      </c>
      <c r="C7355">
        <v>-0.24</v>
      </c>
      <c r="D7355">
        <v>-0.04</v>
      </c>
      <c r="E7355">
        <v>6.0000000000000001E-3</v>
      </c>
    </row>
    <row r="7356" spans="1:5">
      <c r="A7356">
        <v>19510604</v>
      </c>
      <c r="B7356">
        <v>-0.96</v>
      </c>
      <c r="C7356">
        <v>0.1</v>
      </c>
      <c r="D7356">
        <v>-0.92</v>
      </c>
      <c r="E7356">
        <v>6.0000000000000001E-3</v>
      </c>
    </row>
    <row r="7357" spans="1:5">
      <c r="A7357">
        <v>19510605</v>
      </c>
      <c r="B7357">
        <v>0.17</v>
      </c>
      <c r="C7357">
        <v>-0.11</v>
      </c>
      <c r="D7357">
        <v>0.13</v>
      </c>
      <c r="E7357">
        <v>6.0000000000000001E-3</v>
      </c>
    </row>
    <row r="7358" spans="1:5">
      <c r="A7358">
        <v>19510606</v>
      </c>
      <c r="B7358">
        <v>0.89</v>
      </c>
      <c r="C7358">
        <v>-0.06</v>
      </c>
      <c r="D7358">
        <v>0.63</v>
      </c>
      <c r="E7358">
        <v>6.0000000000000001E-3</v>
      </c>
    </row>
    <row r="7359" spans="1:5">
      <c r="A7359">
        <v>19510607</v>
      </c>
      <c r="B7359">
        <v>0.5</v>
      </c>
      <c r="C7359">
        <v>0.05</v>
      </c>
      <c r="D7359">
        <v>0.47</v>
      </c>
      <c r="E7359">
        <v>6.0000000000000001E-3</v>
      </c>
    </row>
    <row r="7360" spans="1:5">
      <c r="A7360">
        <v>19510608</v>
      </c>
      <c r="B7360">
        <v>-0.19</v>
      </c>
      <c r="C7360">
        <v>-0.09</v>
      </c>
      <c r="D7360">
        <v>-0.19</v>
      </c>
      <c r="E7360">
        <v>6.0000000000000001E-3</v>
      </c>
    </row>
    <row r="7361" spans="1:5">
      <c r="A7361">
        <v>19510611</v>
      </c>
      <c r="B7361">
        <v>0.5</v>
      </c>
      <c r="C7361">
        <v>-0.26</v>
      </c>
      <c r="D7361">
        <v>0.41</v>
      </c>
      <c r="E7361">
        <v>6.0000000000000001E-3</v>
      </c>
    </row>
    <row r="7362" spans="1:5">
      <c r="A7362">
        <v>19510612</v>
      </c>
      <c r="B7362">
        <v>-0.41</v>
      </c>
      <c r="C7362">
        <v>0.17</v>
      </c>
      <c r="D7362">
        <v>-0.63</v>
      </c>
      <c r="E7362">
        <v>6.0000000000000001E-3</v>
      </c>
    </row>
    <row r="7363" spans="1:5">
      <c r="A7363">
        <v>19510613</v>
      </c>
      <c r="B7363">
        <v>0.08</v>
      </c>
      <c r="C7363">
        <v>-0.24</v>
      </c>
      <c r="D7363">
        <v>-0.28999999999999998</v>
      </c>
      <c r="E7363">
        <v>6.0000000000000001E-3</v>
      </c>
    </row>
    <row r="7364" spans="1:5">
      <c r="A7364">
        <v>19510614</v>
      </c>
      <c r="B7364">
        <v>0.96</v>
      </c>
      <c r="C7364">
        <v>-0.44</v>
      </c>
      <c r="D7364">
        <v>0.35</v>
      </c>
      <c r="E7364">
        <v>6.0000000000000001E-3</v>
      </c>
    </row>
    <row r="7365" spans="1:5">
      <c r="A7365">
        <v>19510615</v>
      </c>
      <c r="B7365">
        <v>0.65</v>
      </c>
      <c r="C7365">
        <v>-0.43</v>
      </c>
      <c r="D7365">
        <v>0.35</v>
      </c>
      <c r="E7365">
        <v>6.0000000000000001E-3</v>
      </c>
    </row>
    <row r="7366" spans="1:5">
      <c r="A7366">
        <v>19510618</v>
      </c>
      <c r="B7366">
        <v>-0.05</v>
      </c>
      <c r="C7366">
        <v>-0.23</v>
      </c>
      <c r="D7366">
        <v>-0.33</v>
      </c>
      <c r="E7366">
        <v>6.0000000000000001E-3</v>
      </c>
    </row>
    <row r="7367" spans="1:5">
      <c r="A7367">
        <v>19510619</v>
      </c>
      <c r="B7367">
        <v>-0.11</v>
      </c>
      <c r="C7367">
        <v>-0.22</v>
      </c>
      <c r="D7367">
        <v>0.04</v>
      </c>
      <c r="E7367">
        <v>6.0000000000000001E-3</v>
      </c>
    </row>
    <row r="7368" spans="1:5">
      <c r="A7368">
        <v>19510620</v>
      </c>
      <c r="B7368">
        <v>-0.45</v>
      </c>
      <c r="C7368">
        <v>0.32</v>
      </c>
      <c r="D7368">
        <v>-0.43</v>
      </c>
      <c r="E7368">
        <v>6.0000000000000001E-3</v>
      </c>
    </row>
    <row r="7369" spans="1:5">
      <c r="A7369">
        <v>19510621</v>
      </c>
      <c r="B7369">
        <v>-0.56999999999999995</v>
      </c>
      <c r="C7369">
        <v>0.01</v>
      </c>
      <c r="D7369">
        <v>-0.28000000000000003</v>
      </c>
      <c r="E7369">
        <v>6.0000000000000001E-3</v>
      </c>
    </row>
    <row r="7370" spans="1:5">
      <c r="A7370">
        <v>19510622</v>
      </c>
      <c r="B7370">
        <v>-0.79</v>
      </c>
      <c r="C7370">
        <v>0.16</v>
      </c>
      <c r="D7370">
        <v>-0.31</v>
      </c>
      <c r="E7370">
        <v>6.0000000000000001E-3</v>
      </c>
    </row>
    <row r="7371" spans="1:5">
      <c r="A7371">
        <v>19510625</v>
      </c>
      <c r="B7371">
        <v>-1.54</v>
      </c>
      <c r="C7371">
        <v>-0.42</v>
      </c>
      <c r="D7371">
        <v>-1.5</v>
      </c>
      <c r="E7371">
        <v>6.0000000000000001E-3</v>
      </c>
    </row>
    <row r="7372" spans="1:5">
      <c r="A7372">
        <v>19510626</v>
      </c>
      <c r="B7372">
        <v>0.24</v>
      </c>
      <c r="C7372">
        <v>0.2</v>
      </c>
      <c r="D7372">
        <v>-0.23</v>
      </c>
      <c r="E7372">
        <v>6.0000000000000001E-3</v>
      </c>
    </row>
    <row r="7373" spans="1:5">
      <c r="A7373">
        <v>19510627</v>
      </c>
      <c r="B7373">
        <v>0.45</v>
      </c>
      <c r="C7373">
        <v>-0.08</v>
      </c>
      <c r="D7373">
        <v>0.23</v>
      </c>
      <c r="E7373">
        <v>6.0000000000000001E-3</v>
      </c>
    </row>
    <row r="7374" spans="1:5">
      <c r="A7374">
        <v>19510628</v>
      </c>
      <c r="B7374">
        <v>-1.0900000000000001</v>
      </c>
      <c r="C7374">
        <v>-0.23</v>
      </c>
      <c r="D7374">
        <v>-0.7</v>
      </c>
      <c r="E7374">
        <v>6.0000000000000001E-3</v>
      </c>
    </row>
    <row r="7375" spans="1:5">
      <c r="A7375">
        <v>19510629</v>
      </c>
      <c r="B7375">
        <v>-0.74</v>
      </c>
      <c r="C7375">
        <v>0.03</v>
      </c>
      <c r="D7375">
        <v>-0.84</v>
      </c>
      <c r="E7375">
        <v>6.0000000000000001E-3</v>
      </c>
    </row>
    <row r="7376" spans="1:5">
      <c r="A7376">
        <v>19510702</v>
      </c>
      <c r="B7376">
        <v>0.6</v>
      </c>
      <c r="C7376">
        <v>-0.28999999999999998</v>
      </c>
      <c r="D7376">
        <v>0.35</v>
      </c>
      <c r="E7376">
        <v>6.0000000000000001E-3</v>
      </c>
    </row>
    <row r="7377" spans="1:5">
      <c r="A7377">
        <v>19510703</v>
      </c>
      <c r="B7377">
        <v>0.7</v>
      </c>
      <c r="C7377">
        <v>0.12</v>
      </c>
      <c r="D7377">
        <v>0.31</v>
      </c>
      <c r="E7377">
        <v>6.0000000000000001E-3</v>
      </c>
    </row>
    <row r="7378" spans="1:5">
      <c r="A7378">
        <v>19510705</v>
      </c>
      <c r="B7378">
        <v>1.55</v>
      </c>
      <c r="C7378">
        <v>-0.31</v>
      </c>
      <c r="D7378">
        <v>0.6</v>
      </c>
      <c r="E7378">
        <v>6.0000000000000001E-3</v>
      </c>
    </row>
    <row r="7379" spans="1:5">
      <c r="A7379">
        <v>19510706</v>
      </c>
      <c r="B7379">
        <v>0</v>
      </c>
      <c r="C7379">
        <v>0.13</v>
      </c>
      <c r="D7379">
        <v>-0.32</v>
      </c>
      <c r="E7379">
        <v>6.0000000000000001E-3</v>
      </c>
    </row>
    <row r="7380" spans="1:5">
      <c r="A7380">
        <v>19510709</v>
      </c>
      <c r="B7380">
        <v>0.23</v>
      </c>
      <c r="C7380">
        <v>-0.25</v>
      </c>
      <c r="D7380">
        <v>-0.18</v>
      </c>
      <c r="E7380">
        <v>6.0000000000000001E-3</v>
      </c>
    </row>
    <row r="7381" spans="1:5">
      <c r="A7381">
        <v>19510710</v>
      </c>
      <c r="B7381">
        <v>-0.37</v>
      </c>
      <c r="C7381">
        <v>-0.02</v>
      </c>
      <c r="D7381">
        <v>-0.19</v>
      </c>
      <c r="E7381">
        <v>6.0000000000000001E-3</v>
      </c>
    </row>
    <row r="7382" spans="1:5">
      <c r="A7382">
        <v>19510711</v>
      </c>
      <c r="B7382">
        <v>0.21</v>
      </c>
      <c r="C7382">
        <v>-0.03</v>
      </c>
      <c r="D7382">
        <v>0.46</v>
      </c>
      <c r="E7382">
        <v>6.0000000000000001E-3</v>
      </c>
    </row>
    <row r="7383" spans="1:5">
      <c r="A7383">
        <v>19510712</v>
      </c>
      <c r="B7383">
        <v>0.44</v>
      </c>
      <c r="C7383">
        <v>-0.14000000000000001</v>
      </c>
      <c r="D7383">
        <v>-7.0000000000000007E-2</v>
      </c>
      <c r="E7383">
        <v>6.0000000000000001E-3</v>
      </c>
    </row>
    <row r="7384" spans="1:5">
      <c r="A7384">
        <v>19510713</v>
      </c>
      <c r="B7384">
        <v>0.69</v>
      </c>
      <c r="C7384">
        <v>-0.15</v>
      </c>
      <c r="D7384">
        <v>-0.02</v>
      </c>
      <c r="E7384">
        <v>6.0000000000000001E-3</v>
      </c>
    </row>
    <row r="7385" spans="1:5">
      <c r="A7385">
        <v>19510716</v>
      </c>
      <c r="B7385">
        <v>-0.74</v>
      </c>
      <c r="C7385">
        <v>0.23</v>
      </c>
      <c r="D7385">
        <v>-0.66</v>
      </c>
      <c r="E7385">
        <v>6.0000000000000001E-3</v>
      </c>
    </row>
    <row r="7386" spans="1:5">
      <c r="A7386">
        <v>19510717</v>
      </c>
      <c r="B7386">
        <v>0.65</v>
      </c>
      <c r="C7386">
        <v>-0.66</v>
      </c>
      <c r="D7386">
        <v>0.18</v>
      </c>
      <c r="E7386">
        <v>6.0000000000000001E-3</v>
      </c>
    </row>
    <row r="7387" spans="1:5">
      <c r="A7387">
        <v>19510718</v>
      </c>
      <c r="B7387">
        <v>-0.04</v>
      </c>
      <c r="C7387">
        <v>0.08</v>
      </c>
      <c r="D7387">
        <v>-0.18</v>
      </c>
      <c r="E7387">
        <v>6.0000000000000001E-3</v>
      </c>
    </row>
    <row r="7388" spans="1:5">
      <c r="A7388">
        <v>19510719</v>
      </c>
      <c r="B7388">
        <v>0.08</v>
      </c>
      <c r="C7388">
        <v>0.1</v>
      </c>
      <c r="D7388">
        <v>-0.08</v>
      </c>
      <c r="E7388">
        <v>6.0000000000000001E-3</v>
      </c>
    </row>
    <row r="7389" spans="1:5">
      <c r="A7389">
        <v>19510720</v>
      </c>
      <c r="B7389">
        <v>0.16</v>
      </c>
      <c r="C7389">
        <v>0.15</v>
      </c>
      <c r="D7389">
        <v>0.36</v>
      </c>
      <c r="E7389">
        <v>6.0000000000000001E-3</v>
      </c>
    </row>
    <row r="7390" spans="1:5">
      <c r="A7390">
        <v>19510723</v>
      </c>
      <c r="B7390">
        <v>0.83</v>
      </c>
      <c r="C7390">
        <v>-0.56999999999999995</v>
      </c>
      <c r="D7390">
        <v>0.37</v>
      </c>
      <c r="E7390">
        <v>6.0000000000000001E-3</v>
      </c>
    </row>
    <row r="7391" spans="1:5">
      <c r="A7391">
        <v>19510724</v>
      </c>
      <c r="B7391">
        <v>1.2</v>
      </c>
      <c r="C7391">
        <v>-0.66</v>
      </c>
      <c r="D7391">
        <v>0.65</v>
      </c>
      <c r="E7391">
        <v>6.0000000000000001E-3</v>
      </c>
    </row>
    <row r="7392" spans="1:5">
      <c r="A7392">
        <v>19510725</v>
      </c>
      <c r="B7392">
        <v>-0.18</v>
      </c>
      <c r="C7392">
        <v>0.34</v>
      </c>
      <c r="D7392">
        <v>0.16</v>
      </c>
      <c r="E7392">
        <v>6.0000000000000001E-3</v>
      </c>
    </row>
    <row r="7393" spans="1:5">
      <c r="A7393">
        <v>19510726</v>
      </c>
      <c r="B7393">
        <v>0.5</v>
      </c>
      <c r="C7393">
        <v>7.0000000000000007E-2</v>
      </c>
      <c r="D7393">
        <v>0.22</v>
      </c>
      <c r="E7393">
        <v>6.0000000000000001E-3</v>
      </c>
    </row>
    <row r="7394" spans="1:5">
      <c r="A7394">
        <v>19510727</v>
      </c>
      <c r="B7394">
        <v>0.28000000000000003</v>
      </c>
      <c r="C7394">
        <v>-0.03</v>
      </c>
      <c r="D7394">
        <v>0.18</v>
      </c>
      <c r="E7394">
        <v>6.0000000000000001E-3</v>
      </c>
    </row>
    <row r="7395" spans="1:5">
      <c r="A7395">
        <v>19510730</v>
      </c>
      <c r="B7395">
        <v>0.59</v>
      </c>
      <c r="C7395">
        <v>-0.43</v>
      </c>
      <c r="D7395">
        <v>-0.23</v>
      </c>
      <c r="E7395">
        <v>6.0000000000000001E-3</v>
      </c>
    </row>
    <row r="7396" spans="1:5">
      <c r="A7396">
        <v>19510731</v>
      </c>
      <c r="B7396">
        <v>-0.64</v>
      </c>
      <c r="C7396">
        <v>0.4</v>
      </c>
      <c r="D7396">
        <v>0.03</v>
      </c>
      <c r="E7396">
        <v>6.0000000000000001E-3</v>
      </c>
    </row>
    <row r="7397" spans="1:5">
      <c r="A7397">
        <v>19510801</v>
      </c>
      <c r="B7397">
        <v>0.67</v>
      </c>
      <c r="C7397">
        <v>0.01</v>
      </c>
      <c r="D7397">
        <v>0.82</v>
      </c>
      <c r="E7397">
        <v>6.0000000000000001E-3</v>
      </c>
    </row>
    <row r="7398" spans="1:5">
      <c r="A7398">
        <v>19510802</v>
      </c>
      <c r="B7398">
        <v>1.03</v>
      </c>
      <c r="C7398">
        <v>-0.09</v>
      </c>
      <c r="D7398">
        <v>0.04</v>
      </c>
      <c r="E7398">
        <v>6.0000000000000001E-3</v>
      </c>
    </row>
    <row r="7399" spans="1:5">
      <c r="A7399">
        <v>19510803</v>
      </c>
      <c r="B7399">
        <v>0.16</v>
      </c>
      <c r="C7399">
        <v>-0.01</v>
      </c>
      <c r="D7399">
        <v>-0.33</v>
      </c>
      <c r="E7399">
        <v>6.0000000000000001E-3</v>
      </c>
    </row>
    <row r="7400" spans="1:5">
      <c r="A7400">
        <v>19510806</v>
      </c>
      <c r="B7400">
        <v>0.66</v>
      </c>
      <c r="C7400">
        <v>-0.41</v>
      </c>
      <c r="D7400">
        <v>0.36</v>
      </c>
      <c r="E7400">
        <v>6.0000000000000001E-3</v>
      </c>
    </row>
    <row r="7401" spans="1:5">
      <c r="A7401">
        <v>19510807</v>
      </c>
      <c r="B7401">
        <v>-0.03</v>
      </c>
      <c r="C7401">
        <v>0.2</v>
      </c>
      <c r="D7401">
        <v>-0.22</v>
      </c>
      <c r="E7401">
        <v>6.0000000000000001E-3</v>
      </c>
    </row>
    <row r="7402" spans="1:5">
      <c r="A7402">
        <v>19510808</v>
      </c>
      <c r="B7402">
        <v>-0.17</v>
      </c>
      <c r="C7402">
        <v>0.15</v>
      </c>
      <c r="D7402">
        <v>-0.22</v>
      </c>
      <c r="E7402">
        <v>6.0000000000000001E-3</v>
      </c>
    </row>
    <row r="7403" spans="1:5">
      <c r="A7403">
        <v>19510809</v>
      </c>
      <c r="B7403">
        <v>-0.36</v>
      </c>
      <c r="C7403">
        <v>0.3</v>
      </c>
      <c r="D7403">
        <v>-0.17</v>
      </c>
      <c r="E7403">
        <v>6.0000000000000001E-3</v>
      </c>
    </row>
    <row r="7404" spans="1:5">
      <c r="A7404">
        <v>19510810</v>
      </c>
      <c r="B7404">
        <v>-0.17</v>
      </c>
      <c r="C7404">
        <v>0</v>
      </c>
      <c r="D7404">
        <v>-0.33</v>
      </c>
      <c r="E7404">
        <v>6.0000000000000001E-3</v>
      </c>
    </row>
    <row r="7405" spans="1:5">
      <c r="A7405">
        <v>19510813</v>
      </c>
      <c r="B7405">
        <v>0.12</v>
      </c>
      <c r="C7405">
        <v>0.26</v>
      </c>
      <c r="D7405">
        <v>-0.34</v>
      </c>
      <c r="E7405">
        <v>6.0000000000000001E-3</v>
      </c>
    </row>
    <row r="7406" spans="1:5">
      <c r="A7406">
        <v>19510814</v>
      </c>
      <c r="B7406">
        <v>-0.08</v>
      </c>
      <c r="C7406">
        <v>-0.1</v>
      </c>
      <c r="D7406">
        <v>-0.04</v>
      </c>
      <c r="E7406">
        <v>6.0000000000000001E-3</v>
      </c>
    </row>
    <row r="7407" spans="1:5">
      <c r="A7407">
        <v>19510815</v>
      </c>
      <c r="B7407">
        <v>0.39</v>
      </c>
      <c r="C7407">
        <v>-0.14000000000000001</v>
      </c>
      <c r="D7407">
        <v>0.56999999999999995</v>
      </c>
      <c r="E7407">
        <v>6.0000000000000001E-3</v>
      </c>
    </row>
    <row r="7408" spans="1:5">
      <c r="A7408">
        <v>19510816</v>
      </c>
      <c r="B7408">
        <v>0.52</v>
      </c>
      <c r="C7408">
        <v>0.11</v>
      </c>
      <c r="D7408">
        <v>0.04</v>
      </c>
      <c r="E7408">
        <v>6.0000000000000001E-3</v>
      </c>
    </row>
    <row r="7409" spans="1:5">
      <c r="A7409">
        <v>19510817</v>
      </c>
      <c r="B7409">
        <v>0.27</v>
      </c>
      <c r="C7409">
        <v>0.1</v>
      </c>
      <c r="D7409">
        <v>0.18</v>
      </c>
      <c r="E7409">
        <v>6.0000000000000001E-3</v>
      </c>
    </row>
    <row r="7410" spans="1:5">
      <c r="A7410">
        <v>19510820</v>
      </c>
      <c r="B7410">
        <v>-7.0000000000000007E-2</v>
      </c>
      <c r="C7410">
        <v>0.05</v>
      </c>
      <c r="D7410">
        <v>-0.34</v>
      </c>
      <c r="E7410">
        <v>6.0000000000000001E-3</v>
      </c>
    </row>
    <row r="7411" spans="1:5">
      <c r="A7411">
        <v>19510821</v>
      </c>
      <c r="B7411">
        <v>-0.38</v>
      </c>
      <c r="C7411">
        <v>0.08</v>
      </c>
      <c r="D7411">
        <v>-0.31</v>
      </c>
      <c r="E7411">
        <v>6.0000000000000001E-3</v>
      </c>
    </row>
    <row r="7412" spans="1:5">
      <c r="A7412">
        <v>19510822</v>
      </c>
      <c r="B7412">
        <v>-0.46</v>
      </c>
      <c r="C7412">
        <v>0.16</v>
      </c>
      <c r="D7412">
        <v>-0.43</v>
      </c>
      <c r="E7412">
        <v>6.0000000000000001E-3</v>
      </c>
    </row>
    <row r="7413" spans="1:5">
      <c r="A7413">
        <v>19510823</v>
      </c>
      <c r="B7413">
        <v>0.62</v>
      </c>
      <c r="C7413">
        <v>-0.09</v>
      </c>
      <c r="D7413">
        <v>0.28000000000000003</v>
      </c>
      <c r="E7413">
        <v>6.0000000000000001E-3</v>
      </c>
    </row>
    <row r="7414" spans="1:5">
      <c r="A7414">
        <v>19510824</v>
      </c>
      <c r="B7414">
        <v>0.02</v>
      </c>
      <c r="C7414">
        <v>0.14000000000000001</v>
      </c>
      <c r="D7414">
        <v>7.0000000000000007E-2</v>
      </c>
      <c r="E7414">
        <v>6.0000000000000001E-3</v>
      </c>
    </row>
    <row r="7415" spans="1:5">
      <c r="A7415">
        <v>19510827</v>
      </c>
      <c r="B7415">
        <v>-0.15</v>
      </c>
      <c r="C7415">
        <v>0.02</v>
      </c>
      <c r="D7415">
        <v>-0.32</v>
      </c>
      <c r="E7415">
        <v>6.0000000000000001E-3</v>
      </c>
    </row>
    <row r="7416" spans="1:5">
      <c r="A7416">
        <v>19510828</v>
      </c>
      <c r="B7416">
        <v>0.09</v>
      </c>
      <c r="C7416">
        <v>0.21</v>
      </c>
      <c r="D7416">
        <v>0.14000000000000001</v>
      </c>
      <c r="E7416">
        <v>6.0000000000000001E-3</v>
      </c>
    </row>
    <row r="7417" spans="1:5">
      <c r="A7417">
        <v>19510829</v>
      </c>
      <c r="B7417">
        <v>0.77</v>
      </c>
      <c r="C7417">
        <v>-0.08</v>
      </c>
      <c r="D7417">
        <v>0.14000000000000001</v>
      </c>
      <c r="E7417">
        <v>6.0000000000000001E-3</v>
      </c>
    </row>
    <row r="7418" spans="1:5">
      <c r="A7418">
        <v>19510830</v>
      </c>
      <c r="B7418">
        <v>0.67</v>
      </c>
      <c r="C7418">
        <v>-0.06</v>
      </c>
      <c r="D7418">
        <v>0.13</v>
      </c>
      <c r="E7418">
        <v>6.0000000000000001E-3</v>
      </c>
    </row>
    <row r="7419" spans="1:5">
      <c r="A7419">
        <v>19510831</v>
      </c>
      <c r="B7419">
        <v>0.1</v>
      </c>
      <c r="C7419">
        <v>0.14000000000000001</v>
      </c>
      <c r="D7419">
        <v>0.17</v>
      </c>
      <c r="E7419">
        <v>6.0000000000000001E-3</v>
      </c>
    </row>
    <row r="7420" spans="1:5">
      <c r="A7420">
        <v>19510904</v>
      </c>
      <c r="B7420">
        <v>0.1</v>
      </c>
      <c r="C7420">
        <v>0.12</v>
      </c>
      <c r="D7420">
        <v>0.16</v>
      </c>
      <c r="E7420">
        <v>6.0000000000000001E-3</v>
      </c>
    </row>
    <row r="7421" spans="1:5">
      <c r="A7421">
        <v>19510905</v>
      </c>
      <c r="B7421">
        <v>0.77</v>
      </c>
      <c r="C7421">
        <v>-0.11</v>
      </c>
      <c r="D7421">
        <v>-7.0000000000000007E-2</v>
      </c>
      <c r="E7421">
        <v>6.0000000000000001E-3</v>
      </c>
    </row>
    <row r="7422" spans="1:5">
      <c r="A7422">
        <v>19510906</v>
      </c>
      <c r="B7422">
        <v>0.32</v>
      </c>
      <c r="C7422">
        <v>-0.22</v>
      </c>
      <c r="D7422">
        <v>0.34</v>
      </c>
      <c r="E7422">
        <v>6.0000000000000001E-3</v>
      </c>
    </row>
    <row r="7423" spans="1:5">
      <c r="A7423">
        <v>19510907</v>
      </c>
      <c r="B7423">
        <v>0.42</v>
      </c>
      <c r="C7423">
        <v>-0.17</v>
      </c>
      <c r="D7423">
        <v>0.15</v>
      </c>
      <c r="E7423">
        <v>6.0000000000000001E-3</v>
      </c>
    </row>
    <row r="7424" spans="1:5">
      <c r="A7424">
        <v>19510910</v>
      </c>
      <c r="B7424">
        <v>0.43</v>
      </c>
      <c r="C7424">
        <v>0.1</v>
      </c>
      <c r="D7424">
        <v>0.21</v>
      </c>
      <c r="E7424">
        <v>6.0000000000000001E-3</v>
      </c>
    </row>
    <row r="7425" spans="1:5">
      <c r="A7425">
        <v>19510911</v>
      </c>
      <c r="B7425">
        <v>-0.46</v>
      </c>
      <c r="C7425">
        <v>0.2</v>
      </c>
      <c r="D7425">
        <v>-0.37</v>
      </c>
      <c r="E7425">
        <v>6.0000000000000001E-3</v>
      </c>
    </row>
    <row r="7426" spans="1:5">
      <c r="A7426">
        <v>19510912</v>
      </c>
      <c r="B7426">
        <v>0.62</v>
      </c>
      <c r="C7426">
        <v>-0.04</v>
      </c>
      <c r="D7426">
        <v>0.35</v>
      </c>
      <c r="E7426">
        <v>6.0000000000000001E-3</v>
      </c>
    </row>
    <row r="7427" spans="1:5">
      <c r="A7427">
        <v>19510913</v>
      </c>
      <c r="B7427">
        <v>0.28000000000000003</v>
      </c>
      <c r="C7427">
        <v>-0.03</v>
      </c>
      <c r="D7427">
        <v>0.14000000000000001</v>
      </c>
      <c r="E7427">
        <v>6.0000000000000001E-3</v>
      </c>
    </row>
    <row r="7428" spans="1:5">
      <c r="A7428">
        <v>19510914</v>
      </c>
      <c r="B7428">
        <v>-0.05</v>
      </c>
      <c r="C7428">
        <v>0.22</v>
      </c>
      <c r="D7428">
        <v>-7.0000000000000007E-2</v>
      </c>
      <c r="E7428">
        <v>6.0000000000000001E-3</v>
      </c>
    </row>
    <row r="7429" spans="1:5">
      <c r="A7429">
        <v>19510917</v>
      </c>
      <c r="B7429">
        <v>-0.31</v>
      </c>
      <c r="C7429">
        <v>0.36</v>
      </c>
      <c r="D7429">
        <v>-0.28999999999999998</v>
      </c>
      <c r="E7429">
        <v>6.0000000000000001E-3</v>
      </c>
    </row>
    <row r="7430" spans="1:5">
      <c r="A7430">
        <v>19510918</v>
      </c>
      <c r="B7430">
        <v>-0.08</v>
      </c>
      <c r="C7430">
        <v>0.11</v>
      </c>
      <c r="D7430">
        <v>-0.4</v>
      </c>
      <c r="E7430">
        <v>6.0000000000000001E-3</v>
      </c>
    </row>
    <row r="7431" spans="1:5">
      <c r="A7431">
        <v>19510919</v>
      </c>
      <c r="B7431">
        <v>7.0000000000000007E-2</v>
      </c>
      <c r="C7431">
        <v>0.51</v>
      </c>
      <c r="D7431">
        <v>0.09</v>
      </c>
      <c r="E7431">
        <v>6.0000000000000001E-3</v>
      </c>
    </row>
    <row r="7432" spans="1:5">
      <c r="A7432">
        <v>19510920</v>
      </c>
      <c r="B7432">
        <v>-0.15</v>
      </c>
      <c r="C7432">
        <v>0.25</v>
      </c>
      <c r="D7432">
        <v>0.34</v>
      </c>
      <c r="E7432">
        <v>6.0000000000000001E-3</v>
      </c>
    </row>
    <row r="7433" spans="1:5">
      <c r="A7433">
        <v>19510921</v>
      </c>
      <c r="B7433">
        <v>-0.75</v>
      </c>
      <c r="C7433">
        <v>0.31</v>
      </c>
      <c r="D7433">
        <v>-0.02</v>
      </c>
      <c r="E7433">
        <v>6.0000000000000001E-3</v>
      </c>
    </row>
    <row r="7434" spans="1:5">
      <c r="A7434">
        <v>19510924</v>
      </c>
      <c r="B7434">
        <v>-0.48</v>
      </c>
      <c r="C7434">
        <v>0.22</v>
      </c>
      <c r="D7434">
        <v>0.33</v>
      </c>
      <c r="E7434">
        <v>6.0000000000000001E-3</v>
      </c>
    </row>
    <row r="7435" spans="1:5">
      <c r="A7435">
        <v>19510925</v>
      </c>
      <c r="B7435">
        <v>0.35</v>
      </c>
      <c r="C7435">
        <v>-0.09</v>
      </c>
      <c r="D7435">
        <v>0.13</v>
      </c>
      <c r="E7435">
        <v>6.0000000000000001E-3</v>
      </c>
    </row>
    <row r="7436" spans="1:5">
      <c r="A7436">
        <v>19510926</v>
      </c>
      <c r="B7436">
        <v>0.15</v>
      </c>
      <c r="C7436">
        <v>0.04</v>
      </c>
      <c r="D7436">
        <v>0</v>
      </c>
      <c r="E7436">
        <v>6.0000000000000001E-3</v>
      </c>
    </row>
    <row r="7437" spans="1:5">
      <c r="A7437">
        <v>19510927</v>
      </c>
      <c r="B7437">
        <v>-0.48</v>
      </c>
      <c r="C7437">
        <v>-7.0000000000000007E-2</v>
      </c>
      <c r="D7437">
        <v>-0.25</v>
      </c>
      <c r="E7437">
        <v>6.0000000000000001E-3</v>
      </c>
    </row>
    <row r="7438" spans="1:5">
      <c r="A7438">
        <v>19510928</v>
      </c>
      <c r="B7438">
        <v>-0.05</v>
      </c>
      <c r="C7438">
        <v>0.16</v>
      </c>
      <c r="D7438">
        <v>-0.16</v>
      </c>
      <c r="E7438">
        <v>6.0000000000000001E-3</v>
      </c>
    </row>
    <row r="7439" spans="1:5">
      <c r="A7439">
        <v>19511001</v>
      </c>
      <c r="B7439">
        <v>0.61</v>
      </c>
      <c r="C7439">
        <v>-0.06</v>
      </c>
      <c r="D7439">
        <v>0.17</v>
      </c>
      <c r="E7439">
        <v>6.0000000000000001E-3</v>
      </c>
    </row>
    <row r="7440" spans="1:5">
      <c r="A7440">
        <v>19511002</v>
      </c>
      <c r="B7440">
        <v>0.66</v>
      </c>
      <c r="C7440">
        <v>-0.19</v>
      </c>
      <c r="D7440">
        <v>0.31</v>
      </c>
      <c r="E7440">
        <v>6.0000000000000001E-3</v>
      </c>
    </row>
    <row r="7441" spans="1:5">
      <c r="A7441">
        <v>19511003</v>
      </c>
      <c r="B7441">
        <v>0.6</v>
      </c>
      <c r="C7441">
        <v>0.26</v>
      </c>
      <c r="D7441">
        <v>0.43</v>
      </c>
      <c r="E7441">
        <v>6.0000000000000001E-3</v>
      </c>
    </row>
    <row r="7442" spans="1:5">
      <c r="A7442">
        <v>19511004</v>
      </c>
      <c r="B7442">
        <v>-0.14000000000000001</v>
      </c>
      <c r="C7442">
        <v>0.27</v>
      </c>
      <c r="D7442">
        <v>-0.08</v>
      </c>
      <c r="E7442">
        <v>6.0000000000000001E-3</v>
      </c>
    </row>
    <row r="7443" spans="1:5">
      <c r="A7443">
        <v>19511005</v>
      </c>
      <c r="B7443">
        <v>0.13</v>
      </c>
      <c r="C7443">
        <v>0.32</v>
      </c>
      <c r="D7443">
        <v>0.26</v>
      </c>
      <c r="E7443">
        <v>6.0000000000000001E-3</v>
      </c>
    </row>
    <row r="7444" spans="1:5">
      <c r="A7444">
        <v>19511006</v>
      </c>
      <c r="B7444">
        <v>0.02</v>
      </c>
      <c r="C7444">
        <v>0.1</v>
      </c>
      <c r="D7444">
        <v>0.09</v>
      </c>
      <c r="E7444">
        <v>6.0000000000000001E-3</v>
      </c>
    </row>
    <row r="7445" spans="1:5">
      <c r="A7445">
        <v>19511008</v>
      </c>
      <c r="B7445">
        <v>-0.1</v>
      </c>
      <c r="C7445">
        <v>0.31</v>
      </c>
      <c r="D7445">
        <v>-0.36</v>
      </c>
      <c r="E7445">
        <v>6.0000000000000001E-3</v>
      </c>
    </row>
    <row r="7446" spans="1:5">
      <c r="A7446">
        <v>19511009</v>
      </c>
      <c r="B7446">
        <v>-0.48</v>
      </c>
      <c r="C7446">
        <v>0.1</v>
      </c>
      <c r="D7446">
        <v>-0.04</v>
      </c>
      <c r="E7446">
        <v>6.0000000000000001E-3</v>
      </c>
    </row>
    <row r="7447" spans="1:5">
      <c r="A7447">
        <v>19511010</v>
      </c>
      <c r="B7447">
        <v>-0.23</v>
      </c>
      <c r="C7447">
        <v>0.17</v>
      </c>
      <c r="D7447">
        <v>-0.12</v>
      </c>
      <c r="E7447">
        <v>6.0000000000000001E-3</v>
      </c>
    </row>
    <row r="7448" spans="1:5">
      <c r="A7448">
        <v>19511011</v>
      </c>
      <c r="B7448">
        <v>0.45</v>
      </c>
      <c r="C7448">
        <v>-0.36</v>
      </c>
      <c r="D7448">
        <v>0.22</v>
      </c>
      <c r="E7448">
        <v>6.0000000000000001E-3</v>
      </c>
    </row>
    <row r="7449" spans="1:5">
      <c r="A7449">
        <v>19511013</v>
      </c>
      <c r="B7449">
        <v>0.28000000000000003</v>
      </c>
      <c r="C7449">
        <v>0.04</v>
      </c>
      <c r="D7449">
        <v>0.24</v>
      </c>
      <c r="E7449">
        <v>6.0000000000000001E-3</v>
      </c>
    </row>
    <row r="7450" spans="1:5">
      <c r="A7450">
        <v>19511015</v>
      </c>
      <c r="B7450">
        <v>0.19</v>
      </c>
      <c r="C7450">
        <v>-0.34</v>
      </c>
      <c r="D7450">
        <v>-0.09</v>
      </c>
      <c r="E7450">
        <v>6.0000000000000001E-3</v>
      </c>
    </row>
    <row r="7451" spans="1:5">
      <c r="A7451">
        <v>19511016</v>
      </c>
      <c r="B7451">
        <v>-0.39</v>
      </c>
      <c r="C7451">
        <v>-0.23</v>
      </c>
      <c r="D7451">
        <v>-0.31</v>
      </c>
      <c r="E7451">
        <v>6.0000000000000001E-3</v>
      </c>
    </row>
    <row r="7452" spans="1:5">
      <c r="A7452">
        <v>19511017</v>
      </c>
      <c r="B7452">
        <v>-0.26</v>
      </c>
      <c r="C7452">
        <v>0.03</v>
      </c>
      <c r="D7452">
        <v>-0.28999999999999998</v>
      </c>
      <c r="E7452">
        <v>6.0000000000000001E-3</v>
      </c>
    </row>
    <row r="7453" spans="1:5">
      <c r="A7453">
        <v>19511018</v>
      </c>
      <c r="B7453">
        <v>-0.13</v>
      </c>
      <c r="C7453">
        <v>7.0000000000000007E-2</v>
      </c>
      <c r="D7453">
        <v>0.11</v>
      </c>
      <c r="E7453">
        <v>6.0000000000000001E-3</v>
      </c>
    </row>
    <row r="7454" spans="1:5">
      <c r="A7454">
        <v>19511019</v>
      </c>
      <c r="B7454">
        <v>-1.4</v>
      </c>
      <c r="C7454">
        <v>-0.04</v>
      </c>
      <c r="D7454">
        <v>-0.27</v>
      </c>
      <c r="E7454">
        <v>6.0000000000000001E-3</v>
      </c>
    </row>
    <row r="7455" spans="1:5">
      <c r="A7455">
        <v>19511020</v>
      </c>
      <c r="B7455">
        <v>-0.91</v>
      </c>
      <c r="C7455">
        <v>0.28000000000000003</v>
      </c>
      <c r="D7455">
        <v>-0.02</v>
      </c>
      <c r="E7455">
        <v>6.0000000000000001E-3</v>
      </c>
    </row>
    <row r="7456" spans="1:5">
      <c r="A7456">
        <v>19511022</v>
      </c>
      <c r="B7456">
        <v>-1.82</v>
      </c>
      <c r="C7456">
        <v>-0.01</v>
      </c>
      <c r="D7456">
        <v>0.19</v>
      </c>
      <c r="E7456">
        <v>6.0000000000000001E-3</v>
      </c>
    </row>
    <row r="7457" spans="1:5">
      <c r="A7457">
        <v>19511023</v>
      </c>
      <c r="B7457">
        <v>0.64</v>
      </c>
      <c r="C7457">
        <v>-0.09</v>
      </c>
      <c r="D7457">
        <v>0.55000000000000004</v>
      </c>
      <c r="E7457">
        <v>6.0000000000000001E-3</v>
      </c>
    </row>
    <row r="7458" spans="1:5">
      <c r="A7458">
        <v>19511024</v>
      </c>
      <c r="B7458">
        <v>0.72</v>
      </c>
      <c r="C7458">
        <v>-7.0000000000000007E-2</v>
      </c>
      <c r="D7458">
        <v>0.39</v>
      </c>
      <c r="E7458">
        <v>6.0000000000000001E-3</v>
      </c>
    </row>
    <row r="7459" spans="1:5">
      <c r="A7459">
        <v>19511025</v>
      </c>
      <c r="B7459">
        <v>-0.49</v>
      </c>
      <c r="C7459">
        <v>-0.04</v>
      </c>
      <c r="D7459">
        <v>-0.23</v>
      </c>
      <c r="E7459">
        <v>6.0000000000000001E-3</v>
      </c>
    </row>
    <row r="7460" spans="1:5">
      <c r="A7460">
        <v>19511026</v>
      </c>
      <c r="B7460">
        <v>-0.75</v>
      </c>
      <c r="C7460">
        <v>0.13</v>
      </c>
      <c r="D7460">
        <v>-0.26</v>
      </c>
      <c r="E7460">
        <v>6.0000000000000001E-3</v>
      </c>
    </row>
    <row r="7461" spans="1:5">
      <c r="A7461">
        <v>19511027</v>
      </c>
      <c r="B7461">
        <v>-1.59</v>
      </c>
      <c r="C7461">
        <v>0.19</v>
      </c>
      <c r="D7461">
        <v>-0.63</v>
      </c>
      <c r="E7461">
        <v>6.0000000000000001E-3</v>
      </c>
    </row>
    <row r="7462" spans="1:5">
      <c r="A7462">
        <v>19511029</v>
      </c>
      <c r="B7462">
        <v>0.85</v>
      </c>
      <c r="C7462">
        <v>-0.63</v>
      </c>
      <c r="D7462">
        <v>0.57999999999999996</v>
      </c>
      <c r="E7462">
        <v>6.0000000000000001E-3</v>
      </c>
    </row>
    <row r="7463" spans="1:5">
      <c r="A7463">
        <v>19511030</v>
      </c>
      <c r="B7463">
        <v>0.01</v>
      </c>
      <c r="C7463">
        <v>0.02</v>
      </c>
      <c r="D7463">
        <v>-0.23</v>
      </c>
      <c r="E7463">
        <v>6.0000000000000001E-3</v>
      </c>
    </row>
    <row r="7464" spans="1:5">
      <c r="A7464">
        <v>19511031</v>
      </c>
      <c r="B7464">
        <v>1.03</v>
      </c>
      <c r="C7464">
        <v>-0.45</v>
      </c>
      <c r="D7464">
        <v>-0.32</v>
      </c>
      <c r="E7464">
        <v>6.0000000000000001E-3</v>
      </c>
    </row>
    <row r="7465" spans="1:5">
      <c r="A7465">
        <v>19511101</v>
      </c>
      <c r="B7465">
        <v>0.66</v>
      </c>
      <c r="C7465">
        <v>-0.13</v>
      </c>
      <c r="D7465">
        <v>0.14000000000000001</v>
      </c>
      <c r="E7465">
        <v>5.0000000000000001E-3</v>
      </c>
    </row>
    <row r="7466" spans="1:5">
      <c r="A7466">
        <v>19511102</v>
      </c>
      <c r="B7466">
        <v>-0.72</v>
      </c>
      <c r="C7466">
        <v>0.13</v>
      </c>
      <c r="D7466">
        <v>-0.35</v>
      </c>
      <c r="E7466">
        <v>5.0000000000000001E-3</v>
      </c>
    </row>
    <row r="7467" spans="1:5">
      <c r="A7467">
        <v>19511103</v>
      </c>
      <c r="B7467">
        <v>-0.86</v>
      </c>
      <c r="C7467">
        <v>0.28000000000000003</v>
      </c>
      <c r="D7467">
        <v>-0.43</v>
      </c>
      <c r="E7467">
        <v>5.0000000000000001E-3</v>
      </c>
    </row>
    <row r="7468" spans="1:5">
      <c r="A7468">
        <v>19511105</v>
      </c>
      <c r="B7468">
        <v>0.08</v>
      </c>
      <c r="C7468">
        <v>-0.18</v>
      </c>
      <c r="D7468">
        <v>0.09</v>
      </c>
      <c r="E7468">
        <v>5.0000000000000001E-3</v>
      </c>
    </row>
    <row r="7469" spans="1:5">
      <c r="A7469">
        <v>19511107</v>
      </c>
      <c r="B7469">
        <v>-0.86</v>
      </c>
      <c r="C7469">
        <v>0.01</v>
      </c>
      <c r="D7469">
        <v>-0.04</v>
      </c>
      <c r="E7469">
        <v>5.0000000000000001E-3</v>
      </c>
    </row>
    <row r="7470" spans="1:5">
      <c r="A7470">
        <v>19511108</v>
      </c>
      <c r="B7470">
        <v>0.19</v>
      </c>
      <c r="C7470">
        <v>-0.14000000000000001</v>
      </c>
      <c r="D7470">
        <v>0.15</v>
      </c>
      <c r="E7470">
        <v>5.0000000000000001E-3</v>
      </c>
    </row>
    <row r="7471" spans="1:5">
      <c r="A7471">
        <v>19511109</v>
      </c>
      <c r="B7471">
        <v>1.1100000000000001</v>
      </c>
      <c r="C7471">
        <v>-0.05</v>
      </c>
      <c r="D7471">
        <v>0.25</v>
      </c>
      <c r="E7471">
        <v>5.0000000000000001E-3</v>
      </c>
    </row>
    <row r="7472" spans="1:5">
      <c r="A7472">
        <v>19511110</v>
      </c>
      <c r="B7472">
        <v>0.49</v>
      </c>
      <c r="C7472">
        <v>0.02</v>
      </c>
      <c r="D7472">
        <v>7.0000000000000007E-2</v>
      </c>
      <c r="E7472">
        <v>5.0000000000000001E-3</v>
      </c>
    </row>
    <row r="7473" spans="1:5">
      <c r="A7473">
        <v>19511113</v>
      </c>
      <c r="B7473">
        <v>-0.18</v>
      </c>
      <c r="C7473">
        <v>0.1</v>
      </c>
      <c r="D7473">
        <v>-0.23</v>
      </c>
      <c r="E7473">
        <v>5.0000000000000001E-3</v>
      </c>
    </row>
    <row r="7474" spans="1:5">
      <c r="A7474">
        <v>19511114</v>
      </c>
      <c r="B7474">
        <v>0.27</v>
      </c>
      <c r="C7474">
        <v>-0.13</v>
      </c>
      <c r="D7474">
        <v>0.16</v>
      </c>
      <c r="E7474">
        <v>5.0000000000000001E-3</v>
      </c>
    </row>
    <row r="7475" spans="1:5">
      <c r="A7475">
        <v>19511115</v>
      </c>
      <c r="B7475">
        <v>-0.05</v>
      </c>
      <c r="C7475">
        <v>0.14000000000000001</v>
      </c>
      <c r="D7475">
        <v>0.1</v>
      </c>
      <c r="E7475">
        <v>5.0000000000000001E-3</v>
      </c>
    </row>
    <row r="7476" spans="1:5">
      <c r="A7476">
        <v>19511116</v>
      </c>
      <c r="B7476">
        <v>-0.11</v>
      </c>
      <c r="C7476">
        <v>-0.13</v>
      </c>
      <c r="D7476">
        <v>0.38</v>
      </c>
      <c r="E7476">
        <v>5.0000000000000001E-3</v>
      </c>
    </row>
    <row r="7477" spans="1:5">
      <c r="A7477">
        <v>19511117</v>
      </c>
      <c r="B7477">
        <v>0.03</v>
      </c>
      <c r="C7477">
        <v>0.1</v>
      </c>
      <c r="D7477">
        <v>0.01</v>
      </c>
      <c r="E7477">
        <v>5.0000000000000001E-3</v>
      </c>
    </row>
    <row r="7478" spans="1:5">
      <c r="A7478">
        <v>19511119</v>
      </c>
      <c r="B7478">
        <v>-0.37</v>
      </c>
      <c r="C7478">
        <v>0.16</v>
      </c>
      <c r="D7478">
        <v>-0.17</v>
      </c>
      <c r="E7478">
        <v>5.0000000000000001E-3</v>
      </c>
    </row>
    <row r="7479" spans="1:5">
      <c r="A7479">
        <v>19511120</v>
      </c>
      <c r="B7479">
        <v>-0.19</v>
      </c>
      <c r="C7479">
        <v>-0.09</v>
      </c>
      <c r="D7479">
        <v>-0.3</v>
      </c>
      <c r="E7479">
        <v>5.0000000000000001E-3</v>
      </c>
    </row>
    <row r="7480" spans="1:5">
      <c r="A7480">
        <v>19511121</v>
      </c>
      <c r="B7480">
        <v>-0.08</v>
      </c>
      <c r="C7480">
        <v>0.09</v>
      </c>
      <c r="D7480">
        <v>0.13</v>
      </c>
      <c r="E7480">
        <v>5.0000000000000001E-3</v>
      </c>
    </row>
    <row r="7481" spans="1:5">
      <c r="A7481">
        <v>19511123</v>
      </c>
      <c r="B7481">
        <v>-1.03</v>
      </c>
      <c r="C7481">
        <v>0.1</v>
      </c>
      <c r="D7481">
        <v>-0.18</v>
      </c>
      <c r="E7481">
        <v>5.0000000000000001E-3</v>
      </c>
    </row>
    <row r="7482" spans="1:5">
      <c r="A7482">
        <v>19511124</v>
      </c>
      <c r="B7482">
        <v>-0.37</v>
      </c>
      <c r="C7482">
        <v>0.14000000000000001</v>
      </c>
      <c r="D7482">
        <v>-0.18</v>
      </c>
      <c r="E7482">
        <v>5.0000000000000001E-3</v>
      </c>
    </row>
    <row r="7483" spans="1:5">
      <c r="A7483">
        <v>19511126</v>
      </c>
      <c r="B7483">
        <v>0.59</v>
      </c>
      <c r="C7483">
        <v>-0.26</v>
      </c>
      <c r="D7483">
        <v>0.24</v>
      </c>
      <c r="E7483">
        <v>5.0000000000000001E-3</v>
      </c>
    </row>
    <row r="7484" spans="1:5">
      <c r="A7484">
        <v>19511127</v>
      </c>
      <c r="B7484">
        <v>0.78</v>
      </c>
      <c r="C7484">
        <v>-0.34</v>
      </c>
      <c r="D7484">
        <v>-0.08</v>
      </c>
      <c r="E7484">
        <v>5.0000000000000001E-3</v>
      </c>
    </row>
    <row r="7485" spans="1:5">
      <c r="A7485">
        <v>19511128</v>
      </c>
      <c r="B7485">
        <v>-0.14000000000000001</v>
      </c>
      <c r="C7485">
        <v>0.32</v>
      </c>
      <c r="D7485">
        <v>-0.11</v>
      </c>
      <c r="E7485">
        <v>5.0000000000000001E-3</v>
      </c>
    </row>
    <row r="7486" spans="1:5">
      <c r="A7486">
        <v>19511129</v>
      </c>
      <c r="B7486">
        <v>0.43</v>
      </c>
      <c r="C7486">
        <v>-0.26</v>
      </c>
      <c r="D7486">
        <v>0.14000000000000001</v>
      </c>
      <c r="E7486">
        <v>5.0000000000000001E-3</v>
      </c>
    </row>
    <row r="7487" spans="1:5">
      <c r="A7487">
        <v>19511130</v>
      </c>
      <c r="B7487">
        <v>0.94</v>
      </c>
      <c r="C7487">
        <v>-0.18</v>
      </c>
      <c r="D7487">
        <v>0.14000000000000001</v>
      </c>
      <c r="E7487">
        <v>5.0000000000000001E-3</v>
      </c>
    </row>
    <row r="7488" spans="1:5">
      <c r="A7488">
        <v>19511201</v>
      </c>
      <c r="B7488">
        <v>0.25</v>
      </c>
      <c r="C7488">
        <v>0.01</v>
      </c>
      <c r="D7488">
        <v>0.1</v>
      </c>
      <c r="E7488">
        <v>5.0000000000000001E-3</v>
      </c>
    </row>
    <row r="7489" spans="1:5">
      <c r="A7489">
        <v>19511203</v>
      </c>
      <c r="B7489">
        <v>0.34</v>
      </c>
      <c r="C7489">
        <v>-0.06</v>
      </c>
      <c r="D7489">
        <v>-0.5</v>
      </c>
      <c r="E7489">
        <v>5.0000000000000001E-3</v>
      </c>
    </row>
    <row r="7490" spans="1:5">
      <c r="A7490">
        <v>19511204</v>
      </c>
      <c r="B7490">
        <v>0.41</v>
      </c>
      <c r="C7490">
        <v>-0.37</v>
      </c>
      <c r="D7490">
        <v>-0.02</v>
      </c>
      <c r="E7490">
        <v>5.0000000000000001E-3</v>
      </c>
    </row>
    <row r="7491" spans="1:5">
      <c r="A7491">
        <v>19511205</v>
      </c>
      <c r="B7491">
        <v>0.04</v>
      </c>
      <c r="C7491">
        <v>0.17</v>
      </c>
      <c r="D7491">
        <v>-0.28999999999999998</v>
      </c>
      <c r="E7491">
        <v>5.0000000000000001E-3</v>
      </c>
    </row>
    <row r="7492" spans="1:5">
      <c r="A7492">
        <v>19511206</v>
      </c>
      <c r="B7492">
        <v>0.9</v>
      </c>
      <c r="C7492">
        <v>-0.43</v>
      </c>
      <c r="D7492">
        <v>0.46</v>
      </c>
      <c r="E7492">
        <v>5.0000000000000001E-3</v>
      </c>
    </row>
    <row r="7493" spans="1:5">
      <c r="A7493">
        <v>19511207</v>
      </c>
      <c r="B7493">
        <v>0.2</v>
      </c>
      <c r="C7493">
        <v>-0.14000000000000001</v>
      </c>
      <c r="D7493">
        <v>0.25</v>
      </c>
      <c r="E7493">
        <v>5.0000000000000001E-3</v>
      </c>
    </row>
    <row r="7494" spans="1:5">
      <c r="A7494">
        <v>19511208</v>
      </c>
      <c r="B7494">
        <v>0.1</v>
      </c>
      <c r="C7494">
        <v>-0.05</v>
      </c>
      <c r="D7494">
        <v>0</v>
      </c>
      <c r="E7494">
        <v>5.0000000000000001E-3</v>
      </c>
    </row>
    <row r="7495" spans="1:5">
      <c r="A7495">
        <v>19511210</v>
      </c>
      <c r="B7495">
        <v>0.01</v>
      </c>
      <c r="C7495">
        <v>-0.06</v>
      </c>
      <c r="D7495">
        <v>-0.11</v>
      </c>
      <c r="E7495">
        <v>5.0000000000000001E-3</v>
      </c>
    </row>
    <row r="7496" spans="1:5">
      <c r="A7496">
        <v>19511211</v>
      </c>
      <c r="B7496">
        <v>-0.47</v>
      </c>
      <c r="C7496">
        <v>0.11</v>
      </c>
      <c r="D7496">
        <v>-0.37</v>
      </c>
      <c r="E7496">
        <v>5.0000000000000001E-3</v>
      </c>
    </row>
    <row r="7497" spans="1:5">
      <c r="A7497">
        <v>19511212</v>
      </c>
      <c r="B7497">
        <v>0.12</v>
      </c>
      <c r="C7497">
        <v>-0.11</v>
      </c>
      <c r="D7497">
        <v>-0.18</v>
      </c>
      <c r="E7497">
        <v>5.0000000000000001E-3</v>
      </c>
    </row>
    <row r="7498" spans="1:5">
      <c r="A7498">
        <v>19511213</v>
      </c>
      <c r="B7498">
        <v>0.3</v>
      </c>
      <c r="C7498">
        <v>0.04</v>
      </c>
      <c r="D7498">
        <v>-0.23</v>
      </c>
      <c r="E7498">
        <v>5.0000000000000001E-3</v>
      </c>
    </row>
    <row r="7499" spans="1:5">
      <c r="A7499">
        <v>19511214</v>
      </c>
      <c r="B7499">
        <v>-0.02</v>
      </c>
      <c r="C7499">
        <v>0.01</v>
      </c>
      <c r="D7499">
        <v>-0.16</v>
      </c>
      <c r="E7499">
        <v>5.0000000000000001E-3</v>
      </c>
    </row>
    <row r="7500" spans="1:5">
      <c r="A7500">
        <v>19511215</v>
      </c>
      <c r="B7500">
        <v>-0.06</v>
      </c>
      <c r="C7500">
        <v>0.1</v>
      </c>
      <c r="D7500">
        <v>-0.14000000000000001</v>
      </c>
      <c r="E7500">
        <v>5.0000000000000001E-3</v>
      </c>
    </row>
    <row r="7501" spans="1:5">
      <c r="A7501">
        <v>19511217</v>
      </c>
      <c r="B7501">
        <v>0.14000000000000001</v>
      </c>
      <c r="C7501">
        <v>-0.21</v>
      </c>
      <c r="D7501">
        <v>-0.04</v>
      </c>
      <c r="E7501">
        <v>5.0000000000000001E-3</v>
      </c>
    </row>
    <row r="7502" spans="1:5">
      <c r="A7502">
        <v>19511218</v>
      </c>
      <c r="B7502">
        <v>0.12</v>
      </c>
      <c r="C7502">
        <v>-0.24</v>
      </c>
      <c r="D7502">
        <v>-0.27</v>
      </c>
      <c r="E7502">
        <v>5.0000000000000001E-3</v>
      </c>
    </row>
    <row r="7503" spans="1:5">
      <c r="A7503">
        <v>19511219</v>
      </c>
      <c r="B7503">
        <v>0.28000000000000003</v>
      </c>
      <c r="C7503">
        <v>-0.35</v>
      </c>
      <c r="D7503">
        <v>0.36</v>
      </c>
      <c r="E7503">
        <v>5.0000000000000001E-3</v>
      </c>
    </row>
    <row r="7504" spans="1:5">
      <c r="A7504">
        <v>19511220</v>
      </c>
      <c r="B7504">
        <v>0.01</v>
      </c>
      <c r="C7504">
        <v>-0.04</v>
      </c>
      <c r="D7504">
        <v>0.04</v>
      </c>
      <c r="E7504">
        <v>5.0000000000000001E-3</v>
      </c>
    </row>
    <row r="7505" spans="1:5">
      <c r="A7505">
        <v>19511221</v>
      </c>
      <c r="B7505">
        <v>-0.22</v>
      </c>
      <c r="C7505">
        <v>0.01</v>
      </c>
      <c r="D7505">
        <v>0.04</v>
      </c>
      <c r="E7505">
        <v>5.0000000000000001E-3</v>
      </c>
    </row>
    <row r="7506" spans="1:5">
      <c r="A7506">
        <v>19511222</v>
      </c>
      <c r="B7506">
        <v>0</v>
      </c>
      <c r="C7506">
        <v>0.06</v>
      </c>
      <c r="D7506">
        <v>0.1</v>
      </c>
      <c r="E7506">
        <v>5.0000000000000001E-3</v>
      </c>
    </row>
    <row r="7507" spans="1:5">
      <c r="A7507">
        <v>19511224</v>
      </c>
      <c r="B7507">
        <v>-0.04</v>
      </c>
      <c r="C7507">
        <v>0.11</v>
      </c>
      <c r="D7507">
        <v>-0.3</v>
      </c>
      <c r="E7507">
        <v>5.0000000000000001E-3</v>
      </c>
    </row>
    <row r="7508" spans="1:5">
      <c r="A7508">
        <v>19511226</v>
      </c>
      <c r="B7508">
        <v>-0.62</v>
      </c>
      <c r="C7508">
        <v>0.08</v>
      </c>
      <c r="D7508">
        <v>-0.18</v>
      </c>
      <c r="E7508">
        <v>5.0000000000000001E-3</v>
      </c>
    </row>
    <row r="7509" spans="1:5">
      <c r="A7509">
        <v>19511227</v>
      </c>
      <c r="B7509">
        <v>0.85</v>
      </c>
      <c r="C7509">
        <v>-0.4</v>
      </c>
      <c r="D7509">
        <v>0.36</v>
      </c>
      <c r="E7509">
        <v>5.0000000000000001E-3</v>
      </c>
    </row>
    <row r="7510" spans="1:5">
      <c r="A7510">
        <v>19511228</v>
      </c>
      <c r="B7510">
        <v>0.44</v>
      </c>
      <c r="C7510">
        <v>-0.13</v>
      </c>
      <c r="D7510">
        <v>-0.25</v>
      </c>
      <c r="E7510">
        <v>5.0000000000000001E-3</v>
      </c>
    </row>
    <row r="7511" spans="1:5">
      <c r="A7511">
        <v>19511229</v>
      </c>
      <c r="B7511">
        <v>-0.04</v>
      </c>
      <c r="C7511">
        <v>0.02</v>
      </c>
      <c r="D7511">
        <v>-0.02</v>
      </c>
      <c r="E7511">
        <v>5.0000000000000001E-3</v>
      </c>
    </row>
    <row r="7512" spans="1:5">
      <c r="A7512">
        <v>19511231</v>
      </c>
      <c r="B7512">
        <v>0.27</v>
      </c>
      <c r="C7512">
        <v>-0.34</v>
      </c>
      <c r="D7512">
        <v>-0.19</v>
      </c>
      <c r="E7512">
        <v>5.0000000000000001E-3</v>
      </c>
    </row>
    <row r="7513" spans="1:5">
      <c r="A7513">
        <v>19520102</v>
      </c>
      <c r="B7513">
        <v>0.16</v>
      </c>
      <c r="C7513">
        <v>0.4</v>
      </c>
      <c r="D7513">
        <v>0.26</v>
      </c>
      <c r="E7513">
        <v>6.0000000000000001E-3</v>
      </c>
    </row>
    <row r="7514" spans="1:5">
      <c r="A7514">
        <v>19520103</v>
      </c>
      <c r="B7514">
        <v>0.15</v>
      </c>
      <c r="C7514">
        <v>7.0000000000000007E-2</v>
      </c>
      <c r="D7514">
        <v>0.27</v>
      </c>
      <c r="E7514">
        <v>6.0000000000000001E-3</v>
      </c>
    </row>
    <row r="7515" spans="1:5">
      <c r="A7515">
        <v>19520104</v>
      </c>
      <c r="B7515">
        <v>0.18</v>
      </c>
      <c r="C7515">
        <v>0.22</v>
      </c>
      <c r="D7515">
        <v>0.08</v>
      </c>
      <c r="E7515">
        <v>6.0000000000000001E-3</v>
      </c>
    </row>
    <row r="7516" spans="1:5">
      <c r="A7516">
        <v>19520105</v>
      </c>
      <c r="B7516">
        <v>7.0000000000000007E-2</v>
      </c>
      <c r="C7516">
        <v>0.12</v>
      </c>
      <c r="D7516">
        <v>-0.01</v>
      </c>
      <c r="E7516">
        <v>6.0000000000000001E-3</v>
      </c>
    </row>
    <row r="7517" spans="1:5">
      <c r="A7517">
        <v>19520107</v>
      </c>
      <c r="B7517">
        <v>-0.15</v>
      </c>
      <c r="C7517">
        <v>-0.06</v>
      </c>
      <c r="D7517">
        <v>-0.04</v>
      </c>
      <c r="E7517">
        <v>6.0000000000000001E-3</v>
      </c>
    </row>
    <row r="7518" spans="1:5">
      <c r="A7518">
        <v>19520108</v>
      </c>
      <c r="B7518">
        <v>-0.43</v>
      </c>
      <c r="C7518">
        <v>-0.28000000000000003</v>
      </c>
      <c r="D7518">
        <v>-0.21</v>
      </c>
      <c r="E7518">
        <v>6.0000000000000001E-3</v>
      </c>
    </row>
    <row r="7519" spans="1:5">
      <c r="A7519">
        <v>19520109</v>
      </c>
      <c r="B7519">
        <v>-0.28000000000000003</v>
      </c>
      <c r="C7519">
        <v>0.09</v>
      </c>
      <c r="D7519">
        <v>-0.17</v>
      </c>
      <c r="E7519">
        <v>6.0000000000000001E-3</v>
      </c>
    </row>
    <row r="7520" spans="1:5">
      <c r="A7520">
        <v>19520110</v>
      </c>
      <c r="B7520">
        <v>0.6</v>
      </c>
      <c r="C7520">
        <v>-0.23</v>
      </c>
      <c r="D7520">
        <v>0.18</v>
      </c>
      <c r="E7520">
        <v>6.0000000000000001E-3</v>
      </c>
    </row>
    <row r="7521" spans="1:5">
      <c r="A7521">
        <v>19520111</v>
      </c>
      <c r="B7521">
        <v>0.42</v>
      </c>
      <c r="C7521">
        <v>-0.39</v>
      </c>
      <c r="D7521">
        <v>0.25</v>
      </c>
      <c r="E7521">
        <v>6.0000000000000001E-3</v>
      </c>
    </row>
    <row r="7522" spans="1:5">
      <c r="A7522">
        <v>19520112</v>
      </c>
      <c r="B7522">
        <v>0.4</v>
      </c>
      <c r="C7522">
        <v>-0.23</v>
      </c>
      <c r="D7522">
        <v>0.1</v>
      </c>
      <c r="E7522">
        <v>6.0000000000000001E-3</v>
      </c>
    </row>
    <row r="7523" spans="1:5">
      <c r="A7523">
        <v>19520114</v>
      </c>
      <c r="B7523">
        <v>0.2</v>
      </c>
      <c r="C7523">
        <v>-0.35</v>
      </c>
      <c r="D7523">
        <v>0.18</v>
      </c>
      <c r="E7523">
        <v>6.0000000000000001E-3</v>
      </c>
    </row>
    <row r="7524" spans="1:5">
      <c r="A7524">
        <v>19520115</v>
      </c>
      <c r="B7524">
        <v>-0.44</v>
      </c>
      <c r="C7524">
        <v>-0.01</v>
      </c>
      <c r="D7524">
        <v>-0.16</v>
      </c>
      <c r="E7524">
        <v>6.0000000000000001E-3</v>
      </c>
    </row>
    <row r="7525" spans="1:5">
      <c r="A7525">
        <v>19520116</v>
      </c>
      <c r="B7525">
        <v>0.28999999999999998</v>
      </c>
      <c r="C7525">
        <v>0.02</v>
      </c>
      <c r="D7525">
        <v>0.38</v>
      </c>
      <c r="E7525">
        <v>6.0000000000000001E-3</v>
      </c>
    </row>
    <row r="7526" spans="1:5">
      <c r="A7526">
        <v>19520117</v>
      </c>
      <c r="B7526">
        <v>0.4</v>
      </c>
      <c r="C7526">
        <v>-0.01</v>
      </c>
      <c r="D7526">
        <v>0.06</v>
      </c>
      <c r="E7526">
        <v>6.0000000000000001E-3</v>
      </c>
    </row>
    <row r="7527" spans="1:5">
      <c r="A7527">
        <v>19520118</v>
      </c>
      <c r="B7527">
        <v>0.15</v>
      </c>
      <c r="C7527">
        <v>-7.0000000000000007E-2</v>
      </c>
      <c r="D7527">
        <v>0.47</v>
      </c>
      <c r="E7527">
        <v>6.0000000000000001E-3</v>
      </c>
    </row>
    <row r="7528" spans="1:5">
      <c r="A7528">
        <v>19520119</v>
      </c>
      <c r="B7528">
        <v>0.27</v>
      </c>
      <c r="C7528">
        <v>-0.13</v>
      </c>
      <c r="D7528">
        <v>0.36</v>
      </c>
      <c r="E7528">
        <v>6.0000000000000001E-3</v>
      </c>
    </row>
    <row r="7529" spans="1:5">
      <c r="A7529">
        <v>19520121</v>
      </c>
      <c r="B7529">
        <v>0.41</v>
      </c>
      <c r="C7529">
        <v>-0.43</v>
      </c>
      <c r="D7529">
        <v>-0.08</v>
      </c>
      <c r="E7529">
        <v>6.0000000000000001E-3</v>
      </c>
    </row>
    <row r="7530" spans="1:5">
      <c r="A7530">
        <v>19520122</v>
      </c>
      <c r="B7530">
        <v>0.5</v>
      </c>
      <c r="C7530">
        <v>-0.28999999999999998</v>
      </c>
      <c r="D7530">
        <v>-0.3</v>
      </c>
      <c r="E7530">
        <v>6.0000000000000001E-3</v>
      </c>
    </row>
    <row r="7531" spans="1:5">
      <c r="A7531">
        <v>19520123</v>
      </c>
      <c r="B7531">
        <v>-0.35</v>
      </c>
      <c r="C7531">
        <v>0.11</v>
      </c>
      <c r="D7531">
        <v>-0.18</v>
      </c>
      <c r="E7531">
        <v>6.0000000000000001E-3</v>
      </c>
    </row>
    <row r="7532" spans="1:5">
      <c r="A7532">
        <v>19520124</v>
      </c>
      <c r="B7532">
        <v>0.13</v>
      </c>
      <c r="C7532">
        <v>-0.01</v>
      </c>
      <c r="D7532">
        <v>-0.06</v>
      </c>
      <c r="E7532">
        <v>6.0000000000000001E-3</v>
      </c>
    </row>
    <row r="7533" spans="1:5">
      <c r="A7533">
        <v>19520125</v>
      </c>
      <c r="B7533">
        <v>0.11</v>
      </c>
      <c r="C7533">
        <v>0.23</v>
      </c>
      <c r="D7533">
        <v>0.02</v>
      </c>
      <c r="E7533">
        <v>6.0000000000000001E-3</v>
      </c>
    </row>
    <row r="7534" spans="1:5">
      <c r="A7534">
        <v>19520126</v>
      </c>
      <c r="B7534">
        <v>0.09</v>
      </c>
      <c r="C7534">
        <v>0.05</v>
      </c>
      <c r="D7534">
        <v>-0.11</v>
      </c>
      <c r="E7534">
        <v>6.0000000000000001E-3</v>
      </c>
    </row>
    <row r="7535" spans="1:5">
      <c r="A7535">
        <v>19520128</v>
      </c>
      <c r="B7535">
        <v>0.09</v>
      </c>
      <c r="C7535">
        <v>0.06</v>
      </c>
      <c r="D7535">
        <v>0.35</v>
      </c>
      <c r="E7535">
        <v>6.0000000000000001E-3</v>
      </c>
    </row>
    <row r="7536" spans="1:5">
      <c r="A7536">
        <v>19520129</v>
      </c>
      <c r="B7536">
        <v>-0.01</v>
      </c>
      <c r="C7536">
        <v>0.34</v>
      </c>
      <c r="D7536">
        <v>0.11</v>
      </c>
      <c r="E7536">
        <v>6.0000000000000001E-3</v>
      </c>
    </row>
    <row r="7537" spans="1:5">
      <c r="A7537">
        <v>19520130</v>
      </c>
      <c r="B7537">
        <v>-1.07</v>
      </c>
      <c r="C7537">
        <v>0.23</v>
      </c>
      <c r="D7537">
        <v>-0.03</v>
      </c>
      <c r="E7537">
        <v>6.0000000000000001E-3</v>
      </c>
    </row>
    <row r="7538" spans="1:5">
      <c r="A7538">
        <v>19520131</v>
      </c>
      <c r="B7538">
        <v>-0.42</v>
      </c>
      <c r="C7538">
        <v>-0.03</v>
      </c>
      <c r="D7538">
        <v>-0.21</v>
      </c>
      <c r="E7538">
        <v>6.0000000000000001E-3</v>
      </c>
    </row>
    <row r="7539" spans="1:5">
      <c r="A7539">
        <v>19520201</v>
      </c>
      <c r="B7539">
        <v>0.59</v>
      </c>
      <c r="C7539">
        <v>-0.05</v>
      </c>
      <c r="D7539">
        <v>-0.18</v>
      </c>
      <c r="E7539">
        <v>5.0000000000000001E-3</v>
      </c>
    </row>
    <row r="7540" spans="1:5">
      <c r="A7540">
        <v>19520202</v>
      </c>
      <c r="B7540">
        <v>0.36</v>
      </c>
      <c r="C7540">
        <v>-0.24</v>
      </c>
      <c r="D7540">
        <v>0.13</v>
      </c>
      <c r="E7540">
        <v>5.0000000000000001E-3</v>
      </c>
    </row>
    <row r="7541" spans="1:5">
      <c r="A7541">
        <v>19520204</v>
      </c>
      <c r="B7541">
        <v>-1.1200000000000001</v>
      </c>
      <c r="C7541">
        <v>0.4</v>
      </c>
      <c r="D7541">
        <v>-0.37</v>
      </c>
      <c r="E7541">
        <v>5.0000000000000001E-3</v>
      </c>
    </row>
    <row r="7542" spans="1:5">
      <c r="A7542">
        <v>19520205</v>
      </c>
      <c r="B7542">
        <v>-0.26</v>
      </c>
      <c r="C7542">
        <v>0.13</v>
      </c>
      <c r="D7542">
        <v>-0.19</v>
      </c>
      <c r="E7542">
        <v>5.0000000000000001E-3</v>
      </c>
    </row>
    <row r="7543" spans="1:5">
      <c r="A7543">
        <v>19520206</v>
      </c>
      <c r="B7543">
        <v>0.32</v>
      </c>
      <c r="C7543">
        <v>0.11</v>
      </c>
      <c r="D7543">
        <v>-0.25</v>
      </c>
      <c r="E7543">
        <v>5.0000000000000001E-3</v>
      </c>
    </row>
    <row r="7544" spans="1:5">
      <c r="A7544">
        <v>19520207</v>
      </c>
      <c r="B7544">
        <v>0.17</v>
      </c>
      <c r="C7544">
        <v>0.01</v>
      </c>
      <c r="D7544">
        <v>0.1</v>
      </c>
      <c r="E7544">
        <v>5.0000000000000001E-3</v>
      </c>
    </row>
    <row r="7545" spans="1:5">
      <c r="A7545">
        <v>19520208</v>
      </c>
      <c r="B7545">
        <v>0.51</v>
      </c>
      <c r="C7545">
        <v>-0.13</v>
      </c>
      <c r="D7545">
        <v>0.08</v>
      </c>
      <c r="E7545">
        <v>5.0000000000000001E-3</v>
      </c>
    </row>
    <row r="7546" spans="1:5">
      <c r="A7546">
        <v>19520209</v>
      </c>
      <c r="B7546">
        <v>0.04</v>
      </c>
      <c r="C7546">
        <v>0.23</v>
      </c>
      <c r="D7546">
        <v>0.06</v>
      </c>
      <c r="E7546">
        <v>5.0000000000000001E-3</v>
      </c>
    </row>
    <row r="7547" spans="1:5">
      <c r="A7547">
        <v>19520211</v>
      </c>
      <c r="B7547">
        <v>-0.32</v>
      </c>
      <c r="C7547">
        <v>-0.13</v>
      </c>
      <c r="D7547">
        <v>0.23</v>
      </c>
      <c r="E7547">
        <v>5.0000000000000001E-3</v>
      </c>
    </row>
    <row r="7548" spans="1:5">
      <c r="A7548">
        <v>19520213</v>
      </c>
      <c r="B7548">
        <v>-0.67</v>
      </c>
      <c r="C7548">
        <v>0.24</v>
      </c>
      <c r="D7548">
        <v>-0.17</v>
      </c>
      <c r="E7548">
        <v>5.0000000000000001E-3</v>
      </c>
    </row>
    <row r="7549" spans="1:5">
      <c r="A7549">
        <v>19520214</v>
      </c>
      <c r="B7549">
        <v>-0.25</v>
      </c>
      <c r="C7549">
        <v>-0.08</v>
      </c>
      <c r="D7549">
        <v>0.16</v>
      </c>
      <c r="E7549">
        <v>5.0000000000000001E-3</v>
      </c>
    </row>
    <row r="7550" spans="1:5">
      <c r="A7550">
        <v>19520215</v>
      </c>
      <c r="B7550">
        <v>-0.01</v>
      </c>
      <c r="C7550">
        <v>0</v>
      </c>
      <c r="D7550">
        <v>-0.13</v>
      </c>
      <c r="E7550">
        <v>5.0000000000000001E-3</v>
      </c>
    </row>
    <row r="7551" spans="1:5">
      <c r="A7551">
        <v>19520216</v>
      </c>
      <c r="B7551">
        <v>-0.06</v>
      </c>
      <c r="C7551">
        <v>0.1</v>
      </c>
      <c r="D7551">
        <v>0.06</v>
      </c>
      <c r="E7551">
        <v>5.0000000000000001E-3</v>
      </c>
    </row>
    <row r="7552" spans="1:5">
      <c r="A7552">
        <v>19520218</v>
      </c>
      <c r="B7552">
        <v>-0.4</v>
      </c>
      <c r="C7552">
        <v>-7.0000000000000007E-2</v>
      </c>
      <c r="D7552">
        <v>0.04</v>
      </c>
      <c r="E7552">
        <v>5.0000000000000001E-3</v>
      </c>
    </row>
    <row r="7553" spans="1:5">
      <c r="A7553">
        <v>19520219</v>
      </c>
      <c r="B7553">
        <v>-1.46</v>
      </c>
      <c r="C7553">
        <v>0.24</v>
      </c>
      <c r="D7553">
        <v>-0.13</v>
      </c>
      <c r="E7553">
        <v>5.0000000000000001E-3</v>
      </c>
    </row>
    <row r="7554" spans="1:5">
      <c r="A7554">
        <v>19520220</v>
      </c>
      <c r="B7554">
        <v>-1.1200000000000001</v>
      </c>
      <c r="C7554">
        <v>0.15</v>
      </c>
      <c r="D7554">
        <v>-0.06</v>
      </c>
      <c r="E7554">
        <v>5.0000000000000001E-3</v>
      </c>
    </row>
    <row r="7555" spans="1:5">
      <c r="A7555">
        <v>19520221</v>
      </c>
      <c r="B7555">
        <v>0.32</v>
      </c>
      <c r="C7555">
        <v>0.24</v>
      </c>
      <c r="D7555">
        <v>0.22</v>
      </c>
      <c r="E7555">
        <v>5.0000000000000001E-3</v>
      </c>
    </row>
    <row r="7556" spans="1:5">
      <c r="A7556">
        <v>19520223</v>
      </c>
      <c r="B7556">
        <v>0.65</v>
      </c>
      <c r="C7556">
        <v>-0.39</v>
      </c>
      <c r="D7556">
        <v>0.51</v>
      </c>
      <c r="E7556">
        <v>5.0000000000000001E-3</v>
      </c>
    </row>
    <row r="7557" spans="1:5">
      <c r="A7557">
        <v>19520225</v>
      </c>
      <c r="B7557">
        <v>-0.28999999999999998</v>
      </c>
      <c r="C7557">
        <v>0.19</v>
      </c>
      <c r="D7557">
        <v>-0.21</v>
      </c>
      <c r="E7557">
        <v>5.0000000000000001E-3</v>
      </c>
    </row>
    <row r="7558" spans="1:5">
      <c r="A7558">
        <v>19520226</v>
      </c>
      <c r="B7558">
        <v>-0.5</v>
      </c>
      <c r="C7558">
        <v>0.24</v>
      </c>
      <c r="D7558">
        <v>-0.35</v>
      </c>
      <c r="E7558">
        <v>5.0000000000000001E-3</v>
      </c>
    </row>
    <row r="7559" spans="1:5">
      <c r="A7559">
        <v>19520227</v>
      </c>
      <c r="B7559">
        <v>0.2</v>
      </c>
      <c r="C7559">
        <v>-0.19</v>
      </c>
      <c r="D7559">
        <v>0.28000000000000003</v>
      </c>
      <c r="E7559">
        <v>5.0000000000000001E-3</v>
      </c>
    </row>
    <row r="7560" spans="1:5">
      <c r="A7560">
        <v>19520228</v>
      </c>
      <c r="B7560">
        <v>0.71</v>
      </c>
      <c r="C7560">
        <v>-0.24</v>
      </c>
      <c r="D7560">
        <v>-0.27</v>
      </c>
      <c r="E7560">
        <v>5.0000000000000001E-3</v>
      </c>
    </row>
    <row r="7561" spans="1:5">
      <c r="A7561">
        <v>19520229</v>
      </c>
      <c r="B7561">
        <v>-0.06</v>
      </c>
      <c r="C7561">
        <v>0.05</v>
      </c>
      <c r="D7561">
        <v>-0.19</v>
      </c>
      <c r="E7561">
        <v>5.0000000000000001E-3</v>
      </c>
    </row>
    <row r="7562" spans="1:5">
      <c r="A7562">
        <v>19520301</v>
      </c>
      <c r="B7562">
        <v>0.08</v>
      </c>
      <c r="C7562">
        <v>0.04</v>
      </c>
      <c r="D7562">
        <v>-0.14000000000000001</v>
      </c>
      <c r="E7562">
        <v>4.0000000000000001E-3</v>
      </c>
    </row>
    <row r="7563" spans="1:5">
      <c r="A7563">
        <v>19520303</v>
      </c>
      <c r="B7563">
        <v>0.26</v>
      </c>
      <c r="C7563">
        <v>-0.14000000000000001</v>
      </c>
      <c r="D7563">
        <v>0.12</v>
      </c>
      <c r="E7563">
        <v>4.0000000000000001E-3</v>
      </c>
    </row>
    <row r="7564" spans="1:5">
      <c r="A7564">
        <v>19520304</v>
      </c>
      <c r="B7564">
        <v>1.31</v>
      </c>
      <c r="C7564">
        <v>-0.55000000000000004</v>
      </c>
      <c r="D7564">
        <v>0.18</v>
      </c>
      <c r="E7564">
        <v>4.0000000000000001E-3</v>
      </c>
    </row>
    <row r="7565" spans="1:5">
      <c r="A7565">
        <v>19520305</v>
      </c>
      <c r="B7565">
        <v>0.23</v>
      </c>
      <c r="C7565">
        <v>0.05</v>
      </c>
      <c r="D7565">
        <v>0.33</v>
      </c>
      <c r="E7565">
        <v>4.0000000000000001E-3</v>
      </c>
    </row>
    <row r="7566" spans="1:5">
      <c r="A7566">
        <v>19520306</v>
      </c>
      <c r="B7566">
        <v>-0.01</v>
      </c>
      <c r="C7566">
        <v>-0.03</v>
      </c>
      <c r="D7566">
        <v>0.05</v>
      </c>
      <c r="E7566">
        <v>4.0000000000000001E-3</v>
      </c>
    </row>
    <row r="7567" spans="1:5">
      <c r="A7567">
        <v>19520307</v>
      </c>
      <c r="B7567">
        <v>0.21</v>
      </c>
      <c r="C7567">
        <v>-0.21</v>
      </c>
      <c r="D7567">
        <v>0.46</v>
      </c>
      <c r="E7567">
        <v>4.0000000000000001E-3</v>
      </c>
    </row>
    <row r="7568" spans="1:5">
      <c r="A7568">
        <v>19520308</v>
      </c>
      <c r="B7568">
        <v>0.28999999999999998</v>
      </c>
      <c r="C7568">
        <v>-0.19</v>
      </c>
      <c r="D7568">
        <v>0.24</v>
      </c>
      <c r="E7568">
        <v>4.0000000000000001E-3</v>
      </c>
    </row>
    <row r="7569" spans="1:5">
      <c r="A7569">
        <v>19520310</v>
      </c>
      <c r="B7569">
        <v>-0.49</v>
      </c>
      <c r="C7569">
        <v>0.27</v>
      </c>
      <c r="D7569">
        <v>-0.68</v>
      </c>
      <c r="E7569">
        <v>4.0000000000000001E-3</v>
      </c>
    </row>
    <row r="7570" spans="1:5">
      <c r="A7570">
        <v>19520311</v>
      </c>
      <c r="B7570">
        <v>0.22</v>
      </c>
      <c r="C7570">
        <v>-0.25</v>
      </c>
      <c r="D7570">
        <v>0.1</v>
      </c>
      <c r="E7570">
        <v>4.0000000000000001E-3</v>
      </c>
    </row>
    <row r="7571" spans="1:5">
      <c r="A7571">
        <v>19520312</v>
      </c>
      <c r="B7571">
        <v>0.26</v>
      </c>
      <c r="C7571">
        <v>-0.09</v>
      </c>
      <c r="D7571">
        <v>0.17</v>
      </c>
      <c r="E7571">
        <v>4.0000000000000001E-3</v>
      </c>
    </row>
    <row r="7572" spans="1:5">
      <c r="A7572">
        <v>19520313</v>
      </c>
      <c r="B7572">
        <v>0.05</v>
      </c>
      <c r="C7572">
        <v>0.03</v>
      </c>
      <c r="D7572">
        <v>0.16</v>
      </c>
      <c r="E7572">
        <v>4.0000000000000001E-3</v>
      </c>
    </row>
    <row r="7573" spans="1:5">
      <c r="A7573">
        <v>19520314</v>
      </c>
      <c r="B7573">
        <v>0.24</v>
      </c>
      <c r="C7573">
        <v>-0.36</v>
      </c>
      <c r="D7573">
        <v>0.1</v>
      </c>
      <c r="E7573">
        <v>4.0000000000000001E-3</v>
      </c>
    </row>
    <row r="7574" spans="1:5">
      <c r="A7574">
        <v>19520315</v>
      </c>
      <c r="B7574">
        <v>0.2</v>
      </c>
      <c r="C7574">
        <v>-0.27</v>
      </c>
      <c r="D7574">
        <v>0</v>
      </c>
      <c r="E7574">
        <v>4.0000000000000001E-3</v>
      </c>
    </row>
    <row r="7575" spans="1:5">
      <c r="A7575">
        <v>19520317</v>
      </c>
      <c r="B7575">
        <v>0.1</v>
      </c>
      <c r="C7575">
        <v>-0.23</v>
      </c>
      <c r="D7575">
        <v>-0.09</v>
      </c>
      <c r="E7575">
        <v>4.0000000000000001E-3</v>
      </c>
    </row>
    <row r="7576" spans="1:5">
      <c r="A7576">
        <v>19520318</v>
      </c>
      <c r="B7576">
        <v>-0.14000000000000001</v>
      </c>
      <c r="C7576">
        <v>-0.05</v>
      </c>
      <c r="D7576">
        <v>-0.02</v>
      </c>
      <c r="E7576">
        <v>4.0000000000000001E-3</v>
      </c>
    </row>
    <row r="7577" spans="1:5">
      <c r="A7577">
        <v>19520319</v>
      </c>
      <c r="B7577">
        <v>-0.24</v>
      </c>
      <c r="C7577">
        <v>0.19</v>
      </c>
      <c r="D7577">
        <v>-7.0000000000000007E-2</v>
      </c>
      <c r="E7577">
        <v>4.0000000000000001E-3</v>
      </c>
    </row>
    <row r="7578" spans="1:5">
      <c r="A7578">
        <v>19520320</v>
      </c>
      <c r="B7578">
        <v>0.35</v>
      </c>
      <c r="C7578">
        <v>-0.32</v>
      </c>
      <c r="D7578">
        <v>0.65</v>
      </c>
      <c r="E7578">
        <v>4.0000000000000001E-3</v>
      </c>
    </row>
    <row r="7579" spans="1:5">
      <c r="A7579">
        <v>19520321</v>
      </c>
      <c r="B7579">
        <v>7.0000000000000007E-2</v>
      </c>
      <c r="C7579">
        <v>0.09</v>
      </c>
      <c r="D7579">
        <v>0.2</v>
      </c>
      <c r="E7579">
        <v>4.0000000000000001E-3</v>
      </c>
    </row>
    <row r="7580" spans="1:5">
      <c r="A7580">
        <v>19520322</v>
      </c>
      <c r="B7580">
        <v>-0.01</v>
      </c>
      <c r="C7580">
        <v>0.03</v>
      </c>
      <c r="D7580">
        <v>-0.17</v>
      </c>
      <c r="E7580">
        <v>4.0000000000000001E-3</v>
      </c>
    </row>
    <row r="7581" spans="1:5">
      <c r="A7581">
        <v>19520324</v>
      </c>
      <c r="B7581">
        <v>-0.11</v>
      </c>
      <c r="C7581">
        <v>0.03</v>
      </c>
      <c r="D7581">
        <v>-0.18</v>
      </c>
      <c r="E7581">
        <v>4.0000000000000001E-3</v>
      </c>
    </row>
    <row r="7582" spans="1:5">
      <c r="A7582">
        <v>19520325</v>
      </c>
      <c r="B7582">
        <v>-0.42</v>
      </c>
      <c r="C7582">
        <v>0.4</v>
      </c>
      <c r="D7582">
        <v>-0.16</v>
      </c>
      <c r="E7582">
        <v>4.0000000000000001E-3</v>
      </c>
    </row>
    <row r="7583" spans="1:5">
      <c r="A7583">
        <v>19520326</v>
      </c>
      <c r="B7583">
        <v>-7.0000000000000007E-2</v>
      </c>
      <c r="C7583">
        <v>-0.11</v>
      </c>
      <c r="D7583">
        <v>0.35</v>
      </c>
      <c r="E7583">
        <v>4.0000000000000001E-3</v>
      </c>
    </row>
    <row r="7584" spans="1:5">
      <c r="A7584">
        <v>19520327</v>
      </c>
      <c r="B7584">
        <v>0.77</v>
      </c>
      <c r="C7584">
        <v>-0.5</v>
      </c>
      <c r="D7584">
        <v>0.21</v>
      </c>
      <c r="E7584">
        <v>4.0000000000000001E-3</v>
      </c>
    </row>
    <row r="7585" spans="1:5">
      <c r="A7585">
        <v>19520328</v>
      </c>
      <c r="B7585">
        <v>0.59</v>
      </c>
      <c r="C7585">
        <v>-0.33</v>
      </c>
      <c r="D7585">
        <v>-0.06</v>
      </c>
      <c r="E7585">
        <v>4.0000000000000001E-3</v>
      </c>
    </row>
    <row r="7586" spans="1:5">
      <c r="A7586">
        <v>19520329</v>
      </c>
      <c r="B7586">
        <v>0.56000000000000005</v>
      </c>
      <c r="C7586">
        <v>-0.33</v>
      </c>
      <c r="D7586">
        <v>0.44</v>
      </c>
      <c r="E7586">
        <v>4.0000000000000001E-3</v>
      </c>
    </row>
    <row r="7587" spans="1:5">
      <c r="A7587">
        <v>19520331</v>
      </c>
      <c r="B7587">
        <v>7.0000000000000007E-2</v>
      </c>
      <c r="C7587">
        <v>-0.09</v>
      </c>
      <c r="D7587">
        <v>-0.04</v>
      </c>
      <c r="E7587">
        <v>4.0000000000000001E-3</v>
      </c>
    </row>
    <row r="7588" spans="1:5">
      <c r="A7588">
        <v>19520401</v>
      </c>
      <c r="B7588">
        <v>-0.77</v>
      </c>
      <c r="C7588">
        <v>0.14000000000000001</v>
      </c>
      <c r="D7588">
        <v>-0.2</v>
      </c>
      <c r="E7588">
        <v>5.0000000000000001E-3</v>
      </c>
    </row>
    <row r="7589" spans="1:5">
      <c r="A7589">
        <v>19520402</v>
      </c>
      <c r="B7589">
        <v>-0.08</v>
      </c>
      <c r="C7589">
        <v>0.16</v>
      </c>
      <c r="D7589">
        <v>0.01</v>
      </c>
      <c r="E7589">
        <v>5.0000000000000001E-3</v>
      </c>
    </row>
    <row r="7590" spans="1:5">
      <c r="A7590">
        <v>19520403</v>
      </c>
      <c r="B7590">
        <v>0.09</v>
      </c>
      <c r="C7590">
        <v>-0.15</v>
      </c>
      <c r="D7590">
        <v>0.02</v>
      </c>
      <c r="E7590">
        <v>5.0000000000000001E-3</v>
      </c>
    </row>
    <row r="7591" spans="1:5">
      <c r="A7591">
        <v>19520404</v>
      </c>
      <c r="B7591">
        <v>-0.51</v>
      </c>
      <c r="C7591">
        <v>0.11</v>
      </c>
      <c r="D7591">
        <v>-0.26</v>
      </c>
      <c r="E7591">
        <v>5.0000000000000001E-3</v>
      </c>
    </row>
    <row r="7592" spans="1:5">
      <c r="A7592">
        <v>19520405</v>
      </c>
      <c r="B7592">
        <v>-0.15</v>
      </c>
      <c r="C7592">
        <v>0.12</v>
      </c>
      <c r="D7592">
        <v>0.09</v>
      </c>
      <c r="E7592">
        <v>5.0000000000000001E-3</v>
      </c>
    </row>
    <row r="7593" spans="1:5">
      <c r="A7593">
        <v>19520407</v>
      </c>
      <c r="B7593">
        <v>-0.93</v>
      </c>
      <c r="C7593">
        <v>0.19</v>
      </c>
      <c r="D7593">
        <v>-0.13</v>
      </c>
      <c r="E7593">
        <v>5.0000000000000001E-3</v>
      </c>
    </row>
    <row r="7594" spans="1:5">
      <c r="A7594">
        <v>19520408</v>
      </c>
      <c r="B7594">
        <v>0.56000000000000005</v>
      </c>
      <c r="C7594">
        <v>-0.34</v>
      </c>
      <c r="D7594">
        <v>0.25</v>
      </c>
      <c r="E7594">
        <v>5.0000000000000001E-3</v>
      </c>
    </row>
    <row r="7595" spans="1:5">
      <c r="A7595">
        <v>19520409</v>
      </c>
      <c r="B7595">
        <v>-0.01</v>
      </c>
      <c r="C7595">
        <v>0.14000000000000001</v>
      </c>
      <c r="D7595">
        <v>-0.13</v>
      </c>
      <c r="E7595">
        <v>5.0000000000000001E-3</v>
      </c>
    </row>
    <row r="7596" spans="1:5">
      <c r="A7596">
        <v>19520410</v>
      </c>
      <c r="B7596">
        <v>0.35</v>
      </c>
      <c r="C7596">
        <v>-0.17</v>
      </c>
      <c r="D7596">
        <v>0.22</v>
      </c>
      <c r="E7596">
        <v>5.0000000000000001E-3</v>
      </c>
    </row>
    <row r="7597" spans="1:5">
      <c r="A7597">
        <v>19520412</v>
      </c>
      <c r="B7597">
        <v>0.05</v>
      </c>
      <c r="C7597">
        <v>0.16</v>
      </c>
      <c r="D7597">
        <v>0.05</v>
      </c>
      <c r="E7597">
        <v>5.0000000000000001E-3</v>
      </c>
    </row>
    <row r="7598" spans="1:5">
      <c r="A7598">
        <v>19520414</v>
      </c>
      <c r="B7598">
        <v>-0.74</v>
      </c>
      <c r="C7598">
        <v>-0.14000000000000001</v>
      </c>
      <c r="D7598">
        <v>-0.23</v>
      </c>
      <c r="E7598">
        <v>5.0000000000000001E-3</v>
      </c>
    </row>
    <row r="7599" spans="1:5">
      <c r="A7599">
        <v>19520415</v>
      </c>
      <c r="B7599">
        <v>-1.08</v>
      </c>
      <c r="C7599">
        <v>0.09</v>
      </c>
      <c r="D7599">
        <v>-0.54</v>
      </c>
      <c r="E7599">
        <v>5.0000000000000001E-3</v>
      </c>
    </row>
    <row r="7600" spans="1:5">
      <c r="A7600">
        <v>19520416</v>
      </c>
      <c r="B7600">
        <v>-0.14000000000000001</v>
      </c>
      <c r="C7600">
        <v>0.44</v>
      </c>
      <c r="D7600">
        <v>-0.17</v>
      </c>
      <c r="E7600">
        <v>5.0000000000000001E-3</v>
      </c>
    </row>
    <row r="7601" spans="1:5">
      <c r="A7601">
        <v>19520417</v>
      </c>
      <c r="B7601">
        <v>-0.86</v>
      </c>
      <c r="C7601">
        <v>0.11</v>
      </c>
      <c r="D7601">
        <v>-0.18</v>
      </c>
      <c r="E7601">
        <v>5.0000000000000001E-3</v>
      </c>
    </row>
    <row r="7602" spans="1:5">
      <c r="A7602">
        <v>19520418</v>
      </c>
      <c r="B7602">
        <v>0.4</v>
      </c>
      <c r="C7602">
        <v>0.02</v>
      </c>
      <c r="D7602">
        <v>0.51</v>
      </c>
      <c r="E7602">
        <v>5.0000000000000001E-3</v>
      </c>
    </row>
    <row r="7603" spans="1:5">
      <c r="A7603">
        <v>19520419</v>
      </c>
      <c r="B7603">
        <v>0.06</v>
      </c>
      <c r="C7603">
        <v>0.13</v>
      </c>
      <c r="D7603">
        <v>0.12</v>
      </c>
      <c r="E7603">
        <v>5.0000000000000001E-3</v>
      </c>
    </row>
    <row r="7604" spans="1:5">
      <c r="A7604">
        <v>19520421</v>
      </c>
      <c r="B7604">
        <v>0.7</v>
      </c>
      <c r="C7604">
        <v>-0.56999999999999995</v>
      </c>
      <c r="D7604">
        <v>0.47</v>
      </c>
      <c r="E7604">
        <v>5.0000000000000001E-3</v>
      </c>
    </row>
    <row r="7605" spans="1:5">
      <c r="A7605">
        <v>19520422</v>
      </c>
      <c r="B7605">
        <v>-0.44</v>
      </c>
      <c r="C7605">
        <v>0.21</v>
      </c>
      <c r="D7605">
        <v>-0.27</v>
      </c>
      <c r="E7605">
        <v>5.0000000000000001E-3</v>
      </c>
    </row>
    <row r="7606" spans="1:5">
      <c r="A7606">
        <v>19520423</v>
      </c>
      <c r="B7606">
        <v>-0.45</v>
      </c>
      <c r="C7606">
        <v>0.2</v>
      </c>
      <c r="D7606">
        <v>-7.0000000000000007E-2</v>
      </c>
      <c r="E7606">
        <v>5.0000000000000001E-3</v>
      </c>
    </row>
    <row r="7607" spans="1:5">
      <c r="A7607">
        <v>19520424</v>
      </c>
      <c r="B7607">
        <v>-0.42</v>
      </c>
      <c r="C7607">
        <v>-7.0000000000000007E-2</v>
      </c>
      <c r="D7607">
        <v>0.15</v>
      </c>
      <c r="E7607">
        <v>5.0000000000000001E-3</v>
      </c>
    </row>
    <row r="7608" spans="1:5">
      <c r="A7608">
        <v>19520425</v>
      </c>
      <c r="B7608">
        <v>0.42</v>
      </c>
      <c r="C7608">
        <v>-0.18</v>
      </c>
      <c r="D7608">
        <v>0.48</v>
      </c>
      <c r="E7608">
        <v>5.0000000000000001E-3</v>
      </c>
    </row>
    <row r="7609" spans="1:5">
      <c r="A7609">
        <v>19520426</v>
      </c>
      <c r="B7609">
        <v>0.14000000000000001</v>
      </c>
      <c r="C7609">
        <v>0.1</v>
      </c>
      <c r="D7609">
        <v>0.18</v>
      </c>
      <c r="E7609">
        <v>5.0000000000000001E-3</v>
      </c>
    </row>
    <row r="7610" spans="1:5">
      <c r="A7610">
        <v>19520428</v>
      </c>
      <c r="B7610">
        <v>-0.22</v>
      </c>
      <c r="C7610">
        <v>-0.24</v>
      </c>
      <c r="D7610">
        <v>-0.03</v>
      </c>
      <c r="E7610">
        <v>5.0000000000000001E-3</v>
      </c>
    </row>
    <row r="7611" spans="1:5">
      <c r="A7611">
        <v>19520429</v>
      </c>
      <c r="B7611">
        <v>-0.34</v>
      </c>
      <c r="C7611">
        <v>-0.22</v>
      </c>
      <c r="D7611">
        <v>0.18</v>
      </c>
      <c r="E7611">
        <v>5.0000000000000001E-3</v>
      </c>
    </row>
    <row r="7612" spans="1:5">
      <c r="A7612">
        <v>19520430</v>
      </c>
      <c r="B7612">
        <v>-0.69</v>
      </c>
      <c r="C7612">
        <v>0.25</v>
      </c>
      <c r="D7612">
        <v>-0.56000000000000005</v>
      </c>
      <c r="E7612">
        <v>5.0000000000000001E-3</v>
      </c>
    </row>
    <row r="7613" spans="1:5">
      <c r="A7613">
        <v>19520501</v>
      </c>
      <c r="B7613">
        <v>-0.69</v>
      </c>
      <c r="C7613">
        <v>-0.18</v>
      </c>
      <c r="D7613">
        <v>-0.53</v>
      </c>
      <c r="E7613">
        <v>5.0000000000000001E-3</v>
      </c>
    </row>
    <row r="7614" spans="1:5">
      <c r="A7614">
        <v>19520502</v>
      </c>
      <c r="B7614">
        <v>1.42</v>
      </c>
      <c r="C7614">
        <v>-0.24</v>
      </c>
      <c r="D7614">
        <v>0.67</v>
      </c>
      <c r="E7614">
        <v>5.0000000000000001E-3</v>
      </c>
    </row>
    <row r="7615" spans="1:5">
      <c r="A7615">
        <v>19520503</v>
      </c>
      <c r="B7615">
        <v>0.3</v>
      </c>
      <c r="C7615">
        <v>-0.01</v>
      </c>
      <c r="D7615">
        <v>-0.14000000000000001</v>
      </c>
      <c r="E7615">
        <v>5.0000000000000001E-3</v>
      </c>
    </row>
    <row r="7616" spans="1:5">
      <c r="A7616">
        <v>19520505</v>
      </c>
      <c r="B7616">
        <v>0.28000000000000003</v>
      </c>
      <c r="C7616">
        <v>-0.31</v>
      </c>
      <c r="D7616">
        <v>0</v>
      </c>
      <c r="E7616">
        <v>5.0000000000000001E-3</v>
      </c>
    </row>
    <row r="7617" spans="1:5">
      <c r="A7617">
        <v>19520506</v>
      </c>
      <c r="B7617">
        <v>0.25</v>
      </c>
      <c r="C7617">
        <v>-0.09</v>
      </c>
      <c r="D7617">
        <v>-0.06</v>
      </c>
      <c r="E7617">
        <v>5.0000000000000001E-3</v>
      </c>
    </row>
    <row r="7618" spans="1:5">
      <c r="A7618">
        <v>19520507</v>
      </c>
      <c r="B7618">
        <v>0.63</v>
      </c>
      <c r="C7618">
        <v>-0.35</v>
      </c>
      <c r="D7618">
        <v>0.09</v>
      </c>
      <c r="E7618">
        <v>5.0000000000000001E-3</v>
      </c>
    </row>
    <row r="7619" spans="1:5">
      <c r="A7619">
        <v>19520508</v>
      </c>
      <c r="B7619">
        <v>0.28000000000000003</v>
      </c>
      <c r="C7619">
        <v>0.17</v>
      </c>
      <c r="D7619">
        <v>-0.04</v>
      </c>
      <c r="E7619">
        <v>5.0000000000000001E-3</v>
      </c>
    </row>
    <row r="7620" spans="1:5">
      <c r="A7620">
        <v>19520509</v>
      </c>
      <c r="B7620">
        <v>0.03</v>
      </c>
      <c r="C7620">
        <v>-7.0000000000000007E-2</v>
      </c>
      <c r="D7620">
        <v>-0.1</v>
      </c>
      <c r="E7620">
        <v>5.0000000000000001E-3</v>
      </c>
    </row>
    <row r="7621" spans="1:5">
      <c r="A7621">
        <v>19520510</v>
      </c>
      <c r="B7621">
        <v>-0.09</v>
      </c>
      <c r="C7621">
        <v>0.28999999999999998</v>
      </c>
      <c r="D7621">
        <v>-0.06</v>
      </c>
      <c r="E7621">
        <v>5.0000000000000001E-3</v>
      </c>
    </row>
    <row r="7622" spans="1:5">
      <c r="A7622">
        <v>19520512</v>
      </c>
      <c r="B7622">
        <v>-0.14000000000000001</v>
      </c>
      <c r="C7622">
        <v>-0.05</v>
      </c>
      <c r="D7622">
        <v>-0.09</v>
      </c>
      <c r="E7622">
        <v>5.0000000000000001E-3</v>
      </c>
    </row>
    <row r="7623" spans="1:5">
      <c r="A7623">
        <v>19520513</v>
      </c>
      <c r="B7623">
        <v>0.17</v>
      </c>
      <c r="C7623">
        <v>-0.16</v>
      </c>
      <c r="D7623">
        <v>-0.16</v>
      </c>
      <c r="E7623">
        <v>5.0000000000000001E-3</v>
      </c>
    </row>
    <row r="7624" spans="1:5">
      <c r="A7624">
        <v>19520514</v>
      </c>
      <c r="B7624">
        <v>-0.34</v>
      </c>
      <c r="C7624">
        <v>0.2</v>
      </c>
      <c r="D7624">
        <v>-0.21</v>
      </c>
      <c r="E7624">
        <v>5.0000000000000001E-3</v>
      </c>
    </row>
    <row r="7625" spans="1:5">
      <c r="A7625">
        <v>19520515</v>
      </c>
      <c r="B7625">
        <v>-0.35</v>
      </c>
      <c r="C7625">
        <v>-0.15</v>
      </c>
      <c r="D7625">
        <v>0.12</v>
      </c>
      <c r="E7625">
        <v>5.0000000000000001E-3</v>
      </c>
    </row>
    <row r="7626" spans="1:5">
      <c r="A7626">
        <v>19520516</v>
      </c>
      <c r="B7626">
        <v>0.05</v>
      </c>
      <c r="C7626">
        <v>0.15</v>
      </c>
      <c r="D7626">
        <v>-0.26</v>
      </c>
      <c r="E7626">
        <v>5.0000000000000001E-3</v>
      </c>
    </row>
    <row r="7627" spans="1:5">
      <c r="A7627">
        <v>19520517</v>
      </c>
      <c r="B7627">
        <v>0.02</v>
      </c>
      <c r="C7627">
        <v>0.19</v>
      </c>
      <c r="D7627">
        <v>-0.08</v>
      </c>
      <c r="E7627">
        <v>5.0000000000000001E-3</v>
      </c>
    </row>
    <row r="7628" spans="1:5">
      <c r="A7628">
        <v>19520519</v>
      </c>
      <c r="B7628">
        <v>0.14000000000000001</v>
      </c>
      <c r="C7628">
        <v>-0.32</v>
      </c>
      <c r="D7628">
        <v>-0.01</v>
      </c>
      <c r="E7628">
        <v>5.0000000000000001E-3</v>
      </c>
    </row>
    <row r="7629" spans="1:5">
      <c r="A7629">
        <v>19520520</v>
      </c>
      <c r="B7629">
        <v>0.51</v>
      </c>
      <c r="C7629">
        <v>-0.04</v>
      </c>
      <c r="D7629">
        <v>0.09</v>
      </c>
      <c r="E7629">
        <v>5.0000000000000001E-3</v>
      </c>
    </row>
    <row r="7630" spans="1:5">
      <c r="A7630">
        <v>19520521</v>
      </c>
      <c r="B7630">
        <v>0.27</v>
      </c>
      <c r="C7630">
        <v>0.04</v>
      </c>
      <c r="D7630">
        <v>0.17</v>
      </c>
      <c r="E7630">
        <v>5.0000000000000001E-3</v>
      </c>
    </row>
    <row r="7631" spans="1:5">
      <c r="A7631">
        <v>19520522</v>
      </c>
      <c r="B7631">
        <v>0.63</v>
      </c>
      <c r="C7631">
        <v>-0.15</v>
      </c>
      <c r="D7631">
        <v>0.28999999999999998</v>
      </c>
      <c r="E7631">
        <v>5.0000000000000001E-3</v>
      </c>
    </row>
    <row r="7632" spans="1:5">
      <c r="A7632">
        <v>19520523</v>
      </c>
      <c r="B7632">
        <v>-0.08</v>
      </c>
      <c r="C7632">
        <v>0.08</v>
      </c>
      <c r="D7632">
        <v>7.0000000000000007E-2</v>
      </c>
      <c r="E7632">
        <v>5.0000000000000001E-3</v>
      </c>
    </row>
    <row r="7633" spans="1:5">
      <c r="A7633">
        <v>19520524</v>
      </c>
      <c r="B7633">
        <v>-0.01</v>
      </c>
      <c r="C7633">
        <v>0.15</v>
      </c>
      <c r="D7633">
        <v>-0.06</v>
      </c>
      <c r="E7633">
        <v>5.0000000000000001E-3</v>
      </c>
    </row>
    <row r="7634" spans="1:5">
      <c r="A7634">
        <v>19520526</v>
      </c>
      <c r="B7634">
        <v>0.21</v>
      </c>
      <c r="C7634">
        <v>-0.13</v>
      </c>
      <c r="D7634">
        <v>0.12</v>
      </c>
      <c r="E7634">
        <v>5.0000000000000001E-3</v>
      </c>
    </row>
    <row r="7635" spans="1:5">
      <c r="A7635">
        <v>19520527</v>
      </c>
      <c r="B7635">
        <v>-0.19</v>
      </c>
      <c r="C7635">
        <v>0.03</v>
      </c>
      <c r="D7635">
        <v>0.09</v>
      </c>
      <c r="E7635">
        <v>5.0000000000000001E-3</v>
      </c>
    </row>
    <row r="7636" spans="1:5">
      <c r="A7636">
        <v>19520528</v>
      </c>
      <c r="B7636">
        <v>-0.14000000000000001</v>
      </c>
      <c r="C7636">
        <v>0.14000000000000001</v>
      </c>
      <c r="D7636">
        <v>0.08</v>
      </c>
      <c r="E7636">
        <v>5.0000000000000001E-3</v>
      </c>
    </row>
    <row r="7637" spans="1:5">
      <c r="A7637">
        <v>19520529</v>
      </c>
      <c r="B7637">
        <v>0.01</v>
      </c>
      <c r="C7637">
        <v>-0.19</v>
      </c>
      <c r="D7637">
        <v>0.1</v>
      </c>
      <c r="E7637">
        <v>5.0000000000000001E-3</v>
      </c>
    </row>
    <row r="7638" spans="1:5">
      <c r="A7638">
        <v>19520602</v>
      </c>
      <c r="B7638">
        <v>-0.13</v>
      </c>
      <c r="C7638">
        <v>-0.06</v>
      </c>
      <c r="D7638">
        <v>-0.2</v>
      </c>
      <c r="E7638">
        <v>7.0000000000000001E-3</v>
      </c>
    </row>
    <row r="7639" spans="1:5">
      <c r="A7639">
        <v>19520603</v>
      </c>
      <c r="B7639">
        <v>-0.08</v>
      </c>
      <c r="C7639">
        <v>-0.18</v>
      </c>
      <c r="D7639">
        <v>0.14000000000000001</v>
      </c>
      <c r="E7639">
        <v>7.0000000000000001E-3</v>
      </c>
    </row>
    <row r="7640" spans="1:5">
      <c r="A7640">
        <v>19520604</v>
      </c>
      <c r="B7640">
        <v>0.56000000000000005</v>
      </c>
      <c r="C7640">
        <v>-0.13</v>
      </c>
      <c r="D7640">
        <v>0.37</v>
      </c>
      <c r="E7640">
        <v>7.0000000000000001E-3</v>
      </c>
    </row>
    <row r="7641" spans="1:5">
      <c r="A7641">
        <v>19520605</v>
      </c>
      <c r="B7641">
        <v>0.63</v>
      </c>
      <c r="C7641">
        <v>-0.28999999999999998</v>
      </c>
      <c r="D7641">
        <v>0.47</v>
      </c>
      <c r="E7641">
        <v>7.0000000000000001E-3</v>
      </c>
    </row>
    <row r="7642" spans="1:5">
      <c r="A7642">
        <v>19520606</v>
      </c>
      <c r="B7642">
        <v>0.55000000000000004</v>
      </c>
      <c r="C7642">
        <v>0.03</v>
      </c>
      <c r="D7642">
        <v>-7.0000000000000007E-2</v>
      </c>
      <c r="E7642">
        <v>7.0000000000000001E-3</v>
      </c>
    </row>
    <row r="7643" spans="1:5">
      <c r="A7643">
        <v>19520609</v>
      </c>
      <c r="B7643">
        <v>0.38</v>
      </c>
      <c r="C7643">
        <v>-0.16</v>
      </c>
      <c r="D7643">
        <v>0.1</v>
      </c>
      <c r="E7643">
        <v>7.0000000000000001E-3</v>
      </c>
    </row>
    <row r="7644" spans="1:5">
      <c r="A7644">
        <v>19520610</v>
      </c>
      <c r="B7644">
        <v>-0.33</v>
      </c>
      <c r="C7644">
        <v>0.27</v>
      </c>
      <c r="D7644">
        <v>-0.59</v>
      </c>
      <c r="E7644">
        <v>7.0000000000000001E-3</v>
      </c>
    </row>
    <row r="7645" spans="1:5">
      <c r="A7645">
        <v>19520611</v>
      </c>
      <c r="B7645">
        <v>0.25</v>
      </c>
      <c r="C7645">
        <v>-0.16</v>
      </c>
      <c r="D7645">
        <v>0.35</v>
      </c>
      <c r="E7645">
        <v>7.0000000000000001E-3</v>
      </c>
    </row>
    <row r="7646" spans="1:5">
      <c r="A7646">
        <v>19520612</v>
      </c>
      <c r="B7646">
        <v>0.04</v>
      </c>
      <c r="C7646">
        <v>0</v>
      </c>
      <c r="D7646">
        <v>-0.03</v>
      </c>
      <c r="E7646">
        <v>7.0000000000000001E-3</v>
      </c>
    </row>
    <row r="7647" spans="1:5">
      <c r="A7647">
        <v>19520613</v>
      </c>
      <c r="B7647">
        <v>0.2</v>
      </c>
      <c r="C7647">
        <v>-0.08</v>
      </c>
      <c r="D7647">
        <v>-0.16</v>
      </c>
      <c r="E7647">
        <v>7.0000000000000001E-3</v>
      </c>
    </row>
    <row r="7648" spans="1:5">
      <c r="A7648">
        <v>19520616</v>
      </c>
      <c r="B7648">
        <v>-0.15</v>
      </c>
      <c r="C7648">
        <v>0.18</v>
      </c>
      <c r="D7648">
        <v>-0.25</v>
      </c>
      <c r="E7648">
        <v>7.0000000000000001E-3</v>
      </c>
    </row>
    <row r="7649" spans="1:5">
      <c r="A7649">
        <v>19520617</v>
      </c>
      <c r="B7649">
        <v>7.0000000000000007E-2</v>
      </c>
      <c r="C7649">
        <v>-0.16</v>
      </c>
      <c r="D7649">
        <v>-0.01</v>
      </c>
      <c r="E7649">
        <v>7.0000000000000001E-3</v>
      </c>
    </row>
    <row r="7650" spans="1:5">
      <c r="A7650">
        <v>19520618</v>
      </c>
      <c r="B7650">
        <v>0.23</v>
      </c>
      <c r="C7650">
        <v>-0.02</v>
      </c>
      <c r="D7650">
        <v>0.08</v>
      </c>
      <c r="E7650">
        <v>7.0000000000000001E-3</v>
      </c>
    </row>
    <row r="7651" spans="1:5">
      <c r="A7651">
        <v>19520619</v>
      </c>
      <c r="B7651">
        <v>0.31</v>
      </c>
      <c r="C7651">
        <v>-0.17</v>
      </c>
      <c r="D7651">
        <v>0.23</v>
      </c>
      <c r="E7651">
        <v>7.0000000000000001E-3</v>
      </c>
    </row>
    <row r="7652" spans="1:5">
      <c r="A7652">
        <v>19520620</v>
      </c>
      <c r="B7652">
        <v>0.14000000000000001</v>
      </c>
      <c r="C7652">
        <v>0.03</v>
      </c>
      <c r="D7652">
        <v>-7.0000000000000007E-2</v>
      </c>
      <c r="E7652">
        <v>7.0000000000000001E-3</v>
      </c>
    </row>
    <row r="7653" spans="1:5">
      <c r="A7653">
        <v>19520623</v>
      </c>
      <c r="B7653">
        <v>-0.11</v>
      </c>
      <c r="C7653">
        <v>-0.04</v>
      </c>
      <c r="D7653">
        <v>0.17</v>
      </c>
      <c r="E7653">
        <v>7.0000000000000001E-3</v>
      </c>
    </row>
    <row r="7654" spans="1:5">
      <c r="A7654">
        <v>19520624</v>
      </c>
      <c r="B7654">
        <v>7.0000000000000007E-2</v>
      </c>
      <c r="C7654">
        <v>-0.28999999999999998</v>
      </c>
      <c r="D7654">
        <v>-0.1</v>
      </c>
      <c r="E7654">
        <v>7.0000000000000001E-3</v>
      </c>
    </row>
    <row r="7655" spans="1:5">
      <c r="A7655">
        <v>19520625</v>
      </c>
      <c r="B7655">
        <v>0.35</v>
      </c>
      <c r="C7655">
        <v>-0.2</v>
      </c>
      <c r="D7655">
        <v>0.5</v>
      </c>
      <c r="E7655">
        <v>7.0000000000000001E-3</v>
      </c>
    </row>
    <row r="7656" spans="1:5">
      <c r="A7656">
        <v>19520626</v>
      </c>
      <c r="B7656">
        <v>0.21</v>
      </c>
      <c r="C7656">
        <v>-0.02</v>
      </c>
      <c r="D7656">
        <v>0.12</v>
      </c>
      <c r="E7656">
        <v>7.0000000000000001E-3</v>
      </c>
    </row>
    <row r="7657" spans="1:5">
      <c r="A7657">
        <v>19520627</v>
      </c>
      <c r="B7657">
        <v>0.23</v>
      </c>
      <c r="C7657">
        <v>-0.03</v>
      </c>
      <c r="D7657">
        <v>0.06</v>
      </c>
      <c r="E7657">
        <v>7.0000000000000001E-3</v>
      </c>
    </row>
    <row r="7658" spans="1:5">
      <c r="A7658">
        <v>19520630</v>
      </c>
      <c r="B7658">
        <v>0.36</v>
      </c>
      <c r="C7658">
        <v>-0.1</v>
      </c>
      <c r="D7658">
        <v>0.11</v>
      </c>
      <c r="E7658">
        <v>7.0000000000000001E-3</v>
      </c>
    </row>
    <row r="7659" spans="1:5">
      <c r="A7659">
        <v>19520701</v>
      </c>
      <c r="B7659">
        <v>0.53</v>
      </c>
      <c r="C7659">
        <v>-0.2</v>
      </c>
      <c r="D7659">
        <v>-0.18</v>
      </c>
      <c r="E7659">
        <v>7.0000000000000001E-3</v>
      </c>
    </row>
    <row r="7660" spans="1:5">
      <c r="A7660">
        <v>19520702</v>
      </c>
      <c r="B7660">
        <v>-0.18</v>
      </c>
      <c r="C7660">
        <v>0.2</v>
      </c>
      <c r="D7660">
        <v>-0.28999999999999998</v>
      </c>
      <c r="E7660">
        <v>7.0000000000000001E-3</v>
      </c>
    </row>
    <row r="7661" spans="1:5">
      <c r="A7661">
        <v>19520703</v>
      </c>
      <c r="B7661">
        <v>0</v>
      </c>
      <c r="C7661">
        <v>0.12</v>
      </c>
      <c r="D7661">
        <v>-7.0000000000000007E-2</v>
      </c>
      <c r="E7661">
        <v>7.0000000000000001E-3</v>
      </c>
    </row>
    <row r="7662" spans="1:5">
      <c r="A7662">
        <v>19520707</v>
      </c>
      <c r="B7662">
        <v>-0.36</v>
      </c>
      <c r="C7662">
        <v>0.17</v>
      </c>
      <c r="D7662">
        <v>-0.14000000000000001</v>
      </c>
      <c r="E7662">
        <v>7.0000000000000001E-3</v>
      </c>
    </row>
    <row r="7663" spans="1:5">
      <c r="A7663">
        <v>19520708</v>
      </c>
      <c r="B7663">
        <v>0.05</v>
      </c>
      <c r="C7663">
        <v>-0.13</v>
      </c>
      <c r="D7663">
        <v>-0.19</v>
      </c>
      <c r="E7663">
        <v>7.0000000000000001E-3</v>
      </c>
    </row>
    <row r="7664" spans="1:5">
      <c r="A7664">
        <v>19520709</v>
      </c>
      <c r="B7664">
        <v>-0.28000000000000003</v>
      </c>
      <c r="C7664">
        <v>0.27</v>
      </c>
      <c r="D7664">
        <v>-0.04</v>
      </c>
      <c r="E7664">
        <v>7.0000000000000001E-3</v>
      </c>
    </row>
    <row r="7665" spans="1:5">
      <c r="A7665">
        <v>19520710</v>
      </c>
      <c r="B7665">
        <v>-0.2</v>
      </c>
      <c r="C7665">
        <v>-0.04</v>
      </c>
      <c r="D7665">
        <v>-0.12</v>
      </c>
      <c r="E7665">
        <v>7.0000000000000001E-3</v>
      </c>
    </row>
    <row r="7666" spans="1:5">
      <c r="A7666">
        <v>19520711</v>
      </c>
      <c r="B7666">
        <v>0.5</v>
      </c>
      <c r="C7666">
        <v>-0.22</v>
      </c>
      <c r="D7666">
        <v>0.4</v>
      </c>
      <c r="E7666">
        <v>7.0000000000000001E-3</v>
      </c>
    </row>
    <row r="7667" spans="1:5">
      <c r="A7667">
        <v>19520714</v>
      </c>
      <c r="B7667">
        <v>7.0000000000000007E-2</v>
      </c>
      <c r="C7667">
        <v>0.11</v>
      </c>
      <c r="D7667">
        <v>-0.11</v>
      </c>
      <c r="E7667">
        <v>7.0000000000000001E-3</v>
      </c>
    </row>
    <row r="7668" spans="1:5">
      <c r="A7668">
        <v>19520715</v>
      </c>
      <c r="B7668">
        <v>0.48</v>
      </c>
      <c r="C7668">
        <v>-0.31</v>
      </c>
      <c r="D7668">
        <v>0.19</v>
      </c>
      <c r="E7668">
        <v>7.0000000000000001E-3</v>
      </c>
    </row>
    <row r="7669" spans="1:5">
      <c r="A7669">
        <v>19520716</v>
      </c>
      <c r="B7669">
        <v>-0.11</v>
      </c>
      <c r="C7669">
        <v>-0.03</v>
      </c>
      <c r="D7669">
        <v>0.15</v>
      </c>
      <c r="E7669">
        <v>7.0000000000000001E-3</v>
      </c>
    </row>
    <row r="7670" spans="1:5">
      <c r="A7670">
        <v>19520717</v>
      </c>
      <c r="B7670">
        <v>-0.35</v>
      </c>
      <c r="C7670">
        <v>0.05</v>
      </c>
      <c r="D7670">
        <v>-0.06</v>
      </c>
      <c r="E7670">
        <v>7.0000000000000001E-3</v>
      </c>
    </row>
    <row r="7671" spans="1:5">
      <c r="A7671">
        <v>19520718</v>
      </c>
      <c r="B7671">
        <v>-0.65</v>
      </c>
      <c r="C7671">
        <v>0.15</v>
      </c>
      <c r="D7671">
        <v>0.16</v>
      </c>
      <c r="E7671">
        <v>7.0000000000000001E-3</v>
      </c>
    </row>
    <row r="7672" spans="1:5">
      <c r="A7672">
        <v>19520721</v>
      </c>
      <c r="B7672">
        <v>0.22</v>
      </c>
      <c r="C7672">
        <v>-0.11</v>
      </c>
      <c r="D7672">
        <v>-0.24</v>
      </c>
      <c r="E7672">
        <v>7.0000000000000001E-3</v>
      </c>
    </row>
    <row r="7673" spans="1:5">
      <c r="A7673">
        <v>19520722</v>
      </c>
      <c r="B7673">
        <v>0.21</v>
      </c>
      <c r="C7673">
        <v>0.05</v>
      </c>
      <c r="D7673">
        <v>-0.12</v>
      </c>
      <c r="E7673">
        <v>7.0000000000000001E-3</v>
      </c>
    </row>
    <row r="7674" spans="1:5">
      <c r="A7674">
        <v>19520723</v>
      </c>
      <c r="B7674">
        <v>0.42</v>
      </c>
      <c r="C7674">
        <v>-0.21</v>
      </c>
      <c r="D7674">
        <v>-0.02</v>
      </c>
      <c r="E7674">
        <v>7.0000000000000001E-3</v>
      </c>
    </row>
    <row r="7675" spans="1:5">
      <c r="A7675">
        <v>19520724</v>
      </c>
      <c r="B7675">
        <v>0.33</v>
      </c>
      <c r="C7675">
        <v>-0.16</v>
      </c>
      <c r="D7675">
        <v>0.45</v>
      </c>
      <c r="E7675">
        <v>7.0000000000000001E-3</v>
      </c>
    </row>
    <row r="7676" spans="1:5">
      <c r="A7676">
        <v>19520725</v>
      </c>
      <c r="B7676">
        <v>-0.24</v>
      </c>
      <c r="C7676">
        <v>0.36</v>
      </c>
      <c r="D7676">
        <v>-0.43</v>
      </c>
      <c r="E7676">
        <v>7.0000000000000001E-3</v>
      </c>
    </row>
    <row r="7677" spans="1:5">
      <c r="A7677">
        <v>19520728</v>
      </c>
      <c r="B7677">
        <v>-0.03</v>
      </c>
      <c r="C7677">
        <v>0</v>
      </c>
      <c r="D7677">
        <v>-0.04</v>
      </c>
      <c r="E7677">
        <v>7.0000000000000001E-3</v>
      </c>
    </row>
    <row r="7678" spans="1:5">
      <c r="A7678">
        <v>19520729</v>
      </c>
      <c r="B7678">
        <v>0.2</v>
      </c>
      <c r="C7678">
        <v>-0.11</v>
      </c>
      <c r="D7678">
        <v>-0.04</v>
      </c>
      <c r="E7678">
        <v>7.0000000000000001E-3</v>
      </c>
    </row>
    <row r="7679" spans="1:5">
      <c r="A7679">
        <v>19520730</v>
      </c>
      <c r="B7679">
        <v>0.21</v>
      </c>
      <c r="C7679">
        <v>-0.22</v>
      </c>
      <c r="D7679">
        <v>0.23</v>
      </c>
      <c r="E7679">
        <v>7.0000000000000001E-3</v>
      </c>
    </row>
    <row r="7680" spans="1:5">
      <c r="A7680">
        <v>19520731</v>
      </c>
      <c r="B7680">
        <v>0.11</v>
      </c>
      <c r="C7680">
        <v>-0.13</v>
      </c>
      <c r="D7680">
        <v>0.19</v>
      </c>
      <c r="E7680">
        <v>7.0000000000000001E-3</v>
      </c>
    </row>
    <row r="7681" spans="1:5">
      <c r="A7681">
        <v>19520801</v>
      </c>
      <c r="B7681">
        <v>0.06</v>
      </c>
      <c r="C7681">
        <v>0.08</v>
      </c>
      <c r="D7681">
        <v>-0.12</v>
      </c>
      <c r="E7681">
        <v>7.0000000000000001E-3</v>
      </c>
    </row>
    <row r="7682" spans="1:5">
      <c r="A7682">
        <v>19520804</v>
      </c>
      <c r="B7682">
        <v>-0.13</v>
      </c>
      <c r="C7682">
        <v>7.0000000000000007E-2</v>
      </c>
      <c r="D7682">
        <v>-0.25</v>
      </c>
      <c r="E7682">
        <v>7.0000000000000001E-3</v>
      </c>
    </row>
    <row r="7683" spans="1:5">
      <c r="A7683">
        <v>19520805</v>
      </c>
      <c r="B7683">
        <v>0.04</v>
      </c>
      <c r="C7683">
        <v>-7.0000000000000007E-2</v>
      </c>
      <c r="D7683">
        <v>0</v>
      </c>
      <c r="E7683">
        <v>7.0000000000000001E-3</v>
      </c>
    </row>
    <row r="7684" spans="1:5">
      <c r="A7684">
        <v>19520806</v>
      </c>
      <c r="B7684">
        <v>0.15</v>
      </c>
      <c r="C7684">
        <v>0.11</v>
      </c>
      <c r="D7684">
        <v>-0.02</v>
      </c>
      <c r="E7684">
        <v>7.0000000000000001E-3</v>
      </c>
    </row>
    <row r="7685" spans="1:5">
      <c r="A7685">
        <v>19520807</v>
      </c>
      <c r="B7685">
        <v>0.25</v>
      </c>
      <c r="C7685">
        <v>-0.13</v>
      </c>
      <c r="D7685">
        <v>0.25</v>
      </c>
      <c r="E7685">
        <v>7.0000000000000001E-3</v>
      </c>
    </row>
    <row r="7686" spans="1:5">
      <c r="A7686">
        <v>19520808</v>
      </c>
      <c r="B7686">
        <v>-0.01</v>
      </c>
      <c r="C7686">
        <v>0.2</v>
      </c>
      <c r="D7686">
        <v>-0.11</v>
      </c>
      <c r="E7686">
        <v>7.0000000000000001E-3</v>
      </c>
    </row>
    <row r="7687" spans="1:5">
      <c r="A7687">
        <v>19520811</v>
      </c>
      <c r="B7687">
        <v>0.03</v>
      </c>
      <c r="C7687">
        <v>0.12</v>
      </c>
      <c r="D7687">
        <v>-0.22</v>
      </c>
      <c r="E7687">
        <v>7.0000000000000001E-3</v>
      </c>
    </row>
    <row r="7688" spans="1:5">
      <c r="A7688">
        <v>19520812</v>
      </c>
      <c r="B7688">
        <v>-0.7</v>
      </c>
      <c r="C7688">
        <v>0.26</v>
      </c>
      <c r="D7688">
        <v>-0.09</v>
      </c>
      <c r="E7688">
        <v>7.0000000000000001E-3</v>
      </c>
    </row>
    <row r="7689" spans="1:5">
      <c r="A7689">
        <v>19520813</v>
      </c>
      <c r="B7689">
        <v>-0.02</v>
      </c>
      <c r="C7689">
        <v>-0.04</v>
      </c>
      <c r="D7689">
        <v>0.11</v>
      </c>
      <c r="E7689">
        <v>7.0000000000000001E-3</v>
      </c>
    </row>
    <row r="7690" spans="1:5">
      <c r="A7690">
        <v>19520814</v>
      </c>
      <c r="B7690">
        <v>-0.02</v>
      </c>
      <c r="C7690">
        <v>0.08</v>
      </c>
      <c r="D7690">
        <v>0.01</v>
      </c>
      <c r="E7690">
        <v>7.0000000000000001E-3</v>
      </c>
    </row>
    <row r="7691" spans="1:5">
      <c r="A7691">
        <v>19520815</v>
      </c>
      <c r="B7691">
        <v>-0.2</v>
      </c>
      <c r="C7691">
        <v>0.14000000000000001</v>
      </c>
      <c r="D7691">
        <v>7.0000000000000007E-2</v>
      </c>
      <c r="E7691">
        <v>7.0000000000000001E-3</v>
      </c>
    </row>
    <row r="7692" spans="1:5">
      <c r="A7692">
        <v>19520818</v>
      </c>
      <c r="B7692">
        <v>-1.02</v>
      </c>
      <c r="C7692">
        <v>0.3</v>
      </c>
      <c r="D7692">
        <v>-0.17</v>
      </c>
      <c r="E7692">
        <v>7.0000000000000001E-3</v>
      </c>
    </row>
    <row r="7693" spans="1:5">
      <c r="A7693">
        <v>19520819</v>
      </c>
      <c r="B7693">
        <v>0.01</v>
      </c>
      <c r="C7693">
        <v>-0.04</v>
      </c>
      <c r="D7693">
        <v>-0.03</v>
      </c>
      <c r="E7693">
        <v>7.0000000000000001E-3</v>
      </c>
    </row>
    <row r="7694" spans="1:5">
      <c r="A7694">
        <v>19520820</v>
      </c>
      <c r="B7694">
        <v>0.22</v>
      </c>
      <c r="C7694">
        <v>-0.06</v>
      </c>
      <c r="D7694">
        <v>0</v>
      </c>
      <c r="E7694">
        <v>7.0000000000000001E-3</v>
      </c>
    </row>
    <row r="7695" spans="1:5">
      <c r="A7695">
        <v>19520821</v>
      </c>
      <c r="B7695">
        <v>0.14000000000000001</v>
      </c>
      <c r="C7695">
        <v>0.05</v>
      </c>
      <c r="D7695">
        <v>-0.05</v>
      </c>
      <c r="E7695">
        <v>7.0000000000000001E-3</v>
      </c>
    </row>
    <row r="7696" spans="1:5">
      <c r="A7696">
        <v>19520822</v>
      </c>
      <c r="B7696">
        <v>0</v>
      </c>
      <c r="C7696">
        <v>0.08</v>
      </c>
      <c r="D7696">
        <v>0.06</v>
      </c>
      <c r="E7696">
        <v>7.0000000000000001E-3</v>
      </c>
    </row>
    <row r="7697" spans="1:5">
      <c r="A7697">
        <v>19520825</v>
      </c>
      <c r="B7697">
        <v>-0.37</v>
      </c>
      <c r="C7697">
        <v>0.19</v>
      </c>
      <c r="D7697">
        <v>-0.02</v>
      </c>
      <c r="E7697">
        <v>7.0000000000000001E-3</v>
      </c>
    </row>
    <row r="7698" spans="1:5">
      <c r="A7698">
        <v>19520826</v>
      </c>
      <c r="B7698">
        <v>-7.0000000000000007E-2</v>
      </c>
      <c r="C7698">
        <v>-0.02</v>
      </c>
      <c r="D7698">
        <v>0.18</v>
      </c>
      <c r="E7698">
        <v>7.0000000000000001E-3</v>
      </c>
    </row>
    <row r="7699" spans="1:5">
      <c r="A7699">
        <v>19520827</v>
      </c>
      <c r="B7699">
        <v>0.36</v>
      </c>
      <c r="C7699">
        <v>-0.01</v>
      </c>
      <c r="D7699">
        <v>-0.09</v>
      </c>
      <c r="E7699">
        <v>7.0000000000000001E-3</v>
      </c>
    </row>
    <row r="7700" spans="1:5">
      <c r="A7700">
        <v>19520828</v>
      </c>
      <c r="B7700">
        <v>0.24</v>
      </c>
      <c r="C7700">
        <v>-0.08</v>
      </c>
      <c r="D7700">
        <v>0.32</v>
      </c>
      <c r="E7700">
        <v>7.0000000000000001E-3</v>
      </c>
    </row>
    <row r="7701" spans="1:5">
      <c r="A7701">
        <v>19520829</v>
      </c>
      <c r="B7701">
        <v>0.28999999999999998</v>
      </c>
      <c r="C7701">
        <v>-0.06</v>
      </c>
      <c r="D7701">
        <v>0.2</v>
      </c>
      <c r="E7701">
        <v>7.0000000000000001E-3</v>
      </c>
    </row>
    <row r="7702" spans="1:5">
      <c r="A7702">
        <v>19520902</v>
      </c>
      <c r="B7702">
        <v>0.34</v>
      </c>
      <c r="C7702">
        <v>-0.14000000000000001</v>
      </c>
      <c r="D7702">
        <v>0.11</v>
      </c>
      <c r="E7702">
        <v>8.0000000000000002E-3</v>
      </c>
    </row>
    <row r="7703" spans="1:5">
      <c r="A7703">
        <v>19520903</v>
      </c>
      <c r="B7703">
        <v>0.21</v>
      </c>
      <c r="C7703">
        <v>0.06</v>
      </c>
      <c r="D7703">
        <v>-0.35</v>
      </c>
      <c r="E7703">
        <v>8.0000000000000002E-3</v>
      </c>
    </row>
    <row r="7704" spans="1:5">
      <c r="A7704">
        <v>19520904</v>
      </c>
      <c r="B7704">
        <v>-0.09</v>
      </c>
      <c r="C7704">
        <v>0.09</v>
      </c>
      <c r="D7704">
        <v>-0.27</v>
      </c>
      <c r="E7704">
        <v>8.0000000000000002E-3</v>
      </c>
    </row>
    <row r="7705" spans="1:5">
      <c r="A7705">
        <v>19520905</v>
      </c>
      <c r="B7705">
        <v>-0.12</v>
      </c>
      <c r="C7705">
        <v>0.08</v>
      </c>
      <c r="D7705">
        <v>-0.28000000000000003</v>
      </c>
      <c r="E7705">
        <v>8.0000000000000002E-3</v>
      </c>
    </row>
    <row r="7706" spans="1:5">
      <c r="A7706">
        <v>19520908</v>
      </c>
      <c r="B7706">
        <v>-0.43</v>
      </c>
      <c r="C7706">
        <v>0.2</v>
      </c>
      <c r="D7706">
        <v>-0.38</v>
      </c>
      <c r="E7706">
        <v>8.0000000000000002E-3</v>
      </c>
    </row>
    <row r="7707" spans="1:5">
      <c r="A7707">
        <v>19520909</v>
      </c>
      <c r="B7707">
        <v>-1.06</v>
      </c>
      <c r="C7707">
        <v>0.28000000000000003</v>
      </c>
      <c r="D7707">
        <v>-0.1</v>
      </c>
      <c r="E7707">
        <v>8.0000000000000002E-3</v>
      </c>
    </row>
    <row r="7708" spans="1:5">
      <c r="A7708">
        <v>19520910</v>
      </c>
      <c r="B7708">
        <v>-0.44</v>
      </c>
      <c r="C7708">
        <v>-0.12</v>
      </c>
      <c r="D7708">
        <v>0.08</v>
      </c>
      <c r="E7708">
        <v>8.0000000000000002E-3</v>
      </c>
    </row>
    <row r="7709" spans="1:5">
      <c r="A7709">
        <v>19520911</v>
      </c>
      <c r="B7709">
        <v>0.14000000000000001</v>
      </c>
      <c r="C7709">
        <v>0.21</v>
      </c>
      <c r="D7709">
        <v>0.04</v>
      </c>
      <c r="E7709">
        <v>8.0000000000000002E-3</v>
      </c>
    </row>
    <row r="7710" spans="1:5">
      <c r="A7710">
        <v>19520912</v>
      </c>
      <c r="B7710">
        <v>-0.21</v>
      </c>
      <c r="C7710">
        <v>0.2</v>
      </c>
      <c r="D7710">
        <v>-0.1</v>
      </c>
      <c r="E7710">
        <v>8.0000000000000002E-3</v>
      </c>
    </row>
    <row r="7711" spans="1:5">
      <c r="A7711">
        <v>19520915</v>
      </c>
      <c r="B7711">
        <v>-0.95</v>
      </c>
      <c r="C7711">
        <v>0.39</v>
      </c>
      <c r="D7711">
        <v>-0.19</v>
      </c>
      <c r="E7711">
        <v>8.0000000000000002E-3</v>
      </c>
    </row>
    <row r="7712" spans="1:5">
      <c r="A7712">
        <v>19520916</v>
      </c>
      <c r="B7712">
        <v>0.41</v>
      </c>
      <c r="C7712">
        <v>-0.23</v>
      </c>
      <c r="D7712">
        <v>0</v>
      </c>
      <c r="E7712">
        <v>8.0000000000000002E-3</v>
      </c>
    </row>
    <row r="7713" spans="1:5">
      <c r="A7713">
        <v>19520917</v>
      </c>
      <c r="B7713">
        <v>0.26</v>
      </c>
      <c r="C7713">
        <v>0.01</v>
      </c>
      <c r="D7713">
        <v>0.15</v>
      </c>
      <c r="E7713">
        <v>8.0000000000000002E-3</v>
      </c>
    </row>
    <row r="7714" spans="1:5">
      <c r="A7714">
        <v>19520918</v>
      </c>
      <c r="B7714">
        <v>-0.18</v>
      </c>
      <c r="C7714">
        <v>0.17</v>
      </c>
      <c r="D7714">
        <v>-0.08</v>
      </c>
      <c r="E7714">
        <v>8.0000000000000002E-3</v>
      </c>
    </row>
    <row r="7715" spans="1:5">
      <c r="A7715">
        <v>19520919</v>
      </c>
      <c r="B7715">
        <v>0.21</v>
      </c>
      <c r="C7715">
        <v>-0.08</v>
      </c>
      <c r="D7715">
        <v>0.18</v>
      </c>
      <c r="E7715">
        <v>8.0000000000000002E-3</v>
      </c>
    </row>
    <row r="7716" spans="1:5">
      <c r="A7716">
        <v>19520922</v>
      </c>
      <c r="B7716">
        <v>0.1</v>
      </c>
      <c r="C7716">
        <v>0.03</v>
      </c>
      <c r="D7716">
        <v>0</v>
      </c>
      <c r="E7716">
        <v>8.0000000000000002E-3</v>
      </c>
    </row>
    <row r="7717" spans="1:5">
      <c r="A7717">
        <v>19520923</v>
      </c>
      <c r="B7717">
        <v>0.34</v>
      </c>
      <c r="C7717">
        <v>-0.31</v>
      </c>
      <c r="D7717">
        <v>0.32</v>
      </c>
      <c r="E7717">
        <v>8.0000000000000002E-3</v>
      </c>
    </row>
    <row r="7718" spans="1:5">
      <c r="A7718">
        <v>19520924</v>
      </c>
      <c r="B7718">
        <v>0.32</v>
      </c>
      <c r="C7718">
        <v>0.06</v>
      </c>
      <c r="D7718">
        <v>-0.32</v>
      </c>
      <c r="E7718">
        <v>8.0000000000000002E-3</v>
      </c>
    </row>
    <row r="7719" spans="1:5">
      <c r="A7719">
        <v>19520925</v>
      </c>
      <c r="B7719">
        <v>-0.01</v>
      </c>
      <c r="C7719">
        <v>-0.05</v>
      </c>
      <c r="D7719">
        <v>-0.03</v>
      </c>
      <c r="E7719">
        <v>8.0000000000000002E-3</v>
      </c>
    </row>
    <row r="7720" spans="1:5">
      <c r="A7720">
        <v>19520926</v>
      </c>
      <c r="B7720">
        <v>-0.27</v>
      </c>
      <c r="C7720">
        <v>0.25</v>
      </c>
      <c r="D7720">
        <v>-0.01</v>
      </c>
      <c r="E7720">
        <v>8.0000000000000002E-3</v>
      </c>
    </row>
    <row r="7721" spans="1:5">
      <c r="A7721">
        <v>19520929</v>
      </c>
      <c r="B7721">
        <v>-0.06</v>
      </c>
      <c r="C7721">
        <v>-0.05</v>
      </c>
      <c r="D7721">
        <v>-0.14000000000000001</v>
      </c>
      <c r="E7721">
        <v>8.0000000000000002E-3</v>
      </c>
    </row>
    <row r="7722" spans="1:5">
      <c r="A7722">
        <v>19520930</v>
      </c>
      <c r="B7722">
        <v>-0.55000000000000004</v>
      </c>
      <c r="C7722">
        <v>0.1</v>
      </c>
      <c r="D7722">
        <v>-0.14000000000000001</v>
      </c>
      <c r="E7722">
        <v>8.0000000000000002E-3</v>
      </c>
    </row>
    <row r="7723" spans="1:5">
      <c r="A7723">
        <v>19521001</v>
      </c>
      <c r="B7723">
        <v>-0.25</v>
      </c>
      <c r="C7723">
        <v>-0.04</v>
      </c>
      <c r="D7723">
        <v>0.03</v>
      </c>
      <c r="E7723">
        <v>6.0000000000000001E-3</v>
      </c>
    </row>
    <row r="7724" spans="1:5">
      <c r="A7724">
        <v>19521002</v>
      </c>
      <c r="B7724">
        <v>-0.01</v>
      </c>
      <c r="C7724">
        <v>0</v>
      </c>
      <c r="D7724">
        <v>0</v>
      </c>
      <c r="E7724">
        <v>6.0000000000000001E-3</v>
      </c>
    </row>
    <row r="7725" spans="1:5">
      <c r="A7725">
        <v>19521003</v>
      </c>
      <c r="B7725">
        <v>-0.18</v>
      </c>
      <c r="C7725">
        <v>0.12</v>
      </c>
      <c r="D7725">
        <v>0.11</v>
      </c>
      <c r="E7725">
        <v>6.0000000000000001E-3</v>
      </c>
    </row>
    <row r="7726" spans="1:5">
      <c r="A7726">
        <v>19521006</v>
      </c>
      <c r="B7726">
        <v>-0.27</v>
      </c>
      <c r="C7726">
        <v>0.11</v>
      </c>
      <c r="D7726">
        <v>-0.05</v>
      </c>
      <c r="E7726">
        <v>6.0000000000000001E-3</v>
      </c>
    </row>
    <row r="7727" spans="1:5">
      <c r="A7727">
        <v>19521007</v>
      </c>
      <c r="B7727">
        <v>0.04</v>
      </c>
      <c r="C7727">
        <v>-0.05</v>
      </c>
      <c r="D7727">
        <v>-0.02</v>
      </c>
      <c r="E7727">
        <v>6.0000000000000001E-3</v>
      </c>
    </row>
    <row r="7728" spans="1:5">
      <c r="A7728">
        <v>19521008</v>
      </c>
      <c r="B7728">
        <v>0.49</v>
      </c>
      <c r="C7728">
        <v>-0.19</v>
      </c>
      <c r="D7728">
        <v>0.04</v>
      </c>
      <c r="E7728">
        <v>6.0000000000000001E-3</v>
      </c>
    </row>
    <row r="7729" spans="1:5">
      <c r="A7729">
        <v>19521009</v>
      </c>
      <c r="B7729">
        <v>0.02</v>
      </c>
      <c r="C7729">
        <v>0.05</v>
      </c>
      <c r="D7729">
        <v>-0.02</v>
      </c>
      <c r="E7729">
        <v>6.0000000000000001E-3</v>
      </c>
    </row>
    <row r="7730" spans="1:5">
      <c r="A7730">
        <v>19521010</v>
      </c>
      <c r="B7730">
        <v>-0.01</v>
      </c>
      <c r="C7730">
        <v>0.18</v>
      </c>
      <c r="D7730">
        <v>-0.26</v>
      </c>
      <c r="E7730">
        <v>6.0000000000000001E-3</v>
      </c>
    </row>
    <row r="7731" spans="1:5">
      <c r="A7731">
        <v>19521014</v>
      </c>
      <c r="B7731">
        <v>-0.35</v>
      </c>
      <c r="C7731">
        <v>0</v>
      </c>
      <c r="D7731">
        <v>-0.26</v>
      </c>
      <c r="E7731">
        <v>6.0000000000000001E-3</v>
      </c>
    </row>
    <row r="7732" spans="1:5">
      <c r="A7732">
        <v>19521015</v>
      </c>
      <c r="B7732">
        <v>-1.45</v>
      </c>
      <c r="C7732">
        <v>0.11</v>
      </c>
      <c r="D7732">
        <v>-0.26</v>
      </c>
      <c r="E7732">
        <v>6.0000000000000001E-3</v>
      </c>
    </row>
    <row r="7733" spans="1:5">
      <c r="A7733">
        <v>19521016</v>
      </c>
      <c r="B7733">
        <v>-0.63</v>
      </c>
      <c r="C7733">
        <v>-0.15</v>
      </c>
      <c r="D7733">
        <v>7.0000000000000007E-2</v>
      </c>
      <c r="E7733">
        <v>6.0000000000000001E-3</v>
      </c>
    </row>
    <row r="7734" spans="1:5">
      <c r="A7734">
        <v>19521017</v>
      </c>
      <c r="B7734">
        <v>1.1399999999999999</v>
      </c>
      <c r="C7734">
        <v>-0.18</v>
      </c>
      <c r="D7734">
        <v>0.35</v>
      </c>
      <c r="E7734">
        <v>6.0000000000000001E-3</v>
      </c>
    </row>
    <row r="7735" spans="1:5">
      <c r="A7735">
        <v>19521020</v>
      </c>
      <c r="B7735">
        <v>-0.32</v>
      </c>
      <c r="C7735">
        <v>0.23</v>
      </c>
      <c r="D7735">
        <v>-0.35</v>
      </c>
      <c r="E7735">
        <v>6.0000000000000001E-3</v>
      </c>
    </row>
    <row r="7736" spans="1:5">
      <c r="A7736">
        <v>19521021</v>
      </c>
      <c r="B7736">
        <v>-0.16</v>
      </c>
      <c r="C7736">
        <v>-0.08</v>
      </c>
      <c r="D7736">
        <v>-0.01</v>
      </c>
      <c r="E7736">
        <v>6.0000000000000001E-3</v>
      </c>
    </row>
    <row r="7737" spans="1:5">
      <c r="A7737">
        <v>19521022</v>
      </c>
      <c r="B7737">
        <v>-0.97</v>
      </c>
      <c r="C7737">
        <v>0.27</v>
      </c>
      <c r="D7737">
        <v>-0.05</v>
      </c>
      <c r="E7737">
        <v>6.0000000000000001E-3</v>
      </c>
    </row>
    <row r="7738" spans="1:5">
      <c r="A7738">
        <v>19521023</v>
      </c>
      <c r="B7738">
        <v>0.32</v>
      </c>
      <c r="C7738">
        <v>-0.36</v>
      </c>
      <c r="D7738">
        <v>0</v>
      </c>
      <c r="E7738">
        <v>6.0000000000000001E-3</v>
      </c>
    </row>
    <row r="7739" spans="1:5">
      <c r="A7739">
        <v>19521024</v>
      </c>
      <c r="B7739">
        <v>0.41</v>
      </c>
      <c r="C7739">
        <v>-0.13</v>
      </c>
      <c r="D7739">
        <v>0.08</v>
      </c>
      <c r="E7739">
        <v>6.0000000000000001E-3</v>
      </c>
    </row>
    <row r="7740" spans="1:5">
      <c r="A7740">
        <v>19521027</v>
      </c>
      <c r="B7740">
        <v>0.12</v>
      </c>
      <c r="C7740">
        <v>-0.23</v>
      </c>
      <c r="D7740">
        <v>-0.04</v>
      </c>
      <c r="E7740">
        <v>6.0000000000000001E-3</v>
      </c>
    </row>
    <row r="7741" spans="1:5">
      <c r="A7741">
        <v>19521028</v>
      </c>
      <c r="B7741">
        <v>0.04</v>
      </c>
      <c r="C7741">
        <v>-0.03</v>
      </c>
      <c r="D7741">
        <v>-0.11</v>
      </c>
      <c r="E7741">
        <v>6.0000000000000001E-3</v>
      </c>
    </row>
    <row r="7742" spans="1:5">
      <c r="A7742">
        <v>19521029</v>
      </c>
      <c r="B7742">
        <v>0.05</v>
      </c>
      <c r="C7742">
        <v>-0.22</v>
      </c>
      <c r="D7742">
        <v>-0.13</v>
      </c>
      <c r="E7742">
        <v>6.0000000000000001E-3</v>
      </c>
    </row>
    <row r="7743" spans="1:5">
      <c r="A7743">
        <v>19521030</v>
      </c>
      <c r="B7743">
        <v>-0.02</v>
      </c>
      <c r="C7743">
        <v>0.03</v>
      </c>
      <c r="D7743">
        <v>0.03</v>
      </c>
      <c r="E7743">
        <v>6.0000000000000001E-3</v>
      </c>
    </row>
    <row r="7744" spans="1:5">
      <c r="A7744">
        <v>19521031</v>
      </c>
      <c r="B7744">
        <v>1.36</v>
      </c>
      <c r="C7744">
        <v>-0.55000000000000004</v>
      </c>
      <c r="D7744">
        <v>0.4</v>
      </c>
      <c r="E7744">
        <v>6.0000000000000001E-3</v>
      </c>
    </row>
    <row r="7745" spans="1:5">
      <c r="A7745">
        <v>19521103</v>
      </c>
      <c r="B7745">
        <v>0.56000000000000005</v>
      </c>
      <c r="C7745">
        <v>-0.24</v>
      </c>
      <c r="D7745">
        <v>-0.16</v>
      </c>
      <c r="E7745">
        <v>6.0000000000000001E-3</v>
      </c>
    </row>
    <row r="7746" spans="1:5">
      <c r="A7746">
        <v>19521105</v>
      </c>
      <c r="B7746">
        <v>0.52</v>
      </c>
      <c r="C7746">
        <v>0.02</v>
      </c>
      <c r="D7746">
        <v>-0.28000000000000003</v>
      </c>
      <c r="E7746">
        <v>6.0000000000000001E-3</v>
      </c>
    </row>
    <row r="7747" spans="1:5">
      <c r="A7747">
        <v>19521106</v>
      </c>
      <c r="B7747">
        <v>0.38</v>
      </c>
      <c r="C7747">
        <v>-0.55000000000000004</v>
      </c>
      <c r="D7747">
        <v>-0.37</v>
      </c>
      <c r="E7747">
        <v>6.0000000000000001E-3</v>
      </c>
    </row>
    <row r="7748" spans="1:5">
      <c r="A7748">
        <v>19521107</v>
      </c>
      <c r="B7748">
        <v>0.4</v>
      </c>
      <c r="C7748">
        <v>0.05</v>
      </c>
      <c r="D7748">
        <v>7.0000000000000007E-2</v>
      </c>
      <c r="E7748">
        <v>6.0000000000000001E-3</v>
      </c>
    </row>
    <row r="7749" spans="1:5">
      <c r="A7749">
        <v>19521110</v>
      </c>
      <c r="B7749">
        <v>0</v>
      </c>
      <c r="C7749">
        <v>7.0000000000000007E-2</v>
      </c>
      <c r="D7749">
        <v>0.04</v>
      </c>
      <c r="E7749">
        <v>6.0000000000000001E-3</v>
      </c>
    </row>
    <row r="7750" spans="1:5">
      <c r="A7750">
        <v>19521112</v>
      </c>
      <c r="B7750">
        <v>-0.16</v>
      </c>
      <c r="C7750">
        <v>0.32</v>
      </c>
      <c r="D7750">
        <v>-0.17</v>
      </c>
      <c r="E7750">
        <v>6.0000000000000001E-3</v>
      </c>
    </row>
    <row r="7751" spans="1:5">
      <c r="A7751">
        <v>19521113</v>
      </c>
      <c r="B7751">
        <v>0.09</v>
      </c>
      <c r="C7751">
        <v>0.11</v>
      </c>
      <c r="D7751">
        <v>-0.2</v>
      </c>
      <c r="E7751">
        <v>6.0000000000000001E-3</v>
      </c>
    </row>
    <row r="7752" spans="1:5">
      <c r="A7752">
        <v>19521114</v>
      </c>
      <c r="B7752">
        <v>0.01</v>
      </c>
      <c r="C7752">
        <v>0.04</v>
      </c>
      <c r="D7752">
        <v>-7.0000000000000007E-2</v>
      </c>
      <c r="E7752">
        <v>6.0000000000000001E-3</v>
      </c>
    </row>
    <row r="7753" spans="1:5">
      <c r="A7753">
        <v>19521117</v>
      </c>
      <c r="B7753">
        <v>0.19</v>
      </c>
      <c r="C7753">
        <v>-0.14000000000000001</v>
      </c>
      <c r="D7753">
        <v>0.25</v>
      </c>
      <c r="E7753">
        <v>6.0000000000000001E-3</v>
      </c>
    </row>
    <row r="7754" spans="1:5">
      <c r="A7754">
        <v>19521118</v>
      </c>
      <c r="B7754">
        <v>1.42</v>
      </c>
      <c r="C7754">
        <v>-0.36</v>
      </c>
      <c r="D7754">
        <v>0.11</v>
      </c>
      <c r="E7754">
        <v>6.0000000000000001E-3</v>
      </c>
    </row>
    <row r="7755" spans="1:5">
      <c r="A7755">
        <v>19521119</v>
      </c>
      <c r="B7755">
        <v>0.71</v>
      </c>
      <c r="C7755">
        <v>-0.05</v>
      </c>
      <c r="D7755">
        <v>0.33</v>
      </c>
      <c r="E7755">
        <v>6.0000000000000001E-3</v>
      </c>
    </row>
    <row r="7756" spans="1:5">
      <c r="A7756">
        <v>19521120</v>
      </c>
      <c r="B7756">
        <v>-0.15</v>
      </c>
      <c r="C7756">
        <v>0.22</v>
      </c>
      <c r="D7756">
        <v>0.41</v>
      </c>
      <c r="E7756">
        <v>6.0000000000000001E-3</v>
      </c>
    </row>
    <row r="7757" spans="1:5">
      <c r="A7757">
        <v>19521121</v>
      </c>
      <c r="B7757">
        <v>0</v>
      </c>
      <c r="C7757">
        <v>0.24</v>
      </c>
      <c r="D7757">
        <v>0.09</v>
      </c>
      <c r="E7757">
        <v>6.0000000000000001E-3</v>
      </c>
    </row>
    <row r="7758" spans="1:5">
      <c r="A7758">
        <v>19521124</v>
      </c>
      <c r="B7758">
        <v>0.63</v>
      </c>
      <c r="C7758">
        <v>-0.15</v>
      </c>
      <c r="D7758">
        <v>0.55000000000000004</v>
      </c>
      <c r="E7758">
        <v>6.0000000000000001E-3</v>
      </c>
    </row>
    <row r="7759" spans="1:5">
      <c r="A7759">
        <v>19521125</v>
      </c>
      <c r="B7759">
        <v>0.12</v>
      </c>
      <c r="C7759">
        <v>-0.02</v>
      </c>
      <c r="D7759">
        <v>-0.23</v>
      </c>
      <c r="E7759">
        <v>6.0000000000000001E-3</v>
      </c>
    </row>
    <row r="7760" spans="1:5">
      <c r="A7760">
        <v>19521126</v>
      </c>
      <c r="B7760">
        <v>0.61</v>
      </c>
      <c r="C7760">
        <v>-0.24</v>
      </c>
      <c r="D7760">
        <v>0.2</v>
      </c>
      <c r="E7760">
        <v>6.0000000000000001E-3</v>
      </c>
    </row>
    <row r="7761" spans="1:5">
      <c r="A7761">
        <v>19521128</v>
      </c>
      <c r="B7761">
        <v>0.49</v>
      </c>
      <c r="C7761">
        <v>-0.02</v>
      </c>
      <c r="D7761">
        <v>0.35</v>
      </c>
      <c r="E7761">
        <v>6.0000000000000001E-3</v>
      </c>
    </row>
    <row r="7762" spans="1:5">
      <c r="A7762">
        <v>19521201</v>
      </c>
      <c r="B7762">
        <v>0.13</v>
      </c>
      <c r="C7762">
        <v>-0.04</v>
      </c>
      <c r="D7762">
        <v>0.18</v>
      </c>
      <c r="E7762">
        <v>7.0000000000000001E-3</v>
      </c>
    </row>
    <row r="7763" spans="1:5">
      <c r="A7763">
        <v>19521202</v>
      </c>
      <c r="B7763">
        <v>0.27</v>
      </c>
      <c r="C7763">
        <v>-0.27</v>
      </c>
      <c r="D7763">
        <v>-0.19</v>
      </c>
      <c r="E7763">
        <v>7.0000000000000001E-3</v>
      </c>
    </row>
    <row r="7764" spans="1:5">
      <c r="A7764">
        <v>19521203</v>
      </c>
      <c r="B7764">
        <v>-0.04</v>
      </c>
      <c r="C7764">
        <v>0.08</v>
      </c>
      <c r="D7764">
        <v>-0.22</v>
      </c>
      <c r="E7764">
        <v>7.0000000000000001E-3</v>
      </c>
    </row>
    <row r="7765" spans="1:5">
      <c r="A7765">
        <v>19521204</v>
      </c>
      <c r="B7765">
        <v>-0.32</v>
      </c>
      <c r="C7765">
        <v>0.21</v>
      </c>
      <c r="D7765">
        <v>0</v>
      </c>
      <c r="E7765">
        <v>7.0000000000000001E-3</v>
      </c>
    </row>
    <row r="7766" spans="1:5">
      <c r="A7766">
        <v>19521205</v>
      </c>
      <c r="B7766">
        <v>0.15</v>
      </c>
      <c r="C7766">
        <v>-0.18</v>
      </c>
      <c r="D7766">
        <v>0.18</v>
      </c>
      <c r="E7766">
        <v>7.0000000000000001E-3</v>
      </c>
    </row>
    <row r="7767" spans="1:5">
      <c r="A7767">
        <v>19521208</v>
      </c>
      <c r="B7767">
        <v>0.41</v>
      </c>
      <c r="C7767">
        <v>-0.19</v>
      </c>
      <c r="D7767">
        <v>0</v>
      </c>
      <c r="E7767">
        <v>7.0000000000000001E-3</v>
      </c>
    </row>
    <row r="7768" spans="1:5">
      <c r="A7768">
        <v>19521209</v>
      </c>
      <c r="B7768">
        <v>0.42</v>
      </c>
      <c r="C7768">
        <v>-0.23</v>
      </c>
      <c r="D7768">
        <v>-0.05</v>
      </c>
      <c r="E7768">
        <v>7.0000000000000001E-3</v>
      </c>
    </row>
    <row r="7769" spans="1:5">
      <c r="A7769">
        <v>19521210</v>
      </c>
      <c r="B7769">
        <v>0.03</v>
      </c>
      <c r="C7769">
        <v>-0.09</v>
      </c>
      <c r="D7769">
        <v>-0.4</v>
      </c>
      <c r="E7769">
        <v>7.0000000000000001E-3</v>
      </c>
    </row>
    <row r="7770" spans="1:5">
      <c r="A7770">
        <v>19521211</v>
      </c>
      <c r="B7770">
        <v>0</v>
      </c>
      <c r="C7770">
        <v>0.05</v>
      </c>
      <c r="D7770">
        <v>-0.13</v>
      </c>
      <c r="E7770">
        <v>7.0000000000000001E-3</v>
      </c>
    </row>
    <row r="7771" spans="1:5">
      <c r="A7771">
        <v>19521212</v>
      </c>
      <c r="B7771">
        <v>0.31</v>
      </c>
      <c r="C7771">
        <v>-0.18</v>
      </c>
      <c r="D7771">
        <v>0.43</v>
      </c>
      <c r="E7771">
        <v>7.0000000000000001E-3</v>
      </c>
    </row>
    <row r="7772" spans="1:5">
      <c r="A7772">
        <v>19521215</v>
      </c>
      <c r="B7772">
        <v>0.09</v>
      </c>
      <c r="C7772">
        <v>-0.05</v>
      </c>
      <c r="D7772">
        <v>0.19</v>
      </c>
      <c r="E7772">
        <v>7.0000000000000001E-3</v>
      </c>
    </row>
    <row r="7773" spans="1:5">
      <c r="A7773">
        <v>19521216</v>
      </c>
      <c r="B7773">
        <v>-0.04</v>
      </c>
      <c r="C7773">
        <v>-0.18</v>
      </c>
      <c r="D7773">
        <v>-0.02</v>
      </c>
      <c r="E7773">
        <v>7.0000000000000001E-3</v>
      </c>
    </row>
    <row r="7774" spans="1:5">
      <c r="A7774">
        <v>19521217</v>
      </c>
      <c r="B7774">
        <v>-0.12</v>
      </c>
      <c r="C7774">
        <v>0.13</v>
      </c>
      <c r="D7774">
        <v>-0.1</v>
      </c>
      <c r="E7774">
        <v>7.0000000000000001E-3</v>
      </c>
    </row>
    <row r="7775" spans="1:5">
      <c r="A7775">
        <v>19521218</v>
      </c>
      <c r="B7775">
        <v>0</v>
      </c>
      <c r="C7775">
        <v>0.14000000000000001</v>
      </c>
      <c r="D7775">
        <v>0.21</v>
      </c>
      <c r="E7775">
        <v>7.0000000000000001E-3</v>
      </c>
    </row>
    <row r="7776" spans="1:5">
      <c r="A7776">
        <v>19521219</v>
      </c>
      <c r="B7776">
        <v>0.4</v>
      </c>
      <c r="C7776">
        <v>-0.53</v>
      </c>
      <c r="D7776">
        <v>0.42</v>
      </c>
      <c r="E7776">
        <v>7.0000000000000001E-3</v>
      </c>
    </row>
    <row r="7777" spans="1:5">
      <c r="A7777">
        <v>19521222</v>
      </c>
      <c r="B7777">
        <v>0.42</v>
      </c>
      <c r="C7777">
        <v>-0.4</v>
      </c>
      <c r="D7777">
        <v>0.25</v>
      </c>
      <c r="E7777">
        <v>7.0000000000000001E-3</v>
      </c>
    </row>
    <row r="7778" spans="1:5">
      <c r="A7778">
        <v>19521223</v>
      </c>
      <c r="B7778">
        <v>-0.35</v>
      </c>
      <c r="C7778">
        <v>0.1</v>
      </c>
      <c r="D7778">
        <v>0.24</v>
      </c>
      <c r="E7778">
        <v>7.0000000000000001E-3</v>
      </c>
    </row>
    <row r="7779" spans="1:5">
      <c r="A7779">
        <v>19521224</v>
      </c>
      <c r="B7779">
        <v>0.06</v>
      </c>
      <c r="C7779">
        <v>0.19</v>
      </c>
      <c r="D7779">
        <v>0.12</v>
      </c>
      <c r="E7779">
        <v>7.0000000000000001E-3</v>
      </c>
    </row>
    <row r="7780" spans="1:5">
      <c r="A7780">
        <v>19521226</v>
      </c>
      <c r="B7780">
        <v>0.14000000000000001</v>
      </c>
      <c r="C7780">
        <v>0.27</v>
      </c>
      <c r="D7780">
        <v>-0.25</v>
      </c>
      <c r="E7780">
        <v>7.0000000000000001E-3</v>
      </c>
    </row>
    <row r="7781" spans="1:5">
      <c r="A7781">
        <v>19521229</v>
      </c>
      <c r="B7781">
        <v>0.34</v>
      </c>
      <c r="C7781">
        <v>-0.24</v>
      </c>
      <c r="D7781">
        <v>-0.28999999999999998</v>
      </c>
      <c r="E7781">
        <v>7.0000000000000001E-3</v>
      </c>
    </row>
    <row r="7782" spans="1:5">
      <c r="A7782">
        <v>19521230</v>
      </c>
      <c r="B7782">
        <v>0.48</v>
      </c>
      <c r="C7782">
        <v>-0.25</v>
      </c>
      <c r="D7782">
        <v>-0.06</v>
      </c>
      <c r="E7782">
        <v>7.0000000000000001E-3</v>
      </c>
    </row>
    <row r="7783" spans="1:5">
      <c r="A7783">
        <v>19521231</v>
      </c>
      <c r="B7783">
        <v>0.1</v>
      </c>
      <c r="C7783">
        <v>0.21</v>
      </c>
      <c r="D7783">
        <v>-0.33</v>
      </c>
      <c r="E7783">
        <v>7.0000000000000001E-3</v>
      </c>
    </row>
    <row r="7784" spans="1:5">
      <c r="A7784">
        <v>19530102</v>
      </c>
      <c r="B7784">
        <v>0.06</v>
      </c>
      <c r="C7784">
        <v>0.48</v>
      </c>
      <c r="D7784">
        <v>0.62</v>
      </c>
      <c r="E7784">
        <v>8.0000000000000002E-3</v>
      </c>
    </row>
    <row r="7785" spans="1:5">
      <c r="A7785">
        <v>19530105</v>
      </c>
      <c r="B7785">
        <v>0.45</v>
      </c>
      <c r="C7785">
        <v>0.46</v>
      </c>
      <c r="D7785">
        <v>0.1</v>
      </c>
      <c r="E7785">
        <v>8.0000000000000002E-3</v>
      </c>
    </row>
    <row r="7786" spans="1:5">
      <c r="A7786">
        <v>19530106</v>
      </c>
      <c r="B7786">
        <v>-0.52</v>
      </c>
      <c r="C7786">
        <v>0.36</v>
      </c>
      <c r="D7786">
        <v>0.17</v>
      </c>
      <c r="E7786">
        <v>8.0000000000000002E-3</v>
      </c>
    </row>
    <row r="7787" spans="1:5">
      <c r="A7787">
        <v>19530107</v>
      </c>
      <c r="B7787">
        <v>-0.33</v>
      </c>
      <c r="C7787">
        <v>0.27</v>
      </c>
      <c r="D7787">
        <v>-0.12</v>
      </c>
      <c r="E7787">
        <v>8.0000000000000002E-3</v>
      </c>
    </row>
    <row r="7788" spans="1:5">
      <c r="A7788">
        <v>19530108</v>
      </c>
      <c r="B7788">
        <v>-0.04</v>
      </c>
      <c r="C7788">
        <v>0.43</v>
      </c>
      <c r="D7788">
        <v>0.51</v>
      </c>
      <c r="E7788">
        <v>8.0000000000000002E-3</v>
      </c>
    </row>
    <row r="7789" spans="1:5">
      <c r="A7789">
        <v>19530109</v>
      </c>
      <c r="B7789">
        <v>-0.86</v>
      </c>
      <c r="C7789">
        <v>0.22</v>
      </c>
      <c r="D7789">
        <v>-0.1</v>
      </c>
      <c r="E7789">
        <v>8.0000000000000002E-3</v>
      </c>
    </row>
    <row r="7790" spans="1:5">
      <c r="A7790">
        <v>19530112</v>
      </c>
      <c r="B7790">
        <v>-0.64</v>
      </c>
      <c r="C7790">
        <v>0.44</v>
      </c>
      <c r="D7790">
        <v>0.08</v>
      </c>
      <c r="E7790">
        <v>8.0000000000000002E-3</v>
      </c>
    </row>
    <row r="7791" spans="1:5">
      <c r="A7791">
        <v>19530113</v>
      </c>
      <c r="B7791">
        <v>0.56999999999999995</v>
      </c>
      <c r="C7791">
        <v>0.1</v>
      </c>
      <c r="D7791">
        <v>0.04</v>
      </c>
      <c r="E7791">
        <v>8.0000000000000002E-3</v>
      </c>
    </row>
    <row r="7792" spans="1:5">
      <c r="A7792">
        <v>19530114</v>
      </c>
      <c r="B7792">
        <v>0.09</v>
      </c>
      <c r="C7792">
        <v>0.19</v>
      </c>
      <c r="D7792">
        <v>-0.1</v>
      </c>
      <c r="E7792">
        <v>8.0000000000000002E-3</v>
      </c>
    </row>
    <row r="7793" spans="1:5">
      <c r="A7793">
        <v>19530115</v>
      </c>
      <c r="B7793">
        <v>0.16</v>
      </c>
      <c r="C7793">
        <v>0.05</v>
      </c>
      <c r="D7793">
        <v>0.14000000000000001</v>
      </c>
      <c r="E7793">
        <v>8.0000000000000002E-3</v>
      </c>
    </row>
    <row r="7794" spans="1:5">
      <c r="A7794">
        <v>19530116</v>
      </c>
      <c r="B7794">
        <v>-0.43</v>
      </c>
      <c r="C7794">
        <v>0.05</v>
      </c>
      <c r="D7794">
        <v>-0.12</v>
      </c>
      <c r="E7794">
        <v>8.0000000000000002E-3</v>
      </c>
    </row>
    <row r="7795" spans="1:5">
      <c r="A7795">
        <v>19530119</v>
      </c>
      <c r="B7795">
        <v>-7.0000000000000007E-2</v>
      </c>
      <c r="C7795">
        <v>0.23</v>
      </c>
      <c r="D7795">
        <v>0.19</v>
      </c>
      <c r="E7795">
        <v>8.0000000000000002E-3</v>
      </c>
    </row>
    <row r="7796" spans="1:5">
      <c r="A7796">
        <v>19530120</v>
      </c>
      <c r="B7796">
        <v>0.42</v>
      </c>
      <c r="C7796">
        <v>0.06</v>
      </c>
      <c r="D7796">
        <v>0.01</v>
      </c>
      <c r="E7796">
        <v>8.0000000000000002E-3</v>
      </c>
    </row>
    <row r="7797" spans="1:5">
      <c r="A7797">
        <v>19530121</v>
      </c>
      <c r="B7797">
        <v>-0.14000000000000001</v>
      </c>
      <c r="C7797">
        <v>7.0000000000000007E-2</v>
      </c>
      <c r="D7797">
        <v>-0.01</v>
      </c>
      <c r="E7797">
        <v>8.0000000000000002E-3</v>
      </c>
    </row>
    <row r="7798" spans="1:5">
      <c r="A7798">
        <v>19530122</v>
      </c>
      <c r="B7798">
        <v>0.05</v>
      </c>
      <c r="C7798">
        <v>0.2</v>
      </c>
      <c r="D7798">
        <v>-0.05</v>
      </c>
      <c r="E7798">
        <v>8.0000000000000002E-3</v>
      </c>
    </row>
    <row r="7799" spans="1:5">
      <c r="A7799">
        <v>19530123</v>
      </c>
      <c r="B7799">
        <v>-0.13</v>
      </c>
      <c r="C7799">
        <v>0.08</v>
      </c>
      <c r="D7799">
        <v>0.14000000000000001</v>
      </c>
      <c r="E7799">
        <v>8.0000000000000002E-3</v>
      </c>
    </row>
    <row r="7800" spans="1:5">
      <c r="A7800">
        <v>19530126</v>
      </c>
      <c r="B7800">
        <v>-0.15</v>
      </c>
      <c r="C7800">
        <v>-0.01</v>
      </c>
      <c r="D7800">
        <v>0.06</v>
      </c>
      <c r="E7800">
        <v>8.0000000000000002E-3</v>
      </c>
    </row>
    <row r="7801" spans="1:5">
      <c r="A7801">
        <v>19530127</v>
      </c>
      <c r="B7801">
        <v>0.19</v>
      </c>
      <c r="C7801">
        <v>-0.1</v>
      </c>
      <c r="D7801">
        <v>0.1</v>
      </c>
      <c r="E7801">
        <v>8.0000000000000002E-3</v>
      </c>
    </row>
    <row r="7802" spans="1:5">
      <c r="A7802">
        <v>19530128</v>
      </c>
      <c r="B7802">
        <v>0.2</v>
      </c>
      <c r="C7802">
        <v>0.03</v>
      </c>
      <c r="D7802">
        <v>-0.15</v>
      </c>
      <c r="E7802">
        <v>8.0000000000000002E-3</v>
      </c>
    </row>
    <row r="7803" spans="1:5">
      <c r="A7803">
        <v>19530129</v>
      </c>
      <c r="B7803">
        <v>0.32</v>
      </c>
      <c r="C7803">
        <v>0.14000000000000001</v>
      </c>
      <c r="D7803">
        <v>-0.06</v>
      </c>
      <c r="E7803">
        <v>8.0000000000000002E-3</v>
      </c>
    </row>
    <row r="7804" spans="1:5">
      <c r="A7804">
        <v>19530130</v>
      </c>
      <c r="B7804">
        <v>0.49</v>
      </c>
      <c r="C7804">
        <v>-0.26</v>
      </c>
      <c r="D7804">
        <v>-0.2</v>
      </c>
      <c r="E7804">
        <v>8.0000000000000002E-3</v>
      </c>
    </row>
    <row r="7805" spans="1:5">
      <c r="A7805">
        <v>19530202</v>
      </c>
      <c r="B7805">
        <v>0.2</v>
      </c>
      <c r="C7805">
        <v>0</v>
      </c>
      <c r="D7805">
        <v>-0.34</v>
      </c>
      <c r="E7805">
        <v>8.0000000000000002E-3</v>
      </c>
    </row>
    <row r="7806" spans="1:5">
      <c r="A7806">
        <v>19530203</v>
      </c>
      <c r="B7806">
        <v>0.06</v>
      </c>
      <c r="C7806">
        <v>-0.03</v>
      </c>
      <c r="D7806">
        <v>-0.21</v>
      </c>
      <c r="E7806">
        <v>8.0000000000000002E-3</v>
      </c>
    </row>
    <row r="7807" spans="1:5">
      <c r="A7807">
        <v>19530204</v>
      </c>
      <c r="B7807">
        <v>-0.1</v>
      </c>
      <c r="C7807">
        <v>0.38</v>
      </c>
      <c r="D7807">
        <v>-0.03</v>
      </c>
      <c r="E7807">
        <v>8.0000000000000002E-3</v>
      </c>
    </row>
    <row r="7808" spans="1:5">
      <c r="A7808">
        <v>19530205</v>
      </c>
      <c r="B7808">
        <v>-0.8</v>
      </c>
      <c r="C7808">
        <v>0.02</v>
      </c>
      <c r="D7808">
        <v>-0.01</v>
      </c>
      <c r="E7808">
        <v>8.0000000000000002E-3</v>
      </c>
    </row>
    <row r="7809" spans="1:5">
      <c r="A7809">
        <v>19530206</v>
      </c>
      <c r="B7809">
        <v>-0.83</v>
      </c>
      <c r="C7809">
        <v>0.16</v>
      </c>
      <c r="D7809">
        <v>-0.64</v>
      </c>
      <c r="E7809">
        <v>8.0000000000000002E-3</v>
      </c>
    </row>
    <row r="7810" spans="1:5">
      <c r="A7810">
        <v>19530209</v>
      </c>
      <c r="B7810">
        <v>-0.37</v>
      </c>
      <c r="C7810">
        <v>0.15</v>
      </c>
      <c r="D7810">
        <v>0.21</v>
      </c>
      <c r="E7810">
        <v>8.0000000000000002E-3</v>
      </c>
    </row>
    <row r="7811" spans="1:5">
      <c r="A7811">
        <v>19530210</v>
      </c>
      <c r="B7811">
        <v>-0.14000000000000001</v>
      </c>
      <c r="C7811">
        <v>0.33</v>
      </c>
      <c r="D7811">
        <v>-0.13</v>
      </c>
      <c r="E7811">
        <v>8.0000000000000002E-3</v>
      </c>
    </row>
    <row r="7812" spans="1:5">
      <c r="A7812">
        <v>19530211</v>
      </c>
      <c r="B7812">
        <v>0.1</v>
      </c>
      <c r="C7812">
        <v>0.04</v>
      </c>
      <c r="D7812">
        <v>0.34</v>
      </c>
      <c r="E7812">
        <v>8.0000000000000002E-3</v>
      </c>
    </row>
    <row r="7813" spans="1:5">
      <c r="A7813">
        <v>19530213</v>
      </c>
      <c r="B7813">
        <v>0.43</v>
      </c>
      <c r="C7813">
        <v>-0.02</v>
      </c>
      <c r="D7813">
        <v>-0.02</v>
      </c>
      <c r="E7813">
        <v>8.0000000000000002E-3</v>
      </c>
    </row>
    <row r="7814" spans="1:5">
      <c r="A7814">
        <v>19530216</v>
      </c>
      <c r="B7814">
        <v>-0.16</v>
      </c>
      <c r="C7814">
        <v>0.27</v>
      </c>
      <c r="D7814">
        <v>0.08</v>
      </c>
      <c r="E7814">
        <v>8.0000000000000002E-3</v>
      </c>
    </row>
    <row r="7815" spans="1:5">
      <c r="A7815">
        <v>19530217</v>
      </c>
      <c r="B7815">
        <v>-0.48</v>
      </c>
      <c r="C7815">
        <v>0.11</v>
      </c>
      <c r="D7815">
        <v>-0.18</v>
      </c>
      <c r="E7815">
        <v>8.0000000000000002E-3</v>
      </c>
    </row>
    <row r="7816" spans="1:5">
      <c r="A7816">
        <v>19530218</v>
      </c>
      <c r="B7816">
        <v>0.01</v>
      </c>
      <c r="C7816">
        <v>0.04</v>
      </c>
      <c r="D7816">
        <v>0.34</v>
      </c>
      <c r="E7816">
        <v>8.0000000000000002E-3</v>
      </c>
    </row>
    <row r="7817" spans="1:5">
      <c r="A7817">
        <v>19530219</v>
      </c>
      <c r="B7817">
        <v>0.28000000000000003</v>
      </c>
      <c r="C7817">
        <v>0</v>
      </c>
      <c r="D7817">
        <v>0.26</v>
      </c>
      <c r="E7817">
        <v>8.0000000000000002E-3</v>
      </c>
    </row>
    <row r="7818" spans="1:5">
      <c r="A7818">
        <v>19530220</v>
      </c>
      <c r="B7818">
        <v>0.16</v>
      </c>
      <c r="C7818">
        <v>0</v>
      </c>
      <c r="D7818">
        <v>-7.0000000000000007E-2</v>
      </c>
      <c r="E7818">
        <v>8.0000000000000002E-3</v>
      </c>
    </row>
    <row r="7819" spans="1:5">
      <c r="A7819">
        <v>19530224</v>
      </c>
      <c r="B7819">
        <v>0.62</v>
      </c>
      <c r="C7819">
        <v>0.28999999999999998</v>
      </c>
      <c r="D7819">
        <v>0.49</v>
      </c>
      <c r="E7819">
        <v>8.0000000000000002E-3</v>
      </c>
    </row>
    <row r="7820" spans="1:5">
      <c r="A7820">
        <v>19530225</v>
      </c>
      <c r="B7820">
        <v>0.59</v>
      </c>
      <c r="C7820">
        <v>0.38</v>
      </c>
      <c r="D7820">
        <v>-0.14000000000000001</v>
      </c>
      <c r="E7820">
        <v>8.0000000000000002E-3</v>
      </c>
    </row>
    <row r="7821" spans="1:5">
      <c r="A7821">
        <v>19530226</v>
      </c>
      <c r="B7821">
        <v>0.21</v>
      </c>
      <c r="C7821">
        <v>-0.01</v>
      </c>
      <c r="D7821">
        <v>0.04</v>
      </c>
      <c r="E7821">
        <v>8.0000000000000002E-3</v>
      </c>
    </row>
    <row r="7822" spans="1:5">
      <c r="A7822">
        <v>19530227</v>
      </c>
      <c r="B7822">
        <v>-0.01</v>
      </c>
      <c r="C7822">
        <v>7.0000000000000007E-2</v>
      </c>
      <c r="D7822">
        <v>-0.02</v>
      </c>
      <c r="E7822">
        <v>8.0000000000000002E-3</v>
      </c>
    </row>
    <row r="7823" spans="1:5">
      <c r="A7823">
        <v>19530302</v>
      </c>
      <c r="B7823">
        <v>0.06</v>
      </c>
      <c r="C7823">
        <v>0.05</v>
      </c>
      <c r="D7823">
        <v>0.17</v>
      </c>
      <c r="E7823">
        <v>8.0000000000000002E-3</v>
      </c>
    </row>
    <row r="7824" spans="1:5">
      <c r="A7824">
        <v>19530303</v>
      </c>
      <c r="B7824">
        <v>0.36</v>
      </c>
      <c r="C7824">
        <v>0.03</v>
      </c>
      <c r="D7824">
        <v>-0.05</v>
      </c>
      <c r="E7824">
        <v>8.0000000000000002E-3</v>
      </c>
    </row>
    <row r="7825" spans="1:5">
      <c r="A7825">
        <v>19530304</v>
      </c>
      <c r="B7825">
        <v>-0.84</v>
      </c>
      <c r="C7825">
        <v>0.11</v>
      </c>
      <c r="D7825">
        <v>-0.13</v>
      </c>
      <c r="E7825">
        <v>8.0000000000000002E-3</v>
      </c>
    </row>
    <row r="7826" spans="1:5">
      <c r="A7826">
        <v>19530305</v>
      </c>
      <c r="B7826">
        <v>0.09</v>
      </c>
      <c r="C7826">
        <v>0.06</v>
      </c>
      <c r="D7826">
        <v>0.15</v>
      </c>
      <c r="E7826">
        <v>8.0000000000000002E-3</v>
      </c>
    </row>
    <row r="7827" spans="1:5">
      <c r="A7827">
        <v>19530306</v>
      </c>
      <c r="B7827">
        <v>0.36</v>
      </c>
      <c r="C7827">
        <v>-7.0000000000000007E-2</v>
      </c>
      <c r="D7827">
        <v>-0.12</v>
      </c>
      <c r="E7827">
        <v>8.0000000000000002E-3</v>
      </c>
    </row>
    <row r="7828" spans="1:5">
      <c r="A7828">
        <v>19530309</v>
      </c>
      <c r="B7828">
        <v>0.06</v>
      </c>
      <c r="C7828">
        <v>0.16</v>
      </c>
      <c r="D7828">
        <v>-0.02</v>
      </c>
      <c r="E7828">
        <v>8.0000000000000002E-3</v>
      </c>
    </row>
    <row r="7829" spans="1:5">
      <c r="A7829">
        <v>19530310</v>
      </c>
      <c r="B7829">
        <v>0.19</v>
      </c>
      <c r="C7829">
        <v>-0.1</v>
      </c>
      <c r="D7829">
        <v>7.0000000000000007E-2</v>
      </c>
      <c r="E7829">
        <v>8.0000000000000002E-3</v>
      </c>
    </row>
    <row r="7830" spans="1:5">
      <c r="A7830">
        <v>19530311</v>
      </c>
      <c r="B7830">
        <v>0.69</v>
      </c>
      <c r="C7830">
        <v>-0.22</v>
      </c>
      <c r="D7830">
        <v>0.11</v>
      </c>
      <c r="E7830">
        <v>8.0000000000000002E-3</v>
      </c>
    </row>
    <row r="7831" spans="1:5">
      <c r="A7831">
        <v>19530312</v>
      </c>
      <c r="B7831">
        <v>0</v>
      </c>
      <c r="C7831">
        <v>-0.2</v>
      </c>
      <c r="D7831">
        <v>0.04</v>
      </c>
      <c r="E7831">
        <v>8.0000000000000002E-3</v>
      </c>
    </row>
    <row r="7832" spans="1:5">
      <c r="A7832">
        <v>19530313</v>
      </c>
      <c r="B7832">
        <v>0.22</v>
      </c>
      <c r="C7832">
        <v>-0.1</v>
      </c>
      <c r="D7832">
        <v>0.24</v>
      </c>
      <c r="E7832">
        <v>8.0000000000000002E-3</v>
      </c>
    </row>
    <row r="7833" spans="1:5">
      <c r="A7833">
        <v>19530316</v>
      </c>
      <c r="B7833">
        <v>0.15</v>
      </c>
      <c r="C7833">
        <v>-0.03</v>
      </c>
      <c r="D7833">
        <v>0.28999999999999998</v>
      </c>
      <c r="E7833">
        <v>8.0000000000000002E-3</v>
      </c>
    </row>
    <row r="7834" spans="1:5">
      <c r="A7834">
        <v>19530317</v>
      </c>
      <c r="B7834">
        <v>0.3</v>
      </c>
      <c r="C7834">
        <v>-0.14000000000000001</v>
      </c>
      <c r="D7834">
        <v>-0.01</v>
      </c>
      <c r="E7834">
        <v>8.0000000000000002E-3</v>
      </c>
    </row>
    <row r="7835" spans="1:5">
      <c r="A7835">
        <v>19530318</v>
      </c>
      <c r="B7835">
        <v>-0.03</v>
      </c>
      <c r="C7835">
        <v>0.41</v>
      </c>
      <c r="D7835">
        <v>-0.17</v>
      </c>
      <c r="E7835">
        <v>8.0000000000000002E-3</v>
      </c>
    </row>
    <row r="7836" spans="1:5">
      <c r="A7836">
        <v>19530319</v>
      </c>
      <c r="B7836">
        <v>0.06</v>
      </c>
      <c r="C7836">
        <v>0.08</v>
      </c>
      <c r="D7836">
        <v>-0.15</v>
      </c>
      <c r="E7836">
        <v>8.0000000000000002E-3</v>
      </c>
    </row>
    <row r="7837" spans="1:5">
      <c r="A7837">
        <v>19530320</v>
      </c>
      <c r="B7837">
        <v>-0.08</v>
      </c>
      <c r="C7837">
        <v>0.17</v>
      </c>
      <c r="D7837">
        <v>-0.11</v>
      </c>
      <c r="E7837">
        <v>8.0000000000000002E-3</v>
      </c>
    </row>
    <row r="7838" spans="1:5">
      <c r="A7838">
        <v>19530323</v>
      </c>
      <c r="B7838">
        <v>-0.6</v>
      </c>
      <c r="C7838">
        <v>-0.09</v>
      </c>
      <c r="D7838">
        <v>0</v>
      </c>
      <c r="E7838">
        <v>8.0000000000000002E-3</v>
      </c>
    </row>
    <row r="7839" spans="1:5">
      <c r="A7839">
        <v>19530324</v>
      </c>
      <c r="B7839">
        <v>0.54</v>
      </c>
      <c r="C7839">
        <v>-0.14000000000000001</v>
      </c>
      <c r="D7839">
        <v>0.17</v>
      </c>
      <c r="E7839">
        <v>8.0000000000000002E-3</v>
      </c>
    </row>
    <row r="7840" spans="1:5">
      <c r="A7840">
        <v>19530325</v>
      </c>
      <c r="B7840">
        <v>-0.15</v>
      </c>
      <c r="C7840">
        <v>0.28999999999999998</v>
      </c>
      <c r="D7840">
        <v>-0.36</v>
      </c>
      <c r="E7840">
        <v>8.0000000000000002E-3</v>
      </c>
    </row>
    <row r="7841" spans="1:5">
      <c r="A7841">
        <v>19530326</v>
      </c>
      <c r="B7841">
        <v>-0.45</v>
      </c>
      <c r="C7841">
        <v>-0.02</v>
      </c>
      <c r="D7841">
        <v>-0.19</v>
      </c>
      <c r="E7841">
        <v>8.0000000000000002E-3</v>
      </c>
    </row>
    <row r="7842" spans="1:5">
      <c r="A7842">
        <v>19530327</v>
      </c>
      <c r="B7842">
        <v>0.27</v>
      </c>
      <c r="C7842">
        <v>-0.02</v>
      </c>
      <c r="D7842">
        <v>-0.03</v>
      </c>
      <c r="E7842">
        <v>8.0000000000000002E-3</v>
      </c>
    </row>
    <row r="7843" spans="1:5">
      <c r="A7843">
        <v>19530330</v>
      </c>
      <c r="B7843">
        <v>-1.53</v>
      </c>
      <c r="C7843">
        <v>-0.25</v>
      </c>
      <c r="D7843">
        <v>-0.74</v>
      </c>
      <c r="E7843">
        <v>8.0000000000000002E-3</v>
      </c>
    </row>
    <row r="7844" spans="1:5">
      <c r="A7844">
        <v>19530331</v>
      </c>
      <c r="B7844">
        <v>-1.1100000000000001</v>
      </c>
      <c r="C7844">
        <v>-0.16</v>
      </c>
      <c r="D7844">
        <v>0.03</v>
      </c>
      <c r="E7844">
        <v>8.0000000000000002E-3</v>
      </c>
    </row>
    <row r="7845" spans="1:5">
      <c r="A7845">
        <v>19530401</v>
      </c>
      <c r="B7845">
        <v>7.0000000000000007E-2</v>
      </c>
      <c r="C7845">
        <v>0.11</v>
      </c>
      <c r="D7845">
        <v>0.17</v>
      </c>
      <c r="E7845">
        <v>8.0000000000000002E-3</v>
      </c>
    </row>
    <row r="7846" spans="1:5">
      <c r="A7846">
        <v>19530402</v>
      </c>
      <c r="B7846">
        <v>-0.03</v>
      </c>
      <c r="C7846">
        <v>0.19</v>
      </c>
      <c r="D7846">
        <v>-0.1</v>
      </c>
      <c r="E7846">
        <v>8.0000000000000002E-3</v>
      </c>
    </row>
    <row r="7847" spans="1:5">
      <c r="A7847">
        <v>19530406</v>
      </c>
      <c r="B7847">
        <v>-2.13</v>
      </c>
      <c r="C7847">
        <v>0.12</v>
      </c>
      <c r="D7847">
        <v>-0.49</v>
      </c>
      <c r="E7847">
        <v>8.0000000000000002E-3</v>
      </c>
    </row>
    <row r="7848" spans="1:5">
      <c r="A7848">
        <v>19530407</v>
      </c>
      <c r="B7848">
        <v>0.28000000000000003</v>
      </c>
      <c r="C7848">
        <v>-0.22</v>
      </c>
      <c r="D7848">
        <v>0.56999999999999995</v>
      </c>
      <c r="E7848">
        <v>8.0000000000000002E-3</v>
      </c>
    </row>
    <row r="7849" spans="1:5">
      <c r="A7849">
        <v>19530408</v>
      </c>
      <c r="B7849">
        <v>0.72</v>
      </c>
      <c r="C7849">
        <v>0.27</v>
      </c>
      <c r="D7849">
        <v>0.18</v>
      </c>
      <c r="E7849">
        <v>8.0000000000000002E-3</v>
      </c>
    </row>
    <row r="7850" spans="1:5">
      <c r="A7850">
        <v>19530409</v>
      </c>
      <c r="B7850">
        <v>-0.4</v>
      </c>
      <c r="C7850">
        <v>0.12</v>
      </c>
      <c r="D7850">
        <v>0.09</v>
      </c>
      <c r="E7850">
        <v>8.0000000000000002E-3</v>
      </c>
    </row>
    <row r="7851" spans="1:5">
      <c r="A7851">
        <v>19530410</v>
      </c>
      <c r="B7851">
        <v>-0.17</v>
      </c>
      <c r="C7851">
        <v>0.04</v>
      </c>
      <c r="D7851">
        <v>0.1</v>
      </c>
      <c r="E7851">
        <v>8.0000000000000002E-3</v>
      </c>
    </row>
    <row r="7852" spans="1:5">
      <c r="A7852">
        <v>19530413</v>
      </c>
      <c r="B7852">
        <v>-0.19</v>
      </c>
      <c r="C7852">
        <v>0.06</v>
      </c>
      <c r="D7852">
        <v>0.2</v>
      </c>
      <c r="E7852">
        <v>8.0000000000000002E-3</v>
      </c>
    </row>
    <row r="7853" spans="1:5">
      <c r="A7853">
        <v>19530414</v>
      </c>
      <c r="B7853">
        <v>0.28000000000000003</v>
      </c>
      <c r="C7853">
        <v>-0.3</v>
      </c>
      <c r="D7853">
        <v>0.37</v>
      </c>
      <c r="E7853">
        <v>8.0000000000000002E-3</v>
      </c>
    </row>
    <row r="7854" spans="1:5">
      <c r="A7854">
        <v>19530415</v>
      </c>
      <c r="B7854">
        <v>0.49</v>
      </c>
      <c r="C7854">
        <v>-0.01</v>
      </c>
      <c r="D7854">
        <v>0.24</v>
      </c>
      <c r="E7854">
        <v>8.0000000000000002E-3</v>
      </c>
    </row>
    <row r="7855" spans="1:5">
      <c r="A7855">
        <v>19530416</v>
      </c>
      <c r="B7855">
        <v>-0.23</v>
      </c>
      <c r="C7855">
        <v>-0.04</v>
      </c>
      <c r="D7855">
        <v>-0.21</v>
      </c>
      <c r="E7855">
        <v>8.0000000000000002E-3</v>
      </c>
    </row>
    <row r="7856" spans="1:5">
      <c r="A7856">
        <v>19530417</v>
      </c>
      <c r="B7856">
        <v>-0.94</v>
      </c>
      <c r="C7856">
        <v>7.0000000000000007E-2</v>
      </c>
      <c r="D7856">
        <v>-0.21</v>
      </c>
      <c r="E7856">
        <v>8.0000000000000002E-3</v>
      </c>
    </row>
    <row r="7857" spans="1:5">
      <c r="A7857">
        <v>19530420</v>
      </c>
      <c r="B7857">
        <v>0.19</v>
      </c>
      <c r="C7857">
        <v>-0.46</v>
      </c>
      <c r="D7857">
        <v>0.37</v>
      </c>
      <c r="E7857">
        <v>8.0000000000000002E-3</v>
      </c>
    </row>
    <row r="7858" spans="1:5">
      <c r="A7858">
        <v>19530421</v>
      </c>
      <c r="B7858">
        <v>-0.14000000000000001</v>
      </c>
      <c r="C7858">
        <v>0.39</v>
      </c>
      <c r="D7858">
        <v>-0.08</v>
      </c>
      <c r="E7858">
        <v>8.0000000000000002E-3</v>
      </c>
    </row>
    <row r="7859" spans="1:5">
      <c r="A7859">
        <v>19530422</v>
      </c>
      <c r="B7859">
        <v>-0.75</v>
      </c>
      <c r="C7859">
        <v>0.25</v>
      </c>
      <c r="D7859">
        <v>-0.19</v>
      </c>
      <c r="E7859">
        <v>8.0000000000000002E-3</v>
      </c>
    </row>
    <row r="7860" spans="1:5">
      <c r="A7860">
        <v>19530423</v>
      </c>
      <c r="B7860">
        <v>-1.19</v>
      </c>
      <c r="C7860">
        <v>0.04</v>
      </c>
      <c r="D7860">
        <v>0.27</v>
      </c>
      <c r="E7860">
        <v>8.0000000000000002E-3</v>
      </c>
    </row>
    <row r="7861" spans="1:5">
      <c r="A7861">
        <v>19530424</v>
      </c>
      <c r="B7861">
        <v>0.01</v>
      </c>
      <c r="C7861">
        <v>-0.17</v>
      </c>
      <c r="D7861">
        <v>-0.02</v>
      </c>
      <c r="E7861">
        <v>8.0000000000000002E-3</v>
      </c>
    </row>
    <row r="7862" spans="1:5">
      <c r="A7862">
        <v>19530427</v>
      </c>
      <c r="B7862">
        <v>0.47</v>
      </c>
      <c r="C7862">
        <v>-0.03</v>
      </c>
      <c r="D7862">
        <v>0.44</v>
      </c>
      <c r="E7862">
        <v>8.0000000000000002E-3</v>
      </c>
    </row>
    <row r="7863" spans="1:5">
      <c r="A7863">
        <v>19530428</v>
      </c>
      <c r="B7863">
        <v>0.47</v>
      </c>
      <c r="C7863">
        <v>-0.47</v>
      </c>
      <c r="D7863">
        <v>0.16</v>
      </c>
      <c r="E7863">
        <v>8.0000000000000002E-3</v>
      </c>
    </row>
    <row r="7864" spans="1:5">
      <c r="A7864">
        <v>19530429</v>
      </c>
      <c r="B7864">
        <v>0.53</v>
      </c>
      <c r="C7864">
        <v>0.15</v>
      </c>
      <c r="D7864">
        <v>-0.27</v>
      </c>
      <c r="E7864">
        <v>8.0000000000000002E-3</v>
      </c>
    </row>
    <row r="7865" spans="1:5">
      <c r="A7865">
        <v>19530430</v>
      </c>
      <c r="B7865">
        <v>-0.14000000000000001</v>
      </c>
      <c r="C7865">
        <v>0.15</v>
      </c>
      <c r="D7865">
        <v>-0.01</v>
      </c>
      <c r="E7865">
        <v>8.0000000000000002E-3</v>
      </c>
    </row>
    <row r="7866" spans="1:5">
      <c r="A7866">
        <v>19530501</v>
      </c>
      <c r="B7866">
        <v>0.4</v>
      </c>
      <c r="C7866">
        <v>-0.17</v>
      </c>
      <c r="D7866">
        <v>-0.26</v>
      </c>
      <c r="E7866">
        <v>8.0000000000000002E-3</v>
      </c>
    </row>
    <row r="7867" spans="1:5">
      <c r="A7867">
        <v>19530504</v>
      </c>
      <c r="B7867">
        <v>0.91</v>
      </c>
      <c r="C7867">
        <v>-0.31</v>
      </c>
      <c r="D7867">
        <v>0.16</v>
      </c>
      <c r="E7867">
        <v>8.0000000000000002E-3</v>
      </c>
    </row>
    <row r="7868" spans="1:5">
      <c r="A7868">
        <v>19530505</v>
      </c>
      <c r="B7868">
        <v>0.1</v>
      </c>
      <c r="C7868">
        <v>0.15</v>
      </c>
      <c r="D7868">
        <v>-0.41</v>
      </c>
      <c r="E7868">
        <v>8.0000000000000002E-3</v>
      </c>
    </row>
    <row r="7869" spans="1:5">
      <c r="A7869">
        <v>19530506</v>
      </c>
      <c r="B7869">
        <v>0.16</v>
      </c>
      <c r="C7869">
        <v>-0.12</v>
      </c>
      <c r="D7869">
        <v>-0.08</v>
      </c>
      <c r="E7869">
        <v>8.0000000000000002E-3</v>
      </c>
    </row>
    <row r="7870" spans="1:5">
      <c r="A7870">
        <v>19530507</v>
      </c>
      <c r="B7870">
        <v>-0.4</v>
      </c>
      <c r="C7870">
        <v>0.03</v>
      </c>
      <c r="D7870">
        <v>-0.22</v>
      </c>
      <c r="E7870">
        <v>8.0000000000000002E-3</v>
      </c>
    </row>
    <row r="7871" spans="1:5">
      <c r="A7871">
        <v>19530508</v>
      </c>
      <c r="B7871">
        <v>0.23</v>
      </c>
      <c r="C7871">
        <v>-0.13</v>
      </c>
      <c r="D7871">
        <v>0.22</v>
      </c>
      <c r="E7871">
        <v>8.0000000000000002E-3</v>
      </c>
    </row>
    <row r="7872" spans="1:5">
      <c r="A7872">
        <v>19530511</v>
      </c>
      <c r="B7872">
        <v>0.06</v>
      </c>
      <c r="C7872">
        <v>7.0000000000000007E-2</v>
      </c>
      <c r="D7872">
        <v>-7.0000000000000007E-2</v>
      </c>
      <c r="E7872">
        <v>8.0000000000000002E-3</v>
      </c>
    </row>
    <row r="7873" spans="1:5">
      <c r="A7873">
        <v>19530512</v>
      </c>
      <c r="B7873">
        <v>-0.47</v>
      </c>
      <c r="C7873">
        <v>0.17</v>
      </c>
      <c r="D7873">
        <v>0.13</v>
      </c>
      <c r="E7873">
        <v>8.0000000000000002E-3</v>
      </c>
    </row>
    <row r="7874" spans="1:5">
      <c r="A7874">
        <v>19530513</v>
      </c>
      <c r="B7874">
        <v>-7.0000000000000007E-2</v>
      </c>
      <c r="C7874">
        <v>-0.03</v>
      </c>
      <c r="D7874">
        <v>-0.1</v>
      </c>
      <c r="E7874">
        <v>8.0000000000000002E-3</v>
      </c>
    </row>
    <row r="7875" spans="1:5">
      <c r="A7875">
        <v>19530514</v>
      </c>
      <c r="B7875">
        <v>0.47</v>
      </c>
      <c r="C7875">
        <v>-0.13</v>
      </c>
      <c r="D7875">
        <v>0.34</v>
      </c>
      <c r="E7875">
        <v>8.0000000000000002E-3</v>
      </c>
    </row>
    <row r="7876" spans="1:5">
      <c r="A7876">
        <v>19530515</v>
      </c>
      <c r="B7876">
        <v>7.0000000000000007E-2</v>
      </c>
      <c r="C7876">
        <v>0.08</v>
      </c>
      <c r="D7876">
        <v>0.06</v>
      </c>
      <c r="E7876">
        <v>8.0000000000000002E-3</v>
      </c>
    </row>
    <row r="7877" spans="1:5">
      <c r="A7877">
        <v>19530518</v>
      </c>
      <c r="B7877">
        <v>-0.19</v>
      </c>
      <c r="C7877">
        <v>0.09</v>
      </c>
      <c r="D7877">
        <v>-0.03</v>
      </c>
      <c r="E7877">
        <v>8.0000000000000002E-3</v>
      </c>
    </row>
    <row r="7878" spans="1:5">
      <c r="A7878">
        <v>19530519</v>
      </c>
      <c r="B7878">
        <v>-0.2</v>
      </c>
      <c r="C7878">
        <v>0.03</v>
      </c>
      <c r="D7878">
        <v>0.03</v>
      </c>
      <c r="E7878">
        <v>8.0000000000000002E-3</v>
      </c>
    </row>
    <row r="7879" spans="1:5">
      <c r="A7879">
        <v>19530520</v>
      </c>
      <c r="B7879">
        <v>0.94</v>
      </c>
      <c r="C7879">
        <v>-0.24</v>
      </c>
      <c r="D7879">
        <v>0.54</v>
      </c>
      <c r="E7879">
        <v>8.0000000000000002E-3</v>
      </c>
    </row>
    <row r="7880" spans="1:5">
      <c r="A7880">
        <v>19530521</v>
      </c>
      <c r="B7880">
        <v>0.28999999999999998</v>
      </c>
      <c r="C7880">
        <v>0</v>
      </c>
      <c r="D7880">
        <v>-0.04</v>
      </c>
      <c r="E7880">
        <v>8.0000000000000002E-3</v>
      </c>
    </row>
    <row r="7881" spans="1:5">
      <c r="A7881">
        <v>19530522</v>
      </c>
      <c r="B7881">
        <v>-0.01</v>
      </c>
      <c r="C7881">
        <v>7.0000000000000007E-2</v>
      </c>
      <c r="D7881">
        <v>0.09</v>
      </c>
      <c r="E7881">
        <v>8.0000000000000002E-3</v>
      </c>
    </row>
    <row r="7882" spans="1:5">
      <c r="A7882">
        <v>19530525</v>
      </c>
      <c r="B7882">
        <v>-0.11</v>
      </c>
      <c r="C7882">
        <v>-7.0000000000000007E-2</v>
      </c>
      <c r="D7882">
        <v>0.06</v>
      </c>
      <c r="E7882">
        <v>8.0000000000000002E-3</v>
      </c>
    </row>
    <row r="7883" spans="1:5">
      <c r="A7883">
        <v>19530526</v>
      </c>
      <c r="B7883">
        <v>-0.3</v>
      </c>
      <c r="C7883">
        <v>-0.09</v>
      </c>
      <c r="D7883">
        <v>0.11</v>
      </c>
      <c r="E7883">
        <v>8.0000000000000002E-3</v>
      </c>
    </row>
    <row r="7884" spans="1:5">
      <c r="A7884">
        <v>19530527</v>
      </c>
      <c r="B7884">
        <v>-0.79</v>
      </c>
      <c r="C7884">
        <v>0.34</v>
      </c>
      <c r="D7884">
        <v>-0.38</v>
      </c>
      <c r="E7884">
        <v>8.0000000000000002E-3</v>
      </c>
    </row>
    <row r="7885" spans="1:5">
      <c r="A7885">
        <v>19530528</v>
      </c>
      <c r="B7885">
        <v>-0.72</v>
      </c>
      <c r="C7885">
        <v>0.13</v>
      </c>
      <c r="D7885">
        <v>-0.16</v>
      </c>
      <c r="E7885">
        <v>8.0000000000000002E-3</v>
      </c>
    </row>
    <row r="7886" spans="1:5">
      <c r="A7886">
        <v>19530529</v>
      </c>
      <c r="B7886">
        <v>0.16</v>
      </c>
      <c r="C7886">
        <v>0.05</v>
      </c>
      <c r="D7886">
        <v>0.25</v>
      </c>
      <c r="E7886">
        <v>8.0000000000000002E-3</v>
      </c>
    </row>
    <row r="7887" spans="1:5">
      <c r="A7887">
        <v>19530601</v>
      </c>
      <c r="B7887">
        <v>-1.4</v>
      </c>
      <c r="C7887">
        <v>0.26</v>
      </c>
      <c r="D7887">
        <v>-0.35</v>
      </c>
      <c r="E7887">
        <v>8.0000000000000002E-3</v>
      </c>
    </row>
    <row r="7888" spans="1:5">
      <c r="A7888">
        <v>19530602</v>
      </c>
      <c r="B7888">
        <v>0.14000000000000001</v>
      </c>
      <c r="C7888">
        <v>-0.57999999999999996</v>
      </c>
      <c r="D7888">
        <v>0.16</v>
      </c>
      <c r="E7888">
        <v>8.0000000000000002E-3</v>
      </c>
    </row>
    <row r="7889" spans="1:5">
      <c r="A7889">
        <v>19530603</v>
      </c>
      <c r="B7889">
        <v>-0.04</v>
      </c>
      <c r="C7889">
        <v>0.28999999999999998</v>
      </c>
      <c r="D7889">
        <v>-0.02</v>
      </c>
      <c r="E7889">
        <v>8.0000000000000002E-3</v>
      </c>
    </row>
    <row r="7890" spans="1:5">
      <c r="A7890">
        <v>19530604</v>
      </c>
      <c r="B7890">
        <v>-0.82</v>
      </c>
      <c r="C7890">
        <v>-0.11</v>
      </c>
      <c r="D7890">
        <v>-0.26</v>
      </c>
      <c r="E7890">
        <v>8.0000000000000002E-3</v>
      </c>
    </row>
    <row r="7891" spans="1:5">
      <c r="A7891">
        <v>19530605</v>
      </c>
      <c r="B7891">
        <v>0.18</v>
      </c>
      <c r="C7891">
        <v>-7.0000000000000007E-2</v>
      </c>
      <c r="D7891">
        <v>7.0000000000000007E-2</v>
      </c>
      <c r="E7891">
        <v>8.0000000000000002E-3</v>
      </c>
    </row>
    <row r="7892" spans="1:5">
      <c r="A7892">
        <v>19530608</v>
      </c>
      <c r="B7892">
        <v>-0.2</v>
      </c>
      <c r="C7892">
        <v>0.01</v>
      </c>
      <c r="D7892">
        <v>0</v>
      </c>
      <c r="E7892">
        <v>8.0000000000000002E-3</v>
      </c>
    </row>
    <row r="7893" spans="1:5">
      <c r="A7893">
        <v>19530609</v>
      </c>
      <c r="B7893">
        <v>-1.93</v>
      </c>
      <c r="C7893">
        <v>-0.18</v>
      </c>
      <c r="D7893">
        <v>-0.3</v>
      </c>
      <c r="E7893">
        <v>8.0000000000000002E-3</v>
      </c>
    </row>
    <row r="7894" spans="1:5">
      <c r="A7894">
        <v>19530610</v>
      </c>
      <c r="B7894">
        <v>-0.09</v>
      </c>
      <c r="C7894">
        <v>-0.5</v>
      </c>
      <c r="D7894">
        <v>0.52</v>
      </c>
      <c r="E7894">
        <v>8.0000000000000002E-3</v>
      </c>
    </row>
    <row r="7895" spans="1:5">
      <c r="A7895">
        <v>19530611</v>
      </c>
      <c r="B7895">
        <v>0.85</v>
      </c>
      <c r="C7895">
        <v>0.06</v>
      </c>
      <c r="D7895">
        <v>0.02</v>
      </c>
      <c r="E7895">
        <v>8.0000000000000002E-3</v>
      </c>
    </row>
    <row r="7896" spans="1:5">
      <c r="A7896">
        <v>19530612</v>
      </c>
      <c r="B7896">
        <v>0.32</v>
      </c>
      <c r="C7896">
        <v>0.05</v>
      </c>
      <c r="D7896">
        <v>-0.19</v>
      </c>
      <c r="E7896">
        <v>8.0000000000000002E-3</v>
      </c>
    </row>
    <row r="7897" spans="1:5">
      <c r="A7897">
        <v>19530615</v>
      </c>
      <c r="B7897">
        <v>-0.82</v>
      </c>
      <c r="C7897">
        <v>0.02</v>
      </c>
      <c r="D7897">
        <v>-0.36</v>
      </c>
      <c r="E7897">
        <v>8.0000000000000002E-3</v>
      </c>
    </row>
    <row r="7898" spans="1:5">
      <c r="A7898">
        <v>19530616</v>
      </c>
      <c r="B7898">
        <v>-0.3</v>
      </c>
      <c r="C7898">
        <v>-0.23</v>
      </c>
      <c r="D7898">
        <v>0.06</v>
      </c>
      <c r="E7898">
        <v>8.0000000000000002E-3</v>
      </c>
    </row>
    <row r="7899" spans="1:5">
      <c r="A7899">
        <v>19530617</v>
      </c>
      <c r="B7899">
        <v>1.23</v>
      </c>
      <c r="C7899">
        <v>-0.39</v>
      </c>
      <c r="D7899">
        <v>0.28999999999999998</v>
      </c>
      <c r="E7899">
        <v>8.0000000000000002E-3</v>
      </c>
    </row>
    <row r="7900" spans="1:5">
      <c r="A7900">
        <v>19530618</v>
      </c>
      <c r="B7900">
        <v>0.01</v>
      </c>
      <c r="C7900">
        <v>0.15</v>
      </c>
      <c r="D7900">
        <v>0</v>
      </c>
      <c r="E7900">
        <v>8.0000000000000002E-3</v>
      </c>
    </row>
    <row r="7901" spans="1:5">
      <c r="A7901">
        <v>19530619</v>
      </c>
      <c r="B7901">
        <v>0</v>
      </c>
      <c r="C7901">
        <v>-0.08</v>
      </c>
      <c r="D7901">
        <v>0.06</v>
      </c>
      <c r="E7901">
        <v>8.0000000000000002E-3</v>
      </c>
    </row>
    <row r="7902" spans="1:5">
      <c r="A7902">
        <v>19530622</v>
      </c>
      <c r="B7902">
        <v>0.52</v>
      </c>
      <c r="C7902">
        <v>-0.06</v>
      </c>
      <c r="D7902">
        <v>0.05</v>
      </c>
      <c r="E7902">
        <v>8.0000000000000002E-3</v>
      </c>
    </row>
    <row r="7903" spans="1:5">
      <c r="A7903">
        <v>19530623</v>
      </c>
      <c r="B7903">
        <v>0.56000000000000005</v>
      </c>
      <c r="C7903">
        <v>-0.36</v>
      </c>
      <c r="D7903">
        <v>0.14000000000000001</v>
      </c>
      <c r="E7903">
        <v>8.0000000000000002E-3</v>
      </c>
    </row>
    <row r="7904" spans="1:5">
      <c r="A7904">
        <v>19530624</v>
      </c>
      <c r="B7904">
        <v>-0.11</v>
      </c>
      <c r="C7904">
        <v>7.0000000000000007E-2</v>
      </c>
      <c r="D7904">
        <v>-0.25</v>
      </c>
      <c r="E7904">
        <v>8.0000000000000002E-3</v>
      </c>
    </row>
    <row r="7905" spans="1:5">
      <c r="A7905">
        <v>19530625</v>
      </c>
      <c r="B7905">
        <v>0.4</v>
      </c>
      <c r="C7905">
        <v>-0.16</v>
      </c>
      <c r="D7905">
        <v>0</v>
      </c>
      <c r="E7905">
        <v>8.0000000000000002E-3</v>
      </c>
    </row>
    <row r="7906" spans="1:5">
      <c r="A7906">
        <v>19530626</v>
      </c>
      <c r="B7906">
        <v>-0.06</v>
      </c>
      <c r="C7906">
        <v>-0.11</v>
      </c>
      <c r="D7906">
        <v>0.03</v>
      </c>
      <c r="E7906">
        <v>8.0000000000000002E-3</v>
      </c>
    </row>
    <row r="7907" spans="1:5">
      <c r="A7907">
        <v>19530629</v>
      </c>
      <c r="B7907">
        <v>-0.16</v>
      </c>
      <c r="C7907">
        <v>0.1</v>
      </c>
      <c r="D7907">
        <v>-0.05</v>
      </c>
      <c r="E7907">
        <v>8.0000000000000002E-3</v>
      </c>
    </row>
    <row r="7908" spans="1:5">
      <c r="A7908">
        <v>19530630</v>
      </c>
      <c r="B7908">
        <v>-0.12</v>
      </c>
      <c r="C7908">
        <v>-0.16</v>
      </c>
      <c r="D7908">
        <v>-0.05</v>
      </c>
      <c r="E7908">
        <v>8.0000000000000002E-3</v>
      </c>
    </row>
    <row r="7909" spans="1:5">
      <c r="A7909">
        <v>19530701</v>
      </c>
      <c r="B7909">
        <v>0.39</v>
      </c>
      <c r="C7909">
        <v>-0.22</v>
      </c>
      <c r="D7909">
        <v>0.2</v>
      </c>
      <c r="E7909">
        <v>6.0000000000000001E-3</v>
      </c>
    </row>
    <row r="7910" spans="1:5">
      <c r="A7910">
        <v>19530702</v>
      </c>
      <c r="B7910">
        <v>0.35</v>
      </c>
      <c r="C7910">
        <v>0.05</v>
      </c>
      <c r="D7910">
        <v>-7.0000000000000007E-2</v>
      </c>
      <c r="E7910">
        <v>6.0000000000000001E-3</v>
      </c>
    </row>
    <row r="7911" spans="1:5">
      <c r="A7911">
        <v>19530703</v>
      </c>
      <c r="B7911">
        <v>0.26</v>
      </c>
      <c r="C7911">
        <v>-0.12</v>
      </c>
      <c r="D7911">
        <v>0.2</v>
      </c>
      <c r="E7911">
        <v>6.0000000000000001E-3</v>
      </c>
    </row>
    <row r="7912" spans="1:5">
      <c r="A7912">
        <v>19530706</v>
      </c>
      <c r="B7912">
        <v>0.12</v>
      </c>
      <c r="C7912">
        <v>-0.03</v>
      </c>
      <c r="D7912">
        <v>-0.37</v>
      </c>
      <c r="E7912">
        <v>6.0000000000000001E-3</v>
      </c>
    </row>
    <row r="7913" spans="1:5">
      <c r="A7913">
        <v>19530707</v>
      </c>
      <c r="B7913">
        <v>0.36</v>
      </c>
      <c r="C7913">
        <v>-0.26</v>
      </c>
      <c r="D7913">
        <v>0.26</v>
      </c>
      <c r="E7913">
        <v>6.0000000000000001E-3</v>
      </c>
    </row>
    <row r="7914" spans="1:5">
      <c r="A7914">
        <v>19530708</v>
      </c>
      <c r="B7914">
        <v>0.04</v>
      </c>
      <c r="C7914">
        <v>-0.04</v>
      </c>
      <c r="D7914">
        <v>0.11</v>
      </c>
      <c r="E7914">
        <v>6.0000000000000001E-3</v>
      </c>
    </row>
    <row r="7915" spans="1:5">
      <c r="A7915">
        <v>19530709</v>
      </c>
      <c r="B7915">
        <v>-0.33</v>
      </c>
      <c r="C7915">
        <v>0.15</v>
      </c>
      <c r="D7915">
        <v>-0.16</v>
      </c>
      <c r="E7915">
        <v>6.0000000000000001E-3</v>
      </c>
    </row>
    <row r="7916" spans="1:5">
      <c r="A7916">
        <v>19530710</v>
      </c>
      <c r="B7916">
        <v>-0.11</v>
      </c>
      <c r="C7916">
        <v>0.05</v>
      </c>
      <c r="D7916">
        <v>-0.24</v>
      </c>
      <c r="E7916">
        <v>6.0000000000000001E-3</v>
      </c>
    </row>
    <row r="7917" spans="1:5">
      <c r="A7917">
        <v>19530713</v>
      </c>
      <c r="B7917">
        <v>-0.97</v>
      </c>
      <c r="C7917">
        <v>0.08</v>
      </c>
      <c r="D7917">
        <v>-0.14000000000000001</v>
      </c>
      <c r="E7917">
        <v>6.0000000000000001E-3</v>
      </c>
    </row>
    <row r="7918" spans="1:5">
      <c r="A7918">
        <v>19530714</v>
      </c>
      <c r="B7918">
        <v>-0.13</v>
      </c>
      <c r="C7918">
        <v>-0.23</v>
      </c>
      <c r="D7918">
        <v>0.08</v>
      </c>
      <c r="E7918">
        <v>6.0000000000000001E-3</v>
      </c>
    </row>
    <row r="7919" spans="1:5">
      <c r="A7919">
        <v>19530715</v>
      </c>
      <c r="B7919">
        <v>0.28999999999999998</v>
      </c>
      <c r="C7919">
        <v>-0.02</v>
      </c>
      <c r="D7919">
        <v>0.01</v>
      </c>
      <c r="E7919">
        <v>6.0000000000000001E-3</v>
      </c>
    </row>
    <row r="7920" spans="1:5">
      <c r="A7920">
        <v>19530716</v>
      </c>
      <c r="B7920">
        <v>0.22</v>
      </c>
      <c r="C7920">
        <v>0.12</v>
      </c>
      <c r="D7920">
        <v>-0.24</v>
      </c>
      <c r="E7920">
        <v>6.0000000000000001E-3</v>
      </c>
    </row>
    <row r="7921" spans="1:5">
      <c r="A7921">
        <v>19530717</v>
      </c>
      <c r="B7921">
        <v>0.49</v>
      </c>
      <c r="C7921">
        <v>-0.26</v>
      </c>
      <c r="D7921">
        <v>0.4</v>
      </c>
      <c r="E7921">
        <v>6.0000000000000001E-3</v>
      </c>
    </row>
    <row r="7922" spans="1:5">
      <c r="A7922">
        <v>19530720</v>
      </c>
      <c r="B7922">
        <v>-0.47</v>
      </c>
      <c r="C7922">
        <v>-0.02</v>
      </c>
      <c r="D7922">
        <v>0.05</v>
      </c>
      <c r="E7922">
        <v>6.0000000000000001E-3</v>
      </c>
    </row>
    <row r="7923" spans="1:5">
      <c r="A7923">
        <v>19530721</v>
      </c>
      <c r="B7923">
        <v>-0.23</v>
      </c>
      <c r="C7923">
        <v>0.1</v>
      </c>
      <c r="D7923">
        <v>0.03</v>
      </c>
      <c r="E7923">
        <v>6.0000000000000001E-3</v>
      </c>
    </row>
    <row r="7924" spans="1:5">
      <c r="A7924">
        <v>19530722</v>
      </c>
      <c r="B7924">
        <v>0.1</v>
      </c>
      <c r="C7924">
        <v>-0.16</v>
      </c>
      <c r="D7924">
        <v>-0.09</v>
      </c>
      <c r="E7924">
        <v>6.0000000000000001E-3</v>
      </c>
    </row>
    <row r="7925" spans="1:5">
      <c r="A7925">
        <v>19530723</v>
      </c>
      <c r="B7925">
        <v>0.2</v>
      </c>
      <c r="C7925">
        <v>0.04</v>
      </c>
      <c r="D7925">
        <v>0.12</v>
      </c>
      <c r="E7925">
        <v>6.0000000000000001E-3</v>
      </c>
    </row>
    <row r="7926" spans="1:5">
      <c r="A7926">
        <v>19530724</v>
      </c>
      <c r="B7926">
        <v>0.04</v>
      </c>
      <c r="C7926">
        <v>0.24</v>
      </c>
      <c r="D7926">
        <v>-0.2</v>
      </c>
      <c r="E7926">
        <v>6.0000000000000001E-3</v>
      </c>
    </row>
    <row r="7927" spans="1:5">
      <c r="A7927">
        <v>19530727</v>
      </c>
      <c r="B7927">
        <v>-0.57999999999999996</v>
      </c>
      <c r="C7927">
        <v>0.28000000000000003</v>
      </c>
      <c r="D7927">
        <v>-0.38</v>
      </c>
      <c r="E7927">
        <v>6.0000000000000001E-3</v>
      </c>
    </row>
    <row r="7928" spans="1:5">
      <c r="A7928">
        <v>19530728</v>
      </c>
      <c r="B7928">
        <v>0.05</v>
      </c>
      <c r="C7928">
        <v>-0.4</v>
      </c>
      <c r="D7928">
        <v>0.05</v>
      </c>
      <c r="E7928">
        <v>6.0000000000000001E-3</v>
      </c>
    </row>
    <row r="7929" spans="1:5">
      <c r="A7929">
        <v>19530729</v>
      </c>
      <c r="B7929">
        <v>0.54</v>
      </c>
      <c r="C7929">
        <v>-0.13</v>
      </c>
      <c r="D7929">
        <v>0.25</v>
      </c>
      <c r="E7929">
        <v>6.0000000000000001E-3</v>
      </c>
    </row>
    <row r="7930" spans="1:5">
      <c r="A7930">
        <v>19530730</v>
      </c>
      <c r="B7930">
        <v>0.92</v>
      </c>
      <c r="C7930">
        <v>-0.21</v>
      </c>
      <c r="D7930">
        <v>0.02</v>
      </c>
      <c r="E7930">
        <v>6.0000000000000001E-3</v>
      </c>
    </row>
    <row r="7931" spans="1:5">
      <c r="A7931">
        <v>19530731</v>
      </c>
      <c r="B7931">
        <v>0.84</v>
      </c>
      <c r="C7931">
        <v>-0.09</v>
      </c>
      <c r="D7931">
        <v>-0.08</v>
      </c>
      <c r="E7931">
        <v>6.0000000000000001E-3</v>
      </c>
    </row>
    <row r="7932" spans="1:5">
      <c r="A7932">
        <v>19530803</v>
      </c>
      <c r="B7932">
        <v>0.38</v>
      </c>
      <c r="C7932">
        <v>7.0000000000000007E-2</v>
      </c>
      <c r="D7932">
        <v>-0.27</v>
      </c>
      <c r="E7932">
        <v>8.0000000000000002E-3</v>
      </c>
    </row>
    <row r="7933" spans="1:5">
      <c r="A7933">
        <v>19530804</v>
      </c>
      <c r="B7933">
        <v>-0.02</v>
      </c>
      <c r="C7933">
        <v>7.0000000000000007E-2</v>
      </c>
      <c r="D7933">
        <v>-0.13</v>
      </c>
      <c r="E7933">
        <v>8.0000000000000002E-3</v>
      </c>
    </row>
    <row r="7934" spans="1:5">
      <c r="A7934">
        <v>19530805</v>
      </c>
      <c r="B7934">
        <v>0.18</v>
      </c>
      <c r="C7934">
        <v>0.06</v>
      </c>
      <c r="D7934">
        <v>-0.06</v>
      </c>
      <c r="E7934">
        <v>8.0000000000000002E-3</v>
      </c>
    </row>
    <row r="7935" spans="1:5">
      <c r="A7935">
        <v>19530806</v>
      </c>
      <c r="B7935">
        <v>0.4</v>
      </c>
      <c r="C7935">
        <v>-0.13</v>
      </c>
      <c r="D7935">
        <v>-0.17</v>
      </c>
      <c r="E7935">
        <v>8.0000000000000002E-3</v>
      </c>
    </row>
    <row r="7936" spans="1:5">
      <c r="A7936">
        <v>19530807</v>
      </c>
      <c r="B7936">
        <v>-0.04</v>
      </c>
      <c r="C7936">
        <v>0.09</v>
      </c>
      <c r="D7936">
        <v>-0.24</v>
      </c>
      <c r="E7936">
        <v>8.0000000000000002E-3</v>
      </c>
    </row>
    <row r="7937" spans="1:5">
      <c r="A7937">
        <v>19530810</v>
      </c>
      <c r="B7937">
        <v>-0.08</v>
      </c>
      <c r="C7937">
        <v>0.19</v>
      </c>
      <c r="D7937">
        <v>-0.46</v>
      </c>
      <c r="E7937">
        <v>8.0000000000000002E-3</v>
      </c>
    </row>
    <row r="7938" spans="1:5">
      <c r="A7938">
        <v>19530811</v>
      </c>
      <c r="B7938">
        <v>-0.06</v>
      </c>
      <c r="C7938">
        <v>-7.0000000000000007E-2</v>
      </c>
      <c r="D7938">
        <v>-0.18</v>
      </c>
      <c r="E7938">
        <v>8.0000000000000002E-3</v>
      </c>
    </row>
    <row r="7939" spans="1:5">
      <c r="A7939">
        <v>19530812</v>
      </c>
      <c r="B7939">
        <v>0.43</v>
      </c>
      <c r="C7939">
        <v>-0.28999999999999998</v>
      </c>
      <c r="D7939">
        <v>0.08</v>
      </c>
      <c r="E7939">
        <v>8.0000000000000002E-3</v>
      </c>
    </row>
    <row r="7940" spans="1:5">
      <c r="A7940">
        <v>19530813</v>
      </c>
      <c r="B7940">
        <v>-0.02</v>
      </c>
      <c r="C7940">
        <v>0.25</v>
      </c>
      <c r="D7940">
        <v>-0.23</v>
      </c>
      <c r="E7940">
        <v>8.0000000000000002E-3</v>
      </c>
    </row>
    <row r="7941" spans="1:5">
      <c r="A7941">
        <v>19530814</v>
      </c>
      <c r="B7941">
        <v>-0.33</v>
      </c>
      <c r="C7941">
        <v>0.04</v>
      </c>
      <c r="D7941">
        <v>-0.23</v>
      </c>
      <c r="E7941">
        <v>8.0000000000000002E-3</v>
      </c>
    </row>
    <row r="7942" spans="1:5">
      <c r="A7942">
        <v>19530817</v>
      </c>
      <c r="B7942">
        <v>-0.24</v>
      </c>
      <c r="C7942">
        <v>0</v>
      </c>
      <c r="D7942">
        <v>-0.28000000000000003</v>
      </c>
      <c r="E7942">
        <v>8.0000000000000002E-3</v>
      </c>
    </row>
    <row r="7943" spans="1:5">
      <c r="A7943">
        <v>19530818</v>
      </c>
      <c r="B7943">
        <v>-0.48</v>
      </c>
      <c r="C7943">
        <v>0.18</v>
      </c>
      <c r="D7943">
        <v>-0.27</v>
      </c>
      <c r="E7943">
        <v>8.0000000000000002E-3</v>
      </c>
    </row>
    <row r="7944" spans="1:5">
      <c r="A7944">
        <v>19530819</v>
      </c>
      <c r="B7944">
        <v>-0.63</v>
      </c>
      <c r="C7944">
        <v>-0.31</v>
      </c>
      <c r="D7944">
        <v>-0.11</v>
      </c>
      <c r="E7944">
        <v>8.0000000000000002E-3</v>
      </c>
    </row>
    <row r="7945" spans="1:5">
      <c r="A7945">
        <v>19530820</v>
      </c>
      <c r="B7945">
        <v>0.04</v>
      </c>
      <c r="C7945">
        <v>7.0000000000000007E-2</v>
      </c>
      <c r="D7945">
        <v>0.25</v>
      </c>
      <c r="E7945">
        <v>8.0000000000000002E-3</v>
      </c>
    </row>
    <row r="7946" spans="1:5">
      <c r="A7946">
        <v>19530821</v>
      </c>
      <c r="B7946">
        <v>0.15</v>
      </c>
      <c r="C7946">
        <v>0.01</v>
      </c>
      <c r="D7946">
        <v>-0.03</v>
      </c>
      <c r="E7946">
        <v>8.0000000000000002E-3</v>
      </c>
    </row>
    <row r="7947" spans="1:5">
      <c r="A7947">
        <v>19530824</v>
      </c>
      <c r="B7947">
        <v>-1.1100000000000001</v>
      </c>
      <c r="C7947">
        <v>0.12</v>
      </c>
      <c r="D7947">
        <v>-0.53</v>
      </c>
      <c r="E7947">
        <v>8.0000000000000002E-3</v>
      </c>
    </row>
    <row r="7948" spans="1:5">
      <c r="A7948">
        <v>19530825</v>
      </c>
      <c r="B7948">
        <v>-0.54</v>
      </c>
      <c r="C7948">
        <v>-0.14000000000000001</v>
      </c>
      <c r="D7948">
        <v>0.25</v>
      </c>
      <c r="E7948">
        <v>8.0000000000000002E-3</v>
      </c>
    </row>
    <row r="7949" spans="1:5">
      <c r="A7949">
        <v>19530826</v>
      </c>
      <c r="B7949">
        <v>-0.27</v>
      </c>
      <c r="C7949">
        <v>0.43</v>
      </c>
      <c r="D7949">
        <v>-0.22</v>
      </c>
      <c r="E7949">
        <v>8.0000000000000002E-3</v>
      </c>
    </row>
    <row r="7950" spans="1:5">
      <c r="A7950">
        <v>19530827</v>
      </c>
      <c r="B7950">
        <v>-0.41</v>
      </c>
      <c r="C7950">
        <v>-0.21</v>
      </c>
      <c r="D7950">
        <v>-0.23</v>
      </c>
      <c r="E7950">
        <v>8.0000000000000002E-3</v>
      </c>
    </row>
    <row r="7951" spans="1:5">
      <c r="A7951">
        <v>19530828</v>
      </c>
      <c r="B7951">
        <v>-0.23</v>
      </c>
      <c r="C7951">
        <v>-0.04</v>
      </c>
      <c r="D7951">
        <v>-0.04</v>
      </c>
      <c r="E7951">
        <v>8.0000000000000002E-3</v>
      </c>
    </row>
    <row r="7952" spans="1:5">
      <c r="A7952">
        <v>19530831</v>
      </c>
      <c r="B7952">
        <v>-1.75</v>
      </c>
      <c r="C7952">
        <v>0</v>
      </c>
      <c r="D7952">
        <v>-0.63</v>
      </c>
      <c r="E7952">
        <v>8.0000000000000002E-3</v>
      </c>
    </row>
    <row r="7953" spans="1:5">
      <c r="A7953">
        <v>19530901</v>
      </c>
      <c r="B7953">
        <v>0.42</v>
      </c>
      <c r="C7953">
        <v>-0.48</v>
      </c>
      <c r="D7953">
        <v>0.15</v>
      </c>
      <c r="E7953">
        <v>8.0000000000000002E-3</v>
      </c>
    </row>
    <row r="7954" spans="1:5">
      <c r="A7954">
        <v>19530902</v>
      </c>
      <c r="B7954">
        <v>0.65</v>
      </c>
      <c r="C7954">
        <v>0.18</v>
      </c>
      <c r="D7954">
        <v>0.05</v>
      </c>
      <c r="E7954">
        <v>8.0000000000000002E-3</v>
      </c>
    </row>
    <row r="7955" spans="1:5">
      <c r="A7955">
        <v>19530903</v>
      </c>
      <c r="B7955">
        <v>-0.24</v>
      </c>
      <c r="C7955">
        <v>-0.06</v>
      </c>
      <c r="D7955">
        <v>-0.27</v>
      </c>
      <c r="E7955">
        <v>8.0000000000000002E-3</v>
      </c>
    </row>
    <row r="7956" spans="1:5">
      <c r="A7956">
        <v>19530904</v>
      </c>
      <c r="B7956">
        <v>0.27</v>
      </c>
      <c r="C7956">
        <v>-0.03</v>
      </c>
      <c r="D7956">
        <v>0.13</v>
      </c>
      <c r="E7956">
        <v>8.0000000000000002E-3</v>
      </c>
    </row>
    <row r="7957" spans="1:5">
      <c r="A7957">
        <v>19530908</v>
      </c>
      <c r="B7957">
        <v>0.21</v>
      </c>
      <c r="C7957">
        <v>-0.14000000000000001</v>
      </c>
      <c r="D7957">
        <v>-0.15</v>
      </c>
      <c r="E7957">
        <v>8.0000000000000002E-3</v>
      </c>
    </row>
    <row r="7958" spans="1:5">
      <c r="A7958">
        <v>19530909</v>
      </c>
      <c r="B7958">
        <v>0.03</v>
      </c>
      <c r="C7958">
        <v>0.06</v>
      </c>
      <c r="D7958">
        <v>-0.06</v>
      </c>
      <c r="E7958">
        <v>8.0000000000000002E-3</v>
      </c>
    </row>
    <row r="7959" spans="1:5">
      <c r="A7959">
        <v>19530910</v>
      </c>
      <c r="B7959">
        <v>-0.86</v>
      </c>
      <c r="C7959">
        <v>0.11</v>
      </c>
      <c r="D7959">
        <v>-0.66</v>
      </c>
      <c r="E7959">
        <v>8.0000000000000002E-3</v>
      </c>
    </row>
    <row r="7960" spans="1:5">
      <c r="A7960">
        <v>19530911</v>
      </c>
      <c r="B7960">
        <v>-1.41</v>
      </c>
      <c r="C7960">
        <v>-0.22</v>
      </c>
      <c r="D7960">
        <v>-0.68</v>
      </c>
      <c r="E7960">
        <v>8.0000000000000002E-3</v>
      </c>
    </row>
    <row r="7961" spans="1:5">
      <c r="A7961">
        <v>19530914</v>
      </c>
      <c r="B7961">
        <v>-1.82</v>
      </c>
      <c r="C7961">
        <v>-0.46</v>
      </c>
      <c r="D7961">
        <v>-0.49</v>
      </c>
      <c r="E7961">
        <v>8.0000000000000002E-3</v>
      </c>
    </row>
    <row r="7962" spans="1:5">
      <c r="A7962">
        <v>19530915</v>
      </c>
      <c r="B7962">
        <v>0.71</v>
      </c>
      <c r="C7962">
        <v>-1.32</v>
      </c>
      <c r="D7962">
        <v>0.32</v>
      </c>
      <c r="E7962">
        <v>8.0000000000000002E-3</v>
      </c>
    </row>
    <row r="7963" spans="1:5">
      <c r="A7963">
        <v>19530916</v>
      </c>
      <c r="B7963">
        <v>0.73</v>
      </c>
      <c r="C7963">
        <v>0.74</v>
      </c>
      <c r="D7963">
        <v>0.39</v>
      </c>
      <c r="E7963">
        <v>8.0000000000000002E-3</v>
      </c>
    </row>
    <row r="7964" spans="1:5">
      <c r="A7964">
        <v>19530917</v>
      </c>
      <c r="B7964">
        <v>7.0000000000000007E-2</v>
      </c>
      <c r="C7964">
        <v>0.16</v>
      </c>
      <c r="D7964">
        <v>-0.21</v>
      </c>
      <c r="E7964">
        <v>8.0000000000000002E-3</v>
      </c>
    </row>
    <row r="7965" spans="1:5">
      <c r="A7965">
        <v>19530918</v>
      </c>
      <c r="B7965">
        <v>-0.57999999999999996</v>
      </c>
      <c r="C7965">
        <v>0.13</v>
      </c>
      <c r="D7965">
        <v>-0.24</v>
      </c>
      <c r="E7965">
        <v>8.0000000000000002E-3</v>
      </c>
    </row>
    <row r="7966" spans="1:5">
      <c r="A7966">
        <v>19530921</v>
      </c>
      <c r="B7966">
        <v>-0.25</v>
      </c>
      <c r="C7966">
        <v>-7.0000000000000007E-2</v>
      </c>
      <c r="D7966">
        <v>0.05</v>
      </c>
      <c r="E7966">
        <v>8.0000000000000002E-3</v>
      </c>
    </row>
    <row r="7967" spans="1:5">
      <c r="A7967">
        <v>19530922</v>
      </c>
      <c r="B7967">
        <v>1.32</v>
      </c>
      <c r="C7967">
        <v>-0.41</v>
      </c>
      <c r="D7967">
        <v>0.35</v>
      </c>
      <c r="E7967">
        <v>8.0000000000000002E-3</v>
      </c>
    </row>
    <row r="7968" spans="1:5">
      <c r="A7968">
        <v>19530923</v>
      </c>
      <c r="B7968">
        <v>0.36</v>
      </c>
      <c r="C7968">
        <v>0.26</v>
      </c>
      <c r="D7968">
        <v>0.24</v>
      </c>
      <c r="E7968">
        <v>8.0000000000000002E-3</v>
      </c>
    </row>
    <row r="7969" spans="1:5">
      <c r="A7969">
        <v>19530924</v>
      </c>
      <c r="B7969">
        <v>0.01</v>
      </c>
      <c r="C7969">
        <v>0.28000000000000003</v>
      </c>
      <c r="D7969">
        <v>-0.13</v>
      </c>
      <c r="E7969">
        <v>8.0000000000000002E-3</v>
      </c>
    </row>
    <row r="7970" spans="1:5">
      <c r="A7970">
        <v>19530925</v>
      </c>
      <c r="B7970">
        <v>0.28000000000000003</v>
      </c>
      <c r="C7970">
        <v>0.2</v>
      </c>
      <c r="D7970">
        <v>-0.36</v>
      </c>
      <c r="E7970">
        <v>8.0000000000000002E-3</v>
      </c>
    </row>
    <row r="7971" spans="1:5">
      <c r="A7971">
        <v>19530928</v>
      </c>
      <c r="B7971">
        <v>0.6</v>
      </c>
      <c r="C7971">
        <v>-0.2</v>
      </c>
      <c r="D7971">
        <v>0.36</v>
      </c>
      <c r="E7971">
        <v>8.0000000000000002E-3</v>
      </c>
    </row>
    <row r="7972" spans="1:5">
      <c r="A7972">
        <v>19530929</v>
      </c>
      <c r="B7972">
        <v>0.12</v>
      </c>
      <c r="C7972">
        <v>0.28000000000000003</v>
      </c>
      <c r="D7972">
        <v>-0.75</v>
      </c>
      <c r="E7972">
        <v>8.0000000000000002E-3</v>
      </c>
    </row>
    <row r="7973" spans="1:5">
      <c r="A7973">
        <v>19530930</v>
      </c>
      <c r="B7973">
        <v>-0.35</v>
      </c>
      <c r="C7973">
        <v>0.15</v>
      </c>
      <c r="D7973">
        <v>-0.42</v>
      </c>
      <c r="E7973">
        <v>8.0000000000000002E-3</v>
      </c>
    </row>
    <row r="7974" spans="1:5">
      <c r="A7974">
        <v>19531001</v>
      </c>
      <c r="B7974">
        <v>0.6</v>
      </c>
      <c r="C7974">
        <v>-0.18</v>
      </c>
      <c r="D7974">
        <v>-0.26</v>
      </c>
      <c r="E7974">
        <v>6.0000000000000001E-3</v>
      </c>
    </row>
    <row r="7975" spans="1:5">
      <c r="A7975">
        <v>19531002</v>
      </c>
      <c r="B7975">
        <v>0.39</v>
      </c>
      <c r="C7975">
        <v>-0.18</v>
      </c>
      <c r="D7975">
        <v>-0.22</v>
      </c>
      <c r="E7975">
        <v>6.0000000000000001E-3</v>
      </c>
    </row>
    <row r="7976" spans="1:5">
      <c r="A7976">
        <v>19531005</v>
      </c>
      <c r="B7976">
        <v>-0.4</v>
      </c>
      <c r="C7976">
        <v>-0.04</v>
      </c>
      <c r="D7976">
        <v>-0.16</v>
      </c>
      <c r="E7976">
        <v>6.0000000000000001E-3</v>
      </c>
    </row>
    <row r="7977" spans="1:5">
      <c r="A7977">
        <v>19531006</v>
      </c>
      <c r="B7977">
        <v>-0.5</v>
      </c>
      <c r="C7977">
        <v>-0.15</v>
      </c>
      <c r="D7977">
        <v>0.16</v>
      </c>
      <c r="E7977">
        <v>6.0000000000000001E-3</v>
      </c>
    </row>
    <row r="7978" spans="1:5">
      <c r="A7978">
        <v>19531007</v>
      </c>
      <c r="B7978">
        <v>0.73</v>
      </c>
      <c r="C7978">
        <v>-0.17</v>
      </c>
      <c r="D7978">
        <v>0.01</v>
      </c>
      <c r="E7978">
        <v>6.0000000000000001E-3</v>
      </c>
    </row>
    <row r="7979" spans="1:5">
      <c r="A7979">
        <v>19531008</v>
      </c>
      <c r="B7979">
        <v>0.22</v>
      </c>
      <c r="C7979">
        <v>0.14000000000000001</v>
      </c>
      <c r="D7979">
        <v>-0.13</v>
      </c>
      <c r="E7979">
        <v>6.0000000000000001E-3</v>
      </c>
    </row>
    <row r="7980" spans="1:5">
      <c r="A7980">
        <v>19531009</v>
      </c>
      <c r="B7980">
        <v>0.06</v>
      </c>
      <c r="C7980">
        <v>0.1</v>
      </c>
      <c r="D7980">
        <v>-0.03</v>
      </c>
      <c r="E7980">
        <v>6.0000000000000001E-3</v>
      </c>
    </row>
    <row r="7981" spans="1:5">
      <c r="A7981">
        <v>19531013</v>
      </c>
      <c r="B7981">
        <v>-0.2</v>
      </c>
      <c r="C7981">
        <v>0.1</v>
      </c>
      <c r="D7981">
        <v>0.1</v>
      </c>
      <c r="E7981">
        <v>6.0000000000000001E-3</v>
      </c>
    </row>
    <row r="7982" spans="1:5">
      <c r="A7982">
        <v>19531014</v>
      </c>
      <c r="B7982">
        <v>0.45</v>
      </c>
      <c r="C7982">
        <v>-0.17</v>
      </c>
      <c r="D7982">
        <v>-0.26</v>
      </c>
      <c r="E7982">
        <v>6.0000000000000001E-3</v>
      </c>
    </row>
    <row r="7983" spans="1:5">
      <c r="A7983">
        <v>19531015</v>
      </c>
      <c r="B7983">
        <v>1.18</v>
      </c>
      <c r="C7983">
        <v>-0.19</v>
      </c>
      <c r="D7983">
        <v>0.63</v>
      </c>
      <c r="E7983">
        <v>6.0000000000000001E-3</v>
      </c>
    </row>
    <row r="7984" spans="1:5">
      <c r="A7984">
        <v>19531016</v>
      </c>
      <c r="B7984">
        <v>0.59</v>
      </c>
      <c r="C7984">
        <v>7.0000000000000007E-2</v>
      </c>
      <c r="D7984">
        <v>0.42</v>
      </c>
      <c r="E7984">
        <v>6.0000000000000001E-3</v>
      </c>
    </row>
    <row r="7985" spans="1:5">
      <c r="A7985">
        <v>19531019</v>
      </c>
      <c r="B7985">
        <v>0.16</v>
      </c>
      <c r="C7985">
        <v>-0.34</v>
      </c>
      <c r="D7985">
        <v>0.2</v>
      </c>
      <c r="E7985">
        <v>6.0000000000000001E-3</v>
      </c>
    </row>
    <row r="7986" spans="1:5">
      <c r="A7986">
        <v>19531020</v>
      </c>
      <c r="B7986">
        <v>7.0000000000000007E-2</v>
      </c>
      <c r="C7986">
        <v>0.16</v>
      </c>
      <c r="D7986">
        <v>-0.39</v>
      </c>
      <c r="E7986">
        <v>6.0000000000000001E-3</v>
      </c>
    </row>
    <row r="7987" spans="1:5">
      <c r="A7987">
        <v>19531021</v>
      </c>
      <c r="B7987">
        <v>0.02</v>
      </c>
      <c r="C7987">
        <v>-0.14000000000000001</v>
      </c>
      <c r="D7987">
        <v>-0.01</v>
      </c>
      <c r="E7987">
        <v>6.0000000000000001E-3</v>
      </c>
    </row>
    <row r="7988" spans="1:5">
      <c r="A7988">
        <v>19531022</v>
      </c>
      <c r="B7988">
        <v>0.33</v>
      </c>
      <c r="C7988">
        <v>-0.01</v>
      </c>
      <c r="D7988">
        <v>-0.38</v>
      </c>
      <c r="E7988">
        <v>6.0000000000000001E-3</v>
      </c>
    </row>
    <row r="7989" spans="1:5">
      <c r="A7989">
        <v>19531023</v>
      </c>
      <c r="B7989">
        <v>0.1</v>
      </c>
      <c r="C7989">
        <v>0.11</v>
      </c>
      <c r="D7989">
        <v>-0.2</v>
      </c>
      <c r="E7989">
        <v>6.0000000000000001E-3</v>
      </c>
    </row>
    <row r="7990" spans="1:5">
      <c r="A7990">
        <v>19531026</v>
      </c>
      <c r="B7990">
        <v>-0.24</v>
      </c>
      <c r="C7990">
        <v>0.16</v>
      </c>
      <c r="D7990">
        <v>-0.2</v>
      </c>
      <c r="E7990">
        <v>6.0000000000000001E-3</v>
      </c>
    </row>
    <row r="7991" spans="1:5">
      <c r="A7991">
        <v>19531027</v>
      </c>
      <c r="B7991">
        <v>-0.3</v>
      </c>
      <c r="C7991">
        <v>-7.0000000000000007E-2</v>
      </c>
      <c r="D7991">
        <v>-7.0000000000000007E-2</v>
      </c>
      <c r="E7991">
        <v>6.0000000000000001E-3</v>
      </c>
    </row>
    <row r="7992" spans="1:5">
      <c r="A7992">
        <v>19531028</v>
      </c>
      <c r="B7992">
        <v>0.21</v>
      </c>
      <c r="C7992">
        <v>-0.17</v>
      </c>
      <c r="D7992">
        <v>0.22</v>
      </c>
      <c r="E7992">
        <v>6.0000000000000001E-3</v>
      </c>
    </row>
    <row r="7993" spans="1:5">
      <c r="A7993">
        <v>19531029</v>
      </c>
      <c r="B7993">
        <v>0.99</v>
      </c>
      <c r="C7993">
        <v>-0.36</v>
      </c>
      <c r="D7993">
        <v>0.4</v>
      </c>
      <c r="E7993">
        <v>6.0000000000000001E-3</v>
      </c>
    </row>
    <row r="7994" spans="1:5">
      <c r="A7994">
        <v>19531030</v>
      </c>
      <c r="B7994">
        <v>0.05</v>
      </c>
      <c r="C7994">
        <v>0</v>
      </c>
      <c r="D7994">
        <v>-0.01</v>
      </c>
      <c r="E7994">
        <v>6.0000000000000001E-3</v>
      </c>
    </row>
    <row r="7995" spans="1:5">
      <c r="A7995">
        <v>19531102</v>
      </c>
      <c r="B7995">
        <v>0.43</v>
      </c>
      <c r="C7995">
        <v>-0.23</v>
      </c>
      <c r="D7995">
        <v>-0.32</v>
      </c>
      <c r="E7995">
        <v>4.0000000000000001E-3</v>
      </c>
    </row>
    <row r="7996" spans="1:5">
      <c r="A7996">
        <v>19531104</v>
      </c>
      <c r="B7996">
        <v>0.11</v>
      </c>
      <c r="C7996">
        <v>-0.28999999999999998</v>
      </c>
      <c r="D7996">
        <v>-0.3</v>
      </c>
      <c r="E7996">
        <v>4.0000000000000001E-3</v>
      </c>
    </row>
    <row r="7997" spans="1:5">
      <c r="A7997">
        <v>19531105</v>
      </c>
      <c r="B7997">
        <v>0.7</v>
      </c>
      <c r="C7997">
        <v>-0.16</v>
      </c>
      <c r="D7997">
        <v>0.33</v>
      </c>
      <c r="E7997">
        <v>4.0000000000000001E-3</v>
      </c>
    </row>
    <row r="7998" spans="1:5">
      <c r="A7998">
        <v>19531106</v>
      </c>
      <c r="B7998">
        <v>0.06</v>
      </c>
      <c r="C7998">
        <v>0.09</v>
      </c>
      <c r="D7998">
        <v>0.4</v>
      </c>
      <c r="E7998">
        <v>4.0000000000000001E-3</v>
      </c>
    </row>
    <row r="7999" spans="1:5">
      <c r="A7999">
        <v>19531109</v>
      </c>
      <c r="B7999">
        <v>-0.09</v>
      </c>
      <c r="C7999">
        <v>-7.0000000000000007E-2</v>
      </c>
      <c r="D7999">
        <v>0.15</v>
      </c>
      <c r="E7999">
        <v>4.0000000000000001E-3</v>
      </c>
    </row>
    <row r="8000" spans="1:5">
      <c r="A8000">
        <v>19531110</v>
      </c>
      <c r="B8000">
        <v>-0.54</v>
      </c>
      <c r="C8000">
        <v>0.14000000000000001</v>
      </c>
      <c r="D8000">
        <v>-0.06</v>
      </c>
      <c r="E8000">
        <v>4.0000000000000001E-3</v>
      </c>
    </row>
    <row r="8001" spans="1:5">
      <c r="A8001">
        <v>19531112</v>
      </c>
      <c r="B8001">
        <v>0.3</v>
      </c>
      <c r="C8001">
        <v>-0.32</v>
      </c>
      <c r="D8001">
        <v>0.1</v>
      </c>
      <c r="E8001">
        <v>4.0000000000000001E-3</v>
      </c>
    </row>
    <row r="8002" spans="1:5">
      <c r="A8002">
        <v>19531113</v>
      </c>
      <c r="B8002">
        <v>0.24</v>
      </c>
      <c r="C8002">
        <v>0.25</v>
      </c>
      <c r="D8002">
        <v>-0.13</v>
      </c>
      <c r="E8002">
        <v>4.0000000000000001E-3</v>
      </c>
    </row>
    <row r="8003" spans="1:5">
      <c r="A8003">
        <v>19531116</v>
      </c>
      <c r="B8003">
        <v>-0.55000000000000004</v>
      </c>
      <c r="C8003">
        <v>0.36</v>
      </c>
      <c r="D8003">
        <v>-0.2</v>
      </c>
      <c r="E8003">
        <v>4.0000000000000001E-3</v>
      </c>
    </row>
    <row r="8004" spans="1:5">
      <c r="A8004">
        <v>19531117</v>
      </c>
      <c r="B8004">
        <v>-0.41</v>
      </c>
      <c r="C8004">
        <v>0.11</v>
      </c>
      <c r="D8004">
        <v>-0.21</v>
      </c>
      <c r="E8004">
        <v>4.0000000000000001E-3</v>
      </c>
    </row>
    <row r="8005" spans="1:5">
      <c r="A8005">
        <v>19531118</v>
      </c>
      <c r="B8005">
        <v>0.22</v>
      </c>
      <c r="C8005">
        <v>-0.09</v>
      </c>
      <c r="D8005">
        <v>0.18</v>
      </c>
      <c r="E8005">
        <v>4.0000000000000001E-3</v>
      </c>
    </row>
    <row r="8006" spans="1:5">
      <c r="A8006">
        <v>19531119</v>
      </c>
      <c r="B8006">
        <v>0.46</v>
      </c>
      <c r="C8006">
        <v>0.01</v>
      </c>
      <c r="D8006">
        <v>-0.22</v>
      </c>
      <c r="E8006">
        <v>4.0000000000000001E-3</v>
      </c>
    </row>
    <row r="8007" spans="1:5">
      <c r="A8007">
        <v>19531120</v>
      </c>
      <c r="B8007">
        <v>0.06</v>
      </c>
      <c r="C8007">
        <v>0.05</v>
      </c>
      <c r="D8007">
        <v>-0.17</v>
      </c>
      <c r="E8007">
        <v>4.0000000000000001E-3</v>
      </c>
    </row>
    <row r="8008" spans="1:5">
      <c r="A8008">
        <v>19531123</v>
      </c>
      <c r="B8008">
        <v>-0.14000000000000001</v>
      </c>
      <c r="C8008">
        <v>-0.39</v>
      </c>
      <c r="D8008">
        <v>-0.13</v>
      </c>
      <c r="E8008">
        <v>4.0000000000000001E-3</v>
      </c>
    </row>
    <row r="8009" spans="1:5">
      <c r="A8009">
        <v>19531124</v>
      </c>
      <c r="B8009">
        <v>0.52</v>
      </c>
      <c r="C8009">
        <v>-0.56000000000000005</v>
      </c>
      <c r="D8009">
        <v>-0.03</v>
      </c>
      <c r="E8009">
        <v>4.0000000000000001E-3</v>
      </c>
    </row>
    <row r="8010" spans="1:5">
      <c r="A8010">
        <v>19531125</v>
      </c>
      <c r="B8010">
        <v>0.26</v>
      </c>
      <c r="C8010">
        <v>-0.01</v>
      </c>
      <c r="D8010">
        <v>0.2</v>
      </c>
      <c r="E8010">
        <v>4.0000000000000001E-3</v>
      </c>
    </row>
    <row r="8011" spans="1:5">
      <c r="A8011">
        <v>19531127</v>
      </c>
      <c r="B8011">
        <v>0.63</v>
      </c>
      <c r="C8011">
        <v>-0.05</v>
      </c>
      <c r="D8011">
        <v>0.12</v>
      </c>
      <c r="E8011">
        <v>4.0000000000000001E-3</v>
      </c>
    </row>
    <row r="8012" spans="1:5">
      <c r="A8012">
        <v>19531130</v>
      </c>
      <c r="B8012">
        <v>0.55000000000000004</v>
      </c>
      <c r="C8012">
        <v>-0.14000000000000001</v>
      </c>
      <c r="D8012">
        <v>0.15</v>
      </c>
      <c r="E8012">
        <v>4.0000000000000001E-3</v>
      </c>
    </row>
    <row r="8013" spans="1:5">
      <c r="A8013">
        <v>19531201</v>
      </c>
      <c r="B8013">
        <v>0.11</v>
      </c>
      <c r="C8013">
        <v>-0.1</v>
      </c>
      <c r="D8013">
        <v>0.11</v>
      </c>
      <c r="E8013">
        <v>6.0000000000000001E-3</v>
      </c>
    </row>
    <row r="8014" spans="1:5">
      <c r="A8014">
        <v>19531202</v>
      </c>
      <c r="B8014">
        <v>0.63</v>
      </c>
      <c r="C8014">
        <v>-0.08</v>
      </c>
      <c r="D8014">
        <v>-0.14000000000000001</v>
      </c>
      <c r="E8014">
        <v>6.0000000000000001E-3</v>
      </c>
    </row>
    <row r="8015" spans="1:5">
      <c r="A8015">
        <v>19531203</v>
      </c>
      <c r="B8015">
        <v>0.2</v>
      </c>
      <c r="C8015">
        <v>-0.33</v>
      </c>
      <c r="D8015">
        <v>0.08</v>
      </c>
      <c r="E8015">
        <v>6.0000000000000001E-3</v>
      </c>
    </row>
    <row r="8016" spans="1:5">
      <c r="A8016">
        <v>19531204</v>
      </c>
      <c r="B8016">
        <v>-0.11</v>
      </c>
      <c r="C8016">
        <v>0.26</v>
      </c>
      <c r="D8016">
        <v>-0.25</v>
      </c>
      <c r="E8016">
        <v>6.0000000000000001E-3</v>
      </c>
    </row>
    <row r="8017" spans="1:5">
      <c r="A8017">
        <v>19531207</v>
      </c>
      <c r="B8017">
        <v>-0.18</v>
      </c>
      <c r="C8017">
        <v>0.14000000000000001</v>
      </c>
      <c r="D8017">
        <v>-0.26</v>
      </c>
      <c r="E8017">
        <v>6.0000000000000001E-3</v>
      </c>
    </row>
    <row r="8018" spans="1:5">
      <c r="A8018">
        <v>19531208</v>
      </c>
      <c r="B8018">
        <v>-0.36</v>
      </c>
      <c r="C8018">
        <v>-0.14000000000000001</v>
      </c>
      <c r="D8018">
        <v>-0.14000000000000001</v>
      </c>
      <c r="E8018">
        <v>6.0000000000000001E-3</v>
      </c>
    </row>
    <row r="8019" spans="1:5">
      <c r="A8019">
        <v>19531209</v>
      </c>
      <c r="B8019">
        <v>-0.01</v>
      </c>
      <c r="C8019">
        <v>0.11</v>
      </c>
      <c r="D8019">
        <v>-0.22</v>
      </c>
      <c r="E8019">
        <v>6.0000000000000001E-3</v>
      </c>
    </row>
    <row r="8020" spans="1:5">
      <c r="A8020">
        <v>19531210</v>
      </c>
      <c r="B8020">
        <v>-0.14000000000000001</v>
      </c>
      <c r="C8020">
        <v>0.15</v>
      </c>
      <c r="D8020">
        <v>-0.01</v>
      </c>
      <c r="E8020">
        <v>6.0000000000000001E-3</v>
      </c>
    </row>
    <row r="8021" spans="1:5">
      <c r="A8021">
        <v>19531211</v>
      </c>
      <c r="B8021">
        <v>-0.02</v>
      </c>
      <c r="C8021">
        <v>-0.12</v>
      </c>
      <c r="D8021">
        <v>-0.01</v>
      </c>
      <c r="E8021">
        <v>6.0000000000000001E-3</v>
      </c>
    </row>
    <row r="8022" spans="1:5">
      <c r="A8022">
        <v>19531214</v>
      </c>
      <c r="B8022">
        <v>-0.23</v>
      </c>
      <c r="C8022">
        <v>-0.13</v>
      </c>
      <c r="D8022">
        <v>0.15</v>
      </c>
      <c r="E8022">
        <v>6.0000000000000001E-3</v>
      </c>
    </row>
    <row r="8023" spans="1:5">
      <c r="A8023">
        <v>19531215</v>
      </c>
      <c r="B8023">
        <v>0</v>
      </c>
      <c r="C8023">
        <v>-0.21</v>
      </c>
      <c r="D8023">
        <v>-0.34</v>
      </c>
      <c r="E8023">
        <v>6.0000000000000001E-3</v>
      </c>
    </row>
    <row r="8024" spans="1:5">
      <c r="A8024">
        <v>19531216</v>
      </c>
      <c r="B8024">
        <v>0.89</v>
      </c>
      <c r="C8024">
        <v>-0.43</v>
      </c>
      <c r="D8024">
        <v>0.09</v>
      </c>
      <c r="E8024">
        <v>6.0000000000000001E-3</v>
      </c>
    </row>
    <row r="8025" spans="1:5">
      <c r="A8025">
        <v>19531217</v>
      </c>
      <c r="B8025">
        <v>-7.0000000000000007E-2</v>
      </c>
      <c r="C8025">
        <v>0.13</v>
      </c>
      <c r="D8025">
        <v>0.09</v>
      </c>
      <c r="E8025">
        <v>6.0000000000000001E-3</v>
      </c>
    </row>
    <row r="8026" spans="1:5">
      <c r="A8026">
        <v>19531218</v>
      </c>
      <c r="B8026">
        <v>0.27</v>
      </c>
      <c r="C8026">
        <v>-0.11</v>
      </c>
      <c r="D8026">
        <v>-0.17</v>
      </c>
      <c r="E8026">
        <v>6.0000000000000001E-3</v>
      </c>
    </row>
    <row r="8027" spans="1:5">
      <c r="A8027">
        <v>19531221</v>
      </c>
      <c r="B8027">
        <v>-0.17</v>
      </c>
      <c r="C8027">
        <v>0.08</v>
      </c>
      <c r="D8027">
        <v>-0.36</v>
      </c>
      <c r="E8027">
        <v>6.0000000000000001E-3</v>
      </c>
    </row>
    <row r="8028" spans="1:5">
      <c r="A8028">
        <v>19531222</v>
      </c>
      <c r="B8028">
        <v>-0.8</v>
      </c>
      <c r="C8028">
        <v>0.11</v>
      </c>
      <c r="D8028">
        <v>-0.24</v>
      </c>
      <c r="E8028">
        <v>6.0000000000000001E-3</v>
      </c>
    </row>
    <row r="8029" spans="1:5">
      <c r="A8029">
        <v>19531223</v>
      </c>
      <c r="B8029">
        <v>-0.08</v>
      </c>
      <c r="C8029">
        <v>0.13</v>
      </c>
      <c r="D8029">
        <v>0.2</v>
      </c>
      <c r="E8029">
        <v>6.0000000000000001E-3</v>
      </c>
    </row>
    <row r="8030" spans="1:5">
      <c r="A8030">
        <v>19531224</v>
      </c>
      <c r="B8030">
        <v>0.39</v>
      </c>
      <c r="C8030">
        <v>-0.01</v>
      </c>
      <c r="D8030">
        <v>0.28000000000000003</v>
      </c>
      <c r="E8030">
        <v>6.0000000000000001E-3</v>
      </c>
    </row>
    <row r="8031" spans="1:5">
      <c r="A8031">
        <v>19531228</v>
      </c>
      <c r="B8031">
        <v>-0.44</v>
      </c>
      <c r="C8031">
        <v>-0.13</v>
      </c>
      <c r="D8031">
        <v>-0.5</v>
      </c>
      <c r="E8031">
        <v>6.0000000000000001E-3</v>
      </c>
    </row>
    <row r="8032" spans="1:5">
      <c r="A8032">
        <v>19531229</v>
      </c>
      <c r="B8032">
        <v>-0.66</v>
      </c>
      <c r="C8032">
        <v>-0.16</v>
      </c>
      <c r="D8032">
        <v>-0.34</v>
      </c>
      <c r="E8032">
        <v>6.0000000000000001E-3</v>
      </c>
    </row>
    <row r="8033" spans="1:5">
      <c r="A8033">
        <v>19531230</v>
      </c>
      <c r="B8033">
        <v>0.68</v>
      </c>
      <c r="C8033">
        <v>-0.23</v>
      </c>
      <c r="D8033">
        <v>-0.31</v>
      </c>
      <c r="E8033">
        <v>6.0000000000000001E-3</v>
      </c>
    </row>
    <row r="8034" spans="1:5">
      <c r="A8034">
        <v>19531231</v>
      </c>
      <c r="B8034">
        <v>0.13</v>
      </c>
      <c r="C8034">
        <v>0.2</v>
      </c>
      <c r="D8034">
        <v>-0.57999999999999996</v>
      </c>
      <c r="E8034">
        <v>6.0000000000000001E-3</v>
      </c>
    </row>
    <row r="8035" spans="1:5">
      <c r="A8035">
        <v>19540104</v>
      </c>
      <c r="B8035">
        <v>0.73</v>
      </c>
      <c r="C8035">
        <v>0.5</v>
      </c>
      <c r="D8035">
        <v>1.28</v>
      </c>
      <c r="E8035">
        <v>5.0000000000000001E-3</v>
      </c>
    </row>
    <row r="8036" spans="1:5">
      <c r="A8036">
        <v>19540105</v>
      </c>
      <c r="B8036">
        <v>0.65</v>
      </c>
      <c r="C8036">
        <v>0.37</v>
      </c>
      <c r="D8036">
        <v>0.61</v>
      </c>
      <c r="E8036">
        <v>5.0000000000000001E-3</v>
      </c>
    </row>
    <row r="8037" spans="1:5">
      <c r="A8037">
        <v>19540106</v>
      </c>
      <c r="B8037">
        <v>0.19</v>
      </c>
      <c r="C8037">
        <v>0.2</v>
      </c>
      <c r="D8037">
        <v>-0.08</v>
      </c>
      <c r="E8037">
        <v>5.0000000000000001E-3</v>
      </c>
    </row>
    <row r="8038" spans="1:5">
      <c r="A8038">
        <v>19540107</v>
      </c>
      <c r="B8038">
        <v>-0.33</v>
      </c>
      <c r="C8038">
        <v>0.41</v>
      </c>
      <c r="D8038">
        <v>-0.3</v>
      </c>
      <c r="E8038">
        <v>5.0000000000000001E-3</v>
      </c>
    </row>
    <row r="8039" spans="1:5">
      <c r="A8039">
        <v>19540108</v>
      </c>
      <c r="B8039">
        <v>-0.4</v>
      </c>
      <c r="C8039">
        <v>0.14000000000000001</v>
      </c>
      <c r="D8039">
        <v>-0.08</v>
      </c>
      <c r="E8039">
        <v>5.0000000000000001E-3</v>
      </c>
    </row>
    <row r="8040" spans="1:5">
      <c r="A8040">
        <v>19540111</v>
      </c>
      <c r="B8040">
        <v>-0.5</v>
      </c>
      <c r="C8040">
        <v>0.09</v>
      </c>
      <c r="D8040">
        <v>-0.13</v>
      </c>
      <c r="E8040">
        <v>5.0000000000000001E-3</v>
      </c>
    </row>
    <row r="8041" spans="1:5">
      <c r="A8041">
        <v>19540112</v>
      </c>
      <c r="B8041">
        <v>0.51</v>
      </c>
      <c r="C8041">
        <v>-0.19</v>
      </c>
      <c r="D8041">
        <v>0.3</v>
      </c>
      <c r="E8041">
        <v>5.0000000000000001E-3</v>
      </c>
    </row>
    <row r="8042" spans="1:5">
      <c r="A8042">
        <v>19540113</v>
      </c>
      <c r="B8042">
        <v>0.52</v>
      </c>
      <c r="C8042">
        <v>-0.03</v>
      </c>
      <c r="D8042">
        <v>0.09</v>
      </c>
      <c r="E8042">
        <v>5.0000000000000001E-3</v>
      </c>
    </row>
    <row r="8043" spans="1:5">
      <c r="A8043">
        <v>19540114</v>
      </c>
      <c r="B8043">
        <v>0.46</v>
      </c>
      <c r="C8043">
        <v>0.01</v>
      </c>
      <c r="D8043">
        <v>0.24</v>
      </c>
      <c r="E8043">
        <v>5.0000000000000001E-3</v>
      </c>
    </row>
    <row r="8044" spans="1:5">
      <c r="A8044">
        <v>19540115</v>
      </c>
      <c r="B8044">
        <v>0.89</v>
      </c>
      <c r="C8044">
        <v>-0.26</v>
      </c>
      <c r="D8044">
        <v>0.35</v>
      </c>
      <c r="E8044">
        <v>5.0000000000000001E-3</v>
      </c>
    </row>
    <row r="8045" spans="1:5">
      <c r="A8045">
        <v>19540118</v>
      </c>
      <c r="B8045">
        <v>0.08</v>
      </c>
      <c r="C8045">
        <v>0.11</v>
      </c>
      <c r="D8045">
        <v>0.15</v>
      </c>
      <c r="E8045">
        <v>5.0000000000000001E-3</v>
      </c>
    </row>
    <row r="8046" spans="1:5">
      <c r="A8046">
        <v>19540119</v>
      </c>
      <c r="B8046">
        <v>0.72</v>
      </c>
      <c r="C8046">
        <v>-0.44</v>
      </c>
      <c r="D8046">
        <v>0.55000000000000004</v>
      </c>
      <c r="E8046">
        <v>5.0000000000000001E-3</v>
      </c>
    </row>
    <row r="8047" spans="1:5">
      <c r="A8047">
        <v>19540120</v>
      </c>
      <c r="B8047">
        <v>0.27</v>
      </c>
      <c r="C8047">
        <v>0.12</v>
      </c>
      <c r="D8047">
        <v>-0.03</v>
      </c>
      <c r="E8047">
        <v>5.0000000000000001E-3</v>
      </c>
    </row>
    <row r="8048" spans="1:5">
      <c r="A8048">
        <v>19540121</v>
      </c>
      <c r="B8048">
        <v>-0.01</v>
      </c>
      <c r="C8048">
        <v>0.05</v>
      </c>
      <c r="D8048">
        <v>-7.0000000000000007E-2</v>
      </c>
      <c r="E8048">
        <v>5.0000000000000001E-3</v>
      </c>
    </row>
    <row r="8049" spans="1:5">
      <c r="A8049">
        <v>19540122</v>
      </c>
      <c r="B8049">
        <v>0.23</v>
      </c>
      <c r="C8049">
        <v>-0.08</v>
      </c>
      <c r="D8049">
        <v>0.06</v>
      </c>
      <c r="E8049">
        <v>5.0000000000000001E-3</v>
      </c>
    </row>
    <row r="8050" spans="1:5">
      <c r="A8050">
        <v>19540125</v>
      </c>
      <c r="B8050">
        <v>0.35</v>
      </c>
      <c r="C8050">
        <v>-0.27</v>
      </c>
      <c r="D8050">
        <v>0.14000000000000001</v>
      </c>
      <c r="E8050">
        <v>5.0000000000000001E-3</v>
      </c>
    </row>
    <row r="8051" spans="1:5">
      <c r="A8051">
        <v>19540126</v>
      </c>
      <c r="B8051">
        <v>0.74</v>
      </c>
      <c r="C8051">
        <v>-0.14000000000000001</v>
      </c>
      <c r="D8051">
        <v>-0.27</v>
      </c>
      <c r="E8051">
        <v>5.0000000000000001E-3</v>
      </c>
    </row>
    <row r="8052" spans="1:5">
      <c r="A8052">
        <v>19540127</v>
      </c>
      <c r="B8052">
        <v>-0.28000000000000003</v>
      </c>
      <c r="C8052">
        <v>0.08</v>
      </c>
      <c r="D8052">
        <v>0.08</v>
      </c>
      <c r="E8052">
        <v>5.0000000000000001E-3</v>
      </c>
    </row>
    <row r="8053" spans="1:5">
      <c r="A8053">
        <v>19540128</v>
      </c>
      <c r="B8053">
        <v>0.03</v>
      </c>
      <c r="C8053">
        <v>-7.0000000000000007E-2</v>
      </c>
      <c r="D8053">
        <v>-0.02</v>
      </c>
      <c r="E8053">
        <v>5.0000000000000001E-3</v>
      </c>
    </row>
    <row r="8054" spans="1:5">
      <c r="A8054">
        <v>19540129</v>
      </c>
      <c r="B8054">
        <v>0.18</v>
      </c>
      <c r="C8054">
        <v>-0.17</v>
      </c>
      <c r="D8054">
        <v>0.47</v>
      </c>
      <c r="E8054">
        <v>5.0000000000000001E-3</v>
      </c>
    </row>
    <row r="8055" spans="1:5">
      <c r="A8055">
        <v>19540201</v>
      </c>
      <c r="B8055">
        <v>-0.22</v>
      </c>
      <c r="C8055">
        <v>0.04</v>
      </c>
      <c r="D8055">
        <v>-0.23</v>
      </c>
      <c r="E8055">
        <v>4.0000000000000001E-3</v>
      </c>
    </row>
    <row r="8056" spans="1:5">
      <c r="A8056">
        <v>19540202</v>
      </c>
      <c r="B8056">
        <v>-0.14000000000000001</v>
      </c>
      <c r="C8056">
        <v>-0.09</v>
      </c>
      <c r="D8056">
        <v>0.08</v>
      </c>
      <c r="E8056">
        <v>4.0000000000000001E-3</v>
      </c>
    </row>
    <row r="8057" spans="1:5">
      <c r="A8057">
        <v>19540203</v>
      </c>
      <c r="B8057">
        <v>0.56000000000000005</v>
      </c>
      <c r="C8057">
        <v>-0.23</v>
      </c>
      <c r="D8057">
        <v>0.1</v>
      </c>
      <c r="E8057">
        <v>4.0000000000000001E-3</v>
      </c>
    </row>
    <row r="8058" spans="1:5">
      <c r="A8058">
        <v>19540204</v>
      </c>
      <c r="B8058">
        <v>0.66</v>
      </c>
      <c r="C8058">
        <v>-0.23</v>
      </c>
      <c r="D8058">
        <v>-0.04</v>
      </c>
      <c r="E8058">
        <v>4.0000000000000001E-3</v>
      </c>
    </row>
    <row r="8059" spans="1:5">
      <c r="A8059">
        <v>19540205</v>
      </c>
      <c r="B8059">
        <v>0.34</v>
      </c>
      <c r="C8059">
        <v>-0.15</v>
      </c>
      <c r="D8059">
        <v>0</v>
      </c>
      <c r="E8059">
        <v>4.0000000000000001E-3</v>
      </c>
    </row>
    <row r="8060" spans="1:5">
      <c r="A8060">
        <v>19540208</v>
      </c>
      <c r="B8060">
        <v>-0.02</v>
      </c>
      <c r="C8060">
        <v>0.18</v>
      </c>
      <c r="D8060">
        <v>0.09</v>
      </c>
      <c r="E8060">
        <v>4.0000000000000001E-3</v>
      </c>
    </row>
    <row r="8061" spans="1:5">
      <c r="A8061">
        <v>19540209</v>
      </c>
      <c r="B8061">
        <v>0.03</v>
      </c>
      <c r="C8061">
        <v>0.03</v>
      </c>
      <c r="D8061">
        <v>-7.0000000000000007E-2</v>
      </c>
      <c r="E8061">
        <v>4.0000000000000001E-3</v>
      </c>
    </row>
    <row r="8062" spans="1:5">
      <c r="A8062">
        <v>19540210</v>
      </c>
      <c r="B8062">
        <v>-0.15</v>
      </c>
      <c r="C8062">
        <v>0.31</v>
      </c>
      <c r="D8062">
        <v>0.17</v>
      </c>
      <c r="E8062">
        <v>4.0000000000000001E-3</v>
      </c>
    </row>
    <row r="8063" spans="1:5">
      <c r="A8063">
        <v>19540211</v>
      </c>
      <c r="B8063">
        <v>-0.13</v>
      </c>
      <c r="C8063">
        <v>0.02</v>
      </c>
      <c r="D8063">
        <v>0</v>
      </c>
      <c r="E8063">
        <v>4.0000000000000001E-3</v>
      </c>
    </row>
    <row r="8064" spans="1:5">
      <c r="A8064">
        <v>19540212</v>
      </c>
      <c r="B8064">
        <v>0.32</v>
      </c>
      <c r="C8064">
        <v>-0.04</v>
      </c>
      <c r="D8064">
        <v>0.09</v>
      </c>
      <c r="E8064">
        <v>4.0000000000000001E-3</v>
      </c>
    </row>
    <row r="8065" spans="1:5">
      <c r="A8065">
        <v>19540215</v>
      </c>
      <c r="B8065">
        <v>-0.33</v>
      </c>
      <c r="C8065">
        <v>0.2</v>
      </c>
      <c r="D8065">
        <v>0.1</v>
      </c>
      <c r="E8065">
        <v>4.0000000000000001E-3</v>
      </c>
    </row>
    <row r="8066" spans="1:5">
      <c r="A8066">
        <v>19540216</v>
      </c>
      <c r="B8066">
        <v>-0.78</v>
      </c>
      <c r="C8066">
        <v>0.19</v>
      </c>
      <c r="D8066">
        <v>-0.34</v>
      </c>
      <c r="E8066">
        <v>4.0000000000000001E-3</v>
      </c>
    </row>
    <row r="8067" spans="1:5">
      <c r="A8067">
        <v>19540217</v>
      </c>
      <c r="B8067">
        <v>0.27</v>
      </c>
      <c r="C8067">
        <v>-0.27</v>
      </c>
      <c r="D8067">
        <v>0.23</v>
      </c>
      <c r="E8067">
        <v>4.0000000000000001E-3</v>
      </c>
    </row>
    <row r="8068" spans="1:5">
      <c r="A8068">
        <v>19540218</v>
      </c>
      <c r="B8068">
        <v>0.49</v>
      </c>
      <c r="C8068">
        <v>0.04</v>
      </c>
      <c r="D8068">
        <v>-0.21</v>
      </c>
      <c r="E8068">
        <v>4.0000000000000001E-3</v>
      </c>
    </row>
    <row r="8069" spans="1:5">
      <c r="A8069">
        <v>19540219</v>
      </c>
      <c r="B8069">
        <v>-0.12</v>
      </c>
      <c r="C8069">
        <v>0.13</v>
      </c>
      <c r="D8069">
        <v>0.13</v>
      </c>
      <c r="E8069">
        <v>4.0000000000000001E-3</v>
      </c>
    </row>
    <row r="8070" spans="1:5">
      <c r="A8070">
        <v>19540223</v>
      </c>
      <c r="B8070">
        <v>-0.33</v>
      </c>
      <c r="C8070">
        <v>-0.04</v>
      </c>
      <c r="D8070">
        <v>-0.13</v>
      </c>
      <c r="E8070">
        <v>4.0000000000000001E-3</v>
      </c>
    </row>
    <row r="8071" spans="1:5">
      <c r="A8071">
        <v>19540224</v>
      </c>
      <c r="B8071">
        <v>-0.06</v>
      </c>
      <c r="C8071">
        <v>-0.11</v>
      </c>
      <c r="D8071">
        <v>-0.01</v>
      </c>
      <c r="E8071">
        <v>4.0000000000000001E-3</v>
      </c>
    </row>
    <row r="8072" spans="1:5">
      <c r="A8072">
        <v>19540225</v>
      </c>
      <c r="B8072">
        <v>0.42</v>
      </c>
      <c r="C8072">
        <v>0.01</v>
      </c>
      <c r="D8072">
        <v>-0.02</v>
      </c>
      <c r="E8072">
        <v>4.0000000000000001E-3</v>
      </c>
    </row>
    <row r="8073" spans="1:5">
      <c r="A8073">
        <v>19540226</v>
      </c>
      <c r="B8073">
        <v>0.87</v>
      </c>
      <c r="C8073">
        <v>-0.17</v>
      </c>
      <c r="D8073">
        <v>-0.21</v>
      </c>
      <c r="E8073">
        <v>4.0000000000000001E-3</v>
      </c>
    </row>
    <row r="8074" spans="1:5">
      <c r="A8074">
        <v>19540301</v>
      </c>
      <c r="B8074">
        <v>0.52</v>
      </c>
      <c r="C8074">
        <v>-0.28000000000000003</v>
      </c>
      <c r="D8074">
        <v>-0.1</v>
      </c>
      <c r="E8074">
        <v>3.0000000000000001E-3</v>
      </c>
    </row>
    <row r="8075" spans="1:5">
      <c r="A8075">
        <v>19540302</v>
      </c>
      <c r="B8075">
        <v>0.25</v>
      </c>
      <c r="C8075">
        <v>-0.09</v>
      </c>
      <c r="D8075">
        <v>-0.31</v>
      </c>
      <c r="E8075">
        <v>3.0000000000000001E-3</v>
      </c>
    </row>
    <row r="8076" spans="1:5">
      <c r="A8076">
        <v>19540303</v>
      </c>
      <c r="B8076">
        <v>0.03</v>
      </c>
      <c r="C8076">
        <v>-0.08</v>
      </c>
      <c r="D8076">
        <v>0.24</v>
      </c>
      <c r="E8076">
        <v>3.0000000000000001E-3</v>
      </c>
    </row>
    <row r="8077" spans="1:5">
      <c r="A8077">
        <v>19540304</v>
      </c>
      <c r="B8077">
        <v>0.25</v>
      </c>
      <c r="C8077">
        <v>-0.36</v>
      </c>
      <c r="D8077">
        <v>0.17</v>
      </c>
      <c r="E8077">
        <v>3.0000000000000001E-3</v>
      </c>
    </row>
    <row r="8078" spans="1:5">
      <c r="A8078">
        <v>19540305</v>
      </c>
      <c r="B8078">
        <v>0.43</v>
      </c>
      <c r="C8078">
        <v>-0.13</v>
      </c>
      <c r="D8078">
        <v>0.15</v>
      </c>
      <c r="E8078">
        <v>3.0000000000000001E-3</v>
      </c>
    </row>
    <row r="8079" spans="1:5">
      <c r="A8079">
        <v>19540308</v>
      </c>
      <c r="B8079">
        <v>-0.21</v>
      </c>
      <c r="C8079">
        <v>7.0000000000000007E-2</v>
      </c>
      <c r="D8079">
        <v>-0.19</v>
      </c>
      <c r="E8079">
        <v>3.0000000000000001E-3</v>
      </c>
    </row>
    <row r="8080" spans="1:5">
      <c r="A8080">
        <v>19540309</v>
      </c>
      <c r="B8080">
        <v>0.21</v>
      </c>
      <c r="C8080">
        <v>-0.05</v>
      </c>
      <c r="D8080">
        <v>-0.21</v>
      </c>
      <c r="E8080">
        <v>3.0000000000000001E-3</v>
      </c>
    </row>
    <row r="8081" spans="1:5">
      <c r="A8081">
        <v>19540310</v>
      </c>
      <c r="B8081">
        <v>0.3</v>
      </c>
      <c r="C8081">
        <v>0.19</v>
      </c>
      <c r="D8081">
        <v>-0.1</v>
      </c>
      <c r="E8081">
        <v>3.0000000000000001E-3</v>
      </c>
    </row>
    <row r="8082" spans="1:5">
      <c r="A8082">
        <v>19540311</v>
      </c>
      <c r="B8082">
        <v>0.46</v>
      </c>
      <c r="C8082">
        <v>0.01</v>
      </c>
      <c r="D8082">
        <v>-0.21</v>
      </c>
      <c r="E8082">
        <v>3.0000000000000001E-3</v>
      </c>
    </row>
    <row r="8083" spans="1:5">
      <c r="A8083">
        <v>19540312</v>
      </c>
      <c r="B8083">
        <v>-0.09</v>
      </c>
      <c r="C8083">
        <v>7.0000000000000007E-2</v>
      </c>
      <c r="D8083">
        <v>-0.19</v>
      </c>
      <c r="E8083">
        <v>3.0000000000000001E-3</v>
      </c>
    </row>
    <row r="8084" spans="1:5">
      <c r="A8084">
        <v>19540315</v>
      </c>
      <c r="B8084">
        <v>-0.33</v>
      </c>
      <c r="C8084">
        <v>0.12</v>
      </c>
      <c r="D8084">
        <v>-0.21</v>
      </c>
      <c r="E8084">
        <v>3.0000000000000001E-3</v>
      </c>
    </row>
    <row r="8085" spans="1:5">
      <c r="A8085">
        <v>19540316</v>
      </c>
      <c r="B8085">
        <v>0.03</v>
      </c>
      <c r="C8085">
        <v>0.09</v>
      </c>
      <c r="D8085">
        <v>0.06</v>
      </c>
      <c r="E8085">
        <v>3.0000000000000001E-3</v>
      </c>
    </row>
    <row r="8086" spans="1:5">
      <c r="A8086">
        <v>19540317</v>
      </c>
      <c r="B8086">
        <v>0.11</v>
      </c>
      <c r="C8086">
        <v>-0.19</v>
      </c>
      <c r="D8086">
        <v>0.59</v>
      </c>
      <c r="E8086">
        <v>3.0000000000000001E-3</v>
      </c>
    </row>
    <row r="8087" spans="1:5">
      <c r="A8087">
        <v>19540318</v>
      </c>
      <c r="B8087">
        <v>0.52</v>
      </c>
      <c r="C8087">
        <v>0</v>
      </c>
      <c r="D8087">
        <v>0.1</v>
      </c>
      <c r="E8087">
        <v>3.0000000000000001E-3</v>
      </c>
    </row>
    <row r="8088" spans="1:5">
      <c r="A8088">
        <v>19540319</v>
      </c>
      <c r="B8088">
        <v>0.38</v>
      </c>
      <c r="C8088">
        <v>-0.01</v>
      </c>
      <c r="D8088">
        <v>-0.02</v>
      </c>
      <c r="E8088">
        <v>3.0000000000000001E-3</v>
      </c>
    </row>
    <row r="8089" spans="1:5">
      <c r="A8089">
        <v>19540322</v>
      </c>
      <c r="B8089">
        <v>-0.05</v>
      </c>
      <c r="C8089">
        <v>0.06</v>
      </c>
      <c r="D8089">
        <v>-0.23</v>
      </c>
      <c r="E8089">
        <v>3.0000000000000001E-3</v>
      </c>
    </row>
    <row r="8090" spans="1:5">
      <c r="A8090">
        <v>19540323</v>
      </c>
      <c r="B8090">
        <v>-0.69</v>
      </c>
      <c r="C8090">
        <v>-0.02</v>
      </c>
      <c r="D8090">
        <v>-0.34</v>
      </c>
      <c r="E8090">
        <v>3.0000000000000001E-3</v>
      </c>
    </row>
    <row r="8091" spans="1:5">
      <c r="A8091">
        <v>19540324</v>
      </c>
      <c r="B8091">
        <v>-0.47</v>
      </c>
      <c r="C8091">
        <v>0.16</v>
      </c>
      <c r="D8091">
        <v>-0.18</v>
      </c>
      <c r="E8091">
        <v>3.0000000000000001E-3</v>
      </c>
    </row>
    <row r="8092" spans="1:5">
      <c r="A8092">
        <v>19540325</v>
      </c>
      <c r="B8092">
        <v>-0.09</v>
      </c>
      <c r="C8092">
        <v>0.14000000000000001</v>
      </c>
      <c r="D8092">
        <v>-0.11</v>
      </c>
      <c r="E8092">
        <v>3.0000000000000001E-3</v>
      </c>
    </row>
    <row r="8093" spans="1:5">
      <c r="A8093">
        <v>19540326</v>
      </c>
      <c r="B8093">
        <v>0.62</v>
      </c>
      <c r="C8093">
        <v>7.0000000000000007E-2</v>
      </c>
      <c r="D8093">
        <v>-0.13</v>
      </c>
      <c r="E8093">
        <v>3.0000000000000001E-3</v>
      </c>
    </row>
    <row r="8094" spans="1:5">
      <c r="A8094">
        <v>19540329</v>
      </c>
      <c r="B8094">
        <v>0.4</v>
      </c>
      <c r="C8094">
        <v>-0.06</v>
      </c>
      <c r="D8094">
        <v>-0.28000000000000003</v>
      </c>
      <c r="E8094">
        <v>3.0000000000000001E-3</v>
      </c>
    </row>
    <row r="8095" spans="1:5">
      <c r="A8095">
        <v>19540330</v>
      </c>
      <c r="B8095">
        <v>0.3</v>
      </c>
      <c r="C8095">
        <v>0.19</v>
      </c>
      <c r="D8095">
        <v>-0.05</v>
      </c>
      <c r="E8095">
        <v>3.0000000000000001E-3</v>
      </c>
    </row>
    <row r="8096" spans="1:5">
      <c r="A8096">
        <v>19540331</v>
      </c>
      <c r="B8096">
        <v>0.77</v>
      </c>
      <c r="C8096">
        <v>-0.36</v>
      </c>
      <c r="D8096">
        <v>0.14000000000000001</v>
      </c>
      <c r="E8096">
        <v>3.0000000000000001E-3</v>
      </c>
    </row>
    <row r="8097" spans="1:5">
      <c r="A8097">
        <v>19540401</v>
      </c>
      <c r="B8097">
        <v>0.72</v>
      </c>
      <c r="C8097">
        <v>-0.46</v>
      </c>
      <c r="D8097">
        <v>0.27</v>
      </c>
      <c r="E8097">
        <v>4.0000000000000001E-3</v>
      </c>
    </row>
    <row r="8098" spans="1:5">
      <c r="A8098">
        <v>19540402</v>
      </c>
      <c r="B8098">
        <v>0.09</v>
      </c>
      <c r="C8098">
        <v>7.0000000000000007E-2</v>
      </c>
      <c r="D8098">
        <v>-0.34</v>
      </c>
      <c r="E8098">
        <v>4.0000000000000001E-3</v>
      </c>
    </row>
    <row r="8099" spans="1:5">
      <c r="A8099">
        <v>19540405</v>
      </c>
      <c r="B8099">
        <v>0.06</v>
      </c>
      <c r="C8099">
        <v>0.12</v>
      </c>
      <c r="D8099">
        <v>-0.42</v>
      </c>
      <c r="E8099">
        <v>4.0000000000000001E-3</v>
      </c>
    </row>
    <row r="8100" spans="1:5">
      <c r="A8100">
        <v>19540406</v>
      </c>
      <c r="B8100">
        <v>-0.91</v>
      </c>
      <c r="C8100">
        <v>0.13</v>
      </c>
      <c r="D8100">
        <v>0</v>
      </c>
      <c r="E8100">
        <v>4.0000000000000001E-3</v>
      </c>
    </row>
    <row r="8101" spans="1:5">
      <c r="A8101">
        <v>19540407</v>
      </c>
      <c r="B8101">
        <v>0.55000000000000004</v>
      </c>
      <c r="C8101">
        <v>-0.09</v>
      </c>
      <c r="D8101">
        <v>-0.01</v>
      </c>
      <c r="E8101">
        <v>4.0000000000000001E-3</v>
      </c>
    </row>
    <row r="8102" spans="1:5">
      <c r="A8102">
        <v>19540408</v>
      </c>
      <c r="B8102">
        <v>0.72</v>
      </c>
      <c r="C8102">
        <v>-0.24</v>
      </c>
      <c r="D8102">
        <v>0.54</v>
      </c>
      <c r="E8102">
        <v>4.0000000000000001E-3</v>
      </c>
    </row>
    <row r="8103" spans="1:5">
      <c r="A8103">
        <v>19540409</v>
      </c>
      <c r="B8103">
        <v>0.44</v>
      </c>
      <c r="C8103">
        <v>-0.02</v>
      </c>
      <c r="D8103">
        <v>0.14000000000000001</v>
      </c>
      <c r="E8103">
        <v>4.0000000000000001E-3</v>
      </c>
    </row>
    <row r="8104" spans="1:5">
      <c r="A8104">
        <v>19540412</v>
      </c>
      <c r="B8104">
        <v>-7.0000000000000007E-2</v>
      </c>
      <c r="C8104">
        <v>-0.19</v>
      </c>
      <c r="D8104">
        <v>-0.14000000000000001</v>
      </c>
      <c r="E8104">
        <v>4.0000000000000001E-3</v>
      </c>
    </row>
    <row r="8105" spans="1:5">
      <c r="A8105">
        <v>19540413</v>
      </c>
      <c r="B8105">
        <v>0.18</v>
      </c>
      <c r="C8105">
        <v>-0.2</v>
      </c>
      <c r="D8105">
        <v>0.27</v>
      </c>
      <c r="E8105">
        <v>4.0000000000000001E-3</v>
      </c>
    </row>
    <row r="8106" spans="1:5">
      <c r="A8106">
        <v>19540414</v>
      </c>
      <c r="B8106">
        <v>0.71</v>
      </c>
      <c r="C8106">
        <v>-0.46</v>
      </c>
      <c r="D8106">
        <v>-0.21</v>
      </c>
      <c r="E8106">
        <v>4.0000000000000001E-3</v>
      </c>
    </row>
    <row r="8107" spans="1:5">
      <c r="A8107">
        <v>19540415</v>
      </c>
      <c r="B8107">
        <v>0.4</v>
      </c>
      <c r="C8107">
        <v>-0.27</v>
      </c>
      <c r="D8107">
        <v>-0.26</v>
      </c>
      <c r="E8107">
        <v>4.0000000000000001E-3</v>
      </c>
    </row>
    <row r="8108" spans="1:5">
      <c r="A8108">
        <v>19540419</v>
      </c>
      <c r="B8108">
        <v>-0.53</v>
      </c>
      <c r="C8108">
        <v>0</v>
      </c>
      <c r="D8108">
        <v>-0.28999999999999998</v>
      </c>
      <c r="E8108">
        <v>4.0000000000000001E-3</v>
      </c>
    </row>
    <row r="8109" spans="1:5">
      <c r="A8109">
        <v>19540420</v>
      </c>
      <c r="B8109">
        <v>0.04</v>
      </c>
      <c r="C8109">
        <v>-0.03</v>
      </c>
      <c r="D8109">
        <v>-0.31</v>
      </c>
      <c r="E8109">
        <v>4.0000000000000001E-3</v>
      </c>
    </row>
    <row r="8110" spans="1:5">
      <c r="A8110">
        <v>19540421</v>
      </c>
      <c r="B8110">
        <v>-0.09</v>
      </c>
      <c r="C8110">
        <v>0.06</v>
      </c>
      <c r="D8110">
        <v>0.03</v>
      </c>
      <c r="E8110">
        <v>4.0000000000000001E-3</v>
      </c>
    </row>
    <row r="8111" spans="1:5">
      <c r="A8111">
        <v>19540422</v>
      </c>
      <c r="B8111">
        <v>0.21</v>
      </c>
      <c r="C8111">
        <v>-0.05</v>
      </c>
      <c r="D8111">
        <v>-0.3</v>
      </c>
      <c r="E8111">
        <v>4.0000000000000001E-3</v>
      </c>
    </row>
    <row r="8112" spans="1:5">
      <c r="A8112">
        <v>19540423</v>
      </c>
      <c r="B8112">
        <v>0.4</v>
      </c>
      <c r="C8112">
        <v>-0.25</v>
      </c>
      <c r="D8112">
        <v>0.43</v>
      </c>
      <c r="E8112">
        <v>4.0000000000000001E-3</v>
      </c>
    </row>
    <row r="8113" spans="1:5">
      <c r="A8113">
        <v>19540426</v>
      </c>
      <c r="B8113">
        <v>0.11</v>
      </c>
      <c r="C8113">
        <v>-0.28999999999999998</v>
      </c>
      <c r="D8113">
        <v>0.18</v>
      </c>
      <c r="E8113">
        <v>4.0000000000000001E-3</v>
      </c>
    </row>
    <row r="8114" spans="1:5">
      <c r="A8114">
        <v>19540427</v>
      </c>
      <c r="B8114">
        <v>-0.41</v>
      </c>
      <c r="C8114">
        <v>-0.09</v>
      </c>
      <c r="D8114">
        <v>-0.03</v>
      </c>
      <c r="E8114">
        <v>4.0000000000000001E-3</v>
      </c>
    </row>
    <row r="8115" spans="1:5">
      <c r="A8115">
        <v>19540428</v>
      </c>
      <c r="B8115">
        <v>0.23</v>
      </c>
      <c r="C8115">
        <v>-0.13</v>
      </c>
      <c r="D8115">
        <v>-0.15</v>
      </c>
      <c r="E8115">
        <v>4.0000000000000001E-3</v>
      </c>
    </row>
    <row r="8116" spans="1:5">
      <c r="A8116">
        <v>19540429</v>
      </c>
      <c r="B8116">
        <v>1.22</v>
      </c>
      <c r="C8116">
        <v>-0.65</v>
      </c>
      <c r="D8116">
        <v>0.57999999999999996</v>
      </c>
      <c r="E8116">
        <v>4.0000000000000001E-3</v>
      </c>
    </row>
    <row r="8117" spans="1:5">
      <c r="A8117">
        <v>19540430</v>
      </c>
      <c r="B8117">
        <v>0.13</v>
      </c>
      <c r="C8117">
        <v>-0.37</v>
      </c>
      <c r="D8117">
        <v>-0.28999999999999998</v>
      </c>
      <c r="E8117">
        <v>4.0000000000000001E-3</v>
      </c>
    </row>
    <row r="8118" spans="1:5">
      <c r="A8118">
        <v>19540503</v>
      </c>
      <c r="B8118">
        <v>-0.12</v>
      </c>
      <c r="C8118">
        <v>-0.12</v>
      </c>
      <c r="D8118">
        <v>-0.16</v>
      </c>
      <c r="E8118">
        <v>3.0000000000000001E-3</v>
      </c>
    </row>
    <row r="8119" spans="1:5">
      <c r="A8119">
        <v>19540504</v>
      </c>
      <c r="B8119">
        <v>0.12</v>
      </c>
      <c r="C8119">
        <v>-0.32</v>
      </c>
      <c r="D8119">
        <v>0.17</v>
      </c>
      <c r="E8119">
        <v>3.0000000000000001E-3</v>
      </c>
    </row>
    <row r="8120" spans="1:5">
      <c r="A8120">
        <v>19540505</v>
      </c>
      <c r="B8120">
        <v>-0.04</v>
      </c>
      <c r="C8120">
        <v>0.16</v>
      </c>
      <c r="D8120">
        <v>-0.03</v>
      </c>
      <c r="E8120">
        <v>3.0000000000000001E-3</v>
      </c>
    </row>
    <row r="8121" spans="1:5">
      <c r="A8121">
        <v>19540506</v>
      </c>
      <c r="B8121">
        <v>0.52</v>
      </c>
      <c r="C8121">
        <v>-0.18</v>
      </c>
      <c r="D8121">
        <v>0.02</v>
      </c>
      <c r="E8121">
        <v>3.0000000000000001E-3</v>
      </c>
    </row>
    <row r="8122" spans="1:5">
      <c r="A8122">
        <v>19540507</v>
      </c>
      <c r="B8122">
        <v>0.4</v>
      </c>
      <c r="C8122">
        <v>0.02</v>
      </c>
      <c r="D8122">
        <v>-0.01</v>
      </c>
      <c r="E8122">
        <v>3.0000000000000001E-3</v>
      </c>
    </row>
    <row r="8123" spans="1:5">
      <c r="A8123">
        <v>19540510</v>
      </c>
      <c r="B8123">
        <v>0.09</v>
      </c>
      <c r="C8123">
        <v>0.06</v>
      </c>
      <c r="D8123">
        <v>0.19</v>
      </c>
      <c r="E8123">
        <v>3.0000000000000001E-3</v>
      </c>
    </row>
    <row r="8124" spans="1:5">
      <c r="A8124">
        <v>19540511</v>
      </c>
      <c r="B8124">
        <v>-0.35</v>
      </c>
      <c r="C8124">
        <v>0.11</v>
      </c>
      <c r="D8124">
        <v>-0.13</v>
      </c>
      <c r="E8124">
        <v>3.0000000000000001E-3</v>
      </c>
    </row>
    <row r="8125" spans="1:5">
      <c r="A8125">
        <v>19540512</v>
      </c>
      <c r="B8125">
        <v>0.76</v>
      </c>
      <c r="C8125">
        <v>-0.06</v>
      </c>
      <c r="D8125">
        <v>0.39</v>
      </c>
      <c r="E8125">
        <v>3.0000000000000001E-3</v>
      </c>
    </row>
    <row r="8126" spans="1:5">
      <c r="A8126">
        <v>19540513</v>
      </c>
      <c r="B8126">
        <v>-0.26</v>
      </c>
      <c r="C8126">
        <v>0.31</v>
      </c>
      <c r="D8126">
        <v>0.45</v>
      </c>
      <c r="E8126">
        <v>3.0000000000000001E-3</v>
      </c>
    </row>
    <row r="8127" spans="1:5">
      <c r="A8127">
        <v>19540514</v>
      </c>
      <c r="B8127">
        <v>0.49</v>
      </c>
      <c r="C8127">
        <v>-0.11</v>
      </c>
      <c r="D8127">
        <v>0.33</v>
      </c>
      <c r="E8127">
        <v>3.0000000000000001E-3</v>
      </c>
    </row>
    <row r="8128" spans="1:5">
      <c r="A8128">
        <v>19540517</v>
      </c>
      <c r="B8128">
        <v>0.22</v>
      </c>
      <c r="C8128">
        <v>-0.22</v>
      </c>
      <c r="D8128">
        <v>0.28000000000000003</v>
      </c>
      <c r="E8128">
        <v>3.0000000000000001E-3</v>
      </c>
    </row>
    <row r="8129" spans="1:5">
      <c r="A8129">
        <v>19540518</v>
      </c>
      <c r="B8129">
        <v>0.16</v>
      </c>
      <c r="C8129">
        <v>0.14000000000000001</v>
      </c>
      <c r="D8129">
        <v>0.14000000000000001</v>
      </c>
      <c r="E8129">
        <v>3.0000000000000001E-3</v>
      </c>
    </row>
    <row r="8130" spans="1:5">
      <c r="A8130">
        <v>19540519</v>
      </c>
      <c r="B8130">
        <v>-0.2</v>
      </c>
      <c r="C8130">
        <v>0.11</v>
      </c>
      <c r="D8130">
        <v>0.25</v>
      </c>
      <c r="E8130">
        <v>3.0000000000000001E-3</v>
      </c>
    </row>
    <row r="8131" spans="1:5">
      <c r="A8131">
        <v>19540520</v>
      </c>
      <c r="B8131">
        <v>0.35</v>
      </c>
      <c r="C8131">
        <v>-0.05</v>
      </c>
      <c r="D8131">
        <v>0.38</v>
      </c>
      <c r="E8131">
        <v>3.0000000000000001E-3</v>
      </c>
    </row>
    <row r="8132" spans="1:5">
      <c r="A8132">
        <v>19540521</v>
      </c>
      <c r="B8132">
        <v>0.51</v>
      </c>
      <c r="C8132">
        <v>0.28000000000000003</v>
      </c>
      <c r="D8132">
        <v>-0.02</v>
      </c>
      <c r="E8132">
        <v>3.0000000000000001E-3</v>
      </c>
    </row>
    <row r="8133" spans="1:5">
      <c r="A8133">
        <v>19540524</v>
      </c>
      <c r="B8133">
        <v>0.04</v>
      </c>
      <c r="C8133">
        <v>0.1</v>
      </c>
      <c r="D8133">
        <v>-0.2</v>
      </c>
      <c r="E8133">
        <v>3.0000000000000001E-3</v>
      </c>
    </row>
    <row r="8134" spans="1:5">
      <c r="A8134">
        <v>19540525</v>
      </c>
      <c r="B8134">
        <v>-0.23</v>
      </c>
      <c r="C8134">
        <v>0.05</v>
      </c>
      <c r="D8134">
        <v>-0.13</v>
      </c>
      <c r="E8134">
        <v>3.0000000000000001E-3</v>
      </c>
    </row>
    <row r="8135" spans="1:5">
      <c r="A8135">
        <v>19540526</v>
      </c>
      <c r="B8135">
        <v>0.54</v>
      </c>
      <c r="C8135">
        <v>-7.0000000000000007E-2</v>
      </c>
      <c r="D8135">
        <v>0.47</v>
      </c>
      <c r="E8135">
        <v>3.0000000000000001E-3</v>
      </c>
    </row>
    <row r="8136" spans="1:5">
      <c r="A8136">
        <v>19540527</v>
      </c>
      <c r="B8136">
        <v>-0.2</v>
      </c>
      <c r="C8136">
        <v>0.16</v>
      </c>
      <c r="D8136">
        <v>-0.21</v>
      </c>
      <c r="E8136">
        <v>3.0000000000000001E-3</v>
      </c>
    </row>
    <row r="8137" spans="1:5">
      <c r="A8137">
        <v>19540528</v>
      </c>
      <c r="B8137">
        <v>0.26</v>
      </c>
      <c r="C8137">
        <v>0</v>
      </c>
      <c r="D8137">
        <v>0.2</v>
      </c>
      <c r="E8137">
        <v>3.0000000000000001E-3</v>
      </c>
    </row>
    <row r="8138" spans="1:5">
      <c r="A8138">
        <v>19540601</v>
      </c>
      <c r="B8138">
        <v>0.18</v>
      </c>
      <c r="C8138">
        <v>0.25</v>
      </c>
      <c r="D8138">
        <v>-0.1</v>
      </c>
      <c r="E8138">
        <v>3.0000000000000001E-3</v>
      </c>
    </row>
    <row r="8139" spans="1:5">
      <c r="A8139">
        <v>19540602</v>
      </c>
      <c r="B8139">
        <v>-0.18</v>
      </c>
      <c r="C8139">
        <v>0.27</v>
      </c>
      <c r="D8139">
        <v>-0.43</v>
      </c>
      <c r="E8139">
        <v>3.0000000000000001E-3</v>
      </c>
    </row>
    <row r="8140" spans="1:5">
      <c r="A8140">
        <v>19540603</v>
      </c>
      <c r="B8140">
        <v>0.06</v>
      </c>
      <c r="C8140">
        <v>0.16</v>
      </c>
      <c r="D8140">
        <v>0.13</v>
      </c>
      <c r="E8140">
        <v>3.0000000000000001E-3</v>
      </c>
    </row>
    <row r="8141" spans="1:5">
      <c r="A8141">
        <v>19540604</v>
      </c>
      <c r="B8141">
        <v>-0.19</v>
      </c>
      <c r="C8141">
        <v>0.16</v>
      </c>
      <c r="D8141">
        <v>-0.15</v>
      </c>
      <c r="E8141">
        <v>3.0000000000000001E-3</v>
      </c>
    </row>
    <row r="8142" spans="1:5">
      <c r="A8142">
        <v>19540607</v>
      </c>
      <c r="B8142">
        <v>-0.13</v>
      </c>
      <c r="C8142">
        <v>0</v>
      </c>
      <c r="D8142">
        <v>-0.06</v>
      </c>
      <c r="E8142">
        <v>3.0000000000000001E-3</v>
      </c>
    </row>
    <row r="8143" spans="1:5">
      <c r="A8143">
        <v>19540608</v>
      </c>
      <c r="B8143">
        <v>-2.04</v>
      </c>
      <c r="C8143">
        <v>0.56000000000000005</v>
      </c>
      <c r="D8143">
        <v>-0.26</v>
      </c>
      <c r="E8143">
        <v>3.0000000000000001E-3</v>
      </c>
    </row>
    <row r="8144" spans="1:5">
      <c r="A8144">
        <v>19540609</v>
      </c>
      <c r="B8144">
        <v>-0.45</v>
      </c>
      <c r="C8144">
        <v>0.13</v>
      </c>
      <c r="D8144">
        <v>0.31</v>
      </c>
      <c r="E8144">
        <v>3.0000000000000001E-3</v>
      </c>
    </row>
    <row r="8145" spans="1:5">
      <c r="A8145">
        <v>19540610</v>
      </c>
      <c r="B8145">
        <v>0.56000000000000005</v>
      </c>
      <c r="C8145">
        <v>0.45</v>
      </c>
      <c r="D8145">
        <v>0.02</v>
      </c>
      <c r="E8145">
        <v>3.0000000000000001E-3</v>
      </c>
    </row>
    <row r="8146" spans="1:5">
      <c r="A8146">
        <v>19540611</v>
      </c>
      <c r="B8146">
        <v>0.66</v>
      </c>
      <c r="C8146">
        <v>-0.28999999999999998</v>
      </c>
      <c r="D8146">
        <v>0.75</v>
      </c>
      <c r="E8146">
        <v>3.0000000000000001E-3</v>
      </c>
    </row>
    <row r="8147" spans="1:5">
      <c r="A8147">
        <v>19540614</v>
      </c>
      <c r="B8147">
        <v>0.06</v>
      </c>
      <c r="C8147">
        <v>-0.06</v>
      </c>
      <c r="D8147">
        <v>-0.09</v>
      </c>
      <c r="E8147">
        <v>3.0000000000000001E-3</v>
      </c>
    </row>
    <row r="8148" spans="1:5">
      <c r="A8148">
        <v>19540615</v>
      </c>
      <c r="B8148">
        <v>0.75</v>
      </c>
      <c r="C8148">
        <v>-0.63</v>
      </c>
      <c r="D8148">
        <v>0.39</v>
      </c>
      <c r="E8148">
        <v>3.0000000000000001E-3</v>
      </c>
    </row>
    <row r="8149" spans="1:5">
      <c r="A8149">
        <v>19540616</v>
      </c>
      <c r="B8149">
        <v>0.74</v>
      </c>
      <c r="C8149">
        <v>-0.06</v>
      </c>
      <c r="D8149">
        <v>-0.06</v>
      </c>
      <c r="E8149">
        <v>3.0000000000000001E-3</v>
      </c>
    </row>
    <row r="8150" spans="1:5">
      <c r="A8150">
        <v>19540617</v>
      </c>
      <c r="B8150">
        <v>-0.1</v>
      </c>
      <c r="C8150">
        <v>0.06</v>
      </c>
      <c r="D8150">
        <v>-0.05</v>
      </c>
      <c r="E8150">
        <v>3.0000000000000001E-3</v>
      </c>
    </row>
    <row r="8151" spans="1:5">
      <c r="A8151">
        <v>19540618</v>
      </c>
      <c r="B8151">
        <v>0.04</v>
      </c>
      <c r="C8151">
        <v>0.02</v>
      </c>
      <c r="D8151">
        <v>0.15</v>
      </c>
      <c r="E8151">
        <v>3.0000000000000001E-3</v>
      </c>
    </row>
    <row r="8152" spans="1:5">
      <c r="A8152">
        <v>19540621</v>
      </c>
      <c r="B8152">
        <v>0.17</v>
      </c>
      <c r="C8152">
        <v>-0.06</v>
      </c>
      <c r="D8152">
        <v>-0.22</v>
      </c>
      <c r="E8152">
        <v>3.0000000000000001E-3</v>
      </c>
    </row>
    <row r="8153" spans="1:5">
      <c r="A8153">
        <v>19540622</v>
      </c>
      <c r="B8153">
        <v>0.1</v>
      </c>
      <c r="C8153">
        <v>-0.25</v>
      </c>
      <c r="D8153">
        <v>-0.14000000000000001</v>
      </c>
      <c r="E8153">
        <v>3.0000000000000001E-3</v>
      </c>
    </row>
    <row r="8154" spans="1:5">
      <c r="A8154">
        <v>19540623</v>
      </c>
      <c r="B8154">
        <v>0.17</v>
      </c>
      <c r="C8154">
        <v>-0.28999999999999998</v>
      </c>
      <c r="D8154">
        <v>-0.04</v>
      </c>
      <c r="E8154">
        <v>3.0000000000000001E-3</v>
      </c>
    </row>
    <row r="8155" spans="1:5">
      <c r="A8155">
        <v>19540624</v>
      </c>
      <c r="B8155">
        <v>0.57999999999999996</v>
      </c>
      <c r="C8155">
        <v>-0.26</v>
      </c>
      <c r="D8155">
        <v>0.25</v>
      </c>
      <c r="E8155">
        <v>3.0000000000000001E-3</v>
      </c>
    </row>
    <row r="8156" spans="1:5">
      <c r="A8156">
        <v>19540625</v>
      </c>
      <c r="B8156">
        <v>0.08</v>
      </c>
      <c r="C8156">
        <v>0.1</v>
      </c>
      <c r="D8156">
        <v>-0.03</v>
      </c>
      <c r="E8156">
        <v>3.0000000000000001E-3</v>
      </c>
    </row>
    <row r="8157" spans="1:5">
      <c r="A8157">
        <v>19540628</v>
      </c>
      <c r="B8157">
        <v>0.62</v>
      </c>
      <c r="C8157">
        <v>-0.31</v>
      </c>
      <c r="D8157">
        <v>-0.59</v>
      </c>
      <c r="E8157">
        <v>3.0000000000000001E-3</v>
      </c>
    </row>
    <row r="8158" spans="1:5">
      <c r="A8158">
        <v>19540629</v>
      </c>
      <c r="B8158">
        <v>0</v>
      </c>
      <c r="C8158">
        <v>-0.01</v>
      </c>
      <c r="D8158">
        <v>0.03</v>
      </c>
      <c r="E8158">
        <v>3.0000000000000001E-3</v>
      </c>
    </row>
    <row r="8159" spans="1:5">
      <c r="A8159">
        <v>19540630</v>
      </c>
      <c r="B8159">
        <v>-0.54</v>
      </c>
      <c r="C8159">
        <v>0.47</v>
      </c>
      <c r="D8159">
        <v>0.19</v>
      </c>
      <c r="E8159">
        <v>3.0000000000000001E-3</v>
      </c>
    </row>
    <row r="8160" spans="1:5">
      <c r="A8160">
        <v>19540701</v>
      </c>
      <c r="B8160">
        <v>0.02</v>
      </c>
      <c r="C8160">
        <v>0.23</v>
      </c>
      <c r="D8160">
        <v>-0.2</v>
      </c>
      <c r="E8160">
        <v>2E-3</v>
      </c>
    </row>
    <row r="8161" spans="1:5">
      <c r="A8161">
        <v>19540702</v>
      </c>
      <c r="B8161">
        <v>0.99</v>
      </c>
      <c r="C8161">
        <v>-0.36</v>
      </c>
      <c r="D8161">
        <v>7.0000000000000007E-2</v>
      </c>
      <c r="E8161">
        <v>2E-3</v>
      </c>
    </row>
    <row r="8162" spans="1:5">
      <c r="A8162">
        <v>19540706</v>
      </c>
      <c r="B8162">
        <v>0.86</v>
      </c>
      <c r="C8162">
        <v>-0.19</v>
      </c>
      <c r="D8162">
        <v>-0.18</v>
      </c>
      <c r="E8162">
        <v>2E-3</v>
      </c>
    </row>
    <row r="8163" spans="1:5">
      <c r="A8163">
        <v>19540707</v>
      </c>
      <c r="B8163">
        <v>0.02</v>
      </c>
      <c r="C8163">
        <v>-7.0000000000000007E-2</v>
      </c>
      <c r="D8163">
        <v>0.1</v>
      </c>
      <c r="E8163">
        <v>2E-3</v>
      </c>
    </row>
    <row r="8164" spans="1:5">
      <c r="A8164">
        <v>19540708</v>
      </c>
      <c r="B8164">
        <v>-0.15</v>
      </c>
      <c r="C8164">
        <v>0.06</v>
      </c>
      <c r="D8164">
        <v>0.02</v>
      </c>
      <c r="E8164">
        <v>2E-3</v>
      </c>
    </row>
    <row r="8165" spans="1:5">
      <c r="A8165">
        <v>19540709</v>
      </c>
      <c r="B8165">
        <v>0.47</v>
      </c>
      <c r="C8165">
        <v>-0.09</v>
      </c>
      <c r="D8165">
        <v>0.36</v>
      </c>
      <c r="E8165">
        <v>2E-3</v>
      </c>
    </row>
    <row r="8166" spans="1:5">
      <c r="A8166">
        <v>19540712</v>
      </c>
      <c r="B8166">
        <v>0.1</v>
      </c>
      <c r="C8166">
        <v>0.12</v>
      </c>
      <c r="D8166">
        <v>0.7</v>
      </c>
      <c r="E8166">
        <v>2E-3</v>
      </c>
    </row>
    <row r="8167" spans="1:5">
      <c r="A8167">
        <v>19540713</v>
      </c>
      <c r="B8167">
        <v>-0.27</v>
      </c>
      <c r="C8167">
        <v>0.08</v>
      </c>
      <c r="D8167">
        <v>0.46</v>
      </c>
      <c r="E8167">
        <v>2E-3</v>
      </c>
    </row>
    <row r="8168" spans="1:5">
      <c r="A8168">
        <v>19540714</v>
      </c>
      <c r="B8168">
        <v>0.26</v>
      </c>
      <c r="C8168">
        <v>0.17</v>
      </c>
      <c r="D8168">
        <v>0.35</v>
      </c>
      <c r="E8168">
        <v>2E-3</v>
      </c>
    </row>
    <row r="8169" spans="1:5">
      <c r="A8169">
        <v>19540715</v>
      </c>
      <c r="B8169">
        <v>0.3</v>
      </c>
      <c r="C8169">
        <v>0.25</v>
      </c>
      <c r="D8169">
        <v>0.23</v>
      </c>
      <c r="E8169">
        <v>2E-3</v>
      </c>
    </row>
    <row r="8170" spans="1:5">
      <c r="A8170">
        <v>19540716</v>
      </c>
      <c r="B8170">
        <v>-0.38</v>
      </c>
      <c r="C8170">
        <v>0.47</v>
      </c>
      <c r="D8170">
        <v>0</v>
      </c>
      <c r="E8170">
        <v>2E-3</v>
      </c>
    </row>
    <row r="8171" spans="1:5">
      <c r="A8171">
        <v>19540719</v>
      </c>
      <c r="B8171">
        <v>-0.3</v>
      </c>
      <c r="C8171">
        <v>0.36</v>
      </c>
      <c r="D8171">
        <v>-0.21</v>
      </c>
      <c r="E8171">
        <v>2E-3</v>
      </c>
    </row>
    <row r="8172" spans="1:5">
      <c r="A8172">
        <v>19540720</v>
      </c>
      <c r="B8172">
        <v>-0.25</v>
      </c>
      <c r="C8172">
        <v>0.43</v>
      </c>
      <c r="D8172">
        <v>0.13</v>
      </c>
      <c r="E8172">
        <v>2E-3</v>
      </c>
    </row>
    <row r="8173" spans="1:5">
      <c r="A8173">
        <v>19540721</v>
      </c>
      <c r="B8173">
        <v>0.75</v>
      </c>
      <c r="C8173">
        <v>-0.3</v>
      </c>
      <c r="D8173">
        <v>0.48</v>
      </c>
      <c r="E8173">
        <v>2E-3</v>
      </c>
    </row>
    <row r="8174" spans="1:5">
      <c r="A8174">
        <v>19540722</v>
      </c>
      <c r="B8174">
        <v>0.8</v>
      </c>
      <c r="C8174">
        <v>-0.4</v>
      </c>
      <c r="D8174">
        <v>0.79</v>
      </c>
      <c r="E8174">
        <v>2E-3</v>
      </c>
    </row>
    <row r="8175" spans="1:5">
      <c r="A8175">
        <v>19540723</v>
      </c>
      <c r="B8175">
        <v>0.18</v>
      </c>
      <c r="C8175">
        <v>-0.12</v>
      </c>
      <c r="D8175">
        <v>0.39</v>
      </c>
      <c r="E8175">
        <v>2E-3</v>
      </c>
    </row>
    <row r="8176" spans="1:5">
      <c r="A8176">
        <v>19540726</v>
      </c>
      <c r="B8176">
        <v>0.02</v>
      </c>
      <c r="C8176">
        <v>0.34</v>
      </c>
      <c r="D8176">
        <v>-0.39</v>
      </c>
      <c r="E8176">
        <v>2E-3</v>
      </c>
    </row>
    <row r="8177" spans="1:5">
      <c r="A8177">
        <v>19540727</v>
      </c>
      <c r="B8177">
        <v>0.43</v>
      </c>
      <c r="C8177">
        <v>-0.11</v>
      </c>
      <c r="D8177">
        <v>0.63</v>
      </c>
      <c r="E8177">
        <v>2E-3</v>
      </c>
    </row>
    <row r="8178" spans="1:5">
      <c r="A8178">
        <v>19540728</v>
      </c>
      <c r="B8178">
        <v>0.23</v>
      </c>
      <c r="C8178">
        <v>0.03</v>
      </c>
      <c r="D8178">
        <v>0.03</v>
      </c>
      <c r="E8178">
        <v>2E-3</v>
      </c>
    </row>
    <row r="8179" spans="1:5">
      <c r="A8179">
        <v>19540729</v>
      </c>
      <c r="B8179">
        <v>0.37</v>
      </c>
      <c r="C8179">
        <v>0.05</v>
      </c>
      <c r="D8179">
        <v>-0.11</v>
      </c>
      <c r="E8179">
        <v>2E-3</v>
      </c>
    </row>
    <row r="8180" spans="1:5">
      <c r="A8180">
        <v>19540730</v>
      </c>
      <c r="B8180">
        <v>0.42</v>
      </c>
      <c r="C8180">
        <v>7.0000000000000007E-2</v>
      </c>
      <c r="D8180">
        <v>0.23</v>
      </c>
      <c r="E8180">
        <v>2E-3</v>
      </c>
    </row>
    <row r="8181" spans="1:5">
      <c r="A8181">
        <v>19540802</v>
      </c>
      <c r="B8181">
        <v>0.28000000000000003</v>
      </c>
      <c r="C8181">
        <v>0.12</v>
      </c>
      <c r="D8181">
        <v>0.28000000000000003</v>
      </c>
      <c r="E8181">
        <v>2E-3</v>
      </c>
    </row>
    <row r="8182" spans="1:5">
      <c r="A8182">
        <v>19540803</v>
      </c>
      <c r="B8182">
        <v>0.25</v>
      </c>
      <c r="C8182">
        <v>-0.22</v>
      </c>
      <c r="D8182">
        <v>0.15</v>
      </c>
      <c r="E8182">
        <v>2E-3</v>
      </c>
    </row>
    <row r="8183" spans="1:5">
      <c r="A8183">
        <v>19540804</v>
      </c>
      <c r="B8183">
        <v>0.01</v>
      </c>
      <c r="C8183">
        <v>0.46</v>
      </c>
      <c r="D8183">
        <v>-0.24</v>
      </c>
      <c r="E8183">
        <v>2E-3</v>
      </c>
    </row>
    <row r="8184" spans="1:5">
      <c r="A8184">
        <v>19540805</v>
      </c>
      <c r="B8184">
        <v>-0.19</v>
      </c>
      <c r="C8184">
        <v>0.73</v>
      </c>
      <c r="D8184">
        <v>-0.21</v>
      </c>
      <c r="E8184">
        <v>2E-3</v>
      </c>
    </row>
    <row r="8185" spans="1:5">
      <c r="A8185">
        <v>19540806</v>
      </c>
      <c r="B8185">
        <v>-1.21</v>
      </c>
      <c r="C8185">
        <v>0.17</v>
      </c>
      <c r="D8185">
        <v>-0.62</v>
      </c>
      <c r="E8185">
        <v>2E-3</v>
      </c>
    </row>
    <row r="8186" spans="1:5">
      <c r="A8186">
        <v>19540809</v>
      </c>
      <c r="B8186">
        <v>-0.42</v>
      </c>
      <c r="C8186">
        <v>0.49</v>
      </c>
      <c r="D8186">
        <v>0.3</v>
      </c>
      <c r="E8186">
        <v>2E-3</v>
      </c>
    </row>
    <row r="8187" spans="1:5">
      <c r="A8187">
        <v>19540810</v>
      </c>
      <c r="B8187">
        <v>0.85</v>
      </c>
      <c r="C8187">
        <v>0.06</v>
      </c>
      <c r="D8187">
        <v>0.61</v>
      </c>
      <c r="E8187">
        <v>2E-3</v>
      </c>
    </row>
    <row r="8188" spans="1:5">
      <c r="A8188">
        <v>19540811</v>
      </c>
      <c r="B8188">
        <v>0.86</v>
      </c>
      <c r="C8188">
        <v>-0.01</v>
      </c>
      <c r="D8188">
        <v>0.53</v>
      </c>
      <c r="E8188">
        <v>2E-3</v>
      </c>
    </row>
    <row r="8189" spans="1:5">
      <c r="A8189">
        <v>19540812</v>
      </c>
      <c r="B8189">
        <v>-0.16</v>
      </c>
      <c r="C8189">
        <v>0.3</v>
      </c>
      <c r="D8189">
        <v>-0.35</v>
      </c>
      <c r="E8189">
        <v>2E-3</v>
      </c>
    </row>
    <row r="8190" spans="1:5">
      <c r="A8190">
        <v>19540813</v>
      </c>
      <c r="B8190">
        <v>0.28000000000000003</v>
      </c>
      <c r="C8190">
        <v>-0.06</v>
      </c>
      <c r="D8190">
        <v>0.28999999999999998</v>
      </c>
      <c r="E8190">
        <v>2E-3</v>
      </c>
    </row>
    <row r="8191" spans="1:5">
      <c r="A8191">
        <v>19540816</v>
      </c>
      <c r="B8191">
        <v>0.73</v>
      </c>
      <c r="C8191">
        <v>-0.41</v>
      </c>
      <c r="D8191">
        <v>0.46</v>
      </c>
      <c r="E8191">
        <v>2E-3</v>
      </c>
    </row>
    <row r="8192" spans="1:5">
      <c r="A8192">
        <v>19540817</v>
      </c>
      <c r="B8192">
        <v>-0.01</v>
      </c>
      <c r="C8192">
        <v>0.01</v>
      </c>
      <c r="D8192">
        <v>-0.55000000000000004</v>
      </c>
      <c r="E8192">
        <v>2E-3</v>
      </c>
    </row>
    <row r="8193" spans="1:5">
      <c r="A8193">
        <v>19540818</v>
      </c>
      <c r="B8193">
        <v>0.1</v>
      </c>
      <c r="C8193">
        <v>0.13</v>
      </c>
      <c r="D8193">
        <v>-0.23</v>
      </c>
      <c r="E8193">
        <v>2E-3</v>
      </c>
    </row>
    <row r="8194" spans="1:5">
      <c r="A8194">
        <v>19540819</v>
      </c>
      <c r="B8194">
        <v>0.27</v>
      </c>
      <c r="C8194">
        <v>-0.2</v>
      </c>
      <c r="D8194">
        <v>-0.42</v>
      </c>
      <c r="E8194">
        <v>2E-3</v>
      </c>
    </row>
    <row r="8195" spans="1:5">
      <c r="A8195">
        <v>19540820</v>
      </c>
      <c r="B8195">
        <v>0.12</v>
      </c>
      <c r="C8195">
        <v>-0.01</v>
      </c>
      <c r="D8195">
        <v>0.17</v>
      </c>
      <c r="E8195">
        <v>2E-3</v>
      </c>
    </row>
    <row r="8196" spans="1:5">
      <c r="A8196">
        <v>19540823</v>
      </c>
      <c r="B8196">
        <v>-0.66</v>
      </c>
      <c r="C8196">
        <v>0.53</v>
      </c>
      <c r="D8196">
        <v>-0.13</v>
      </c>
      <c r="E8196">
        <v>2E-3</v>
      </c>
    </row>
    <row r="8197" spans="1:5">
      <c r="A8197">
        <v>19540824</v>
      </c>
      <c r="B8197">
        <v>-0.36</v>
      </c>
      <c r="C8197">
        <v>0.2</v>
      </c>
      <c r="D8197">
        <v>-0.4</v>
      </c>
      <c r="E8197">
        <v>2E-3</v>
      </c>
    </row>
    <row r="8198" spans="1:5">
      <c r="A8198">
        <v>19540825</v>
      </c>
      <c r="B8198">
        <v>-0.6</v>
      </c>
      <c r="C8198">
        <v>0.03</v>
      </c>
      <c r="D8198">
        <v>-0.32</v>
      </c>
      <c r="E8198">
        <v>2E-3</v>
      </c>
    </row>
    <row r="8199" spans="1:5">
      <c r="A8199">
        <v>19540826</v>
      </c>
      <c r="B8199">
        <v>-0.3</v>
      </c>
      <c r="C8199">
        <v>0.09</v>
      </c>
      <c r="D8199">
        <v>0.05</v>
      </c>
      <c r="E8199">
        <v>2E-3</v>
      </c>
    </row>
    <row r="8200" spans="1:5">
      <c r="A8200">
        <v>19540827</v>
      </c>
      <c r="B8200">
        <v>0.24</v>
      </c>
      <c r="C8200">
        <v>0.09</v>
      </c>
      <c r="D8200">
        <v>-0.05</v>
      </c>
      <c r="E8200">
        <v>2E-3</v>
      </c>
    </row>
    <row r="8201" spans="1:5">
      <c r="A8201">
        <v>19540830</v>
      </c>
      <c r="B8201">
        <v>-0.94</v>
      </c>
      <c r="C8201">
        <v>0.11</v>
      </c>
      <c r="D8201">
        <v>-0.47</v>
      </c>
      <c r="E8201">
        <v>2E-3</v>
      </c>
    </row>
    <row r="8202" spans="1:5">
      <c r="A8202">
        <v>19540831</v>
      </c>
      <c r="B8202">
        <v>-1.48</v>
      </c>
      <c r="C8202">
        <v>0.12</v>
      </c>
      <c r="D8202">
        <v>-0.23</v>
      </c>
      <c r="E8202">
        <v>2E-3</v>
      </c>
    </row>
    <row r="8203" spans="1:5">
      <c r="A8203">
        <v>19540901</v>
      </c>
      <c r="B8203">
        <v>0.82</v>
      </c>
      <c r="C8203">
        <v>0.02</v>
      </c>
      <c r="D8203">
        <v>0.35</v>
      </c>
      <c r="E8203">
        <v>4.0000000000000001E-3</v>
      </c>
    </row>
    <row r="8204" spans="1:5">
      <c r="A8204">
        <v>19540902</v>
      </c>
      <c r="B8204">
        <v>0.64</v>
      </c>
      <c r="C8204">
        <v>-0.12</v>
      </c>
      <c r="D8204">
        <v>-0.14000000000000001</v>
      </c>
      <c r="E8204">
        <v>4.0000000000000001E-3</v>
      </c>
    </row>
    <row r="8205" spans="1:5">
      <c r="A8205">
        <v>19540903</v>
      </c>
      <c r="B8205">
        <v>0.64</v>
      </c>
      <c r="C8205">
        <v>0.01</v>
      </c>
      <c r="D8205">
        <v>0.55000000000000004</v>
      </c>
      <c r="E8205">
        <v>4.0000000000000001E-3</v>
      </c>
    </row>
    <row r="8206" spans="1:5">
      <c r="A8206">
        <v>19540907</v>
      </c>
      <c r="B8206">
        <v>0.47</v>
      </c>
      <c r="C8206">
        <v>-0.32</v>
      </c>
      <c r="D8206">
        <v>0.55000000000000004</v>
      </c>
      <c r="E8206">
        <v>4.0000000000000001E-3</v>
      </c>
    </row>
    <row r="8207" spans="1:5">
      <c r="A8207">
        <v>19540908</v>
      </c>
      <c r="B8207">
        <v>0.12</v>
      </c>
      <c r="C8207">
        <v>-0.2</v>
      </c>
      <c r="D8207">
        <v>-0.11</v>
      </c>
      <c r="E8207">
        <v>4.0000000000000001E-3</v>
      </c>
    </row>
    <row r="8208" spans="1:5">
      <c r="A8208">
        <v>19540909</v>
      </c>
      <c r="B8208">
        <v>0.23</v>
      </c>
      <c r="C8208">
        <v>-0.22</v>
      </c>
      <c r="D8208">
        <v>0.42</v>
      </c>
      <c r="E8208">
        <v>4.0000000000000001E-3</v>
      </c>
    </row>
    <row r="8209" spans="1:5">
      <c r="A8209">
        <v>19540910</v>
      </c>
      <c r="B8209">
        <v>0.34</v>
      </c>
      <c r="C8209">
        <v>0.01</v>
      </c>
      <c r="D8209">
        <v>0.4</v>
      </c>
      <c r="E8209">
        <v>4.0000000000000001E-3</v>
      </c>
    </row>
    <row r="8210" spans="1:5">
      <c r="A8210">
        <v>19540913</v>
      </c>
      <c r="B8210">
        <v>0.65</v>
      </c>
      <c r="C8210">
        <v>-0.28000000000000003</v>
      </c>
      <c r="D8210">
        <v>0.6</v>
      </c>
      <c r="E8210">
        <v>4.0000000000000001E-3</v>
      </c>
    </row>
    <row r="8211" spans="1:5">
      <c r="A8211">
        <v>19540914</v>
      </c>
      <c r="B8211">
        <v>0.32</v>
      </c>
      <c r="C8211">
        <v>-0.2</v>
      </c>
      <c r="D8211">
        <v>-0.31</v>
      </c>
      <c r="E8211">
        <v>4.0000000000000001E-3</v>
      </c>
    </row>
    <row r="8212" spans="1:5">
      <c r="A8212">
        <v>19540915</v>
      </c>
      <c r="B8212">
        <v>-0.16</v>
      </c>
      <c r="C8212">
        <v>-0.06</v>
      </c>
      <c r="D8212">
        <v>-0.3</v>
      </c>
      <c r="E8212">
        <v>4.0000000000000001E-3</v>
      </c>
    </row>
    <row r="8213" spans="1:5">
      <c r="A8213">
        <v>19540916</v>
      </c>
      <c r="B8213">
        <v>0.35</v>
      </c>
      <c r="C8213">
        <v>0.02</v>
      </c>
      <c r="D8213">
        <v>0.26</v>
      </c>
      <c r="E8213">
        <v>4.0000000000000001E-3</v>
      </c>
    </row>
    <row r="8214" spans="1:5">
      <c r="A8214">
        <v>19540917</v>
      </c>
      <c r="B8214">
        <v>0.62</v>
      </c>
      <c r="C8214">
        <v>-0.09</v>
      </c>
      <c r="D8214">
        <v>-0.14000000000000001</v>
      </c>
      <c r="E8214">
        <v>4.0000000000000001E-3</v>
      </c>
    </row>
    <row r="8215" spans="1:5">
      <c r="A8215">
        <v>19540920</v>
      </c>
      <c r="B8215">
        <v>-0.37</v>
      </c>
      <c r="C8215">
        <v>0.08</v>
      </c>
      <c r="D8215">
        <v>-0.46</v>
      </c>
      <c r="E8215">
        <v>4.0000000000000001E-3</v>
      </c>
    </row>
    <row r="8216" spans="1:5">
      <c r="A8216">
        <v>19540921</v>
      </c>
      <c r="B8216">
        <v>0.55000000000000004</v>
      </c>
      <c r="C8216">
        <v>-0.33</v>
      </c>
      <c r="D8216">
        <v>0.21</v>
      </c>
      <c r="E8216">
        <v>4.0000000000000001E-3</v>
      </c>
    </row>
    <row r="8217" spans="1:5">
      <c r="A8217">
        <v>19540922</v>
      </c>
      <c r="B8217">
        <v>0.59</v>
      </c>
      <c r="C8217">
        <v>-0.28999999999999998</v>
      </c>
      <c r="D8217">
        <v>0.13</v>
      </c>
      <c r="E8217">
        <v>4.0000000000000001E-3</v>
      </c>
    </row>
    <row r="8218" spans="1:5">
      <c r="A8218">
        <v>19540923</v>
      </c>
      <c r="B8218">
        <v>0.41</v>
      </c>
      <c r="C8218">
        <v>-0.42</v>
      </c>
      <c r="D8218">
        <v>-0.25</v>
      </c>
      <c r="E8218">
        <v>4.0000000000000001E-3</v>
      </c>
    </row>
    <row r="8219" spans="1:5">
      <c r="A8219">
        <v>19540924</v>
      </c>
      <c r="B8219">
        <v>0.5</v>
      </c>
      <c r="C8219">
        <v>-0.28999999999999998</v>
      </c>
      <c r="D8219">
        <v>0.02</v>
      </c>
      <c r="E8219">
        <v>4.0000000000000001E-3</v>
      </c>
    </row>
    <row r="8220" spans="1:5">
      <c r="A8220">
        <v>19540927</v>
      </c>
      <c r="B8220">
        <v>0.2</v>
      </c>
      <c r="C8220">
        <v>-0.19</v>
      </c>
      <c r="D8220">
        <v>-0.56999999999999995</v>
      </c>
      <c r="E8220">
        <v>4.0000000000000001E-3</v>
      </c>
    </row>
    <row r="8221" spans="1:5">
      <c r="A8221">
        <v>19540928</v>
      </c>
      <c r="B8221">
        <v>0.12</v>
      </c>
      <c r="C8221">
        <v>-0.34</v>
      </c>
      <c r="D8221">
        <v>-0.41</v>
      </c>
      <c r="E8221">
        <v>4.0000000000000001E-3</v>
      </c>
    </row>
    <row r="8222" spans="1:5">
      <c r="A8222">
        <v>19540929</v>
      </c>
      <c r="B8222">
        <v>-0.41</v>
      </c>
      <c r="C8222">
        <v>0.38</v>
      </c>
      <c r="D8222">
        <v>-0.1</v>
      </c>
      <c r="E8222">
        <v>4.0000000000000001E-3</v>
      </c>
    </row>
    <row r="8223" spans="1:5">
      <c r="A8223">
        <v>19540930</v>
      </c>
      <c r="B8223">
        <v>-0.41</v>
      </c>
      <c r="C8223">
        <v>0.4</v>
      </c>
      <c r="D8223">
        <v>-0.05</v>
      </c>
      <c r="E8223">
        <v>4.0000000000000001E-3</v>
      </c>
    </row>
    <row r="8224" spans="1:5">
      <c r="A8224">
        <v>19541001</v>
      </c>
      <c r="B8224">
        <v>0.12</v>
      </c>
      <c r="C8224">
        <v>-0.03</v>
      </c>
      <c r="D8224">
        <v>0.28999999999999998</v>
      </c>
      <c r="E8224">
        <v>3.0000000000000001E-3</v>
      </c>
    </row>
    <row r="8225" spans="1:5">
      <c r="A8225">
        <v>19541004</v>
      </c>
      <c r="B8225">
        <v>0.5</v>
      </c>
      <c r="C8225">
        <v>-0.18</v>
      </c>
      <c r="D8225">
        <v>0</v>
      </c>
      <c r="E8225">
        <v>3.0000000000000001E-3</v>
      </c>
    </row>
    <row r="8226" spans="1:5">
      <c r="A8226">
        <v>19541005</v>
      </c>
      <c r="B8226">
        <v>0.34</v>
      </c>
      <c r="C8226">
        <v>-0.14000000000000001</v>
      </c>
      <c r="D8226">
        <v>0.02</v>
      </c>
      <c r="E8226">
        <v>3.0000000000000001E-3</v>
      </c>
    </row>
    <row r="8227" spans="1:5">
      <c r="A8227">
        <v>19541006</v>
      </c>
      <c r="B8227">
        <v>0.24</v>
      </c>
      <c r="C8227">
        <v>-0.22</v>
      </c>
      <c r="D8227">
        <v>0.14000000000000001</v>
      </c>
      <c r="E8227">
        <v>3.0000000000000001E-3</v>
      </c>
    </row>
    <row r="8228" spans="1:5">
      <c r="A8228">
        <v>19541007</v>
      </c>
      <c r="B8228">
        <v>-0.21</v>
      </c>
      <c r="C8228">
        <v>-0.05</v>
      </c>
      <c r="D8228">
        <v>0.56000000000000005</v>
      </c>
      <c r="E8228">
        <v>3.0000000000000001E-3</v>
      </c>
    </row>
    <row r="8229" spans="1:5">
      <c r="A8229">
        <v>19541008</v>
      </c>
      <c r="B8229">
        <v>-0.02</v>
      </c>
      <c r="C8229">
        <v>7.0000000000000007E-2</v>
      </c>
      <c r="D8229">
        <v>0.04</v>
      </c>
      <c r="E8229">
        <v>3.0000000000000001E-3</v>
      </c>
    </row>
    <row r="8230" spans="1:5">
      <c r="A8230">
        <v>19541011</v>
      </c>
      <c r="B8230">
        <v>-0.64</v>
      </c>
      <c r="C8230">
        <v>0.4</v>
      </c>
      <c r="D8230">
        <v>0.19</v>
      </c>
      <c r="E8230">
        <v>3.0000000000000001E-3</v>
      </c>
    </row>
    <row r="8231" spans="1:5">
      <c r="A8231">
        <v>19541012</v>
      </c>
      <c r="B8231">
        <v>-0.37</v>
      </c>
      <c r="C8231">
        <v>0.12</v>
      </c>
      <c r="D8231">
        <v>-0.32</v>
      </c>
      <c r="E8231">
        <v>3.0000000000000001E-3</v>
      </c>
    </row>
    <row r="8232" spans="1:5">
      <c r="A8232">
        <v>19541013</v>
      </c>
      <c r="B8232">
        <v>-0.06</v>
      </c>
      <c r="C8232">
        <v>0.15</v>
      </c>
      <c r="D8232">
        <v>0.04</v>
      </c>
      <c r="E8232">
        <v>3.0000000000000001E-3</v>
      </c>
    </row>
    <row r="8233" spans="1:5">
      <c r="A8233">
        <v>19541014</v>
      </c>
      <c r="B8233">
        <v>-1.1499999999999999</v>
      </c>
      <c r="C8233">
        <v>0.37</v>
      </c>
      <c r="D8233">
        <v>-0.5</v>
      </c>
      <c r="E8233">
        <v>3.0000000000000001E-3</v>
      </c>
    </row>
    <row r="8234" spans="1:5">
      <c r="A8234">
        <v>19541015</v>
      </c>
      <c r="B8234">
        <v>-0.32</v>
      </c>
      <c r="C8234">
        <v>0.28999999999999998</v>
      </c>
      <c r="D8234">
        <v>0.52</v>
      </c>
      <c r="E8234">
        <v>3.0000000000000001E-3</v>
      </c>
    </row>
    <row r="8235" spans="1:5">
      <c r="A8235">
        <v>19541018</v>
      </c>
      <c r="B8235">
        <v>0.32</v>
      </c>
      <c r="C8235">
        <v>-0.35</v>
      </c>
      <c r="D8235">
        <v>0.17</v>
      </c>
      <c r="E8235">
        <v>3.0000000000000001E-3</v>
      </c>
    </row>
    <row r="8236" spans="1:5">
      <c r="A8236">
        <v>19541019</v>
      </c>
      <c r="B8236">
        <v>0.3</v>
      </c>
      <c r="C8236">
        <v>-0.18</v>
      </c>
      <c r="D8236">
        <v>0.39</v>
      </c>
      <c r="E8236">
        <v>3.0000000000000001E-3</v>
      </c>
    </row>
    <row r="8237" spans="1:5">
      <c r="A8237">
        <v>19541020</v>
      </c>
      <c r="B8237">
        <v>0.61</v>
      </c>
      <c r="C8237">
        <v>-0.04</v>
      </c>
      <c r="D8237">
        <v>0.38</v>
      </c>
      <c r="E8237">
        <v>3.0000000000000001E-3</v>
      </c>
    </row>
    <row r="8238" spans="1:5">
      <c r="A8238">
        <v>19541021</v>
      </c>
      <c r="B8238">
        <v>0.13</v>
      </c>
      <c r="C8238">
        <v>-0.09</v>
      </c>
      <c r="D8238">
        <v>0.08</v>
      </c>
      <c r="E8238">
        <v>3.0000000000000001E-3</v>
      </c>
    </row>
    <row r="8239" spans="1:5">
      <c r="A8239">
        <v>19541022</v>
      </c>
      <c r="B8239">
        <v>0.12</v>
      </c>
      <c r="C8239">
        <v>0.27</v>
      </c>
      <c r="D8239">
        <v>-0.22</v>
      </c>
      <c r="E8239">
        <v>3.0000000000000001E-3</v>
      </c>
    </row>
    <row r="8240" spans="1:5">
      <c r="A8240">
        <v>19541025</v>
      </c>
      <c r="B8240">
        <v>-0.56999999999999995</v>
      </c>
      <c r="C8240">
        <v>-0.14000000000000001</v>
      </c>
      <c r="D8240">
        <v>-0.47</v>
      </c>
      <c r="E8240">
        <v>3.0000000000000001E-3</v>
      </c>
    </row>
    <row r="8241" spans="1:5">
      <c r="A8241">
        <v>19541026</v>
      </c>
      <c r="B8241">
        <v>-7.0000000000000007E-2</v>
      </c>
      <c r="C8241">
        <v>0.06</v>
      </c>
      <c r="D8241">
        <v>0.03</v>
      </c>
      <c r="E8241">
        <v>3.0000000000000001E-3</v>
      </c>
    </row>
    <row r="8242" spans="1:5">
      <c r="A8242">
        <v>19541027</v>
      </c>
      <c r="B8242">
        <v>0</v>
      </c>
      <c r="C8242">
        <v>7.0000000000000007E-2</v>
      </c>
      <c r="D8242">
        <v>-0.08</v>
      </c>
      <c r="E8242">
        <v>3.0000000000000001E-3</v>
      </c>
    </row>
    <row r="8243" spans="1:5">
      <c r="A8243">
        <v>19541028</v>
      </c>
      <c r="B8243">
        <v>-0.23</v>
      </c>
      <c r="C8243">
        <v>0.15</v>
      </c>
      <c r="D8243">
        <v>-0.38</v>
      </c>
      <c r="E8243">
        <v>3.0000000000000001E-3</v>
      </c>
    </row>
    <row r="8244" spans="1:5">
      <c r="A8244">
        <v>19541029</v>
      </c>
      <c r="B8244">
        <v>-0.7</v>
      </c>
      <c r="C8244">
        <v>0.06</v>
      </c>
      <c r="D8244">
        <v>-0.15</v>
      </c>
      <c r="E8244">
        <v>3.0000000000000001E-3</v>
      </c>
    </row>
    <row r="8245" spans="1:5">
      <c r="A8245">
        <v>19541101</v>
      </c>
      <c r="B8245">
        <v>0.45</v>
      </c>
      <c r="C8245">
        <v>-0.52</v>
      </c>
      <c r="D8245">
        <v>0.13</v>
      </c>
      <c r="E8245">
        <v>3.0000000000000001E-3</v>
      </c>
    </row>
    <row r="8246" spans="1:5">
      <c r="A8246">
        <v>19541103</v>
      </c>
      <c r="B8246">
        <v>1.98</v>
      </c>
      <c r="C8246">
        <v>-0.47</v>
      </c>
      <c r="D8246">
        <v>0.28000000000000003</v>
      </c>
      <c r="E8246">
        <v>3.0000000000000001E-3</v>
      </c>
    </row>
    <row r="8247" spans="1:5">
      <c r="A8247">
        <v>19541104</v>
      </c>
      <c r="B8247">
        <v>1.01</v>
      </c>
      <c r="C8247">
        <v>-0.19</v>
      </c>
      <c r="D8247">
        <v>7.0000000000000007E-2</v>
      </c>
      <c r="E8247">
        <v>3.0000000000000001E-3</v>
      </c>
    </row>
    <row r="8248" spans="1:5">
      <c r="A8248">
        <v>19541105</v>
      </c>
      <c r="B8248">
        <v>-0.03</v>
      </c>
      <c r="C8248">
        <v>-0.09</v>
      </c>
      <c r="D8248">
        <v>0.15</v>
      </c>
      <c r="E8248">
        <v>3.0000000000000001E-3</v>
      </c>
    </row>
    <row r="8249" spans="1:5">
      <c r="A8249">
        <v>19541108</v>
      </c>
      <c r="B8249">
        <v>0.87</v>
      </c>
      <c r="C8249">
        <v>-0.23</v>
      </c>
      <c r="D8249">
        <v>0.7</v>
      </c>
      <c r="E8249">
        <v>3.0000000000000001E-3</v>
      </c>
    </row>
    <row r="8250" spans="1:5">
      <c r="A8250">
        <v>19541109</v>
      </c>
      <c r="B8250">
        <v>0.38</v>
      </c>
      <c r="C8250">
        <v>-0.1</v>
      </c>
      <c r="D8250">
        <v>0.12</v>
      </c>
      <c r="E8250">
        <v>3.0000000000000001E-3</v>
      </c>
    </row>
    <row r="8251" spans="1:5">
      <c r="A8251">
        <v>19541110</v>
      </c>
      <c r="B8251">
        <v>0.35</v>
      </c>
      <c r="C8251">
        <v>7.0000000000000007E-2</v>
      </c>
      <c r="D8251">
        <v>-0.04</v>
      </c>
      <c r="E8251">
        <v>3.0000000000000001E-3</v>
      </c>
    </row>
    <row r="8252" spans="1:5">
      <c r="A8252">
        <v>19541111</v>
      </c>
      <c r="B8252">
        <v>0.74</v>
      </c>
      <c r="C8252">
        <v>-0.22</v>
      </c>
      <c r="D8252">
        <v>0.57999999999999996</v>
      </c>
      <c r="E8252">
        <v>3.0000000000000001E-3</v>
      </c>
    </row>
    <row r="8253" spans="1:5">
      <c r="A8253">
        <v>19541112</v>
      </c>
      <c r="B8253">
        <v>0.3</v>
      </c>
      <c r="C8253">
        <v>-0.11</v>
      </c>
      <c r="D8253">
        <v>0.47</v>
      </c>
      <c r="E8253">
        <v>3.0000000000000001E-3</v>
      </c>
    </row>
    <row r="8254" spans="1:5">
      <c r="A8254">
        <v>19541115</v>
      </c>
      <c r="B8254">
        <v>-7.0000000000000007E-2</v>
      </c>
      <c r="C8254">
        <v>0</v>
      </c>
      <c r="D8254">
        <v>-0.08</v>
      </c>
      <c r="E8254">
        <v>3.0000000000000001E-3</v>
      </c>
    </row>
    <row r="8255" spans="1:5">
      <c r="A8255">
        <v>19541116</v>
      </c>
      <c r="B8255">
        <v>0.51</v>
      </c>
      <c r="C8255">
        <v>-0.34</v>
      </c>
      <c r="D8255">
        <v>0.47</v>
      </c>
      <c r="E8255">
        <v>3.0000000000000001E-3</v>
      </c>
    </row>
    <row r="8256" spans="1:5">
      <c r="A8256">
        <v>19541117</v>
      </c>
      <c r="B8256">
        <v>0.34</v>
      </c>
      <c r="C8256">
        <v>-0.22</v>
      </c>
      <c r="D8256">
        <v>0.68</v>
      </c>
      <c r="E8256">
        <v>3.0000000000000001E-3</v>
      </c>
    </row>
    <row r="8257" spans="1:5">
      <c r="A8257">
        <v>19541118</v>
      </c>
      <c r="B8257">
        <v>-0.47</v>
      </c>
      <c r="C8257">
        <v>0.41</v>
      </c>
      <c r="D8257">
        <v>-0.66</v>
      </c>
      <c r="E8257">
        <v>3.0000000000000001E-3</v>
      </c>
    </row>
    <row r="8258" spans="1:5">
      <c r="A8258">
        <v>19541119</v>
      </c>
      <c r="B8258">
        <v>0.32</v>
      </c>
      <c r="C8258">
        <v>0.57999999999999996</v>
      </c>
      <c r="D8258">
        <v>0.3</v>
      </c>
      <c r="E8258">
        <v>3.0000000000000001E-3</v>
      </c>
    </row>
    <row r="8259" spans="1:5">
      <c r="A8259">
        <v>19541122</v>
      </c>
      <c r="B8259">
        <v>0.56000000000000005</v>
      </c>
      <c r="C8259">
        <v>-0.04</v>
      </c>
      <c r="D8259">
        <v>0.52</v>
      </c>
      <c r="E8259">
        <v>3.0000000000000001E-3</v>
      </c>
    </row>
    <row r="8260" spans="1:5">
      <c r="A8260">
        <v>19541123</v>
      </c>
      <c r="B8260">
        <v>1.18</v>
      </c>
      <c r="C8260">
        <v>-0.38</v>
      </c>
      <c r="D8260">
        <v>0.17</v>
      </c>
      <c r="E8260">
        <v>3.0000000000000001E-3</v>
      </c>
    </row>
    <row r="8261" spans="1:5">
      <c r="A8261">
        <v>19541124</v>
      </c>
      <c r="B8261">
        <v>0.25</v>
      </c>
      <c r="C8261">
        <v>-0.2</v>
      </c>
      <c r="D8261">
        <v>0.26</v>
      </c>
      <c r="E8261">
        <v>3.0000000000000001E-3</v>
      </c>
    </row>
    <row r="8262" spans="1:5">
      <c r="A8262">
        <v>19541126</v>
      </c>
      <c r="B8262">
        <v>0.73</v>
      </c>
      <c r="C8262">
        <v>-0.34</v>
      </c>
      <c r="D8262">
        <v>0.15</v>
      </c>
      <c r="E8262">
        <v>3.0000000000000001E-3</v>
      </c>
    </row>
    <row r="8263" spans="1:5">
      <c r="A8263">
        <v>19541129</v>
      </c>
      <c r="B8263">
        <v>0.25</v>
      </c>
      <c r="C8263">
        <v>-0.25</v>
      </c>
      <c r="D8263">
        <v>-0.03</v>
      </c>
      <c r="E8263">
        <v>3.0000000000000001E-3</v>
      </c>
    </row>
    <row r="8264" spans="1:5">
      <c r="A8264">
        <v>19541130</v>
      </c>
      <c r="B8264">
        <v>-0.59</v>
      </c>
      <c r="C8264">
        <v>0.21</v>
      </c>
      <c r="D8264">
        <v>-0.26</v>
      </c>
      <c r="E8264">
        <v>3.0000000000000001E-3</v>
      </c>
    </row>
    <row r="8265" spans="1:5">
      <c r="A8265">
        <v>19541201</v>
      </c>
      <c r="B8265">
        <v>-0.47</v>
      </c>
      <c r="C8265">
        <v>0.22</v>
      </c>
      <c r="D8265">
        <v>-0.27</v>
      </c>
      <c r="E8265">
        <v>4.0000000000000001E-3</v>
      </c>
    </row>
    <row r="8266" spans="1:5">
      <c r="A8266">
        <v>19541202</v>
      </c>
      <c r="B8266">
        <v>0.68</v>
      </c>
      <c r="C8266">
        <v>0.42</v>
      </c>
      <c r="D8266">
        <v>0.3</v>
      </c>
      <c r="E8266">
        <v>4.0000000000000001E-3</v>
      </c>
    </row>
    <row r="8267" spans="1:5">
      <c r="A8267">
        <v>19541203</v>
      </c>
      <c r="B8267">
        <v>0.93</v>
      </c>
      <c r="C8267">
        <v>0.33</v>
      </c>
      <c r="D8267">
        <v>0.15</v>
      </c>
      <c r="E8267">
        <v>4.0000000000000001E-3</v>
      </c>
    </row>
    <row r="8268" spans="1:5">
      <c r="A8268">
        <v>19541206</v>
      </c>
      <c r="B8268">
        <v>0.7</v>
      </c>
      <c r="C8268">
        <v>0.18</v>
      </c>
      <c r="D8268">
        <v>0.2</v>
      </c>
      <c r="E8268">
        <v>4.0000000000000001E-3</v>
      </c>
    </row>
    <row r="8269" spans="1:5">
      <c r="A8269">
        <v>19541207</v>
      </c>
      <c r="B8269">
        <v>0.24</v>
      </c>
      <c r="C8269">
        <v>-0.03</v>
      </c>
      <c r="D8269">
        <v>0.4</v>
      </c>
      <c r="E8269">
        <v>4.0000000000000001E-3</v>
      </c>
    </row>
    <row r="8270" spans="1:5">
      <c r="A8270">
        <v>19541208</v>
      </c>
      <c r="B8270">
        <v>0</v>
      </c>
      <c r="C8270">
        <v>0.1</v>
      </c>
      <c r="D8270">
        <v>0.16</v>
      </c>
      <c r="E8270">
        <v>4.0000000000000001E-3</v>
      </c>
    </row>
    <row r="8271" spans="1:5">
      <c r="A8271">
        <v>19541209</v>
      </c>
      <c r="B8271">
        <v>-0.34</v>
      </c>
      <c r="C8271">
        <v>0.1</v>
      </c>
      <c r="D8271">
        <v>-0.09</v>
      </c>
      <c r="E8271">
        <v>4.0000000000000001E-3</v>
      </c>
    </row>
    <row r="8272" spans="1:5">
      <c r="A8272">
        <v>19541210</v>
      </c>
      <c r="B8272">
        <v>-0.18</v>
      </c>
      <c r="C8272">
        <v>0.61</v>
      </c>
      <c r="D8272">
        <v>0.32</v>
      </c>
      <c r="E8272">
        <v>4.0000000000000001E-3</v>
      </c>
    </row>
    <row r="8273" spans="1:5">
      <c r="A8273">
        <v>19541213</v>
      </c>
      <c r="B8273">
        <v>-0.14000000000000001</v>
      </c>
      <c r="C8273">
        <v>0.04</v>
      </c>
      <c r="D8273">
        <v>0.4</v>
      </c>
      <c r="E8273">
        <v>4.0000000000000001E-3</v>
      </c>
    </row>
    <row r="8274" spans="1:5">
      <c r="A8274">
        <v>19541214</v>
      </c>
      <c r="B8274">
        <v>-0.7</v>
      </c>
      <c r="C8274">
        <v>0.24</v>
      </c>
      <c r="D8274">
        <v>-0.24</v>
      </c>
      <c r="E8274">
        <v>4.0000000000000001E-3</v>
      </c>
    </row>
    <row r="8275" spans="1:5">
      <c r="A8275">
        <v>19541215</v>
      </c>
      <c r="B8275">
        <v>0.42</v>
      </c>
      <c r="C8275">
        <v>-0.66</v>
      </c>
      <c r="D8275">
        <v>0.86</v>
      </c>
      <c r="E8275">
        <v>4.0000000000000001E-3</v>
      </c>
    </row>
    <row r="8276" spans="1:5">
      <c r="A8276">
        <v>19541216</v>
      </c>
      <c r="B8276">
        <v>0.95</v>
      </c>
      <c r="C8276">
        <v>-0.27</v>
      </c>
      <c r="D8276">
        <v>0.54</v>
      </c>
      <c r="E8276">
        <v>4.0000000000000001E-3</v>
      </c>
    </row>
    <row r="8277" spans="1:5">
      <c r="A8277">
        <v>19541217</v>
      </c>
      <c r="B8277">
        <v>0.61</v>
      </c>
      <c r="C8277">
        <v>-0.09</v>
      </c>
      <c r="D8277">
        <v>0.51</v>
      </c>
      <c r="E8277">
        <v>4.0000000000000001E-3</v>
      </c>
    </row>
    <row r="8278" spans="1:5">
      <c r="A8278">
        <v>19541220</v>
      </c>
      <c r="B8278">
        <v>0.72</v>
      </c>
      <c r="C8278">
        <v>-0.12</v>
      </c>
      <c r="D8278">
        <v>0.1</v>
      </c>
      <c r="E8278">
        <v>4.0000000000000001E-3</v>
      </c>
    </row>
    <row r="8279" spans="1:5">
      <c r="A8279">
        <v>19541221</v>
      </c>
      <c r="B8279">
        <v>0.15</v>
      </c>
      <c r="C8279">
        <v>0.21</v>
      </c>
      <c r="D8279">
        <v>0</v>
      </c>
      <c r="E8279">
        <v>4.0000000000000001E-3</v>
      </c>
    </row>
    <row r="8280" spans="1:5">
      <c r="A8280">
        <v>19541222</v>
      </c>
      <c r="B8280">
        <v>-0.03</v>
      </c>
      <c r="C8280">
        <v>0.33</v>
      </c>
      <c r="D8280">
        <v>0.12</v>
      </c>
      <c r="E8280">
        <v>4.0000000000000001E-3</v>
      </c>
    </row>
    <row r="8281" spans="1:5">
      <c r="A8281">
        <v>19541223</v>
      </c>
      <c r="B8281">
        <v>0.1</v>
      </c>
      <c r="C8281">
        <v>0.14000000000000001</v>
      </c>
      <c r="D8281">
        <v>0.39</v>
      </c>
      <c r="E8281">
        <v>4.0000000000000001E-3</v>
      </c>
    </row>
    <row r="8282" spans="1:5">
      <c r="A8282">
        <v>19541227</v>
      </c>
      <c r="B8282">
        <v>-0.66</v>
      </c>
      <c r="C8282">
        <v>-0.05</v>
      </c>
      <c r="D8282">
        <v>0.05</v>
      </c>
      <c r="E8282">
        <v>4.0000000000000001E-3</v>
      </c>
    </row>
    <row r="8283" spans="1:5">
      <c r="A8283">
        <v>19541228</v>
      </c>
      <c r="B8283">
        <v>0.91</v>
      </c>
      <c r="C8283">
        <v>-0.09</v>
      </c>
      <c r="D8283">
        <v>1.1000000000000001</v>
      </c>
      <c r="E8283">
        <v>4.0000000000000001E-3</v>
      </c>
    </row>
    <row r="8284" spans="1:5">
      <c r="A8284">
        <v>19541229</v>
      </c>
      <c r="B8284">
        <v>0.81</v>
      </c>
      <c r="C8284">
        <v>-0.02</v>
      </c>
      <c r="D8284">
        <v>0.41</v>
      </c>
      <c r="E8284">
        <v>4.0000000000000001E-3</v>
      </c>
    </row>
    <row r="8285" spans="1:5">
      <c r="A8285">
        <v>19541230</v>
      </c>
      <c r="B8285">
        <v>0.08</v>
      </c>
      <c r="C8285">
        <v>0.27</v>
      </c>
      <c r="D8285">
        <v>-0.06</v>
      </c>
      <c r="E8285">
        <v>4.0000000000000001E-3</v>
      </c>
    </row>
    <row r="8286" spans="1:5">
      <c r="A8286">
        <v>19541231</v>
      </c>
      <c r="B8286">
        <v>0.61</v>
      </c>
      <c r="C8286">
        <v>0.14000000000000001</v>
      </c>
      <c r="D8286">
        <v>-0.01</v>
      </c>
      <c r="E8286">
        <v>4.0000000000000001E-3</v>
      </c>
    </row>
    <row r="8287" spans="1:5">
      <c r="A8287">
        <v>19550103</v>
      </c>
      <c r="B8287">
        <v>1.08</v>
      </c>
      <c r="C8287">
        <v>-0.43</v>
      </c>
      <c r="D8287">
        <v>-0.18</v>
      </c>
      <c r="E8287">
        <v>4.0000000000000001E-3</v>
      </c>
    </row>
    <row r="8288" spans="1:5">
      <c r="A8288">
        <v>19550104</v>
      </c>
      <c r="B8288">
        <v>-0.42</v>
      </c>
      <c r="C8288">
        <v>0.24</v>
      </c>
      <c r="D8288">
        <v>-0.16</v>
      </c>
      <c r="E8288">
        <v>4.0000000000000001E-3</v>
      </c>
    </row>
    <row r="8289" spans="1:5">
      <c r="A8289">
        <v>19550105</v>
      </c>
      <c r="B8289">
        <v>-2.12</v>
      </c>
      <c r="C8289">
        <v>0.21</v>
      </c>
      <c r="D8289">
        <v>-1.27</v>
      </c>
      <c r="E8289">
        <v>4.0000000000000001E-3</v>
      </c>
    </row>
    <row r="8290" spans="1:5">
      <c r="A8290">
        <v>19550106</v>
      </c>
      <c r="B8290">
        <v>-1.37</v>
      </c>
      <c r="C8290">
        <v>0.2</v>
      </c>
      <c r="D8290">
        <v>-0.24</v>
      </c>
      <c r="E8290">
        <v>4.0000000000000001E-3</v>
      </c>
    </row>
    <row r="8291" spans="1:5">
      <c r="A8291">
        <v>19550107</v>
      </c>
      <c r="B8291">
        <v>1.1100000000000001</v>
      </c>
      <c r="C8291">
        <v>0.32</v>
      </c>
      <c r="D8291">
        <v>1.28</v>
      </c>
      <c r="E8291">
        <v>4.0000000000000001E-3</v>
      </c>
    </row>
    <row r="8292" spans="1:5">
      <c r="A8292">
        <v>19550110</v>
      </c>
      <c r="B8292">
        <v>1.43</v>
      </c>
      <c r="C8292">
        <v>0.01</v>
      </c>
      <c r="D8292">
        <v>0.62</v>
      </c>
      <c r="E8292">
        <v>4.0000000000000001E-3</v>
      </c>
    </row>
    <row r="8293" spans="1:5">
      <c r="A8293">
        <v>19550111</v>
      </c>
      <c r="B8293">
        <v>-0.18</v>
      </c>
      <c r="C8293">
        <v>0.18</v>
      </c>
      <c r="D8293">
        <v>-0.35</v>
      </c>
      <c r="E8293">
        <v>4.0000000000000001E-3</v>
      </c>
    </row>
    <row r="8294" spans="1:5">
      <c r="A8294">
        <v>19550112</v>
      </c>
      <c r="B8294">
        <v>-0.22</v>
      </c>
      <c r="C8294">
        <v>-0.04</v>
      </c>
      <c r="D8294">
        <v>0.25</v>
      </c>
      <c r="E8294">
        <v>4.0000000000000001E-3</v>
      </c>
    </row>
    <row r="8295" spans="1:5">
      <c r="A8295">
        <v>19550113</v>
      </c>
      <c r="B8295">
        <v>-0.49</v>
      </c>
      <c r="C8295">
        <v>0.27</v>
      </c>
      <c r="D8295">
        <v>-0.15</v>
      </c>
      <c r="E8295">
        <v>4.0000000000000001E-3</v>
      </c>
    </row>
    <row r="8296" spans="1:5">
      <c r="A8296">
        <v>19550114</v>
      </c>
      <c r="B8296">
        <v>-0.38</v>
      </c>
      <c r="C8296">
        <v>0.45</v>
      </c>
      <c r="D8296">
        <v>-0.05</v>
      </c>
      <c r="E8296">
        <v>4.0000000000000001E-3</v>
      </c>
    </row>
    <row r="8297" spans="1:5">
      <c r="A8297">
        <v>19550117</v>
      </c>
      <c r="B8297">
        <v>-1.9</v>
      </c>
      <c r="C8297">
        <v>0.63</v>
      </c>
      <c r="D8297">
        <v>-0.73</v>
      </c>
      <c r="E8297">
        <v>4.0000000000000001E-3</v>
      </c>
    </row>
    <row r="8298" spans="1:5">
      <c r="A8298">
        <v>19550118</v>
      </c>
      <c r="B8298">
        <v>0.67</v>
      </c>
      <c r="C8298">
        <v>-0.33</v>
      </c>
      <c r="D8298">
        <v>0.53</v>
      </c>
      <c r="E8298">
        <v>4.0000000000000001E-3</v>
      </c>
    </row>
    <row r="8299" spans="1:5">
      <c r="A8299">
        <v>19550119</v>
      </c>
      <c r="B8299">
        <v>0.49</v>
      </c>
      <c r="C8299">
        <v>0.43</v>
      </c>
      <c r="D8299">
        <v>-0.11</v>
      </c>
      <c r="E8299">
        <v>4.0000000000000001E-3</v>
      </c>
    </row>
    <row r="8300" spans="1:5">
      <c r="A8300">
        <v>19550120</v>
      </c>
      <c r="B8300">
        <v>0.26</v>
      </c>
      <c r="C8300">
        <v>0.12</v>
      </c>
      <c r="D8300">
        <v>-0.49</v>
      </c>
      <c r="E8300">
        <v>4.0000000000000001E-3</v>
      </c>
    </row>
    <row r="8301" spans="1:5">
      <c r="A8301">
        <v>19550121</v>
      </c>
      <c r="B8301">
        <v>0.66</v>
      </c>
      <c r="C8301">
        <v>-0.17</v>
      </c>
      <c r="D8301">
        <v>0.56999999999999995</v>
      </c>
      <c r="E8301">
        <v>4.0000000000000001E-3</v>
      </c>
    </row>
    <row r="8302" spans="1:5">
      <c r="A8302">
        <v>19550124</v>
      </c>
      <c r="B8302">
        <v>0.13</v>
      </c>
      <c r="C8302">
        <v>-0.25</v>
      </c>
      <c r="D8302">
        <v>0.16</v>
      </c>
      <c r="E8302">
        <v>4.0000000000000001E-3</v>
      </c>
    </row>
    <row r="8303" spans="1:5">
      <c r="A8303">
        <v>19550125</v>
      </c>
      <c r="B8303">
        <v>-0.11</v>
      </c>
      <c r="C8303">
        <v>-0.34</v>
      </c>
      <c r="D8303">
        <v>0.42</v>
      </c>
      <c r="E8303">
        <v>4.0000000000000001E-3</v>
      </c>
    </row>
    <row r="8304" spans="1:5">
      <c r="A8304">
        <v>19550126</v>
      </c>
      <c r="B8304">
        <v>0.71</v>
      </c>
      <c r="C8304">
        <v>-0.9</v>
      </c>
      <c r="D8304">
        <v>1.25</v>
      </c>
      <c r="E8304">
        <v>4.0000000000000001E-3</v>
      </c>
    </row>
    <row r="8305" spans="1:5">
      <c r="A8305">
        <v>19550127</v>
      </c>
      <c r="B8305">
        <v>0.16</v>
      </c>
      <c r="C8305">
        <v>0.26</v>
      </c>
      <c r="D8305">
        <v>-0.01</v>
      </c>
      <c r="E8305">
        <v>4.0000000000000001E-3</v>
      </c>
    </row>
    <row r="8306" spans="1:5">
      <c r="A8306">
        <v>19550128</v>
      </c>
      <c r="B8306">
        <v>0.42</v>
      </c>
      <c r="C8306">
        <v>-0.13</v>
      </c>
      <c r="D8306">
        <v>0.38</v>
      </c>
      <c r="E8306">
        <v>4.0000000000000001E-3</v>
      </c>
    </row>
    <row r="8307" spans="1:5">
      <c r="A8307">
        <v>19550131</v>
      </c>
      <c r="B8307">
        <v>0.75</v>
      </c>
      <c r="C8307">
        <v>-0.54</v>
      </c>
      <c r="D8307">
        <v>0.49</v>
      </c>
      <c r="E8307">
        <v>4.0000000000000001E-3</v>
      </c>
    </row>
    <row r="8308" spans="1:5">
      <c r="A8308">
        <v>19550201</v>
      </c>
      <c r="B8308">
        <v>0.42</v>
      </c>
      <c r="C8308">
        <v>-0.33</v>
      </c>
      <c r="D8308">
        <v>-0.51</v>
      </c>
      <c r="E8308">
        <v>4.0000000000000001E-3</v>
      </c>
    </row>
    <row r="8309" spans="1:5">
      <c r="A8309">
        <v>19550202</v>
      </c>
      <c r="B8309">
        <v>-0.1</v>
      </c>
      <c r="C8309">
        <v>0.09</v>
      </c>
      <c r="D8309">
        <v>-0.32</v>
      </c>
      <c r="E8309">
        <v>4.0000000000000001E-3</v>
      </c>
    </row>
    <row r="8310" spans="1:5">
      <c r="A8310">
        <v>19550203</v>
      </c>
      <c r="B8310">
        <v>-0.11</v>
      </c>
      <c r="C8310">
        <v>0.56000000000000005</v>
      </c>
      <c r="D8310">
        <v>0.3</v>
      </c>
      <c r="E8310">
        <v>4.0000000000000001E-3</v>
      </c>
    </row>
    <row r="8311" spans="1:5">
      <c r="A8311">
        <v>19550204</v>
      </c>
      <c r="B8311">
        <v>1.03</v>
      </c>
      <c r="C8311">
        <v>-0.44</v>
      </c>
      <c r="D8311">
        <v>-0.42</v>
      </c>
      <c r="E8311">
        <v>4.0000000000000001E-3</v>
      </c>
    </row>
    <row r="8312" spans="1:5">
      <c r="A8312">
        <v>19550207</v>
      </c>
      <c r="B8312">
        <v>0.28000000000000003</v>
      </c>
      <c r="C8312">
        <v>0.3</v>
      </c>
      <c r="D8312">
        <v>-0.5</v>
      </c>
      <c r="E8312">
        <v>4.0000000000000001E-3</v>
      </c>
    </row>
    <row r="8313" spans="1:5">
      <c r="A8313">
        <v>19550208</v>
      </c>
      <c r="B8313">
        <v>-0.8</v>
      </c>
      <c r="C8313">
        <v>0.12</v>
      </c>
      <c r="D8313">
        <v>-0.54</v>
      </c>
      <c r="E8313">
        <v>4.0000000000000001E-3</v>
      </c>
    </row>
    <row r="8314" spans="1:5">
      <c r="A8314">
        <v>19550209</v>
      </c>
      <c r="B8314">
        <v>1.07</v>
      </c>
      <c r="C8314">
        <v>-0.17</v>
      </c>
      <c r="D8314">
        <v>1.0900000000000001</v>
      </c>
      <c r="E8314">
        <v>4.0000000000000001E-3</v>
      </c>
    </row>
    <row r="8315" spans="1:5">
      <c r="A8315">
        <v>19550210</v>
      </c>
      <c r="B8315">
        <v>0.78</v>
      </c>
      <c r="C8315">
        <v>0.04</v>
      </c>
      <c r="D8315">
        <v>0.08</v>
      </c>
      <c r="E8315">
        <v>4.0000000000000001E-3</v>
      </c>
    </row>
    <row r="8316" spans="1:5">
      <c r="A8316">
        <v>19550211</v>
      </c>
      <c r="B8316">
        <v>0.17</v>
      </c>
      <c r="C8316">
        <v>-0.17</v>
      </c>
      <c r="D8316">
        <v>-0.12</v>
      </c>
      <c r="E8316">
        <v>4.0000000000000001E-3</v>
      </c>
    </row>
    <row r="8317" spans="1:5">
      <c r="A8317">
        <v>19550214</v>
      </c>
      <c r="B8317">
        <v>-0.25</v>
      </c>
      <c r="C8317">
        <v>0.5</v>
      </c>
      <c r="D8317">
        <v>0.14000000000000001</v>
      </c>
      <c r="E8317">
        <v>4.0000000000000001E-3</v>
      </c>
    </row>
    <row r="8318" spans="1:5">
      <c r="A8318">
        <v>19550215</v>
      </c>
      <c r="B8318">
        <v>0.31</v>
      </c>
      <c r="C8318">
        <v>0.33</v>
      </c>
      <c r="D8318">
        <v>-7.0000000000000007E-2</v>
      </c>
      <c r="E8318">
        <v>4.0000000000000001E-3</v>
      </c>
    </row>
    <row r="8319" spans="1:5">
      <c r="A8319">
        <v>19550216</v>
      </c>
      <c r="B8319">
        <v>-0.26</v>
      </c>
      <c r="C8319">
        <v>0.39</v>
      </c>
      <c r="D8319">
        <v>-0.04</v>
      </c>
      <c r="E8319">
        <v>4.0000000000000001E-3</v>
      </c>
    </row>
    <row r="8320" spans="1:5">
      <c r="A8320">
        <v>19550217</v>
      </c>
      <c r="B8320">
        <v>0.13</v>
      </c>
      <c r="C8320">
        <v>0.28999999999999998</v>
      </c>
      <c r="D8320">
        <v>0.12</v>
      </c>
      <c r="E8320">
        <v>4.0000000000000001E-3</v>
      </c>
    </row>
    <row r="8321" spans="1:5">
      <c r="A8321">
        <v>19550218</v>
      </c>
      <c r="B8321">
        <v>0.27</v>
      </c>
      <c r="C8321">
        <v>0</v>
      </c>
      <c r="D8321">
        <v>0.24</v>
      </c>
      <c r="E8321">
        <v>4.0000000000000001E-3</v>
      </c>
    </row>
    <row r="8322" spans="1:5">
      <c r="A8322">
        <v>19550221</v>
      </c>
      <c r="B8322">
        <v>0.06</v>
      </c>
      <c r="C8322">
        <v>0.35</v>
      </c>
      <c r="D8322">
        <v>0.17</v>
      </c>
      <c r="E8322">
        <v>4.0000000000000001E-3</v>
      </c>
    </row>
    <row r="8323" spans="1:5">
      <c r="A8323">
        <v>19550223</v>
      </c>
      <c r="B8323">
        <v>7.0000000000000007E-2</v>
      </c>
      <c r="C8323">
        <v>-0.19</v>
      </c>
      <c r="D8323">
        <v>0.33</v>
      </c>
      <c r="E8323">
        <v>4.0000000000000001E-3</v>
      </c>
    </row>
    <row r="8324" spans="1:5">
      <c r="A8324">
        <v>19550224</v>
      </c>
      <c r="B8324">
        <v>-0.49</v>
      </c>
      <c r="C8324">
        <v>-0.22</v>
      </c>
      <c r="D8324">
        <v>-0.03</v>
      </c>
      <c r="E8324">
        <v>4.0000000000000001E-3</v>
      </c>
    </row>
    <row r="8325" spans="1:5">
      <c r="A8325">
        <v>19550225</v>
      </c>
      <c r="B8325">
        <v>-0.1</v>
      </c>
      <c r="C8325">
        <v>0.38</v>
      </c>
      <c r="D8325">
        <v>-0.14000000000000001</v>
      </c>
      <c r="E8325">
        <v>4.0000000000000001E-3</v>
      </c>
    </row>
    <row r="8326" spans="1:5">
      <c r="A8326">
        <v>19550228</v>
      </c>
      <c r="B8326">
        <v>0.51</v>
      </c>
      <c r="C8326">
        <v>-0.35</v>
      </c>
      <c r="D8326">
        <v>0.88</v>
      </c>
      <c r="E8326">
        <v>4.0000000000000001E-3</v>
      </c>
    </row>
    <row r="8327" spans="1:5">
      <c r="A8327">
        <v>19550301</v>
      </c>
      <c r="B8327">
        <v>0.32</v>
      </c>
      <c r="C8327">
        <v>-0.36</v>
      </c>
      <c r="D8327">
        <v>0.51</v>
      </c>
      <c r="E8327">
        <v>4.0000000000000001E-3</v>
      </c>
    </row>
    <row r="8328" spans="1:5">
      <c r="A8328">
        <v>19550302</v>
      </c>
      <c r="B8328">
        <v>0.8</v>
      </c>
      <c r="C8328">
        <v>-0.05</v>
      </c>
      <c r="D8328">
        <v>0.65</v>
      </c>
      <c r="E8328">
        <v>4.0000000000000001E-3</v>
      </c>
    </row>
    <row r="8329" spans="1:5">
      <c r="A8329">
        <v>19550303</v>
      </c>
      <c r="B8329">
        <v>0.27</v>
      </c>
      <c r="C8329">
        <v>0.01</v>
      </c>
      <c r="D8329">
        <v>-0.63</v>
      </c>
      <c r="E8329">
        <v>4.0000000000000001E-3</v>
      </c>
    </row>
    <row r="8330" spans="1:5">
      <c r="A8330">
        <v>19550304</v>
      </c>
      <c r="B8330">
        <v>0.39</v>
      </c>
      <c r="C8330">
        <v>-0.25</v>
      </c>
      <c r="D8330">
        <v>-0.01</v>
      </c>
      <c r="E8330">
        <v>4.0000000000000001E-3</v>
      </c>
    </row>
    <row r="8331" spans="1:5">
      <c r="A8331">
        <v>19550307</v>
      </c>
      <c r="B8331">
        <v>-0.39</v>
      </c>
      <c r="C8331">
        <v>0.11</v>
      </c>
      <c r="D8331">
        <v>-0.27</v>
      </c>
      <c r="E8331">
        <v>4.0000000000000001E-3</v>
      </c>
    </row>
    <row r="8332" spans="1:5">
      <c r="A8332">
        <v>19550308</v>
      </c>
      <c r="B8332">
        <v>-1.83</v>
      </c>
      <c r="C8332">
        <v>0.08</v>
      </c>
      <c r="D8332">
        <v>-0.79</v>
      </c>
      <c r="E8332">
        <v>4.0000000000000001E-3</v>
      </c>
    </row>
    <row r="8333" spans="1:5">
      <c r="A8333">
        <v>19550309</v>
      </c>
      <c r="B8333">
        <v>-1.22</v>
      </c>
      <c r="C8333">
        <v>-0.71</v>
      </c>
      <c r="D8333">
        <v>0.18</v>
      </c>
      <c r="E8333">
        <v>4.0000000000000001E-3</v>
      </c>
    </row>
    <row r="8334" spans="1:5">
      <c r="A8334">
        <v>19550310</v>
      </c>
      <c r="B8334">
        <v>0.79</v>
      </c>
      <c r="C8334">
        <v>0.66</v>
      </c>
      <c r="D8334">
        <v>0.42</v>
      </c>
      <c r="E8334">
        <v>4.0000000000000001E-3</v>
      </c>
    </row>
    <row r="8335" spans="1:5">
      <c r="A8335">
        <v>19550311</v>
      </c>
      <c r="B8335">
        <v>-1.54</v>
      </c>
      <c r="C8335">
        <v>0.06</v>
      </c>
      <c r="D8335">
        <v>-0.43</v>
      </c>
      <c r="E8335">
        <v>4.0000000000000001E-3</v>
      </c>
    </row>
    <row r="8336" spans="1:5">
      <c r="A8336">
        <v>19550314</v>
      </c>
      <c r="B8336">
        <v>-2.4300000000000002</v>
      </c>
      <c r="C8336">
        <v>-0.2</v>
      </c>
      <c r="D8336">
        <v>-0.31</v>
      </c>
      <c r="E8336">
        <v>4.0000000000000001E-3</v>
      </c>
    </row>
    <row r="8337" spans="1:5">
      <c r="A8337">
        <v>19550315</v>
      </c>
      <c r="B8337">
        <v>1.91</v>
      </c>
      <c r="C8337">
        <v>-0.13</v>
      </c>
      <c r="D8337">
        <v>1.03</v>
      </c>
      <c r="E8337">
        <v>4.0000000000000001E-3</v>
      </c>
    </row>
    <row r="8338" spans="1:5">
      <c r="A8338">
        <v>19550316</v>
      </c>
      <c r="B8338">
        <v>0.94</v>
      </c>
      <c r="C8338">
        <v>0.34</v>
      </c>
      <c r="D8338">
        <v>0.18</v>
      </c>
      <c r="E8338">
        <v>4.0000000000000001E-3</v>
      </c>
    </row>
    <row r="8339" spans="1:5">
      <c r="A8339">
        <v>19550317</v>
      </c>
      <c r="B8339">
        <v>0.42</v>
      </c>
      <c r="C8339">
        <v>-0.03</v>
      </c>
      <c r="D8339">
        <v>0.08</v>
      </c>
      <c r="E8339">
        <v>4.0000000000000001E-3</v>
      </c>
    </row>
    <row r="8340" spans="1:5">
      <c r="A8340">
        <v>19550318</v>
      </c>
      <c r="B8340">
        <v>0.15</v>
      </c>
      <c r="C8340">
        <v>0.22</v>
      </c>
      <c r="D8340">
        <v>-0.41</v>
      </c>
      <c r="E8340">
        <v>4.0000000000000001E-3</v>
      </c>
    </row>
    <row r="8341" spans="1:5">
      <c r="A8341">
        <v>19550321</v>
      </c>
      <c r="B8341">
        <v>-0.54</v>
      </c>
      <c r="C8341">
        <v>0.16</v>
      </c>
      <c r="D8341">
        <v>-0.13</v>
      </c>
      <c r="E8341">
        <v>4.0000000000000001E-3</v>
      </c>
    </row>
    <row r="8342" spans="1:5">
      <c r="A8342">
        <v>19550322</v>
      </c>
      <c r="B8342">
        <v>0.53</v>
      </c>
      <c r="C8342">
        <v>-0.43</v>
      </c>
      <c r="D8342">
        <v>0.86</v>
      </c>
      <c r="E8342">
        <v>4.0000000000000001E-3</v>
      </c>
    </row>
    <row r="8343" spans="1:5">
      <c r="A8343">
        <v>19550323</v>
      </c>
      <c r="B8343">
        <v>1.19</v>
      </c>
      <c r="C8343">
        <v>0.08</v>
      </c>
      <c r="D8343">
        <v>0.31</v>
      </c>
      <c r="E8343">
        <v>4.0000000000000001E-3</v>
      </c>
    </row>
    <row r="8344" spans="1:5">
      <c r="A8344">
        <v>19550324</v>
      </c>
      <c r="B8344">
        <v>0.84</v>
      </c>
      <c r="C8344">
        <v>-0.38</v>
      </c>
      <c r="D8344">
        <v>0.14000000000000001</v>
      </c>
      <c r="E8344">
        <v>4.0000000000000001E-3</v>
      </c>
    </row>
    <row r="8345" spans="1:5">
      <c r="A8345">
        <v>19550325</v>
      </c>
      <c r="B8345">
        <v>0.27</v>
      </c>
      <c r="C8345">
        <v>-0.17</v>
      </c>
      <c r="D8345">
        <v>0.04</v>
      </c>
      <c r="E8345">
        <v>4.0000000000000001E-3</v>
      </c>
    </row>
    <row r="8346" spans="1:5">
      <c r="A8346">
        <v>19550328</v>
      </c>
      <c r="B8346">
        <v>-0.34</v>
      </c>
      <c r="C8346">
        <v>0.01</v>
      </c>
      <c r="D8346">
        <v>0.05</v>
      </c>
      <c r="E8346">
        <v>4.0000000000000001E-3</v>
      </c>
    </row>
    <row r="8347" spans="1:5">
      <c r="A8347">
        <v>19550329</v>
      </c>
      <c r="B8347">
        <v>0.09</v>
      </c>
      <c r="C8347">
        <v>0.09</v>
      </c>
      <c r="D8347">
        <v>0.67</v>
      </c>
      <c r="E8347">
        <v>4.0000000000000001E-3</v>
      </c>
    </row>
    <row r="8348" spans="1:5">
      <c r="A8348">
        <v>19550330</v>
      </c>
      <c r="B8348">
        <v>-0.88</v>
      </c>
      <c r="C8348">
        <v>0.17</v>
      </c>
      <c r="D8348">
        <v>-0.74</v>
      </c>
      <c r="E8348">
        <v>4.0000000000000001E-3</v>
      </c>
    </row>
    <row r="8349" spans="1:5">
      <c r="A8349">
        <v>19550331</v>
      </c>
      <c r="B8349">
        <v>0.22</v>
      </c>
      <c r="C8349">
        <v>0.12</v>
      </c>
      <c r="D8349">
        <v>0.57999999999999996</v>
      </c>
      <c r="E8349">
        <v>4.0000000000000001E-3</v>
      </c>
    </row>
    <row r="8350" spans="1:5">
      <c r="A8350">
        <v>19550401</v>
      </c>
      <c r="B8350">
        <v>0.83</v>
      </c>
      <c r="C8350">
        <v>-0.44</v>
      </c>
      <c r="D8350">
        <v>0.66</v>
      </c>
      <c r="E8350">
        <v>5.0000000000000001E-3</v>
      </c>
    </row>
    <row r="8351" spans="1:5">
      <c r="A8351">
        <v>19550404</v>
      </c>
      <c r="B8351">
        <v>-0.15</v>
      </c>
      <c r="C8351">
        <v>0.24</v>
      </c>
      <c r="D8351">
        <v>-0.36</v>
      </c>
      <c r="E8351">
        <v>5.0000000000000001E-3</v>
      </c>
    </row>
    <row r="8352" spans="1:5">
      <c r="A8352">
        <v>19550405</v>
      </c>
      <c r="B8352">
        <v>0.38</v>
      </c>
      <c r="C8352">
        <v>-0.3</v>
      </c>
      <c r="D8352">
        <v>0.25</v>
      </c>
      <c r="E8352">
        <v>5.0000000000000001E-3</v>
      </c>
    </row>
    <row r="8353" spans="1:5">
      <c r="A8353">
        <v>19550406</v>
      </c>
      <c r="B8353">
        <v>0.18</v>
      </c>
      <c r="C8353">
        <v>-0.11</v>
      </c>
      <c r="D8353">
        <v>0.19</v>
      </c>
      <c r="E8353">
        <v>5.0000000000000001E-3</v>
      </c>
    </row>
    <row r="8354" spans="1:5">
      <c r="A8354">
        <v>19550407</v>
      </c>
      <c r="B8354">
        <v>0.4</v>
      </c>
      <c r="C8354">
        <v>-0.25</v>
      </c>
      <c r="D8354">
        <v>0.11</v>
      </c>
      <c r="E8354">
        <v>5.0000000000000001E-3</v>
      </c>
    </row>
    <row r="8355" spans="1:5">
      <c r="A8355">
        <v>19550411</v>
      </c>
      <c r="B8355">
        <v>0.22</v>
      </c>
      <c r="C8355">
        <v>-0.27</v>
      </c>
      <c r="D8355">
        <v>-0.32</v>
      </c>
      <c r="E8355">
        <v>5.0000000000000001E-3</v>
      </c>
    </row>
    <row r="8356" spans="1:5">
      <c r="A8356">
        <v>19550412</v>
      </c>
      <c r="B8356">
        <v>0.44</v>
      </c>
      <c r="C8356">
        <v>-0.26</v>
      </c>
      <c r="D8356">
        <v>0.36</v>
      </c>
      <c r="E8356">
        <v>5.0000000000000001E-3</v>
      </c>
    </row>
    <row r="8357" spans="1:5">
      <c r="A8357">
        <v>19550413</v>
      </c>
      <c r="B8357">
        <v>0.28000000000000003</v>
      </c>
      <c r="C8357">
        <v>-7.0000000000000007E-2</v>
      </c>
      <c r="D8357">
        <v>-0.13</v>
      </c>
      <c r="E8357">
        <v>5.0000000000000001E-3</v>
      </c>
    </row>
    <row r="8358" spans="1:5">
      <c r="A8358">
        <v>19550414</v>
      </c>
      <c r="B8358">
        <v>0.08</v>
      </c>
      <c r="C8358">
        <v>0.14000000000000001</v>
      </c>
      <c r="D8358">
        <v>-0.33</v>
      </c>
      <c r="E8358">
        <v>5.0000000000000001E-3</v>
      </c>
    </row>
    <row r="8359" spans="1:5">
      <c r="A8359">
        <v>19550415</v>
      </c>
      <c r="B8359">
        <v>0.4</v>
      </c>
      <c r="C8359">
        <v>0.13</v>
      </c>
      <c r="D8359">
        <v>0.49</v>
      </c>
      <c r="E8359">
        <v>5.0000000000000001E-3</v>
      </c>
    </row>
    <row r="8360" spans="1:5">
      <c r="A8360">
        <v>19550418</v>
      </c>
      <c r="B8360">
        <v>0.6</v>
      </c>
      <c r="C8360">
        <v>-0.52</v>
      </c>
      <c r="D8360">
        <v>-0.12</v>
      </c>
      <c r="E8360">
        <v>5.0000000000000001E-3</v>
      </c>
    </row>
    <row r="8361" spans="1:5">
      <c r="A8361">
        <v>19550419</v>
      </c>
      <c r="B8361">
        <v>-0.16</v>
      </c>
      <c r="C8361">
        <v>-0.13</v>
      </c>
      <c r="D8361">
        <v>0.26</v>
      </c>
      <c r="E8361">
        <v>5.0000000000000001E-3</v>
      </c>
    </row>
    <row r="8362" spans="1:5">
      <c r="A8362">
        <v>19550420</v>
      </c>
      <c r="B8362">
        <v>0.18</v>
      </c>
      <c r="C8362">
        <v>0.01</v>
      </c>
      <c r="D8362">
        <v>0.18</v>
      </c>
      <c r="E8362">
        <v>5.0000000000000001E-3</v>
      </c>
    </row>
    <row r="8363" spans="1:5">
      <c r="A8363">
        <v>19550421</v>
      </c>
      <c r="B8363">
        <v>-0.08</v>
      </c>
      <c r="C8363">
        <v>-0.04</v>
      </c>
      <c r="D8363">
        <v>0.04</v>
      </c>
      <c r="E8363">
        <v>5.0000000000000001E-3</v>
      </c>
    </row>
    <row r="8364" spans="1:5">
      <c r="A8364">
        <v>19550422</v>
      </c>
      <c r="B8364">
        <v>-0.75</v>
      </c>
      <c r="C8364">
        <v>0.04</v>
      </c>
      <c r="D8364">
        <v>-0.26</v>
      </c>
      <c r="E8364">
        <v>5.0000000000000001E-3</v>
      </c>
    </row>
    <row r="8365" spans="1:5">
      <c r="A8365">
        <v>19550425</v>
      </c>
      <c r="B8365">
        <v>0.26</v>
      </c>
      <c r="C8365">
        <v>-0.14000000000000001</v>
      </c>
      <c r="D8365">
        <v>0.84</v>
      </c>
      <c r="E8365">
        <v>5.0000000000000001E-3</v>
      </c>
    </row>
    <row r="8366" spans="1:5">
      <c r="A8366">
        <v>19550426</v>
      </c>
      <c r="B8366">
        <v>0.56999999999999995</v>
      </c>
      <c r="C8366">
        <v>-0.4</v>
      </c>
      <c r="D8366">
        <v>-0.01</v>
      </c>
      <c r="E8366">
        <v>5.0000000000000001E-3</v>
      </c>
    </row>
    <row r="8367" spans="1:5">
      <c r="A8367">
        <v>19550427</v>
      </c>
      <c r="B8367">
        <v>-0.4</v>
      </c>
      <c r="C8367">
        <v>0.1</v>
      </c>
      <c r="D8367">
        <v>-0.63</v>
      </c>
      <c r="E8367">
        <v>5.0000000000000001E-3</v>
      </c>
    </row>
    <row r="8368" spans="1:5">
      <c r="A8368">
        <v>19550428</v>
      </c>
      <c r="B8368">
        <v>-0.81</v>
      </c>
      <c r="C8368">
        <v>0.47</v>
      </c>
      <c r="D8368">
        <v>-0.52</v>
      </c>
      <c r="E8368">
        <v>5.0000000000000001E-3</v>
      </c>
    </row>
    <row r="8369" spans="1:5">
      <c r="A8369">
        <v>19550429</v>
      </c>
      <c r="B8369">
        <v>0.6</v>
      </c>
      <c r="C8369">
        <v>0.03</v>
      </c>
      <c r="D8369">
        <v>0.17</v>
      </c>
      <c r="E8369">
        <v>5.0000000000000001E-3</v>
      </c>
    </row>
    <row r="8370" spans="1:5">
      <c r="A8370">
        <v>19550502</v>
      </c>
      <c r="B8370">
        <v>0.13</v>
      </c>
      <c r="C8370">
        <v>-0.41</v>
      </c>
      <c r="D8370">
        <v>-0.02</v>
      </c>
      <c r="E8370">
        <v>7.0000000000000001E-3</v>
      </c>
    </row>
    <row r="8371" spans="1:5">
      <c r="A8371">
        <v>19550503</v>
      </c>
      <c r="B8371">
        <v>-0.85</v>
      </c>
      <c r="C8371">
        <v>-0.24</v>
      </c>
      <c r="D8371">
        <v>-0.76</v>
      </c>
      <c r="E8371">
        <v>7.0000000000000001E-3</v>
      </c>
    </row>
    <row r="8372" spans="1:5">
      <c r="A8372">
        <v>19550504</v>
      </c>
      <c r="B8372">
        <v>0.12</v>
      </c>
      <c r="C8372">
        <v>0.01</v>
      </c>
      <c r="D8372">
        <v>0.38</v>
      </c>
      <c r="E8372">
        <v>7.0000000000000001E-3</v>
      </c>
    </row>
    <row r="8373" spans="1:5">
      <c r="A8373">
        <v>19550505</v>
      </c>
      <c r="B8373">
        <v>0.47</v>
      </c>
      <c r="C8373">
        <v>0.09</v>
      </c>
      <c r="D8373">
        <v>0.04</v>
      </c>
      <c r="E8373">
        <v>7.0000000000000001E-3</v>
      </c>
    </row>
    <row r="8374" spans="1:5">
      <c r="A8374">
        <v>19550506</v>
      </c>
      <c r="B8374">
        <v>0.3</v>
      </c>
      <c r="C8374">
        <v>0.03</v>
      </c>
      <c r="D8374">
        <v>0.4</v>
      </c>
      <c r="E8374">
        <v>7.0000000000000001E-3</v>
      </c>
    </row>
    <row r="8375" spans="1:5">
      <c r="A8375">
        <v>19550509</v>
      </c>
      <c r="B8375">
        <v>0.11</v>
      </c>
      <c r="C8375">
        <v>-0.13</v>
      </c>
      <c r="D8375">
        <v>0</v>
      </c>
      <c r="E8375">
        <v>7.0000000000000001E-3</v>
      </c>
    </row>
    <row r="8376" spans="1:5">
      <c r="A8376">
        <v>19550510</v>
      </c>
      <c r="B8376">
        <v>-0.2</v>
      </c>
      <c r="C8376">
        <v>-0.2</v>
      </c>
      <c r="D8376">
        <v>-0.46</v>
      </c>
      <c r="E8376">
        <v>7.0000000000000001E-3</v>
      </c>
    </row>
    <row r="8377" spans="1:5">
      <c r="A8377">
        <v>19550511</v>
      </c>
      <c r="B8377">
        <v>-0.93</v>
      </c>
      <c r="C8377">
        <v>0.27</v>
      </c>
      <c r="D8377">
        <v>-0.33</v>
      </c>
      <c r="E8377">
        <v>7.0000000000000001E-3</v>
      </c>
    </row>
    <row r="8378" spans="1:5">
      <c r="A8378">
        <v>19550512</v>
      </c>
      <c r="B8378">
        <v>-0.57999999999999996</v>
      </c>
      <c r="C8378">
        <v>0.32</v>
      </c>
      <c r="D8378">
        <v>-0.49</v>
      </c>
      <c r="E8378">
        <v>7.0000000000000001E-3</v>
      </c>
    </row>
    <row r="8379" spans="1:5">
      <c r="A8379">
        <v>19550513</v>
      </c>
      <c r="B8379">
        <v>0.56999999999999995</v>
      </c>
      <c r="C8379">
        <v>7.0000000000000007E-2</v>
      </c>
      <c r="D8379">
        <v>0.42</v>
      </c>
      <c r="E8379">
        <v>7.0000000000000001E-3</v>
      </c>
    </row>
    <row r="8380" spans="1:5">
      <c r="A8380">
        <v>19550516</v>
      </c>
      <c r="B8380">
        <v>-1.02</v>
      </c>
      <c r="C8380">
        <v>0.12</v>
      </c>
      <c r="D8380">
        <v>-0.68</v>
      </c>
      <c r="E8380">
        <v>7.0000000000000001E-3</v>
      </c>
    </row>
    <row r="8381" spans="1:5">
      <c r="A8381">
        <v>19550517</v>
      </c>
      <c r="B8381">
        <v>-0.05</v>
      </c>
      <c r="C8381">
        <v>0.12</v>
      </c>
      <c r="D8381">
        <v>7.0000000000000007E-2</v>
      </c>
      <c r="E8381">
        <v>7.0000000000000001E-3</v>
      </c>
    </row>
    <row r="8382" spans="1:5">
      <c r="A8382">
        <v>19550518</v>
      </c>
      <c r="B8382">
        <v>0.77</v>
      </c>
      <c r="C8382">
        <v>-0.02</v>
      </c>
      <c r="D8382">
        <v>0.64</v>
      </c>
      <c r="E8382">
        <v>7.0000000000000001E-3</v>
      </c>
    </row>
    <row r="8383" spans="1:5">
      <c r="A8383">
        <v>19550519</v>
      </c>
      <c r="B8383">
        <v>0.67</v>
      </c>
      <c r="C8383">
        <v>0.1</v>
      </c>
      <c r="D8383">
        <v>0.09</v>
      </c>
      <c r="E8383">
        <v>7.0000000000000001E-3</v>
      </c>
    </row>
    <row r="8384" spans="1:5">
      <c r="A8384">
        <v>19550520</v>
      </c>
      <c r="B8384">
        <v>0.66</v>
      </c>
      <c r="C8384">
        <v>-0.1</v>
      </c>
      <c r="D8384">
        <v>0.19</v>
      </c>
      <c r="E8384">
        <v>7.0000000000000001E-3</v>
      </c>
    </row>
    <row r="8385" spans="1:5">
      <c r="A8385">
        <v>19550523</v>
      </c>
      <c r="B8385">
        <v>-0.64</v>
      </c>
      <c r="C8385">
        <v>0.34</v>
      </c>
      <c r="D8385">
        <v>-0.55000000000000004</v>
      </c>
      <c r="E8385">
        <v>7.0000000000000001E-3</v>
      </c>
    </row>
    <row r="8386" spans="1:5">
      <c r="A8386">
        <v>19550524</v>
      </c>
      <c r="B8386">
        <v>0.11</v>
      </c>
      <c r="C8386">
        <v>-0.12</v>
      </c>
      <c r="D8386">
        <v>0.19</v>
      </c>
      <c r="E8386">
        <v>7.0000000000000001E-3</v>
      </c>
    </row>
    <row r="8387" spans="1:5">
      <c r="A8387">
        <v>19550525</v>
      </c>
      <c r="B8387">
        <v>0.48</v>
      </c>
      <c r="C8387">
        <v>-0.12</v>
      </c>
      <c r="D8387">
        <v>0.23</v>
      </c>
      <c r="E8387">
        <v>7.0000000000000001E-3</v>
      </c>
    </row>
    <row r="8388" spans="1:5">
      <c r="A8388">
        <v>19550526</v>
      </c>
      <c r="B8388">
        <v>0.7</v>
      </c>
      <c r="C8388">
        <v>-0.5</v>
      </c>
      <c r="D8388">
        <v>0.38</v>
      </c>
      <c r="E8388">
        <v>7.0000000000000001E-3</v>
      </c>
    </row>
    <row r="8389" spans="1:5">
      <c r="A8389">
        <v>19550527</v>
      </c>
      <c r="B8389">
        <v>0.14000000000000001</v>
      </c>
      <c r="C8389">
        <v>0.03</v>
      </c>
      <c r="D8389">
        <v>-0.4</v>
      </c>
      <c r="E8389">
        <v>7.0000000000000001E-3</v>
      </c>
    </row>
    <row r="8390" spans="1:5">
      <c r="A8390">
        <v>19550531</v>
      </c>
      <c r="B8390">
        <v>0.03</v>
      </c>
      <c r="C8390">
        <v>0.02</v>
      </c>
      <c r="D8390">
        <v>-0.15</v>
      </c>
      <c r="E8390">
        <v>7.0000000000000001E-3</v>
      </c>
    </row>
    <row r="8391" spans="1:5">
      <c r="A8391">
        <v>19550601</v>
      </c>
      <c r="B8391">
        <v>0.18</v>
      </c>
      <c r="C8391">
        <v>-0.21</v>
      </c>
      <c r="D8391">
        <v>-0.34</v>
      </c>
      <c r="E8391">
        <v>5.0000000000000001E-3</v>
      </c>
    </row>
    <row r="8392" spans="1:5">
      <c r="A8392">
        <v>19550602</v>
      </c>
      <c r="B8392">
        <v>0.28999999999999998</v>
      </c>
      <c r="C8392">
        <v>-0.24</v>
      </c>
      <c r="D8392">
        <v>0.15</v>
      </c>
      <c r="E8392">
        <v>5.0000000000000001E-3</v>
      </c>
    </row>
    <row r="8393" spans="1:5">
      <c r="A8393">
        <v>19550603</v>
      </c>
      <c r="B8393">
        <v>0.64</v>
      </c>
      <c r="C8393">
        <v>-0.46</v>
      </c>
      <c r="D8393">
        <v>0.57999999999999996</v>
      </c>
      <c r="E8393">
        <v>5.0000000000000001E-3</v>
      </c>
    </row>
    <row r="8394" spans="1:5">
      <c r="A8394">
        <v>19550606</v>
      </c>
      <c r="B8394">
        <v>0.53</v>
      </c>
      <c r="C8394">
        <v>-0.71</v>
      </c>
      <c r="D8394">
        <v>0.87</v>
      </c>
      <c r="E8394">
        <v>5.0000000000000001E-3</v>
      </c>
    </row>
    <row r="8395" spans="1:5">
      <c r="A8395">
        <v>19550607</v>
      </c>
      <c r="B8395">
        <v>0.69</v>
      </c>
      <c r="C8395">
        <v>-0.54</v>
      </c>
      <c r="D8395">
        <v>0.56000000000000005</v>
      </c>
      <c r="E8395">
        <v>5.0000000000000001E-3</v>
      </c>
    </row>
    <row r="8396" spans="1:5">
      <c r="A8396">
        <v>19550608</v>
      </c>
      <c r="B8396">
        <v>0.52</v>
      </c>
      <c r="C8396">
        <v>-0.38</v>
      </c>
      <c r="D8396">
        <v>0.17</v>
      </c>
      <c r="E8396">
        <v>5.0000000000000001E-3</v>
      </c>
    </row>
    <row r="8397" spans="1:5">
      <c r="A8397">
        <v>19550609</v>
      </c>
      <c r="B8397">
        <v>-0.51</v>
      </c>
      <c r="C8397">
        <v>0.17</v>
      </c>
      <c r="D8397">
        <v>-0.72</v>
      </c>
      <c r="E8397">
        <v>5.0000000000000001E-3</v>
      </c>
    </row>
    <row r="8398" spans="1:5">
      <c r="A8398">
        <v>19550610</v>
      </c>
      <c r="B8398">
        <v>0.51</v>
      </c>
      <c r="C8398">
        <v>-0.33</v>
      </c>
      <c r="D8398">
        <v>0.48</v>
      </c>
      <c r="E8398">
        <v>5.0000000000000001E-3</v>
      </c>
    </row>
    <row r="8399" spans="1:5">
      <c r="A8399">
        <v>19550613</v>
      </c>
      <c r="B8399">
        <v>0.89</v>
      </c>
      <c r="C8399">
        <v>-0.79</v>
      </c>
      <c r="D8399">
        <v>0.19</v>
      </c>
      <c r="E8399">
        <v>5.0000000000000001E-3</v>
      </c>
    </row>
    <row r="8400" spans="1:5">
      <c r="A8400">
        <v>19550614</v>
      </c>
      <c r="B8400">
        <v>-0.02</v>
      </c>
      <c r="C8400">
        <v>-0.02</v>
      </c>
      <c r="D8400">
        <v>-0.14000000000000001</v>
      </c>
      <c r="E8400">
        <v>5.0000000000000001E-3</v>
      </c>
    </row>
    <row r="8401" spans="1:5">
      <c r="A8401">
        <v>19550615</v>
      </c>
      <c r="B8401">
        <v>0.68</v>
      </c>
      <c r="C8401">
        <v>-0.18</v>
      </c>
      <c r="D8401">
        <v>-0.04</v>
      </c>
      <c r="E8401">
        <v>5.0000000000000001E-3</v>
      </c>
    </row>
    <row r="8402" spans="1:5">
      <c r="A8402">
        <v>19550616</v>
      </c>
      <c r="B8402">
        <v>0.15</v>
      </c>
      <c r="C8402">
        <v>0.1</v>
      </c>
      <c r="D8402">
        <v>-0.08</v>
      </c>
      <c r="E8402">
        <v>5.0000000000000001E-3</v>
      </c>
    </row>
    <row r="8403" spans="1:5">
      <c r="A8403">
        <v>19550617</v>
      </c>
      <c r="B8403">
        <v>0.28000000000000003</v>
      </c>
      <c r="C8403">
        <v>-0.09</v>
      </c>
      <c r="D8403">
        <v>0.27</v>
      </c>
      <c r="E8403">
        <v>5.0000000000000001E-3</v>
      </c>
    </row>
    <row r="8404" spans="1:5">
      <c r="A8404">
        <v>19550620</v>
      </c>
      <c r="B8404">
        <v>0.23</v>
      </c>
      <c r="C8404">
        <v>-0.1</v>
      </c>
      <c r="D8404">
        <v>-0.31</v>
      </c>
      <c r="E8404">
        <v>5.0000000000000001E-3</v>
      </c>
    </row>
    <row r="8405" spans="1:5">
      <c r="A8405">
        <v>19550621</v>
      </c>
      <c r="B8405">
        <v>0.45</v>
      </c>
      <c r="C8405">
        <v>-0.14000000000000001</v>
      </c>
      <c r="D8405">
        <v>-0.14000000000000001</v>
      </c>
      <c r="E8405">
        <v>5.0000000000000001E-3</v>
      </c>
    </row>
    <row r="8406" spans="1:5">
      <c r="A8406">
        <v>19550622</v>
      </c>
      <c r="B8406">
        <v>0.19</v>
      </c>
      <c r="C8406">
        <v>-0.12</v>
      </c>
      <c r="D8406">
        <v>0.47</v>
      </c>
      <c r="E8406">
        <v>5.0000000000000001E-3</v>
      </c>
    </row>
    <row r="8407" spans="1:5">
      <c r="A8407">
        <v>19550623</v>
      </c>
      <c r="B8407">
        <v>0.11</v>
      </c>
      <c r="C8407">
        <v>-0.06</v>
      </c>
      <c r="D8407">
        <v>-0.36</v>
      </c>
      <c r="E8407">
        <v>5.0000000000000001E-3</v>
      </c>
    </row>
    <row r="8408" spans="1:5">
      <c r="A8408">
        <v>19550624</v>
      </c>
      <c r="B8408">
        <v>0.11</v>
      </c>
      <c r="C8408">
        <v>0.08</v>
      </c>
      <c r="D8408">
        <v>-0.24</v>
      </c>
      <c r="E8408">
        <v>5.0000000000000001E-3</v>
      </c>
    </row>
    <row r="8409" spans="1:5">
      <c r="A8409">
        <v>19550627</v>
      </c>
      <c r="B8409">
        <v>0.08</v>
      </c>
      <c r="C8409">
        <v>-0.34</v>
      </c>
      <c r="D8409">
        <v>0.5</v>
      </c>
      <c r="E8409">
        <v>5.0000000000000001E-3</v>
      </c>
    </row>
    <row r="8410" spans="1:5">
      <c r="A8410">
        <v>19550628</v>
      </c>
      <c r="B8410">
        <v>-0.35</v>
      </c>
      <c r="C8410">
        <v>0.28000000000000003</v>
      </c>
      <c r="D8410">
        <v>-0.46</v>
      </c>
      <c r="E8410">
        <v>5.0000000000000001E-3</v>
      </c>
    </row>
    <row r="8411" spans="1:5">
      <c r="A8411">
        <v>19550629</v>
      </c>
      <c r="B8411">
        <v>0.13</v>
      </c>
      <c r="C8411">
        <v>-0.17</v>
      </c>
      <c r="D8411">
        <v>0.28000000000000003</v>
      </c>
      <c r="E8411">
        <v>5.0000000000000001E-3</v>
      </c>
    </row>
    <row r="8412" spans="1:5">
      <c r="A8412">
        <v>19550630</v>
      </c>
      <c r="B8412">
        <v>0.56000000000000005</v>
      </c>
      <c r="C8412">
        <v>-0.19</v>
      </c>
      <c r="D8412">
        <v>0.16</v>
      </c>
      <c r="E8412">
        <v>5.0000000000000001E-3</v>
      </c>
    </row>
    <row r="8413" spans="1:5">
      <c r="A8413">
        <v>19550701</v>
      </c>
      <c r="B8413">
        <v>0.39</v>
      </c>
      <c r="C8413">
        <v>-0.12</v>
      </c>
      <c r="D8413">
        <v>0.12</v>
      </c>
      <c r="E8413">
        <v>5.0000000000000001E-3</v>
      </c>
    </row>
    <row r="8414" spans="1:5">
      <c r="A8414">
        <v>19550705</v>
      </c>
      <c r="B8414">
        <v>0.91</v>
      </c>
      <c r="C8414">
        <v>-0.54</v>
      </c>
      <c r="D8414">
        <v>-0.23</v>
      </c>
      <c r="E8414">
        <v>5.0000000000000001E-3</v>
      </c>
    </row>
    <row r="8415" spans="1:5">
      <c r="A8415">
        <v>19550706</v>
      </c>
      <c r="B8415">
        <v>1.2</v>
      </c>
      <c r="C8415">
        <v>-1.44</v>
      </c>
      <c r="D8415">
        <v>-1.03</v>
      </c>
      <c r="E8415">
        <v>5.0000000000000001E-3</v>
      </c>
    </row>
    <row r="8416" spans="1:5">
      <c r="A8416">
        <v>19550707</v>
      </c>
      <c r="B8416">
        <v>-1.39</v>
      </c>
      <c r="C8416">
        <v>7.0000000000000007E-2</v>
      </c>
      <c r="D8416">
        <v>0.16</v>
      </c>
      <c r="E8416">
        <v>5.0000000000000001E-3</v>
      </c>
    </row>
    <row r="8417" spans="1:5">
      <c r="A8417">
        <v>19550708</v>
      </c>
      <c r="B8417">
        <v>-0.1</v>
      </c>
      <c r="C8417">
        <v>0.08</v>
      </c>
      <c r="D8417">
        <v>0.01</v>
      </c>
      <c r="E8417">
        <v>5.0000000000000001E-3</v>
      </c>
    </row>
    <row r="8418" spans="1:5">
      <c r="A8418">
        <v>19550711</v>
      </c>
      <c r="B8418">
        <v>0.47</v>
      </c>
      <c r="C8418">
        <v>-7.0000000000000007E-2</v>
      </c>
      <c r="D8418">
        <v>0.37</v>
      </c>
      <c r="E8418">
        <v>5.0000000000000001E-3</v>
      </c>
    </row>
    <row r="8419" spans="1:5">
      <c r="A8419">
        <v>19550712</v>
      </c>
      <c r="B8419">
        <v>-0.13</v>
      </c>
      <c r="C8419">
        <v>0.2</v>
      </c>
      <c r="D8419">
        <v>-0.06</v>
      </c>
      <c r="E8419">
        <v>5.0000000000000001E-3</v>
      </c>
    </row>
    <row r="8420" spans="1:5">
      <c r="A8420">
        <v>19550713</v>
      </c>
      <c r="B8420">
        <v>-0.95</v>
      </c>
      <c r="C8420">
        <v>0.32</v>
      </c>
      <c r="D8420">
        <v>0.38</v>
      </c>
      <c r="E8420">
        <v>5.0000000000000001E-3</v>
      </c>
    </row>
    <row r="8421" spans="1:5">
      <c r="A8421">
        <v>19550714</v>
      </c>
      <c r="B8421">
        <v>0.21</v>
      </c>
      <c r="C8421">
        <v>0</v>
      </c>
      <c r="D8421">
        <v>0.38</v>
      </c>
      <c r="E8421">
        <v>5.0000000000000001E-3</v>
      </c>
    </row>
    <row r="8422" spans="1:5">
      <c r="A8422">
        <v>19550715</v>
      </c>
      <c r="B8422">
        <v>0.42</v>
      </c>
      <c r="C8422">
        <v>0.02</v>
      </c>
      <c r="D8422">
        <v>0.33</v>
      </c>
      <c r="E8422">
        <v>5.0000000000000001E-3</v>
      </c>
    </row>
    <row r="8423" spans="1:5">
      <c r="A8423">
        <v>19550718</v>
      </c>
      <c r="B8423">
        <v>-0.15</v>
      </c>
      <c r="C8423">
        <v>-0.17</v>
      </c>
      <c r="D8423">
        <v>0.08</v>
      </c>
      <c r="E8423">
        <v>5.0000000000000001E-3</v>
      </c>
    </row>
    <row r="8424" spans="1:5">
      <c r="A8424">
        <v>19550719</v>
      </c>
      <c r="B8424">
        <v>-0.57999999999999996</v>
      </c>
      <c r="C8424">
        <v>0.48</v>
      </c>
      <c r="D8424">
        <v>-0.02</v>
      </c>
      <c r="E8424">
        <v>5.0000000000000001E-3</v>
      </c>
    </row>
    <row r="8425" spans="1:5">
      <c r="A8425">
        <v>19550720</v>
      </c>
      <c r="B8425">
        <v>0.23</v>
      </c>
      <c r="C8425">
        <v>0.2</v>
      </c>
      <c r="D8425">
        <v>0.34</v>
      </c>
      <c r="E8425">
        <v>5.0000000000000001E-3</v>
      </c>
    </row>
    <row r="8426" spans="1:5">
      <c r="A8426">
        <v>19550721</v>
      </c>
      <c r="B8426">
        <v>0.76</v>
      </c>
      <c r="C8426">
        <v>0.13</v>
      </c>
      <c r="D8426">
        <v>-0.2</v>
      </c>
      <c r="E8426">
        <v>5.0000000000000001E-3</v>
      </c>
    </row>
    <row r="8427" spans="1:5">
      <c r="A8427">
        <v>19550722</v>
      </c>
      <c r="B8427">
        <v>0.71</v>
      </c>
      <c r="C8427">
        <v>-0.28999999999999998</v>
      </c>
      <c r="D8427">
        <v>0.35</v>
      </c>
      <c r="E8427">
        <v>5.0000000000000001E-3</v>
      </c>
    </row>
    <row r="8428" spans="1:5">
      <c r="A8428">
        <v>19550725</v>
      </c>
      <c r="B8428">
        <v>0.48</v>
      </c>
      <c r="C8428">
        <v>-0.1</v>
      </c>
      <c r="D8428">
        <v>-0.23</v>
      </c>
      <c r="E8428">
        <v>5.0000000000000001E-3</v>
      </c>
    </row>
    <row r="8429" spans="1:5">
      <c r="A8429">
        <v>19550726</v>
      </c>
      <c r="B8429">
        <v>-0.01</v>
      </c>
      <c r="C8429">
        <v>-0.38</v>
      </c>
      <c r="D8429">
        <v>0.14000000000000001</v>
      </c>
      <c r="E8429">
        <v>5.0000000000000001E-3</v>
      </c>
    </row>
    <row r="8430" spans="1:5">
      <c r="A8430">
        <v>19550727</v>
      </c>
      <c r="B8430">
        <v>0.05</v>
      </c>
      <c r="C8430">
        <v>-0.11</v>
      </c>
      <c r="D8430">
        <v>0</v>
      </c>
      <c r="E8430">
        <v>5.0000000000000001E-3</v>
      </c>
    </row>
    <row r="8431" spans="1:5">
      <c r="A8431">
        <v>19550728</v>
      </c>
      <c r="B8431">
        <v>-0.48</v>
      </c>
      <c r="C8431">
        <v>0.27</v>
      </c>
      <c r="D8431">
        <v>-0.15</v>
      </c>
      <c r="E8431">
        <v>5.0000000000000001E-3</v>
      </c>
    </row>
    <row r="8432" spans="1:5">
      <c r="A8432">
        <v>19550729</v>
      </c>
      <c r="B8432">
        <v>-0.13</v>
      </c>
      <c r="C8432">
        <v>0.1</v>
      </c>
      <c r="D8432">
        <v>-0.12</v>
      </c>
      <c r="E8432">
        <v>5.0000000000000001E-3</v>
      </c>
    </row>
    <row r="8433" spans="1:5">
      <c r="A8433">
        <v>19550801</v>
      </c>
      <c r="B8433">
        <v>-1.1399999999999999</v>
      </c>
      <c r="C8433">
        <v>0.28000000000000003</v>
      </c>
      <c r="D8433">
        <v>0.01</v>
      </c>
      <c r="E8433">
        <v>7.0000000000000001E-3</v>
      </c>
    </row>
    <row r="8434" spans="1:5">
      <c r="A8434">
        <v>19550802</v>
      </c>
      <c r="B8434">
        <v>0.11</v>
      </c>
      <c r="C8434">
        <v>0.18</v>
      </c>
      <c r="D8434">
        <v>0.08</v>
      </c>
      <c r="E8434">
        <v>7.0000000000000001E-3</v>
      </c>
    </row>
    <row r="8435" spans="1:5">
      <c r="A8435">
        <v>19550803</v>
      </c>
      <c r="B8435">
        <v>0.21</v>
      </c>
      <c r="C8435">
        <v>0.1</v>
      </c>
      <c r="D8435">
        <v>-0.16</v>
      </c>
      <c r="E8435">
        <v>7.0000000000000001E-3</v>
      </c>
    </row>
    <row r="8436" spans="1:5">
      <c r="A8436">
        <v>19550804</v>
      </c>
      <c r="B8436">
        <v>-1.24</v>
      </c>
      <c r="C8436">
        <v>0.31</v>
      </c>
      <c r="D8436">
        <v>-0.12</v>
      </c>
      <c r="E8436">
        <v>7.0000000000000001E-3</v>
      </c>
    </row>
    <row r="8437" spans="1:5">
      <c r="A8437">
        <v>19550805</v>
      </c>
      <c r="B8437">
        <v>0.53</v>
      </c>
      <c r="C8437">
        <v>0.02</v>
      </c>
      <c r="D8437">
        <v>-0.06</v>
      </c>
      <c r="E8437">
        <v>7.0000000000000001E-3</v>
      </c>
    </row>
    <row r="8438" spans="1:5">
      <c r="A8438">
        <v>19550808</v>
      </c>
      <c r="B8438">
        <v>-0.49</v>
      </c>
      <c r="C8438">
        <v>-0.09</v>
      </c>
      <c r="D8438">
        <v>0.05</v>
      </c>
      <c r="E8438">
        <v>7.0000000000000001E-3</v>
      </c>
    </row>
    <row r="8439" spans="1:5">
      <c r="A8439">
        <v>19550809</v>
      </c>
      <c r="B8439">
        <v>-1.04</v>
      </c>
      <c r="C8439">
        <v>0.15</v>
      </c>
      <c r="D8439">
        <v>-0.12</v>
      </c>
      <c r="E8439">
        <v>7.0000000000000001E-3</v>
      </c>
    </row>
    <row r="8440" spans="1:5">
      <c r="A8440">
        <v>19550810</v>
      </c>
      <c r="B8440">
        <v>0.14000000000000001</v>
      </c>
      <c r="C8440">
        <v>0.04</v>
      </c>
      <c r="D8440">
        <v>-0.19</v>
      </c>
      <c r="E8440">
        <v>7.0000000000000001E-3</v>
      </c>
    </row>
    <row r="8441" spans="1:5">
      <c r="A8441">
        <v>19550811</v>
      </c>
      <c r="B8441">
        <v>0.84</v>
      </c>
      <c r="C8441">
        <v>-0.39</v>
      </c>
      <c r="D8441">
        <v>0.56999999999999995</v>
      </c>
      <c r="E8441">
        <v>7.0000000000000001E-3</v>
      </c>
    </row>
    <row r="8442" spans="1:5">
      <c r="A8442">
        <v>19550812</v>
      </c>
      <c r="B8442">
        <v>0.28000000000000003</v>
      </c>
      <c r="C8442">
        <v>0</v>
      </c>
      <c r="D8442">
        <v>-0.17</v>
      </c>
      <c r="E8442">
        <v>7.0000000000000001E-3</v>
      </c>
    </row>
    <row r="8443" spans="1:5">
      <c r="A8443">
        <v>19550815</v>
      </c>
      <c r="B8443">
        <v>-0.15</v>
      </c>
      <c r="C8443">
        <v>0</v>
      </c>
      <c r="D8443">
        <v>0.11</v>
      </c>
      <c r="E8443">
        <v>7.0000000000000001E-3</v>
      </c>
    </row>
    <row r="8444" spans="1:5">
      <c r="A8444">
        <v>19550816</v>
      </c>
      <c r="B8444">
        <v>-0.53</v>
      </c>
      <c r="C8444">
        <v>0.1</v>
      </c>
      <c r="D8444">
        <v>0.28999999999999998</v>
      </c>
      <c r="E8444">
        <v>7.0000000000000001E-3</v>
      </c>
    </row>
    <row r="8445" spans="1:5">
      <c r="A8445">
        <v>19550817</v>
      </c>
      <c r="B8445">
        <v>-0.04</v>
      </c>
      <c r="C8445">
        <v>-0.24</v>
      </c>
      <c r="D8445">
        <v>0.24</v>
      </c>
      <c r="E8445">
        <v>7.0000000000000001E-3</v>
      </c>
    </row>
    <row r="8446" spans="1:5">
      <c r="A8446">
        <v>19550818</v>
      </c>
      <c r="B8446">
        <v>-0.01</v>
      </c>
      <c r="C8446">
        <v>0.05</v>
      </c>
      <c r="D8446">
        <v>0.15</v>
      </c>
      <c r="E8446">
        <v>7.0000000000000001E-3</v>
      </c>
    </row>
    <row r="8447" spans="1:5">
      <c r="A8447">
        <v>19550819</v>
      </c>
      <c r="B8447">
        <v>0.14000000000000001</v>
      </c>
      <c r="C8447">
        <v>-0.01</v>
      </c>
      <c r="D8447">
        <v>7.0000000000000007E-2</v>
      </c>
      <c r="E8447">
        <v>7.0000000000000001E-3</v>
      </c>
    </row>
    <row r="8448" spans="1:5">
      <c r="A8448">
        <v>19550822</v>
      </c>
      <c r="B8448">
        <v>-0.11</v>
      </c>
      <c r="C8448">
        <v>-0.19</v>
      </c>
      <c r="D8448">
        <v>0.12</v>
      </c>
      <c r="E8448">
        <v>7.0000000000000001E-3</v>
      </c>
    </row>
    <row r="8449" spans="1:5">
      <c r="A8449">
        <v>19550823</v>
      </c>
      <c r="B8449">
        <v>0.94</v>
      </c>
      <c r="C8449">
        <v>-0.64</v>
      </c>
      <c r="D8449">
        <v>0.27</v>
      </c>
      <c r="E8449">
        <v>7.0000000000000001E-3</v>
      </c>
    </row>
    <row r="8450" spans="1:5">
      <c r="A8450">
        <v>19550824</v>
      </c>
      <c r="B8450">
        <v>0.38</v>
      </c>
      <c r="C8450">
        <v>0</v>
      </c>
      <c r="D8450">
        <v>0.15</v>
      </c>
      <c r="E8450">
        <v>7.0000000000000001E-3</v>
      </c>
    </row>
    <row r="8451" spans="1:5">
      <c r="A8451">
        <v>19550825</v>
      </c>
      <c r="B8451">
        <v>0.45</v>
      </c>
      <c r="C8451">
        <v>-0.03</v>
      </c>
      <c r="D8451">
        <v>-7.0000000000000007E-2</v>
      </c>
      <c r="E8451">
        <v>7.0000000000000001E-3</v>
      </c>
    </row>
    <row r="8452" spans="1:5">
      <c r="A8452">
        <v>19550826</v>
      </c>
      <c r="B8452">
        <v>0.39</v>
      </c>
      <c r="C8452">
        <v>0</v>
      </c>
      <c r="D8452">
        <v>-0.2</v>
      </c>
      <c r="E8452">
        <v>7.0000000000000001E-3</v>
      </c>
    </row>
    <row r="8453" spans="1:5">
      <c r="A8453">
        <v>19550829</v>
      </c>
      <c r="B8453">
        <v>0.08</v>
      </c>
      <c r="C8453">
        <v>0.06</v>
      </c>
      <c r="D8453">
        <v>-0.16</v>
      </c>
      <c r="E8453">
        <v>7.0000000000000001E-3</v>
      </c>
    </row>
    <row r="8454" spans="1:5">
      <c r="A8454">
        <v>19550830</v>
      </c>
      <c r="B8454">
        <v>0.02</v>
      </c>
      <c r="C8454">
        <v>0</v>
      </c>
      <c r="D8454">
        <v>-0.17</v>
      </c>
      <c r="E8454">
        <v>7.0000000000000001E-3</v>
      </c>
    </row>
    <row r="8455" spans="1:5">
      <c r="A8455">
        <v>19550831</v>
      </c>
      <c r="B8455">
        <v>0.5</v>
      </c>
      <c r="C8455">
        <v>-0.09</v>
      </c>
      <c r="D8455">
        <v>-0.12</v>
      </c>
      <c r="E8455">
        <v>7.0000000000000001E-3</v>
      </c>
    </row>
    <row r="8456" spans="1:5">
      <c r="A8456">
        <v>19550901</v>
      </c>
      <c r="B8456">
        <v>0.28000000000000003</v>
      </c>
      <c r="C8456">
        <v>-0.01</v>
      </c>
      <c r="D8456">
        <v>-0.22</v>
      </c>
      <c r="E8456">
        <v>8.0000000000000002E-3</v>
      </c>
    </row>
    <row r="8457" spans="1:5">
      <c r="A8457">
        <v>19550902</v>
      </c>
      <c r="B8457">
        <v>0.43</v>
      </c>
      <c r="C8457">
        <v>-0.09</v>
      </c>
      <c r="D8457">
        <v>0.09</v>
      </c>
      <c r="E8457">
        <v>8.0000000000000002E-3</v>
      </c>
    </row>
    <row r="8458" spans="1:5">
      <c r="A8458">
        <v>19550906</v>
      </c>
      <c r="B8458">
        <v>0.56000000000000005</v>
      </c>
      <c r="C8458">
        <v>-0.24</v>
      </c>
      <c r="D8458">
        <v>0.01</v>
      </c>
      <c r="E8458">
        <v>8.0000000000000002E-3</v>
      </c>
    </row>
    <row r="8459" spans="1:5">
      <c r="A8459">
        <v>19550907</v>
      </c>
      <c r="B8459">
        <v>0.03</v>
      </c>
      <c r="C8459">
        <v>-0.22</v>
      </c>
      <c r="D8459">
        <v>0.43</v>
      </c>
      <c r="E8459">
        <v>8.0000000000000002E-3</v>
      </c>
    </row>
    <row r="8460" spans="1:5">
      <c r="A8460">
        <v>19550908</v>
      </c>
      <c r="B8460">
        <v>0.19</v>
      </c>
      <c r="C8460">
        <v>0.2</v>
      </c>
      <c r="D8460">
        <v>0.04</v>
      </c>
      <c r="E8460">
        <v>8.0000000000000002E-3</v>
      </c>
    </row>
    <row r="8461" spans="1:5">
      <c r="A8461">
        <v>19550909</v>
      </c>
      <c r="B8461">
        <v>0.13</v>
      </c>
      <c r="C8461">
        <v>0.08</v>
      </c>
      <c r="D8461">
        <v>0.16</v>
      </c>
      <c r="E8461">
        <v>8.0000000000000002E-3</v>
      </c>
    </row>
    <row r="8462" spans="1:5">
      <c r="A8462">
        <v>19550912</v>
      </c>
      <c r="B8462">
        <v>0.45</v>
      </c>
      <c r="C8462">
        <v>-0.12</v>
      </c>
      <c r="D8462">
        <v>-0.35</v>
      </c>
      <c r="E8462">
        <v>8.0000000000000002E-3</v>
      </c>
    </row>
    <row r="8463" spans="1:5">
      <c r="A8463">
        <v>19550913</v>
      </c>
      <c r="B8463">
        <v>0.63</v>
      </c>
      <c r="C8463">
        <v>-0.46</v>
      </c>
      <c r="D8463">
        <v>-0.48</v>
      </c>
      <c r="E8463">
        <v>8.0000000000000002E-3</v>
      </c>
    </row>
    <row r="8464" spans="1:5">
      <c r="A8464">
        <v>19550914</v>
      </c>
      <c r="B8464">
        <v>0.23</v>
      </c>
      <c r="C8464">
        <v>-0.09</v>
      </c>
      <c r="D8464">
        <v>0.35</v>
      </c>
      <c r="E8464">
        <v>8.0000000000000002E-3</v>
      </c>
    </row>
    <row r="8465" spans="1:5">
      <c r="A8465">
        <v>19550915</v>
      </c>
      <c r="B8465">
        <v>-0.13</v>
      </c>
      <c r="C8465">
        <v>0.26</v>
      </c>
      <c r="D8465">
        <v>0.01</v>
      </c>
      <c r="E8465">
        <v>8.0000000000000002E-3</v>
      </c>
    </row>
    <row r="8466" spans="1:5">
      <c r="A8466">
        <v>19550916</v>
      </c>
      <c r="B8466">
        <v>0.44</v>
      </c>
      <c r="C8466">
        <v>-0.03</v>
      </c>
      <c r="D8466">
        <v>-0.12</v>
      </c>
      <c r="E8466">
        <v>8.0000000000000002E-3</v>
      </c>
    </row>
    <row r="8467" spans="1:5">
      <c r="A8467">
        <v>19550919</v>
      </c>
      <c r="B8467">
        <v>0.02</v>
      </c>
      <c r="C8467">
        <v>0</v>
      </c>
      <c r="D8467">
        <v>-0.23</v>
      </c>
      <c r="E8467">
        <v>8.0000000000000002E-3</v>
      </c>
    </row>
    <row r="8468" spans="1:5">
      <c r="A8468">
        <v>19550920</v>
      </c>
      <c r="B8468">
        <v>-0.04</v>
      </c>
      <c r="C8468">
        <v>0.14000000000000001</v>
      </c>
      <c r="D8468">
        <v>0.03</v>
      </c>
      <c r="E8468">
        <v>8.0000000000000002E-3</v>
      </c>
    </row>
    <row r="8469" spans="1:5">
      <c r="A8469">
        <v>19550921</v>
      </c>
      <c r="B8469">
        <v>0.43</v>
      </c>
      <c r="C8469">
        <v>-0.15</v>
      </c>
      <c r="D8469">
        <v>-0.17</v>
      </c>
      <c r="E8469">
        <v>8.0000000000000002E-3</v>
      </c>
    </row>
    <row r="8470" spans="1:5">
      <c r="A8470">
        <v>19550922</v>
      </c>
      <c r="B8470">
        <v>0.04</v>
      </c>
      <c r="C8470">
        <v>0.03</v>
      </c>
      <c r="D8470">
        <v>0.1</v>
      </c>
      <c r="E8470">
        <v>8.0000000000000002E-3</v>
      </c>
    </row>
    <row r="8471" spans="1:5">
      <c r="A8471">
        <v>19550923</v>
      </c>
      <c r="B8471">
        <v>0.39</v>
      </c>
      <c r="C8471">
        <v>-0.28999999999999998</v>
      </c>
      <c r="D8471">
        <v>0.22</v>
      </c>
      <c r="E8471">
        <v>8.0000000000000002E-3</v>
      </c>
    </row>
    <row r="8472" spans="1:5">
      <c r="A8472">
        <v>19550926</v>
      </c>
      <c r="B8472">
        <v>-6.52</v>
      </c>
      <c r="C8472">
        <v>0.4</v>
      </c>
      <c r="D8472">
        <v>-0.48</v>
      </c>
      <c r="E8472">
        <v>8.0000000000000002E-3</v>
      </c>
    </row>
    <row r="8473" spans="1:5">
      <c r="A8473">
        <v>19550927</v>
      </c>
      <c r="B8473">
        <v>2.17</v>
      </c>
      <c r="C8473">
        <v>-0.36</v>
      </c>
      <c r="D8473">
        <v>-0.56000000000000005</v>
      </c>
      <c r="E8473">
        <v>8.0000000000000002E-3</v>
      </c>
    </row>
    <row r="8474" spans="1:5">
      <c r="A8474">
        <v>19550928</v>
      </c>
      <c r="B8474">
        <v>1.27</v>
      </c>
      <c r="C8474">
        <v>0.45</v>
      </c>
      <c r="D8474">
        <v>-0.2</v>
      </c>
      <c r="E8474">
        <v>8.0000000000000002E-3</v>
      </c>
    </row>
    <row r="8475" spans="1:5">
      <c r="A8475">
        <v>19550929</v>
      </c>
      <c r="B8475">
        <v>-0.61</v>
      </c>
      <c r="C8475">
        <v>0.52</v>
      </c>
      <c r="D8475">
        <v>0.32</v>
      </c>
      <c r="E8475">
        <v>8.0000000000000002E-3</v>
      </c>
    </row>
    <row r="8476" spans="1:5">
      <c r="A8476">
        <v>19550930</v>
      </c>
      <c r="B8476">
        <v>-0.5</v>
      </c>
      <c r="C8476">
        <v>0.32</v>
      </c>
      <c r="D8476">
        <v>-0.11</v>
      </c>
      <c r="E8476">
        <v>8.0000000000000002E-3</v>
      </c>
    </row>
    <row r="8477" spans="1:5">
      <c r="A8477">
        <v>19551003</v>
      </c>
      <c r="B8477">
        <v>-2.2400000000000002</v>
      </c>
      <c r="C8477">
        <v>0.56999999999999995</v>
      </c>
      <c r="D8477">
        <v>0.02</v>
      </c>
      <c r="E8477">
        <v>8.9999999999999993E-3</v>
      </c>
    </row>
    <row r="8478" spans="1:5">
      <c r="A8478">
        <v>19551004</v>
      </c>
      <c r="B8478">
        <v>0.48</v>
      </c>
      <c r="C8478">
        <v>0.08</v>
      </c>
      <c r="D8478">
        <v>-7.0000000000000007E-2</v>
      </c>
      <c r="E8478">
        <v>8.9999999999999993E-3</v>
      </c>
    </row>
    <row r="8479" spans="1:5">
      <c r="A8479">
        <v>19551005</v>
      </c>
      <c r="B8479">
        <v>0.51</v>
      </c>
      <c r="C8479">
        <v>0.04</v>
      </c>
      <c r="D8479">
        <v>0.2</v>
      </c>
      <c r="E8479">
        <v>8.9999999999999993E-3</v>
      </c>
    </row>
    <row r="8480" spans="1:5">
      <c r="A8480">
        <v>19551006</v>
      </c>
      <c r="B8480">
        <v>-0.41</v>
      </c>
      <c r="C8480">
        <v>0.36</v>
      </c>
      <c r="D8480">
        <v>-0.21</v>
      </c>
      <c r="E8480">
        <v>8.9999999999999993E-3</v>
      </c>
    </row>
    <row r="8481" spans="1:5">
      <c r="A8481">
        <v>19551007</v>
      </c>
      <c r="B8481">
        <v>-0.77</v>
      </c>
      <c r="C8481">
        <v>-0.01</v>
      </c>
      <c r="D8481">
        <v>-0.13</v>
      </c>
      <c r="E8481">
        <v>8.9999999999999993E-3</v>
      </c>
    </row>
    <row r="8482" spans="1:5">
      <c r="A8482">
        <v>19551010</v>
      </c>
      <c r="B8482">
        <v>-2.56</v>
      </c>
      <c r="C8482">
        <v>0.53</v>
      </c>
      <c r="D8482">
        <v>-0.24</v>
      </c>
      <c r="E8482">
        <v>8.9999999999999993E-3</v>
      </c>
    </row>
    <row r="8483" spans="1:5">
      <c r="A8483">
        <v>19551011</v>
      </c>
      <c r="B8483">
        <v>-0.73</v>
      </c>
      <c r="C8483">
        <v>0.04</v>
      </c>
      <c r="D8483">
        <v>0.34</v>
      </c>
      <c r="E8483">
        <v>8.9999999999999993E-3</v>
      </c>
    </row>
    <row r="8484" spans="1:5">
      <c r="A8484">
        <v>19551012</v>
      </c>
      <c r="B8484">
        <v>1.37</v>
      </c>
      <c r="C8484">
        <v>-0.26</v>
      </c>
      <c r="D8484">
        <v>0.04</v>
      </c>
      <c r="E8484">
        <v>8.9999999999999993E-3</v>
      </c>
    </row>
    <row r="8485" spans="1:5">
      <c r="A8485">
        <v>19551013</v>
      </c>
      <c r="B8485">
        <v>-0.14000000000000001</v>
      </c>
      <c r="C8485">
        <v>-0.03</v>
      </c>
      <c r="D8485">
        <v>0.01</v>
      </c>
      <c r="E8485">
        <v>8.9999999999999993E-3</v>
      </c>
    </row>
    <row r="8486" spans="1:5">
      <c r="A8486">
        <v>19551014</v>
      </c>
      <c r="B8486">
        <v>-0.16</v>
      </c>
      <c r="C8486">
        <v>-0.05</v>
      </c>
      <c r="D8486">
        <v>0.33</v>
      </c>
      <c r="E8486">
        <v>8.9999999999999993E-3</v>
      </c>
    </row>
    <row r="8487" spans="1:5">
      <c r="A8487">
        <v>19551017</v>
      </c>
      <c r="B8487">
        <v>0.31</v>
      </c>
      <c r="C8487">
        <v>-0.09</v>
      </c>
      <c r="D8487">
        <v>0.27</v>
      </c>
      <c r="E8487">
        <v>8.9999999999999993E-3</v>
      </c>
    </row>
    <row r="8488" spans="1:5">
      <c r="A8488">
        <v>19551018</v>
      </c>
      <c r="B8488">
        <v>0.42</v>
      </c>
      <c r="C8488">
        <v>-7.0000000000000007E-2</v>
      </c>
      <c r="D8488">
        <v>-0.01</v>
      </c>
      <c r="E8488">
        <v>8.9999999999999993E-3</v>
      </c>
    </row>
    <row r="8489" spans="1:5">
      <c r="A8489">
        <v>19551019</v>
      </c>
      <c r="B8489">
        <v>0.82</v>
      </c>
      <c r="C8489">
        <v>-0.17</v>
      </c>
      <c r="D8489">
        <v>-0.01</v>
      </c>
      <c r="E8489">
        <v>8.9999999999999993E-3</v>
      </c>
    </row>
    <row r="8490" spans="1:5">
      <c r="A8490">
        <v>19551020</v>
      </c>
      <c r="B8490">
        <v>0.93</v>
      </c>
      <c r="C8490">
        <v>-0.1</v>
      </c>
      <c r="D8490">
        <v>-0.28000000000000003</v>
      </c>
      <c r="E8490">
        <v>8.9999999999999993E-3</v>
      </c>
    </row>
    <row r="8491" spans="1:5">
      <c r="A8491">
        <v>19551021</v>
      </c>
      <c r="B8491">
        <v>0.1</v>
      </c>
      <c r="C8491">
        <v>-0.04</v>
      </c>
      <c r="D8491">
        <v>0.27</v>
      </c>
      <c r="E8491">
        <v>8.9999999999999993E-3</v>
      </c>
    </row>
    <row r="8492" spans="1:5">
      <c r="A8492">
        <v>19551024</v>
      </c>
      <c r="B8492">
        <v>0.56999999999999995</v>
      </c>
      <c r="C8492">
        <v>-0.31</v>
      </c>
      <c r="D8492">
        <v>0.02</v>
      </c>
      <c r="E8492">
        <v>8.9999999999999993E-3</v>
      </c>
    </row>
    <row r="8493" spans="1:5">
      <c r="A8493">
        <v>19551025</v>
      </c>
      <c r="B8493">
        <v>-0.48</v>
      </c>
      <c r="C8493">
        <v>0.17</v>
      </c>
      <c r="D8493">
        <v>0.11</v>
      </c>
      <c r="E8493">
        <v>8.9999999999999993E-3</v>
      </c>
    </row>
    <row r="8494" spans="1:5">
      <c r="A8494">
        <v>19551026</v>
      </c>
      <c r="B8494">
        <v>-0.62</v>
      </c>
      <c r="C8494">
        <v>0.39</v>
      </c>
      <c r="D8494">
        <v>-0.09</v>
      </c>
      <c r="E8494">
        <v>8.9999999999999993E-3</v>
      </c>
    </row>
    <row r="8495" spans="1:5">
      <c r="A8495">
        <v>19551027</v>
      </c>
      <c r="B8495">
        <v>-0.21</v>
      </c>
      <c r="C8495">
        <v>0.2</v>
      </c>
      <c r="D8495">
        <v>-0.3</v>
      </c>
      <c r="E8495">
        <v>8.9999999999999993E-3</v>
      </c>
    </row>
    <row r="8496" spans="1:5">
      <c r="A8496">
        <v>19551028</v>
      </c>
      <c r="B8496">
        <v>0.27</v>
      </c>
      <c r="C8496">
        <v>-0.02</v>
      </c>
      <c r="D8496">
        <v>-0.08</v>
      </c>
      <c r="E8496">
        <v>8.9999999999999993E-3</v>
      </c>
    </row>
    <row r="8497" spans="1:5">
      <c r="A8497">
        <v>19551031</v>
      </c>
      <c r="B8497">
        <v>-0.08</v>
      </c>
      <c r="C8497">
        <v>0.19</v>
      </c>
      <c r="D8497">
        <v>-0.12</v>
      </c>
      <c r="E8497">
        <v>8.9999999999999993E-3</v>
      </c>
    </row>
    <row r="8498" spans="1:5">
      <c r="A8498">
        <v>19551101</v>
      </c>
      <c r="B8498">
        <v>0.02</v>
      </c>
      <c r="C8498">
        <v>-0.1</v>
      </c>
      <c r="D8498">
        <v>-0.11</v>
      </c>
      <c r="E8498">
        <v>8.0000000000000002E-3</v>
      </c>
    </row>
    <row r="8499" spans="1:5">
      <c r="A8499">
        <v>19551102</v>
      </c>
      <c r="B8499">
        <v>0.18</v>
      </c>
      <c r="C8499">
        <v>-0.05</v>
      </c>
      <c r="D8499">
        <v>0.15</v>
      </c>
      <c r="E8499">
        <v>8.0000000000000002E-3</v>
      </c>
    </row>
    <row r="8500" spans="1:5">
      <c r="A8500">
        <v>19551103</v>
      </c>
      <c r="B8500">
        <v>1.4</v>
      </c>
      <c r="C8500">
        <v>-0.63</v>
      </c>
      <c r="D8500">
        <v>-0.14000000000000001</v>
      </c>
      <c r="E8500">
        <v>8.0000000000000002E-3</v>
      </c>
    </row>
    <row r="8501" spans="1:5">
      <c r="A8501">
        <v>19551104</v>
      </c>
      <c r="B8501">
        <v>1.34</v>
      </c>
      <c r="C8501">
        <v>-0.71</v>
      </c>
      <c r="D8501">
        <v>-0.17</v>
      </c>
      <c r="E8501">
        <v>8.0000000000000002E-3</v>
      </c>
    </row>
    <row r="8502" spans="1:5">
      <c r="A8502">
        <v>19551107</v>
      </c>
      <c r="B8502">
        <v>0.57999999999999996</v>
      </c>
      <c r="C8502">
        <v>-0.15</v>
      </c>
      <c r="D8502">
        <v>-0.04</v>
      </c>
      <c r="E8502">
        <v>8.0000000000000002E-3</v>
      </c>
    </row>
    <row r="8503" spans="1:5">
      <c r="A8503">
        <v>19551109</v>
      </c>
      <c r="B8503">
        <v>0.85</v>
      </c>
      <c r="C8503">
        <v>-0.52</v>
      </c>
      <c r="D8503">
        <v>-0.31</v>
      </c>
      <c r="E8503">
        <v>8.0000000000000002E-3</v>
      </c>
    </row>
    <row r="8504" spans="1:5">
      <c r="A8504">
        <v>19551110</v>
      </c>
      <c r="B8504">
        <v>-0.12</v>
      </c>
      <c r="C8504">
        <v>0.09</v>
      </c>
      <c r="D8504">
        <v>0.31</v>
      </c>
      <c r="E8504">
        <v>8.0000000000000002E-3</v>
      </c>
    </row>
    <row r="8505" spans="1:5">
      <c r="A8505">
        <v>19551111</v>
      </c>
      <c r="B8505">
        <v>0.78</v>
      </c>
      <c r="C8505">
        <v>-0.04</v>
      </c>
      <c r="D8505">
        <v>7.0000000000000007E-2</v>
      </c>
      <c r="E8505">
        <v>8.0000000000000002E-3</v>
      </c>
    </row>
    <row r="8506" spans="1:5">
      <c r="A8506">
        <v>19551114</v>
      </c>
      <c r="B8506">
        <v>1.45</v>
      </c>
      <c r="C8506">
        <v>-0.71</v>
      </c>
      <c r="D8506">
        <v>-0.56999999999999995</v>
      </c>
      <c r="E8506">
        <v>8.0000000000000002E-3</v>
      </c>
    </row>
    <row r="8507" spans="1:5">
      <c r="A8507">
        <v>19551115</v>
      </c>
      <c r="B8507">
        <v>0.14000000000000001</v>
      </c>
      <c r="C8507">
        <v>-0.21</v>
      </c>
      <c r="D8507">
        <v>-0.12</v>
      </c>
      <c r="E8507">
        <v>8.0000000000000002E-3</v>
      </c>
    </row>
    <row r="8508" spans="1:5">
      <c r="A8508">
        <v>19551116</v>
      </c>
      <c r="B8508">
        <v>-0.24</v>
      </c>
      <c r="C8508">
        <v>0.14000000000000001</v>
      </c>
      <c r="D8508">
        <v>0.37</v>
      </c>
      <c r="E8508">
        <v>8.0000000000000002E-3</v>
      </c>
    </row>
    <row r="8509" spans="1:5">
      <c r="A8509">
        <v>19551117</v>
      </c>
      <c r="B8509">
        <v>-0.4</v>
      </c>
      <c r="C8509">
        <v>0.4</v>
      </c>
      <c r="D8509">
        <v>-0.1</v>
      </c>
      <c r="E8509">
        <v>8.0000000000000002E-3</v>
      </c>
    </row>
    <row r="8510" spans="1:5">
      <c r="A8510">
        <v>19551118</v>
      </c>
      <c r="B8510">
        <v>-0.16</v>
      </c>
      <c r="C8510">
        <v>0.16</v>
      </c>
      <c r="D8510">
        <v>-0.19</v>
      </c>
      <c r="E8510">
        <v>8.0000000000000002E-3</v>
      </c>
    </row>
    <row r="8511" spans="1:5">
      <c r="A8511">
        <v>19551121</v>
      </c>
      <c r="B8511">
        <v>-0.59</v>
      </c>
      <c r="C8511">
        <v>0.28000000000000003</v>
      </c>
      <c r="D8511">
        <v>0.47</v>
      </c>
      <c r="E8511">
        <v>8.0000000000000002E-3</v>
      </c>
    </row>
    <row r="8512" spans="1:5">
      <c r="A8512">
        <v>19551122</v>
      </c>
      <c r="B8512">
        <v>0.84</v>
      </c>
      <c r="C8512">
        <v>-0.42</v>
      </c>
      <c r="D8512">
        <v>0.2</v>
      </c>
      <c r="E8512">
        <v>8.0000000000000002E-3</v>
      </c>
    </row>
    <row r="8513" spans="1:5">
      <c r="A8513">
        <v>19551123</v>
      </c>
      <c r="B8513">
        <v>0.28000000000000003</v>
      </c>
      <c r="C8513">
        <v>-0.28999999999999998</v>
      </c>
      <c r="D8513">
        <v>-0.02</v>
      </c>
      <c r="E8513">
        <v>8.0000000000000002E-3</v>
      </c>
    </row>
    <row r="8514" spans="1:5">
      <c r="A8514">
        <v>19551125</v>
      </c>
      <c r="B8514">
        <v>0.35</v>
      </c>
      <c r="C8514">
        <v>-0.25</v>
      </c>
      <c r="D8514">
        <v>0.61</v>
      </c>
      <c r="E8514">
        <v>8.0000000000000002E-3</v>
      </c>
    </row>
    <row r="8515" spans="1:5">
      <c r="A8515">
        <v>19551128</v>
      </c>
      <c r="B8515">
        <v>-0.41</v>
      </c>
      <c r="C8515">
        <v>0.26</v>
      </c>
      <c r="D8515">
        <v>0.33</v>
      </c>
      <c r="E8515">
        <v>8.0000000000000002E-3</v>
      </c>
    </row>
    <row r="8516" spans="1:5">
      <c r="A8516">
        <v>19551129</v>
      </c>
      <c r="B8516">
        <v>0.34</v>
      </c>
      <c r="C8516">
        <v>0.06</v>
      </c>
      <c r="D8516">
        <v>-0.1</v>
      </c>
      <c r="E8516">
        <v>8.0000000000000002E-3</v>
      </c>
    </row>
    <row r="8517" spans="1:5">
      <c r="A8517">
        <v>19551130</v>
      </c>
      <c r="B8517">
        <v>0.23</v>
      </c>
      <c r="C8517">
        <v>0.34</v>
      </c>
      <c r="D8517">
        <v>-0.2</v>
      </c>
      <c r="E8517">
        <v>8.0000000000000002E-3</v>
      </c>
    </row>
    <row r="8518" spans="1:5">
      <c r="A8518">
        <v>19551201</v>
      </c>
      <c r="B8518">
        <v>-0.15</v>
      </c>
      <c r="C8518">
        <v>0.38</v>
      </c>
      <c r="D8518">
        <v>-0.13</v>
      </c>
      <c r="E8518">
        <v>8.9999999999999993E-3</v>
      </c>
    </row>
    <row r="8519" spans="1:5">
      <c r="A8519">
        <v>19551202</v>
      </c>
      <c r="B8519">
        <v>0.27</v>
      </c>
      <c r="C8519">
        <v>0.17</v>
      </c>
      <c r="D8519">
        <v>-0.19</v>
      </c>
      <c r="E8519">
        <v>8.9999999999999993E-3</v>
      </c>
    </row>
    <row r="8520" spans="1:5">
      <c r="A8520">
        <v>19551205</v>
      </c>
      <c r="B8520">
        <v>0.51</v>
      </c>
      <c r="C8520">
        <v>0</v>
      </c>
      <c r="D8520">
        <v>-0.3</v>
      </c>
      <c r="E8520">
        <v>8.9999999999999993E-3</v>
      </c>
    </row>
    <row r="8521" spans="1:5">
      <c r="A8521">
        <v>19551206</v>
      </c>
      <c r="B8521">
        <v>0.1</v>
      </c>
      <c r="C8521">
        <v>0.28000000000000003</v>
      </c>
      <c r="D8521">
        <v>-0.11</v>
      </c>
      <c r="E8521">
        <v>8.9999999999999993E-3</v>
      </c>
    </row>
    <row r="8522" spans="1:5">
      <c r="A8522">
        <v>19551207</v>
      </c>
      <c r="B8522">
        <v>-0.13</v>
      </c>
      <c r="C8522">
        <v>0.55000000000000004</v>
      </c>
      <c r="D8522">
        <v>-0.62</v>
      </c>
      <c r="E8522">
        <v>8.9999999999999993E-3</v>
      </c>
    </row>
    <row r="8523" spans="1:5">
      <c r="A8523">
        <v>19551208</v>
      </c>
      <c r="B8523">
        <v>0.45</v>
      </c>
      <c r="C8523">
        <v>0.04</v>
      </c>
      <c r="D8523">
        <v>-0.19</v>
      </c>
      <c r="E8523">
        <v>8.9999999999999993E-3</v>
      </c>
    </row>
    <row r="8524" spans="1:5">
      <c r="A8524">
        <v>19551209</v>
      </c>
      <c r="B8524">
        <v>0.05</v>
      </c>
      <c r="C8524">
        <v>0.16</v>
      </c>
      <c r="D8524">
        <v>0.22</v>
      </c>
      <c r="E8524">
        <v>8.9999999999999993E-3</v>
      </c>
    </row>
    <row r="8525" spans="1:5">
      <c r="A8525">
        <v>19551212</v>
      </c>
      <c r="B8525">
        <v>-0.67</v>
      </c>
      <c r="C8525">
        <v>0.12</v>
      </c>
      <c r="D8525">
        <v>0.14000000000000001</v>
      </c>
      <c r="E8525">
        <v>8.9999999999999993E-3</v>
      </c>
    </row>
    <row r="8526" spans="1:5">
      <c r="A8526">
        <v>19551213</v>
      </c>
      <c r="B8526">
        <v>0.01</v>
      </c>
      <c r="C8526">
        <v>0.05</v>
      </c>
      <c r="D8526">
        <v>0.19</v>
      </c>
      <c r="E8526">
        <v>8.9999999999999993E-3</v>
      </c>
    </row>
    <row r="8527" spans="1:5">
      <c r="A8527">
        <v>19551214</v>
      </c>
      <c r="B8527">
        <v>-0.63</v>
      </c>
      <c r="C8527">
        <v>0.54</v>
      </c>
      <c r="D8527">
        <v>-0.18</v>
      </c>
      <c r="E8527">
        <v>8.9999999999999993E-3</v>
      </c>
    </row>
    <row r="8528" spans="1:5">
      <c r="A8528">
        <v>19551215</v>
      </c>
      <c r="B8528">
        <v>0.02</v>
      </c>
      <c r="C8528">
        <v>0.02</v>
      </c>
      <c r="D8528">
        <v>-0.14000000000000001</v>
      </c>
      <c r="E8528">
        <v>8.9999999999999993E-3</v>
      </c>
    </row>
    <row r="8529" spans="1:5">
      <c r="A8529">
        <v>19551216</v>
      </c>
      <c r="B8529">
        <v>0.32</v>
      </c>
      <c r="C8529">
        <v>0.1</v>
      </c>
      <c r="D8529">
        <v>-0.18</v>
      </c>
      <c r="E8529">
        <v>8.9999999999999993E-3</v>
      </c>
    </row>
    <row r="8530" spans="1:5">
      <c r="A8530">
        <v>19551219</v>
      </c>
      <c r="B8530">
        <v>-0.09</v>
      </c>
      <c r="C8530">
        <v>0.25</v>
      </c>
      <c r="D8530">
        <v>-7.0000000000000007E-2</v>
      </c>
      <c r="E8530">
        <v>8.9999999999999993E-3</v>
      </c>
    </row>
    <row r="8531" spans="1:5">
      <c r="A8531">
        <v>19551220</v>
      </c>
      <c r="B8531">
        <v>-0.09</v>
      </c>
      <c r="C8531">
        <v>0.09</v>
      </c>
      <c r="D8531">
        <v>-0.25</v>
      </c>
      <c r="E8531">
        <v>8.9999999999999993E-3</v>
      </c>
    </row>
    <row r="8532" spans="1:5">
      <c r="A8532">
        <v>19551221</v>
      </c>
      <c r="B8532">
        <v>0.82</v>
      </c>
      <c r="C8532">
        <v>-0.35</v>
      </c>
      <c r="D8532">
        <v>-0.08</v>
      </c>
      <c r="E8532">
        <v>8.9999999999999993E-3</v>
      </c>
    </row>
    <row r="8533" spans="1:5">
      <c r="A8533">
        <v>19551222</v>
      </c>
      <c r="B8533">
        <v>0.22</v>
      </c>
      <c r="C8533">
        <v>0.16</v>
      </c>
      <c r="D8533">
        <v>-0.06</v>
      </c>
      <c r="E8533">
        <v>8.9999999999999993E-3</v>
      </c>
    </row>
    <row r="8534" spans="1:5">
      <c r="A8534">
        <v>19551223</v>
      </c>
      <c r="B8534">
        <v>0.16</v>
      </c>
      <c r="C8534">
        <v>-0.12</v>
      </c>
      <c r="D8534">
        <v>0.16</v>
      </c>
      <c r="E8534">
        <v>8.9999999999999993E-3</v>
      </c>
    </row>
    <row r="8535" spans="1:5">
      <c r="A8535">
        <v>19551227</v>
      </c>
      <c r="B8535">
        <v>-0.27</v>
      </c>
      <c r="C8535">
        <v>-0.02</v>
      </c>
      <c r="D8535">
        <v>0.31</v>
      </c>
      <c r="E8535">
        <v>8.9999999999999993E-3</v>
      </c>
    </row>
    <row r="8536" spans="1:5">
      <c r="A8536">
        <v>19551228</v>
      </c>
      <c r="B8536">
        <v>-0.24</v>
      </c>
      <c r="C8536">
        <v>-0.01</v>
      </c>
      <c r="D8536">
        <v>-0.05</v>
      </c>
      <c r="E8536">
        <v>8.9999999999999993E-3</v>
      </c>
    </row>
    <row r="8537" spans="1:5">
      <c r="A8537">
        <v>19551229</v>
      </c>
      <c r="B8537">
        <v>0.05</v>
      </c>
      <c r="C8537">
        <v>-0.25</v>
      </c>
      <c r="D8537">
        <v>-0.18</v>
      </c>
      <c r="E8537">
        <v>8.9999999999999993E-3</v>
      </c>
    </row>
    <row r="8538" spans="1:5">
      <c r="A8538">
        <v>19551230</v>
      </c>
      <c r="B8538">
        <v>0.81</v>
      </c>
      <c r="C8538">
        <v>-0.13</v>
      </c>
      <c r="D8538">
        <v>-0.52</v>
      </c>
      <c r="E8538">
        <v>8.9999999999999993E-3</v>
      </c>
    </row>
    <row r="8539" spans="1:5">
      <c r="A8539">
        <v>19560103</v>
      </c>
      <c r="B8539">
        <v>-0.65</v>
      </c>
      <c r="C8539">
        <v>0.13</v>
      </c>
      <c r="D8539">
        <v>0.09</v>
      </c>
      <c r="E8539">
        <v>0.01</v>
      </c>
    </row>
    <row r="8540" spans="1:5">
      <c r="A8540">
        <v>19560104</v>
      </c>
      <c r="B8540">
        <v>-0.53</v>
      </c>
      <c r="C8540">
        <v>0.33</v>
      </c>
      <c r="D8540">
        <v>-0.17</v>
      </c>
      <c r="E8540">
        <v>0.01</v>
      </c>
    </row>
    <row r="8541" spans="1:5">
      <c r="A8541">
        <v>19560105</v>
      </c>
      <c r="B8541">
        <v>0.12</v>
      </c>
      <c r="C8541">
        <v>0.42</v>
      </c>
      <c r="D8541">
        <v>-0.04</v>
      </c>
      <c r="E8541">
        <v>0.01</v>
      </c>
    </row>
    <row r="8542" spans="1:5">
      <c r="A8542">
        <v>19560106</v>
      </c>
      <c r="B8542">
        <v>0.45</v>
      </c>
      <c r="C8542">
        <v>-0.11</v>
      </c>
      <c r="D8542">
        <v>0.35</v>
      </c>
      <c r="E8542">
        <v>0.01</v>
      </c>
    </row>
    <row r="8543" spans="1:5">
      <c r="A8543">
        <v>19560109</v>
      </c>
      <c r="B8543">
        <v>-1.27</v>
      </c>
      <c r="C8543">
        <v>0.24</v>
      </c>
      <c r="D8543">
        <v>0.02</v>
      </c>
      <c r="E8543">
        <v>0.01</v>
      </c>
    </row>
    <row r="8544" spans="1:5">
      <c r="A8544">
        <v>19560110</v>
      </c>
      <c r="B8544">
        <v>-0.75</v>
      </c>
      <c r="C8544">
        <v>0</v>
      </c>
      <c r="D8544">
        <v>7.0000000000000007E-2</v>
      </c>
      <c r="E8544">
        <v>0.01</v>
      </c>
    </row>
    <row r="8545" spans="1:5">
      <c r="A8545">
        <v>19560111</v>
      </c>
      <c r="B8545">
        <v>0.62</v>
      </c>
      <c r="C8545">
        <v>0.21</v>
      </c>
      <c r="D8545">
        <v>-0.11</v>
      </c>
      <c r="E8545">
        <v>0.01</v>
      </c>
    </row>
    <row r="8546" spans="1:5">
      <c r="A8546">
        <v>19560112</v>
      </c>
      <c r="B8546">
        <v>0.61</v>
      </c>
      <c r="C8546">
        <v>-0.01</v>
      </c>
      <c r="D8546">
        <v>-0.02</v>
      </c>
      <c r="E8546">
        <v>0.01</v>
      </c>
    </row>
    <row r="8547" spans="1:5">
      <c r="A8547">
        <v>19560113</v>
      </c>
      <c r="B8547">
        <v>-0.04</v>
      </c>
      <c r="C8547">
        <v>-7.0000000000000007E-2</v>
      </c>
      <c r="D8547">
        <v>0.1</v>
      </c>
      <c r="E8547">
        <v>0.01</v>
      </c>
    </row>
    <row r="8548" spans="1:5">
      <c r="A8548">
        <v>19560116</v>
      </c>
      <c r="B8548">
        <v>-1.02</v>
      </c>
      <c r="C8548">
        <v>0.31</v>
      </c>
      <c r="D8548">
        <v>-0.24</v>
      </c>
      <c r="E8548">
        <v>0.01</v>
      </c>
    </row>
    <row r="8549" spans="1:5">
      <c r="A8549">
        <v>19560117</v>
      </c>
      <c r="B8549">
        <v>0.47</v>
      </c>
      <c r="C8549">
        <v>-0.22</v>
      </c>
      <c r="D8549">
        <v>0</v>
      </c>
      <c r="E8549">
        <v>0.01</v>
      </c>
    </row>
    <row r="8550" spans="1:5">
      <c r="A8550">
        <v>19560118</v>
      </c>
      <c r="B8550">
        <v>-0.81</v>
      </c>
      <c r="C8550">
        <v>0.27</v>
      </c>
      <c r="D8550">
        <v>-0.16</v>
      </c>
      <c r="E8550">
        <v>0.01</v>
      </c>
    </row>
    <row r="8551" spans="1:5">
      <c r="A8551">
        <v>19560119</v>
      </c>
      <c r="B8551">
        <v>-1.02</v>
      </c>
      <c r="C8551">
        <v>0.23</v>
      </c>
      <c r="D8551">
        <v>-0.01</v>
      </c>
      <c r="E8551">
        <v>0.01</v>
      </c>
    </row>
    <row r="8552" spans="1:5">
      <c r="A8552">
        <v>19560120</v>
      </c>
      <c r="B8552">
        <v>-0.72</v>
      </c>
      <c r="C8552">
        <v>0.1</v>
      </c>
      <c r="D8552">
        <v>-0.02</v>
      </c>
      <c r="E8552">
        <v>0.01</v>
      </c>
    </row>
    <row r="8553" spans="1:5">
      <c r="A8553">
        <v>19560123</v>
      </c>
      <c r="B8553">
        <v>-0.37</v>
      </c>
      <c r="C8553">
        <v>-0.18</v>
      </c>
      <c r="D8553">
        <v>0.05</v>
      </c>
      <c r="E8553">
        <v>0.01</v>
      </c>
    </row>
    <row r="8554" spans="1:5">
      <c r="A8554">
        <v>19560124</v>
      </c>
      <c r="B8554">
        <v>1.28</v>
      </c>
      <c r="C8554">
        <v>-0.25</v>
      </c>
      <c r="D8554">
        <v>0.2</v>
      </c>
      <c r="E8554">
        <v>0.01</v>
      </c>
    </row>
    <row r="8555" spans="1:5">
      <c r="A8555">
        <v>19560125</v>
      </c>
      <c r="B8555">
        <v>0.36</v>
      </c>
      <c r="C8555">
        <v>-0.15</v>
      </c>
      <c r="D8555">
        <v>0.13</v>
      </c>
      <c r="E8555">
        <v>0.01</v>
      </c>
    </row>
    <row r="8556" spans="1:5">
      <c r="A8556">
        <v>19560126</v>
      </c>
      <c r="B8556">
        <v>-0.54</v>
      </c>
      <c r="C8556">
        <v>0.05</v>
      </c>
      <c r="D8556">
        <v>0.42</v>
      </c>
      <c r="E8556">
        <v>0.01</v>
      </c>
    </row>
    <row r="8557" spans="1:5">
      <c r="A8557">
        <v>19560127</v>
      </c>
      <c r="B8557">
        <v>-0.24</v>
      </c>
      <c r="C8557">
        <v>-0.11</v>
      </c>
      <c r="D8557">
        <v>0.01</v>
      </c>
      <c r="E8557">
        <v>0.01</v>
      </c>
    </row>
    <row r="8558" spans="1:5">
      <c r="A8558">
        <v>19560130</v>
      </c>
      <c r="B8558">
        <v>0.21</v>
      </c>
      <c r="C8558">
        <v>-0.02</v>
      </c>
      <c r="D8558">
        <v>-0.06</v>
      </c>
      <c r="E8558">
        <v>0.01</v>
      </c>
    </row>
    <row r="8559" spans="1:5">
      <c r="A8559">
        <v>19560131</v>
      </c>
      <c r="B8559">
        <v>0.82</v>
      </c>
      <c r="C8559">
        <v>-0.73</v>
      </c>
      <c r="D8559">
        <v>0.53</v>
      </c>
      <c r="E8559">
        <v>0.01</v>
      </c>
    </row>
    <row r="8560" spans="1:5">
      <c r="A8560">
        <v>19560201</v>
      </c>
      <c r="B8560">
        <v>0.57999999999999996</v>
      </c>
      <c r="C8560">
        <v>-0.25</v>
      </c>
      <c r="D8560">
        <v>-0.22</v>
      </c>
      <c r="E8560">
        <v>0.01</v>
      </c>
    </row>
    <row r="8561" spans="1:5">
      <c r="A8561">
        <v>19560202</v>
      </c>
      <c r="B8561">
        <v>0.2</v>
      </c>
      <c r="C8561">
        <v>-0.1</v>
      </c>
      <c r="D8561">
        <v>-0.32</v>
      </c>
      <c r="E8561">
        <v>0.01</v>
      </c>
    </row>
    <row r="8562" spans="1:5">
      <c r="A8562">
        <v>19560203</v>
      </c>
      <c r="B8562">
        <v>0.91</v>
      </c>
      <c r="C8562">
        <v>-0.47</v>
      </c>
      <c r="D8562">
        <v>-0.55000000000000004</v>
      </c>
      <c r="E8562">
        <v>0.01</v>
      </c>
    </row>
    <row r="8563" spans="1:5">
      <c r="A8563">
        <v>19560206</v>
      </c>
      <c r="B8563">
        <v>-0.01</v>
      </c>
      <c r="C8563">
        <v>0.15</v>
      </c>
      <c r="D8563">
        <v>-0.26</v>
      </c>
      <c r="E8563">
        <v>0.01</v>
      </c>
    </row>
    <row r="8564" spans="1:5">
      <c r="A8564">
        <v>19560207</v>
      </c>
      <c r="B8564">
        <v>-0.21</v>
      </c>
      <c r="C8564">
        <v>-0.01</v>
      </c>
      <c r="D8564">
        <v>0.15</v>
      </c>
      <c r="E8564">
        <v>0.01</v>
      </c>
    </row>
    <row r="8565" spans="1:5">
      <c r="A8565">
        <v>19560208</v>
      </c>
      <c r="B8565">
        <v>-1.02</v>
      </c>
      <c r="C8565">
        <v>0.22</v>
      </c>
      <c r="D8565">
        <v>-0.2</v>
      </c>
      <c r="E8565">
        <v>0.01</v>
      </c>
    </row>
    <row r="8566" spans="1:5">
      <c r="A8566">
        <v>19560209</v>
      </c>
      <c r="B8566">
        <v>-1</v>
      </c>
      <c r="C8566">
        <v>0.34</v>
      </c>
      <c r="D8566">
        <v>0.22</v>
      </c>
      <c r="E8566">
        <v>0.01</v>
      </c>
    </row>
    <row r="8567" spans="1:5">
      <c r="A8567">
        <v>19560210</v>
      </c>
      <c r="B8567">
        <v>0.27</v>
      </c>
      <c r="C8567">
        <v>-0.08</v>
      </c>
      <c r="D8567">
        <v>0.13</v>
      </c>
      <c r="E8567">
        <v>0.01</v>
      </c>
    </row>
    <row r="8568" spans="1:5">
      <c r="A8568">
        <v>19560213</v>
      </c>
      <c r="B8568">
        <v>-0.1</v>
      </c>
      <c r="C8568">
        <v>0.02</v>
      </c>
      <c r="D8568">
        <v>0.08</v>
      </c>
      <c r="E8568">
        <v>0.01</v>
      </c>
    </row>
    <row r="8569" spans="1:5">
      <c r="A8569">
        <v>19560214</v>
      </c>
      <c r="B8569">
        <v>-0.38</v>
      </c>
      <c r="C8569">
        <v>0.12</v>
      </c>
      <c r="D8569">
        <v>0.06</v>
      </c>
      <c r="E8569">
        <v>0.01</v>
      </c>
    </row>
    <row r="8570" spans="1:5">
      <c r="A8570">
        <v>19560215</v>
      </c>
      <c r="B8570">
        <v>1.17</v>
      </c>
      <c r="C8570">
        <v>-0.06</v>
      </c>
      <c r="D8570">
        <v>7.0000000000000007E-2</v>
      </c>
      <c r="E8570">
        <v>0.01</v>
      </c>
    </row>
    <row r="8571" spans="1:5">
      <c r="A8571">
        <v>19560216</v>
      </c>
      <c r="B8571">
        <v>-0.16</v>
      </c>
      <c r="C8571">
        <v>0.22</v>
      </c>
      <c r="D8571">
        <v>0.1</v>
      </c>
      <c r="E8571">
        <v>0.01</v>
      </c>
    </row>
    <row r="8572" spans="1:5">
      <c r="A8572">
        <v>19560217</v>
      </c>
      <c r="B8572">
        <v>1.43</v>
      </c>
      <c r="C8572">
        <v>-0.65</v>
      </c>
      <c r="D8572">
        <v>0.37</v>
      </c>
      <c r="E8572">
        <v>0.01</v>
      </c>
    </row>
    <row r="8573" spans="1:5">
      <c r="A8573">
        <v>19560220</v>
      </c>
      <c r="B8573">
        <v>0.08</v>
      </c>
      <c r="C8573">
        <v>0.09</v>
      </c>
      <c r="D8573">
        <v>0.49</v>
      </c>
      <c r="E8573">
        <v>0.01</v>
      </c>
    </row>
    <row r="8574" spans="1:5">
      <c r="A8574">
        <v>19560221</v>
      </c>
      <c r="B8574">
        <v>0.18</v>
      </c>
      <c r="C8574">
        <v>0.05</v>
      </c>
      <c r="D8574">
        <v>-0.01</v>
      </c>
      <c r="E8574">
        <v>0.01</v>
      </c>
    </row>
    <row r="8575" spans="1:5">
      <c r="A8575">
        <v>19560223</v>
      </c>
      <c r="B8575">
        <v>1.07</v>
      </c>
      <c r="C8575">
        <v>-0.24</v>
      </c>
      <c r="D8575">
        <v>-0.2</v>
      </c>
      <c r="E8575">
        <v>0.01</v>
      </c>
    </row>
    <row r="8576" spans="1:5">
      <c r="A8576">
        <v>19560224</v>
      </c>
      <c r="B8576">
        <v>0.68</v>
      </c>
      <c r="C8576">
        <v>-0.44</v>
      </c>
      <c r="D8576">
        <v>-0.01</v>
      </c>
      <c r="E8576">
        <v>0.01</v>
      </c>
    </row>
    <row r="8577" spans="1:5">
      <c r="A8577">
        <v>19560227</v>
      </c>
      <c r="B8577">
        <v>-0.06</v>
      </c>
      <c r="C8577">
        <v>0.14000000000000001</v>
      </c>
      <c r="D8577">
        <v>-0.12</v>
      </c>
      <c r="E8577">
        <v>0.01</v>
      </c>
    </row>
    <row r="8578" spans="1:5">
      <c r="A8578">
        <v>19560228</v>
      </c>
      <c r="B8578">
        <v>0.39</v>
      </c>
      <c r="C8578">
        <v>-0.12</v>
      </c>
      <c r="D8578">
        <v>-0.21</v>
      </c>
      <c r="E8578">
        <v>0.01</v>
      </c>
    </row>
    <row r="8579" spans="1:5">
      <c r="A8579">
        <v>19560229</v>
      </c>
      <c r="B8579">
        <v>-0.26</v>
      </c>
      <c r="C8579">
        <v>0.04</v>
      </c>
      <c r="D8579">
        <v>-0.09</v>
      </c>
      <c r="E8579">
        <v>0.01</v>
      </c>
    </row>
    <row r="8580" spans="1:5">
      <c r="A8580">
        <v>19560301</v>
      </c>
      <c r="B8580">
        <v>0.59</v>
      </c>
      <c r="C8580">
        <v>-0.22</v>
      </c>
      <c r="D8580">
        <v>-0.08</v>
      </c>
      <c r="E8580">
        <v>7.0000000000000001E-3</v>
      </c>
    </row>
    <row r="8581" spans="1:5">
      <c r="A8581">
        <v>19560302</v>
      </c>
      <c r="B8581">
        <v>0.72</v>
      </c>
      <c r="C8581">
        <v>-0.31</v>
      </c>
      <c r="D8581">
        <v>0.28999999999999998</v>
      </c>
      <c r="E8581">
        <v>7.0000000000000001E-3</v>
      </c>
    </row>
    <row r="8582" spans="1:5">
      <c r="A8582">
        <v>19560305</v>
      </c>
      <c r="B8582">
        <v>0.61</v>
      </c>
      <c r="C8582">
        <v>-0.02</v>
      </c>
      <c r="D8582">
        <v>0.13</v>
      </c>
      <c r="E8582">
        <v>7.0000000000000001E-3</v>
      </c>
    </row>
    <row r="8583" spans="1:5">
      <c r="A8583">
        <v>19560306</v>
      </c>
      <c r="B8583">
        <v>-0.08</v>
      </c>
      <c r="C8583">
        <v>0.17</v>
      </c>
      <c r="D8583">
        <v>-0.42</v>
      </c>
      <c r="E8583">
        <v>7.0000000000000001E-3</v>
      </c>
    </row>
    <row r="8584" spans="1:5">
      <c r="A8584">
        <v>19560307</v>
      </c>
      <c r="B8584">
        <v>0</v>
      </c>
      <c r="C8584">
        <v>0.28000000000000003</v>
      </c>
      <c r="D8584">
        <v>0.03</v>
      </c>
      <c r="E8584">
        <v>7.0000000000000001E-3</v>
      </c>
    </row>
    <row r="8585" spans="1:5">
      <c r="A8585">
        <v>19560308</v>
      </c>
      <c r="B8585">
        <v>0.35</v>
      </c>
      <c r="C8585">
        <v>-0.1</v>
      </c>
      <c r="D8585">
        <v>0.19</v>
      </c>
      <c r="E8585">
        <v>7.0000000000000001E-3</v>
      </c>
    </row>
    <row r="8586" spans="1:5">
      <c r="A8586">
        <v>19560309</v>
      </c>
      <c r="B8586">
        <v>1.1299999999999999</v>
      </c>
      <c r="C8586">
        <v>-0.22</v>
      </c>
      <c r="D8586">
        <v>-0.11</v>
      </c>
      <c r="E8586">
        <v>7.0000000000000001E-3</v>
      </c>
    </row>
    <row r="8587" spans="1:5">
      <c r="A8587">
        <v>19560312</v>
      </c>
      <c r="B8587">
        <v>0.73</v>
      </c>
      <c r="C8587">
        <v>-0.38</v>
      </c>
      <c r="D8587">
        <v>-0.16</v>
      </c>
      <c r="E8587">
        <v>7.0000000000000001E-3</v>
      </c>
    </row>
    <row r="8588" spans="1:5">
      <c r="A8588">
        <v>19560313</v>
      </c>
      <c r="B8588">
        <v>0</v>
      </c>
      <c r="C8588">
        <v>0.03</v>
      </c>
      <c r="D8588">
        <v>-0.18</v>
      </c>
      <c r="E8588">
        <v>7.0000000000000001E-3</v>
      </c>
    </row>
    <row r="8589" spans="1:5">
      <c r="A8589">
        <v>19560314</v>
      </c>
      <c r="B8589">
        <v>0.61</v>
      </c>
      <c r="C8589">
        <v>-0.39</v>
      </c>
      <c r="D8589">
        <v>0.01</v>
      </c>
      <c r="E8589">
        <v>7.0000000000000001E-3</v>
      </c>
    </row>
    <row r="8590" spans="1:5">
      <c r="A8590">
        <v>19560315</v>
      </c>
      <c r="B8590">
        <v>0.6</v>
      </c>
      <c r="C8590">
        <v>-0.24</v>
      </c>
      <c r="D8590">
        <v>-0.28999999999999998</v>
      </c>
      <c r="E8590">
        <v>7.0000000000000001E-3</v>
      </c>
    </row>
    <row r="8591" spans="1:5">
      <c r="A8591">
        <v>19560316</v>
      </c>
      <c r="B8591">
        <v>0.05</v>
      </c>
      <c r="C8591">
        <v>-0.13</v>
      </c>
      <c r="D8591">
        <v>0</v>
      </c>
      <c r="E8591">
        <v>7.0000000000000001E-3</v>
      </c>
    </row>
    <row r="8592" spans="1:5">
      <c r="A8592">
        <v>19560319</v>
      </c>
      <c r="B8592">
        <v>0.57999999999999996</v>
      </c>
      <c r="C8592">
        <v>-0.36</v>
      </c>
      <c r="D8592">
        <v>0</v>
      </c>
      <c r="E8592">
        <v>7.0000000000000001E-3</v>
      </c>
    </row>
    <row r="8593" spans="1:5">
      <c r="A8593">
        <v>19560320</v>
      </c>
      <c r="B8593">
        <v>0.26</v>
      </c>
      <c r="C8593">
        <v>-0.47</v>
      </c>
      <c r="D8593">
        <v>0.22</v>
      </c>
      <c r="E8593">
        <v>7.0000000000000001E-3</v>
      </c>
    </row>
    <row r="8594" spans="1:5">
      <c r="A8594">
        <v>19560321</v>
      </c>
      <c r="B8594">
        <v>-0.88</v>
      </c>
      <c r="C8594">
        <v>0.55000000000000004</v>
      </c>
      <c r="D8594">
        <v>0.08</v>
      </c>
      <c r="E8594">
        <v>7.0000000000000001E-3</v>
      </c>
    </row>
    <row r="8595" spans="1:5">
      <c r="A8595">
        <v>19560322</v>
      </c>
      <c r="B8595">
        <v>0.6</v>
      </c>
      <c r="C8595">
        <v>-0.31</v>
      </c>
      <c r="D8595">
        <v>0.08</v>
      </c>
      <c r="E8595">
        <v>7.0000000000000001E-3</v>
      </c>
    </row>
    <row r="8596" spans="1:5">
      <c r="A8596">
        <v>19560323</v>
      </c>
      <c r="B8596">
        <v>0.44</v>
      </c>
      <c r="C8596">
        <v>-0.13</v>
      </c>
      <c r="D8596">
        <v>-0.13</v>
      </c>
      <c r="E8596">
        <v>7.0000000000000001E-3</v>
      </c>
    </row>
    <row r="8597" spans="1:5">
      <c r="A8597">
        <v>19560326</v>
      </c>
      <c r="B8597">
        <v>0.03</v>
      </c>
      <c r="C8597">
        <v>0.15</v>
      </c>
      <c r="D8597">
        <v>-0.12</v>
      </c>
      <c r="E8597">
        <v>7.0000000000000001E-3</v>
      </c>
    </row>
    <row r="8598" spans="1:5">
      <c r="A8598">
        <v>19560327</v>
      </c>
      <c r="B8598">
        <v>-0.55000000000000004</v>
      </c>
      <c r="C8598">
        <v>0.21</v>
      </c>
      <c r="D8598">
        <v>-0.36</v>
      </c>
      <c r="E8598">
        <v>7.0000000000000001E-3</v>
      </c>
    </row>
    <row r="8599" spans="1:5">
      <c r="A8599">
        <v>19560328</v>
      </c>
      <c r="B8599">
        <v>0.38</v>
      </c>
      <c r="C8599">
        <v>-0.18</v>
      </c>
      <c r="D8599">
        <v>0.38</v>
      </c>
      <c r="E8599">
        <v>7.0000000000000001E-3</v>
      </c>
    </row>
    <row r="8600" spans="1:5">
      <c r="A8600">
        <v>19560329</v>
      </c>
      <c r="B8600">
        <v>0.25</v>
      </c>
      <c r="C8600">
        <v>-0.25</v>
      </c>
      <c r="D8600">
        <v>0.32</v>
      </c>
      <c r="E8600">
        <v>7.0000000000000001E-3</v>
      </c>
    </row>
    <row r="8601" spans="1:5">
      <c r="A8601">
        <v>19560402</v>
      </c>
      <c r="B8601">
        <v>0.66</v>
      </c>
      <c r="C8601">
        <v>-0.54</v>
      </c>
      <c r="D8601">
        <v>-0.13</v>
      </c>
      <c r="E8601">
        <v>8.9999999999999993E-3</v>
      </c>
    </row>
    <row r="8602" spans="1:5">
      <c r="A8602">
        <v>19560403</v>
      </c>
      <c r="B8602">
        <v>-0.26</v>
      </c>
      <c r="C8602">
        <v>0.16</v>
      </c>
      <c r="D8602">
        <v>-0.37</v>
      </c>
      <c r="E8602">
        <v>8.9999999999999993E-3</v>
      </c>
    </row>
    <row r="8603" spans="1:5">
      <c r="A8603">
        <v>19560404</v>
      </c>
      <c r="B8603">
        <v>0.27</v>
      </c>
      <c r="C8603">
        <v>-0.08</v>
      </c>
      <c r="D8603">
        <v>-0.12</v>
      </c>
      <c r="E8603">
        <v>8.9999999999999993E-3</v>
      </c>
    </row>
    <row r="8604" spans="1:5">
      <c r="A8604">
        <v>19560405</v>
      </c>
      <c r="B8604">
        <v>-0.43</v>
      </c>
      <c r="C8604">
        <v>0.15</v>
      </c>
      <c r="D8604">
        <v>0.08</v>
      </c>
      <c r="E8604">
        <v>8.9999999999999993E-3</v>
      </c>
    </row>
    <row r="8605" spans="1:5">
      <c r="A8605">
        <v>19560406</v>
      </c>
      <c r="B8605">
        <v>0.51</v>
      </c>
      <c r="C8605">
        <v>-0.18</v>
      </c>
      <c r="D8605">
        <v>0.03</v>
      </c>
      <c r="E8605">
        <v>8.9999999999999993E-3</v>
      </c>
    </row>
    <row r="8606" spans="1:5">
      <c r="A8606">
        <v>19560409</v>
      </c>
      <c r="B8606">
        <v>-0.5</v>
      </c>
      <c r="C8606">
        <v>0.44</v>
      </c>
      <c r="D8606">
        <v>-0.11</v>
      </c>
      <c r="E8606">
        <v>8.9999999999999993E-3</v>
      </c>
    </row>
    <row r="8607" spans="1:5">
      <c r="A8607">
        <v>19560410</v>
      </c>
      <c r="B8607">
        <v>-1.33</v>
      </c>
      <c r="C8607">
        <v>0.55000000000000004</v>
      </c>
      <c r="D8607">
        <v>-0.09</v>
      </c>
      <c r="E8607">
        <v>8.9999999999999993E-3</v>
      </c>
    </row>
    <row r="8608" spans="1:5">
      <c r="A8608">
        <v>19560411</v>
      </c>
      <c r="B8608">
        <v>0.78</v>
      </c>
      <c r="C8608">
        <v>-0.18</v>
      </c>
      <c r="D8608">
        <v>0.02</v>
      </c>
      <c r="E8608">
        <v>8.9999999999999993E-3</v>
      </c>
    </row>
    <row r="8609" spans="1:5">
      <c r="A8609">
        <v>19560412</v>
      </c>
      <c r="B8609">
        <v>-0.56000000000000005</v>
      </c>
      <c r="C8609">
        <v>0.51</v>
      </c>
      <c r="D8609">
        <v>0.17</v>
      </c>
      <c r="E8609">
        <v>8.9999999999999993E-3</v>
      </c>
    </row>
    <row r="8610" spans="1:5">
      <c r="A8610">
        <v>19560413</v>
      </c>
      <c r="B8610">
        <v>0.05</v>
      </c>
      <c r="C8610">
        <v>0.21</v>
      </c>
      <c r="D8610">
        <v>0.35</v>
      </c>
      <c r="E8610">
        <v>8.9999999999999993E-3</v>
      </c>
    </row>
    <row r="8611" spans="1:5">
      <c r="A8611">
        <v>19560416</v>
      </c>
      <c r="B8611">
        <v>-0.02</v>
      </c>
      <c r="C8611">
        <v>-0.03</v>
      </c>
      <c r="D8611">
        <v>0.11</v>
      </c>
      <c r="E8611">
        <v>8.9999999999999993E-3</v>
      </c>
    </row>
    <row r="8612" spans="1:5">
      <c r="A8612">
        <v>19560417</v>
      </c>
      <c r="B8612">
        <v>-0.06</v>
      </c>
      <c r="C8612">
        <v>0</v>
      </c>
      <c r="D8612">
        <v>-0.16</v>
      </c>
      <c r="E8612">
        <v>8.9999999999999993E-3</v>
      </c>
    </row>
    <row r="8613" spans="1:5">
      <c r="A8613">
        <v>19560418</v>
      </c>
      <c r="B8613">
        <v>-0.21</v>
      </c>
      <c r="C8613">
        <v>0.15</v>
      </c>
      <c r="D8613">
        <v>-0.08</v>
      </c>
      <c r="E8613">
        <v>8.9999999999999993E-3</v>
      </c>
    </row>
    <row r="8614" spans="1:5">
      <c r="A8614">
        <v>19560419</v>
      </c>
      <c r="B8614">
        <v>-0.36</v>
      </c>
      <c r="C8614">
        <v>0.06</v>
      </c>
      <c r="D8614">
        <v>-0.08</v>
      </c>
      <c r="E8614">
        <v>8.9999999999999993E-3</v>
      </c>
    </row>
    <row r="8615" spans="1:5">
      <c r="A8615">
        <v>19560420</v>
      </c>
      <c r="B8615">
        <v>0.47</v>
      </c>
      <c r="C8615">
        <v>-0.37</v>
      </c>
      <c r="D8615">
        <v>0.44</v>
      </c>
      <c r="E8615">
        <v>8.9999999999999993E-3</v>
      </c>
    </row>
    <row r="8616" spans="1:5">
      <c r="A8616">
        <v>19560423</v>
      </c>
      <c r="B8616">
        <v>-0.04</v>
      </c>
      <c r="C8616">
        <v>-0.05</v>
      </c>
      <c r="D8616">
        <v>0.32</v>
      </c>
      <c r="E8616">
        <v>8.9999999999999993E-3</v>
      </c>
    </row>
    <row r="8617" spans="1:5">
      <c r="A8617">
        <v>19560424</v>
      </c>
      <c r="B8617">
        <v>-0.83</v>
      </c>
      <c r="C8617">
        <v>0.34</v>
      </c>
      <c r="D8617">
        <v>-0.05</v>
      </c>
      <c r="E8617">
        <v>8.9999999999999993E-3</v>
      </c>
    </row>
    <row r="8618" spans="1:5">
      <c r="A8618">
        <v>19560425</v>
      </c>
      <c r="B8618">
        <v>-0.26</v>
      </c>
      <c r="C8618">
        <v>0.02</v>
      </c>
      <c r="D8618">
        <v>0.53</v>
      </c>
      <c r="E8618">
        <v>8.9999999999999993E-3</v>
      </c>
    </row>
    <row r="8619" spans="1:5">
      <c r="A8619">
        <v>19560426</v>
      </c>
      <c r="B8619">
        <v>0.78</v>
      </c>
      <c r="C8619">
        <v>-0.28000000000000003</v>
      </c>
      <c r="D8619">
        <v>-0.25</v>
      </c>
      <c r="E8619">
        <v>8.9999999999999993E-3</v>
      </c>
    </row>
    <row r="8620" spans="1:5">
      <c r="A8620">
        <v>19560427</v>
      </c>
      <c r="B8620">
        <v>0.96</v>
      </c>
      <c r="C8620">
        <v>-0.36</v>
      </c>
      <c r="D8620">
        <v>-0.28000000000000003</v>
      </c>
      <c r="E8620">
        <v>8.9999999999999993E-3</v>
      </c>
    </row>
    <row r="8621" spans="1:5">
      <c r="A8621">
        <v>19560430</v>
      </c>
      <c r="B8621">
        <v>0.68</v>
      </c>
      <c r="C8621">
        <v>-0.49</v>
      </c>
      <c r="D8621">
        <v>-0.5</v>
      </c>
      <c r="E8621">
        <v>8.9999999999999993E-3</v>
      </c>
    </row>
    <row r="8622" spans="1:5">
      <c r="A8622">
        <v>19560501</v>
      </c>
      <c r="B8622">
        <v>-0.31</v>
      </c>
      <c r="C8622">
        <v>0.06</v>
      </c>
      <c r="D8622">
        <v>-0.32</v>
      </c>
      <c r="E8622">
        <v>0.01</v>
      </c>
    </row>
    <row r="8623" spans="1:5">
      <c r="A8623">
        <v>19560502</v>
      </c>
      <c r="B8623">
        <v>0.05</v>
      </c>
      <c r="C8623">
        <v>0.26</v>
      </c>
      <c r="D8623">
        <v>-0.21</v>
      </c>
      <c r="E8623">
        <v>0.01</v>
      </c>
    </row>
    <row r="8624" spans="1:5">
      <c r="A8624">
        <v>19560503</v>
      </c>
      <c r="B8624">
        <v>0.43</v>
      </c>
      <c r="C8624">
        <v>-0.17</v>
      </c>
      <c r="D8624">
        <v>0.28999999999999998</v>
      </c>
      <c r="E8624">
        <v>0.01</v>
      </c>
    </row>
    <row r="8625" spans="1:5">
      <c r="A8625">
        <v>19560504</v>
      </c>
      <c r="B8625">
        <v>0.52</v>
      </c>
      <c r="C8625">
        <v>0.03</v>
      </c>
      <c r="D8625">
        <v>-0.28999999999999998</v>
      </c>
      <c r="E8625">
        <v>0.01</v>
      </c>
    </row>
    <row r="8626" spans="1:5">
      <c r="A8626">
        <v>19560507</v>
      </c>
      <c r="B8626">
        <v>-0.3</v>
      </c>
      <c r="C8626">
        <v>0.1</v>
      </c>
      <c r="D8626">
        <v>-0.15</v>
      </c>
      <c r="E8626">
        <v>0.01</v>
      </c>
    </row>
    <row r="8627" spans="1:5">
      <c r="A8627">
        <v>19560508</v>
      </c>
      <c r="B8627">
        <v>-0.28999999999999998</v>
      </c>
      <c r="C8627">
        <v>-0.08</v>
      </c>
      <c r="D8627">
        <v>0.24</v>
      </c>
      <c r="E8627">
        <v>0.01</v>
      </c>
    </row>
    <row r="8628" spans="1:5">
      <c r="A8628">
        <v>19560509</v>
      </c>
      <c r="B8628">
        <v>0.02</v>
      </c>
      <c r="C8628">
        <v>-0.1</v>
      </c>
      <c r="D8628">
        <v>0.56999999999999995</v>
      </c>
      <c r="E8628">
        <v>0.01</v>
      </c>
    </row>
    <row r="8629" spans="1:5">
      <c r="A8629">
        <v>19560510</v>
      </c>
      <c r="B8629">
        <v>-1.35</v>
      </c>
      <c r="C8629">
        <v>0.44</v>
      </c>
      <c r="D8629">
        <v>-0.34</v>
      </c>
      <c r="E8629">
        <v>0.01</v>
      </c>
    </row>
    <row r="8630" spans="1:5">
      <c r="A8630">
        <v>19560511</v>
      </c>
      <c r="B8630">
        <v>0.19</v>
      </c>
      <c r="C8630">
        <v>0.42</v>
      </c>
      <c r="D8630">
        <v>-0.22</v>
      </c>
      <c r="E8630">
        <v>0.01</v>
      </c>
    </row>
    <row r="8631" spans="1:5">
      <c r="A8631">
        <v>19560514</v>
      </c>
      <c r="B8631">
        <v>-1.1000000000000001</v>
      </c>
      <c r="C8631">
        <v>0.36</v>
      </c>
      <c r="D8631">
        <v>-0.39</v>
      </c>
      <c r="E8631">
        <v>0.01</v>
      </c>
    </row>
    <row r="8632" spans="1:5">
      <c r="A8632">
        <v>19560515</v>
      </c>
      <c r="B8632">
        <v>-0.54</v>
      </c>
      <c r="C8632">
        <v>-0.05</v>
      </c>
      <c r="D8632">
        <v>0.24</v>
      </c>
      <c r="E8632">
        <v>0.01</v>
      </c>
    </row>
    <row r="8633" spans="1:5">
      <c r="A8633">
        <v>19560516</v>
      </c>
      <c r="B8633">
        <v>-0.16</v>
      </c>
      <c r="C8633">
        <v>0.18</v>
      </c>
      <c r="D8633">
        <v>0.34</v>
      </c>
      <c r="E8633">
        <v>0.01</v>
      </c>
    </row>
    <row r="8634" spans="1:5">
      <c r="A8634">
        <v>19560517</v>
      </c>
      <c r="B8634">
        <v>0.73</v>
      </c>
      <c r="C8634">
        <v>-0.24</v>
      </c>
      <c r="D8634">
        <v>-0.08</v>
      </c>
      <c r="E8634">
        <v>0.01</v>
      </c>
    </row>
    <row r="8635" spans="1:5">
      <c r="A8635">
        <v>19560518</v>
      </c>
      <c r="B8635">
        <v>-0.28000000000000003</v>
      </c>
      <c r="C8635">
        <v>0.24</v>
      </c>
      <c r="D8635">
        <v>0.24</v>
      </c>
      <c r="E8635">
        <v>0.01</v>
      </c>
    </row>
    <row r="8636" spans="1:5">
      <c r="A8636">
        <v>19560521</v>
      </c>
      <c r="B8636">
        <v>-1.04</v>
      </c>
      <c r="C8636">
        <v>0.09</v>
      </c>
      <c r="D8636">
        <v>-0.27</v>
      </c>
      <c r="E8636">
        <v>0.01</v>
      </c>
    </row>
    <row r="8637" spans="1:5">
      <c r="A8637">
        <v>19560522</v>
      </c>
      <c r="B8637">
        <v>-1.26</v>
      </c>
      <c r="C8637">
        <v>0.37</v>
      </c>
      <c r="D8637">
        <v>-0.14000000000000001</v>
      </c>
      <c r="E8637">
        <v>0.01</v>
      </c>
    </row>
    <row r="8638" spans="1:5">
      <c r="A8638">
        <v>19560523</v>
      </c>
      <c r="B8638">
        <v>-0.39</v>
      </c>
      <c r="C8638">
        <v>0.38</v>
      </c>
      <c r="D8638">
        <v>-0.1</v>
      </c>
      <c r="E8638">
        <v>0.01</v>
      </c>
    </row>
    <row r="8639" spans="1:5">
      <c r="A8639">
        <v>19560524</v>
      </c>
      <c r="B8639">
        <v>-1.29</v>
      </c>
      <c r="C8639">
        <v>-0.1</v>
      </c>
      <c r="D8639">
        <v>-0.02</v>
      </c>
      <c r="E8639">
        <v>0.01</v>
      </c>
    </row>
    <row r="8640" spans="1:5">
      <c r="A8640">
        <v>19560525</v>
      </c>
      <c r="B8640">
        <v>0.02</v>
      </c>
      <c r="C8640">
        <v>-0.28000000000000003</v>
      </c>
      <c r="D8640">
        <v>0.13</v>
      </c>
      <c r="E8640">
        <v>0.01</v>
      </c>
    </row>
    <row r="8641" spans="1:5">
      <c r="A8641">
        <v>19560528</v>
      </c>
      <c r="B8641">
        <v>-1.21</v>
      </c>
      <c r="C8641">
        <v>-0.25</v>
      </c>
      <c r="D8641">
        <v>-0.31</v>
      </c>
      <c r="E8641">
        <v>0.01</v>
      </c>
    </row>
    <row r="8642" spans="1:5">
      <c r="A8642">
        <v>19560529</v>
      </c>
      <c r="B8642">
        <v>2.2400000000000002</v>
      </c>
      <c r="C8642">
        <v>-0.25</v>
      </c>
      <c r="D8642">
        <v>-0.54</v>
      </c>
      <c r="E8642">
        <v>0.01</v>
      </c>
    </row>
    <row r="8643" spans="1:5">
      <c r="A8643">
        <v>19560531</v>
      </c>
      <c r="B8643">
        <v>0.08</v>
      </c>
      <c r="C8643">
        <v>0.13</v>
      </c>
      <c r="D8643">
        <v>-0.04</v>
      </c>
      <c r="E8643">
        <v>0.01</v>
      </c>
    </row>
    <row r="8644" spans="1:5">
      <c r="A8644">
        <v>19560601</v>
      </c>
      <c r="B8644">
        <v>0.49</v>
      </c>
      <c r="C8644">
        <v>-0.28000000000000003</v>
      </c>
      <c r="D8644">
        <v>-0.23</v>
      </c>
      <c r="E8644">
        <v>8.9999999999999993E-3</v>
      </c>
    </row>
    <row r="8645" spans="1:5">
      <c r="A8645">
        <v>19560604</v>
      </c>
      <c r="B8645">
        <v>0.45</v>
      </c>
      <c r="C8645">
        <v>-0.35</v>
      </c>
      <c r="D8645">
        <v>0.01</v>
      </c>
      <c r="E8645">
        <v>8.9999999999999993E-3</v>
      </c>
    </row>
    <row r="8646" spans="1:5">
      <c r="A8646">
        <v>19560605</v>
      </c>
      <c r="B8646">
        <v>0.08</v>
      </c>
      <c r="C8646">
        <v>0.19</v>
      </c>
      <c r="D8646">
        <v>-0.05</v>
      </c>
      <c r="E8646">
        <v>8.9999999999999993E-3</v>
      </c>
    </row>
    <row r="8647" spans="1:5">
      <c r="A8647">
        <v>19560606</v>
      </c>
      <c r="B8647">
        <v>-0.34</v>
      </c>
      <c r="C8647">
        <v>0.1</v>
      </c>
      <c r="D8647">
        <v>-0.11</v>
      </c>
      <c r="E8647">
        <v>8.9999999999999993E-3</v>
      </c>
    </row>
    <row r="8648" spans="1:5">
      <c r="A8648">
        <v>19560607</v>
      </c>
      <c r="B8648">
        <v>0.6</v>
      </c>
      <c r="C8648">
        <v>-0.13</v>
      </c>
      <c r="D8648">
        <v>-0.08</v>
      </c>
      <c r="E8648">
        <v>8.9999999999999993E-3</v>
      </c>
    </row>
    <row r="8649" spans="1:5">
      <c r="A8649">
        <v>19560608</v>
      </c>
      <c r="B8649">
        <v>-1.75</v>
      </c>
      <c r="C8649">
        <v>-0.41</v>
      </c>
      <c r="D8649">
        <v>0.01</v>
      </c>
      <c r="E8649">
        <v>8.9999999999999993E-3</v>
      </c>
    </row>
    <row r="8650" spans="1:5">
      <c r="A8650">
        <v>19560611</v>
      </c>
      <c r="B8650">
        <v>1.19</v>
      </c>
      <c r="C8650">
        <v>-0.06</v>
      </c>
      <c r="D8650">
        <v>0</v>
      </c>
      <c r="E8650">
        <v>8.9999999999999993E-3</v>
      </c>
    </row>
    <row r="8651" spans="1:5">
      <c r="A8651">
        <v>19560612</v>
      </c>
      <c r="B8651">
        <v>1.28</v>
      </c>
      <c r="C8651">
        <v>-0.55000000000000004</v>
      </c>
      <c r="D8651">
        <v>-0.17</v>
      </c>
      <c r="E8651">
        <v>8.9999999999999993E-3</v>
      </c>
    </row>
    <row r="8652" spans="1:5">
      <c r="A8652">
        <v>19560613</v>
      </c>
      <c r="B8652">
        <v>0.25</v>
      </c>
      <c r="C8652">
        <v>0.28999999999999998</v>
      </c>
      <c r="D8652">
        <v>0.08</v>
      </c>
      <c r="E8652">
        <v>8.9999999999999993E-3</v>
      </c>
    </row>
    <row r="8653" spans="1:5">
      <c r="A8653">
        <v>19560614</v>
      </c>
      <c r="B8653">
        <v>-0.24</v>
      </c>
      <c r="C8653">
        <v>-0.03</v>
      </c>
      <c r="D8653">
        <v>0.26</v>
      </c>
      <c r="E8653">
        <v>8.9999999999999993E-3</v>
      </c>
    </row>
    <row r="8654" spans="1:5">
      <c r="A8654">
        <v>19560615</v>
      </c>
      <c r="B8654">
        <v>0.19</v>
      </c>
      <c r="C8654">
        <v>-7.0000000000000007E-2</v>
      </c>
      <c r="D8654">
        <v>-0.14000000000000001</v>
      </c>
      <c r="E8654">
        <v>8.9999999999999993E-3</v>
      </c>
    </row>
    <row r="8655" spans="1:5">
      <c r="A8655">
        <v>19560618</v>
      </c>
      <c r="B8655">
        <v>-0.6</v>
      </c>
      <c r="C8655">
        <v>0.48</v>
      </c>
      <c r="D8655">
        <v>-0.02</v>
      </c>
      <c r="E8655">
        <v>8.9999999999999993E-3</v>
      </c>
    </row>
    <row r="8656" spans="1:5">
      <c r="A8656">
        <v>19560619</v>
      </c>
      <c r="B8656">
        <v>0.34</v>
      </c>
      <c r="C8656">
        <v>-0.26</v>
      </c>
      <c r="D8656">
        <v>-0.32</v>
      </c>
      <c r="E8656">
        <v>8.9999999999999993E-3</v>
      </c>
    </row>
    <row r="8657" spans="1:5">
      <c r="A8657">
        <v>19560620</v>
      </c>
      <c r="B8657">
        <v>0.27</v>
      </c>
      <c r="C8657">
        <v>-7.0000000000000007E-2</v>
      </c>
      <c r="D8657">
        <v>-0.26</v>
      </c>
      <c r="E8657">
        <v>8.9999999999999993E-3</v>
      </c>
    </row>
    <row r="8658" spans="1:5">
      <c r="A8658">
        <v>19560621</v>
      </c>
      <c r="B8658">
        <v>0.48</v>
      </c>
      <c r="C8658">
        <v>-0.23</v>
      </c>
      <c r="D8658">
        <v>0.2</v>
      </c>
      <c r="E8658">
        <v>8.9999999999999993E-3</v>
      </c>
    </row>
    <row r="8659" spans="1:5">
      <c r="A8659">
        <v>19560622</v>
      </c>
      <c r="B8659">
        <v>-0.1</v>
      </c>
      <c r="C8659">
        <v>0.15</v>
      </c>
      <c r="D8659">
        <v>-0.12</v>
      </c>
      <c r="E8659">
        <v>8.9999999999999993E-3</v>
      </c>
    </row>
    <row r="8660" spans="1:5">
      <c r="A8660">
        <v>19560625</v>
      </c>
      <c r="B8660">
        <v>-0.42</v>
      </c>
      <c r="C8660">
        <v>0.2</v>
      </c>
      <c r="D8660">
        <v>-0.2</v>
      </c>
      <c r="E8660">
        <v>8.9999999999999993E-3</v>
      </c>
    </row>
    <row r="8661" spans="1:5">
      <c r="A8661">
        <v>19560626</v>
      </c>
      <c r="B8661">
        <v>0.57999999999999996</v>
      </c>
      <c r="C8661">
        <v>-0.16</v>
      </c>
      <c r="D8661">
        <v>-0.04</v>
      </c>
      <c r="E8661">
        <v>8.9999999999999993E-3</v>
      </c>
    </row>
    <row r="8662" spans="1:5">
      <c r="A8662">
        <v>19560627</v>
      </c>
      <c r="B8662">
        <v>0.6</v>
      </c>
      <c r="C8662">
        <v>-0.01</v>
      </c>
      <c r="D8662">
        <v>-0.24</v>
      </c>
      <c r="E8662">
        <v>8.9999999999999993E-3</v>
      </c>
    </row>
    <row r="8663" spans="1:5">
      <c r="A8663">
        <v>19560628</v>
      </c>
      <c r="B8663">
        <v>0.13</v>
      </c>
      <c r="C8663">
        <v>-0.3</v>
      </c>
      <c r="D8663">
        <v>0.15</v>
      </c>
      <c r="E8663">
        <v>8.9999999999999993E-3</v>
      </c>
    </row>
    <row r="8664" spans="1:5">
      <c r="A8664">
        <v>19560629</v>
      </c>
      <c r="B8664">
        <v>-0.01</v>
      </c>
      <c r="C8664">
        <v>0.05</v>
      </c>
      <c r="D8664">
        <v>-0.01</v>
      </c>
      <c r="E8664">
        <v>8.9999999999999993E-3</v>
      </c>
    </row>
    <row r="8665" spans="1:5">
      <c r="A8665">
        <v>19560702</v>
      </c>
      <c r="B8665">
        <v>0.01</v>
      </c>
      <c r="C8665">
        <v>-0.16</v>
      </c>
      <c r="D8665">
        <v>-0.16</v>
      </c>
      <c r="E8665">
        <v>0.01</v>
      </c>
    </row>
    <row r="8666" spans="1:5">
      <c r="A8666">
        <v>19560703</v>
      </c>
      <c r="B8666">
        <v>0.61</v>
      </c>
      <c r="C8666">
        <v>-0.19</v>
      </c>
      <c r="D8666">
        <v>-0.32</v>
      </c>
      <c r="E8666">
        <v>0.01</v>
      </c>
    </row>
    <row r="8667" spans="1:5">
      <c r="A8667">
        <v>19560705</v>
      </c>
      <c r="B8667">
        <v>0.82</v>
      </c>
      <c r="C8667">
        <v>-0.23</v>
      </c>
      <c r="D8667">
        <v>-0.11</v>
      </c>
      <c r="E8667">
        <v>0.01</v>
      </c>
    </row>
    <row r="8668" spans="1:5">
      <c r="A8668">
        <v>19560706</v>
      </c>
      <c r="B8668">
        <v>0.45</v>
      </c>
      <c r="C8668">
        <v>-0.22</v>
      </c>
      <c r="D8668">
        <v>7.0000000000000007E-2</v>
      </c>
      <c r="E8668">
        <v>0.01</v>
      </c>
    </row>
    <row r="8669" spans="1:5">
      <c r="A8669">
        <v>19560709</v>
      </c>
      <c r="B8669">
        <v>0.36</v>
      </c>
      <c r="C8669">
        <v>0.05</v>
      </c>
      <c r="D8669">
        <v>7.0000000000000007E-2</v>
      </c>
      <c r="E8669">
        <v>0.01</v>
      </c>
    </row>
    <row r="8670" spans="1:5">
      <c r="A8670">
        <v>19560710</v>
      </c>
      <c r="B8670">
        <v>0.41</v>
      </c>
      <c r="C8670">
        <v>0.08</v>
      </c>
      <c r="D8670">
        <v>-0.06</v>
      </c>
      <c r="E8670">
        <v>0.01</v>
      </c>
    </row>
    <row r="8671" spans="1:5">
      <c r="A8671">
        <v>19560711</v>
      </c>
      <c r="B8671">
        <v>0.24</v>
      </c>
      <c r="C8671">
        <v>0.12</v>
      </c>
      <c r="D8671">
        <v>0.08</v>
      </c>
      <c r="E8671">
        <v>0.01</v>
      </c>
    </row>
    <row r="8672" spans="1:5">
      <c r="A8672">
        <v>19560712</v>
      </c>
      <c r="B8672">
        <v>-0.25</v>
      </c>
      <c r="C8672">
        <v>0.16</v>
      </c>
      <c r="D8672">
        <v>0.2</v>
      </c>
      <c r="E8672">
        <v>0.01</v>
      </c>
    </row>
    <row r="8673" spans="1:5">
      <c r="A8673">
        <v>19560713</v>
      </c>
      <c r="B8673">
        <v>0.47</v>
      </c>
      <c r="C8673">
        <v>-0.15</v>
      </c>
      <c r="D8673">
        <v>0.19</v>
      </c>
      <c r="E8673">
        <v>0.01</v>
      </c>
    </row>
    <row r="8674" spans="1:5">
      <c r="A8674">
        <v>19560716</v>
      </c>
      <c r="B8674">
        <v>0.68</v>
      </c>
      <c r="C8674">
        <v>-0.47</v>
      </c>
      <c r="D8674">
        <v>-0.12</v>
      </c>
      <c r="E8674">
        <v>0.01</v>
      </c>
    </row>
    <row r="8675" spans="1:5">
      <c r="A8675">
        <v>19560717</v>
      </c>
      <c r="B8675">
        <v>0.36</v>
      </c>
      <c r="C8675">
        <v>-0.15</v>
      </c>
      <c r="D8675">
        <v>-0.01</v>
      </c>
      <c r="E8675">
        <v>0.01</v>
      </c>
    </row>
    <row r="8676" spans="1:5">
      <c r="A8676">
        <v>19560718</v>
      </c>
      <c r="B8676">
        <v>-7.0000000000000007E-2</v>
      </c>
      <c r="C8676">
        <v>-0.12</v>
      </c>
      <c r="D8676">
        <v>0.17</v>
      </c>
      <c r="E8676">
        <v>0.01</v>
      </c>
    </row>
    <row r="8677" spans="1:5">
      <c r="A8677">
        <v>19560719</v>
      </c>
      <c r="B8677">
        <v>0.02</v>
      </c>
      <c r="C8677">
        <v>-0.02</v>
      </c>
      <c r="D8677">
        <v>-0.04</v>
      </c>
      <c r="E8677">
        <v>0.01</v>
      </c>
    </row>
    <row r="8678" spans="1:5">
      <c r="A8678">
        <v>19560720</v>
      </c>
      <c r="B8678">
        <v>0.21</v>
      </c>
      <c r="C8678">
        <v>0.06</v>
      </c>
      <c r="D8678">
        <v>-0.05</v>
      </c>
      <c r="E8678">
        <v>0.01</v>
      </c>
    </row>
    <row r="8679" spans="1:5">
      <c r="A8679">
        <v>19560723</v>
      </c>
      <c r="B8679">
        <v>0.06</v>
      </c>
      <c r="C8679">
        <v>-0.28000000000000003</v>
      </c>
      <c r="D8679">
        <v>0.18</v>
      </c>
      <c r="E8679">
        <v>0.01</v>
      </c>
    </row>
    <row r="8680" spans="1:5">
      <c r="A8680">
        <v>19560724</v>
      </c>
      <c r="B8680">
        <v>-0.1</v>
      </c>
      <c r="C8680">
        <v>7.0000000000000007E-2</v>
      </c>
      <c r="D8680">
        <v>0.22</v>
      </c>
      <c r="E8680">
        <v>0.01</v>
      </c>
    </row>
    <row r="8681" spans="1:5">
      <c r="A8681">
        <v>19560725</v>
      </c>
      <c r="B8681">
        <v>0.19</v>
      </c>
      <c r="C8681">
        <v>-0.18</v>
      </c>
      <c r="D8681">
        <v>0.03</v>
      </c>
      <c r="E8681">
        <v>0.01</v>
      </c>
    </row>
    <row r="8682" spans="1:5">
      <c r="A8682">
        <v>19560726</v>
      </c>
      <c r="B8682">
        <v>0.21</v>
      </c>
      <c r="C8682">
        <v>0.01</v>
      </c>
      <c r="D8682">
        <v>-0.27</v>
      </c>
      <c r="E8682">
        <v>0.01</v>
      </c>
    </row>
    <row r="8683" spans="1:5">
      <c r="A8683">
        <v>19560727</v>
      </c>
      <c r="B8683">
        <v>-0.66</v>
      </c>
      <c r="C8683">
        <v>0.18</v>
      </c>
      <c r="D8683">
        <v>-0.1</v>
      </c>
      <c r="E8683">
        <v>0.01</v>
      </c>
    </row>
    <row r="8684" spans="1:5">
      <c r="A8684">
        <v>19560730</v>
      </c>
      <c r="B8684">
        <v>0</v>
      </c>
      <c r="C8684">
        <v>-7.0000000000000007E-2</v>
      </c>
      <c r="D8684">
        <v>0.11</v>
      </c>
      <c r="E8684">
        <v>0.01</v>
      </c>
    </row>
    <row r="8685" spans="1:5">
      <c r="A8685">
        <v>19560731</v>
      </c>
      <c r="B8685">
        <v>0.66</v>
      </c>
      <c r="C8685">
        <v>-0.17</v>
      </c>
      <c r="D8685">
        <v>-0.02</v>
      </c>
      <c r="E8685">
        <v>0.01</v>
      </c>
    </row>
    <row r="8686" spans="1:5">
      <c r="A8686">
        <v>19560801</v>
      </c>
      <c r="B8686">
        <v>0.13</v>
      </c>
      <c r="C8686">
        <v>-0.03</v>
      </c>
      <c r="D8686">
        <v>-0.05</v>
      </c>
      <c r="E8686">
        <v>7.0000000000000001E-3</v>
      </c>
    </row>
    <row r="8687" spans="1:5">
      <c r="A8687">
        <v>19560802</v>
      </c>
      <c r="B8687">
        <v>0.52</v>
      </c>
      <c r="C8687">
        <v>7.0000000000000007E-2</v>
      </c>
      <c r="D8687">
        <v>-0.69</v>
      </c>
      <c r="E8687">
        <v>7.0000000000000001E-3</v>
      </c>
    </row>
    <row r="8688" spans="1:5">
      <c r="A8688">
        <v>19560803</v>
      </c>
      <c r="B8688">
        <v>-0.16</v>
      </c>
      <c r="C8688">
        <v>0.03</v>
      </c>
      <c r="D8688">
        <v>-0.12</v>
      </c>
      <c r="E8688">
        <v>7.0000000000000001E-3</v>
      </c>
    </row>
    <row r="8689" spans="1:5">
      <c r="A8689">
        <v>19560806</v>
      </c>
      <c r="B8689">
        <v>-1.4</v>
      </c>
      <c r="C8689">
        <v>0.39</v>
      </c>
      <c r="D8689">
        <v>0.15</v>
      </c>
      <c r="E8689">
        <v>7.0000000000000001E-3</v>
      </c>
    </row>
    <row r="8690" spans="1:5">
      <c r="A8690">
        <v>19560807</v>
      </c>
      <c r="B8690">
        <v>0.74</v>
      </c>
      <c r="C8690">
        <v>-0.22</v>
      </c>
      <c r="D8690">
        <v>0.05</v>
      </c>
      <c r="E8690">
        <v>7.0000000000000001E-3</v>
      </c>
    </row>
    <row r="8691" spans="1:5">
      <c r="A8691">
        <v>19560808</v>
      </c>
      <c r="B8691">
        <v>0.59</v>
      </c>
      <c r="C8691">
        <v>-7.0000000000000007E-2</v>
      </c>
      <c r="D8691">
        <v>-0.25</v>
      </c>
      <c r="E8691">
        <v>7.0000000000000001E-3</v>
      </c>
    </row>
    <row r="8692" spans="1:5">
      <c r="A8692">
        <v>19560809</v>
      </c>
      <c r="B8692">
        <v>0.11</v>
      </c>
      <c r="C8692">
        <v>0.15</v>
      </c>
      <c r="D8692">
        <v>0.05</v>
      </c>
      <c r="E8692">
        <v>7.0000000000000001E-3</v>
      </c>
    </row>
    <row r="8693" spans="1:5">
      <c r="A8693">
        <v>19560810</v>
      </c>
      <c r="B8693">
        <v>-0.43</v>
      </c>
      <c r="C8693">
        <v>0.06</v>
      </c>
      <c r="D8693">
        <v>-0.11</v>
      </c>
      <c r="E8693">
        <v>7.0000000000000001E-3</v>
      </c>
    </row>
    <row r="8694" spans="1:5">
      <c r="A8694">
        <v>19560813</v>
      </c>
      <c r="B8694">
        <v>-0.76</v>
      </c>
      <c r="C8694">
        <v>0.15</v>
      </c>
      <c r="D8694">
        <v>0.08</v>
      </c>
      <c r="E8694">
        <v>7.0000000000000001E-3</v>
      </c>
    </row>
    <row r="8695" spans="1:5">
      <c r="A8695">
        <v>19560814</v>
      </c>
      <c r="B8695">
        <v>0.36</v>
      </c>
      <c r="C8695">
        <v>-0.13</v>
      </c>
      <c r="D8695">
        <v>-0.08</v>
      </c>
      <c r="E8695">
        <v>7.0000000000000001E-3</v>
      </c>
    </row>
    <row r="8696" spans="1:5">
      <c r="A8696">
        <v>19560815</v>
      </c>
      <c r="B8696">
        <v>-0.02</v>
      </c>
      <c r="C8696">
        <v>0.14000000000000001</v>
      </c>
      <c r="D8696">
        <v>-0.08</v>
      </c>
      <c r="E8696">
        <v>7.0000000000000001E-3</v>
      </c>
    </row>
    <row r="8697" spans="1:5">
      <c r="A8697">
        <v>19560816</v>
      </c>
      <c r="B8697">
        <v>-0.1</v>
      </c>
      <c r="C8697">
        <v>0.09</v>
      </c>
      <c r="D8697">
        <v>-0.17</v>
      </c>
      <c r="E8697">
        <v>7.0000000000000001E-3</v>
      </c>
    </row>
    <row r="8698" spans="1:5">
      <c r="A8698">
        <v>19560817</v>
      </c>
      <c r="B8698">
        <v>-0.01</v>
      </c>
      <c r="C8698">
        <v>0.19</v>
      </c>
      <c r="D8698">
        <v>-0.03</v>
      </c>
      <c r="E8698">
        <v>7.0000000000000001E-3</v>
      </c>
    </row>
    <row r="8699" spans="1:5">
      <c r="A8699">
        <v>19560820</v>
      </c>
      <c r="B8699">
        <v>-0.94</v>
      </c>
      <c r="C8699">
        <v>0.28000000000000003</v>
      </c>
      <c r="D8699">
        <v>0.18</v>
      </c>
      <c r="E8699">
        <v>7.0000000000000001E-3</v>
      </c>
    </row>
    <row r="8700" spans="1:5">
      <c r="A8700">
        <v>19560821</v>
      </c>
      <c r="B8700">
        <v>-1.08</v>
      </c>
      <c r="C8700">
        <v>-0.08</v>
      </c>
      <c r="D8700">
        <v>0.17</v>
      </c>
      <c r="E8700">
        <v>7.0000000000000001E-3</v>
      </c>
    </row>
    <row r="8701" spans="1:5">
      <c r="A8701">
        <v>19560822</v>
      </c>
      <c r="B8701">
        <v>-0.42</v>
      </c>
      <c r="C8701">
        <v>0.4</v>
      </c>
      <c r="D8701">
        <v>0.31</v>
      </c>
      <c r="E8701">
        <v>7.0000000000000001E-3</v>
      </c>
    </row>
    <row r="8702" spans="1:5">
      <c r="A8702">
        <v>19560823</v>
      </c>
      <c r="B8702">
        <v>0.83</v>
      </c>
      <c r="C8702">
        <v>-0.13</v>
      </c>
      <c r="D8702">
        <v>-0.3</v>
      </c>
      <c r="E8702">
        <v>7.0000000000000001E-3</v>
      </c>
    </row>
    <row r="8703" spans="1:5">
      <c r="A8703">
        <v>19560824</v>
      </c>
      <c r="B8703">
        <v>7.0000000000000007E-2</v>
      </c>
      <c r="C8703">
        <v>0.28000000000000003</v>
      </c>
      <c r="D8703">
        <v>-0.14000000000000001</v>
      </c>
      <c r="E8703">
        <v>7.0000000000000001E-3</v>
      </c>
    </row>
    <row r="8704" spans="1:5">
      <c r="A8704">
        <v>19560827</v>
      </c>
      <c r="B8704">
        <v>-0.56000000000000005</v>
      </c>
      <c r="C8704">
        <v>0.21</v>
      </c>
      <c r="D8704">
        <v>-0.05</v>
      </c>
      <c r="E8704">
        <v>7.0000000000000001E-3</v>
      </c>
    </row>
    <row r="8705" spans="1:5">
      <c r="A8705">
        <v>19560828</v>
      </c>
      <c r="B8705">
        <v>-0.36</v>
      </c>
      <c r="C8705">
        <v>0.21</v>
      </c>
      <c r="D8705">
        <v>0.12</v>
      </c>
      <c r="E8705">
        <v>7.0000000000000001E-3</v>
      </c>
    </row>
    <row r="8706" spans="1:5">
      <c r="A8706">
        <v>19560829</v>
      </c>
      <c r="B8706">
        <v>-0.4</v>
      </c>
      <c r="C8706">
        <v>0.09</v>
      </c>
      <c r="D8706">
        <v>0.35</v>
      </c>
      <c r="E8706">
        <v>7.0000000000000001E-3</v>
      </c>
    </row>
    <row r="8707" spans="1:5">
      <c r="A8707">
        <v>19560830</v>
      </c>
      <c r="B8707">
        <v>-0.93</v>
      </c>
      <c r="C8707">
        <v>-0.03</v>
      </c>
      <c r="D8707">
        <v>0.08</v>
      </c>
      <c r="E8707">
        <v>7.0000000000000001E-3</v>
      </c>
    </row>
    <row r="8708" spans="1:5">
      <c r="A8708">
        <v>19560831</v>
      </c>
      <c r="B8708">
        <v>1.05</v>
      </c>
      <c r="C8708">
        <v>-0.11</v>
      </c>
      <c r="D8708">
        <v>-0.18</v>
      </c>
      <c r="E8708">
        <v>7.0000000000000001E-3</v>
      </c>
    </row>
    <row r="8709" spans="1:5">
      <c r="A8709">
        <v>19560904</v>
      </c>
      <c r="B8709">
        <v>0.75</v>
      </c>
      <c r="C8709">
        <v>-0.17</v>
      </c>
      <c r="D8709">
        <v>-0.28999999999999998</v>
      </c>
      <c r="E8709">
        <v>0.01</v>
      </c>
    </row>
    <row r="8710" spans="1:5">
      <c r="A8710">
        <v>19560905</v>
      </c>
      <c r="B8710">
        <v>0.36</v>
      </c>
      <c r="C8710">
        <v>0.03</v>
      </c>
      <c r="D8710">
        <v>-0.42</v>
      </c>
      <c r="E8710">
        <v>0.01</v>
      </c>
    </row>
    <row r="8711" spans="1:5">
      <c r="A8711">
        <v>19560906</v>
      </c>
      <c r="B8711">
        <v>0.11</v>
      </c>
      <c r="C8711">
        <v>0.02</v>
      </c>
      <c r="D8711">
        <v>-0.06</v>
      </c>
      <c r="E8711">
        <v>0.01</v>
      </c>
    </row>
    <row r="8712" spans="1:5">
      <c r="A8712">
        <v>19560907</v>
      </c>
      <c r="B8712">
        <v>-0.53</v>
      </c>
      <c r="C8712">
        <v>0.34</v>
      </c>
      <c r="D8712">
        <v>7.0000000000000007E-2</v>
      </c>
      <c r="E8712">
        <v>0.01</v>
      </c>
    </row>
    <row r="8713" spans="1:5">
      <c r="A8713">
        <v>19560910</v>
      </c>
      <c r="B8713">
        <v>-0.41</v>
      </c>
      <c r="C8713">
        <v>0.16</v>
      </c>
      <c r="D8713">
        <v>0.1</v>
      </c>
      <c r="E8713">
        <v>0.01</v>
      </c>
    </row>
    <row r="8714" spans="1:5">
      <c r="A8714">
        <v>19560911</v>
      </c>
      <c r="B8714">
        <v>-0.64</v>
      </c>
      <c r="C8714">
        <v>0.26</v>
      </c>
      <c r="D8714">
        <v>0</v>
      </c>
      <c r="E8714">
        <v>0.01</v>
      </c>
    </row>
    <row r="8715" spans="1:5">
      <c r="A8715">
        <v>19560912</v>
      </c>
      <c r="B8715">
        <v>-0.54</v>
      </c>
      <c r="C8715">
        <v>0.03</v>
      </c>
      <c r="D8715">
        <v>0.11</v>
      </c>
      <c r="E8715">
        <v>0.01</v>
      </c>
    </row>
    <row r="8716" spans="1:5">
      <c r="A8716">
        <v>19560913</v>
      </c>
      <c r="B8716">
        <v>-0.17</v>
      </c>
      <c r="C8716">
        <v>0.13</v>
      </c>
      <c r="D8716">
        <v>-0.1</v>
      </c>
      <c r="E8716">
        <v>0.01</v>
      </c>
    </row>
    <row r="8717" spans="1:5">
      <c r="A8717">
        <v>19560914</v>
      </c>
      <c r="B8717">
        <v>0.4</v>
      </c>
      <c r="C8717">
        <v>-0.64</v>
      </c>
      <c r="D8717">
        <v>0.98</v>
      </c>
      <c r="E8717">
        <v>0.01</v>
      </c>
    </row>
    <row r="8718" spans="1:5">
      <c r="A8718">
        <v>19560917</v>
      </c>
      <c r="B8718">
        <v>-0.21</v>
      </c>
      <c r="C8718">
        <v>0.02</v>
      </c>
      <c r="D8718">
        <v>0.05</v>
      </c>
      <c r="E8718">
        <v>0.01</v>
      </c>
    </row>
    <row r="8719" spans="1:5">
      <c r="A8719">
        <v>19560918</v>
      </c>
      <c r="B8719">
        <v>-0.78</v>
      </c>
      <c r="C8719">
        <v>0.28999999999999998</v>
      </c>
      <c r="D8719">
        <v>0.06</v>
      </c>
      <c r="E8719">
        <v>0.01</v>
      </c>
    </row>
    <row r="8720" spans="1:5">
      <c r="A8720">
        <v>19560919</v>
      </c>
      <c r="B8720">
        <v>-0.93</v>
      </c>
      <c r="C8720">
        <v>0.36</v>
      </c>
      <c r="D8720">
        <v>0.39</v>
      </c>
      <c r="E8720">
        <v>0.01</v>
      </c>
    </row>
    <row r="8721" spans="1:5">
      <c r="A8721">
        <v>19560920</v>
      </c>
      <c r="B8721">
        <v>-0.26</v>
      </c>
      <c r="C8721">
        <v>-0.05</v>
      </c>
      <c r="D8721">
        <v>0.21</v>
      </c>
      <c r="E8721">
        <v>0.01</v>
      </c>
    </row>
    <row r="8722" spans="1:5">
      <c r="A8722">
        <v>19560921</v>
      </c>
      <c r="B8722">
        <v>0.69</v>
      </c>
      <c r="C8722">
        <v>0.1</v>
      </c>
      <c r="D8722">
        <v>0.17</v>
      </c>
      <c r="E8722">
        <v>0.01</v>
      </c>
    </row>
    <row r="8723" spans="1:5">
      <c r="A8723">
        <v>19560924</v>
      </c>
      <c r="B8723">
        <v>-0.54</v>
      </c>
      <c r="C8723">
        <v>0.24</v>
      </c>
      <c r="D8723">
        <v>-0.17</v>
      </c>
      <c r="E8723">
        <v>0.01</v>
      </c>
    </row>
    <row r="8724" spans="1:5">
      <c r="A8724">
        <v>19560925</v>
      </c>
      <c r="B8724">
        <v>-1.38</v>
      </c>
      <c r="C8724">
        <v>0.15</v>
      </c>
      <c r="D8724">
        <v>0.33</v>
      </c>
      <c r="E8724">
        <v>0.01</v>
      </c>
    </row>
    <row r="8725" spans="1:5">
      <c r="A8725">
        <v>19560926</v>
      </c>
      <c r="B8725">
        <v>-0.05</v>
      </c>
      <c r="C8725">
        <v>-0.27</v>
      </c>
      <c r="D8725">
        <v>0.5</v>
      </c>
      <c r="E8725">
        <v>0.01</v>
      </c>
    </row>
    <row r="8726" spans="1:5">
      <c r="A8726">
        <v>19560927</v>
      </c>
      <c r="B8726">
        <v>-0.43</v>
      </c>
      <c r="C8726">
        <v>0.44</v>
      </c>
      <c r="D8726">
        <v>-0.28000000000000003</v>
      </c>
      <c r="E8726">
        <v>0.01</v>
      </c>
    </row>
    <row r="8727" spans="1:5">
      <c r="A8727">
        <v>19560928</v>
      </c>
      <c r="B8727">
        <v>-0.68</v>
      </c>
      <c r="C8727">
        <v>0.19</v>
      </c>
      <c r="D8727">
        <v>0.19</v>
      </c>
      <c r="E8727">
        <v>0.01</v>
      </c>
    </row>
    <row r="8728" spans="1:5">
      <c r="A8728">
        <v>19561001</v>
      </c>
      <c r="B8728">
        <v>-1.52</v>
      </c>
      <c r="C8728">
        <v>0.13</v>
      </c>
      <c r="D8728">
        <v>-0.04</v>
      </c>
      <c r="E8728">
        <v>1.0999999999999999E-2</v>
      </c>
    </row>
    <row r="8729" spans="1:5">
      <c r="A8729">
        <v>19561002</v>
      </c>
      <c r="B8729">
        <v>1.73</v>
      </c>
      <c r="C8729">
        <v>-0.33</v>
      </c>
      <c r="D8729">
        <v>-0.13</v>
      </c>
      <c r="E8729">
        <v>1.0999999999999999E-2</v>
      </c>
    </row>
    <row r="8730" spans="1:5">
      <c r="A8730">
        <v>19561003</v>
      </c>
      <c r="B8730">
        <v>1.49</v>
      </c>
      <c r="C8730">
        <v>-0.5</v>
      </c>
      <c r="D8730">
        <v>-0.31</v>
      </c>
      <c r="E8730">
        <v>1.0999999999999999E-2</v>
      </c>
    </row>
    <row r="8731" spans="1:5">
      <c r="A8731">
        <v>19561004</v>
      </c>
      <c r="B8731">
        <v>-0.05</v>
      </c>
      <c r="C8731">
        <v>0.19</v>
      </c>
      <c r="D8731">
        <v>-0.21</v>
      </c>
      <c r="E8731">
        <v>1.0999999999999999E-2</v>
      </c>
    </row>
    <row r="8732" spans="1:5">
      <c r="A8732">
        <v>19561005</v>
      </c>
      <c r="B8732">
        <v>0.36</v>
      </c>
      <c r="C8732">
        <v>0</v>
      </c>
      <c r="D8732">
        <v>0.34</v>
      </c>
      <c r="E8732">
        <v>1.0999999999999999E-2</v>
      </c>
    </row>
    <row r="8733" spans="1:5">
      <c r="A8733">
        <v>19561008</v>
      </c>
      <c r="B8733">
        <v>0.01</v>
      </c>
      <c r="C8733">
        <v>-0.03</v>
      </c>
      <c r="D8733">
        <v>0.12</v>
      </c>
      <c r="E8733">
        <v>1.0999999999999999E-2</v>
      </c>
    </row>
    <row r="8734" spans="1:5">
      <c r="A8734">
        <v>19561009</v>
      </c>
      <c r="B8734">
        <v>-0.47</v>
      </c>
      <c r="C8734">
        <v>0.33</v>
      </c>
      <c r="D8734">
        <v>-0.2</v>
      </c>
      <c r="E8734">
        <v>1.0999999999999999E-2</v>
      </c>
    </row>
    <row r="8735" spans="1:5">
      <c r="A8735">
        <v>19561010</v>
      </c>
      <c r="B8735">
        <v>1.04</v>
      </c>
      <c r="C8735">
        <v>-0.53</v>
      </c>
      <c r="D8735">
        <v>-0.16</v>
      </c>
      <c r="E8735">
        <v>1.0999999999999999E-2</v>
      </c>
    </row>
    <row r="8736" spans="1:5">
      <c r="A8736">
        <v>19561011</v>
      </c>
      <c r="B8736">
        <v>0.14000000000000001</v>
      </c>
      <c r="C8736">
        <v>0.22</v>
      </c>
      <c r="D8736">
        <v>-0.19</v>
      </c>
      <c r="E8736">
        <v>1.0999999999999999E-2</v>
      </c>
    </row>
    <row r="8737" spans="1:5">
      <c r="A8737">
        <v>19561012</v>
      </c>
      <c r="B8737">
        <v>0.26</v>
      </c>
      <c r="C8737">
        <v>-0.04</v>
      </c>
      <c r="D8737">
        <v>0.28000000000000003</v>
      </c>
      <c r="E8737">
        <v>1.0999999999999999E-2</v>
      </c>
    </row>
    <row r="8738" spans="1:5">
      <c r="A8738">
        <v>19561015</v>
      </c>
      <c r="B8738">
        <v>0.02</v>
      </c>
      <c r="C8738">
        <v>-0.01</v>
      </c>
      <c r="D8738">
        <v>-0.03</v>
      </c>
      <c r="E8738">
        <v>1.0999999999999999E-2</v>
      </c>
    </row>
    <row r="8739" spans="1:5">
      <c r="A8739">
        <v>19561016</v>
      </c>
      <c r="B8739">
        <v>-0.38</v>
      </c>
      <c r="C8739">
        <v>-0.02</v>
      </c>
      <c r="D8739">
        <v>0.48</v>
      </c>
      <c r="E8739">
        <v>1.0999999999999999E-2</v>
      </c>
    </row>
    <row r="8740" spans="1:5">
      <c r="A8740">
        <v>19561017</v>
      </c>
      <c r="B8740">
        <v>-0.7</v>
      </c>
      <c r="C8740">
        <v>0.35</v>
      </c>
      <c r="D8740">
        <v>0.24</v>
      </c>
      <c r="E8740">
        <v>1.0999999999999999E-2</v>
      </c>
    </row>
    <row r="8741" spans="1:5">
      <c r="A8741">
        <v>19561018</v>
      </c>
      <c r="B8741">
        <v>0.16</v>
      </c>
      <c r="C8741">
        <v>-0.19</v>
      </c>
      <c r="D8741">
        <v>0.19</v>
      </c>
      <c r="E8741">
        <v>1.0999999999999999E-2</v>
      </c>
    </row>
    <row r="8742" spans="1:5">
      <c r="A8742">
        <v>19561019</v>
      </c>
      <c r="B8742">
        <v>-0.03</v>
      </c>
      <c r="C8742">
        <v>0.16</v>
      </c>
      <c r="D8742">
        <v>0.45</v>
      </c>
      <c r="E8742">
        <v>1.0999999999999999E-2</v>
      </c>
    </row>
    <row r="8743" spans="1:5">
      <c r="A8743">
        <v>19561022</v>
      </c>
      <c r="B8743">
        <v>-0.2</v>
      </c>
      <c r="C8743">
        <v>-0.13</v>
      </c>
      <c r="D8743">
        <v>-0.01</v>
      </c>
      <c r="E8743">
        <v>1.0999999999999999E-2</v>
      </c>
    </row>
    <row r="8744" spans="1:5">
      <c r="A8744">
        <v>19561023</v>
      </c>
      <c r="B8744">
        <v>-7.0000000000000007E-2</v>
      </c>
      <c r="C8744">
        <v>0.09</v>
      </c>
      <c r="D8744">
        <v>-0.22</v>
      </c>
      <c r="E8744">
        <v>1.0999999999999999E-2</v>
      </c>
    </row>
    <row r="8745" spans="1:5">
      <c r="A8745">
        <v>19561024</v>
      </c>
      <c r="B8745">
        <v>-0.39</v>
      </c>
      <c r="C8745">
        <v>0.18</v>
      </c>
      <c r="D8745">
        <v>-0.28999999999999998</v>
      </c>
      <c r="E8745">
        <v>1.0999999999999999E-2</v>
      </c>
    </row>
    <row r="8746" spans="1:5">
      <c r="A8746">
        <v>19561025</v>
      </c>
      <c r="B8746">
        <v>-0.3</v>
      </c>
      <c r="C8746">
        <v>0.02</v>
      </c>
      <c r="D8746">
        <v>0.03</v>
      </c>
      <c r="E8746">
        <v>1.0999999999999999E-2</v>
      </c>
    </row>
    <row r="8747" spans="1:5">
      <c r="A8747">
        <v>19561026</v>
      </c>
      <c r="B8747">
        <v>0.88</v>
      </c>
      <c r="C8747">
        <v>-0.21</v>
      </c>
      <c r="D8747">
        <v>0.13</v>
      </c>
      <c r="E8747">
        <v>1.0999999999999999E-2</v>
      </c>
    </row>
    <row r="8748" spans="1:5">
      <c r="A8748">
        <v>19561029</v>
      </c>
      <c r="B8748">
        <v>0.17</v>
      </c>
      <c r="C8748">
        <v>0.25</v>
      </c>
      <c r="D8748">
        <v>-0.59</v>
      </c>
      <c r="E8748">
        <v>1.0999999999999999E-2</v>
      </c>
    </row>
    <row r="8749" spans="1:5">
      <c r="A8749">
        <v>19561030</v>
      </c>
      <c r="B8749">
        <v>-0.2</v>
      </c>
      <c r="C8749">
        <v>-0.12</v>
      </c>
      <c r="D8749">
        <v>0.18</v>
      </c>
      <c r="E8749">
        <v>1.0999999999999999E-2</v>
      </c>
    </row>
    <row r="8750" spans="1:5">
      <c r="A8750">
        <v>19561031</v>
      </c>
      <c r="B8750">
        <v>-1.37</v>
      </c>
      <c r="C8750">
        <v>0.12</v>
      </c>
      <c r="D8750">
        <v>-0.13</v>
      </c>
      <c r="E8750">
        <v>1.0999999999999999E-2</v>
      </c>
    </row>
    <row r="8751" spans="1:5">
      <c r="A8751">
        <v>19561101</v>
      </c>
      <c r="B8751">
        <v>1.75</v>
      </c>
      <c r="C8751">
        <v>-0.63</v>
      </c>
      <c r="D8751">
        <v>0.18</v>
      </c>
      <c r="E8751">
        <v>0.01</v>
      </c>
    </row>
    <row r="8752" spans="1:5">
      <c r="A8752">
        <v>19561102</v>
      </c>
      <c r="B8752">
        <v>0.83</v>
      </c>
      <c r="C8752">
        <v>-0.22</v>
      </c>
      <c r="D8752">
        <v>-0.27</v>
      </c>
      <c r="E8752">
        <v>0.01</v>
      </c>
    </row>
    <row r="8753" spans="1:5">
      <c r="A8753">
        <v>19561105</v>
      </c>
      <c r="B8753">
        <v>1.39</v>
      </c>
      <c r="C8753">
        <v>-0.64</v>
      </c>
      <c r="D8753">
        <v>-0.35</v>
      </c>
      <c r="E8753">
        <v>0.01</v>
      </c>
    </row>
    <row r="8754" spans="1:5">
      <c r="A8754">
        <v>19561107</v>
      </c>
      <c r="B8754">
        <v>-0.62</v>
      </c>
      <c r="C8754">
        <v>0.45</v>
      </c>
      <c r="D8754">
        <v>-0.02</v>
      </c>
      <c r="E8754">
        <v>0.01</v>
      </c>
    </row>
    <row r="8755" spans="1:5">
      <c r="A8755">
        <v>19561108</v>
      </c>
      <c r="B8755">
        <v>-0.74</v>
      </c>
      <c r="C8755">
        <v>0.11</v>
      </c>
      <c r="D8755">
        <v>0.13</v>
      </c>
      <c r="E8755">
        <v>0.01</v>
      </c>
    </row>
    <row r="8756" spans="1:5">
      <c r="A8756">
        <v>19561109</v>
      </c>
      <c r="B8756">
        <v>-0.49</v>
      </c>
      <c r="C8756">
        <v>0.49</v>
      </c>
      <c r="D8756">
        <v>-0.23</v>
      </c>
      <c r="E8756">
        <v>0.01</v>
      </c>
    </row>
    <row r="8757" spans="1:5">
      <c r="A8757">
        <v>19561112</v>
      </c>
      <c r="B8757">
        <v>0.5</v>
      </c>
      <c r="C8757">
        <v>-0.11</v>
      </c>
      <c r="D8757">
        <v>0.36</v>
      </c>
      <c r="E8757">
        <v>0.01</v>
      </c>
    </row>
    <row r="8758" spans="1:5">
      <c r="A8758">
        <v>19561113</v>
      </c>
      <c r="B8758">
        <v>-0.03</v>
      </c>
      <c r="C8758">
        <v>0.05</v>
      </c>
      <c r="D8758">
        <v>0.53</v>
      </c>
      <c r="E8758">
        <v>0.01</v>
      </c>
    </row>
    <row r="8759" spans="1:5">
      <c r="A8759">
        <v>19561114</v>
      </c>
      <c r="B8759">
        <v>-0.65</v>
      </c>
      <c r="C8759">
        <v>-0.04</v>
      </c>
      <c r="D8759">
        <v>0.42</v>
      </c>
      <c r="E8759">
        <v>0.01</v>
      </c>
    </row>
    <row r="8760" spans="1:5">
      <c r="A8760">
        <v>19561115</v>
      </c>
      <c r="B8760">
        <v>-0.5</v>
      </c>
      <c r="C8760">
        <v>0.54</v>
      </c>
      <c r="D8760">
        <v>0.42</v>
      </c>
      <c r="E8760">
        <v>0.01</v>
      </c>
    </row>
    <row r="8761" spans="1:5">
      <c r="A8761">
        <v>19561116</v>
      </c>
      <c r="B8761">
        <v>-0.08</v>
      </c>
      <c r="C8761">
        <v>0.03</v>
      </c>
      <c r="D8761">
        <v>0.19</v>
      </c>
      <c r="E8761">
        <v>0.01</v>
      </c>
    </row>
    <row r="8762" spans="1:5">
      <c r="A8762">
        <v>19561119</v>
      </c>
      <c r="B8762">
        <v>-1.02</v>
      </c>
      <c r="C8762">
        <v>0.3</v>
      </c>
      <c r="D8762">
        <v>0.22</v>
      </c>
      <c r="E8762">
        <v>0.01</v>
      </c>
    </row>
    <row r="8763" spans="1:5">
      <c r="A8763">
        <v>19561120</v>
      </c>
      <c r="B8763">
        <v>-0.59</v>
      </c>
      <c r="C8763">
        <v>0.04</v>
      </c>
      <c r="D8763">
        <v>0.17</v>
      </c>
      <c r="E8763">
        <v>0.01</v>
      </c>
    </row>
    <row r="8764" spans="1:5">
      <c r="A8764">
        <v>19561121</v>
      </c>
      <c r="B8764">
        <v>-0.23</v>
      </c>
      <c r="C8764">
        <v>-7.0000000000000007E-2</v>
      </c>
      <c r="D8764">
        <v>-0.16</v>
      </c>
      <c r="E8764">
        <v>0.01</v>
      </c>
    </row>
    <row r="8765" spans="1:5">
      <c r="A8765">
        <v>19561123</v>
      </c>
      <c r="B8765">
        <v>0.94</v>
      </c>
      <c r="C8765">
        <v>-0.46</v>
      </c>
      <c r="D8765">
        <v>-0.06</v>
      </c>
      <c r="E8765">
        <v>0.01</v>
      </c>
    </row>
    <row r="8766" spans="1:5">
      <c r="A8766">
        <v>19561126</v>
      </c>
      <c r="B8766">
        <v>-0.32</v>
      </c>
      <c r="C8766">
        <v>0.47</v>
      </c>
      <c r="D8766">
        <v>0.34</v>
      </c>
      <c r="E8766">
        <v>0.01</v>
      </c>
    </row>
    <row r="8767" spans="1:5">
      <c r="A8767">
        <v>19561127</v>
      </c>
      <c r="B8767">
        <v>0.03</v>
      </c>
      <c r="C8767">
        <v>-0.15</v>
      </c>
      <c r="D8767">
        <v>0.05</v>
      </c>
      <c r="E8767">
        <v>0.01</v>
      </c>
    </row>
    <row r="8768" spans="1:5">
      <c r="A8768">
        <v>19561128</v>
      </c>
      <c r="B8768">
        <v>-0.99</v>
      </c>
      <c r="C8768">
        <v>0.54</v>
      </c>
      <c r="D8768">
        <v>-0.08</v>
      </c>
      <c r="E8768">
        <v>0.01</v>
      </c>
    </row>
    <row r="8769" spans="1:5">
      <c r="A8769">
        <v>19561129</v>
      </c>
      <c r="B8769">
        <v>-0.25</v>
      </c>
      <c r="C8769">
        <v>-0.32</v>
      </c>
      <c r="D8769">
        <v>0.1</v>
      </c>
      <c r="E8769">
        <v>0.01</v>
      </c>
    </row>
    <row r="8770" spans="1:5">
      <c r="A8770">
        <v>19561130</v>
      </c>
      <c r="B8770">
        <v>1.51</v>
      </c>
      <c r="C8770">
        <v>-0.71</v>
      </c>
      <c r="D8770">
        <v>-0.25</v>
      </c>
      <c r="E8770">
        <v>0.01</v>
      </c>
    </row>
    <row r="8771" spans="1:5">
      <c r="A8771">
        <v>19561203</v>
      </c>
      <c r="B8771">
        <v>1.57</v>
      </c>
      <c r="C8771">
        <v>-0.69</v>
      </c>
      <c r="D8771">
        <v>-0.18</v>
      </c>
      <c r="E8771">
        <v>1.2E-2</v>
      </c>
    </row>
    <row r="8772" spans="1:5">
      <c r="A8772">
        <v>19561204</v>
      </c>
      <c r="B8772">
        <v>-7.0000000000000007E-2</v>
      </c>
      <c r="C8772">
        <v>0.3</v>
      </c>
      <c r="D8772">
        <v>-0.85</v>
      </c>
      <c r="E8772">
        <v>1.2E-2</v>
      </c>
    </row>
    <row r="8773" spans="1:5">
      <c r="A8773">
        <v>19561205</v>
      </c>
      <c r="B8773">
        <v>0.94</v>
      </c>
      <c r="C8773">
        <v>-0.25</v>
      </c>
      <c r="D8773">
        <v>-0.21</v>
      </c>
      <c r="E8773">
        <v>1.2E-2</v>
      </c>
    </row>
    <row r="8774" spans="1:5">
      <c r="A8774">
        <v>19561206</v>
      </c>
      <c r="B8774">
        <v>0.52</v>
      </c>
      <c r="C8774">
        <v>-0.63</v>
      </c>
      <c r="D8774">
        <v>0.57999999999999996</v>
      </c>
      <c r="E8774">
        <v>1.2E-2</v>
      </c>
    </row>
    <row r="8775" spans="1:5">
      <c r="A8775">
        <v>19561207</v>
      </c>
      <c r="B8775">
        <v>0.26</v>
      </c>
      <c r="C8775">
        <v>0.13</v>
      </c>
      <c r="D8775">
        <v>-0.18</v>
      </c>
      <c r="E8775">
        <v>1.2E-2</v>
      </c>
    </row>
    <row r="8776" spans="1:5">
      <c r="A8776">
        <v>19561210</v>
      </c>
      <c r="B8776">
        <v>-0.3</v>
      </c>
      <c r="C8776">
        <v>0.37</v>
      </c>
      <c r="D8776">
        <v>0.04</v>
      </c>
      <c r="E8776">
        <v>1.2E-2</v>
      </c>
    </row>
    <row r="8777" spans="1:5">
      <c r="A8777">
        <v>19561211</v>
      </c>
      <c r="B8777">
        <v>-0.45</v>
      </c>
      <c r="C8777">
        <v>0.37</v>
      </c>
      <c r="D8777">
        <v>-7.0000000000000007E-2</v>
      </c>
      <c r="E8777">
        <v>1.2E-2</v>
      </c>
    </row>
    <row r="8778" spans="1:5">
      <c r="A8778">
        <v>19561212</v>
      </c>
      <c r="B8778">
        <v>-0.63</v>
      </c>
      <c r="C8778">
        <v>0.7</v>
      </c>
      <c r="D8778">
        <v>-0.33</v>
      </c>
      <c r="E8778">
        <v>1.2E-2</v>
      </c>
    </row>
    <row r="8779" spans="1:5">
      <c r="A8779">
        <v>19561213</v>
      </c>
      <c r="B8779">
        <v>0.68</v>
      </c>
      <c r="C8779">
        <v>-0.19</v>
      </c>
      <c r="D8779">
        <v>0.37</v>
      </c>
      <c r="E8779">
        <v>1.2E-2</v>
      </c>
    </row>
    <row r="8780" spans="1:5">
      <c r="A8780">
        <v>19561214</v>
      </c>
      <c r="B8780">
        <v>0.19</v>
      </c>
      <c r="C8780">
        <v>0.31</v>
      </c>
      <c r="D8780">
        <v>-0.47</v>
      </c>
      <c r="E8780">
        <v>1.2E-2</v>
      </c>
    </row>
    <row r="8781" spans="1:5">
      <c r="A8781">
        <v>19561217</v>
      </c>
      <c r="B8781">
        <v>-0.05</v>
      </c>
      <c r="C8781">
        <v>-0.03</v>
      </c>
      <c r="D8781">
        <v>-0.06</v>
      </c>
      <c r="E8781">
        <v>1.2E-2</v>
      </c>
    </row>
    <row r="8782" spans="1:5">
      <c r="A8782">
        <v>19561218</v>
      </c>
      <c r="B8782">
        <v>0.01</v>
      </c>
      <c r="C8782">
        <v>-0.09</v>
      </c>
      <c r="D8782">
        <v>-0.22</v>
      </c>
      <c r="E8782">
        <v>1.2E-2</v>
      </c>
    </row>
    <row r="8783" spans="1:5">
      <c r="A8783">
        <v>19561219</v>
      </c>
      <c r="B8783">
        <v>-0.27</v>
      </c>
      <c r="C8783">
        <v>0.15</v>
      </c>
      <c r="D8783">
        <v>-0.28000000000000003</v>
      </c>
      <c r="E8783">
        <v>1.2E-2</v>
      </c>
    </row>
    <row r="8784" spans="1:5">
      <c r="A8784">
        <v>19561220</v>
      </c>
      <c r="B8784">
        <v>-0.62</v>
      </c>
      <c r="C8784">
        <v>0.23</v>
      </c>
      <c r="D8784">
        <v>-0.02</v>
      </c>
      <c r="E8784">
        <v>1.2E-2</v>
      </c>
    </row>
    <row r="8785" spans="1:5">
      <c r="A8785">
        <v>19561221</v>
      </c>
      <c r="B8785">
        <v>0.59</v>
      </c>
      <c r="C8785">
        <v>-0.3</v>
      </c>
      <c r="D8785">
        <v>0.41</v>
      </c>
      <c r="E8785">
        <v>1.2E-2</v>
      </c>
    </row>
    <row r="8786" spans="1:5">
      <c r="A8786">
        <v>19561226</v>
      </c>
      <c r="B8786">
        <v>0.24</v>
      </c>
      <c r="C8786">
        <v>-0.12</v>
      </c>
      <c r="D8786">
        <v>-0.34</v>
      </c>
      <c r="E8786">
        <v>1.2E-2</v>
      </c>
    </row>
    <row r="8787" spans="1:5">
      <c r="A8787">
        <v>19561227</v>
      </c>
      <c r="B8787">
        <v>-0.08</v>
      </c>
      <c r="C8787">
        <v>-0.09</v>
      </c>
      <c r="D8787">
        <v>-0.21</v>
      </c>
      <c r="E8787">
        <v>1.2E-2</v>
      </c>
    </row>
    <row r="8788" spans="1:5">
      <c r="A8788">
        <v>19561228</v>
      </c>
      <c r="B8788">
        <v>0.24</v>
      </c>
      <c r="C8788">
        <v>-7.0000000000000007E-2</v>
      </c>
      <c r="D8788">
        <v>0.06</v>
      </c>
      <c r="E8788">
        <v>1.2E-2</v>
      </c>
    </row>
    <row r="8789" spans="1:5">
      <c r="A8789">
        <v>19561231</v>
      </c>
      <c r="B8789">
        <v>0.36</v>
      </c>
      <c r="C8789">
        <v>-0.17</v>
      </c>
      <c r="D8789">
        <v>-0.11</v>
      </c>
      <c r="E8789">
        <v>1.2E-2</v>
      </c>
    </row>
    <row r="8790" spans="1:5">
      <c r="A8790">
        <v>19570102</v>
      </c>
      <c r="B8790">
        <v>-0.73</v>
      </c>
      <c r="C8790">
        <v>0.65</v>
      </c>
      <c r="D8790">
        <v>0.84</v>
      </c>
      <c r="E8790">
        <v>1.2E-2</v>
      </c>
    </row>
    <row r="8791" spans="1:5">
      <c r="A8791">
        <v>19570103</v>
      </c>
      <c r="B8791">
        <v>0.79</v>
      </c>
      <c r="C8791">
        <v>-0.02</v>
      </c>
      <c r="D8791">
        <v>0.25</v>
      </c>
      <c r="E8791">
        <v>1.2E-2</v>
      </c>
    </row>
    <row r="8792" spans="1:5">
      <c r="A8792">
        <v>19570104</v>
      </c>
      <c r="B8792">
        <v>0.17</v>
      </c>
      <c r="C8792">
        <v>0.1</v>
      </c>
      <c r="D8792">
        <v>0.43</v>
      </c>
      <c r="E8792">
        <v>1.2E-2</v>
      </c>
    </row>
    <row r="8793" spans="1:5">
      <c r="A8793">
        <v>19570107</v>
      </c>
      <c r="B8793">
        <v>-0.46</v>
      </c>
      <c r="C8793">
        <v>0.32</v>
      </c>
      <c r="D8793">
        <v>0.66</v>
      </c>
      <c r="E8793">
        <v>1.2E-2</v>
      </c>
    </row>
    <row r="8794" spans="1:5">
      <c r="A8794">
        <v>19570108</v>
      </c>
      <c r="B8794">
        <v>-0.13</v>
      </c>
      <c r="C8794">
        <v>0.46</v>
      </c>
      <c r="D8794">
        <v>0.05</v>
      </c>
      <c r="E8794">
        <v>1.2E-2</v>
      </c>
    </row>
    <row r="8795" spans="1:5">
      <c r="A8795">
        <v>19570109</v>
      </c>
      <c r="B8795">
        <v>-0.19</v>
      </c>
      <c r="C8795">
        <v>0.37</v>
      </c>
      <c r="D8795">
        <v>0.19</v>
      </c>
      <c r="E8795">
        <v>1.2E-2</v>
      </c>
    </row>
    <row r="8796" spans="1:5">
      <c r="A8796">
        <v>19570110</v>
      </c>
      <c r="B8796">
        <v>0.37</v>
      </c>
      <c r="C8796">
        <v>0.32</v>
      </c>
      <c r="D8796">
        <v>0.27</v>
      </c>
      <c r="E8796">
        <v>1.2E-2</v>
      </c>
    </row>
    <row r="8797" spans="1:5">
      <c r="A8797">
        <v>19570111</v>
      </c>
      <c r="B8797">
        <v>-0.1</v>
      </c>
      <c r="C8797">
        <v>0.45</v>
      </c>
      <c r="D8797">
        <v>0.12</v>
      </c>
      <c r="E8797">
        <v>1.2E-2</v>
      </c>
    </row>
    <row r="8798" spans="1:5">
      <c r="A8798">
        <v>19570114</v>
      </c>
      <c r="B8798">
        <v>-0.72</v>
      </c>
      <c r="C8798">
        <v>0.33</v>
      </c>
      <c r="D8798">
        <v>-0.19</v>
      </c>
      <c r="E8798">
        <v>1.2E-2</v>
      </c>
    </row>
    <row r="8799" spans="1:5">
      <c r="A8799">
        <v>19570115</v>
      </c>
      <c r="B8799">
        <v>-1.1100000000000001</v>
      </c>
      <c r="C8799">
        <v>0.37</v>
      </c>
      <c r="D8799">
        <v>0.19</v>
      </c>
      <c r="E8799">
        <v>1.2E-2</v>
      </c>
    </row>
    <row r="8800" spans="1:5">
      <c r="A8800">
        <v>19570116</v>
      </c>
      <c r="B8800">
        <v>-0.06</v>
      </c>
      <c r="C8800">
        <v>0.2</v>
      </c>
      <c r="D8800">
        <v>0.09</v>
      </c>
      <c r="E8800">
        <v>1.2E-2</v>
      </c>
    </row>
    <row r="8801" spans="1:5">
      <c r="A8801">
        <v>19570117</v>
      </c>
      <c r="B8801">
        <v>-0.3</v>
      </c>
      <c r="C8801">
        <v>-0.21</v>
      </c>
      <c r="D8801">
        <v>-0.02</v>
      </c>
      <c r="E8801">
        <v>1.2E-2</v>
      </c>
    </row>
    <row r="8802" spans="1:5">
      <c r="A8802">
        <v>19570118</v>
      </c>
      <c r="B8802">
        <v>-1.22</v>
      </c>
      <c r="C8802">
        <v>0.25</v>
      </c>
      <c r="D8802">
        <v>-0.04</v>
      </c>
      <c r="E8802">
        <v>1.2E-2</v>
      </c>
    </row>
    <row r="8803" spans="1:5">
      <c r="A8803">
        <v>19570121</v>
      </c>
      <c r="B8803">
        <v>-0.34</v>
      </c>
      <c r="C8803">
        <v>0.01</v>
      </c>
      <c r="D8803">
        <v>-0.23</v>
      </c>
      <c r="E8803">
        <v>1.2E-2</v>
      </c>
    </row>
    <row r="8804" spans="1:5">
      <c r="A8804">
        <v>19570122</v>
      </c>
      <c r="B8804">
        <v>0.32</v>
      </c>
      <c r="C8804">
        <v>0.25</v>
      </c>
      <c r="D8804">
        <v>-0.09</v>
      </c>
      <c r="E8804">
        <v>1.2E-2</v>
      </c>
    </row>
    <row r="8805" spans="1:5">
      <c r="A8805">
        <v>19570123</v>
      </c>
      <c r="B8805">
        <v>0.56000000000000005</v>
      </c>
      <c r="C8805">
        <v>-0.23</v>
      </c>
      <c r="D8805">
        <v>0.2</v>
      </c>
      <c r="E8805">
        <v>1.2E-2</v>
      </c>
    </row>
    <row r="8806" spans="1:5">
      <c r="A8806">
        <v>19570124</v>
      </c>
      <c r="B8806">
        <v>0.24</v>
      </c>
      <c r="C8806">
        <v>0.14000000000000001</v>
      </c>
      <c r="D8806">
        <v>-0.15</v>
      </c>
      <c r="E8806">
        <v>1.2E-2</v>
      </c>
    </row>
    <row r="8807" spans="1:5">
      <c r="A8807">
        <v>19570125</v>
      </c>
      <c r="B8807">
        <v>-0.51</v>
      </c>
      <c r="C8807">
        <v>-0.15</v>
      </c>
      <c r="D8807">
        <v>-0.04</v>
      </c>
      <c r="E8807">
        <v>1.2E-2</v>
      </c>
    </row>
    <row r="8808" spans="1:5">
      <c r="A8808">
        <v>19570128</v>
      </c>
      <c r="B8808">
        <v>-0.69</v>
      </c>
      <c r="C8808">
        <v>-0.09</v>
      </c>
      <c r="D8808">
        <v>-0.06</v>
      </c>
      <c r="E8808">
        <v>1.2E-2</v>
      </c>
    </row>
    <row r="8809" spans="1:5">
      <c r="A8809">
        <v>19570129</v>
      </c>
      <c r="B8809">
        <v>0.23</v>
      </c>
      <c r="C8809">
        <v>0.03</v>
      </c>
      <c r="D8809">
        <v>0.3</v>
      </c>
      <c r="E8809">
        <v>1.2E-2</v>
      </c>
    </row>
    <row r="8810" spans="1:5">
      <c r="A8810">
        <v>19570130</v>
      </c>
      <c r="B8810">
        <v>0.53</v>
      </c>
      <c r="C8810">
        <v>-0.43</v>
      </c>
      <c r="D8810">
        <v>0.08</v>
      </c>
      <c r="E8810">
        <v>1.2E-2</v>
      </c>
    </row>
    <row r="8811" spans="1:5">
      <c r="A8811">
        <v>19570131</v>
      </c>
      <c r="B8811">
        <v>-0.27</v>
      </c>
      <c r="C8811">
        <v>0.34</v>
      </c>
      <c r="D8811">
        <v>-0.04</v>
      </c>
      <c r="E8811">
        <v>1.2E-2</v>
      </c>
    </row>
    <row r="8812" spans="1:5">
      <c r="A8812">
        <v>19570201</v>
      </c>
      <c r="B8812">
        <v>-0.39</v>
      </c>
      <c r="C8812">
        <v>-0.03</v>
      </c>
      <c r="D8812">
        <v>-0.16</v>
      </c>
      <c r="E8812">
        <v>1.2999999999999999E-2</v>
      </c>
    </row>
    <row r="8813" spans="1:5">
      <c r="A8813">
        <v>19570204</v>
      </c>
      <c r="B8813">
        <v>-0.19</v>
      </c>
      <c r="C8813">
        <v>0.22</v>
      </c>
      <c r="D8813">
        <v>-0.1</v>
      </c>
      <c r="E8813">
        <v>1.2999999999999999E-2</v>
      </c>
    </row>
    <row r="8814" spans="1:5">
      <c r="A8814">
        <v>19570205</v>
      </c>
      <c r="B8814">
        <v>-1.26</v>
      </c>
      <c r="C8814">
        <v>-0.16</v>
      </c>
      <c r="D8814">
        <v>-0.16</v>
      </c>
      <c r="E8814">
        <v>1.2999999999999999E-2</v>
      </c>
    </row>
    <row r="8815" spans="1:5">
      <c r="A8815">
        <v>19570206</v>
      </c>
      <c r="B8815">
        <v>0.15</v>
      </c>
      <c r="C8815">
        <v>-0.09</v>
      </c>
      <c r="D8815">
        <v>0.23</v>
      </c>
      <c r="E8815">
        <v>1.2999999999999999E-2</v>
      </c>
    </row>
    <row r="8816" spans="1:5">
      <c r="A8816">
        <v>19570207</v>
      </c>
      <c r="B8816">
        <v>-0.36</v>
      </c>
      <c r="C8816">
        <v>0.05</v>
      </c>
      <c r="D8816">
        <v>-0.13</v>
      </c>
      <c r="E8816">
        <v>1.2999999999999999E-2</v>
      </c>
    </row>
    <row r="8817" spans="1:5">
      <c r="A8817">
        <v>19570208</v>
      </c>
      <c r="B8817">
        <v>-0.42</v>
      </c>
      <c r="C8817">
        <v>-0.03</v>
      </c>
      <c r="D8817">
        <v>-0.11</v>
      </c>
      <c r="E8817">
        <v>1.2999999999999999E-2</v>
      </c>
    </row>
    <row r="8818" spans="1:5">
      <c r="A8818">
        <v>19570211</v>
      </c>
      <c r="B8818">
        <v>-1.73</v>
      </c>
      <c r="C8818">
        <v>0.15</v>
      </c>
      <c r="D8818">
        <v>-0.6</v>
      </c>
      <c r="E8818">
        <v>1.2999999999999999E-2</v>
      </c>
    </row>
    <row r="8819" spans="1:5">
      <c r="A8819">
        <v>19570212</v>
      </c>
      <c r="B8819">
        <v>-0.54</v>
      </c>
      <c r="C8819">
        <v>-0.3</v>
      </c>
      <c r="D8819">
        <v>0.18</v>
      </c>
      <c r="E8819">
        <v>1.2999999999999999E-2</v>
      </c>
    </row>
    <row r="8820" spans="1:5">
      <c r="A8820">
        <v>19570213</v>
      </c>
      <c r="B8820">
        <v>1.55</v>
      </c>
      <c r="C8820">
        <v>-0.14000000000000001</v>
      </c>
      <c r="D8820">
        <v>0.13</v>
      </c>
      <c r="E8820">
        <v>1.2999999999999999E-2</v>
      </c>
    </row>
    <row r="8821" spans="1:5">
      <c r="A8821">
        <v>19570214</v>
      </c>
      <c r="B8821">
        <v>0.05</v>
      </c>
      <c r="C8821">
        <v>0.06</v>
      </c>
      <c r="D8821">
        <v>0.01</v>
      </c>
      <c r="E8821">
        <v>1.2999999999999999E-2</v>
      </c>
    </row>
    <row r="8822" spans="1:5">
      <c r="A8822">
        <v>19570215</v>
      </c>
      <c r="B8822">
        <v>1.23</v>
      </c>
      <c r="C8822">
        <v>-0.27</v>
      </c>
      <c r="D8822">
        <v>-0.17</v>
      </c>
      <c r="E8822">
        <v>1.2999999999999999E-2</v>
      </c>
    </row>
    <row r="8823" spans="1:5">
      <c r="A8823">
        <v>19570218</v>
      </c>
      <c r="B8823">
        <v>-0.22</v>
      </c>
      <c r="C8823">
        <v>0.46</v>
      </c>
      <c r="D8823">
        <v>-0.37</v>
      </c>
      <c r="E8823">
        <v>1.2999999999999999E-2</v>
      </c>
    </row>
    <row r="8824" spans="1:5">
      <c r="A8824">
        <v>19570219</v>
      </c>
      <c r="B8824">
        <v>0.2</v>
      </c>
      <c r="C8824">
        <v>-0.25</v>
      </c>
      <c r="D8824">
        <v>-0.08</v>
      </c>
      <c r="E8824">
        <v>1.2999999999999999E-2</v>
      </c>
    </row>
    <row r="8825" spans="1:5">
      <c r="A8825">
        <v>19570220</v>
      </c>
      <c r="B8825">
        <v>0.45</v>
      </c>
      <c r="C8825">
        <v>-0.37</v>
      </c>
      <c r="D8825">
        <v>-0.11</v>
      </c>
      <c r="E8825">
        <v>1.2999999999999999E-2</v>
      </c>
    </row>
    <row r="8826" spans="1:5">
      <c r="A8826">
        <v>19570221</v>
      </c>
      <c r="B8826">
        <v>-0.39</v>
      </c>
      <c r="C8826">
        <v>0.1</v>
      </c>
      <c r="D8826">
        <v>-0.02</v>
      </c>
      <c r="E8826">
        <v>1.2999999999999999E-2</v>
      </c>
    </row>
    <row r="8827" spans="1:5">
      <c r="A8827">
        <v>19570225</v>
      </c>
      <c r="B8827">
        <v>0.01</v>
      </c>
      <c r="C8827">
        <v>-0.14000000000000001</v>
      </c>
      <c r="D8827">
        <v>0.2</v>
      </c>
      <c r="E8827">
        <v>1.2999999999999999E-2</v>
      </c>
    </row>
    <row r="8828" spans="1:5">
      <c r="A8828">
        <v>19570226</v>
      </c>
      <c r="B8828">
        <v>0.19</v>
      </c>
      <c r="C8828">
        <v>-0.09</v>
      </c>
      <c r="D8828">
        <v>-0.02</v>
      </c>
      <c r="E8828">
        <v>1.2999999999999999E-2</v>
      </c>
    </row>
    <row r="8829" spans="1:5">
      <c r="A8829">
        <v>19570227</v>
      </c>
      <c r="B8829">
        <v>-0.18</v>
      </c>
      <c r="C8829">
        <v>-0.03</v>
      </c>
      <c r="D8829">
        <v>0.41</v>
      </c>
      <c r="E8829">
        <v>1.2999999999999999E-2</v>
      </c>
    </row>
    <row r="8830" spans="1:5">
      <c r="A8830">
        <v>19570228</v>
      </c>
      <c r="B8830">
        <v>-0.19</v>
      </c>
      <c r="C8830">
        <v>0.08</v>
      </c>
      <c r="D8830">
        <v>0.18</v>
      </c>
      <c r="E8830">
        <v>1.2999999999999999E-2</v>
      </c>
    </row>
    <row r="8831" spans="1:5">
      <c r="A8831">
        <v>19570301</v>
      </c>
      <c r="B8831">
        <v>0.89</v>
      </c>
      <c r="C8831">
        <v>-0.39</v>
      </c>
      <c r="D8831">
        <v>-0.13</v>
      </c>
      <c r="E8831">
        <v>1.0999999999999999E-2</v>
      </c>
    </row>
    <row r="8832" spans="1:5">
      <c r="A8832">
        <v>19570304</v>
      </c>
      <c r="B8832">
        <v>0.68</v>
      </c>
      <c r="C8832">
        <v>-0.15</v>
      </c>
      <c r="D8832">
        <v>-0.15</v>
      </c>
      <c r="E8832">
        <v>1.0999999999999999E-2</v>
      </c>
    </row>
    <row r="8833" spans="1:5">
      <c r="A8833">
        <v>19570305</v>
      </c>
      <c r="B8833">
        <v>0.42</v>
      </c>
      <c r="C8833">
        <v>-0.24</v>
      </c>
      <c r="D8833">
        <v>-0.08</v>
      </c>
      <c r="E8833">
        <v>1.0999999999999999E-2</v>
      </c>
    </row>
    <row r="8834" spans="1:5">
      <c r="A8834">
        <v>19570306</v>
      </c>
      <c r="B8834">
        <v>0.31</v>
      </c>
      <c r="C8834">
        <v>0.02</v>
      </c>
      <c r="D8834">
        <v>-0.44</v>
      </c>
      <c r="E8834">
        <v>1.0999999999999999E-2</v>
      </c>
    </row>
    <row r="8835" spans="1:5">
      <c r="A8835">
        <v>19570307</v>
      </c>
      <c r="B8835">
        <v>-0.26</v>
      </c>
      <c r="C8835">
        <v>0.44</v>
      </c>
      <c r="D8835">
        <v>-0.23</v>
      </c>
      <c r="E8835">
        <v>1.0999999999999999E-2</v>
      </c>
    </row>
    <row r="8836" spans="1:5">
      <c r="A8836">
        <v>19570308</v>
      </c>
      <c r="B8836">
        <v>-0.35</v>
      </c>
      <c r="C8836">
        <v>-0.02</v>
      </c>
      <c r="D8836">
        <v>0.08</v>
      </c>
      <c r="E8836">
        <v>1.0999999999999999E-2</v>
      </c>
    </row>
    <row r="8837" spans="1:5">
      <c r="A8837">
        <v>19570311</v>
      </c>
      <c r="B8837">
        <v>-0.54</v>
      </c>
      <c r="C8837">
        <v>0.43</v>
      </c>
      <c r="D8837">
        <v>-0.04</v>
      </c>
      <c r="E8837">
        <v>1.0999999999999999E-2</v>
      </c>
    </row>
    <row r="8838" spans="1:5">
      <c r="A8838">
        <v>19570312</v>
      </c>
      <c r="B8838">
        <v>-0.02</v>
      </c>
      <c r="C8838">
        <v>-0.13</v>
      </c>
      <c r="D8838">
        <v>0.11</v>
      </c>
      <c r="E8838">
        <v>1.0999999999999999E-2</v>
      </c>
    </row>
    <row r="8839" spans="1:5">
      <c r="A8839">
        <v>19570313</v>
      </c>
      <c r="B8839">
        <v>0.56000000000000005</v>
      </c>
      <c r="C8839">
        <v>0.21</v>
      </c>
      <c r="D8839">
        <v>0.02</v>
      </c>
      <c r="E8839">
        <v>1.0999999999999999E-2</v>
      </c>
    </row>
    <row r="8840" spans="1:5">
      <c r="A8840">
        <v>19570314</v>
      </c>
      <c r="B8840">
        <v>0.09</v>
      </c>
      <c r="C8840">
        <v>-0.12</v>
      </c>
      <c r="D8840">
        <v>0.1</v>
      </c>
      <c r="E8840">
        <v>1.0999999999999999E-2</v>
      </c>
    </row>
    <row r="8841" spans="1:5">
      <c r="A8841">
        <v>19570315</v>
      </c>
      <c r="B8841">
        <v>0.13</v>
      </c>
      <c r="C8841">
        <v>0.18</v>
      </c>
      <c r="D8841">
        <v>0.02</v>
      </c>
      <c r="E8841">
        <v>1.0999999999999999E-2</v>
      </c>
    </row>
    <row r="8842" spans="1:5">
      <c r="A8842">
        <v>19570318</v>
      </c>
      <c r="B8842">
        <v>-0.4</v>
      </c>
      <c r="C8842">
        <v>0.03</v>
      </c>
      <c r="D8842">
        <v>-0.04</v>
      </c>
      <c r="E8842">
        <v>1.0999999999999999E-2</v>
      </c>
    </row>
    <row r="8843" spans="1:5">
      <c r="A8843">
        <v>19570319</v>
      </c>
      <c r="B8843">
        <v>0.36</v>
      </c>
      <c r="C8843">
        <v>0.02</v>
      </c>
      <c r="D8843">
        <v>-0.1</v>
      </c>
      <c r="E8843">
        <v>1.0999999999999999E-2</v>
      </c>
    </row>
    <row r="8844" spans="1:5">
      <c r="A8844">
        <v>19570320</v>
      </c>
      <c r="B8844">
        <v>0.13</v>
      </c>
      <c r="C8844">
        <v>0.39</v>
      </c>
      <c r="D8844">
        <v>-0.04</v>
      </c>
      <c r="E8844">
        <v>1.0999999999999999E-2</v>
      </c>
    </row>
    <row r="8845" spans="1:5">
      <c r="A8845">
        <v>19570321</v>
      </c>
      <c r="B8845">
        <v>0.03</v>
      </c>
      <c r="C8845">
        <v>-0.17</v>
      </c>
      <c r="D8845">
        <v>0.04</v>
      </c>
      <c r="E8845">
        <v>1.0999999999999999E-2</v>
      </c>
    </row>
    <row r="8846" spans="1:5">
      <c r="A8846">
        <v>19570322</v>
      </c>
      <c r="B8846">
        <v>-0.16</v>
      </c>
      <c r="C8846">
        <v>7.0000000000000007E-2</v>
      </c>
      <c r="D8846">
        <v>0.36</v>
      </c>
      <c r="E8846">
        <v>1.0999999999999999E-2</v>
      </c>
    </row>
    <row r="8847" spans="1:5">
      <c r="A8847">
        <v>19570325</v>
      </c>
      <c r="B8847">
        <v>-0.42</v>
      </c>
      <c r="C8847">
        <v>0.09</v>
      </c>
      <c r="D8847">
        <v>0.08</v>
      </c>
      <c r="E8847">
        <v>1.0999999999999999E-2</v>
      </c>
    </row>
    <row r="8848" spans="1:5">
      <c r="A8848">
        <v>19570326</v>
      </c>
      <c r="B8848">
        <v>0.15</v>
      </c>
      <c r="C8848">
        <v>-0.13</v>
      </c>
      <c r="D8848">
        <v>-0.12</v>
      </c>
      <c r="E8848">
        <v>1.0999999999999999E-2</v>
      </c>
    </row>
    <row r="8849" spans="1:5">
      <c r="A8849">
        <v>19570327</v>
      </c>
      <c r="B8849">
        <v>0.3</v>
      </c>
      <c r="C8849">
        <v>-0.13</v>
      </c>
      <c r="D8849">
        <v>-0.06</v>
      </c>
      <c r="E8849">
        <v>1.0999999999999999E-2</v>
      </c>
    </row>
    <row r="8850" spans="1:5">
      <c r="A8850">
        <v>19570328</v>
      </c>
      <c r="B8850">
        <v>0.34</v>
      </c>
      <c r="C8850">
        <v>-0.08</v>
      </c>
      <c r="D8850">
        <v>0.12</v>
      </c>
      <c r="E8850">
        <v>1.0999999999999999E-2</v>
      </c>
    </row>
    <row r="8851" spans="1:5">
      <c r="A8851">
        <v>19570329</v>
      </c>
      <c r="B8851">
        <v>-0.14000000000000001</v>
      </c>
      <c r="C8851">
        <v>-0.02</v>
      </c>
      <c r="D8851">
        <v>-0.03</v>
      </c>
      <c r="E8851">
        <v>1.0999999999999999E-2</v>
      </c>
    </row>
    <row r="8852" spans="1:5">
      <c r="A8852">
        <v>19570401</v>
      </c>
      <c r="B8852">
        <v>-0.01</v>
      </c>
      <c r="C8852">
        <v>-0.17</v>
      </c>
      <c r="D8852">
        <v>-0.12</v>
      </c>
      <c r="E8852">
        <v>1.2E-2</v>
      </c>
    </row>
    <row r="8853" spans="1:5">
      <c r="A8853">
        <v>19570402</v>
      </c>
      <c r="B8853">
        <v>0.59</v>
      </c>
      <c r="C8853">
        <v>-0.23</v>
      </c>
      <c r="D8853">
        <v>-0.1</v>
      </c>
      <c r="E8853">
        <v>1.2E-2</v>
      </c>
    </row>
    <row r="8854" spans="1:5">
      <c r="A8854">
        <v>19570403</v>
      </c>
      <c r="B8854">
        <v>0.35</v>
      </c>
      <c r="C8854">
        <v>0.01</v>
      </c>
      <c r="D8854">
        <v>7.0000000000000007E-2</v>
      </c>
      <c r="E8854">
        <v>1.2E-2</v>
      </c>
    </row>
    <row r="8855" spans="1:5">
      <c r="A8855">
        <v>19570404</v>
      </c>
      <c r="B8855">
        <v>-0.24</v>
      </c>
      <c r="C8855">
        <v>0.12</v>
      </c>
      <c r="D8855">
        <v>-0.11</v>
      </c>
      <c r="E8855">
        <v>1.2E-2</v>
      </c>
    </row>
    <row r="8856" spans="1:5">
      <c r="A8856">
        <v>19570405</v>
      </c>
      <c r="B8856">
        <v>7.0000000000000007E-2</v>
      </c>
      <c r="C8856">
        <v>0.12</v>
      </c>
      <c r="D8856">
        <v>-0.36</v>
      </c>
      <c r="E8856">
        <v>1.2E-2</v>
      </c>
    </row>
    <row r="8857" spans="1:5">
      <c r="A8857">
        <v>19570408</v>
      </c>
      <c r="B8857">
        <v>0.03</v>
      </c>
      <c r="C8857">
        <v>0.04</v>
      </c>
      <c r="D8857">
        <v>-0.28999999999999998</v>
      </c>
      <c r="E8857">
        <v>1.2E-2</v>
      </c>
    </row>
    <row r="8858" spans="1:5">
      <c r="A8858">
        <v>19570409</v>
      </c>
      <c r="B8858">
        <v>0.84</v>
      </c>
      <c r="C8858">
        <v>-0.4</v>
      </c>
      <c r="D8858">
        <v>-0.21</v>
      </c>
      <c r="E8858">
        <v>1.2E-2</v>
      </c>
    </row>
    <row r="8859" spans="1:5">
      <c r="A8859">
        <v>19570410</v>
      </c>
      <c r="B8859">
        <v>0.53</v>
      </c>
      <c r="C8859">
        <v>-0.28000000000000003</v>
      </c>
      <c r="D8859">
        <v>0.28000000000000003</v>
      </c>
      <c r="E8859">
        <v>1.2E-2</v>
      </c>
    </row>
    <row r="8860" spans="1:5">
      <c r="A8860">
        <v>19570411</v>
      </c>
      <c r="B8860">
        <v>0.08</v>
      </c>
      <c r="C8860">
        <v>0.2</v>
      </c>
      <c r="D8860">
        <v>-0.2</v>
      </c>
      <c r="E8860">
        <v>1.2E-2</v>
      </c>
    </row>
    <row r="8861" spans="1:5">
      <c r="A8861">
        <v>19570412</v>
      </c>
      <c r="B8861">
        <v>0.19</v>
      </c>
      <c r="C8861">
        <v>-0.01</v>
      </c>
      <c r="D8861">
        <v>0</v>
      </c>
      <c r="E8861">
        <v>1.2E-2</v>
      </c>
    </row>
    <row r="8862" spans="1:5">
      <c r="A8862">
        <v>19570415</v>
      </c>
      <c r="B8862">
        <v>-0.12</v>
      </c>
      <c r="C8862">
        <v>-0.04</v>
      </c>
      <c r="D8862">
        <v>0.18</v>
      </c>
      <c r="E8862">
        <v>1.2E-2</v>
      </c>
    </row>
    <row r="8863" spans="1:5">
      <c r="A8863">
        <v>19570416</v>
      </c>
      <c r="B8863">
        <v>7.0000000000000007E-2</v>
      </c>
      <c r="C8863">
        <v>-0.06</v>
      </c>
      <c r="D8863">
        <v>-0.1</v>
      </c>
      <c r="E8863">
        <v>1.2E-2</v>
      </c>
    </row>
    <row r="8864" spans="1:5">
      <c r="A8864">
        <v>19570417</v>
      </c>
      <c r="B8864">
        <v>0.22</v>
      </c>
      <c r="C8864">
        <v>-0.11</v>
      </c>
      <c r="D8864">
        <v>-0.26</v>
      </c>
      <c r="E8864">
        <v>1.2E-2</v>
      </c>
    </row>
    <row r="8865" spans="1:5">
      <c r="A8865">
        <v>19570418</v>
      </c>
      <c r="B8865">
        <v>0.69</v>
      </c>
      <c r="C8865">
        <v>-0.18</v>
      </c>
      <c r="D8865">
        <v>-0.04</v>
      </c>
      <c r="E8865">
        <v>1.2E-2</v>
      </c>
    </row>
    <row r="8866" spans="1:5">
      <c r="A8866">
        <v>19570422</v>
      </c>
      <c r="B8866">
        <v>0.1</v>
      </c>
      <c r="C8866">
        <v>0.13</v>
      </c>
      <c r="D8866">
        <v>-0.04</v>
      </c>
      <c r="E8866">
        <v>1.2E-2</v>
      </c>
    </row>
    <row r="8867" spans="1:5">
      <c r="A8867">
        <v>19570423</v>
      </c>
      <c r="B8867">
        <v>0.56000000000000005</v>
      </c>
      <c r="C8867">
        <v>-0.46</v>
      </c>
      <c r="D8867">
        <v>0.42</v>
      </c>
      <c r="E8867">
        <v>1.2E-2</v>
      </c>
    </row>
    <row r="8868" spans="1:5">
      <c r="A8868">
        <v>19570424</v>
      </c>
      <c r="B8868">
        <v>0.16</v>
      </c>
      <c r="C8868">
        <v>-0.18</v>
      </c>
      <c r="D8868">
        <v>-0.09</v>
      </c>
      <c r="E8868">
        <v>1.2E-2</v>
      </c>
    </row>
    <row r="8869" spans="1:5">
      <c r="A8869">
        <v>19570425</v>
      </c>
      <c r="B8869">
        <v>-0.32</v>
      </c>
      <c r="C8869">
        <v>-7.0000000000000007E-2</v>
      </c>
      <c r="D8869">
        <v>0.28000000000000003</v>
      </c>
      <c r="E8869">
        <v>1.2E-2</v>
      </c>
    </row>
    <row r="8870" spans="1:5">
      <c r="A8870">
        <v>19570426</v>
      </c>
      <c r="B8870">
        <v>-0.12</v>
      </c>
      <c r="C8870">
        <v>-7.0000000000000007E-2</v>
      </c>
      <c r="D8870">
        <v>0.03</v>
      </c>
      <c r="E8870">
        <v>1.2E-2</v>
      </c>
    </row>
    <row r="8871" spans="1:5">
      <c r="A8871">
        <v>19570429</v>
      </c>
      <c r="B8871">
        <v>0.38</v>
      </c>
      <c r="C8871">
        <v>7.0000000000000007E-2</v>
      </c>
      <c r="D8871">
        <v>-0.45</v>
      </c>
      <c r="E8871">
        <v>1.2E-2</v>
      </c>
    </row>
    <row r="8872" spans="1:5">
      <c r="A8872">
        <v>19570430</v>
      </c>
      <c r="B8872">
        <v>0.11</v>
      </c>
      <c r="C8872">
        <v>0</v>
      </c>
      <c r="D8872">
        <v>-0.34</v>
      </c>
      <c r="E8872">
        <v>1.2E-2</v>
      </c>
    </row>
    <row r="8873" spans="1:5">
      <c r="A8873">
        <v>19570501</v>
      </c>
      <c r="B8873">
        <v>0.55000000000000004</v>
      </c>
      <c r="C8873">
        <v>-0.28999999999999998</v>
      </c>
      <c r="D8873">
        <v>-0.33</v>
      </c>
      <c r="E8873">
        <v>1.2E-2</v>
      </c>
    </row>
    <row r="8874" spans="1:5">
      <c r="A8874">
        <v>19570502</v>
      </c>
      <c r="B8874">
        <v>0.73</v>
      </c>
      <c r="C8874">
        <v>-0.4</v>
      </c>
      <c r="D8874">
        <v>-0.14000000000000001</v>
      </c>
      <c r="E8874">
        <v>1.2E-2</v>
      </c>
    </row>
    <row r="8875" spans="1:5">
      <c r="A8875">
        <v>19570503</v>
      </c>
      <c r="B8875">
        <v>-7.0000000000000007E-2</v>
      </c>
      <c r="C8875">
        <v>0.32</v>
      </c>
      <c r="D8875">
        <v>-0.06</v>
      </c>
      <c r="E8875">
        <v>1.2E-2</v>
      </c>
    </row>
    <row r="8876" spans="1:5">
      <c r="A8876">
        <v>19570506</v>
      </c>
      <c r="B8876">
        <v>-0.13</v>
      </c>
      <c r="C8876">
        <v>-0.03</v>
      </c>
      <c r="D8876">
        <v>0.01</v>
      </c>
      <c r="E8876">
        <v>1.2E-2</v>
      </c>
    </row>
    <row r="8877" spans="1:5">
      <c r="A8877">
        <v>19570507</v>
      </c>
      <c r="B8877">
        <v>-0.17</v>
      </c>
      <c r="C8877">
        <v>0.03</v>
      </c>
      <c r="D8877">
        <v>-0.15</v>
      </c>
      <c r="E8877">
        <v>1.2E-2</v>
      </c>
    </row>
    <row r="8878" spans="1:5">
      <c r="A8878">
        <v>19570508</v>
      </c>
      <c r="B8878">
        <v>0.4</v>
      </c>
      <c r="C8878">
        <v>0.1</v>
      </c>
      <c r="D8878">
        <v>-0.34</v>
      </c>
      <c r="E8878">
        <v>1.2E-2</v>
      </c>
    </row>
    <row r="8879" spans="1:5">
      <c r="A8879">
        <v>19570509</v>
      </c>
      <c r="B8879">
        <v>0.13</v>
      </c>
      <c r="C8879">
        <v>0.24</v>
      </c>
      <c r="D8879">
        <v>-0.09</v>
      </c>
      <c r="E8879">
        <v>1.2E-2</v>
      </c>
    </row>
    <row r="8880" spans="1:5">
      <c r="A8880">
        <v>19570510</v>
      </c>
      <c r="B8880">
        <v>0.43</v>
      </c>
      <c r="C8880">
        <v>-0.03</v>
      </c>
      <c r="D8880">
        <v>-0.28999999999999998</v>
      </c>
      <c r="E8880">
        <v>1.2E-2</v>
      </c>
    </row>
    <row r="8881" spans="1:5">
      <c r="A8881">
        <v>19570513</v>
      </c>
      <c r="B8881">
        <v>0.71</v>
      </c>
      <c r="C8881">
        <v>-0.33</v>
      </c>
      <c r="D8881">
        <v>-0.42</v>
      </c>
      <c r="E8881">
        <v>1.2E-2</v>
      </c>
    </row>
    <row r="8882" spans="1:5">
      <c r="A8882">
        <v>19570514</v>
      </c>
      <c r="B8882">
        <v>-0.43</v>
      </c>
      <c r="C8882">
        <v>0.25</v>
      </c>
      <c r="D8882">
        <v>0.02</v>
      </c>
      <c r="E8882">
        <v>1.2E-2</v>
      </c>
    </row>
    <row r="8883" spans="1:5">
      <c r="A8883">
        <v>19570515</v>
      </c>
      <c r="B8883">
        <v>0.24</v>
      </c>
      <c r="C8883">
        <v>0.08</v>
      </c>
      <c r="D8883">
        <v>-0.34</v>
      </c>
      <c r="E8883">
        <v>1.2E-2</v>
      </c>
    </row>
    <row r="8884" spans="1:5">
      <c r="A8884">
        <v>19570516</v>
      </c>
      <c r="B8884">
        <v>0.42</v>
      </c>
      <c r="C8884">
        <v>-0.17</v>
      </c>
      <c r="D8884">
        <v>0.46</v>
      </c>
      <c r="E8884">
        <v>1.2E-2</v>
      </c>
    </row>
    <row r="8885" spans="1:5">
      <c r="A8885">
        <v>19570517</v>
      </c>
      <c r="B8885">
        <v>0.28999999999999998</v>
      </c>
      <c r="C8885">
        <v>-0.14000000000000001</v>
      </c>
      <c r="D8885">
        <v>0.13</v>
      </c>
      <c r="E8885">
        <v>1.2E-2</v>
      </c>
    </row>
    <row r="8886" spans="1:5">
      <c r="A8886">
        <v>19570520</v>
      </c>
      <c r="B8886">
        <v>0.27</v>
      </c>
      <c r="C8886">
        <v>-0.26</v>
      </c>
      <c r="D8886">
        <v>-0.25</v>
      </c>
      <c r="E8886">
        <v>1.2E-2</v>
      </c>
    </row>
    <row r="8887" spans="1:5">
      <c r="A8887">
        <v>19570521</v>
      </c>
      <c r="B8887">
        <v>7.0000000000000007E-2</v>
      </c>
      <c r="C8887">
        <v>-0.11</v>
      </c>
      <c r="D8887">
        <v>-0.03</v>
      </c>
      <c r="E8887">
        <v>1.2E-2</v>
      </c>
    </row>
    <row r="8888" spans="1:5">
      <c r="A8888">
        <v>19570522</v>
      </c>
      <c r="B8888">
        <v>-0.34</v>
      </c>
      <c r="C8888">
        <v>-0.03</v>
      </c>
      <c r="D8888">
        <v>0.17</v>
      </c>
      <c r="E8888">
        <v>1.2E-2</v>
      </c>
    </row>
    <row r="8889" spans="1:5">
      <c r="A8889">
        <v>19570523</v>
      </c>
      <c r="B8889">
        <v>-0.09</v>
      </c>
      <c r="C8889">
        <v>-0.01</v>
      </c>
      <c r="D8889">
        <v>0.1</v>
      </c>
      <c r="E8889">
        <v>1.2E-2</v>
      </c>
    </row>
    <row r="8890" spans="1:5">
      <c r="A8890">
        <v>19570524</v>
      </c>
      <c r="B8890">
        <v>0.13</v>
      </c>
      <c r="C8890">
        <v>-0.19</v>
      </c>
      <c r="D8890">
        <v>0.17</v>
      </c>
      <c r="E8890">
        <v>1.2E-2</v>
      </c>
    </row>
    <row r="8891" spans="1:5">
      <c r="A8891">
        <v>19570527</v>
      </c>
      <c r="B8891">
        <v>-0.89</v>
      </c>
      <c r="C8891">
        <v>0.18</v>
      </c>
      <c r="D8891">
        <v>-0.1</v>
      </c>
      <c r="E8891">
        <v>1.2E-2</v>
      </c>
    </row>
    <row r="8892" spans="1:5">
      <c r="A8892">
        <v>19570528</v>
      </c>
      <c r="B8892">
        <v>-0.14000000000000001</v>
      </c>
      <c r="C8892">
        <v>0.03</v>
      </c>
      <c r="D8892">
        <v>0.21</v>
      </c>
      <c r="E8892">
        <v>1.2E-2</v>
      </c>
    </row>
    <row r="8893" spans="1:5">
      <c r="A8893">
        <v>19570529</v>
      </c>
      <c r="B8893">
        <v>0.83</v>
      </c>
      <c r="C8893">
        <v>-0.27</v>
      </c>
      <c r="D8893">
        <v>-0.3</v>
      </c>
      <c r="E8893">
        <v>1.2E-2</v>
      </c>
    </row>
    <row r="8894" spans="1:5">
      <c r="A8894">
        <v>19570531</v>
      </c>
      <c r="B8894">
        <v>0.45</v>
      </c>
      <c r="C8894">
        <v>-0.06</v>
      </c>
      <c r="D8894">
        <v>-0.39</v>
      </c>
      <c r="E8894">
        <v>1.2E-2</v>
      </c>
    </row>
    <row r="8895" spans="1:5">
      <c r="A8895">
        <v>19570603</v>
      </c>
      <c r="B8895">
        <v>-0.19</v>
      </c>
      <c r="C8895">
        <v>0.04</v>
      </c>
      <c r="D8895">
        <v>-0.08</v>
      </c>
      <c r="E8895">
        <v>1.2E-2</v>
      </c>
    </row>
    <row r="8896" spans="1:5">
      <c r="A8896">
        <v>19570604</v>
      </c>
      <c r="B8896">
        <v>-0.13</v>
      </c>
      <c r="C8896">
        <v>0</v>
      </c>
      <c r="D8896">
        <v>0.06</v>
      </c>
      <c r="E8896">
        <v>1.2E-2</v>
      </c>
    </row>
    <row r="8897" spans="1:5">
      <c r="A8897">
        <v>19570605</v>
      </c>
      <c r="B8897">
        <v>0.02</v>
      </c>
      <c r="C8897">
        <v>0</v>
      </c>
      <c r="D8897">
        <v>-0.03</v>
      </c>
      <c r="E8897">
        <v>1.2E-2</v>
      </c>
    </row>
    <row r="8898" spans="1:5">
      <c r="A8898">
        <v>19570606</v>
      </c>
      <c r="B8898">
        <v>0.63</v>
      </c>
      <c r="C8898">
        <v>-0.38</v>
      </c>
      <c r="D8898">
        <v>-0.33</v>
      </c>
      <c r="E8898">
        <v>1.2E-2</v>
      </c>
    </row>
    <row r="8899" spans="1:5">
      <c r="A8899">
        <v>19570607</v>
      </c>
      <c r="B8899">
        <v>0.03</v>
      </c>
      <c r="C8899">
        <v>-0.01</v>
      </c>
      <c r="D8899">
        <v>0.03</v>
      </c>
      <c r="E8899">
        <v>1.2E-2</v>
      </c>
    </row>
    <row r="8900" spans="1:5">
      <c r="A8900">
        <v>19570610</v>
      </c>
      <c r="B8900">
        <v>-0.65</v>
      </c>
      <c r="C8900">
        <v>0</v>
      </c>
      <c r="D8900">
        <v>0.28999999999999998</v>
      </c>
      <c r="E8900">
        <v>1.2E-2</v>
      </c>
    </row>
    <row r="8901" spans="1:5">
      <c r="A8901">
        <v>19570611</v>
      </c>
      <c r="B8901">
        <v>1.26</v>
      </c>
      <c r="C8901">
        <v>-0.01</v>
      </c>
      <c r="D8901">
        <v>-0.16</v>
      </c>
      <c r="E8901">
        <v>1.2E-2</v>
      </c>
    </row>
    <row r="8902" spans="1:5">
      <c r="A8902">
        <v>19570612</v>
      </c>
      <c r="B8902">
        <v>0.16</v>
      </c>
      <c r="C8902">
        <v>-0.23</v>
      </c>
      <c r="D8902">
        <v>0.28000000000000003</v>
      </c>
      <c r="E8902">
        <v>1.2E-2</v>
      </c>
    </row>
    <row r="8903" spans="1:5">
      <c r="A8903">
        <v>19570613</v>
      </c>
      <c r="B8903">
        <v>0.16</v>
      </c>
      <c r="C8903">
        <v>0.06</v>
      </c>
      <c r="D8903">
        <v>-0.18</v>
      </c>
      <c r="E8903">
        <v>1.2E-2</v>
      </c>
    </row>
    <row r="8904" spans="1:5">
      <c r="A8904">
        <v>19570614</v>
      </c>
      <c r="B8904">
        <v>-0.02</v>
      </c>
      <c r="C8904">
        <v>0.11</v>
      </c>
      <c r="D8904">
        <v>-0.18</v>
      </c>
      <c r="E8904">
        <v>1.2E-2</v>
      </c>
    </row>
    <row r="8905" spans="1:5">
      <c r="A8905">
        <v>19570617</v>
      </c>
      <c r="B8905">
        <v>0.16</v>
      </c>
      <c r="C8905">
        <v>-0.1</v>
      </c>
      <c r="D8905">
        <v>-0.18</v>
      </c>
      <c r="E8905">
        <v>1.2E-2</v>
      </c>
    </row>
    <row r="8906" spans="1:5">
      <c r="A8906">
        <v>19570618</v>
      </c>
      <c r="B8906">
        <v>-0.44</v>
      </c>
      <c r="C8906">
        <v>0.42</v>
      </c>
      <c r="D8906">
        <v>-0.47</v>
      </c>
      <c r="E8906">
        <v>1.2E-2</v>
      </c>
    </row>
    <row r="8907" spans="1:5">
      <c r="A8907">
        <v>19570619</v>
      </c>
      <c r="B8907">
        <v>-0.92</v>
      </c>
      <c r="C8907">
        <v>0.6</v>
      </c>
      <c r="D8907">
        <v>-7.0000000000000007E-2</v>
      </c>
      <c r="E8907">
        <v>1.2E-2</v>
      </c>
    </row>
    <row r="8908" spans="1:5">
      <c r="A8908">
        <v>19570620</v>
      </c>
      <c r="B8908">
        <v>-0.56999999999999995</v>
      </c>
      <c r="C8908">
        <v>0.19</v>
      </c>
      <c r="D8908">
        <v>0.15</v>
      </c>
      <c r="E8908">
        <v>1.2E-2</v>
      </c>
    </row>
    <row r="8909" spans="1:5">
      <c r="A8909">
        <v>19570621</v>
      </c>
      <c r="B8909">
        <v>-0.57999999999999996</v>
      </c>
      <c r="C8909">
        <v>0.13</v>
      </c>
      <c r="D8909">
        <v>0.35</v>
      </c>
      <c r="E8909">
        <v>1.2E-2</v>
      </c>
    </row>
    <row r="8910" spans="1:5">
      <c r="A8910">
        <v>19570624</v>
      </c>
      <c r="B8910">
        <v>-0.74</v>
      </c>
      <c r="C8910">
        <v>-0.09</v>
      </c>
      <c r="D8910">
        <v>0.46</v>
      </c>
      <c r="E8910">
        <v>1.2E-2</v>
      </c>
    </row>
    <row r="8911" spans="1:5">
      <c r="A8911">
        <v>19570625</v>
      </c>
      <c r="B8911">
        <v>0.66</v>
      </c>
      <c r="C8911">
        <v>-0.02</v>
      </c>
      <c r="D8911">
        <v>-0.05</v>
      </c>
      <c r="E8911">
        <v>1.2E-2</v>
      </c>
    </row>
    <row r="8912" spans="1:5">
      <c r="A8912">
        <v>19570626</v>
      </c>
      <c r="B8912">
        <v>-0.16</v>
      </c>
      <c r="C8912">
        <v>7.0000000000000007E-2</v>
      </c>
      <c r="D8912">
        <v>0.19</v>
      </c>
      <c r="E8912">
        <v>1.2E-2</v>
      </c>
    </row>
    <row r="8913" spans="1:5">
      <c r="A8913">
        <v>19570627</v>
      </c>
      <c r="B8913">
        <v>0.36</v>
      </c>
      <c r="C8913">
        <v>-0.24</v>
      </c>
      <c r="D8913">
        <v>-0.04</v>
      </c>
      <c r="E8913">
        <v>1.2E-2</v>
      </c>
    </row>
    <row r="8914" spans="1:5">
      <c r="A8914">
        <v>19570628</v>
      </c>
      <c r="B8914">
        <v>0.23</v>
      </c>
      <c r="C8914">
        <v>0.02</v>
      </c>
      <c r="D8914">
        <v>-0.11</v>
      </c>
      <c r="E8914">
        <v>1.2E-2</v>
      </c>
    </row>
    <row r="8915" spans="1:5">
      <c r="A8915">
        <v>19570701</v>
      </c>
      <c r="B8915">
        <v>0.18</v>
      </c>
      <c r="C8915">
        <v>-0.4</v>
      </c>
      <c r="D8915">
        <v>0.22</v>
      </c>
      <c r="E8915">
        <v>1.2999999999999999E-2</v>
      </c>
    </row>
    <row r="8916" spans="1:5">
      <c r="A8916">
        <v>19570702</v>
      </c>
      <c r="B8916">
        <v>0.86</v>
      </c>
      <c r="C8916">
        <v>-0.41</v>
      </c>
      <c r="D8916">
        <v>-0.33</v>
      </c>
      <c r="E8916">
        <v>1.2999999999999999E-2</v>
      </c>
    </row>
    <row r="8917" spans="1:5">
      <c r="A8917">
        <v>19570703</v>
      </c>
      <c r="B8917">
        <v>0.79</v>
      </c>
      <c r="C8917">
        <v>-0.1</v>
      </c>
      <c r="D8917">
        <v>-0.33</v>
      </c>
      <c r="E8917">
        <v>1.2999999999999999E-2</v>
      </c>
    </row>
    <row r="8918" spans="1:5">
      <c r="A8918">
        <v>19570705</v>
      </c>
      <c r="B8918">
        <v>0.77</v>
      </c>
      <c r="C8918">
        <v>-7.0000000000000007E-2</v>
      </c>
      <c r="D8918">
        <v>-0.41</v>
      </c>
      <c r="E8918">
        <v>1.2999999999999999E-2</v>
      </c>
    </row>
    <row r="8919" spans="1:5">
      <c r="A8919">
        <v>19570708</v>
      </c>
      <c r="B8919">
        <v>0.37</v>
      </c>
      <c r="C8919">
        <v>-0.15</v>
      </c>
      <c r="D8919">
        <v>-0.31</v>
      </c>
      <c r="E8919">
        <v>1.2999999999999999E-2</v>
      </c>
    </row>
    <row r="8920" spans="1:5">
      <c r="A8920">
        <v>19570709</v>
      </c>
      <c r="B8920">
        <v>-0.26</v>
      </c>
      <c r="C8920">
        <v>-7.0000000000000007E-2</v>
      </c>
      <c r="D8920">
        <v>0.44</v>
      </c>
      <c r="E8920">
        <v>1.2999999999999999E-2</v>
      </c>
    </row>
    <row r="8921" spans="1:5">
      <c r="A8921">
        <v>19570710</v>
      </c>
      <c r="B8921">
        <v>0.67</v>
      </c>
      <c r="C8921">
        <v>-0.47</v>
      </c>
      <c r="D8921">
        <v>0.31</v>
      </c>
      <c r="E8921">
        <v>1.2999999999999999E-2</v>
      </c>
    </row>
    <row r="8922" spans="1:5">
      <c r="A8922">
        <v>19570711</v>
      </c>
      <c r="B8922">
        <v>-0.39</v>
      </c>
      <c r="C8922">
        <v>0.06</v>
      </c>
      <c r="D8922">
        <v>0.36</v>
      </c>
      <c r="E8922">
        <v>1.2999999999999999E-2</v>
      </c>
    </row>
    <row r="8923" spans="1:5">
      <c r="A8923">
        <v>19570712</v>
      </c>
      <c r="B8923">
        <v>0.41</v>
      </c>
      <c r="C8923">
        <v>-0.16</v>
      </c>
      <c r="D8923">
        <v>0</v>
      </c>
      <c r="E8923">
        <v>1.2999999999999999E-2</v>
      </c>
    </row>
    <row r="8924" spans="1:5">
      <c r="A8924">
        <v>19570715</v>
      </c>
      <c r="B8924">
        <v>7.0000000000000007E-2</v>
      </c>
      <c r="C8924">
        <v>-0.3</v>
      </c>
      <c r="D8924">
        <v>0.28000000000000003</v>
      </c>
      <c r="E8924">
        <v>1.2999999999999999E-2</v>
      </c>
    </row>
    <row r="8925" spans="1:5">
      <c r="A8925">
        <v>19570716</v>
      </c>
      <c r="B8925">
        <v>-0.49</v>
      </c>
      <c r="C8925">
        <v>0.13</v>
      </c>
      <c r="D8925">
        <v>0.28999999999999998</v>
      </c>
      <c r="E8925">
        <v>1.2999999999999999E-2</v>
      </c>
    </row>
    <row r="8926" spans="1:5">
      <c r="A8926">
        <v>19570717</v>
      </c>
      <c r="B8926">
        <v>-0.59</v>
      </c>
      <c r="C8926">
        <v>0.33</v>
      </c>
      <c r="D8926">
        <v>-0.16</v>
      </c>
      <c r="E8926">
        <v>1.2999999999999999E-2</v>
      </c>
    </row>
    <row r="8927" spans="1:5">
      <c r="A8927">
        <v>19570718</v>
      </c>
      <c r="B8927">
        <v>-0.1</v>
      </c>
      <c r="C8927">
        <v>0.33</v>
      </c>
      <c r="D8927">
        <v>-0.35</v>
      </c>
      <c r="E8927">
        <v>1.2999999999999999E-2</v>
      </c>
    </row>
    <row r="8928" spans="1:5">
      <c r="A8928">
        <v>19570719</v>
      </c>
      <c r="B8928">
        <v>0.02</v>
      </c>
      <c r="C8928">
        <v>0.16</v>
      </c>
      <c r="D8928">
        <v>-0.23</v>
      </c>
      <c r="E8928">
        <v>1.2999999999999999E-2</v>
      </c>
    </row>
    <row r="8929" spans="1:5">
      <c r="A8929">
        <v>19570722</v>
      </c>
      <c r="B8929">
        <v>-0.22</v>
      </c>
      <c r="C8929">
        <v>0.18</v>
      </c>
      <c r="D8929">
        <v>-0.01</v>
      </c>
      <c r="E8929">
        <v>1.2999999999999999E-2</v>
      </c>
    </row>
    <row r="8930" spans="1:5">
      <c r="A8930">
        <v>19570723</v>
      </c>
      <c r="B8930">
        <v>-0.12</v>
      </c>
      <c r="C8930">
        <v>-0.15</v>
      </c>
      <c r="D8930">
        <v>0.49</v>
      </c>
      <c r="E8930">
        <v>1.2999999999999999E-2</v>
      </c>
    </row>
    <row r="8931" spans="1:5">
      <c r="A8931">
        <v>19570724</v>
      </c>
      <c r="B8931">
        <v>7.0000000000000007E-2</v>
      </c>
      <c r="C8931">
        <v>0.01</v>
      </c>
      <c r="D8931">
        <v>0</v>
      </c>
      <c r="E8931">
        <v>1.2999999999999999E-2</v>
      </c>
    </row>
    <row r="8932" spans="1:5">
      <c r="A8932">
        <v>19570725</v>
      </c>
      <c r="B8932">
        <v>-0.01</v>
      </c>
      <c r="C8932">
        <v>-0.1</v>
      </c>
      <c r="D8932">
        <v>0.34</v>
      </c>
      <c r="E8932">
        <v>1.2999999999999999E-2</v>
      </c>
    </row>
    <row r="8933" spans="1:5">
      <c r="A8933">
        <v>19570726</v>
      </c>
      <c r="B8933">
        <v>-0.34</v>
      </c>
      <c r="C8933">
        <v>0.03</v>
      </c>
      <c r="D8933">
        <v>-0.09</v>
      </c>
      <c r="E8933">
        <v>1.2999999999999999E-2</v>
      </c>
    </row>
    <row r="8934" spans="1:5">
      <c r="A8934">
        <v>19570729</v>
      </c>
      <c r="B8934">
        <v>-1.1200000000000001</v>
      </c>
      <c r="C8934">
        <v>0.14000000000000001</v>
      </c>
      <c r="D8934">
        <v>-7.0000000000000007E-2</v>
      </c>
      <c r="E8934">
        <v>1.2999999999999999E-2</v>
      </c>
    </row>
    <row r="8935" spans="1:5">
      <c r="A8935">
        <v>19570730</v>
      </c>
      <c r="B8935">
        <v>0.12</v>
      </c>
      <c r="C8935">
        <v>0.11</v>
      </c>
      <c r="D8935">
        <v>-0.02</v>
      </c>
      <c r="E8935">
        <v>1.2999999999999999E-2</v>
      </c>
    </row>
    <row r="8936" spans="1:5">
      <c r="A8936">
        <v>19570731</v>
      </c>
      <c r="B8936">
        <v>0</v>
      </c>
      <c r="C8936">
        <v>0.16</v>
      </c>
      <c r="D8936">
        <v>-0.04</v>
      </c>
      <c r="E8936">
        <v>1.2999999999999999E-2</v>
      </c>
    </row>
    <row r="8937" spans="1:5">
      <c r="A8937">
        <v>19570801</v>
      </c>
      <c r="B8937">
        <v>-0.25</v>
      </c>
      <c r="C8937">
        <v>0.11</v>
      </c>
      <c r="D8937">
        <v>-0.13</v>
      </c>
      <c r="E8937">
        <v>1.0999999999999999E-2</v>
      </c>
    </row>
    <row r="8938" spans="1:5">
      <c r="A8938">
        <v>19570802</v>
      </c>
      <c r="B8938">
        <v>-0.09</v>
      </c>
      <c r="C8938">
        <v>-0.11</v>
      </c>
      <c r="D8938">
        <v>0.51</v>
      </c>
      <c r="E8938">
        <v>1.0999999999999999E-2</v>
      </c>
    </row>
    <row r="8939" spans="1:5">
      <c r="A8939">
        <v>19570805</v>
      </c>
      <c r="B8939">
        <v>-0.85</v>
      </c>
      <c r="C8939">
        <v>0.25</v>
      </c>
      <c r="D8939">
        <v>0.19</v>
      </c>
      <c r="E8939">
        <v>1.0999999999999999E-2</v>
      </c>
    </row>
    <row r="8940" spans="1:5">
      <c r="A8940">
        <v>19570806</v>
      </c>
      <c r="B8940">
        <v>-1.1000000000000001</v>
      </c>
      <c r="C8940">
        <v>0.2</v>
      </c>
      <c r="D8940">
        <v>0.23</v>
      </c>
      <c r="E8940">
        <v>1.0999999999999999E-2</v>
      </c>
    </row>
    <row r="8941" spans="1:5">
      <c r="A8941">
        <v>19570807</v>
      </c>
      <c r="B8941">
        <v>0.83</v>
      </c>
      <c r="C8941">
        <v>-0.47</v>
      </c>
      <c r="D8941">
        <v>-0.28999999999999998</v>
      </c>
      <c r="E8941">
        <v>1.0999999999999999E-2</v>
      </c>
    </row>
    <row r="8942" spans="1:5">
      <c r="A8942">
        <v>19570808</v>
      </c>
      <c r="B8942">
        <v>-0.32</v>
      </c>
      <c r="C8942">
        <v>0.66</v>
      </c>
      <c r="D8942">
        <v>-0.49</v>
      </c>
      <c r="E8942">
        <v>1.0999999999999999E-2</v>
      </c>
    </row>
    <row r="8943" spans="1:5">
      <c r="A8943">
        <v>19570809</v>
      </c>
      <c r="B8943">
        <v>0.02</v>
      </c>
      <c r="C8943">
        <v>-0.3</v>
      </c>
      <c r="D8943">
        <v>0.14000000000000001</v>
      </c>
      <c r="E8943">
        <v>1.0999999999999999E-2</v>
      </c>
    </row>
    <row r="8944" spans="1:5">
      <c r="A8944">
        <v>19570812</v>
      </c>
      <c r="B8944">
        <v>-1.1000000000000001</v>
      </c>
      <c r="C8944">
        <v>0.25</v>
      </c>
      <c r="D8944">
        <v>0.16</v>
      </c>
      <c r="E8944">
        <v>1.0999999999999999E-2</v>
      </c>
    </row>
    <row r="8945" spans="1:5">
      <c r="A8945">
        <v>19570813</v>
      </c>
      <c r="B8945">
        <v>-0.02</v>
      </c>
      <c r="C8945">
        <v>0</v>
      </c>
      <c r="D8945">
        <v>-0.28000000000000003</v>
      </c>
      <c r="E8945">
        <v>1.0999999999999999E-2</v>
      </c>
    </row>
    <row r="8946" spans="1:5">
      <c r="A8946">
        <v>19570814</v>
      </c>
      <c r="B8946">
        <v>-1.25</v>
      </c>
      <c r="C8946">
        <v>0.05</v>
      </c>
      <c r="D8946">
        <v>0.28999999999999998</v>
      </c>
      <c r="E8946">
        <v>1.0999999999999999E-2</v>
      </c>
    </row>
    <row r="8947" spans="1:5">
      <c r="A8947">
        <v>19570815</v>
      </c>
      <c r="B8947">
        <v>0.08</v>
      </c>
      <c r="C8947">
        <v>-0.28000000000000003</v>
      </c>
      <c r="D8947">
        <v>0.14000000000000001</v>
      </c>
      <c r="E8947">
        <v>1.0999999999999999E-2</v>
      </c>
    </row>
    <row r="8948" spans="1:5">
      <c r="A8948">
        <v>19570816</v>
      </c>
      <c r="B8948">
        <v>0.15</v>
      </c>
      <c r="C8948">
        <v>0.01</v>
      </c>
      <c r="D8948">
        <v>0.06</v>
      </c>
      <c r="E8948">
        <v>1.0999999999999999E-2</v>
      </c>
    </row>
    <row r="8949" spans="1:5">
      <c r="A8949">
        <v>19570819</v>
      </c>
      <c r="B8949">
        <v>-1.92</v>
      </c>
      <c r="C8949">
        <v>0.32</v>
      </c>
      <c r="D8949">
        <v>0.36</v>
      </c>
      <c r="E8949">
        <v>1.0999999999999999E-2</v>
      </c>
    </row>
    <row r="8950" spans="1:5">
      <c r="A8950">
        <v>19570820</v>
      </c>
      <c r="B8950">
        <v>0.75</v>
      </c>
      <c r="C8950">
        <v>-0.5</v>
      </c>
      <c r="D8950">
        <v>-0.18</v>
      </c>
      <c r="E8950">
        <v>1.0999999999999999E-2</v>
      </c>
    </row>
    <row r="8951" spans="1:5">
      <c r="A8951">
        <v>19570821</v>
      </c>
      <c r="B8951">
        <v>0.56000000000000005</v>
      </c>
      <c r="C8951">
        <v>-0.02</v>
      </c>
      <c r="D8951">
        <v>-0.39</v>
      </c>
      <c r="E8951">
        <v>1.0999999999999999E-2</v>
      </c>
    </row>
    <row r="8952" spans="1:5">
      <c r="A8952">
        <v>19570822</v>
      </c>
      <c r="B8952">
        <v>-0.67</v>
      </c>
      <c r="C8952">
        <v>0.11</v>
      </c>
      <c r="D8952">
        <v>0.46</v>
      </c>
      <c r="E8952">
        <v>1.0999999999999999E-2</v>
      </c>
    </row>
    <row r="8953" spans="1:5">
      <c r="A8953">
        <v>19570823</v>
      </c>
      <c r="B8953">
        <v>-1.4</v>
      </c>
      <c r="C8953">
        <v>-0.03</v>
      </c>
      <c r="D8953">
        <v>0.32</v>
      </c>
      <c r="E8953">
        <v>1.0999999999999999E-2</v>
      </c>
    </row>
    <row r="8954" spans="1:5">
      <c r="A8954">
        <v>19570826</v>
      </c>
      <c r="B8954">
        <v>-1.42</v>
      </c>
      <c r="C8954">
        <v>0.08</v>
      </c>
      <c r="D8954">
        <v>0.12</v>
      </c>
      <c r="E8954">
        <v>1.0999999999999999E-2</v>
      </c>
    </row>
    <row r="8955" spans="1:5">
      <c r="A8955">
        <v>19570827</v>
      </c>
      <c r="B8955">
        <v>1.54</v>
      </c>
      <c r="C8955">
        <v>0</v>
      </c>
      <c r="D8955">
        <v>-0.96</v>
      </c>
      <c r="E8955">
        <v>1.0999999999999999E-2</v>
      </c>
    </row>
    <row r="8956" spans="1:5">
      <c r="A8956">
        <v>19570828</v>
      </c>
      <c r="B8956">
        <v>0.12</v>
      </c>
      <c r="C8956">
        <v>0.22</v>
      </c>
      <c r="D8956">
        <v>-0.47</v>
      </c>
      <c r="E8956">
        <v>1.0999999999999999E-2</v>
      </c>
    </row>
    <row r="8957" spans="1:5">
      <c r="A8957">
        <v>19570829</v>
      </c>
      <c r="B8957">
        <v>-0.46</v>
      </c>
      <c r="C8957">
        <v>-0.04</v>
      </c>
      <c r="D8957">
        <v>-0.03</v>
      </c>
      <c r="E8957">
        <v>1.0999999999999999E-2</v>
      </c>
    </row>
    <row r="8958" spans="1:5">
      <c r="A8958">
        <v>19570830</v>
      </c>
      <c r="B8958">
        <v>1.65</v>
      </c>
      <c r="C8958">
        <v>-0.48</v>
      </c>
      <c r="D8958">
        <v>-0.32</v>
      </c>
      <c r="E8958">
        <v>1.0999999999999999E-2</v>
      </c>
    </row>
    <row r="8959" spans="1:5">
      <c r="A8959">
        <v>19570903</v>
      </c>
      <c r="B8959">
        <v>0.44</v>
      </c>
      <c r="C8959">
        <v>0.21</v>
      </c>
      <c r="D8959">
        <v>-0.22</v>
      </c>
      <c r="E8959">
        <v>1.2999999999999999E-2</v>
      </c>
    </row>
    <row r="8960" spans="1:5">
      <c r="A8960">
        <v>19570904</v>
      </c>
      <c r="B8960">
        <v>-0.85</v>
      </c>
      <c r="C8960">
        <v>0.32</v>
      </c>
      <c r="D8960">
        <v>0.01</v>
      </c>
      <c r="E8960">
        <v>1.2999999999999999E-2</v>
      </c>
    </row>
    <row r="8961" spans="1:5">
      <c r="A8961">
        <v>19570905</v>
      </c>
      <c r="B8961">
        <v>-0.36</v>
      </c>
      <c r="C8961">
        <v>0</v>
      </c>
      <c r="D8961">
        <v>-0.02</v>
      </c>
      <c r="E8961">
        <v>1.2999999999999999E-2</v>
      </c>
    </row>
    <row r="8962" spans="1:5">
      <c r="A8962">
        <v>19570906</v>
      </c>
      <c r="B8962">
        <v>-0.27</v>
      </c>
      <c r="C8962">
        <v>0.2</v>
      </c>
      <c r="D8962">
        <v>0.35</v>
      </c>
      <c r="E8962">
        <v>1.2999999999999999E-2</v>
      </c>
    </row>
    <row r="8963" spans="1:5">
      <c r="A8963">
        <v>19570909</v>
      </c>
      <c r="B8963">
        <v>-0.85</v>
      </c>
      <c r="C8963">
        <v>0.09</v>
      </c>
      <c r="D8963">
        <v>0.03</v>
      </c>
      <c r="E8963">
        <v>1.2999999999999999E-2</v>
      </c>
    </row>
    <row r="8964" spans="1:5">
      <c r="A8964">
        <v>19570910</v>
      </c>
      <c r="B8964">
        <v>-0.88</v>
      </c>
      <c r="C8964">
        <v>0.13</v>
      </c>
      <c r="D8964">
        <v>-0.05</v>
      </c>
      <c r="E8964">
        <v>1.2999999999999999E-2</v>
      </c>
    </row>
    <row r="8965" spans="1:5">
      <c r="A8965">
        <v>19570911</v>
      </c>
      <c r="B8965">
        <v>0.75</v>
      </c>
      <c r="C8965">
        <v>-0.61</v>
      </c>
      <c r="D8965">
        <v>-0.06</v>
      </c>
      <c r="E8965">
        <v>1.2999999999999999E-2</v>
      </c>
    </row>
    <row r="8966" spans="1:5">
      <c r="A8966">
        <v>19570912</v>
      </c>
      <c r="B8966">
        <v>1.23</v>
      </c>
      <c r="C8966">
        <v>-0.28000000000000003</v>
      </c>
      <c r="D8966">
        <v>-0.44</v>
      </c>
      <c r="E8966">
        <v>1.2999999999999999E-2</v>
      </c>
    </row>
    <row r="8967" spans="1:5">
      <c r="A8967">
        <v>19570913</v>
      </c>
      <c r="B8967">
        <v>-0.05</v>
      </c>
      <c r="C8967">
        <v>0.35</v>
      </c>
      <c r="D8967">
        <v>0.14000000000000001</v>
      </c>
      <c r="E8967">
        <v>1.2999999999999999E-2</v>
      </c>
    </row>
    <row r="8968" spans="1:5">
      <c r="A8968">
        <v>19570916</v>
      </c>
      <c r="B8968">
        <v>-0.47</v>
      </c>
      <c r="C8968">
        <v>0.09</v>
      </c>
      <c r="D8968">
        <v>7.0000000000000007E-2</v>
      </c>
      <c r="E8968">
        <v>1.2999999999999999E-2</v>
      </c>
    </row>
    <row r="8969" spans="1:5">
      <c r="A8969">
        <v>19570917</v>
      </c>
      <c r="B8969">
        <v>0.15</v>
      </c>
      <c r="C8969">
        <v>-0.03</v>
      </c>
      <c r="D8969">
        <v>-0.19</v>
      </c>
      <c r="E8969">
        <v>1.2999999999999999E-2</v>
      </c>
    </row>
    <row r="8970" spans="1:5">
      <c r="A8970">
        <v>19570918</v>
      </c>
      <c r="B8970">
        <v>0.13</v>
      </c>
      <c r="C8970">
        <v>-0.13</v>
      </c>
      <c r="D8970">
        <v>0.22</v>
      </c>
      <c r="E8970">
        <v>1.2999999999999999E-2</v>
      </c>
    </row>
    <row r="8971" spans="1:5">
      <c r="A8971">
        <v>19570919</v>
      </c>
      <c r="B8971">
        <v>-0.61</v>
      </c>
      <c r="C8971">
        <v>0.33</v>
      </c>
      <c r="D8971">
        <v>0.06</v>
      </c>
      <c r="E8971">
        <v>1.2999999999999999E-2</v>
      </c>
    </row>
    <row r="8972" spans="1:5">
      <c r="A8972">
        <v>19570920</v>
      </c>
      <c r="B8972">
        <v>-1.58</v>
      </c>
      <c r="C8972">
        <v>-0.02</v>
      </c>
      <c r="D8972">
        <v>0.45</v>
      </c>
      <c r="E8972">
        <v>1.2999999999999999E-2</v>
      </c>
    </row>
    <row r="8973" spans="1:5">
      <c r="A8973">
        <v>19570923</v>
      </c>
      <c r="B8973">
        <v>-2.13</v>
      </c>
      <c r="C8973">
        <v>-0.18</v>
      </c>
      <c r="D8973">
        <v>0.16</v>
      </c>
      <c r="E8973">
        <v>1.2999999999999999E-2</v>
      </c>
    </row>
    <row r="8974" spans="1:5">
      <c r="A8974">
        <v>19570924</v>
      </c>
      <c r="B8974">
        <v>0.64</v>
      </c>
      <c r="C8974">
        <v>-0.11</v>
      </c>
      <c r="D8974">
        <v>-0.27</v>
      </c>
      <c r="E8974">
        <v>1.2999999999999999E-2</v>
      </c>
    </row>
    <row r="8975" spans="1:5">
      <c r="A8975">
        <v>19570925</v>
      </c>
      <c r="B8975">
        <v>-1.27</v>
      </c>
      <c r="C8975">
        <v>-0.44</v>
      </c>
      <c r="D8975">
        <v>0.18</v>
      </c>
      <c r="E8975">
        <v>1.2999999999999999E-2</v>
      </c>
    </row>
    <row r="8976" spans="1:5">
      <c r="A8976">
        <v>19570926</v>
      </c>
      <c r="B8976">
        <v>0.22</v>
      </c>
      <c r="C8976">
        <v>-0.09</v>
      </c>
      <c r="D8976">
        <v>-0.03</v>
      </c>
      <c r="E8976">
        <v>1.2999999999999999E-2</v>
      </c>
    </row>
    <row r="8977" spans="1:5">
      <c r="A8977">
        <v>19570927</v>
      </c>
      <c r="B8977">
        <v>-0.03</v>
      </c>
      <c r="C8977">
        <v>0.62</v>
      </c>
      <c r="D8977">
        <v>0.06</v>
      </c>
      <c r="E8977">
        <v>1.2999999999999999E-2</v>
      </c>
    </row>
    <row r="8978" spans="1:5">
      <c r="A8978">
        <v>19570930</v>
      </c>
      <c r="B8978">
        <v>-0.33</v>
      </c>
      <c r="C8978">
        <v>-0.36</v>
      </c>
      <c r="D8978">
        <v>0.44</v>
      </c>
      <c r="E8978">
        <v>1.2999999999999999E-2</v>
      </c>
    </row>
    <row r="8979" spans="1:5">
      <c r="A8979">
        <v>19571001</v>
      </c>
      <c r="B8979">
        <v>0.73</v>
      </c>
      <c r="C8979">
        <v>-0.47</v>
      </c>
      <c r="D8979">
        <v>-0.37</v>
      </c>
      <c r="E8979">
        <v>1.2999999999999999E-2</v>
      </c>
    </row>
    <row r="8980" spans="1:5">
      <c r="A8980">
        <v>19571002</v>
      </c>
      <c r="B8980">
        <v>0.84</v>
      </c>
      <c r="C8980">
        <v>-0.12</v>
      </c>
      <c r="D8980">
        <v>-0.02</v>
      </c>
      <c r="E8980">
        <v>1.2999999999999999E-2</v>
      </c>
    </row>
    <row r="8981" spans="1:5">
      <c r="A8981">
        <v>19571003</v>
      </c>
      <c r="B8981">
        <v>0.04</v>
      </c>
      <c r="C8981">
        <v>-0.28999999999999998</v>
      </c>
      <c r="D8981">
        <v>0.5</v>
      </c>
      <c r="E8981">
        <v>1.2999999999999999E-2</v>
      </c>
    </row>
    <row r="8982" spans="1:5">
      <c r="A8982">
        <v>19571004</v>
      </c>
      <c r="B8982">
        <v>-0.71</v>
      </c>
      <c r="C8982">
        <v>0.32</v>
      </c>
      <c r="D8982">
        <v>0.28000000000000003</v>
      </c>
      <c r="E8982">
        <v>1.2999999999999999E-2</v>
      </c>
    </row>
    <row r="8983" spans="1:5">
      <c r="A8983">
        <v>19571007</v>
      </c>
      <c r="B8983">
        <v>-1.89</v>
      </c>
      <c r="C8983">
        <v>0.1</v>
      </c>
      <c r="D8983">
        <v>0.6</v>
      </c>
      <c r="E8983">
        <v>1.2999999999999999E-2</v>
      </c>
    </row>
    <row r="8984" spans="1:5">
      <c r="A8984">
        <v>19571008</v>
      </c>
      <c r="B8984">
        <v>-0.8</v>
      </c>
      <c r="C8984">
        <v>-0.6</v>
      </c>
      <c r="D8984">
        <v>-0.18</v>
      </c>
      <c r="E8984">
        <v>1.2999999999999999E-2</v>
      </c>
    </row>
    <row r="8985" spans="1:5">
      <c r="A8985">
        <v>19571009</v>
      </c>
      <c r="B8985">
        <v>0.18</v>
      </c>
      <c r="C8985">
        <v>0.25</v>
      </c>
      <c r="D8985">
        <v>-0.08</v>
      </c>
      <c r="E8985">
        <v>1.2999999999999999E-2</v>
      </c>
    </row>
    <row r="8986" spans="1:5">
      <c r="A8986">
        <v>19571010</v>
      </c>
      <c r="B8986">
        <v>-2.5099999999999998</v>
      </c>
      <c r="C8986">
        <v>-0.36</v>
      </c>
      <c r="D8986">
        <v>0.47</v>
      </c>
      <c r="E8986">
        <v>1.2999999999999999E-2</v>
      </c>
    </row>
    <row r="8987" spans="1:5">
      <c r="A8987">
        <v>19571011</v>
      </c>
      <c r="B8987">
        <v>-0.12</v>
      </c>
      <c r="C8987">
        <v>-0.27</v>
      </c>
      <c r="D8987">
        <v>-0.56000000000000005</v>
      </c>
      <c r="E8987">
        <v>1.2999999999999999E-2</v>
      </c>
    </row>
    <row r="8988" spans="1:5">
      <c r="A8988">
        <v>19571014</v>
      </c>
      <c r="B8988">
        <v>0.71</v>
      </c>
      <c r="C8988">
        <v>0.24</v>
      </c>
      <c r="D8988">
        <v>-1.1200000000000001</v>
      </c>
      <c r="E8988">
        <v>1.2999999999999999E-2</v>
      </c>
    </row>
    <row r="8989" spans="1:5">
      <c r="A8989">
        <v>19571015</v>
      </c>
      <c r="B8989">
        <v>1.05</v>
      </c>
      <c r="C8989">
        <v>-7.0000000000000007E-2</v>
      </c>
      <c r="D8989">
        <v>0.01</v>
      </c>
      <c r="E8989">
        <v>1.2999999999999999E-2</v>
      </c>
    </row>
    <row r="8990" spans="1:5">
      <c r="A8990">
        <v>19571016</v>
      </c>
      <c r="B8990">
        <v>-0.77</v>
      </c>
      <c r="C8990">
        <v>0.14000000000000001</v>
      </c>
      <c r="D8990">
        <v>0.1</v>
      </c>
      <c r="E8990">
        <v>1.2999999999999999E-2</v>
      </c>
    </row>
    <row r="8991" spans="1:5">
      <c r="A8991">
        <v>19571017</v>
      </c>
      <c r="B8991">
        <v>-1.8</v>
      </c>
      <c r="C8991">
        <v>-0.48</v>
      </c>
      <c r="D8991">
        <v>0.3</v>
      </c>
      <c r="E8991">
        <v>1.2999999999999999E-2</v>
      </c>
    </row>
    <row r="8992" spans="1:5">
      <c r="A8992">
        <v>19571018</v>
      </c>
      <c r="B8992">
        <v>-0.87</v>
      </c>
      <c r="C8992">
        <v>-0.14000000000000001</v>
      </c>
      <c r="D8992">
        <v>7.0000000000000007E-2</v>
      </c>
      <c r="E8992">
        <v>1.2999999999999999E-2</v>
      </c>
    </row>
    <row r="8993" spans="1:5">
      <c r="A8993">
        <v>19571021</v>
      </c>
      <c r="B8993">
        <v>-3.04</v>
      </c>
      <c r="C8993">
        <v>-0.53</v>
      </c>
      <c r="D8993">
        <v>0</v>
      </c>
      <c r="E8993">
        <v>1.2999999999999999E-2</v>
      </c>
    </row>
    <row r="8994" spans="1:5">
      <c r="A8994">
        <v>19571022</v>
      </c>
      <c r="B8994">
        <v>-0.56000000000000005</v>
      </c>
      <c r="C8994">
        <v>-0.63</v>
      </c>
      <c r="D8994">
        <v>-0.67</v>
      </c>
      <c r="E8994">
        <v>1.2999999999999999E-2</v>
      </c>
    </row>
    <row r="8995" spans="1:5">
      <c r="A8995">
        <v>19571023</v>
      </c>
      <c r="B8995">
        <v>4.42</v>
      </c>
      <c r="C8995">
        <v>-0.27</v>
      </c>
      <c r="D8995">
        <v>-1.06</v>
      </c>
      <c r="E8995">
        <v>1.2999999999999999E-2</v>
      </c>
    </row>
    <row r="8996" spans="1:5">
      <c r="A8996">
        <v>19571024</v>
      </c>
      <c r="B8996">
        <v>0.1</v>
      </c>
      <c r="C8996">
        <v>0.78</v>
      </c>
      <c r="D8996">
        <v>-0.01</v>
      </c>
      <c r="E8996">
        <v>1.2999999999999999E-2</v>
      </c>
    </row>
    <row r="8997" spans="1:5">
      <c r="A8997">
        <v>19571025</v>
      </c>
      <c r="B8997">
        <v>-0.34</v>
      </c>
      <c r="C8997">
        <v>-7.0000000000000007E-2</v>
      </c>
      <c r="D8997">
        <v>-0.09</v>
      </c>
      <c r="E8997">
        <v>1.2999999999999999E-2</v>
      </c>
    </row>
    <row r="8998" spans="1:5">
      <c r="A8998">
        <v>19571028</v>
      </c>
      <c r="B8998">
        <v>-0.43</v>
      </c>
      <c r="C8998">
        <v>-0.36</v>
      </c>
      <c r="D8998">
        <v>0.32</v>
      </c>
      <c r="E8998">
        <v>1.2999999999999999E-2</v>
      </c>
    </row>
    <row r="8999" spans="1:5">
      <c r="A8999">
        <v>19571029</v>
      </c>
      <c r="B8999">
        <v>0.63</v>
      </c>
      <c r="C8999">
        <v>-0.15</v>
      </c>
      <c r="D8999">
        <v>-0.23</v>
      </c>
      <c r="E8999">
        <v>1.2999999999999999E-2</v>
      </c>
    </row>
    <row r="9000" spans="1:5">
      <c r="A9000">
        <v>19571030</v>
      </c>
      <c r="B9000">
        <v>0.86</v>
      </c>
      <c r="C9000">
        <v>0.04</v>
      </c>
      <c r="D9000">
        <v>-0.01</v>
      </c>
      <c r="E9000">
        <v>1.2999999999999999E-2</v>
      </c>
    </row>
    <row r="9001" spans="1:5">
      <c r="A9001">
        <v>19571031</v>
      </c>
      <c r="B9001">
        <v>0.12</v>
      </c>
      <c r="C9001">
        <v>0.3</v>
      </c>
      <c r="D9001">
        <v>-0.28999999999999998</v>
      </c>
      <c r="E9001">
        <v>1.2999999999999999E-2</v>
      </c>
    </row>
    <row r="9002" spans="1:5">
      <c r="A9002">
        <v>19571101</v>
      </c>
      <c r="B9002">
        <v>-1.42</v>
      </c>
      <c r="C9002">
        <v>0.64</v>
      </c>
      <c r="D9002">
        <v>7.0000000000000007E-2</v>
      </c>
      <c r="E9002">
        <v>1.4999999999999999E-2</v>
      </c>
    </row>
    <row r="9003" spans="1:5">
      <c r="A9003">
        <v>19571104</v>
      </c>
      <c r="B9003">
        <v>-7.0000000000000007E-2</v>
      </c>
      <c r="C9003">
        <v>-0.1</v>
      </c>
      <c r="D9003">
        <v>-0.28999999999999998</v>
      </c>
      <c r="E9003">
        <v>1.4999999999999999E-2</v>
      </c>
    </row>
    <row r="9004" spans="1:5">
      <c r="A9004">
        <v>19571106</v>
      </c>
      <c r="B9004">
        <v>0.2</v>
      </c>
      <c r="C9004">
        <v>0.67</v>
      </c>
      <c r="D9004">
        <v>-0.66</v>
      </c>
      <c r="E9004">
        <v>1.4999999999999999E-2</v>
      </c>
    </row>
    <row r="9005" spans="1:5">
      <c r="A9005">
        <v>19571107</v>
      </c>
      <c r="B9005">
        <v>0.56000000000000005</v>
      </c>
      <c r="C9005">
        <v>0.13</v>
      </c>
      <c r="D9005">
        <v>-0.26</v>
      </c>
      <c r="E9005">
        <v>1.4999999999999999E-2</v>
      </c>
    </row>
    <row r="9006" spans="1:5">
      <c r="A9006">
        <v>19571108</v>
      </c>
      <c r="B9006">
        <v>-1.01</v>
      </c>
      <c r="C9006">
        <v>0.37</v>
      </c>
      <c r="D9006">
        <v>0</v>
      </c>
      <c r="E9006">
        <v>1.4999999999999999E-2</v>
      </c>
    </row>
    <row r="9007" spans="1:5">
      <c r="A9007">
        <v>19571111</v>
      </c>
      <c r="B9007">
        <v>-0.12</v>
      </c>
      <c r="C9007">
        <v>0.16</v>
      </c>
      <c r="D9007">
        <v>0</v>
      </c>
      <c r="E9007">
        <v>1.4999999999999999E-2</v>
      </c>
    </row>
    <row r="9008" spans="1:5">
      <c r="A9008">
        <v>19571112</v>
      </c>
      <c r="B9008">
        <v>-1.18</v>
      </c>
      <c r="C9008">
        <v>0.45</v>
      </c>
      <c r="D9008">
        <v>0.4</v>
      </c>
      <c r="E9008">
        <v>1.4999999999999999E-2</v>
      </c>
    </row>
    <row r="9009" spans="1:5">
      <c r="A9009">
        <v>19571113</v>
      </c>
      <c r="B9009">
        <v>-0.17</v>
      </c>
      <c r="C9009">
        <v>-0.13</v>
      </c>
      <c r="D9009">
        <v>-0.02</v>
      </c>
      <c r="E9009">
        <v>1.4999999999999999E-2</v>
      </c>
    </row>
    <row r="9010" spans="1:5">
      <c r="A9010">
        <v>19571114</v>
      </c>
      <c r="B9010">
        <v>-0.62</v>
      </c>
      <c r="C9010">
        <v>-0.14000000000000001</v>
      </c>
      <c r="D9010">
        <v>-0.12</v>
      </c>
      <c r="E9010">
        <v>1.4999999999999999E-2</v>
      </c>
    </row>
    <row r="9011" spans="1:5">
      <c r="A9011">
        <v>19571115</v>
      </c>
      <c r="B9011">
        <v>2.65</v>
      </c>
      <c r="C9011">
        <v>-0.49</v>
      </c>
      <c r="D9011">
        <v>-0.43</v>
      </c>
      <c r="E9011">
        <v>1.4999999999999999E-2</v>
      </c>
    </row>
    <row r="9012" spans="1:5">
      <c r="A9012">
        <v>19571118</v>
      </c>
      <c r="B9012">
        <v>-0.8</v>
      </c>
      <c r="C9012">
        <v>0.13</v>
      </c>
      <c r="D9012">
        <v>-0.24</v>
      </c>
      <c r="E9012">
        <v>1.4999999999999999E-2</v>
      </c>
    </row>
    <row r="9013" spans="1:5">
      <c r="A9013">
        <v>19571119</v>
      </c>
      <c r="B9013">
        <v>-0.62</v>
      </c>
      <c r="C9013">
        <v>0.04</v>
      </c>
      <c r="D9013">
        <v>-0.9</v>
      </c>
      <c r="E9013">
        <v>1.4999999999999999E-2</v>
      </c>
    </row>
    <row r="9014" spans="1:5">
      <c r="A9014">
        <v>19571120</v>
      </c>
      <c r="B9014">
        <v>0.41</v>
      </c>
      <c r="C9014">
        <v>-7.0000000000000007E-2</v>
      </c>
      <c r="D9014">
        <v>0.22</v>
      </c>
      <c r="E9014">
        <v>1.4999999999999999E-2</v>
      </c>
    </row>
    <row r="9015" spans="1:5">
      <c r="A9015">
        <v>19571121</v>
      </c>
      <c r="B9015">
        <v>1.37</v>
      </c>
      <c r="C9015">
        <v>-0.68</v>
      </c>
      <c r="D9015">
        <v>0.15</v>
      </c>
      <c r="E9015">
        <v>1.4999999999999999E-2</v>
      </c>
    </row>
    <row r="9016" spans="1:5">
      <c r="A9016">
        <v>19571122</v>
      </c>
      <c r="B9016">
        <v>1.01</v>
      </c>
      <c r="C9016">
        <v>7.0000000000000007E-2</v>
      </c>
      <c r="D9016">
        <v>0.01</v>
      </c>
      <c r="E9016">
        <v>1.4999999999999999E-2</v>
      </c>
    </row>
    <row r="9017" spans="1:5">
      <c r="A9017">
        <v>19571125</v>
      </c>
      <c r="B9017">
        <v>0.8</v>
      </c>
      <c r="C9017">
        <v>-0.47</v>
      </c>
      <c r="D9017">
        <v>-0.27</v>
      </c>
      <c r="E9017">
        <v>1.4999999999999999E-2</v>
      </c>
    </row>
    <row r="9018" spans="1:5">
      <c r="A9018">
        <v>19571126</v>
      </c>
      <c r="B9018">
        <v>-2.59</v>
      </c>
      <c r="C9018">
        <v>0.37</v>
      </c>
      <c r="D9018">
        <v>0.59</v>
      </c>
      <c r="E9018">
        <v>1.4999999999999999E-2</v>
      </c>
    </row>
    <row r="9019" spans="1:5">
      <c r="A9019">
        <v>19571127</v>
      </c>
      <c r="B9019">
        <v>2.85</v>
      </c>
      <c r="C9019">
        <v>-0.61</v>
      </c>
      <c r="D9019">
        <v>-1.25</v>
      </c>
      <c r="E9019">
        <v>1.4999999999999999E-2</v>
      </c>
    </row>
    <row r="9020" spans="1:5">
      <c r="A9020">
        <v>19571129</v>
      </c>
      <c r="B9020">
        <v>1.2</v>
      </c>
      <c r="C9020">
        <v>-0.03</v>
      </c>
      <c r="D9020">
        <v>0.1</v>
      </c>
      <c r="E9020">
        <v>1.4999999999999999E-2</v>
      </c>
    </row>
    <row r="9021" spans="1:5">
      <c r="A9021">
        <v>19571202</v>
      </c>
      <c r="B9021">
        <v>-0.81</v>
      </c>
      <c r="C9021">
        <v>0.47</v>
      </c>
      <c r="D9021">
        <v>-0.13</v>
      </c>
      <c r="E9021">
        <v>1.0999999999999999E-2</v>
      </c>
    </row>
    <row r="9022" spans="1:5">
      <c r="A9022">
        <v>19571203</v>
      </c>
      <c r="B9022">
        <v>0.05</v>
      </c>
      <c r="C9022">
        <v>-0.09</v>
      </c>
      <c r="D9022">
        <v>-0.33</v>
      </c>
      <c r="E9022">
        <v>1.0999999999999999E-2</v>
      </c>
    </row>
    <row r="9023" spans="1:5">
      <c r="A9023">
        <v>19571204</v>
      </c>
      <c r="B9023">
        <v>0.43</v>
      </c>
      <c r="C9023">
        <v>-0.13</v>
      </c>
      <c r="D9023">
        <v>-0.49</v>
      </c>
      <c r="E9023">
        <v>1.0999999999999999E-2</v>
      </c>
    </row>
    <row r="9024" spans="1:5">
      <c r="A9024">
        <v>19571205</v>
      </c>
      <c r="B9024">
        <v>0.05</v>
      </c>
      <c r="C9024">
        <v>0</v>
      </c>
      <c r="D9024">
        <v>-0.17</v>
      </c>
      <c r="E9024">
        <v>1.0999999999999999E-2</v>
      </c>
    </row>
    <row r="9025" spans="1:5">
      <c r="A9025">
        <v>19571206</v>
      </c>
      <c r="B9025">
        <v>-0.6</v>
      </c>
      <c r="C9025">
        <v>0.38</v>
      </c>
      <c r="D9025">
        <v>0.06</v>
      </c>
      <c r="E9025">
        <v>1.0999999999999999E-2</v>
      </c>
    </row>
    <row r="9026" spans="1:5">
      <c r="A9026">
        <v>19571209</v>
      </c>
      <c r="B9026">
        <v>-0.75</v>
      </c>
      <c r="C9026">
        <v>0.2</v>
      </c>
      <c r="D9026">
        <v>-0.36</v>
      </c>
      <c r="E9026">
        <v>1.0999999999999999E-2</v>
      </c>
    </row>
    <row r="9027" spans="1:5">
      <c r="A9027">
        <v>19571210</v>
      </c>
      <c r="B9027">
        <v>-0.84</v>
      </c>
      <c r="C9027">
        <v>0.06</v>
      </c>
      <c r="D9027">
        <v>0.04</v>
      </c>
      <c r="E9027">
        <v>1.0999999999999999E-2</v>
      </c>
    </row>
    <row r="9028" spans="1:5">
      <c r="A9028">
        <v>19571211</v>
      </c>
      <c r="B9028">
        <v>-0.16</v>
      </c>
      <c r="C9028">
        <v>-0.33</v>
      </c>
      <c r="D9028">
        <v>-0.28000000000000003</v>
      </c>
      <c r="E9028">
        <v>1.0999999999999999E-2</v>
      </c>
    </row>
    <row r="9029" spans="1:5">
      <c r="A9029">
        <v>19571212</v>
      </c>
      <c r="B9029">
        <v>0.14000000000000001</v>
      </c>
      <c r="C9029">
        <v>-0.54</v>
      </c>
      <c r="D9029">
        <v>1.21</v>
      </c>
      <c r="E9029">
        <v>1.0999999999999999E-2</v>
      </c>
    </row>
    <row r="9030" spans="1:5">
      <c r="A9030">
        <v>19571213</v>
      </c>
      <c r="B9030">
        <v>0.45</v>
      </c>
      <c r="C9030">
        <v>-0.17</v>
      </c>
      <c r="D9030">
        <v>0.03</v>
      </c>
      <c r="E9030">
        <v>1.0999999999999999E-2</v>
      </c>
    </row>
    <row r="9031" spans="1:5">
      <c r="A9031">
        <v>19571216</v>
      </c>
      <c r="B9031">
        <v>-1.46</v>
      </c>
      <c r="C9031">
        <v>0.32</v>
      </c>
      <c r="D9031">
        <v>-0.11</v>
      </c>
      <c r="E9031">
        <v>1.0999999999999999E-2</v>
      </c>
    </row>
    <row r="9032" spans="1:5">
      <c r="A9032">
        <v>19571217</v>
      </c>
      <c r="B9032">
        <v>-1.71</v>
      </c>
      <c r="C9032">
        <v>7.0000000000000007E-2</v>
      </c>
      <c r="D9032">
        <v>0.41</v>
      </c>
      <c r="E9032">
        <v>1.0999999999999999E-2</v>
      </c>
    </row>
    <row r="9033" spans="1:5">
      <c r="A9033">
        <v>19571218</v>
      </c>
      <c r="B9033">
        <v>-0.1</v>
      </c>
      <c r="C9033">
        <v>-0.52</v>
      </c>
      <c r="D9033">
        <v>0.22</v>
      </c>
      <c r="E9033">
        <v>1.0999999999999999E-2</v>
      </c>
    </row>
    <row r="9034" spans="1:5">
      <c r="A9034">
        <v>19571219</v>
      </c>
      <c r="B9034">
        <v>1.01</v>
      </c>
      <c r="C9034">
        <v>-0.4</v>
      </c>
      <c r="D9034">
        <v>-0.41</v>
      </c>
      <c r="E9034">
        <v>1.0999999999999999E-2</v>
      </c>
    </row>
    <row r="9035" spans="1:5">
      <c r="A9035">
        <v>19571220</v>
      </c>
      <c r="B9035">
        <v>-0.83</v>
      </c>
      <c r="C9035">
        <v>0.39</v>
      </c>
      <c r="D9035">
        <v>-0.12</v>
      </c>
      <c r="E9035">
        <v>1.0999999999999999E-2</v>
      </c>
    </row>
    <row r="9036" spans="1:5">
      <c r="A9036">
        <v>19571223</v>
      </c>
      <c r="B9036">
        <v>-7.0000000000000007E-2</v>
      </c>
      <c r="C9036">
        <v>-0.26</v>
      </c>
      <c r="D9036">
        <v>-0.73</v>
      </c>
      <c r="E9036">
        <v>1.0999999999999999E-2</v>
      </c>
    </row>
    <row r="9037" spans="1:5">
      <c r="A9037">
        <v>19571224</v>
      </c>
      <c r="B9037">
        <v>0.11</v>
      </c>
      <c r="C9037">
        <v>0.19</v>
      </c>
      <c r="D9037">
        <v>0.03</v>
      </c>
      <c r="E9037">
        <v>1.0999999999999999E-2</v>
      </c>
    </row>
    <row r="9038" spans="1:5">
      <c r="A9038">
        <v>19571226</v>
      </c>
      <c r="B9038">
        <v>1.03</v>
      </c>
      <c r="C9038">
        <v>-0.37</v>
      </c>
      <c r="D9038">
        <v>-0.18</v>
      </c>
      <c r="E9038">
        <v>1.0999999999999999E-2</v>
      </c>
    </row>
    <row r="9039" spans="1:5">
      <c r="A9039">
        <v>19571227</v>
      </c>
      <c r="B9039">
        <v>-0.34</v>
      </c>
      <c r="C9039">
        <v>0.08</v>
      </c>
      <c r="D9039">
        <v>-0.26</v>
      </c>
      <c r="E9039">
        <v>1.0999999999999999E-2</v>
      </c>
    </row>
    <row r="9040" spans="1:5">
      <c r="A9040">
        <v>19571230</v>
      </c>
      <c r="B9040">
        <v>-0.55000000000000004</v>
      </c>
      <c r="C9040">
        <v>-0.35</v>
      </c>
      <c r="D9040">
        <v>-0.33</v>
      </c>
      <c r="E9040">
        <v>1.0999999999999999E-2</v>
      </c>
    </row>
    <row r="9041" spans="1:5">
      <c r="A9041">
        <v>19571231</v>
      </c>
      <c r="B9041">
        <v>1.02</v>
      </c>
      <c r="C9041">
        <v>0.01</v>
      </c>
      <c r="D9041">
        <v>0.08</v>
      </c>
      <c r="E9041">
        <v>1.0999999999999999E-2</v>
      </c>
    </row>
    <row r="9042" spans="1:5">
      <c r="A9042">
        <v>19580102</v>
      </c>
      <c r="B9042">
        <v>0.97</v>
      </c>
      <c r="C9042">
        <v>0.62</v>
      </c>
      <c r="D9042">
        <v>1.19</v>
      </c>
      <c r="E9042">
        <v>1.2999999999999999E-2</v>
      </c>
    </row>
    <row r="9043" spans="1:5">
      <c r="A9043">
        <v>19580103</v>
      </c>
      <c r="B9043">
        <v>1.35</v>
      </c>
      <c r="C9043">
        <v>0.39</v>
      </c>
      <c r="D9043">
        <v>0.99</v>
      </c>
      <c r="E9043">
        <v>1.2999999999999999E-2</v>
      </c>
    </row>
    <row r="9044" spans="1:5">
      <c r="A9044">
        <v>19580106</v>
      </c>
      <c r="B9044">
        <v>-0.43</v>
      </c>
      <c r="C9044">
        <v>0.66</v>
      </c>
      <c r="D9044">
        <v>0.28999999999999998</v>
      </c>
      <c r="E9044">
        <v>1.2999999999999999E-2</v>
      </c>
    </row>
    <row r="9045" spans="1:5">
      <c r="A9045">
        <v>19580107</v>
      </c>
      <c r="B9045">
        <v>0.8</v>
      </c>
      <c r="C9045">
        <v>0.19</v>
      </c>
      <c r="D9045">
        <v>-0.21</v>
      </c>
      <c r="E9045">
        <v>1.2999999999999999E-2</v>
      </c>
    </row>
    <row r="9046" spans="1:5">
      <c r="A9046">
        <v>19580108</v>
      </c>
      <c r="B9046">
        <v>0</v>
      </c>
      <c r="C9046">
        <v>0.18</v>
      </c>
      <c r="D9046">
        <v>0.24</v>
      </c>
      <c r="E9046">
        <v>1.2999999999999999E-2</v>
      </c>
    </row>
    <row r="9047" spans="1:5">
      <c r="A9047">
        <v>19580109</v>
      </c>
      <c r="B9047">
        <v>-0.61</v>
      </c>
      <c r="C9047">
        <v>0.73</v>
      </c>
      <c r="D9047">
        <v>-0.16</v>
      </c>
      <c r="E9047">
        <v>1.2999999999999999E-2</v>
      </c>
    </row>
    <row r="9048" spans="1:5">
      <c r="A9048">
        <v>19580110</v>
      </c>
      <c r="B9048">
        <v>-0.89</v>
      </c>
      <c r="C9048">
        <v>0.43</v>
      </c>
      <c r="D9048">
        <v>0.05</v>
      </c>
      <c r="E9048">
        <v>1.2999999999999999E-2</v>
      </c>
    </row>
    <row r="9049" spans="1:5">
      <c r="A9049">
        <v>19580113</v>
      </c>
      <c r="B9049">
        <v>0.28999999999999998</v>
      </c>
      <c r="C9049">
        <v>-0.03</v>
      </c>
      <c r="D9049">
        <v>-0.13</v>
      </c>
      <c r="E9049">
        <v>1.2999999999999999E-2</v>
      </c>
    </row>
    <row r="9050" spans="1:5">
      <c r="A9050">
        <v>19580114</v>
      </c>
      <c r="B9050">
        <v>0.45</v>
      </c>
      <c r="C9050">
        <v>0</v>
      </c>
      <c r="D9050">
        <v>0.12</v>
      </c>
      <c r="E9050">
        <v>1.2999999999999999E-2</v>
      </c>
    </row>
    <row r="9051" spans="1:5">
      <c r="A9051">
        <v>19580115</v>
      </c>
      <c r="B9051">
        <v>0.83</v>
      </c>
      <c r="C9051">
        <v>-0.26</v>
      </c>
      <c r="D9051">
        <v>-0.17</v>
      </c>
      <c r="E9051">
        <v>1.2999999999999999E-2</v>
      </c>
    </row>
    <row r="9052" spans="1:5">
      <c r="A9052">
        <v>19580116</v>
      </c>
      <c r="B9052">
        <v>0.2</v>
      </c>
      <c r="C9052">
        <v>0.42</v>
      </c>
      <c r="D9052">
        <v>0.51</v>
      </c>
      <c r="E9052">
        <v>1.2999999999999999E-2</v>
      </c>
    </row>
    <row r="9053" spans="1:5">
      <c r="A9053">
        <v>19580117</v>
      </c>
      <c r="B9053">
        <v>0.11</v>
      </c>
      <c r="C9053">
        <v>-0.11</v>
      </c>
      <c r="D9053">
        <v>0.63</v>
      </c>
      <c r="E9053">
        <v>1.2999999999999999E-2</v>
      </c>
    </row>
    <row r="9054" spans="1:5">
      <c r="A9054">
        <v>19580120</v>
      </c>
      <c r="B9054">
        <v>0.55000000000000004</v>
      </c>
      <c r="C9054">
        <v>0.2</v>
      </c>
      <c r="D9054">
        <v>-0.37</v>
      </c>
      <c r="E9054">
        <v>1.2999999999999999E-2</v>
      </c>
    </row>
    <row r="9055" spans="1:5">
      <c r="A9055">
        <v>19580121</v>
      </c>
      <c r="B9055">
        <v>-0.06</v>
      </c>
      <c r="C9055">
        <v>0.62</v>
      </c>
      <c r="D9055">
        <v>-0.18</v>
      </c>
      <c r="E9055">
        <v>1.2999999999999999E-2</v>
      </c>
    </row>
    <row r="9056" spans="1:5">
      <c r="A9056">
        <v>19580122</v>
      </c>
      <c r="B9056">
        <v>-0.22</v>
      </c>
      <c r="C9056">
        <v>0.13</v>
      </c>
      <c r="D9056">
        <v>0.13</v>
      </c>
      <c r="E9056">
        <v>1.2999999999999999E-2</v>
      </c>
    </row>
    <row r="9057" spans="1:5">
      <c r="A9057">
        <v>19580123</v>
      </c>
      <c r="B9057">
        <v>0.4</v>
      </c>
      <c r="C9057">
        <v>0.11</v>
      </c>
      <c r="D9057">
        <v>0.11</v>
      </c>
      <c r="E9057">
        <v>1.2999999999999999E-2</v>
      </c>
    </row>
    <row r="9058" spans="1:5">
      <c r="A9058">
        <v>19580124</v>
      </c>
      <c r="B9058">
        <v>0.87</v>
      </c>
      <c r="C9058">
        <v>-0.13</v>
      </c>
      <c r="D9058">
        <v>0.31</v>
      </c>
      <c r="E9058">
        <v>1.2999999999999999E-2</v>
      </c>
    </row>
    <row r="9059" spans="1:5">
      <c r="A9059">
        <v>19580127</v>
      </c>
      <c r="B9059">
        <v>-0.22</v>
      </c>
      <c r="C9059">
        <v>-0.09</v>
      </c>
      <c r="D9059">
        <v>0.55000000000000004</v>
      </c>
      <c r="E9059">
        <v>1.2999999999999999E-2</v>
      </c>
    </row>
    <row r="9060" spans="1:5">
      <c r="A9060">
        <v>19580128</v>
      </c>
      <c r="B9060">
        <v>0.03</v>
      </c>
      <c r="C9060">
        <v>-0.01</v>
      </c>
      <c r="D9060">
        <v>-0.27</v>
      </c>
      <c r="E9060">
        <v>1.2999999999999999E-2</v>
      </c>
    </row>
    <row r="9061" spans="1:5">
      <c r="A9061">
        <v>19580129</v>
      </c>
      <c r="B9061">
        <v>0.56999999999999995</v>
      </c>
      <c r="C9061">
        <v>-0.32</v>
      </c>
      <c r="D9061">
        <v>0.28999999999999998</v>
      </c>
      <c r="E9061">
        <v>1.2999999999999999E-2</v>
      </c>
    </row>
    <row r="9062" spans="1:5">
      <c r="A9062">
        <v>19580130</v>
      </c>
      <c r="B9062">
        <v>-0.44</v>
      </c>
      <c r="C9062">
        <v>0.37</v>
      </c>
      <c r="D9062">
        <v>-0.01</v>
      </c>
      <c r="E9062">
        <v>1.2999999999999999E-2</v>
      </c>
    </row>
    <row r="9063" spans="1:5">
      <c r="A9063">
        <v>19580131</v>
      </c>
      <c r="B9063">
        <v>0.02</v>
      </c>
      <c r="C9063">
        <v>-0.06</v>
      </c>
      <c r="D9063">
        <v>7.0000000000000007E-2</v>
      </c>
      <c r="E9063">
        <v>1.2999999999999999E-2</v>
      </c>
    </row>
    <row r="9064" spans="1:5">
      <c r="A9064">
        <v>19580203</v>
      </c>
      <c r="B9064">
        <v>0.77</v>
      </c>
      <c r="C9064">
        <v>0.01</v>
      </c>
      <c r="D9064">
        <v>-0.09</v>
      </c>
      <c r="E9064">
        <v>6.0000000000000001E-3</v>
      </c>
    </row>
    <row r="9065" spans="1:5">
      <c r="A9065">
        <v>19580204</v>
      </c>
      <c r="B9065">
        <v>1.04</v>
      </c>
      <c r="C9065">
        <v>-0.24</v>
      </c>
      <c r="D9065">
        <v>-7.0000000000000007E-2</v>
      </c>
      <c r="E9065">
        <v>6.0000000000000001E-3</v>
      </c>
    </row>
    <row r="9066" spans="1:5">
      <c r="A9066">
        <v>19580205</v>
      </c>
      <c r="B9066">
        <v>-0.48</v>
      </c>
      <c r="C9066">
        <v>0.2</v>
      </c>
      <c r="D9066">
        <v>0.14000000000000001</v>
      </c>
      <c r="E9066">
        <v>6.0000000000000001E-3</v>
      </c>
    </row>
    <row r="9067" spans="1:5">
      <c r="A9067">
        <v>19580206</v>
      </c>
      <c r="B9067">
        <v>-0.22</v>
      </c>
      <c r="C9067">
        <v>-0.03</v>
      </c>
      <c r="D9067">
        <v>0.09</v>
      </c>
      <c r="E9067">
        <v>6.0000000000000001E-3</v>
      </c>
    </row>
    <row r="9068" spans="1:5">
      <c r="A9068">
        <v>19580207</v>
      </c>
      <c r="B9068">
        <v>-0.76</v>
      </c>
      <c r="C9068">
        <v>0.19</v>
      </c>
      <c r="D9068">
        <v>-0.25</v>
      </c>
      <c r="E9068">
        <v>6.0000000000000001E-3</v>
      </c>
    </row>
    <row r="9069" spans="1:5">
      <c r="A9069">
        <v>19580210</v>
      </c>
      <c r="B9069">
        <v>-0.56999999999999995</v>
      </c>
      <c r="C9069">
        <v>0.16</v>
      </c>
      <c r="D9069">
        <v>0.1</v>
      </c>
      <c r="E9069">
        <v>6.0000000000000001E-3</v>
      </c>
    </row>
    <row r="9070" spans="1:5">
      <c r="A9070">
        <v>19580211</v>
      </c>
      <c r="B9070">
        <v>-0.81</v>
      </c>
      <c r="C9070">
        <v>0.36</v>
      </c>
      <c r="D9070">
        <v>0.02</v>
      </c>
      <c r="E9070">
        <v>6.0000000000000001E-3</v>
      </c>
    </row>
    <row r="9071" spans="1:5">
      <c r="A9071">
        <v>19580212</v>
      </c>
      <c r="B9071">
        <v>-0.41</v>
      </c>
      <c r="C9071">
        <v>-0.17</v>
      </c>
      <c r="D9071">
        <v>0.32</v>
      </c>
      <c r="E9071">
        <v>6.0000000000000001E-3</v>
      </c>
    </row>
    <row r="9072" spans="1:5">
      <c r="A9072">
        <v>19580213</v>
      </c>
      <c r="B9072">
        <v>0.03</v>
      </c>
      <c r="C9072">
        <v>0.2</v>
      </c>
      <c r="D9072">
        <v>0.1</v>
      </c>
      <c r="E9072">
        <v>6.0000000000000001E-3</v>
      </c>
    </row>
    <row r="9073" spans="1:5">
      <c r="A9073">
        <v>19580214</v>
      </c>
      <c r="B9073">
        <v>0.93</v>
      </c>
      <c r="C9073">
        <v>-0.49</v>
      </c>
      <c r="D9073">
        <v>0.18</v>
      </c>
      <c r="E9073">
        <v>6.0000000000000001E-3</v>
      </c>
    </row>
    <row r="9074" spans="1:5">
      <c r="A9074">
        <v>19580217</v>
      </c>
      <c r="B9074">
        <v>-0.53</v>
      </c>
      <c r="C9074">
        <v>0.53</v>
      </c>
      <c r="D9074">
        <v>0.15</v>
      </c>
      <c r="E9074">
        <v>6.0000000000000001E-3</v>
      </c>
    </row>
    <row r="9075" spans="1:5">
      <c r="A9075">
        <v>19580218</v>
      </c>
      <c r="B9075">
        <v>0.17</v>
      </c>
      <c r="C9075">
        <v>-0.19</v>
      </c>
      <c r="D9075">
        <v>0.11</v>
      </c>
      <c r="E9075">
        <v>6.0000000000000001E-3</v>
      </c>
    </row>
    <row r="9076" spans="1:5">
      <c r="A9076">
        <v>19580219</v>
      </c>
      <c r="B9076">
        <v>0.02</v>
      </c>
      <c r="C9076">
        <v>0.13</v>
      </c>
      <c r="D9076">
        <v>-0.25</v>
      </c>
      <c r="E9076">
        <v>6.0000000000000001E-3</v>
      </c>
    </row>
    <row r="9077" spans="1:5">
      <c r="A9077">
        <v>19580220</v>
      </c>
      <c r="B9077">
        <v>-0.56999999999999995</v>
      </c>
      <c r="C9077">
        <v>0.31</v>
      </c>
      <c r="D9077">
        <v>0.14000000000000001</v>
      </c>
      <c r="E9077">
        <v>6.0000000000000001E-3</v>
      </c>
    </row>
    <row r="9078" spans="1:5">
      <c r="A9078">
        <v>19580221</v>
      </c>
      <c r="B9078">
        <v>-0.09</v>
      </c>
      <c r="C9078">
        <v>-0.06</v>
      </c>
      <c r="D9078">
        <v>-0.18</v>
      </c>
      <c r="E9078">
        <v>6.0000000000000001E-3</v>
      </c>
    </row>
    <row r="9079" spans="1:5">
      <c r="A9079">
        <v>19580224</v>
      </c>
      <c r="B9079">
        <v>-0.54</v>
      </c>
      <c r="C9079">
        <v>0.1</v>
      </c>
      <c r="D9079">
        <v>-0.12</v>
      </c>
      <c r="E9079">
        <v>6.0000000000000001E-3</v>
      </c>
    </row>
    <row r="9080" spans="1:5">
      <c r="A9080">
        <v>19580225</v>
      </c>
      <c r="B9080">
        <v>-0.1</v>
      </c>
      <c r="C9080">
        <v>-0.34</v>
      </c>
      <c r="D9080">
        <v>0.06</v>
      </c>
      <c r="E9080">
        <v>6.0000000000000001E-3</v>
      </c>
    </row>
    <row r="9081" spans="1:5">
      <c r="A9081">
        <v>19580226</v>
      </c>
      <c r="B9081">
        <v>0.78</v>
      </c>
      <c r="C9081">
        <v>-0.09</v>
      </c>
      <c r="D9081">
        <v>-0.02</v>
      </c>
      <c r="E9081">
        <v>6.0000000000000001E-3</v>
      </c>
    </row>
    <row r="9082" spans="1:5">
      <c r="A9082">
        <v>19580227</v>
      </c>
      <c r="B9082">
        <v>-0.52</v>
      </c>
      <c r="C9082">
        <v>0.3</v>
      </c>
      <c r="D9082">
        <v>-0.25</v>
      </c>
      <c r="E9082">
        <v>6.0000000000000001E-3</v>
      </c>
    </row>
    <row r="9083" spans="1:5">
      <c r="A9083">
        <v>19580228</v>
      </c>
      <c r="B9083">
        <v>0.36</v>
      </c>
      <c r="C9083">
        <v>-0.2</v>
      </c>
      <c r="D9083">
        <v>0.11</v>
      </c>
      <c r="E9083">
        <v>6.0000000000000001E-3</v>
      </c>
    </row>
    <row r="9084" spans="1:5">
      <c r="A9084">
        <v>19580303</v>
      </c>
      <c r="B9084">
        <v>0.68</v>
      </c>
      <c r="C9084">
        <v>-0.25</v>
      </c>
      <c r="D9084">
        <v>-0.46</v>
      </c>
      <c r="E9084">
        <v>4.0000000000000001E-3</v>
      </c>
    </row>
    <row r="9085" spans="1:5">
      <c r="A9085">
        <v>19580304</v>
      </c>
      <c r="B9085">
        <v>0.42</v>
      </c>
      <c r="C9085">
        <v>0.17</v>
      </c>
      <c r="D9085">
        <v>-0.37</v>
      </c>
      <c r="E9085">
        <v>4.0000000000000001E-3</v>
      </c>
    </row>
    <row r="9086" spans="1:5">
      <c r="A9086">
        <v>19580305</v>
      </c>
      <c r="B9086">
        <v>0.44</v>
      </c>
      <c r="C9086">
        <v>-0.13</v>
      </c>
      <c r="D9086">
        <v>0.14000000000000001</v>
      </c>
      <c r="E9086">
        <v>4.0000000000000001E-3</v>
      </c>
    </row>
    <row r="9087" spans="1:5">
      <c r="A9087">
        <v>19580306</v>
      </c>
      <c r="B9087">
        <v>1.1599999999999999</v>
      </c>
      <c r="C9087">
        <v>-0.5</v>
      </c>
      <c r="D9087">
        <v>7.0000000000000007E-2</v>
      </c>
      <c r="E9087">
        <v>4.0000000000000001E-3</v>
      </c>
    </row>
    <row r="9088" spans="1:5">
      <c r="A9088">
        <v>19580307</v>
      </c>
      <c r="B9088">
        <v>0.18</v>
      </c>
      <c r="C9088">
        <v>0.27</v>
      </c>
      <c r="D9088">
        <v>-0.34</v>
      </c>
      <c r="E9088">
        <v>4.0000000000000001E-3</v>
      </c>
    </row>
    <row r="9089" spans="1:5">
      <c r="A9089">
        <v>19580310</v>
      </c>
      <c r="B9089">
        <v>0.2</v>
      </c>
      <c r="C9089">
        <v>-0.21</v>
      </c>
      <c r="D9089">
        <v>0.12</v>
      </c>
      <c r="E9089">
        <v>4.0000000000000001E-3</v>
      </c>
    </row>
    <row r="9090" spans="1:5">
      <c r="A9090">
        <v>19580311</v>
      </c>
      <c r="B9090">
        <v>0.81</v>
      </c>
      <c r="C9090">
        <v>-0.1</v>
      </c>
      <c r="D9090">
        <v>-0.13</v>
      </c>
      <c r="E9090">
        <v>4.0000000000000001E-3</v>
      </c>
    </row>
    <row r="9091" spans="1:5">
      <c r="A9091">
        <v>19580312</v>
      </c>
      <c r="B9091">
        <v>-0.16</v>
      </c>
      <c r="C9091">
        <v>0.13</v>
      </c>
      <c r="D9091">
        <v>0.01</v>
      </c>
      <c r="E9091">
        <v>4.0000000000000001E-3</v>
      </c>
    </row>
    <row r="9092" spans="1:5">
      <c r="A9092">
        <v>19580313</v>
      </c>
      <c r="B9092">
        <v>0.08</v>
      </c>
      <c r="C9092">
        <v>0.34</v>
      </c>
      <c r="D9092">
        <v>0.43</v>
      </c>
      <c r="E9092">
        <v>4.0000000000000001E-3</v>
      </c>
    </row>
    <row r="9093" spans="1:5">
      <c r="A9093">
        <v>19580314</v>
      </c>
      <c r="B9093">
        <v>-0.14000000000000001</v>
      </c>
      <c r="C9093">
        <v>7.0000000000000007E-2</v>
      </c>
      <c r="D9093">
        <v>-0.08</v>
      </c>
      <c r="E9093">
        <v>4.0000000000000001E-3</v>
      </c>
    </row>
    <row r="9094" spans="1:5">
      <c r="A9094">
        <v>19580317</v>
      </c>
      <c r="B9094">
        <v>-0.81</v>
      </c>
      <c r="C9094">
        <v>0.34</v>
      </c>
      <c r="D9094">
        <v>0.22</v>
      </c>
      <c r="E9094">
        <v>4.0000000000000001E-3</v>
      </c>
    </row>
    <row r="9095" spans="1:5">
      <c r="A9095">
        <v>19580318</v>
      </c>
      <c r="B9095">
        <v>-0.2</v>
      </c>
      <c r="C9095">
        <v>-0.09</v>
      </c>
      <c r="D9095">
        <v>-0.31</v>
      </c>
      <c r="E9095">
        <v>4.0000000000000001E-3</v>
      </c>
    </row>
    <row r="9096" spans="1:5">
      <c r="A9096">
        <v>19580319</v>
      </c>
      <c r="B9096">
        <v>0.49</v>
      </c>
      <c r="C9096">
        <v>0.19</v>
      </c>
      <c r="D9096">
        <v>0.01</v>
      </c>
      <c r="E9096">
        <v>4.0000000000000001E-3</v>
      </c>
    </row>
    <row r="9097" spans="1:5">
      <c r="A9097">
        <v>19580320</v>
      </c>
      <c r="B9097">
        <v>-0.01</v>
      </c>
      <c r="C9097">
        <v>0.3</v>
      </c>
      <c r="D9097">
        <v>-0.06</v>
      </c>
      <c r="E9097">
        <v>4.0000000000000001E-3</v>
      </c>
    </row>
    <row r="9098" spans="1:5">
      <c r="A9098">
        <v>19580321</v>
      </c>
      <c r="B9098">
        <v>0.73</v>
      </c>
      <c r="C9098">
        <v>-0.13</v>
      </c>
      <c r="D9098">
        <v>0.08</v>
      </c>
      <c r="E9098">
        <v>4.0000000000000001E-3</v>
      </c>
    </row>
    <row r="9099" spans="1:5">
      <c r="A9099">
        <v>19580324</v>
      </c>
      <c r="B9099">
        <v>0.26</v>
      </c>
      <c r="C9099">
        <v>-0.25</v>
      </c>
      <c r="D9099">
        <v>0.18</v>
      </c>
      <c r="E9099">
        <v>4.0000000000000001E-3</v>
      </c>
    </row>
    <row r="9100" spans="1:5">
      <c r="A9100">
        <v>19580325</v>
      </c>
      <c r="B9100">
        <v>-0.21</v>
      </c>
      <c r="C9100">
        <v>0.05</v>
      </c>
      <c r="D9100">
        <v>-0.16</v>
      </c>
      <c r="E9100">
        <v>4.0000000000000001E-3</v>
      </c>
    </row>
    <row r="9101" spans="1:5">
      <c r="A9101">
        <v>19580326</v>
      </c>
      <c r="B9101">
        <v>-0.25</v>
      </c>
      <c r="C9101">
        <v>0.19</v>
      </c>
      <c r="D9101">
        <v>0.12</v>
      </c>
      <c r="E9101">
        <v>4.0000000000000001E-3</v>
      </c>
    </row>
    <row r="9102" spans="1:5">
      <c r="A9102">
        <v>19580327</v>
      </c>
      <c r="B9102">
        <v>-0.28000000000000003</v>
      </c>
      <c r="C9102">
        <v>0.1</v>
      </c>
      <c r="D9102">
        <v>-0.03</v>
      </c>
      <c r="E9102">
        <v>4.0000000000000001E-3</v>
      </c>
    </row>
    <row r="9103" spans="1:5">
      <c r="A9103">
        <v>19580328</v>
      </c>
      <c r="B9103">
        <v>0.14000000000000001</v>
      </c>
      <c r="C9103">
        <v>0.12</v>
      </c>
      <c r="D9103">
        <v>-0.3</v>
      </c>
      <c r="E9103">
        <v>4.0000000000000001E-3</v>
      </c>
    </row>
    <row r="9104" spans="1:5">
      <c r="A9104">
        <v>19580331</v>
      </c>
      <c r="B9104">
        <v>-0.3</v>
      </c>
      <c r="C9104">
        <v>0</v>
      </c>
      <c r="D9104">
        <v>0</v>
      </c>
      <c r="E9104">
        <v>4.0000000000000001E-3</v>
      </c>
    </row>
    <row r="9105" spans="1:5">
      <c r="A9105">
        <v>19580401</v>
      </c>
      <c r="B9105">
        <v>-0.39</v>
      </c>
      <c r="C9105">
        <v>-0.25</v>
      </c>
      <c r="D9105">
        <v>0.01</v>
      </c>
      <c r="E9105">
        <v>4.0000000000000001E-3</v>
      </c>
    </row>
    <row r="9106" spans="1:5">
      <c r="A9106">
        <v>19580402</v>
      </c>
      <c r="B9106">
        <v>-0.77</v>
      </c>
      <c r="C9106">
        <v>0.15</v>
      </c>
      <c r="D9106">
        <v>0.28000000000000003</v>
      </c>
      <c r="E9106">
        <v>4.0000000000000001E-3</v>
      </c>
    </row>
    <row r="9107" spans="1:5">
      <c r="A9107">
        <v>19580403</v>
      </c>
      <c r="B9107">
        <v>-0.27</v>
      </c>
      <c r="C9107">
        <v>0.14000000000000001</v>
      </c>
      <c r="D9107">
        <v>0.15</v>
      </c>
      <c r="E9107">
        <v>4.0000000000000001E-3</v>
      </c>
    </row>
    <row r="9108" spans="1:5">
      <c r="A9108">
        <v>19580407</v>
      </c>
      <c r="B9108">
        <v>-0.39</v>
      </c>
      <c r="C9108">
        <v>-0.05</v>
      </c>
      <c r="D9108">
        <v>0.18</v>
      </c>
      <c r="E9108">
        <v>4.0000000000000001E-3</v>
      </c>
    </row>
    <row r="9109" spans="1:5">
      <c r="A9109">
        <v>19580408</v>
      </c>
      <c r="B9109">
        <v>0.75</v>
      </c>
      <c r="C9109">
        <v>0.03</v>
      </c>
      <c r="D9109">
        <v>-0.06</v>
      </c>
      <c r="E9109">
        <v>4.0000000000000001E-3</v>
      </c>
    </row>
    <row r="9110" spans="1:5">
      <c r="A9110">
        <v>19580409</v>
      </c>
      <c r="B9110">
        <v>0.06</v>
      </c>
      <c r="C9110">
        <v>0.22</v>
      </c>
      <c r="D9110">
        <v>0.23</v>
      </c>
      <c r="E9110">
        <v>4.0000000000000001E-3</v>
      </c>
    </row>
    <row r="9111" spans="1:5">
      <c r="A9111">
        <v>19580410</v>
      </c>
      <c r="B9111">
        <v>0.13</v>
      </c>
      <c r="C9111">
        <v>0.11</v>
      </c>
      <c r="D9111">
        <v>0.3</v>
      </c>
      <c r="E9111">
        <v>4.0000000000000001E-3</v>
      </c>
    </row>
    <row r="9112" spans="1:5">
      <c r="A9112">
        <v>19580411</v>
      </c>
      <c r="B9112">
        <v>0.17</v>
      </c>
      <c r="C9112">
        <v>-0.1</v>
      </c>
      <c r="D9112">
        <v>0.45</v>
      </c>
      <c r="E9112">
        <v>4.0000000000000001E-3</v>
      </c>
    </row>
    <row r="9113" spans="1:5">
      <c r="A9113">
        <v>19580414</v>
      </c>
      <c r="B9113">
        <v>0.57999999999999996</v>
      </c>
      <c r="C9113">
        <v>-0.15</v>
      </c>
      <c r="D9113">
        <v>-0.1</v>
      </c>
      <c r="E9113">
        <v>4.0000000000000001E-3</v>
      </c>
    </row>
    <row r="9114" spans="1:5">
      <c r="A9114">
        <v>19580415</v>
      </c>
      <c r="B9114">
        <v>0.96</v>
      </c>
      <c r="C9114">
        <v>-0.37</v>
      </c>
      <c r="D9114">
        <v>0.01</v>
      </c>
      <c r="E9114">
        <v>4.0000000000000001E-3</v>
      </c>
    </row>
    <row r="9115" spans="1:5">
      <c r="A9115">
        <v>19580416</v>
      </c>
      <c r="B9115">
        <v>-0.73</v>
      </c>
      <c r="C9115">
        <v>0.3</v>
      </c>
      <c r="D9115">
        <v>0.11</v>
      </c>
      <c r="E9115">
        <v>4.0000000000000001E-3</v>
      </c>
    </row>
    <row r="9116" spans="1:5">
      <c r="A9116">
        <v>19580417</v>
      </c>
      <c r="B9116">
        <v>0.33</v>
      </c>
      <c r="C9116">
        <v>-0.3</v>
      </c>
      <c r="D9116">
        <v>0.95</v>
      </c>
      <c r="E9116">
        <v>4.0000000000000001E-3</v>
      </c>
    </row>
    <row r="9117" spans="1:5">
      <c r="A9117">
        <v>19580418</v>
      </c>
      <c r="B9117">
        <v>1</v>
      </c>
      <c r="C9117">
        <v>-0.28000000000000003</v>
      </c>
      <c r="D9117">
        <v>-0.66</v>
      </c>
      <c r="E9117">
        <v>4.0000000000000001E-3</v>
      </c>
    </row>
    <row r="9118" spans="1:5">
      <c r="A9118">
        <v>19580421</v>
      </c>
      <c r="B9118">
        <v>0.47</v>
      </c>
      <c r="C9118">
        <v>-0.3</v>
      </c>
      <c r="D9118">
        <v>0.38</v>
      </c>
      <c r="E9118">
        <v>4.0000000000000001E-3</v>
      </c>
    </row>
    <row r="9119" spans="1:5">
      <c r="A9119">
        <v>19580422</v>
      </c>
      <c r="B9119">
        <v>-0.35</v>
      </c>
      <c r="C9119">
        <v>0.33</v>
      </c>
      <c r="D9119">
        <v>-7.0000000000000007E-2</v>
      </c>
      <c r="E9119">
        <v>4.0000000000000001E-3</v>
      </c>
    </row>
    <row r="9120" spans="1:5">
      <c r="A9120">
        <v>19580423</v>
      </c>
      <c r="B9120">
        <v>0.13</v>
      </c>
      <c r="C9120">
        <v>0.26</v>
      </c>
      <c r="D9120">
        <v>-0.33</v>
      </c>
      <c r="E9120">
        <v>4.0000000000000001E-3</v>
      </c>
    </row>
    <row r="9121" spans="1:5">
      <c r="A9121">
        <v>19580424</v>
      </c>
      <c r="B9121">
        <v>0.77</v>
      </c>
      <c r="C9121">
        <v>-0.06</v>
      </c>
      <c r="D9121">
        <v>-7.0000000000000007E-2</v>
      </c>
      <c r="E9121">
        <v>4.0000000000000001E-3</v>
      </c>
    </row>
    <row r="9122" spans="1:5">
      <c r="A9122">
        <v>19580425</v>
      </c>
      <c r="B9122">
        <v>0.49</v>
      </c>
      <c r="C9122">
        <v>-0.1</v>
      </c>
      <c r="D9122">
        <v>-0.38</v>
      </c>
      <c r="E9122">
        <v>4.0000000000000001E-3</v>
      </c>
    </row>
    <row r="9123" spans="1:5">
      <c r="A9123">
        <v>19580428</v>
      </c>
      <c r="B9123">
        <v>-0.37</v>
      </c>
      <c r="C9123">
        <v>0.26</v>
      </c>
      <c r="D9123">
        <v>-0.01</v>
      </c>
      <c r="E9123">
        <v>4.0000000000000001E-3</v>
      </c>
    </row>
    <row r="9124" spans="1:5">
      <c r="A9124">
        <v>19580429</v>
      </c>
      <c r="B9124">
        <v>-0.44</v>
      </c>
      <c r="C9124">
        <v>-0.06</v>
      </c>
      <c r="D9124">
        <v>0.12</v>
      </c>
      <c r="E9124">
        <v>4.0000000000000001E-3</v>
      </c>
    </row>
    <row r="9125" spans="1:5">
      <c r="A9125">
        <v>19580430</v>
      </c>
      <c r="B9125">
        <v>0.95</v>
      </c>
      <c r="C9125">
        <v>-0.38</v>
      </c>
      <c r="D9125">
        <v>-0.09</v>
      </c>
      <c r="E9125">
        <v>4.0000000000000001E-3</v>
      </c>
    </row>
    <row r="9126" spans="1:5">
      <c r="A9126">
        <v>19580501</v>
      </c>
      <c r="B9126">
        <v>0.15</v>
      </c>
      <c r="C9126">
        <v>7.0000000000000007E-2</v>
      </c>
      <c r="D9126">
        <v>-0.21</v>
      </c>
      <c r="E9126">
        <v>5.0000000000000001E-3</v>
      </c>
    </row>
    <row r="9127" spans="1:5">
      <c r="A9127">
        <v>19580502</v>
      </c>
      <c r="B9127">
        <v>0.41</v>
      </c>
      <c r="C9127">
        <v>7.0000000000000007E-2</v>
      </c>
      <c r="D9127">
        <v>-7.0000000000000007E-2</v>
      </c>
      <c r="E9127">
        <v>5.0000000000000001E-3</v>
      </c>
    </row>
    <row r="9128" spans="1:5">
      <c r="A9128">
        <v>19580505</v>
      </c>
      <c r="B9128">
        <v>0.24</v>
      </c>
      <c r="C9128">
        <v>-0.01</v>
      </c>
      <c r="D9128">
        <v>0.28999999999999998</v>
      </c>
      <c r="E9128">
        <v>5.0000000000000001E-3</v>
      </c>
    </row>
    <row r="9129" spans="1:5">
      <c r="A9129">
        <v>19580506</v>
      </c>
      <c r="B9129">
        <v>0.6</v>
      </c>
      <c r="C9129">
        <v>-0.23</v>
      </c>
      <c r="D9129">
        <v>0.16</v>
      </c>
      <c r="E9129">
        <v>5.0000000000000001E-3</v>
      </c>
    </row>
    <row r="9130" spans="1:5">
      <c r="A9130">
        <v>19580507</v>
      </c>
      <c r="B9130">
        <v>-0.12</v>
      </c>
      <c r="C9130">
        <v>0.11</v>
      </c>
      <c r="D9130">
        <v>-0.1</v>
      </c>
      <c r="E9130">
        <v>5.0000000000000001E-3</v>
      </c>
    </row>
    <row r="9131" spans="1:5">
      <c r="A9131">
        <v>19580508</v>
      </c>
      <c r="B9131">
        <v>0.18</v>
      </c>
      <c r="C9131">
        <v>0.01</v>
      </c>
      <c r="D9131">
        <v>0.06</v>
      </c>
      <c r="E9131">
        <v>5.0000000000000001E-3</v>
      </c>
    </row>
    <row r="9132" spans="1:5">
      <c r="A9132">
        <v>19580509</v>
      </c>
      <c r="B9132">
        <v>0.09</v>
      </c>
      <c r="C9132">
        <v>0.13</v>
      </c>
      <c r="D9132">
        <v>0.24</v>
      </c>
      <c r="E9132">
        <v>5.0000000000000001E-3</v>
      </c>
    </row>
    <row r="9133" spans="1:5">
      <c r="A9133">
        <v>19580512</v>
      </c>
      <c r="B9133">
        <v>-0.4</v>
      </c>
      <c r="C9133">
        <v>0.45</v>
      </c>
      <c r="D9133">
        <v>-0.16</v>
      </c>
      <c r="E9133">
        <v>5.0000000000000001E-3</v>
      </c>
    </row>
    <row r="9134" spans="1:5">
      <c r="A9134">
        <v>19580513</v>
      </c>
      <c r="B9134">
        <v>-0.21</v>
      </c>
      <c r="C9134">
        <v>0.63</v>
      </c>
      <c r="D9134">
        <v>-0.34</v>
      </c>
      <c r="E9134">
        <v>5.0000000000000001E-3</v>
      </c>
    </row>
    <row r="9135" spans="1:5">
      <c r="A9135">
        <v>19580514</v>
      </c>
      <c r="B9135">
        <v>-1.1100000000000001</v>
      </c>
      <c r="C9135">
        <v>0.19</v>
      </c>
      <c r="D9135">
        <v>0.1</v>
      </c>
      <c r="E9135">
        <v>5.0000000000000001E-3</v>
      </c>
    </row>
    <row r="9136" spans="1:5">
      <c r="A9136">
        <v>19580515</v>
      </c>
      <c r="B9136">
        <v>0.54</v>
      </c>
      <c r="C9136">
        <v>-0.19</v>
      </c>
      <c r="D9136">
        <v>0.36</v>
      </c>
      <c r="E9136">
        <v>5.0000000000000001E-3</v>
      </c>
    </row>
    <row r="9137" spans="1:5">
      <c r="A9137">
        <v>19580516</v>
      </c>
      <c r="B9137">
        <v>0.06</v>
      </c>
      <c r="C9137">
        <v>-0.01</v>
      </c>
      <c r="D9137">
        <v>0</v>
      </c>
      <c r="E9137">
        <v>5.0000000000000001E-3</v>
      </c>
    </row>
    <row r="9138" spans="1:5">
      <c r="A9138">
        <v>19580519</v>
      </c>
      <c r="B9138">
        <v>-0.25</v>
      </c>
      <c r="C9138">
        <v>0.19</v>
      </c>
      <c r="D9138">
        <v>-0.02</v>
      </c>
      <c r="E9138">
        <v>5.0000000000000001E-3</v>
      </c>
    </row>
    <row r="9139" spans="1:5">
      <c r="A9139">
        <v>19580520</v>
      </c>
      <c r="B9139">
        <v>0.84</v>
      </c>
      <c r="C9139">
        <v>0.02</v>
      </c>
      <c r="D9139">
        <v>-0.28000000000000003</v>
      </c>
      <c r="E9139">
        <v>5.0000000000000001E-3</v>
      </c>
    </row>
    <row r="9140" spans="1:5">
      <c r="A9140">
        <v>19580521</v>
      </c>
      <c r="B9140">
        <v>-7.0000000000000007E-2</v>
      </c>
      <c r="C9140">
        <v>0.33</v>
      </c>
      <c r="D9140">
        <v>0.06</v>
      </c>
      <c r="E9140">
        <v>5.0000000000000001E-3</v>
      </c>
    </row>
    <row r="9141" spans="1:5">
      <c r="A9141">
        <v>19580522</v>
      </c>
      <c r="B9141">
        <v>0.52</v>
      </c>
      <c r="C9141">
        <v>0.21</v>
      </c>
      <c r="D9141">
        <v>-0.1</v>
      </c>
      <c r="E9141">
        <v>5.0000000000000001E-3</v>
      </c>
    </row>
    <row r="9142" spans="1:5">
      <c r="A9142">
        <v>19580523</v>
      </c>
      <c r="B9142">
        <v>0.27</v>
      </c>
      <c r="C9142">
        <v>0.26</v>
      </c>
      <c r="D9142">
        <v>-0.2</v>
      </c>
      <c r="E9142">
        <v>5.0000000000000001E-3</v>
      </c>
    </row>
    <row r="9143" spans="1:5">
      <c r="A9143">
        <v>19580526</v>
      </c>
      <c r="B9143">
        <v>0</v>
      </c>
      <c r="C9143">
        <v>0.01</v>
      </c>
      <c r="D9143">
        <v>0.3</v>
      </c>
      <c r="E9143">
        <v>5.0000000000000001E-3</v>
      </c>
    </row>
    <row r="9144" spans="1:5">
      <c r="A9144">
        <v>19580527</v>
      </c>
      <c r="B9144">
        <v>-0.12</v>
      </c>
      <c r="C9144">
        <v>0.02</v>
      </c>
      <c r="D9144">
        <v>-0.16</v>
      </c>
      <c r="E9144">
        <v>5.0000000000000001E-3</v>
      </c>
    </row>
    <row r="9145" spans="1:5">
      <c r="A9145">
        <v>19580528</v>
      </c>
      <c r="B9145">
        <v>0.12</v>
      </c>
      <c r="C9145">
        <v>-0.03</v>
      </c>
      <c r="D9145">
        <v>0.01</v>
      </c>
      <c r="E9145">
        <v>5.0000000000000001E-3</v>
      </c>
    </row>
    <row r="9146" spans="1:5">
      <c r="A9146">
        <v>19580529</v>
      </c>
      <c r="B9146">
        <v>0.56999999999999995</v>
      </c>
      <c r="C9146">
        <v>-0.05</v>
      </c>
      <c r="D9146">
        <v>-0.24</v>
      </c>
      <c r="E9146">
        <v>5.0000000000000001E-3</v>
      </c>
    </row>
    <row r="9147" spans="1:5">
      <c r="A9147">
        <v>19580602</v>
      </c>
      <c r="B9147">
        <v>0.47</v>
      </c>
      <c r="C9147">
        <v>-0.05</v>
      </c>
      <c r="D9147">
        <v>-0.34</v>
      </c>
      <c r="E9147">
        <v>1E-3</v>
      </c>
    </row>
    <row r="9148" spans="1:5">
      <c r="A9148">
        <v>19580603</v>
      </c>
      <c r="B9148">
        <v>0.34</v>
      </c>
      <c r="C9148">
        <v>-0.2</v>
      </c>
      <c r="D9148">
        <v>0.21</v>
      </c>
      <c r="E9148">
        <v>1E-3</v>
      </c>
    </row>
    <row r="9149" spans="1:5">
      <c r="A9149">
        <v>19580604</v>
      </c>
      <c r="B9149">
        <v>7.0000000000000007E-2</v>
      </c>
      <c r="C9149">
        <v>0</v>
      </c>
      <c r="D9149">
        <v>-0.09</v>
      </c>
      <c r="E9149">
        <v>1E-3</v>
      </c>
    </row>
    <row r="9150" spans="1:5">
      <c r="A9150">
        <v>19580605</v>
      </c>
      <c r="B9150">
        <v>0.17</v>
      </c>
      <c r="C9150">
        <v>-0.27</v>
      </c>
      <c r="D9150">
        <v>0.36</v>
      </c>
      <c r="E9150">
        <v>1E-3</v>
      </c>
    </row>
    <row r="9151" spans="1:5">
      <c r="A9151">
        <v>19580606</v>
      </c>
      <c r="B9151">
        <v>0.22</v>
      </c>
      <c r="C9151">
        <v>0.17</v>
      </c>
      <c r="D9151">
        <v>-0.03</v>
      </c>
      <c r="E9151">
        <v>1E-3</v>
      </c>
    </row>
    <row r="9152" spans="1:5">
      <c r="A9152">
        <v>19580609</v>
      </c>
      <c r="B9152">
        <v>-0.09</v>
      </c>
      <c r="C9152">
        <v>-0.11</v>
      </c>
      <c r="D9152">
        <v>-0.33</v>
      </c>
      <c r="E9152">
        <v>1E-3</v>
      </c>
    </row>
    <row r="9153" spans="1:5">
      <c r="A9153">
        <v>19580610</v>
      </c>
      <c r="B9153">
        <v>-0.19</v>
      </c>
      <c r="C9153">
        <v>-0.03</v>
      </c>
      <c r="D9153">
        <v>0</v>
      </c>
      <c r="E9153">
        <v>1E-3</v>
      </c>
    </row>
    <row r="9154" spans="1:5">
      <c r="A9154">
        <v>19580611</v>
      </c>
      <c r="B9154">
        <v>7.0000000000000007E-2</v>
      </c>
      <c r="C9154">
        <v>-0.14000000000000001</v>
      </c>
      <c r="D9154">
        <v>0.37</v>
      </c>
      <c r="E9154">
        <v>1E-3</v>
      </c>
    </row>
    <row r="9155" spans="1:5">
      <c r="A9155">
        <v>19580612</v>
      </c>
      <c r="B9155">
        <v>0.56000000000000005</v>
      </c>
      <c r="C9155">
        <v>0.02</v>
      </c>
      <c r="D9155">
        <v>-0.33</v>
      </c>
      <c r="E9155">
        <v>1E-3</v>
      </c>
    </row>
    <row r="9156" spans="1:5">
      <c r="A9156">
        <v>19580613</v>
      </c>
      <c r="B9156">
        <v>0.6</v>
      </c>
      <c r="C9156">
        <v>0</v>
      </c>
      <c r="D9156">
        <v>0.25</v>
      </c>
      <c r="E9156">
        <v>1E-3</v>
      </c>
    </row>
    <row r="9157" spans="1:5">
      <c r="A9157">
        <v>19580616</v>
      </c>
      <c r="B9157">
        <v>0.39</v>
      </c>
      <c r="C9157">
        <v>-0.06</v>
      </c>
      <c r="D9157">
        <v>0.02</v>
      </c>
      <c r="E9157">
        <v>1E-3</v>
      </c>
    </row>
    <row r="9158" spans="1:5">
      <c r="A9158">
        <v>19580617</v>
      </c>
      <c r="B9158">
        <v>0.3</v>
      </c>
      <c r="C9158">
        <v>-0.09</v>
      </c>
      <c r="D9158">
        <v>0.09</v>
      </c>
      <c r="E9158">
        <v>1E-3</v>
      </c>
    </row>
    <row r="9159" spans="1:5">
      <c r="A9159">
        <v>19580618</v>
      </c>
      <c r="B9159">
        <v>-0.36</v>
      </c>
      <c r="C9159">
        <v>0.1</v>
      </c>
      <c r="D9159">
        <v>7.0000000000000007E-2</v>
      </c>
      <c r="E9159">
        <v>1E-3</v>
      </c>
    </row>
    <row r="9160" spans="1:5">
      <c r="A9160">
        <v>19580619</v>
      </c>
      <c r="B9160">
        <v>-1.1399999999999999</v>
      </c>
      <c r="C9160">
        <v>0.39</v>
      </c>
      <c r="D9160">
        <v>-0.12</v>
      </c>
      <c r="E9160">
        <v>1E-3</v>
      </c>
    </row>
    <row r="9161" spans="1:5">
      <c r="A9161">
        <v>19580620</v>
      </c>
      <c r="B9161">
        <v>0.54</v>
      </c>
      <c r="C9161">
        <v>-0.23</v>
      </c>
      <c r="D9161">
        <v>0.16</v>
      </c>
      <c r="E9161">
        <v>1E-3</v>
      </c>
    </row>
    <row r="9162" spans="1:5">
      <c r="A9162">
        <v>19580623</v>
      </c>
      <c r="B9162">
        <v>-0.35</v>
      </c>
      <c r="C9162">
        <v>0.02</v>
      </c>
      <c r="D9162">
        <v>0.15</v>
      </c>
      <c r="E9162">
        <v>1E-3</v>
      </c>
    </row>
    <row r="9163" spans="1:5">
      <c r="A9163">
        <v>19580624</v>
      </c>
      <c r="B9163">
        <v>-0.33</v>
      </c>
      <c r="C9163">
        <v>0.25</v>
      </c>
      <c r="D9163">
        <v>0.03</v>
      </c>
      <c r="E9163">
        <v>1E-3</v>
      </c>
    </row>
    <row r="9164" spans="1:5">
      <c r="A9164">
        <v>19580625</v>
      </c>
      <c r="B9164">
        <v>0.24</v>
      </c>
      <c r="C9164">
        <v>-0.02</v>
      </c>
      <c r="D9164">
        <v>0.26</v>
      </c>
      <c r="E9164">
        <v>1E-3</v>
      </c>
    </row>
    <row r="9165" spans="1:5">
      <c r="A9165">
        <v>19580626</v>
      </c>
      <c r="B9165">
        <v>0.5</v>
      </c>
      <c r="C9165">
        <v>0.09</v>
      </c>
      <c r="D9165">
        <v>-0.21</v>
      </c>
      <c r="E9165">
        <v>1E-3</v>
      </c>
    </row>
    <row r="9166" spans="1:5">
      <c r="A9166">
        <v>19580627</v>
      </c>
      <c r="B9166">
        <v>0.28000000000000003</v>
      </c>
      <c r="C9166">
        <v>0.14000000000000001</v>
      </c>
      <c r="D9166">
        <v>0.27</v>
      </c>
      <c r="E9166">
        <v>1E-3</v>
      </c>
    </row>
    <row r="9167" spans="1:5">
      <c r="A9167">
        <v>19580630</v>
      </c>
      <c r="B9167">
        <v>0.64</v>
      </c>
      <c r="C9167">
        <v>-0.22</v>
      </c>
      <c r="D9167">
        <v>-0.3</v>
      </c>
      <c r="E9167">
        <v>1E-3</v>
      </c>
    </row>
    <row r="9168" spans="1:5">
      <c r="A9168">
        <v>19580701</v>
      </c>
      <c r="B9168">
        <v>0.09</v>
      </c>
      <c r="C9168">
        <v>-0.18</v>
      </c>
      <c r="D9168">
        <v>-0.05</v>
      </c>
      <c r="E9168">
        <v>3.0000000000000001E-3</v>
      </c>
    </row>
    <row r="9169" spans="1:5">
      <c r="A9169">
        <v>19580702</v>
      </c>
      <c r="B9169">
        <v>0.1</v>
      </c>
      <c r="C9169">
        <v>0.12</v>
      </c>
      <c r="D9169">
        <v>-0.04</v>
      </c>
      <c r="E9169">
        <v>3.0000000000000001E-3</v>
      </c>
    </row>
    <row r="9170" spans="1:5">
      <c r="A9170">
        <v>19580703</v>
      </c>
      <c r="B9170">
        <v>0.35</v>
      </c>
      <c r="C9170">
        <v>0.24</v>
      </c>
      <c r="D9170">
        <v>-0.02</v>
      </c>
      <c r="E9170">
        <v>3.0000000000000001E-3</v>
      </c>
    </row>
    <row r="9171" spans="1:5">
      <c r="A9171">
        <v>19580707</v>
      </c>
      <c r="B9171">
        <v>0.3</v>
      </c>
      <c r="C9171">
        <v>-0.19</v>
      </c>
      <c r="D9171">
        <v>0.15</v>
      </c>
      <c r="E9171">
        <v>3.0000000000000001E-3</v>
      </c>
    </row>
    <row r="9172" spans="1:5">
      <c r="A9172">
        <v>19580708</v>
      </c>
      <c r="B9172">
        <v>-0.52</v>
      </c>
      <c r="C9172">
        <v>-0.04</v>
      </c>
      <c r="D9172">
        <v>0.2</v>
      </c>
      <c r="E9172">
        <v>3.0000000000000001E-3</v>
      </c>
    </row>
    <row r="9173" spans="1:5">
      <c r="A9173">
        <v>19580709</v>
      </c>
      <c r="B9173">
        <v>-0.33</v>
      </c>
      <c r="C9173">
        <v>0.04</v>
      </c>
      <c r="D9173">
        <v>-0.24</v>
      </c>
      <c r="E9173">
        <v>3.0000000000000001E-3</v>
      </c>
    </row>
    <row r="9174" spans="1:5">
      <c r="A9174">
        <v>19580710</v>
      </c>
      <c r="B9174">
        <v>0.46</v>
      </c>
      <c r="C9174">
        <v>-0.16</v>
      </c>
      <c r="D9174">
        <v>-0.17</v>
      </c>
      <c r="E9174">
        <v>3.0000000000000001E-3</v>
      </c>
    </row>
    <row r="9175" spans="1:5">
      <c r="A9175">
        <v>19580711</v>
      </c>
      <c r="B9175">
        <v>0.64</v>
      </c>
      <c r="C9175">
        <v>-0.21</v>
      </c>
      <c r="D9175">
        <v>0.62</v>
      </c>
      <c r="E9175">
        <v>3.0000000000000001E-3</v>
      </c>
    </row>
    <row r="9176" spans="1:5">
      <c r="A9176">
        <v>19580714</v>
      </c>
      <c r="B9176">
        <v>-1.25</v>
      </c>
      <c r="C9176">
        <v>0.27</v>
      </c>
      <c r="D9176">
        <v>-0.12</v>
      </c>
      <c r="E9176">
        <v>3.0000000000000001E-3</v>
      </c>
    </row>
    <row r="9177" spans="1:5">
      <c r="A9177">
        <v>19580715</v>
      </c>
      <c r="B9177">
        <v>0.13</v>
      </c>
      <c r="C9177">
        <v>-0.31</v>
      </c>
      <c r="D9177">
        <v>0.34</v>
      </c>
      <c r="E9177">
        <v>3.0000000000000001E-3</v>
      </c>
    </row>
    <row r="9178" spans="1:5">
      <c r="A9178">
        <v>19580716</v>
      </c>
      <c r="B9178">
        <v>0.22</v>
      </c>
      <c r="C9178">
        <v>0.19</v>
      </c>
      <c r="D9178">
        <v>0.03</v>
      </c>
      <c r="E9178">
        <v>3.0000000000000001E-3</v>
      </c>
    </row>
    <row r="9179" spans="1:5">
      <c r="A9179">
        <v>19580717</v>
      </c>
      <c r="B9179">
        <v>0.74</v>
      </c>
      <c r="C9179">
        <v>-0.25</v>
      </c>
      <c r="D9179">
        <v>0.52</v>
      </c>
      <c r="E9179">
        <v>3.0000000000000001E-3</v>
      </c>
    </row>
    <row r="9180" spans="1:5">
      <c r="A9180">
        <v>19580718</v>
      </c>
      <c r="B9180">
        <v>0.4</v>
      </c>
      <c r="C9180">
        <v>-0.49</v>
      </c>
      <c r="D9180">
        <v>0.3</v>
      </c>
      <c r="E9180">
        <v>3.0000000000000001E-3</v>
      </c>
    </row>
    <row r="9181" spans="1:5">
      <c r="A9181">
        <v>19580721</v>
      </c>
      <c r="B9181">
        <v>1.1599999999999999</v>
      </c>
      <c r="C9181">
        <v>-0.28000000000000003</v>
      </c>
      <c r="D9181">
        <v>-0.15</v>
      </c>
      <c r="E9181">
        <v>3.0000000000000001E-3</v>
      </c>
    </row>
    <row r="9182" spans="1:5">
      <c r="A9182">
        <v>19580722</v>
      </c>
      <c r="B9182">
        <v>0.16</v>
      </c>
      <c r="C9182">
        <v>0.19</v>
      </c>
      <c r="D9182">
        <v>-0.3</v>
      </c>
      <c r="E9182">
        <v>3.0000000000000001E-3</v>
      </c>
    </row>
    <row r="9183" spans="1:5">
      <c r="A9183">
        <v>19580723</v>
      </c>
      <c r="B9183">
        <v>0.01</v>
      </c>
      <c r="C9183">
        <v>0.48</v>
      </c>
      <c r="D9183">
        <v>0.1</v>
      </c>
      <c r="E9183">
        <v>3.0000000000000001E-3</v>
      </c>
    </row>
    <row r="9184" spans="1:5">
      <c r="A9184">
        <v>19580724</v>
      </c>
      <c r="B9184">
        <v>0.53</v>
      </c>
      <c r="C9184">
        <v>0.16</v>
      </c>
      <c r="D9184">
        <v>0.35</v>
      </c>
      <c r="E9184">
        <v>3.0000000000000001E-3</v>
      </c>
    </row>
    <row r="9185" spans="1:5">
      <c r="A9185">
        <v>19580725</v>
      </c>
      <c r="B9185">
        <v>0.68</v>
      </c>
      <c r="C9185">
        <v>0.05</v>
      </c>
      <c r="D9185">
        <v>0.49</v>
      </c>
      <c r="E9185">
        <v>3.0000000000000001E-3</v>
      </c>
    </row>
    <row r="9186" spans="1:5">
      <c r="A9186">
        <v>19580728</v>
      </c>
      <c r="B9186">
        <v>0.34</v>
      </c>
      <c r="C9186">
        <v>0.25</v>
      </c>
      <c r="D9186">
        <v>0.25</v>
      </c>
      <c r="E9186">
        <v>3.0000000000000001E-3</v>
      </c>
    </row>
    <row r="9187" spans="1:5">
      <c r="A9187">
        <v>19580729</v>
      </c>
      <c r="B9187">
        <v>-0.27</v>
      </c>
      <c r="C9187">
        <v>0.43</v>
      </c>
      <c r="D9187">
        <v>-0.09</v>
      </c>
      <c r="E9187">
        <v>3.0000000000000001E-3</v>
      </c>
    </row>
    <row r="9188" spans="1:5">
      <c r="A9188">
        <v>19580730</v>
      </c>
      <c r="B9188">
        <v>0.39</v>
      </c>
      <c r="C9188">
        <v>0.18</v>
      </c>
      <c r="D9188">
        <v>0.63</v>
      </c>
      <c r="E9188">
        <v>3.0000000000000001E-3</v>
      </c>
    </row>
    <row r="9189" spans="1:5">
      <c r="A9189">
        <v>19580731</v>
      </c>
      <c r="B9189">
        <v>-0.01</v>
      </c>
      <c r="C9189">
        <v>-0.01</v>
      </c>
      <c r="D9189">
        <v>0.18</v>
      </c>
      <c r="E9189">
        <v>3.0000000000000001E-3</v>
      </c>
    </row>
    <row r="9190" spans="1:5">
      <c r="A9190">
        <v>19580801</v>
      </c>
      <c r="B9190">
        <v>0.76</v>
      </c>
      <c r="C9190">
        <v>-7.0000000000000007E-2</v>
      </c>
      <c r="D9190">
        <v>0.28999999999999998</v>
      </c>
      <c r="E9190">
        <v>2E-3</v>
      </c>
    </row>
    <row r="9191" spans="1:5">
      <c r="A9191">
        <v>19580804</v>
      </c>
      <c r="B9191">
        <v>0.92</v>
      </c>
      <c r="C9191">
        <v>-0.35</v>
      </c>
      <c r="D9191">
        <v>0.62</v>
      </c>
      <c r="E9191">
        <v>2E-3</v>
      </c>
    </row>
    <row r="9192" spans="1:5">
      <c r="A9192">
        <v>19580805</v>
      </c>
      <c r="B9192">
        <v>-0.49</v>
      </c>
      <c r="C9192">
        <v>-0.09</v>
      </c>
      <c r="D9192">
        <v>-0.46</v>
      </c>
      <c r="E9192">
        <v>2E-3</v>
      </c>
    </row>
    <row r="9193" spans="1:5">
      <c r="A9193">
        <v>19580806</v>
      </c>
      <c r="B9193">
        <v>-0.43</v>
      </c>
      <c r="C9193">
        <v>-0.21</v>
      </c>
      <c r="D9193">
        <v>-0.23</v>
      </c>
      <c r="E9193">
        <v>2E-3</v>
      </c>
    </row>
    <row r="9194" spans="1:5">
      <c r="A9194">
        <v>19580807</v>
      </c>
      <c r="B9194">
        <v>0.71</v>
      </c>
      <c r="C9194">
        <v>0.09</v>
      </c>
      <c r="D9194">
        <v>0.64</v>
      </c>
      <c r="E9194">
        <v>2E-3</v>
      </c>
    </row>
    <row r="9195" spans="1:5">
      <c r="A9195">
        <v>19580808</v>
      </c>
      <c r="B9195">
        <v>0.53</v>
      </c>
      <c r="C9195">
        <v>0.04</v>
      </c>
      <c r="D9195">
        <v>-0.2</v>
      </c>
      <c r="E9195">
        <v>2E-3</v>
      </c>
    </row>
    <row r="9196" spans="1:5">
      <c r="A9196">
        <v>19580811</v>
      </c>
      <c r="B9196">
        <v>0.35</v>
      </c>
      <c r="C9196">
        <v>-0.21</v>
      </c>
      <c r="D9196">
        <v>0.02</v>
      </c>
      <c r="E9196">
        <v>2E-3</v>
      </c>
    </row>
    <row r="9197" spans="1:5">
      <c r="A9197">
        <v>19580812</v>
      </c>
      <c r="B9197">
        <v>-0.8</v>
      </c>
      <c r="C9197">
        <v>0.14000000000000001</v>
      </c>
      <c r="D9197">
        <v>-0.3</v>
      </c>
      <c r="E9197">
        <v>2E-3</v>
      </c>
    </row>
    <row r="9198" spans="1:5">
      <c r="A9198">
        <v>19580813</v>
      </c>
      <c r="B9198">
        <v>0.22</v>
      </c>
      <c r="C9198">
        <v>0.02</v>
      </c>
      <c r="D9198">
        <v>0.4</v>
      </c>
      <c r="E9198">
        <v>2E-3</v>
      </c>
    </row>
    <row r="9199" spans="1:5">
      <c r="A9199">
        <v>19580814</v>
      </c>
      <c r="B9199">
        <v>0.23</v>
      </c>
      <c r="C9199">
        <v>0.23</v>
      </c>
      <c r="D9199">
        <v>0.03</v>
      </c>
      <c r="E9199">
        <v>2E-3</v>
      </c>
    </row>
    <row r="9200" spans="1:5">
      <c r="A9200">
        <v>19580815</v>
      </c>
      <c r="B9200">
        <v>-0.88</v>
      </c>
      <c r="C9200">
        <v>0.45</v>
      </c>
      <c r="D9200">
        <v>-0.61</v>
      </c>
      <c r="E9200">
        <v>2E-3</v>
      </c>
    </row>
    <row r="9201" spans="1:5">
      <c r="A9201">
        <v>19580818</v>
      </c>
      <c r="B9201">
        <v>-0.54</v>
      </c>
      <c r="C9201">
        <v>0.06</v>
      </c>
      <c r="D9201">
        <v>-0.12</v>
      </c>
      <c r="E9201">
        <v>2E-3</v>
      </c>
    </row>
    <row r="9202" spans="1:5">
      <c r="A9202">
        <v>19580819</v>
      </c>
      <c r="B9202">
        <v>0.18</v>
      </c>
      <c r="C9202">
        <v>-0.03</v>
      </c>
      <c r="D9202">
        <v>0.37</v>
      </c>
      <c r="E9202">
        <v>2E-3</v>
      </c>
    </row>
    <row r="9203" spans="1:5">
      <c r="A9203">
        <v>19580820</v>
      </c>
      <c r="B9203">
        <v>0.14000000000000001</v>
      </c>
      <c r="C9203">
        <v>0.14000000000000001</v>
      </c>
      <c r="D9203">
        <v>0.09</v>
      </c>
      <c r="E9203">
        <v>2E-3</v>
      </c>
    </row>
    <row r="9204" spans="1:5">
      <c r="A9204">
        <v>19580821</v>
      </c>
      <c r="B9204">
        <v>0.6</v>
      </c>
      <c r="C9204">
        <v>0.11</v>
      </c>
      <c r="D9204">
        <v>-0.18</v>
      </c>
      <c r="E9204">
        <v>2E-3</v>
      </c>
    </row>
    <row r="9205" spans="1:5">
      <c r="A9205">
        <v>19580822</v>
      </c>
      <c r="B9205">
        <v>0.2</v>
      </c>
      <c r="C9205">
        <v>0.21</v>
      </c>
      <c r="D9205">
        <v>0.06</v>
      </c>
      <c r="E9205">
        <v>2E-3</v>
      </c>
    </row>
    <row r="9206" spans="1:5">
      <c r="A9206">
        <v>19580825</v>
      </c>
      <c r="B9206">
        <v>0.08</v>
      </c>
      <c r="C9206">
        <v>0.01</v>
      </c>
      <c r="D9206">
        <v>-0.02</v>
      </c>
      <c r="E9206">
        <v>2E-3</v>
      </c>
    </row>
    <row r="9207" spans="1:5">
      <c r="A9207">
        <v>19580826</v>
      </c>
      <c r="B9207">
        <v>0.38</v>
      </c>
      <c r="C9207">
        <v>-0.08</v>
      </c>
      <c r="D9207">
        <v>0.1</v>
      </c>
      <c r="E9207">
        <v>2E-3</v>
      </c>
    </row>
    <row r="9208" spans="1:5">
      <c r="A9208">
        <v>19580827</v>
      </c>
      <c r="B9208">
        <v>0.04</v>
      </c>
      <c r="C9208">
        <v>0.38</v>
      </c>
      <c r="D9208">
        <v>0.03</v>
      </c>
      <c r="E9208">
        <v>2E-3</v>
      </c>
    </row>
    <row r="9209" spans="1:5">
      <c r="A9209">
        <v>19580828</v>
      </c>
      <c r="B9209">
        <v>-0.5</v>
      </c>
      <c r="C9209">
        <v>0.16</v>
      </c>
      <c r="D9209">
        <v>-0.26</v>
      </c>
      <c r="E9209">
        <v>2E-3</v>
      </c>
    </row>
    <row r="9210" spans="1:5">
      <c r="A9210">
        <v>19580829</v>
      </c>
      <c r="B9210">
        <v>0.23</v>
      </c>
      <c r="C9210">
        <v>0.14000000000000001</v>
      </c>
      <c r="D9210">
        <v>0.02</v>
      </c>
      <c r="E9210">
        <v>2E-3</v>
      </c>
    </row>
    <row r="9211" spans="1:5">
      <c r="A9211">
        <v>19580902</v>
      </c>
      <c r="B9211">
        <v>0.51</v>
      </c>
      <c r="C9211">
        <v>0.34</v>
      </c>
      <c r="D9211">
        <v>-0.18</v>
      </c>
      <c r="E9211">
        <v>8.9999999999999993E-3</v>
      </c>
    </row>
    <row r="9212" spans="1:5">
      <c r="A9212">
        <v>19580903</v>
      </c>
      <c r="B9212">
        <v>0.39</v>
      </c>
      <c r="C9212">
        <v>-0.04</v>
      </c>
      <c r="D9212">
        <v>-0.19</v>
      </c>
      <c r="E9212">
        <v>8.9999999999999993E-3</v>
      </c>
    </row>
    <row r="9213" spans="1:5">
      <c r="A9213">
        <v>19580904</v>
      </c>
      <c r="B9213">
        <v>-0.17</v>
      </c>
      <c r="C9213">
        <v>0.15</v>
      </c>
      <c r="D9213">
        <v>-0.19</v>
      </c>
      <c r="E9213">
        <v>8.9999999999999993E-3</v>
      </c>
    </row>
    <row r="9214" spans="1:5">
      <c r="A9214">
        <v>19580905</v>
      </c>
      <c r="B9214">
        <v>-0.11</v>
      </c>
      <c r="C9214">
        <v>0.19</v>
      </c>
      <c r="D9214">
        <v>-0.11</v>
      </c>
      <c r="E9214">
        <v>8.9999999999999993E-3</v>
      </c>
    </row>
    <row r="9215" spans="1:5">
      <c r="A9215">
        <v>19580908</v>
      </c>
      <c r="B9215">
        <v>0.38</v>
      </c>
      <c r="C9215">
        <v>0.2</v>
      </c>
      <c r="D9215">
        <v>-0.12</v>
      </c>
      <c r="E9215">
        <v>8.9999999999999993E-3</v>
      </c>
    </row>
    <row r="9216" spans="1:5">
      <c r="A9216">
        <v>19580909</v>
      </c>
      <c r="B9216">
        <v>0.53</v>
      </c>
      <c r="C9216">
        <v>-0.01</v>
      </c>
      <c r="D9216">
        <v>0.06</v>
      </c>
      <c r="E9216">
        <v>8.9999999999999993E-3</v>
      </c>
    </row>
    <row r="9217" spans="1:5">
      <c r="A9217">
        <v>19580910</v>
      </c>
      <c r="B9217">
        <v>-0.26</v>
      </c>
      <c r="C9217">
        <v>0.03</v>
      </c>
      <c r="D9217">
        <v>0.01</v>
      </c>
      <c r="E9217">
        <v>8.9999999999999993E-3</v>
      </c>
    </row>
    <row r="9218" spans="1:5">
      <c r="A9218">
        <v>19580911</v>
      </c>
      <c r="B9218">
        <v>0.65</v>
      </c>
      <c r="C9218">
        <v>-0.19</v>
      </c>
      <c r="D9218">
        <v>0.09</v>
      </c>
      <c r="E9218">
        <v>8.9999999999999993E-3</v>
      </c>
    </row>
    <row r="9219" spans="1:5">
      <c r="A9219">
        <v>19580912</v>
      </c>
      <c r="B9219">
        <v>-0.25</v>
      </c>
      <c r="C9219">
        <v>0.1</v>
      </c>
      <c r="D9219">
        <v>0.06</v>
      </c>
      <c r="E9219">
        <v>8.9999999999999993E-3</v>
      </c>
    </row>
    <row r="9220" spans="1:5">
      <c r="A9220">
        <v>19580915</v>
      </c>
      <c r="B9220">
        <v>0.85</v>
      </c>
      <c r="C9220">
        <v>-0.53</v>
      </c>
      <c r="D9220">
        <v>0.6</v>
      </c>
      <c r="E9220">
        <v>8.9999999999999993E-3</v>
      </c>
    </row>
    <row r="9221" spans="1:5">
      <c r="A9221">
        <v>19580916</v>
      </c>
      <c r="B9221">
        <v>0.65</v>
      </c>
      <c r="C9221">
        <v>-0.54</v>
      </c>
      <c r="D9221">
        <v>0.33</v>
      </c>
      <c r="E9221">
        <v>8.9999999999999993E-3</v>
      </c>
    </row>
    <row r="9222" spans="1:5">
      <c r="A9222">
        <v>19580917</v>
      </c>
      <c r="B9222">
        <v>-0.08</v>
      </c>
      <c r="C9222">
        <v>-7.0000000000000007E-2</v>
      </c>
      <c r="D9222">
        <v>0.16</v>
      </c>
      <c r="E9222">
        <v>8.9999999999999993E-3</v>
      </c>
    </row>
    <row r="9223" spans="1:5">
      <c r="A9223">
        <v>19580918</v>
      </c>
      <c r="B9223">
        <v>-0.44</v>
      </c>
      <c r="C9223">
        <v>0.19</v>
      </c>
      <c r="D9223">
        <v>0.44</v>
      </c>
      <c r="E9223">
        <v>8.9999999999999993E-3</v>
      </c>
    </row>
    <row r="9224" spans="1:5">
      <c r="A9224">
        <v>19580919</v>
      </c>
      <c r="B9224">
        <v>0.66</v>
      </c>
      <c r="C9224">
        <v>0.06</v>
      </c>
      <c r="D9224">
        <v>0.91</v>
      </c>
      <c r="E9224">
        <v>8.9999999999999993E-3</v>
      </c>
    </row>
    <row r="9225" spans="1:5">
      <c r="A9225">
        <v>19580922</v>
      </c>
      <c r="B9225">
        <v>-0.41</v>
      </c>
      <c r="C9225">
        <v>0.41</v>
      </c>
      <c r="D9225">
        <v>-0.11</v>
      </c>
      <c r="E9225">
        <v>8.9999999999999993E-3</v>
      </c>
    </row>
    <row r="9226" spans="1:5">
      <c r="A9226">
        <v>19580923</v>
      </c>
      <c r="B9226">
        <v>0.65</v>
      </c>
      <c r="C9226">
        <v>-0.14000000000000001</v>
      </c>
      <c r="D9226">
        <v>-0.05</v>
      </c>
      <c r="E9226">
        <v>8.9999999999999993E-3</v>
      </c>
    </row>
    <row r="9227" spans="1:5">
      <c r="A9227">
        <v>19580924</v>
      </c>
      <c r="B9227">
        <v>0.38</v>
      </c>
      <c r="C9227">
        <v>-0.25</v>
      </c>
      <c r="D9227">
        <v>0.39</v>
      </c>
      <c r="E9227">
        <v>8.9999999999999993E-3</v>
      </c>
    </row>
    <row r="9228" spans="1:5">
      <c r="A9228">
        <v>19580925</v>
      </c>
      <c r="B9228">
        <v>-0.39</v>
      </c>
      <c r="C9228">
        <v>-0.15</v>
      </c>
      <c r="D9228">
        <v>0.3</v>
      </c>
      <c r="E9228">
        <v>8.9999999999999993E-3</v>
      </c>
    </row>
    <row r="9229" spans="1:5">
      <c r="A9229">
        <v>19580926</v>
      </c>
      <c r="B9229">
        <v>0.22</v>
      </c>
      <c r="C9229">
        <v>0.39</v>
      </c>
      <c r="D9229">
        <v>-0.14000000000000001</v>
      </c>
      <c r="E9229">
        <v>8.9999999999999993E-3</v>
      </c>
    </row>
    <row r="9230" spans="1:5">
      <c r="A9230">
        <v>19580929</v>
      </c>
      <c r="B9230">
        <v>0.42</v>
      </c>
      <c r="C9230">
        <v>0.16</v>
      </c>
      <c r="D9230">
        <v>0.47</v>
      </c>
      <c r="E9230">
        <v>8.9999999999999993E-3</v>
      </c>
    </row>
    <row r="9231" spans="1:5">
      <c r="A9231">
        <v>19580930</v>
      </c>
      <c r="B9231">
        <v>0.36</v>
      </c>
      <c r="C9231">
        <v>-0.17</v>
      </c>
      <c r="D9231">
        <v>0.05</v>
      </c>
      <c r="E9231">
        <v>8.9999999999999993E-3</v>
      </c>
    </row>
    <row r="9232" spans="1:5">
      <c r="A9232">
        <v>19581001</v>
      </c>
      <c r="B9232">
        <v>-0.21</v>
      </c>
      <c r="C9232">
        <v>-0.24</v>
      </c>
      <c r="D9232">
        <v>-0.28000000000000003</v>
      </c>
      <c r="E9232">
        <v>8.0000000000000002E-3</v>
      </c>
    </row>
    <row r="9233" spans="1:5">
      <c r="A9233">
        <v>19581002</v>
      </c>
      <c r="B9233">
        <v>0.32</v>
      </c>
      <c r="C9233">
        <v>0.09</v>
      </c>
      <c r="D9233">
        <v>0.06</v>
      </c>
      <c r="E9233">
        <v>8.0000000000000002E-3</v>
      </c>
    </row>
    <row r="9234" spans="1:5">
      <c r="A9234">
        <v>19581003</v>
      </c>
      <c r="B9234">
        <v>0.41</v>
      </c>
      <c r="C9234">
        <v>-0.14000000000000001</v>
      </c>
      <c r="D9234">
        <v>0.4</v>
      </c>
      <c r="E9234">
        <v>8.0000000000000002E-3</v>
      </c>
    </row>
    <row r="9235" spans="1:5">
      <c r="A9235">
        <v>19581006</v>
      </c>
      <c r="B9235">
        <v>0.55000000000000004</v>
      </c>
      <c r="C9235">
        <v>-0.19</v>
      </c>
      <c r="D9235">
        <v>0.15</v>
      </c>
      <c r="E9235">
        <v>8.0000000000000002E-3</v>
      </c>
    </row>
    <row r="9236" spans="1:5">
      <c r="A9236">
        <v>19581007</v>
      </c>
      <c r="B9236">
        <v>0.51</v>
      </c>
      <c r="C9236">
        <v>-0.33</v>
      </c>
      <c r="D9236">
        <v>-0.36</v>
      </c>
      <c r="E9236">
        <v>8.0000000000000002E-3</v>
      </c>
    </row>
    <row r="9237" spans="1:5">
      <c r="A9237">
        <v>19581008</v>
      </c>
      <c r="B9237">
        <v>0.12</v>
      </c>
      <c r="C9237">
        <v>-0.14000000000000001</v>
      </c>
      <c r="D9237">
        <v>-0.25</v>
      </c>
      <c r="E9237">
        <v>8.0000000000000002E-3</v>
      </c>
    </row>
    <row r="9238" spans="1:5">
      <c r="A9238">
        <v>19581009</v>
      </c>
      <c r="B9238">
        <v>0.04</v>
      </c>
      <c r="C9238">
        <v>0.2</v>
      </c>
      <c r="D9238">
        <v>0.28999999999999998</v>
      </c>
      <c r="E9238">
        <v>8.0000000000000002E-3</v>
      </c>
    </row>
    <row r="9239" spans="1:5">
      <c r="A9239">
        <v>19581010</v>
      </c>
      <c r="B9239">
        <v>0.59</v>
      </c>
      <c r="C9239">
        <v>0.1</v>
      </c>
      <c r="D9239">
        <v>-0.01</v>
      </c>
      <c r="E9239">
        <v>8.0000000000000002E-3</v>
      </c>
    </row>
    <row r="9240" spans="1:5">
      <c r="A9240">
        <v>19581013</v>
      </c>
      <c r="B9240">
        <v>0.36</v>
      </c>
      <c r="C9240">
        <v>0.17</v>
      </c>
      <c r="D9240">
        <v>-0.37</v>
      </c>
      <c r="E9240">
        <v>8.0000000000000002E-3</v>
      </c>
    </row>
    <row r="9241" spans="1:5">
      <c r="A9241">
        <v>19581014</v>
      </c>
      <c r="B9241">
        <v>-0.73</v>
      </c>
      <c r="C9241">
        <v>-0.03</v>
      </c>
      <c r="D9241">
        <v>-1</v>
      </c>
      <c r="E9241">
        <v>8.0000000000000002E-3</v>
      </c>
    </row>
    <row r="9242" spans="1:5">
      <c r="A9242">
        <v>19581015</v>
      </c>
      <c r="B9242">
        <v>-1.18</v>
      </c>
      <c r="C9242">
        <v>0.46</v>
      </c>
      <c r="D9242">
        <v>-0.74</v>
      </c>
      <c r="E9242">
        <v>8.0000000000000002E-3</v>
      </c>
    </row>
    <row r="9243" spans="1:5">
      <c r="A9243">
        <v>19581016</v>
      </c>
      <c r="B9243">
        <v>0.76</v>
      </c>
      <c r="C9243">
        <v>-0.3</v>
      </c>
      <c r="D9243">
        <v>0.36</v>
      </c>
      <c r="E9243">
        <v>8.0000000000000002E-3</v>
      </c>
    </row>
    <row r="9244" spans="1:5">
      <c r="A9244">
        <v>19581017</v>
      </c>
      <c r="B9244">
        <v>0.92</v>
      </c>
      <c r="C9244">
        <v>0.5</v>
      </c>
      <c r="D9244">
        <v>-0.19</v>
      </c>
      <c r="E9244">
        <v>8.0000000000000002E-3</v>
      </c>
    </row>
    <row r="9245" spans="1:5">
      <c r="A9245">
        <v>19581020</v>
      </c>
      <c r="B9245">
        <v>-0.28000000000000003</v>
      </c>
      <c r="C9245">
        <v>0.52</v>
      </c>
      <c r="D9245">
        <v>-0.12</v>
      </c>
      <c r="E9245">
        <v>8.0000000000000002E-3</v>
      </c>
    </row>
    <row r="9246" spans="1:5">
      <c r="A9246">
        <v>19581021</v>
      </c>
      <c r="B9246">
        <v>-0.04</v>
      </c>
      <c r="C9246">
        <v>-0.05</v>
      </c>
      <c r="D9246">
        <v>0.02</v>
      </c>
      <c r="E9246">
        <v>8.0000000000000002E-3</v>
      </c>
    </row>
    <row r="9247" spans="1:5">
      <c r="A9247">
        <v>19581022</v>
      </c>
      <c r="B9247">
        <v>-0.32</v>
      </c>
      <c r="C9247">
        <v>0.22</v>
      </c>
      <c r="D9247">
        <v>0.33</v>
      </c>
      <c r="E9247">
        <v>8.0000000000000002E-3</v>
      </c>
    </row>
    <row r="9248" spans="1:5">
      <c r="A9248">
        <v>19581023</v>
      </c>
      <c r="B9248">
        <v>-0.17</v>
      </c>
      <c r="C9248">
        <v>0</v>
      </c>
      <c r="D9248">
        <v>0.74</v>
      </c>
      <c r="E9248">
        <v>8.0000000000000002E-3</v>
      </c>
    </row>
    <row r="9249" spans="1:5">
      <c r="A9249">
        <v>19581024</v>
      </c>
      <c r="B9249">
        <v>-0.22</v>
      </c>
      <c r="C9249">
        <v>0.01</v>
      </c>
      <c r="D9249">
        <v>0.25</v>
      </c>
      <c r="E9249">
        <v>8.0000000000000002E-3</v>
      </c>
    </row>
    <row r="9250" spans="1:5">
      <c r="A9250">
        <v>19581027</v>
      </c>
      <c r="B9250">
        <v>-0.76</v>
      </c>
      <c r="C9250">
        <v>-0.2</v>
      </c>
      <c r="D9250">
        <v>0.05</v>
      </c>
      <c r="E9250">
        <v>8.0000000000000002E-3</v>
      </c>
    </row>
    <row r="9251" spans="1:5">
      <c r="A9251">
        <v>19581028</v>
      </c>
      <c r="B9251">
        <v>0.44</v>
      </c>
      <c r="C9251">
        <v>0.02</v>
      </c>
      <c r="D9251">
        <v>0.57999999999999996</v>
      </c>
      <c r="E9251">
        <v>8.0000000000000002E-3</v>
      </c>
    </row>
    <row r="9252" spans="1:5">
      <c r="A9252">
        <v>19581029</v>
      </c>
      <c r="B9252">
        <v>1.1100000000000001</v>
      </c>
      <c r="C9252">
        <v>0.17</v>
      </c>
      <c r="D9252">
        <v>0.12</v>
      </c>
      <c r="E9252">
        <v>8.0000000000000002E-3</v>
      </c>
    </row>
    <row r="9253" spans="1:5">
      <c r="A9253">
        <v>19581030</v>
      </c>
      <c r="B9253">
        <v>0.16</v>
      </c>
      <c r="C9253">
        <v>0.15</v>
      </c>
      <c r="D9253">
        <v>-0.85</v>
      </c>
      <c r="E9253">
        <v>8.0000000000000002E-3</v>
      </c>
    </row>
    <row r="9254" spans="1:5">
      <c r="A9254">
        <v>19581031</v>
      </c>
      <c r="B9254">
        <v>0.16</v>
      </c>
      <c r="C9254">
        <v>0.03</v>
      </c>
      <c r="D9254">
        <v>-0.25</v>
      </c>
      <c r="E9254">
        <v>8.0000000000000002E-3</v>
      </c>
    </row>
    <row r="9255" spans="1:5">
      <c r="A9255">
        <v>19581103</v>
      </c>
      <c r="B9255">
        <v>0.41</v>
      </c>
      <c r="C9255">
        <v>-0.56000000000000005</v>
      </c>
      <c r="D9255">
        <v>-0.05</v>
      </c>
      <c r="E9255">
        <v>6.0000000000000001E-3</v>
      </c>
    </row>
    <row r="9256" spans="1:5">
      <c r="A9256">
        <v>19581105</v>
      </c>
      <c r="B9256">
        <v>1.04</v>
      </c>
      <c r="C9256">
        <v>-0.08</v>
      </c>
      <c r="D9256">
        <v>-0.28999999999999998</v>
      </c>
      <c r="E9256">
        <v>6.0000000000000001E-3</v>
      </c>
    </row>
    <row r="9257" spans="1:5">
      <c r="A9257">
        <v>19581106</v>
      </c>
      <c r="B9257">
        <v>0.62</v>
      </c>
      <c r="C9257">
        <v>-0.2</v>
      </c>
      <c r="D9257">
        <v>-0.48</v>
      </c>
      <c r="E9257">
        <v>6.0000000000000001E-3</v>
      </c>
    </row>
    <row r="9258" spans="1:5">
      <c r="A9258">
        <v>19581107</v>
      </c>
      <c r="B9258">
        <v>-0.14000000000000001</v>
      </c>
      <c r="C9258">
        <v>-0.01</v>
      </c>
      <c r="D9258">
        <v>0.13</v>
      </c>
      <c r="E9258">
        <v>6.0000000000000001E-3</v>
      </c>
    </row>
    <row r="9259" spans="1:5">
      <c r="A9259">
        <v>19581110</v>
      </c>
      <c r="B9259">
        <v>0.67</v>
      </c>
      <c r="C9259">
        <v>-0.28000000000000003</v>
      </c>
      <c r="D9259">
        <v>0.36</v>
      </c>
      <c r="E9259">
        <v>6.0000000000000001E-3</v>
      </c>
    </row>
    <row r="9260" spans="1:5">
      <c r="A9260">
        <v>19581111</v>
      </c>
      <c r="B9260">
        <v>0.78</v>
      </c>
      <c r="C9260">
        <v>-0.03</v>
      </c>
      <c r="D9260">
        <v>0.08</v>
      </c>
      <c r="E9260">
        <v>6.0000000000000001E-3</v>
      </c>
    </row>
    <row r="9261" spans="1:5">
      <c r="A9261">
        <v>19581112</v>
      </c>
      <c r="B9261">
        <v>0.15</v>
      </c>
      <c r="C9261">
        <v>0.28000000000000003</v>
      </c>
      <c r="D9261">
        <v>-0.43</v>
      </c>
      <c r="E9261">
        <v>6.0000000000000001E-3</v>
      </c>
    </row>
    <row r="9262" spans="1:5">
      <c r="A9262">
        <v>19581113</v>
      </c>
      <c r="B9262">
        <v>-0.37</v>
      </c>
      <c r="C9262">
        <v>0.35</v>
      </c>
      <c r="D9262">
        <v>0.01</v>
      </c>
      <c r="E9262">
        <v>6.0000000000000001E-3</v>
      </c>
    </row>
    <row r="9263" spans="1:5">
      <c r="A9263">
        <v>19581114</v>
      </c>
      <c r="B9263">
        <v>0.5</v>
      </c>
      <c r="C9263">
        <v>0.31</v>
      </c>
      <c r="D9263">
        <v>-0.16</v>
      </c>
      <c r="E9263">
        <v>6.0000000000000001E-3</v>
      </c>
    </row>
    <row r="9264" spans="1:5">
      <c r="A9264">
        <v>19581117</v>
      </c>
      <c r="B9264">
        <v>0.26</v>
      </c>
      <c r="C9264">
        <v>7.0000000000000007E-2</v>
      </c>
      <c r="D9264">
        <v>-0.12</v>
      </c>
      <c r="E9264">
        <v>6.0000000000000001E-3</v>
      </c>
    </row>
    <row r="9265" spans="1:5">
      <c r="A9265">
        <v>19581118</v>
      </c>
      <c r="B9265">
        <v>-0.15</v>
      </c>
      <c r="C9265">
        <v>0.17</v>
      </c>
      <c r="D9265">
        <v>-0.26</v>
      </c>
      <c r="E9265">
        <v>6.0000000000000001E-3</v>
      </c>
    </row>
    <row r="9266" spans="1:5">
      <c r="A9266">
        <v>19581119</v>
      </c>
      <c r="B9266">
        <v>0.17</v>
      </c>
      <c r="C9266">
        <v>0.3</v>
      </c>
      <c r="D9266">
        <v>-0.2</v>
      </c>
      <c r="E9266">
        <v>6.0000000000000001E-3</v>
      </c>
    </row>
    <row r="9267" spans="1:5">
      <c r="A9267">
        <v>19581120</v>
      </c>
      <c r="B9267">
        <v>0.06</v>
      </c>
      <c r="C9267">
        <v>0.32</v>
      </c>
      <c r="D9267">
        <v>-0.52</v>
      </c>
      <c r="E9267">
        <v>6.0000000000000001E-3</v>
      </c>
    </row>
    <row r="9268" spans="1:5">
      <c r="A9268">
        <v>19581121</v>
      </c>
      <c r="B9268">
        <v>-0.91</v>
      </c>
      <c r="C9268">
        <v>0.49</v>
      </c>
      <c r="D9268">
        <v>-0.05</v>
      </c>
      <c r="E9268">
        <v>6.0000000000000001E-3</v>
      </c>
    </row>
    <row r="9269" spans="1:5">
      <c r="A9269">
        <v>19581124</v>
      </c>
      <c r="B9269">
        <v>-2.4300000000000002</v>
      </c>
      <c r="C9269">
        <v>7.0000000000000007E-2</v>
      </c>
      <c r="D9269">
        <v>-0.18</v>
      </c>
      <c r="E9269">
        <v>6.0000000000000001E-3</v>
      </c>
    </row>
    <row r="9270" spans="1:5">
      <c r="A9270">
        <v>19581125</v>
      </c>
      <c r="B9270">
        <v>-0.61</v>
      </c>
      <c r="C9270">
        <v>0.34</v>
      </c>
      <c r="D9270">
        <v>0.24</v>
      </c>
      <c r="E9270">
        <v>6.0000000000000001E-3</v>
      </c>
    </row>
    <row r="9271" spans="1:5">
      <c r="A9271">
        <v>19581126</v>
      </c>
      <c r="B9271">
        <v>1.83</v>
      </c>
      <c r="C9271">
        <v>0.25</v>
      </c>
      <c r="D9271">
        <v>0.44</v>
      </c>
      <c r="E9271">
        <v>6.0000000000000001E-3</v>
      </c>
    </row>
    <row r="9272" spans="1:5">
      <c r="A9272">
        <v>19581128</v>
      </c>
      <c r="B9272">
        <v>1.1499999999999999</v>
      </c>
      <c r="C9272">
        <v>0.19</v>
      </c>
      <c r="D9272">
        <v>0.28000000000000003</v>
      </c>
      <c r="E9272">
        <v>6.0000000000000001E-3</v>
      </c>
    </row>
    <row r="9273" spans="1:5">
      <c r="A9273">
        <v>19581201</v>
      </c>
      <c r="B9273">
        <v>0.41</v>
      </c>
      <c r="C9273">
        <v>0.08</v>
      </c>
      <c r="D9273">
        <v>-0.31</v>
      </c>
      <c r="E9273">
        <v>1.0999999999999999E-2</v>
      </c>
    </row>
    <row r="9274" spans="1:5">
      <c r="A9274">
        <v>19581202</v>
      </c>
      <c r="B9274">
        <v>-0.39</v>
      </c>
      <c r="C9274">
        <v>0.3</v>
      </c>
      <c r="D9274">
        <v>-0.61</v>
      </c>
      <c r="E9274">
        <v>1.0999999999999999E-2</v>
      </c>
    </row>
    <row r="9275" spans="1:5">
      <c r="A9275">
        <v>19581203</v>
      </c>
      <c r="B9275">
        <v>0.16</v>
      </c>
      <c r="C9275">
        <v>-0.02</v>
      </c>
      <c r="D9275">
        <v>-0.01</v>
      </c>
      <c r="E9275">
        <v>1.0999999999999999E-2</v>
      </c>
    </row>
    <row r="9276" spans="1:5">
      <c r="A9276">
        <v>19581204</v>
      </c>
      <c r="B9276">
        <v>7.0000000000000007E-2</v>
      </c>
      <c r="C9276">
        <v>7.0000000000000007E-2</v>
      </c>
      <c r="D9276">
        <v>0.28999999999999998</v>
      </c>
      <c r="E9276">
        <v>1.0999999999999999E-2</v>
      </c>
    </row>
    <row r="9277" spans="1:5">
      <c r="A9277">
        <v>19581205</v>
      </c>
      <c r="B9277">
        <v>-0.06</v>
      </c>
      <c r="C9277">
        <v>0.12</v>
      </c>
      <c r="D9277">
        <v>-0.01</v>
      </c>
      <c r="E9277">
        <v>1.0999999999999999E-2</v>
      </c>
    </row>
    <row r="9278" spans="1:5">
      <c r="A9278">
        <v>19581208</v>
      </c>
      <c r="B9278">
        <v>0.21</v>
      </c>
      <c r="C9278">
        <v>-0.13</v>
      </c>
      <c r="D9278">
        <v>-0.02</v>
      </c>
      <c r="E9278">
        <v>1.0999999999999999E-2</v>
      </c>
    </row>
    <row r="9279" spans="1:5">
      <c r="A9279">
        <v>19581209</v>
      </c>
      <c r="B9279">
        <v>0.52</v>
      </c>
      <c r="C9279">
        <v>-0.27</v>
      </c>
      <c r="D9279">
        <v>-0.17</v>
      </c>
      <c r="E9279">
        <v>1.0999999999999999E-2</v>
      </c>
    </row>
    <row r="9280" spans="1:5">
      <c r="A9280">
        <v>19581210</v>
      </c>
      <c r="B9280">
        <v>1.1499999999999999</v>
      </c>
      <c r="C9280">
        <v>-0.23</v>
      </c>
      <c r="D9280">
        <v>-0.19</v>
      </c>
      <c r="E9280">
        <v>1.0999999999999999E-2</v>
      </c>
    </row>
    <row r="9281" spans="1:5">
      <c r="A9281">
        <v>19581211</v>
      </c>
      <c r="B9281">
        <v>-0.26</v>
      </c>
      <c r="C9281">
        <v>0.1</v>
      </c>
      <c r="D9281">
        <v>0.04</v>
      </c>
      <c r="E9281">
        <v>1.0999999999999999E-2</v>
      </c>
    </row>
    <row r="9282" spans="1:5">
      <c r="A9282">
        <v>19581212</v>
      </c>
      <c r="B9282">
        <v>-0.15</v>
      </c>
      <c r="C9282">
        <v>0.1</v>
      </c>
      <c r="D9282">
        <v>0.11</v>
      </c>
      <c r="E9282">
        <v>1.0999999999999999E-2</v>
      </c>
    </row>
    <row r="9283" spans="1:5">
      <c r="A9283">
        <v>19581215</v>
      </c>
      <c r="B9283">
        <v>0.25</v>
      </c>
      <c r="C9283">
        <v>-0.3</v>
      </c>
      <c r="D9283">
        <v>-0.05</v>
      </c>
      <c r="E9283">
        <v>1.0999999999999999E-2</v>
      </c>
    </row>
    <row r="9284" spans="1:5">
      <c r="A9284">
        <v>19581216</v>
      </c>
      <c r="B9284">
        <v>0.32</v>
      </c>
      <c r="C9284">
        <v>-0.14000000000000001</v>
      </c>
      <c r="D9284">
        <v>-0.09</v>
      </c>
      <c r="E9284">
        <v>1.0999999999999999E-2</v>
      </c>
    </row>
    <row r="9285" spans="1:5">
      <c r="A9285">
        <v>19581217</v>
      </c>
      <c r="B9285">
        <v>0.63</v>
      </c>
      <c r="C9285">
        <v>-0.68</v>
      </c>
      <c r="D9285">
        <v>0.17</v>
      </c>
      <c r="E9285">
        <v>1.0999999999999999E-2</v>
      </c>
    </row>
    <row r="9286" spans="1:5">
      <c r="A9286">
        <v>19581218</v>
      </c>
      <c r="B9286">
        <v>0.34</v>
      </c>
      <c r="C9286">
        <v>-0.4</v>
      </c>
      <c r="D9286">
        <v>0.04</v>
      </c>
      <c r="E9286">
        <v>1.0999999999999999E-2</v>
      </c>
    </row>
    <row r="9287" spans="1:5">
      <c r="A9287">
        <v>19581219</v>
      </c>
      <c r="B9287">
        <v>-0.18</v>
      </c>
      <c r="C9287">
        <v>0.03</v>
      </c>
      <c r="D9287">
        <v>-0.15</v>
      </c>
      <c r="E9287">
        <v>1.0999999999999999E-2</v>
      </c>
    </row>
    <row r="9288" spans="1:5">
      <c r="A9288">
        <v>19581222</v>
      </c>
      <c r="B9288">
        <v>-0.64</v>
      </c>
      <c r="C9288">
        <v>-0.03</v>
      </c>
      <c r="D9288">
        <v>0</v>
      </c>
      <c r="E9288">
        <v>1.0999999999999999E-2</v>
      </c>
    </row>
    <row r="9289" spans="1:5">
      <c r="A9289">
        <v>19581223</v>
      </c>
      <c r="B9289">
        <v>-0.52</v>
      </c>
      <c r="C9289">
        <v>0.18</v>
      </c>
      <c r="D9289">
        <v>0.36</v>
      </c>
      <c r="E9289">
        <v>1.0999999999999999E-2</v>
      </c>
    </row>
    <row r="9290" spans="1:5">
      <c r="A9290">
        <v>19581224</v>
      </c>
      <c r="B9290">
        <v>1.37</v>
      </c>
      <c r="C9290">
        <v>-0.32</v>
      </c>
      <c r="D9290">
        <v>0.36</v>
      </c>
      <c r="E9290">
        <v>1.0999999999999999E-2</v>
      </c>
    </row>
    <row r="9291" spans="1:5">
      <c r="A9291">
        <v>19581229</v>
      </c>
      <c r="B9291">
        <v>0.89</v>
      </c>
      <c r="C9291">
        <v>-0.21</v>
      </c>
      <c r="D9291">
        <v>-0.21</v>
      </c>
      <c r="E9291">
        <v>1.0999999999999999E-2</v>
      </c>
    </row>
    <row r="9292" spans="1:5">
      <c r="A9292">
        <v>19581230</v>
      </c>
      <c r="B9292">
        <v>0.42</v>
      </c>
      <c r="C9292">
        <v>-0.08</v>
      </c>
      <c r="D9292">
        <v>-0.02</v>
      </c>
      <c r="E9292">
        <v>1.0999999999999999E-2</v>
      </c>
    </row>
    <row r="9293" spans="1:5">
      <c r="A9293">
        <v>19581231</v>
      </c>
      <c r="B9293">
        <v>0.47</v>
      </c>
      <c r="C9293">
        <v>-0.19</v>
      </c>
      <c r="D9293">
        <v>0.48</v>
      </c>
      <c r="E9293">
        <v>1.0999999999999999E-2</v>
      </c>
    </row>
    <row r="9294" spans="1:5">
      <c r="A9294">
        <v>19590102</v>
      </c>
      <c r="B9294">
        <v>0.4</v>
      </c>
      <c r="C9294">
        <v>-0.02</v>
      </c>
      <c r="D9294">
        <v>0.7</v>
      </c>
      <c r="E9294">
        <v>0.01</v>
      </c>
    </row>
    <row r="9295" spans="1:5">
      <c r="A9295">
        <v>19590105</v>
      </c>
      <c r="B9295">
        <v>0.35</v>
      </c>
      <c r="C9295">
        <v>-0.27</v>
      </c>
      <c r="D9295">
        <v>0.32</v>
      </c>
      <c r="E9295">
        <v>0.01</v>
      </c>
    </row>
    <row r="9296" spans="1:5">
      <c r="A9296">
        <v>19590106</v>
      </c>
      <c r="B9296">
        <v>-0.09</v>
      </c>
      <c r="C9296">
        <v>0.1</v>
      </c>
      <c r="D9296">
        <v>0.06</v>
      </c>
      <c r="E9296">
        <v>0.01</v>
      </c>
    </row>
    <row r="9297" spans="1:5">
      <c r="A9297">
        <v>19590107</v>
      </c>
      <c r="B9297">
        <v>-1.19</v>
      </c>
      <c r="C9297">
        <v>0.27</v>
      </c>
      <c r="D9297">
        <v>-7.0000000000000007E-2</v>
      </c>
      <c r="E9297">
        <v>0.01</v>
      </c>
    </row>
    <row r="9298" spans="1:5">
      <c r="A9298">
        <v>19590108</v>
      </c>
      <c r="B9298">
        <v>0.96</v>
      </c>
      <c r="C9298">
        <v>-0.22</v>
      </c>
      <c r="D9298">
        <v>0.75</v>
      </c>
      <c r="E9298">
        <v>0.01</v>
      </c>
    </row>
    <row r="9299" spans="1:5">
      <c r="A9299">
        <v>19590109</v>
      </c>
      <c r="B9299">
        <v>0.69</v>
      </c>
      <c r="C9299">
        <v>0.12</v>
      </c>
      <c r="D9299">
        <v>0.15</v>
      </c>
      <c r="E9299">
        <v>0.01</v>
      </c>
    </row>
    <row r="9300" spans="1:5">
      <c r="A9300">
        <v>19590112</v>
      </c>
      <c r="B9300">
        <v>0.09</v>
      </c>
      <c r="C9300">
        <v>0.35</v>
      </c>
      <c r="D9300">
        <v>-0.1</v>
      </c>
      <c r="E9300">
        <v>0.01</v>
      </c>
    </row>
    <row r="9301" spans="1:5">
      <c r="A9301">
        <v>19590113</v>
      </c>
      <c r="B9301">
        <v>-0.49</v>
      </c>
      <c r="C9301">
        <v>0.4</v>
      </c>
      <c r="D9301">
        <v>0.38</v>
      </c>
      <c r="E9301">
        <v>0.01</v>
      </c>
    </row>
    <row r="9302" spans="1:5">
      <c r="A9302">
        <v>19590114</v>
      </c>
      <c r="B9302">
        <v>0.28000000000000003</v>
      </c>
      <c r="C9302">
        <v>0.12</v>
      </c>
      <c r="D9302">
        <v>0.4</v>
      </c>
      <c r="E9302">
        <v>0.01</v>
      </c>
    </row>
    <row r="9303" spans="1:5">
      <c r="A9303">
        <v>19590115</v>
      </c>
      <c r="B9303">
        <v>0.37</v>
      </c>
      <c r="C9303">
        <v>0.01</v>
      </c>
      <c r="D9303">
        <v>0.66</v>
      </c>
      <c r="E9303">
        <v>0.01</v>
      </c>
    </row>
    <row r="9304" spans="1:5">
      <c r="A9304">
        <v>19590116</v>
      </c>
      <c r="B9304">
        <v>0.01</v>
      </c>
      <c r="C9304">
        <v>0.09</v>
      </c>
      <c r="D9304">
        <v>0.23</v>
      </c>
      <c r="E9304">
        <v>0.01</v>
      </c>
    </row>
    <row r="9305" spans="1:5">
      <c r="A9305">
        <v>19590119</v>
      </c>
      <c r="B9305">
        <v>-0.17</v>
      </c>
      <c r="C9305">
        <v>0.56000000000000005</v>
      </c>
      <c r="D9305">
        <v>-0.01</v>
      </c>
      <c r="E9305">
        <v>0.01</v>
      </c>
    </row>
    <row r="9306" spans="1:5">
      <c r="A9306">
        <v>19590120</v>
      </c>
      <c r="B9306">
        <v>0.12</v>
      </c>
      <c r="C9306">
        <v>0.39</v>
      </c>
      <c r="D9306">
        <v>-0.3</v>
      </c>
      <c r="E9306">
        <v>0.01</v>
      </c>
    </row>
    <row r="9307" spans="1:5">
      <c r="A9307">
        <v>19590121</v>
      </c>
      <c r="B9307">
        <v>0.55000000000000004</v>
      </c>
      <c r="C9307">
        <v>0.09</v>
      </c>
      <c r="D9307">
        <v>-0.09</v>
      </c>
      <c r="E9307">
        <v>0.01</v>
      </c>
    </row>
    <row r="9308" spans="1:5">
      <c r="A9308">
        <v>19590122</v>
      </c>
      <c r="B9308">
        <v>-0.2</v>
      </c>
      <c r="C9308">
        <v>-0.18</v>
      </c>
      <c r="D9308">
        <v>-0.21</v>
      </c>
      <c r="E9308">
        <v>0.01</v>
      </c>
    </row>
    <row r="9309" spans="1:5">
      <c r="A9309">
        <v>19590123</v>
      </c>
      <c r="B9309">
        <v>0.1</v>
      </c>
      <c r="C9309">
        <v>0.13</v>
      </c>
      <c r="D9309">
        <v>0.35</v>
      </c>
      <c r="E9309">
        <v>0.01</v>
      </c>
    </row>
    <row r="9310" spans="1:5">
      <c r="A9310">
        <v>19590126</v>
      </c>
      <c r="B9310">
        <v>-0.47</v>
      </c>
      <c r="C9310">
        <v>0.42</v>
      </c>
      <c r="D9310">
        <v>-0.56999999999999995</v>
      </c>
      <c r="E9310">
        <v>0.01</v>
      </c>
    </row>
    <row r="9311" spans="1:5">
      <c r="A9311">
        <v>19590127</v>
      </c>
      <c r="B9311">
        <v>0.01</v>
      </c>
      <c r="C9311">
        <v>0.03</v>
      </c>
      <c r="D9311">
        <v>-0.09</v>
      </c>
      <c r="E9311">
        <v>0.01</v>
      </c>
    </row>
    <row r="9312" spans="1:5">
      <c r="A9312">
        <v>19590128</v>
      </c>
      <c r="B9312">
        <v>-1.1000000000000001</v>
      </c>
      <c r="C9312">
        <v>-0.06</v>
      </c>
      <c r="D9312">
        <v>-0.19</v>
      </c>
      <c r="E9312">
        <v>0.01</v>
      </c>
    </row>
    <row r="9313" spans="1:5">
      <c r="A9313">
        <v>19590129</v>
      </c>
      <c r="B9313">
        <v>0.08</v>
      </c>
      <c r="C9313">
        <v>0.4</v>
      </c>
      <c r="D9313">
        <v>0.14000000000000001</v>
      </c>
      <c r="E9313">
        <v>0.01</v>
      </c>
    </row>
    <row r="9314" spans="1:5">
      <c r="A9314">
        <v>19590130</v>
      </c>
      <c r="B9314">
        <v>0.43</v>
      </c>
      <c r="C9314">
        <v>0.21</v>
      </c>
      <c r="D9314">
        <v>0.42</v>
      </c>
      <c r="E9314">
        <v>0.01</v>
      </c>
    </row>
    <row r="9315" spans="1:5">
      <c r="A9315">
        <v>19590202</v>
      </c>
      <c r="B9315">
        <v>-0.31</v>
      </c>
      <c r="C9315">
        <v>0.18</v>
      </c>
      <c r="D9315">
        <v>-0.28000000000000003</v>
      </c>
      <c r="E9315">
        <v>0.01</v>
      </c>
    </row>
    <row r="9316" spans="1:5">
      <c r="A9316">
        <v>19590203</v>
      </c>
      <c r="B9316">
        <v>0.14000000000000001</v>
      </c>
      <c r="C9316">
        <v>-7.0000000000000007E-2</v>
      </c>
      <c r="D9316">
        <v>0.41</v>
      </c>
      <c r="E9316">
        <v>0.01</v>
      </c>
    </row>
    <row r="9317" spans="1:5">
      <c r="A9317">
        <v>19590204</v>
      </c>
      <c r="B9317">
        <v>-0.3</v>
      </c>
      <c r="C9317">
        <v>-0.11</v>
      </c>
      <c r="D9317">
        <v>7.0000000000000007E-2</v>
      </c>
      <c r="E9317">
        <v>0.01</v>
      </c>
    </row>
    <row r="9318" spans="1:5">
      <c r="A9318">
        <v>19590205</v>
      </c>
      <c r="B9318">
        <v>-0.38</v>
      </c>
      <c r="C9318">
        <v>-0.08</v>
      </c>
      <c r="D9318">
        <v>0.15</v>
      </c>
      <c r="E9318">
        <v>0.01</v>
      </c>
    </row>
    <row r="9319" spans="1:5">
      <c r="A9319">
        <v>19590206</v>
      </c>
      <c r="B9319">
        <v>-0.68</v>
      </c>
      <c r="C9319">
        <v>0.1</v>
      </c>
      <c r="D9319">
        <v>0.19</v>
      </c>
      <c r="E9319">
        <v>0.01</v>
      </c>
    </row>
    <row r="9320" spans="1:5">
      <c r="A9320">
        <v>19590209</v>
      </c>
      <c r="B9320">
        <v>-1.36</v>
      </c>
      <c r="C9320">
        <v>0.11</v>
      </c>
      <c r="D9320">
        <v>-0.3</v>
      </c>
      <c r="E9320">
        <v>0.01</v>
      </c>
    </row>
    <row r="9321" spans="1:5">
      <c r="A9321">
        <v>19590210</v>
      </c>
      <c r="B9321">
        <v>1.4</v>
      </c>
      <c r="C9321">
        <v>-0.03</v>
      </c>
      <c r="D9321">
        <v>0.27</v>
      </c>
      <c r="E9321">
        <v>0.01</v>
      </c>
    </row>
    <row r="9322" spans="1:5">
      <c r="A9322">
        <v>19590211</v>
      </c>
      <c r="B9322">
        <v>7.0000000000000007E-2</v>
      </c>
      <c r="C9322">
        <v>0.24</v>
      </c>
      <c r="D9322">
        <v>0.36</v>
      </c>
      <c r="E9322">
        <v>0.01</v>
      </c>
    </row>
    <row r="9323" spans="1:5">
      <c r="A9323">
        <v>19590212</v>
      </c>
      <c r="B9323">
        <v>-0.56000000000000005</v>
      </c>
      <c r="C9323">
        <v>0.41</v>
      </c>
      <c r="D9323">
        <v>0.26</v>
      </c>
      <c r="E9323">
        <v>0.01</v>
      </c>
    </row>
    <row r="9324" spans="1:5">
      <c r="A9324">
        <v>19590213</v>
      </c>
      <c r="B9324">
        <v>0.79</v>
      </c>
      <c r="C9324">
        <v>0.1</v>
      </c>
      <c r="D9324">
        <v>0.02</v>
      </c>
      <c r="E9324">
        <v>0.01</v>
      </c>
    </row>
    <row r="9325" spans="1:5">
      <c r="A9325">
        <v>19590216</v>
      </c>
      <c r="B9325">
        <v>0.22</v>
      </c>
      <c r="C9325">
        <v>0.25</v>
      </c>
      <c r="D9325">
        <v>0.31</v>
      </c>
      <c r="E9325">
        <v>0.01</v>
      </c>
    </row>
    <row r="9326" spans="1:5">
      <c r="A9326">
        <v>19590217</v>
      </c>
      <c r="B9326">
        <v>-0.3</v>
      </c>
      <c r="C9326">
        <v>0.24</v>
      </c>
      <c r="D9326">
        <v>0.26</v>
      </c>
      <c r="E9326">
        <v>0.01</v>
      </c>
    </row>
    <row r="9327" spans="1:5">
      <c r="A9327">
        <v>19590218</v>
      </c>
      <c r="B9327">
        <v>0.46</v>
      </c>
      <c r="C9327">
        <v>0.16</v>
      </c>
      <c r="D9327">
        <v>0.11</v>
      </c>
      <c r="E9327">
        <v>0.01</v>
      </c>
    </row>
    <row r="9328" spans="1:5">
      <c r="A9328">
        <v>19590219</v>
      </c>
      <c r="B9328">
        <v>0.91</v>
      </c>
      <c r="C9328">
        <v>-0.14000000000000001</v>
      </c>
      <c r="D9328">
        <v>0.11</v>
      </c>
      <c r="E9328">
        <v>0.01</v>
      </c>
    </row>
    <row r="9329" spans="1:5">
      <c r="A9329">
        <v>19590220</v>
      </c>
      <c r="B9329">
        <v>0.86</v>
      </c>
      <c r="C9329">
        <v>-0.35</v>
      </c>
      <c r="D9329">
        <v>-0.06</v>
      </c>
      <c r="E9329">
        <v>0.01</v>
      </c>
    </row>
    <row r="9330" spans="1:5">
      <c r="A9330">
        <v>19590224</v>
      </c>
      <c r="B9330">
        <v>-0.03</v>
      </c>
      <c r="C9330">
        <v>0.21</v>
      </c>
      <c r="D9330">
        <v>0.13</v>
      </c>
      <c r="E9330">
        <v>0.01</v>
      </c>
    </row>
    <row r="9331" spans="1:5">
      <c r="A9331">
        <v>19590225</v>
      </c>
      <c r="B9331">
        <v>-0.32</v>
      </c>
      <c r="C9331">
        <v>-0.03</v>
      </c>
      <c r="D9331">
        <v>-0.24</v>
      </c>
      <c r="E9331">
        <v>0.01</v>
      </c>
    </row>
    <row r="9332" spans="1:5">
      <c r="A9332">
        <v>19590226</v>
      </c>
      <c r="B9332">
        <v>0.25</v>
      </c>
      <c r="C9332">
        <v>0.3</v>
      </c>
      <c r="D9332">
        <v>-0.54</v>
      </c>
      <c r="E9332">
        <v>0.01</v>
      </c>
    </row>
    <row r="9333" spans="1:5">
      <c r="A9333">
        <v>19590227</v>
      </c>
      <c r="B9333">
        <v>0.14000000000000001</v>
      </c>
      <c r="C9333">
        <v>0</v>
      </c>
      <c r="D9333">
        <v>-0.19</v>
      </c>
      <c r="E9333">
        <v>0.01</v>
      </c>
    </row>
    <row r="9334" spans="1:5">
      <c r="A9334">
        <v>19590302</v>
      </c>
      <c r="B9334">
        <v>0.52</v>
      </c>
      <c r="C9334">
        <v>-0.03</v>
      </c>
      <c r="D9334">
        <v>-0.47</v>
      </c>
      <c r="E9334">
        <v>0.01</v>
      </c>
    </row>
    <row r="9335" spans="1:5">
      <c r="A9335">
        <v>19590303</v>
      </c>
      <c r="B9335">
        <v>0.88</v>
      </c>
      <c r="C9335">
        <v>-0.51</v>
      </c>
      <c r="D9335">
        <v>0.15</v>
      </c>
      <c r="E9335">
        <v>0.01</v>
      </c>
    </row>
    <row r="9336" spans="1:5">
      <c r="A9336">
        <v>19590304</v>
      </c>
      <c r="B9336">
        <v>0.13</v>
      </c>
      <c r="C9336">
        <v>-0.1</v>
      </c>
      <c r="D9336">
        <v>0.21</v>
      </c>
      <c r="E9336">
        <v>0.01</v>
      </c>
    </row>
    <row r="9337" spans="1:5">
      <c r="A9337">
        <v>19590305</v>
      </c>
      <c r="B9337">
        <v>0.2</v>
      </c>
      <c r="C9337">
        <v>0.1</v>
      </c>
      <c r="D9337">
        <v>0.14000000000000001</v>
      </c>
      <c r="E9337">
        <v>0.01</v>
      </c>
    </row>
    <row r="9338" spans="1:5">
      <c r="A9338">
        <v>19590306</v>
      </c>
      <c r="B9338">
        <v>-0.35</v>
      </c>
      <c r="C9338">
        <v>0.37</v>
      </c>
      <c r="D9338">
        <v>-0.38</v>
      </c>
      <c r="E9338">
        <v>0.01</v>
      </c>
    </row>
    <row r="9339" spans="1:5">
      <c r="A9339">
        <v>19590309</v>
      </c>
      <c r="B9339">
        <v>-0.04</v>
      </c>
      <c r="C9339">
        <v>0.34</v>
      </c>
      <c r="D9339">
        <v>-0.03</v>
      </c>
      <c r="E9339">
        <v>0.01</v>
      </c>
    </row>
    <row r="9340" spans="1:5">
      <c r="A9340">
        <v>19590310</v>
      </c>
      <c r="B9340">
        <v>0.32</v>
      </c>
      <c r="C9340">
        <v>0.09</v>
      </c>
      <c r="D9340">
        <v>0.18</v>
      </c>
      <c r="E9340">
        <v>0.01</v>
      </c>
    </row>
    <row r="9341" spans="1:5">
      <c r="A9341">
        <v>19590311</v>
      </c>
      <c r="B9341">
        <v>0.19</v>
      </c>
      <c r="C9341">
        <v>0.11</v>
      </c>
      <c r="D9341">
        <v>0.23</v>
      </c>
      <c r="E9341">
        <v>0.01</v>
      </c>
    </row>
    <row r="9342" spans="1:5">
      <c r="A9342">
        <v>19590312</v>
      </c>
      <c r="B9342">
        <v>0.44</v>
      </c>
      <c r="C9342">
        <v>-0.11</v>
      </c>
      <c r="D9342">
        <v>0.51</v>
      </c>
      <c r="E9342">
        <v>0.01</v>
      </c>
    </row>
    <row r="9343" spans="1:5">
      <c r="A9343">
        <v>19590313</v>
      </c>
      <c r="B9343">
        <v>0.1</v>
      </c>
      <c r="C9343">
        <v>0.23</v>
      </c>
      <c r="D9343">
        <v>0.27</v>
      </c>
      <c r="E9343">
        <v>0.01</v>
      </c>
    </row>
    <row r="9344" spans="1:5">
      <c r="A9344">
        <v>19590316</v>
      </c>
      <c r="B9344">
        <v>-1.07</v>
      </c>
      <c r="C9344">
        <v>0.13</v>
      </c>
      <c r="D9344">
        <v>-0.26</v>
      </c>
      <c r="E9344">
        <v>0.01</v>
      </c>
    </row>
    <row r="9345" spans="1:5">
      <c r="A9345">
        <v>19590317</v>
      </c>
      <c r="B9345">
        <v>0.83</v>
      </c>
      <c r="C9345">
        <v>0.33</v>
      </c>
      <c r="D9345">
        <v>-0.06</v>
      </c>
      <c r="E9345">
        <v>0.01</v>
      </c>
    </row>
    <row r="9346" spans="1:5">
      <c r="A9346">
        <v>19590318</v>
      </c>
      <c r="B9346">
        <v>-0.14000000000000001</v>
      </c>
      <c r="C9346">
        <v>0.44</v>
      </c>
      <c r="D9346">
        <v>-0.08</v>
      </c>
      <c r="E9346">
        <v>0.01</v>
      </c>
    </row>
    <row r="9347" spans="1:5">
      <c r="A9347">
        <v>19590319</v>
      </c>
      <c r="B9347">
        <v>-0.13</v>
      </c>
      <c r="C9347">
        <v>7.0000000000000007E-2</v>
      </c>
      <c r="D9347">
        <v>0.11</v>
      </c>
      <c r="E9347">
        <v>0.01</v>
      </c>
    </row>
    <row r="9348" spans="1:5">
      <c r="A9348">
        <v>19590320</v>
      </c>
      <c r="B9348">
        <v>0.09</v>
      </c>
      <c r="C9348">
        <v>0.11</v>
      </c>
      <c r="D9348">
        <v>-0.42</v>
      </c>
      <c r="E9348">
        <v>0.01</v>
      </c>
    </row>
    <row r="9349" spans="1:5">
      <c r="A9349">
        <v>19590323</v>
      </c>
      <c r="B9349">
        <v>-0.92</v>
      </c>
      <c r="C9349">
        <v>-0.11</v>
      </c>
      <c r="D9349">
        <v>-0.31</v>
      </c>
      <c r="E9349">
        <v>0.01</v>
      </c>
    </row>
    <row r="9350" spans="1:5">
      <c r="A9350">
        <v>19590324</v>
      </c>
      <c r="B9350">
        <v>0.18</v>
      </c>
      <c r="C9350">
        <v>-0.09</v>
      </c>
      <c r="D9350">
        <v>0.21</v>
      </c>
      <c r="E9350">
        <v>0.01</v>
      </c>
    </row>
    <row r="9351" spans="1:5">
      <c r="A9351">
        <v>19590325</v>
      </c>
      <c r="B9351">
        <v>-0.14000000000000001</v>
      </c>
      <c r="C9351">
        <v>0.39</v>
      </c>
      <c r="D9351">
        <v>-0.31</v>
      </c>
      <c r="E9351">
        <v>0.01</v>
      </c>
    </row>
    <row r="9352" spans="1:5">
      <c r="A9352">
        <v>19590326</v>
      </c>
      <c r="B9352">
        <v>-0.13</v>
      </c>
      <c r="C9352">
        <v>0.01</v>
      </c>
      <c r="D9352">
        <v>0</v>
      </c>
      <c r="E9352">
        <v>0.01</v>
      </c>
    </row>
    <row r="9353" spans="1:5">
      <c r="A9353">
        <v>19590330</v>
      </c>
      <c r="B9353">
        <v>-0.61</v>
      </c>
      <c r="C9353">
        <v>0.01</v>
      </c>
      <c r="D9353">
        <v>0.01</v>
      </c>
      <c r="E9353">
        <v>0.01</v>
      </c>
    </row>
    <row r="9354" spans="1:5">
      <c r="A9354">
        <v>19590331</v>
      </c>
      <c r="B9354">
        <v>-0.04</v>
      </c>
      <c r="C9354">
        <v>-0.36</v>
      </c>
      <c r="D9354">
        <v>-0.09</v>
      </c>
      <c r="E9354">
        <v>0.01</v>
      </c>
    </row>
    <row r="9355" spans="1:5">
      <c r="A9355">
        <v>19590401</v>
      </c>
      <c r="B9355">
        <v>0.36</v>
      </c>
      <c r="C9355">
        <v>-0.37</v>
      </c>
      <c r="D9355">
        <v>-0.05</v>
      </c>
      <c r="E9355">
        <v>8.9999999999999993E-3</v>
      </c>
    </row>
    <row r="9356" spans="1:5">
      <c r="A9356">
        <v>19590402</v>
      </c>
      <c r="B9356">
        <v>0.56999999999999995</v>
      </c>
      <c r="C9356">
        <v>-0.21</v>
      </c>
      <c r="D9356">
        <v>0.81</v>
      </c>
      <c r="E9356">
        <v>8.9999999999999993E-3</v>
      </c>
    </row>
    <row r="9357" spans="1:5">
      <c r="A9357">
        <v>19590403</v>
      </c>
      <c r="B9357">
        <v>0.77</v>
      </c>
      <c r="C9357">
        <v>-0.06</v>
      </c>
      <c r="D9357">
        <v>-0.22</v>
      </c>
      <c r="E9357">
        <v>8.9999999999999993E-3</v>
      </c>
    </row>
    <row r="9358" spans="1:5">
      <c r="A9358">
        <v>19590406</v>
      </c>
      <c r="B9358">
        <v>0.2</v>
      </c>
      <c r="C9358">
        <v>-0.13</v>
      </c>
      <c r="D9358">
        <v>-0.15</v>
      </c>
      <c r="E9358">
        <v>8.9999999999999993E-3</v>
      </c>
    </row>
    <row r="9359" spans="1:5">
      <c r="A9359">
        <v>19590407</v>
      </c>
      <c r="B9359">
        <v>-0.13</v>
      </c>
      <c r="C9359">
        <v>0.03</v>
      </c>
      <c r="D9359">
        <v>0.18</v>
      </c>
      <c r="E9359">
        <v>8.9999999999999993E-3</v>
      </c>
    </row>
    <row r="9360" spans="1:5">
      <c r="A9360">
        <v>19590408</v>
      </c>
      <c r="B9360">
        <v>-0.49</v>
      </c>
      <c r="C9360">
        <v>0.08</v>
      </c>
      <c r="D9360">
        <v>0.16</v>
      </c>
      <c r="E9360">
        <v>8.9999999999999993E-3</v>
      </c>
    </row>
    <row r="9361" spans="1:5">
      <c r="A9361">
        <v>19590409</v>
      </c>
      <c r="B9361">
        <v>-0.03</v>
      </c>
      <c r="C9361">
        <v>0.01</v>
      </c>
      <c r="D9361">
        <v>0.21</v>
      </c>
      <c r="E9361">
        <v>8.9999999999999993E-3</v>
      </c>
    </row>
    <row r="9362" spans="1:5">
      <c r="A9362">
        <v>19590410</v>
      </c>
      <c r="B9362">
        <v>0.15</v>
      </c>
      <c r="C9362">
        <v>0.04</v>
      </c>
      <c r="D9362">
        <v>0.38</v>
      </c>
      <c r="E9362">
        <v>8.9999999999999993E-3</v>
      </c>
    </row>
    <row r="9363" spans="1:5">
      <c r="A9363">
        <v>19590413</v>
      </c>
      <c r="B9363">
        <v>0.33</v>
      </c>
      <c r="C9363">
        <v>-0.13</v>
      </c>
      <c r="D9363">
        <v>-0.11</v>
      </c>
      <c r="E9363">
        <v>8.9999999999999993E-3</v>
      </c>
    </row>
    <row r="9364" spans="1:5">
      <c r="A9364">
        <v>19590414</v>
      </c>
      <c r="B9364">
        <v>0.54</v>
      </c>
      <c r="C9364">
        <v>-0.24</v>
      </c>
      <c r="D9364">
        <v>0.11</v>
      </c>
      <c r="E9364">
        <v>8.9999999999999993E-3</v>
      </c>
    </row>
    <row r="9365" spans="1:5">
      <c r="A9365">
        <v>19590415</v>
      </c>
      <c r="B9365">
        <v>0.4</v>
      </c>
      <c r="C9365">
        <v>0.11</v>
      </c>
      <c r="D9365">
        <v>-0.01</v>
      </c>
      <c r="E9365">
        <v>8.9999999999999993E-3</v>
      </c>
    </row>
    <row r="9366" spans="1:5">
      <c r="A9366">
        <v>19590416</v>
      </c>
      <c r="B9366">
        <v>0.65</v>
      </c>
      <c r="C9366">
        <v>-0.54</v>
      </c>
      <c r="D9366">
        <v>-0.02</v>
      </c>
      <c r="E9366">
        <v>8.9999999999999993E-3</v>
      </c>
    </row>
    <row r="9367" spans="1:5">
      <c r="A9367">
        <v>19590417</v>
      </c>
      <c r="B9367">
        <v>0.8</v>
      </c>
      <c r="C9367">
        <v>-0.48</v>
      </c>
      <c r="D9367">
        <v>-0.42</v>
      </c>
      <c r="E9367">
        <v>8.9999999999999993E-3</v>
      </c>
    </row>
    <row r="9368" spans="1:5">
      <c r="A9368">
        <v>19590420</v>
      </c>
      <c r="B9368">
        <v>0.35</v>
      </c>
      <c r="C9368">
        <v>-0.44</v>
      </c>
      <c r="D9368">
        <v>-0.23</v>
      </c>
      <c r="E9368">
        <v>8.9999999999999993E-3</v>
      </c>
    </row>
    <row r="9369" spans="1:5">
      <c r="A9369">
        <v>19590421</v>
      </c>
      <c r="B9369">
        <v>-0.11</v>
      </c>
      <c r="C9369">
        <v>0.21</v>
      </c>
      <c r="D9369">
        <v>-0.61</v>
      </c>
      <c r="E9369">
        <v>8.9999999999999993E-3</v>
      </c>
    </row>
    <row r="9370" spans="1:5">
      <c r="A9370">
        <v>19590422</v>
      </c>
      <c r="B9370">
        <v>-0.62</v>
      </c>
      <c r="C9370">
        <v>0.44</v>
      </c>
      <c r="D9370">
        <v>-0.38</v>
      </c>
      <c r="E9370">
        <v>8.9999999999999993E-3</v>
      </c>
    </row>
    <row r="9371" spans="1:5">
      <c r="A9371">
        <v>19590423</v>
      </c>
      <c r="B9371">
        <v>-0.24</v>
      </c>
      <c r="C9371">
        <v>0.28999999999999998</v>
      </c>
      <c r="D9371">
        <v>-0.1</v>
      </c>
      <c r="E9371">
        <v>8.9999999999999993E-3</v>
      </c>
    </row>
    <row r="9372" spans="1:5">
      <c r="A9372">
        <v>19590424</v>
      </c>
      <c r="B9372">
        <v>0.55000000000000004</v>
      </c>
      <c r="C9372">
        <v>0.5</v>
      </c>
      <c r="D9372">
        <v>-0.57999999999999996</v>
      </c>
      <c r="E9372">
        <v>8.9999999999999993E-3</v>
      </c>
    </row>
    <row r="9373" spans="1:5">
      <c r="A9373">
        <v>19590427</v>
      </c>
      <c r="B9373">
        <v>0.36</v>
      </c>
      <c r="C9373">
        <v>-0.14000000000000001</v>
      </c>
      <c r="D9373">
        <v>-0.16</v>
      </c>
      <c r="E9373">
        <v>8.9999999999999993E-3</v>
      </c>
    </row>
    <row r="9374" spans="1:5">
      <c r="A9374">
        <v>19590428</v>
      </c>
      <c r="B9374">
        <v>-0.33</v>
      </c>
      <c r="C9374">
        <v>0</v>
      </c>
      <c r="D9374">
        <v>-0.21</v>
      </c>
      <c r="E9374">
        <v>8.9999999999999993E-3</v>
      </c>
    </row>
    <row r="9375" spans="1:5">
      <c r="A9375">
        <v>19590429</v>
      </c>
      <c r="B9375">
        <v>-0.3</v>
      </c>
      <c r="C9375">
        <v>0.42</v>
      </c>
      <c r="D9375">
        <v>7.0000000000000007E-2</v>
      </c>
      <c r="E9375">
        <v>8.9999999999999993E-3</v>
      </c>
    </row>
    <row r="9376" spans="1:5">
      <c r="A9376">
        <v>19590430</v>
      </c>
      <c r="B9376">
        <v>-0.19</v>
      </c>
      <c r="C9376">
        <v>0</v>
      </c>
      <c r="D9376">
        <v>0.15</v>
      </c>
      <c r="E9376">
        <v>8.9999999999999993E-3</v>
      </c>
    </row>
    <row r="9377" spans="1:5">
      <c r="A9377">
        <v>19590501</v>
      </c>
      <c r="B9377">
        <v>0.13</v>
      </c>
      <c r="C9377">
        <v>0.3</v>
      </c>
      <c r="D9377">
        <v>0.19</v>
      </c>
      <c r="E9377">
        <v>0.01</v>
      </c>
    </row>
    <row r="9378" spans="1:5">
      <c r="A9378">
        <v>19590504</v>
      </c>
      <c r="B9378">
        <v>0.03</v>
      </c>
      <c r="C9378">
        <v>-0.01</v>
      </c>
      <c r="D9378">
        <v>0</v>
      </c>
      <c r="E9378">
        <v>0.01</v>
      </c>
    </row>
    <row r="9379" spans="1:5">
      <c r="A9379">
        <v>19590505</v>
      </c>
      <c r="B9379">
        <v>0.18</v>
      </c>
      <c r="C9379">
        <v>-0.05</v>
      </c>
      <c r="D9379">
        <v>-0.43</v>
      </c>
      <c r="E9379">
        <v>0.01</v>
      </c>
    </row>
    <row r="9380" spans="1:5">
      <c r="A9380">
        <v>19590506</v>
      </c>
      <c r="B9380">
        <v>-0.15</v>
      </c>
      <c r="C9380">
        <v>0.31</v>
      </c>
      <c r="D9380">
        <v>-0.61</v>
      </c>
      <c r="E9380">
        <v>0.01</v>
      </c>
    </row>
    <row r="9381" spans="1:5">
      <c r="A9381">
        <v>19590507</v>
      </c>
      <c r="B9381">
        <v>-1.26</v>
      </c>
      <c r="C9381">
        <v>-0.25</v>
      </c>
      <c r="D9381">
        <v>-0.3</v>
      </c>
      <c r="E9381">
        <v>0.01</v>
      </c>
    </row>
    <row r="9382" spans="1:5">
      <c r="A9382">
        <v>19590508</v>
      </c>
      <c r="B9382">
        <v>0.8</v>
      </c>
      <c r="C9382">
        <v>0.28999999999999998</v>
      </c>
      <c r="D9382">
        <v>0.53</v>
      </c>
      <c r="E9382">
        <v>0.01</v>
      </c>
    </row>
    <row r="9383" spans="1:5">
      <c r="A9383">
        <v>19590511</v>
      </c>
      <c r="B9383">
        <v>0.42</v>
      </c>
      <c r="C9383">
        <v>-0.35</v>
      </c>
      <c r="D9383">
        <v>0.26</v>
      </c>
      <c r="E9383">
        <v>0.01</v>
      </c>
    </row>
    <row r="9384" spans="1:5">
      <c r="A9384">
        <v>19590512</v>
      </c>
      <c r="B9384">
        <v>0.11</v>
      </c>
      <c r="C9384">
        <v>-0.31</v>
      </c>
      <c r="D9384">
        <v>0.31</v>
      </c>
      <c r="E9384">
        <v>0.01</v>
      </c>
    </row>
    <row r="9385" spans="1:5">
      <c r="A9385">
        <v>19590513</v>
      </c>
      <c r="B9385">
        <v>0.52</v>
      </c>
      <c r="C9385">
        <v>-0.36</v>
      </c>
      <c r="D9385">
        <v>0.46</v>
      </c>
      <c r="E9385">
        <v>0.01</v>
      </c>
    </row>
    <row r="9386" spans="1:5">
      <c r="A9386">
        <v>19590514</v>
      </c>
      <c r="B9386">
        <v>0.66</v>
      </c>
      <c r="C9386">
        <v>-0.36</v>
      </c>
      <c r="D9386">
        <v>0.4</v>
      </c>
      <c r="E9386">
        <v>0.01</v>
      </c>
    </row>
    <row r="9387" spans="1:5">
      <c r="A9387">
        <v>19590515</v>
      </c>
      <c r="B9387">
        <v>-0.36</v>
      </c>
      <c r="C9387">
        <v>0.32</v>
      </c>
      <c r="D9387">
        <v>-0.13</v>
      </c>
      <c r="E9387">
        <v>0.01</v>
      </c>
    </row>
    <row r="9388" spans="1:5">
      <c r="A9388">
        <v>19590518</v>
      </c>
      <c r="B9388">
        <v>-7.0000000000000007E-2</v>
      </c>
      <c r="C9388">
        <v>-0.44</v>
      </c>
      <c r="D9388">
        <v>0.32</v>
      </c>
      <c r="E9388">
        <v>0.01</v>
      </c>
    </row>
    <row r="9389" spans="1:5">
      <c r="A9389">
        <v>19590519</v>
      </c>
      <c r="B9389">
        <v>0.23</v>
      </c>
      <c r="C9389">
        <v>-0.19</v>
      </c>
      <c r="D9389">
        <v>-0.12</v>
      </c>
      <c r="E9389">
        <v>0.01</v>
      </c>
    </row>
    <row r="9390" spans="1:5">
      <c r="A9390">
        <v>19590520</v>
      </c>
      <c r="B9390">
        <v>-0.33</v>
      </c>
      <c r="C9390">
        <v>0.14000000000000001</v>
      </c>
      <c r="D9390">
        <v>-0.1</v>
      </c>
      <c r="E9390">
        <v>0.01</v>
      </c>
    </row>
    <row r="9391" spans="1:5">
      <c r="A9391">
        <v>19590521</v>
      </c>
      <c r="B9391">
        <v>7.0000000000000007E-2</v>
      </c>
      <c r="C9391">
        <v>-0.19</v>
      </c>
      <c r="D9391">
        <v>0.68</v>
      </c>
      <c r="E9391">
        <v>0.01</v>
      </c>
    </row>
    <row r="9392" spans="1:5">
      <c r="A9392">
        <v>19590522</v>
      </c>
      <c r="B9392">
        <v>0.35</v>
      </c>
      <c r="C9392">
        <v>-0.18</v>
      </c>
      <c r="D9392">
        <v>0.39</v>
      </c>
      <c r="E9392">
        <v>0.01</v>
      </c>
    </row>
    <row r="9393" spans="1:5">
      <c r="A9393">
        <v>19590525</v>
      </c>
      <c r="B9393">
        <v>-0.45</v>
      </c>
      <c r="C9393">
        <v>0.03</v>
      </c>
      <c r="D9393">
        <v>-0.2</v>
      </c>
      <c r="E9393">
        <v>0.01</v>
      </c>
    </row>
    <row r="9394" spans="1:5">
      <c r="A9394">
        <v>19590526</v>
      </c>
      <c r="B9394">
        <v>-0.08</v>
      </c>
      <c r="C9394">
        <v>-0.27</v>
      </c>
      <c r="D9394">
        <v>0.05</v>
      </c>
      <c r="E9394">
        <v>0.01</v>
      </c>
    </row>
    <row r="9395" spans="1:5">
      <c r="A9395">
        <v>19590527</v>
      </c>
      <c r="B9395">
        <v>0.21</v>
      </c>
      <c r="C9395">
        <v>0.01</v>
      </c>
      <c r="D9395">
        <v>0.1</v>
      </c>
      <c r="E9395">
        <v>0.01</v>
      </c>
    </row>
    <row r="9396" spans="1:5">
      <c r="A9396">
        <v>19590528</v>
      </c>
      <c r="B9396">
        <v>0.3</v>
      </c>
      <c r="C9396">
        <v>-0.09</v>
      </c>
      <c r="D9396">
        <v>-0.16</v>
      </c>
      <c r="E9396">
        <v>0.01</v>
      </c>
    </row>
    <row r="9397" spans="1:5">
      <c r="A9397">
        <v>19590529</v>
      </c>
      <c r="B9397">
        <v>0.44</v>
      </c>
      <c r="C9397">
        <v>-0.47</v>
      </c>
      <c r="D9397">
        <v>0.25</v>
      </c>
      <c r="E9397">
        <v>0.01</v>
      </c>
    </row>
    <row r="9398" spans="1:5">
      <c r="A9398">
        <v>19590601</v>
      </c>
      <c r="B9398">
        <v>-0.12</v>
      </c>
      <c r="C9398">
        <v>0.1</v>
      </c>
      <c r="D9398">
        <v>-0.44</v>
      </c>
      <c r="E9398">
        <v>1.0999999999999999E-2</v>
      </c>
    </row>
    <row r="9399" spans="1:5">
      <c r="A9399">
        <v>19590602</v>
      </c>
      <c r="B9399">
        <v>-0.66</v>
      </c>
      <c r="C9399">
        <v>-0.13</v>
      </c>
      <c r="D9399">
        <v>0.16</v>
      </c>
      <c r="E9399">
        <v>1.0999999999999999E-2</v>
      </c>
    </row>
    <row r="9400" spans="1:5">
      <c r="A9400">
        <v>19590603</v>
      </c>
      <c r="B9400">
        <v>0</v>
      </c>
      <c r="C9400">
        <v>0.37</v>
      </c>
      <c r="D9400">
        <v>0.04</v>
      </c>
      <c r="E9400">
        <v>1.0999999999999999E-2</v>
      </c>
    </row>
    <row r="9401" spans="1:5">
      <c r="A9401">
        <v>19590604</v>
      </c>
      <c r="B9401">
        <v>-1.0900000000000001</v>
      </c>
      <c r="C9401">
        <v>0.2</v>
      </c>
      <c r="D9401">
        <v>-0.14000000000000001</v>
      </c>
      <c r="E9401">
        <v>1.0999999999999999E-2</v>
      </c>
    </row>
    <row r="9402" spans="1:5">
      <c r="A9402">
        <v>19590605</v>
      </c>
      <c r="B9402">
        <v>-0.13</v>
      </c>
      <c r="C9402">
        <v>-0.09</v>
      </c>
      <c r="D9402">
        <v>0.28999999999999998</v>
      </c>
      <c r="E9402">
        <v>1.0999999999999999E-2</v>
      </c>
    </row>
    <row r="9403" spans="1:5">
      <c r="A9403">
        <v>19590608</v>
      </c>
      <c r="B9403">
        <v>-1.39</v>
      </c>
      <c r="C9403">
        <v>-0.15</v>
      </c>
      <c r="D9403">
        <v>0.11</v>
      </c>
      <c r="E9403">
        <v>1.0999999999999999E-2</v>
      </c>
    </row>
    <row r="9404" spans="1:5">
      <c r="A9404">
        <v>19590609</v>
      </c>
      <c r="B9404">
        <v>-0.64</v>
      </c>
      <c r="C9404">
        <v>-0.06</v>
      </c>
      <c r="D9404">
        <v>0.08</v>
      </c>
      <c r="E9404">
        <v>1.0999999999999999E-2</v>
      </c>
    </row>
    <row r="9405" spans="1:5">
      <c r="A9405">
        <v>19590610</v>
      </c>
      <c r="B9405">
        <v>1.47</v>
      </c>
      <c r="C9405">
        <v>0.21</v>
      </c>
      <c r="D9405">
        <v>0.59</v>
      </c>
      <c r="E9405">
        <v>1.0999999999999999E-2</v>
      </c>
    </row>
    <row r="9406" spans="1:5">
      <c r="A9406">
        <v>19590611</v>
      </c>
      <c r="B9406">
        <v>0.17</v>
      </c>
      <c r="C9406">
        <v>0.11</v>
      </c>
      <c r="D9406">
        <v>0.3</v>
      </c>
      <c r="E9406">
        <v>1.0999999999999999E-2</v>
      </c>
    </row>
    <row r="9407" spans="1:5">
      <c r="A9407">
        <v>19590612</v>
      </c>
      <c r="B9407">
        <v>0.02</v>
      </c>
      <c r="C9407">
        <v>-0.06</v>
      </c>
      <c r="D9407">
        <v>0.35</v>
      </c>
      <c r="E9407">
        <v>1.0999999999999999E-2</v>
      </c>
    </row>
    <row r="9408" spans="1:5">
      <c r="A9408">
        <v>19590615</v>
      </c>
      <c r="B9408">
        <v>-0.49</v>
      </c>
      <c r="C9408">
        <v>0</v>
      </c>
      <c r="D9408">
        <v>0.46</v>
      </c>
      <c r="E9408">
        <v>1.0999999999999999E-2</v>
      </c>
    </row>
    <row r="9409" spans="1:5">
      <c r="A9409">
        <v>19590616</v>
      </c>
      <c r="B9409">
        <v>-0.67</v>
      </c>
      <c r="C9409">
        <v>0.25</v>
      </c>
      <c r="D9409">
        <v>-0.17</v>
      </c>
      <c r="E9409">
        <v>1.0999999999999999E-2</v>
      </c>
    </row>
    <row r="9410" spans="1:5">
      <c r="A9410">
        <v>19590617</v>
      </c>
      <c r="B9410">
        <v>0.93</v>
      </c>
      <c r="C9410">
        <v>-0.28999999999999998</v>
      </c>
      <c r="D9410">
        <v>0.12</v>
      </c>
      <c r="E9410">
        <v>1.0999999999999999E-2</v>
      </c>
    </row>
    <row r="9411" spans="1:5">
      <c r="A9411">
        <v>19590618</v>
      </c>
      <c r="B9411">
        <v>-0.05</v>
      </c>
      <c r="C9411">
        <v>0.47</v>
      </c>
      <c r="D9411">
        <v>0.31</v>
      </c>
      <c r="E9411">
        <v>1.0999999999999999E-2</v>
      </c>
    </row>
    <row r="9412" spans="1:5">
      <c r="A9412">
        <v>19590619</v>
      </c>
      <c r="B9412">
        <v>0.18</v>
      </c>
      <c r="C9412">
        <v>0.06</v>
      </c>
      <c r="D9412">
        <v>-0.49</v>
      </c>
      <c r="E9412">
        <v>1.0999999999999999E-2</v>
      </c>
    </row>
    <row r="9413" spans="1:5">
      <c r="A9413">
        <v>19590622</v>
      </c>
      <c r="B9413">
        <v>-0.02</v>
      </c>
      <c r="C9413">
        <v>-0.14000000000000001</v>
      </c>
      <c r="D9413">
        <v>0.32</v>
      </c>
      <c r="E9413">
        <v>1.0999999999999999E-2</v>
      </c>
    </row>
    <row r="9414" spans="1:5">
      <c r="A9414">
        <v>19590623</v>
      </c>
      <c r="B9414">
        <v>-7.0000000000000007E-2</v>
      </c>
      <c r="C9414">
        <v>-0.03</v>
      </c>
      <c r="D9414">
        <v>7.0000000000000007E-2</v>
      </c>
      <c r="E9414">
        <v>1.0999999999999999E-2</v>
      </c>
    </row>
    <row r="9415" spans="1:5">
      <c r="A9415">
        <v>19590624</v>
      </c>
      <c r="B9415">
        <v>0.46</v>
      </c>
      <c r="C9415">
        <v>-0.27</v>
      </c>
      <c r="D9415">
        <v>0.5</v>
      </c>
      <c r="E9415">
        <v>1.0999999999999999E-2</v>
      </c>
    </row>
    <row r="9416" spans="1:5">
      <c r="A9416">
        <v>19590625</v>
      </c>
      <c r="B9416">
        <v>0.54</v>
      </c>
      <c r="C9416">
        <v>-0.03</v>
      </c>
      <c r="D9416">
        <v>-0.6</v>
      </c>
      <c r="E9416">
        <v>1.0999999999999999E-2</v>
      </c>
    </row>
    <row r="9417" spans="1:5">
      <c r="A9417">
        <v>19590626</v>
      </c>
      <c r="B9417">
        <v>0.4</v>
      </c>
      <c r="C9417">
        <v>0.13</v>
      </c>
      <c r="D9417">
        <v>-0.63</v>
      </c>
      <c r="E9417">
        <v>1.0999999999999999E-2</v>
      </c>
    </row>
    <row r="9418" spans="1:5">
      <c r="A9418">
        <v>19590629</v>
      </c>
      <c r="B9418">
        <v>0.68</v>
      </c>
      <c r="C9418">
        <v>7.0000000000000007E-2</v>
      </c>
      <c r="D9418">
        <v>-0.08</v>
      </c>
      <c r="E9418">
        <v>1.0999999999999999E-2</v>
      </c>
    </row>
    <row r="9419" spans="1:5">
      <c r="A9419">
        <v>19590630</v>
      </c>
      <c r="B9419">
        <v>0.23</v>
      </c>
      <c r="C9419">
        <v>-0.02</v>
      </c>
      <c r="D9419">
        <v>0.2</v>
      </c>
      <c r="E9419">
        <v>1.0999999999999999E-2</v>
      </c>
    </row>
    <row r="9420" spans="1:5">
      <c r="A9420">
        <v>19590701</v>
      </c>
      <c r="B9420">
        <v>0.79</v>
      </c>
      <c r="C9420">
        <v>-0.15</v>
      </c>
      <c r="D9420">
        <v>0.19</v>
      </c>
      <c r="E9420">
        <v>1.0999999999999999E-2</v>
      </c>
    </row>
    <row r="9421" spans="1:5">
      <c r="A9421">
        <v>19590702</v>
      </c>
      <c r="B9421">
        <v>0.48</v>
      </c>
      <c r="C9421">
        <v>-0.15</v>
      </c>
      <c r="D9421">
        <v>0.25</v>
      </c>
      <c r="E9421">
        <v>1.0999999999999999E-2</v>
      </c>
    </row>
    <row r="9422" spans="1:5">
      <c r="A9422">
        <v>19590706</v>
      </c>
      <c r="B9422">
        <v>0.55000000000000004</v>
      </c>
      <c r="C9422">
        <v>-0.28999999999999998</v>
      </c>
      <c r="D9422">
        <v>0.04</v>
      </c>
      <c r="E9422">
        <v>1.0999999999999999E-2</v>
      </c>
    </row>
    <row r="9423" spans="1:5">
      <c r="A9423">
        <v>19590707</v>
      </c>
      <c r="B9423">
        <v>0.49</v>
      </c>
      <c r="C9423">
        <v>-0.63</v>
      </c>
      <c r="D9423">
        <v>-0.06</v>
      </c>
      <c r="E9423">
        <v>1.0999999999999999E-2</v>
      </c>
    </row>
    <row r="9424" spans="1:5">
      <c r="A9424">
        <v>19590708</v>
      </c>
      <c r="B9424">
        <v>0.12</v>
      </c>
      <c r="C9424">
        <v>7.0000000000000007E-2</v>
      </c>
      <c r="D9424">
        <v>0.26</v>
      </c>
      <c r="E9424">
        <v>1.0999999999999999E-2</v>
      </c>
    </row>
    <row r="9425" spans="1:5">
      <c r="A9425">
        <v>19590709</v>
      </c>
      <c r="B9425">
        <v>-0.23</v>
      </c>
      <c r="C9425">
        <v>7.0000000000000007E-2</v>
      </c>
      <c r="D9425">
        <v>0.28999999999999998</v>
      </c>
      <c r="E9425">
        <v>1.0999999999999999E-2</v>
      </c>
    </row>
    <row r="9426" spans="1:5">
      <c r="A9426">
        <v>19590710</v>
      </c>
      <c r="B9426">
        <v>0.04</v>
      </c>
      <c r="C9426">
        <v>0.11</v>
      </c>
      <c r="D9426">
        <v>0.45</v>
      </c>
      <c r="E9426">
        <v>1.0999999999999999E-2</v>
      </c>
    </row>
    <row r="9427" spans="1:5">
      <c r="A9427">
        <v>19590713</v>
      </c>
      <c r="B9427">
        <v>-0.9</v>
      </c>
      <c r="C9427">
        <v>0.52</v>
      </c>
      <c r="D9427">
        <v>-0.25</v>
      </c>
      <c r="E9427">
        <v>1.0999999999999999E-2</v>
      </c>
    </row>
    <row r="9428" spans="1:5">
      <c r="A9428">
        <v>19590714</v>
      </c>
      <c r="B9428">
        <v>0.28999999999999998</v>
      </c>
      <c r="C9428">
        <v>0.19</v>
      </c>
      <c r="D9428">
        <v>-0.16</v>
      </c>
      <c r="E9428">
        <v>1.0999999999999999E-2</v>
      </c>
    </row>
    <row r="9429" spans="1:5">
      <c r="A9429">
        <v>19590715</v>
      </c>
      <c r="B9429">
        <v>0.12</v>
      </c>
      <c r="C9429">
        <v>0.28999999999999998</v>
      </c>
      <c r="D9429">
        <v>-0.18</v>
      </c>
      <c r="E9429">
        <v>1.0999999999999999E-2</v>
      </c>
    </row>
    <row r="9430" spans="1:5">
      <c r="A9430">
        <v>19590716</v>
      </c>
      <c r="B9430">
        <v>-0.37</v>
      </c>
      <c r="C9430">
        <v>0.11</v>
      </c>
      <c r="D9430">
        <v>-0.21</v>
      </c>
      <c r="E9430">
        <v>1.0999999999999999E-2</v>
      </c>
    </row>
    <row r="9431" spans="1:5">
      <c r="A9431">
        <v>19590717</v>
      </c>
      <c r="B9431">
        <v>-0.28999999999999998</v>
      </c>
      <c r="C9431">
        <v>0.4</v>
      </c>
      <c r="D9431">
        <v>-0.35</v>
      </c>
      <c r="E9431">
        <v>1.0999999999999999E-2</v>
      </c>
    </row>
    <row r="9432" spans="1:5">
      <c r="A9432">
        <v>19590720</v>
      </c>
      <c r="B9432">
        <v>-0.49</v>
      </c>
      <c r="C9432">
        <v>0.17</v>
      </c>
      <c r="D9432">
        <v>-0.05</v>
      </c>
      <c r="E9432">
        <v>1.0999999999999999E-2</v>
      </c>
    </row>
    <row r="9433" spans="1:5">
      <c r="A9433">
        <v>19590721</v>
      </c>
      <c r="B9433">
        <v>0.83</v>
      </c>
      <c r="C9433">
        <v>-0.12</v>
      </c>
      <c r="D9433">
        <v>-0.01</v>
      </c>
      <c r="E9433">
        <v>1.0999999999999999E-2</v>
      </c>
    </row>
    <row r="9434" spans="1:5">
      <c r="A9434">
        <v>19590722</v>
      </c>
      <c r="B9434">
        <v>0.35</v>
      </c>
      <c r="C9434">
        <v>0.23</v>
      </c>
      <c r="D9434">
        <v>7.0000000000000007E-2</v>
      </c>
      <c r="E9434">
        <v>1.0999999999999999E-2</v>
      </c>
    </row>
    <row r="9435" spans="1:5">
      <c r="A9435">
        <v>19590723</v>
      </c>
      <c r="B9435">
        <v>0.11</v>
      </c>
      <c r="C9435">
        <v>-0.09</v>
      </c>
      <c r="D9435">
        <v>0.11</v>
      </c>
      <c r="E9435">
        <v>1.0999999999999999E-2</v>
      </c>
    </row>
    <row r="9436" spans="1:5">
      <c r="A9436">
        <v>19590724</v>
      </c>
      <c r="B9436">
        <v>0.01</v>
      </c>
      <c r="C9436">
        <v>0.24</v>
      </c>
      <c r="D9436">
        <v>-0.15</v>
      </c>
      <c r="E9436">
        <v>1.0999999999999999E-2</v>
      </c>
    </row>
    <row r="9437" spans="1:5">
      <c r="A9437">
        <v>19590727</v>
      </c>
      <c r="B9437">
        <v>0.51</v>
      </c>
      <c r="C9437">
        <v>-0.32</v>
      </c>
      <c r="D9437">
        <v>-0.04</v>
      </c>
      <c r="E9437">
        <v>1.0999999999999999E-2</v>
      </c>
    </row>
    <row r="9438" spans="1:5">
      <c r="A9438">
        <v>19590728</v>
      </c>
      <c r="B9438">
        <v>0.51</v>
      </c>
      <c r="C9438">
        <v>-0.43</v>
      </c>
      <c r="D9438">
        <v>-0.06</v>
      </c>
      <c r="E9438">
        <v>1.0999999999999999E-2</v>
      </c>
    </row>
    <row r="9439" spans="1:5">
      <c r="A9439">
        <v>19590729</v>
      </c>
      <c r="B9439">
        <v>0.43</v>
      </c>
      <c r="C9439">
        <v>-0.5</v>
      </c>
      <c r="D9439">
        <v>7.0000000000000007E-2</v>
      </c>
      <c r="E9439">
        <v>1.0999999999999999E-2</v>
      </c>
    </row>
    <row r="9440" spans="1:5">
      <c r="A9440">
        <v>19590730</v>
      </c>
      <c r="B9440">
        <v>-0.24</v>
      </c>
      <c r="C9440">
        <v>0.01</v>
      </c>
      <c r="D9440">
        <v>0.02</v>
      </c>
      <c r="E9440">
        <v>1.0999999999999999E-2</v>
      </c>
    </row>
    <row r="9441" spans="1:5">
      <c r="A9441">
        <v>19590731</v>
      </c>
      <c r="B9441">
        <v>0.02</v>
      </c>
      <c r="C9441">
        <v>-0.08</v>
      </c>
      <c r="D9441">
        <v>0.09</v>
      </c>
      <c r="E9441">
        <v>1.0999999999999999E-2</v>
      </c>
    </row>
    <row r="9442" spans="1:5">
      <c r="A9442">
        <v>19590803</v>
      </c>
      <c r="B9442">
        <v>0.28999999999999998</v>
      </c>
      <c r="C9442">
        <v>-0.05</v>
      </c>
      <c r="D9442">
        <v>0.13</v>
      </c>
      <c r="E9442">
        <v>8.9999999999999993E-3</v>
      </c>
    </row>
    <row r="9443" spans="1:5">
      <c r="A9443">
        <v>19590804</v>
      </c>
      <c r="B9443">
        <v>-0.2</v>
      </c>
      <c r="C9443">
        <v>0</v>
      </c>
      <c r="D9443">
        <v>-0.14000000000000001</v>
      </c>
      <c r="E9443">
        <v>8.9999999999999993E-3</v>
      </c>
    </row>
    <row r="9444" spans="1:5">
      <c r="A9444">
        <v>19590805</v>
      </c>
      <c r="B9444">
        <v>-0.42</v>
      </c>
      <c r="C9444">
        <v>-0.19</v>
      </c>
      <c r="D9444">
        <v>0.17</v>
      </c>
      <c r="E9444">
        <v>8.9999999999999993E-3</v>
      </c>
    </row>
    <row r="9445" spans="1:5">
      <c r="A9445">
        <v>19590806</v>
      </c>
      <c r="B9445">
        <v>-0.15</v>
      </c>
      <c r="C9445">
        <v>-0.32</v>
      </c>
      <c r="D9445">
        <v>0.49</v>
      </c>
      <c r="E9445">
        <v>8.9999999999999993E-3</v>
      </c>
    </row>
    <row r="9446" spans="1:5">
      <c r="A9446">
        <v>19590807</v>
      </c>
      <c r="B9446">
        <v>-0.62</v>
      </c>
      <c r="C9446">
        <v>0.18</v>
      </c>
      <c r="D9446">
        <v>0.25</v>
      </c>
      <c r="E9446">
        <v>8.9999999999999993E-3</v>
      </c>
    </row>
    <row r="9447" spans="1:5">
      <c r="A9447">
        <v>19590810</v>
      </c>
      <c r="B9447">
        <v>-1.9</v>
      </c>
      <c r="C9447">
        <v>-0.37</v>
      </c>
      <c r="D9447">
        <v>-0.22</v>
      </c>
      <c r="E9447">
        <v>8.9999999999999993E-3</v>
      </c>
    </row>
    <row r="9448" spans="1:5">
      <c r="A9448">
        <v>19590811</v>
      </c>
      <c r="B9448">
        <v>1.2</v>
      </c>
      <c r="C9448">
        <v>0.02</v>
      </c>
      <c r="D9448">
        <v>-0.28000000000000003</v>
      </c>
      <c r="E9448">
        <v>8.9999999999999993E-3</v>
      </c>
    </row>
    <row r="9449" spans="1:5">
      <c r="A9449">
        <v>19590812</v>
      </c>
      <c r="B9449">
        <v>-0.17</v>
      </c>
      <c r="C9449">
        <v>0.42</v>
      </c>
      <c r="D9449">
        <v>-7.0000000000000007E-2</v>
      </c>
      <c r="E9449">
        <v>8.9999999999999993E-3</v>
      </c>
    </row>
    <row r="9450" spans="1:5">
      <c r="A9450">
        <v>19590813</v>
      </c>
      <c r="B9450">
        <v>-0.21</v>
      </c>
      <c r="C9450">
        <v>0.1</v>
      </c>
      <c r="D9450">
        <v>0.16</v>
      </c>
      <c r="E9450">
        <v>8.9999999999999993E-3</v>
      </c>
    </row>
    <row r="9451" spans="1:5">
      <c r="A9451">
        <v>19590814</v>
      </c>
      <c r="B9451">
        <v>0.24</v>
      </c>
      <c r="C9451">
        <v>0.03</v>
      </c>
      <c r="D9451">
        <v>-0.01</v>
      </c>
      <c r="E9451">
        <v>8.9999999999999993E-3</v>
      </c>
    </row>
    <row r="9452" spans="1:5">
      <c r="A9452">
        <v>19590817</v>
      </c>
      <c r="B9452">
        <v>-0.21</v>
      </c>
      <c r="C9452">
        <v>0.14000000000000001</v>
      </c>
      <c r="D9452">
        <v>-0.02</v>
      </c>
      <c r="E9452">
        <v>8.9999999999999993E-3</v>
      </c>
    </row>
    <row r="9453" spans="1:5">
      <c r="A9453">
        <v>19590818</v>
      </c>
      <c r="B9453">
        <v>-0.9</v>
      </c>
      <c r="C9453">
        <v>-0.11</v>
      </c>
      <c r="D9453">
        <v>0.03</v>
      </c>
      <c r="E9453">
        <v>8.9999999999999993E-3</v>
      </c>
    </row>
    <row r="9454" spans="1:5">
      <c r="A9454">
        <v>19590819</v>
      </c>
      <c r="B9454">
        <v>-0.57999999999999996</v>
      </c>
      <c r="C9454">
        <v>-0.18</v>
      </c>
      <c r="D9454">
        <v>-0.25</v>
      </c>
      <c r="E9454">
        <v>8.9999999999999993E-3</v>
      </c>
    </row>
    <row r="9455" spans="1:5">
      <c r="A9455">
        <v>19590820</v>
      </c>
      <c r="B9455">
        <v>1.42</v>
      </c>
      <c r="C9455">
        <v>-0.2</v>
      </c>
      <c r="D9455">
        <v>0.11</v>
      </c>
      <c r="E9455">
        <v>8.9999999999999993E-3</v>
      </c>
    </row>
    <row r="9456" spans="1:5">
      <c r="A9456">
        <v>19590821</v>
      </c>
      <c r="B9456">
        <v>-7.0000000000000007E-2</v>
      </c>
      <c r="C9456">
        <v>0.23</v>
      </c>
      <c r="D9456">
        <v>-0.17</v>
      </c>
      <c r="E9456">
        <v>8.9999999999999993E-3</v>
      </c>
    </row>
    <row r="9457" spans="1:5">
      <c r="A9457">
        <v>19590824</v>
      </c>
      <c r="B9457">
        <v>-0.41</v>
      </c>
      <c r="C9457">
        <v>0.15</v>
      </c>
      <c r="D9457">
        <v>-0.13</v>
      </c>
      <c r="E9457">
        <v>8.9999999999999993E-3</v>
      </c>
    </row>
    <row r="9458" spans="1:5">
      <c r="A9458">
        <v>19590825</v>
      </c>
      <c r="B9458">
        <v>0.24</v>
      </c>
      <c r="C9458">
        <v>0.02</v>
      </c>
      <c r="D9458">
        <v>-0.14000000000000001</v>
      </c>
      <c r="E9458">
        <v>8.9999999999999993E-3</v>
      </c>
    </row>
    <row r="9459" spans="1:5">
      <c r="A9459">
        <v>19590826</v>
      </c>
      <c r="B9459">
        <v>0.15</v>
      </c>
      <c r="C9459">
        <v>-0.04</v>
      </c>
      <c r="D9459">
        <v>0.37</v>
      </c>
      <c r="E9459">
        <v>8.9999999999999993E-3</v>
      </c>
    </row>
    <row r="9460" spans="1:5">
      <c r="A9460">
        <v>19590827</v>
      </c>
      <c r="B9460">
        <v>0.93</v>
      </c>
      <c r="C9460">
        <v>-0.59</v>
      </c>
      <c r="D9460">
        <v>-0.21</v>
      </c>
      <c r="E9460">
        <v>8.9999999999999993E-3</v>
      </c>
    </row>
    <row r="9461" spans="1:5">
      <c r="A9461">
        <v>19590828</v>
      </c>
      <c r="B9461">
        <v>-0.19</v>
      </c>
      <c r="C9461">
        <v>0.22</v>
      </c>
      <c r="D9461">
        <v>0.3</v>
      </c>
      <c r="E9461">
        <v>8.9999999999999993E-3</v>
      </c>
    </row>
    <row r="9462" spans="1:5">
      <c r="A9462">
        <v>19590831</v>
      </c>
      <c r="B9462">
        <v>0.2</v>
      </c>
      <c r="C9462">
        <v>-0.31</v>
      </c>
      <c r="D9462">
        <v>0.17</v>
      </c>
      <c r="E9462">
        <v>8.9999999999999993E-3</v>
      </c>
    </row>
    <row r="9463" spans="1:5">
      <c r="A9463">
        <v>19590901</v>
      </c>
      <c r="B9463">
        <v>-1.2</v>
      </c>
      <c r="C9463">
        <v>0.13</v>
      </c>
      <c r="D9463">
        <v>7.0000000000000007E-2</v>
      </c>
      <c r="E9463">
        <v>1.4999999999999999E-2</v>
      </c>
    </row>
    <row r="9464" spans="1:5">
      <c r="A9464">
        <v>19590902</v>
      </c>
      <c r="B9464">
        <v>0.04</v>
      </c>
      <c r="C9464">
        <v>-0.24</v>
      </c>
      <c r="D9464">
        <v>0.21</v>
      </c>
      <c r="E9464">
        <v>1.4999999999999999E-2</v>
      </c>
    </row>
    <row r="9465" spans="1:5">
      <c r="A9465">
        <v>19590903</v>
      </c>
      <c r="B9465">
        <v>-1.1599999999999999</v>
      </c>
      <c r="C9465">
        <v>-0.01</v>
      </c>
      <c r="D9465">
        <v>-0.15</v>
      </c>
      <c r="E9465">
        <v>1.4999999999999999E-2</v>
      </c>
    </row>
    <row r="9466" spans="1:5">
      <c r="A9466">
        <v>19590904</v>
      </c>
      <c r="B9466">
        <v>0.56000000000000005</v>
      </c>
      <c r="C9466">
        <v>-0.24</v>
      </c>
      <c r="D9466">
        <v>-0.35</v>
      </c>
      <c r="E9466">
        <v>1.4999999999999999E-2</v>
      </c>
    </row>
    <row r="9467" spans="1:5">
      <c r="A9467">
        <v>19590908</v>
      </c>
      <c r="B9467">
        <v>-1.4</v>
      </c>
      <c r="C9467">
        <v>-0.18</v>
      </c>
      <c r="D9467">
        <v>0.06</v>
      </c>
      <c r="E9467">
        <v>1.4999999999999999E-2</v>
      </c>
    </row>
    <row r="9468" spans="1:5">
      <c r="A9468">
        <v>19590909</v>
      </c>
      <c r="B9468">
        <v>-0.79</v>
      </c>
      <c r="C9468">
        <v>-0.19</v>
      </c>
      <c r="D9468">
        <v>0.02</v>
      </c>
      <c r="E9468">
        <v>1.4999999999999999E-2</v>
      </c>
    </row>
    <row r="9469" spans="1:5">
      <c r="A9469">
        <v>19590910</v>
      </c>
      <c r="B9469">
        <v>-0.56999999999999995</v>
      </c>
      <c r="C9469">
        <v>0.33</v>
      </c>
      <c r="D9469">
        <v>-0.14000000000000001</v>
      </c>
      <c r="E9469">
        <v>1.4999999999999999E-2</v>
      </c>
    </row>
    <row r="9470" spans="1:5">
      <c r="A9470">
        <v>19590911</v>
      </c>
      <c r="B9470">
        <v>0.75</v>
      </c>
      <c r="C9470">
        <v>0.2</v>
      </c>
      <c r="D9470">
        <v>0.38</v>
      </c>
      <c r="E9470">
        <v>1.4999999999999999E-2</v>
      </c>
    </row>
    <row r="9471" spans="1:5">
      <c r="A9471">
        <v>19590914</v>
      </c>
      <c r="B9471">
        <v>-0.69</v>
      </c>
      <c r="C9471">
        <v>0.22</v>
      </c>
      <c r="D9471">
        <v>-0.65</v>
      </c>
      <c r="E9471">
        <v>1.4999999999999999E-2</v>
      </c>
    </row>
    <row r="9472" spans="1:5">
      <c r="A9472">
        <v>19590915</v>
      </c>
      <c r="B9472">
        <v>-0.64</v>
      </c>
      <c r="C9472">
        <v>-0.27</v>
      </c>
      <c r="D9472">
        <v>0.33</v>
      </c>
      <c r="E9472">
        <v>1.4999999999999999E-2</v>
      </c>
    </row>
    <row r="9473" spans="1:5">
      <c r="A9473">
        <v>19590916</v>
      </c>
      <c r="B9473">
        <v>0.05</v>
      </c>
      <c r="C9473">
        <v>0.15</v>
      </c>
      <c r="D9473">
        <v>-0.12</v>
      </c>
      <c r="E9473">
        <v>1.4999999999999999E-2</v>
      </c>
    </row>
    <row r="9474" spans="1:5">
      <c r="A9474">
        <v>19590917</v>
      </c>
      <c r="B9474">
        <v>-0.49</v>
      </c>
      <c r="C9474">
        <v>-0.03</v>
      </c>
      <c r="D9474">
        <v>-0.19</v>
      </c>
      <c r="E9474">
        <v>1.4999999999999999E-2</v>
      </c>
    </row>
    <row r="9475" spans="1:5">
      <c r="A9475">
        <v>19590918</v>
      </c>
      <c r="B9475">
        <v>-0.7</v>
      </c>
      <c r="C9475">
        <v>-0.14000000000000001</v>
      </c>
      <c r="D9475">
        <v>-0.11</v>
      </c>
      <c r="E9475">
        <v>1.4999999999999999E-2</v>
      </c>
    </row>
    <row r="9476" spans="1:5">
      <c r="A9476">
        <v>19590921</v>
      </c>
      <c r="B9476">
        <v>-1.52</v>
      </c>
      <c r="C9476">
        <v>-0.38</v>
      </c>
      <c r="D9476">
        <v>0.38</v>
      </c>
      <c r="E9476">
        <v>1.4999999999999999E-2</v>
      </c>
    </row>
    <row r="9477" spans="1:5">
      <c r="A9477">
        <v>19590922</v>
      </c>
      <c r="B9477">
        <v>-0.27</v>
      </c>
      <c r="C9477">
        <v>-0.02</v>
      </c>
      <c r="D9477">
        <v>0.11</v>
      </c>
      <c r="E9477">
        <v>1.4999999999999999E-2</v>
      </c>
    </row>
    <row r="9478" spans="1:5">
      <c r="A9478">
        <v>19590923</v>
      </c>
      <c r="B9478">
        <v>1.37</v>
      </c>
      <c r="C9478">
        <v>0.21</v>
      </c>
      <c r="D9478">
        <v>0.01</v>
      </c>
      <c r="E9478">
        <v>1.4999999999999999E-2</v>
      </c>
    </row>
    <row r="9479" spans="1:5">
      <c r="A9479">
        <v>19590924</v>
      </c>
      <c r="B9479">
        <v>1.64</v>
      </c>
      <c r="C9479">
        <v>0.17</v>
      </c>
      <c r="D9479">
        <v>0.2</v>
      </c>
      <c r="E9479">
        <v>1.4999999999999999E-2</v>
      </c>
    </row>
    <row r="9480" spans="1:5">
      <c r="A9480">
        <v>19590925</v>
      </c>
      <c r="B9480">
        <v>-0.03</v>
      </c>
      <c r="C9480">
        <v>0.09</v>
      </c>
      <c r="D9480">
        <v>-0.44</v>
      </c>
      <c r="E9480">
        <v>1.4999999999999999E-2</v>
      </c>
    </row>
    <row r="9481" spans="1:5">
      <c r="A9481">
        <v>19590928</v>
      </c>
      <c r="B9481">
        <v>0.66</v>
      </c>
      <c r="C9481">
        <v>-0.02</v>
      </c>
      <c r="D9481">
        <v>0.05</v>
      </c>
      <c r="E9481">
        <v>1.4999999999999999E-2</v>
      </c>
    </row>
    <row r="9482" spans="1:5">
      <c r="A9482">
        <v>19590929</v>
      </c>
      <c r="B9482">
        <v>0.56999999999999995</v>
      </c>
      <c r="C9482">
        <v>-0.35</v>
      </c>
      <c r="D9482">
        <v>0.42</v>
      </c>
      <c r="E9482">
        <v>1.4999999999999999E-2</v>
      </c>
    </row>
    <row r="9483" spans="1:5">
      <c r="A9483">
        <v>19590930</v>
      </c>
      <c r="B9483">
        <v>-1.02</v>
      </c>
      <c r="C9483">
        <v>0.44</v>
      </c>
      <c r="D9483">
        <v>0.49</v>
      </c>
      <c r="E9483">
        <v>1.4999999999999999E-2</v>
      </c>
    </row>
    <row r="9484" spans="1:5">
      <c r="A9484">
        <v>19591001</v>
      </c>
      <c r="B9484">
        <v>0.14000000000000001</v>
      </c>
      <c r="C9484">
        <v>0.2</v>
      </c>
      <c r="D9484">
        <v>0.32</v>
      </c>
      <c r="E9484">
        <v>1.4E-2</v>
      </c>
    </row>
    <row r="9485" spans="1:5">
      <c r="A9485">
        <v>19591002</v>
      </c>
      <c r="B9485">
        <v>0.41</v>
      </c>
      <c r="C9485">
        <v>0.09</v>
      </c>
      <c r="D9485">
        <v>-0.64</v>
      </c>
      <c r="E9485">
        <v>1.4E-2</v>
      </c>
    </row>
    <row r="9486" spans="1:5">
      <c r="A9486">
        <v>19591005</v>
      </c>
      <c r="B9486">
        <v>-0.13</v>
      </c>
      <c r="C9486">
        <v>0.06</v>
      </c>
      <c r="D9486">
        <v>-0.39</v>
      </c>
      <c r="E9486">
        <v>1.4E-2</v>
      </c>
    </row>
    <row r="9487" spans="1:5">
      <c r="A9487">
        <v>19591006</v>
      </c>
      <c r="B9487">
        <v>-0.06</v>
      </c>
      <c r="C9487">
        <v>0.13</v>
      </c>
      <c r="D9487">
        <v>0.05</v>
      </c>
      <c r="E9487">
        <v>1.4E-2</v>
      </c>
    </row>
    <row r="9488" spans="1:5">
      <c r="A9488">
        <v>19591007</v>
      </c>
      <c r="B9488">
        <v>-0.19</v>
      </c>
      <c r="C9488">
        <v>0.34</v>
      </c>
      <c r="D9488">
        <v>0.01</v>
      </c>
      <c r="E9488">
        <v>1.4E-2</v>
      </c>
    </row>
    <row r="9489" spans="1:5">
      <c r="A9489">
        <v>19591008</v>
      </c>
      <c r="B9489">
        <v>-0.18</v>
      </c>
      <c r="C9489">
        <v>0.44</v>
      </c>
      <c r="D9489">
        <v>-0.1</v>
      </c>
      <c r="E9489">
        <v>1.4E-2</v>
      </c>
    </row>
    <row r="9490" spans="1:5">
      <c r="A9490">
        <v>19591009</v>
      </c>
      <c r="B9490">
        <v>0.35</v>
      </c>
      <c r="C9490">
        <v>-0.06</v>
      </c>
      <c r="D9490">
        <v>-0.08</v>
      </c>
      <c r="E9490">
        <v>1.4E-2</v>
      </c>
    </row>
    <row r="9491" spans="1:5">
      <c r="A9491">
        <v>19591012</v>
      </c>
      <c r="B9491">
        <v>0.55000000000000004</v>
      </c>
      <c r="C9491">
        <v>0.01</v>
      </c>
      <c r="D9491">
        <v>-0.17</v>
      </c>
      <c r="E9491">
        <v>1.4E-2</v>
      </c>
    </row>
    <row r="9492" spans="1:5">
      <c r="A9492">
        <v>19591013</v>
      </c>
      <c r="B9492">
        <v>-0.3</v>
      </c>
      <c r="C9492">
        <v>-0.01</v>
      </c>
      <c r="D9492">
        <v>-0.13</v>
      </c>
      <c r="E9492">
        <v>1.4E-2</v>
      </c>
    </row>
    <row r="9493" spans="1:5">
      <c r="A9493">
        <v>19591014</v>
      </c>
      <c r="B9493">
        <v>-0.74</v>
      </c>
      <c r="C9493">
        <v>-0.06</v>
      </c>
      <c r="D9493">
        <v>0.41</v>
      </c>
      <c r="E9493">
        <v>1.4E-2</v>
      </c>
    </row>
    <row r="9494" spans="1:5">
      <c r="A9494">
        <v>19591015</v>
      </c>
      <c r="B9494">
        <v>0.27</v>
      </c>
      <c r="C9494">
        <v>-0.19</v>
      </c>
      <c r="D9494">
        <v>0.23</v>
      </c>
      <c r="E9494">
        <v>1.4E-2</v>
      </c>
    </row>
    <row r="9495" spans="1:5">
      <c r="A9495">
        <v>19591016</v>
      </c>
      <c r="B9495">
        <v>0.81</v>
      </c>
      <c r="C9495">
        <v>0.14000000000000001</v>
      </c>
      <c r="D9495">
        <v>0.04</v>
      </c>
      <c r="E9495">
        <v>1.4E-2</v>
      </c>
    </row>
    <row r="9496" spans="1:5">
      <c r="A9496">
        <v>19591019</v>
      </c>
      <c r="B9496">
        <v>-0.55000000000000004</v>
      </c>
      <c r="C9496">
        <v>0.28999999999999998</v>
      </c>
      <c r="D9496">
        <v>-0.13</v>
      </c>
      <c r="E9496">
        <v>1.4E-2</v>
      </c>
    </row>
    <row r="9497" spans="1:5">
      <c r="A9497">
        <v>19591020</v>
      </c>
      <c r="B9497">
        <v>-0.61</v>
      </c>
      <c r="C9497">
        <v>0</v>
      </c>
      <c r="D9497">
        <v>0.06</v>
      </c>
      <c r="E9497">
        <v>1.4E-2</v>
      </c>
    </row>
    <row r="9498" spans="1:5">
      <c r="A9498">
        <v>19591021</v>
      </c>
      <c r="B9498">
        <v>-0.18</v>
      </c>
      <c r="C9498">
        <v>0.22</v>
      </c>
      <c r="D9498">
        <v>-0.08</v>
      </c>
      <c r="E9498">
        <v>1.4E-2</v>
      </c>
    </row>
    <row r="9499" spans="1:5">
      <c r="A9499">
        <v>19591022</v>
      </c>
      <c r="B9499">
        <v>-0.93</v>
      </c>
      <c r="C9499">
        <v>0.42</v>
      </c>
      <c r="D9499">
        <v>-0.25</v>
      </c>
      <c r="E9499">
        <v>1.4E-2</v>
      </c>
    </row>
    <row r="9500" spans="1:5">
      <c r="A9500">
        <v>19591023</v>
      </c>
      <c r="B9500">
        <v>1.07</v>
      </c>
      <c r="C9500">
        <v>-0.33</v>
      </c>
      <c r="D9500">
        <v>-0.11</v>
      </c>
      <c r="E9500">
        <v>1.4E-2</v>
      </c>
    </row>
    <row r="9501" spans="1:5">
      <c r="A9501">
        <v>19591026</v>
      </c>
      <c r="B9501">
        <v>0.63</v>
      </c>
      <c r="C9501">
        <v>-0.13</v>
      </c>
      <c r="D9501">
        <v>-0.15</v>
      </c>
      <c r="E9501">
        <v>1.4E-2</v>
      </c>
    </row>
    <row r="9502" spans="1:5">
      <c r="A9502">
        <v>19591027</v>
      </c>
      <c r="B9502">
        <v>0.79</v>
      </c>
      <c r="C9502">
        <v>-0.79</v>
      </c>
      <c r="D9502">
        <v>-0.54</v>
      </c>
      <c r="E9502">
        <v>1.4E-2</v>
      </c>
    </row>
    <row r="9503" spans="1:5">
      <c r="A9503">
        <v>19591028</v>
      </c>
      <c r="B9503">
        <v>0.05</v>
      </c>
      <c r="C9503">
        <v>-0.05</v>
      </c>
      <c r="D9503">
        <v>-0.37</v>
      </c>
      <c r="E9503">
        <v>1.4E-2</v>
      </c>
    </row>
    <row r="9504" spans="1:5">
      <c r="A9504">
        <v>19591029</v>
      </c>
      <c r="B9504">
        <v>-0.1</v>
      </c>
      <c r="C9504">
        <v>0.27</v>
      </c>
      <c r="D9504">
        <v>-0.01</v>
      </c>
      <c r="E9504">
        <v>1.4E-2</v>
      </c>
    </row>
    <row r="9505" spans="1:5">
      <c r="A9505">
        <v>19591030</v>
      </c>
      <c r="B9505">
        <v>0.18</v>
      </c>
      <c r="C9505">
        <v>0.28000000000000003</v>
      </c>
      <c r="D9505">
        <v>-0.11</v>
      </c>
      <c r="E9505">
        <v>1.4E-2</v>
      </c>
    </row>
    <row r="9506" spans="1:5">
      <c r="A9506">
        <v>19591102</v>
      </c>
      <c r="B9506">
        <v>-0.15</v>
      </c>
      <c r="C9506">
        <v>0.25</v>
      </c>
      <c r="D9506">
        <v>-0.3</v>
      </c>
      <c r="E9506">
        <v>1.2999999999999999E-2</v>
      </c>
    </row>
    <row r="9507" spans="1:5">
      <c r="A9507">
        <v>19591104</v>
      </c>
      <c r="B9507">
        <v>-0.15</v>
      </c>
      <c r="C9507">
        <v>0.02</v>
      </c>
      <c r="D9507">
        <v>0.03</v>
      </c>
      <c r="E9507">
        <v>1.2999999999999999E-2</v>
      </c>
    </row>
    <row r="9508" spans="1:5">
      <c r="A9508">
        <v>19591105</v>
      </c>
      <c r="B9508">
        <v>0.1</v>
      </c>
      <c r="C9508">
        <v>-0.05</v>
      </c>
      <c r="D9508">
        <v>-0.35</v>
      </c>
      <c r="E9508">
        <v>1.2999999999999999E-2</v>
      </c>
    </row>
    <row r="9509" spans="1:5">
      <c r="A9509">
        <v>19591106</v>
      </c>
      <c r="B9509">
        <v>0.54</v>
      </c>
      <c r="C9509">
        <v>-0.23</v>
      </c>
      <c r="D9509">
        <v>0.48</v>
      </c>
      <c r="E9509">
        <v>1.2999999999999999E-2</v>
      </c>
    </row>
    <row r="9510" spans="1:5">
      <c r="A9510">
        <v>19591109</v>
      </c>
      <c r="B9510">
        <v>-0.15</v>
      </c>
      <c r="C9510">
        <v>0.05</v>
      </c>
      <c r="D9510">
        <v>-0.04</v>
      </c>
      <c r="E9510">
        <v>1.2999999999999999E-2</v>
      </c>
    </row>
    <row r="9511" spans="1:5">
      <c r="A9511">
        <v>19591110</v>
      </c>
      <c r="B9511">
        <v>0.03</v>
      </c>
      <c r="C9511">
        <v>0.45</v>
      </c>
      <c r="D9511">
        <v>-0.25</v>
      </c>
      <c r="E9511">
        <v>1.2999999999999999E-2</v>
      </c>
    </row>
    <row r="9512" spans="1:5">
      <c r="A9512">
        <v>19591111</v>
      </c>
      <c r="B9512">
        <v>0.06</v>
      </c>
      <c r="C9512">
        <v>0.37</v>
      </c>
      <c r="D9512">
        <v>-0.25</v>
      </c>
      <c r="E9512">
        <v>1.2999999999999999E-2</v>
      </c>
    </row>
    <row r="9513" spans="1:5">
      <c r="A9513">
        <v>19591112</v>
      </c>
      <c r="B9513">
        <v>-0.5</v>
      </c>
      <c r="C9513">
        <v>0.3</v>
      </c>
      <c r="D9513">
        <v>-0.23</v>
      </c>
      <c r="E9513">
        <v>1.2999999999999999E-2</v>
      </c>
    </row>
    <row r="9514" spans="1:5">
      <c r="A9514">
        <v>19591113</v>
      </c>
      <c r="B9514">
        <v>-0.55000000000000004</v>
      </c>
      <c r="C9514">
        <v>0.42</v>
      </c>
      <c r="D9514">
        <v>-0.16</v>
      </c>
      <c r="E9514">
        <v>1.2999999999999999E-2</v>
      </c>
    </row>
    <row r="9515" spans="1:5">
      <c r="A9515">
        <v>19591116</v>
      </c>
      <c r="B9515">
        <v>-1.03</v>
      </c>
      <c r="C9515">
        <v>0.54</v>
      </c>
      <c r="D9515">
        <v>-0.47</v>
      </c>
      <c r="E9515">
        <v>1.2999999999999999E-2</v>
      </c>
    </row>
    <row r="9516" spans="1:5">
      <c r="A9516">
        <v>19591117</v>
      </c>
      <c r="B9516">
        <v>0.25</v>
      </c>
      <c r="C9516">
        <v>-0.21</v>
      </c>
      <c r="D9516">
        <v>-0.48</v>
      </c>
      <c r="E9516">
        <v>1.2999999999999999E-2</v>
      </c>
    </row>
    <row r="9517" spans="1:5">
      <c r="A9517">
        <v>19591118</v>
      </c>
      <c r="B9517">
        <v>1.03</v>
      </c>
      <c r="C9517">
        <v>-0.5</v>
      </c>
      <c r="D9517">
        <v>0.28999999999999998</v>
      </c>
      <c r="E9517">
        <v>1.2999999999999999E-2</v>
      </c>
    </row>
    <row r="9518" spans="1:5">
      <c r="A9518">
        <v>19591119</v>
      </c>
      <c r="B9518">
        <v>-0.09</v>
      </c>
      <c r="C9518">
        <v>-0.03</v>
      </c>
      <c r="D9518">
        <v>0.03</v>
      </c>
      <c r="E9518">
        <v>1.2999999999999999E-2</v>
      </c>
    </row>
    <row r="9519" spans="1:5">
      <c r="A9519">
        <v>19591120</v>
      </c>
      <c r="B9519">
        <v>7.0000000000000007E-2</v>
      </c>
      <c r="C9519">
        <v>0.23</v>
      </c>
      <c r="D9519">
        <v>-0.18</v>
      </c>
      <c r="E9519">
        <v>1.2999999999999999E-2</v>
      </c>
    </row>
    <row r="9520" spans="1:5">
      <c r="A9520">
        <v>19591123</v>
      </c>
      <c r="B9520">
        <v>0.17</v>
      </c>
      <c r="C9520">
        <v>0.21</v>
      </c>
      <c r="D9520">
        <v>-1.01</v>
      </c>
      <c r="E9520">
        <v>1.2999999999999999E-2</v>
      </c>
    </row>
    <row r="9521" spans="1:5">
      <c r="A9521">
        <v>19591124</v>
      </c>
      <c r="B9521">
        <v>0.44</v>
      </c>
      <c r="C9521">
        <v>-7.0000000000000007E-2</v>
      </c>
      <c r="D9521">
        <v>-0.42</v>
      </c>
      <c r="E9521">
        <v>1.2999999999999999E-2</v>
      </c>
    </row>
    <row r="9522" spans="1:5">
      <c r="A9522">
        <v>19591125</v>
      </c>
      <c r="B9522">
        <v>0.16</v>
      </c>
      <c r="C9522">
        <v>-0.18</v>
      </c>
      <c r="D9522">
        <v>-0.13</v>
      </c>
      <c r="E9522">
        <v>1.2999999999999999E-2</v>
      </c>
    </row>
    <row r="9523" spans="1:5">
      <c r="A9523">
        <v>19591127</v>
      </c>
      <c r="B9523">
        <v>0.47</v>
      </c>
      <c r="C9523">
        <v>-0.18</v>
      </c>
      <c r="D9523">
        <v>0.28000000000000003</v>
      </c>
      <c r="E9523">
        <v>1.2999999999999999E-2</v>
      </c>
    </row>
    <row r="9524" spans="1:5">
      <c r="A9524">
        <v>19591130</v>
      </c>
      <c r="B9524">
        <v>0.93</v>
      </c>
      <c r="C9524">
        <v>-0.17</v>
      </c>
      <c r="D9524">
        <v>-0.05</v>
      </c>
      <c r="E9524">
        <v>1.2999999999999999E-2</v>
      </c>
    </row>
    <row r="9525" spans="1:5">
      <c r="A9525">
        <v>19591201</v>
      </c>
      <c r="B9525">
        <v>0.68</v>
      </c>
      <c r="C9525">
        <v>-0.26</v>
      </c>
      <c r="D9525">
        <v>-0.34</v>
      </c>
      <c r="E9525">
        <v>1.4999999999999999E-2</v>
      </c>
    </row>
    <row r="9526" spans="1:5">
      <c r="A9526">
        <v>19591202</v>
      </c>
      <c r="B9526">
        <v>-0.21</v>
      </c>
      <c r="C9526">
        <v>0.03</v>
      </c>
      <c r="D9526">
        <v>0.05</v>
      </c>
      <c r="E9526">
        <v>1.4999999999999999E-2</v>
      </c>
    </row>
    <row r="9527" spans="1:5">
      <c r="A9527">
        <v>19591203</v>
      </c>
      <c r="B9527">
        <v>0.27</v>
      </c>
      <c r="C9527">
        <v>0.17</v>
      </c>
      <c r="D9527">
        <v>0.18</v>
      </c>
      <c r="E9527">
        <v>1.4999999999999999E-2</v>
      </c>
    </row>
    <row r="9528" spans="1:5">
      <c r="A9528">
        <v>19591204</v>
      </c>
      <c r="B9528">
        <v>0.22</v>
      </c>
      <c r="C9528">
        <v>0.34</v>
      </c>
      <c r="D9528">
        <v>-0.1</v>
      </c>
      <c r="E9528">
        <v>1.4999999999999999E-2</v>
      </c>
    </row>
    <row r="9529" spans="1:5">
      <c r="A9529">
        <v>19591207</v>
      </c>
      <c r="B9529">
        <v>0.28000000000000003</v>
      </c>
      <c r="C9529">
        <v>7.0000000000000007E-2</v>
      </c>
      <c r="D9529">
        <v>0.08</v>
      </c>
      <c r="E9529">
        <v>1.4999999999999999E-2</v>
      </c>
    </row>
    <row r="9530" spans="1:5">
      <c r="A9530">
        <v>19591208</v>
      </c>
      <c r="B9530">
        <v>0.54</v>
      </c>
      <c r="C9530">
        <v>-0.32</v>
      </c>
      <c r="D9530">
        <v>0.18</v>
      </c>
      <c r="E9530">
        <v>1.4999999999999999E-2</v>
      </c>
    </row>
    <row r="9531" spans="1:5">
      <c r="A9531">
        <v>19591209</v>
      </c>
      <c r="B9531">
        <v>-0.64</v>
      </c>
      <c r="C9531">
        <v>-0.05</v>
      </c>
      <c r="D9531">
        <v>0.47</v>
      </c>
      <c r="E9531">
        <v>1.4999999999999999E-2</v>
      </c>
    </row>
    <row r="9532" spans="1:5">
      <c r="A9532">
        <v>19591210</v>
      </c>
      <c r="B9532">
        <v>0.09</v>
      </c>
      <c r="C9532">
        <v>-0.18</v>
      </c>
      <c r="D9532">
        <v>-0.02</v>
      </c>
      <c r="E9532">
        <v>1.4999999999999999E-2</v>
      </c>
    </row>
    <row r="9533" spans="1:5">
      <c r="A9533">
        <v>19591211</v>
      </c>
      <c r="B9533">
        <v>-0.18</v>
      </c>
      <c r="C9533">
        <v>0.47</v>
      </c>
      <c r="D9533">
        <v>-0.15</v>
      </c>
      <c r="E9533">
        <v>1.4999999999999999E-2</v>
      </c>
    </row>
    <row r="9534" spans="1:5">
      <c r="A9534">
        <v>19591214</v>
      </c>
      <c r="B9534">
        <v>0.25</v>
      </c>
      <c r="C9534">
        <v>-0.32</v>
      </c>
      <c r="D9534">
        <v>0.34</v>
      </c>
      <c r="E9534">
        <v>1.4999999999999999E-2</v>
      </c>
    </row>
    <row r="9535" spans="1:5">
      <c r="A9535">
        <v>19591215</v>
      </c>
      <c r="B9535">
        <v>-0.28999999999999998</v>
      </c>
      <c r="C9535">
        <v>-0.15</v>
      </c>
      <c r="D9535">
        <v>0.22</v>
      </c>
      <c r="E9535">
        <v>1.4999999999999999E-2</v>
      </c>
    </row>
    <row r="9536" spans="1:5">
      <c r="A9536">
        <v>19591216</v>
      </c>
      <c r="B9536">
        <v>0.13</v>
      </c>
      <c r="C9536">
        <v>0.01</v>
      </c>
      <c r="D9536">
        <v>-0.05</v>
      </c>
      <c r="E9536">
        <v>1.4999999999999999E-2</v>
      </c>
    </row>
    <row r="9537" spans="1:5">
      <c r="A9537">
        <v>19591217</v>
      </c>
      <c r="B9537">
        <v>-0.14000000000000001</v>
      </c>
      <c r="C9537">
        <v>0.34</v>
      </c>
      <c r="D9537">
        <v>-0.01</v>
      </c>
      <c r="E9537">
        <v>1.4999999999999999E-2</v>
      </c>
    </row>
    <row r="9538" spans="1:5">
      <c r="A9538">
        <v>19591218</v>
      </c>
      <c r="B9538">
        <v>0.45</v>
      </c>
      <c r="C9538">
        <v>-0.19</v>
      </c>
      <c r="D9538">
        <v>-7.0000000000000007E-2</v>
      </c>
      <c r="E9538">
        <v>1.4999999999999999E-2</v>
      </c>
    </row>
    <row r="9539" spans="1:5">
      <c r="A9539">
        <v>19591221</v>
      </c>
      <c r="B9539">
        <v>0.09</v>
      </c>
      <c r="C9539">
        <v>7.0000000000000007E-2</v>
      </c>
      <c r="D9539">
        <v>-0.16</v>
      </c>
      <c r="E9539">
        <v>1.4999999999999999E-2</v>
      </c>
    </row>
    <row r="9540" spans="1:5">
      <c r="A9540">
        <v>19591222</v>
      </c>
      <c r="B9540">
        <v>-0.17</v>
      </c>
      <c r="C9540">
        <v>0.36</v>
      </c>
      <c r="D9540">
        <v>0.03</v>
      </c>
      <c r="E9540">
        <v>1.4999999999999999E-2</v>
      </c>
    </row>
    <row r="9541" spans="1:5">
      <c r="A9541">
        <v>19591223</v>
      </c>
      <c r="B9541">
        <v>-0.27</v>
      </c>
      <c r="C9541">
        <v>0.23</v>
      </c>
      <c r="D9541">
        <v>-0.37</v>
      </c>
      <c r="E9541">
        <v>1.4999999999999999E-2</v>
      </c>
    </row>
    <row r="9542" spans="1:5">
      <c r="A9542">
        <v>19591224</v>
      </c>
      <c r="B9542">
        <v>0.09</v>
      </c>
      <c r="C9542">
        <v>0.02</v>
      </c>
      <c r="D9542">
        <v>0.17</v>
      </c>
      <c r="E9542">
        <v>1.4999999999999999E-2</v>
      </c>
    </row>
    <row r="9543" spans="1:5">
      <c r="A9543">
        <v>19591228</v>
      </c>
      <c r="B9543">
        <v>-0.13</v>
      </c>
      <c r="C9543">
        <v>-0.35</v>
      </c>
      <c r="D9543">
        <v>-0.28999999999999998</v>
      </c>
      <c r="E9543">
        <v>1.4999999999999999E-2</v>
      </c>
    </row>
    <row r="9544" spans="1:5">
      <c r="A9544">
        <v>19591229</v>
      </c>
      <c r="B9544">
        <v>0.4</v>
      </c>
      <c r="C9544">
        <v>-0.42</v>
      </c>
      <c r="D9544">
        <v>-0.19</v>
      </c>
      <c r="E9544">
        <v>1.4999999999999999E-2</v>
      </c>
    </row>
    <row r="9545" spans="1:5">
      <c r="A9545">
        <v>19591230</v>
      </c>
      <c r="B9545">
        <v>0.79</v>
      </c>
      <c r="C9545">
        <v>-0.36</v>
      </c>
      <c r="D9545">
        <v>0.05</v>
      </c>
      <c r="E9545">
        <v>1.4999999999999999E-2</v>
      </c>
    </row>
    <row r="9546" spans="1:5">
      <c r="A9546">
        <v>19591231</v>
      </c>
      <c r="B9546">
        <v>0.19</v>
      </c>
      <c r="C9546">
        <v>-7.0000000000000007E-2</v>
      </c>
      <c r="D9546">
        <v>-0.05</v>
      </c>
      <c r="E9546">
        <v>1.4999999999999999E-2</v>
      </c>
    </row>
    <row r="9547" spans="1:5">
      <c r="A9547">
        <v>19600104</v>
      </c>
      <c r="B9547">
        <v>-0.03</v>
      </c>
      <c r="C9547">
        <v>0.6</v>
      </c>
      <c r="D9547">
        <v>0.7</v>
      </c>
      <c r="E9547">
        <v>1.7000000000000001E-2</v>
      </c>
    </row>
    <row r="9548" spans="1:5">
      <c r="A9548">
        <v>19600105</v>
      </c>
      <c r="B9548">
        <v>0.78</v>
      </c>
      <c r="C9548">
        <v>-0.4</v>
      </c>
      <c r="D9548">
        <v>0.54</v>
      </c>
      <c r="E9548">
        <v>1.7000000000000001E-2</v>
      </c>
    </row>
    <row r="9549" spans="1:5">
      <c r="A9549">
        <v>19600106</v>
      </c>
      <c r="B9549">
        <v>-0.47</v>
      </c>
      <c r="C9549">
        <v>0.13</v>
      </c>
      <c r="D9549">
        <v>0.36</v>
      </c>
      <c r="E9549">
        <v>1.7000000000000001E-2</v>
      </c>
    </row>
    <row r="9550" spans="1:5">
      <c r="A9550">
        <v>19600107</v>
      </c>
      <c r="B9550">
        <v>-0.65</v>
      </c>
      <c r="C9550">
        <v>0.37</v>
      </c>
      <c r="D9550">
        <v>0.08</v>
      </c>
      <c r="E9550">
        <v>1.7000000000000001E-2</v>
      </c>
    </row>
    <row r="9551" spans="1:5">
      <c r="A9551">
        <v>19600108</v>
      </c>
      <c r="B9551">
        <v>-0.33</v>
      </c>
      <c r="C9551">
        <v>0.18</v>
      </c>
      <c r="D9551">
        <v>0.1</v>
      </c>
      <c r="E9551">
        <v>1.7000000000000001E-2</v>
      </c>
    </row>
    <row r="9552" spans="1:5">
      <c r="A9552">
        <v>19600111</v>
      </c>
      <c r="B9552">
        <v>-1.1499999999999999</v>
      </c>
      <c r="C9552">
        <v>0.48</v>
      </c>
      <c r="D9552">
        <v>0.32</v>
      </c>
      <c r="E9552">
        <v>1.7000000000000001E-2</v>
      </c>
    </row>
    <row r="9553" spans="1:5">
      <c r="A9553">
        <v>19600112</v>
      </c>
      <c r="B9553">
        <v>-0.57999999999999996</v>
      </c>
      <c r="C9553">
        <v>0.01</v>
      </c>
      <c r="D9553">
        <v>0.45</v>
      </c>
      <c r="E9553">
        <v>1.7000000000000001E-2</v>
      </c>
    </row>
    <row r="9554" spans="1:5">
      <c r="A9554">
        <v>19600113</v>
      </c>
      <c r="B9554">
        <v>-0.53</v>
      </c>
      <c r="C9554">
        <v>0.38</v>
      </c>
      <c r="D9554">
        <v>0.04</v>
      </c>
      <c r="E9554">
        <v>1.7000000000000001E-2</v>
      </c>
    </row>
    <row r="9555" spans="1:5">
      <c r="A9555">
        <v>19600114</v>
      </c>
      <c r="B9555">
        <v>0.56000000000000005</v>
      </c>
      <c r="C9555">
        <v>-0.2</v>
      </c>
      <c r="D9555">
        <v>0.13</v>
      </c>
      <c r="E9555">
        <v>1.7000000000000001E-2</v>
      </c>
    </row>
    <row r="9556" spans="1:5">
      <c r="A9556">
        <v>19600115</v>
      </c>
      <c r="B9556">
        <v>0.01</v>
      </c>
      <c r="C9556">
        <v>0.38</v>
      </c>
      <c r="D9556">
        <v>0.15</v>
      </c>
      <c r="E9556">
        <v>1.7000000000000001E-2</v>
      </c>
    </row>
    <row r="9557" spans="1:5">
      <c r="A9557">
        <v>19600118</v>
      </c>
      <c r="B9557">
        <v>-0.84</v>
      </c>
      <c r="C9557">
        <v>0.22</v>
      </c>
      <c r="D9557">
        <v>-0.23</v>
      </c>
      <c r="E9557">
        <v>1.7000000000000001E-2</v>
      </c>
    </row>
    <row r="9558" spans="1:5">
      <c r="A9558">
        <v>19600119</v>
      </c>
      <c r="B9558">
        <v>-1</v>
      </c>
      <c r="C9558">
        <v>0.01</v>
      </c>
      <c r="D9558">
        <v>0.25</v>
      </c>
      <c r="E9558">
        <v>1.7000000000000001E-2</v>
      </c>
    </row>
    <row r="9559" spans="1:5">
      <c r="A9559">
        <v>19600120</v>
      </c>
      <c r="B9559">
        <v>-0.3</v>
      </c>
      <c r="C9559">
        <v>0.18</v>
      </c>
      <c r="D9559">
        <v>7.0000000000000007E-2</v>
      </c>
      <c r="E9559">
        <v>1.7000000000000001E-2</v>
      </c>
    </row>
    <row r="9560" spans="1:5">
      <c r="A9560">
        <v>19600121</v>
      </c>
      <c r="B9560">
        <v>0.22</v>
      </c>
      <c r="C9560">
        <v>0.03</v>
      </c>
      <c r="D9560">
        <v>0.22</v>
      </c>
      <c r="E9560">
        <v>1.7000000000000001E-2</v>
      </c>
    </row>
    <row r="9561" spans="1:5">
      <c r="A9561">
        <v>19600122</v>
      </c>
      <c r="B9561">
        <v>0.28000000000000003</v>
      </c>
      <c r="C9561">
        <v>0.04</v>
      </c>
      <c r="D9561">
        <v>-0.25</v>
      </c>
      <c r="E9561">
        <v>1.7000000000000001E-2</v>
      </c>
    </row>
    <row r="9562" spans="1:5">
      <c r="A9562">
        <v>19600125</v>
      </c>
      <c r="B9562">
        <v>-1.05</v>
      </c>
      <c r="C9562">
        <v>-0.14000000000000001</v>
      </c>
      <c r="D9562">
        <v>-0.1</v>
      </c>
      <c r="E9562">
        <v>1.7000000000000001E-2</v>
      </c>
    </row>
    <row r="9563" spans="1:5">
      <c r="A9563">
        <v>19600126</v>
      </c>
      <c r="B9563">
        <v>0.15</v>
      </c>
      <c r="C9563">
        <v>-0.18</v>
      </c>
      <c r="D9563">
        <v>0.16</v>
      </c>
      <c r="E9563">
        <v>1.7000000000000001E-2</v>
      </c>
    </row>
    <row r="9564" spans="1:5">
      <c r="A9564">
        <v>19600127</v>
      </c>
      <c r="B9564">
        <v>-0.28000000000000003</v>
      </c>
      <c r="C9564">
        <v>-0.03</v>
      </c>
      <c r="D9564">
        <v>0.13</v>
      </c>
      <c r="E9564">
        <v>1.7000000000000001E-2</v>
      </c>
    </row>
    <row r="9565" spans="1:5">
      <c r="A9565">
        <v>19600128</v>
      </c>
      <c r="B9565">
        <v>-1</v>
      </c>
      <c r="C9565">
        <v>0.42</v>
      </c>
      <c r="D9565">
        <v>-0.18</v>
      </c>
      <c r="E9565">
        <v>1.7000000000000001E-2</v>
      </c>
    </row>
    <row r="9566" spans="1:5">
      <c r="A9566">
        <v>19600129</v>
      </c>
      <c r="B9566">
        <v>-0.97</v>
      </c>
      <c r="C9566">
        <v>-0.28000000000000003</v>
      </c>
      <c r="D9566">
        <v>-7.0000000000000007E-2</v>
      </c>
      <c r="E9566">
        <v>1.7000000000000001E-2</v>
      </c>
    </row>
    <row r="9567" spans="1:5">
      <c r="A9567">
        <v>19600201</v>
      </c>
      <c r="B9567">
        <v>0.5</v>
      </c>
      <c r="C9567">
        <v>-0.5</v>
      </c>
      <c r="D9567">
        <v>-0.22</v>
      </c>
      <c r="E9567">
        <v>1.4E-2</v>
      </c>
    </row>
    <row r="9568" spans="1:5">
      <c r="A9568">
        <v>19600202</v>
      </c>
      <c r="B9568">
        <v>1.54</v>
      </c>
      <c r="C9568">
        <v>-0.17</v>
      </c>
      <c r="D9568">
        <v>-0.43</v>
      </c>
      <c r="E9568">
        <v>1.4E-2</v>
      </c>
    </row>
    <row r="9569" spans="1:5">
      <c r="A9569">
        <v>19600203</v>
      </c>
      <c r="B9569">
        <v>-0.83</v>
      </c>
      <c r="C9569">
        <v>0.31</v>
      </c>
      <c r="D9569">
        <v>-0.02</v>
      </c>
      <c r="E9569">
        <v>1.4E-2</v>
      </c>
    </row>
    <row r="9570" spans="1:5">
      <c r="A9570">
        <v>19600204</v>
      </c>
      <c r="B9570">
        <v>-0.08</v>
      </c>
      <c r="C9570">
        <v>-0.08</v>
      </c>
      <c r="D9570">
        <v>0.19</v>
      </c>
      <c r="E9570">
        <v>1.4E-2</v>
      </c>
    </row>
    <row r="9571" spans="1:5">
      <c r="A9571">
        <v>19600205</v>
      </c>
      <c r="B9571">
        <v>-0.49</v>
      </c>
      <c r="C9571">
        <v>-0.3</v>
      </c>
      <c r="D9571">
        <v>-0.02</v>
      </c>
      <c r="E9571">
        <v>1.4E-2</v>
      </c>
    </row>
    <row r="9572" spans="1:5">
      <c r="A9572">
        <v>19600208</v>
      </c>
      <c r="B9572">
        <v>-1.01</v>
      </c>
      <c r="C9572">
        <v>7.0000000000000007E-2</v>
      </c>
      <c r="D9572">
        <v>-0.05</v>
      </c>
      <c r="E9572">
        <v>1.4E-2</v>
      </c>
    </row>
    <row r="9573" spans="1:5">
      <c r="A9573">
        <v>19600209</v>
      </c>
      <c r="B9573">
        <v>0.89</v>
      </c>
      <c r="C9573">
        <v>-0.1</v>
      </c>
      <c r="D9573">
        <v>-0.04</v>
      </c>
      <c r="E9573">
        <v>1.4E-2</v>
      </c>
    </row>
    <row r="9574" spans="1:5">
      <c r="A9574">
        <v>19600210</v>
      </c>
      <c r="B9574">
        <v>-0.56999999999999995</v>
      </c>
      <c r="C9574">
        <v>0.36</v>
      </c>
      <c r="D9574">
        <v>0.09</v>
      </c>
      <c r="E9574">
        <v>1.4E-2</v>
      </c>
    </row>
    <row r="9575" spans="1:5">
      <c r="A9575">
        <v>19600211</v>
      </c>
      <c r="B9575">
        <v>-0.51</v>
      </c>
      <c r="C9575">
        <v>0.25</v>
      </c>
      <c r="D9575">
        <v>0.4</v>
      </c>
      <c r="E9575">
        <v>1.4E-2</v>
      </c>
    </row>
    <row r="9576" spans="1:5">
      <c r="A9576">
        <v>19600212</v>
      </c>
      <c r="B9576">
        <v>0.45</v>
      </c>
      <c r="C9576">
        <v>-0.37</v>
      </c>
      <c r="D9576">
        <v>0.17</v>
      </c>
      <c r="E9576">
        <v>1.4E-2</v>
      </c>
    </row>
    <row r="9577" spans="1:5">
      <c r="A9577">
        <v>19600215</v>
      </c>
      <c r="B9577">
        <v>-0.5</v>
      </c>
      <c r="C9577">
        <v>0.24</v>
      </c>
      <c r="D9577">
        <v>0.1</v>
      </c>
      <c r="E9577">
        <v>1.4E-2</v>
      </c>
    </row>
    <row r="9578" spans="1:5">
      <c r="A9578">
        <v>19600216</v>
      </c>
      <c r="B9578">
        <v>-0.88</v>
      </c>
      <c r="C9578">
        <v>-0.24</v>
      </c>
      <c r="D9578">
        <v>-0.23</v>
      </c>
      <c r="E9578">
        <v>1.4E-2</v>
      </c>
    </row>
    <row r="9579" spans="1:5">
      <c r="A9579">
        <v>19600217</v>
      </c>
      <c r="B9579">
        <v>0.63</v>
      </c>
      <c r="C9579">
        <v>0.04</v>
      </c>
      <c r="D9579">
        <v>-0.21</v>
      </c>
      <c r="E9579">
        <v>1.4E-2</v>
      </c>
    </row>
    <row r="9580" spans="1:5">
      <c r="A9580">
        <v>19600218</v>
      </c>
      <c r="B9580">
        <v>1.37</v>
      </c>
      <c r="C9580">
        <v>0.08</v>
      </c>
      <c r="D9580">
        <v>-0.49</v>
      </c>
      <c r="E9580">
        <v>1.4E-2</v>
      </c>
    </row>
    <row r="9581" spans="1:5">
      <c r="A9581">
        <v>19600219</v>
      </c>
      <c r="B9581">
        <v>0.72</v>
      </c>
      <c r="C9581">
        <v>-0.09</v>
      </c>
      <c r="D9581">
        <v>0.14000000000000001</v>
      </c>
      <c r="E9581">
        <v>1.4E-2</v>
      </c>
    </row>
    <row r="9582" spans="1:5">
      <c r="A9582">
        <v>19600223</v>
      </c>
      <c r="B9582">
        <v>-0.5</v>
      </c>
      <c r="C9582">
        <v>0.43</v>
      </c>
      <c r="D9582">
        <v>-0.21</v>
      </c>
      <c r="E9582">
        <v>1.4E-2</v>
      </c>
    </row>
    <row r="9583" spans="1:5">
      <c r="A9583">
        <v>19600224</v>
      </c>
      <c r="B9583">
        <v>-0.28999999999999998</v>
      </c>
      <c r="C9583">
        <v>0.27</v>
      </c>
      <c r="D9583">
        <v>-0.19</v>
      </c>
      <c r="E9583">
        <v>1.4E-2</v>
      </c>
    </row>
    <row r="9584" spans="1:5">
      <c r="A9584">
        <v>19600225</v>
      </c>
      <c r="B9584">
        <v>0.45</v>
      </c>
      <c r="C9584">
        <v>0.03</v>
      </c>
      <c r="D9584">
        <v>0.09</v>
      </c>
      <c r="E9584">
        <v>1.4E-2</v>
      </c>
    </row>
    <row r="9585" spans="1:5">
      <c r="A9585">
        <v>19600226</v>
      </c>
      <c r="B9585">
        <v>0.42</v>
      </c>
      <c r="C9585">
        <v>0.2</v>
      </c>
      <c r="D9585">
        <v>-0.54</v>
      </c>
      <c r="E9585">
        <v>1.4E-2</v>
      </c>
    </row>
    <row r="9586" spans="1:5">
      <c r="A9586">
        <v>19600229</v>
      </c>
      <c r="B9586">
        <v>-0.08</v>
      </c>
      <c r="C9586">
        <v>0.08</v>
      </c>
      <c r="D9586">
        <v>-0.51</v>
      </c>
      <c r="E9586">
        <v>1.4E-2</v>
      </c>
    </row>
    <row r="9587" spans="1:5">
      <c r="A9587">
        <v>19600301</v>
      </c>
      <c r="B9587">
        <v>-0.15</v>
      </c>
      <c r="C9587">
        <v>0.12</v>
      </c>
      <c r="D9587">
        <v>-0.21</v>
      </c>
      <c r="E9587">
        <v>1.4999999999999999E-2</v>
      </c>
    </row>
    <row r="9588" spans="1:5">
      <c r="A9588">
        <v>19600302</v>
      </c>
      <c r="B9588">
        <v>-0.71</v>
      </c>
      <c r="C9588">
        <v>-0.05</v>
      </c>
      <c r="D9588">
        <v>-0.14000000000000001</v>
      </c>
      <c r="E9588">
        <v>1.4999999999999999E-2</v>
      </c>
    </row>
    <row r="9589" spans="1:5">
      <c r="A9589">
        <v>19600303</v>
      </c>
      <c r="B9589">
        <v>-1.54</v>
      </c>
      <c r="C9589">
        <v>-0.06</v>
      </c>
      <c r="D9589">
        <v>-0.32</v>
      </c>
      <c r="E9589">
        <v>1.4999999999999999E-2</v>
      </c>
    </row>
    <row r="9590" spans="1:5">
      <c r="A9590">
        <v>19600304</v>
      </c>
      <c r="B9590">
        <v>-0.39</v>
      </c>
      <c r="C9590">
        <v>-0.48</v>
      </c>
      <c r="D9590">
        <v>-0.59</v>
      </c>
      <c r="E9590">
        <v>1.4999999999999999E-2</v>
      </c>
    </row>
    <row r="9591" spans="1:5">
      <c r="A9591">
        <v>19600307</v>
      </c>
      <c r="B9591">
        <v>-1.1000000000000001</v>
      </c>
      <c r="C9591">
        <v>0.17</v>
      </c>
      <c r="D9591">
        <v>-0.14000000000000001</v>
      </c>
      <c r="E9591">
        <v>1.4999999999999999E-2</v>
      </c>
    </row>
    <row r="9592" spans="1:5">
      <c r="A9592">
        <v>19600308</v>
      </c>
      <c r="B9592">
        <v>-0.94</v>
      </c>
      <c r="C9592">
        <v>-0.26</v>
      </c>
      <c r="D9592">
        <v>-0.15</v>
      </c>
      <c r="E9592">
        <v>1.4999999999999999E-2</v>
      </c>
    </row>
    <row r="9593" spans="1:5">
      <c r="A9593">
        <v>19600309</v>
      </c>
      <c r="B9593">
        <v>1.1000000000000001</v>
      </c>
      <c r="C9593">
        <v>-0.16</v>
      </c>
      <c r="D9593">
        <v>0.34</v>
      </c>
      <c r="E9593">
        <v>1.4999999999999999E-2</v>
      </c>
    </row>
    <row r="9594" spans="1:5">
      <c r="A9594">
        <v>19600310</v>
      </c>
      <c r="B9594">
        <v>-0.34</v>
      </c>
      <c r="C9594">
        <v>0.52</v>
      </c>
      <c r="D9594">
        <v>0.31</v>
      </c>
      <c r="E9594">
        <v>1.4999999999999999E-2</v>
      </c>
    </row>
    <row r="9595" spans="1:5">
      <c r="A9595">
        <v>19600311</v>
      </c>
      <c r="B9595">
        <v>0.73</v>
      </c>
      <c r="C9595">
        <v>0.1</v>
      </c>
      <c r="D9595">
        <v>-0.05</v>
      </c>
      <c r="E9595">
        <v>1.4999999999999999E-2</v>
      </c>
    </row>
    <row r="9596" spans="1:5">
      <c r="A9596">
        <v>19600314</v>
      </c>
      <c r="B9596">
        <v>0.18</v>
      </c>
      <c r="C9596">
        <v>0.04</v>
      </c>
      <c r="D9596">
        <v>-0.12</v>
      </c>
      <c r="E9596">
        <v>1.4999999999999999E-2</v>
      </c>
    </row>
    <row r="9597" spans="1:5">
      <c r="A9597">
        <v>19600315</v>
      </c>
      <c r="B9597">
        <v>0.78</v>
      </c>
      <c r="C9597">
        <v>-0.3</v>
      </c>
      <c r="D9597">
        <v>0.06</v>
      </c>
      <c r="E9597">
        <v>1.4999999999999999E-2</v>
      </c>
    </row>
    <row r="9598" spans="1:5">
      <c r="A9598">
        <v>19600316</v>
      </c>
      <c r="B9598">
        <v>0.52</v>
      </c>
      <c r="C9598">
        <v>0.11</v>
      </c>
      <c r="D9598">
        <v>0.04</v>
      </c>
      <c r="E9598">
        <v>1.4999999999999999E-2</v>
      </c>
    </row>
    <row r="9599" spans="1:5">
      <c r="A9599">
        <v>19600317</v>
      </c>
      <c r="B9599">
        <v>-0.18</v>
      </c>
      <c r="C9599">
        <v>0.21</v>
      </c>
      <c r="D9599">
        <v>-0.28000000000000003</v>
      </c>
      <c r="E9599">
        <v>1.4999999999999999E-2</v>
      </c>
    </row>
    <row r="9600" spans="1:5">
      <c r="A9600">
        <v>19600318</v>
      </c>
      <c r="B9600">
        <v>0.06</v>
      </c>
      <c r="C9600">
        <v>0.09</v>
      </c>
      <c r="D9600">
        <v>-0.25</v>
      </c>
      <c r="E9600">
        <v>1.4999999999999999E-2</v>
      </c>
    </row>
    <row r="9601" spans="1:5">
      <c r="A9601">
        <v>19600321</v>
      </c>
      <c r="B9601">
        <v>0.09</v>
      </c>
      <c r="C9601">
        <v>-0.3</v>
      </c>
      <c r="D9601">
        <v>-0.22</v>
      </c>
      <c r="E9601">
        <v>1.4999999999999999E-2</v>
      </c>
    </row>
    <row r="9602" spans="1:5">
      <c r="A9602">
        <v>19600322</v>
      </c>
      <c r="B9602">
        <v>0.36</v>
      </c>
      <c r="C9602">
        <v>-0.44</v>
      </c>
      <c r="D9602">
        <v>-0.04</v>
      </c>
      <c r="E9602">
        <v>1.4999999999999999E-2</v>
      </c>
    </row>
    <row r="9603" spans="1:5">
      <c r="A9603">
        <v>19600323</v>
      </c>
      <c r="B9603">
        <v>0.76</v>
      </c>
      <c r="C9603">
        <v>-0.32</v>
      </c>
      <c r="D9603">
        <v>-0.26</v>
      </c>
      <c r="E9603">
        <v>1.4999999999999999E-2</v>
      </c>
    </row>
    <row r="9604" spans="1:5">
      <c r="A9604">
        <v>19600324</v>
      </c>
      <c r="B9604">
        <v>0.41</v>
      </c>
      <c r="C9604">
        <v>-0.12</v>
      </c>
      <c r="D9604">
        <v>0.42</v>
      </c>
      <c r="E9604">
        <v>1.4999999999999999E-2</v>
      </c>
    </row>
    <row r="9605" spans="1:5">
      <c r="A9605">
        <v>19600325</v>
      </c>
      <c r="B9605">
        <v>0</v>
      </c>
      <c r="C9605">
        <v>0.12</v>
      </c>
      <c r="D9605">
        <v>-0.28999999999999998</v>
      </c>
      <c r="E9605">
        <v>1.4999999999999999E-2</v>
      </c>
    </row>
    <row r="9606" spans="1:5">
      <c r="A9606">
        <v>19600328</v>
      </c>
      <c r="B9606">
        <v>-0.24</v>
      </c>
      <c r="C9606">
        <v>-0.01</v>
      </c>
      <c r="D9606">
        <v>0</v>
      </c>
      <c r="E9606">
        <v>1.4999999999999999E-2</v>
      </c>
    </row>
    <row r="9607" spans="1:5">
      <c r="A9607">
        <v>19600329</v>
      </c>
      <c r="B9607">
        <v>-0.2</v>
      </c>
      <c r="C9607">
        <v>0.25</v>
      </c>
      <c r="D9607">
        <v>-0.4</v>
      </c>
      <c r="E9607">
        <v>1.4999999999999999E-2</v>
      </c>
    </row>
    <row r="9608" spans="1:5">
      <c r="A9608">
        <v>19600330</v>
      </c>
      <c r="B9608">
        <v>-0.16</v>
      </c>
      <c r="C9608">
        <v>0.31</v>
      </c>
      <c r="D9608">
        <v>-0.41</v>
      </c>
      <c r="E9608">
        <v>1.4999999999999999E-2</v>
      </c>
    </row>
    <row r="9609" spans="1:5">
      <c r="A9609">
        <v>19600331</v>
      </c>
      <c r="B9609">
        <v>-0.63</v>
      </c>
      <c r="C9609">
        <v>-0.02</v>
      </c>
      <c r="D9609">
        <v>-0.22</v>
      </c>
      <c r="E9609">
        <v>1.4999999999999999E-2</v>
      </c>
    </row>
    <row r="9610" spans="1:5">
      <c r="A9610">
        <v>19600401</v>
      </c>
      <c r="B9610">
        <v>0.2</v>
      </c>
      <c r="C9610">
        <v>-0.1</v>
      </c>
      <c r="D9610">
        <v>-0.17</v>
      </c>
      <c r="E9610">
        <v>0.01</v>
      </c>
    </row>
    <row r="9611" spans="1:5">
      <c r="A9611">
        <v>19600404</v>
      </c>
      <c r="B9611">
        <v>0.18</v>
      </c>
      <c r="C9611">
        <v>-0.13</v>
      </c>
      <c r="D9611">
        <v>-0.33</v>
      </c>
      <c r="E9611">
        <v>0.01</v>
      </c>
    </row>
    <row r="9612" spans="1:5">
      <c r="A9612">
        <v>19600405</v>
      </c>
      <c r="B9612">
        <v>0.54</v>
      </c>
      <c r="C9612">
        <v>-0.39</v>
      </c>
      <c r="D9612">
        <v>-0.2</v>
      </c>
      <c r="E9612">
        <v>0.01</v>
      </c>
    </row>
    <row r="9613" spans="1:5">
      <c r="A9613">
        <v>19600406</v>
      </c>
      <c r="B9613">
        <v>1.01</v>
      </c>
      <c r="C9613">
        <v>-0.41</v>
      </c>
      <c r="D9613">
        <v>-7.0000000000000007E-2</v>
      </c>
      <c r="E9613">
        <v>0.01</v>
      </c>
    </row>
    <row r="9614" spans="1:5">
      <c r="A9614">
        <v>19600407</v>
      </c>
      <c r="B9614">
        <v>7.0000000000000007E-2</v>
      </c>
      <c r="C9614">
        <v>0.19</v>
      </c>
      <c r="D9614">
        <v>-0.05</v>
      </c>
      <c r="E9614">
        <v>0.01</v>
      </c>
    </row>
    <row r="9615" spans="1:5">
      <c r="A9615">
        <v>19600408</v>
      </c>
      <c r="B9615">
        <v>-0.21</v>
      </c>
      <c r="C9615">
        <v>0.09</v>
      </c>
      <c r="D9615">
        <v>0.26</v>
      </c>
      <c r="E9615">
        <v>0.01</v>
      </c>
    </row>
    <row r="9616" spans="1:5">
      <c r="A9616">
        <v>19600411</v>
      </c>
      <c r="B9616">
        <v>-0.39</v>
      </c>
      <c r="C9616">
        <v>-0.04</v>
      </c>
      <c r="D9616">
        <v>0.1</v>
      </c>
      <c r="E9616">
        <v>0.01</v>
      </c>
    </row>
    <row r="9617" spans="1:5">
      <c r="A9617">
        <v>19600412</v>
      </c>
      <c r="B9617">
        <v>0.22</v>
      </c>
      <c r="C9617">
        <v>-0.15</v>
      </c>
      <c r="D9617">
        <v>-0.1</v>
      </c>
      <c r="E9617">
        <v>0.01</v>
      </c>
    </row>
    <row r="9618" spans="1:5">
      <c r="A9618">
        <v>19600413</v>
      </c>
      <c r="B9618">
        <v>-0.03</v>
      </c>
      <c r="C9618">
        <v>0.22</v>
      </c>
      <c r="D9618">
        <v>-0.44</v>
      </c>
      <c r="E9618">
        <v>0.01</v>
      </c>
    </row>
    <row r="9619" spans="1:5">
      <c r="A9619">
        <v>19600414</v>
      </c>
      <c r="B9619">
        <v>0.26</v>
      </c>
      <c r="C9619">
        <v>0.09</v>
      </c>
      <c r="D9619">
        <v>-0.25</v>
      </c>
      <c r="E9619">
        <v>0.01</v>
      </c>
    </row>
    <row r="9620" spans="1:5">
      <c r="A9620">
        <v>19600418</v>
      </c>
      <c r="B9620">
        <v>0.23</v>
      </c>
      <c r="C9620">
        <v>-0.17</v>
      </c>
      <c r="D9620">
        <v>-0.3</v>
      </c>
      <c r="E9620">
        <v>0.01</v>
      </c>
    </row>
    <row r="9621" spans="1:5">
      <c r="A9621">
        <v>19600419</v>
      </c>
      <c r="B9621">
        <v>-0.74</v>
      </c>
      <c r="C9621">
        <v>0.06</v>
      </c>
      <c r="D9621">
        <v>0.04</v>
      </c>
      <c r="E9621">
        <v>0.01</v>
      </c>
    </row>
    <row r="9622" spans="1:5">
      <c r="A9622">
        <v>19600420</v>
      </c>
      <c r="B9622">
        <v>-1.17</v>
      </c>
      <c r="C9622">
        <v>0.49</v>
      </c>
      <c r="D9622">
        <v>0.15</v>
      </c>
      <c r="E9622">
        <v>0.01</v>
      </c>
    </row>
    <row r="9623" spans="1:5">
      <c r="A9623">
        <v>19600421</v>
      </c>
      <c r="B9623">
        <v>0.34</v>
      </c>
      <c r="C9623">
        <v>-0.03</v>
      </c>
      <c r="D9623">
        <v>-0.22</v>
      </c>
      <c r="E9623">
        <v>0.01</v>
      </c>
    </row>
    <row r="9624" spans="1:5">
      <c r="A9624">
        <v>19600422</v>
      </c>
      <c r="B9624">
        <v>-0.27</v>
      </c>
      <c r="C9624">
        <v>0.34</v>
      </c>
      <c r="D9624">
        <v>-0.1</v>
      </c>
      <c r="E9624">
        <v>0.01</v>
      </c>
    </row>
    <row r="9625" spans="1:5">
      <c r="A9625">
        <v>19600425</v>
      </c>
      <c r="B9625">
        <v>-1.02</v>
      </c>
      <c r="C9625">
        <v>0.17</v>
      </c>
      <c r="D9625">
        <v>-0.09</v>
      </c>
      <c r="E9625">
        <v>0.01</v>
      </c>
    </row>
    <row r="9626" spans="1:5">
      <c r="A9626">
        <v>19600426</v>
      </c>
      <c r="B9626">
        <v>0.36</v>
      </c>
      <c r="C9626">
        <v>-0.03</v>
      </c>
      <c r="D9626">
        <v>-0.44</v>
      </c>
      <c r="E9626">
        <v>0.01</v>
      </c>
    </row>
    <row r="9627" spans="1:5">
      <c r="A9627">
        <v>19600427</v>
      </c>
      <c r="B9627">
        <v>-0.03</v>
      </c>
      <c r="C9627">
        <v>-7.0000000000000007E-2</v>
      </c>
      <c r="D9627">
        <v>-0.03</v>
      </c>
      <c r="E9627">
        <v>0.01</v>
      </c>
    </row>
    <row r="9628" spans="1:5">
      <c r="A9628">
        <v>19600428</v>
      </c>
      <c r="B9628">
        <v>-0.86</v>
      </c>
      <c r="C9628">
        <v>-0.08</v>
      </c>
      <c r="D9628">
        <v>0.03</v>
      </c>
      <c r="E9628">
        <v>0.01</v>
      </c>
    </row>
    <row r="9629" spans="1:5">
      <c r="A9629">
        <v>19600429</v>
      </c>
      <c r="B9629">
        <v>-0.35</v>
      </c>
      <c r="C9629">
        <v>0.23</v>
      </c>
      <c r="D9629">
        <v>-0.09</v>
      </c>
      <c r="E9629">
        <v>0.01</v>
      </c>
    </row>
    <row r="9630" spans="1:5">
      <c r="A9630">
        <v>19600502</v>
      </c>
      <c r="B9630">
        <v>-0.51</v>
      </c>
      <c r="C9630">
        <v>-0.18</v>
      </c>
      <c r="D9630">
        <v>-0.4</v>
      </c>
      <c r="E9630">
        <v>1.2999999999999999E-2</v>
      </c>
    </row>
    <row r="9631" spans="1:5">
      <c r="A9631">
        <v>19600503</v>
      </c>
      <c r="B9631">
        <v>1.36</v>
      </c>
      <c r="C9631">
        <v>-0.53</v>
      </c>
      <c r="D9631">
        <v>-0.14000000000000001</v>
      </c>
      <c r="E9631">
        <v>1.2999999999999999E-2</v>
      </c>
    </row>
    <row r="9632" spans="1:5">
      <c r="A9632">
        <v>19600504</v>
      </c>
      <c r="B9632">
        <v>0.41</v>
      </c>
      <c r="C9632">
        <v>-7.0000000000000007E-2</v>
      </c>
      <c r="D9632">
        <v>-0.06</v>
      </c>
      <c r="E9632">
        <v>1.2999999999999999E-2</v>
      </c>
    </row>
    <row r="9633" spans="1:5">
      <c r="A9633">
        <v>19600505</v>
      </c>
      <c r="B9633">
        <v>-0.33</v>
      </c>
      <c r="C9633">
        <v>0.15</v>
      </c>
      <c r="D9633">
        <v>-0.24</v>
      </c>
      <c r="E9633">
        <v>1.2999999999999999E-2</v>
      </c>
    </row>
    <row r="9634" spans="1:5">
      <c r="A9634">
        <v>19600506</v>
      </c>
      <c r="B9634">
        <v>-0.12</v>
      </c>
      <c r="C9634">
        <v>0.37</v>
      </c>
      <c r="D9634">
        <v>-0.15</v>
      </c>
      <c r="E9634">
        <v>1.2999999999999999E-2</v>
      </c>
    </row>
    <row r="9635" spans="1:5">
      <c r="A9635">
        <v>19600509</v>
      </c>
      <c r="B9635">
        <v>0.11</v>
      </c>
      <c r="C9635">
        <v>0.17</v>
      </c>
      <c r="D9635">
        <v>-0.56999999999999995</v>
      </c>
      <c r="E9635">
        <v>1.2999999999999999E-2</v>
      </c>
    </row>
    <row r="9636" spans="1:5">
      <c r="A9636">
        <v>19600510</v>
      </c>
      <c r="B9636">
        <v>-0.57999999999999996</v>
      </c>
      <c r="C9636">
        <v>0.23</v>
      </c>
      <c r="D9636">
        <v>-0.48</v>
      </c>
      <c r="E9636">
        <v>1.2999999999999999E-2</v>
      </c>
    </row>
    <row r="9637" spans="1:5">
      <c r="A9637">
        <v>19600511</v>
      </c>
      <c r="B9637">
        <v>0.23</v>
      </c>
      <c r="C9637">
        <v>-0.33</v>
      </c>
      <c r="D9637">
        <v>0.03</v>
      </c>
      <c r="E9637">
        <v>1.2999999999999999E-2</v>
      </c>
    </row>
    <row r="9638" spans="1:5">
      <c r="A9638">
        <v>19600512</v>
      </c>
      <c r="B9638">
        <v>0.54</v>
      </c>
      <c r="C9638">
        <v>0.39</v>
      </c>
      <c r="D9638">
        <v>-0.01</v>
      </c>
      <c r="E9638">
        <v>1.2999999999999999E-2</v>
      </c>
    </row>
    <row r="9639" spans="1:5">
      <c r="A9639">
        <v>19600513</v>
      </c>
      <c r="B9639">
        <v>0.89</v>
      </c>
      <c r="C9639">
        <v>0.15</v>
      </c>
      <c r="D9639">
        <v>0.21</v>
      </c>
      <c r="E9639">
        <v>1.2999999999999999E-2</v>
      </c>
    </row>
    <row r="9640" spans="1:5">
      <c r="A9640">
        <v>19600516</v>
      </c>
      <c r="B9640">
        <v>-0.08</v>
      </c>
      <c r="C9640">
        <v>0.27</v>
      </c>
      <c r="D9640">
        <v>-0.38</v>
      </c>
      <c r="E9640">
        <v>1.2999999999999999E-2</v>
      </c>
    </row>
    <row r="9641" spans="1:5">
      <c r="A9641">
        <v>19600517</v>
      </c>
      <c r="B9641">
        <v>0.37</v>
      </c>
      <c r="C9641">
        <v>-0.17</v>
      </c>
      <c r="D9641">
        <v>0.01</v>
      </c>
      <c r="E9641">
        <v>1.2999999999999999E-2</v>
      </c>
    </row>
    <row r="9642" spans="1:5">
      <c r="A9642">
        <v>19600518</v>
      </c>
      <c r="B9642">
        <v>0.02</v>
      </c>
      <c r="C9642">
        <v>-0.43</v>
      </c>
      <c r="D9642">
        <v>-0.11</v>
      </c>
      <c r="E9642">
        <v>1.2999999999999999E-2</v>
      </c>
    </row>
    <row r="9643" spans="1:5">
      <c r="A9643">
        <v>19600519</v>
      </c>
      <c r="B9643">
        <v>0.43</v>
      </c>
      <c r="C9643">
        <v>-0.06</v>
      </c>
      <c r="D9643">
        <v>0.11</v>
      </c>
      <c r="E9643">
        <v>1.2999999999999999E-2</v>
      </c>
    </row>
    <row r="9644" spans="1:5">
      <c r="A9644">
        <v>19600520</v>
      </c>
      <c r="B9644">
        <v>0.2</v>
      </c>
      <c r="C9644">
        <v>-0.15</v>
      </c>
      <c r="D9644">
        <v>0.69</v>
      </c>
      <c r="E9644">
        <v>1.2999999999999999E-2</v>
      </c>
    </row>
    <row r="9645" spans="1:5">
      <c r="A9645">
        <v>19600523</v>
      </c>
      <c r="B9645">
        <v>-0.08</v>
      </c>
      <c r="C9645">
        <v>0.02</v>
      </c>
      <c r="D9645">
        <v>0.25</v>
      </c>
      <c r="E9645">
        <v>1.2999999999999999E-2</v>
      </c>
    </row>
    <row r="9646" spans="1:5">
      <c r="A9646">
        <v>19600524</v>
      </c>
      <c r="B9646">
        <v>-0.06</v>
      </c>
      <c r="C9646">
        <v>0.5</v>
      </c>
      <c r="D9646">
        <v>-0.46</v>
      </c>
      <c r="E9646">
        <v>1.2999999999999999E-2</v>
      </c>
    </row>
    <row r="9647" spans="1:5">
      <c r="A9647">
        <v>19600525</v>
      </c>
      <c r="B9647">
        <v>-0.04</v>
      </c>
      <c r="C9647">
        <v>0.55000000000000004</v>
      </c>
      <c r="D9647">
        <v>-0.56999999999999995</v>
      </c>
      <c r="E9647">
        <v>1.2999999999999999E-2</v>
      </c>
    </row>
    <row r="9648" spans="1:5">
      <c r="A9648">
        <v>19600526</v>
      </c>
      <c r="B9648">
        <v>0.08</v>
      </c>
      <c r="C9648">
        <v>0.13</v>
      </c>
      <c r="D9648">
        <v>-0.61</v>
      </c>
      <c r="E9648">
        <v>1.2999999999999999E-2</v>
      </c>
    </row>
    <row r="9649" spans="1:5">
      <c r="A9649">
        <v>19600527</v>
      </c>
      <c r="B9649">
        <v>7.0000000000000007E-2</v>
      </c>
      <c r="C9649">
        <v>0.09</v>
      </c>
      <c r="D9649">
        <v>0.12</v>
      </c>
      <c r="E9649">
        <v>1.2999999999999999E-2</v>
      </c>
    </row>
    <row r="9650" spans="1:5">
      <c r="A9650">
        <v>19600531</v>
      </c>
      <c r="B9650">
        <v>0.16</v>
      </c>
      <c r="C9650">
        <v>0.1</v>
      </c>
      <c r="D9650">
        <v>-0.91</v>
      </c>
      <c r="E9650">
        <v>1.2999999999999999E-2</v>
      </c>
    </row>
    <row r="9651" spans="1:5">
      <c r="A9651">
        <v>19600601</v>
      </c>
      <c r="B9651">
        <v>0.16</v>
      </c>
      <c r="C9651">
        <v>-0.19</v>
      </c>
      <c r="D9651">
        <v>-0.43</v>
      </c>
      <c r="E9651">
        <v>1.0999999999999999E-2</v>
      </c>
    </row>
    <row r="9652" spans="1:5">
      <c r="A9652">
        <v>19600602</v>
      </c>
      <c r="B9652">
        <v>0.36</v>
      </c>
      <c r="C9652">
        <v>-0.65</v>
      </c>
      <c r="D9652">
        <v>0.47</v>
      </c>
      <c r="E9652">
        <v>1.0999999999999999E-2</v>
      </c>
    </row>
    <row r="9653" spans="1:5">
      <c r="A9653">
        <v>19600603</v>
      </c>
      <c r="B9653">
        <v>0.19</v>
      </c>
      <c r="C9653">
        <v>-0.25</v>
      </c>
      <c r="D9653">
        <v>0.31</v>
      </c>
      <c r="E9653">
        <v>1.0999999999999999E-2</v>
      </c>
    </row>
    <row r="9654" spans="1:5">
      <c r="A9654">
        <v>19600606</v>
      </c>
      <c r="B9654">
        <v>1.1200000000000001</v>
      </c>
      <c r="C9654">
        <v>-0.77</v>
      </c>
      <c r="D9654">
        <v>0.63</v>
      </c>
      <c r="E9654">
        <v>1.0999999999999999E-2</v>
      </c>
    </row>
    <row r="9655" spans="1:5">
      <c r="A9655">
        <v>19600607</v>
      </c>
      <c r="B9655">
        <v>0.96</v>
      </c>
      <c r="C9655">
        <v>-0.28999999999999998</v>
      </c>
      <c r="D9655">
        <v>-0.09</v>
      </c>
      <c r="E9655">
        <v>1.0999999999999999E-2</v>
      </c>
    </row>
    <row r="9656" spans="1:5">
      <c r="A9656">
        <v>19600608</v>
      </c>
      <c r="B9656">
        <v>0.75</v>
      </c>
      <c r="C9656">
        <v>0.13</v>
      </c>
      <c r="D9656">
        <v>0.14000000000000001</v>
      </c>
      <c r="E9656">
        <v>1.0999999999999999E-2</v>
      </c>
    </row>
    <row r="9657" spans="1:5">
      <c r="A9657">
        <v>19600609</v>
      </c>
      <c r="B9657">
        <v>0.11</v>
      </c>
      <c r="C9657">
        <v>-0.09</v>
      </c>
      <c r="D9657">
        <v>-7.0000000000000007E-2</v>
      </c>
      <c r="E9657">
        <v>1.0999999999999999E-2</v>
      </c>
    </row>
    <row r="9658" spans="1:5">
      <c r="A9658">
        <v>19600610</v>
      </c>
      <c r="B9658">
        <v>0.06</v>
      </c>
      <c r="C9658">
        <v>-0.01</v>
      </c>
      <c r="D9658">
        <v>-0.08</v>
      </c>
      <c r="E9658">
        <v>1.0999999999999999E-2</v>
      </c>
    </row>
    <row r="9659" spans="1:5">
      <c r="A9659">
        <v>19600613</v>
      </c>
      <c r="B9659">
        <v>0.06</v>
      </c>
      <c r="C9659">
        <v>0.03</v>
      </c>
      <c r="D9659">
        <v>0.01</v>
      </c>
      <c r="E9659">
        <v>1.0999999999999999E-2</v>
      </c>
    </row>
    <row r="9660" spans="1:5">
      <c r="A9660">
        <v>19600614</v>
      </c>
      <c r="B9660">
        <v>-0.01</v>
      </c>
      <c r="C9660">
        <v>0.03</v>
      </c>
      <c r="D9660">
        <v>-0.56000000000000005</v>
      </c>
      <c r="E9660">
        <v>1.0999999999999999E-2</v>
      </c>
    </row>
    <row r="9661" spans="1:5">
      <c r="A9661">
        <v>19600615</v>
      </c>
      <c r="B9661">
        <v>-0.54</v>
      </c>
      <c r="C9661">
        <v>0.48</v>
      </c>
      <c r="D9661">
        <v>-0.11</v>
      </c>
      <c r="E9661">
        <v>1.0999999999999999E-2</v>
      </c>
    </row>
    <row r="9662" spans="1:5">
      <c r="A9662">
        <v>19600616</v>
      </c>
      <c r="B9662">
        <v>-0.1</v>
      </c>
      <c r="C9662">
        <v>0.32</v>
      </c>
      <c r="D9662">
        <v>-0.32</v>
      </c>
      <c r="E9662">
        <v>1.0999999999999999E-2</v>
      </c>
    </row>
    <row r="9663" spans="1:5">
      <c r="A9663">
        <v>19600617</v>
      </c>
      <c r="B9663">
        <v>-0.1</v>
      </c>
      <c r="C9663">
        <v>0.2</v>
      </c>
      <c r="D9663">
        <v>-0.19</v>
      </c>
      <c r="E9663">
        <v>1.0999999999999999E-2</v>
      </c>
    </row>
    <row r="9664" spans="1:5">
      <c r="A9664">
        <v>19600620</v>
      </c>
      <c r="B9664">
        <v>-0.38</v>
      </c>
      <c r="C9664">
        <v>0.38</v>
      </c>
      <c r="D9664">
        <v>-0.14000000000000001</v>
      </c>
      <c r="E9664">
        <v>1.0999999999999999E-2</v>
      </c>
    </row>
    <row r="9665" spans="1:5">
      <c r="A9665">
        <v>19600621</v>
      </c>
      <c r="B9665">
        <v>-0.1</v>
      </c>
      <c r="C9665">
        <v>-0.33</v>
      </c>
      <c r="D9665">
        <v>0.32</v>
      </c>
      <c r="E9665">
        <v>1.0999999999999999E-2</v>
      </c>
    </row>
    <row r="9666" spans="1:5">
      <c r="A9666">
        <v>19600622</v>
      </c>
      <c r="B9666">
        <v>0.21</v>
      </c>
      <c r="C9666">
        <v>-0.16</v>
      </c>
      <c r="D9666">
        <v>0.72</v>
      </c>
      <c r="E9666">
        <v>1.0999999999999999E-2</v>
      </c>
    </row>
    <row r="9667" spans="1:5">
      <c r="A9667">
        <v>19600623</v>
      </c>
      <c r="B9667">
        <v>0.46</v>
      </c>
      <c r="C9667">
        <v>-0.21</v>
      </c>
      <c r="D9667">
        <v>0.12</v>
      </c>
      <c r="E9667">
        <v>1.0999999999999999E-2</v>
      </c>
    </row>
    <row r="9668" spans="1:5">
      <c r="A9668">
        <v>19600624</v>
      </c>
      <c r="B9668">
        <v>0.15</v>
      </c>
      <c r="C9668">
        <v>-0.03</v>
      </c>
      <c r="D9668">
        <v>0.02</v>
      </c>
      <c r="E9668">
        <v>1.0999999999999999E-2</v>
      </c>
    </row>
    <row r="9669" spans="1:5">
      <c r="A9669">
        <v>19600627</v>
      </c>
      <c r="B9669">
        <v>-0.56000000000000005</v>
      </c>
      <c r="C9669">
        <v>0.52</v>
      </c>
      <c r="D9669">
        <v>-0.37</v>
      </c>
      <c r="E9669">
        <v>1.0999999999999999E-2</v>
      </c>
    </row>
    <row r="9670" spans="1:5">
      <c r="A9670">
        <v>19600628</v>
      </c>
      <c r="B9670">
        <v>-0.7</v>
      </c>
      <c r="C9670">
        <v>0.28000000000000003</v>
      </c>
      <c r="D9670">
        <v>-0.38</v>
      </c>
      <c r="E9670">
        <v>1.0999999999999999E-2</v>
      </c>
    </row>
    <row r="9671" spans="1:5">
      <c r="A9671">
        <v>19600629</v>
      </c>
      <c r="B9671">
        <v>0.04</v>
      </c>
      <c r="C9671">
        <v>0.1</v>
      </c>
      <c r="D9671">
        <v>-0.35</v>
      </c>
      <c r="E9671">
        <v>1.0999999999999999E-2</v>
      </c>
    </row>
    <row r="9672" spans="1:5">
      <c r="A9672">
        <v>19600630</v>
      </c>
      <c r="B9672">
        <v>-0.06</v>
      </c>
      <c r="C9672">
        <v>0.2</v>
      </c>
      <c r="D9672">
        <v>-0.06</v>
      </c>
      <c r="E9672">
        <v>1.0999999999999999E-2</v>
      </c>
    </row>
    <row r="9673" spans="1:5">
      <c r="A9673">
        <v>19600701</v>
      </c>
      <c r="B9673">
        <v>0.24</v>
      </c>
      <c r="C9673">
        <v>0.27</v>
      </c>
      <c r="D9673">
        <v>-0.13</v>
      </c>
      <c r="E9673">
        <v>7.0000000000000001E-3</v>
      </c>
    </row>
    <row r="9674" spans="1:5">
      <c r="A9674">
        <v>19600705</v>
      </c>
      <c r="B9674">
        <v>-0.11</v>
      </c>
      <c r="C9674">
        <v>-0.14000000000000001</v>
      </c>
      <c r="D9674">
        <v>0.03</v>
      </c>
      <c r="E9674">
        <v>7.0000000000000001E-3</v>
      </c>
    </row>
    <row r="9675" spans="1:5">
      <c r="A9675">
        <v>19600706</v>
      </c>
      <c r="B9675">
        <v>-0.16</v>
      </c>
      <c r="C9675">
        <v>-0.37</v>
      </c>
      <c r="D9675">
        <v>0.37</v>
      </c>
      <c r="E9675">
        <v>7.0000000000000001E-3</v>
      </c>
    </row>
    <row r="9676" spans="1:5">
      <c r="A9676">
        <v>19600707</v>
      </c>
      <c r="B9676">
        <v>0.53</v>
      </c>
      <c r="C9676">
        <v>0.02</v>
      </c>
      <c r="D9676">
        <v>0.01</v>
      </c>
      <c r="E9676">
        <v>7.0000000000000001E-3</v>
      </c>
    </row>
    <row r="9677" spans="1:5">
      <c r="A9677">
        <v>19600708</v>
      </c>
      <c r="B9677">
        <v>0.26</v>
      </c>
      <c r="C9677">
        <v>-0.12</v>
      </c>
      <c r="D9677">
        <v>0.23</v>
      </c>
      <c r="E9677">
        <v>7.0000000000000001E-3</v>
      </c>
    </row>
    <row r="9678" spans="1:5">
      <c r="A9678">
        <v>19600711</v>
      </c>
      <c r="B9678">
        <v>-0.89</v>
      </c>
      <c r="C9678">
        <v>0.21</v>
      </c>
      <c r="D9678">
        <v>0.11</v>
      </c>
      <c r="E9678">
        <v>7.0000000000000001E-3</v>
      </c>
    </row>
    <row r="9679" spans="1:5">
      <c r="A9679">
        <v>19600712</v>
      </c>
      <c r="B9679">
        <v>-1.07</v>
      </c>
      <c r="C9679">
        <v>-7.0000000000000007E-2</v>
      </c>
      <c r="D9679">
        <v>0.71</v>
      </c>
      <c r="E9679">
        <v>7.0000000000000001E-3</v>
      </c>
    </row>
    <row r="9680" spans="1:5">
      <c r="A9680">
        <v>19600713</v>
      </c>
      <c r="B9680">
        <v>-0.26</v>
      </c>
      <c r="C9680">
        <v>0.06</v>
      </c>
      <c r="D9680">
        <v>0.44</v>
      </c>
      <c r="E9680">
        <v>7.0000000000000001E-3</v>
      </c>
    </row>
    <row r="9681" spans="1:5">
      <c r="A9681">
        <v>19600714</v>
      </c>
      <c r="B9681">
        <v>0.01</v>
      </c>
      <c r="C9681">
        <v>-0.06</v>
      </c>
      <c r="D9681">
        <v>-0.33</v>
      </c>
      <c r="E9681">
        <v>7.0000000000000001E-3</v>
      </c>
    </row>
    <row r="9682" spans="1:5">
      <c r="A9682">
        <v>19600715</v>
      </c>
      <c r="B9682">
        <v>-0.05</v>
      </c>
      <c r="C9682">
        <v>0.1</v>
      </c>
      <c r="D9682">
        <v>0.27</v>
      </c>
      <c r="E9682">
        <v>7.0000000000000001E-3</v>
      </c>
    </row>
    <row r="9683" spans="1:5">
      <c r="A9683">
        <v>19600718</v>
      </c>
      <c r="B9683">
        <v>-0.62</v>
      </c>
      <c r="C9683">
        <v>-0.25</v>
      </c>
      <c r="D9683">
        <v>0.49</v>
      </c>
      <c r="E9683">
        <v>7.0000000000000001E-3</v>
      </c>
    </row>
    <row r="9684" spans="1:5">
      <c r="A9684">
        <v>19600719</v>
      </c>
      <c r="B9684">
        <v>0.02</v>
      </c>
      <c r="C9684">
        <v>-0.06</v>
      </c>
      <c r="D9684">
        <v>0.12</v>
      </c>
      <c r="E9684">
        <v>7.0000000000000001E-3</v>
      </c>
    </row>
    <row r="9685" spans="1:5">
      <c r="A9685">
        <v>19600720</v>
      </c>
      <c r="B9685">
        <v>-0.15</v>
      </c>
      <c r="C9685">
        <v>0.43</v>
      </c>
      <c r="D9685">
        <v>-0.23</v>
      </c>
      <c r="E9685">
        <v>7.0000000000000001E-3</v>
      </c>
    </row>
    <row r="9686" spans="1:5">
      <c r="A9686">
        <v>19600721</v>
      </c>
      <c r="B9686">
        <v>-0.87</v>
      </c>
      <c r="C9686">
        <v>0.31</v>
      </c>
      <c r="D9686">
        <v>0.09</v>
      </c>
      <c r="E9686">
        <v>7.0000000000000001E-3</v>
      </c>
    </row>
    <row r="9687" spans="1:5">
      <c r="A9687">
        <v>19600722</v>
      </c>
      <c r="B9687">
        <v>-0.69</v>
      </c>
      <c r="C9687">
        <v>-0.23</v>
      </c>
      <c r="D9687">
        <v>0.37</v>
      </c>
      <c r="E9687">
        <v>7.0000000000000001E-3</v>
      </c>
    </row>
    <row r="9688" spans="1:5">
      <c r="A9688">
        <v>19600725</v>
      </c>
      <c r="B9688">
        <v>-1.1100000000000001</v>
      </c>
      <c r="C9688">
        <v>-0.13</v>
      </c>
      <c r="D9688">
        <v>-0.18</v>
      </c>
      <c r="E9688">
        <v>7.0000000000000001E-3</v>
      </c>
    </row>
    <row r="9689" spans="1:5">
      <c r="A9689">
        <v>19600726</v>
      </c>
      <c r="B9689">
        <v>0.7</v>
      </c>
      <c r="C9689">
        <v>-0.16</v>
      </c>
      <c r="D9689">
        <v>-0.2</v>
      </c>
      <c r="E9689">
        <v>7.0000000000000001E-3</v>
      </c>
    </row>
    <row r="9690" spans="1:5">
      <c r="A9690">
        <v>19600727</v>
      </c>
      <c r="B9690">
        <v>-0.66</v>
      </c>
      <c r="C9690">
        <v>-0.19</v>
      </c>
      <c r="D9690">
        <v>0.16</v>
      </c>
      <c r="E9690">
        <v>7.0000000000000001E-3</v>
      </c>
    </row>
    <row r="9691" spans="1:5">
      <c r="A9691">
        <v>19600728</v>
      </c>
      <c r="B9691">
        <v>0.81</v>
      </c>
      <c r="C9691">
        <v>-7.0000000000000007E-2</v>
      </c>
      <c r="D9691">
        <v>0.21</v>
      </c>
      <c r="E9691">
        <v>7.0000000000000001E-3</v>
      </c>
    </row>
    <row r="9692" spans="1:5">
      <c r="A9692">
        <v>19600729</v>
      </c>
      <c r="B9692">
        <v>1.74</v>
      </c>
      <c r="C9692">
        <v>-0.08</v>
      </c>
      <c r="D9692">
        <v>-0.43</v>
      </c>
      <c r="E9692">
        <v>7.0000000000000001E-3</v>
      </c>
    </row>
    <row r="9693" spans="1:5">
      <c r="A9693">
        <v>19600801</v>
      </c>
      <c r="B9693">
        <v>-0.05</v>
      </c>
      <c r="C9693">
        <v>-0.04</v>
      </c>
      <c r="D9693">
        <v>-0.06</v>
      </c>
      <c r="E9693">
        <v>7.0000000000000001E-3</v>
      </c>
    </row>
    <row r="9694" spans="1:5">
      <c r="A9694">
        <v>19600802</v>
      </c>
      <c r="B9694">
        <v>-0.82</v>
      </c>
      <c r="C9694">
        <v>0.04</v>
      </c>
      <c r="D9694">
        <v>0.18</v>
      </c>
      <c r="E9694">
        <v>7.0000000000000001E-3</v>
      </c>
    </row>
    <row r="9695" spans="1:5">
      <c r="A9695">
        <v>19600803</v>
      </c>
      <c r="B9695">
        <v>-0.53</v>
      </c>
      <c r="C9695">
        <v>0.28999999999999998</v>
      </c>
      <c r="D9695">
        <v>-0.11</v>
      </c>
      <c r="E9695">
        <v>7.0000000000000001E-3</v>
      </c>
    </row>
    <row r="9696" spans="1:5">
      <c r="A9696">
        <v>19600804</v>
      </c>
      <c r="B9696">
        <v>0.31</v>
      </c>
      <c r="C9696">
        <v>-0.33</v>
      </c>
      <c r="D9696">
        <v>-0.04</v>
      </c>
      <c r="E9696">
        <v>7.0000000000000001E-3</v>
      </c>
    </row>
    <row r="9697" spans="1:5">
      <c r="A9697">
        <v>19600805</v>
      </c>
      <c r="B9697">
        <v>1.04</v>
      </c>
      <c r="C9697">
        <v>-0.11</v>
      </c>
      <c r="D9697">
        <v>0.05</v>
      </c>
      <c r="E9697">
        <v>7.0000000000000001E-3</v>
      </c>
    </row>
    <row r="9698" spans="1:5">
      <c r="A9698">
        <v>19600808</v>
      </c>
      <c r="B9698">
        <v>0.19</v>
      </c>
      <c r="C9698">
        <v>0.02</v>
      </c>
      <c r="D9698">
        <v>0.16</v>
      </c>
      <c r="E9698">
        <v>7.0000000000000001E-3</v>
      </c>
    </row>
    <row r="9699" spans="1:5">
      <c r="A9699">
        <v>19600809</v>
      </c>
      <c r="B9699">
        <v>0.56000000000000005</v>
      </c>
      <c r="C9699">
        <v>-0.42</v>
      </c>
      <c r="D9699">
        <v>0.53</v>
      </c>
      <c r="E9699">
        <v>7.0000000000000001E-3</v>
      </c>
    </row>
    <row r="9700" spans="1:5">
      <c r="A9700">
        <v>19600810</v>
      </c>
      <c r="B9700">
        <v>0.42</v>
      </c>
      <c r="C9700">
        <v>0.14000000000000001</v>
      </c>
      <c r="D9700">
        <v>0.1</v>
      </c>
      <c r="E9700">
        <v>7.0000000000000001E-3</v>
      </c>
    </row>
    <row r="9701" spans="1:5">
      <c r="A9701">
        <v>19600811</v>
      </c>
      <c r="B9701">
        <v>0.41</v>
      </c>
      <c r="C9701">
        <v>0.28999999999999998</v>
      </c>
      <c r="D9701">
        <v>-0.15</v>
      </c>
      <c r="E9701">
        <v>7.0000000000000001E-3</v>
      </c>
    </row>
    <row r="9702" spans="1:5">
      <c r="A9702">
        <v>19600812</v>
      </c>
      <c r="B9702">
        <v>0.68</v>
      </c>
      <c r="C9702">
        <v>0.17</v>
      </c>
      <c r="D9702">
        <v>-0.08</v>
      </c>
      <c r="E9702">
        <v>7.0000000000000001E-3</v>
      </c>
    </row>
    <row r="9703" spans="1:5">
      <c r="A9703">
        <v>19600815</v>
      </c>
      <c r="B9703">
        <v>-0.02</v>
      </c>
      <c r="C9703">
        <v>-0.06</v>
      </c>
      <c r="D9703">
        <v>0.09</v>
      </c>
      <c r="E9703">
        <v>7.0000000000000001E-3</v>
      </c>
    </row>
    <row r="9704" spans="1:5">
      <c r="A9704">
        <v>19600816</v>
      </c>
      <c r="B9704">
        <v>0.24</v>
      </c>
      <c r="C9704">
        <v>0.28999999999999998</v>
      </c>
      <c r="D9704">
        <v>-0.23</v>
      </c>
      <c r="E9704">
        <v>7.0000000000000001E-3</v>
      </c>
    </row>
    <row r="9705" spans="1:5">
      <c r="A9705">
        <v>19600817</v>
      </c>
      <c r="B9705">
        <v>0.3</v>
      </c>
      <c r="C9705">
        <v>0.15</v>
      </c>
      <c r="D9705">
        <v>-0.25</v>
      </c>
      <c r="E9705">
        <v>7.0000000000000001E-3</v>
      </c>
    </row>
    <row r="9706" spans="1:5">
      <c r="A9706">
        <v>19600818</v>
      </c>
      <c r="B9706">
        <v>-0.01</v>
      </c>
      <c r="C9706">
        <v>-0.01</v>
      </c>
      <c r="D9706">
        <v>-0.08</v>
      </c>
      <c r="E9706">
        <v>7.0000000000000001E-3</v>
      </c>
    </row>
    <row r="9707" spans="1:5">
      <c r="A9707">
        <v>19600819</v>
      </c>
      <c r="B9707">
        <v>0.32</v>
      </c>
      <c r="C9707">
        <v>-0.28000000000000003</v>
      </c>
      <c r="D9707">
        <v>0.11</v>
      </c>
      <c r="E9707">
        <v>7.0000000000000001E-3</v>
      </c>
    </row>
    <row r="9708" spans="1:5">
      <c r="A9708">
        <v>19600822</v>
      </c>
      <c r="B9708">
        <v>0.28000000000000003</v>
      </c>
      <c r="C9708">
        <v>-0.14000000000000001</v>
      </c>
      <c r="D9708">
        <v>0.02</v>
      </c>
      <c r="E9708">
        <v>7.0000000000000001E-3</v>
      </c>
    </row>
    <row r="9709" spans="1:5">
      <c r="A9709">
        <v>19600823</v>
      </c>
      <c r="B9709">
        <v>0.91</v>
      </c>
      <c r="C9709">
        <v>-0.41</v>
      </c>
      <c r="D9709">
        <v>0.26</v>
      </c>
      <c r="E9709">
        <v>7.0000000000000001E-3</v>
      </c>
    </row>
    <row r="9710" spans="1:5">
      <c r="A9710">
        <v>19600824</v>
      </c>
      <c r="B9710">
        <v>0.5</v>
      </c>
      <c r="C9710">
        <v>-0.16</v>
      </c>
      <c r="D9710">
        <v>0.03</v>
      </c>
      <c r="E9710">
        <v>7.0000000000000001E-3</v>
      </c>
    </row>
    <row r="9711" spans="1:5">
      <c r="A9711">
        <v>19600825</v>
      </c>
      <c r="B9711">
        <v>-0.43</v>
      </c>
      <c r="C9711">
        <v>0.26</v>
      </c>
      <c r="D9711">
        <v>0.2</v>
      </c>
      <c r="E9711">
        <v>7.0000000000000001E-3</v>
      </c>
    </row>
    <row r="9712" spans="1:5">
      <c r="A9712">
        <v>19600826</v>
      </c>
      <c r="B9712">
        <v>-0.28999999999999998</v>
      </c>
      <c r="C9712">
        <v>0.41</v>
      </c>
      <c r="D9712">
        <v>-0.1</v>
      </c>
      <c r="E9712">
        <v>7.0000000000000001E-3</v>
      </c>
    </row>
    <row r="9713" spans="1:5">
      <c r="A9713">
        <v>19600829</v>
      </c>
      <c r="B9713">
        <v>-0.23</v>
      </c>
      <c r="C9713">
        <v>0.06</v>
      </c>
      <c r="D9713">
        <v>-0.1</v>
      </c>
      <c r="E9713">
        <v>7.0000000000000001E-3</v>
      </c>
    </row>
    <row r="9714" spans="1:5">
      <c r="A9714">
        <v>19600830</v>
      </c>
      <c r="B9714">
        <v>-1.02</v>
      </c>
      <c r="C9714">
        <v>0.65</v>
      </c>
      <c r="D9714">
        <v>-0.54</v>
      </c>
      <c r="E9714">
        <v>7.0000000000000001E-3</v>
      </c>
    </row>
    <row r="9715" spans="1:5">
      <c r="A9715">
        <v>19600831</v>
      </c>
      <c r="B9715">
        <v>0.22</v>
      </c>
      <c r="C9715">
        <v>0.04</v>
      </c>
      <c r="D9715">
        <v>-0.14000000000000001</v>
      </c>
      <c r="E9715">
        <v>7.0000000000000001E-3</v>
      </c>
    </row>
    <row r="9716" spans="1:5">
      <c r="A9716">
        <v>19600901</v>
      </c>
      <c r="B9716">
        <v>0.22</v>
      </c>
      <c r="C9716">
        <v>0.13</v>
      </c>
      <c r="D9716">
        <v>-0.23</v>
      </c>
      <c r="E9716">
        <v>8.0000000000000002E-3</v>
      </c>
    </row>
    <row r="9717" spans="1:5">
      <c r="A9717">
        <v>19600902</v>
      </c>
      <c r="B9717">
        <v>-0.1</v>
      </c>
      <c r="C9717">
        <v>0.09</v>
      </c>
      <c r="D9717">
        <v>0.11</v>
      </c>
      <c r="E9717">
        <v>8.0000000000000002E-3</v>
      </c>
    </row>
    <row r="9718" spans="1:5">
      <c r="A9718">
        <v>19600906</v>
      </c>
      <c r="B9718">
        <v>-0.9</v>
      </c>
      <c r="C9718">
        <v>-0.11</v>
      </c>
      <c r="D9718">
        <v>0.1</v>
      </c>
      <c r="E9718">
        <v>8.0000000000000002E-3</v>
      </c>
    </row>
    <row r="9719" spans="1:5">
      <c r="A9719">
        <v>19600907</v>
      </c>
      <c r="B9719">
        <v>-1.22</v>
      </c>
      <c r="C9719">
        <v>7.0000000000000007E-2</v>
      </c>
      <c r="D9719">
        <v>0.31</v>
      </c>
      <c r="E9719">
        <v>8.0000000000000002E-3</v>
      </c>
    </row>
    <row r="9720" spans="1:5">
      <c r="A9720">
        <v>19600908</v>
      </c>
      <c r="B9720">
        <v>-0.04</v>
      </c>
      <c r="C9720">
        <v>0.09</v>
      </c>
      <c r="D9720">
        <v>0.17</v>
      </c>
      <c r="E9720">
        <v>8.0000000000000002E-3</v>
      </c>
    </row>
    <row r="9721" spans="1:5">
      <c r="A9721">
        <v>19600909</v>
      </c>
      <c r="B9721">
        <v>0.6</v>
      </c>
      <c r="C9721">
        <v>-0.14000000000000001</v>
      </c>
      <c r="D9721">
        <v>0.04</v>
      </c>
      <c r="E9721">
        <v>8.0000000000000002E-3</v>
      </c>
    </row>
    <row r="9722" spans="1:5">
      <c r="A9722">
        <v>19600912</v>
      </c>
      <c r="B9722">
        <v>-0.65</v>
      </c>
      <c r="C9722">
        <v>-0.03</v>
      </c>
      <c r="D9722">
        <v>-7.0000000000000007E-2</v>
      </c>
      <c r="E9722">
        <v>8.0000000000000002E-3</v>
      </c>
    </row>
    <row r="9723" spans="1:5">
      <c r="A9723">
        <v>19600913</v>
      </c>
      <c r="B9723">
        <v>0.16</v>
      </c>
      <c r="C9723">
        <v>-0.28000000000000003</v>
      </c>
      <c r="D9723">
        <v>0.19</v>
      </c>
      <c r="E9723">
        <v>8.0000000000000002E-3</v>
      </c>
    </row>
    <row r="9724" spans="1:5">
      <c r="A9724">
        <v>19600914</v>
      </c>
      <c r="B9724">
        <v>-0.75</v>
      </c>
      <c r="C9724">
        <v>0.06</v>
      </c>
      <c r="D9724">
        <v>-0.18</v>
      </c>
      <c r="E9724">
        <v>8.0000000000000002E-3</v>
      </c>
    </row>
    <row r="9725" spans="1:5">
      <c r="A9725">
        <v>19600915</v>
      </c>
      <c r="B9725">
        <v>-0.4</v>
      </c>
      <c r="C9725">
        <v>-0.21</v>
      </c>
      <c r="D9725">
        <v>7.0000000000000007E-2</v>
      </c>
      <c r="E9725">
        <v>8.0000000000000002E-3</v>
      </c>
    </row>
    <row r="9726" spans="1:5">
      <c r="A9726">
        <v>19600916</v>
      </c>
      <c r="B9726">
        <v>-0.18</v>
      </c>
      <c r="C9726">
        <v>-0.06</v>
      </c>
      <c r="D9726">
        <v>0.39</v>
      </c>
      <c r="E9726">
        <v>8.0000000000000002E-3</v>
      </c>
    </row>
    <row r="9727" spans="1:5">
      <c r="A9727">
        <v>19600919</v>
      </c>
      <c r="B9727">
        <v>-2.29</v>
      </c>
      <c r="C9727">
        <v>-0.21</v>
      </c>
      <c r="D9727">
        <v>0.67</v>
      </c>
      <c r="E9727">
        <v>8.0000000000000002E-3</v>
      </c>
    </row>
    <row r="9728" spans="1:5">
      <c r="A9728">
        <v>19600920</v>
      </c>
      <c r="B9728">
        <v>0.28000000000000003</v>
      </c>
      <c r="C9728">
        <v>-0.15</v>
      </c>
      <c r="D9728">
        <v>-0.23</v>
      </c>
      <c r="E9728">
        <v>8.0000000000000002E-3</v>
      </c>
    </row>
    <row r="9729" spans="1:5">
      <c r="A9729">
        <v>19600921</v>
      </c>
      <c r="B9729">
        <v>1.05</v>
      </c>
      <c r="C9729">
        <v>0.02</v>
      </c>
      <c r="D9729">
        <v>-0.32</v>
      </c>
      <c r="E9729">
        <v>8.0000000000000002E-3</v>
      </c>
    </row>
    <row r="9730" spans="1:5">
      <c r="A9730">
        <v>19600922</v>
      </c>
      <c r="B9730">
        <v>-0.38</v>
      </c>
      <c r="C9730">
        <v>0.3</v>
      </c>
      <c r="D9730">
        <v>-0.02</v>
      </c>
      <c r="E9730">
        <v>8.0000000000000002E-3</v>
      </c>
    </row>
    <row r="9731" spans="1:5">
      <c r="A9731">
        <v>19600923</v>
      </c>
      <c r="B9731">
        <v>-0.91</v>
      </c>
      <c r="C9731">
        <v>0.1</v>
      </c>
      <c r="D9731">
        <v>-0.03</v>
      </c>
      <c r="E9731">
        <v>8.0000000000000002E-3</v>
      </c>
    </row>
    <row r="9732" spans="1:5">
      <c r="A9732">
        <v>19600926</v>
      </c>
      <c r="B9732">
        <v>-1.48</v>
      </c>
      <c r="C9732">
        <v>-0.6</v>
      </c>
      <c r="D9732">
        <v>0.73</v>
      </c>
      <c r="E9732">
        <v>8.0000000000000002E-3</v>
      </c>
    </row>
    <row r="9733" spans="1:5">
      <c r="A9733">
        <v>19600927</v>
      </c>
      <c r="B9733">
        <v>-0.28999999999999998</v>
      </c>
      <c r="C9733">
        <v>0.04</v>
      </c>
      <c r="D9733">
        <v>-0.05</v>
      </c>
      <c r="E9733">
        <v>8.0000000000000002E-3</v>
      </c>
    </row>
    <row r="9734" spans="1:5">
      <c r="A9734">
        <v>19600928</v>
      </c>
      <c r="B9734">
        <v>-0.87</v>
      </c>
      <c r="C9734">
        <v>-0.32</v>
      </c>
      <c r="D9734">
        <v>0.21</v>
      </c>
      <c r="E9734">
        <v>8.0000000000000002E-3</v>
      </c>
    </row>
    <row r="9735" spans="1:5">
      <c r="A9735">
        <v>19600929</v>
      </c>
      <c r="B9735">
        <v>0.28000000000000003</v>
      </c>
      <c r="C9735">
        <v>-0.14000000000000001</v>
      </c>
      <c r="D9735">
        <v>7.0000000000000007E-2</v>
      </c>
      <c r="E9735">
        <v>8.0000000000000002E-3</v>
      </c>
    </row>
    <row r="9736" spans="1:5">
      <c r="A9736">
        <v>19600930</v>
      </c>
      <c r="B9736">
        <v>1.78</v>
      </c>
      <c r="C9736">
        <v>0.18</v>
      </c>
      <c r="D9736">
        <v>-0.27</v>
      </c>
      <c r="E9736">
        <v>8.0000000000000002E-3</v>
      </c>
    </row>
    <row r="9737" spans="1:5">
      <c r="A9737">
        <v>19601003</v>
      </c>
      <c r="B9737">
        <v>-0.27</v>
      </c>
      <c r="C9737">
        <v>-0.16</v>
      </c>
      <c r="D9737">
        <v>0.1</v>
      </c>
      <c r="E9737">
        <v>0.01</v>
      </c>
    </row>
    <row r="9738" spans="1:5">
      <c r="A9738">
        <v>19601004</v>
      </c>
      <c r="B9738">
        <v>-0.75</v>
      </c>
      <c r="C9738">
        <v>-0.26</v>
      </c>
      <c r="D9738">
        <v>0.25</v>
      </c>
      <c r="E9738">
        <v>0.01</v>
      </c>
    </row>
    <row r="9739" spans="1:5">
      <c r="A9739">
        <v>19601005</v>
      </c>
      <c r="B9739">
        <v>0.69</v>
      </c>
      <c r="C9739">
        <v>-0.59</v>
      </c>
      <c r="D9739">
        <v>0.38</v>
      </c>
      <c r="E9739">
        <v>0.01</v>
      </c>
    </row>
    <row r="9740" spans="1:5">
      <c r="A9740">
        <v>19601006</v>
      </c>
      <c r="B9740">
        <v>0.59</v>
      </c>
      <c r="C9740">
        <v>0.2</v>
      </c>
      <c r="D9740">
        <v>-0.1</v>
      </c>
      <c r="E9740">
        <v>0.01</v>
      </c>
    </row>
    <row r="9741" spans="1:5">
      <c r="A9741">
        <v>19601007</v>
      </c>
      <c r="B9741">
        <v>0.55000000000000004</v>
      </c>
      <c r="C9741">
        <v>-0.26</v>
      </c>
      <c r="D9741">
        <v>-0.13</v>
      </c>
      <c r="E9741">
        <v>0.01</v>
      </c>
    </row>
    <row r="9742" spans="1:5">
      <c r="A9742">
        <v>19601010</v>
      </c>
      <c r="B9742">
        <v>0.13</v>
      </c>
      <c r="C9742">
        <v>-0.06</v>
      </c>
      <c r="D9742">
        <v>-0.19</v>
      </c>
      <c r="E9742">
        <v>0.01</v>
      </c>
    </row>
    <row r="9743" spans="1:5">
      <c r="A9743">
        <v>19601011</v>
      </c>
      <c r="B9743">
        <v>0.1</v>
      </c>
      <c r="C9743">
        <v>-0.28000000000000003</v>
      </c>
      <c r="D9743">
        <v>0.25</v>
      </c>
      <c r="E9743">
        <v>0.01</v>
      </c>
    </row>
    <row r="9744" spans="1:5">
      <c r="A9744">
        <v>19601012</v>
      </c>
      <c r="B9744">
        <v>-0.13</v>
      </c>
      <c r="C9744">
        <v>-0.2</v>
      </c>
      <c r="D9744">
        <v>0.45</v>
      </c>
      <c r="E9744">
        <v>0.01</v>
      </c>
    </row>
    <row r="9745" spans="1:5">
      <c r="A9745">
        <v>19601013</v>
      </c>
      <c r="B9745">
        <v>0.83</v>
      </c>
      <c r="C9745">
        <v>-0.41</v>
      </c>
      <c r="D9745">
        <v>7.0000000000000007E-2</v>
      </c>
      <c r="E9745">
        <v>0.01</v>
      </c>
    </row>
    <row r="9746" spans="1:5">
      <c r="A9746">
        <v>19601014</v>
      </c>
      <c r="B9746">
        <v>0.53</v>
      </c>
      <c r="C9746">
        <v>-0.01</v>
      </c>
      <c r="D9746">
        <v>-0.03</v>
      </c>
      <c r="E9746">
        <v>0.01</v>
      </c>
    </row>
    <row r="9747" spans="1:5">
      <c r="A9747">
        <v>19601017</v>
      </c>
      <c r="B9747">
        <v>-0.36</v>
      </c>
      <c r="C9747">
        <v>0.13</v>
      </c>
      <c r="D9747">
        <v>0.26</v>
      </c>
      <c r="E9747">
        <v>0.01</v>
      </c>
    </row>
    <row r="9748" spans="1:5">
      <c r="A9748">
        <v>19601018</v>
      </c>
      <c r="B9748">
        <v>-0.52</v>
      </c>
      <c r="C9748">
        <v>0.16</v>
      </c>
      <c r="D9748">
        <v>0.04</v>
      </c>
      <c r="E9748">
        <v>0.01</v>
      </c>
    </row>
    <row r="9749" spans="1:5">
      <c r="A9749">
        <v>19601019</v>
      </c>
      <c r="B9749">
        <v>-0.21</v>
      </c>
      <c r="C9749">
        <v>-0.09</v>
      </c>
      <c r="D9749">
        <v>0.14000000000000001</v>
      </c>
      <c r="E9749">
        <v>0.01</v>
      </c>
    </row>
    <row r="9750" spans="1:5">
      <c r="A9750">
        <v>19601020</v>
      </c>
      <c r="B9750">
        <v>-0.8</v>
      </c>
      <c r="C9750">
        <v>-0.03</v>
      </c>
      <c r="D9750">
        <v>0.28999999999999998</v>
      </c>
      <c r="E9750">
        <v>0.01</v>
      </c>
    </row>
    <row r="9751" spans="1:5">
      <c r="A9751">
        <v>19601021</v>
      </c>
      <c r="B9751">
        <v>-1</v>
      </c>
      <c r="C9751">
        <v>-0.28999999999999998</v>
      </c>
      <c r="D9751">
        <v>0.6</v>
      </c>
      <c r="E9751">
        <v>0.01</v>
      </c>
    </row>
    <row r="9752" spans="1:5">
      <c r="A9752">
        <v>19601024</v>
      </c>
      <c r="B9752">
        <v>-1.29</v>
      </c>
      <c r="C9752">
        <v>-0.81</v>
      </c>
      <c r="D9752">
        <v>0.47</v>
      </c>
      <c r="E9752">
        <v>0.01</v>
      </c>
    </row>
    <row r="9753" spans="1:5">
      <c r="A9753">
        <v>19601025</v>
      </c>
      <c r="B9753">
        <v>-0.75</v>
      </c>
      <c r="C9753">
        <v>-0.24</v>
      </c>
      <c r="D9753">
        <v>0.28000000000000003</v>
      </c>
      <c r="E9753">
        <v>0.01</v>
      </c>
    </row>
    <row r="9754" spans="1:5">
      <c r="A9754">
        <v>19601026</v>
      </c>
      <c r="B9754">
        <v>1.43</v>
      </c>
      <c r="C9754">
        <v>-0.16</v>
      </c>
      <c r="D9754">
        <v>-0.53</v>
      </c>
      <c r="E9754">
        <v>0.01</v>
      </c>
    </row>
    <row r="9755" spans="1:5">
      <c r="A9755">
        <v>19601027</v>
      </c>
      <c r="B9755">
        <v>1.1200000000000001</v>
      </c>
      <c r="C9755">
        <v>-0.28999999999999998</v>
      </c>
      <c r="D9755">
        <v>-0.2</v>
      </c>
      <c r="E9755">
        <v>0.01</v>
      </c>
    </row>
    <row r="9756" spans="1:5">
      <c r="A9756">
        <v>19601028</v>
      </c>
      <c r="B9756">
        <v>-0.46</v>
      </c>
      <c r="C9756">
        <v>0.1</v>
      </c>
      <c r="D9756">
        <v>0.12</v>
      </c>
      <c r="E9756">
        <v>0.01</v>
      </c>
    </row>
    <row r="9757" spans="1:5">
      <c r="A9757">
        <v>19601031</v>
      </c>
      <c r="B9757">
        <v>-0.08</v>
      </c>
      <c r="C9757">
        <v>-0.5</v>
      </c>
      <c r="D9757">
        <v>0.13</v>
      </c>
      <c r="E9757">
        <v>0.01</v>
      </c>
    </row>
    <row r="9758" spans="1:5">
      <c r="A9758">
        <v>19601101</v>
      </c>
      <c r="B9758">
        <v>0.99</v>
      </c>
      <c r="C9758">
        <v>-0.12</v>
      </c>
      <c r="D9758">
        <v>-0.56999999999999995</v>
      </c>
      <c r="E9758">
        <v>7.0000000000000001E-3</v>
      </c>
    </row>
    <row r="9759" spans="1:5">
      <c r="A9759">
        <v>19601102</v>
      </c>
      <c r="B9759">
        <v>0.52</v>
      </c>
      <c r="C9759">
        <v>-0.22</v>
      </c>
      <c r="D9759">
        <v>0.38</v>
      </c>
      <c r="E9759">
        <v>7.0000000000000001E-3</v>
      </c>
    </row>
    <row r="9760" spans="1:5">
      <c r="A9760">
        <v>19601103</v>
      </c>
      <c r="B9760">
        <v>0.42</v>
      </c>
      <c r="C9760">
        <v>-0.17</v>
      </c>
      <c r="D9760">
        <v>0.45</v>
      </c>
      <c r="E9760">
        <v>7.0000000000000001E-3</v>
      </c>
    </row>
    <row r="9761" spans="1:5">
      <c r="A9761">
        <v>19601104</v>
      </c>
      <c r="B9761">
        <v>0.85</v>
      </c>
      <c r="C9761">
        <v>-0.16</v>
      </c>
      <c r="D9761">
        <v>-0.15</v>
      </c>
      <c r="E9761">
        <v>7.0000000000000001E-3</v>
      </c>
    </row>
    <row r="9762" spans="1:5">
      <c r="A9762">
        <v>19601107</v>
      </c>
      <c r="B9762">
        <v>0.4</v>
      </c>
      <c r="C9762">
        <v>-0.28999999999999998</v>
      </c>
      <c r="D9762">
        <v>-0.14000000000000001</v>
      </c>
      <c r="E9762">
        <v>7.0000000000000001E-3</v>
      </c>
    </row>
    <row r="9763" spans="1:5">
      <c r="A9763">
        <v>19601109</v>
      </c>
      <c r="B9763">
        <v>0.42</v>
      </c>
      <c r="C9763">
        <v>-0.4</v>
      </c>
      <c r="D9763">
        <v>-0.15</v>
      </c>
      <c r="E9763">
        <v>7.0000000000000001E-3</v>
      </c>
    </row>
    <row r="9764" spans="1:5">
      <c r="A9764">
        <v>19601110</v>
      </c>
      <c r="B9764">
        <v>1.42</v>
      </c>
      <c r="C9764">
        <v>0.6</v>
      </c>
      <c r="D9764">
        <v>-0.75</v>
      </c>
      <c r="E9764">
        <v>7.0000000000000001E-3</v>
      </c>
    </row>
    <row r="9765" spans="1:5">
      <c r="A9765">
        <v>19601111</v>
      </c>
      <c r="B9765">
        <v>-0.44</v>
      </c>
      <c r="C9765">
        <v>0.78</v>
      </c>
      <c r="D9765">
        <v>-7.0000000000000007E-2</v>
      </c>
      <c r="E9765">
        <v>7.0000000000000001E-3</v>
      </c>
    </row>
    <row r="9766" spans="1:5">
      <c r="A9766">
        <v>19601114</v>
      </c>
      <c r="B9766">
        <v>-0.39</v>
      </c>
      <c r="C9766">
        <v>0.09</v>
      </c>
      <c r="D9766">
        <v>0.03</v>
      </c>
      <c r="E9766">
        <v>7.0000000000000001E-3</v>
      </c>
    </row>
    <row r="9767" spans="1:5">
      <c r="A9767">
        <v>19601115</v>
      </c>
      <c r="B9767">
        <v>0.49</v>
      </c>
      <c r="C9767">
        <v>-0.25</v>
      </c>
      <c r="D9767">
        <v>-0.06</v>
      </c>
      <c r="E9767">
        <v>7.0000000000000001E-3</v>
      </c>
    </row>
    <row r="9768" spans="1:5">
      <c r="A9768">
        <v>19601116</v>
      </c>
      <c r="B9768">
        <v>-0.17</v>
      </c>
      <c r="C9768">
        <v>0.02</v>
      </c>
      <c r="D9768">
        <v>-0.23</v>
      </c>
      <c r="E9768">
        <v>7.0000000000000001E-3</v>
      </c>
    </row>
    <row r="9769" spans="1:5">
      <c r="A9769">
        <v>19601117</v>
      </c>
      <c r="B9769">
        <v>-0.26</v>
      </c>
      <c r="C9769">
        <v>-0.06</v>
      </c>
      <c r="D9769">
        <v>0.04</v>
      </c>
      <c r="E9769">
        <v>7.0000000000000001E-3</v>
      </c>
    </row>
    <row r="9770" spans="1:5">
      <c r="A9770">
        <v>19601118</v>
      </c>
      <c r="B9770">
        <v>0.52</v>
      </c>
      <c r="C9770">
        <v>-0.09</v>
      </c>
      <c r="D9770">
        <v>-0.35</v>
      </c>
      <c r="E9770">
        <v>7.0000000000000001E-3</v>
      </c>
    </row>
    <row r="9771" spans="1:5">
      <c r="A9771">
        <v>19601121</v>
      </c>
      <c r="B9771">
        <v>0.28000000000000003</v>
      </c>
      <c r="C9771">
        <v>-0.24</v>
      </c>
      <c r="D9771">
        <v>-7.0000000000000007E-2</v>
      </c>
      <c r="E9771">
        <v>7.0000000000000001E-3</v>
      </c>
    </row>
    <row r="9772" spans="1:5">
      <c r="A9772">
        <v>19601122</v>
      </c>
      <c r="B9772">
        <v>-0.34</v>
      </c>
      <c r="C9772">
        <v>0.36</v>
      </c>
      <c r="D9772">
        <v>-0.54</v>
      </c>
      <c r="E9772">
        <v>7.0000000000000001E-3</v>
      </c>
    </row>
    <row r="9773" spans="1:5">
      <c r="A9773">
        <v>19601123</v>
      </c>
      <c r="B9773">
        <v>0.23</v>
      </c>
      <c r="C9773">
        <v>0.16</v>
      </c>
      <c r="D9773">
        <v>-7.0000000000000007E-2</v>
      </c>
      <c r="E9773">
        <v>7.0000000000000001E-3</v>
      </c>
    </row>
    <row r="9774" spans="1:5">
      <c r="A9774">
        <v>19601125</v>
      </c>
      <c r="B9774">
        <v>0.66</v>
      </c>
      <c r="C9774">
        <v>0.01</v>
      </c>
      <c r="D9774">
        <v>-0.48</v>
      </c>
      <c r="E9774">
        <v>7.0000000000000001E-3</v>
      </c>
    </row>
    <row r="9775" spans="1:5">
      <c r="A9775">
        <v>19601128</v>
      </c>
      <c r="B9775">
        <v>-0.12</v>
      </c>
      <c r="C9775">
        <v>0.31</v>
      </c>
      <c r="D9775">
        <v>-0.03</v>
      </c>
      <c r="E9775">
        <v>7.0000000000000001E-3</v>
      </c>
    </row>
    <row r="9776" spans="1:5">
      <c r="A9776">
        <v>19601129</v>
      </c>
      <c r="B9776">
        <v>-0.33</v>
      </c>
      <c r="C9776">
        <v>-7.0000000000000007E-2</v>
      </c>
      <c r="D9776">
        <v>0.15</v>
      </c>
      <c r="E9776">
        <v>7.0000000000000001E-3</v>
      </c>
    </row>
    <row r="9777" spans="1:5">
      <c r="A9777">
        <v>19601130</v>
      </c>
      <c r="B9777">
        <v>-0.51</v>
      </c>
      <c r="C9777">
        <v>0.06</v>
      </c>
      <c r="D9777">
        <v>0.23</v>
      </c>
      <c r="E9777">
        <v>7.0000000000000001E-3</v>
      </c>
    </row>
    <row r="9778" spans="1:5">
      <c r="A9778">
        <v>19601201</v>
      </c>
      <c r="B9778">
        <v>-0.39</v>
      </c>
      <c r="C9778">
        <v>0</v>
      </c>
      <c r="D9778">
        <v>-0.03</v>
      </c>
      <c r="E9778">
        <v>7.0000000000000001E-3</v>
      </c>
    </row>
    <row r="9779" spans="1:5">
      <c r="A9779">
        <v>19601202</v>
      </c>
      <c r="B9779">
        <v>0.16</v>
      </c>
      <c r="C9779">
        <v>0.5</v>
      </c>
      <c r="D9779">
        <v>-0.3</v>
      </c>
      <c r="E9779">
        <v>7.0000000000000001E-3</v>
      </c>
    </row>
    <row r="9780" spans="1:5">
      <c r="A9780">
        <v>19601205</v>
      </c>
      <c r="B9780">
        <v>-0.19</v>
      </c>
      <c r="C9780">
        <v>-0.05</v>
      </c>
      <c r="D9780">
        <v>0.04</v>
      </c>
      <c r="E9780">
        <v>7.0000000000000001E-3</v>
      </c>
    </row>
    <row r="9781" spans="1:5">
      <c r="A9781">
        <v>19601206</v>
      </c>
      <c r="B9781">
        <v>0.46</v>
      </c>
      <c r="C9781">
        <v>-0.28000000000000003</v>
      </c>
      <c r="D9781">
        <v>-0.03</v>
      </c>
      <c r="E9781">
        <v>7.0000000000000001E-3</v>
      </c>
    </row>
    <row r="9782" spans="1:5">
      <c r="A9782">
        <v>19601207</v>
      </c>
      <c r="B9782">
        <v>0.94</v>
      </c>
      <c r="C9782">
        <v>-0.11</v>
      </c>
      <c r="D9782">
        <v>-0.17</v>
      </c>
      <c r="E9782">
        <v>7.0000000000000001E-3</v>
      </c>
    </row>
    <row r="9783" spans="1:5">
      <c r="A9783">
        <v>19601208</v>
      </c>
      <c r="B9783">
        <v>0.22</v>
      </c>
      <c r="C9783">
        <v>-0.04</v>
      </c>
      <c r="D9783">
        <v>0</v>
      </c>
      <c r="E9783">
        <v>7.0000000000000001E-3</v>
      </c>
    </row>
    <row r="9784" spans="1:5">
      <c r="A9784">
        <v>19601209</v>
      </c>
      <c r="B9784">
        <v>0.89</v>
      </c>
      <c r="C9784">
        <v>-0.01</v>
      </c>
      <c r="D9784">
        <v>-0.16</v>
      </c>
      <c r="E9784">
        <v>7.0000000000000001E-3</v>
      </c>
    </row>
    <row r="9785" spans="1:5">
      <c r="A9785">
        <v>19601212</v>
      </c>
      <c r="B9785">
        <v>0.38</v>
      </c>
      <c r="C9785">
        <v>0.03</v>
      </c>
      <c r="D9785">
        <v>-0.27</v>
      </c>
      <c r="E9785">
        <v>7.0000000000000001E-3</v>
      </c>
    </row>
    <row r="9786" spans="1:5">
      <c r="A9786">
        <v>19601213</v>
      </c>
      <c r="B9786">
        <v>0.13</v>
      </c>
      <c r="C9786">
        <v>-0.05</v>
      </c>
      <c r="D9786">
        <v>-0.3</v>
      </c>
      <c r="E9786">
        <v>7.0000000000000001E-3</v>
      </c>
    </row>
    <row r="9787" spans="1:5">
      <c r="A9787">
        <v>19601214</v>
      </c>
      <c r="B9787">
        <v>-0.08</v>
      </c>
      <c r="C9787">
        <v>0.22</v>
      </c>
      <c r="D9787">
        <v>-0.33</v>
      </c>
      <c r="E9787">
        <v>7.0000000000000001E-3</v>
      </c>
    </row>
    <row r="9788" spans="1:5">
      <c r="A9788">
        <v>19601215</v>
      </c>
      <c r="B9788">
        <v>-0.2</v>
      </c>
      <c r="C9788">
        <v>0.32</v>
      </c>
      <c r="D9788">
        <v>0.22</v>
      </c>
      <c r="E9788">
        <v>7.0000000000000001E-3</v>
      </c>
    </row>
    <row r="9789" spans="1:5">
      <c r="A9789">
        <v>19601216</v>
      </c>
      <c r="B9789">
        <v>0.91</v>
      </c>
      <c r="C9789">
        <v>-0.62</v>
      </c>
      <c r="D9789">
        <v>-0.01</v>
      </c>
      <c r="E9789">
        <v>7.0000000000000001E-3</v>
      </c>
    </row>
    <row r="9790" spans="1:5">
      <c r="A9790">
        <v>19601219</v>
      </c>
      <c r="B9790">
        <v>-0.13</v>
      </c>
      <c r="C9790">
        <v>0.15</v>
      </c>
      <c r="D9790">
        <v>-0.43</v>
      </c>
      <c r="E9790">
        <v>7.0000000000000001E-3</v>
      </c>
    </row>
    <row r="9791" spans="1:5">
      <c r="A9791">
        <v>19601220</v>
      </c>
      <c r="B9791">
        <v>-7.0000000000000007E-2</v>
      </c>
      <c r="C9791">
        <v>0.11</v>
      </c>
      <c r="D9791">
        <v>-0.34</v>
      </c>
      <c r="E9791">
        <v>7.0000000000000001E-3</v>
      </c>
    </row>
    <row r="9792" spans="1:5">
      <c r="A9792">
        <v>19601221</v>
      </c>
      <c r="B9792">
        <v>0.72</v>
      </c>
      <c r="C9792">
        <v>-0.69</v>
      </c>
      <c r="D9792">
        <v>0.04</v>
      </c>
      <c r="E9792">
        <v>7.0000000000000001E-3</v>
      </c>
    </row>
    <row r="9793" spans="1:5">
      <c r="A9793">
        <v>19601222</v>
      </c>
      <c r="B9793">
        <v>-0.26</v>
      </c>
      <c r="C9793">
        <v>-0.14000000000000001</v>
      </c>
      <c r="D9793">
        <v>0.87</v>
      </c>
      <c r="E9793">
        <v>7.0000000000000001E-3</v>
      </c>
    </row>
    <row r="9794" spans="1:5">
      <c r="A9794">
        <v>19601223</v>
      </c>
      <c r="B9794">
        <v>0.06</v>
      </c>
      <c r="C9794">
        <v>0.17</v>
      </c>
      <c r="D9794">
        <v>-0.06</v>
      </c>
      <c r="E9794">
        <v>7.0000000000000001E-3</v>
      </c>
    </row>
    <row r="9795" spans="1:5">
      <c r="A9795">
        <v>19601227</v>
      </c>
      <c r="B9795">
        <v>0.14000000000000001</v>
      </c>
      <c r="C9795">
        <v>-0.4</v>
      </c>
      <c r="D9795">
        <v>0.1</v>
      </c>
      <c r="E9795">
        <v>7.0000000000000001E-3</v>
      </c>
    </row>
    <row r="9796" spans="1:5">
      <c r="A9796">
        <v>19601228</v>
      </c>
      <c r="B9796">
        <v>0.4</v>
      </c>
      <c r="C9796">
        <v>-0.3</v>
      </c>
      <c r="D9796">
        <v>0.12</v>
      </c>
      <c r="E9796">
        <v>7.0000000000000001E-3</v>
      </c>
    </row>
    <row r="9797" spans="1:5">
      <c r="A9797">
        <v>19601229</v>
      </c>
      <c r="B9797">
        <v>0.48</v>
      </c>
      <c r="C9797">
        <v>-0.27</v>
      </c>
      <c r="D9797">
        <v>0.23</v>
      </c>
      <c r="E9797">
        <v>7.0000000000000001E-3</v>
      </c>
    </row>
    <row r="9798" spans="1:5">
      <c r="A9798">
        <v>19601230</v>
      </c>
      <c r="B9798">
        <v>0.06</v>
      </c>
      <c r="C9798">
        <v>-0.04</v>
      </c>
      <c r="D9798">
        <v>0.04</v>
      </c>
      <c r="E9798">
        <v>7.0000000000000001E-3</v>
      </c>
    </row>
    <row r="9799" spans="1:5">
      <c r="A9799">
        <v>19610103</v>
      </c>
      <c r="B9799">
        <v>-0.88</v>
      </c>
      <c r="C9799">
        <v>0.44</v>
      </c>
      <c r="D9799">
        <v>0.75</v>
      </c>
      <c r="E9799">
        <v>8.9999999999999993E-3</v>
      </c>
    </row>
    <row r="9800" spans="1:5">
      <c r="A9800">
        <v>19610104</v>
      </c>
      <c r="B9800">
        <v>1.31</v>
      </c>
      <c r="C9800">
        <v>-0.17</v>
      </c>
      <c r="D9800">
        <v>0.42</v>
      </c>
      <c r="E9800">
        <v>8.9999999999999993E-3</v>
      </c>
    </row>
    <row r="9801" spans="1:5">
      <c r="A9801">
        <v>19610105</v>
      </c>
      <c r="B9801">
        <v>0.39</v>
      </c>
      <c r="C9801">
        <v>0.5</v>
      </c>
      <c r="D9801">
        <v>0.76</v>
      </c>
      <c r="E9801">
        <v>8.9999999999999993E-3</v>
      </c>
    </row>
    <row r="9802" spans="1:5">
      <c r="A9802">
        <v>19610106</v>
      </c>
      <c r="B9802">
        <v>-0.11</v>
      </c>
      <c r="C9802">
        <v>0.27</v>
      </c>
      <c r="D9802">
        <v>0.12</v>
      </c>
      <c r="E9802">
        <v>8.9999999999999993E-3</v>
      </c>
    </row>
    <row r="9803" spans="1:5">
      <c r="A9803">
        <v>19610109</v>
      </c>
      <c r="B9803">
        <v>0.59</v>
      </c>
      <c r="C9803">
        <v>0.32</v>
      </c>
      <c r="D9803">
        <v>0.74</v>
      </c>
      <c r="E9803">
        <v>8.9999999999999993E-3</v>
      </c>
    </row>
    <row r="9804" spans="1:5">
      <c r="A9804">
        <v>19610110</v>
      </c>
      <c r="B9804">
        <v>0.25</v>
      </c>
      <c r="C9804">
        <v>0.12</v>
      </c>
      <c r="D9804">
        <v>0.08</v>
      </c>
      <c r="E9804">
        <v>8.9999999999999993E-3</v>
      </c>
    </row>
    <row r="9805" spans="1:5">
      <c r="A9805">
        <v>19610111</v>
      </c>
      <c r="B9805">
        <v>0.28999999999999998</v>
      </c>
      <c r="C9805">
        <v>0.03</v>
      </c>
      <c r="D9805">
        <v>0.13</v>
      </c>
      <c r="E9805">
        <v>8.9999999999999993E-3</v>
      </c>
    </row>
    <row r="9806" spans="1:5">
      <c r="A9806">
        <v>19610112</v>
      </c>
      <c r="B9806">
        <v>0.28999999999999998</v>
      </c>
      <c r="C9806">
        <v>0.2</v>
      </c>
      <c r="D9806">
        <v>0.26</v>
      </c>
      <c r="E9806">
        <v>8.9999999999999993E-3</v>
      </c>
    </row>
    <row r="9807" spans="1:5">
      <c r="A9807">
        <v>19610113</v>
      </c>
      <c r="B9807">
        <v>0.42</v>
      </c>
      <c r="C9807">
        <v>-0.2</v>
      </c>
      <c r="D9807">
        <v>-0.01</v>
      </c>
      <c r="E9807">
        <v>8.9999999999999993E-3</v>
      </c>
    </row>
    <row r="9808" spans="1:5">
      <c r="A9808">
        <v>19610116</v>
      </c>
      <c r="B9808">
        <v>-0.04</v>
      </c>
      <c r="C9808">
        <v>0.12</v>
      </c>
      <c r="D9808">
        <v>-0.06</v>
      </c>
      <c r="E9808">
        <v>8.9999999999999993E-3</v>
      </c>
    </row>
    <row r="9809" spans="1:5">
      <c r="A9809">
        <v>19610117</v>
      </c>
      <c r="B9809">
        <v>-0.36</v>
      </c>
      <c r="C9809">
        <v>0.21</v>
      </c>
      <c r="D9809">
        <v>0.22</v>
      </c>
      <c r="E9809">
        <v>8.9999999999999993E-3</v>
      </c>
    </row>
    <row r="9810" spans="1:5">
      <c r="A9810">
        <v>19610118</v>
      </c>
      <c r="B9810">
        <v>0.65</v>
      </c>
      <c r="C9810">
        <v>0.28000000000000003</v>
      </c>
      <c r="D9810">
        <v>0.31</v>
      </c>
      <c r="E9810">
        <v>8.9999999999999993E-3</v>
      </c>
    </row>
    <row r="9811" spans="1:5">
      <c r="A9811">
        <v>19610119</v>
      </c>
      <c r="B9811">
        <v>0.16</v>
      </c>
      <c r="C9811">
        <v>-0.15</v>
      </c>
      <c r="D9811">
        <v>0.36</v>
      </c>
      <c r="E9811">
        <v>8.9999999999999993E-3</v>
      </c>
    </row>
    <row r="9812" spans="1:5">
      <c r="A9812">
        <v>19610120</v>
      </c>
      <c r="B9812">
        <v>0.36</v>
      </c>
      <c r="C9812">
        <v>0.15</v>
      </c>
      <c r="D9812">
        <v>-0.11</v>
      </c>
      <c r="E9812">
        <v>8.9999999999999993E-3</v>
      </c>
    </row>
    <row r="9813" spans="1:5">
      <c r="A9813">
        <v>19610123</v>
      </c>
      <c r="B9813">
        <v>0.51</v>
      </c>
      <c r="C9813">
        <v>-0.05</v>
      </c>
      <c r="D9813">
        <v>0.18</v>
      </c>
      <c r="E9813">
        <v>8.9999999999999993E-3</v>
      </c>
    </row>
    <row r="9814" spans="1:5">
      <c r="A9814">
        <v>19610124</v>
      </c>
      <c r="B9814">
        <v>0.23</v>
      </c>
      <c r="C9814">
        <v>-0.3</v>
      </c>
      <c r="D9814">
        <v>-0.38</v>
      </c>
      <c r="E9814">
        <v>8.9999999999999993E-3</v>
      </c>
    </row>
    <row r="9815" spans="1:5">
      <c r="A9815">
        <v>19610125</v>
      </c>
      <c r="B9815">
        <v>7.0000000000000007E-2</v>
      </c>
      <c r="C9815">
        <v>-0.26</v>
      </c>
      <c r="D9815">
        <v>0.01</v>
      </c>
      <c r="E9815">
        <v>8.9999999999999993E-3</v>
      </c>
    </row>
    <row r="9816" spans="1:5">
      <c r="A9816">
        <v>19610126</v>
      </c>
      <c r="B9816">
        <v>0.11</v>
      </c>
      <c r="C9816">
        <v>-0.27</v>
      </c>
      <c r="D9816">
        <v>-0.28000000000000003</v>
      </c>
      <c r="E9816">
        <v>8.9999999999999993E-3</v>
      </c>
    </row>
    <row r="9817" spans="1:5">
      <c r="A9817">
        <v>19610127</v>
      </c>
      <c r="B9817">
        <v>0.93</v>
      </c>
      <c r="C9817">
        <v>-0.19</v>
      </c>
      <c r="D9817">
        <v>0.15</v>
      </c>
      <c r="E9817">
        <v>8.9999999999999993E-3</v>
      </c>
    </row>
    <row r="9818" spans="1:5">
      <c r="A9818">
        <v>19610130</v>
      </c>
      <c r="B9818">
        <v>1.17</v>
      </c>
      <c r="C9818">
        <v>-0.38</v>
      </c>
      <c r="D9818">
        <v>-0.39</v>
      </c>
      <c r="E9818">
        <v>8.9999999999999993E-3</v>
      </c>
    </row>
    <row r="9819" spans="1:5">
      <c r="A9819">
        <v>19610131</v>
      </c>
      <c r="B9819">
        <v>-0.31</v>
      </c>
      <c r="C9819">
        <v>-0.08</v>
      </c>
      <c r="D9819">
        <v>0.16</v>
      </c>
      <c r="E9819">
        <v>8.9999999999999993E-3</v>
      </c>
    </row>
    <row r="9820" spans="1:5">
      <c r="A9820">
        <v>19610201</v>
      </c>
      <c r="B9820">
        <v>0.31</v>
      </c>
      <c r="C9820">
        <v>0.08</v>
      </c>
      <c r="D9820">
        <v>0.13</v>
      </c>
      <c r="E9820">
        <v>8.0000000000000002E-3</v>
      </c>
    </row>
    <row r="9821" spans="1:5">
      <c r="A9821">
        <v>19610202</v>
      </c>
      <c r="B9821">
        <v>0.68</v>
      </c>
      <c r="C9821">
        <v>0.28999999999999998</v>
      </c>
      <c r="D9821">
        <v>-0.12</v>
      </c>
      <c r="E9821">
        <v>8.0000000000000002E-3</v>
      </c>
    </row>
    <row r="9822" spans="1:5">
      <c r="A9822">
        <v>19610203</v>
      </c>
      <c r="B9822">
        <v>-0.16</v>
      </c>
      <c r="C9822">
        <v>0.26</v>
      </c>
      <c r="D9822">
        <v>0.1</v>
      </c>
      <c r="E9822">
        <v>8.0000000000000002E-3</v>
      </c>
    </row>
    <row r="9823" spans="1:5">
      <c r="A9823">
        <v>19610206</v>
      </c>
      <c r="B9823">
        <v>-0.6</v>
      </c>
      <c r="C9823">
        <v>0.39</v>
      </c>
      <c r="D9823">
        <v>0.03</v>
      </c>
      <c r="E9823">
        <v>8.0000000000000002E-3</v>
      </c>
    </row>
    <row r="9824" spans="1:5">
      <c r="A9824">
        <v>19610207</v>
      </c>
      <c r="B9824">
        <v>-0.03</v>
      </c>
      <c r="C9824">
        <v>0.39</v>
      </c>
      <c r="D9824">
        <v>0.04</v>
      </c>
      <c r="E9824">
        <v>8.0000000000000002E-3</v>
      </c>
    </row>
    <row r="9825" spans="1:5">
      <c r="A9825">
        <v>19610208</v>
      </c>
      <c r="B9825">
        <v>0.95</v>
      </c>
      <c r="C9825">
        <v>0.21</v>
      </c>
      <c r="D9825">
        <v>0.23</v>
      </c>
      <c r="E9825">
        <v>8.0000000000000002E-3</v>
      </c>
    </row>
    <row r="9826" spans="1:5">
      <c r="A9826">
        <v>19610209</v>
      </c>
      <c r="B9826">
        <v>-0.22</v>
      </c>
      <c r="C9826">
        <v>0.31</v>
      </c>
      <c r="D9826">
        <v>0.24</v>
      </c>
      <c r="E9826">
        <v>8.0000000000000002E-3</v>
      </c>
    </row>
    <row r="9827" spans="1:5">
      <c r="A9827">
        <v>19610210</v>
      </c>
      <c r="B9827">
        <v>-0.79</v>
      </c>
      <c r="C9827">
        <v>0.25</v>
      </c>
      <c r="D9827">
        <v>-0.19</v>
      </c>
      <c r="E9827">
        <v>8.0000000000000002E-3</v>
      </c>
    </row>
    <row r="9828" spans="1:5">
      <c r="A9828">
        <v>19610213</v>
      </c>
      <c r="B9828">
        <v>-0.54</v>
      </c>
      <c r="C9828">
        <v>0.48</v>
      </c>
      <c r="D9828">
        <v>-0.08</v>
      </c>
      <c r="E9828">
        <v>8.0000000000000002E-3</v>
      </c>
    </row>
    <row r="9829" spans="1:5">
      <c r="A9829">
        <v>19610214</v>
      </c>
      <c r="B9829">
        <v>0.56999999999999995</v>
      </c>
      <c r="C9829">
        <v>0.38</v>
      </c>
      <c r="D9829">
        <v>-0.2</v>
      </c>
      <c r="E9829">
        <v>8.0000000000000002E-3</v>
      </c>
    </row>
    <row r="9830" spans="1:5">
      <c r="A9830">
        <v>19610215</v>
      </c>
      <c r="B9830">
        <v>0.75</v>
      </c>
      <c r="C9830">
        <v>-0.17</v>
      </c>
      <c r="D9830">
        <v>0.67</v>
      </c>
      <c r="E9830">
        <v>8.0000000000000002E-3</v>
      </c>
    </row>
    <row r="9831" spans="1:5">
      <c r="A9831">
        <v>19610216</v>
      </c>
      <c r="B9831">
        <v>0.61</v>
      </c>
      <c r="C9831">
        <v>-0.19</v>
      </c>
      <c r="D9831">
        <v>0.19</v>
      </c>
      <c r="E9831">
        <v>8.0000000000000002E-3</v>
      </c>
    </row>
    <row r="9832" spans="1:5">
      <c r="A9832">
        <v>19610217</v>
      </c>
      <c r="B9832">
        <v>-0.25</v>
      </c>
      <c r="C9832">
        <v>0.47</v>
      </c>
      <c r="D9832">
        <v>-0.08</v>
      </c>
      <c r="E9832">
        <v>8.0000000000000002E-3</v>
      </c>
    </row>
    <row r="9833" spans="1:5">
      <c r="A9833">
        <v>19610220</v>
      </c>
      <c r="B9833">
        <v>0.43</v>
      </c>
      <c r="C9833">
        <v>0.06</v>
      </c>
      <c r="D9833">
        <v>-0.12</v>
      </c>
      <c r="E9833">
        <v>8.0000000000000002E-3</v>
      </c>
    </row>
    <row r="9834" spans="1:5">
      <c r="A9834">
        <v>19610221</v>
      </c>
      <c r="B9834">
        <v>0.1</v>
      </c>
      <c r="C9834">
        <v>0.36</v>
      </c>
      <c r="D9834">
        <v>-0.35</v>
      </c>
      <c r="E9834">
        <v>8.0000000000000002E-3</v>
      </c>
    </row>
    <row r="9835" spans="1:5">
      <c r="A9835">
        <v>19610223</v>
      </c>
      <c r="B9835">
        <v>0.42</v>
      </c>
      <c r="C9835">
        <v>0.06</v>
      </c>
      <c r="D9835">
        <v>-0.16</v>
      </c>
      <c r="E9835">
        <v>8.0000000000000002E-3</v>
      </c>
    </row>
    <row r="9836" spans="1:5">
      <c r="A9836">
        <v>19610224</v>
      </c>
      <c r="B9836">
        <v>0.36</v>
      </c>
      <c r="C9836">
        <v>0.08</v>
      </c>
      <c r="D9836">
        <v>-0.22</v>
      </c>
      <c r="E9836">
        <v>8.0000000000000002E-3</v>
      </c>
    </row>
    <row r="9837" spans="1:5">
      <c r="A9837">
        <v>19610227</v>
      </c>
      <c r="B9837">
        <v>0.77</v>
      </c>
      <c r="C9837">
        <v>0.14000000000000001</v>
      </c>
      <c r="D9837">
        <v>-0.21</v>
      </c>
      <c r="E9837">
        <v>8.0000000000000002E-3</v>
      </c>
    </row>
    <row r="9838" spans="1:5">
      <c r="A9838">
        <v>19610228</v>
      </c>
      <c r="B9838">
        <v>0.19</v>
      </c>
      <c r="C9838">
        <v>-0.02</v>
      </c>
      <c r="D9838">
        <v>-0.53</v>
      </c>
      <c r="E9838">
        <v>8.0000000000000002E-3</v>
      </c>
    </row>
    <row r="9839" spans="1:5">
      <c r="A9839">
        <v>19610301</v>
      </c>
      <c r="B9839">
        <v>-0.01</v>
      </c>
      <c r="C9839">
        <v>0.02</v>
      </c>
      <c r="D9839">
        <v>-0.3</v>
      </c>
      <c r="E9839">
        <v>8.9999999999999993E-3</v>
      </c>
    </row>
    <row r="9840" spans="1:5">
      <c r="A9840">
        <v>19610302</v>
      </c>
      <c r="B9840">
        <v>0.65</v>
      </c>
      <c r="C9840">
        <v>0</v>
      </c>
      <c r="D9840">
        <v>-0.09</v>
      </c>
      <c r="E9840">
        <v>8.9999999999999993E-3</v>
      </c>
    </row>
    <row r="9841" spans="1:5">
      <c r="A9841">
        <v>19610303</v>
      </c>
      <c r="B9841">
        <v>0.14000000000000001</v>
      </c>
      <c r="C9841">
        <v>0.16</v>
      </c>
      <c r="D9841">
        <v>-0.19</v>
      </c>
      <c r="E9841">
        <v>8.9999999999999993E-3</v>
      </c>
    </row>
    <row r="9842" spans="1:5">
      <c r="A9842">
        <v>19610306</v>
      </c>
      <c r="B9842">
        <v>0.16</v>
      </c>
      <c r="C9842">
        <v>0.08</v>
      </c>
      <c r="D9842">
        <v>-0.28000000000000003</v>
      </c>
      <c r="E9842">
        <v>8.9999999999999993E-3</v>
      </c>
    </row>
    <row r="9843" spans="1:5">
      <c r="A9843">
        <v>19610307</v>
      </c>
      <c r="B9843">
        <v>-0.72</v>
      </c>
      <c r="C9843">
        <v>0.39</v>
      </c>
      <c r="D9843">
        <v>0.05</v>
      </c>
      <c r="E9843">
        <v>8.9999999999999993E-3</v>
      </c>
    </row>
    <row r="9844" spans="1:5">
      <c r="A9844">
        <v>19610308</v>
      </c>
      <c r="B9844">
        <v>0.06</v>
      </c>
      <c r="C9844">
        <v>0.47</v>
      </c>
      <c r="D9844">
        <v>-0.73</v>
      </c>
      <c r="E9844">
        <v>8.9999999999999993E-3</v>
      </c>
    </row>
    <row r="9845" spans="1:5">
      <c r="A9845">
        <v>19610309</v>
      </c>
      <c r="B9845">
        <v>7.0000000000000007E-2</v>
      </c>
      <c r="C9845">
        <v>0.38</v>
      </c>
      <c r="D9845">
        <v>0.71</v>
      </c>
      <c r="E9845">
        <v>8.9999999999999993E-3</v>
      </c>
    </row>
    <row r="9846" spans="1:5">
      <c r="A9846">
        <v>19610310</v>
      </c>
      <c r="B9846">
        <v>7.0000000000000007E-2</v>
      </c>
      <c r="C9846">
        <v>0.08</v>
      </c>
      <c r="D9846">
        <v>0</v>
      </c>
      <c r="E9846">
        <v>8.9999999999999993E-3</v>
      </c>
    </row>
    <row r="9847" spans="1:5">
      <c r="A9847">
        <v>19610313</v>
      </c>
      <c r="B9847">
        <v>0.25</v>
      </c>
      <c r="C9847">
        <v>0.02</v>
      </c>
      <c r="D9847">
        <v>-0.03</v>
      </c>
      <c r="E9847">
        <v>8.9999999999999993E-3</v>
      </c>
    </row>
    <row r="9848" spans="1:5">
      <c r="A9848">
        <v>19610314</v>
      </c>
      <c r="B9848">
        <v>-0.4</v>
      </c>
      <c r="C9848">
        <v>0.3</v>
      </c>
      <c r="D9848">
        <v>-0.15</v>
      </c>
      <c r="E9848">
        <v>8.9999999999999993E-3</v>
      </c>
    </row>
    <row r="9849" spans="1:5">
      <c r="A9849">
        <v>19610315</v>
      </c>
      <c r="B9849">
        <v>0.37</v>
      </c>
      <c r="C9849">
        <v>-7.0000000000000007E-2</v>
      </c>
      <c r="D9849">
        <v>0.08</v>
      </c>
      <c r="E9849">
        <v>8.9999999999999993E-3</v>
      </c>
    </row>
    <row r="9850" spans="1:5">
      <c r="A9850">
        <v>19610316</v>
      </c>
      <c r="B9850">
        <v>0.99</v>
      </c>
      <c r="C9850">
        <v>-0.1</v>
      </c>
      <c r="D9850">
        <v>-0.04</v>
      </c>
      <c r="E9850">
        <v>8.9999999999999993E-3</v>
      </c>
    </row>
    <row r="9851" spans="1:5">
      <c r="A9851">
        <v>19610317</v>
      </c>
      <c r="B9851">
        <v>0.57999999999999996</v>
      </c>
      <c r="C9851">
        <v>0.04</v>
      </c>
      <c r="D9851">
        <v>-0.35</v>
      </c>
      <c r="E9851">
        <v>8.9999999999999993E-3</v>
      </c>
    </row>
    <row r="9852" spans="1:5">
      <c r="A9852">
        <v>19610320</v>
      </c>
      <c r="B9852">
        <v>0.42</v>
      </c>
      <c r="C9852">
        <v>0.13</v>
      </c>
      <c r="D9852">
        <v>-0.03</v>
      </c>
      <c r="E9852">
        <v>8.9999999999999993E-3</v>
      </c>
    </row>
    <row r="9853" spans="1:5">
      <c r="A9853">
        <v>19610321</v>
      </c>
      <c r="B9853">
        <v>-0.15</v>
      </c>
      <c r="C9853">
        <v>0.19</v>
      </c>
      <c r="D9853">
        <v>0.56999999999999995</v>
      </c>
      <c r="E9853">
        <v>8.9999999999999993E-3</v>
      </c>
    </row>
    <row r="9854" spans="1:5">
      <c r="A9854">
        <v>19610322</v>
      </c>
      <c r="B9854">
        <v>-0.1</v>
      </c>
      <c r="C9854">
        <v>0.22</v>
      </c>
      <c r="D9854">
        <v>0.52</v>
      </c>
      <c r="E9854">
        <v>8.9999999999999993E-3</v>
      </c>
    </row>
    <row r="9855" spans="1:5">
      <c r="A9855">
        <v>19610323</v>
      </c>
      <c r="B9855">
        <v>-0.32</v>
      </c>
      <c r="C9855">
        <v>-0.28999999999999998</v>
      </c>
      <c r="D9855">
        <v>-0.09</v>
      </c>
      <c r="E9855">
        <v>8.9999999999999993E-3</v>
      </c>
    </row>
    <row r="9856" spans="1:5">
      <c r="A9856">
        <v>19610324</v>
      </c>
      <c r="B9856">
        <v>-0.13</v>
      </c>
      <c r="C9856">
        <v>-0.12</v>
      </c>
      <c r="D9856">
        <v>0.06</v>
      </c>
      <c r="E9856">
        <v>8.9999999999999993E-3</v>
      </c>
    </row>
    <row r="9857" spans="1:5">
      <c r="A9857">
        <v>19610327</v>
      </c>
      <c r="B9857">
        <v>-7.0000000000000007E-2</v>
      </c>
      <c r="C9857">
        <v>0.5</v>
      </c>
      <c r="D9857">
        <v>7.0000000000000007E-2</v>
      </c>
      <c r="E9857">
        <v>8.9999999999999993E-3</v>
      </c>
    </row>
    <row r="9858" spans="1:5">
      <c r="A9858">
        <v>19610328</v>
      </c>
      <c r="B9858">
        <v>0.06</v>
      </c>
      <c r="C9858">
        <v>0.59</v>
      </c>
      <c r="D9858">
        <v>0.1</v>
      </c>
      <c r="E9858">
        <v>8.9999999999999993E-3</v>
      </c>
    </row>
    <row r="9859" spans="1:5">
      <c r="A9859">
        <v>19610329</v>
      </c>
      <c r="B9859">
        <v>0.77</v>
      </c>
      <c r="C9859">
        <v>-0.11</v>
      </c>
      <c r="D9859">
        <v>-0.54</v>
      </c>
      <c r="E9859">
        <v>8.9999999999999993E-3</v>
      </c>
    </row>
    <row r="9860" spans="1:5">
      <c r="A9860">
        <v>19610330</v>
      </c>
      <c r="B9860">
        <v>0.23</v>
      </c>
      <c r="C9860">
        <v>0.15</v>
      </c>
      <c r="D9860">
        <v>-0.16</v>
      </c>
      <c r="E9860">
        <v>8.9999999999999993E-3</v>
      </c>
    </row>
    <row r="9861" spans="1:5">
      <c r="A9861">
        <v>19610403</v>
      </c>
      <c r="B9861">
        <v>0.78</v>
      </c>
      <c r="C9861">
        <v>0.17</v>
      </c>
      <c r="D9861">
        <v>-0.12</v>
      </c>
      <c r="E9861">
        <v>8.9999999999999993E-3</v>
      </c>
    </row>
    <row r="9862" spans="1:5">
      <c r="A9862">
        <v>19610404</v>
      </c>
      <c r="B9862">
        <v>0.02</v>
      </c>
      <c r="C9862">
        <v>-0.09</v>
      </c>
      <c r="D9862">
        <v>-0.3</v>
      </c>
      <c r="E9862">
        <v>8.9999999999999993E-3</v>
      </c>
    </row>
    <row r="9863" spans="1:5">
      <c r="A9863">
        <v>19610405</v>
      </c>
      <c r="B9863">
        <v>-0.31</v>
      </c>
      <c r="C9863">
        <v>-0.4</v>
      </c>
      <c r="D9863">
        <v>0.48</v>
      </c>
      <c r="E9863">
        <v>8.9999999999999993E-3</v>
      </c>
    </row>
    <row r="9864" spans="1:5">
      <c r="A9864">
        <v>19610406</v>
      </c>
      <c r="B9864">
        <v>0.27</v>
      </c>
      <c r="C9864">
        <v>-0.35</v>
      </c>
      <c r="D9864">
        <v>0.27</v>
      </c>
      <c r="E9864">
        <v>8.9999999999999993E-3</v>
      </c>
    </row>
    <row r="9865" spans="1:5">
      <c r="A9865">
        <v>19610407</v>
      </c>
      <c r="B9865">
        <v>0.51</v>
      </c>
      <c r="C9865">
        <v>0.05</v>
      </c>
      <c r="D9865">
        <v>0.04</v>
      </c>
      <c r="E9865">
        <v>8.9999999999999993E-3</v>
      </c>
    </row>
    <row r="9866" spans="1:5">
      <c r="A9866">
        <v>19610410</v>
      </c>
      <c r="B9866">
        <v>0.82</v>
      </c>
      <c r="C9866">
        <v>-0.13</v>
      </c>
      <c r="D9866">
        <v>0</v>
      </c>
      <c r="E9866">
        <v>8.9999999999999993E-3</v>
      </c>
    </row>
    <row r="9867" spans="1:5">
      <c r="A9867">
        <v>19610411</v>
      </c>
      <c r="B9867">
        <v>0.04</v>
      </c>
      <c r="C9867">
        <v>-0.27</v>
      </c>
      <c r="D9867">
        <v>-0.17</v>
      </c>
      <c r="E9867">
        <v>8.9999999999999993E-3</v>
      </c>
    </row>
    <row r="9868" spans="1:5">
      <c r="A9868">
        <v>19610412</v>
      </c>
      <c r="B9868">
        <v>-0.46</v>
      </c>
      <c r="C9868">
        <v>0.04</v>
      </c>
      <c r="D9868">
        <v>0.11</v>
      </c>
      <c r="E9868">
        <v>8.9999999999999993E-3</v>
      </c>
    </row>
    <row r="9869" spans="1:5">
      <c r="A9869">
        <v>19610413</v>
      </c>
      <c r="B9869">
        <v>0.01</v>
      </c>
      <c r="C9869">
        <v>0.1</v>
      </c>
      <c r="D9869">
        <v>-0.11</v>
      </c>
      <c r="E9869">
        <v>8.9999999999999993E-3</v>
      </c>
    </row>
    <row r="9870" spans="1:5">
      <c r="A9870">
        <v>19610414</v>
      </c>
      <c r="B9870">
        <v>0.22</v>
      </c>
      <c r="C9870">
        <v>0.28999999999999998</v>
      </c>
      <c r="D9870">
        <v>0.08</v>
      </c>
      <c r="E9870">
        <v>8.9999999999999993E-3</v>
      </c>
    </row>
    <row r="9871" spans="1:5">
      <c r="A9871">
        <v>19610417</v>
      </c>
      <c r="B9871">
        <v>0.47</v>
      </c>
      <c r="C9871">
        <v>0.21</v>
      </c>
      <c r="D9871">
        <v>0.17</v>
      </c>
      <c r="E9871">
        <v>8.9999999999999993E-3</v>
      </c>
    </row>
    <row r="9872" spans="1:5">
      <c r="A9872">
        <v>19610418</v>
      </c>
      <c r="B9872">
        <v>-0.74</v>
      </c>
      <c r="C9872">
        <v>0.34</v>
      </c>
      <c r="D9872">
        <v>0.02</v>
      </c>
      <c r="E9872">
        <v>8.9999999999999993E-3</v>
      </c>
    </row>
    <row r="9873" spans="1:5">
      <c r="A9873">
        <v>19610419</v>
      </c>
      <c r="B9873">
        <v>-0.51</v>
      </c>
      <c r="C9873">
        <v>0.02</v>
      </c>
      <c r="D9873">
        <v>0.36</v>
      </c>
      <c r="E9873">
        <v>8.9999999999999993E-3</v>
      </c>
    </row>
    <row r="9874" spans="1:5">
      <c r="A9874">
        <v>19610420</v>
      </c>
      <c r="B9874">
        <v>-0.02</v>
      </c>
      <c r="C9874">
        <v>0.35</v>
      </c>
      <c r="D9874">
        <v>-0.05</v>
      </c>
      <c r="E9874">
        <v>8.9999999999999993E-3</v>
      </c>
    </row>
    <row r="9875" spans="1:5">
      <c r="A9875">
        <v>19610421</v>
      </c>
      <c r="B9875">
        <v>-0.02</v>
      </c>
      <c r="C9875">
        <v>0.2</v>
      </c>
      <c r="D9875">
        <v>0.32</v>
      </c>
      <c r="E9875">
        <v>8.9999999999999993E-3</v>
      </c>
    </row>
    <row r="9876" spans="1:5">
      <c r="A9876">
        <v>19610424</v>
      </c>
      <c r="B9876">
        <v>-2.21</v>
      </c>
      <c r="C9876">
        <v>-0.39</v>
      </c>
      <c r="D9876">
        <v>0.12</v>
      </c>
      <c r="E9876">
        <v>8.9999999999999993E-3</v>
      </c>
    </row>
    <row r="9877" spans="1:5">
      <c r="A9877">
        <v>19610425</v>
      </c>
      <c r="B9877">
        <v>1.46</v>
      </c>
      <c r="C9877">
        <v>-0.11</v>
      </c>
      <c r="D9877">
        <v>-0.02</v>
      </c>
      <c r="E9877">
        <v>8.9999999999999993E-3</v>
      </c>
    </row>
    <row r="9878" spans="1:5">
      <c r="A9878">
        <v>19610426</v>
      </c>
      <c r="B9878">
        <v>0.43</v>
      </c>
      <c r="C9878">
        <v>0.23</v>
      </c>
      <c r="D9878">
        <v>0.37</v>
      </c>
      <c r="E9878">
        <v>8.9999999999999993E-3</v>
      </c>
    </row>
    <row r="9879" spans="1:5">
      <c r="A9879">
        <v>19610427</v>
      </c>
      <c r="B9879">
        <v>-0.12</v>
      </c>
      <c r="C9879">
        <v>0.19</v>
      </c>
      <c r="D9879">
        <v>0.3</v>
      </c>
      <c r="E9879">
        <v>8.9999999999999993E-3</v>
      </c>
    </row>
    <row r="9880" spans="1:5">
      <c r="A9880">
        <v>19610428</v>
      </c>
      <c r="B9880">
        <v>-0.3</v>
      </c>
      <c r="C9880">
        <v>-0.3</v>
      </c>
      <c r="D9880">
        <v>0.18</v>
      </c>
      <c r="E9880">
        <v>8.9999999999999993E-3</v>
      </c>
    </row>
    <row r="9881" spans="1:5">
      <c r="A9881">
        <v>19610501</v>
      </c>
      <c r="B9881">
        <v>-0.21</v>
      </c>
      <c r="C9881">
        <v>-0.04</v>
      </c>
      <c r="D9881">
        <v>0.08</v>
      </c>
      <c r="E9881">
        <v>8.0000000000000002E-3</v>
      </c>
    </row>
    <row r="9882" spans="1:5">
      <c r="A9882">
        <v>19610502</v>
      </c>
      <c r="B9882">
        <v>0.76</v>
      </c>
      <c r="C9882">
        <v>-0.1</v>
      </c>
      <c r="D9882">
        <v>-0.11</v>
      </c>
      <c r="E9882">
        <v>8.0000000000000002E-3</v>
      </c>
    </row>
    <row r="9883" spans="1:5">
      <c r="A9883">
        <v>19610503</v>
      </c>
      <c r="B9883">
        <v>0.8</v>
      </c>
      <c r="C9883">
        <v>-0.03</v>
      </c>
      <c r="D9883">
        <v>0.26</v>
      </c>
      <c r="E9883">
        <v>8.0000000000000002E-3</v>
      </c>
    </row>
    <row r="9884" spans="1:5">
      <c r="A9884">
        <v>19610504</v>
      </c>
      <c r="B9884">
        <v>0.39</v>
      </c>
      <c r="C9884">
        <v>0.08</v>
      </c>
      <c r="D9884">
        <v>0.24</v>
      </c>
      <c r="E9884">
        <v>8.0000000000000002E-3</v>
      </c>
    </row>
    <row r="9885" spans="1:5">
      <c r="A9885">
        <v>19610505</v>
      </c>
      <c r="B9885">
        <v>0.15</v>
      </c>
      <c r="C9885">
        <v>0.28999999999999998</v>
      </c>
      <c r="D9885">
        <v>-0.27</v>
      </c>
      <c r="E9885">
        <v>8.0000000000000002E-3</v>
      </c>
    </row>
    <row r="9886" spans="1:5">
      <c r="A9886">
        <v>19610508</v>
      </c>
      <c r="B9886">
        <v>-0.06</v>
      </c>
      <c r="C9886">
        <v>0.67</v>
      </c>
      <c r="D9886">
        <v>-0.12</v>
      </c>
      <c r="E9886">
        <v>8.0000000000000002E-3</v>
      </c>
    </row>
    <row r="9887" spans="1:5">
      <c r="A9887">
        <v>19610509</v>
      </c>
      <c r="B9887">
        <v>0.11</v>
      </c>
      <c r="C9887">
        <v>0.21</v>
      </c>
      <c r="D9887">
        <v>-0.01</v>
      </c>
      <c r="E9887">
        <v>8.0000000000000002E-3</v>
      </c>
    </row>
    <row r="9888" spans="1:5">
      <c r="A9888">
        <v>19610510</v>
      </c>
      <c r="B9888">
        <v>-0.03</v>
      </c>
      <c r="C9888">
        <v>7.0000000000000007E-2</v>
      </c>
      <c r="D9888">
        <v>0.05</v>
      </c>
      <c r="E9888">
        <v>8.0000000000000002E-3</v>
      </c>
    </row>
    <row r="9889" spans="1:5">
      <c r="A9889">
        <v>19610511</v>
      </c>
      <c r="B9889">
        <v>0.03</v>
      </c>
      <c r="C9889">
        <v>0.39</v>
      </c>
      <c r="D9889">
        <v>-0.46</v>
      </c>
      <c r="E9889">
        <v>8.0000000000000002E-3</v>
      </c>
    </row>
    <row r="9890" spans="1:5">
      <c r="A9890">
        <v>19610512</v>
      </c>
      <c r="B9890">
        <v>0.12</v>
      </c>
      <c r="C9890">
        <v>0.08</v>
      </c>
      <c r="D9890">
        <v>0.14000000000000001</v>
      </c>
      <c r="E9890">
        <v>8.0000000000000002E-3</v>
      </c>
    </row>
    <row r="9891" spans="1:5">
      <c r="A9891">
        <v>19610515</v>
      </c>
      <c r="B9891">
        <v>0.55000000000000004</v>
      </c>
      <c r="C9891">
        <v>-0.03</v>
      </c>
      <c r="D9891">
        <v>0.38</v>
      </c>
      <c r="E9891">
        <v>8.0000000000000002E-3</v>
      </c>
    </row>
    <row r="9892" spans="1:5">
      <c r="A9892">
        <v>19610516</v>
      </c>
      <c r="B9892">
        <v>0.44</v>
      </c>
      <c r="C9892">
        <v>-0.08</v>
      </c>
      <c r="D9892">
        <v>0.35</v>
      </c>
      <c r="E9892">
        <v>8.0000000000000002E-3</v>
      </c>
    </row>
    <row r="9893" spans="1:5">
      <c r="A9893">
        <v>19610517</v>
      </c>
      <c r="B9893">
        <v>0.33</v>
      </c>
      <c r="C9893">
        <v>-0.39</v>
      </c>
      <c r="D9893">
        <v>0.5</v>
      </c>
      <c r="E9893">
        <v>8.0000000000000002E-3</v>
      </c>
    </row>
    <row r="9894" spans="1:5">
      <c r="A9894">
        <v>19610518</v>
      </c>
      <c r="B9894">
        <v>-0.63</v>
      </c>
      <c r="C9894">
        <v>-0.43</v>
      </c>
      <c r="D9894">
        <v>-0.15</v>
      </c>
      <c r="E9894">
        <v>8.0000000000000002E-3</v>
      </c>
    </row>
    <row r="9895" spans="1:5">
      <c r="A9895">
        <v>19610519</v>
      </c>
      <c r="B9895">
        <v>0.46</v>
      </c>
      <c r="C9895">
        <v>0.06</v>
      </c>
      <c r="D9895">
        <v>-0.17</v>
      </c>
      <c r="E9895">
        <v>8.0000000000000002E-3</v>
      </c>
    </row>
    <row r="9896" spans="1:5">
      <c r="A9896">
        <v>19610522</v>
      </c>
      <c r="B9896">
        <v>-0.65</v>
      </c>
      <c r="C9896">
        <v>0.21</v>
      </c>
      <c r="D9896">
        <v>0.28000000000000003</v>
      </c>
      <c r="E9896">
        <v>8.0000000000000002E-3</v>
      </c>
    </row>
    <row r="9897" spans="1:5">
      <c r="A9897">
        <v>19610523</v>
      </c>
      <c r="B9897">
        <v>-0.17</v>
      </c>
      <c r="C9897">
        <v>-0.02</v>
      </c>
      <c r="D9897">
        <v>0.06</v>
      </c>
      <c r="E9897">
        <v>8.0000000000000002E-3</v>
      </c>
    </row>
    <row r="9898" spans="1:5">
      <c r="A9898">
        <v>19610524</v>
      </c>
      <c r="B9898">
        <v>-0.52</v>
      </c>
      <c r="C9898">
        <v>0.36</v>
      </c>
      <c r="D9898">
        <v>0.04</v>
      </c>
      <c r="E9898">
        <v>8.0000000000000002E-3</v>
      </c>
    </row>
    <row r="9899" spans="1:5">
      <c r="A9899">
        <v>19610525</v>
      </c>
      <c r="B9899">
        <v>-0.3</v>
      </c>
      <c r="C9899">
        <v>0.52</v>
      </c>
      <c r="D9899">
        <v>0.17</v>
      </c>
      <c r="E9899">
        <v>8.0000000000000002E-3</v>
      </c>
    </row>
    <row r="9900" spans="1:5">
      <c r="A9900">
        <v>19610526</v>
      </c>
      <c r="B9900">
        <v>0.68</v>
      </c>
      <c r="C9900">
        <v>0.2</v>
      </c>
      <c r="D9900">
        <v>-0.57999999999999996</v>
      </c>
      <c r="E9900">
        <v>8.0000000000000002E-3</v>
      </c>
    </row>
    <row r="9901" spans="1:5">
      <c r="A9901">
        <v>19610531</v>
      </c>
      <c r="B9901">
        <v>0.12</v>
      </c>
      <c r="C9901">
        <v>-0.14000000000000001</v>
      </c>
      <c r="D9901">
        <v>-0.23</v>
      </c>
      <c r="E9901">
        <v>8.0000000000000002E-3</v>
      </c>
    </row>
    <row r="9902" spans="1:5">
      <c r="A9902">
        <v>19610601</v>
      </c>
      <c r="B9902">
        <v>-0.02</v>
      </c>
      <c r="C9902">
        <v>-0.44</v>
      </c>
      <c r="D9902">
        <v>-0.28000000000000003</v>
      </c>
      <c r="E9902">
        <v>8.9999999999999993E-3</v>
      </c>
    </row>
    <row r="9903" spans="1:5">
      <c r="A9903">
        <v>19610602</v>
      </c>
      <c r="B9903">
        <v>0.2</v>
      </c>
      <c r="C9903">
        <v>-0.16</v>
      </c>
      <c r="D9903">
        <v>-0.37</v>
      </c>
      <c r="E9903">
        <v>8.9999999999999993E-3</v>
      </c>
    </row>
    <row r="9904" spans="1:5">
      <c r="A9904">
        <v>19610605</v>
      </c>
      <c r="B9904">
        <v>0.51</v>
      </c>
      <c r="C9904">
        <v>-0.44</v>
      </c>
      <c r="D9904">
        <v>0</v>
      </c>
      <c r="E9904">
        <v>8.9999999999999993E-3</v>
      </c>
    </row>
    <row r="9905" spans="1:5">
      <c r="A9905">
        <v>19610606</v>
      </c>
      <c r="B9905">
        <v>-0.26</v>
      </c>
      <c r="C9905">
        <v>-0.22</v>
      </c>
      <c r="D9905">
        <v>0.02</v>
      </c>
      <c r="E9905">
        <v>8.9999999999999993E-3</v>
      </c>
    </row>
    <row r="9906" spans="1:5">
      <c r="A9906">
        <v>19610607</v>
      </c>
      <c r="B9906">
        <v>-0.42</v>
      </c>
      <c r="C9906">
        <v>-0.64</v>
      </c>
      <c r="D9906">
        <v>0.47</v>
      </c>
      <c r="E9906">
        <v>8.9999999999999993E-3</v>
      </c>
    </row>
    <row r="9907" spans="1:5">
      <c r="A9907">
        <v>19610608</v>
      </c>
      <c r="B9907">
        <v>7.0000000000000007E-2</v>
      </c>
      <c r="C9907">
        <v>-0.09</v>
      </c>
      <c r="D9907">
        <v>-0.35</v>
      </c>
      <c r="E9907">
        <v>8.9999999999999993E-3</v>
      </c>
    </row>
    <row r="9908" spans="1:5">
      <c r="A9908">
        <v>19610609</v>
      </c>
      <c r="B9908">
        <v>0.01</v>
      </c>
      <c r="C9908">
        <v>0.5</v>
      </c>
      <c r="D9908">
        <v>-0.08</v>
      </c>
      <c r="E9908">
        <v>8.9999999999999993E-3</v>
      </c>
    </row>
    <row r="9909" spans="1:5">
      <c r="A9909">
        <v>19610612</v>
      </c>
      <c r="B9909">
        <v>-0.7</v>
      </c>
      <c r="C9909">
        <v>0.09</v>
      </c>
      <c r="D9909">
        <v>-0.14000000000000001</v>
      </c>
      <c r="E9909">
        <v>8.9999999999999993E-3</v>
      </c>
    </row>
    <row r="9910" spans="1:5">
      <c r="A9910">
        <v>19610613</v>
      </c>
      <c r="B9910">
        <v>-0.54</v>
      </c>
      <c r="C9910">
        <v>-0.08</v>
      </c>
      <c r="D9910">
        <v>0.12</v>
      </c>
      <c r="E9910">
        <v>8.9999999999999993E-3</v>
      </c>
    </row>
    <row r="9911" spans="1:5">
      <c r="A9911">
        <v>19610614</v>
      </c>
      <c r="B9911">
        <v>0.22</v>
      </c>
      <c r="C9911">
        <v>-0.04</v>
      </c>
      <c r="D9911">
        <v>-0.15</v>
      </c>
      <c r="E9911">
        <v>8.9999999999999993E-3</v>
      </c>
    </row>
    <row r="9912" spans="1:5">
      <c r="A9912">
        <v>19610615</v>
      </c>
      <c r="B9912">
        <v>-0.44</v>
      </c>
      <c r="C9912">
        <v>-0.09</v>
      </c>
      <c r="D9912">
        <v>-0.11</v>
      </c>
      <c r="E9912">
        <v>8.9999999999999993E-3</v>
      </c>
    </row>
    <row r="9913" spans="1:5">
      <c r="A9913">
        <v>19610616</v>
      </c>
      <c r="B9913">
        <v>-0.79</v>
      </c>
      <c r="C9913">
        <v>-0.14000000000000001</v>
      </c>
      <c r="D9913">
        <v>-0.3</v>
      </c>
      <c r="E9913">
        <v>8.9999999999999993E-3</v>
      </c>
    </row>
    <row r="9914" spans="1:5">
      <c r="A9914">
        <v>19610619</v>
      </c>
      <c r="B9914">
        <v>-0.93</v>
      </c>
      <c r="C9914">
        <v>-0.4</v>
      </c>
      <c r="D9914">
        <v>7.0000000000000007E-2</v>
      </c>
      <c r="E9914">
        <v>8.9999999999999993E-3</v>
      </c>
    </row>
    <row r="9915" spans="1:5">
      <c r="A9915">
        <v>19610620</v>
      </c>
      <c r="B9915">
        <v>0.84</v>
      </c>
      <c r="C9915">
        <v>-0.25</v>
      </c>
      <c r="D9915">
        <v>0.15</v>
      </c>
      <c r="E9915">
        <v>8.9999999999999993E-3</v>
      </c>
    </row>
    <row r="9916" spans="1:5">
      <c r="A9916">
        <v>19610621</v>
      </c>
      <c r="B9916">
        <v>0.04</v>
      </c>
      <c r="C9916">
        <v>-7.0000000000000007E-2</v>
      </c>
      <c r="D9916">
        <v>0.22</v>
      </c>
      <c r="E9916">
        <v>8.9999999999999993E-3</v>
      </c>
    </row>
    <row r="9917" spans="1:5">
      <c r="A9917">
        <v>19610622</v>
      </c>
      <c r="B9917">
        <v>-0.41</v>
      </c>
      <c r="C9917">
        <v>-0.06</v>
      </c>
      <c r="D9917">
        <v>0</v>
      </c>
      <c r="E9917">
        <v>8.9999999999999993E-3</v>
      </c>
    </row>
    <row r="9918" spans="1:5">
      <c r="A9918">
        <v>19610623</v>
      </c>
      <c r="B9918">
        <v>0.34</v>
      </c>
      <c r="C9918">
        <v>-0.2</v>
      </c>
      <c r="D9918">
        <v>-0.04</v>
      </c>
      <c r="E9918">
        <v>8.9999999999999993E-3</v>
      </c>
    </row>
    <row r="9919" spans="1:5">
      <c r="A9919">
        <v>19610626</v>
      </c>
      <c r="B9919">
        <v>-1.07</v>
      </c>
      <c r="C9919">
        <v>0.25</v>
      </c>
      <c r="D9919">
        <v>0.14000000000000001</v>
      </c>
      <c r="E9919">
        <v>8.9999999999999993E-3</v>
      </c>
    </row>
    <row r="9920" spans="1:5">
      <c r="A9920">
        <v>19610627</v>
      </c>
      <c r="B9920">
        <v>-0.01</v>
      </c>
      <c r="C9920">
        <v>-0.17</v>
      </c>
      <c r="D9920">
        <v>-0.3</v>
      </c>
      <c r="E9920">
        <v>8.9999999999999993E-3</v>
      </c>
    </row>
    <row r="9921" spans="1:5">
      <c r="A9921">
        <v>19610628</v>
      </c>
      <c r="B9921">
        <v>0.21</v>
      </c>
      <c r="C9921">
        <v>0.02</v>
      </c>
      <c r="D9921">
        <v>0.44</v>
      </c>
      <c r="E9921">
        <v>8.9999999999999993E-3</v>
      </c>
    </row>
    <row r="9922" spans="1:5">
      <c r="A9922">
        <v>19610629</v>
      </c>
      <c r="B9922">
        <v>-0.12</v>
      </c>
      <c r="C9922">
        <v>0.03</v>
      </c>
      <c r="D9922">
        <v>0.18</v>
      </c>
      <c r="E9922">
        <v>8.9999999999999993E-3</v>
      </c>
    </row>
    <row r="9923" spans="1:5">
      <c r="A9923">
        <v>19610630</v>
      </c>
      <c r="B9923">
        <v>0.17</v>
      </c>
      <c r="C9923">
        <v>0.02</v>
      </c>
      <c r="D9923">
        <v>0.15</v>
      </c>
      <c r="E9923">
        <v>8.9999999999999993E-3</v>
      </c>
    </row>
    <row r="9924" spans="1:5">
      <c r="A9924">
        <v>19610703</v>
      </c>
      <c r="B9924">
        <v>0.84</v>
      </c>
      <c r="C9924">
        <v>-0.37</v>
      </c>
      <c r="D9924">
        <v>-7.0000000000000007E-2</v>
      </c>
      <c r="E9924">
        <v>8.9999999999999993E-3</v>
      </c>
    </row>
    <row r="9925" spans="1:5">
      <c r="A9925">
        <v>19610705</v>
      </c>
      <c r="B9925">
        <v>0.62</v>
      </c>
      <c r="C9925">
        <v>0.34</v>
      </c>
      <c r="D9925">
        <v>-0.35</v>
      </c>
      <c r="E9925">
        <v>8.9999999999999993E-3</v>
      </c>
    </row>
    <row r="9926" spans="1:5">
      <c r="A9926">
        <v>19610706</v>
      </c>
      <c r="B9926">
        <v>0.28999999999999998</v>
      </c>
      <c r="C9926">
        <v>0.31</v>
      </c>
      <c r="D9926">
        <v>0.06</v>
      </c>
      <c r="E9926">
        <v>8.9999999999999993E-3</v>
      </c>
    </row>
    <row r="9927" spans="1:5">
      <c r="A9927">
        <v>19610707</v>
      </c>
      <c r="B9927">
        <v>-7.0000000000000007E-2</v>
      </c>
      <c r="C9927">
        <v>0.01</v>
      </c>
      <c r="D9927">
        <v>-0.26</v>
      </c>
      <c r="E9927">
        <v>8.9999999999999993E-3</v>
      </c>
    </row>
    <row r="9928" spans="1:5">
      <c r="A9928">
        <v>19610710</v>
      </c>
      <c r="B9928">
        <v>-7.0000000000000007E-2</v>
      </c>
      <c r="C9928">
        <v>-0.04</v>
      </c>
      <c r="D9928">
        <v>0.04</v>
      </c>
      <c r="E9928">
        <v>8.9999999999999993E-3</v>
      </c>
    </row>
    <row r="9929" spans="1:5">
      <c r="A9929">
        <v>19610711</v>
      </c>
      <c r="B9929">
        <v>-0.12</v>
      </c>
      <c r="C9929">
        <v>-0.24</v>
      </c>
      <c r="D9929">
        <v>0.38</v>
      </c>
      <c r="E9929">
        <v>8.9999999999999993E-3</v>
      </c>
    </row>
    <row r="9930" spans="1:5">
      <c r="A9930">
        <v>19610712</v>
      </c>
      <c r="B9930">
        <v>-0.6</v>
      </c>
      <c r="C9930">
        <v>-0.42</v>
      </c>
      <c r="D9930">
        <v>0.33</v>
      </c>
      <c r="E9930">
        <v>8.9999999999999993E-3</v>
      </c>
    </row>
    <row r="9931" spans="1:5">
      <c r="A9931">
        <v>19610713</v>
      </c>
      <c r="B9931">
        <v>-0.68</v>
      </c>
      <c r="C9931">
        <v>0.02</v>
      </c>
      <c r="D9931">
        <v>-7.0000000000000007E-2</v>
      </c>
      <c r="E9931">
        <v>8.9999999999999993E-3</v>
      </c>
    </row>
    <row r="9932" spans="1:5">
      <c r="A9932">
        <v>19610714</v>
      </c>
      <c r="B9932">
        <v>0.62</v>
      </c>
      <c r="C9932">
        <v>-0.18</v>
      </c>
      <c r="D9932">
        <v>0</v>
      </c>
      <c r="E9932">
        <v>8.9999999999999993E-3</v>
      </c>
    </row>
    <row r="9933" spans="1:5">
      <c r="A9933">
        <v>19610717</v>
      </c>
      <c r="B9933">
        <v>-0.78</v>
      </c>
      <c r="C9933">
        <v>0.17</v>
      </c>
      <c r="D9933">
        <v>-0.2</v>
      </c>
      <c r="E9933">
        <v>8.9999999999999993E-3</v>
      </c>
    </row>
    <row r="9934" spans="1:5">
      <c r="A9934">
        <v>19610718</v>
      </c>
      <c r="B9934">
        <v>-0.6</v>
      </c>
      <c r="C9934">
        <v>-0.3</v>
      </c>
      <c r="D9934">
        <v>-0.03</v>
      </c>
      <c r="E9934">
        <v>8.9999999999999993E-3</v>
      </c>
    </row>
    <row r="9935" spans="1:5">
      <c r="A9935">
        <v>19610719</v>
      </c>
      <c r="B9935">
        <v>0.38</v>
      </c>
      <c r="C9935">
        <v>-0.24</v>
      </c>
      <c r="D9935">
        <v>-0.33</v>
      </c>
      <c r="E9935">
        <v>8.9999999999999993E-3</v>
      </c>
    </row>
    <row r="9936" spans="1:5">
      <c r="A9936">
        <v>19610720</v>
      </c>
      <c r="B9936">
        <v>0.04</v>
      </c>
      <c r="C9936">
        <v>-0.24</v>
      </c>
      <c r="D9936">
        <v>0.11</v>
      </c>
      <c r="E9936">
        <v>8.9999999999999993E-3</v>
      </c>
    </row>
    <row r="9937" spans="1:5">
      <c r="A9937">
        <v>19610721</v>
      </c>
      <c r="B9937">
        <v>0.2</v>
      </c>
      <c r="C9937">
        <v>-0.08</v>
      </c>
      <c r="D9937">
        <v>0.21</v>
      </c>
      <c r="E9937">
        <v>8.9999999999999993E-3</v>
      </c>
    </row>
    <row r="9938" spans="1:5">
      <c r="A9938">
        <v>19610724</v>
      </c>
      <c r="B9938">
        <v>-0.06</v>
      </c>
      <c r="C9938">
        <v>-0.14000000000000001</v>
      </c>
      <c r="D9938">
        <v>-0.02</v>
      </c>
      <c r="E9938">
        <v>8.9999999999999993E-3</v>
      </c>
    </row>
    <row r="9939" spans="1:5">
      <c r="A9939">
        <v>19610725</v>
      </c>
      <c r="B9939">
        <v>0.56999999999999995</v>
      </c>
      <c r="C9939">
        <v>-0.02</v>
      </c>
      <c r="D9939">
        <v>0.01</v>
      </c>
      <c r="E9939">
        <v>8.9999999999999993E-3</v>
      </c>
    </row>
    <row r="9940" spans="1:5">
      <c r="A9940">
        <v>19610726</v>
      </c>
      <c r="B9940">
        <v>0.87</v>
      </c>
      <c r="C9940">
        <v>-0.08</v>
      </c>
      <c r="D9940">
        <v>0.47</v>
      </c>
      <c r="E9940">
        <v>8.9999999999999993E-3</v>
      </c>
    </row>
    <row r="9941" spans="1:5">
      <c r="A9941">
        <v>19610727</v>
      </c>
      <c r="B9941">
        <v>1.1000000000000001</v>
      </c>
      <c r="C9941">
        <v>-0.19</v>
      </c>
      <c r="D9941">
        <v>0.06</v>
      </c>
      <c r="E9941">
        <v>8.9999999999999993E-3</v>
      </c>
    </row>
    <row r="9942" spans="1:5">
      <c r="A9942">
        <v>19610728</v>
      </c>
      <c r="B9942">
        <v>0.15</v>
      </c>
      <c r="C9942">
        <v>-0.12</v>
      </c>
      <c r="D9942">
        <v>-0.41</v>
      </c>
      <c r="E9942">
        <v>8.9999999999999993E-3</v>
      </c>
    </row>
    <row r="9943" spans="1:5">
      <c r="A9943">
        <v>19610731</v>
      </c>
      <c r="B9943">
        <v>0.09</v>
      </c>
      <c r="C9943">
        <v>-0.09</v>
      </c>
      <c r="D9943">
        <v>-0.06</v>
      </c>
      <c r="E9943">
        <v>8.9999999999999993E-3</v>
      </c>
    </row>
    <row r="9944" spans="1:5">
      <c r="A9944">
        <v>19610801</v>
      </c>
      <c r="B9944">
        <v>0.87</v>
      </c>
      <c r="C9944">
        <v>-0.24</v>
      </c>
      <c r="D9944">
        <v>-0.28000000000000003</v>
      </c>
      <c r="E9944">
        <v>6.0000000000000001E-3</v>
      </c>
    </row>
    <row r="9945" spans="1:5">
      <c r="A9945">
        <v>19610802</v>
      </c>
      <c r="B9945">
        <v>-0.55000000000000004</v>
      </c>
      <c r="C9945">
        <v>0.02</v>
      </c>
      <c r="D9945">
        <v>0.45</v>
      </c>
      <c r="E9945">
        <v>6.0000000000000001E-3</v>
      </c>
    </row>
    <row r="9946" spans="1:5">
      <c r="A9946">
        <v>19610803</v>
      </c>
      <c r="B9946">
        <v>0.53</v>
      </c>
      <c r="C9946">
        <v>-0.1</v>
      </c>
      <c r="D9946">
        <v>-0.17</v>
      </c>
      <c r="E9946">
        <v>6.0000000000000001E-3</v>
      </c>
    </row>
    <row r="9947" spans="1:5">
      <c r="A9947">
        <v>19610804</v>
      </c>
      <c r="B9947">
        <v>0.61</v>
      </c>
      <c r="C9947">
        <v>-0.33</v>
      </c>
      <c r="D9947">
        <v>0.42</v>
      </c>
      <c r="E9947">
        <v>6.0000000000000001E-3</v>
      </c>
    </row>
    <row r="9948" spans="1:5">
      <c r="A9948">
        <v>19610807</v>
      </c>
      <c r="B9948">
        <v>0.11</v>
      </c>
      <c r="C9948">
        <v>-0.26</v>
      </c>
      <c r="D9948">
        <v>-0.09</v>
      </c>
      <c r="E9948">
        <v>6.0000000000000001E-3</v>
      </c>
    </row>
    <row r="9949" spans="1:5">
      <c r="A9949">
        <v>19610808</v>
      </c>
      <c r="B9949">
        <v>0.2</v>
      </c>
      <c r="C9949">
        <v>-0.22</v>
      </c>
      <c r="D9949">
        <v>7.0000000000000007E-2</v>
      </c>
      <c r="E9949">
        <v>6.0000000000000001E-3</v>
      </c>
    </row>
    <row r="9950" spans="1:5">
      <c r="A9950">
        <v>19610809</v>
      </c>
      <c r="B9950">
        <v>0</v>
      </c>
      <c r="C9950">
        <v>-0.04</v>
      </c>
      <c r="D9950">
        <v>-0.06</v>
      </c>
      <c r="E9950">
        <v>6.0000000000000001E-3</v>
      </c>
    </row>
    <row r="9951" spans="1:5">
      <c r="A9951">
        <v>19610810</v>
      </c>
      <c r="B9951">
        <v>0.35</v>
      </c>
      <c r="C9951">
        <v>-0.14000000000000001</v>
      </c>
      <c r="D9951">
        <v>-0.12</v>
      </c>
      <c r="E9951">
        <v>6.0000000000000001E-3</v>
      </c>
    </row>
    <row r="9952" spans="1:5">
      <c r="A9952">
        <v>19610811</v>
      </c>
      <c r="B9952">
        <v>0.2</v>
      </c>
      <c r="C9952">
        <v>0.1</v>
      </c>
      <c r="D9952">
        <v>-0.48</v>
      </c>
      <c r="E9952">
        <v>6.0000000000000001E-3</v>
      </c>
    </row>
    <row r="9953" spans="1:5">
      <c r="A9953">
        <v>19610814</v>
      </c>
      <c r="B9953">
        <v>-0.53</v>
      </c>
      <c r="C9953">
        <v>0</v>
      </c>
      <c r="D9953">
        <v>0.12</v>
      </c>
      <c r="E9953">
        <v>6.0000000000000001E-3</v>
      </c>
    </row>
    <row r="9954" spans="1:5">
      <c r="A9954">
        <v>19610815</v>
      </c>
      <c r="B9954">
        <v>-0.2</v>
      </c>
      <c r="C9954">
        <v>-0.02</v>
      </c>
      <c r="D9954">
        <v>-0.13</v>
      </c>
      <c r="E9954">
        <v>6.0000000000000001E-3</v>
      </c>
    </row>
    <row r="9955" spans="1:5">
      <c r="A9955">
        <v>19610816</v>
      </c>
      <c r="B9955">
        <v>0.33</v>
      </c>
      <c r="C9955">
        <v>-7.0000000000000007E-2</v>
      </c>
      <c r="D9955">
        <v>0</v>
      </c>
      <c r="E9955">
        <v>6.0000000000000001E-3</v>
      </c>
    </row>
    <row r="9956" spans="1:5">
      <c r="A9956">
        <v>19610817</v>
      </c>
      <c r="B9956">
        <v>0.52</v>
      </c>
      <c r="C9956">
        <v>-0.04</v>
      </c>
      <c r="D9956">
        <v>0.06</v>
      </c>
      <c r="E9956">
        <v>6.0000000000000001E-3</v>
      </c>
    </row>
    <row r="9957" spans="1:5">
      <c r="A9957">
        <v>19610818</v>
      </c>
      <c r="B9957">
        <v>0.27</v>
      </c>
      <c r="C9957">
        <v>-0.02</v>
      </c>
      <c r="D9957">
        <v>0.3</v>
      </c>
      <c r="E9957">
        <v>6.0000000000000001E-3</v>
      </c>
    </row>
    <row r="9958" spans="1:5">
      <c r="A9958">
        <v>19610821</v>
      </c>
      <c r="B9958">
        <v>0.16</v>
      </c>
      <c r="C9958">
        <v>-0.42</v>
      </c>
      <c r="D9958">
        <v>-0.04</v>
      </c>
      <c r="E9958">
        <v>6.0000000000000001E-3</v>
      </c>
    </row>
    <row r="9959" spans="1:5">
      <c r="A9959">
        <v>19610822</v>
      </c>
      <c r="B9959">
        <v>0.01</v>
      </c>
      <c r="C9959">
        <v>-0.01</v>
      </c>
      <c r="D9959">
        <v>0.09</v>
      </c>
      <c r="E9959">
        <v>6.0000000000000001E-3</v>
      </c>
    </row>
    <row r="9960" spans="1:5">
      <c r="A9960">
        <v>19610823</v>
      </c>
      <c r="B9960">
        <v>-0.61</v>
      </c>
      <c r="C9960">
        <v>-0.19</v>
      </c>
      <c r="D9960">
        <v>0.39</v>
      </c>
      <c r="E9960">
        <v>6.0000000000000001E-3</v>
      </c>
    </row>
    <row r="9961" spans="1:5">
      <c r="A9961">
        <v>19610824</v>
      </c>
      <c r="B9961">
        <v>-0.55000000000000004</v>
      </c>
      <c r="C9961">
        <v>0.17</v>
      </c>
      <c r="D9961">
        <v>-0.2</v>
      </c>
      <c r="E9961">
        <v>6.0000000000000001E-3</v>
      </c>
    </row>
    <row r="9962" spans="1:5">
      <c r="A9962">
        <v>19610825</v>
      </c>
      <c r="B9962">
        <v>0.13</v>
      </c>
      <c r="C9962">
        <v>0.09</v>
      </c>
      <c r="D9962">
        <v>-0.01</v>
      </c>
      <c r="E9962">
        <v>6.0000000000000001E-3</v>
      </c>
    </row>
    <row r="9963" spans="1:5">
      <c r="A9963">
        <v>19610828</v>
      </c>
      <c r="B9963">
        <v>0.04</v>
      </c>
      <c r="C9963">
        <v>0.15</v>
      </c>
      <c r="D9963">
        <v>-0.24</v>
      </c>
      <c r="E9963">
        <v>6.0000000000000001E-3</v>
      </c>
    </row>
    <row r="9964" spans="1:5">
      <c r="A9964">
        <v>19610829</v>
      </c>
      <c r="B9964">
        <v>-0.08</v>
      </c>
      <c r="C9964">
        <v>-0.01</v>
      </c>
      <c r="D9964">
        <v>0.01</v>
      </c>
      <c r="E9964">
        <v>6.0000000000000001E-3</v>
      </c>
    </row>
    <row r="9965" spans="1:5">
      <c r="A9965">
        <v>19610830</v>
      </c>
      <c r="B9965">
        <v>0.43</v>
      </c>
      <c r="C9965">
        <v>-0.02</v>
      </c>
      <c r="D9965">
        <v>-0.18</v>
      </c>
      <c r="E9965">
        <v>6.0000000000000001E-3</v>
      </c>
    </row>
    <row r="9966" spans="1:5">
      <c r="A9966">
        <v>19610831</v>
      </c>
      <c r="B9966">
        <v>0.33</v>
      </c>
      <c r="C9966">
        <v>-0.16</v>
      </c>
      <c r="D9966">
        <v>-0.14000000000000001</v>
      </c>
      <c r="E9966">
        <v>6.0000000000000001E-3</v>
      </c>
    </row>
    <row r="9967" spans="1:5">
      <c r="A9967">
        <v>19610901</v>
      </c>
      <c r="B9967">
        <v>0.21</v>
      </c>
      <c r="C9967">
        <v>0.15</v>
      </c>
      <c r="D9967">
        <v>-0.2</v>
      </c>
      <c r="E9967">
        <v>8.0000000000000002E-3</v>
      </c>
    </row>
    <row r="9968" spans="1:5">
      <c r="A9968">
        <v>19610905</v>
      </c>
      <c r="B9968">
        <v>-0.34</v>
      </c>
      <c r="C9968">
        <v>0.13</v>
      </c>
      <c r="D9968">
        <v>-0.1</v>
      </c>
      <c r="E9968">
        <v>8.0000000000000002E-3</v>
      </c>
    </row>
    <row r="9969" spans="1:5">
      <c r="A9969">
        <v>19610906</v>
      </c>
      <c r="B9969">
        <v>0.66</v>
      </c>
      <c r="C9969">
        <v>-0.43</v>
      </c>
      <c r="D9969">
        <v>-0.14000000000000001</v>
      </c>
      <c r="E9969">
        <v>8.0000000000000002E-3</v>
      </c>
    </row>
    <row r="9970" spans="1:5">
      <c r="A9970">
        <v>19610907</v>
      </c>
      <c r="B9970">
        <v>-0.22</v>
      </c>
      <c r="C9970">
        <v>-0.46</v>
      </c>
      <c r="D9970">
        <v>0.27</v>
      </c>
      <c r="E9970">
        <v>8.0000000000000002E-3</v>
      </c>
    </row>
    <row r="9971" spans="1:5">
      <c r="A9971">
        <v>19610908</v>
      </c>
      <c r="B9971">
        <v>-0.68</v>
      </c>
      <c r="C9971">
        <v>-0.25</v>
      </c>
      <c r="D9971">
        <v>0.09</v>
      </c>
      <c r="E9971">
        <v>8.0000000000000002E-3</v>
      </c>
    </row>
    <row r="9972" spans="1:5">
      <c r="A9972">
        <v>19610911</v>
      </c>
      <c r="B9972">
        <v>-0.83</v>
      </c>
      <c r="C9972">
        <v>0.05</v>
      </c>
      <c r="D9972">
        <v>0.19</v>
      </c>
      <c r="E9972">
        <v>8.0000000000000002E-3</v>
      </c>
    </row>
    <row r="9973" spans="1:5">
      <c r="A9973">
        <v>19610912</v>
      </c>
      <c r="B9973">
        <v>0.97</v>
      </c>
      <c r="C9973">
        <v>-0.1</v>
      </c>
      <c r="D9973">
        <v>-0.13</v>
      </c>
      <c r="E9973">
        <v>8.0000000000000002E-3</v>
      </c>
    </row>
    <row r="9974" spans="1:5">
      <c r="A9974">
        <v>19610913</v>
      </c>
      <c r="B9974">
        <v>0.02</v>
      </c>
      <c r="C9974">
        <v>0.04</v>
      </c>
      <c r="D9974">
        <v>-0.25</v>
      </c>
      <c r="E9974">
        <v>8.0000000000000002E-3</v>
      </c>
    </row>
    <row r="9975" spans="1:5">
      <c r="A9975">
        <v>19610914</v>
      </c>
      <c r="B9975">
        <v>-0.75</v>
      </c>
      <c r="C9975">
        <v>0.23</v>
      </c>
      <c r="D9975">
        <v>0.01</v>
      </c>
      <c r="E9975">
        <v>8.0000000000000002E-3</v>
      </c>
    </row>
    <row r="9976" spans="1:5">
      <c r="A9976">
        <v>19610915</v>
      </c>
      <c r="B9976">
        <v>0.1</v>
      </c>
      <c r="C9976">
        <v>0.08</v>
      </c>
      <c r="D9976">
        <v>-0.13</v>
      </c>
      <c r="E9976">
        <v>8.0000000000000002E-3</v>
      </c>
    </row>
    <row r="9977" spans="1:5">
      <c r="A9977">
        <v>19610918</v>
      </c>
      <c r="B9977">
        <v>-0.65</v>
      </c>
      <c r="C9977">
        <v>-0.22</v>
      </c>
      <c r="D9977">
        <v>-0.2</v>
      </c>
      <c r="E9977">
        <v>8.0000000000000002E-3</v>
      </c>
    </row>
    <row r="9978" spans="1:5">
      <c r="A9978">
        <v>19610919</v>
      </c>
      <c r="B9978">
        <v>-0.8</v>
      </c>
      <c r="C9978">
        <v>0.08</v>
      </c>
      <c r="D9978">
        <v>0.05</v>
      </c>
      <c r="E9978">
        <v>8.0000000000000002E-3</v>
      </c>
    </row>
    <row r="9979" spans="1:5">
      <c r="A9979">
        <v>19610920</v>
      </c>
      <c r="B9979">
        <v>0.46</v>
      </c>
      <c r="C9979">
        <v>-0.28000000000000003</v>
      </c>
      <c r="D9979">
        <v>0.44</v>
      </c>
      <c r="E9979">
        <v>8.0000000000000002E-3</v>
      </c>
    </row>
    <row r="9980" spans="1:5">
      <c r="A9980">
        <v>19610921</v>
      </c>
      <c r="B9980">
        <v>0.04</v>
      </c>
      <c r="C9980">
        <v>-0.04</v>
      </c>
      <c r="D9980">
        <v>0.12</v>
      </c>
      <c r="E9980">
        <v>8.0000000000000002E-3</v>
      </c>
    </row>
    <row r="9981" spans="1:5">
      <c r="A9981">
        <v>19610922</v>
      </c>
      <c r="B9981">
        <v>-0.42</v>
      </c>
      <c r="C9981">
        <v>-0.15</v>
      </c>
      <c r="D9981">
        <v>0.38</v>
      </c>
      <c r="E9981">
        <v>8.0000000000000002E-3</v>
      </c>
    </row>
    <row r="9982" spans="1:5">
      <c r="A9982">
        <v>19610925</v>
      </c>
      <c r="B9982">
        <v>-1.42</v>
      </c>
      <c r="C9982">
        <v>-0.08</v>
      </c>
      <c r="D9982">
        <v>0.33</v>
      </c>
      <c r="E9982">
        <v>8.0000000000000002E-3</v>
      </c>
    </row>
    <row r="9983" spans="1:5">
      <c r="A9983">
        <v>19610926</v>
      </c>
      <c r="B9983">
        <v>0.02</v>
      </c>
      <c r="C9983">
        <v>-0.16</v>
      </c>
      <c r="D9983">
        <v>-0.17</v>
      </c>
      <c r="E9983">
        <v>8.0000000000000002E-3</v>
      </c>
    </row>
    <row r="9984" spans="1:5">
      <c r="A9984">
        <v>19610927</v>
      </c>
      <c r="B9984">
        <v>1.02</v>
      </c>
      <c r="C9984">
        <v>-0.06</v>
      </c>
      <c r="D9984">
        <v>-0.66</v>
      </c>
      <c r="E9984">
        <v>8.0000000000000002E-3</v>
      </c>
    </row>
    <row r="9985" spans="1:5">
      <c r="A9985">
        <v>19610928</v>
      </c>
      <c r="B9985">
        <v>0.2</v>
      </c>
      <c r="C9985">
        <v>7.0000000000000007E-2</v>
      </c>
      <c r="D9985">
        <v>-0.2</v>
      </c>
      <c r="E9985">
        <v>8.0000000000000002E-3</v>
      </c>
    </row>
    <row r="9986" spans="1:5">
      <c r="A9986">
        <v>19610929</v>
      </c>
      <c r="B9986">
        <v>0.28000000000000003</v>
      </c>
      <c r="C9986">
        <v>0.24</v>
      </c>
      <c r="D9986">
        <v>-0.2</v>
      </c>
      <c r="E9986">
        <v>8.0000000000000002E-3</v>
      </c>
    </row>
    <row r="9987" spans="1:5">
      <c r="A9987">
        <v>19611002</v>
      </c>
      <c r="B9987">
        <v>0.03</v>
      </c>
      <c r="C9987">
        <v>-0.13</v>
      </c>
      <c r="D9987">
        <v>-0.21</v>
      </c>
      <c r="E9987">
        <v>8.0000000000000002E-3</v>
      </c>
    </row>
    <row r="9988" spans="1:5">
      <c r="A9988">
        <v>19611003</v>
      </c>
      <c r="B9988">
        <v>-0.08</v>
      </c>
      <c r="C9988">
        <v>-0.26</v>
      </c>
      <c r="D9988">
        <v>0.19</v>
      </c>
      <c r="E9988">
        <v>8.0000000000000002E-3</v>
      </c>
    </row>
    <row r="9989" spans="1:5">
      <c r="A9989">
        <v>19611004</v>
      </c>
      <c r="B9989">
        <v>0.66</v>
      </c>
      <c r="C9989">
        <v>0.14000000000000001</v>
      </c>
      <c r="D9989">
        <v>0.44</v>
      </c>
      <c r="E9989">
        <v>8.0000000000000002E-3</v>
      </c>
    </row>
    <row r="9990" spans="1:5">
      <c r="A9990">
        <v>19611005</v>
      </c>
      <c r="B9990">
        <v>0.85</v>
      </c>
      <c r="C9990">
        <v>-0.16</v>
      </c>
      <c r="D9990">
        <v>-0.21</v>
      </c>
      <c r="E9990">
        <v>8.0000000000000002E-3</v>
      </c>
    </row>
    <row r="9991" spans="1:5">
      <c r="A9991">
        <v>19611006</v>
      </c>
      <c r="B9991">
        <v>0.27</v>
      </c>
      <c r="C9991">
        <v>-0.03</v>
      </c>
      <c r="D9991">
        <v>0.09</v>
      </c>
      <c r="E9991">
        <v>8.0000000000000002E-3</v>
      </c>
    </row>
    <row r="9992" spans="1:5">
      <c r="A9992">
        <v>19611009</v>
      </c>
      <c r="B9992">
        <v>0.01</v>
      </c>
      <c r="C9992">
        <v>-0.26</v>
      </c>
      <c r="D9992">
        <v>0.12</v>
      </c>
      <c r="E9992">
        <v>8.0000000000000002E-3</v>
      </c>
    </row>
    <row r="9993" spans="1:5">
      <c r="A9993">
        <v>19611010</v>
      </c>
      <c r="B9993">
        <v>0.26</v>
      </c>
      <c r="C9993">
        <v>-0.13</v>
      </c>
      <c r="D9993">
        <v>-0.2</v>
      </c>
      <c r="E9993">
        <v>8.0000000000000002E-3</v>
      </c>
    </row>
    <row r="9994" spans="1:5">
      <c r="A9994">
        <v>19611011</v>
      </c>
      <c r="B9994">
        <v>-0.01</v>
      </c>
      <c r="C9994">
        <v>-0.05</v>
      </c>
      <c r="D9994">
        <v>0.56000000000000005</v>
      </c>
      <c r="E9994">
        <v>8.0000000000000002E-3</v>
      </c>
    </row>
    <row r="9995" spans="1:5">
      <c r="A9995">
        <v>19611012</v>
      </c>
      <c r="B9995">
        <v>-0.01</v>
      </c>
      <c r="C9995">
        <v>0.2</v>
      </c>
      <c r="D9995">
        <v>-0.13</v>
      </c>
      <c r="E9995">
        <v>8.0000000000000002E-3</v>
      </c>
    </row>
    <row r="9996" spans="1:5">
      <c r="A9996">
        <v>19611013</v>
      </c>
      <c r="B9996">
        <v>-0.14000000000000001</v>
      </c>
      <c r="C9996">
        <v>0.15</v>
      </c>
      <c r="D9996">
        <v>-0.05</v>
      </c>
      <c r="E9996">
        <v>8.0000000000000002E-3</v>
      </c>
    </row>
    <row r="9997" spans="1:5">
      <c r="A9997">
        <v>19611016</v>
      </c>
      <c r="B9997">
        <v>-0.26</v>
      </c>
      <c r="C9997">
        <v>7.0000000000000007E-2</v>
      </c>
      <c r="D9997">
        <v>-0.16</v>
      </c>
      <c r="E9997">
        <v>8.0000000000000002E-3</v>
      </c>
    </row>
    <row r="9998" spans="1:5">
      <c r="A9998">
        <v>19611017</v>
      </c>
      <c r="B9998">
        <v>0.1</v>
      </c>
      <c r="C9998">
        <v>0.06</v>
      </c>
      <c r="D9998">
        <v>-0.04</v>
      </c>
      <c r="E9998">
        <v>8.0000000000000002E-3</v>
      </c>
    </row>
    <row r="9999" spans="1:5">
      <c r="A9999">
        <v>19611018</v>
      </c>
      <c r="B9999">
        <v>0.47</v>
      </c>
      <c r="C9999">
        <v>-0.23</v>
      </c>
      <c r="D9999">
        <v>0.26</v>
      </c>
      <c r="E9999">
        <v>8.0000000000000002E-3</v>
      </c>
    </row>
    <row r="10000" spans="1:5">
      <c r="A10000">
        <v>19611019</v>
      </c>
      <c r="B10000">
        <v>0.21</v>
      </c>
      <c r="C10000">
        <v>-0.39</v>
      </c>
      <c r="D10000">
        <v>-0.02</v>
      </c>
      <c r="E10000">
        <v>8.0000000000000002E-3</v>
      </c>
    </row>
    <row r="10001" spans="1:5">
      <c r="A10001">
        <v>19611020</v>
      </c>
      <c r="B10001">
        <v>0.02</v>
      </c>
      <c r="C10001">
        <v>-7.0000000000000007E-2</v>
      </c>
      <c r="D10001">
        <v>-0.11</v>
      </c>
      <c r="E10001">
        <v>8.0000000000000002E-3</v>
      </c>
    </row>
    <row r="10002" spans="1:5">
      <c r="A10002">
        <v>19611023</v>
      </c>
      <c r="B10002">
        <v>-0.61</v>
      </c>
      <c r="C10002">
        <v>-0.09</v>
      </c>
      <c r="D10002">
        <v>7.0000000000000007E-2</v>
      </c>
      <c r="E10002">
        <v>8.0000000000000002E-3</v>
      </c>
    </row>
    <row r="10003" spans="1:5">
      <c r="A10003">
        <v>19611024</v>
      </c>
      <c r="B10003">
        <v>-0.15</v>
      </c>
      <c r="C10003">
        <v>-0.24</v>
      </c>
      <c r="D10003">
        <v>-0.22</v>
      </c>
      <c r="E10003">
        <v>8.0000000000000002E-3</v>
      </c>
    </row>
    <row r="10004" spans="1:5">
      <c r="A10004">
        <v>19611025</v>
      </c>
      <c r="B10004">
        <v>0.48</v>
      </c>
      <c r="C10004">
        <v>-0.25</v>
      </c>
      <c r="D10004">
        <v>-0.17</v>
      </c>
      <c r="E10004">
        <v>8.0000000000000002E-3</v>
      </c>
    </row>
    <row r="10005" spans="1:5">
      <c r="A10005">
        <v>19611026</v>
      </c>
      <c r="B10005">
        <v>0.21</v>
      </c>
      <c r="C10005">
        <v>-0.12</v>
      </c>
      <c r="D10005">
        <v>-0.08</v>
      </c>
      <c r="E10005">
        <v>8.0000000000000002E-3</v>
      </c>
    </row>
    <row r="10006" spans="1:5">
      <c r="A10006">
        <v>19611027</v>
      </c>
      <c r="B10006">
        <v>-0.14000000000000001</v>
      </c>
      <c r="C10006">
        <v>0.05</v>
      </c>
      <c r="D10006">
        <v>0.14000000000000001</v>
      </c>
      <c r="E10006">
        <v>8.0000000000000002E-3</v>
      </c>
    </row>
    <row r="10007" spans="1:5">
      <c r="A10007">
        <v>19611030</v>
      </c>
      <c r="B10007">
        <v>0.1</v>
      </c>
      <c r="C10007">
        <v>-0.05</v>
      </c>
      <c r="D10007">
        <v>0.25</v>
      </c>
      <c r="E10007">
        <v>8.0000000000000002E-3</v>
      </c>
    </row>
    <row r="10008" spans="1:5">
      <c r="A10008">
        <v>19611031</v>
      </c>
      <c r="B10008">
        <v>0.3</v>
      </c>
      <c r="C10008">
        <v>-0.17</v>
      </c>
      <c r="D10008">
        <v>0.02</v>
      </c>
      <c r="E10008">
        <v>8.0000000000000002E-3</v>
      </c>
    </row>
    <row r="10009" spans="1:5">
      <c r="A10009">
        <v>19611101</v>
      </c>
      <c r="B10009">
        <v>0.21</v>
      </c>
      <c r="C10009">
        <v>0.05</v>
      </c>
      <c r="D10009">
        <v>-0.01</v>
      </c>
      <c r="E10009">
        <v>8.0000000000000002E-3</v>
      </c>
    </row>
    <row r="10010" spans="1:5">
      <c r="A10010">
        <v>19611102</v>
      </c>
      <c r="B10010">
        <v>0.5</v>
      </c>
      <c r="C10010">
        <v>-0.05</v>
      </c>
      <c r="D10010">
        <v>-0.23</v>
      </c>
      <c r="E10010">
        <v>8.0000000000000002E-3</v>
      </c>
    </row>
    <row r="10011" spans="1:5">
      <c r="A10011">
        <v>19611103</v>
      </c>
      <c r="B10011">
        <v>0.56999999999999995</v>
      </c>
      <c r="C10011">
        <v>0</v>
      </c>
      <c r="D10011">
        <v>0.06</v>
      </c>
      <c r="E10011">
        <v>8.0000000000000002E-3</v>
      </c>
    </row>
    <row r="10012" spans="1:5">
      <c r="A10012">
        <v>19611106</v>
      </c>
      <c r="B10012">
        <v>0.79</v>
      </c>
      <c r="C10012">
        <v>-0.13</v>
      </c>
      <c r="D10012">
        <v>-0.33</v>
      </c>
      <c r="E10012">
        <v>8.0000000000000002E-3</v>
      </c>
    </row>
    <row r="10013" spans="1:5">
      <c r="A10013">
        <v>19611108</v>
      </c>
      <c r="B10013">
        <v>1.17</v>
      </c>
      <c r="C10013">
        <v>0.13</v>
      </c>
      <c r="D10013">
        <v>-0.17</v>
      </c>
      <c r="E10013">
        <v>8.0000000000000002E-3</v>
      </c>
    </row>
    <row r="10014" spans="1:5">
      <c r="A10014">
        <v>19611109</v>
      </c>
      <c r="B10014">
        <v>-0.02</v>
      </c>
      <c r="C10014">
        <v>0.22</v>
      </c>
      <c r="D10014">
        <v>0</v>
      </c>
      <c r="E10014">
        <v>8.0000000000000002E-3</v>
      </c>
    </row>
    <row r="10015" spans="1:5">
      <c r="A10015">
        <v>19611110</v>
      </c>
      <c r="B10015">
        <v>0.44</v>
      </c>
      <c r="C10015">
        <v>0.23</v>
      </c>
      <c r="D10015">
        <v>-0.47</v>
      </c>
      <c r="E10015">
        <v>8.0000000000000002E-3</v>
      </c>
    </row>
    <row r="10016" spans="1:5">
      <c r="A10016">
        <v>19611113</v>
      </c>
      <c r="B10016">
        <v>0.33</v>
      </c>
      <c r="C10016">
        <v>0.3</v>
      </c>
      <c r="D10016">
        <v>-0.61</v>
      </c>
      <c r="E10016">
        <v>8.0000000000000002E-3</v>
      </c>
    </row>
    <row r="10017" spans="1:5">
      <c r="A10017">
        <v>19611114</v>
      </c>
      <c r="B10017">
        <v>0.54</v>
      </c>
      <c r="C10017">
        <v>-0.06</v>
      </c>
      <c r="D10017">
        <v>-0.44</v>
      </c>
      <c r="E10017">
        <v>8.0000000000000002E-3</v>
      </c>
    </row>
    <row r="10018" spans="1:5">
      <c r="A10018">
        <v>19611115</v>
      </c>
      <c r="B10018">
        <v>-0.03</v>
      </c>
      <c r="C10018">
        <v>-0.14000000000000001</v>
      </c>
      <c r="D10018">
        <v>-0.03</v>
      </c>
      <c r="E10018">
        <v>8.0000000000000002E-3</v>
      </c>
    </row>
    <row r="10019" spans="1:5">
      <c r="A10019">
        <v>19611116</v>
      </c>
      <c r="B10019">
        <v>-0.02</v>
      </c>
      <c r="C10019">
        <v>-0.03</v>
      </c>
      <c r="D10019">
        <v>-0.11</v>
      </c>
      <c r="E10019">
        <v>8.0000000000000002E-3</v>
      </c>
    </row>
    <row r="10020" spans="1:5">
      <c r="A10020">
        <v>19611117</v>
      </c>
      <c r="B10020">
        <v>0.02</v>
      </c>
      <c r="C10020">
        <v>7.0000000000000007E-2</v>
      </c>
      <c r="D10020">
        <v>0.2</v>
      </c>
      <c r="E10020">
        <v>8.0000000000000002E-3</v>
      </c>
    </row>
    <row r="10021" spans="1:5">
      <c r="A10021">
        <v>19611120</v>
      </c>
      <c r="B10021">
        <v>0.16</v>
      </c>
      <c r="C10021">
        <v>-0.18</v>
      </c>
      <c r="D10021">
        <v>0.16</v>
      </c>
      <c r="E10021">
        <v>8.0000000000000002E-3</v>
      </c>
    </row>
    <row r="10022" spans="1:5">
      <c r="A10022">
        <v>19611121</v>
      </c>
      <c r="B10022">
        <v>0.08</v>
      </c>
      <c r="C10022">
        <v>0.11</v>
      </c>
      <c r="D10022">
        <v>0</v>
      </c>
      <c r="E10022">
        <v>8.0000000000000002E-3</v>
      </c>
    </row>
    <row r="10023" spans="1:5">
      <c r="A10023">
        <v>19611122</v>
      </c>
      <c r="B10023">
        <v>-7.0000000000000007E-2</v>
      </c>
      <c r="C10023">
        <v>0.18</v>
      </c>
      <c r="D10023">
        <v>0.28999999999999998</v>
      </c>
      <c r="E10023">
        <v>8.0000000000000002E-3</v>
      </c>
    </row>
    <row r="10024" spans="1:5">
      <c r="A10024">
        <v>19611124</v>
      </c>
      <c r="B10024">
        <v>0.25</v>
      </c>
      <c r="C10024">
        <v>0.32</v>
      </c>
      <c r="D10024">
        <v>0.09</v>
      </c>
      <c r="E10024">
        <v>8.0000000000000002E-3</v>
      </c>
    </row>
    <row r="10025" spans="1:5">
      <c r="A10025">
        <v>19611127</v>
      </c>
      <c r="B10025">
        <v>-0.02</v>
      </c>
      <c r="C10025">
        <v>0.03</v>
      </c>
      <c r="D10025">
        <v>0.16</v>
      </c>
      <c r="E10025">
        <v>8.0000000000000002E-3</v>
      </c>
    </row>
    <row r="10026" spans="1:5">
      <c r="A10026">
        <v>19611128</v>
      </c>
      <c r="B10026">
        <v>0</v>
      </c>
      <c r="C10026">
        <v>0.05</v>
      </c>
      <c r="D10026">
        <v>0.15</v>
      </c>
      <c r="E10026">
        <v>8.0000000000000002E-3</v>
      </c>
    </row>
    <row r="10027" spans="1:5">
      <c r="A10027">
        <v>19611129</v>
      </c>
      <c r="B10027">
        <v>-0.06</v>
      </c>
      <c r="C10027">
        <v>-0.19</v>
      </c>
      <c r="D10027">
        <v>0.14000000000000001</v>
      </c>
      <c r="E10027">
        <v>8.0000000000000002E-3</v>
      </c>
    </row>
    <row r="10028" spans="1:5">
      <c r="A10028">
        <v>19611130</v>
      </c>
      <c r="B10028">
        <v>-0.48</v>
      </c>
      <c r="C10028">
        <v>0.03</v>
      </c>
      <c r="D10028">
        <v>0.31</v>
      </c>
      <c r="E10028">
        <v>8.0000000000000002E-3</v>
      </c>
    </row>
    <row r="10029" spans="1:5">
      <c r="A10029">
        <v>19611201</v>
      </c>
      <c r="B10029">
        <v>0.6</v>
      </c>
      <c r="C10029">
        <v>0.03</v>
      </c>
      <c r="D10029">
        <v>7.0000000000000007E-2</v>
      </c>
      <c r="E10029">
        <v>8.9999999999999993E-3</v>
      </c>
    </row>
    <row r="10030" spans="1:5">
      <c r="A10030">
        <v>19611204</v>
      </c>
      <c r="B10030">
        <v>0.22</v>
      </c>
      <c r="C10030">
        <v>-0.09</v>
      </c>
      <c r="D10030">
        <v>0.38</v>
      </c>
      <c r="E10030">
        <v>8.9999999999999993E-3</v>
      </c>
    </row>
    <row r="10031" spans="1:5">
      <c r="A10031">
        <v>19611205</v>
      </c>
      <c r="B10031">
        <v>-0.12</v>
      </c>
      <c r="C10031">
        <v>-0.25</v>
      </c>
      <c r="D10031">
        <v>-0.12</v>
      </c>
      <c r="E10031">
        <v>8.9999999999999993E-3</v>
      </c>
    </row>
    <row r="10032" spans="1:5">
      <c r="A10032">
        <v>19611206</v>
      </c>
      <c r="B10032">
        <v>0.12</v>
      </c>
      <c r="C10032">
        <v>-0.22</v>
      </c>
      <c r="D10032">
        <v>0.14000000000000001</v>
      </c>
      <c r="E10032">
        <v>8.9999999999999993E-3</v>
      </c>
    </row>
    <row r="10033" spans="1:5">
      <c r="A10033">
        <v>19611207</v>
      </c>
      <c r="B10033">
        <v>-0.38</v>
      </c>
      <c r="C10033">
        <v>0.12</v>
      </c>
      <c r="D10033">
        <v>0.19</v>
      </c>
      <c r="E10033">
        <v>8.9999999999999993E-3</v>
      </c>
    </row>
    <row r="10034" spans="1:5">
      <c r="A10034">
        <v>19611208</v>
      </c>
      <c r="B10034">
        <v>0.46</v>
      </c>
      <c r="C10034">
        <v>-0.35</v>
      </c>
      <c r="D10034">
        <v>0.03</v>
      </c>
      <c r="E10034">
        <v>8.9999999999999993E-3</v>
      </c>
    </row>
    <row r="10035" spans="1:5">
      <c r="A10035">
        <v>19611211</v>
      </c>
      <c r="B10035">
        <v>0.37</v>
      </c>
      <c r="C10035">
        <v>-0.33</v>
      </c>
      <c r="D10035">
        <v>0.3</v>
      </c>
      <c r="E10035">
        <v>8.9999999999999993E-3</v>
      </c>
    </row>
    <row r="10036" spans="1:5">
      <c r="A10036">
        <v>19611212</v>
      </c>
      <c r="B10036">
        <v>0.3</v>
      </c>
      <c r="C10036">
        <v>-0.32</v>
      </c>
      <c r="D10036">
        <v>-0.17</v>
      </c>
      <c r="E10036">
        <v>8.9999999999999993E-3</v>
      </c>
    </row>
    <row r="10037" spans="1:5">
      <c r="A10037">
        <v>19611213</v>
      </c>
      <c r="B10037">
        <v>-0.16</v>
      </c>
      <c r="C10037">
        <v>0.17</v>
      </c>
      <c r="D10037">
        <v>-0.25</v>
      </c>
      <c r="E10037">
        <v>8.9999999999999993E-3</v>
      </c>
    </row>
    <row r="10038" spans="1:5">
      <c r="A10038">
        <v>19611214</v>
      </c>
      <c r="B10038">
        <v>-0.72</v>
      </c>
      <c r="C10038">
        <v>-0.17</v>
      </c>
      <c r="D10038">
        <v>0.39</v>
      </c>
      <c r="E10038">
        <v>8.9999999999999993E-3</v>
      </c>
    </row>
    <row r="10039" spans="1:5">
      <c r="A10039">
        <v>19611215</v>
      </c>
      <c r="B10039">
        <v>-0.03</v>
      </c>
      <c r="C10039">
        <v>0.05</v>
      </c>
      <c r="D10039">
        <v>0.04</v>
      </c>
      <c r="E10039">
        <v>8.9999999999999993E-3</v>
      </c>
    </row>
    <row r="10040" spans="1:5">
      <c r="A10040">
        <v>19611218</v>
      </c>
      <c r="B10040">
        <v>-0.38</v>
      </c>
      <c r="C10040">
        <v>0.01</v>
      </c>
      <c r="D10040">
        <v>0.34</v>
      </c>
      <c r="E10040">
        <v>8.9999999999999993E-3</v>
      </c>
    </row>
    <row r="10041" spans="1:5">
      <c r="A10041">
        <v>19611219</v>
      </c>
      <c r="B10041">
        <v>-0.65</v>
      </c>
      <c r="C10041">
        <v>0.27</v>
      </c>
      <c r="D10041">
        <v>-0.04</v>
      </c>
      <c r="E10041">
        <v>8.9999999999999993E-3</v>
      </c>
    </row>
    <row r="10042" spans="1:5">
      <c r="A10042">
        <v>19611220</v>
      </c>
      <c r="B10042">
        <v>-0.19</v>
      </c>
      <c r="C10042">
        <v>0.32</v>
      </c>
      <c r="D10042">
        <v>0.01</v>
      </c>
      <c r="E10042">
        <v>8.9999999999999993E-3</v>
      </c>
    </row>
    <row r="10043" spans="1:5">
      <c r="A10043">
        <v>19611221</v>
      </c>
      <c r="B10043">
        <v>-0.34</v>
      </c>
      <c r="C10043">
        <v>0.16</v>
      </c>
      <c r="D10043">
        <v>0.36</v>
      </c>
      <c r="E10043">
        <v>8.9999999999999993E-3</v>
      </c>
    </row>
    <row r="10044" spans="1:5">
      <c r="A10044">
        <v>19611222</v>
      </c>
      <c r="B10044">
        <v>0.04</v>
      </c>
      <c r="C10044">
        <v>-0.06</v>
      </c>
      <c r="D10044">
        <v>0.22</v>
      </c>
      <c r="E10044">
        <v>8.9999999999999993E-3</v>
      </c>
    </row>
    <row r="10045" spans="1:5">
      <c r="A10045">
        <v>19611226</v>
      </c>
      <c r="B10045">
        <v>0.06</v>
      </c>
      <c r="C10045">
        <v>-0.28000000000000003</v>
      </c>
      <c r="D10045">
        <v>0.51</v>
      </c>
      <c r="E10045">
        <v>8.9999999999999993E-3</v>
      </c>
    </row>
    <row r="10046" spans="1:5">
      <c r="A10046">
        <v>19611227</v>
      </c>
      <c r="B10046">
        <v>0.79</v>
      </c>
      <c r="C10046">
        <v>-0.36</v>
      </c>
      <c r="D10046">
        <v>-0.22</v>
      </c>
      <c r="E10046">
        <v>8.9999999999999993E-3</v>
      </c>
    </row>
    <row r="10047" spans="1:5">
      <c r="A10047">
        <v>19611228</v>
      </c>
      <c r="B10047">
        <v>0.01</v>
      </c>
      <c r="C10047">
        <v>-0.17</v>
      </c>
      <c r="D10047">
        <v>-0.24</v>
      </c>
      <c r="E10047">
        <v>8.9999999999999993E-3</v>
      </c>
    </row>
    <row r="10048" spans="1:5">
      <c r="A10048">
        <v>19611229</v>
      </c>
      <c r="B10048">
        <v>-0.16</v>
      </c>
      <c r="C10048">
        <v>0.25</v>
      </c>
      <c r="D10048">
        <v>0.15</v>
      </c>
      <c r="E10048">
        <v>8.9999999999999993E-3</v>
      </c>
    </row>
    <row r="10049" spans="1:5">
      <c r="A10049">
        <v>19620102</v>
      </c>
      <c r="B10049">
        <v>-0.8</v>
      </c>
      <c r="C10049">
        <v>0.83</v>
      </c>
      <c r="D10049">
        <v>0.64</v>
      </c>
      <c r="E10049">
        <v>1.0999999999999999E-2</v>
      </c>
    </row>
    <row r="10050" spans="1:5">
      <c r="A10050">
        <v>19620103</v>
      </c>
      <c r="B10050">
        <v>0.24</v>
      </c>
      <c r="C10050">
        <v>0.16</v>
      </c>
      <c r="D10050">
        <v>1.06</v>
      </c>
      <c r="E10050">
        <v>1.0999999999999999E-2</v>
      </c>
    </row>
    <row r="10051" spans="1:5">
      <c r="A10051">
        <v>19620104</v>
      </c>
      <c r="B10051">
        <v>-0.83</v>
      </c>
      <c r="C10051">
        <v>0.03</v>
      </c>
      <c r="D10051">
        <v>0.65</v>
      </c>
      <c r="E10051">
        <v>1.0999999999999999E-2</v>
      </c>
    </row>
    <row r="10052" spans="1:5">
      <c r="A10052">
        <v>19620105</v>
      </c>
      <c r="B10052">
        <v>-1.34</v>
      </c>
      <c r="C10052">
        <v>0.14000000000000001</v>
      </c>
      <c r="D10052">
        <v>0.23</v>
      </c>
      <c r="E10052">
        <v>1.0999999999999999E-2</v>
      </c>
    </row>
    <row r="10053" spans="1:5">
      <c r="A10053">
        <v>19620108</v>
      </c>
      <c r="B10053">
        <v>-0.75</v>
      </c>
      <c r="C10053">
        <v>0.2</v>
      </c>
      <c r="D10053">
        <v>0.32</v>
      </c>
      <c r="E10053">
        <v>1.0999999999999999E-2</v>
      </c>
    </row>
    <row r="10054" spans="1:5">
      <c r="A10054">
        <v>19620109</v>
      </c>
      <c r="B10054">
        <v>0.02</v>
      </c>
      <c r="C10054">
        <v>-0.09</v>
      </c>
      <c r="D10054">
        <v>0.31</v>
      </c>
      <c r="E10054">
        <v>1.0999999999999999E-2</v>
      </c>
    </row>
    <row r="10055" spans="1:5">
      <c r="A10055">
        <v>19620110</v>
      </c>
      <c r="B10055">
        <v>-0.24</v>
      </c>
      <c r="C10055">
        <v>7.0000000000000007E-2</v>
      </c>
      <c r="D10055">
        <v>-0.3</v>
      </c>
      <c r="E10055">
        <v>1.0999999999999999E-2</v>
      </c>
    </row>
    <row r="10056" spans="1:5">
      <c r="A10056">
        <v>19620111</v>
      </c>
      <c r="B10056">
        <v>0.61</v>
      </c>
      <c r="C10056">
        <v>-0.1</v>
      </c>
      <c r="D10056">
        <v>0.15</v>
      </c>
      <c r="E10056">
        <v>1.0999999999999999E-2</v>
      </c>
    </row>
    <row r="10057" spans="1:5">
      <c r="A10057">
        <v>19620112</v>
      </c>
      <c r="B10057">
        <v>0.33</v>
      </c>
      <c r="C10057">
        <v>0.22</v>
      </c>
      <c r="D10057">
        <v>0.18</v>
      </c>
      <c r="E10057">
        <v>1.0999999999999999E-2</v>
      </c>
    </row>
    <row r="10058" spans="1:5">
      <c r="A10058">
        <v>19620115</v>
      </c>
      <c r="B10058">
        <v>-0.24</v>
      </c>
      <c r="C10058">
        <v>0.08</v>
      </c>
      <c r="D10058">
        <v>7.0000000000000007E-2</v>
      </c>
      <c r="E10058">
        <v>1.0999999999999999E-2</v>
      </c>
    </row>
    <row r="10059" spans="1:5">
      <c r="A10059">
        <v>19620116</v>
      </c>
      <c r="B10059">
        <v>-0.53</v>
      </c>
      <c r="C10059">
        <v>0.17</v>
      </c>
      <c r="D10059">
        <v>0.06</v>
      </c>
      <c r="E10059">
        <v>1.0999999999999999E-2</v>
      </c>
    </row>
    <row r="10060" spans="1:5">
      <c r="A10060">
        <v>19620117</v>
      </c>
      <c r="B10060">
        <v>-1.01</v>
      </c>
      <c r="C10060">
        <v>0.22</v>
      </c>
      <c r="D10060">
        <v>0.44</v>
      </c>
      <c r="E10060">
        <v>1.0999999999999999E-2</v>
      </c>
    </row>
    <row r="10061" spans="1:5">
      <c r="A10061">
        <v>19620118</v>
      </c>
      <c r="B10061">
        <v>0.05</v>
      </c>
      <c r="C10061">
        <v>0.11</v>
      </c>
      <c r="D10061">
        <v>0.01</v>
      </c>
      <c r="E10061">
        <v>1.0999999999999999E-2</v>
      </c>
    </row>
    <row r="10062" spans="1:5">
      <c r="A10062">
        <v>19620119</v>
      </c>
      <c r="B10062">
        <v>0.56000000000000005</v>
      </c>
      <c r="C10062">
        <v>0.44</v>
      </c>
      <c r="D10062">
        <v>0.19</v>
      </c>
      <c r="E10062">
        <v>1.0999999999999999E-2</v>
      </c>
    </row>
    <row r="10063" spans="1:5">
      <c r="A10063">
        <v>19620122</v>
      </c>
      <c r="B10063">
        <v>-0.02</v>
      </c>
      <c r="C10063">
        <v>-7.0000000000000007E-2</v>
      </c>
      <c r="D10063">
        <v>-0.2</v>
      </c>
      <c r="E10063">
        <v>1.0999999999999999E-2</v>
      </c>
    </row>
    <row r="10064" spans="1:5">
      <c r="A10064">
        <v>19620123</v>
      </c>
      <c r="B10064">
        <v>-0.69</v>
      </c>
      <c r="C10064">
        <v>0.13</v>
      </c>
      <c r="D10064">
        <v>0.1</v>
      </c>
      <c r="E10064">
        <v>1.0999999999999999E-2</v>
      </c>
    </row>
    <row r="10065" spans="1:5">
      <c r="A10065">
        <v>19620124</v>
      </c>
      <c r="B10065">
        <v>0.2</v>
      </c>
      <c r="C10065">
        <v>-0.41</v>
      </c>
      <c r="D10065">
        <v>0.11</v>
      </c>
      <c r="E10065">
        <v>1.0999999999999999E-2</v>
      </c>
    </row>
    <row r="10066" spans="1:5">
      <c r="A10066">
        <v>19620125</v>
      </c>
      <c r="B10066">
        <v>-0.13</v>
      </c>
      <c r="C10066">
        <v>0.19</v>
      </c>
      <c r="D10066">
        <v>0.27</v>
      </c>
      <c r="E10066">
        <v>1.0999999999999999E-2</v>
      </c>
    </row>
    <row r="10067" spans="1:5">
      <c r="A10067">
        <v>19620126</v>
      </c>
      <c r="B10067">
        <v>-0.28999999999999998</v>
      </c>
      <c r="C10067">
        <v>0.16</v>
      </c>
      <c r="D10067">
        <v>0.24</v>
      </c>
      <c r="E10067">
        <v>1.0999999999999999E-2</v>
      </c>
    </row>
    <row r="10068" spans="1:5">
      <c r="A10068">
        <v>19620129</v>
      </c>
      <c r="B10068">
        <v>-0.33</v>
      </c>
      <c r="C10068">
        <v>-0.24</v>
      </c>
      <c r="D10068">
        <v>0.38</v>
      </c>
      <c r="E10068">
        <v>1.0999999999999999E-2</v>
      </c>
    </row>
    <row r="10069" spans="1:5">
      <c r="A10069">
        <v>19620130</v>
      </c>
      <c r="B10069">
        <v>0.33</v>
      </c>
      <c r="C10069">
        <v>-0.16</v>
      </c>
      <c r="D10069">
        <v>0.33</v>
      </c>
      <c r="E10069">
        <v>1.0999999999999999E-2</v>
      </c>
    </row>
    <row r="10070" spans="1:5">
      <c r="A10070">
        <v>19620131</v>
      </c>
      <c r="B10070">
        <v>0.94</v>
      </c>
      <c r="C10070">
        <v>-0.18</v>
      </c>
      <c r="D10070">
        <v>-0.2</v>
      </c>
      <c r="E10070">
        <v>1.0999999999999999E-2</v>
      </c>
    </row>
    <row r="10071" spans="1:5">
      <c r="A10071">
        <v>19620201</v>
      </c>
      <c r="B10071">
        <v>0.55000000000000004</v>
      </c>
      <c r="C10071">
        <v>-0.5</v>
      </c>
      <c r="D10071">
        <v>0.17</v>
      </c>
      <c r="E10071">
        <v>1.0999999999999999E-2</v>
      </c>
    </row>
    <row r="10072" spans="1:5">
      <c r="A10072">
        <v>19620202</v>
      </c>
      <c r="B10072">
        <v>0.77</v>
      </c>
      <c r="C10072">
        <v>-0.25</v>
      </c>
      <c r="D10072">
        <v>0.01</v>
      </c>
      <c r="E10072">
        <v>1.0999999999999999E-2</v>
      </c>
    </row>
    <row r="10073" spans="1:5">
      <c r="A10073">
        <v>19620205</v>
      </c>
      <c r="B10073">
        <v>0.16</v>
      </c>
      <c r="C10073">
        <v>0.06</v>
      </c>
      <c r="D10073">
        <v>0.02</v>
      </c>
      <c r="E10073">
        <v>1.0999999999999999E-2</v>
      </c>
    </row>
    <row r="10074" spans="1:5">
      <c r="A10074">
        <v>19620206</v>
      </c>
      <c r="B10074">
        <v>0.22</v>
      </c>
      <c r="C10074">
        <v>0.03</v>
      </c>
      <c r="D10074">
        <v>-0.21</v>
      </c>
      <c r="E10074">
        <v>1.0999999999999999E-2</v>
      </c>
    </row>
    <row r="10075" spans="1:5">
      <c r="A10075">
        <v>19620207</v>
      </c>
      <c r="B10075">
        <v>0.7</v>
      </c>
      <c r="C10075">
        <v>-0.27</v>
      </c>
      <c r="D10075">
        <v>0.24</v>
      </c>
      <c r="E10075">
        <v>1.0999999999999999E-2</v>
      </c>
    </row>
    <row r="10076" spans="1:5">
      <c r="A10076">
        <v>19620208</v>
      </c>
      <c r="B10076">
        <v>0.18</v>
      </c>
      <c r="C10076">
        <v>0.1</v>
      </c>
      <c r="D10076">
        <v>-0.17</v>
      </c>
      <c r="E10076">
        <v>1.0999999999999999E-2</v>
      </c>
    </row>
    <row r="10077" spans="1:5">
      <c r="A10077">
        <v>19620209</v>
      </c>
      <c r="B10077">
        <v>-0.1</v>
      </c>
      <c r="C10077">
        <v>0.02</v>
      </c>
      <c r="D10077">
        <v>-0.1</v>
      </c>
      <c r="E10077">
        <v>1.0999999999999999E-2</v>
      </c>
    </row>
    <row r="10078" spans="1:5">
      <c r="A10078">
        <v>19620212</v>
      </c>
      <c r="B10078">
        <v>-0.04</v>
      </c>
      <c r="C10078">
        <v>-0.03</v>
      </c>
      <c r="D10078">
        <v>0.3</v>
      </c>
      <c r="E10078">
        <v>1.0999999999999999E-2</v>
      </c>
    </row>
    <row r="10079" spans="1:5">
      <c r="A10079">
        <v>19620213</v>
      </c>
      <c r="B10079">
        <v>0.02</v>
      </c>
      <c r="C10079">
        <v>0.22</v>
      </c>
      <c r="D10079">
        <v>-0.02</v>
      </c>
      <c r="E10079">
        <v>1.0999999999999999E-2</v>
      </c>
    </row>
    <row r="10080" spans="1:5">
      <c r="A10080">
        <v>19620214</v>
      </c>
      <c r="B10080">
        <v>-0.05</v>
      </c>
      <c r="C10080">
        <v>0.06</v>
      </c>
      <c r="D10080">
        <v>0.03</v>
      </c>
      <c r="E10080">
        <v>1.0999999999999999E-2</v>
      </c>
    </row>
    <row r="10081" spans="1:5">
      <c r="A10081">
        <v>19620215</v>
      </c>
      <c r="B10081">
        <v>0.42</v>
      </c>
      <c r="C10081">
        <v>-0.32</v>
      </c>
      <c r="D10081">
        <v>0.28000000000000003</v>
      </c>
      <c r="E10081">
        <v>1.0999999999999999E-2</v>
      </c>
    </row>
    <row r="10082" spans="1:5">
      <c r="A10082">
        <v>19620216</v>
      </c>
      <c r="B10082">
        <v>-0.23</v>
      </c>
      <c r="C10082">
        <v>0.25</v>
      </c>
      <c r="D10082">
        <v>0.13</v>
      </c>
      <c r="E10082">
        <v>1.0999999999999999E-2</v>
      </c>
    </row>
    <row r="10083" spans="1:5">
      <c r="A10083">
        <v>19620219</v>
      </c>
      <c r="B10083">
        <v>-0.24</v>
      </c>
      <c r="C10083">
        <v>-0.16</v>
      </c>
      <c r="D10083">
        <v>0.35</v>
      </c>
      <c r="E10083">
        <v>1.0999999999999999E-2</v>
      </c>
    </row>
    <row r="10084" spans="1:5">
      <c r="A10084">
        <v>19620220</v>
      </c>
      <c r="B10084">
        <v>0.33</v>
      </c>
      <c r="C10084">
        <v>-0.26</v>
      </c>
      <c r="D10084">
        <v>0.14000000000000001</v>
      </c>
      <c r="E10084">
        <v>1.0999999999999999E-2</v>
      </c>
    </row>
    <row r="10085" spans="1:5">
      <c r="A10085">
        <v>19620221</v>
      </c>
      <c r="B10085">
        <v>-0.49</v>
      </c>
      <c r="C10085">
        <v>0.12</v>
      </c>
      <c r="D10085">
        <v>-0.08</v>
      </c>
      <c r="E10085">
        <v>1.0999999999999999E-2</v>
      </c>
    </row>
    <row r="10086" spans="1:5">
      <c r="A10086">
        <v>19620223</v>
      </c>
      <c r="B10086">
        <v>-0.21</v>
      </c>
      <c r="C10086">
        <v>-7.0000000000000007E-2</v>
      </c>
      <c r="D10086">
        <v>0.03</v>
      </c>
      <c r="E10086">
        <v>1.0999999999999999E-2</v>
      </c>
    </row>
    <row r="10087" spans="1:5">
      <c r="A10087">
        <v>19620226</v>
      </c>
      <c r="B10087">
        <v>-0.5</v>
      </c>
      <c r="C10087">
        <v>-0.1</v>
      </c>
      <c r="D10087">
        <v>0.04</v>
      </c>
      <c r="E10087">
        <v>1.0999999999999999E-2</v>
      </c>
    </row>
    <row r="10088" spans="1:5">
      <c r="A10088">
        <v>19620227</v>
      </c>
      <c r="B10088">
        <v>0.14000000000000001</v>
      </c>
      <c r="C10088">
        <v>-0.15</v>
      </c>
      <c r="D10088">
        <v>-0.04</v>
      </c>
      <c r="E10088">
        <v>1.0999999999999999E-2</v>
      </c>
    </row>
    <row r="10089" spans="1:5">
      <c r="A10089">
        <v>19620228</v>
      </c>
      <c r="B10089">
        <v>0.16</v>
      </c>
      <c r="C10089">
        <v>0.09</v>
      </c>
      <c r="D10089">
        <v>-0.23</v>
      </c>
      <c r="E10089">
        <v>1.0999999999999999E-2</v>
      </c>
    </row>
    <row r="10090" spans="1:5">
      <c r="A10090">
        <v>19620301</v>
      </c>
      <c r="B10090">
        <v>0.32</v>
      </c>
      <c r="C10090">
        <v>-0.08</v>
      </c>
      <c r="D10090">
        <v>0.06</v>
      </c>
      <c r="E10090">
        <v>8.9999999999999993E-3</v>
      </c>
    </row>
    <row r="10091" spans="1:5">
      <c r="A10091">
        <v>19620302</v>
      </c>
      <c r="B10091">
        <v>-7.0000000000000007E-2</v>
      </c>
      <c r="C10091">
        <v>0.32</v>
      </c>
      <c r="D10091">
        <v>-0.04</v>
      </c>
      <c r="E10091">
        <v>8.9999999999999993E-3</v>
      </c>
    </row>
    <row r="10092" spans="1:5">
      <c r="A10092">
        <v>19620305</v>
      </c>
      <c r="B10092">
        <v>-0.22</v>
      </c>
      <c r="C10092">
        <v>0.1</v>
      </c>
      <c r="D10092">
        <v>-0.17</v>
      </c>
      <c r="E10092">
        <v>8.9999999999999993E-3</v>
      </c>
    </row>
    <row r="10093" spans="1:5">
      <c r="A10093">
        <v>19620306</v>
      </c>
      <c r="B10093">
        <v>-0.33</v>
      </c>
      <c r="C10093">
        <v>0.33</v>
      </c>
      <c r="D10093">
        <v>-0.19</v>
      </c>
      <c r="E10093">
        <v>8.9999999999999993E-3</v>
      </c>
    </row>
    <row r="10094" spans="1:5">
      <c r="A10094">
        <v>19620307</v>
      </c>
      <c r="B10094">
        <v>-0.12</v>
      </c>
      <c r="C10094">
        <v>0</v>
      </c>
      <c r="D10094">
        <v>-0.22</v>
      </c>
      <c r="E10094">
        <v>8.9999999999999993E-3</v>
      </c>
    </row>
    <row r="10095" spans="1:5">
      <c r="A10095">
        <v>19620308</v>
      </c>
      <c r="B10095">
        <v>0.73</v>
      </c>
      <c r="C10095">
        <v>-0.14000000000000001</v>
      </c>
      <c r="D10095">
        <v>-0.17</v>
      </c>
      <c r="E10095">
        <v>8.9999999999999993E-3</v>
      </c>
    </row>
    <row r="10096" spans="1:5">
      <c r="A10096">
        <v>19620309</v>
      </c>
      <c r="B10096">
        <v>0.28999999999999998</v>
      </c>
      <c r="C10096">
        <v>0.16</v>
      </c>
      <c r="D10096">
        <v>-0.05</v>
      </c>
      <c r="E10096">
        <v>8.9999999999999993E-3</v>
      </c>
    </row>
    <row r="10097" spans="1:5">
      <c r="A10097">
        <v>19620312</v>
      </c>
      <c r="B10097">
        <v>-0.02</v>
      </c>
      <c r="C10097">
        <v>0.12</v>
      </c>
      <c r="D10097">
        <v>-0.13</v>
      </c>
      <c r="E10097">
        <v>8.9999999999999993E-3</v>
      </c>
    </row>
    <row r="10098" spans="1:5">
      <c r="A10098">
        <v>19620313</v>
      </c>
      <c r="B10098">
        <v>0.28000000000000003</v>
      </c>
      <c r="C10098">
        <v>-0.23</v>
      </c>
      <c r="D10098">
        <v>7.0000000000000007E-2</v>
      </c>
      <c r="E10098">
        <v>8.9999999999999993E-3</v>
      </c>
    </row>
    <row r="10099" spans="1:5">
      <c r="A10099">
        <v>19620314</v>
      </c>
      <c r="B10099">
        <v>0.4</v>
      </c>
      <c r="C10099">
        <v>-0.24</v>
      </c>
      <c r="D10099">
        <v>-0.13</v>
      </c>
      <c r="E10099">
        <v>8.9999999999999993E-3</v>
      </c>
    </row>
    <row r="10100" spans="1:5">
      <c r="A10100">
        <v>19620315</v>
      </c>
      <c r="B10100">
        <v>0.17</v>
      </c>
      <c r="C10100">
        <v>-0.12</v>
      </c>
      <c r="D10100">
        <v>-0.08</v>
      </c>
      <c r="E10100">
        <v>8.9999999999999993E-3</v>
      </c>
    </row>
    <row r="10101" spans="1:5">
      <c r="A10101">
        <v>19620316</v>
      </c>
      <c r="B10101">
        <v>-0.08</v>
      </c>
      <c r="C10101">
        <v>0.18</v>
      </c>
      <c r="D10101">
        <v>-0.09</v>
      </c>
      <c r="E10101">
        <v>8.9999999999999993E-3</v>
      </c>
    </row>
    <row r="10102" spans="1:5">
      <c r="A10102">
        <v>19620319</v>
      </c>
      <c r="B10102">
        <v>-0.19</v>
      </c>
      <c r="C10102">
        <v>0.02</v>
      </c>
      <c r="D10102">
        <v>0.14000000000000001</v>
      </c>
      <c r="E10102">
        <v>8.9999999999999993E-3</v>
      </c>
    </row>
    <row r="10103" spans="1:5">
      <c r="A10103">
        <v>19620320</v>
      </c>
      <c r="B10103">
        <v>-0.26</v>
      </c>
      <c r="C10103">
        <v>-0.1</v>
      </c>
      <c r="D10103">
        <v>0.1</v>
      </c>
      <c r="E10103">
        <v>8.9999999999999993E-3</v>
      </c>
    </row>
    <row r="10104" spans="1:5">
      <c r="A10104">
        <v>19620321</v>
      </c>
      <c r="B10104">
        <v>-0.21</v>
      </c>
      <c r="C10104">
        <v>0.03</v>
      </c>
      <c r="D10104">
        <v>0.06</v>
      </c>
      <c r="E10104">
        <v>8.9999999999999993E-3</v>
      </c>
    </row>
    <row r="10105" spans="1:5">
      <c r="A10105">
        <v>19620322</v>
      </c>
      <c r="B10105">
        <v>-0.14000000000000001</v>
      </c>
      <c r="C10105">
        <v>0.31</v>
      </c>
      <c r="D10105">
        <v>-0.25</v>
      </c>
      <c r="E10105">
        <v>8.9999999999999993E-3</v>
      </c>
    </row>
    <row r="10106" spans="1:5">
      <c r="A10106">
        <v>19620323</v>
      </c>
      <c r="B10106">
        <v>0.08</v>
      </c>
      <c r="C10106">
        <v>-0.08</v>
      </c>
      <c r="D10106">
        <v>-0.2</v>
      </c>
      <c r="E10106">
        <v>8.9999999999999993E-3</v>
      </c>
    </row>
    <row r="10107" spans="1:5">
      <c r="A10107">
        <v>19620326</v>
      </c>
      <c r="B10107">
        <v>-0.76</v>
      </c>
      <c r="C10107">
        <v>0.28000000000000003</v>
      </c>
      <c r="D10107">
        <v>-0.23</v>
      </c>
      <c r="E10107">
        <v>8.9999999999999993E-3</v>
      </c>
    </row>
    <row r="10108" spans="1:5">
      <c r="A10108">
        <v>19620327</v>
      </c>
      <c r="B10108">
        <v>-0.27</v>
      </c>
      <c r="C10108">
        <v>-0.11</v>
      </c>
      <c r="D10108">
        <v>0.28999999999999998</v>
      </c>
      <c r="E10108">
        <v>8.9999999999999993E-3</v>
      </c>
    </row>
    <row r="10109" spans="1:5">
      <c r="A10109">
        <v>19620328</v>
      </c>
      <c r="B10109">
        <v>0.49</v>
      </c>
      <c r="C10109">
        <v>-0.19</v>
      </c>
      <c r="D10109">
        <v>0.27</v>
      </c>
      <c r="E10109">
        <v>8.9999999999999993E-3</v>
      </c>
    </row>
    <row r="10110" spans="1:5">
      <c r="A10110">
        <v>19620329</v>
      </c>
      <c r="B10110">
        <v>-0.09</v>
      </c>
      <c r="C10110">
        <v>0.13</v>
      </c>
      <c r="D10110">
        <v>-0.22</v>
      </c>
      <c r="E10110">
        <v>8.9999999999999993E-3</v>
      </c>
    </row>
    <row r="10111" spans="1:5">
      <c r="A10111">
        <v>19620330</v>
      </c>
      <c r="B10111">
        <v>-0.66</v>
      </c>
      <c r="C10111">
        <v>-0.32</v>
      </c>
      <c r="D10111">
        <v>-0.05</v>
      </c>
      <c r="E10111">
        <v>8.9999999999999993E-3</v>
      </c>
    </row>
    <row r="10112" spans="1:5">
      <c r="A10112">
        <v>19620402</v>
      </c>
      <c r="B10112">
        <v>-0.31</v>
      </c>
      <c r="C10112">
        <v>-0.1</v>
      </c>
      <c r="D10112">
        <v>0.01</v>
      </c>
      <c r="E10112">
        <v>1.0999999999999999E-2</v>
      </c>
    </row>
    <row r="10113" spans="1:5">
      <c r="A10113">
        <v>19620403</v>
      </c>
      <c r="B10113">
        <v>-0.83</v>
      </c>
      <c r="C10113">
        <v>-0.1</v>
      </c>
      <c r="D10113">
        <v>0</v>
      </c>
      <c r="E10113">
        <v>1.0999999999999999E-2</v>
      </c>
    </row>
    <row r="10114" spans="1:5">
      <c r="A10114">
        <v>19620404</v>
      </c>
      <c r="B10114">
        <v>-0.54</v>
      </c>
      <c r="C10114">
        <v>-0.06</v>
      </c>
      <c r="D10114">
        <v>0.08</v>
      </c>
      <c r="E10114">
        <v>1.0999999999999999E-2</v>
      </c>
    </row>
    <row r="10115" spans="1:5">
      <c r="A10115">
        <v>19620405</v>
      </c>
      <c r="B10115">
        <v>0.61</v>
      </c>
      <c r="C10115">
        <v>-0.23</v>
      </c>
      <c r="D10115">
        <v>0.12</v>
      </c>
      <c r="E10115">
        <v>1.0999999999999999E-2</v>
      </c>
    </row>
    <row r="10116" spans="1:5">
      <c r="A10116">
        <v>19620406</v>
      </c>
      <c r="B10116">
        <v>-0.09</v>
      </c>
      <c r="C10116">
        <v>0.22</v>
      </c>
      <c r="D10116">
        <v>0.06</v>
      </c>
      <c r="E10116">
        <v>1.0999999999999999E-2</v>
      </c>
    </row>
    <row r="10117" spans="1:5">
      <c r="A10117">
        <v>19620409</v>
      </c>
      <c r="B10117">
        <v>-0.79</v>
      </c>
      <c r="C10117">
        <v>-0.34</v>
      </c>
      <c r="D10117">
        <v>-0.12</v>
      </c>
      <c r="E10117">
        <v>1.0999999999999999E-2</v>
      </c>
    </row>
    <row r="10118" spans="1:5">
      <c r="A10118">
        <v>19620410</v>
      </c>
      <c r="B10118">
        <v>0.32</v>
      </c>
      <c r="C10118">
        <v>-0.23</v>
      </c>
      <c r="D10118">
        <v>0.17</v>
      </c>
      <c r="E10118">
        <v>1.0999999999999999E-2</v>
      </c>
    </row>
    <row r="10119" spans="1:5">
      <c r="A10119">
        <v>19620411</v>
      </c>
      <c r="B10119">
        <v>-0.2</v>
      </c>
      <c r="C10119">
        <v>0.17</v>
      </c>
      <c r="D10119">
        <v>0.15</v>
      </c>
      <c r="E10119">
        <v>1.0999999999999999E-2</v>
      </c>
    </row>
    <row r="10120" spans="1:5">
      <c r="A10120">
        <v>19620412</v>
      </c>
      <c r="B10120">
        <v>-1.07</v>
      </c>
      <c r="C10120">
        <v>-7.0000000000000007E-2</v>
      </c>
      <c r="D10120">
        <v>-0.04</v>
      </c>
      <c r="E10120">
        <v>1.0999999999999999E-2</v>
      </c>
    </row>
    <row r="10121" spans="1:5">
      <c r="A10121">
        <v>19620413</v>
      </c>
      <c r="B10121">
        <v>0.13</v>
      </c>
      <c r="C10121">
        <v>-0.16</v>
      </c>
      <c r="D10121">
        <v>0.09</v>
      </c>
      <c r="E10121">
        <v>1.0999999999999999E-2</v>
      </c>
    </row>
    <row r="10122" spans="1:5">
      <c r="A10122">
        <v>19620416</v>
      </c>
      <c r="B10122">
        <v>-0.38</v>
      </c>
      <c r="C10122">
        <v>-0.06</v>
      </c>
      <c r="D10122">
        <v>0</v>
      </c>
      <c r="E10122">
        <v>1.0999999999999999E-2</v>
      </c>
    </row>
    <row r="10123" spans="1:5">
      <c r="A10123">
        <v>19620417</v>
      </c>
      <c r="B10123">
        <v>0.51</v>
      </c>
      <c r="C10123">
        <v>-0.39</v>
      </c>
      <c r="D10123">
        <v>0.22</v>
      </c>
      <c r="E10123">
        <v>1.0999999999999999E-2</v>
      </c>
    </row>
    <row r="10124" spans="1:5">
      <c r="A10124">
        <v>19620418</v>
      </c>
      <c r="B10124">
        <v>0.54</v>
      </c>
      <c r="C10124">
        <v>0.11</v>
      </c>
      <c r="D10124">
        <v>0.22</v>
      </c>
      <c r="E10124">
        <v>1.0999999999999999E-2</v>
      </c>
    </row>
    <row r="10125" spans="1:5">
      <c r="A10125">
        <v>19620419</v>
      </c>
      <c r="B10125">
        <v>0.48</v>
      </c>
      <c r="C10125">
        <v>0</v>
      </c>
      <c r="D10125">
        <v>-0.01</v>
      </c>
      <c r="E10125">
        <v>1.0999999999999999E-2</v>
      </c>
    </row>
    <row r="10126" spans="1:5">
      <c r="A10126">
        <v>19620423</v>
      </c>
      <c r="B10126">
        <v>-0.13</v>
      </c>
      <c r="C10126">
        <v>0.03</v>
      </c>
      <c r="D10126">
        <v>-0.44</v>
      </c>
      <c r="E10126">
        <v>1.0999999999999999E-2</v>
      </c>
    </row>
    <row r="10127" spans="1:5">
      <c r="A10127">
        <v>19620424</v>
      </c>
      <c r="B10127">
        <v>-0.12</v>
      </c>
      <c r="C10127">
        <v>0.16</v>
      </c>
      <c r="D10127">
        <v>-0.15</v>
      </c>
      <c r="E10127">
        <v>1.0999999999999999E-2</v>
      </c>
    </row>
    <row r="10128" spans="1:5">
      <c r="A10128">
        <v>19620425</v>
      </c>
      <c r="B10128">
        <v>-1.1399999999999999</v>
      </c>
      <c r="C10128">
        <v>0.17</v>
      </c>
      <c r="D10128">
        <v>-0.04</v>
      </c>
      <c r="E10128">
        <v>1.0999999999999999E-2</v>
      </c>
    </row>
    <row r="10129" spans="1:5">
      <c r="A10129">
        <v>19620426</v>
      </c>
      <c r="B10129">
        <v>-0.96</v>
      </c>
      <c r="C10129">
        <v>-0.21</v>
      </c>
      <c r="D10129">
        <v>-0.09</v>
      </c>
      <c r="E10129">
        <v>1.0999999999999999E-2</v>
      </c>
    </row>
    <row r="10130" spans="1:5">
      <c r="A10130">
        <v>19620427</v>
      </c>
      <c r="B10130">
        <v>-1.0900000000000001</v>
      </c>
      <c r="C10130">
        <v>0.06</v>
      </c>
      <c r="D10130">
        <v>0.42</v>
      </c>
      <c r="E10130">
        <v>1.0999999999999999E-2</v>
      </c>
    </row>
    <row r="10131" spans="1:5">
      <c r="A10131">
        <v>19620430</v>
      </c>
      <c r="B10131">
        <v>-1.69</v>
      </c>
      <c r="C10131">
        <v>-0.17</v>
      </c>
      <c r="D10131">
        <v>0.08</v>
      </c>
      <c r="E10131">
        <v>1.0999999999999999E-2</v>
      </c>
    </row>
    <row r="10132" spans="1:5">
      <c r="A10132">
        <v>19620501</v>
      </c>
      <c r="B10132">
        <v>0.81</v>
      </c>
      <c r="C10132">
        <v>-0.14000000000000001</v>
      </c>
      <c r="D10132">
        <v>0.26</v>
      </c>
      <c r="E10132">
        <v>1.0999999999999999E-2</v>
      </c>
    </row>
    <row r="10133" spans="1:5">
      <c r="A10133">
        <v>19620502</v>
      </c>
      <c r="B10133">
        <v>0.47</v>
      </c>
      <c r="C10133">
        <v>0.36</v>
      </c>
      <c r="D10133">
        <v>-7.0000000000000007E-2</v>
      </c>
      <c r="E10133">
        <v>1.0999999999999999E-2</v>
      </c>
    </row>
    <row r="10134" spans="1:5">
      <c r="A10134">
        <v>19620503</v>
      </c>
      <c r="B10134">
        <v>0.82</v>
      </c>
      <c r="C10134">
        <v>-0.37</v>
      </c>
      <c r="D10134">
        <v>-0.27</v>
      </c>
      <c r="E10134">
        <v>1.0999999999999999E-2</v>
      </c>
    </row>
    <row r="10135" spans="1:5">
      <c r="A10135">
        <v>19620504</v>
      </c>
      <c r="B10135">
        <v>-0.48</v>
      </c>
      <c r="C10135">
        <v>-0.02</v>
      </c>
      <c r="D10135">
        <v>-0.21</v>
      </c>
      <c r="E10135">
        <v>1.0999999999999999E-2</v>
      </c>
    </row>
    <row r="10136" spans="1:5">
      <c r="A10136">
        <v>19620507</v>
      </c>
      <c r="B10136">
        <v>-0.31</v>
      </c>
      <c r="C10136">
        <v>-0.1</v>
      </c>
      <c r="D10136">
        <v>0.16</v>
      </c>
      <c r="E10136">
        <v>1.0999999999999999E-2</v>
      </c>
    </row>
    <row r="10137" spans="1:5">
      <c r="A10137">
        <v>19620508</v>
      </c>
      <c r="B10137">
        <v>-1.2</v>
      </c>
      <c r="C10137">
        <v>-7.0000000000000007E-2</v>
      </c>
      <c r="D10137">
        <v>0.34</v>
      </c>
      <c r="E10137">
        <v>1.0999999999999999E-2</v>
      </c>
    </row>
    <row r="10138" spans="1:5">
      <c r="A10138">
        <v>19620509</v>
      </c>
      <c r="B10138">
        <v>-1.32</v>
      </c>
      <c r="C10138">
        <v>0.12</v>
      </c>
      <c r="D10138">
        <v>0.19</v>
      </c>
      <c r="E10138">
        <v>1.0999999999999999E-2</v>
      </c>
    </row>
    <row r="10139" spans="1:5">
      <c r="A10139">
        <v>19620510</v>
      </c>
      <c r="B10139">
        <v>-1.1000000000000001</v>
      </c>
      <c r="C10139">
        <v>-0.26</v>
      </c>
      <c r="D10139">
        <v>0.06</v>
      </c>
      <c r="E10139">
        <v>1.0999999999999999E-2</v>
      </c>
    </row>
    <row r="10140" spans="1:5">
      <c r="A10140">
        <v>19620511</v>
      </c>
      <c r="B10140">
        <v>-1.47</v>
      </c>
      <c r="C10140">
        <v>-0.15</v>
      </c>
      <c r="D10140">
        <v>0.43</v>
      </c>
      <c r="E10140">
        <v>1.0999999999999999E-2</v>
      </c>
    </row>
    <row r="10141" spans="1:5">
      <c r="A10141">
        <v>19620514</v>
      </c>
      <c r="B10141">
        <v>0.76</v>
      </c>
      <c r="C10141">
        <v>-0.04</v>
      </c>
      <c r="D10141">
        <v>7.0000000000000007E-2</v>
      </c>
      <c r="E10141">
        <v>1.0999999999999999E-2</v>
      </c>
    </row>
    <row r="10142" spans="1:5">
      <c r="A10142">
        <v>19620515</v>
      </c>
      <c r="B10142">
        <v>1.76</v>
      </c>
      <c r="C10142">
        <v>0.31</v>
      </c>
      <c r="D10142">
        <v>-0.22</v>
      </c>
      <c r="E10142">
        <v>1.0999999999999999E-2</v>
      </c>
    </row>
    <row r="10143" spans="1:5">
      <c r="A10143">
        <v>19620516</v>
      </c>
      <c r="B10143">
        <v>-7.0000000000000007E-2</v>
      </c>
      <c r="C10143">
        <v>-0.3</v>
      </c>
      <c r="D10143">
        <v>0.11</v>
      </c>
      <c r="E10143">
        <v>1.0999999999999999E-2</v>
      </c>
    </row>
    <row r="10144" spans="1:5">
      <c r="A10144">
        <v>19620517</v>
      </c>
      <c r="B10144">
        <v>-0.63</v>
      </c>
      <c r="C10144">
        <v>-0.2</v>
      </c>
      <c r="D10144">
        <v>0.28999999999999998</v>
      </c>
      <c r="E10144">
        <v>1.0999999999999999E-2</v>
      </c>
    </row>
    <row r="10145" spans="1:5">
      <c r="A10145">
        <v>19620518</v>
      </c>
      <c r="B10145">
        <v>-0.12</v>
      </c>
      <c r="C10145">
        <v>-0.2</v>
      </c>
      <c r="D10145">
        <v>0.04</v>
      </c>
      <c r="E10145">
        <v>1.0999999999999999E-2</v>
      </c>
    </row>
    <row r="10146" spans="1:5">
      <c r="A10146">
        <v>19620521</v>
      </c>
      <c r="B10146">
        <v>-0.39</v>
      </c>
      <c r="C10146">
        <v>7.0000000000000007E-2</v>
      </c>
      <c r="D10146">
        <v>-0.08</v>
      </c>
      <c r="E10146">
        <v>1.0999999999999999E-2</v>
      </c>
    </row>
    <row r="10147" spans="1:5">
      <c r="A10147">
        <v>19620522</v>
      </c>
      <c r="B10147">
        <v>-2.0099999999999998</v>
      </c>
      <c r="C10147">
        <v>-0.01</v>
      </c>
      <c r="D10147">
        <v>0.04</v>
      </c>
      <c r="E10147">
        <v>1.0999999999999999E-2</v>
      </c>
    </row>
    <row r="10148" spans="1:5">
      <c r="A10148">
        <v>19620523</v>
      </c>
      <c r="B10148">
        <v>-2</v>
      </c>
      <c r="C10148">
        <v>-0.61</v>
      </c>
      <c r="D10148">
        <v>0.62</v>
      </c>
      <c r="E10148">
        <v>1.0999999999999999E-2</v>
      </c>
    </row>
    <row r="10149" spans="1:5">
      <c r="A10149">
        <v>19620524</v>
      </c>
      <c r="B10149">
        <v>-0.88</v>
      </c>
      <c r="C10149">
        <v>-0.44</v>
      </c>
      <c r="D10149">
        <v>0.51</v>
      </c>
      <c r="E10149">
        <v>1.0999999999999999E-2</v>
      </c>
    </row>
    <row r="10150" spans="1:5">
      <c r="A10150">
        <v>19620525</v>
      </c>
      <c r="B10150">
        <v>-1.89</v>
      </c>
      <c r="C10150">
        <v>-0.5</v>
      </c>
      <c r="D10150">
        <v>0.22</v>
      </c>
      <c r="E10150">
        <v>1.0999999999999999E-2</v>
      </c>
    </row>
    <row r="10151" spans="1:5">
      <c r="A10151">
        <v>19620528</v>
      </c>
      <c r="B10151">
        <v>-7</v>
      </c>
      <c r="C10151">
        <v>0.73</v>
      </c>
      <c r="D10151">
        <v>1.53</v>
      </c>
      <c r="E10151">
        <v>1.0999999999999999E-2</v>
      </c>
    </row>
    <row r="10152" spans="1:5">
      <c r="A10152">
        <v>19620529</v>
      </c>
      <c r="B10152">
        <v>4.95</v>
      </c>
      <c r="C10152">
        <v>-3.81</v>
      </c>
      <c r="D10152">
        <v>-1.57</v>
      </c>
      <c r="E10152">
        <v>1.0999999999999999E-2</v>
      </c>
    </row>
    <row r="10153" spans="1:5">
      <c r="A10153">
        <v>19620531</v>
      </c>
      <c r="B10153">
        <v>2.78</v>
      </c>
      <c r="C10153">
        <v>2.41</v>
      </c>
      <c r="D10153">
        <v>-0.3</v>
      </c>
      <c r="E10153">
        <v>1.0999999999999999E-2</v>
      </c>
    </row>
    <row r="10154" spans="1:5">
      <c r="A10154">
        <v>19620601</v>
      </c>
      <c r="B10154">
        <v>-0.33</v>
      </c>
      <c r="C10154">
        <v>0.23</v>
      </c>
      <c r="D10154">
        <v>0.22</v>
      </c>
      <c r="E10154">
        <v>8.9999999999999993E-3</v>
      </c>
    </row>
    <row r="10155" spans="1:5">
      <c r="A10155">
        <v>19620604</v>
      </c>
      <c r="B10155">
        <v>-3.61</v>
      </c>
      <c r="C10155">
        <v>-0.3</v>
      </c>
      <c r="D10155">
        <v>0.72</v>
      </c>
      <c r="E10155">
        <v>8.9999999999999993E-3</v>
      </c>
    </row>
    <row r="10156" spans="1:5">
      <c r="A10156">
        <v>19620605</v>
      </c>
      <c r="B10156">
        <v>0.48</v>
      </c>
      <c r="C10156">
        <v>-0.81</v>
      </c>
      <c r="D10156">
        <v>0.4</v>
      </c>
      <c r="E10156">
        <v>8.9999999999999993E-3</v>
      </c>
    </row>
    <row r="10157" spans="1:5">
      <c r="A10157">
        <v>19620606</v>
      </c>
      <c r="B10157">
        <v>1.42</v>
      </c>
      <c r="C10157">
        <v>0.43</v>
      </c>
      <c r="D10157">
        <v>0.01</v>
      </c>
      <c r="E10157">
        <v>8.9999999999999993E-3</v>
      </c>
    </row>
    <row r="10158" spans="1:5">
      <c r="A10158">
        <v>19620607</v>
      </c>
      <c r="B10158">
        <v>0.01</v>
      </c>
      <c r="C10158">
        <v>0.41</v>
      </c>
      <c r="D10158">
        <v>-0.19</v>
      </c>
      <c r="E10158">
        <v>8.9999999999999993E-3</v>
      </c>
    </row>
    <row r="10159" spans="1:5">
      <c r="A10159">
        <v>19620608</v>
      </c>
      <c r="B10159">
        <v>0.04</v>
      </c>
      <c r="C10159">
        <v>0.04</v>
      </c>
      <c r="D10159">
        <v>-0.13</v>
      </c>
      <c r="E10159">
        <v>8.9999999999999993E-3</v>
      </c>
    </row>
    <row r="10160" spans="1:5">
      <c r="A10160">
        <v>19620611</v>
      </c>
      <c r="B10160">
        <v>-1.0900000000000001</v>
      </c>
      <c r="C10160">
        <v>-0.03</v>
      </c>
      <c r="D10160">
        <v>0.54</v>
      </c>
      <c r="E10160">
        <v>8.9999999999999993E-3</v>
      </c>
    </row>
    <row r="10161" spans="1:5">
      <c r="A10161">
        <v>19620612</v>
      </c>
      <c r="B10161">
        <v>-2.59</v>
      </c>
      <c r="C10161">
        <v>-0.28999999999999998</v>
      </c>
      <c r="D10161">
        <v>0.56000000000000005</v>
      </c>
      <c r="E10161">
        <v>8.9999999999999993E-3</v>
      </c>
    </row>
    <row r="10162" spans="1:5">
      <c r="A10162">
        <v>19620613</v>
      </c>
      <c r="B10162">
        <v>-1.58</v>
      </c>
      <c r="C10162">
        <v>-0.35</v>
      </c>
      <c r="D10162">
        <v>0.32</v>
      </c>
      <c r="E10162">
        <v>8.9999999999999993E-3</v>
      </c>
    </row>
    <row r="10163" spans="1:5">
      <c r="A10163">
        <v>19620614</v>
      </c>
      <c r="B10163">
        <v>-2.1</v>
      </c>
      <c r="C10163">
        <v>-0.38</v>
      </c>
      <c r="D10163">
        <v>0.63</v>
      </c>
      <c r="E10163">
        <v>8.9999999999999993E-3</v>
      </c>
    </row>
    <row r="10164" spans="1:5">
      <c r="A10164">
        <v>19620615</v>
      </c>
      <c r="B10164">
        <v>2.99</v>
      </c>
      <c r="C10164">
        <v>-0.4</v>
      </c>
      <c r="D10164">
        <v>-0.4</v>
      </c>
      <c r="E10164">
        <v>8.9999999999999993E-3</v>
      </c>
    </row>
    <row r="10165" spans="1:5">
      <c r="A10165">
        <v>19620618</v>
      </c>
      <c r="B10165">
        <v>-0.42</v>
      </c>
      <c r="C10165">
        <v>0.54</v>
      </c>
      <c r="D10165">
        <v>0.17</v>
      </c>
      <c r="E10165">
        <v>8.9999999999999993E-3</v>
      </c>
    </row>
    <row r="10166" spans="1:5">
      <c r="A10166">
        <v>19620619</v>
      </c>
      <c r="B10166">
        <v>-0.26</v>
      </c>
      <c r="C10166">
        <v>-0.17</v>
      </c>
      <c r="D10166">
        <v>0.28999999999999998</v>
      </c>
      <c r="E10166">
        <v>8.9999999999999993E-3</v>
      </c>
    </row>
    <row r="10167" spans="1:5">
      <c r="A10167">
        <v>19620620</v>
      </c>
      <c r="B10167">
        <v>-1.4</v>
      </c>
      <c r="C10167">
        <v>0.4</v>
      </c>
      <c r="D10167">
        <v>0.11</v>
      </c>
      <c r="E10167">
        <v>8.9999999999999993E-3</v>
      </c>
    </row>
    <row r="10168" spans="1:5">
      <c r="A10168">
        <v>19620621</v>
      </c>
      <c r="B10168">
        <v>-2.2400000000000002</v>
      </c>
      <c r="C10168">
        <v>0.15</v>
      </c>
      <c r="D10168">
        <v>0.56000000000000005</v>
      </c>
      <c r="E10168">
        <v>8.9999999999999993E-3</v>
      </c>
    </row>
    <row r="10169" spans="1:5">
      <c r="A10169">
        <v>19620622</v>
      </c>
      <c r="B10169">
        <v>-1.7</v>
      </c>
      <c r="C10169">
        <v>-0.19</v>
      </c>
      <c r="D10169">
        <v>-0.42</v>
      </c>
      <c r="E10169">
        <v>8.9999999999999993E-3</v>
      </c>
    </row>
    <row r="10170" spans="1:5">
      <c r="A10170">
        <v>19620625</v>
      </c>
      <c r="B10170">
        <v>-0.34</v>
      </c>
      <c r="C10170">
        <v>-0.46</v>
      </c>
      <c r="D10170">
        <v>-0.6</v>
      </c>
      <c r="E10170">
        <v>8.9999999999999993E-3</v>
      </c>
    </row>
    <row r="10171" spans="1:5">
      <c r="A10171">
        <v>19620626</v>
      </c>
      <c r="B10171">
        <v>-0.37</v>
      </c>
      <c r="C10171">
        <v>0.75</v>
      </c>
      <c r="D10171">
        <v>0.23</v>
      </c>
      <c r="E10171">
        <v>8.9999999999999993E-3</v>
      </c>
    </row>
    <row r="10172" spans="1:5">
      <c r="A10172">
        <v>19620627</v>
      </c>
      <c r="B10172">
        <v>0.54</v>
      </c>
      <c r="C10172">
        <v>-0.5</v>
      </c>
      <c r="D10172">
        <v>-0.28000000000000003</v>
      </c>
      <c r="E10172">
        <v>8.9999999999999993E-3</v>
      </c>
    </row>
    <row r="10173" spans="1:5">
      <c r="A10173">
        <v>19620628</v>
      </c>
      <c r="B10173">
        <v>3.39</v>
      </c>
      <c r="C10173">
        <v>-0.3</v>
      </c>
      <c r="D10173">
        <v>-0.11</v>
      </c>
      <c r="E10173">
        <v>8.9999999999999993E-3</v>
      </c>
    </row>
    <row r="10174" spans="1:5">
      <c r="A10174">
        <v>19620629</v>
      </c>
      <c r="B10174">
        <v>0.61</v>
      </c>
      <c r="C10174">
        <v>0.37</v>
      </c>
      <c r="D10174">
        <v>0.25</v>
      </c>
      <c r="E10174">
        <v>8.9999999999999993E-3</v>
      </c>
    </row>
    <row r="10175" spans="1:5">
      <c r="A10175">
        <v>19620702</v>
      </c>
      <c r="B10175">
        <v>2.0699999999999998</v>
      </c>
      <c r="C10175">
        <v>-0.55000000000000004</v>
      </c>
      <c r="D10175">
        <v>-0.78</v>
      </c>
      <c r="E10175">
        <v>1.2999999999999999E-2</v>
      </c>
    </row>
    <row r="10176" spans="1:5">
      <c r="A10176">
        <v>19620703</v>
      </c>
      <c r="B10176">
        <v>1.1399999999999999</v>
      </c>
      <c r="C10176">
        <v>0.23</v>
      </c>
      <c r="D10176">
        <v>-0.45</v>
      </c>
      <c r="E10176">
        <v>1.2999999999999999E-2</v>
      </c>
    </row>
    <row r="10177" spans="1:5">
      <c r="A10177">
        <v>19620705</v>
      </c>
      <c r="B10177">
        <v>0.6</v>
      </c>
      <c r="C10177">
        <v>-0.03</v>
      </c>
      <c r="D10177">
        <v>-0.12</v>
      </c>
      <c r="E10177">
        <v>1.2999999999999999E-2</v>
      </c>
    </row>
    <row r="10178" spans="1:5">
      <c r="A10178">
        <v>19620706</v>
      </c>
      <c r="B10178">
        <v>-1.08</v>
      </c>
      <c r="C10178">
        <v>-0.06</v>
      </c>
      <c r="D10178">
        <v>0.66</v>
      </c>
      <c r="E10178">
        <v>1.2999999999999999E-2</v>
      </c>
    </row>
    <row r="10179" spans="1:5">
      <c r="A10179">
        <v>19620709</v>
      </c>
      <c r="B10179">
        <v>0.67</v>
      </c>
      <c r="C10179">
        <v>-7.0000000000000007E-2</v>
      </c>
      <c r="D10179">
        <v>-0.41</v>
      </c>
      <c r="E10179">
        <v>1.2999999999999999E-2</v>
      </c>
    </row>
    <row r="10180" spans="1:5">
      <c r="A10180">
        <v>19620710</v>
      </c>
      <c r="B10180">
        <v>1.25</v>
      </c>
      <c r="C10180">
        <v>1.34</v>
      </c>
      <c r="D10180">
        <v>-7.0000000000000007E-2</v>
      </c>
      <c r="E10180">
        <v>1.2999999999999999E-2</v>
      </c>
    </row>
    <row r="10181" spans="1:5">
      <c r="A10181">
        <v>19620711</v>
      </c>
      <c r="B10181">
        <v>0.98</v>
      </c>
      <c r="C10181">
        <v>0.25</v>
      </c>
      <c r="D10181">
        <v>-0.71</v>
      </c>
      <c r="E10181">
        <v>1.2999999999999999E-2</v>
      </c>
    </row>
    <row r="10182" spans="1:5">
      <c r="A10182">
        <v>19620712</v>
      </c>
      <c r="B10182">
        <v>0.53</v>
      </c>
      <c r="C10182">
        <v>1.01</v>
      </c>
      <c r="D10182">
        <v>-0.21</v>
      </c>
      <c r="E10182">
        <v>1.2999999999999999E-2</v>
      </c>
    </row>
    <row r="10183" spans="1:5">
      <c r="A10183">
        <v>19620713</v>
      </c>
      <c r="B10183">
        <v>-0.3</v>
      </c>
      <c r="C10183">
        <v>0.33</v>
      </c>
      <c r="D10183">
        <v>-0.34</v>
      </c>
      <c r="E10183">
        <v>1.2999999999999999E-2</v>
      </c>
    </row>
    <row r="10184" spans="1:5">
      <c r="A10184">
        <v>19620716</v>
      </c>
      <c r="B10184">
        <v>0.01</v>
      </c>
      <c r="C10184">
        <v>0.28999999999999998</v>
      </c>
      <c r="D10184">
        <v>-0.7</v>
      </c>
      <c r="E10184">
        <v>1.2999999999999999E-2</v>
      </c>
    </row>
    <row r="10185" spans="1:5">
      <c r="A10185">
        <v>19620717</v>
      </c>
      <c r="B10185">
        <v>-1.77</v>
      </c>
      <c r="C10185">
        <v>-0.17</v>
      </c>
      <c r="D10185">
        <v>1</v>
      </c>
      <c r="E10185">
        <v>1.2999999999999999E-2</v>
      </c>
    </row>
    <row r="10186" spans="1:5">
      <c r="A10186">
        <v>19620718</v>
      </c>
      <c r="B10186">
        <v>-1.03</v>
      </c>
      <c r="C10186">
        <v>-0.31</v>
      </c>
      <c r="D10186">
        <v>0.35</v>
      </c>
      <c r="E10186">
        <v>1.2999999999999999E-2</v>
      </c>
    </row>
    <row r="10187" spans="1:5">
      <c r="A10187">
        <v>19620719</v>
      </c>
      <c r="B10187">
        <v>0.39</v>
      </c>
      <c r="C10187">
        <v>0.09</v>
      </c>
      <c r="D10187">
        <v>-0.37</v>
      </c>
      <c r="E10187">
        <v>1.2999999999999999E-2</v>
      </c>
    </row>
    <row r="10188" spans="1:5">
      <c r="A10188">
        <v>19620720</v>
      </c>
      <c r="B10188">
        <v>0.61</v>
      </c>
      <c r="C10188">
        <v>-0.44</v>
      </c>
      <c r="D10188">
        <v>0.09</v>
      </c>
      <c r="E10188">
        <v>1.2999999999999999E-2</v>
      </c>
    </row>
    <row r="10189" spans="1:5">
      <c r="A10189">
        <v>19620723</v>
      </c>
      <c r="B10189">
        <v>-0.06</v>
      </c>
      <c r="C10189">
        <v>0.23</v>
      </c>
      <c r="D10189">
        <v>-0.39</v>
      </c>
      <c r="E10189">
        <v>1.2999999999999999E-2</v>
      </c>
    </row>
    <row r="10190" spans="1:5">
      <c r="A10190">
        <v>19620724</v>
      </c>
      <c r="B10190">
        <v>-0.84</v>
      </c>
      <c r="C10190">
        <v>0.01</v>
      </c>
      <c r="D10190">
        <v>0.49</v>
      </c>
      <c r="E10190">
        <v>1.2999999999999999E-2</v>
      </c>
    </row>
    <row r="10191" spans="1:5">
      <c r="A10191">
        <v>19620725</v>
      </c>
      <c r="B10191">
        <v>0.17</v>
      </c>
      <c r="C10191">
        <v>-0.38</v>
      </c>
      <c r="D10191">
        <v>-0.31</v>
      </c>
      <c r="E10191">
        <v>1.2999999999999999E-2</v>
      </c>
    </row>
    <row r="10192" spans="1:5">
      <c r="A10192">
        <v>19620726</v>
      </c>
      <c r="B10192">
        <v>0.45</v>
      </c>
      <c r="C10192">
        <v>0.12</v>
      </c>
      <c r="D10192">
        <v>-0.24</v>
      </c>
      <c r="E10192">
        <v>1.2999999999999999E-2</v>
      </c>
    </row>
    <row r="10193" spans="1:5">
      <c r="A10193">
        <v>19620727</v>
      </c>
      <c r="B10193">
        <v>0.73</v>
      </c>
      <c r="C10193">
        <v>-0.23</v>
      </c>
      <c r="D10193">
        <v>-0.19</v>
      </c>
      <c r="E10193">
        <v>1.2999999999999999E-2</v>
      </c>
    </row>
    <row r="10194" spans="1:5">
      <c r="A10194">
        <v>19620730</v>
      </c>
      <c r="B10194">
        <v>1.01</v>
      </c>
      <c r="C10194">
        <v>-7.0000000000000007E-2</v>
      </c>
      <c r="D10194">
        <v>-0.5</v>
      </c>
      <c r="E10194">
        <v>1.2999999999999999E-2</v>
      </c>
    </row>
    <row r="10195" spans="1:5">
      <c r="A10195">
        <v>19620731</v>
      </c>
      <c r="B10195">
        <v>0.63</v>
      </c>
      <c r="C10195">
        <v>0</v>
      </c>
      <c r="D10195">
        <v>-0.28999999999999998</v>
      </c>
      <c r="E10195">
        <v>1.2999999999999999E-2</v>
      </c>
    </row>
    <row r="10196" spans="1:5">
      <c r="A10196">
        <v>19620801</v>
      </c>
      <c r="B10196">
        <v>-0.74</v>
      </c>
      <c r="C10196">
        <v>0.18</v>
      </c>
      <c r="D10196">
        <v>0.47</v>
      </c>
      <c r="E10196">
        <v>0.01</v>
      </c>
    </row>
    <row r="10197" spans="1:5">
      <c r="A10197">
        <v>19620802</v>
      </c>
      <c r="B10197">
        <v>0.35</v>
      </c>
      <c r="C10197">
        <v>-0.03</v>
      </c>
      <c r="D10197">
        <v>-0.62</v>
      </c>
      <c r="E10197">
        <v>0.01</v>
      </c>
    </row>
    <row r="10198" spans="1:5">
      <c r="A10198">
        <v>19620803</v>
      </c>
      <c r="B10198">
        <v>0.21</v>
      </c>
      <c r="C10198">
        <v>-0.05</v>
      </c>
      <c r="D10198">
        <v>0.24</v>
      </c>
      <c r="E10198">
        <v>0.01</v>
      </c>
    </row>
    <row r="10199" spans="1:5">
      <c r="A10199">
        <v>19620806</v>
      </c>
      <c r="B10199">
        <v>-0.63</v>
      </c>
      <c r="C10199">
        <v>0.09</v>
      </c>
      <c r="D10199">
        <v>0.34</v>
      </c>
      <c r="E10199">
        <v>0.01</v>
      </c>
    </row>
    <row r="10200" spans="1:5">
      <c r="A10200">
        <v>19620807</v>
      </c>
      <c r="B10200">
        <v>-0.61</v>
      </c>
      <c r="C10200">
        <v>-0.06</v>
      </c>
      <c r="D10200">
        <v>0.22</v>
      </c>
      <c r="E10200">
        <v>0.01</v>
      </c>
    </row>
    <row r="10201" spans="1:5">
      <c r="A10201">
        <v>19620808</v>
      </c>
      <c r="B10201">
        <v>0.33</v>
      </c>
      <c r="C10201">
        <v>0.03</v>
      </c>
      <c r="D10201">
        <v>-0.17</v>
      </c>
      <c r="E10201">
        <v>0.01</v>
      </c>
    </row>
    <row r="10202" spans="1:5">
      <c r="A10202">
        <v>19620809</v>
      </c>
      <c r="B10202">
        <v>-0.12</v>
      </c>
      <c r="C10202">
        <v>0.12</v>
      </c>
      <c r="D10202">
        <v>0.1</v>
      </c>
      <c r="E10202">
        <v>0.01</v>
      </c>
    </row>
    <row r="10203" spans="1:5">
      <c r="A10203">
        <v>19620810</v>
      </c>
      <c r="B10203">
        <v>0.16</v>
      </c>
      <c r="C10203">
        <v>-0.12</v>
      </c>
      <c r="D10203">
        <v>0.08</v>
      </c>
      <c r="E10203">
        <v>0.01</v>
      </c>
    </row>
    <row r="10204" spans="1:5">
      <c r="A10204">
        <v>19620813</v>
      </c>
      <c r="B10204">
        <v>0.21</v>
      </c>
      <c r="C10204">
        <v>0.05</v>
      </c>
      <c r="D10204">
        <v>-0.27</v>
      </c>
      <c r="E10204">
        <v>0.01</v>
      </c>
    </row>
    <row r="10205" spans="1:5">
      <c r="A10205">
        <v>19620814</v>
      </c>
      <c r="B10205">
        <v>0.99</v>
      </c>
      <c r="C10205">
        <v>-0.3</v>
      </c>
      <c r="D10205">
        <v>-0.5</v>
      </c>
      <c r="E10205">
        <v>0.01</v>
      </c>
    </row>
    <row r="10206" spans="1:5">
      <c r="A10206">
        <v>19620815</v>
      </c>
      <c r="B10206">
        <v>0.71</v>
      </c>
      <c r="C10206">
        <v>0.42</v>
      </c>
      <c r="D10206">
        <v>-0.05</v>
      </c>
      <c r="E10206">
        <v>0.01</v>
      </c>
    </row>
    <row r="10207" spans="1:5">
      <c r="A10207">
        <v>19620816</v>
      </c>
      <c r="B10207">
        <v>0.04</v>
      </c>
      <c r="C10207">
        <v>0.52</v>
      </c>
      <c r="D10207">
        <v>-0.49</v>
      </c>
      <c r="E10207">
        <v>0.01</v>
      </c>
    </row>
    <row r="10208" spans="1:5">
      <c r="A10208">
        <v>19620817</v>
      </c>
      <c r="B10208">
        <v>0.61</v>
      </c>
      <c r="C10208">
        <v>-0.11</v>
      </c>
      <c r="D10208">
        <v>-0.31</v>
      </c>
      <c r="E10208">
        <v>0.01</v>
      </c>
    </row>
    <row r="10209" spans="1:5">
      <c r="A10209">
        <v>19620820</v>
      </c>
      <c r="B10209">
        <v>0.6</v>
      </c>
      <c r="C10209">
        <v>0.28000000000000003</v>
      </c>
      <c r="D10209">
        <v>-0.33</v>
      </c>
      <c r="E10209">
        <v>0.01</v>
      </c>
    </row>
    <row r="10210" spans="1:5">
      <c r="A10210">
        <v>19620821</v>
      </c>
      <c r="B10210">
        <v>-0.36</v>
      </c>
      <c r="C10210">
        <v>-0.19</v>
      </c>
      <c r="D10210">
        <v>0.35</v>
      </c>
      <c r="E10210">
        <v>0.01</v>
      </c>
    </row>
    <row r="10211" spans="1:5">
      <c r="A10211">
        <v>19620822</v>
      </c>
      <c r="B10211">
        <v>1.17</v>
      </c>
      <c r="C10211">
        <v>0.05</v>
      </c>
      <c r="D10211">
        <v>-0.37</v>
      </c>
      <c r="E10211">
        <v>0.01</v>
      </c>
    </row>
    <row r="10212" spans="1:5">
      <c r="A10212">
        <v>19620823</v>
      </c>
      <c r="B10212">
        <v>-0.12</v>
      </c>
      <c r="C10212">
        <v>-0.11</v>
      </c>
      <c r="D10212">
        <v>0.1</v>
      </c>
      <c r="E10212">
        <v>0.01</v>
      </c>
    </row>
    <row r="10213" spans="1:5">
      <c r="A10213">
        <v>19620824</v>
      </c>
      <c r="B10213">
        <v>-0.13</v>
      </c>
      <c r="C10213">
        <v>0.28999999999999998</v>
      </c>
      <c r="D10213">
        <v>0</v>
      </c>
      <c r="E10213">
        <v>0.01</v>
      </c>
    </row>
    <row r="10214" spans="1:5">
      <c r="A10214">
        <v>19620827</v>
      </c>
      <c r="B10214">
        <v>-0.05</v>
      </c>
      <c r="C10214">
        <v>0.06</v>
      </c>
      <c r="D10214">
        <v>0.04</v>
      </c>
      <c r="E10214">
        <v>0.01</v>
      </c>
    </row>
    <row r="10215" spans="1:5">
      <c r="A10215">
        <v>19620828</v>
      </c>
      <c r="B10215">
        <v>-1.1100000000000001</v>
      </c>
      <c r="C10215">
        <v>-0.26</v>
      </c>
      <c r="D10215">
        <v>0.36</v>
      </c>
      <c r="E10215">
        <v>0.01</v>
      </c>
    </row>
    <row r="10216" spans="1:5">
      <c r="A10216">
        <v>19620829</v>
      </c>
      <c r="B10216">
        <v>-0.18</v>
      </c>
      <c r="C10216">
        <v>0.01</v>
      </c>
      <c r="D10216">
        <v>0.03</v>
      </c>
      <c r="E10216">
        <v>0.01</v>
      </c>
    </row>
    <row r="10217" spans="1:5">
      <c r="A10217">
        <v>19620830</v>
      </c>
      <c r="B10217">
        <v>-0.01</v>
      </c>
      <c r="C10217">
        <v>0.14000000000000001</v>
      </c>
      <c r="D10217">
        <v>-0.27</v>
      </c>
      <c r="E10217">
        <v>0.01</v>
      </c>
    </row>
    <row r="10218" spans="1:5">
      <c r="A10218">
        <v>19620831</v>
      </c>
      <c r="B10218">
        <v>0.81</v>
      </c>
      <c r="C10218">
        <v>0.22</v>
      </c>
      <c r="D10218">
        <v>-0.2</v>
      </c>
      <c r="E10218">
        <v>0.01</v>
      </c>
    </row>
    <row r="10219" spans="1:5">
      <c r="A10219">
        <v>19620904</v>
      </c>
      <c r="B10219">
        <v>-0.97</v>
      </c>
      <c r="C10219">
        <v>0.03</v>
      </c>
      <c r="D10219">
        <v>0.34</v>
      </c>
      <c r="E10219">
        <v>1.0999999999999999E-2</v>
      </c>
    </row>
    <row r="10220" spans="1:5">
      <c r="A10220">
        <v>19620905</v>
      </c>
      <c r="B10220">
        <v>-0.71</v>
      </c>
      <c r="C10220">
        <v>-0.28000000000000003</v>
      </c>
      <c r="D10220">
        <v>0.48</v>
      </c>
      <c r="E10220">
        <v>1.0999999999999999E-2</v>
      </c>
    </row>
    <row r="10221" spans="1:5">
      <c r="A10221">
        <v>19620906</v>
      </c>
      <c r="B10221">
        <v>0.37</v>
      </c>
      <c r="C10221">
        <v>-0.03</v>
      </c>
      <c r="D10221">
        <v>-0.17</v>
      </c>
      <c r="E10221">
        <v>1.0999999999999999E-2</v>
      </c>
    </row>
    <row r="10222" spans="1:5">
      <c r="A10222">
        <v>19620907</v>
      </c>
      <c r="B10222">
        <v>0.01</v>
      </c>
      <c r="C10222">
        <v>-0.08</v>
      </c>
      <c r="D10222">
        <v>0.15</v>
      </c>
      <c r="E10222">
        <v>1.0999999999999999E-2</v>
      </c>
    </row>
    <row r="10223" spans="1:5">
      <c r="A10223">
        <v>19620910</v>
      </c>
      <c r="B10223">
        <v>7.0000000000000007E-2</v>
      </c>
      <c r="C10223">
        <v>-0.36</v>
      </c>
      <c r="D10223">
        <v>-0.18</v>
      </c>
      <c r="E10223">
        <v>1.0999999999999999E-2</v>
      </c>
    </row>
    <row r="10224" spans="1:5">
      <c r="A10224">
        <v>19620911</v>
      </c>
      <c r="B10224">
        <v>0.25</v>
      </c>
      <c r="C10224">
        <v>-0.18</v>
      </c>
      <c r="D10224">
        <v>-0.21</v>
      </c>
      <c r="E10224">
        <v>1.0999999999999999E-2</v>
      </c>
    </row>
    <row r="10225" spans="1:5">
      <c r="A10225">
        <v>19620912</v>
      </c>
      <c r="B10225">
        <v>0.43</v>
      </c>
      <c r="C10225">
        <v>-0.02</v>
      </c>
      <c r="D10225">
        <v>-0.32</v>
      </c>
      <c r="E10225">
        <v>1.0999999999999999E-2</v>
      </c>
    </row>
    <row r="10226" spans="1:5">
      <c r="A10226">
        <v>19620913</v>
      </c>
      <c r="B10226">
        <v>-0.25</v>
      </c>
      <c r="C10226">
        <v>-0.16</v>
      </c>
      <c r="D10226">
        <v>0.2</v>
      </c>
      <c r="E10226">
        <v>1.0999999999999999E-2</v>
      </c>
    </row>
    <row r="10227" spans="1:5">
      <c r="A10227">
        <v>19620914</v>
      </c>
      <c r="B10227">
        <v>0.3</v>
      </c>
      <c r="C10227">
        <v>-0.19</v>
      </c>
      <c r="D10227">
        <v>0.12</v>
      </c>
      <c r="E10227">
        <v>1.0999999999999999E-2</v>
      </c>
    </row>
    <row r="10228" spans="1:5">
      <c r="A10228">
        <v>19620917</v>
      </c>
      <c r="B10228">
        <v>0.26</v>
      </c>
      <c r="C10228">
        <v>0.02</v>
      </c>
      <c r="D10228">
        <v>-0.74</v>
      </c>
      <c r="E10228">
        <v>1.0999999999999999E-2</v>
      </c>
    </row>
    <row r="10229" spans="1:5">
      <c r="A10229">
        <v>19620918</v>
      </c>
      <c r="B10229">
        <v>-7.0000000000000007E-2</v>
      </c>
      <c r="C10229">
        <v>0.02</v>
      </c>
      <c r="D10229">
        <v>-0.2</v>
      </c>
      <c r="E10229">
        <v>1.0999999999999999E-2</v>
      </c>
    </row>
    <row r="10230" spans="1:5">
      <c r="A10230">
        <v>19620919</v>
      </c>
      <c r="B10230">
        <v>-0.19</v>
      </c>
      <c r="C10230">
        <v>-0.28000000000000003</v>
      </c>
      <c r="D10230">
        <v>0.05</v>
      </c>
      <c r="E10230">
        <v>1.0999999999999999E-2</v>
      </c>
    </row>
    <row r="10231" spans="1:5">
      <c r="A10231">
        <v>19620920</v>
      </c>
      <c r="B10231">
        <v>-0.67</v>
      </c>
      <c r="C10231">
        <v>-7.0000000000000007E-2</v>
      </c>
      <c r="D10231">
        <v>0.1</v>
      </c>
      <c r="E10231">
        <v>1.0999999999999999E-2</v>
      </c>
    </row>
    <row r="10232" spans="1:5">
      <c r="A10232">
        <v>19620921</v>
      </c>
      <c r="B10232">
        <v>-1.44</v>
      </c>
      <c r="C10232">
        <v>-0.35</v>
      </c>
      <c r="D10232">
        <v>0.55000000000000004</v>
      </c>
      <c r="E10232">
        <v>1.0999999999999999E-2</v>
      </c>
    </row>
    <row r="10233" spans="1:5">
      <c r="A10233">
        <v>19620924</v>
      </c>
      <c r="B10233">
        <v>-1.85</v>
      </c>
      <c r="C10233">
        <v>-0.17</v>
      </c>
      <c r="D10233">
        <v>0.87</v>
      </c>
      <c r="E10233">
        <v>1.0999999999999999E-2</v>
      </c>
    </row>
    <row r="10234" spans="1:5">
      <c r="A10234">
        <v>19620925</v>
      </c>
      <c r="B10234">
        <v>0.54</v>
      </c>
      <c r="C10234">
        <v>-0.01</v>
      </c>
      <c r="D10234">
        <v>-0.46</v>
      </c>
      <c r="E10234">
        <v>1.0999999999999999E-2</v>
      </c>
    </row>
    <row r="10235" spans="1:5">
      <c r="A10235">
        <v>19620926</v>
      </c>
      <c r="B10235">
        <v>-1.41</v>
      </c>
      <c r="C10235">
        <v>-0.26</v>
      </c>
      <c r="D10235">
        <v>0.88</v>
      </c>
      <c r="E10235">
        <v>1.0999999999999999E-2</v>
      </c>
    </row>
    <row r="10236" spans="1:5">
      <c r="A10236">
        <v>19620927</v>
      </c>
      <c r="B10236">
        <v>-0.65</v>
      </c>
      <c r="C10236">
        <v>-0.04</v>
      </c>
      <c r="D10236">
        <v>0.4</v>
      </c>
      <c r="E10236">
        <v>1.0999999999999999E-2</v>
      </c>
    </row>
    <row r="10237" spans="1:5">
      <c r="A10237">
        <v>19620928</v>
      </c>
      <c r="B10237">
        <v>0.67</v>
      </c>
      <c r="C10237">
        <v>-0.23</v>
      </c>
      <c r="D10237">
        <v>-0.49</v>
      </c>
      <c r="E10237">
        <v>1.0999999999999999E-2</v>
      </c>
    </row>
    <row r="10238" spans="1:5">
      <c r="A10238">
        <v>19621001</v>
      </c>
      <c r="B10238">
        <v>-1.28</v>
      </c>
      <c r="C10238">
        <v>-0.28000000000000003</v>
      </c>
      <c r="D10238">
        <v>0.47</v>
      </c>
      <c r="E10238">
        <v>1.0999999999999999E-2</v>
      </c>
    </row>
    <row r="10239" spans="1:5">
      <c r="A10239">
        <v>19621002</v>
      </c>
      <c r="B10239">
        <v>1.04</v>
      </c>
      <c r="C10239">
        <v>-0.18</v>
      </c>
      <c r="D10239">
        <v>-0.61</v>
      </c>
      <c r="E10239">
        <v>1.0999999999999999E-2</v>
      </c>
    </row>
    <row r="10240" spans="1:5">
      <c r="A10240">
        <v>19621003</v>
      </c>
      <c r="B10240">
        <v>0.14000000000000001</v>
      </c>
      <c r="C10240">
        <v>-0.15</v>
      </c>
      <c r="D10240">
        <v>0.45</v>
      </c>
      <c r="E10240">
        <v>1.0999999999999999E-2</v>
      </c>
    </row>
    <row r="10241" spans="1:5">
      <c r="A10241">
        <v>19621004</v>
      </c>
      <c r="B10241">
        <v>0.8</v>
      </c>
      <c r="C10241">
        <v>-0.46</v>
      </c>
      <c r="D10241">
        <v>-0.19</v>
      </c>
      <c r="E10241">
        <v>1.0999999999999999E-2</v>
      </c>
    </row>
    <row r="10242" spans="1:5">
      <c r="A10242">
        <v>19621005</v>
      </c>
      <c r="B10242">
        <v>0.61</v>
      </c>
      <c r="C10242">
        <v>-0.06</v>
      </c>
      <c r="D10242">
        <v>-0.17</v>
      </c>
      <c r="E10242">
        <v>1.0999999999999999E-2</v>
      </c>
    </row>
    <row r="10243" spans="1:5">
      <c r="A10243">
        <v>19621008</v>
      </c>
      <c r="B10243">
        <v>0.01</v>
      </c>
      <c r="C10243">
        <v>0.15</v>
      </c>
      <c r="D10243">
        <v>0.1</v>
      </c>
      <c r="E10243">
        <v>1.0999999999999999E-2</v>
      </c>
    </row>
    <row r="10244" spans="1:5">
      <c r="A10244">
        <v>19621009</v>
      </c>
      <c r="B10244">
        <v>0.3</v>
      </c>
      <c r="C10244">
        <v>-0.12</v>
      </c>
      <c r="D10244">
        <v>-0.3</v>
      </c>
      <c r="E10244">
        <v>1.0999999999999999E-2</v>
      </c>
    </row>
    <row r="10245" spans="1:5">
      <c r="A10245">
        <v>19621010</v>
      </c>
      <c r="B10245">
        <v>-0.01</v>
      </c>
      <c r="C10245">
        <v>0.1</v>
      </c>
      <c r="D10245">
        <v>-0.03</v>
      </c>
      <c r="E10245">
        <v>1.0999999999999999E-2</v>
      </c>
    </row>
    <row r="10246" spans="1:5">
      <c r="A10246">
        <v>19621011</v>
      </c>
      <c r="B10246">
        <v>-0.3</v>
      </c>
      <c r="C10246">
        <v>-0.14000000000000001</v>
      </c>
      <c r="D10246">
        <v>0.08</v>
      </c>
      <c r="E10246">
        <v>1.0999999999999999E-2</v>
      </c>
    </row>
    <row r="10247" spans="1:5">
      <c r="A10247">
        <v>19621012</v>
      </c>
      <c r="B10247">
        <v>-0.18</v>
      </c>
      <c r="C10247">
        <v>-0.17</v>
      </c>
      <c r="D10247">
        <v>0.28999999999999998</v>
      </c>
      <c r="E10247">
        <v>1.0999999999999999E-2</v>
      </c>
    </row>
    <row r="10248" spans="1:5">
      <c r="A10248">
        <v>19621015</v>
      </c>
      <c r="B10248">
        <v>0.46</v>
      </c>
      <c r="C10248">
        <v>-0.23</v>
      </c>
      <c r="D10248">
        <v>-0.36</v>
      </c>
      <c r="E10248">
        <v>1.0999999999999999E-2</v>
      </c>
    </row>
    <row r="10249" spans="1:5">
      <c r="A10249">
        <v>19621016</v>
      </c>
      <c r="B10249">
        <v>-0.32</v>
      </c>
      <c r="C10249">
        <v>-0.13</v>
      </c>
      <c r="D10249">
        <v>0.27</v>
      </c>
      <c r="E10249">
        <v>1.0999999999999999E-2</v>
      </c>
    </row>
    <row r="10250" spans="1:5">
      <c r="A10250">
        <v>19621017</v>
      </c>
      <c r="B10250">
        <v>-0.46</v>
      </c>
      <c r="C10250">
        <v>-0.41</v>
      </c>
      <c r="D10250">
        <v>0.31</v>
      </c>
      <c r="E10250">
        <v>1.0999999999999999E-2</v>
      </c>
    </row>
    <row r="10251" spans="1:5">
      <c r="A10251">
        <v>19621018</v>
      </c>
      <c r="B10251">
        <v>-0.94</v>
      </c>
      <c r="C10251">
        <v>-0.21</v>
      </c>
      <c r="D10251">
        <v>0.04</v>
      </c>
      <c r="E10251">
        <v>1.0999999999999999E-2</v>
      </c>
    </row>
    <row r="10252" spans="1:5">
      <c r="A10252">
        <v>19621019</v>
      </c>
      <c r="B10252">
        <v>-1.35</v>
      </c>
      <c r="C10252">
        <v>-0.12</v>
      </c>
      <c r="D10252">
        <v>0.48</v>
      </c>
      <c r="E10252">
        <v>1.0999999999999999E-2</v>
      </c>
    </row>
    <row r="10253" spans="1:5">
      <c r="A10253">
        <v>19621022</v>
      </c>
      <c r="B10253">
        <v>-1.17</v>
      </c>
      <c r="C10253">
        <v>-0.55000000000000004</v>
      </c>
      <c r="D10253">
        <v>0.35</v>
      </c>
      <c r="E10253">
        <v>1.0999999999999999E-2</v>
      </c>
    </row>
    <row r="10254" spans="1:5">
      <c r="A10254">
        <v>19621023</v>
      </c>
      <c r="B10254">
        <v>-2.68</v>
      </c>
      <c r="C10254">
        <v>-0.09</v>
      </c>
      <c r="D10254">
        <v>1</v>
      </c>
      <c r="E10254">
        <v>1.0999999999999999E-2</v>
      </c>
    </row>
    <row r="10255" spans="1:5">
      <c r="A10255">
        <v>19621024</v>
      </c>
      <c r="B10255">
        <v>2.83</v>
      </c>
      <c r="C10255">
        <v>-1.39</v>
      </c>
      <c r="D10255">
        <v>-1.44</v>
      </c>
      <c r="E10255">
        <v>1.0999999999999999E-2</v>
      </c>
    </row>
    <row r="10256" spans="1:5">
      <c r="A10256">
        <v>19621025</v>
      </c>
      <c r="B10256">
        <v>-0.77</v>
      </c>
      <c r="C10256">
        <v>0.52</v>
      </c>
      <c r="D10256">
        <v>1.1299999999999999</v>
      </c>
      <c r="E10256">
        <v>1.0999999999999999E-2</v>
      </c>
    </row>
    <row r="10257" spans="1:5">
      <c r="A10257">
        <v>19621026</v>
      </c>
      <c r="B10257">
        <v>-0.3</v>
      </c>
      <c r="C10257">
        <v>-0.24</v>
      </c>
      <c r="D10257">
        <v>0.2</v>
      </c>
      <c r="E10257">
        <v>1.0999999999999999E-2</v>
      </c>
    </row>
    <row r="10258" spans="1:5">
      <c r="A10258">
        <v>19621029</v>
      </c>
      <c r="B10258">
        <v>2.19</v>
      </c>
      <c r="C10258">
        <v>0.21</v>
      </c>
      <c r="D10258">
        <v>-0.56999999999999995</v>
      </c>
      <c r="E10258">
        <v>1.0999999999999999E-2</v>
      </c>
    </row>
    <row r="10259" spans="1:5">
      <c r="A10259">
        <v>19621030</v>
      </c>
      <c r="B10259">
        <v>1.49</v>
      </c>
      <c r="C10259">
        <v>-0.09</v>
      </c>
      <c r="D10259">
        <v>-0.48</v>
      </c>
      <c r="E10259">
        <v>1.0999999999999999E-2</v>
      </c>
    </row>
    <row r="10260" spans="1:5">
      <c r="A10260">
        <v>19621031</v>
      </c>
      <c r="B10260">
        <v>-0.01</v>
      </c>
      <c r="C10260">
        <v>-0.04</v>
      </c>
      <c r="D10260">
        <v>0.27</v>
      </c>
      <c r="E10260">
        <v>1.0999999999999999E-2</v>
      </c>
    </row>
    <row r="10261" spans="1:5">
      <c r="A10261">
        <v>19621101</v>
      </c>
      <c r="B10261">
        <v>1.01</v>
      </c>
      <c r="C10261">
        <v>-0.25</v>
      </c>
      <c r="D10261">
        <v>-0.3</v>
      </c>
      <c r="E10261">
        <v>0.01</v>
      </c>
    </row>
    <row r="10262" spans="1:5">
      <c r="A10262">
        <v>19621102</v>
      </c>
      <c r="B10262">
        <v>1.07</v>
      </c>
      <c r="C10262">
        <v>0.05</v>
      </c>
      <c r="D10262">
        <v>-0.26</v>
      </c>
      <c r="E10262">
        <v>0.01</v>
      </c>
    </row>
    <row r="10263" spans="1:5">
      <c r="A10263">
        <v>19621105</v>
      </c>
      <c r="B10263">
        <v>1.03</v>
      </c>
      <c r="C10263">
        <v>0.15</v>
      </c>
      <c r="D10263">
        <v>-0.06</v>
      </c>
      <c r="E10263">
        <v>0.01</v>
      </c>
    </row>
    <row r="10264" spans="1:5">
      <c r="A10264">
        <v>19621107</v>
      </c>
      <c r="B10264">
        <v>0.69</v>
      </c>
      <c r="C10264">
        <v>0.08</v>
      </c>
      <c r="D10264">
        <v>0.26</v>
      </c>
      <c r="E10264">
        <v>0.01</v>
      </c>
    </row>
    <row r="10265" spans="1:5">
      <c r="A10265">
        <v>19621108</v>
      </c>
      <c r="B10265">
        <v>-0.59</v>
      </c>
      <c r="C10265">
        <v>0.19</v>
      </c>
      <c r="D10265">
        <v>0.7</v>
      </c>
      <c r="E10265">
        <v>0.01</v>
      </c>
    </row>
    <row r="10266" spans="1:5">
      <c r="A10266">
        <v>19621109</v>
      </c>
      <c r="B10266">
        <v>0.98</v>
      </c>
      <c r="C10266">
        <v>0.27</v>
      </c>
      <c r="D10266">
        <v>0.2</v>
      </c>
      <c r="E10266">
        <v>0.01</v>
      </c>
    </row>
    <row r="10267" spans="1:5">
      <c r="A10267">
        <v>19621112</v>
      </c>
      <c r="B10267">
        <v>1.38</v>
      </c>
      <c r="C10267">
        <v>0.77</v>
      </c>
      <c r="D10267">
        <v>0.05</v>
      </c>
      <c r="E10267">
        <v>0.01</v>
      </c>
    </row>
    <row r="10268" spans="1:5">
      <c r="A10268">
        <v>19621113</v>
      </c>
      <c r="B10268">
        <v>-0.19</v>
      </c>
      <c r="C10268">
        <v>-0.02</v>
      </c>
      <c r="D10268">
        <v>-0.12</v>
      </c>
      <c r="E10268">
        <v>0.01</v>
      </c>
    </row>
    <row r="10269" spans="1:5">
      <c r="A10269">
        <v>19621114</v>
      </c>
      <c r="B10269">
        <v>1.2</v>
      </c>
      <c r="C10269">
        <v>0.22</v>
      </c>
      <c r="D10269">
        <v>-0.16</v>
      </c>
      <c r="E10269">
        <v>0.01</v>
      </c>
    </row>
    <row r="10270" spans="1:5">
      <c r="A10270">
        <v>19621115</v>
      </c>
      <c r="B10270">
        <v>-0.27</v>
      </c>
      <c r="C10270">
        <v>0.01</v>
      </c>
      <c r="D10270">
        <v>0.12</v>
      </c>
      <c r="E10270">
        <v>0.01</v>
      </c>
    </row>
    <row r="10271" spans="1:5">
      <c r="A10271">
        <v>19621116</v>
      </c>
      <c r="B10271">
        <v>0.3</v>
      </c>
      <c r="C10271">
        <v>-0.13</v>
      </c>
      <c r="D10271">
        <v>0.25</v>
      </c>
      <c r="E10271">
        <v>0.01</v>
      </c>
    </row>
    <row r="10272" spans="1:5">
      <c r="A10272">
        <v>19621119</v>
      </c>
      <c r="B10272">
        <v>-0.47</v>
      </c>
      <c r="C10272">
        <v>-0.19</v>
      </c>
      <c r="D10272">
        <v>0.25</v>
      </c>
      <c r="E10272">
        <v>0.01</v>
      </c>
    </row>
    <row r="10273" spans="1:5">
      <c r="A10273">
        <v>19621120</v>
      </c>
      <c r="B10273">
        <v>0.99</v>
      </c>
      <c r="C10273">
        <v>-0.39</v>
      </c>
      <c r="D10273">
        <v>0.45</v>
      </c>
      <c r="E10273">
        <v>0.01</v>
      </c>
    </row>
    <row r="10274" spans="1:5">
      <c r="A10274">
        <v>19621121</v>
      </c>
      <c r="B10274">
        <v>0.69</v>
      </c>
      <c r="C10274">
        <v>0.17</v>
      </c>
      <c r="D10274">
        <v>-0.12</v>
      </c>
      <c r="E10274">
        <v>0.01</v>
      </c>
    </row>
    <row r="10275" spans="1:5">
      <c r="A10275">
        <v>19621123</v>
      </c>
      <c r="B10275">
        <v>1.17</v>
      </c>
      <c r="C10275">
        <v>-7.0000000000000007E-2</v>
      </c>
      <c r="D10275">
        <v>-0.01</v>
      </c>
      <c r="E10275">
        <v>0.01</v>
      </c>
    </row>
    <row r="10276" spans="1:5">
      <c r="A10276">
        <v>19621126</v>
      </c>
      <c r="B10276">
        <v>-0.28000000000000003</v>
      </c>
      <c r="C10276">
        <v>0.1</v>
      </c>
      <c r="D10276">
        <v>-0.14000000000000001</v>
      </c>
      <c r="E10276">
        <v>0.01</v>
      </c>
    </row>
    <row r="10277" spans="1:5">
      <c r="A10277">
        <v>19621127</v>
      </c>
      <c r="B10277">
        <v>0.71</v>
      </c>
      <c r="C10277">
        <v>0.53</v>
      </c>
      <c r="D10277">
        <v>-0.04</v>
      </c>
      <c r="E10277">
        <v>0.01</v>
      </c>
    </row>
    <row r="10278" spans="1:5">
      <c r="A10278">
        <v>19621128</v>
      </c>
      <c r="B10278">
        <v>0.74</v>
      </c>
      <c r="C10278">
        <v>0.45</v>
      </c>
      <c r="D10278">
        <v>-0.38</v>
      </c>
      <c r="E10278">
        <v>0.01</v>
      </c>
    </row>
    <row r="10279" spans="1:5">
      <c r="A10279">
        <v>19621129</v>
      </c>
      <c r="B10279">
        <v>0.44</v>
      </c>
      <c r="C10279">
        <v>0.12</v>
      </c>
      <c r="D10279">
        <v>-0.27</v>
      </c>
      <c r="E10279">
        <v>0.01</v>
      </c>
    </row>
    <row r="10280" spans="1:5">
      <c r="A10280">
        <v>19621130</v>
      </c>
      <c r="B10280">
        <v>-0.22</v>
      </c>
      <c r="C10280">
        <v>0.26</v>
      </c>
      <c r="D10280">
        <v>0.5</v>
      </c>
      <c r="E10280">
        <v>0.01</v>
      </c>
    </row>
    <row r="10281" spans="1:5">
      <c r="A10281">
        <v>19621203</v>
      </c>
      <c r="B10281">
        <v>-0.4</v>
      </c>
      <c r="C10281">
        <v>-0.02</v>
      </c>
      <c r="D10281">
        <v>0.21</v>
      </c>
      <c r="E10281">
        <v>1.2E-2</v>
      </c>
    </row>
    <row r="10282" spans="1:5">
      <c r="A10282">
        <v>19621204</v>
      </c>
      <c r="B10282">
        <v>1.08</v>
      </c>
      <c r="C10282">
        <v>-0.02</v>
      </c>
      <c r="D10282">
        <v>-0.22</v>
      </c>
      <c r="E10282">
        <v>1.2E-2</v>
      </c>
    </row>
    <row r="10283" spans="1:5">
      <c r="A10283">
        <v>19621205</v>
      </c>
      <c r="B10283">
        <v>0.41</v>
      </c>
      <c r="C10283">
        <v>-0.09</v>
      </c>
      <c r="D10283">
        <v>-0.47</v>
      </c>
      <c r="E10283">
        <v>1.2E-2</v>
      </c>
    </row>
    <row r="10284" spans="1:5">
      <c r="A10284">
        <v>19621206</v>
      </c>
      <c r="B10284">
        <v>0.08</v>
      </c>
      <c r="C10284">
        <v>-0.06</v>
      </c>
      <c r="D10284">
        <v>-0.37</v>
      </c>
      <c r="E10284">
        <v>1.2E-2</v>
      </c>
    </row>
    <row r="10285" spans="1:5">
      <c r="A10285">
        <v>19621207</v>
      </c>
      <c r="B10285">
        <v>0.2</v>
      </c>
      <c r="C10285">
        <v>-0.5</v>
      </c>
      <c r="D10285">
        <v>-0.2</v>
      </c>
      <c r="E10285">
        <v>1.2E-2</v>
      </c>
    </row>
    <row r="10286" spans="1:5">
      <c r="A10286">
        <v>19621210</v>
      </c>
      <c r="B10286">
        <v>-1.3</v>
      </c>
      <c r="C10286">
        <v>-0.57999999999999996</v>
      </c>
      <c r="D10286">
        <v>-0.03</v>
      </c>
      <c r="E10286">
        <v>1.2E-2</v>
      </c>
    </row>
    <row r="10287" spans="1:5">
      <c r="A10287">
        <v>19621211</v>
      </c>
      <c r="B10287">
        <v>0.04</v>
      </c>
      <c r="C10287">
        <v>-0.34</v>
      </c>
      <c r="D10287">
        <v>0.36</v>
      </c>
      <c r="E10287">
        <v>1.2E-2</v>
      </c>
    </row>
    <row r="10288" spans="1:5">
      <c r="A10288">
        <v>19621212</v>
      </c>
      <c r="B10288">
        <v>0.46</v>
      </c>
      <c r="C10288">
        <v>0.06</v>
      </c>
      <c r="D10288">
        <v>-0.03</v>
      </c>
      <c r="E10288">
        <v>1.2E-2</v>
      </c>
    </row>
    <row r="10289" spans="1:5">
      <c r="A10289">
        <v>19621213</v>
      </c>
      <c r="B10289">
        <v>-0.36</v>
      </c>
      <c r="C10289">
        <v>-0.18</v>
      </c>
      <c r="D10289">
        <v>0.17</v>
      </c>
      <c r="E10289">
        <v>1.2E-2</v>
      </c>
    </row>
    <row r="10290" spans="1:5">
      <c r="A10290">
        <v>19621214</v>
      </c>
      <c r="B10290">
        <v>0.2</v>
      </c>
      <c r="C10290">
        <v>-0.28000000000000003</v>
      </c>
      <c r="D10290">
        <v>0.05</v>
      </c>
      <c r="E10290">
        <v>1.2E-2</v>
      </c>
    </row>
    <row r="10291" spans="1:5">
      <c r="A10291">
        <v>19621217</v>
      </c>
      <c r="B10291">
        <v>-0.38</v>
      </c>
      <c r="C10291">
        <v>-0.15</v>
      </c>
      <c r="D10291">
        <v>-0.36</v>
      </c>
      <c r="E10291">
        <v>1.2E-2</v>
      </c>
    </row>
    <row r="10292" spans="1:5">
      <c r="A10292">
        <v>19621218</v>
      </c>
      <c r="B10292">
        <v>-0.48</v>
      </c>
      <c r="C10292">
        <v>-0.59</v>
      </c>
      <c r="D10292">
        <v>0.42</v>
      </c>
      <c r="E10292">
        <v>1.2E-2</v>
      </c>
    </row>
    <row r="10293" spans="1:5">
      <c r="A10293">
        <v>19621219</v>
      </c>
      <c r="B10293">
        <v>0.76</v>
      </c>
      <c r="C10293">
        <v>-0.46</v>
      </c>
      <c r="D10293">
        <v>-0.11</v>
      </c>
      <c r="E10293">
        <v>1.2E-2</v>
      </c>
    </row>
    <row r="10294" spans="1:5">
      <c r="A10294">
        <v>19621220</v>
      </c>
      <c r="B10294">
        <v>0.31</v>
      </c>
      <c r="C10294">
        <v>0</v>
      </c>
      <c r="D10294">
        <v>7.0000000000000007E-2</v>
      </c>
      <c r="E10294">
        <v>1.2E-2</v>
      </c>
    </row>
    <row r="10295" spans="1:5">
      <c r="A10295">
        <v>19621221</v>
      </c>
      <c r="B10295">
        <v>-0.23</v>
      </c>
      <c r="C10295">
        <v>-0.24</v>
      </c>
      <c r="D10295">
        <v>0.24</v>
      </c>
      <c r="E10295">
        <v>1.2E-2</v>
      </c>
    </row>
    <row r="10296" spans="1:5">
      <c r="A10296">
        <v>19621224</v>
      </c>
      <c r="B10296">
        <v>-0.06</v>
      </c>
      <c r="C10296">
        <v>-0.05</v>
      </c>
      <c r="D10296">
        <v>0.11</v>
      </c>
      <c r="E10296">
        <v>1.2E-2</v>
      </c>
    </row>
    <row r="10297" spans="1:5">
      <c r="A10297">
        <v>19621226</v>
      </c>
      <c r="B10297">
        <v>0.61</v>
      </c>
      <c r="C10297">
        <v>-0.09</v>
      </c>
      <c r="D10297">
        <v>0.21</v>
      </c>
      <c r="E10297">
        <v>1.2E-2</v>
      </c>
    </row>
    <row r="10298" spans="1:5">
      <c r="A10298">
        <v>19621227</v>
      </c>
      <c r="B10298">
        <v>-0.16</v>
      </c>
      <c r="C10298">
        <v>-0.03</v>
      </c>
      <c r="D10298">
        <v>0.09</v>
      </c>
      <c r="E10298">
        <v>1.2E-2</v>
      </c>
    </row>
    <row r="10299" spans="1:5">
      <c r="A10299">
        <v>19621228</v>
      </c>
      <c r="B10299">
        <v>0.05</v>
      </c>
      <c r="C10299">
        <v>-7.0000000000000007E-2</v>
      </c>
      <c r="D10299">
        <v>-0.11</v>
      </c>
      <c r="E10299">
        <v>1.2E-2</v>
      </c>
    </row>
    <row r="10300" spans="1:5">
      <c r="A10300">
        <v>19621231</v>
      </c>
      <c r="B10300">
        <v>0.23</v>
      </c>
      <c r="C10300">
        <v>-0.14000000000000001</v>
      </c>
      <c r="D10300">
        <v>0.33</v>
      </c>
      <c r="E10300">
        <v>1.2E-2</v>
      </c>
    </row>
    <row r="10301" spans="1:5">
      <c r="A10301">
        <v>19630102</v>
      </c>
      <c r="B10301">
        <v>-0.54</v>
      </c>
      <c r="C10301">
        <v>0.94</v>
      </c>
      <c r="D10301">
        <v>0.32</v>
      </c>
      <c r="E10301">
        <v>1.0999999999999999E-2</v>
      </c>
    </row>
    <row r="10302" spans="1:5">
      <c r="A10302">
        <v>19630103</v>
      </c>
      <c r="B10302">
        <v>1.66</v>
      </c>
      <c r="C10302">
        <v>1</v>
      </c>
      <c r="D10302">
        <v>-0.25</v>
      </c>
      <c r="E10302">
        <v>1.0999999999999999E-2</v>
      </c>
    </row>
    <row r="10303" spans="1:5">
      <c r="A10303">
        <v>19630104</v>
      </c>
      <c r="B10303">
        <v>0.68</v>
      </c>
      <c r="C10303">
        <v>0.63</v>
      </c>
      <c r="D10303">
        <v>0.02</v>
      </c>
      <c r="E10303">
        <v>1.0999999999999999E-2</v>
      </c>
    </row>
    <row r="10304" spans="1:5">
      <c r="A10304">
        <v>19630107</v>
      </c>
      <c r="B10304">
        <v>0.06</v>
      </c>
      <c r="C10304">
        <v>0.33</v>
      </c>
      <c r="D10304">
        <v>0.28999999999999998</v>
      </c>
      <c r="E10304">
        <v>1.0999999999999999E-2</v>
      </c>
    </row>
    <row r="10305" spans="1:5">
      <c r="A10305">
        <v>19630108</v>
      </c>
      <c r="B10305">
        <v>0.9</v>
      </c>
      <c r="C10305">
        <v>-0.03</v>
      </c>
      <c r="D10305">
        <v>0.23</v>
      </c>
      <c r="E10305">
        <v>1.0999999999999999E-2</v>
      </c>
    </row>
    <row r="10306" spans="1:5">
      <c r="A10306">
        <v>19630109</v>
      </c>
      <c r="B10306">
        <v>-0.16</v>
      </c>
      <c r="C10306">
        <v>0.1</v>
      </c>
      <c r="D10306">
        <v>0.08</v>
      </c>
      <c r="E10306">
        <v>1.0999999999999999E-2</v>
      </c>
    </row>
    <row r="10307" spans="1:5">
      <c r="A10307">
        <v>19630110</v>
      </c>
      <c r="B10307">
        <v>0.19</v>
      </c>
      <c r="C10307">
        <v>0.21</v>
      </c>
      <c r="D10307">
        <v>-0.09</v>
      </c>
      <c r="E10307">
        <v>1.0999999999999999E-2</v>
      </c>
    </row>
    <row r="10308" spans="1:5">
      <c r="A10308">
        <v>19630111</v>
      </c>
      <c r="B10308">
        <v>0.25</v>
      </c>
      <c r="C10308">
        <v>-0.02</v>
      </c>
      <c r="D10308">
        <v>-0.18</v>
      </c>
      <c r="E10308">
        <v>1.0999999999999999E-2</v>
      </c>
    </row>
    <row r="10309" spans="1:5">
      <c r="A10309">
        <v>19630114</v>
      </c>
      <c r="B10309">
        <v>0.56999999999999995</v>
      </c>
      <c r="C10309">
        <v>0.08</v>
      </c>
      <c r="D10309">
        <v>0.21</v>
      </c>
      <c r="E10309">
        <v>1.0999999999999999E-2</v>
      </c>
    </row>
    <row r="10310" spans="1:5">
      <c r="A10310">
        <v>19630115</v>
      </c>
      <c r="B10310">
        <v>-0.1</v>
      </c>
      <c r="C10310">
        <v>0.01</v>
      </c>
      <c r="D10310">
        <v>0.28000000000000003</v>
      </c>
      <c r="E10310">
        <v>1.0999999999999999E-2</v>
      </c>
    </row>
    <row r="10311" spans="1:5">
      <c r="A10311">
        <v>19630116</v>
      </c>
      <c r="B10311">
        <v>-0.69</v>
      </c>
      <c r="C10311">
        <v>0.1</v>
      </c>
      <c r="D10311">
        <v>-0.01</v>
      </c>
      <c r="E10311">
        <v>1.0999999999999999E-2</v>
      </c>
    </row>
    <row r="10312" spans="1:5">
      <c r="A10312">
        <v>19630117</v>
      </c>
      <c r="B10312">
        <v>0.66</v>
      </c>
      <c r="C10312">
        <v>0.06</v>
      </c>
      <c r="D10312">
        <v>-0.2</v>
      </c>
      <c r="E10312">
        <v>1.0999999999999999E-2</v>
      </c>
    </row>
    <row r="10313" spans="1:5">
      <c r="A10313">
        <v>19630118</v>
      </c>
      <c r="B10313">
        <v>0.02</v>
      </c>
      <c r="C10313">
        <v>0.1</v>
      </c>
      <c r="D10313">
        <v>-0.1</v>
      </c>
      <c r="E10313">
        <v>1.0999999999999999E-2</v>
      </c>
    </row>
    <row r="10314" spans="1:5">
      <c r="A10314">
        <v>19630121</v>
      </c>
      <c r="B10314">
        <v>0.14000000000000001</v>
      </c>
      <c r="C10314">
        <v>-0.03</v>
      </c>
      <c r="D10314">
        <v>-0.16</v>
      </c>
      <c r="E10314">
        <v>1.0999999999999999E-2</v>
      </c>
    </row>
    <row r="10315" spans="1:5">
      <c r="A10315">
        <v>19630122</v>
      </c>
      <c r="B10315">
        <v>0.26</v>
      </c>
      <c r="C10315">
        <v>0.39</v>
      </c>
      <c r="D10315">
        <v>-0.02</v>
      </c>
      <c r="E10315">
        <v>1.0999999999999999E-2</v>
      </c>
    </row>
    <row r="10316" spans="1:5">
      <c r="A10316">
        <v>19630123</v>
      </c>
      <c r="B10316">
        <v>0.22</v>
      </c>
      <c r="C10316">
        <v>0.09</v>
      </c>
      <c r="D10316">
        <v>0.31</v>
      </c>
      <c r="E10316">
        <v>1.0999999999999999E-2</v>
      </c>
    </row>
    <row r="10317" spans="1:5">
      <c r="A10317">
        <v>19630124</v>
      </c>
      <c r="B10317">
        <v>0.16</v>
      </c>
      <c r="C10317">
        <v>0.2</v>
      </c>
      <c r="D10317">
        <v>0.33</v>
      </c>
      <c r="E10317">
        <v>1.0999999999999999E-2</v>
      </c>
    </row>
    <row r="10318" spans="1:5">
      <c r="A10318">
        <v>19630125</v>
      </c>
      <c r="B10318">
        <v>0.25</v>
      </c>
      <c r="C10318">
        <v>-0.36</v>
      </c>
      <c r="D10318">
        <v>0.32</v>
      </c>
      <c r="E10318">
        <v>1.0999999999999999E-2</v>
      </c>
    </row>
    <row r="10319" spans="1:5">
      <c r="A10319">
        <v>19630128</v>
      </c>
      <c r="B10319">
        <v>0.4</v>
      </c>
      <c r="C10319">
        <v>-0.37</v>
      </c>
      <c r="D10319">
        <v>0.11</v>
      </c>
      <c r="E10319">
        <v>1.0999999999999999E-2</v>
      </c>
    </row>
    <row r="10320" spans="1:5">
      <c r="A10320">
        <v>19630129</v>
      </c>
      <c r="B10320">
        <v>0.02</v>
      </c>
      <c r="C10320">
        <v>-0.31</v>
      </c>
      <c r="D10320">
        <v>0.34</v>
      </c>
      <c r="E10320">
        <v>1.0999999999999999E-2</v>
      </c>
    </row>
    <row r="10321" spans="1:5">
      <c r="A10321">
        <v>19630130</v>
      </c>
      <c r="B10321">
        <v>-0.56000000000000005</v>
      </c>
      <c r="C10321">
        <v>-0.12</v>
      </c>
      <c r="D10321">
        <v>0.13</v>
      </c>
      <c r="E10321">
        <v>1.0999999999999999E-2</v>
      </c>
    </row>
    <row r="10322" spans="1:5">
      <c r="A10322">
        <v>19630131</v>
      </c>
      <c r="B10322">
        <v>0.44</v>
      </c>
      <c r="C10322">
        <v>-0.08</v>
      </c>
      <c r="D10322">
        <v>7.0000000000000007E-2</v>
      </c>
      <c r="E10322">
        <v>1.0999999999999999E-2</v>
      </c>
    </row>
    <row r="10323" spans="1:5">
      <c r="A10323">
        <v>19630201</v>
      </c>
      <c r="B10323">
        <v>0.18</v>
      </c>
      <c r="C10323">
        <v>0.09</v>
      </c>
      <c r="D10323">
        <v>0.31</v>
      </c>
      <c r="E10323">
        <v>1.2E-2</v>
      </c>
    </row>
    <row r="10324" spans="1:5">
      <c r="A10324">
        <v>19630204</v>
      </c>
      <c r="B10324">
        <v>-0.2</v>
      </c>
      <c r="C10324">
        <v>0</v>
      </c>
      <c r="D10324">
        <v>-0.18</v>
      </c>
      <c r="E10324">
        <v>1.2E-2</v>
      </c>
    </row>
    <row r="10325" spans="1:5">
      <c r="A10325">
        <v>19630205</v>
      </c>
      <c r="B10325">
        <v>-7.0000000000000007E-2</v>
      </c>
      <c r="C10325">
        <v>-0.34</v>
      </c>
      <c r="D10325">
        <v>0.33</v>
      </c>
      <c r="E10325">
        <v>1.2E-2</v>
      </c>
    </row>
    <row r="10326" spans="1:5">
      <c r="A10326">
        <v>19630206</v>
      </c>
      <c r="B10326">
        <v>0.48</v>
      </c>
      <c r="C10326">
        <v>0.24</v>
      </c>
      <c r="D10326">
        <v>-0.17</v>
      </c>
      <c r="E10326">
        <v>1.2E-2</v>
      </c>
    </row>
    <row r="10327" spans="1:5">
      <c r="A10327">
        <v>19630207</v>
      </c>
      <c r="B10327">
        <v>-0.28999999999999998</v>
      </c>
      <c r="C10327">
        <v>-0.03</v>
      </c>
      <c r="D10327">
        <v>0.45</v>
      </c>
      <c r="E10327">
        <v>1.2E-2</v>
      </c>
    </row>
    <row r="10328" spans="1:5">
      <c r="A10328">
        <v>19630208</v>
      </c>
      <c r="B10328">
        <v>0.04</v>
      </c>
      <c r="C10328">
        <v>-0.04</v>
      </c>
      <c r="D10328">
        <v>-0.09</v>
      </c>
      <c r="E10328">
        <v>1.2E-2</v>
      </c>
    </row>
    <row r="10329" spans="1:5">
      <c r="A10329">
        <v>19630211</v>
      </c>
      <c r="B10329">
        <v>-0.5</v>
      </c>
      <c r="C10329">
        <v>0.09</v>
      </c>
      <c r="D10329">
        <v>0.5</v>
      </c>
      <c r="E10329">
        <v>1.2E-2</v>
      </c>
    </row>
    <row r="10330" spans="1:5">
      <c r="A10330">
        <v>19630212</v>
      </c>
      <c r="B10330">
        <v>0.04</v>
      </c>
      <c r="C10330">
        <v>-0.12</v>
      </c>
      <c r="D10330">
        <v>0.05</v>
      </c>
      <c r="E10330">
        <v>1.2E-2</v>
      </c>
    </row>
    <row r="10331" spans="1:5">
      <c r="A10331">
        <v>19630213</v>
      </c>
      <c r="B10331">
        <v>0.47</v>
      </c>
      <c r="C10331">
        <v>0.28000000000000003</v>
      </c>
      <c r="D10331">
        <v>0.56000000000000005</v>
      </c>
      <c r="E10331">
        <v>1.2E-2</v>
      </c>
    </row>
    <row r="10332" spans="1:5">
      <c r="A10332">
        <v>19630214</v>
      </c>
      <c r="B10332">
        <v>0.3</v>
      </c>
      <c r="C10332">
        <v>0.24</v>
      </c>
      <c r="D10332">
        <v>0.11</v>
      </c>
      <c r="E10332">
        <v>1.2E-2</v>
      </c>
    </row>
    <row r="10333" spans="1:5">
      <c r="A10333">
        <v>19630215</v>
      </c>
      <c r="B10333">
        <v>0.14000000000000001</v>
      </c>
      <c r="C10333">
        <v>-0.11</v>
      </c>
      <c r="D10333">
        <v>-0.11</v>
      </c>
      <c r="E10333">
        <v>1.2E-2</v>
      </c>
    </row>
    <row r="10334" spans="1:5">
      <c r="A10334">
        <v>19630218</v>
      </c>
      <c r="B10334">
        <v>0.15</v>
      </c>
      <c r="C10334">
        <v>-0.28000000000000003</v>
      </c>
      <c r="D10334">
        <v>0.23</v>
      </c>
      <c r="E10334">
        <v>1.2E-2</v>
      </c>
    </row>
    <row r="10335" spans="1:5">
      <c r="A10335">
        <v>19630219</v>
      </c>
      <c r="B10335">
        <v>-0.42</v>
      </c>
      <c r="C10335">
        <v>-0.05</v>
      </c>
      <c r="D10335">
        <v>0.04</v>
      </c>
      <c r="E10335">
        <v>1.2E-2</v>
      </c>
    </row>
    <row r="10336" spans="1:5">
      <c r="A10336">
        <v>19630220</v>
      </c>
      <c r="B10336">
        <v>-0.51</v>
      </c>
      <c r="C10336">
        <v>0.08</v>
      </c>
      <c r="D10336">
        <v>0.09</v>
      </c>
      <c r="E10336">
        <v>1.2E-2</v>
      </c>
    </row>
    <row r="10337" spans="1:5">
      <c r="A10337">
        <v>19630221</v>
      </c>
      <c r="B10337">
        <v>0.11</v>
      </c>
      <c r="C10337">
        <v>0.11</v>
      </c>
      <c r="D10337">
        <v>-0.02</v>
      </c>
      <c r="E10337">
        <v>1.2E-2</v>
      </c>
    </row>
    <row r="10338" spans="1:5">
      <c r="A10338">
        <v>19630225</v>
      </c>
      <c r="B10338">
        <v>-0.6</v>
      </c>
      <c r="C10338">
        <v>0.15</v>
      </c>
      <c r="D10338">
        <v>0.14000000000000001</v>
      </c>
      <c r="E10338">
        <v>1.2E-2</v>
      </c>
    </row>
    <row r="10339" spans="1:5">
      <c r="A10339">
        <v>19630226</v>
      </c>
      <c r="B10339">
        <v>0.09</v>
      </c>
      <c r="C10339">
        <v>0.23</v>
      </c>
      <c r="D10339">
        <v>-0.19</v>
      </c>
      <c r="E10339">
        <v>1.2E-2</v>
      </c>
    </row>
    <row r="10340" spans="1:5">
      <c r="A10340">
        <v>19630227</v>
      </c>
      <c r="B10340">
        <v>-0.65</v>
      </c>
      <c r="C10340">
        <v>0.1</v>
      </c>
      <c r="D10340">
        <v>0.1</v>
      </c>
      <c r="E10340">
        <v>1.2E-2</v>
      </c>
    </row>
    <row r="10341" spans="1:5">
      <c r="A10341">
        <v>19630228</v>
      </c>
      <c r="B10341">
        <v>-1.1399999999999999</v>
      </c>
      <c r="C10341">
        <v>-0.19</v>
      </c>
      <c r="D10341">
        <v>0.06</v>
      </c>
      <c r="E10341">
        <v>1.2E-2</v>
      </c>
    </row>
    <row r="10342" spans="1:5">
      <c r="A10342">
        <v>19630301</v>
      </c>
      <c r="B10342">
        <v>-0.34</v>
      </c>
      <c r="C10342">
        <v>-0.27</v>
      </c>
      <c r="D10342">
        <v>0.16</v>
      </c>
      <c r="E10342">
        <v>1.0999999999999999E-2</v>
      </c>
    </row>
    <row r="10343" spans="1:5">
      <c r="A10343">
        <v>19630304</v>
      </c>
      <c r="B10343">
        <v>0.91</v>
      </c>
      <c r="C10343">
        <v>0.01</v>
      </c>
      <c r="D10343">
        <v>0.11</v>
      </c>
      <c r="E10343">
        <v>1.0999999999999999E-2</v>
      </c>
    </row>
    <row r="10344" spans="1:5">
      <c r="A10344">
        <v>19630305</v>
      </c>
      <c r="B10344">
        <v>-0.03</v>
      </c>
      <c r="C10344">
        <v>-0.33</v>
      </c>
      <c r="D10344">
        <v>0.1</v>
      </c>
      <c r="E10344">
        <v>1.0999999999999999E-2</v>
      </c>
    </row>
    <row r="10345" spans="1:5">
      <c r="A10345">
        <v>19630306</v>
      </c>
      <c r="B10345">
        <v>0.17</v>
      </c>
      <c r="C10345">
        <v>-0.24</v>
      </c>
      <c r="D10345">
        <v>-0.02</v>
      </c>
      <c r="E10345">
        <v>1.0999999999999999E-2</v>
      </c>
    </row>
    <row r="10346" spans="1:5">
      <c r="A10346">
        <v>19630307</v>
      </c>
      <c r="B10346">
        <v>0.57999999999999996</v>
      </c>
      <c r="C10346">
        <v>-0.22</v>
      </c>
      <c r="D10346">
        <v>-0.02</v>
      </c>
      <c r="E10346">
        <v>1.0999999999999999E-2</v>
      </c>
    </row>
    <row r="10347" spans="1:5">
      <c r="A10347">
        <v>19630308</v>
      </c>
      <c r="B10347">
        <v>0.13</v>
      </c>
      <c r="C10347">
        <v>-0.09</v>
      </c>
      <c r="D10347">
        <v>0.09</v>
      </c>
      <c r="E10347">
        <v>1.0999999999999999E-2</v>
      </c>
    </row>
    <row r="10348" spans="1:5">
      <c r="A10348">
        <v>19630311</v>
      </c>
      <c r="B10348">
        <v>0.21</v>
      </c>
      <c r="C10348">
        <v>-0.28000000000000003</v>
      </c>
      <c r="D10348">
        <v>-0.11</v>
      </c>
      <c r="E10348">
        <v>1.0999999999999999E-2</v>
      </c>
    </row>
    <row r="10349" spans="1:5">
      <c r="A10349">
        <v>19630312</v>
      </c>
      <c r="B10349">
        <v>0.24</v>
      </c>
      <c r="C10349">
        <v>-0.13</v>
      </c>
      <c r="D10349">
        <v>0.05</v>
      </c>
      <c r="E10349">
        <v>1.0999999999999999E-2</v>
      </c>
    </row>
    <row r="10350" spans="1:5">
      <c r="A10350">
        <v>19630313</v>
      </c>
      <c r="B10350">
        <v>0.31</v>
      </c>
      <c r="C10350">
        <v>-0.21</v>
      </c>
      <c r="D10350">
        <v>0.38</v>
      </c>
      <c r="E10350">
        <v>1.0999999999999999E-2</v>
      </c>
    </row>
    <row r="10351" spans="1:5">
      <c r="A10351">
        <v>19630314</v>
      </c>
      <c r="B10351">
        <v>-0.45</v>
      </c>
      <c r="C10351">
        <v>0.08</v>
      </c>
      <c r="D10351">
        <v>-0.18</v>
      </c>
      <c r="E10351">
        <v>1.0999999999999999E-2</v>
      </c>
    </row>
    <row r="10352" spans="1:5">
      <c r="A10352">
        <v>19630315</v>
      </c>
      <c r="B10352">
        <v>0.39</v>
      </c>
      <c r="C10352">
        <v>-0.43</v>
      </c>
      <c r="D10352">
        <v>0.27</v>
      </c>
      <c r="E10352">
        <v>1.0999999999999999E-2</v>
      </c>
    </row>
    <row r="10353" spans="1:5">
      <c r="A10353">
        <v>19630318</v>
      </c>
      <c r="B10353">
        <v>-0.44</v>
      </c>
      <c r="C10353">
        <v>-0.05</v>
      </c>
      <c r="D10353">
        <v>-0.14000000000000001</v>
      </c>
      <c r="E10353">
        <v>1.0999999999999999E-2</v>
      </c>
    </row>
    <row r="10354" spans="1:5">
      <c r="A10354">
        <v>19630319</v>
      </c>
      <c r="B10354">
        <v>-0.23</v>
      </c>
      <c r="C10354">
        <v>-0.3</v>
      </c>
      <c r="D10354">
        <v>0.13</v>
      </c>
      <c r="E10354">
        <v>1.0999999999999999E-2</v>
      </c>
    </row>
    <row r="10355" spans="1:5">
      <c r="A10355">
        <v>19630320</v>
      </c>
      <c r="B10355">
        <v>0.71</v>
      </c>
      <c r="C10355">
        <v>-0.09</v>
      </c>
      <c r="D10355">
        <v>0.34</v>
      </c>
      <c r="E10355">
        <v>1.0999999999999999E-2</v>
      </c>
    </row>
    <row r="10356" spans="1:5">
      <c r="A10356">
        <v>19630321</v>
      </c>
      <c r="B10356">
        <v>-0.13</v>
      </c>
      <c r="C10356">
        <v>0.02</v>
      </c>
      <c r="D10356">
        <v>0</v>
      </c>
      <c r="E10356">
        <v>1.0999999999999999E-2</v>
      </c>
    </row>
    <row r="10357" spans="1:5">
      <c r="A10357">
        <v>19630322</v>
      </c>
      <c r="B10357">
        <v>0.44</v>
      </c>
      <c r="C10357">
        <v>-0.04</v>
      </c>
      <c r="D10357">
        <v>0.36</v>
      </c>
      <c r="E10357">
        <v>1.0999999999999999E-2</v>
      </c>
    </row>
    <row r="10358" spans="1:5">
      <c r="A10358">
        <v>19630325</v>
      </c>
      <c r="B10358">
        <v>0.03</v>
      </c>
      <c r="C10358">
        <v>-0.03</v>
      </c>
      <c r="D10358">
        <v>0.11</v>
      </c>
      <c r="E10358">
        <v>1.0999999999999999E-2</v>
      </c>
    </row>
    <row r="10359" spans="1:5">
      <c r="A10359">
        <v>19630326</v>
      </c>
      <c r="B10359">
        <v>0.26</v>
      </c>
      <c r="C10359">
        <v>-0.17</v>
      </c>
      <c r="D10359">
        <v>0.03</v>
      </c>
      <c r="E10359">
        <v>1.0999999999999999E-2</v>
      </c>
    </row>
    <row r="10360" spans="1:5">
      <c r="A10360">
        <v>19630327</v>
      </c>
      <c r="B10360">
        <v>0.4</v>
      </c>
      <c r="C10360">
        <v>0.17</v>
      </c>
      <c r="D10360">
        <v>-0.2</v>
      </c>
      <c r="E10360">
        <v>1.0999999999999999E-2</v>
      </c>
    </row>
    <row r="10361" spans="1:5">
      <c r="A10361">
        <v>19630328</v>
      </c>
      <c r="B10361">
        <v>-0.13</v>
      </c>
      <c r="C10361">
        <v>0.08</v>
      </c>
      <c r="D10361">
        <v>0.01</v>
      </c>
      <c r="E10361">
        <v>1.0999999999999999E-2</v>
      </c>
    </row>
    <row r="10362" spans="1:5">
      <c r="A10362">
        <v>19630329</v>
      </c>
      <c r="B10362">
        <v>0</v>
      </c>
      <c r="C10362">
        <v>0.06</v>
      </c>
      <c r="D10362">
        <v>0.43</v>
      </c>
      <c r="E10362">
        <v>1.0999999999999999E-2</v>
      </c>
    </row>
    <row r="10363" spans="1:5">
      <c r="A10363">
        <v>19630401</v>
      </c>
      <c r="B10363">
        <v>0.36</v>
      </c>
      <c r="C10363">
        <v>-0.2</v>
      </c>
      <c r="D10363">
        <v>0.35</v>
      </c>
      <c r="E10363">
        <v>1.2E-2</v>
      </c>
    </row>
    <row r="10364" spans="1:5">
      <c r="A10364">
        <v>19630402</v>
      </c>
      <c r="B10364">
        <v>-0.03</v>
      </c>
      <c r="C10364">
        <v>-0.04</v>
      </c>
      <c r="D10364">
        <v>0.06</v>
      </c>
      <c r="E10364">
        <v>1.2E-2</v>
      </c>
    </row>
    <row r="10365" spans="1:5">
      <c r="A10365">
        <v>19630403</v>
      </c>
      <c r="B10365">
        <v>0.71</v>
      </c>
      <c r="C10365">
        <v>-0.4</v>
      </c>
      <c r="D10365">
        <v>-0.13</v>
      </c>
      <c r="E10365">
        <v>1.2E-2</v>
      </c>
    </row>
    <row r="10366" spans="1:5">
      <c r="A10366">
        <v>19630404</v>
      </c>
      <c r="B10366">
        <v>0.62</v>
      </c>
      <c r="C10366">
        <v>-0.15</v>
      </c>
      <c r="D10366">
        <v>-0.3</v>
      </c>
      <c r="E10366">
        <v>1.2E-2</v>
      </c>
    </row>
    <row r="10367" spans="1:5">
      <c r="A10367">
        <v>19630405</v>
      </c>
      <c r="B10367">
        <v>0.56000000000000005</v>
      </c>
      <c r="C10367">
        <v>-0.12</v>
      </c>
      <c r="D10367">
        <v>0.01</v>
      </c>
      <c r="E10367">
        <v>1.2E-2</v>
      </c>
    </row>
    <row r="10368" spans="1:5">
      <c r="A10368">
        <v>19630408</v>
      </c>
      <c r="B10368">
        <v>0.33</v>
      </c>
      <c r="C10368">
        <v>0.06</v>
      </c>
      <c r="D10368">
        <v>-0.23</v>
      </c>
      <c r="E10368">
        <v>1.2E-2</v>
      </c>
    </row>
    <row r="10369" spans="1:5">
      <c r="A10369">
        <v>19630409</v>
      </c>
      <c r="B10369">
        <v>-0.08</v>
      </c>
      <c r="C10369">
        <v>0</v>
      </c>
      <c r="D10369">
        <v>-0.11</v>
      </c>
      <c r="E10369">
        <v>1.2E-2</v>
      </c>
    </row>
    <row r="10370" spans="1:5">
      <c r="A10370">
        <v>19630410</v>
      </c>
      <c r="B10370">
        <v>-0.26</v>
      </c>
      <c r="C10370">
        <v>-0.08</v>
      </c>
      <c r="D10370">
        <v>0.33</v>
      </c>
      <c r="E10370">
        <v>1.2E-2</v>
      </c>
    </row>
    <row r="10371" spans="1:5">
      <c r="A10371">
        <v>19630411</v>
      </c>
      <c r="B10371">
        <v>0.66</v>
      </c>
      <c r="C10371">
        <v>-0.1</v>
      </c>
      <c r="D10371">
        <v>0.27</v>
      </c>
      <c r="E10371">
        <v>1.2E-2</v>
      </c>
    </row>
    <row r="10372" spans="1:5">
      <c r="A10372">
        <v>19630415</v>
      </c>
      <c r="B10372">
        <v>0.38</v>
      </c>
      <c r="C10372">
        <v>-0.47</v>
      </c>
      <c r="D10372">
        <v>0.21</v>
      </c>
      <c r="E10372">
        <v>1.2E-2</v>
      </c>
    </row>
    <row r="10373" spans="1:5">
      <c r="A10373">
        <v>19630416</v>
      </c>
      <c r="B10373">
        <v>0.08</v>
      </c>
      <c r="C10373">
        <v>-0.05</v>
      </c>
      <c r="D10373">
        <v>0.08</v>
      </c>
      <c r="E10373">
        <v>1.2E-2</v>
      </c>
    </row>
    <row r="10374" spans="1:5">
      <c r="A10374">
        <v>19630417</v>
      </c>
      <c r="B10374">
        <v>-0.23</v>
      </c>
      <c r="C10374">
        <v>0.08</v>
      </c>
      <c r="D10374">
        <v>-0.13</v>
      </c>
      <c r="E10374">
        <v>1.2E-2</v>
      </c>
    </row>
    <row r="10375" spans="1:5">
      <c r="A10375">
        <v>19630418</v>
      </c>
      <c r="B10375">
        <v>0.08</v>
      </c>
      <c r="C10375">
        <v>-0.12</v>
      </c>
      <c r="D10375">
        <v>0.53</v>
      </c>
      <c r="E10375">
        <v>1.2E-2</v>
      </c>
    </row>
    <row r="10376" spans="1:5">
      <c r="A10376">
        <v>19630419</v>
      </c>
      <c r="B10376">
        <v>0.47</v>
      </c>
      <c r="C10376">
        <v>0.16</v>
      </c>
      <c r="D10376">
        <v>0.15</v>
      </c>
      <c r="E10376">
        <v>1.2E-2</v>
      </c>
    </row>
    <row r="10377" spans="1:5">
      <c r="A10377">
        <v>19630422</v>
      </c>
      <c r="B10377">
        <v>0.05</v>
      </c>
      <c r="C10377">
        <v>-0.05</v>
      </c>
      <c r="D10377">
        <v>7.0000000000000007E-2</v>
      </c>
      <c r="E10377">
        <v>1.2E-2</v>
      </c>
    </row>
    <row r="10378" spans="1:5">
      <c r="A10378">
        <v>19630423</v>
      </c>
      <c r="B10378">
        <v>0.36</v>
      </c>
      <c r="C10378">
        <v>-0.01</v>
      </c>
      <c r="D10378">
        <v>-0.04</v>
      </c>
      <c r="E10378">
        <v>1.2E-2</v>
      </c>
    </row>
    <row r="10379" spans="1:5">
      <c r="A10379">
        <v>19630424</v>
      </c>
      <c r="B10379">
        <v>0.26</v>
      </c>
      <c r="C10379">
        <v>0.06</v>
      </c>
      <c r="D10379">
        <v>0.08</v>
      </c>
      <c r="E10379">
        <v>1.2E-2</v>
      </c>
    </row>
    <row r="10380" spans="1:5">
      <c r="A10380">
        <v>19630425</v>
      </c>
      <c r="B10380">
        <v>0.06</v>
      </c>
      <c r="C10380">
        <v>-0.05</v>
      </c>
      <c r="D10380">
        <v>-0.1</v>
      </c>
      <c r="E10380">
        <v>1.2E-2</v>
      </c>
    </row>
    <row r="10381" spans="1:5">
      <c r="A10381">
        <v>19630426</v>
      </c>
      <c r="B10381">
        <v>-0.06</v>
      </c>
      <c r="C10381">
        <v>0.25</v>
      </c>
      <c r="D10381">
        <v>-0.06</v>
      </c>
      <c r="E10381">
        <v>1.2E-2</v>
      </c>
    </row>
    <row r="10382" spans="1:5">
      <c r="A10382">
        <v>19630429</v>
      </c>
      <c r="B10382">
        <v>-0.08</v>
      </c>
      <c r="C10382">
        <v>-0.11</v>
      </c>
      <c r="D10382">
        <v>-0.18</v>
      </c>
      <c r="E10382">
        <v>1.2E-2</v>
      </c>
    </row>
    <row r="10383" spans="1:5">
      <c r="A10383">
        <v>19630430</v>
      </c>
      <c r="B10383">
        <v>0.21</v>
      </c>
      <c r="C10383">
        <v>0.08</v>
      </c>
      <c r="D10383">
        <v>0.12</v>
      </c>
      <c r="E10383">
        <v>1.2E-2</v>
      </c>
    </row>
    <row r="10384" spans="1:5">
      <c r="A10384">
        <v>19630501</v>
      </c>
      <c r="B10384">
        <v>0.25</v>
      </c>
      <c r="C10384">
        <v>-0.06</v>
      </c>
      <c r="D10384">
        <v>0.01</v>
      </c>
      <c r="E10384">
        <v>1.0999999999999999E-2</v>
      </c>
    </row>
    <row r="10385" spans="1:5">
      <c r="A10385">
        <v>19630502</v>
      </c>
      <c r="B10385">
        <v>0.25</v>
      </c>
      <c r="C10385">
        <v>-7.0000000000000007E-2</v>
      </c>
      <c r="D10385">
        <v>0.05</v>
      </c>
      <c r="E10385">
        <v>1.0999999999999999E-2</v>
      </c>
    </row>
    <row r="10386" spans="1:5">
      <c r="A10386">
        <v>19630503</v>
      </c>
      <c r="B10386">
        <v>-0.18</v>
      </c>
      <c r="C10386">
        <v>0.24</v>
      </c>
      <c r="D10386">
        <v>-0.06</v>
      </c>
      <c r="E10386">
        <v>1.0999999999999999E-2</v>
      </c>
    </row>
    <row r="10387" spans="1:5">
      <c r="A10387">
        <v>19630506</v>
      </c>
      <c r="B10387">
        <v>-0.64</v>
      </c>
      <c r="C10387">
        <v>0.37</v>
      </c>
      <c r="D10387">
        <v>-0.24</v>
      </c>
      <c r="E10387">
        <v>1.0999999999999999E-2</v>
      </c>
    </row>
    <row r="10388" spans="1:5">
      <c r="A10388">
        <v>19630507</v>
      </c>
      <c r="B10388">
        <v>-0.04</v>
      </c>
      <c r="C10388">
        <v>0.26</v>
      </c>
      <c r="D10388">
        <v>-0.19</v>
      </c>
      <c r="E10388">
        <v>1.0999999999999999E-2</v>
      </c>
    </row>
    <row r="10389" spans="1:5">
      <c r="A10389">
        <v>19630508</v>
      </c>
      <c r="B10389">
        <v>0.78</v>
      </c>
      <c r="C10389">
        <v>-0.03</v>
      </c>
      <c r="D10389">
        <v>-0.03</v>
      </c>
      <c r="E10389">
        <v>1.0999999999999999E-2</v>
      </c>
    </row>
    <row r="10390" spans="1:5">
      <c r="A10390">
        <v>19630509</v>
      </c>
      <c r="B10390">
        <v>0.43</v>
      </c>
      <c r="C10390">
        <v>-0.05</v>
      </c>
      <c r="D10390">
        <v>0.21</v>
      </c>
      <c r="E10390">
        <v>1.0999999999999999E-2</v>
      </c>
    </row>
    <row r="10391" spans="1:5">
      <c r="A10391">
        <v>19630510</v>
      </c>
      <c r="B10391">
        <v>0.31</v>
      </c>
      <c r="C10391">
        <v>0.18</v>
      </c>
      <c r="D10391">
        <v>-0.15</v>
      </c>
      <c r="E10391">
        <v>1.0999999999999999E-2</v>
      </c>
    </row>
    <row r="10392" spans="1:5">
      <c r="A10392">
        <v>19630513</v>
      </c>
      <c r="B10392">
        <v>0.03</v>
      </c>
      <c r="C10392">
        <v>0.25</v>
      </c>
      <c r="D10392">
        <v>-0.04</v>
      </c>
      <c r="E10392">
        <v>1.0999999999999999E-2</v>
      </c>
    </row>
    <row r="10393" spans="1:5">
      <c r="A10393">
        <v>19630514</v>
      </c>
      <c r="B10393">
        <v>-0.28000000000000003</v>
      </c>
      <c r="C10393">
        <v>0.57999999999999996</v>
      </c>
      <c r="D10393">
        <v>0.44</v>
      </c>
      <c r="E10393">
        <v>1.0999999999999999E-2</v>
      </c>
    </row>
    <row r="10394" spans="1:5">
      <c r="A10394">
        <v>19630515</v>
      </c>
      <c r="B10394">
        <v>0.25</v>
      </c>
      <c r="C10394">
        <v>0.08</v>
      </c>
      <c r="D10394">
        <v>0.25</v>
      </c>
      <c r="E10394">
        <v>1.0999999999999999E-2</v>
      </c>
    </row>
    <row r="10395" spans="1:5">
      <c r="A10395">
        <v>19630516</v>
      </c>
      <c r="B10395">
        <v>-0.23</v>
      </c>
      <c r="C10395">
        <v>-0.13</v>
      </c>
      <c r="D10395">
        <v>0.57999999999999996</v>
      </c>
      <c r="E10395">
        <v>1.0999999999999999E-2</v>
      </c>
    </row>
    <row r="10396" spans="1:5">
      <c r="A10396">
        <v>19630517</v>
      </c>
      <c r="B10396">
        <v>0.08</v>
      </c>
      <c r="C10396">
        <v>0.05</v>
      </c>
      <c r="D10396">
        <v>0.09</v>
      </c>
      <c r="E10396">
        <v>1.0999999999999999E-2</v>
      </c>
    </row>
    <row r="10397" spans="1:5">
      <c r="A10397">
        <v>19630520</v>
      </c>
      <c r="B10397">
        <v>-0.4</v>
      </c>
      <c r="C10397">
        <v>0.25</v>
      </c>
      <c r="D10397">
        <v>0.61</v>
      </c>
      <c r="E10397">
        <v>1.0999999999999999E-2</v>
      </c>
    </row>
    <row r="10398" spans="1:5">
      <c r="A10398">
        <v>19630521</v>
      </c>
      <c r="B10398">
        <v>0.23</v>
      </c>
      <c r="C10398">
        <v>-0.09</v>
      </c>
      <c r="D10398">
        <v>0.39</v>
      </c>
      <c r="E10398">
        <v>1.0999999999999999E-2</v>
      </c>
    </row>
    <row r="10399" spans="1:5">
      <c r="A10399">
        <v>19630522</v>
      </c>
      <c r="B10399">
        <v>0.04</v>
      </c>
      <c r="C10399">
        <v>0.08</v>
      </c>
      <c r="D10399">
        <v>0.31</v>
      </c>
      <c r="E10399">
        <v>1.0999999999999999E-2</v>
      </c>
    </row>
    <row r="10400" spans="1:5">
      <c r="A10400">
        <v>19630523</v>
      </c>
      <c r="B10400">
        <v>-0.08</v>
      </c>
      <c r="C10400">
        <v>0.12</v>
      </c>
      <c r="D10400">
        <v>-0.13</v>
      </c>
      <c r="E10400">
        <v>1.0999999999999999E-2</v>
      </c>
    </row>
    <row r="10401" spans="1:5">
      <c r="A10401">
        <v>19630524</v>
      </c>
      <c r="B10401">
        <v>-0.11</v>
      </c>
      <c r="C10401">
        <v>-0.09</v>
      </c>
      <c r="D10401">
        <v>-0.1</v>
      </c>
      <c r="E10401">
        <v>1.0999999999999999E-2</v>
      </c>
    </row>
    <row r="10402" spans="1:5">
      <c r="A10402">
        <v>19630527</v>
      </c>
      <c r="B10402">
        <v>-0.11</v>
      </c>
      <c r="C10402">
        <v>-0.26</v>
      </c>
      <c r="D10402">
        <v>0.06</v>
      </c>
      <c r="E10402">
        <v>1.0999999999999999E-2</v>
      </c>
    </row>
    <row r="10403" spans="1:5">
      <c r="A10403">
        <v>19630528</v>
      </c>
      <c r="B10403">
        <v>0.18</v>
      </c>
      <c r="C10403">
        <v>-0.2</v>
      </c>
      <c r="D10403">
        <v>0.08</v>
      </c>
      <c r="E10403">
        <v>1.0999999999999999E-2</v>
      </c>
    </row>
    <row r="10404" spans="1:5">
      <c r="A10404">
        <v>19630529</v>
      </c>
      <c r="B10404">
        <v>0.43</v>
      </c>
      <c r="C10404">
        <v>-0.18</v>
      </c>
      <c r="D10404">
        <v>0.38</v>
      </c>
      <c r="E10404">
        <v>1.0999999999999999E-2</v>
      </c>
    </row>
    <row r="10405" spans="1:5">
      <c r="A10405">
        <v>19630531</v>
      </c>
      <c r="B10405">
        <v>0.55000000000000004</v>
      </c>
      <c r="C10405">
        <v>-0.32</v>
      </c>
      <c r="D10405">
        <v>-0.09</v>
      </c>
      <c r="E10405">
        <v>1.0999999999999999E-2</v>
      </c>
    </row>
    <row r="10406" spans="1:5">
      <c r="A10406">
        <v>19630603</v>
      </c>
      <c r="B10406">
        <v>-0.08</v>
      </c>
      <c r="C10406">
        <v>0.04</v>
      </c>
      <c r="D10406">
        <v>-0.06</v>
      </c>
      <c r="E10406">
        <v>1.0999999999999999E-2</v>
      </c>
    </row>
    <row r="10407" spans="1:5">
      <c r="A10407">
        <v>19630604</v>
      </c>
      <c r="B10407">
        <v>-0.01</v>
      </c>
      <c r="C10407">
        <v>0</v>
      </c>
      <c r="D10407">
        <v>0</v>
      </c>
      <c r="E10407">
        <v>1.0999999999999999E-2</v>
      </c>
    </row>
    <row r="10408" spans="1:5">
      <c r="A10408">
        <v>19630605</v>
      </c>
      <c r="B10408">
        <v>-0.25</v>
      </c>
      <c r="C10408">
        <v>0.04</v>
      </c>
      <c r="D10408">
        <v>0.28999999999999998</v>
      </c>
      <c r="E10408">
        <v>1.0999999999999999E-2</v>
      </c>
    </row>
    <row r="10409" spans="1:5">
      <c r="A10409">
        <v>19630606</v>
      </c>
      <c r="B10409">
        <v>0.01</v>
      </c>
      <c r="C10409">
        <v>-0.25</v>
      </c>
      <c r="D10409">
        <v>0.26</v>
      </c>
      <c r="E10409">
        <v>1.0999999999999999E-2</v>
      </c>
    </row>
    <row r="10410" spans="1:5">
      <c r="A10410">
        <v>19630607</v>
      </c>
      <c r="B10410">
        <v>-0.19</v>
      </c>
      <c r="C10410">
        <v>0.17</v>
      </c>
      <c r="D10410">
        <v>-0.14000000000000001</v>
      </c>
      <c r="E10410">
        <v>1.0999999999999999E-2</v>
      </c>
    </row>
    <row r="10411" spans="1:5">
      <c r="A10411">
        <v>19630610</v>
      </c>
      <c r="B10411">
        <v>-0.56000000000000005</v>
      </c>
      <c r="C10411">
        <v>0.05</v>
      </c>
      <c r="D10411">
        <v>-0.27</v>
      </c>
      <c r="E10411">
        <v>1.0999999999999999E-2</v>
      </c>
    </row>
    <row r="10412" spans="1:5">
      <c r="A10412">
        <v>19630611</v>
      </c>
      <c r="B10412">
        <v>0.1</v>
      </c>
      <c r="C10412">
        <v>0.06</v>
      </c>
      <c r="D10412">
        <v>-0.33</v>
      </c>
      <c r="E10412">
        <v>1.0999999999999999E-2</v>
      </c>
    </row>
    <row r="10413" spans="1:5">
      <c r="A10413">
        <v>19630612</v>
      </c>
      <c r="B10413">
        <v>0.49</v>
      </c>
      <c r="C10413">
        <v>0.06</v>
      </c>
      <c r="D10413">
        <v>-0.33</v>
      </c>
      <c r="E10413">
        <v>1.0999999999999999E-2</v>
      </c>
    </row>
    <row r="10414" spans="1:5">
      <c r="A10414">
        <v>19630613</v>
      </c>
      <c r="B10414">
        <v>-0.26</v>
      </c>
      <c r="C10414">
        <v>0.13</v>
      </c>
      <c r="D10414">
        <v>0.14000000000000001</v>
      </c>
      <c r="E10414">
        <v>1.0999999999999999E-2</v>
      </c>
    </row>
    <row r="10415" spans="1:5">
      <c r="A10415">
        <v>19630614</v>
      </c>
      <c r="B10415">
        <v>7.0000000000000007E-2</v>
      </c>
      <c r="C10415">
        <v>0.13</v>
      </c>
      <c r="D10415">
        <v>-0.28999999999999998</v>
      </c>
      <c r="E10415">
        <v>1.0999999999999999E-2</v>
      </c>
    </row>
    <row r="10416" spans="1:5">
      <c r="A10416">
        <v>19630617</v>
      </c>
      <c r="B10416">
        <v>-0.39</v>
      </c>
      <c r="C10416">
        <v>0.16</v>
      </c>
      <c r="D10416">
        <v>0.21</v>
      </c>
      <c r="E10416">
        <v>1.0999999999999999E-2</v>
      </c>
    </row>
    <row r="10417" spans="1:5">
      <c r="A10417">
        <v>19630618</v>
      </c>
      <c r="B10417">
        <v>0.13</v>
      </c>
      <c r="C10417">
        <v>-0.13</v>
      </c>
      <c r="D10417">
        <v>7.0000000000000007E-2</v>
      </c>
      <c r="E10417">
        <v>1.0999999999999999E-2</v>
      </c>
    </row>
    <row r="10418" spans="1:5">
      <c r="A10418">
        <v>19630619</v>
      </c>
      <c r="B10418">
        <v>7.0000000000000007E-2</v>
      </c>
      <c r="C10418">
        <v>0.25</v>
      </c>
      <c r="D10418">
        <v>0.17</v>
      </c>
      <c r="E10418">
        <v>1.0999999999999999E-2</v>
      </c>
    </row>
    <row r="10419" spans="1:5">
      <c r="A10419">
        <v>19630620</v>
      </c>
      <c r="B10419">
        <v>-0.1</v>
      </c>
      <c r="C10419">
        <v>-0.14000000000000001</v>
      </c>
      <c r="D10419">
        <v>0.04</v>
      </c>
      <c r="E10419">
        <v>1.0999999999999999E-2</v>
      </c>
    </row>
    <row r="10420" spans="1:5">
      <c r="A10420">
        <v>19630621</v>
      </c>
      <c r="B10420">
        <v>0.31</v>
      </c>
      <c r="C10420">
        <v>0.18</v>
      </c>
      <c r="D10420">
        <v>0.34</v>
      </c>
      <c r="E10420">
        <v>1.0999999999999999E-2</v>
      </c>
    </row>
    <row r="10421" spans="1:5">
      <c r="A10421">
        <v>19630624</v>
      </c>
      <c r="B10421">
        <v>-0.09</v>
      </c>
      <c r="C10421">
        <v>-0.04</v>
      </c>
      <c r="D10421">
        <v>0.27</v>
      </c>
      <c r="E10421">
        <v>1.0999999999999999E-2</v>
      </c>
    </row>
    <row r="10422" spans="1:5">
      <c r="A10422">
        <v>19630625</v>
      </c>
      <c r="B10422">
        <v>-0.24</v>
      </c>
      <c r="C10422">
        <v>-0.19</v>
      </c>
      <c r="D10422">
        <v>0.15</v>
      </c>
      <c r="E10422">
        <v>1.0999999999999999E-2</v>
      </c>
    </row>
    <row r="10423" spans="1:5">
      <c r="A10423">
        <v>19630626</v>
      </c>
      <c r="B10423">
        <v>-0.92</v>
      </c>
      <c r="C10423">
        <v>-0.28999999999999998</v>
      </c>
      <c r="D10423">
        <v>0.22</v>
      </c>
      <c r="E10423">
        <v>1.0999999999999999E-2</v>
      </c>
    </row>
    <row r="10424" spans="1:5">
      <c r="A10424">
        <v>19630627</v>
      </c>
      <c r="B10424">
        <v>-0.49</v>
      </c>
      <c r="C10424">
        <v>-0.27</v>
      </c>
      <c r="D10424">
        <v>-0.09</v>
      </c>
      <c r="E10424">
        <v>1.0999999999999999E-2</v>
      </c>
    </row>
    <row r="10425" spans="1:5">
      <c r="A10425">
        <v>19630628</v>
      </c>
      <c r="B10425">
        <v>0.4</v>
      </c>
      <c r="C10425">
        <v>-0.2</v>
      </c>
      <c r="D10425">
        <v>0.11</v>
      </c>
      <c r="E10425">
        <v>1.0999999999999999E-2</v>
      </c>
    </row>
    <row r="10426" spans="1:5">
      <c r="A10426">
        <v>19630701</v>
      </c>
      <c r="B10426">
        <v>-0.67</v>
      </c>
      <c r="C10426">
        <v>0.16</v>
      </c>
      <c r="D10426">
        <v>-0.32</v>
      </c>
      <c r="E10426">
        <v>1.2E-2</v>
      </c>
    </row>
    <row r="10427" spans="1:5">
      <c r="A10427">
        <v>19630702</v>
      </c>
      <c r="B10427">
        <v>0.79</v>
      </c>
      <c r="C10427">
        <v>-0.28000000000000003</v>
      </c>
      <c r="D10427">
        <v>0.27</v>
      </c>
      <c r="E10427">
        <v>1.2E-2</v>
      </c>
    </row>
    <row r="10428" spans="1:5">
      <c r="A10428">
        <v>19630703</v>
      </c>
      <c r="B10428">
        <v>0.63</v>
      </c>
      <c r="C10428">
        <v>-0.18</v>
      </c>
      <c r="D10428">
        <v>-0.09</v>
      </c>
      <c r="E10428">
        <v>1.2E-2</v>
      </c>
    </row>
    <row r="10429" spans="1:5">
      <c r="A10429">
        <v>19630705</v>
      </c>
      <c r="B10429">
        <v>0.4</v>
      </c>
      <c r="C10429">
        <v>0.1</v>
      </c>
      <c r="D10429">
        <v>-0.28000000000000003</v>
      </c>
      <c r="E10429">
        <v>1.2E-2</v>
      </c>
    </row>
    <row r="10430" spans="1:5">
      <c r="A10430">
        <v>19630708</v>
      </c>
      <c r="B10430">
        <v>-0.63</v>
      </c>
      <c r="C10430">
        <v>0.04</v>
      </c>
      <c r="D10430">
        <v>-0.17</v>
      </c>
      <c r="E10430">
        <v>1.2E-2</v>
      </c>
    </row>
    <row r="10431" spans="1:5">
      <c r="A10431">
        <v>19630709</v>
      </c>
      <c r="B10431">
        <v>0.45</v>
      </c>
      <c r="C10431">
        <v>0.02</v>
      </c>
      <c r="D10431">
        <v>0.1</v>
      </c>
      <c r="E10431">
        <v>1.2E-2</v>
      </c>
    </row>
    <row r="10432" spans="1:5">
      <c r="A10432">
        <v>19630710</v>
      </c>
      <c r="B10432">
        <v>-0.18</v>
      </c>
      <c r="C10432">
        <v>0.15</v>
      </c>
      <c r="D10432">
        <v>0</v>
      </c>
      <c r="E10432">
        <v>1.2E-2</v>
      </c>
    </row>
    <row r="10433" spans="1:5">
      <c r="A10433">
        <v>19630711</v>
      </c>
      <c r="B10433">
        <v>-0.16</v>
      </c>
      <c r="C10433">
        <v>0.19</v>
      </c>
      <c r="D10433">
        <v>-0.3</v>
      </c>
      <c r="E10433">
        <v>1.2E-2</v>
      </c>
    </row>
    <row r="10434" spans="1:5">
      <c r="A10434">
        <v>19630712</v>
      </c>
      <c r="B10434">
        <v>-0.12</v>
      </c>
      <c r="C10434">
        <v>0.01</v>
      </c>
      <c r="D10434">
        <v>-0.11</v>
      </c>
      <c r="E10434">
        <v>1.2E-2</v>
      </c>
    </row>
    <row r="10435" spans="1:5">
      <c r="A10435">
        <v>19630715</v>
      </c>
      <c r="B10435">
        <v>-0.62</v>
      </c>
      <c r="C10435">
        <v>0.02</v>
      </c>
      <c r="D10435">
        <v>-0.02</v>
      </c>
      <c r="E10435">
        <v>1.2E-2</v>
      </c>
    </row>
    <row r="10436" spans="1:5">
      <c r="A10436">
        <v>19630716</v>
      </c>
      <c r="B10436">
        <v>-7.0000000000000007E-2</v>
      </c>
      <c r="C10436">
        <v>-0.13</v>
      </c>
      <c r="D10436">
        <v>0.15</v>
      </c>
      <c r="E10436">
        <v>1.2E-2</v>
      </c>
    </row>
    <row r="10437" spans="1:5">
      <c r="A10437">
        <v>19630717</v>
      </c>
      <c r="B10437">
        <v>-0.33</v>
      </c>
      <c r="C10437">
        <v>-0.15</v>
      </c>
      <c r="D10437">
        <v>0.15</v>
      </c>
      <c r="E10437">
        <v>1.2E-2</v>
      </c>
    </row>
    <row r="10438" spans="1:5">
      <c r="A10438">
        <v>19630718</v>
      </c>
      <c r="B10438">
        <v>-0.54</v>
      </c>
      <c r="C10438">
        <v>0.28999999999999998</v>
      </c>
      <c r="D10438">
        <v>0.05</v>
      </c>
      <c r="E10438">
        <v>1.2E-2</v>
      </c>
    </row>
    <row r="10439" spans="1:5">
      <c r="A10439">
        <v>19630719</v>
      </c>
      <c r="B10439">
        <v>-0.23</v>
      </c>
      <c r="C10439">
        <v>-0.02</v>
      </c>
      <c r="D10439">
        <v>-0.04</v>
      </c>
      <c r="E10439">
        <v>1.2E-2</v>
      </c>
    </row>
    <row r="10440" spans="1:5">
      <c r="A10440">
        <v>19630722</v>
      </c>
      <c r="B10440">
        <v>-0.7</v>
      </c>
      <c r="C10440">
        <v>-0.11</v>
      </c>
      <c r="D10440">
        <v>-0.31</v>
      </c>
      <c r="E10440">
        <v>1.2E-2</v>
      </c>
    </row>
    <row r="10441" spans="1:5">
      <c r="A10441">
        <v>19630723</v>
      </c>
      <c r="B10441">
        <v>0.01</v>
      </c>
      <c r="C10441">
        <v>-7.0000000000000007E-2</v>
      </c>
      <c r="D10441">
        <v>-0.2</v>
      </c>
      <c r="E10441">
        <v>1.2E-2</v>
      </c>
    </row>
    <row r="10442" spans="1:5">
      <c r="A10442">
        <v>19630724</v>
      </c>
      <c r="B10442">
        <v>0.46</v>
      </c>
      <c r="C10442">
        <v>-0.09</v>
      </c>
      <c r="D10442">
        <v>-0.01</v>
      </c>
      <c r="E10442">
        <v>1.2E-2</v>
      </c>
    </row>
    <row r="10443" spans="1:5">
      <c r="A10443">
        <v>19630725</v>
      </c>
      <c r="B10443">
        <v>-0.04</v>
      </c>
      <c r="C10443">
        <v>0.04</v>
      </c>
      <c r="D10443">
        <v>0.26</v>
      </c>
      <c r="E10443">
        <v>1.2E-2</v>
      </c>
    </row>
    <row r="10444" spans="1:5">
      <c r="A10444">
        <v>19630726</v>
      </c>
      <c r="B10444">
        <v>0.35</v>
      </c>
      <c r="C10444">
        <v>-0.2</v>
      </c>
      <c r="D10444">
        <v>7.0000000000000007E-2</v>
      </c>
      <c r="E10444">
        <v>1.2E-2</v>
      </c>
    </row>
    <row r="10445" spans="1:5">
      <c r="A10445">
        <v>19630729</v>
      </c>
      <c r="B10445">
        <v>0.11</v>
      </c>
      <c r="C10445">
        <v>-0.28999999999999998</v>
      </c>
      <c r="D10445">
        <v>0.25</v>
      </c>
      <c r="E10445">
        <v>1.2E-2</v>
      </c>
    </row>
    <row r="10446" spans="1:5">
      <c r="A10446">
        <v>19630730</v>
      </c>
      <c r="B10446">
        <v>0.84</v>
      </c>
      <c r="C10446">
        <v>-0.23</v>
      </c>
      <c r="D10446">
        <v>-0.27</v>
      </c>
      <c r="E10446">
        <v>1.2E-2</v>
      </c>
    </row>
    <row r="10447" spans="1:5">
      <c r="A10447">
        <v>19630731</v>
      </c>
      <c r="B10447">
        <v>-0.13</v>
      </c>
      <c r="C10447">
        <v>0.18</v>
      </c>
      <c r="D10447">
        <v>-0.01</v>
      </c>
      <c r="E10447">
        <v>1.2E-2</v>
      </c>
    </row>
    <row r="10448" spans="1:5">
      <c r="A10448">
        <v>19630801</v>
      </c>
      <c r="B10448">
        <v>-0.08</v>
      </c>
      <c r="C10448">
        <v>-0.12</v>
      </c>
      <c r="D10448">
        <v>-0.12</v>
      </c>
      <c r="E10448">
        <v>1.0999999999999999E-2</v>
      </c>
    </row>
    <row r="10449" spans="1:5">
      <c r="A10449">
        <v>19630802</v>
      </c>
      <c r="B10449">
        <v>0.28999999999999998</v>
      </c>
      <c r="C10449">
        <v>-0.23</v>
      </c>
      <c r="D10449">
        <v>0.15</v>
      </c>
      <c r="E10449">
        <v>1.0999999999999999E-2</v>
      </c>
    </row>
    <row r="10450" spans="1:5">
      <c r="A10450">
        <v>19630805</v>
      </c>
      <c r="B10450">
        <v>0.56999999999999995</v>
      </c>
      <c r="C10450">
        <v>-0.41</v>
      </c>
      <c r="D10450">
        <v>0.16</v>
      </c>
      <c r="E10450">
        <v>1.0999999999999999E-2</v>
      </c>
    </row>
    <row r="10451" spans="1:5">
      <c r="A10451">
        <v>19630806</v>
      </c>
      <c r="B10451">
        <v>0.6</v>
      </c>
      <c r="C10451">
        <v>-0.4</v>
      </c>
      <c r="D10451">
        <v>0.25</v>
      </c>
      <c r="E10451">
        <v>1.0999999999999999E-2</v>
      </c>
    </row>
    <row r="10452" spans="1:5">
      <c r="A10452">
        <v>19630807</v>
      </c>
      <c r="B10452">
        <v>-0.19</v>
      </c>
      <c r="C10452">
        <v>0.01</v>
      </c>
      <c r="D10452">
        <v>0.17</v>
      </c>
      <c r="E10452">
        <v>1.0999999999999999E-2</v>
      </c>
    </row>
    <row r="10453" spans="1:5">
      <c r="A10453">
        <v>19630808</v>
      </c>
      <c r="B10453">
        <v>0.14000000000000001</v>
      </c>
      <c r="C10453">
        <v>0.03</v>
      </c>
      <c r="D10453">
        <v>-0.25</v>
      </c>
      <c r="E10453">
        <v>1.0999999999999999E-2</v>
      </c>
    </row>
    <row r="10454" spans="1:5">
      <c r="A10454">
        <v>19630809</v>
      </c>
      <c r="B10454">
        <v>0.6</v>
      </c>
      <c r="C10454">
        <v>-0.09</v>
      </c>
      <c r="D10454">
        <v>-0.06</v>
      </c>
      <c r="E10454">
        <v>1.0999999999999999E-2</v>
      </c>
    </row>
    <row r="10455" spans="1:5">
      <c r="A10455">
        <v>19630812</v>
      </c>
      <c r="B10455">
        <v>0.24</v>
      </c>
      <c r="C10455">
        <v>0.1</v>
      </c>
      <c r="D10455">
        <v>0.41</v>
      </c>
      <c r="E10455">
        <v>1.0999999999999999E-2</v>
      </c>
    </row>
    <row r="10456" spans="1:5">
      <c r="A10456">
        <v>19630813</v>
      </c>
      <c r="B10456">
        <v>0.27</v>
      </c>
      <c r="C10456">
        <v>-0.3</v>
      </c>
      <c r="D10456">
        <v>-0.03</v>
      </c>
      <c r="E10456">
        <v>1.0999999999999999E-2</v>
      </c>
    </row>
    <row r="10457" spans="1:5">
      <c r="A10457">
        <v>19630814</v>
      </c>
      <c r="B10457">
        <v>0.3</v>
      </c>
      <c r="C10457">
        <v>-0.05</v>
      </c>
      <c r="D10457">
        <v>0.21</v>
      </c>
      <c r="E10457">
        <v>1.0999999999999999E-2</v>
      </c>
    </row>
    <row r="10458" spans="1:5">
      <c r="A10458">
        <v>19630815</v>
      </c>
      <c r="B10458">
        <v>0.43</v>
      </c>
      <c r="C10458">
        <v>-0.31</v>
      </c>
      <c r="D10458">
        <v>0.37</v>
      </c>
      <c r="E10458">
        <v>1.0999999999999999E-2</v>
      </c>
    </row>
    <row r="10459" spans="1:5">
      <c r="A10459">
        <v>19630816</v>
      </c>
      <c r="B10459">
        <v>0.15</v>
      </c>
      <c r="C10459">
        <v>0.11</v>
      </c>
      <c r="D10459">
        <v>0.1</v>
      </c>
      <c r="E10459">
        <v>1.0999999999999999E-2</v>
      </c>
    </row>
    <row r="10460" spans="1:5">
      <c r="A10460">
        <v>19630819</v>
      </c>
      <c r="B10460">
        <v>-0.05</v>
      </c>
      <c r="C10460">
        <v>7.0000000000000007E-2</v>
      </c>
      <c r="D10460">
        <v>-0.1</v>
      </c>
      <c r="E10460">
        <v>1.0999999999999999E-2</v>
      </c>
    </row>
    <row r="10461" spans="1:5">
      <c r="A10461">
        <v>19630820</v>
      </c>
      <c r="B10461">
        <v>-0.05</v>
      </c>
      <c r="C10461">
        <v>0.06</v>
      </c>
      <c r="D10461">
        <v>-0.25</v>
      </c>
      <c r="E10461">
        <v>1.0999999999999999E-2</v>
      </c>
    </row>
    <row r="10462" spans="1:5">
      <c r="A10462">
        <v>19630821</v>
      </c>
      <c r="B10462">
        <v>-0.11</v>
      </c>
      <c r="C10462">
        <v>0.36</v>
      </c>
      <c r="D10462">
        <v>-0.12</v>
      </c>
      <c r="E10462">
        <v>1.0999999999999999E-2</v>
      </c>
    </row>
    <row r="10463" spans="1:5">
      <c r="A10463">
        <v>19630822</v>
      </c>
      <c r="B10463">
        <v>0.39</v>
      </c>
      <c r="C10463">
        <v>0.13</v>
      </c>
      <c r="D10463">
        <v>0.1</v>
      </c>
      <c r="E10463">
        <v>1.0999999999999999E-2</v>
      </c>
    </row>
    <row r="10464" spans="1:5">
      <c r="A10464">
        <v>19630823</v>
      </c>
      <c r="B10464">
        <v>0.34</v>
      </c>
      <c r="C10464">
        <v>-0.02</v>
      </c>
      <c r="D10464">
        <v>0.09</v>
      </c>
      <c r="E10464">
        <v>1.0999999999999999E-2</v>
      </c>
    </row>
    <row r="10465" spans="1:5">
      <c r="A10465">
        <v>19630826</v>
      </c>
      <c r="B10465">
        <v>0.18</v>
      </c>
      <c r="C10465">
        <v>-0.21</v>
      </c>
      <c r="D10465">
        <v>0.14000000000000001</v>
      </c>
      <c r="E10465">
        <v>1.0999999999999999E-2</v>
      </c>
    </row>
    <row r="10466" spans="1:5">
      <c r="A10466">
        <v>19630827</v>
      </c>
      <c r="B10466">
        <v>-0.44</v>
      </c>
      <c r="C10466">
        <v>0.09</v>
      </c>
      <c r="D10466">
        <v>-0.06</v>
      </c>
      <c r="E10466">
        <v>1.0999999999999999E-2</v>
      </c>
    </row>
    <row r="10467" spans="1:5">
      <c r="A10467">
        <v>19630828</v>
      </c>
      <c r="B10467">
        <v>0.77</v>
      </c>
      <c r="C10467">
        <v>-0.03</v>
      </c>
      <c r="D10467">
        <v>0.44</v>
      </c>
      <c r="E10467">
        <v>1.0999999999999999E-2</v>
      </c>
    </row>
    <row r="10468" spans="1:5">
      <c r="A10468">
        <v>19630829</v>
      </c>
      <c r="B10468">
        <v>0.18</v>
      </c>
      <c r="C10468">
        <v>0.15</v>
      </c>
      <c r="D10468">
        <v>0.02</v>
      </c>
      <c r="E10468">
        <v>1.0999999999999999E-2</v>
      </c>
    </row>
    <row r="10469" spans="1:5">
      <c r="A10469">
        <v>19630830</v>
      </c>
      <c r="B10469">
        <v>0.44</v>
      </c>
      <c r="C10469">
        <v>0.12</v>
      </c>
      <c r="D10469">
        <v>-0.09</v>
      </c>
      <c r="E10469">
        <v>1.0999999999999999E-2</v>
      </c>
    </row>
    <row r="10470" spans="1:5">
      <c r="A10470">
        <v>19630903</v>
      </c>
      <c r="B10470">
        <v>0.23</v>
      </c>
      <c r="C10470">
        <v>0.11</v>
      </c>
      <c r="D10470">
        <v>0.06</v>
      </c>
      <c r="E10470">
        <v>1.4E-2</v>
      </c>
    </row>
    <row r="10471" spans="1:5">
      <c r="A10471">
        <v>19630904</v>
      </c>
      <c r="B10471">
        <v>-0.01</v>
      </c>
      <c r="C10471">
        <v>0.1</v>
      </c>
      <c r="D10471">
        <v>-0.05</v>
      </c>
      <c r="E10471">
        <v>1.4E-2</v>
      </c>
    </row>
    <row r="10472" spans="1:5">
      <c r="A10472">
        <v>19630905</v>
      </c>
      <c r="B10472">
        <v>0.47</v>
      </c>
      <c r="C10472">
        <v>-0.05</v>
      </c>
      <c r="D10472">
        <v>0.11</v>
      </c>
      <c r="E10472">
        <v>1.4E-2</v>
      </c>
    </row>
    <row r="10473" spans="1:5">
      <c r="A10473">
        <v>19630906</v>
      </c>
      <c r="B10473">
        <v>-0.27</v>
      </c>
      <c r="C10473">
        <v>-0.17</v>
      </c>
      <c r="D10473">
        <v>-0.01</v>
      </c>
      <c r="E10473">
        <v>1.4E-2</v>
      </c>
    </row>
    <row r="10474" spans="1:5">
      <c r="A10474">
        <v>19630909</v>
      </c>
      <c r="B10474">
        <v>-0.36</v>
      </c>
      <c r="C10474">
        <v>-0.26</v>
      </c>
      <c r="D10474">
        <v>-0.01</v>
      </c>
      <c r="E10474">
        <v>1.4E-2</v>
      </c>
    </row>
    <row r="10475" spans="1:5">
      <c r="A10475">
        <v>19630910</v>
      </c>
      <c r="B10475">
        <v>0.52</v>
      </c>
      <c r="C10475">
        <v>-0.21</v>
      </c>
      <c r="D10475">
        <v>0.41</v>
      </c>
      <c r="E10475">
        <v>1.4E-2</v>
      </c>
    </row>
    <row r="10476" spans="1:5">
      <c r="A10476">
        <v>19630911</v>
      </c>
      <c r="B10476">
        <v>0.24</v>
      </c>
      <c r="C10476">
        <v>-0.21</v>
      </c>
      <c r="D10476">
        <v>0.2</v>
      </c>
      <c r="E10476">
        <v>1.4E-2</v>
      </c>
    </row>
    <row r="10477" spans="1:5">
      <c r="A10477">
        <v>19630912</v>
      </c>
      <c r="B10477">
        <v>-0.09</v>
      </c>
      <c r="C10477">
        <v>0.1</v>
      </c>
      <c r="D10477">
        <v>-0.11</v>
      </c>
      <c r="E10477">
        <v>1.4E-2</v>
      </c>
    </row>
    <row r="10478" spans="1:5">
      <c r="A10478">
        <v>19630913</v>
      </c>
      <c r="B10478">
        <v>0.02</v>
      </c>
      <c r="C10478">
        <v>0.4</v>
      </c>
      <c r="D10478">
        <v>-0.15</v>
      </c>
      <c r="E10478">
        <v>1.4E-2</v>
      </c>
    </row>
    <row r="10479" spans="1:5">
      <c r="A10479">
        <v>19630916</v>
      </c>
      <c r="B10479">
        <v>-0.16</v>
      </c>
      <c r="C10479">
        <v>0.1</v>
      </c>
      <c r="D10479">
        <v>0.19</v>
      </c>
      <c r="E10479">
        <v>1.4E-2</v>
      </c>
    </row>
    <row r="10480" spans="1:5">
      <c r="A10480">
        <v>19630917</v>
      </c>
      <c r="B10480">
        <v>0.03</v>
      </c>
      <c r="C10480">
        <v>-0.15</v>
      </c>
      <c r="D10480">
        <v>0.16</v>
      </c>
      <c r="E10480">
        <v>1.4E-2</v>
      </c>
    </row>
    <row r="10481" spans="1:5">
      <c r="A10481">
        <v>19630918</v>
      </c>
      <c r="B10481">
        <v>-0.43</v>
      </c>
      <c r="C10481">
        <v>0.09</v>
      </c>
      <c r="D10481">
        <v>-0.25</v>
      </c>
      <c r="E10481">
        <v>1.4E-2</v>
      </c>
    </row>
    <row r="10482" spans="1:5">
      <c r="A10482">
        <v>19630919</v>
      </c>
      <c r="B10482">
        <v>0.52</v>
      </c>
      <c r="C10482">
        <v>-0.44</v>
      </c>
      <c r="D10482">
        <v>0.17</v>
      </c>
      <c r="E10482">
        <v>1.4E-2</v>
      </c>
    </row>
    <row r="10483" spans="1:5">
      <c r="A10483">
        <v>19630920</v>
      </c>
      <c r="B10483">
        <v>0.04</v>
      </c>
      <c r="C10483">
        <v>-0.05</v>
      </c>
      <c r="D10483">
        <v>-0.01</v>
      </c>
      <c r="E10483">
        <v>1.4E-2</v>
      </c>
    </row>
    <row r="10484" spans="1:5">
      <c r="A10484">
        <v>19630923</v>
      </c>
      <c r="B10484">
        <v>-0.5</v>
      </c>
      <c r="C10484">
        <v>-0.01</v>
      </c>
      <c r="D10484">
        <v>-0.21</v>
      </c>
      <c r="E10484">
        <v>1.4E-2</v>
      </c>
    </row>
    <row r="10485" spans="1:5">
      <c r="A10485">
        <v>19630924</v>
      </c>
      <c r="B10485">
        <v>0.35</v>
      </c>
      <c r="C10485">
        <v>-0.4</v>
      </c>
      <c r="D10485">
        <v>0.12</v>
      </c>
      <c r="E10485">
        <v>1.4E-2</v>
      </c>
    </row>
    <row r="10486" spans="1:5">
      <c r="A10486">
        <v>19630925</v>
      </c>
      <c r="B10486">
        <v>-0.57999999999999996</v>
      </c>
      <c r="C10486">
        <v>-0.31</v>
      </c>
      <c r="D10486">
        <v>-7.0000000000000007E-2</v>
      </c>
      <c r="E10486">
        <v>1.4E-2</v>
      </c>
    </row>
    <row r="10487" spans="1:5">
      <c r="A10487">
        <v>19630926</v>
      </c>
      <c r="B10487">
        <v>-0.81</v>
      </c>
      <c r="C10487">
        <v>0.52</v>
      </c>
      <c r="D10487">
        <v>-0.34</v>
      </c>
      <c r="E10487">
        <v>1.4E-2</v>
      </c>
    </row>
    <row r="10488" spans="1:5">
      <c r="A10488">
        <v>19630927</v>
      </c>
      <c r="B10488">
        <v>-0.18</v>
      </c>
      <c r="C10488">
        <v>0.32</v>
      </c>
      <c r="D10488">
        <v>-0.21</v>
      </c>
      <c r="E10488">
        <v>1.4E-2</v>
      </c>
    </row>
    <row r="10489" spans="1:5">
      <c r="A10489">
        <v>19630930</v>
      </c>
      <c r="B10489">
        <v>-0.6</v>
      </c>
      <c r="C10489">
        <v>0.24</v>
      </c>
      <c r="D10489">
        <v>0.08</v>
      </c>
      <c r="E10489">
        <v>1.4E-2</v>
      </c>
    </row>
    <row r="10490" spans="1:5">
      <c r="A10490">
        <v>19631001</v>
      </c>
      <c r="B10490">
        <v>0.65</v>
      </c>
      <c r="C10490">
        <v>-0.25</v>
      </c>
      <c r="D10490">
        <v>0.25</v>
      </c>
      <c r="E10490">
        <v>1.2999999999999999E-2</v>
      </c>
    </row>
    <row r="10491" spans="1:5">
      <c r="A10491">
        <v>19631002</v>
      </c>
      <c r="B10491">
        <v>0.1</v>
      </c>
      <c r="C10491">
        <v>-0.05</v>
      </c>
      <c r="D10491">
        <v>0</v>
      </c>
      <c r="E10491">
        <v>1.2999999999999999E-2</v>
      </c>
    </row>
    <row r="10492" spans="1:5">
      <c r="A10492">
        <v>19631003</v>
      </c>
      <c r="B10492">
        <v>0.67</v>
      </c>
      <c r="C10492">
        <v>-0.39</v>
      </c>
      <c r="D10492">
        <v>0.85</v>
      </c>
      <c r="E10492">
        <v>1.2999999999999999E-2</v>
      </c>
    </row>
    <row r="10493" spans="1:5">
      <c r="A10493">
        <v>19631004</v>
      </c>
      <c r="B10493">
        <v>0</v>
      </c>
      <c r="C10493">
        <v>0.01</v>
      </c>
      <c r="D10493">
        <v>0.06</v>
      </c>
      <c r="E10493">
        <v>1.2999999999999999E-2</v>
      </c>
    </row>
    <row r="10494" spans="1:5">
      <c r="A10494">
        <v>19631007</v>
      </c>
      <c r="B10494">
        <v>-0.23</v>
      </c>
      <c r="C10494">
        <v>0.21</v>
      </c>
      <c r="D10494">
        <v>-0.02</v>
      </c>
      <c r="E10494">
        <v>1.2999999999999999E-2</v>
      </c>
    </row>
    <row r="10495" spans="1:5">
      <c r="A10495">
        <v>19631008</v>
      </c>
      <c r="B10495">
        <v>-0.14000000000000001</v>
      </c>
      <c r="C10495">
        <v>0.05</v>
      </c>
      <c r="D10495">
        <v>0.25</v>
      </c>
      <c r="E10495">
        <v>1.2999999999999999E-2</v>
      </c>
    </row>
    <row r="10496" spans="1:5">
      <c r="A10496">
        <v>19631009</v>
      </c>
      <c r="B10496">
        <v>-0.61</v>
      </c>
      <c r="C10496">
        <v>0.19</v>
      </c>
      <c r="D10496">
        <v>-0.05</v>
      </c>
      <c r="E10496">
        <v>1.2999999999999999E-2</v>
      </c>
    </row>
    <row r="10497" spans="1:5">
      <c r="A10497">
        <v>19631010</v>
      </c>
      <c r="B10497">
        <v>0.08</v>
      </c>
      <c r="C10497">
        <v>0</v>
      </c>
      <c r="D10497">
        <v>0.14000000000000001</v>
      </c>
      <c r="E10497">
        <v>1.2999999999999999E-2</v>
      </c>
    </row>
    <row r="10498" spans="1:5">
      <c r="A10498">
        <v>19631011</v>
      </c>
      <c r="B10498">
        <v>0.13</v>
      </c>
      <c r="C10498">
        <v>0.38</v>
      </c>
      <c r="D10498">
        <v>0.08</v>
      </c>
      <c r="E10498">
        <v>1.2999999999999999E-2</v>
      </c>
    </row>
    <row r="10499" spans="1:5">
      <c r="A10499">
        <v>19631014</v>
      </c>
      <c r="B10499">
        <v>0.05</v>
      </c>
      <c r="C10499">
        <v>0.03</v>
      </c>
      <c r="D10499">
        <v>7.0000000000000007E-2</v>
      </c>
      <c r="E10499">
        <v>1.2999999999999999E-2</v>
      </c>
    </row>
    <row r="10500" spans="1:5">
      <c r="A10500">
        <v>19631015</v>
      </c>
      <c r="B10500">
        <v>0.17</v>
      </c>
      <c r="C10500">
        <v>-0.21</v>
      </c>
      <c r="D10500">
        <v>0.15</v>
      </c>
      <c r="E10500">
        <v>1.2999999999999999E-2</v>
      </c>
    </row>
    <row r="10501" spans="1:5">
      <c r="A10501">
        <v>19631016</v>
      </c>
      <c r="B10501">
        <v>0.89</v>
      </c>
      <c r="C10501">
        <v>-0.31</v>
      </c>
      <c r="D10501">
        <v>0.27</v>
      </c>
      <c r="E10501">
        <v>1.2999999999999999E-2</v>
      </c>
    </row>
    <row r="10502" spans="1:5">
      <c r="A10502">
        <v>19631017</v>
      </c>
      <c r="B10502">
        <v>0.14000000000000001</v>
      </c>
      <c r="C10502">
        <v>0.13</v>
      </c>
      <c r="D10502">
        <v>-0.25</v>
      </c>
      <c r="E10502">
        <v>1.2999999999999999E-2</v>
      </c>
    </row>
    <row r="10503" spans="1:5">
      <c r="A10503">
        <v>19631018</v>
      </c>
      <c r="B10503">
        <v>0.09</v>
      </c>
      <c r="C10503">
        <v>0.17</v>
      </c>
      <c r="D10503">
        <v>-0.23</v>
      </c>
      <c r="E10503">
        <v>1.2999999999999999E-2</v>
      </c>
    </row>
    <row r="10504" spans="1:5">
      <c r="A10504">
        <v>19631021</v>
      </c>
      <c r="B10504">
        <v>0.03</v>
      </c>
      <c r="C10504">
        <v>-0.06</v>
      </c>
      <c r="D10504">
        <v>-0.3</v>
      </c>
      <c r="E10504">
        <v>1.2999999999999999E-2</v>
      </c>
    </row>
    <row r="10505" spans="1:5">
      <c r="A10505">
        <v>19631022</v>
      </c>
      <c r="B10505">
        <v>-0.54</v>
      </c>
      <c r="C10505">
        <v>0.43</v>
      </c>
      <c r="D10505">
        <v>-0.46</v>
      </c>
      <c r="E10505">
        <v>1.2999999999999999E-2</v>
      </c>
    </row>
    <row r="10506" spans="1:5">
      <c r="A10506">
        <v>19631023</v>
      </c>
      <c r="B10506">
        <v>0.03</v>
      </c>
      <c r="C10506">
        <v>-0.06</v>
      </c>
      <c r="D10506">
        <v>-0.04</v>
      </c>
      <c r="E10506">
        <v>1.2999999999999999E-2</v>
      </c>
    </row>
    <row r="10507" spans="1:5">
      <c r="A10507">
        <v>19631024</v>
      </c>
      <c r="B10507">
        <v>0.35</v>
      </c>
      <c r="C10507">
        <v>-0.17</v>
      </c>
      <c r="D10507">
        <v>0.47</v>
      </c>
      <c r="E10507">
        <v>1.2999999999999999E-2</v>
      </c>
    </row>
    <row r="10508" spans="1:5">
      <c r="A10508">
        <v>19631025</v>
      </c>
      <c r="B10508">
        <v>0.85</v>
      </c>
      <c r="C10508">
        <v>-0.22</v>
      </c>
      <c r="D10508">
        <v>-0.9</v>
      </c>
      <c r="E10508">
        <v>1.2999999999999999E-2</v>
      </c>
    </row>
    <row r="10509" spans="1:5">
      <c r="A10509">
        <v>19631028</v>
      </c>
      <c r="B10509">
        <v>0.41</v>
      </c>
      <c r="C10509">
        <v>-0.68</v>
      </c>
      <c r="D10509">
        <v>-0.28000000000000003</v>
      </c>
      <c r="E10509">
        <v>1.2999999999999999E-2</v>
      </c>
    </row>
    <row r="10510" spans="1:5">
      <c r="A10510">
        <v>19631029</v>
      </c>
      <c r="B10510">
        <v>-0.04</v>
      </c>
      <c r="C10510">
        <v>-0.2</v>
      </c>
      <c r="D10510">
        <v>-7.0000000000000007E-2</v>
      </c>
      <c r="E10510">
        <v>1.2999999999999999E-2</v>
      </c>
    </row>
    <row r="10511" spans="1:5">
      <c r="A10511">
        <v>19631030</v>
      </c>
      <c r="B10511">
        <v>-0.79</v>
      </c>
      <c r="C10511">
        <v>0.46</v>
      </c>
      <c r="D10511">
        <v>-0.06</v>
      </c>
      <c r="E10511">
        <v>1.2999999999999999E-2</v>
      </c>
    </row>
    <row r="10512" spans="1:5">
      <c r="A10512">
        <v>19631031</v>
      </c>
      <c r="B10512">
        <v>0.21</v>
      </c>
      <c r="C10512">
        <v>-0.04</v>
      </c>
      <c r="D10512">
        <v>0.11</v>
      </c>
      <c r="E10512">
        <v>1.2999999999999999E-2</v>
      </c>
    </row>
    <row r="10513" spans="1:5">
      <c r="A10513">
        <v>19631101</v>
      </c>
      <c r="B10513">
        <v>-0.18</v>
      </c>
      <c r="C10513">
        <v>0.19</v>
      </c>
      <c r="D10513">
        <v>0.19</v>
      </c>
      <c r="E10513">
        <v>1.4999999999999999E-2</v>
      </c>
    </row>
    <row r="10514" spans="1:5">
      <c r="A10514">
        <v>19631104</v>
      </c>
      <c r="B10514">
        <v>-0.43</v>
      </c>
      <c r="C10514">
        <v>-7.0000000000000007E-2</v>
      </c>
      <c r="D10514">
        <v>0.36</v>
      </c>
      <c r="E10514">
        <v>1.4999999999999999E-2</v>
      </c>
    </row>
    <row r="10515" spans="1:5">
      <c r="A10515">
        <v>19631106</v>
      </c>
      <c r="B10515">
        <v>-0.77</v>
      </c>
      <c r="C10515">
        <v>0.05</v>
      </c>
      <c r="D10515">
        <v>0.25</v>
      </c>
      <c r="E10515">
        <v>1.4999999999999999E-2</v>
      </c>
    </row>
    <row r="10516" spans="1:5">
      <c r="A10516">
        <v>19631107</v>
      </c>
      <c r="B10516">
        <v>0.33</v>
      </c>
      <c r="C10516">
        <v>-0.01</v>
      </c>
      <c r="D10516">
        <v>-0.04</v>
      </c>
      <c r="E10516">
        <v>1.4999999999999999E-2</v>
      </c>
    </row>
    <row r="10517" spans="1:5">
      <c r="A10517">
        <v>19631108</v>
      </c>
      <c r="B10517">
        <v>0.54</v>
      </c>
      <c r="C10517">
        <v>0.03</v>
      </c>
      <c r="D10517">
        <v>0.12</v>
      </c>
      <c r="E10517">
        <v>1.4999999999999999E-2</v>
      </c>
    </row>
    <row r="10518" spans="1:5">
      <c r="A10518">
        <v>19631111</v>
      </c>
      <c r="B10518">
        <v>0.2</v>
      </c>
      <c r="C10518">
        <v>0.24</v>
      </c>
      <c r="D10518">
        <v>0.15</v>
      </c>
      <c r="E10518">
        <v>1.4999999999999999E-2</v>
      </c>
    </row>
    <row r="10519" spans="1:5">
      <c r="A10519">
        <v>19631112</v>
      </c>
      <c r="B10519">
        <v>-0.37</v>
      </c>
      <c r="C10519">
        <v>0.33</v>
      </c>
      <c r="D10519">
        <v>-0.28999999999999998</v>
      </c>
      <c r="E10519">
        <v>1.4999999999999999E-2</v>
      </c>
    </row>
    <row r="10520" spans="1:5">
      <c r="A10520">
        <v>19631113</v>
      </c>
      <c r="B10520">
        <v>0.05</v>
      </c>
      <c r="C10520">
        <v>0.05</v>
      </c>
      <c r="D10520">
        <v>-0.08</v>
      </c>
      <c r="E10520">
        <v>1.4999999999999999E-2</v>
      </c>
    </row>
    <row r="10521" spans="1:5">
      <c r="A10521">
        <v>19631114</v>
      </c>
      <c r="B10521">
        <v>-0.41</v>
      </c>
      <c r="C10521">
        <v>0.19</v>
      </c>
      <c r="D10521">
        <v>-0.03</v>
      </c>
      <c r="E10521">
        <v>1.4999999999999999E-2</v>
      </c>
    </row>
    <row r="10522" spans="1:5">
      <c r="A10522">
        <v>19631115</v>
      </c>
      <c r="B10522">
        <v>-0.75</v>
      </c>
      <c r="C10522">
        <v>0.33</v>
      </c>
      <c r="D10522">
        <v>0.01</v>
      </c>
      <c r="E10522">
        <v>1.4999999999999999E-2</v>
      </c>
    </row>
    <row r="10523" spans="1:5">
      <c r="A10523">
        <v>19631118</v>
      </c>
      <c r="B10523">
        <v>-0.74</v>
      </c>
      <c r="C10523">
        <v>0.16</v>
      </c>
      <c r="D10523">
        <v>-0.23</v>
      </c>
      <c r="E10523">
        <v>1.4999999999999999E-2</v>
      </c>
    </row>
    <row r="10524" spans="1:5">
      <c r="A10524">
        <v>19631119</v>
      </c>
      <c r="B10524">
        <v>0.1</v>
      </c>
      <c r="C10524">
        <v>-0.28999999999999998</v>
      </c>
      <c r="D10524">
        <v>0.35</v>
      </c>
      <c r="E10524">
        <v>1.4999999999999999E-2</v>
      </c>
    </row>
    <row r="10525" spans="1:5">
      <c r="A10525">
        <v>19631120</v>
      </c>
      <c r="B10525">
        <v>0.76</v>
      </c>
      <c r="C10525">
        <v>-0.93</v>
      </c>
      <c r="D10525">
        <v>-0.35</v>
      </c>
      <c r="E10525">
        <v>1.4999999999999999E-2</v>
      </c>
    </row>
    <row r="10526" spans="1:5">
      <c r="A10526">
        <v>19631121</v>
      </c>
      <c r="B10526">
        <v>-1.25</v>
      </c>
      <c r="C10526">
        <v>-0.13</v>
      </c>
      <c r="D10526">
        <v>0.04</v>
      </c>
      <c r="E10526">
        <v>1.4999999999999999E-2</v>
      </c>
    </row>
    <row r="10527" spans="1:5">
      <c r="A10527">
        <v>19631122</v>
      </c>
      <c r="B10527">
        <v>-2.9</v>
      </c>
      <c r="C10527">
        <v>-0.55000000000000004</v>
      </c>
      <c r="D10527">
        <v>0.06</v>
      </c>
      <c r="E10527">
        <v>1.4999999999999999E-2</v>
      </c>
    </row>
    <row r="10528" spans="1:5">
      <c r="A10528">
        <v>19631126</v>
      </c>
      <c r="B10528">
        <v>3.94</v>
      </c>
      <c r="C10528">
        <v>-1.34</v>
      </c>
      <c r="D10528">
        <v>0.85</v>
      </c>
      <c r="E10528">
        <v>1.4999999999999999E-2</v>
      </c>
    </row>
    <row r="10529" spans="1:5">
      <c r="A10529">
        <v>19631127</v>
      </c>
      <c r="B10529">
        <v>-0.16</v>
      </c>
      <c r="C10529">
        <v>0.39</v>
      </c>
      <c r="D10529">
        <v>0.13</v>
      </c>
      <c r="E10529">
        <v>1.4999999999999999E-2</v>
      </c>
    </row>
    <row r="10530" spans="1:5">
      <c r="A10530">
        <v>19631129</v>
      </c>
      <c r="B10530">
        <v>1.34</v>
      </c>
      <c r="C10530">
        <v>0.15</v>
      </c>
      <c r="D10530">
        <v>0.28999999999999998</v>
      </c>
      <c r="E10530">
        <v>1.4999999999999999E-2</v>
      </c>
    </row>
    <row r="10531" spans="1:5">
      <c r="A10531">
        <v>19631202</v>
      </c>
      <c r="B10531">
        <v>0.53</v>
      </c>
      <c r="C10531">
        <v>-0.27</v>
      </c>
      <c r="D10531">
        <v>-0.2</v>
      </c>
      <c r="E10531">
        <v>1.4E-2</v>
      </c>
    </row>
    <row r="10532" spans="1:5">
      <c r="A10532">
        <v>19631203</v>
      </c>
      <c r="B10532">
        <v>-0.05</v>
      </c>
      <c r="C10532">
        <v>0.01</v>
      </c>
      <c r="D10532">
        <v>-0.2</v>
      </c>
      <c r="E10532">
        <v>1.4E-2</v>
      </c>
    </row>
    <row r="10533" spans="1:5">
      <c r="A10533">
        <v>19631204</v>
      </c>
      <c r="B10533">
        <v>0.25</v>
      </c>
      <c r="C10533">
        <v>0.01</v>
      </c>
      <c r="D10533">
        <v>0.12</v>
      </c>
      <c r="E10533">
        <v>1.4E-2</v>
      </c>
    </row>
    <row r="10534" spans="1:5">
      <c r="A10534">
        <v>19631205</v>
      </c>
      <c r="B10534">
        <v>0.56999999999999995</v>
      </c>
      <c r="C10534">
        <v>-0.67</v>
      </c>
      <c r="D10534">
        <v>0.12</v>
      </c>
      <c r="E10534">
        <v>1.4E-2</v>
      </c>
    </row>
    <row r="10535" spans="1:5">
      <c r="A10535">
        <v>19631206</v>
      </c>
      <c r="B10535">
        <v>-0.32</v>
      </c>
      <c r="C10535">
        <v>0.12</v>
      </c>
      <c r="D10535">
        <v>7.0000000000000007E-2</v>
      </c>
      <c r="E10535">
        <v>1.4E-2</v>
      </c>
    </row>
    <row r="10536" spans="1:5">
      <c r="A10536">
        <v>19631209</v>
      </c>
      <c r="B10536">
        <v>-0.11</v>
      </c>
      <c r="C10536">
        <v>-0.04</v>
      </c>
      <c r="D10536">
        <v>-0.16</v>
      </c>
      <c r="E10536">
        <v>1.4E-2</v>
      </c>
    </row>
    <row r="10537" spans="1:5">
      <c r="A10537">
        <v>19631210</v>
      </c>
      <c r="B10537">
        <v>0.06</v>
      </c>
      <c r="C10537">
        <v>-0.18</v>
      </c>
      <c r="D10537">
        <v>0.2</v>
      </c>
      <c r="E10537">
        <v>1.4E-2</v>
      </c>
    </row>
    <row r="10538" spans="1:5">
      <c r="A10538">
        <v>19631211</v>
      </c>
      <c r="B10538">
        <v>-0.14000000000000001</v>
      </c>
      <c r="C10538">
        <v>0.04</v>
      </c>
      <c r="D10538">
        <v>0.09</v>
      </c>
      <c r="E10538">
        <v>1.4E-2</v>
      </c>
    </row>
    <row r="10539" spans="1:5">
      <c r="A10539">
        <v>19631212</v>
      </c>
      <c r="B10539">
        <v>-0.03</v>
      </c>
      <c r="C10539">
        <v>-0.17</v>
      </c>
      <c r="D10539">
        <v>-0.06</v>
      </c>
      <c r="E10539">
        <v>1.4E-2</v>
      </c>
    </row>
    <row r="10540" spans="1:5">
      <c r="A10540">
        <v>19631213</v>
      </c>
      <c r="B10540">
        <v>0.16</v>
      </c>
      <c r="C10540">
        <v>-7.0000000000000007E-2</v>
      </c>
      <c r="D10540">
        <v>0.11</v>
      </c>
      <c r="E10540">
        <v>1.4E-2</v>
      </c>
    </row>
    <row r="10541" spans="1:5">
      <c r="A10541">
        <v>19631216</v>
      </c>
      <c r="B10541">
        <v>0.25</v>
      </c>
      <c r="C10541">
        <v>-0.45</v>
      </c>
      <c r="D10541">
        <v>-0.03</v>
      </c>
      <c r="E10541">
        <v>1.4E-2</v>
      </c>
    </row>
    <row r="10542" spans="1:5">
      <c r="A10542">
        <v>19631217</v>
      </c>
      <c r="B10542">
        <v>0.44</v>
      </c>
      <c r="C10542">
        <v>-0.57999999999999996</v>
      </c>
      <c r="D10542">
        <v>0.06</v>
      </c>
      <c r="E10542">
        <v>1.4E-2</v>
      </c>
    </row>
    <row r="10543" spans="1:5">
      <c r="A10543">
        <v>19631218</v>
      </c>
      <c r="B10543">
        <v>-0.18</v>
      </c>
      <c r="C10543">
        <v>-0.31</v>
      </c>
      <c r="D10543">
        <v>0.59</v>
      </c>
      <c r="E10543">
        <v>1.4E-2</v>
      </c>
    </row>
    <row r="10544" spans="1:5">
      <c r="A10544">
        <v>19631219</v>
      </c>
      <c r="B10544">
        <v>-0.33</v>
      </c>
      <c r="C10544">
        <v>-0.04</v>
      </c>
      <c r="D10544">
        <v>-0.44</v>
      </c>
      <c r="E10544">
        <v>1.4E-2</v>
      </c>
    </row>
    <row r="10545" spans="1:5">
      <c r="A10545">
        <v>19631220</v>
      </c>
      <c r="B10545">
        <v>-0.2</v>
      </c>
      <c r="C10545">
        <v>-0.2</v>
      </c>
      <c r="D10545">
        <v>0.11</v>
      </c>
      <c r="E10545">
        <v>1.4E-2</v>
      </c>
    </row>
    <row r="10546" spans="1:5">
      <c r="A10546">
        <v>19631223</v>
      </c>
      <c r="B10546">
        <v>-0.6</v>
      </c>
      <c r="C10546">
        <v>0.28000000000000003</v>
      </c>
      <c r="D10546">
        <v>-7.0000000000000007E-2</v>
      </c>
      <c r="E10546">
        <v>1.4E-2</v>
      </c>
    </row>
    <row r="10547" spans="1:5">
      <c r="A10547">
        <v>19631224</v>
      </c>
      <c r="B10547">
        <v>0.23</v>
      </c>
      <c r="C10547">
        <v>0.24</v>
      </c>
      <c r="D10547">
        <v>-0.15</v>
      </c>
      <c r="E10547">
        <v>1.4E-2</v>
      </c>
    </row>
    <row r="10548" spans="1:5">
      <c r="A10548">
        <v>19631226</v>
      </c>
      <c r="B10548">
        <v>0.47</v>
      </c>
      <c r="C10548">
        <v>0.16</v>
      </c>
      <c r="D10548">
        <v>7.0000000000000007E-2</v>
      </c>
      <c r="E10548">
        <v>1.4E-2</v>
      </c>
    </row>
    <row r="10549" spans="1:5">
      <c r="A10549">
        <v>19631227</v>
      </c>
      <c r="B10549">
        <v>0.16</v>
      </c>
      <c r="C10549">
        <v>0.1</v>
      </c>
      <c r="D10549">
        <v>-0.13</v>
      </c>
      <c r="E10549">
        <v>1.4E-2</v>
      </c>
    </row>
    <row r="10550" spans="1:5">
      <c r="A10550">
        <v>19631230</v>
      </c>
      <c r="B10550">
        <v>0.1</v>
      </c>
      <c r="C10550">
        <v>-0.27</v>
      </c>
      <c r="D10550">
        <v>-0.16</v>
      </c>
      <c r="E10550">
        <v>1.4E-2</v>
      </c>
    </row>
    <row r="10551" spans="1:5">
      <c r="A10551">
        <v>19631231</v>
      </c>
      <c r="B10551">
        <v>0.56000000000000005</v>
      </c>
      <c r="C10551">
        <v>0.39</v>
      </c>
      <c r="D10551">
        <v>-0.11</v>
      </c>
      <c r="E10551">
        <v>1.4E-2</v>
      </c>
    </row>
    <row r="10552" spans="1:5">
      <c r="A10552">
        <v>19640102</v>
      </c>
      <c r="B10552">
        <v>0.6</v>
      </c>
      <c r="C10552">
        <v>0.59</v>
      </c>
      <c r="D10552">
        <v>0.57999999999999996</v>
      </c>
      <c r="E10552">
        <v>1.2999999999999999E-2</v>
      </c>
    </row>
    <row r="10553" spans="1:5">
      <c r="A10553">
        <v>19640103</v>
      </c>
      <c r="B10553">
        <v>0.17</v>
      </c>
      <c r="C10553">
        <v>0.11</v>
      </c>
      <c r="D10553">
        <v>0.38</v>
      </c>
      <c r="E10553">
        <v>1.2999999999999999E-2</v>
      </c>
    </row>
    <row r="10554" spans="1:5">
      <c r="A10554">
        <v>19640106</v>
      </c>
      <c r="B10554">
        <v>0.23</v>
      </c>
      <c r="C10554">
        <v>0.13</v>
      </c>
      <c r="D10554">
        <v>0.02</v>
      </c>
      <c r="E10554">
        <v>1.2999999999999999E-2</v>
      </c>
    </row>
    <row r="10555" spans="1:5">
      <c r="A10555">
        <v>19640107</v>
      </c>
      <c r="B10555">
        <v>0.04</v>
      </c>
      <c r="C10555">
        <v>7.0000000000000007E-2</v>
      </c>
      <c r="D10555">
        <v>0.76</v>
      </c>
      <c r="E10555">
        <v>1.2999999999999999E-2</v>
      </c>
    </row>
    <row r="10556" spans="1:5">
      <c r="A10556">
        <v>19640108</v>
      </c>
      <c r="B10556">
        <v>0.34</v>
      </c>
      <c r="C10556">
        <v>0.04</v>
      </c>
      <c r="D10556">
        <v>-0.15</v>
      </c>
      <c r="E10556">
        <v>1.2999999999999999E-2</v>
      </c>
    </row>
    <row r="10557" spans="1:5">
      <c r="A10557">
        <v>19640109</v>
      </c>
      <c r="B10557">
        <v>0.3</v>
      </c>
      <c r="C10557">
        <v>0.03</v>
      </c>
      <c r="D10557">
        <v>-0.31</v>
      </c>
      <c r="E10557">
        <v>1.2999999999999999E-2</v>
      </c>
    </row>
    <row r="10558" spans="1:5">
      <c r="A10558">
        <v>19640110</v>
      </c>
      <c r="B10558">
        <v>-0.04</v>
      </c>
      <c r="C10558">
        <v>-0.04</v>
      </c>
      <c r="D10558">
        <v>-0.12</v>
      </c>
      <c r="E10558">
        <v>1.2999999999999999E-2</v>
      </c>
    </row>
    <row r="10559" spans="1:5">
      <c r="A10559">
        <v>19640113</v>
      </c>
      <c r="B10559">
        <v>-0.1</v>
      </c>
      <c r="C10559">
        <v>-0.01</v>
      </c>
      <c r="D10559">
        <v>0.44</v>
      </c>
      <c r="E10559">
        <v>1.2999999999999999E-2</v>
      </c>
    </row>
    <row r="10560" spans="1:5">
      <c r="A10560">
        <v>19640114</v>
      </c>
      <c r="B10560">
        <v>0.15</v>
      </c>
      <c r="C10560">
        <v>-0.34</v>
      </c>
      <c r="D10560">
        <v>0.63</v>
      </c>
      <c r="E10560">
        <v>1.2999999999999999E-2</v>
      </c>
    </row>
    <row r="10561" spans="1:5">
      <c r="A10561">
        <v>19640115</v>
      </c>
      <c r="B10561">
        <v>0.24</v>
      </c>
      <c r="C10561">
        <v>-0.27</v>
      </c>
      <c r="D10561">
        <v>-0.1</v>
      </c>
      <c r="E10561">
        <v>1.2999999999999999E-2</v>
      </c>
    </row>
    <row r="10562" spans="1:5">
      <c r="A10562">
        <v>19640116</v>
      </c>
      <c r="B10562">
        <v>-0.1</v>
      </c>
      <c r="C10562">
        <v>0.25</v>
      </c>
      <c r="D10562">
        <v>-0.32</v>
      </c>
      <c r="E10562">
        <v>1.2999999999999999E-2</v>
      </c>
    </row>
    <row r="10563" spans="1:5">
      <c r="A10563">
        <v>19640117</v>
      </c>
      <c r="B10563">
        <v>-0.02</v>
      </c>
      <c r="C10563">
        <v>0.34</v>
      </c>
      <c r="D10563">
        <v>-0.03</v>
      </c>
      <c r="E10563">
        <v>1.2999999999999999E-2</v>
      </c>
    </row>
    <row r="10564" spans="1:5">
      <c r="A10564">
        <v>19640120</v>
      </c>
      <c r="B10564">
        <v>-0.21</v>
      </c>
      <c r="C10564">
        <v>0.14000000000000001</v>
      </c>
      <c r="D10564">
        <v>-0.54</v>
      </c>
      <c r="E10564">
        <v>1.2999999999999999E-2</v>
      </c>
    </row>
    <row r="10565" spans="1:5">
      <c r="A10565">
        <v>19640121</v>
      </c>
      <c r="B10565">
        <v>0.26</v>
      </c>
      <c r="C10565">
        <v>-0.46</v>
      </c>
      <c r="D10565">
        <v>7.0000000000000007E-2</v>
      </c>
      <c r="E10565">
        <v>1.2999999999999999E-2</v>
      </c>
    </row>
    <row r="10566" spans="1:5">
      <c r="A10566">
        <v>19640122</v>
      </c>
      <c r="B10566">
        <v>0.48</v>
      </c>
      <c r="C10566">
        <v>-0.21</v>
      </c>
      <c r="D10566">
        <v>0.41</v>
      </c>
      <c r="E10566">
        <v>1.2999999999999999E-2</v>
      </c>
    </row>
    <row r="10567" spans="1:5">
      <c r="A10567">
        <v>19640123</v>
      </c>
      <c r="B10567">
        <v>0.09</v>
      </c>
      <c r="C10567">
        <v>-0.12</v>
      </c>
      <c r="D10567">
        <v>0.17</v>
      </c>
      <c r="E10567">
        <v>1.2999999999999999E-2</v>
      </c>
    </row>
    <row r="10568" spans="1:5">
      <c r="A10568">
        <v>19640124</v>
      </c>
      <c r="B10568">
        <v>0.04</v>
      </c>
      <c r="C10568">
        <v>0.24</v>
      </c>
      <c r="D10568">
        <v>0.18</v>
      </c>
      <c r="E10568">
        <v>1.2999999999999999E-2</v>
      </c>
    </row>
    <row r="10569" spans="1:5">
      <c r="A10569">
        <v>19640127</v>
      </c>
      <c r="B10569">
        <v>-0.11</v>
      </c>
      <c r="C10569">
        <v>-0.3</v>
      </c>
      <c r="D10569">
        <v>7.0000000000000007E-2</v>
      </c>
      <c r="E10569">
        <v>1.2999999999999999E-2</v>
      </c>
    </row>
    <row r="10570" spans="1:5">
      <c r="A10570">
        <v>19640128</v>
      </c>
      <c r="B10570">
        <v>-0.01</v>
      </c>
      <c r="C10570">
        <v>-0.25</v>
      </c>
      <c r="D10570">
        <v>0.18</v>
      </c>
      <c r="E10570">
        <v>1.2999999999999999E-2</v>
      </c>
    </row>
    <row r="10571" spans="1:5">
      <c r="A10571">
        <v>19640129</v>
      </c>
      <c r="B10571">
        <v>-0.57999999999999996</v>
      </c>
      <c r="C10571">
        <v>-0.03</v>
      </c>
      <c r="D10571">
        <v>-0.15</v>
      </c>
      <c r="E10571">
        <v>1.2999999999999999E-2</v>
      </c>
    </row>
    <row r="10572" spans="1:5">
      <c r="A10572">
        <v>19640130</v>
      </c>
      <c r="B10572">
        <v>0.04</v>
      </c>
      <c r="C10572">
        <v>0.11</v>
      </c>
      <c r="D10572">
        <v>-0.31</v>
      </c>
      <c r="E10572">
        <v>1.2999999999999999E-2</v>
      </c>
    </row>
    <row r="10573" spans="1:5">
      <c r="A10573">
        <v>19640131</v>
      </c>
      <c r="B10573">
        <v>0.38</v>
      </c>
      <c r="C10573">
        <v>-0.26</v>
      </c>
      <c r="D10573">
        <v>-0.19</v>
      </c>
      <c r="E10573">
        <v>1.2999999999999999E-2</v>
      </c>
    </row>
    <row r="10574" spans="1:5">
      <c r="A10574">
        <v>19640203</v>
      </c>
      <c r="B10574">
        <v>0</v>
      </c>
      <c r="C10574">
        <v>-0.06</v>
      </c>
      <c r="D10574">
        <v>0.05</v>
      </c>
      <c r="E10574">
        <v>1.4E-2</v>
      </c>
    </row>
    <row r="10575" spans="1:5">
      <c r="A10575">
        <v>19640204</v>
      </c>
      <c r="B10575">
        <v>-0.13</v>
      </c>
      <c r="C10575">
        <v>-0.21</v>
      </c>
      <c r="D10575">
        <v>-0.2</v>
      </c>
      <c r="E10575">
        <v>1.4E-2</v>
      </c>
    </row>
    <row r="10576" spans="1:5">
      <c r="A10576">
        <v>19640205</v>
      </c>
      <c r="B10576">
        <v>-0.08</v>
      </c>
      <c r="C10576">
        <v>0.01</v>
      </c>
      <c r="D10576">
        <v>0.28000000000000003</v>
      </c>
      <c r="E10576">
        <v>1.4E-2</v>
      </c>
    </row>
    <row r="10577" spans="1:5">
      <c r="A10577">
        <v>19640206</v>
      </c>
      <c r="B10577">
        <v>0.24</v>
      </c>
      <c r="C10577">
        <v>0.1</v>
      </c>
      <c r="D10577">
        <v>-0.23</v>
      </c>
      <c r="E10577">
        <v>1.4E-2</v>
      </c>
    </row>
    <row r="10578" spans="1:5">
      <c r="A10578">
        <v>19640207</v>
      </c>
      <c r="B10578">
        <v>0.37</v>
      </c>
      <c r="C10578">
        <v>0.04</v>
      </c>
      <c r="D10578">
        <v>0.12</v>
      </c>
      <c r="E10578">
        <v>1.4E-2</v>
      </c>
    </row>
    <row r="10579" spans="1:5">
      <c r="A10579">
        <v>19640210</v>
      </c>
      <c r="B10579">
        <v>-0.13</v>
      </c>
      <c r="C10579">
        <v>0.17</v>
      </c>
      <c r="D10579">
        <v>-0.22</v>
      </c>
      <c r="E10579">
        <v>1.4E-2</v>
      </c>
    </row>
    <row r="10580" spans="1:5">
      <c r="A10580">
        <v>19640211</v>
      </c>
      <c r="B10580">
        <v>0.33</v>
      </c>
      <c r="C10580">
        <v>0.03</v>
      </c>
      <c r="D10580">
        <v>-0.14000000000000001</v>
      </c>
      <c r="E10580">
        <v>1.4E-2</v>
      </c>
    </row>
    <row r="10581" spans="1:5">
      <c r="A10581">
        <v>19640212</v>
      </c>
      <c r="B10581">
        <v>0.3</v>
      </c>
      <c r="C10581">
        <v>0.02</v>
      </c>
      <c r="D10581">
        <v>0.17</v>
      </c>
      <c r="E10581">
        <v>1.4E-2</v>
      </c>
    </row>
    <row r="10582" spans="1:5">
      <c r="A10582">
        <v>19640213</v>
      </c>
      <c r="B10582">
        <v>0.08</v>
      </c>
      <c r="C10582">
        <v>0.01</v>
      </c>
      <c r="D10582">
        <v>-7.0000000000000007E-2</v>
      </c>
      <c r="E10582">
        <v>1.4E-2</v>
      </c>
    </row>
    <row r="10583" spans="1:5">
      <c r="A10583">
        <v>19640214</v>
      </c>
      <c r="B10583">
        <v>-0.04</v>
      </c>
      <c r="C10583">
        <v>0.1</v>
      </c>
      <c r="D10583">
        <v>0.23</v>
      </c>
      <c r="E10583">
        <v>1.4E-2</v>
      </c>
    </row>
    <row r="10584" spans="1:5">
      <c r="A10584">
        <v>19640217</v>
      </c>
      <c r="B10584">
        <v>0.03</v>
      </c>
      <c r="C10584">
        <v>0.09</v>
      </c>
      <c r="D10584">
        <v>0.28000000000000003</v>
      </c>
      <c r="E10584">
        <v>1.4E-2</v>
      </c>
    </row>
    <row r="10585" spans="1:5">
      <c r="A10585">
        <v>19640218</v>
      </c>
      <c r="B10585">
        <v>0.01</v>
      </c>
      <c r="C10585">
        <v>-0.26</v>
      </c>
      <c r="D10585">
        <v>0.53</v>
      </c>
      <c r="E10585">
        <v>1.4E-2</v>
      </c>
    </row>
    <row r="10586" spans="1:5">
      <c r="A10586">
        <v>19640219</v>
      </c>
      <c r="B10586">
        <v>0.11</v>
      </c>
      <c r="C10586">
        <v>-0.04</v>
      </c>
      <c r="D10586">
        <v>0.05</v>
      </c>
      <c r="E10586">
        <v>1.4E-2</v>
      </c>
    </row>
    <row r="10587" spans="1:5">
      <c r="A10587">
        <v>19640220</v>
      </c>
      <c r="B10587">
        <v>0.09</v>
      </c>
      <c r="C10587">
        <v>-0.03</v>
      </c>
      <c r="D10587">
        <v>0.7</v>
      </c>
      <c r="E10587">
        <v>1.4E-2</v>
      </c>
    </row>
    <row r="10588" spans="1:5">
      <c r="A10588">
        <v>19640224</v>
      </c>
      <c r="B10588">
        <v>0.1</v>
      </c>
      <c r="C10588">
        <v>-0.1</v>
      </c>
      <c r="D10588">
        <v>0.46</v>
      </c>
      <c r="E10588">
        <v>1.4E-2</v>
      </c>
    </row>
    <row r="10589" spans="1:5">
      <c r="A10589">
        <v>19640225</v>
      </c>
      <c r="B10589">
        <v>0.04</v>
      </c>
      <c r="C10589">
        <v>-0.12</v>
      </c>
      <c r="D10589">
        <v>0.17</v>
      </c>
      <c r="E10589">
        <v>1.4E-2</v>
      </c>
    </row>
    <row r="10590" spans="1:5">
      <c r="A10590">
        <v>19640226</v>
      </c>
      <c r="B10590">
        <v>0.28000000000000003</v>
      </c>
      <c r="C10590">
        <v>0.08</v>
      </c>
      <c r="D10590">
        <v>0.22</v>
      </c>
      <c r="E10590">
        <v>1.4E-2</v>
      </c>
    </row>
    <row r="10591" spans="1:5">
      <c r="A10591">
        <v>19640227</v>
      </c>
      <c r="B10591">
        <v>-0.27</v>
      </c>
      <c r="C10591">
        <v>0.26</v>
      </c>
      <c r="D10591">
        <v>-7.0000000000000007E-2</v>
      </c>
      <c r="E10591">
        <v>1.4E-2</v>
      </c>
    </row>
    <row r="10592" spans="1:5">
      <c r="A10592">
        <v>19640228</v>
      </c>
      <c r="B10592">
        <v>0.21</v>
      </c>
      <c r="C10592">
        <v>-0.01</v>
      </c>
      <c r="D10592">
        <v>0.42</v>
      </c>
      <c r="E10592">
        <v>1.4E-2</v>
      </c>
    </row>
    <row r="10593" spans="1:5">
      <c r="A10593">
        <v>19640302</v>
      </c>
      <c r="B10593">
        <v>0.22</v>
      </c>
      <c r="C10593">
        <v>-0.06</v>
      </c>
      <c r="D10593">
        <v>0.32</v>
      </c>
      <c r="E10593">
        <v>1.4999999999999999E-2</v>
      </c>
    </row>
    <row r="10594" spans="1:5">
      <c r="A10594">
        <v>19640303</v>
      </c>
      <c r="B10594">
        <v>0.26</v>
      </c>
      <c r="C10594">
        <v>-0.28000000000000003</v>
      </c>
      <c r="D10594">
        <v>-0.26</v>
      </c>
      <c r="E10594">
        <v>1.4999999999999999E-2</v>
      </c>
    </row>
    <row r="10595" spans="1:5">
      <c r="A10595">
        <v>19640304</v>
      </c>
      <c r="B10595">
        <v>-0.2</v>
      </c>
      <c r="C10595">
        <v>0.02</v>
      </c>
      <c r="D10595">
        <v>-0.11</v>
      </c>
      <c r="E10595">
        <v>1.4999999999999999E-2</v>
      </c>
    </row>
    <row r="10596" spans="1:5">
      <c r="A10596">
        <v>19640305</v>
      </c>
      <c r="B10596">
        <v>0</v>
      </c>
      <c r="C10596">
        <v>0.06</v>
      </c>
      <c r="D10596">
        <v>0.22</v>
      </c>
      <c r="E10596">
        <v>1.4999999999999999E-2</v>
      </c>
    </row>
    <row r="10597" spans="1:5">
      <c r="A10597">
        <v>19640306</v>
      </c>
      <c r="B10597">
        <v>0.32</v>
      </c>
      <c r="C10597">
        <v>0.41</v>
      </c>
      <c r="D10597">
        <v>0.01</v>
      </c>
      <c r="E10597">
        <v>1.4999999999999999E-2</v>
      </c>
    </row>
    <row r="10598" spans="1:5">
      <c r="A10598">
        <v>19640309</v>
      </c>
      <c r="B10598">
        <v>0.01</v>
      </c>
      <c r="C10598">
        <v>0.04</v>
      </c>
      <c r="D10598">
        <v>0.42</v>
      </c>
      <c r="E10598">
        <v>1.4999999999999999E-2</v>
      </c>
    </row>
    <row r="10599" spans="1:5">
      <c r="A10599">
        <v>19640310</v>
      </c>
      <c r="B10599">
        <v>0.28000000000000003</v>
      </c>
      <c r="C10599">
        <v>-0.41</v>
      </c>
      <c r="D10599">
        <v>0.25</v>
      </c>
      <c r="E10599">
        <v>1.4999999999999999E-2</v>
      </c>
    </row>
    <row r="10600" spans="1:5">
      <c r="A10600">
        <v>19640311</v>
      </c>
      <c r="B10600">
        <v>0.4</v>
      </c>
      <c r="C10600">
        <v>-0.26</v>
      </c>
      <c r="D10600">
        <v>0.19</v>
      </c>
      <c r="E10600">
        <v>1.4999999999999999E-2</v>
      </c>
    </row>
    <row r="10601" spans="1:5">
      <c r="A10601">
        <v>19640312</v>
      </c>
      <c r="B10601">
        <v>0.18</v>
      </c>
      <c r="C10601">
        <v>-0.05</v>
      </c>
      <c r="D10601">
        <v>0.18</v>
      </c>
      <c r="E10601">
        <v>1.4999999999999999E-2</v>
      </c>
    </row>
    <row r="10602" spans="1:5">
      <c r="A10602">
        <v>19640313</v>
      </c>
      <c r="B10602">
        <v>0.09</v>
      </c>
      <c r="C10602">
        <v>0.04</v>
      </c>
      <c r="D10602">
        <v>0.1</v>
      </c>
      <c r="E10602">
        <v>1.4999999999999999E-2</v>
      </c>
    </row>
    <row r="10603" spans="1:5">
      <c r="A10603">
        <v>19640316</v>
      </c>
      <c r="B10603">
        <v>0.03</v>
      </c>
      <c r="C10603">
        <v>0.01</v>
      </c>
      <c r="D10603">
        <v>-0.22</v>
      </c>
      <c r="E10603">
        <v>1.4999999999999999E-2</v>
      </c>
    </row>
    <row r="10604" spans="1:5">
      <c r="A10604">
        <v>19640317</v>
      </c>
      <c r="B10604">
        <v>0.19</v>
      </c>
      <c r="C10604">
        <v>-0.02</v>
      </c>
      <c r="D10604">
        <v>0.25</v>
      </c>
      <c r="E10604">
        <v>1.4999999999999999E-2</v>
      </c>
    </row>
    <row r="10605" spans="1:5">
      <c r="A10605">
        <v>19640318</v>
      </c>
      <c r="B10605">
        <v>0.1</v>
      </c>
      <c r="C10605">
        <v>-0.11</v>
      </c>
      <c r="D10605">
        <v>0.49</v>
      </c>
      <c r="E10605">
        <v>1.4999999999999999E-2</v>
      </c>
    </row>
    <row r="10606" spans="1:5">
      <c r="A10606">
        <v>19640319</v>
      </c>
      <c r="B10606">
        <v>-0.09</v>
      </c>
      <c r="C10606">
        <v>7.0000000000000007E-2</v>
      </c>
      <c r="D10606">
        <v>0.03</v>
      </c>
      <c r="E10606">
        <v>1.4999999999999999E-2</v>
      </c>
    </row>
    <row r="10607" spans="1:5">
      <c r="A10607">
        <v>19640320</v>
      </c>
      <c r="B10607">
        <v>-0.42</v>
      </c>
      <c r="C10607">
        <v>0.33</v>
      </c>
      <c r="D10607">
        <v>0.1</v>
      </c>
      <c r="E10607">
        <v>1.4999999999999999E-2</v>
      </c>
    </row>
    <row r="10608" spans="1:5">
      <c r="A10608">
        <v>19640323</v>
      </c>
      <c r="B10608">
        <v>0.01</v>
      </c>
      <c r="C10608">
        <v>0.39</v>
      </c>
      <c r="D10608">
        <v>-0.06</v>
      </c>
      <c r="E10608">
        <v>1.4999999999999999E-2</v>
      </c>
    </row>
    <row r="10609" spans="1:5">
      <c r="A10609">
        <v>19640324</v>
      </c>
      <c r="B10609">
        <v>-0.18</v>
      </c>
      <c r="C10609">
        <v>7.0000000000000007E-2</v>
      </c>
      <c r="D10609">
        <v>0.3</v>
      </c>
      <c r="E10609">
        <v>1.4999999999999999E-2</v>
      </c>
    </row>
    <row r="10610" spans="1:5">
      <c r="A10610">
        <v>19640325</v>
      </c>
      <c r="B10610">
        <v>0.24</v>
      </c>
      <c r="C10610">
        <v>0.22</v>
      </c>
      <c r="D10610">
        <v>0.6</v>
      </c>
      <c r="E10610">
        <v>1.4999999999999999E-2</v>
      </c>
    </row>
    <row r="10611" spans="1:5">
      <c r="A10611">
        <v>19640326</v>
      </c>
      <c r="B10611">
        <v>0.26</v>
      </c>
      <c r="C10611">
        <v>0.1</v>
      </c>
      <c r="D10611">
        <v>0.67</v>
      </c>
      <c r="E10611">
        <v>1.4999999999999999E-2</v>
      </c>
    </row>
    <row r="10612" spans="1:5">
      <c r="A10612">
        <v>19640330</v>
      </c>
      <c r="B10612">
        <v>-0.1</v>
      </c>
      <c r="C10612">
        <v>0.08</v>
      </c>
      <c r="D10612">
        <v>0.08</v>
      </c>
      <c r="E10612">
        <v>1.4999999999999999E-2</v>
      </c>
    </row>
    <row r="10613" spans="1:5">
      <c r="A10613">
        <v>19640331</v>
      </c>
      <c r="B10613">
        <v>-0.19</v>
      </c>
      <c r="C10613">
        <v>0.23</v>
      </c>
      <c r="D10613">
        <v>-0.3</v>
      </c>
      <c r="E10613">
        <v>1.4999999999999999E-2</v>
      </c>
    </row>
    <row r="10614" spans="1:5">
      <c r="A10614">
        <v>19640401</v>
      </c>
      <c r="B10614">
        <v>0.34</v>
      </c>
      <c r="C10614">
        <v>0.04</v>
      </c>
      <c r="D10614">
        <v>0.65</v>
      </c>
      <c r="E10614">
        <v>1.2999999999999999E-2</v>
      </c>
    </row>
    <row r="10615" spans="1:5">
      <c r="A10615">
        <v>19640402</v>
      </c>
      <c r="B10615">
        <v>0.56999999999999995</v>
      </c>
      <c r="C10615">
        <v>0</v>
      </c>
      <c r="D10615">
        <v>0.28999999999999998</v>
      </c>
      <c r="E10615">
        <v>1.2999999999999999E-2</v>
      </c>
    </row>
    <row r="10616" spans="1:5">
      <c r="A10616">
        <v>19640403</v>
      </c>
      <c r="B10616">
        <v>0.22</v>
      </c>
      <c r="C10616">
        <v>7.0000000000000007E-2</v>
      </c>
      <c r="D10616">
        <v>-0.42</v>
      </c>
      <c r="E10616">
        <v>1.2999999999999999E-2</v>
      </c>
    </row>
    <row r="10617" spans="1:5">
      <c r="A10617">
        <v>19640406</v>
      </c>
      <c r="B10617">
        <v>7.0000000000000007E-2</v>
      </c>
      <c r="C10617">
        <v>0.09</v>
      </c>
      <c r="D10617">
        <v>0.28000000000000003</v>
      </c>
      <c r="E10617">
        <v>1.2999999999999999E-2</v>
      </c>
    </row>
    <row r="10618" spans="1:5">
      <c r="A10618">
        <v>19640407</v>
      </c>
      <c r="B10618">
        <v>-0.34</v>
      </c>
      <c r="C10618">
        <v>0.26</v>
      </c>
      <c r="D10618">
        <v>-0.44</v>
      </c>
      <c r="E10618">
        <v>1.2999999999999999E-2</v>
      </c>
    </row>
    <row r="10619" spans="1:5">
      <c r="A10619">
        <v>19640408</v>
      </c>
      <c r="B10619">
        <v>0.01</v>
      </c>
      <c r="C10619">
        <v>0.34</v>
      </c>
      <c r="D10619">
        <v>0.17</v>
      </c>
      <c r="E10619">
        <v>1.2999999999999999E-2</v>
      </c>
    </row>
    <row r="10620" spans="1:5">
      <c r="A10620">
        <v>19640409</v>
      </c>
      <c r="B10620">
        <v>0</v>
      </c>
      <c r="C10620">
        <v>0.24</v>
      </c>
      <c r="D10620">
        <v>-0.16</v>
      </c>
      <c r="E10620">
        <v>1.2999999999999999E-2</v>
      </c>
    </row>
    <row r="10621" spans="1:5">
      <c r="A10621">
        <v>19640410</v>
      </c>
      <c r="B10621">
        <v>0.19</v>
      </c>
      <c r="C10621">
        <v>0.16</v>
      </c>
      <c r="D10621">
        <v>0.1</v>
      </c>
      <c r="E10621">
        <v>1.2999999999999999E-2</v>
      </c>
    </row>
    <row r="10622" spans="1:5">
      <c r="A10622">
        <v>19640413</v>
      </c>
      <c r="B10622">
        <v>-0.08</v>
      </c>
      <c r="C10622">
        <v>-0.05</v>
      </c>
      <c r="D10622">
        <v>-0.21</v>
      </c>
      <c r="E10622">
        <v>1.2999999999999999E-2</v>
      </c>
    </row>
    <row r="10623" spans="1:5">
      <c r="A10623">
        <v>19640414</v>
      </c>
      <c r="B10623">
        <v>0.19</v>
      </c>
      <c r="C10623">
        <v>-0.25</v>
      </c>
      <c r="D10623">
        <v>-0.13</v>
      </c>
      <c r="E10623">
        <v>1.2999999999999999E-2</v>
      </c>
    </row>
    <row r="10624" spans="1:5">
      <c r="A10624">
        <v>19640415</v>
      </c>
      <c r="B10624">
        <v>0.11</v>
      </c>
      <c r="C10624">
        <v>-0.01</v>
      </c>
      <c r="D10624">
        <v>-0.56000000000000005</v>
      </c>
      <c r="E10624">
        <v>1.2999999999999999E-2</v>
      </c>
    </row>
    <row r="10625" spans="1:5">
      <c r="A10625">
        <v>19640416</v>
      </c>
      <c r="B10625">
        <v>0.08</v>
      </c>
      <c r="C10625">
        <v>-0.2</v>
      </c>
      <c r="D10625">
        <v>-7.0000000000000007E-2</v>
      </c>
      <c r="E10625">
        <v>1.2999999999999999E-2</v>
      </c>
    </row>
    <row r="10626" spans="1:5">
      <c r="A10626">
        <v>19640417</v>
      </c>
      <c r="B10626">
        <v>0.38</v>
      </c>
      <c r="C10626">
        <v>-0.4</v>
      </c>
      <c r="D10626">
        <v>0.27</v>
      </c>
      <c r="E10626">
        <v>1.2999999999999999E-2</v>
      </c>
    </row>
    <row r="10627" spans="1:5">
      <c r="A10627">
        <v>19640420</v>
      </c>
      <c r="B10627">
        <v>-7.0000000000000007E-2</v>
      </c>
      <c r="C10627">
        <v>-0.2</v>
      </c>
      <c r="D10627">
        <v>-0.16</v>
      </c>
      <c r="E10627">
        <v>1.2999999999999999E-2</v>
      </c>
    </row>
    <row r="10628" spans="1:5">
      <c r="A10628">
        <v>19640421</v>
      </c>
      <c r="B10628">
        <v>-0.01</v>
      </c>
      <c r="C10628">
        <v>-0.08</v>
      </c>
      <c r="D10628">
        <v>-0.1</v>
      </c>
      <c r="E10628">
        <v>1.2999999999999999E-2</v>
      </c>
    </row>
    <row r="10629" spans="1:5">
      <c r="A10629">
        <v>19640422</v>
      </c>
      <c r="B10629">
        <v>-0.05</v>
      </c>
      <c r="C10629">
        <v>-0.18</v>
      </c>
      <c r="D10629">
        <v>0.21</v>
      </c>
      <c r="E10629">
        <v>1.2999999999999999E-2</v>
      </c>
    </row>
    <row r="10630" spans="1:5">
      <c r="A10630">
        <v>19640423</v>
      </c>
      <c r="B10630">
        <v>-0.16</v>
      </c>
      <c r="C10630">
        <v>-0.3</v>
      </c>
      <c r="D10630">
        <v>-0.03</v>
      </c>
      <c r="E10630">
        <v>1.2999999999999999E-2</v>
      </c>
    </row>
    <row r="10631" spans="1:5">
      <c r="A10631">
        <v>19640424</v>
      </c>
      <c r="B10631">
        <v>-0.77</v>
      </c>
      <c r="C10631">
        <v>-0.15</v>
      </c>
      <c r="D10631">
        <v>-0.41</v>
      </c>
      <c r="E10631">
        <v>1.2999999999999999E-2</v>
      </c>
    </row>
    <row r="10632" spans="1:5">
      <c r="A10632">
        <v>19640427</v>
      </c>
      <c r="B10632">
        <v>-0.54</v>
      </c>
      <c r="C10632">
        <v>-0.04</v>
      </c>
      <c r="D10632">
        <v>0.22</v>
      </c>
      <c r="E10632">
        <v>1.2999999999999999E-2</v>
      </c>
    </row>
    <row r="10633" spans="1:5">
      <c r="A10633">
        <v>19640428</v>
      </c>
      <c r="B10633">
        <v>0.64</v>
      </c>
      <c r="C10633">
        <v>-0.27</v>
      </c>
      <c r="D10633">
        <v>0.77</v>
      </c>
      <c r="E10633">
        <v>1.2999999999999999E-2</v>
      </c>
    </row>
    <row r="10634" spans="1:5">
      <c r="A10634">
        <v>19640429</v>
      </c>
      <c r="B10634">
        <v>-0.4</v>
      </c>
      <c r="C10634">
        <v>-0.2</v>
      </c>
      <c r="D10634">
        <v>-0.7</v>
      </c>
      <c r="E10634">
        <v>1.2999999999999999E-2</v>
      </c>
    </row>
    <row r="10635" spans="1:5">
      <c r="A10635">
        <v>19640430</v>
      </c>
      <c r="B10635">
        <v>-0.25</v>
      </c>
      <c r="C10635">
        <v>-0.26</v>
      </c>
      <c r="D10635">
        <v>-0.05</v>
      </c>
      <c r="E10635">
        <v>1.2999999999999999E-2</v>
      </c>
    </row>
    <row r="10636" spans="1:5">
      <c r="A10636">
        <v>19640501</v>
      </c>
      <c r="B10636">
        <v>0.78</v>
      </c>
      <c r="C10636">
        <v>-0.16</v>
      </c>
      <c r="D10636">
        <v>0.32</v>
      </c>
      <c r="E10636">
        <v>1.2999999999999999E-2</v>
      </c>
    </row>
    <row r="10637" spans="1:5">
      <c r="A10637">
        <v>19640504</v>
      </c>
      <c r="B10637">
        <v>0.45</v>
      </c>
      <c r="C10637">
        <v>0.05</v>
      </c>
      <c r="D10637">
        <v>0.22</v>
      </c>
      <c r="E10637">
        <v>1.2999999999999999E-2</v>
      </c>
    </row>
    <row r="10638" spans="1:5">
      <c r="A10638">
        <v>19640505</v>
      </c>
      <c r="B10638">
        <v>0.46</v>
      </c>
      <c r="C10638">
        <v>-0.51</v>
      </c>
      <c r="D10638">
        <v>0.12</v>
      </c>
      <c r="E10638">
        <v>1.2999999999999999E-2</v>
      </c>
    </row>
    <row r="10639" spans="1:5">
      <c r="A10639">
        <v>19640506</v>
      </c>
      <c r="B10639">
        <v>0.26</v>
      </c>
      <c r="C10639">
        <v>-0.22</v>
      </c>
      <c r="D10639">
        <v>0.19</v>
      </c>
      <c r="E10639">
        <v>1.2999999999999999E-2</v>
      </c>
    </row>
    <row r="10640" spans="1:5">
      <c r="A10640">
        <v>19640507</v>
      </c>
      <c r="B10640">
        <v>0.11</v>
      </c>
      <c r="C10640">
        <v>-0.14000000000000001</v>
      </c>
      <c r="D10640">
        <v>0.73</v>
      </c>
      <c r="E10640">
        <v>1.2999999999999999E-2</v>
      </c>
    </row>
    <row r="10641" spans="1:5">
      <c r="A10641">
        <v>19640508</v>
      </c>
      <c r="B10641">
        <v>-0.18</v>
      </c>
      <c r="C10641">
        <v>0</v>
      </c>
      <c r="D10641">
        <v>0.1</v>
      </c>
      <c r="E10641">
        <v>1.2999999999999999E-2</v>
      </c>
    </row>
    <row r="10642" spans="1:5">
      <c r="A10642">
        <v>19640511</v>
      </c>
      <c r="B10642">
        <v>-0.03</v>
      </c>
      <c r="C10642">
        <v>0.04</v>
      </c>
      <c r="D10642">
        <v>0.02</v>
      </c>
      <c r="E10642">
        <v>1.2999999999999999E-2</v>
      </c>
    </row>
    <row r="10643" spans="1:5">
      <c r="A10643">
        <v>19640512</v>
      </c>
      <c r="B10643">
        <v>0.32</v>
      </c>
      <c r="C10643">
        <v>-0.08</v>
      </c>
      <c r="D10643">
        <v>0.03</v>
      </c>
      <c r="E10643">
        <v>1.2999999999999999E-2</v>
      </c>
    </row>
    <row r="10644" spans="1:5">
      <c r="A10644">
        <v>19640513</v>
      </c>
      <c r="B10644">
        <v>-0.25</v>
      </c>
      <c r="C10644">
        <v>0.01</v>
      </c>
      <c r="D10644">
        <v>-0.17</v>
      </c>
      <c r="E10644">
        <v>1.2999999999999999E-2</v>
      </c>
    </row>
    <row r="10645" spans="1:5">
      <c r="A10645">
        <v>19640514</v>
      </c>
      <c r="B10645">
        <v>-0.11</v>
      </c>
      <c r="C10645">
        <v>0.26</v>
      </c>
      <c r="D10645">
        <v>-0.03</v>
      </c>
      <c r="E10645">
        <v>1.2999999999999999E-2</v>
      </c>
    </row>
    <row r="10646" spans="1:5">
      <c r="A10646">
        <v>19640515</v>
      </c>
      <c r="B10646">
        <v>0.15</v>
      </c>
      <c r="C10646">
        <v>-0.2</v>
      </c>
      <c r="D10646">
        <v>-0.05</v>
      </c>
      <c r="E10646">
        <v>1.2999999999999999E-2</v>
      </c>
    </row>
    <row r="10647" spans="1:5">
      <c r="A10647">
        <v>19640518</v>
      </c>
      <c r="B10647">
        <v>-0.33</v>
      </c>
      <c r="C10647">
        <v>0.01</v>
      </c>
      <c r="D10647">
        <v>-0.21</v>
      </c>
      <c r="E10647">
        <v>1.2999999999999999E-2</v>
      </c>
    </row>
    <row r="10648" spans="1:5">
      <c r="A10648">
        <v>19640519</v>
      </c>
      <c r="B10648">
        <v>-0.44</v>
      </c>
      <c r="C10648">
        <v>0.34</v>
      </c>
      <c r="D10648">
        <v>-0.15</v>
      </c>
      <c r="E10648">
        <v>1.2999999999999999E-2</v>
      </c>
    </row>
    <row r="10649" spans="1:5">
      <c r="A10649">
        <v>19640520</v>
      </c>
      <c r="B10649">
        <v>0.42</v>
      </c>
      <c r="C10649">
        <v>-0.24</v>
      </c>
      <c r="D10649">
        <v>0.43</v>
      </c>
      <c r="E10649">
        <v>1.2999999999999999E-2</v>
      </c>
    </row>
    <row r="10650" spans="1:5">
      <c r="A10650">
        <v>19640521</v>
      </c>
      <c r="B10650">
        <v>7.0000000000000007E-2</v>
      </c>
      <c r="C10650">
        <v>0.04</v>
      </c>
      <c r="D10650">
        <v>-0.2</v>
      </c>
      <c r="E10650">
        <v>1.2999999999999999E-2</v>
      </c>
    </row>
    <row r="10651" spans="1:5">
      <c r="A10651">
        <v>19640522</v>
      </c>
      <c r="B10651">
        <v>0.05</v>
      </c>
      <c r="C10651">
        <v>0.13</v>
      </c>
      <c r="D10651">
        <v>7.0000000000000007E-2</v>
      </c>
      <c r="E10651">
        <v>1.2999999999999999E-2</v>
      </c>
    </row>
    <row r="10652" spans="1:5">
      <c r="A10652">
        <v>19640525</v>
      </c>
      <c r="B10652">
        <v>-0.12</v>
      </c>
      <c r="C10652">
        <v>-0.14000000000000001</v>
      </c>
      <c r="D10652">
        <v>0.08</v>
      </c>
      <c r="E10652">
        <v>1.2999999999999999E-2</v>
      </c>
    </row>
    <row r="10653" spans="1:5">
      <c r="A10653">
        <v>19640526</v>
      </c>
      <c r="B10653">
        <v>-0.17</v>
      </c>
      <c r="C10653">
        <v>0.1</v>
      </c>
      <c r="D10653">
        <v>0.15</v>
      </c>
      <c r="E10653">
        <v>1.2999999999999999E-2</v>
      </c>
    </row>
    <row r="10654" spans="1:5">
      <c r="A10654">
        <v>19640527</v>
      </c>
      <c r="B10654">
        <v>-0.15</v>
      </c>
      <c r="C10654">
        <v>-0.27</v>
      </c>
      <c r="D10654">
        <v>0.23</v>
      </c>
      <c r="E10654">
        <v>1.2999999999999999E-2</v>
      </c>
    </row>
    <row r="10655" spans="1:5">
      <c r="A10655">
        <v>19640528</v>
      </c>
      <c r="B10655">
        <v>0.16</v>
      </c>
      <c r="C10655">
        <v>0.12</v>
      </c>
      <c r="D10655">
        <v>0.02</v>
      </c>
      <c r="E10655">
        <v>1.2999999999999999E-2</v>
      </c>
    </row>
    <row r="10656" spans="1:5">
      <c r="A10656">
        <v>19640601</v>
      </c>
      <c r="B10656">
        <v>-0.35</v>
      </c>
      <c r="C10656">
        <v>0.02</v>
      </c>
      <c r="D10656">
        <v>0.04</v>
      </c>
      <c r="E10656">
        <v>1.4E-2</v>
      </c>
    </row>
    <row r="10657" spans="1:5">
      <c r="A10657">
        <v>19640602</v>
      </c>
      <c r="B10657">
        <v>-0.52</v>
      </c>
      <c r="C10657">
        <v>-7.0000000000000007E-2</v>
      </c>
      <c r="D10657">
        <v>-7.0000000000000007E-2</v>
      </c>
      <c r="E10657">
        <v>1.4E-2</v>
      </c>
    </row>
    <row r="10658" spans="1:5">
      <c r="A10658">
        <v>19640603</v>
      </c>
      <c r="B10658">
        <v>-0.26</v>
      </c>
      <c r="C10658">
        <v>-0.22</v>
      </c>
      <c r="D10658">
        <v>0.18</v>
      </c>
      <c r="E10658">
        <v>1.4E-2</v>
      </c>
    </row>
    <row r="10659" spans="1:5">
      <c r="A10659">
        <v>19640604</v>
      </c>
      <c r="B10659">
        <v>-1.03</v>
      </c>
      <c r="C10659">
        <v>0.04</v>
      </c>
      <c r="D10659">
        <v>-0.33</v>
      </c>
      <c r="E10659">
        <v>1.4E-2</v>
      </c>
    </row>
    <row r="10660" spans="1:5">
      <c r="A10660">
        <v>19640605</v>
      </c>
      <c r="B10660">
        <v>0.42</v>
      </c>
      <c r="C10660">
        <v>-0.16</v>
      </c>
      <c r="D10660">
        <v>0.16</v>
      </c>
      <c r="E10660">
        <v>1.4E-2</v>
      </c>
    </row>
    <row r="10661" spans="1:5">
      <c r="A10661">
        <v>19640608</v>
      </c>
      <c r="B10661">
        <v>-0.46</v>
      </c>
      <c r="C10661">
        <v>0.06</v>
      </c>
      <c r="D10661">
        <v>-0.16</v>
      </c>
      <c r="E10661">
        <v>1.4E-2</v>
      </c>
    </row>
    <row r="10662" spans="1:5">
      <c r="A10662">
        <v>19640609</v>
      </c>
      <c r="B10662">
        <v>0.56000000000000005</v>
      </c>
      <c r="C10662">
        <v>-0.24</v>
      </c>
      <c r="D10662">
        <v>0.45</v>
      </c>
      <c r="E10662">
        <v>1.4E-2</v>
      </c>
    </row>
    <row r="10663" spans="1:5">
      <c r="A10663">
        <v>19640610</v>
      </c>
      <c r="B10663">
        <v>0.37</v>
      </c>
      <c r="C10663">
        <v>0.04</v>
      </c>
      <c r="D10663">
        <v>-0.19</v>
      </c>
      <c r="E10663">
        <v>1.4E-2</v>
      </c>
    </row>
    <row r="10664" spans="1:5">
      <c r="A10664">
        <v>19640611</v>
      </c>
      <c r="B10664">
        <v>0.3</v>
      </c>
      <c r="C10664">
        <v>0.08</v>
      </c>
      <c r="D10664">
        <v>-0.36</v>
      </c>
      <c r="E10664">
        <v>1.4E-2</v>
      </c>
    </row>
    <row r="10665" spans="1:5">
      <c r="A10665">
        <v>19640612</v>
      </c>
      <c r="B10665">
        <v>-0.23</v>
      </c>
      <c r="C10665">
        <v>0.15</v>
      </c>
      <c r="D10665">
        <v>0.09</v>
      </c>
      <c r="E10665">
        <v>1.4E-2</v>
      </c>
    </row>
    <row r="10666" spans="1:5">
      <c r="A10666">
        <v>19640615</v>
      </c>
      <c r="B10666">
        <v>0.45</v>
      </c>
      <c r="C10666">
        <v>-0.03</v>
      </c>
      <c r="D10666">
        <v>0.05</v>
      </c>
      <c r="E10666">
        <v>1.4E-2</v>
      </c>
    </row>
    <row r="10667" spans="1:5">
      <c r="A10667">
        <v>19640616</v>
      </c>
      <c r="B10667">
        <v>0.51</v>
      </c>
      <c r="C10667">
        <v>-0.06</v>
      </c>
      <c r="D10667">
        <v>0.35</v>
      </c>
      <c r="E10667">
        <v>1.4E-2</v>
      </c>
    </row>
    <row r="10668" spans="1:5">
      <c r="A10668">
        <v>19640617</v>
      </c>
      <c r="B10668">
        <v>0.51</v>
      </c>
      <c r="C10668">
        <v>-0.1</v>
      </c>
      <c r="D10668">
        <v>0.13</v>
      </c>
      <c r="E10668">
        <v>1.4E-2</v>
      </c>
    </row>
    <row r="10669" spans="1:5">
      <c r="A10669">
        <v>19640618</v>
      </c>
      <c r="B10669">
        <v>0</v>
      </c>
      <c r="C10669">
        <v>0.01</v>
      </c>
      <c r="D10669">
        <v>0.09</v>
      </c>
      <c r="E10669">
        <v>1.4E-2</v>
      </c>
    </row>
    <row r="10670" spans="1:5">
      <c r="A10670">
        <v>19640619</v>
      </c>
      <c r="B10670">
        <v>0.1</v>
      </c>
      <c r="C10670">
        <v>-0.01</v>
      </c>
      <c r="D10670">
        <v>0.11</v>
      </c>
      <c r="E10670">
        <v>1.4E-2</v>
      </c>
    </row>
    <row r="10671" spans="1:5">
      <c r="A10671">
        <v>19640622</v>
      </c>
      <c r="B10671">
        <v>0.25</v>
      </c>
      <c r="C10671">
        <v>-0.28000000000000003</v>
      </c>
      <c r="D10671">
        <v>0.36</v>
      </c>
      <c r="E10671">
        <v>1.4E-2</v>
      </c>
    </row>
    <row r="10672" spans="1:5">
      <c r="A10672">
        <v>19640623</v>
      </c>
      <c r="B10672">
        <v>-0.38</v>
      </c>
      <c r="C10672">
        <v>0.34</v>
      </c>
      <c r="D10672">
        <v>-0.24</v>
      </c>
      <c r="E10672">
        <v>1.4E-2</v>
      </c>
    </row>
    <row r="10673" spans="1:5">
      <c r="A10673">
        <v>19640624</v>
      </c>
      <c r="B10673">
        <v>0.35</v>
      </c>
      <c r="C10673">
        <v>0.03</v>
      </c>
      <c r="D10673">
        <v>0.22</v>
      </c>
      <c r="E10673">
        <v>1.4E-2</v>
      </c>
    </row>
    <row r="10674" spans="1:5">
      <c r="A10674">
        <v>19640625</v>
      </c>
      <c r="B10674">
        <v>0.2</v>
      </c>
      <c r="C10674">
        <v>-0.06</v>
      </c>
      <c r="D10674">
        <v>-0.02</v>
      </c>
      <c r="E10674">
        <v>1.4E-2</v>
      </c>
    </row>
    <row r="10675" spans="1:5">
      <c r="A10675">
        <v>19640626</v>
      </c>
      <c r="B10675">
        <v>0.26</v>
      </c>
      <c r="C10675">
        <v>0.17</v>
      </c>
      <c r="D10675">
        <v>0.15</v>
      </c>
      <c r="E10675">
        <v>1.4E-2</v>
      </c>
    </row>
    <row r="10676" spans="1:5">
      <c r="A10676">
        <v>19640629</v>
      </c>
      <c r="B10676">
        <v>0.18</v>
      </c>
      <c r="C10676">
        <v>0.02</v>
      </c>
      <c r="D10676">
        <v>-0.18</v>
      </c>
      <c r="E10676">
        <v>1.4E-2</v>
      </c>
    </row>
    <row r="10677" spans="1:5">
      <c r="A10677">
        <v>19640630</v>
      </c>
      <c r="B10677">
        <v>0.03</v>
      </c>
      <c r="C10677">
        <v>0</v>
      </c>
      <c r="D10677">
        <v>-0.16</v>
      </c>
      <c r="E10677">
        <v>1.4E-2</v>
      </c>
    </row>
    <row r="10678" spans="1:5">
      <c r="A10678">
        <v>19640701</v>
      </c>
      <c r="B10678">
        <v>0.62</v>
      </c>
      <c r="C10678">
        <v>-0.26</v>
      </c>
      <c r="D10678">
        <v>0.38</v>
      </c>
      <c r="E10678">
        <v>1.2999999999999999E-2</v>
      </c>
    </row>
    <row r="10679" spans="1:5">
      <c r="A10679">
        <v>19640702</v>
      </c>
      <c r="B10679">
        <v>0.39</v>
      </c>
      <c r="C10679">
        <v>0.13</v>
      </c>
      <c r="D10679">
        <v>-0.26</v>
      </c>
      <c r="E10679">
        <v>1.2999999999999999E-2</v>
      </c>
    </row>
    <row r="10680" spans="1:5">
      <c r="A10680">
        <v>19640706</v>
      </c>
      <c r="B10680">
        <v>0.41</v>
      </c>
      <c r="C10680">
        <v>-0.15</v>
      </c>
      <c r="D10680">
        <v>-0.08</v>
      </c>
      <c r="E10680">
        <v>1.2999999999999999E-2</v>
      </c>
    </row>
    <row r="10681" spans="1:5">
      <c r="A10681">
        <v>19640707</v>
      </c>
      <c r="B10681">
        <v>0.15</v>
      </c>
      <c r="C10681">
        <v>-0.17</v>
      </c>
      <c r="D10681">
        <v>0.11</v>
      </c>
      <c r="E10681">
        <v>1.2999999999999999E-2</v>
      </c>
    </row>
    <row r="10682" spans="1:5">
      <c r="A10682">
        <v>19640708</v>
      </c>
      <c r="B10682">
        <v>0.02</v>
      </c>
      <c r="C10682">
        <v>0.08</v>
      </c>
      <c r="D10682">
        <v>0.11</v>
      </c>
      <c r="E10682">
        <v>1.2999999999999999E-2</v>
      </c>
    </row>
    <row r="10683" spans="1:5">
      <c r="A10683">
        <v>19640709</v>
      </c>
      <c r="B10683">
        <v>0.13</v>
      </c>
      <c r="C10683">
        <v>0.33</v>
      </c>
      <c r="D10683">
        <v>-0.11</v>
      </c>
      <c r="E10683">
        <v>1.2999999999999999E-2</v>
      </c>
    </row>
    <row r="10684" spans="1:5">
      <c r="A10684">
        <v>19640710</v>
      </c>
      <c r="B10684">
        <v>0.19</v>
      </c>
      <c r="C10684">
        <v>-0.01</v>
      </c>
      <c r="D10684">
        <v>0.43</v>
      </c>
      <c r="E10684">
        <v>1.2999999999999999E-2</v>
      </c>
    </row>
    <row r="10685" spans="1:5">
      <c r="A10685">
        <v>19640713</v>
      </c>
      <c r="B10685">
        <v>-7.0000000000000007E-2</v>
      </c>
      <c r="C10685">
        <v>0.08</v>
      </c>
      <c r="D10685">
        <v>0.04</v>
      </c>
      <c r="E10685">
        <v>1.2999999999999999E-2</v>
      </c>
    </row>
    <row r="10686" spans="1:5">
      <c r="A10686">
        <v>19640714</v>
      </c>
      <c r="B10686">
        <v>-0.28999999999999998</v>
      </c>
      <c r="C10686">
        <v>0.19</v>
      </c>
      <c r="D10686">
        <v>0.1</v>
      </c>
      <c r="E10686">
        <v>1.2999999999999999E-2</v>
      </c>
    </row>
    <row r="10687" spans="1:5">
      <c r="A10687">
        <v>19640715</v>
      </c>
      <c r="B10687">
        <v>0.37</v>
      </c>
      <c r="C10687">
        <v>-0.01</v>
      </c>
      <c r="D10687">
        <v>-0.36</v>
      </c>
      <c r="E10687">
        <v>1.2999999999999999E-2</v>
      </c>
    </row>
    <row r="10688" spans="1:5">
      <c r="A10688">
        <v>19640716</v>
      </c>
      <c r="B10688">
        <v>0.31</v>
      </c>
      <c r="C10688">
        <v>-0.19</v>
      </c>
      <c r="D10688">
        <v>0.18</v>
      </c>
      <c r="E10688">
        <v>1.2999999999999999E-2</v>
      </c>
    </row>
    <row r="10689" spans="1:5">
      <c r="A10689">
        <v>19640717</v>
      </c>
      <c r="B10689">
        <v>0.44</v>
      </c>
      <c r="C10689">
        <v>-0.14000000000000001</v>
      </c>
      <c r="D10689">
        <v>-0.28000000000000003</v>
      </c>
      <c r="E10689">
        <v>1.2999999999999999E-2</v>
      </c>
    </row>
    <row r="10690" spans="1:5">
      <c r="A10690">
        <v>19640720</v>
      </c>
      <c r="B10690">
        <v>-0.31</v>
      </c>
      <c r="C10690">
        <v>0.18</v>
      </c>
      <c r="D10690">
        <v>0.09</v>
      </c>
      <c r="E10690">
        <v>1.2999999999999999E-2</v>
      </c>
    </row>
    <row r="10691" spans="1:5">
      <c r="A10691">
        <v>19640721</v>
      </c>
      <c r="B10691">
        <v>-0.19</v>
      </c>
      <c r="C10691">
        <v>0.21</v>
      </c>
      <c r="D10691">
        <v>-0.13</v>
      </c>
      <c r="E10691">
        <v>1.2999999999999999E-2</v>
      </c>
    </row>
    <row r="10692" spans="1:5">
      <c r="A10692">
        <v>19640722</v>
      </c>
      <c r="B10692">
        <v>0.02</v>
      </c>
      <c r="C10692">
        <v>-0.03</v>
      </c>
      <c r="D10692">
        <v>0.01</v>
      </c>
      <c r="E10692">
        <v>1.2999999999999999E-2</v>
      </c>
    </row>
    <row r="10693" spans="1:5">
      <c r="A10693">
        <v>19640723</v>
      </c>
      <c r="B10693">
        <v>-0.03</v>
      </c>
      <c r="C10693">
        <v>0.17</v>
      </c>
      <c r="D10693">
        <v>0.12</v>
      </c>
      <c r="E10693">
        <v>1.2999999999999999E-2</v>
      </c>
    </row>
    <row r="10694" spans="1:5">
      <c r="A10694">
        <v>19640724</v>
      </c>
      <c r="B10694">
        <v>-0.03</v>
      </c>
      <c r="C10694">
        <v>-0.02</v>
      </c>
      <c r="D10694">
        <v>-0.05</v>
      </c>
      <c r="E10694">
        <v>1.2999999999999999E-2</v>
      </c>
    </row>
    <row r="10695" spans="1:5">
      <c r="A10695">
        <v>19640727</v>
      </c>
      <c r="B10695">
        <v>-0.48</v>
      </c>
      <c r="C10695">
        <v>-0.15</v>
      </c>
      <c r="D10695">
        <v>0.28999999999999998</v>
      </c>
      <c r="E10695">
        <v>1.2999999999999999E-2</v>
      </c>
    </row>
    <row r="10696" spans="1:5">
      <c r="A10696">
        <v>19640728</v>
      </c>
      <c r="B10696">
        <v>-0.24</v>
      </c>
      <c r="C10696">
        <v>0.04</v>
      </c>
      <c r="D10696">
        <v>0.06</v>
      </c>
      <c r="E10696">
        <v>1.2999999999999999E-2</v>
      </c>
    </row>
    <row r="10697" spans="1:5">
      <c r="A10697">
        <v>19640729</v>
      </c>
      <c r="B10697">
        <v>0.13</v>
      </c>
      <c r="C10697">
        <v>-0.06</v>
      </c>
      <c r="D10697">
        <v>-0.02</v>
      </c>
      <c r="E10697">
        <v>1.2999999999999999E-2</v>
      </c>
    </row>
    <row r="10698" spans="1:5">
      <c r="A10698">
        <v>19640730</v>
      </c>
      <c r="B10698">
        <v>0.13</v>
      </c>
      <c r="C10698">
        <v>-7.0000000000000007E-2</v>
      </c>
      <c r="D10698">
        <v>-0.01</v>
      </c>
      <c r="E10698">
        <v>1.2999999999999999E-2</v>
      </c>
    </row>
    <row r="10699" spans="1:5">
      <c r="A10699">
        <v>19640731</v>
      </c>
      <c r="B10699">
        <v>7.0000000000000007E-2</v>
      </c>
      <c r="C10699">
        <v>0.05</v>
      </c>
      <c r="D10699">
        <v>0.1</v>
      </c>
      <c r="E10699">
        <v>1.2999999999999999E-2</v>
      </c>
    </row>
    <row r="10700" spans="1:5">
      <c r="A10700">
        <v>19640803</v>
      </c>
      <c r="B10700">
        <v>-0.24</v>
      </c>
      <c r="C10700">
        <v>-0.28000000000000003</v>
      </c>
      <c r="D10700">
        <v>0.23</v>
      </c>
      <c r="E10700">
        <v>1.2999999999999999E-2</v>
      </c>
    </row>
    <row r="10701" spans="1:5">
      <c r="A10701">
        <v>19640804</v>
      </c>
      <c r="B10701">
        <v>-1.1299999999999999</v>
      </c>
      <c r="C10701">
        <v>-0.09</v>
      </c>
      <c r="D10701">
        <v>-0.04</v>
      </c>
      <c r="E10701">
        <v>1.2999999999999999E-2</v>
      </c>
    </row>
    <row r="10702" spans="1:5">
      <c r="A10702">
        <v>19640805</v>
      </c>
      <c r="B10702">
        <v>0.16</v>
      </c>
      <c r="C10702">
        <v>-0.39</v>
      </c>
      <c r="D10702">
        <v>0.05</v>
      </c>
      <c r="E10702">
        <v>1.2999999999999999E-2</v>
      </c>
    </row>
    <row r="10703" spans="1:5">
      <c r="A10703">
        <v>19640806</v>
      </c>
      <c r="B10703">
        <v>-0.87</v>
      </c>
      <c r="C10703">
        <v>0.44</v>
      </c>
      <c r="D10703">
        <v>-0.09</v>
      </c>
      <c r="E10703">
        <v>1.2999999999999999E-2</v>
      </c>
    </row>
    <row r="10704" spans="1:5">
      <c r="A10704">
        <v>19640807</v>
      </c>
      <c r="B10704">
        <v>0.56000000000000005</v>
      </c>
      <c r="C10704">
        <v>-0.01</v>
      </c>
      <c r="D10704">
        <v>-0.14000000000000001</v>
      </c>
      <c r="E10704">
        <v>1.2999999999999999E-2</v>
      </c>
    </row>
    <row r="10705" spans="1:5">
      <c r="A10705">
        <v>19640810</v>
      </c>
      <c r="B10705">
        <v>0.02</v>
      </c>
      <c r="C10705">
        <v>0.12</v>
      </c>
      <c r="D10705">
        <v>-0.2</v>
      </c>
      <c r="E10705">
        <v>1.2999999999999999E-2</v>
      </c>
    </row>
    <row r="10706" spans="1:5">
      <c r="A10706">
        <v>19640811</v>
      </c>
      <c r="B10706">
        <v>-0.01</v>
      </c>
      <c r="C10706">
        <v>0.08</v>
      </c>
      <c r="D10706">
        <v>0.17</v>
      </c>
      <c r="E10706">
        <v>1.2999999999999999E-2</v>
      </c>
    </row>
    <row r="10707" spans="1:5">
      <c r="A10707">
        <v>19640812</v>
      </c>
      <c r="B10707">
        <v>0.5</v>
      </c>
      <c r="C10707">
        <v>0.15</v>
      </c>
      <c r="D10707">
        <v>-0.05</v>
      </c>
      <c r="E10707">
        <v>1.2999999999999999E-2</v>
      </c>
    </row>
    <row r="10708" spans="1:5">
      <c r="A10708">
        <v>19640813</v>
      </c>
      <c r="B10708">
        <v>0.28000000000000003</v>
      </c>
      <c r="C10708">
        <v>0.01</v>
      </c>
      <c r="D10708">
        <v>0.14000000000000001</v>
      </c>
      <c r="E10708">
        <v>1.2999999999999999E-2</v>
      </c>
    </row>
    <row r="10709" spans="1:5">
      <c r="A10709">
        <v>19640814</v>
      </c>
      <c r="B10709">
        <v>-0.1</v>
      </c>
      <c r="C10709">
        <v>0.2</v>
      </c>
      <c r="D10709">
        <v>0.05</v>
      </c>
      <c r="E10709">
        <v>1.2999999999999999E-2</v>
      </c>
    </row>
    <row r="10710" spans="1:5">
      <c r="A10710">
        <v>19640817</v>
      </c>
      <c r="B10710">
        <v>-0.01</v>
      </c>
      <c r="C10710">
        <v>-0.09</v>
      </c>
      <c r="D10710">
        <v>-0.2</v>
      </c>
      <c r="E10710">
        <v>1.2999999999999999E-2</v>
      </c>
    </row>
    <row r="10711" spans="1:5">
      <c r="A10711">
        <v>19640818</v>
      </c>
      <c r="B10711">
        <v>0.06</v>
      </c>
      <c r="C10711">
        <v>-0.16</v>
      </c>
      <c r="D10711">
        <v>0.35</v>
      </c>
      <c r="E10711">
        <v>1.2999999999999999E-2</v>
      </c>
    </row>
    <row r="10712" spans="1:5">
      <c r="A10712">
        <v>19640819</v>
      </c>
      <c r="B10712">
        <v>-0.09</v>
      </c>
      <c r="C10712">
        <v>0.01</v>
      </c>
      <c r="D10712">
        <v>0.04</v>
      </c>
      <c r="E10712">
        <v>1.2999999999999999E-2</v>
      </c>
    </row>
    <row r="10713" spans="1:5">
      <c r="A10713">
        <v>19640820</v>
      </c>
      <c r="B10713">
        <v>-0.44</v>
      </c>
      <c r="C10713">
        <v>-0.03</v>
      </c>
      <c r="D10713">
        <v>-0.26</v>
      </c>
      <c r="E10713">
        <v>1.2999999999999999E-2</v>
      </c>
    </row>
    <row r="10714" spans="1:5">
      <c r="A10714">
        <v>19640821</v>
      </c>
      <c r="B10714">
        <v>0.16</v>
      </c>
      <c r="C10714">
        <v>0.09</v>
      </c>
      <c r="D10714">
        <v>-0.08</v>
      </c>
      <c r="E10714">
        <v>1.2999999999999999E-2</v>
      </c>
    </row>
    <row r="10715" spans="1:5">
      <c r="A10715">
        <v>19640824</v>
      </c>
      <c r="B10715">
        <v>-0.2</v>
      </c>
      <c r="C10715">
        <v>0.01</v>
      </c>
      <c r="D10715">
        <v>0.51</v>
      </c>
      <c r="E10715">
        <v>1.2999999999999999E-2</v>
      </c>
    </row>
    <row r="10716" spans="1:5">
      <c r="A10716">
        <v>19640825</v>
      </c>
      <c r="B10716">
        <v>-0.5</v>
      </c>
      <c r="C10716">
        <v>0.15</v>
      </c>
      <c r="D10716">
        <v>-0.33</v>
      </c>
      <c r="E10716">
        <v>1.2999999999999999E-2</v>
      </c>
    </row>
    <row r="10717" spans="1:5">
      <c r="A10717">
        <v>19640826</v>
      </c>
      <c r="B10717">
        <v>-0.18</v>
      </c>
      <c r="C10717">
        <v>-0.02</v>
      </c>
      <c r="D10717">
        <v>-0.01</v>
      </c>
      <c r="E10717">
        <v>1.2999999999999999E-2</v>
      </c>
    </row>
    <row r="10718" spans="1:5">
      <c r="A10718">
        <v>19640827</v>
      </c>
      <c r="B10718">
        <v>0.48</v>
      </c>
      <c r="C10718">
        <v>-0.27</v>
      </c>
      <c r="D10718">
        <v>0.03</v>
      </c>
      <c r="E10718">
        <v>1.2999999999999999E-2</v>
      </c>
    </row>
    <row r="10719" spans="1:5">
      <c r="A10719">
        <v>19640828</v>
      </c>
      <c r="B10719">
        <v>0.32</v>
      </c>
      <c r="C10719">
        <v>-0.05</v>
      </c>
      <c r="D10719">
        <v>-0.13</v>
      </c>
      <c r="E10719">
        <v>1.2999999999999999E-2</v>
      </c>
    </row>
    <row r="10720" spans="1:5">
      <c r="A10720">
        <v>19640831</v>
      </c>
      <c r="B10720">
        <v>-0.21</v>
      </c>
      <c r="C10720">
        <v>0.27</v>
      </c>
      <c r="D10720">
        <v>-7.0000000000000007E-2</v>
      </c>
      <c r="E10720">
        <v>1.2999999999999999E-2</v>
      </c>
    </row>
    <row r="10721" spans="1:5">
      <c r="A10721">
        <v>19640901</v>
      </c>
      <c r="B10721">
        <v>0.46</v>
      </c>
      <c r="C10721">
        <v>-0.2</v>
      </c>
      <c r="D10721">
        <v>0.52</v>
      </c>
      <c r="E10721">
        <v>1.2999999999999999E-2</v>
      </c>
    </row>
    <row r="10722" spans="1:5">
      <c r="A10722">
        <v>19640902</v>
      </c>
      <c r="B10722">
        <v>0.2</v>
      </c>
      <c r="C10722">
        <v>0.13</v>
      </c>
      <c r="D10722">
        <v>0.18</v>
      </c>
      <c r="E10722">
        <v>1.2999999999999999E-2</v>
      </c>
    </row>
    <row r="10723" spans="1:5">
      <c r="A10723">
        <v>19640903</v>
      </c>
      <c r="B10723">
        <v>0.25</v>
      </c>
      <c r="C10723">
        <v>-0.14000000000000001</v>
      </c>
      <c r="D10723">
        <v>-0.22</v>
      </c>
      <c r="E10723">
        <v>1.2999999999999999E-2</v>
      </c>
    </row>
    <row r="10724" spans="1:5">
      <c r="A10724">
        <v>19640904</v>
      </c>
      <c r="B10724">
        <v>0.21</v>
      </c>
      <c r="C10724">
        <v>0.03</v>
      </c>
      <c r="D10724">
        <v>0.03</v>
      </c>
      <c r="E10724">
        <v>1.2999999999999999E-2</v>
      </c>
    </row>
    <row r="10725" spans="1:5">
      <c r="A10725">
        <v>19640908</v>
      </c>
      <c r="B10725">
        <v>0.12</v>
      </c>
      <c r="C10725">
        <v>0</v>
      </c>
      <c r="D10725">
        <v>-0.01</v>
      </c>
      <c r="E10725">
        <v>1.2999999999999999E-2</v>
      </c>
    </row>
    <row r="10726" spans="1:5">
      <c r="A10726">
        <v>19640909</v>
      </c>
      <c r="B10726">
        <v>0.19</v>
      </c>
      <c r="C10726">
        <v>-0.23</v>
      </c>
      <c r="D10726">
        <v>0.33</v>
      </c>
      <c r="E10726">
        <v>1.2999999999999999E-2</v>
      </c>
    </row>
    <row r="10727" spans="1:5">
      <c r="A10727">
        <v>19640910</v>
      </c>
      <c r="B10727">
        <v>0.08</v>
      </c>
      <c r="C10727">
        <v>-7.0000000000000007E-2</v>
      </c>
      <c r="D10727">
        <v>0.24</v>
      </c>
      <c r="E10727">
        <v>1.2999999999999999E-2</v>
      </c>
    </row>
    <row r="10728" spans="1:5">
      <c r="A10728">
        <v>19640911</v>
      </c>
      <c r="B10728">
        <v>0.33</v>
      </c>
      <c r="C10728">
        <v>-0.28999999999999998</v>
      </c>
      <c r="D10728">
        <v>0.34</v>
      </c>
      <c r="E10728">
        <v>1.2999999999999999E-2</v>
      </c>
    </row>
    <row r="10729" spans="1:5">
      <c r="A10729">
        <v>19640914</v>
      </c>
      <c r="B10729">
        <v>-0.24</v>
      </c>
      <c r="C10729">
        <v>-0.06</v>
      </c>
      <c r="D10729">
        <v>0.39</v>
      </c>
      <c r="E10729">
        <v>1.2999999999999999E-2</v>
      </c>
    </row>
    <row r="10730" spans="1:5">
      <c r="A10730">
        <v>19640915</v>
      </c>
      <c r="B10730">
        <v>-0.24</v>
      </c>
      <c r="C10730">
        <v>0.12</v>
      </c>
      <c r="D10730">
        <v>-0.09</v>
      </c>
      <c r="E10730">
        <v>1.2999999999999999E-2</v>
      </c>
    </row>
    <row r="10731" spans="1:5">
      <c r="A10731">
        <v>19640916</v>
      </c>
      <c r="B10731">
        <v>0.27</v>
      </c>
      <c r="C10731">
        <v>-0.1</v>
      </c>
      <c r="D10731">
        <v>0.23</v>
      </c>
      <c r="E10731">
        <v>1.2999999999999999E-2</v>
      </c>
    </row>
    <row r="10732" spans="1:5">
      <c r="A10732">
        <v>19640917</v>
      </c>
      <c r="B10732">
        <v>0.59</v>
      </c>
      <c r="C10732">
        <v>-0.17</v>
      </c>
      <c r="D10732">
        <v>0.21</v>
      </c>
      <c r="E10732">
        <v>1.2999999999999999E-2</v>
      </c>
    </row>
    <row r="10733" spans="1:5">
      <c r="A10733">
        <v>19640918</v>
      </c>
      <c r="B10733">
        <v>-0.34</v>
      </c>
      <c r="C10733">
        <v>0.16</v>
      </c>
      <c r="D10733">
        <v>-0.24</v>
      </c>
      <c r="E10733">
        <v>1.2999999999999999E-2</v>
      </c>
    </row>
    <row r="10734" spans="1:5">
      <c r="A10734">
        <v>19640921</v>
      </c>
      <c r="B10734">
        <v>0.4</v>
      </c>
      <c r="C10734">
        <v>-0.13</v>
      </c>
      <c r="D10734">
        <v>0.13</v>
      </c>
      <c r="E10734">
        <v>1.2999999999999999E-2</v>
      </c>
    </row>
    <row r="10735" spans="1:5">
      <c r="A10735">
        <v>19640922</v>
      </c>
      <c r="B10735">
        <v>0.04</v>
      </c>
      <c r="C10735">
        <v>0.18</v>
      </c>
      <c r="D10735">
        <v>-0.21</v>
      </c>
      <c r="E10735">
        <v>1.2999999999999999E-2</v>
      </c>
    </row>
    <row r="10736" spans="1:5">
      <c r="A10736">
        <v>19640923</v>
      </c>
      <c r="B10736">
        <v>0.01</v>
      </c>
      <c r="C10736">
        <v>0.12</v>
      </c>
      <c r="D10736">
        <v>0.21</v>
      </c>
      <c r="E10736">
        <v>1.2999999999999999E-2</v>
      </c>
    </row>
    <row r="10737" spans="1:5">
      <c r="A10737">
        <v>19640924</v>
      </c>
      <c r="B10737">
        <v>0.1</v>
      </c>
      <c r="C10737">
        <v>-0.12</v>
      </c>
      <c r="D10737">
        <v>0.03</v>
      </c>
      <c r="E10737">
        <v>1.2999999999999999E-2</v>
      </c>
    </row>
    <row r="10738" spans="1:5">
      <c r="A10738">
        <v>19640925</v>
      </c>
      <c r="B10738">
        <v>0.2</v>
      </c>
      <c r="C10738">
        <v>0.09</v>
      </c>
      <c r="D10738">
        <v>-0.37</v>
      </c>
      <c r="E10738">
        <v>1.2999999999999999E-2</v>
      </c>
    </row>
    <row r="10739" spans="1:5">
      <c r="A10739">
        <v>19640928</v>
      </c>
      <c r="B10739">
        <v>7.0000000000000007E-2</v>
      </c>
      <c r="C10739">
        <v>-0.05</v>
      </c>
      <c r="D10739">
        <v>-0.08</v>
      </c>
      <c r="E10739">
        <v>1.2999999999999999E-2</v>
      </c>
    </row>
    <row r="10740" spans="1:5">
      <c r="A10740">
        <v>19640929</v>
      </c>
      <c r="B10740">
        <v>-0.01</v>
      </c>
      <c r="C10740">
        <v>0</v>
      </c>
      <c r="D10740">
        <v>-0.09</v>
      </c>
      <c r="E10740">
        <v>1.2999999999999999E-2</v>
      </c>
    </row>
    <row r="10741" spans="1:5">
      <c r="A10741">
        <v>19640930</v>
      </c>
      <c r="B10741">
        <v>-0.03</v>
      </c>
      <c r="C10741">
        <v>0.15</v>
      </c>
      <c r="D10741">
        <v>-0.09</v>
      </c>
      <c r="E10741">
        <v>1.2999999999999999E-2</v>
      </c>
    </row>
    <row r="10742" spans="1:5">
      <c r="A10742">
        <v>19641001</v>
      </c>
      <c r="B10742">
        <v>-0.14000000000000001</v>
      </c>
      <c r="C10742">
        <v>0.09</v>
      </c>
      <c r="D10742">
        <v>0.12</v>
      </c>
      <c r="E10742">
        <v>1.2999999999999999E-2</v>
      </c>
    </row>
    <row r="10743" spans="1:5">
      <c r="A10743">
        <v>19641002</v>
      </c>
      <c r="B10743">
        <v>0.24</v>
      </c>
      <c r="C10743">
        <v>-0.24</v>
      </c>
      <c r="D10743">
        <v>0.16</v>
      </c>
      <c r="E10743">
        <v>1.2999999999999999E-2</v>
      </c>
    </row>
    <row r="10744" spans="1:5">
      <c r="A10744">
        <v>19641005</v>
      </c>
      <c r="B10744">
        <v>0.41</v>
      </c>
      <c r="C10744">
        <v>-0.27</v>
      </c>
      <c r="D10744">
        <v>0.39</v>
      </c>
      <c r="E10744">
        <v>1.2999999999999999E-2</v>
      </c>
    </row>
    <row r="10745" spans="1:5">
      <c r="A10745">
        <v>19641006</v>
      </c>
      <c r="B10745">
        <v>0.02</v>
      </c>
      <c r="C10745">
        <v>-0.09</v>
      </c>
      <c r="D10745">
        <v>0.15</v>
      </c>
      <c r="E10745">
        <v>1.2999999999999999E-2</v>
      </c>
    </row>
    <row r="10746" spans="1:5">
      <c r="A10746">
        <v>19641007</v>
      </c>
      <c r="B10746">
        <v>-0.02</v>
      </c>
      <c r="C10746">
        <v>-0.12</v>
      </c>
      <c r="D10746">
        <v>0.09</v>
      </c>
      <c r="E10746">
        <v>1.2999999999999999E-2</v>
      </c>
    </row>
    <row r="10747" spans="1:5">
      <c r="A10747">
        <v>19641008</v>
      </c>
      <c r="B10747">
        <v>0.24</v>
      </c>
      <c r="C10747">
        <v>-0.03</v>
      </c>
      <c r="D10747">
        <v>0.18</v>
      </c>
      <c r="E10747">
        <v>1.2999999999999999E-2</v>
      </c>
    </row>
    <row r="10748" spans="1:5">
      <c r="A10748">
        <v>19641009</v>
      </c>
      <c r="B10748">
        <v>0.19</v>
      </c>
      <c r="C10748">
        <v>0.01</v>
      </c>
      <c r="D10748">
        <v>0.1</v>
      </c>
      <c r="E10748">
        <v>1.2999999999999999E-2</v>
      </c>
    </row>
    <row r="10749" spans="1:5">
      <c r="A10749">
        <v>19641012</v>
      </c>
      <c r="B10749">
        <v>0.06</v>
      </c>
      <c r="C10749">
        <v>0.2</v>
      </c>
      <c r="D10749">
        <v>-0.06</v>
      </c>
      <c r="E10749">
        <v>1.2999999999999999E-2</v>
      </c>
    </row>
    <row r="10750" spans="1:5">
      <c r="A10750">
        <v>19641013</v>
      </c>
      <c r="B10750">
        <v>-0.25</v>
      </c>
      <c r="C10750">
        <v>0.03</v>
      </c>
      <c r="D10750">
        <v>0.34</v>
      </c>
      <c r="E10750">
        <v>1.2999999999999999E-2</v>
      </c>
    </row>
    <row r="10751" spans="1:5">
      <c r="A10751">
        <v>19641014</v>
      </c>
      <c r="B10751">
        <v>-0.17</v>
      </c>
      <c r="C10751">
        <v>0.03</v>
      </c>
      <c r="D10751">
        <v>0.15</v>
      </c>
      <c r="E10751">
        <v>1.2999999999999999E-2</v>
      </c>
    </row>
    <row r="10752" spans="1:5">
      <c r="A10752">
        <v>19641015</v>
      </c>
      <c r="B10752">
        <v>-0.7</v>
      </c>
      <c r="C10752">
        <v>-0.37</v>
      </c>
      <c r="D10752">
        <v>-0.17</v>
      </c>
      <c r="E10752">
        <v>1.2999999999999999E-2</v>
      </c>
    </row>
    <row r="10753" spans="1:5">
      <c r="A10753">
        <v>19641016</v>
      </c>
      <c r="B10753">
        <v>0.7</v>
      </c>
      <c r="C10753">
        <v>0.38</v>
      </c>
      <c r="D10753">
        <v>0.06</v>
      </c>
      <c r="E10753">
        <v>1.2999999999999999E-2</v>
      </c>
    </row>
    <row r="10754" spans="1:5">
      <c r="A10754">
        <v>19641019</v>
      </c>
      <c r="B10754">
        <v>0.13</v>
      </c>
      <c r="C10754">
        <v>0.3</v>
      </c>
      <c r="D10754">
        <v>0.15</v>
      </c>
      <c r="E10754">
        <v>1.2999999999999999E-2</v>
      </c>
    </row>
    <row r="10755" spans="1:5">
      <c r="A10755">
        <v>19641020</v>
      </c>
      <c r="B10755">
        <v>0.25</v>
      </c>
      <c r="C10755">
        <v>-0.03</v>
      </c>
      <c r="D10755">
        <v>0.28999999999999998</v>
      </c>
      <c r="E10755">
        <v>1.2999999999999999E-2</v>
      </c>
    </row>
    <row r="10756" spans="1:5">
      <c r="A10756">
        <v>19641021</v>
      </c>
      <c r="B10756">
        <v>-0.06</v>
      </c>
      <c r="C10756">
        <v>-0.03</v>
      </c>
      <c r="D10756">
        <v>0</v>
      </c>
      <c r="E10756">
        <v>1.2999999999999999E-2</v>
      </c>
    </row>
    <row r="10757" spans="1:5">
      <c r="A10757">
        <v>19641022</v>
      </c>
      <c r="B10757">
        <v>-0.16</v>
      </c>
      <c r="C10757">
        <v>0.11</v>
      </c>
      <c r="D10757">
        <v>0.04</v>
      </c>
      <c r="E10757">
        <v>1.2999999999999999E-2</v>
      </c>
    </row>
    <row r="10758" spans="1:5">
      <c r="A10758">
        <v>19641023</v>
      </c>
      <c r="B10758">
        <v>0.2</v>
      </c>
      <c r="C10758">
        <v>-0.08</v>
      </c>
      <c r="D10758">
        <v>0.01</v>
      </c>
      <c r="E10758">
        <v>1.2999999999999999E-2</v>
      </c>
    </row>
    <row r="10759" spans="1:5">
      <c r="A10759">
        <v>19641026</v>
      </c>
      <c r="B10759">
        <v>-0.17</v>
      </c>
      <c r="C10759">
        <v>0.23</v>
      </c>
      <c r="D10759">
        <v>0.23</v>
      </c>
      <c r="E10759">
        <v>1.2999999999999999E-2</v>
      </c>
    </row>
    <row r="10760" spans="1:5">
      <c r="A10760">
        <v>19641027</v>
      </c>
      <c r="B10760">
        <v>-0.04</v>
      </c>
      <c r="C10760">
        <v>0.02</v>
      </c>
      <c r="D10760">
        <v>-0.11</v>
      </c>
      <c r="E10760">
        <v>1.2999999999999999E-2</v>
      </c>
    </row>
    <row r="10761" spans="1:5">
      <c r="A10761">
        <v>19641028</v>
      </c>
      <c r="B10761">
        <v>-0.35</v>
      </c>
      <c r="C10761">
        <v>0.06</v>
      </c>
      <c r="D10761">
        <v>-0.53</v>
      </c>
      <c r="E10761">
        <v>1.2999999999999999E-2</v>
      </c>
    </row>
    <row r="10762" spans="1:5">
      <c r="A10762">
        <v>19641029</v>
      </c>
      <c r="B10762">
        <v>0.05</v>
      </c>
      <c r="C10762">
        <v>0.08</v>
      </c>
      <c r="D10762">
        <v>-0.16</v>
      </c>
      <c r="E10762">
        <v>1.2999999999999999E-2</v>
      </c>
    </row>
    <row r="10763" spans="1:5">
      <c r="A10763">
        <v>19641030</v>
      </c>
      <c r="B10763">
        <v>0.18</v>
      </c>
      <c r="C10763">
        <v>0.2</v>
      </c>
      <c r="D10763">
        <v>-0.26</v>
      </c>
      <c r="E10763">
        <v>1.2999999999999999E-2</v>
      </c>
    </row>
    <row r="10764" spans="1:5">
      <c r="A10764">
        <v>19641102</v>
      </c>
      <c r="B10764">
        <v>0.43</v>
      </c>
      <c r="C10764">
        <v>-0.15</v>
      </c>
      <c r="D10764">
        <v>-0.28000000000000003</v>
      </c>
      <c r="E10764">
        <v>1.4999999999999999E-2</v>
      </c>
    </row>
    <row r="10765" spans="1:5">
      <c r="A10765">
        <v>19641104</v>
      </c>
      <c r="B10765">
        <v>-0.04</v>
      </c>
      <c r="C10765">
        <v>-0.09</v>
      </c>
      <c r="D10765">
        <v>0.22</v>
      </c>
      <c r="E10765">
        <v>1.4999999999999999E-2</v>
      </c>
    </row>
    <row r="10766" spans="1:5">
      <c r="A10766">
        <v>19641105</v>
      </c>
      <c r="B10766">
        <v>0</v>
      </c>
      <c r="C10766">
        <v>-0.1</v>
      </c>
      <c r="D10766">
        <v>-0.52</v>
      </c>
      <c r="E10766">
        <v>1.4999999999999999E-2</v>
      </c>
    </row>
    <row r="10767" spans="1:5">
      <c r="A10767">
        <v>19641106</v>
      </c>
      <c r="B10767">
        <v>0.19</v>
      </c>
      <c r="C10767">
        <v>-0.16</v>
      </c>
      <c r="D10767">
        <v>-0.13</v>
      </c>
      <c r="E10767">
        <v>1.4999999999999999E-2</v>
      </c>
    </row>
    <row r="10768" spans="1:5">
      <c r="A10768">
        <v>19641109</v>
      </c>
      <c r="B10768">
        <v>-0.05</v>
      </c>
      <c r="C10768">
        <v>0.05</v>
      </c>
      <c r="D10768">
        <v>-0.49</v>
      </c>
      <c r="E10768">
        <v>1.4999999999999999E-2</v>
      </c>
    </row>
    <row r="10769" spans="1:5">
      <c r="A10769">
        <v>19641110</v>
      </c>
      <c r="B10769">
        <v>-0.41</v>
      </c>
      <c r="C10769">
        <v>0.09</v>
      </c>
      <c r="D10769">
        <v>-0.19</v>
      </c>
      <c r="E10769">
        <v>1.4999999999999999E-2</v>
      </c>
    </row>
    <row r="10770" spans="1:5">
      <c r="A10770">
        <v>19641111</v>
      </c>
      <c r="B10770">
        <v>0.26</v>
      </c>
      <c r="C10770">
        <v>-0.14000000000000001</v>
      </c>
      <c r="D10770">
        <v>0.53</v>
      </c>
      <c r="E10770">
        <v>1.4999999999999999E-2</v>
      </c>
    </row>
    <row r="10771" spans="1:5">
      <c r="A10771">
        <v>19641112</v>
      </c>
      <c r="B10771">
        <v>0.18</v>
      </c>
      <c r="C10771">
        <v>0.2</v>
      </c>
      <c r="D10771">
        <v>0.23</v>
      </c>
      <c r="E10771">
        <v>1.4999999999999999E-2</v>
      </c>
    </row>
    <row r="10772" spans="1:5">
      <c r="A10772">
        <v>19641113</v>
      </c>
      <c r="B10772">
        <v>0.1</v>
      </c>
      <c r="C10772">
        <v>0.35</v>
      </c>
      <c r="D10772">
        <v>-0.27</v>
      </c>
      <c r="E10772">
        <v>1.4999999999999999E-2</v>
      </c>
    </row>
    <row r="10773" spans="1:5">
      <c r="A10773">
        <v>19641116</v>
      </c>
      <c r="B10773">
        <v>0.43</v>
      </c>
      <c r="C10773">
        <v>0.01</v>
      </c>
      <c r="D10773">
        <v>-0.53</v>
      </c>
      <c r="E10773">
        <v>1.4999999999999999E-2</v>
      </c>
    </row>
    <row r="10774" spans="1:5">
      <c r="A10774">
        <v>19641117</v>
      </c>
      <c r="B10774">
        <v>0.45</v>
      </c>
      <c r="C10774">
        <v>-0.31</v>
      </c>
      <c r="D10774">
        <v>0.04</v>
      </c>
      <c r="E10774">
        <v>1.4999999999999999E-2</v>
      </c>
    </row>
    <row r="10775" spans="1:5">
      <c r="A10775">
        <v>19641118</v>
      </c>
      <c r="B10775">
        <v>0.24</v>
      </c>
      <c r="C10775">
        <v>-0.08</v>
      </c>
      <c r="D10775">
        <v>-0.02</v>
      </c>
      <c r="E10775">
        <v>1.4999999999999999E-2</v>
      </c>
    </row>
    <row r="10776" spans="1:5">
      <c r="A10776">
        <v>19641119</v>
      </c>
      <c r="B10776">
        <v>-0.01</v>
      </c>
      <c r="C10776">
        <v>0.01</v>
      </c>
      <c r="D10776">
        <v>-0.32</v>
      </c>
      <c r="E10776">
        <v>1.4999999999999999E-2</v>
      </c>
    </row>
    <row r="10777" spans="1:5">
      <c r="A10777">
        <v>19641120</v>
      </c>
      <c r="B10777">
        <v>0.1</v>
      </c>
      <c r="C10777">
        <v>0.04</v>
      </c>
      <c r="D10777">
        <v>-0.03</v>
      </c>
      <c r="E10777">
        <v>1.4999999999999999E-2</v>
      </c>
    </row>
    <row r="10778" spans="1:5">
      <c r="A10778">
        <v>19641123</v>
      </c>
      <c r="B10778">
        <v>-0.24</v>
      </c>
      <c r="C10778">
        <v>0.12</v>
      </c>
      <c r="D10778">
        <v>0.06</v>
      </c>
      <c r="E10778">
        <v>1.4999999999999999E-2</v>
      </c>
    </row>
    <row r="10779" spans="1:5">
      <c r="A10779">
        <v>19641124</v>
      </c>
      <c r="B10779">
        <v>-0.26</v>
      </c>
      <c r="C10779">
        <v>0.08</v>
      </c>
      <c r="D10779">
        <v>0.03</v>
      </c>
      <c r="E10779">
        <v>1.4999999999999999E-2</v>
      </c>
    </row>
    <row r="10780" spans="1:5">
      <c r="A10780">
        <v>19641125</v>
      </c>
      <c r="B10780">
        <v>-0.21</v>
      </c>
      <c r="C10780">
        <v>0.35</v>
      </c>
      <c r="D10780">
        <v>-0.12</v>
      </c>
      <c r="E10780">
        <v>1.4999999999999999E-2</v>
      </c>
    </row>
    <row r="10781" spans="1:5">
      <c r="A10781">
        <v>19641127</v>
      </c>
      <c r="B10781">
        <v>-0.31</v>
      </c>
      <c r="C10781">
        <v>0.18</v>
      </c>
      <c r="D10781">
        <v>-0.12</v>
      </c>
      <c r="E10781">
        <v>1.4999999999999999E-2</v>
      </c>
    </row>
    <row r="10782" spans="1:5">
      <c r="A10782">
        <v>19641130</v>
      </c>
      <c r="B10782">
        <v>-0.87</v>
      </c>
      <c r="C10782">
        <v>0.16</v>
      </c>
      <c r="D10782">
        <v>-0.15</v>
      </c>
      <c r="E10782">
        <v>1.4999999999999999E-2</v>
      </c>
    </row>
    <row r="10783" spans="1:5">
      <c r="A10783">
        <v>19641201</v>
      </c>
      <c r="B10783">
        <v>-1</v>
      </c>
      <c r="C10783">
        <v>0.17</v>
      </c>
      <c r="D10783">
        <v>-0.2</v>
      </c>
      <c r="E10783">
        <v>1.4E-2</v>
      </c>
    </row>
    <row r="10784" spans="1:5">
      <c r="A10784">
        <v>19641202</v>
      </c>
      <c r="B10784">
        <v>0.28000000000000003</v>
      </c>
      <c r="C10784">
        <v>-0.28000000000000003</v>
      </c>
      <c r="D10784">
        <v>0.01</v>
      </c>
      <c r="E10784">
        <v>1.4E-2</v>
      </c>
    </row>
    <row r="10785" spans="1:5">
      <c r="A10785">
        <v>19641203</v>
      </c>
      <c r="B10785">
        <v>0.39</v>
      </c>
      <c r="C10785">
        <v>-0.06</v>
      </c>
      <c r="D10785">
        <v>0.12</v>
      </c>
      <c r="E10785">
        <v>1.4E-2</v>
      </c>
    </row>
    <row r="10786" spans="1:5">
      <c r="A10786">
        <v>19641204</v>
      </c>
      <c r="B10786">
        <v>0.18</v>
      </c>
      <c r="C10786">
        <v>0.02</v>
      </c>
      <c r="D10786">
        <v>-0.18</v>
      </c>
      <c r="E10786">
        <v>1.4E-2</v>
      </c>
    </row>
    <row r="10787" spans="1:5">
      <c r="A10787">
        <v>19641207</v>
      </c>
      <c r="B10787">
        <v>-0.01</v>
      </c>
      <c r="C10787">
        <v>-0.02</v>
      </c>
      <c r="D10787">
        <v>-0.17</v>
      </c>
      <c r="E10787">
        <v>1.4E-2</v>
      </c>
    </row>
    <row r="10788" spans="1:5">
      <c r="A10788">
        <v>19641208</v>
      </c>
      <c r="B10788">
        <v>-0.37</v>
      </c>
      <c r="C10788">
        <v>-0.08</v>
      </c>
      <c r="D10788">
        <v>-0.56999999999999995</v>
      </c>
      <c r="E10788">
        <v>1.4E-2</v>
      </c>
    </row>
    <row r="10789" spans="1:5">
      <c r="A10789">
        <v>19641209</v>
      </c>
      <c r="B10789">
        <v>-0.67</v>
      </c>
      <c r="C10789">
        <v>-0.19</v>
      </c>
      <c r="D10789">
        <v>-0.09</v>
      </c>
      <c r="E10789">
        <v>1.4E-2</v>
      </c>
    </row>
    <row r="10790" spans="1:5">
      <c r="A10790">
        <v>19641210</v>
      </c>
      <c r="B10790">
        <v>-0.04</v>
      </c>
      <c r="C10790">
        <v>-0.12</v>
      </c>
      <c r="D10790">
        <v>0.2</v>
      </c>
      <c r="E10790">
        <v>1.4E-2</v>
      </c>
    </row>
    <row r="10791" spans="1:5">
      <c r="A10791">
        <v>19641211</v>
      </c>
      <c r="B10791">
        <v>0.22</v>
      </c>
      <c r="C10791">
        <v>0.09</v>
      </c>
      <c r="D10791">
        <v>0.03</v>
      </c>
      <c r="E10791">
        <v>1.4E-2</v>
      </c>
    </row>
    <row r="10792" spans="1:5">
      <c r="A10792">
        <v>19641214</v>
      </c>
      <c r="B10792">
        <v>-0.26</v>
      </c>
      <c r="C10792">
        <v>0.18</v>
      </c>
      <c r="D10792">
        <v>-0.32</v>
      </c>
      <c r="E10792">
        <v>1.4E-2</v>
      </c>
    </row>
    <row r="10793" spans="1:5">
      <c r="A10793">
        <v>19641215</v>
      </c>
      <c r="B10793">
        <v>-0.35</v>
      </c>
      <c r="C10793">
        <v>-0.18</v>
      </c>
      <c r="D10793">
        <v>-0.19</v>
      </c>
      <c r="E10793">
        <v>1.4E-2</v>
      </c>
    </row>
    <row r="10794" spans="1:5">
      <c r="A10794">
        <v>19641216</v>
      </c>
      <c r="B10794">
        <v>0.4</v>
      </c>
      <c r="C10794">
        <v>0.16</v>
      </c>
      <c r="D10794">
        <v>-0.27</v>
      </c>
      <c r="E10794">
        <v>1.4E-2</v>
      </c>
    </row>
    <row r="10795" spans="1:5">
      <c r="A10795">
        <v>19641217</v>
      </c>
      <c r="B10795">
        <v>0.36</v>
      </c>
      <c r="C10795">
        <v>0.03</v>
      </c>
      <c r="D10795">
        <v>0.26</v>
      </c>
      <c r="E10795">
        <v>1.4E-2</v>
      </c>
    </row>
    <row r="10796" spans="1:5">
      <c r="A10796">
        <v>19641218</v>
      </c>
      <c r="B10796">
        <v>0.47</v>
      </c>
      <c r="C10796">
        <v>0</v>
      </c>
      <c r="D10796">
        <v>-0.05</v>
      </c>
      <c r="E10796">
        <v>1.4E-2</v>
      </c>
    </row>
    <row r="10797" spans="1:5">
      <c r="A10797">
        <v>19641221</v>
      </c>
      <c r="B10797">
        <v>7.0000000000000007E-2</v>
      </c>
      <c r="C10797">
        <v>0.04</v>
      </c>
      <c r="D10797">
        <v>-0.08</v>
      </c>
      <c r="E10797">
        <v>1.4E-2</v>
      </c>
    </row>
    <row r="10798" spans="1:5">
      <c r="A10798">
        <v>19641222</v>
      </c>
      <c r="B10798">
        <v>-7.0000000000000007E-2</v>
      </c>
      <c r="C10798">
        <v>0.04</v>
      </c>
      <c r="D10798">
        <v>-0.32</v>
      </c>
      <c r="E10798">
        <v>1.4E-2</v>
      </c>
    </row>
    <row r="10799" spans="1:5">
      <c r="A10799">
        <v>19641223</v>
      </c>
      <c r="B10799">
        <v>-0.2</v>
      </c>
      <c r="C10799">
        <v>0.13</v>
      </c>
      <c r="D10799">
        <v>-0.22</v>
      </c>
      <c r="E10799">
        <v>1.4E-2</v>
      </c>
    </row>
    <row r="10800" spans="1:5">
      <c r="A10800">
        <v>19641224</v>
      </c>
      <c r="B10800">
        <v>0.01</v>
      </c>
      <c r="C10800">
        <v>0.09</v>
      </c>
      <c r="D10800">
        <v>0.08</v>
      </c>
      <c r="E10800">
        <v>1.4E-2</v>
      </c>
    </row>
    <row r="10801" spans="1:5">
      <c r="A10801">
        <v>19641228</v>
      </c>
      <c r="B10801">
        <v>-0.11</v>
      </c>
      <c r="C10801">
        <v>0.02</v>
      </c>
      <c r="D10801">
        <v>-0.18</v>
      </c>
      <c r="E10801">
        <v>1.4E-2</v>
      </c>
    </row>
    <row r="10802" spans="1:5">
      <c r="A10802">
        <v>19641229</v>
      </c>
      <c r="B10802">
        <v>-0.31</v>
      </c>
      <c r="C10802">
        <v>-0.08</v>
      </c>
      <c r="D10802">
        <v>0.02</v>
      </c>
      <c r="E10802">
        <v>1.4E-2</v>
      </c>
    </row>
    <row r="10803" spans="1:5">
      <c r="A10803">
        <v>19641230</v>
      </c>
      <c r="B10803">
        <v>0.56999999999999995</v>
      </c>
      <c r="C10803">
        <v>-0.06</v>
      </c>
      <c r="D10803">
        <v>-0.26</v>
      </c>
      <c r="E10803">
        <v>1.4E-2</v>
      </c>
    </row>
    <row r="10804" spans="1:5">
      <c r="A10804">
        <v>19641231</v>
      </c>
      <c r="B10804">
        <v>0.49</v>
      </c>
      <c r="C10804">
        <v>-0.1</v>
      </c>
      <c r="D10804">
        <v>-0.13</v>
      </c>
      <c r="E10804">
        <v>1.4E-2</v>
      </c>
    </row>
    <row r="10805" spans="1:5">
      <c r="A10805">
        <v>19650104</v>
      </c>
      <c r="B10805">
        <v>-0.45</v>
      </c>
      <c r="C10805">
        <v>0.71</v>
      </c>
      <c r="D10805">
        <v>-0.08</v>
      </c>
      <c r="E10805">
        <v>1.4E-2</v>
      </c>
    </row>
    <row r="10806" spans="1:5">
      <c r="A10806">
        <v>19650105</v>
      </c>
      <c r="B10806">
        <v>0.49</v>
      </c>
      <c r="C10806">
        <v>0.39</v>
      </c>
      <c r="D10806">
        <v>-0.1</v>
      </c>
      <c r="E10806">
        <v>1.4E-2</v>
      </c>
    </row>
    <row r="10807" spans="1:5">
      <c r="A10807">
        <v>19650106</v>
      </c>
      <c r="B10807">
        <v>0.34</v>
      </c>
      <c r="C10807">
        <v>0.19</v>
      </c>
      <c r="D10807">
        <v>0.44</v>
      </c>
      <c r="E10807">
        <v>1.4E-2</v>
      </c>
    </row>
    <row r="10808" spans="1:5">
      <c r="A10808">
        <v>19650107</v>
      </c>
      <c r="B10808">
        <v>0.4</v>
      </c>
      <c r="C10808">
        <v>7.0000000000000007E-2</v>
      </c>
      <c r="D10808">
        <v>0.18</v>
      </c>
      <c r="E10808">
        <v>1.4E-2</v>
      </c>
    </row>
    <row r="10809" spans="1:5">
      <c r="A10809">
        <v>19650108</v>
      </c>
      <c r="B10809">
        <v>0.17</v>
      </c>
      <c r="C10809">
        <v>0.18</v>
      </c>
      <c r="D10809">
        <v>-0.2</v>
      </c>
      <c r="E10809">
        <v>1.4E-2</v>
      </c>
    </row>
    <row r="10810" spans="1:5">
      <c r="A10810">
        <v>19650111</v>
      </c>
      <c r="B10810">
        <v>0.06</v>
      </c>
      <c r="C10810">
        <v>7.0000000000000007E-2</v>
      </c>
      <c r="D10810">
        <v>0.09</v>
      </c>
      <c r="E10810">
        <v>1.4E-2</v>
      </c>
    </row>
    <row r="10811" spans="1:5">
      <c r="A10811">
        <v>19650112</v>
      </c>
      <c r="B10811">
        <v>0.28000000000000003</v>
      </c>
      <c r="C10811">
        <v>0.19</v>
      </c>
      <c r="D10811">
        <v>-0.09</v>
      </c>
      <c r="E10811">
        <v>1.4E-2</v>
      </c>
    </row>
    <row r="10812" spans="1:5">
      <c r="A10812">
        <v>19650113</v>
      </c>
      <c r="B10812">
        <v>0.28000000000000003</v>
      </c>
      <c r="C10812">
        <v>0.22</v>
      </c>
      <c r="D10812">
        <v>-0.02</v>
      </c>
      <c r="E10812">
        <v>1.4E-2</v>
      </c>
    </row>
    <row r="10813" spans="1:5">
      <c r="A10813">
        <v>19650114</v>
      </c>
      <c r="B10813">
        <v>0</v>
      </c>
      <c r="C10813">
        <v>0.04</v>
      </c>
      <c r="D10813">
        <v>0.24</v>
      </c>
      <c r="E10813">
        <v>1.4E-2</v>
      </c>
    </row>
    <row r="10814" spans="1:5">
      <c r="A10814">
        <v>19650115</v>
      </c>
      <c r="B10814">
        <v>0.41</v>
      </c>
      <c r="C10814">
        <v>-0.18</v>
      </c>
      <c r="D10814">
        <v>0.17</v>
      </c>
      <c r="E10814">
        <v>1.4E-2</v>
      </c>
    </row>
    <row r="10815" spans="1:5">
      <c r="A10815">
        <v>19650118</v>
      </c>
      <c r="B10815">
        <v>0.28000000000000003</v>
      </c>
      <c r="C10815">
        <v>-0.1</v>
      </c>
      <c r="D10815">
        <v>-0.22</v>
      </c>
      <c r="E10815">
        <v>1.4E-2</v>
      </c>
    </row>
    <row r="10816" spans="1:5">
      <c r="A10816">
        <v>19650119</v>
      </c>
      <c r="B10816">
        <v>0.16</v>
      </c>
      <c r="C10816">
        <v>-0.26</v>
      </c>
      <c r="D10816">
        <v>0.18</v>
      </c>
      <c r="E10816">
        <v>1.4E-2</v>
      </c>
    </row>
    <row r="10817" spans="1:5">
      <c r="A10817">
        <v>19650120</v>
      </c>
      <c r="B10817">
        <v>-0.03</v>
      </c>
      <c r="C10817">
        <v>0.01</v>
      </c>
      <c r="D10817">
        <v>0.09</v>
      </c>
      <c r="E10817">
        <v>1.4E-2</v>
      </c>
    </row>
    <row r="10818" spans="1:5">
      <c r="A10818">
        <v>19650121</v>
      </c>
      <c r="B10818">
        <v>-0.1</v>
      </c>
      <c r="C10818">
        <v>0.15</v>
      </c>
      <c r="D10818">
        <v>-0.08</v>
      </c>
      <c r="E10818">
        <v>1.4E-2</v>
      </c>
    </row>
    <row r="10819" spans="1:5">
      <c r="A10819">
        <v>19650122</v>
      </c>
      <c r="B10819">
        <v>0.24</v>
      </c>
      <c r="C10819">
        <v>0.04</v>
      </c>
      <c r="D10819">
        <v>0.11</v>
      </c>
      <c r="E10819">
        <v>1.4E-2</v>
      </c>
    </row>
    <row r="10820" spans="1:5">
      <c r="A10820">
        <v>19650125</v>
      </c>
      <c r="B10820">
        <v>0.16</v>
      </c>
      <c r="C10820">
        <v>0.28999999999999998</v>
      </c>
      <c r="D10820">
        <v>7.0000000000000007E-2</v>
      </c>
      <c r="E10820">
        <v>1.4E-2</v>
      </c>
    </row>
    <row r="10821" spans="1:5">
      <c r="A10821">
        <v>19650126</v>
      </c>
      <c r="B10821">
        <v>0.1</v>
      </c>
      <c r="C10821">
        <v>0.06</v>
      </c>
      <c r="D10821">
        <v>-0.06</v>
      </c>
      <c r="E10821">
        <v>1.4E-2</v>
      </c>
    </row>
    <row r="10822" spans="1:5">
      <c r="A10822">
        <v>19650127</v>
      </c>
      <c r="B10822">
        <v>0.28000000000000003</v>
      </c>
      <c r="C10822">
        <v>0.18</v>
      </c>
      <c r="D10822">
        <v>-0.28999999999999998</v>
      </c>
      <c r="E10822">
        <v>1.4E-2</v>
      </c>
    </row>
    <row r="10823" spans="1:5">
      <c r="A10823">
        <v>19650128</v>
      </c>
      <c r="B10823">
        <v>0.26</v>
      </c>
      <c r="C10823">
        <v>0</v>
      </c>
      <c r="D10823">
        <v>-0.13</v>
      </c>
      <c r="E10823">
        <v>1.4E-2</v>
      </c>
    </row>
    <row r="10824" spans="1:5">
      <c r="A10824">
        <v>19650129</v>
      </c>
      <c r="B10824">
        <v>0.13</v>
      </c>
      <c r="C10824">
        <v>0.32</v>
      </c>
      <c r="D10824">
        <v>-0.05</v>
      </c>
      <c r="E10824">
        <v>1.4E-2</v>
      </c>
    </row>
    <row r="10825" spans="1:5">
      <c r="A10825">
        <v>19650201</v>
      </c>
      <c r="B10825">
        <v>0.03</v>
      </c>
      <c r="C10825">
        <v>0.12</v>
      </c>
      <c r="D10825">
        <v>-0.05</v>
      </c>
      <c r="E10825">
        <v>1.6E-2</v>
      </c>
    </row>
    <row r="10826" spans="1:5">
      <c r="A10826">
        <v>19650202</v>
      </c>
      <c r="B10826">
        <v>0.05</v>
      </c>
      <c r="C10826">
        <v>0.03</v>
      </c>
      <c r="D10826">
        <v>-0.03</v>
      </c>
      <c r="E10826">
        <v>1.6E-2</v>
      </c>
    </row>
    <row r="10827" spans="1:5">
      <c r="A10827">
        <v>19650203</v>
      </c>
      <c r="B10827">
        <v>0.14000000000000001</v>
      </c>
      <c r="C10827">
        <v>0.22</v>
      </c>
      <c r="D10827">
        <v>-0.15</v>
      </c>
      <c r="E10827">
        <v>1.6E-2</v>
      </c>
    </row>
    <row r="10828" spans="1:5">
      <c r="A10828">
        <v>19650204</v>
      </c>
      <c r="B10828">
        <v>0</v>
      </c>
      <c r="C10828">
        <v>0.41</v>
      </c>
      <c r="D10828">
        <v>-0.27</v>
      </c>
      <c r="E10828">
        <v>1.6E-2</v>
      </c>
    </row>
    <row r="10829" spans="1:5">
      <c r="A10829">
        <v>19650205</v>
      </c>
      <c r="B10829">
        <v>-0.25</v>
      </c>
      <c r="C10829">
        <v>0.39</v>
      </c>
      <c r="D10829">
        <v>-0.06</v>
      </c>
      <c r="E10829">
        <v>1.6E-2</v>
      </c>
    </row>
    <row r="10830" spans="1:5">
      <c r="A10830">
        <v>19650208</v>
      </c>
      <c r="B10830">
        <v>-0.32</v>
      </c>
      <c r="C10830">
        <v>0.08</v>
      </c>
      <c r="D10830">
        <v>0.18</v>
      </c>
      <c r="E10830">
        <v>1.6E-2</v>
      </c>
    </row>
    <row r="10831" spans="1:5">
      <c r="A10831">
        <v>19650209</v>
      </c>
      <c r="B10831">
        <v>0.31</v>
      </c>
      <c r="C10831">
        <v>0.1</v>
      </c>
      <c r="D10831">
        <v>7.0000000000000007E-2</v>
      </c>
      <c r="E10831">
        <v>1.6E-2</v>
      </c>
    </row>
    <row r="10832" spans="1:5">
      <c r="A10832">
        <v>19650210</v>
      </c>
      <c r="B10832">
        <v>-0.84</v>
      </c>
      <c r="C10832">
        <v>-0.04</v>
      </c>
      <c r="D10832">
        <v>-0.02</v>
      </c>
      <c r="E10832">
        <v>1.6E-2</v>
      </c>
    </row>
    <row r="10833" spans="1:5">
      <c r="A10833">
        <v>19650211</v>
      </c>
      <c r="B10833">
        <v>-0.99</v>
      </c>
      <c r="C10833">
        <v>0.33</v>
      </c>
      <c r="D10833">
        <v>-0.02</v>
      </c>
      <c r="E10833">
        <v>1.6E-2</v>
      </c>
    </row>
    <row r="10834" spans="1:5">
      <c r="A10834">
        <v>19650212</v>
      </c>
      <c r="B10834">
        <v>0.66</v>
      </c>
      <c r="C10834">
        <v>0.24</v>
      </c>
      <c r="D10834">
        <v>0.03</v>
      </c>
      <c r="E10834">
        <v>1.6E-2</v>
      </c>
    </row>
    <row r="10835" spans="1:5">
      <c r="A10835">
        <v>19650215</v>
      </c>
      <c r="B10835">
        <v>-0.05</v>
      </c>
      <c r="C10835">
        <v>0.27</v>
      </c>
      <c r="D10835">
        <v>0.31</v>
      </c>
      <c r="E10835">
        <v>1.6E-2</v>
      </c>
    </row>
    <row r="10836" spans="1:5">
      <c r="A10836">
        <v>19650216</v>
      </c>
      <c r="B10836">
        <v>-0.35</v>
      </c>
      <c r="C10836">
        <v>0.34</v>
      </c>
      <c r="D10836">
        <v>0.12</v>
      </c>
      <c r="E10836">
        <v>1.6E-2</v>
      </c>
    </row>
    <row r="10837" spans="1:5">
      <c r="A10837">
        <v>19650217</v>
      </c>
      <c r="B10837">
        <v>0.14000000000000001</v>
      </c>
      <c r="C10837">
        <v>0.24</v>
      </c>
      <c r="D10837">
        <v>-0.04</v>
      </c>
      <c r="E10837">
        <v>1.6E-2</v>
      </c>
    </row>
    <row r="10838" spans="1:5">
      <c r="A10838">
        <v>19650218</v>
      </c>
      <c r="B10838">
        <v>0.31</v>
      </c>
      <c r="C10838">
        <v>0.34</v>
      </c>
      <c r="D10838">
        <v>-0.02</v>
      </c>
      <c r="E10838">
        <v>1.6E-2</v>
      </c>
    </row>
    <row r="10839" spans="1:5">
      <c r="A10839">
        <v>19650219</v>
      </c>
      <c r="B10839">
        <v>0.2</v>
      </c>
      <c r="C10839">
        <v>0.33</v>
      </c>
      <c r="D10839">
        <v>-0.11</v>
      </c>
      <c r="E10839">
        <v>1.6E-2</v>
      </c>
    </row>
    <row r="10840" spans="1:5">
      <c r="A10840">
        <v>19650223</v>
      </c>
      <c r="B10840">
        <v>0.48</v>
      </c>
      <c r="C10840">
        <v>0</v>
      </c>
      <c r="D10840">
        <v>0.66</v>
      </c>
      <c r="E10840">
        <v>1.6E-2</v>
      </c>
    </row>
    <row r="10841" spans="1:5">
      <c r="A10841">
        <v>19650224</v>
      </c>
      <c r="B10841">
        <v>0.63</v>
      </c>
      <c r="C10841">
        <v>-0.09</v>
      </c>
      <c r="D10841">
        <v>0.02</v>
      </c>
      <c r="E10841">
        <v>1.6E-2</v>
      </c>
    </row>
    <row r="10842" spans="1:5">
      <c r="A10842">
        <v>19650225</v>
      </c>
      <c r="B10842">
        <v>7.0000000000000007E-2</v>
      </c>
      <c r="C10842">
        <v>-0.03</v>
      </c>
      <c r="D10842">
        <v>-0.03</v>
      </c>
      <c r="E10842">
        <v>1.6E-2</v>
      </c>
    </row>
    <row r="10843" spans="1:5">
      <c r="A10843">
        <v>19650226</v>
      </c>
      <c r="B10843">
        <v>0.25</v>
      </c>
      <c r="C10843">
        <v>0.09</v>
      </c>
      <c r="D10843">
        <v>-0.44</v>
      </c>
      <c r="E10843">
        <v>1.6E-2</v>
      </c>
    </row>
    <row r="10844" spans="1:5">
      <c r="A10844">
        <v>19650301</v>
      </c>
      <c r="B10844">
        <v>-0.14000000000000001</v>
      </c>
      <c r="C10844">
        <v>0.39</v>
      </c>
      <c r="D10844">
        <v>0</v>
      </c>
      <c r="E10844">
        <v>1.6E-2</v>
      </c>
    </row>
    <row r="10845" spans="1:5">
      <c r="A10845">
        <v>19650302</v>
      </c>
      <c r="B10845">
        <v>0.18</v>
      </c>
      <c r="C10845">
        <v>0.13</v>
      </c>
      <c r="D10845">
        <v>-0.04</v>
      </c>
      <c r="E10845">
        <v>1.6E-2</v>
      </c>
    </row>
    <row r="10846" spans="1:5">
      <c r="A10846">
        <v>19650303</v>
      </c>
      <c r="B10846">
        <v>-0.05</v>
      </c>
      <c r="C10846">
        <v>0.27</v>
      </c>
      <c r="D10846">
        <v>-0.19</v>
      </c>
      <c r="E10846">
        <v>1.6E-2</v>
      </c>
    </row>
    <row r="10847" spans="1:5">
      <c r="A10847">
        <v>19650304</v>
      </c>
      <c r="B10847">
        <v>-0.28999999999999998</v>
      </c>
      <c r="C10847">
        <v>0.27</v>
      </c>
      <c r="D10847">
        <v>-0.14000000000000001</v>
      </c>
      <c r="E10847">
        <v>1.6E-2</v>
      </c>
    </row>
    <row r="10848" spans="1:5">
      <c r="A10848">
        <v>19650305</v>
      </c>
      <c r="B10848">
        <v>-0.19</v>
      </c>
      <c r="C10848">
        <v>0.06</v>
      </c>
      <c r="D10848">
        <v>0.01</v>
      </c>
      <c r="E10848">
        <v>1.6E-2</v>
      </c>
    </row>
    <row r="10849" spans="1:5">
      <c r="A10849">
        <v>19650308</v>
      </c>
      <c r="B10849">
        <v>0.04</v>
      </c>
      <c r="C10849">
        <v>0.2</v>
      </c>
      <c r="D10849">
        <v>0.26</v>
      </c>
      <c r="E10849">
        <v>1.6E-2</v>
      </c>
    </row>
    <row r="10850" spans="1:5">
      <c r="A10850">
        <v>19650309</v>
      </c>
      <c r="B10850">
        <v>-0.16</v>
      </c>
      <c r="C10850">
        <v>-0.08</v>
      </c>
      <c r="D10850">
        <v>0.13</v>
      </c>
      <c r="E10850">
        <v>1.6E-2</v>
      </c>
    </row>
    <row r="10851" spans="1:5">
      <c r="A10851">
        <v>19650310</v>
      </c>
      <c r="B10851">
        <v>-0.1</v>
      </c>
      <c r="C10851">
        <v>0.16</v>
      </c>
      <c r="D10851">
        <v>-0.16</v>
      </c>
      <c r="E10851">
        <v>1.6E-2</v>
      </c>
    </row>
    <row r="10852" spans="1:5">
      <c r="A10852">
        <v>19650311</v>
      </c>
      <c r="B10852">
        <v>0.38</v>
      </c>
      <c r="C10852">
        <v>0.1</v>
      </c>
      <c r="D10852">
        <v>-0.31</v>
      </c>
      <c r="E10852">
        <v>1.6E-2</v>
      </c>
    </row>
    <row r="10853" spans="1:5">
      <c r="A10853">
        <v>19650312</v>
      </c>
      <c r="B10853">
        <v>0.3</v>
      </c>
      <c r="C10853">
        <v>-0.18</v>
      </c>
      <c r="D10853">
        <v>0.3</v>
      </c>
      <c r="E10853">
        <v>1.6E-2</v>
      </c>
    </row>
    <row r="10854" spans="1:5">
      <c r="A10854">
        <v>19650315</v>
      </c>
      <c r="B10854">
        <v>0.06</v>
      </c>
      <c r="C10854">
        <v>-0.02</v>
      </c>
      <c r="D10854">
        <v>0.2</v>
      </c>
      <c r="E10854">
        <v>1.6E-2</v>
      </c>
    </row>
    <row r="10855" spans="1:5">
      <c r="A10855">
        <v>19650316</v>
      </c>
      <c r="B10855">
        <v>-0.11</v>
      </c>
      <c r="C10855">
        <v>0</v>
      </c>
      <c r="D10855">
        <v>0.21</v>
      </c>
      <c r="E10855">
        <v>1.6E-2</v>
      </c>
    </row>
    <row r="10856" spans="1:5">
      <c r="A10856">
        <v>19650317</v>
      </c>
      <c r="B10856">
        <v>-0.15</v>
      </c>
      <c r="C10856">
        <v>0.14000000000000001</v>
      </c>
      <c r="D10856">
        <v>0.02</v>
      </c>
      <c r="E10856">
        <v>1.6E-2</v>
      </c>
    </row>
    <row r="10857" spans="1:5">
      <c r="A10857">
        <v>19650318</v>
      </c>
      <c r="B10857">
        <v>-0.26</v>
      </c>
      <c r="C10857">
        <v>0.24</v>
      </c>
      <c r="D10857">
        <v>-0.28000000000000003</v>
      </c>
      <c r="E10857">
        <v>1.6E-2</v>
      </c>
    </row>
    <row r="10858" spans="1:5">
      <c r="A10858">
        <v>19650319</v>
      </c>
      <c r="B10858">
        <v>-0.01</v>
      </c>
      <c r="C10858">
        <v>-0.08</v>
      </c>
      <c r="D10858">
        <v>0.11</v>
      </c>
      <c r="E10858">
        <v>1.6E-2</v>
      </c>
    </row>
    <row r="10859" spans="1:5">
      <c r="A10859">
        <v>19650322</v>
      </c>
      <c r="B10859">
        <v>-0.01</v>
      </c>
      <c r="C10859">
        <v>0.03</v>
      </c>
      <c r="D10859">
        <v>0.25</v>
      </c>
      <c r="E10859">
        <v>1.6E-2</v>
      </c>
    </row>
    <row r="10860" spans="1:5">
      <c r="A10860">
        <v>19650323</v>
      </c>
      <c r="B10860">
        <v>0.04</v>
      </c>
      <c r="C10860">
        <v>-0.01</v>
      </c>
      <c r="D10860">
        <v>7.0000000000000007E-2</v>
      </c>
      <c r="E10860">
        <v>1.6E-2</v>
      </c>
    </row>
    <row r="10861" spans="1:5">
      <c r="A10861">
        <v>19650324</v>
      </c>
      <c r="B10861">
        <v>0.18</v>
      </c>
      <c r="C10861">
        <v>-0.01</v>
      </c>
      <c r="D10861">
        <v>0.46</v>
      </c>
      <c r="E10861">
        <v>1.6E-2</v>
      </c>
    </row>
    <row r="10862" spans="1:5">
      <c r="A10862">
        <v>19650325</v>
      </c>
      <c r="B10862">
        <v>-0.28999999999999998</v>
      </c>
      <c r="C10862">
        <v>0.1</v>
      </c>
      <c r="D10862">
        <v>0.11</v>
      </c>
      <c r="E10862">
        <v>1.6E-2</v>
      </c>
    </row>
    <row r="10863" spans="1:5">
      <c r="A10863">
        <v>19650326</v>
      </c>
      <c r="B10863">
        <v>-0.7</v>
      </c>
      <c r="C10863">
        <v>0.04</v>
      </c>
      <c r="D10863">
        <v>-0.11</v>
      </c>
      <c r="E10863">
        <v>1.6E-2</v>
      </c>
    </row>
    <row r="10864" spans="1:5">
      <c r="A10864">
        <v>19650329</v>
      </c>
      <c r="B10864">
        <v>-0.24</v>
      </c>
      <c r="C10864">
        <v>-0.2</v>
      </c>
      <c r="D10864">
        <v>0.01</v>
      </c>
      <c r="E10864">
        <v>1.6E-2</v>
      </c>
    </row>
    <row r="10865" spans="1:5">
      <c r="A10865">
        <v>19650330</v>
      </c>
      <c r="B10865">
        <v>0.19</v>
      </c>
      <c r="C10865">
        <v>0.05</v>
      </c>
      <c r="D10865">
        <v>-0.02</v>
      </c>
      <c r="E10865">
        <v>1.6E-2</v>
      </c>
    </row>
    <row r="10866" spans="1:5">
      <c r="A10866">
        <v>19650331</v>
      </c>
      <c r="B10866">
        <v>0.01</v>
      </c>
      <c r="C10866">
        <v>0.18</v>
      </c>
      <c r="D10866">
        <v>0.14000000000000001</v>
      </c>
      <c r="E10866">
        <v>1.6E-2</v>
      </c>
    </row>
    <row r="10867" spans="1:5">
      <c r="A10867">
        <v>19650401</v>
      </c>
      <c r="B10867">
        <v>0.16</v>
      </c>
      <c r="C10867">
        <v>0.05</v>
      </c>
      <c r="D10867">
        <v>-0.18</v>
      </c>
      <c r="E10867">
        <v>1.4999999999999999E-2</v>
      </c>
    </row>
    <row r="10868" spans="1:5">
      <c r="A10868">
        <v>19650402</v>
      </c>
      <c r="B10868">
        <v>0.25</v>
      </c>
      <c r="C10868">
        <v>0.13</v>
      </c>
      <c r="D10868">
        <v>0.22</v>
      </c>
      <c r="E10868">
        <v>1.4999999999999999E-2</v>
      </c>
    </row>
    <row r="10869" spans="1:5">
      <c r="A10869">
        <v>19650405</v>
      </c>
      <c r="B10869">
        <v>0.01</v>
      </c>
      <c r="C10869">
        <v>0.04</v>
      </c>
      <c r="D10869">
        <v>0</v>
      </c>
      <c r="E10869">
        <v>1.4999999999999999E-2</v>
      </c>
    </row>
    <row r="10870" spans="1:5">
      <c r="A10870">
        <v>19650406</v>
      </c>
      <c r="B10870">
        <v>-0.04</v>
      </c>
      <c r="C10870">
        <v>0.05</v>
      </c>
      <c r="D10870">
        <v>-0.05</v>
      </c>
      <c r="E10870">
        <v>1.4999999999999999E-2</v>
      </c>
    </row>
    <row r="10871" spans="1:5">
      <c r="A10871">
        <v>19650407</v>
      </c>
      <c r="B10871">
        <v>0.06</v>
      </c>
      <c r="C10871">
        <v>0.15</v>
      </c>
      <c r="D10871">
        <v>-7.0000000000000007E-2</v>
      </c>
      <c r="E10871">
        <v>1.4999999999999999E-2</v>
      </c>
    </row>
    <row r="10872" spans="1:5">
      <c r="A10872">
        <v>19650408</v>
      </c>
      <c r="B10872">
        <v>0.52</v>
      </c>
      <c r="C10872">
        <v>0.18</v>
      </c>
      <c r="D10872">
        <v>0</v>
      </c>
      <c r="E10872">
        <v>1.4999999999999999E-2</v>
      </c>
    </row>
    <row r="10873" spans="1:5">
      <c r="A10873">
        <v>19650409</v>
      </c>
      <c r="B10873">
        <v>0.56000000000000005</v>
      </c>
      <c r="C10873">
        <v>0.05</v>
      </c>
      <c r="D10873">
        <v>0.03</v>
      </c>
      <c r="E10873">
        <v>1.4999999999999999E-2</v>
      </c>
    </row>
    <row r="10874" spans="1:5">
      <c r="A10874">
        <v>19650412</v>
      </c>
      <c r="B10874">
        <v>0.44</v>
      </c>
      <c r="C10874">
        <v>-0.05</v>
      </c>
      <c r="D10874">
        <v>0.11</v>
      </c>
      <c r="E10874">
        <v>1.4999999999999999E-2</v>
      </c>
    </row>
    <row r="10875" spans="1:5">
      <c r="A10875">
        <v>19650413</v>
      </c>
      <c r="B10875">
        <v>0.12</v>
      </c>
      <c r="C10875">
        <v>0.04</v>
      </c>
      <c r="D10875">
        <v>0.31</v>
      </c>
      <c r="E10875">
        <v>1.4999999999999999E-2</v>
      </c>
    </row>
    <row r="10876" spans="1:5">
      <c r="A10876">
        <v>19650414</v>
      </c>
      <c r="B10876">
        <v>0.18</v>
      </c>
      <c r="C10876">
        <v>0.17</v>
      </c>
      <c r="D10876">
        <v>-0.25</v>
      </c>
      <c r="E10876">
        <v>1.4999999999999999E-2</v>
      </c>
    </row>
    <row r="10877" spans="1:5">
      <c r="A10877">
        <v>19650415</v>
      </c>
      <c r="B10877">
        <v>-0.06</v>
      </c>
      <c r="C10877">
        <v>0.36</v>
      </c>
      <c r="D10877">
        <v>-0.02</v>
      </c>
      <c r="E10877">
        <v>1.4999999999999999E-2</v>
      </c>
    </row>
    <row r="10878" spans="1:5">
      <c r="A10878">
        <v>19650419</v>
      </c>
      <c r="B10878">
        <v>0.36</v>
      </c>
      <c r="C10878">
        <v>7.0000000000000007E-2</v>
      </c>
      <c r="D10878">
        <v>-0.4</v>
      </c>
      <c r="E10878">
        <v>1.4999999999999999E-2</v>
      </c>
    </row>
    <row r="10879" spans="1:5">
      <c r="A10879">
        <v>19650420</v>
      </c>
      <c r="B10879">
        <v>-0.03</v>
      </c>
      <c r="C10879">
        <v>0.2</v>
      </c>
      <c r="D10879">
        <v>0.12</v>
      </c>
      <c r="E10879">
        <v>1.4999999999999999E-2</v>
      </c>
    </row>
    <row r="10880" spans="1:5">
      <c r="A10880">
        <v>19650421</v>
      </c>
      <c r="B10880">
        <v>-0.23</v>
      </c>
      <c r="C10880">
        <v>-0.01</v>
      </c>
      <c r="D10880">
        <v>0.01</v>
      </c>
      <c r="E10880">
        <v>1.4999999999999999E-2</v>
      </c>
    </row>
    <row r="10881" spans="1:5">
      <c r="A10881">
        <v>19650422</v>
      </c>
      <c r="B10881">
        <v>0.45</v>
      </c>
      <c r="C10881">
        <v>-0.17</v>
      </c>
      <c r="D10881">
        <v>-0.11</v>
      </c>
      <c r="E10881">
        <v>1.4999999999999999E-2</v>
      </c>
    </row>
    <row r="10882" spans="1:5">
      <c r="A10882">
        <v>19650423</v>
      </c>
      <c r="B10882">
        <v>0.13</v>
      </c>
      <c r="C10882">
        <v>0.13</v>
      </c>
      <c r="D10882">
        <v>-0.12</v>
      </c>
      <c r="E10882">
        <v>1.4999999999999999E-2</v>
      </c>
    </row>
    <row r="10883" spans="1:5">
      <c r="A10883">
        <v>19650426</v>
      </c>
      <c r="B10883">
        <v>0</v>
      </c>
      <c r="C10883">
        <v>0.01</v>
      </c>
      <c r="D10883">
        <v>0.42</v>
      </c>
      <c r="E10883">
        <v>1.4999999999999999E-2</v>
      </c>
    </row>
    <row r="10884" spans="1:5">
      <c r="A10884">
        <v>19650427</v>
      </c>
      <c r="B10884">
        <v>0.17</v>
      </c>
      <c r="C10884">
        <v>-0.2</v>
      </c>
      <c r="D10884">
        <v>0.41</v>
      </c>
      <c r="E10884">
        <v>1.4999999999999999E-2</v>
      </c>
    </row>
    <row r="10885" spans="1:5">
      <c r="A10885">
        <v>19650428</v>
      </c>
      <c r="B10885">
        <v>-0.05</v>
      </c>
      <c r="C10885">
        <v>-0.27</v>
      </c>
      <c r="D10885">
        <v>0.5</v>
      </c>
      <c r="E10885">
        <v>1.4999999999999999E-2</v>
      </c>
    </row>
    <row r="10886" spans="1:5">
      <c r="A10886">
        <v>19650429</v>
      </c>
      <c r="B10886">
        <v>-7.0000000000000007E-2</v>
      </c>
      <c r="C10886">
        <v>0.22</v>
      </c>
      <c r="D10886">
        <v>-0.16</v>
      </c>
      <c r="E10886">
        <v>1.4999999999999999E-2</v>
      </c>
    </row>
    <row r="10887" spans="1:5">
      <c r="A10887">
        <v>19650430</v>
      </c>
      <c r="B10887">
        <v>0.13</v>
      </c>
      <c r="C10887">
        <v>0.01</v>
      </c>
      <c r="D10887">
        <v>-0.13</v>
      </c>
      <c r="E10887">
        <v>1.4999999999999999E-2</v>
      </c>
    </row>
    <row r="10888" spans="1:5">
      <c r="A10888">
        <v>19650503</v>
      </c>
      <c r="B10888">
        <v>0.08</v>
      </c>
      <c r="C10888">
        <v>-0.31</v>
      </c>
      <c r="D10888">
        <v>-0.16</v>
      </c>
      <c r="E10888">
        <v>1.6E-2</v>
      </c>
    </row>
    <row r="10889" spans="1:5">
      <c r="A10889">
        <v>19650504</v>
      </c>
      <c r="B10889">
        <v>0.27</v>
      </c>
      <c r="C10889">
        <v>-0.31</v>
      </c>
      <c r="D10889">
        <v>-0.06</v>
      </c>
      <c r="E10889">
        <v>1.6E-2</v>
      </c>
    </row>
    <row r="10890" spans="1:5">
      <c r="A10890">
        <v>19650505</v>
      </c>
      <c r="B10890">
        <v>0.24</v>
      </c>
      <c r="C10890">
        <v>-0.4</v>
      </c>
      <c r="D10890">
        <v>0.23</v>
      </c>
      <c r="E10890">
        <v>1.6E-2</v>
      </c>
    </row>
    <row r="10891" spans="1:5">
      <c r="A10891">
        <v>19650506</v>
      </c>
      <c r="B10891">
        <v>0.24</v>
      </c>
      <c r="C10891">
        <v>-0.05</v>
      </c>
      <c r="D10891">
        <v>-0.2</v>
      </c>
      <c r="E10891">
        <v>1.6E-2</v>
      </c>
    </row>
    <row r="10892" spans="1:5">
      <c r="A10892">
        <v>19650507</v>
      </c>
      <c r="B10892">
        <v>-7.0000000000000007E-2</v>
      </c>
      <c r="C10892">
        <v>0.03</v>
      </c>
      <c r="D10892">
        <v>-0.06</v>
      </c>
      <c r="E10892">
        <v>1.6E-2</v>
      </c>
    </row>
    <row r="10893" spans="1:5">
      <c r="A10893">
        <v>19650510</v>
      </c>
      <c r="B10893">
        <v>-0.12</v>
      </c>
      <c r="C10893">
        <v>0.21</v>
      </c>
      <c r="D10893">
        <v>-0.09</v>
      </c>
      <c r="E10893">
        <v>1.6E-2</v>
      </c>
    </row>
    <row r="10894" spans="1:5">
      <c r="A10894">
        <v>19650511</v>
      </c>
      <c r="B10894">
        <v>-0.09</v>
      </c>
      <c r="C10894">
        <v>-0.05</v>
      </c>
      <c r="D10894">
        <v>-0.2</v>
      </c>
      <c r="E10894">
        <v>1.6E-2</v>
      </c>
    </row>
    <row r="10895" spans="1:5">
      <c r="A10895">
        <v>19650512</v>
      </c>
      <c r="B10895">
        <v>0.37</v>
      </c>
      <c r="C10895">
        <v>0.09</v>
      </c>
      <c r="D10895">
        <v>-0.38</v>
      </c>
      <c r="E10895">
        <v>1.6E-2</v>
      </c>
    </row>
    <row r="10896" spans="1:5">
      <c r="A10896">
        <v>19650513</v>
      </c>
      <c r="B10896">
        <v>0.32</v>
      </c>
      <c r="C10896">
        <v>0.31</v>
      </c>
      <c r="D10896">
        <v>-0.26</v>
      </c>
      <c r="E10896">
        <v>1.6E-2</v>
      </c>
    </row>
    <row r="10897" spans="1:5">
      <c r="A10897">
        <v>19650514</v>
      </c>
      <c r="B10897">
        <v>-0.16</v>
      </c>
      <c r="C10897">
        <v>0.37</v>
      </c>
      <c r="D10897">
        <v>-0.13</v>
      </c>
      <c r="E10897">
        <v>1.6E-2</v>
      </c>
    </row>
    <row r="10898" spans="1:5">
      <c r="A10898">
        <v>19650517</v>
      </c>
      <c r="B10898">
        <v>-0.54</v>
      </c>
      <c r="C10898">
        <v>0.25</v>
      </c>
      <c r="D10898">
        <v>0.3</v>
      </c>
      <c r="E10898">
        <v>1.6E-2</v>
      </c>
    </row>
    <row r="10899" spans="1:5">
      <c r="A10899">
        <v>19650518</v>
      </c>
      <c r="B10899">
        <v>-7.0000000000000007E-2</v>
      </c>
      <c r="C10899">
        <v>0.09</v>
      </c>
      <c r="D10899">
        <v>0.14000000000000001</v>
      </c>
      <c r="E10899">
        <v>1.6E-2</v>
      </c>
    </row>
    <row r="10900" spans="1:5">
      <c r="A10900">
        <v>19650519</v>
      </c>
      <c r="B10900">
        <v>0.2</v>
      </c>
      <c r="C10900">
        <v>0.12</v>
      </c>
      <c r="D10900">
        <v>-0.14000000000000001</v>
      </c>
      <c r="E10900">
        <v>1.6E-2</v>
      </c>
    </row>
    <row r="10901" spans="1:5">
      <c r="A10901">
        <v>19650520</v>
      </c>
      <c r="B10901">
        <v>-0.53</v>
      </c>
      <c r="C10901">
        <v>-0.1</v>
      </c>
      <c r="D10901">
        <v>-7.0000000000000007E-2</v>
      </c>
      <c r="E10901">
        <v>1.6E-2</v>
      </c>
    </row>
    <row r="10902" spans="1:5">
      <c r="A10902">
        <v>19650521</v>
      </c>
      <c r="B10902">
        <v>-0.46</v>
      </c>
      <c r="C10902">
        <v>0.13</v>
      </c>
      <c r="D10902">
        <v>-0.03</v>
      </c>
      <c r="E10902">
        <v>1.6E-2</v>
      </c>
    </row>
    <row r="10903" spans="1:5">
      <c r="A10903">
        <v>19650524</v>
      </c>
      <c r="B10903">
        <v>-0.74</v>
      </c>
      <c r="C10903">
        <v>-0.15</v>
      </c>
      <c r="D10903">
        <v>0.1</v>
      </c>
      <c r="E10903">
        <v>1.6E-2</v>
      </c>
    </row>
    <row r="10904" spans="1:5">
      <c r="A10904">
        <v>19650525</v>
      </c>
      <c r="B10904">
        <v>0.54</v>
      </c>
      <c r="C10904">
        <v>0.02</v>
      </c>
      <c r="D10904">
        <v>-0.34</v>
      </c>
      <c r="E10904">
        <v>1.6E-2</v>
      </c>
    </row>
    <row r="10905" spans="1:5">
      <c r="A10905">
        <v>19650526</v>
      </c>
      <c r="B10905">
        <v>-0.27</v>
      </c>
      <c r="C10905">
        <v>-0.21</v>
      </c>
      <c r="D10905">
        <v>0.03</v>
      </c>
      <c r="E10905">
        <v>1.6E-2</v>
      </c>
    </row>
    <row r="10906" spans="1:5">
      <c r="A10906">
        <v>19650527</v>
      </c>
      <c r="B10906">
        <v>-0.57999999999999996</v>
      </c>
      <c r="C10906">
        <v>-0.08</v>
      </c>
      <c r="D10906">
        <v>-0.14000000000000001</v>
      </c>
      <c r="E10906">
        <v>1.6E-2</v>
      </c>
    </row>
    <row r="10907" spans="1:5">
      <c r="A10907">
        <v>19650528</v>
      </c>
      <c r="B10907">
        <v>0.61</v>
      </c>
      <c r="C10907">
        <v>0.02</v>
      </c>
      <c r="D10907">
        <v>-0.15</v>
      </c>
      <c r="E10907">
        <v>1.6E-2</v>
      </c>
    </row>
    <row r="10908" spans="1:5">
      <c r="A10908">
        <v>19650601</v>
      </c>
      <c r="B10908">
        <v>-0.7</v>
      </c>
      <c r="C10908">
        <v>-0.01</v>
      </c>
      <c r="D10908">
        <v>0.18</v>
      </c>
      <c r="E10908">
        <v>1.6E-2</v>
      </c>
    </row>
    <row r="10909" spans="1:5">
      <c r="A10909">
        <v>19650602</v>
      </c>
      <c r="B10909">
        <v>-0.78</v>
      </c>
      <c r="C10909">
        <v>-0.37</v>
      </c>
      <c r="D10909">
        <v>-0.52</v>
      </c>
      <c r="E10909">
        <v>1.6E-2</v>
      </c>
    </row>
    <row r="10910" spans="1:5">
      <c r="A10910">
        <v>19650603</v>
      </c>
      <c r="B10910">
        <v>-0.24</v>
      </c>
      <c r="C10910">
        <v>0.06</v>
      </c>
      <c r="D10910">
        <v>-0.09</v>
      </c>
      <c r="E10910">
        <v>1.6E-2</v>
      </c>
    </row>
    <row r="10911" spans="1:5">
      <c r="A10911">
        <v>19650604</v>
      </c>
      <c r="B10911">
        <v>0.21</v>
      </c>
      <c r="C10911">
        <v>0.06</v>
      </c>
      <c r="D10911">
        <v>-0.03</v>
      </c>
      <c r="E10911">
        <v>1.6E-2</v>
      </c>
    </row>
    <row r="10912" spans="1:5">
      <c r="A10912">
        <v>19650607</v>
      </c>
      <c r="B10912">
        <v>-0.35</v>
      </c>
      <c r="C10912">
        <v>-0.32</v>
      </c>
      <c r="D10912">
        <v>0.14000000000000001</v>
      </c>
      <c r="E10912">
        <v>1.6E-2</v>
      </c>
    </row>
    <row r="10913" spans="1:5">
      <c r="A10913">
        <v>19650608</v>
      </c>
      <c r="B10913">
        <v>-1.07</v>
      </c>
      <c r="C10913">
        <v>-0.2</v>
      </c>
      <c r="D10913">
        <v>0.01</v>
      </c>
      <c r="E10913">
        <v>1.6E-2</v>
      </c>
    </row>
    <row r="10914" spans="1:5">
      <c r="A10914">
        <v>19650609</v>
      </c>
      <c r="B10914">
        <v>-1.04</v>
      </c>
      <c r="C10914">
        <v>-0.27</v>
      </c>
      <c r="D10914">
        <v>0.56000000000000005</v>
      </c>
      <c r="E10914">
        <v>1.6E-2</v>
      </c>
    </row>
    <row r="10915" spans="1:5">
      <c r="A10915">
        <v>19650610</v>
      </c>
      <c r="B10915">
        <v>-0.43</v>
      </c>
      <c r="C10915">
        <v>-0.69</v>
      </c>
      <c r="D10915">
        <v>0.15</v>
      </c>
      <c r="E10915">
        <v>1.6E-2</v>
      </c>
    </row>
    <row r="10916" spans="1:5">
      <c r="A10916">
        <v>19650611</v>
      </c>
      <c r="B10916">
        <v>0.42</v>
      </c>
      <c r="C10916">
        <v>0.02</v>
      </c>
      <c r="D10916">
        <v>-0.06</v>
      </c>
      <c r="E10916">
        <v>1.6E-2</v>
      </c>
    </row>
    <row r="10917" spans="1:5">
      <c r="A10917">
        <v>19650614</v>
      </c>
      <c r="B10917">
        <v>-1.36</v>
      </c>
      <c r="C10917">
        <v>-0.7</v>
      </c>
      <c r="D10917">
        <v>-0.1</v>
      </c>
      <c r="E10917">
        <v>1.6E-2</v>
      </c>
    </row>
    <row r="10918" spans="1:5">
      <c r="A10918">
        <v>19650615</v>
      </c>
      <c r="B10918">
        <v>0.47</v>
      </c>
      <c r="C10918">
        <v>-0.1</v>
      </c>
      <c r="D10918">
        <v>-0.12</v>
      </c>
      <c r="E10918">
        <v>1.6E-2</v>
      </c>
    </row>
    <row r="10919" spans="1:5">
      <c r="A10919">
        <v>19650616</v>
      </c>
      <c r="B10919">
        <v>0.89</v>
      </c>
      <c r="C10919">
        <v>0.56000000000000005</v>
      </c>
      <c r="D10919">
        <v>0.12</v>
      </c>
      <c r="E10919">
        <v>1.6E-2</v>
      </c>
    </row>
    <row r="10920" spans="1:5">
      <c r="A10920">
        <v>19650617</v>
      </c>
      <c r="B10920">
        <v>0.59</v>
      </c>
      <c r="C10920">
        <v>-0.04</v>
      </c>
      <c r="D10920">
        <v>0.21</v>
      </c>
      <c r="E10920">
        <v>1.6E-2</v>
      </c>
    </row>
    <row r="10921" spans="1:5">
      <c r="A10921">
        <v>19650618</v>
      </c>
      <c r="B10921">
        <v>-0.44</v>
      </c>
      <c r="C10921">
        <v>-0.04</v>
      </c>
      <c r="D10921">
        <v>0</v>
      </c>
      <c r="E10921">
        <v>1.6E-2</v>
      </c>
    </row>
    <row r="10922" spans="1:5">
      <c r="A10922">
        <v>19650621</v>
      </c>
      <c r="B10922">
        <v>-0.38</v>
      </c>
      <c r="C10922">
        <v>-0.17</v>
      </c>
      <c r="D10922">
        <v>-0.1</v>
      </c>
      <c r="E10922">
        <v>1.6E-2</v>
      </c>
    </row>
    <row r="10923" spans="1:5">
      <c r="A10923">
        <v>19650622</v>
      </c>
      <c r="B10923">
        <v>0.18</v>
      </c>
      <c r="C10923">
        <v>-0.05</v>
      </c>
      <c r="D10923">
        <v>0</v>
      </c>
      <c r="E10923">
        <v>1.6E-2</v>
      </c>
    </row>
    <row r="10924" spans="1:5">
      <c r="A10924">
        <v>19650623</v>
      </c>
      <c r="B10924">
        <v>-0.64</v>
      </c>
      <c r="C10924">
        <v>-0.04</v>
      </c>
      <c r="D10924">
        <v>0.04</v>
      </c>
      <c r="E10924">
        <v>1.6E-2</v>
      </c>
    </row>
    <row r="10925" spans="1:5">
      <c r="A10925">
        <v>19650624</v>
      </c>
      <c r="B10925">
        <v>-1.35</v>
      </c>
      <c r="C10925">
        <v>-0.77</v>
      </c>
      <c r="D10925">
        <v>0.08</v>
      </c>
      <c r="E10925">
        <v>1.6E-2</v>
      </c>
    </row>
    <row r="10926" spans="1:5">
      <c r="A10926">
        <v>19650625</v>
      </c>
      <c r="B10926">
        <v>-0.64</v>
      </c>
      <c r="C10926">
        <v>-0.32</v>
      </c>
      <c r="D10926">
        <v>-0.05</v>
      </c>
      <c r="E10926">
        <v>1.6E-2</v>
      </c>
    </row>
    <row r="10927" spans="1:5">
      <c r="A10927">
        <v>19650628</v>
      </c>
      <c r="B10927">
        <v>-1.88</v>
      </c>
      <c r="C10927">
        <v>-1.49</v>
      </c>
      <c r="D10927">
        <v>0.08</v>
      </c>
      <c r="E10927">
        <v>1.6E-2</v>
      </c>
    </row>
    <row r="10928" spans="1:5">
      <c r="A10928">
        <v>19650629</v>
      </c>
      <c r="B10928">
        <v>0.79</v>
      </c>
      <c r="C10928">
        <v>-0.75</v>
      </c>
      <c r="D10928">
        <v>-0.16</v>
      </c>
      <c r="E10928">
        <v>1.6E-2</v>
      </c>
    </row>
    <row r="10929" spans="1:5">
      <c r="A10929">
        <v>19650630</v>
      </c>
      <c r="B10929">
        <v>2.2000000000000002</v>
      </c>
      <c r="C10929">
        <v>1.17</v>
      </c>
      <c r="D10929">
        <v>0.1</v>
      </c>
      <c r="E10929">
        <v>1.6E-2</v>
      </c>
    </row>
    <row r="10930" spans="1:5">
      <c r="A10930">
        <v>19650701</v>
      </c>
      <c r="B10930">
        <v>0.46</v>
      </c>
      <c r="C10930">
        <v>0.37</v>
      </c>
      <c r="D10930">
        <v>0.03</v>
      </c>
      <c r="E10930">
        <v>1.4999999999999999E-2</v>
      </c>
    </row>
    <row r="10931" spans="1:5">
      <c r="A10931">
        <v>19650702</v>
      </c>
      <c r="B10931">
        <v>0.81</v>
      </c>
      <c r="C10931">
        <v>0.13</v>
      </c>
      <c r="D10931">
        <v>-0.04</v>
      </c>
      <c r="E10931">
        <v>1.4999999999999999E-2</v>
      </c>
    </row>
    <row r="10932" spans="1:5">
      <c r="A10932">
        <v>19650706</v>
      </c>
      <c r="B10932">
        <v>-0.18</v>
      </c>
      <c r="C10932">
        <v>0.26</v>
      </c>
      <c r="D10932">
        <v>-0.02</v>
      </c>
      <c r="E10932">
        <v>1.4999999999999999E-2</v>
      </c>
    </row>
    <row r="10933" spans="1:5">
      <c r="A10933">
        <v>19650707</v>
      </c>
      <c r="B10933">
        <v>-0.34</v>
      </c>
      <c r="C10933">
        <v>-0.16</v>
      </c>
      <c r="D10933">
        <v>0.1</v>
      </c>
      <c r="E10933">
        <v>1.4999999999999999E-2</v>
      </c>
    </row>
    <row r="10934" spans="1:5">
      <c r="A10934">
        <v>19650708</v>
      </c>
      <c r="B10934">
        <v>0.8</v>
      </c>
      <c r="C10934">
        <v>0.02</v>
      </c>
      <c r="D10934">
        <v>-0.21</v>
      </c>
      <c r="E10934">
        <v>1.4999999999999999E-2</v>
      </c>
    </row>
    <row r="10935" spans="1:5">
      <c r="A10935">
        <v>19650709</v>
      </c>
      <c r="B10935">
        <v>0.4</v>
      </c>
      <c r="C10935">
        <v>0.4</v>
      </c>
      <c r="D10935">
        <v>-0.04</v>
      </c>
      <c r="E10935">
        <v>1.4999999999999999E-2</v>
      </c>
    </row>
    <row r="10936" spans="1:5">
      <c r="A10936">
        <v>19650712</v>
      </c>
      <c r="B10936">
        <v>0</v>
      </c>
      <c r="C10936">
        <v>0.09</v>
      </c>
      <c r="D10936">
        <v>0.16</v>
      </c>
      <c r="E10936">
        <v>1.4999999999999999E-2</v>
      </c>
    </row>
    <row r="10937" spans="1:5">
      <c r="A10937">
        <v>19650713</v>
      </c>
      <c r="B10937">
        <v>-0.13</v>
      </c>
      <c r="C10937">
        <v>-0.08</v>
      </c>
      <c r="D10937">
        <v>-0.23</v>
      </c>
      <c r="E10937">
        <v>1.4999999999999999E-2</v>
      </c>
    </row>
    <row r="10938" spans="1:5">
      <c r="A10938">
        <v>19650714</v>
      </c>
      <c r="B10938">
        <v>0.28999999999999998</v>
      </c>
      <c r="C10938">
        <v>0.19</v>
      </c>
      <c r="D10938">
        <v>0.15</v>
      </c>
      <c r="E10938">
        <v>1.4999999999999999E-2</v>
      </c>
    </row>
    <row r="10939" spans="1:5">
      <c r="A10939">
        <v>19650715</v>
      </c>
      <c r="B10939">
        <v>-0.1</v>
      </c>
      <c r="C10939">
        <v>0.26</v>
      </c>
      <c r="D10939">
        <v>-0.02</v>
      </c>
      <c r="E10939">
        <v>1.4999999999999999E-2</v>
      </c>
    </row>
    <row r="10940" spans="1:5">
      <c r="A10940">
        <v>19650716</v>
      </c>
      <c r="B10940">
        <v>-0.04</v>
      </c>
      <c r="C10940">
        <v>0.06</v>
      </c>
      <c r="D10940">
        <v>-0.06</v>
      </c>
      <c r="E10940">
        <v>1.4999999999999999E-2</v>
      </c>
    </row>
    <row r="10941" spans="1:5">
      <c r="A10941">
        <v>19650719</v>
      </c>
      <c r="B10941">
        <v>-0.09</v>
      </c>
      <c r="C10941">
        <v>0.13</v>
      </c>
      <c r="D10941">
        <v>-0.27</v>
      </c>
      <c r="E10941">
        <v>1.4999999999999999E-2</v>
      </c>
    </row>
    <row r="10942" spans="1:5">
      <c r="A10942">
        <v>19650720</v>
      </c>
      <c r="B10942">
        <v>-1.24</v>
      </c>
      <c r="C10942">
        <v>-0.28999999999999998</v>
      </c>
      <c r="D10942">
        <v>0.25</v>
      </c>
      <c r="E10942">
        <v>1.4999999999999999E-2</v>
      </c>
    </row>
    <row r="10943" spans="1:5">
      <c r="A10943">
        <v>19650721</v>
      </c>
      <c r="B10943">
        <v>-0.55000000000000004</v>
      </c>
      <c r="C10943">
        <v>-7.0000000000000007E-2</v>
      </c>
      <c r="D10943">
        <v>0.22</v>
      </c>
      <c r="E10943">
        <v>1.4999999999999999E-2</v>
      </c>
    </row>
    <row r="10944" spans="1:5">
      <c r="A10944">
        <v>19650722</v>
      </c>
      <c r="B10944">
        <v>-0.23</v>
      </c>
      <c r="C10944">
        <v>0.15</v>
      </c>
      <c r="D10944">
        <v>0.17</v>
      </c>
      <c r="E10944">
        <v>1.4999999999999999E-2</v>
      </c>
    </row>
    <row r="10945" spans="1:5">
      <c r="A10945">
        <v>19650723</v>
      </c>
      <c r="B10945">
        <v>0.24</v>
      </c>
      <c r="C10945">
        <v>-0.19</v>
      </c>
      <c r="D10945">
        <v>0.31</v>
      </c>
      <c r="E10945">
        <v>1.4999999999999999E-2</v>
      </c>
    </row>
    <row r="10946" spans="1:5">
      <c r="A10946">
        <v>19650726</v>
      </c>
      <c r="B10946">
        <v>-0.03</v>
      </c>
      <c r="C10946">
        <v>0.09</v>
      </c>
      <c r="D10946">
        <v>0.06</v>
      </c>
      <c r="E10946">
        <v>1.4999999999999999E-2</v>
      </c>
    </row>
    <row r="10947" spans="1:5">
      <c r="A10947">
        <v>19650727</v>
      </c>
      <c r="B10947">
        <v>-0.18</v>
      </c>
      <c r="C10947">
        <v>-0.01</v>
      </c>
      <c r="D10947">
        <v>0.2</v>
      </c>
      <c r="E10947">
        <v>1.4999999999999999E-2</v>
      </c>
    </row>
    <row r="10948" spans="1:5">
      <c r="A10948">
        <v>19650728</v>
      </c>
      <c r="B10948">
        <v>0.16</v>
      </c>
      <c r="C10948">
        <v>-0.47</v>
      </c>
      <c r="D10948">
        <v>0.85</v>
      </c>
      <c r="E10948">
        <v>1.4999999999999999E-2</v>
      </c>
    </row>
    <row r="10949" spans="1:5">
      <c r="A10949">
        <v>19650729</v>
      </c>
      <c r="B10949">
        <v>0.72</v>
      </c>
      <c r="C10949">
        <v>-0.12</v>
      </c>
      <c r="D10949">
        <v>0.52</v>
      </c>
      <c r="E10949">
        <v>1.4999999999999999E-2</v>
      </c>
    </row>
    <row r="10950" spans="1:5">
      <c r="A10950">
        <v>19650730</v>
      </c>
      <c r="B10950">
        <v>0.67</v>
      </c>
      <c r="C10950">
        <v>0.09</v>
      </c>
      <c r="D10950">
        <v>-0.03</v>
      </c>
      <c r="E10950">
        <v>1.4999999999999999E-2</v>
      </c>
    </row>
    <row r="10951" spans="1:5">
      <c r="A10951">
        <v>19650802</v>
      </c>
      <c r="B10951">
        <v>0.2</v>
      </c>
      <c r="C10951">
        <v>0.2</v>
      </c>
      <c r="D10951">
        <v>-0.34</v>
      </c>
      <c r="E10951">
        <v>1.4999999999999999E-2</v>
      </c>
    </row>
    <row r="10952" spans="1:5">
      <c r="A10952">
        <v>19650803</v>
      </c>
      <c r="B10952">
        <v>0.12</v>
      </c>
      <c r="C10952">
        <v>0.04</v>
      </c>
      <c r="D10952">
        <v>-0.22</v>
      </c>
      <c r="E10952">
        <v>1.4999999999999999E-2</v>
      </c>
    </row>
    <row r="10953" spans="1:5">
      <c r="A10953">
        <v>19650804</v>
      </c>
      <c r="B10953">
        <v>0.41</v>
      </c>
      <c r="C10953">
        <v>0.2</v>
      </c>
      <c r="D10953">
        <v>0.11</v>
      </c>
      <c r="E10953">
        <v>1.4999999999999999E-2</v>
      </c>
    </row>
    <row r="10954" spans="1:5">
      <c r="A10954">
        <v>19650805</v>
      </c>
      <c r="B10954">
        <v>0.02</v>
      </c>
      <c r="C10954">
        <v>0.25</v>
      </c>
      <c r="D10954">
        <v>-0.02</v>
      </c>
      <c r="E10954">
        <v>1.4999999999999999E-2</v>
      </c>
    </row>
    <row r="10955" spans="1:5">
      <c r="A10955">
        <v>19650806</v>
      </c>
      <c r="B10955">
        <v>0.35</v>
      </c>
      <c r="C10955">
        <v>0</v>
      </c>
      <c r="D10955">
        <v>-0.31</v>
      </c>
      <c r="E10955">
        <v>1.4999999999999999E-2</v>
      </c>
    </row>
    <row r="10956" spans="1:5">
      <c r="A10956">
        <v>19650809</v>
      </c>
      <c r="B10956">
        <v>-0.14000000000000001</v>
      </c>
      <c r="C10956">
        <v>0.39</v>
      </c>
      <c r="D10956">
        <v>-0.13</v>
      </c>
      <c r="E10956">
        <v>1.4999999999999999E-2</v>
      </c>
    </row>
    <row r="10957" spans="1:5">
      <c r="A10957">
        <v>19650810</v>
      </c>
      <c r="B10957">
        <v>0.04</v>
      </c>
      <c r="C10957">
        <v>0.4</v>
      </c>
      <c r="D10957">
        <v>-0.14000000000000001</v>
      </c>
      <c r="E10957">
        <v>1.4999999999999999E-2</v>
      </c>
    </row>
    <row r="10958" spans="1:5">
      <c r="A10958">
        <v>19650811</v>
      </c>
      <c r="B10958">
        <v>0.33</v>
      </c>
      <c r="C10958">
        <v>0.13</v>
      </c>
      <c r="D10958">
        <v>0.09</v>
      </c>
      <c r="E10958">
        <v>1.4999999999999999E-2</v>
      </c>
    </row>
    <row r="10959" spans="1:5">
      <c r="A10959">
        <v>19650812</v>
      </c>
      <c r="B10959">
        <v>0.28999999999999998</v>
      </c>
      <c r="C10959">
        <v>0.27</v>
      </c>
      <c r="D10959">
        <v>-0.09</v>
      </c>
      <c r="E10959">
        <v>1.4999999999999999E-2</v>
      </c>
    </row>
    <row r="10960" spans="1:5">
      <c r="A10960">
        <v>19650813</v>
      </c>
      <c r="B10960">
        <v>0.43</v>
      </c>
      <c r="C10960">
        <v>-0.19</v>
      </c>
      <c r="D10960">
        <v>0.25</v>
      </c>
      <c r="E10960">
        <v>1.4999999999999999E-2</v>
      </c>
    </row>
    <row r="10961" spans="1:5">
      <c r="A10961">
        <v>19650816</v>
      </c>
      <c r="B10961">
        <v>0.11</v>
      </c>
      <c r="C10961">
        <v>-0.08</v>
      </c>
      <c r="D10961">
        <v>0.23</v>
      </c>
      <c r="E10961">
        <v>1.4999999999999999E-2</v>
      </c>
    </row>
    <row r="10962" spans="1:5">
      <c r="A10962">
        <v>19650817</v>
      </c>
      <c r="B10962">
        <v>0.16</v>
      </c>
      <c r="C10962">
        <v>0.08</v>
      </c>
      <c r="D10962">
        <v>-0.26</v>
      </c>
      <c r="E10962">
        <v>1.4999999999999999E-2</v>
      </c>
    </row>
    <row r="10963" spans="1:5">
      <c r="A10963">
        <v>19650818</v>
      </c>
      <c r="B10963">
        <v>0.02</v>
      </c>
      <c r="C10963">
        <v>0.11</v>
      </c>
      <c r="D10963">
        <v>0.25</v>
      </c>
      <c r="E10963">
        <v>1.4999999999999999E-2</v>
      </c>
    </row>
    <row r="10964" spans="1:5">
      <c r="A10964">
        <v>19650819</v>
      </c>
      <c r="B10964">
        <v>-0.24</v>
      </c>
      <c r="C10964">
        <v>-0.3</v>
      </c>
      <c r="D10964">
        <v>-0.02</v>
      </c>
      <c r="E10964">
        <v>1.4999999999999999E-2</v>
      </c>
    </row>
    <row r="10965" spans="1:5">
      <c r="A10965">
        <v>19650820</v>
      </c>
      <c r="B10965">
        <v>-0.08</v>
      </c>
      <c r="C10965">
        <v>0.02</v>
      </c>
      <c r="D10965">
        <v>0.12</v>
      </c>
      <c r="E10965">
        <v>1.4999999999999999E-2</v>
      </c>
    </row>
    <row r="10966" spans="1:5">
      <c r="A10966">
        <v>19650823</v>
      </c>
      <c r="B10966">
        <v>-0.13</v>
      </c>
      <c r="C10966">
        <v>0.05</v>
      </c>
      <c r="D10966">
        <v>0.03</v>
      </c>
      <c r="E10966">
        <v>1.4999999999999999E-2</v>
      </c>
    </row>
    <row r="10967" spans="1:5">
      <c r="A10967">
        <v>19650824</v>
      </c>
      <c r="B10967">
        <v>0.18</v>
      </c>
      <c r="C10967">
        <v>0.21</v>
      </c>
      <c r="D10967">
        <v>-0.28999999999999998</v>
      </c>
      <c r="E10967">
        <v>1.4999999999999999E-2</v>
      </c>
    </row>
    <row r="10968" spans="1:5">
      <c r="A10968">
        <v>19650825</v>
      </c>
      <c r="B10968">
        <v>0.14000000000000001</v>
      </c>
      <c r="C10968">
        <v>0.22</v>
      </c>
      <c r="D10968">
        <v>-0.25</v>
      </c>
      <c r="E10968">
        <v>1.4999999999999999E-2</v>
      </c>
    </row>
    <row r="10969" spans="1:5">
      <c r="A10969">
        <v>19650826</v>
      </c>
      <c r="B10969">
        <v>0.37</v>
      </c>
      <c r="C10969">
        <v>-0.1</v>
      </c>
      <c r="D10969">
        <v>0.19</v>
      </c>
      <c r="E10969">
        <v>1.4999999999999999E-2</v>
      </c>
    </row>
    <row r="10970" spans="1:5">
      <c r="A10970">
        <v>19650827</v>
      </c>
      <c r="B10970">
        <v>0.12</v>
      </c>
      <c r="C10970">
        <v>0.24</v>
      </c>
      <c r="D10970">
        <v>-0.03</v>
      </c>
      <c r="E10970">
        <v>1.4999999999999999E-2</v>
      </c>
    </row>
    <row r="10971" spans="1:5">
      <c r="A10971">
        <v>19650830</v>
      </c>
      <c r="B10971">
        <v>0.04</v>
      </c>
      <c r="C10971">
        <v>0.27</v>
      </c>
      <c r="D10971">
        <v>-7.0000000000000007E-2</v>
      </c>
      <c r="E10971">
        <v>1.4999999999999999E-2</v>
      </c>
    </row>
    <row r="10972" spans="1:5">
      <c r="A10972">
        <v>19650831</v>
      </c>
      <c r="B10972">
        <v>-0.05</v>
      </c>
      <c r="C10972">
        <v>0.27</v>
      </c>
      <c r="D10972">
        <v>-0.06</v>
      </c>
      <c r="E10972">
        <v>1.4999999999999999E-2</v>
      </c>
    </row>
    <row r="10973" spans="1:5">
      <c r="A10973">
        <v>19650901</v>
      </c>
      <c r="B10973">
        <v>0.05</v>
      </c>
      <c r="C10973">
        <v>0.05</v>
      </c>
      <c r="D10973">
        <v>-0.2</v>
      </c>
      <c r="E10973">
        <v>1.4999999999999999E-2</v>
      </c>
    </row>
    <row r="10974" spans="1:5">
      <c r="A10974">
        <v>19650902</v>
      </c>
      <c r="B10974">
        <v>0.54</v>
      </c>
      <c r="C10974">
        <v>0.02</v>
      </c>
      <c r="D10974">
        <v>7.0000000000000007E-2</v>
      </c>
      <c r="E10974">
        <v>1.4999999999999999E-2</v>
      </c>
    </row>
    <row r="10975" spans="1:5">
      <c r="A10975">
        <v>19650903</v>
      </c>
      <c r="B10975">
        <v>0.46</v>
      </c>
      <c r="C10975">
        <v>0.06</v>
      </c>
      <c r="D10975">
        <v>0.12</v>
      </c>
      <c r="E10975">
        <v>1.4999999999999999E-2</v>
      </c>
    </row>
    <row r="10976" spans="1:5">
      <c r="A10976">
        <v>19650907</v>
      </c>
      <c r="B10976">
        <v>0.32</v>
      </c>
      <c r="C10976">
        <v>0.12</v>
      </c>
      <c r="D10976">
        <v>-0.45</v>
      </c>
      <c r="E10976">
        <v>1.4999999999999999E-2</v>
      </c>
    </row>
    <row r="10977" spans="1:5">
      <c r="A10977">
        <v>19650908</v>
      </c>
      <c r="B10977">
        <v>0.28000000000000003</v>
      </c>
      <c r="C10977">
        <v>0.05</v>
      </c>
      <c r="D10977">
        <v>-0.15</v>
      </c>
      <c r="E10977">
        <v>1.4999999999999999E-2</v>
      </c>
    </row>
    <row r="10978" spans="1:5">
      <c r="A10978">
        <v>19650909</v>
      </c>
      <c r="B10978">
        <v>0.24</v>
      </c>
      <c r="C10978">
        <v>0.08</v>
      </c>
      <c r="D10978">
        <v>0.08</v>
      </c>
      <c r="E10978">
        <v>1.4999999999999999E-2</v>
      </c>
    </row>
    <row r="10979" spans="1:5">
      <c r="A10979">
        <v>19650910</v>
      </c>
      <c r="B10979">
        <v>0.23</v>
      </c>
      <c r="C10979">
        <v>0.11</v>
      </c>
      <c r="D10979">
        <v>-0.38</v>
      </c>
      <c r="E10979">
        <v>1.4999999999999999E-2</v>
      </c>
    </row>
    <row r="10980" spans="1:5">
      <c r="A10980">
        <v>19650913</v>
      </c>
      <c r="B10980">
        <v>0.25</v>
      </c>
      <c r="C10980">
        <v>0.13</v>
      </c>
      <c r="D10980">
        <v>-0.16</v>
      </c>
      <c r="E10980">
        <v>1.4999999999999999E-2</v>
      </c>
    </row>
    <row r="10981" spans="1:5">
      <c r="A10981">
        <v>19650914</v>
      </c>
      <c r="B10981">
        <v>-0.44</v>
      </c>
      <c r="C10981">
        <v>-0.28999999999999998</v>
      </c>
      <c r="D10981">
        <v>0.14000000000000001</v>
      </c>
      <c r="E10981">
        <v>1.4999999999999999E-2</v>
      </c>
    </row>
    <row r="10982" spans="1:5">
      <c r="A10982">
        <v>19650915</v>
      </c>
      <c r="B10982">
        <v>0.47</v>
      </c>
      <c r="C10982">
        <v>-0.12</v>
      </c>
      <c r="D10982">
        <v>0.08</v>
      </c>
      <c r="E10982">
        <v>1.4999999999999999E-2</v>
      </c>
    </row>
    <row r="10983" spans="1:5">
      <c r="A10983">
        <v>19650916</v>
      </c>
      <c r="B10983">
        <v>0.52</v>
      </c>
      <c r="C10983">
        <v>-0.28000000000000003</v>
      </c>
      <c r="D10983">
        <v>0.48</v>
      </c>
      <c r="E10983">
        <v>1.4999999999999999E-2</v>
      </c>
    </row>
    <row r="10984" spans="1:5">
      <c r="A10984">
        <v>19650917</v>
      </c>
      <c r="B10984">
        <v>0.03</v>
      </c>
      <c r="C10984">
        <v>7.0000000000000007E-2</v>
      </c>
      <c r="D10984">
        <v>-0.1</v>
      </c>
      <c r="E10984">
        <v>1.4999999999999999E-2</v>
      </c>
    </row>
    <row r="10985" spans="1:5">
      <c r="A10985">
        <v>19650920</v>
      </c>
      <c r="B10985">
        <v>0.04</v>
      </c>
      <c r="C10985">
        <v>0.16</v>
      </c>
      <c r="D10985">
        <v>7.0000000000000007E-2</v>
      </c>
      <c r="E10985">
        <v>1.4999999999999999E-2</v>
      </c>
    </row>
    <row r="10986" spans="1:5">
      <c r="A10986">
        <v>19650921</v>
      </c>
      <c r="B10986">
        <v>-0.27</v>
      </c>
      <c r="C10986">
        <v>0.11</v>
      </c>
      <c r="D10986">
        <v>-0.12</v>
      </c>
      <c r="E10986">
        <v>1.4999999999999999E-2</v>
      </c>
    </row>
    <row r="10987" spans="1:5">
      <c r="A10987">
        <v>19650922</v>
      </c>
      <c r="B10987">
        <v>0.47</v>
      </c>
      <c r="C10987">
        <v>0.21</v>
      </c>
      <c r="D10987">
        <v>0.12</v>
      </c>
      <c r="E10987">
        <v>1.4999999999999999E-2</v>
      </c>
    </row>
    <row r="10988" spans="1:5">
      <c r="A10988">
        <v>19650923</v>
      </c>
      <c r="B10988">
        <v>-0.39</v>
      </c>
      <c r="C10988">
        <v>-0.31</v>
      </c>
      <c r="D10988">
        <v>0.08</v>
      </c>
      <c r="E10988">
        <v>1.4999999999999999E-2</v>
      </c>
    </row>
    <row r="10989" spans="1:5">
      <c r="A10989">
        <v>19650924</v>
      </c>
      <c r="B10989">
        <v>0.23</v>
      </c>
      <c r="C10989">
        <v>0.04</v>
      </c>
      <c r="D10989">
        <v>0.62</v>
      </c>
      <c r="E10989">
        <v>1.4999999999999999E-2</v>
      </c>
    </row>
    <row r="10990" spans="1:5">
      <c r="A10990">
        <v>19650927</v>
      </c>
      <c r="B10990">
        <v>0.57999999999999996</v>
      </c>
      <c r="C10990">
        <v>0.08</v>
      </c>
      <c r="D10990">
        <v>-0.17</v>
      </c>
      <c r="E10990">
        <v>1.4999999999999999E-2</v>
      </c>
    </row>
    <row r="10991" spans="1:5">
      <c r="A10991">
        <v>19650928</v>
      </c>
      <c r="B10991">
        <v>-0.24</v>
      </c>
      <c r="C10991">
        <v>0.27</v>
      </c>
      <c r="D10991">
        <v>0.11</v>
      </c>
      <c r="E10991">
        <v>1.4999999999999999E-2</v>
      </c>
    </row>
    <row r="10992" spans="1:5">
      <c r="A10992">
        <v>19650929</v>
      </c>
      <c r="B10992">
        <v>-0.47</v>
      </c>
      <c r="C10992">
        <v>-0.03</v>
      </c>
      <c r="D10992">
        <v>-0.14000000000000001</v>
      </c>
      <c r="E10992">
        <v>1.4999999999999999E-2</v>
      </c>
    </row>
    <row r="10993" spans="1:5">
      <c r="A10993">
        <v>19650930</v>
      </c>
      <c r="B10993">
        <v>-7.0000000000000007E-2</v>
      </c>
      <c r="C10993">
        <v>0.06</v>
      </c>
      <c r="D10993">
        <v>-0.23</v>
      </c>
      <c r="E10993">
        <v>1.4999999999999999E-2</v>
      </c>
    </row>
    <row r="10994" spans="1:5">
      <c r="A10994">
        <v>19651001</v>
      </c>
      <c r="B10994">
        <v>-0.06</v>
      </c>
      <c r="C10994">
        <v>0.18</v>
      </c>
      <c r="D10994">
        <v>0.08</v>
      </c>
      <c r="E10994">
        <v>1.4999999999999999E-2</v>
      </c>
    </row>
    <row r="10995" spans="1:5">
      <c r="A10995">
        <v>19651004</v>
      </c>
      <c r="B10995">
        <v>0.24</v>
      </c>
      <c r="C10995">
        <v>0.46</v>
      </c>
      <c r="D10995">
        <v>7.0000000000000007E-2</v>
      </c>
      <c r="E10995">
        <v>1.4999999999999999E-2</v>
      </c>
    </row>
    <row r="10996" spans="1:5">
      <c r="A10996">
        <v>19651005</v>
      </c>
      <c r="B10996">
        <v>0.56000000000000005</v>
      </c>
      <c r="C10996">
        <v>-0.05</v>
      </c>
      <c r="D10996">
        <v>0.32</v>
      </c>
      <c r="E10996">
        <v>1.4999999999999999E-2</v>
      </c>
    </row>
    <row r="10997" spans="1:5">
      <c r="A10997">
        <v>19651006</v>
      </c>
      <c r="B10997">
        <v>-0.08</v>
      </c>
      <c r="C10997">
        <v>-0.1</v>
      </c>
      <c r="D10997">
        <v>-0.31</v>
      </c>
      <c r="E10997">
        <v>1.4999999999999999E-2</v>
      </c>
    </row>
    <row r="10998" spans="1:5">
      <c r="A10998">
        <v>19651007</v>
      </c>
      <c r="B10998">
        <v>-0.05</v>
      </c>
      <c r="C10998">
        <v>0.38</v>
      </c>
      <c r="D10998">
        <v>0</v>
      </c>
      <c r="E10998">
        <v>1.4999999999999999E-2</v>
      </c>
    </row>
    <row r="10999" spans="1:5">
      <c r="A10999">
        <v>19651008</v>
      </c>
      <c r="B10999">
        <v>0.48</v>
      </c>
      <c r="C10999">
        <v>0.56999999999999995</v>
      </c>
      <c r="D10999">
        <v>0.38</v>
      </c>
      <c r="E10999">
        <v>1.4999999999999999E-2</v>
      </c>
    </row>
    <row r="11000" spans="1:5">
      <c r="A11000">
        <v>19651011</v>
      </c>
      <c r="B11000">
        <v>0.56999999999999995</v>
      </c>
      <c r="C11000">
        <v>0.19</v>
      </c>
      <c r="D11000">
        <v>-0.05</v>
      </c>
      <c r="E11000">
        <v>1.4999999999999999E-2</v>
      </c>
    </row>
    <row r="11001" spans="1:5">
      <c r="A11001">
        <v>19651012</v>
      </c>
      <c r="B11001">
        <v>-0.05</v>
      </c>
      <c r="C11001">
        <v>0.42</v>
      </c>
      <c r="D11001">
        <v>-0.23</v>
      </c>
      <c r="E11001">
        <v>1.4999999999999999E-2</v>
      </c>
    </row>
    <row r="11002" spans="1:5">
      <c r="A11002">
        <v>19651013</v>
      </c>
      <c r="B11002">
        <v>0.01</v>
      </c>
      <c r="C11002">
        <v>0</v>
      </c>
      <c r="D11002">
        <v>0.56000000000000005</v>
      </c>
      <c r="E11002">
        <v>1.4999999999999999E-2</v>
      </c>
    </row>
    <row r="11003" spans="1:5">
      <c r="A11003">
        <v>19651014</v>
      </c>
      <c r="B11003">
        <v>-0.15</v>
      </c>
      <c r="C11003">
        <v>0.4</v>
      </c>
      <c r="D11003">
        <v>0.19</v>
      </c>
      <c r="E11003">
        <v>1.4999999999999999E-2</v>
      </c>
    </row>
    <row r="11004" spans="1:5">
      <c r="A11004">
        <v>19651015</v>
      </c>
      <c r="B11004">
        <v>0.22</v>
      </c>
      <c r="C11004">
        <v>0.22</v>
      </c>
      <c r="D11004">
        <v>0.08</v>
      </c>
      <c r="E11004">
        <v>1.4999999999999999E-2</v>
      </c>
    </row>
    <row r="11005" spans="1:5">
      <c r="A11005">
        <v>19651018</v>
      </c>
      <c r="B11005">
        <v>0.27</v>
      </c>
      <c r="C11005">
        <v>0.24</v>
      </c>
      <c r="D11005">
        <v>-0.06</v>
      </c>
      <c r="E11005">
        <v>1.4999999999999999E-2</v>
      </c>
    </row>
    <row r="11006" spans="1:5">
      <c r="A11006">
        <v>19651019</v>
      </c>
      <c r="B11006">
        <v>0.11</v>
      </c>
      <c r="C11006">
        <v>0.02</v>
      </c>
      <c r="D11006">
        <v>-0.46</v>
      </c>
      <c r="E11006">
        <v>1.4999999999999999E-2</v>
      </c>
    </row>
    <row r="11007" spans="1:5">
      <c r="A11007">
        <v>19651020</v>
      </c>
      <c r="B11007">
        <v>-0.01</v>
      </c>
      <c r="C11007">
        <v>0.17</v>
      </c>
      <c r="D11007">
        <v>0.12</v>
      </c>
      <c r="E11007">
        <v>1.4999999999999999E-2</v>
      </c>
    </row>
    <row r="11008" spans="1:5">
      <c r="A11008">
        <v>19651021</v>
      </c>
      <c r="B11008">
        <v>0.15</v>
      </c>
      <c r="C11008">
        <v>0.25</v>
      </c>
      <c r="D11008">
        <v>-0.04</v>
      </c>
      <c r="E11008">
        <v>1.4999999999999999E-2</v>
      </c>
    </row>
    <row r="11009" spans="1:5">
      <c r="A11009">
        <v>19651022</v>
      </c>
      <c r="B11009">
        <v>-0.05</v>
      </c>
      <c r="C11009">
        <v>-0.17</v>
      </c>
      <c r="D11009">
        <v>-0.05</v>
      </c>
      <c r="E11009">
        <v>1.4999999999999999E-2</v>
      </c>
    </row>
    <row r="11010" spans="1:5">
      <c r="A11010">
        <v>19651025</v>
      </c>
      <c r="B11010">
        <v>-0.4</v>
      </c>
      <c r="C11010">
        <v>-0.36</v>
      </c>
      <c r="D11010">
        <v>0.09</v>
      </c>
      <c r="E11010">
        <v>1.4999999999999999E-2</v>
      </c>
    </row>
    <row r="11011" spans="1:5">
      <c r="A11011">
        <v>19651026</v>
      </c>
      <c r="B11011">
        <v>0.5</v>
      </c>
      <c r="C11011">
        <v>-0.15</v>
      </c>
      <c r="D11011">
        <v>0.25</v>
      </c>
      <c r="E11011">
        <v>1.4999999999999999E-2</v>
      </c>
    </row>
    <row r="11012" spans="1:5">
      <c r="A11012">
        <v>19651027</v>
      </c>
      <c r="B11012">
        <v>0.36</v>
      </c>
      <c r="C11012">
        <v>-0.23</v>
      </c>
      <c r="D11012">
        <v>0.21</v>
      </c>
      <c r="E11012">
        <v>1.4999999999999999E-2</v>
      </c>
    </row>
    <row r="11013" spans="1:5">
      <c r="A11013">
        <v>19651028</v>
      </c>
      <c r="B11013">
        <v>-0.31</v>
      </c>
      <c r="C11013">
        <v>0</v>
      </c>
      <c r="D11013">
        <v>0.13</v>
      </c>
      <c r="E11013">
        <v>1.4999999999999999E-2</v>
      </c>
    </row>
    <row r="11014" spans="1:5">
      <c r="A11014">
        <v>19651029</v>
      </c>
      <c r="B11014">
        <v>0.26</v>
      </c>
      <c r="C11014">
        <v>-0.06</v>
      </c>
      <c r="D11014">
        <v>0.18</v>
      </c>
      <c r="E11014">
        <v>1.4999999999999999E-2</v>
      </c>
    </row>
    <row r="11015" spans="1:5">
      <c r="A11015">
        <v>19651101</v>
      </c>
      <c r="B11015">
        <v>-0.1</v>
      </c>
      <c r="C11015">
        <v>-0.06</v>
      </c>
      <c r="D11015">
        <v>0.24</v>
      </c>
      <c r="E11015">
        <v>1.7000000000000001E-2</v>
      </c>
    </row>
    <row r="11016" spans="1:5">
      <c r="A11016">
        <v>19651103</v>
      </c>
      <c r="B11016">
        <v>0.1</v>
      </c>
      <c r="C11016">
        <v>0.25</v>
      </c>
      <c r="D11016">
        <v>-0.28000000000000003</v>
      </c>
      <c r="E11016">
        <v>1.7000000000000001E-2</v>
      </c>
    </row>
    <row r="11017" spans="1:5">
      <c r="A11017">
        <v>19651104</v>
      </c>
      <c r="B11017">
        <v>0.19</v>
      </c>
      <c r="C11017">
        <v>0.08</v>
      </c>
      <c r="D11017">
        <v>-0.14000000000000001</v>
      </c>
      <c r="E11017">
        <v>1.7000000000000001E-2</v>
      </c>
    </row>
    <row r="11018" spans="1:5">
      <c r="A11018">
        <v>19651105</v>
      </c>
      <c r="B11018">
        <v>0.11</v>
      </c>
      <c r="C11018">
        <v>0.28000000000000003</v>
      </c>
      <c r="D11018">
        <v>-0.32</v>
      </c>
      <c r="E11018">
        <v>1.7000000000000001E-2</v>
      </c>
    </row>
    <row r="11019" spans="1:5">
      <c r="A11019">
        <v>19651108</v>
      </c>
      <c r="B11019">
        <v>-0.34</v>
      </c>
      <c r="C11019">
        <v>0.11</v>
      </c>
      <c r="D11019">
        <v>-0.26</v>
      </c>
      <c r="E11019">
        <v>1.7000000000000001E-2</v>
      </c>
    </row>
    <row r="11020" spans="1:5">
      <c r="A11020">
        <v>19651109</v>
      </c>
      <c r="B11020">
        <v>-0.24</v>
      </c>
      <c r="C11020">
        <v>0.19</v>
      </c>
      <c r="D11020">
        <v>0.31</v>
      </c>
      <c r="E11020">
        <v>1.7000000000000001E-2</v>
      </c>
    </row>
    <row r="11021" spans="1:5">
      <c r="A11021">
        <v>19651110</v>
      </c>
      <c r="B11021">
        <v>-0.09</v>
      </c>
      <c r="C11021">
        <v>0.16</v>
      </c>
      <c r="D11021">
        <v>-0.04</v>
      </c>
      <c r="E11021">
        <v>1.7000000000000001E-2</v>
      </c>
    </row>
    <row r="11022" spans="1:5">
      <c r="A11022">
        <v>19651111</v>
      </c>
      <c r="B11022">
        <v>0.27</v>
      </c>
      <c r="C11022">
        <v>0.11</v>
      </c>
      <c r="D11022">
        <v>-0.03</v>
      </c>
      <c r="E11022">
        <v>1.7000000000000001E-2</v>
      </c>
    </row>
    <row r="11023" spans="1:5">
      <c r="A11023">
        <v>19651112</v>
      </c>
      <c r="B11023">
        <v>0.49</v>
      </c>
      <c r="C11023">
        <v>0.5</v>
      </c>
      <c r="D11023">
        <v>-0.33</v>
      </c>
      <c r="E11023">
        <v>1.7000000000000001E-2</v>
      </c>
    </row>
    <row r="11024" spans="1:5">
      <c r="A11024">
        <v>19651115</v>
      </c>
      <c r="B11024">
        <v>0.11</v>
      </c>
      <c r="C11024">
        <v>0.59</v>
      </c>
      <c r="D11024">
        <v>-0.24</v>
      </c>
      <c r="E11024">
        <v>1.7000000000000001E-2</v>
      </c>
    </row>
    <row r="11025" spans="1:5">
      <c r="A11025">
        <v>19651116</v>
      </c>
      <c r="B11025">
        <v>-0.13</v>
      </c>
      <c r="C11025">
        <v>0.48</v>
      </c>
      <c r="D11025">
        <v>-0.13</v>
      </c>
      <c r="E11025">
        <v>1.7000000000000001E-2</v>
      </c>
    </row>
    <row r="11026" spans="1:5">
      <c r="A11026">
        <v>19651117</v>
      </c>
      <c r="B11026">
        <v>0.15</v>
      </c>
      <c r="C11026">
        <v>-0.7</v>
      </c>
      <c r="D11026">
        <v>0.19</v>
      </c>
      <c r="E11026">
        <v>1.7000000000000001E-2</v>
      </c>
    </row>
    <row r="11027" spans="1:5">
      <c r="A11027">
        <v>19651118</v>
      </c>
      <c r="B11027">
        <v>-0.35</v>
      </c>
      <c r="C11027">
        <v>0.55000000000000004</v>
      </c>
      <c r="D11027">
        <v>0.11</v>
      </c>
      <c r="E11027">
        <v>1.7000000000000001E-2</v>
      </c>
    </row>
    <row r="11028" spans="1:5">
      <c r="A11028">
        <v>19651119</v>
      </c>
      <c r="B11028">
        <v>0.03</v>
      </c>
      <c r="C11028">
        <v>0.34</v>
      </c>
      <c r="D11028">
        <v>0.1</v>
      </c>
      <c r="E11028">
        <v>1.7000000000000001E-2</v>
      </c>
    </row>
    <row r="11029" spans="1:5">
      <c r="A11029">
        <v>19651122</v>
      </c>
      <c r="B11029">
        <v>-0.53</v>
      </c>
      <c r="C11029">
        <v>0.27</v>
      </c>
      <c r="D11029">
        <v>0.12</v>
      </c>
      <c r="E11029">
        <v>1.7000000000000001E-2</v>
      </c>
    </row>
    <row r="11030" spans="1:5">
      <c r="A11030">
        <v>19651123</v>
      </c>
      <c r="B11030">
        <v>0.17</v>
      </c>
      <c r="C11030">
        <v>0.17</v>
      </c>
      <c r="D11030">
        <v>0.04</v>
      </c>
      <c r="E11030">
        <v>1.7000000000000001E-2</v>
      </c>
    </row>
    <row r="11031" spans="1:5">
      <c r="A11031">
        <v>19651124</v>
      </c>
      <c r="B11031">
        <v>0.19</v>
      </c>
      <c r="C11031">
        <v>0.31</v>
      </c>
      <c r="D11031">
        <v>0.14000000000000001</v>
      </c>
      <c r="E11031">
        <v>1.7000000000000001E-2</v>
      </c>
    </row>
    <row r="11032" spans="1:5">
      <c r="A11032">
        <v>19651126</v>
      </c>
      <c r="B11032">
        <v>0.26</v>
      </c>
      <c r="C11032">
        <v>0.45</v>
      </c>
      <c r="D11032">
        <v>0.19</v>
      </c>
      <c r="E11032">
        <v>1.7000000000000001E-2</v>
      </c>
    </row>
    <row r="11033" spans="1:5">
      <c r="A11033">
        <v>19651129</v>
      </c>
      <c r="B11033">
        <v>-0.15</v>
      </c>
      <c r="C11033">
        <v>0.39</v>
      </c>
      <c r="D11033">
        <v>0.31</v>
      </c>
      <c r="E11033">
        <v>1.7000000000000001E-2</v>
      </c>
    </row>
    <row r="11034" spans="1:5">
      <c r="A11034">
        <v>19651130</v>
      </c>
      <c r="B11034">
        <v>-0.15</v>
      </c>
      <c r="C11034">
        <v>0.13</v>
      </c>
      <c r="D11034">
        <v>0.2</v>
      </c>
      <c r="E11034">
        <v>1.7000000000000001E-2</v>
      </c>
    </row>
    <row r="11035" spans="1:5">
      <c r="A11035">
        <v>19651201</v>
      </c>
      <c r="B11035">
        <v>-0.03</v>
      </c>
      <c r="C11035">
        <v>0.33</v>
      </c>
      <c r="D11035">
        <v>0.28999999999999998</v>
      </c>
      <c r="E11035">
        <v>1.4999999999999999E-2</v>
      </c>
    </row>
    <row r="11036" spans="1:5">
      <c r="A11036">
        <v>19651202</v>
      </c>
      <c r="B11036">
        <v>-0.24</v>
      </c>
      <c r="C11036">
        <v>0.31</v>
      </c>
      <c r="D11036">
        <v>0.06</v>
      </c>
      <c r="E11036">
        <v>1.4999999999999999E-2</v>
      </c>
    </row>
    <row r="11037" spans="1:5">
      <c r="A11037">
        <v>19651203</v>
      </c>
      <c r="B11037">
        <v>7.0000000000000007E-2</v>
      </c>
      <c r="C11037">
        <v>0.21</v>
      </c>
      <c r="D11037">
        <v>-0.19</v>
      </c>
      <c r="E11037">
        <v>1.4999999999999999E-2</v>
      </c>
    </row>
    <row r="11038" spans="1:5">
      <c r="A11038">
        <v>19651206</v>
      </c>
      <c r="B11038">
        <v>-0.79</v>
      </c>
      <c r="C11038">
        <v>-0.35</v>
      </c>
      <c r="D11038">
        <v>-0.28000000000000003</v>
      </c>
      <c r="E11038">
        <v>1.4999999999999999E-2</v>
      </c>
    </row>
    <row r="11039" spans="1:5">
      <c r="A11039">
        <v>19651207</v>
      </c>
      <c r="B11039">
        <v>0.95</v>
      </c>
      <c r="C11039">
        <v>0.56999999999999995</v>
      </c>
      <c r="D11039">
        <v>0.34</v>
      </c>
      <c r="E11039">
        <v>1.4999999999999999E-2</v>
      </c>
    </row>
    <row r="11040" spans="1:5">
      <c r="A11040">
        <v>19651208</v>
      </c>
      <c r="B11040">
        <v>-7.0000000000000007E-2</v>
      </c>
      <c r="C11040">
        <v>0.42</v>
      </c>
      <c r="D11040">
        <v>-0.24</v>
      </c>
      <c r="E11040">
        <v>1.4999999999999999E-2</v>
      </c>
    </row>
    <row r="11041" spans="1:5">
      <c r="A11041">
        <v>19651209</v>
      </c>
      <c r="B11041">
        <v>0.28999999999999998</v>
      </c>
      <c r="C11041">
        <v>0.43</v>
      </c>
      <c r="D11041">
        <v>-0.12</v>
      </c>
      <c r="E11041">
        <v>1.4999999999999999E-2</v>
      </c>
    </row>
    <row r="11042" spans="1:5">
      <c r="A11042">
        <v>19651210</v>
      </c>
      <c r="B11042">
        <v>0.28000000000000003</v>
      </c>
      <c r="C11042">
        <v>0.22</v>
      </c>
      <c r="D11042">
        <v>-0.08</v>
      </c>
      <c r="E11042">
        <v>1.4999999999999999E-2</v>
      </c>
    </row>
    <row r="11043" spans="1:5">
      <c r="A11043">
        <v>19651213</v>
      </c>
      <c r="B11043">
        <v>0.1</v>
      </c>
      <c r="C11043">
        <v>0.49</v>
      </c>
      <c r="D11043">
        <v>-0.14000000000000001</v>
      </c>
      <c r="E11043">
        <v>1.4999999999999999E-2</v>
      </c>
    </row>
    <row r="11044" spans="1:5">
      <c r="A11044">
        <v>19651214</v>
      </c>
      <c r="B11044">
        <v>0.06</v>
      </c>
      <c r="C11044">
        <v>-0.19</v>
      </c>
      <c r="D11044">
        <v>0.43</v>
      </c>
      <c r="E11044">
        <v>1.4999999999999999E-2</v>
      </c>
    </row>
    <row r="11045" spans="1:5">
      <c r="A11045">
        <v>19651215</v>
      </c>
      <c r="B11045">
        <v>0.18</v>
      </c>
      <c r="C11045">
        <v>-0.1</v>
      </c>
      <c r="D11045">
        <v>0.75</v>
      </c>
      <c r="E11045">
        <v>1.4999999999999999E-2</v>
      </c>
    </row>
    <row r="11046" spans="1:5">
      <c r="A11046">
        <v>19651216</v>
      </c>
      <c r="B11046">
        <v>0.16</v>
      </c>
      <c r="C11046">
        <v>7.0000000000000007E-2</v>
      </c>
      <c r="D11046">
        <v>0.54</v>
      </c>
      <c r="E11046">
        <v>1.4999999999999999E-2</v>
      </c>
    </row>
    <row r="11047" spans="1:5">
      <c r="A11047">
        <v>19651217</v>
      </c>
      <c r="B11047">
        <v>0.04</v>
      </c>
      <c r="C11047">
        <v>0.12</v>
      </c>
      <c r="D11047">
        <v>0.69</v>
      </c>
      <c r="E11047">
        <v>1.4999999999999999E-2</v>
      </c>
    </row>
    <row r="11048" spans="1:5">
      <c r="A11048">
        <v>19651220</v>
      </c>
      <c r="B11048">
        <v>-0.53</v>
      </c>
      <c r="C11048">
        <v>-0.24</v>
      </c>
      <c r="D11048">
        <v>0.03</v>
      </c>
      <c r="E11048">
        <v>1.4999999999999999E-2</v>
      </c>
    </row>
    <row r="11049" spans="1:5">
      <c r="A11049">
        <v>19651221</v>
      </c>
      <c r="B11049">
        <v>0.34</v>
      </c>
      <c r="C11049">
        <v>-0.03</v>
      </c>
      <c r="D11049">
        <v>0.5</v>
      </c>
      <c r="E11049">
        <v>1.4999999999999999E-2</v>
      </c>
    </row>
    <row r="11050" spans="1:5">
      <c r="A11050">
        <v>19651222</v>
      </c>
      <c r="B11050">
        <v>0.16</v>
      </c>
      <c r="C11050">
        <v>-0.91</v>
      </c>
      <c r="D11050">
        <v>0.2</v>
      </c>
      <c r="E11050">
        <v>1.4999999999999999E-2</v>
      </c>
    </row>
    <row r="11051" spans="1:5">
      <c r="A11051">
        <v>19651223</v>
      </c>
      <c r="B11051">
        <v>-0.16</v>
      </c>
      <c r="C11051">
        <v>-0.01</v>
      </c>
      <c r="D11051">
        <v>-0.28999999999999998</v>
      </c>
      <c r="E11051">
        <v>1.4999999999999999E-2</v>
      </c>
    </row>
    <row r="11052" spans="1:5">
      <c r="A11052">
        <v>19651227</v>
      </c>
      <c r="B11052">
        <v>-0.66</v>
      </c>
      <c r="C11052">
        <v>7.0000000000000007E-2</v>
      </c>
      <c r="D11052">
        <v>-0.16</v>
      </c>
      <c r="E11052">
        <v>1.4999999999999999E-2</v>
      </c>
    </row>
    <row r="11053" spans="1:5">
      <c r="A11053">
        <v>19651228</v>
      </c>
      <c r="B11053">
        <v>-0.05</v>
      </c>
      <c r="C11053">
        <v>-0.06</v>
      </c>
      <c r="D11053">
        <v>-0.18</v>
      </c>
      <c r="E11053">
        <v>1.4999999999999999E-2</v>
      </c>
    </row>
    <row r="11054" spans="1:5">
      <c r="A11054">
        <v>19651229</v>
      </c>
      <c r="B11054">
        <v>0.28999999999999998</v>
      </c>
      <c r="C11054">
        <v>0.37</v>
      </c>
      <c r="D11054">
        <v>-0.02</v>
      </c>
      <c r="E11054">
        <v>1.4999999999999999E-2</v>
      </c>
    </row>
    <row r="11055" spans="1:5">
      <c r="A11055">
        <v>19651230</v>
      </c>
      <c r="B11055">
        <v>0.36</v>
      </c>
      <c r="C11055">
        <v>0.25</v>
      </c>
      <c r="D11055">
        <v>-0.27</v>
      </c>
      <c r="E11055">
        <v>1.4999999999999999E-2</v>
      </c>
    </row>
    <row r="11056" spans="1:5">
      <c r="A11056">
        <v>19651231</v>
      </c>
      <c r="B11056">
        <v>0.26</v>
      </c>
      <c r="C11056">
        <v>0.06</v>
      </c>
      <c r="D11056">
        <v>0.12</v>
      </c>
      <c r="E11056">
        <v>1.4999999999999999E-2</v>
      </c>
    </row>
    <row r="11057" spans="1:5">
      <c r="A11057">
        <v>19660103</v>
      </c>
      <c r="B11057">
        <v>-0.22</v>
      </c>
      <c r="C11057">
        <v>0.6</v>
      </c>
      <c r="D11057">
        <v>0.27</v>
      </c>
      <c r="E11057">
        <v>1.7999999999999999E-2</v>
      </c>
    </row>
    <row r="11058" spans="1:5">
      <c r="A11058">
        <v>19660104</v>
      </c>
      <c r="B11058">
        <v>0.1</v>
      </c>
      <c r="C11058">
        <v>0.3</v>
      </c>
      <c r="D11058">
        <v>0.21</v>
      </c>
      <c r="E11058">
        <v>1.7999999999999999E-2</v>
      </c>
    </row>
    <row r="11059" spans="1:5">
      <c r="A11059">
        <v>19660105</v>
      </c>
      <c r="B11059">
        <v>0.56999999999999995</v>
      </c>
      <c r="C11059">
        <v>-0.3</v>
      </c>
      <c r="D11059">
        <v>0.69</v>
      </c>
      <c r="E11059">
        <v>1.7999999999999999E-2</v>
      </c>
    </row>
    <row r="11060" spans="1:5">
      <c r="A11060">
        <v>19660106</v>
      </c>
      <c r="B11060">
        <v>0.18</v>
      </c>
      <c r="C11060">
        <v>-0.35</v>
      </c>
      <c r="D11060">
        <v>0.53</v>
      </c>
      <c r="E11060">
        <v>1.7999999999999999E-2</v>
      </c>
    </row>
    <row r="11061" spans="1:5">
      <c r="A11061">
        <v>19660107</v>
      </c>
      <c r="B11061">
        <v>0.1</v>
      </c>
      <c r="C11061">
        <v>0.1</v>
      </c>
      <c r="D11061">
        <v>-7.0000000000000007E-2</v>
      </c>
      <c r="E11061">
        <v>1.7999999999999999E-2</v>
      </c>
    </row>
    <row r="11062" spans="1:5">
      <c r="A11062">
        <v>19660110</v>
      </c>
      <c r="B11062">
        <v>0.2</v>
      </c>
      <c r="C11062">
        <v>0.27</v>
      </c>
      <c r="D11062">
        <v>0.09</v>
      </c>
      <c r="E11062">
        <v>1.7999999999999999E-2</v>
      </c>
    </row>
    <row r="11063" spans="1:5">
      <c r="A11063">
        <v>19660111</v>
      </c>
      <c r="B11063">
        <v>0.05</v>
      </c>
      <c r="C11063">
        <v>0.37</v>
      </c>
      <c r="D11063">
        <v>-0.26</v>
      </c>
      <c r="E11063">
        <v>1.7999999999999999E-2</v>
      </c>
    </row>
    <row r="11064" spans="1:5">
      <c r="A11064">
        <v>19660112</v>
      </c>
      <c r="B11064">
        <v>-0.15</v>
      </c>
      <c r="C11064">
        <v>0.33</v>
      </c>
      <c r="D11064">
        <v>-0.06</v>
      </c>
      <c r="E11064">
        <v>1.7999999999999999E-2</v>
      </c>
    </row>
    <row r="11065" spans="1:5">
      <c r="A11065">
        <v>19660113</v>
      </c>
      <c r="B11065">
        <v>0.22</v>
      </c>
      <c r="C11065">
        <v>0.44</v>
      </c>
      <c r="D11065">
        <v>0.24</v>
      </c>
      <c r="E11065">
        <v>1.7999999999999999E-2</v>
      </c>
    </row>
    <row r="11066" spans="1:5">
      <c r="A11066">
        <v>19660114</v>
      </c>
      <c r="B11066">
        <v>0.15</v>
      </c>
      <c r="C11066">
        <v>-0.01</v>
      </c>
      <c r="D11066">
        <v>0.12</v>
      </c>
      <c r="E11066">
        <v>1.7999999999999999E-2</v>
      </c>
    </row>
    <row r="11067" spans="1:5">
      <c r="A11067">
        <v>19660117</v>
      </c>
      <c r="B11067">
        <v>0.33</v>
      </c>
      <c r="C11067">
        <v>0.32</v>
      </c>
      <c r="D11067">
        <v>0.14000000000000001</v>
      </c>
      <c r="E11067">
        <v>1.7999999999999999E-2</v>
      </c>
    </row>
    <row r="11068" spans="1:5">
      <c r="A11068">
        <v>19660118</v>
      </c>
      <c r="B11068">
        <v>0.18</v>
      </c>
      <c r="C11068">
        <v>0.04</v>
      </c>
      <c r="D11068">
        <v>0.1</v>
      </c>
      <c r="E11068">
        <v>1.7999999999999999E-2</v>
      </c>
    </row>
    <row r="11069" spans="1:5">
      <c r="A11069">
        <v>19660119</v>
      </c>
      <c r="B11069">
        <v>-0.28000000000000003</v>
      </c>
      <c r="C11069">
        <v>-0.01</v>
      </c>
      <c r="D11069">
        <v>0.14000000000000001</v>
      </c>
      <c r="E11069">
        <v>1.7999999999999999E-2</v>
      </c>
    </row>
    <row r="11070" spans="1:5">
      <c r="A11070">
        <v>19660120</v>
      </c>
      <c r="B11070">
        <v>-0.28999999999999998</v>
      </c>
      <c r="C11070">
        <v>0.28999999999999998</v>
      </c>
      <c r="D11070">
        <v>0.13</v>
      </c>
      <c r="E11070">
        <v>1.7999999999999999E-2</v>
      </c>
    </row>
    <row r="11071" spans="1:5">
      <c r="A11071">
        <v>19660121</v>
      </c>
      <c r="B11071">
        <v>0.08</v>
      </c>
      <c r="C11071">
        <v>0.16</v>
      </c>
      <c r="D11071">
        <v>-0.24</v>
      </c>
      <c r="E11071">
        <v>1.7999999999999999E-2</v>
      </c>
    </row>
    <row r="11072" spans="1:5">
      <c r="A11072">
        <v>19660124</v>
      </c>
      <c r="B11072">
        <v>0.25</v>
      </c>
      <c r="C11072">
        <v>0.26</v>
      </c>
      <c r="D11072">
        <v>0.34</v>
      </c>
      <c r="E11072">
        <v>1.7999999999999999E-2</v>
      </c>
    </row>
    <row r="11073" spans="1:5">
      <c r="A11073">
        <v>19660125</v>
      </c>
      <c r="B11073">
        <v>0.18</v>
      </c>
      <c r="C11073">
        <v>0.11</v>
      </c>
      <c r="D11073">
        <v>0.43</v>
      </c>
      <c r="E11073">
        <v>1.7999999999999999E-2</v>
      </c>
    </row>
    <row r="11074" spans="1:5">
      <c r="A11074">
        <v>19660126</v>
      </c>
      <c r="B11074">
        <v>-0.12</v>
      </c>
      <c r="C11074">
        <v>0.17</v>
      </c>
      <c r="D11074">
        <v>0.12</v>
      </c>
      <c r="E11074">
        <v>1.7999999999999999E-2</v>
      </c>
    </row>
    <row r="11075" spans="1:5">
      <c r="A11075">
        <v>19660127</v>
      </c>
      <c r="B11075">
        <v>-0.03</v>
      </c>
      <c r="C11075">
        <v>0.12</v>
      </c>
      <c r="D11075">
        <v>0.32</v>
      </c>
      <c r="E11075">
        <v>1.7999999999999999E-2</v>
      </c>
    </row>
    <row r="11076" spans="1:5">
      <c r="A11076">
        <v>19660128</v>
      </c>
      <c r="B11076">
        <v>-0.33</v>
      </c>
      <c r="C11076">
        <v>0.47</v>
      </c>
      <c r="D11076">
        <v>0.08</v>
      </c>
      <c r="E11076">
        <v>1.7999999999999999E-2</v>
      </c>
    </row>
    <row r="11077" spans="1:5">
      <c r="A11077">
        <v>19660131</v>
      </c>
      <c r="B11077">
        <v>-0.45</v>
      </c>
      <c r="C11077">
        <v>0.18</v>
      </c>
      <c r="D11077">
        <v>-0.22</v>
      </c>
      <c r="E11077">
        <v>1.7999999999999999E-2</v>
      </c>
    </row>
    <row r="11078" spans="1:5">
      <c r="A11078">
        <v>19660201</v>
      </c>
      <c r="B11078">
        <v>-0.81</v>
      </c>
      <c r="C11078">
        <v>-0.83</v>
      </c>
      <c r="D11078">
        <v>-0.42</v>
      </c>
      <c r="E11078">
        <v>1.7999999999999999E-2</v>
      </c>
    </row>
    <row r="11079" spans="1:5">
      <c r="A11079">
        <v>19660202</v>
      </c>
      <c r="B11079">
        <v>0.4</v>
      </c>
      <c r="C11079">
        <v>0.21</v>
      </c>
      <c r="D11079">
        <v>0.44</v>
      </c>
      <c r="E11079">
        <v>1.7999999999999999E-2</v>
      </c>
    </row>
    <row r="11080" spans="1:5">
      <c r="A11080">
        <v>19660203</v>
      </c>
      <c r="B11080">
        <v>0.15</v>
      </c>
      <c r="C11080">
        <v>0.1</v>
      </c>
      <c r="D11080">
        <v>-0.33</v>
      </c>
      <c r="E11080">
        <v>1.7999999999999999E-2</v>
      </c>
    </row>
    <row r="11081" spans="1:5">
      <c r="A11081">
        <v>19660204</v>
      </c>
      <c r="B11081">
        <v>0.59</v>
      </c>
      <c r="C11081">
        <v>-0.1</v>
      </c>
      <c r="D11081">
        <v>0.48</v>
      </c>
      <c r="E11081">
        <v>1.7999999999999999E-2</v>
      </c>
    </row>
    <row r="11082" spans="1:5">
      <c r="A11082">
        <v>19660207</v>
      </c>
      <c r="B11082">
        <v>0.34</v>
      </c>
      <c r="C11082">
        <v>0.21</v>
      </c>
      <c r="D11082">
        <v>0.27</v>
      </c>
      <c r="E11082">
        <v>1.7999999999999999E-2</v>
      </c>
    </row>
    <row r="11083" spans="1:5">
      <c r="A11083">
        <v>19660208</v>
      </c>
      <c r="B11083">
        <v>-0.03</v>
      </c>
      <c r="C11083">
        <v>-0.26</v>
      </c>
      <c r="D11083">
        <v>0.12</v>
      </c>
      <c r="E11083">
        <v>1.7999999999999999E-2</v>
      </c>
    </row>
    <row r="11084" spans="1:5">
      <c r="A11084">
        <v>19660209</v>
      </c>
      <c r="B11084">
        <v>0.56999999999999995</v>
      </c>
      <c r="C11084">
        <v>0.63</v>
      </c>
      <c r="D11084">
        <v>-0.01</v>
      </c>
      <c r="E11084">
        <v>1.7999999999999999E-2</v>
      </c>
    </row>
    <row r="11085" spans="1:5">
      <c r="A11085">
        <v>19660210</v>
      </c>
      <c r="B11085">
        <v>-0.17</v>
      </c>
      <c r="C11085">
        <v>0.45</v>
      </c>
      <c r="D11085">
        <v>0.03</v>
      </c>
      <c r="E11085">
        <v>1.7999999999999999E-2</v>
      </c>
    </row>
    <row r="11086" spans="1:5">
      <c r="A11086">
        <v>19660211</v>
      </c>
      <c r="B11086">
        <v>0.01</v>
      </c>
      <c r="C11086">
        <v>0.49</v>
      </c>
      <c r="D11086">
        <v>-0.02</v>
      </c>
      <c r="E11086">
        <v>1.7999999999999999E-2</v>
      </c>
    </row>
    <row r="11087" spans="1:5">
      <c r="A11087">
        <v>19660214</v>
      </c>
      <c r="B11087">
        <v>-0.11</v>
      </c>
      <c r="C11087">
        <v>0.32</v>
      </c>
      <c r="D11087">
        <v>0.17</v>
      </c>
      <c r="E11087">
        <v>1.7999999999999999E-2</v>
      </c>
    </row>
    <row r="11088" spans="1:5">
      <c r="A11088">
        <v>19660215</v>
      </c>
      <c r="B11088">
        <v>-0.43</v>
      </c>
      <c r="C11088">
        <v>0</v>
      </c>
      <c r="D11088">
        <v>0.28999999999999998</v>
      </c>
      <c r="E11088">
        <v>1.7999999999999999E-2</v>
      </c>
    </row>
    <row r="11089" spans="1:5">
      <c r="A11089">
        <v>19660216</v>
      </c>
      <c r="B11089">
        <v>0.03</v>
      </c>
      <c r="C11089">
        <v>0.37</v>
      </c>
      <c r="D11089">
        <v>-0.11</v>
      </c>
      <c r="E11089">
        <v>1.7999999999999999E-2</v>
      </c>
    </row>
    <row r="11090" spans="1:5">
      <c r="A11090">
        <v>19660217</v>
      </c>
      <c r="B11090">
        <v>-0.51</v>
      </c>
      <c r="C11090">
        <v>0.17</v>
      </c>
      <c r="D11090">
        <v>-0.3</v>
      </c>
      <c r="E11090">
        <v>1.7999999999999999E-2</v>
      </c>
    </row>
    <row r="11091" spans="1:5">
      <c r="A11091">
        <v>19660218</v>
      </c>
      <c r="B11091">
        <v>-0.22</v>
      </c>
      <c r="C11091">
        <v>0.55000000000000004</v>
      </c>
      <c r="D11091">
        <v>0.17</v>
      </c>
      <c r="E11091">
        <v>1.7999999999999999E-2</v>
      </c>
    </row>
    <row r="11092" spans="1:5">
      <c r="A11092">
        <v>19660221</v>
      </c>
      <c r="B11092">
        <v>-0.56000000000000005</v>
      </c>
      <c r="C11092">
        <v>0.37</v>
      </c>
      <c r="D11092">
        <v>-0.09</v>
      </c>
      <c r="E11092">
        <v>1.7999999999999999E-2</v>
      </c>
    </row>
    <row r="11093" spans="1:5">
      <c r="A11093">
        <v>19660223</v>
      </c>
      <c r="B11093">
        <v>-0.42</v>
      </c>
      <c r="C11093">
        <v>0.24</v>
      </c>
      <c r="D11093">
        <v>-0.15</v>
      </c>
      <c r="E11093">
        <v>1.7999999999999999E-2</v>
      </c>
    </row>
    <row r="11094" spans="1:5">
      <c r="A11094">
        <v>19660224</v>
      </c>
      <c r="B11094">
        <v>-0.52</v>
      </c>
      <c r="C11094">
        <v>0.15</v>
      </c>
      <c r="D11094">
        <v>0.23</v>
      </c>
      <c r="E11094">
        <v>1.7999999999999999E-2</v>
      </c>
    </row>
    <row r="11095" spans="1:5">
      <c r="A11095">
        <v>19660225</v>
      </c>
      <c r="B11095">
        <v>0.32</v>
      </c>
      <c r="C11095">
        <v>0.43</v>
      </c>
      <c r="D11095">
        <v>-0.14000000000000001</v>
      </c>
      <c r="E11095">
        <v>1.7999999999999999E-2</v>
      </c>
    </row>
    <row r="11096" spans="1:5">
      <c r="A11096">
        <v>19660228</v>
      </c>
      <c r="B11096">
        <v>0.16</v>
      </c>
      <c r="C11096">
        <v>0.93</v>
      </c>
      <c r="D11096">
        <v>-0.18</v>
      </c>
      <c r="E11096">
        <v>1.7999999999999999E-2</v>
      </c>
    </row>
    <row r="11097" spans="1:5">
      <c r="A11097">
        <v>19660301</v>
      </c>
      <c r="B11097">
        <v>-1.29</v>
      </c>
      <c r="C11097">
        <v>-0.16</v>
      </c>
      <c r="D11097">
        <v>-0.22</v>
      </c>
      <c r="E11097">
        <v>1.7000000000000001E-2</v>
      </c>
    </row>
    <row r="11098" spans="1:5">
      <c r="A11098">
        <v>19660302</v>
      </c>
      <c r="B11098">
        <v>-1.03</v>
      </c>
      <c r="C11098">
        <v>-0.11</v>
      </c>
      <c r="D11098">
        <v>-0.15</v>
      </c>
      <c r="E11098">
        <v>1.7000000000000001E-2</v>
      </c>
    </row>
    <row r="11099" spans="1:5">
      <c r="A11099">
        <v>19660303</v>
      </c>
      <c r="B11099">
        <v>0.39</v>
      </c>
      <c r="C11099">
        <v>0.64</v>
      </c>
      <c r="D11099">
        <v>0.16</v>
      </c>
      <c r="E11099">
        <v>1.7000000000000001E-2</v>
      </c>
    </row>
    <row r="11100" spans="1:5">
      <c r="A11100">
        <v>19660304</v>
      </c>
      <c r="B11100">
        <v>-0.28000000000000003</v>
      </c>
      <c r="C11100">
        <v>0.3</v>
      </c>
      <c r="D11100">
        <v>-0.35</v>
      </c>
      <c r="E11100">
        <v>1.7000000000000001E-2</v>
      </c>
    </row>
    <row r="11101" spans="1:5">
      <c r="A11101">
        <v>19660307</v>
      </c>
      <c r="B11101">
        <v>-1.29</v>
      </c>
      <c r="C11101">
        <v>-0.38</v>
      </c>
      <c r="D11101">
        <v>-0.14000000000000001</v>
      </c>
      <c r="E11101">
        <v>1.7000000000000001E-2</v>
      </c>
    </row>
    <row r="11102" spans="1:5">
      <c r="A11102">
        <v>19660308</v>
      </c>
      <c r="B11102">
        <v>0.04</v>
      </c>
      <c r="C11102">
        <v>-0.47</v>
      </c>
      <c r="D11102">
        <v>-0.32</v>
      </c>
      <c r="E11102">
        <v>1.7000000000000001E-2</v>
      </c>
    </row>
    <row r="11103" spans="1:5">
      <c r="A11103">
        <v>19660309</v>
      </c>
      <c r="B11103">
        <v>0.89</v>
      </c>
      <c r="C11103">
        <v>0.44</v>
      </c>
      <c r="D11103">
        <v>-0.11</v>
      </c>
      <c r="E11103">
        <v>1.7000000000000001E-2</v>
      </c>
    </row>
    <row r="11104" spans="1:5">
      <c r="A11104">
        <v>19660310</v>
      </c>
      <c r="B11104">
        <v>-0.01</v>
      </c>
      <c r="C11104">
        <v>-0.28000000000000003</v>
      </c>
      <c r="D11104">
        <v>-0.25</v>
      </c>
      <c r="E11104">
        <v>1.7000000000000001E-2</v>
      </c>
    </row>
    <row r="11105" spans="1:5">
      <c r="A11105">
        <v>19660311</v>
      </c>
      <c r="B11105">
        <v>-0.08</v>
      </c>
      <c r="C11105">
        <v>0.28999999999999998</v>
      </c>
      <c r="D11105">
        <v>0.28000000000000003</v>
      </c>
      <c r="E11105">
        <v>1.7000000000000001E-2</v>
      </c>
    </row>
    <row r="11106" spans="1:5">
      <c r="A11106">
        <v>19660314</v>
      </c>
      <c r="B11106">
        <v>-1.1100000000000001</v>
      </c>
      <c r="C11106">
        <v>-0.3</v>
      </c>
      <c r="D11106">
        <v>-0.42</v>
      </c>
      <c r="E11106">
        <v>1.7000000000000001E-2</v>
      </c>
    </row>
    <row r="11107" spans="1:5">
      <c r="A11107">
        <v>19660315</v>
      </c>
      <c r="B11107">
        <v>-0.74</v>
      </c>
      <c r="C11107">
        <v>-1.18</v>
      </c>
      <c r="D11107">
        <v>-0.28000000000000003</v>
      </c>
      <c r="E11107">
        <v>1.7000000000000001E-2</v>
      </c>
    </row>
    <row r="11108" spans="1:5">
      <c r="A11108">
        <v>19660316</v>
      </c>
      <c r="B11108">
        <v>0.54</v>
      </c>
      <c r="C11108">
        <v>-0.02</v>
      </c>
      <c r="D11108">
        <v>0.04</v>
      </c>
      <c r="E11108">
        <v>1.7000000000000001E-2</v>
      </c>
    </row>
    <row r="11109" spans="1:5">
      <c r="A11109">
        <v>19660317</v>
      </c>
      <c r="B11109">
        <v>0.31</v>
      </c>
      <c r="C11109">
        <v>-7.0000000000000007E-2</v>
      </c>
      <c r="D11109">
        <v>0.3</v>
      </c>
      <c r="E11109">
        <v>1.7000000000000001E-2</v>
      </c>
    </row>
    <row r="11110" spans="1:5">
      <c r="A11110">
        <v>19660318</v>
      </c>
      <c r="B11110">
        <v>0.48</v>
      </c>
      <c r="C11110">
        <v>0.24</v>
      </c>
      <c r="D11110">
        <v>0.5</v>
      </c>
      <c r="E11110">
        <v>1.7000000000000001E-2</v>
      </c>
    </row>
    <row r="11111" spans="1:5">
      <c r="A11111">
        <v>19660321</v>
      </c>
      <c r="B11111">
        <v>0.82</v>
      </c>
      <c r="C11111">
        <v>0.49</v>
      </c>
      <c r="D11111">
        <v>0.56000000000000005</v>
      </c>
      <c r="E11111">
        <v>1.7000000000000001E-2</v>
      </c>
    </row>
    <row r="11112" spans="1:5">
      <c r="A11112">
        <v>19660322</v>
      </c>
      <c r="B11112">
        <v>0.27</v>
      </c>
      <c r="C11112">
        <v>0.11</v>
      </c>
      <c r="D11112">
        <v>0.06</v>
      </c>
      <c r="E11112">
        <v>1.7000000000000001E-2</v>
      </c>
    </row>
    <row r="11113" spans="1:5">
      <c r="A11113">
        <v>19660323</v>
      </c>
      <c r="B11113">
        <v>-0.32</v>
      </c>
      <c r="C11113">
        <v>0.4</v>
      </c>
      <c r="D11113">
        <v>-0.44</v>
      </c>
      <c r="E11113">
        <v>1.7000000000000001E-2</v>
      </c>
    </row>
    <row r="11114" spans="1:5">
      <c r="A11114">
        <v>19660324</v>
      </c>
      <c r="B11114">
        <v>0.18</v>
      </c>
      <c r="C11114">
        <v>0.35</v>
      </c>
      <c r="D11114">
        <v>-0.52</v>
      </c>
      <c r="E11114">
        <v>1.7000000000000001E-2</v>
      </c>
    </row>
    <row r="11115" spans="1:5">
      <c r="A11115">
        <v>19660325</v>
      </c>
      <c r="B11115">
        <v>0.33</v>
      </c>
      <c r="C11115">
        <v>0.4</v>
      </c>
      <c r="D11115">
        <v>-0.49</v>
      </c>
      <c r="E11115">
        <v>1.7000000000000001E-2</v>
      </c>
    </row>
    <row r="11116" spans="1:5">
      <c r="A11116">
        <v>19660328</v>
      </c>
      <c r="B11116">
        <v>0.16</v>
      </c>
      <c r="C11116">
        <v>0.49</v>
      </c>
      <c r="D11116">
        <v>0.51</v>
      </c>
      <c r="E11116">
        <v>1.7000000000000001E-2</v>
      </c>
    </row>
    <row r="11117" spans="1:5">
      <c r="A11117">
        <v>19660329</v>
      </c>
      <c r="B11117">
        <v>-0.41</v>
      </c>
      <c r="C11117">
        <v>-0.16</v>
      </c>
      <c r="D11117">
        <v>-0.28999999999999998</v>
      </c>
      <c r="E11117">
        <v>1.7000000000000001E-2</v>
      </c>
    </row>
    <row r="11118" spans="1:5">
      <c r="A11118">
        <v>19660330</v>
      </c>
      <c r="B11118">
        <v>-0.87</v>
      </c>
      <c r="C11118">
        <v>-0.01</v>
      </c>
      <c r="D11118">
        <v>-0.25</v>
      </c>
      <c r="E11118">
        <v>1.7000000000000001E-2</v>
      </c>
    </row>
    <row r="11119" spans="1:5">
      <c r="A11119">
        <v>19660331</v>
      </c>
      <c r="B11119">
        <v>0.55000000000000004</v>
      </c>
      <c r="C11119">
        <v>-0.08</v>
      </c>
      <c r="D11119">
        <v>-0.3</v>
      </c>
      <c r="E11119">
        <v>1.7000000000000001E-2</v>
      </c>
    </row>
    <row r="11120" spans="1:5">
      <c r="A11120">
        <v>19660401</v>
      </c>
      <c r="B11120">
        <v>0.76</v>
      </c>
      <c r="C11120">
        <v>-0.16</v>
      </c>
      <c r="D11120">
        <v>0.19</v>
      </c>
      <c r="E11120">
        <v>1.7000000000000001E-2</v>
      </c>
    </row>
    <row r="11121" spans="1:5">
      <c r="A11121">
        <v>19660404</v>
      </c>
      <c r="B11121">
        <v>0.9</v>
      </c>
      <c r="C11121">
        <v>-7.0000000000000007E-2</v>
      </c>
      <c r="D11121">
        <v>0.68</v>
      </c>
      <c r="E11121">
        <v>1.7000000000000001E-2</v>
      </c>
    </row>
    <row r="11122" spans="1:5">
      <c r="A11122">
        <v>19660405</v>
      </c>
      <c r="B11122">
        <v>0.57999999999999996</v>
      </c>
      <c r="C11122">
        <v>0.02</v>
      </c>
      <c r="D11122">
        <v>0.56000000000000005</v>
      </c>
      <c r="E11122">
        <v>1.7000000000000001E-2</v>
      </c>
    </row>
    <row r="11123" spans="1:5">
      <c r="A11123">
        <v>19660406</v>
      </c>
      <c r="B11123">
        <v>0.25</v>
      </c>
      <c r="C11123">
        <v>0.15</v>
      </c>
      <c r="D11123">
        <v>0.03</v>
      </c>
      <c r="E11123">
        <v>1.7000000000000001E-2</v>
      </c>
    </row>
    <row r="11124" spans="1:5">
      <c r="A11124">
        <v>19660407</v>
      </c>
      <c r="B11124">
        <v>0.3</v>
      </c>
      <c r="C11124">
        <v>0.68</v>
      </c>
      <c r="D11124">
        <v>-0.44</v>
      </c>
      <c r="E11124">
        <v>1.7000000000000001E-2</v>
      </c>
    </row>
    <row r="11125" spans="1:5">
      <c r="A11125">
        <v>19660411</v>
      </c>
      <c r="B11125">
        <v>0.1</v>
      </c>
      <c r="C11125">
        <v>0.86</v>
      </c>
      <c r="D11125">
        <v>-0.59</v>
      </c>
      <c r="E11125">
        <v>1.7000000000000001E-2</v>
      </c>
    </row>
    <row r="11126" spans="1:5">
      <c r="A11126">
        <v>19660412</v>
      </c>
      <c r="B11126">
        <v>-0.28999999999999998</v>
      </c>
      <c r="C11126">
        <v>0.27</v>
      </c>
      <c r="D11126">
        <v>-0.09</v>
      </c>
      <c r="E11126">
        <v>1.7000000000000001E-2</v>
      </c>
    </row>
    <row r="11127" spans="1:5">
      <c r="A11127">
        <v>19660413</v>
      </c>
      <c r="B11127">
        <v>0.09</v>
      </c>
      <c r="C11127">
        <v>0.56999999999999995</v>
      </c>
      <c r="D11127">
        <v>-0.22</v>
      </c>
      <c r="E11127">
        <v>1.7000000000000001E-2</v>
      </c>
    </row>
    <row r="11128" spans="1:5">
      <c r="A11128">
        <v>19660414</v>
      </c>
      <c r="B11128">
        <v>0.3</v>
      </c>
      <c r="C11128">
        <v>-0.12</v>
      </c>
      <c r="D11128">
        <v>0.08</v>
      </c>
      <c r="E11128">
        <v>1.7000000000000001E-2</v>
      </c>
    </row>
    <row r="11129" spans="1:5">
      <c r="A11129">
        <v>19660415</v>
      </c>
      <c r="B11129">
        <v>0.09</v>
      </c>
      <c r="C11129">
        <v>0.17</v>
      </c>
      <c r="D11129">
        <v>0.36</v>
      </c>
      <c r="E11129">
        <v>1.7000000000000001E-2</v>
      </c>
    </row>
    <row r="11130" spans="1:5">
      <c r="A11130">
        <v>19660418</v>
      </c>
      <c r="B11130">
        <v>-0.43</v>
      </c>
      <c r="C11130">
        <v>-0.05</v>
      </c>
      <c r="D11130">
        <v>0.39</v>
      </c>
      <c r="E11130">
        <v>1.7000000000000001E-2</v>
      </c>
    </row>
    <row r="11131" spans="1:5">
      <c r="A11131">
        <v>19660419</v>
      </c>
      <c r="B11131">
        <v>0.02</v>
      </c>
      <c r="C11131">
        <v>0.64</v>
      </c>
      <c r="D11131">
        <v>0.13</v>
      </c>
      <c r="E11131">
        <v>1.7000000000000001E-2</v>
      </c>
    </row>
    <row r="11132" spans="1:5">
      <c r="A11132">
        <v>19660420</v>
      </c>
      <c r="B11132">
        <v>0.51</v>
      </c>
      <c r="C11132">
        <v>0.18</v>
      </c>
      <c r="D11132">
        <v>0.06</v>
      </c>
      <c r="E11132">
        <v>1.7000000000000001E-2</v>
      </c>
    </row>
    <row r="11133" spans="1:5">
      <c r="A11133">
        <v>19660421</v>
      </c>
      <c r="B11133">
        <v>0.34</v>
      </c>
      <c r="C11133">
        <v>-0.08</v>
      </c>
      <c r="D11133">
        <v>-0.12</v>
      </c>
      <c r="E11133">
        <v>1.7000000000000001E-2</v>
      </c>
    </row>
    <row r="11134" spans="1:5">
      <c r="A11134">
        <v>19660422</v>
      </c>
      <c r="B11134">
        <v>-0.2</v>
      </c>
      <c r="C11134">
        <v>-0.3</v>
      </c>
      <c r="D11134">
        <v>0.13</v>
      </c>
      <c r="E11134">
        <v>1.7000000000000001E-2</v>
      </c>
    </row>
    <row r="11135" spans="1:5">
      <c r="A11135">
        <v>19660425</v>
      </c>
      <c r="B11135">
        <v>-0.18</v>
      </c>
      <c r="C11135">
        <v>0.08</v>
      </c>
      <c r="D11135">
        <v>-0.02</v>
      </c>
      <c r="E11135">
        <v>1.7000000000000001E-2</v>
      </c>
    </row>
    <row r="11136" spans="1:5">
      <c r="A11136">
        <v>19660426</v>
      </c>
      <c r="B11136">
        <v>-0.11</v>
      </c>
      <c r="C11136">
        <v>0.01</v>
      </c>
      <c r="D11136">
        <v>-0.27</v>
      </c>
      <c r="E11136">
        <v>1.7000000000000001E-2</v>
      </c>
    </row>
    <row r="11137" spans="1:5">
      <c r="A11137">
        <v>19660427</v>
      </c>
      <c r="B11137">
        <v>-0.28999999999999998</v>
      </c>
      <c r="C11137">
        <v>0.25</v>
      </c>
      <c r="D11137">
        <v>-0.36</v>
      </c>
      <c r="E11137">
        <v>1.7000000000000001E-2</v>
      </c>
    </row>
    <row r="11138" spans="1:5">
      <c r="A11138">
        <v>19660428</v>
      </c>
      <c r="B11138">
        <v>-0.67</v>
      </c>
      <c r="C11138">
        <v>-0.13</v>
      </c>
      <c r="D11138">
        <v>-0.36</v>
      </c>
      <c r="E11138">
        <v>1.7000000000000001E-2</v>
      </c>
    </row>
    <row r="11139" spans="1:5">
      <c r="A11139">
        <v>19660429</v>
      </c>
      <c r="B11139">
        <v>0.02</v>
      </c>
      <c r="C11139">
        <v>0.54</v>
      </c>
      <c r="D11139">
        <v>-0.31</v>
      </c>
      <c r="E11139">
        <v>1.7000000000000001E-2</v>
      </c>
    </row>
    <row r="11140" spans="1:5">
      <c r="A11140">
        <v>19660502</v>
      </c>
      <c r="B11140">
        <v>-0.11</v>
      </c>
      <c r="C11140">
        <v>-7.0000000000000007E-2</v>
      </c>
      <c r="D11140">
        <v>-0.16</v>
      </c>
      <c r="E11140">
        <v>0.02</v>
      </c>
    </row>
    <row r="11141" spans="1:5">
      <c r="A11141">
        <v>19660503</v>
      </c>
      <c r="B11141">
        <v>-1.1200000000000001</v>
      </c>
      <c r="C11141">
        <v>-0.56000000000000005</v>
      </c>
      <c r="D11141">
        <v>-0.12</v>
      </c>
      <c r="E11141">
        <v>0.02</v>
      </c>
    </row>
    <row r="11142" spans="1:5">
      <c r="A11142">
        <v>19660504</v>
      </c>
      <c r="B11142">
        <v>-0.55000000000000004</v>
      </c>
      <c r="C11142">
        <v>-0.32</v>
      </c>
      <c r="D11142">
        <v>0.25</v>
      </c>
      <c r="E11142">
        <v>0.02</v>
      </c>
    </row>
    <row r="11143" spans="1:5">
      <c r="A11143">
        <v>19660505</v>
      </c>
      <c r="B11143">
        <v>-1.74</v>
      </c>
      <c r="C11143">
        <v>-1.24</v>
      </c>
      <c r="D11143">
        <v>-0.05</v>
      </c>
      <c r="E11143">
        <v>0.02</v>
      </c>
    </row>
    <row r="11144" spans="1:5">
      <c r="A11144">
        <v>19660506</v>
      </c>
      <c r="B11144">
        <v>-0.27</v>
      </c>
      <c r="C11144">
        <v>-1.2</v>
      </c>
      <c r="D11144">
        <v>0.48</v>
      </c>
      <c r="E11144">
        <v>0.02</v>
      </c>
    </row>
    <row r="11145" spans="1:5">
      <c r="A11145">
        <v>19660509</v>
      </c>
      <c r="B11145">
        <v>-1.6</v>
      </c>
      <c r="C11145">
        <v>-0.49</v>
      </c>
      <c r="D11145">
        <v>-0.27</v>
      </c>
      <c r="E11145">
        <v>0.02</v>
      </c>
    </row>
    <row r="11146" spans="1:5">
      <c r="A11146">
        <v>19660510</v>
      </c>
      <c r="B11146">
        <v>0.86</v>
      </c>
      <c r="C11146">
        <v>0.13</v>
      </c>
      <c r="D11146">
        <v>-0.28999999999999998</v>
      </c>
      <c r="E11146">
        <v>0.02</v>
      </c>
    </row>
    <row r="11147" spans="1:5">
      <c r="A11147">
        <v>19660511</v>
      </c>
      <c r="B11147">
        <v>0.18</v>
      </c>
      <c r="C11147">
        <v>0.09</v>
      </c>
      <c r="D11147">
        <v>-0.28999999999999998</v>
      </c>
      <c r="E11147">
        <v>0.02</v>
      </c>
    </row>
    <row r="11148" spans="1:5">
      <c r="A11148">
        <v>19660512</v>
      </c>
      <c r="B11148">
        <v>-1.26</v>
      </c>
      <c r="C11148">
        <v>-0.69</v>
      </c>
      <c r="D11148">
        <v>-0.28000000000000003</v>
      </c>
      <c r="E11148">
        <v>0.02</v>
      </c>
    </row>
    <row r="11149" spans="1:5">
      <c r="A11149">
        <v>19660513</v>
      </c>
      <c r="B11149">
        <v>-0.96</v>
      </c>
      <c r="C11149">
        <v>-0.77</v>
      </c>
      <c r="D11149">
        <v>-0.17</v>
      </c>
      <c r="E11149">
        <v>0.02</v>
      </c>
    </row>
    <row r="11150" spans="1:5">
      <c r="A11150">
        <v>19660516</v>
      </c>
      <c r="B11150">
        <v>-1.5</v>
      </c>
      <c r="C11150">
        <v>-1.23</v>
      </c>
      <c r="D11150">
        <v>-0.26</v>
      </c>
      <c r="E11150">
        <v>0.02</v>
      </c>
    </row>
    <row r="11151" spans="1:5">
      <c r="A11151">
        <v>19660517</v>
      </c>
      <c r="B11151">
        <v>-0.92</v>
      </c>
      <c r="C11151">
        <v>-1.1000000000000001</v>
      </c>
      <c r="D11151">
        <v>-0.38</v>
      </c>
      <c r="E11151">
        <v>0.02</v>
      </c>
    </row>
    <row r="11152" spans="1:5">
      <c r="A11152">
        <v>19660518</v>
      </c>
      <c r="B11152">
        <v>1.88</v>
      </c>
      <c r="C11152">
        <v>0.88</v>
      </c>
      <c r="D11152">
        <v>0.37</v>
      </c>
      <c r="E11152">
        <v>0.02</v>
      </c>
    </row>
    <row r="11153" spans="1:5">
      <c r="A11153">
        <v>19660519</v>
      </c>
      <c r="B11153">
        <v>-0.12</v>
      </c>
      <c r="C11153">
        <v>0.09</v>
      </c>
      <c r="D11153">
        <v>-0.37</v>
      </c>
      <c r="E11153">
        <v>0.02</v>
      </c>
    </row>
    <row r="11154" spans="1:5">
      <c r="A11154">
        <v>19660520</v>
      </c>
      <c r="B11154">
        <v>0.5</v>
      </c>
      <c r="C11154">
        <v>0.21</v>
      </c>
      <c r="D11154">
        <v>-0.04</v>
      </c>
      <c r="E11154">
        <v>0.02</v>
      </c>
    </row>
    <row r="11155" spans="1:5">
      <c r="A11155">
        <v>19660523</v>
      </c>
      <c r="B11155">
        <v>0.89</v>
      </c>
      <c r="C11155">
        <v>0.56999999999999995</v>
      </c>
      <c r="D11155">
        <v>-0.35</v>
      </c>
      <c r="E11155">
        <v>0.02</v>
      </c>
    </row>
    <row r="11156" spans="1:5">
      <c r="A11156">
        <v>19660524</v>
      </c>
      <c r="B11156">
        <v>0.73</v>
      </c>
      <c r="C11156">
        <v>0.56000000000000005</v>
      </c>
      <c r="D11156">
        <v>0.12</v>
      </c>
      <c r="E11156">
        <v>0.02</v>
      </c>
    </row>
    <row r="11157" spans="1:5">
      <c r="A11157">
        <v>19660525</v>
      </c>
      <c r="B11157">
        <v>0.39</v>
      </c>
      <c r="C11157">
        <v>0.14000000000000001</v>
      </c>
      <c r="D11157">
        <v>0.16</v>
      </c>
      <c r="E11157">
        <v>0.02</v>
      </c>
    </row>
    <row r="11158" spans="1:5">
      <c r="A11158">
        <v>19660526</v>
      </c>
      <c r="B11158">
        <v>0.04</v>
      </c>
      <c r="C11158">
        <v>-0.25</v>
      </c>
      <c r="D11158">
        <v>0.25</v>
      </c>
      <c r="E11158">
        <v>0.02</v>
      </c>
    </row>
    <row r="11159" spans="1:5">
      <c r="A11159">
        <v>19660527</v>
      </c>
      <c r="B11159">
        <v>0.3</v>
      </c>
      <c r="C11159">
        <v>0.27</v>
      </c>
      <c r="D11159">
        <v>-0.12</v>
      </c>
      <c r="E11159">
        <v>0.02</v>
      </c>
    </row>
    <row r="11160" spans="1:5">
      <c r="A11160">
        <v>19660531</v>
      </c>
      <c r="B11160">
        <v>-1.34</v>
      </c>
      <c r="C11160">
        <v>0.06</v>
      </c>
      <c r="D11160">
        <v>-0.18</v>
      </c>
      <c r="E11160">
        <v>0.02</v>
      </c>
    </row>
    <row r="11161" spans="1:5">
      <c r="A11161">
        <v>19660601</v>
      </c>
      <c r="B11161">
        <v>-0.01</v>
      </c>
      <c r="C11161">
        <v>-0.1</v>
      </c>
      <c r="D11161">
        <v>-0.18</v>
      </c>
      <c r="E11161">
        <v>1.7000000000000001E-2</v>
      </c>
    </row>
    <row r="11162" spans="1:5">
      <c r="A11162">
        <v>19660602</v>
      </c>
      <c r="B11162">
        <v>-0.06</v>
      </c>
      <c r="C11162">
        <v>0.21</v>
      </c>
      <c r="D11162">
        <v>0.16</v>
      </c>
      <c r="E11162">
        <v>1.7000000000000001E-2</v>
      </c>
    </row>
    <row r="11163" spans="1:5">
      <c r="A11163">
        <v>19660603</v>
      </c>
      <c r="B11163">
        <v>0.11</v>
      </c>
      <c r="C11163">
        <v>0.01</v>
      </c>
      <c r="D11163">
        <v>0.2</v>
      </c>
      <c r="E11163">
        <v>1.7000000000000001E-2</v>
      </c>
    </row>
    <row r="11164" spans="1:5">
      <c r="A11164">
        <v>19660606</v>
      </c>
      <c r="B11164">
        <v>-0.74</v>
      </c>
      <c r="C11164">
        <v>-0.17</v>
      </c>
      <c r="D11164">
        <v>-7.0000000000000007E-2</v>
      </c>
      <c r="E11164">
        <v>1.7000000000000001E-2</v>
      </c>
    </row>
    <row r="11165" spans="1:5">
      <c r="A11165">
        <v>19660607</v>
      </c>
      <c r="B11165">
        <v>-0.7</v>
      </c>
      <c r="C11165">
        <v>-0.27</v>
      </c>
      <c r="D11165">
        <v>-0.12</v>
      </c>
      <c r="E11165">
        <v>1.7000000000000001E-2</v>
      </c>
    </row>
    <row r="11166" spans="1:5">
      <c r="A11166">
        <v>19660608</v>
      </c>
      <c r="B11166">
        <v>0.15</v>
      </c>
      <c r="C11166">
        <v>0.19</v>
      </c>
      <c r="D11166">
        <v>0.23</v>
      </c>
      <c r="E11166">
        <v>1.7000000000000001E-2</v>
      </c>
    </row>
    <row r="11167" spans="1:5">
      <c r="A11167">
        <v>19660609</v>
      </c>
      <c r="B11167">
        <v>0.72</v>
      </c>
      <c r="C11167">
        <v>0.44</v>
      </c>
      <c r="D11167">
        <v>-0.17</v>
      </c>
      <c r="E11167">
        <v>1.7000000000000001E-2</v>
      </c>
    </row>
    <row r="11168" spans="1:5">
      <c r="A11168">
        <v>19660610</v>
      </c>
      <c r="B11168">
        <v>1.0900000000000001</v>
      </c>
      <c r="C11168">
        <v>0.22</v>
      </c>
      <c r="D11168">
        <v>0.74</v>
      </c>
      <c r="E11168">
        <v>1.7000000000000001E-2</v>
      </c>
    </row>
    <row r="11169" spans="1:5">
      <c r="A11169">
        <v>19660613</v>
      </c>
      <c r="B11169">
        <v>0.48</v>
      </c>
      <c r="C11169">
        <v>0.42</v>
      </c>
      <c r="D11169">
        <v>0.1</v>
      </c>
      <c r="E11169">
        <v>1.7000000000000001E-2</v>
      </c>
    </row>
    <row r="11170" spans="1:5">
      <c r="A11170">
        <v>19660614</v>
      </c>
      <c r="B11170">
        <v>0.33</v>
      </c>
      <c r="C11170">
        <v>0.23</v>
      </c>
      <c r="D11170">
        <v>-0.25</v>
      </c>
      <c r="E11170">
        <v>1.7000000000000001E-2</v>
      </c>
    </row>
    <row r="11171" spans="1:5">
      <c r="A11171">
        <v>19660615</v>
      </c>
      <c r="B11171">
        <v>-0.38</v>
      </c>
      <c r="C11171">
        <v>0.48</v>
      </c>
      <c r="D11171">
        <v>-0.15</v>
      </c>
      <c r="E11171">
        <v>1.7000000000000001E-2</v>
      </c>
    </row>
    <row r="11172" spans="1:5">
      <c r="A11172">
        <v>19660616</v>
      </c>
      <c r="B11172">
        <v>-0.23</v>
      </c>
      <c r="C11172">
        <v>0.36</v>
      </c>
      <c r="D11172">
        <v>-0.12</v>
      </c>
      <c r="E11172">
        <v>1.7000000000000001E-2</v>
      </c>
    </row>
    <row r="11173" spans="1:5">
      <c r="A11173">
        <v>19660617</v>
      </c>
      <c r="B11173">
        <v>0.01</v>
      </c>
      <c r="C11173">
        <v>0.17</v>
      </c>
      <c r="D11173">
        <v>-0.24</v>
      </c>
      <c r="E11173">
        <v>1.7000000000000001E-2</v>
      </c>
    </row>
    <row r="11174" spans="1:5">
      <c r="A11174">
        <v>19660620</v>
      </c>
      <c r="B11174">
        <v>-0.05</v>
      </c>
      <c r="C11174">
        <v>-0.03</v>
      </c>
      <c r="D11174">
        <v>0.05</v>
      </c>
      <c r="E11174">
        <v>1.7000000000000001E-2</v>
      </c>
    </row>
    <row r="11175" spans="1:5">
      <c r="A11175">
        <v>19660621</v>
      </c>
      <c r="B11175">
        <v>0.35</v>
      </c>
      <c r="C11175">
        <v>0.3</v>
      </c>
      <c r="D11175">
        <v>0.01</v>
      </c>
      <c r="E11175">
        <v>1.7000000000000001E-2</v>
      </c>
    </row>
    <row r="11176" spans="1:5">
      <c r="A11176">
        <v>19660622</v>
      </c>
      <c r="B11176">
        <v>0.18</v>
      </c>
      <c r="C11176">
        <v>0.35</v>
      </c>
      <c r="D11176">
        <v>0.01</v>
      </c>
      <c r="E11176">
        <v>1.7000000000000001E-2</v>
      </c>
    </row>
    <row r="11177" spans="1:5">
      <c r="A11177">
        <v>19660623</v>
      </c>
      <c r="B11177">
        <v>-0.4</v>
      </c>
      <c r="C11177">
        <v>-0.39</v>
      </c>
      <c r="D11177">
        <v>0.28999999999999998</v>
      </c>
      <c r="E11177">
        <v>1.7000000000000001E-2</v>
      </c>
    </row>
    <row r="11178" spans="1:5">
      <c r="A11178">
        <v>19660624</v>
      </c>
      <c r="B11178">
        <v>0.01</v>
      </c>
      <c r="C11178">
        <v>-0.22</v>
      </c>
      <c r="D11178">
        <v>0.44</v>
      </c>
      <c r="E11178">
        <v>1.7000000000000001E-2</v>
      </c>
    </row>
    <row r="11179" spans="1:5">
      <c r="A11179">
        <v>19660627</v>
      </c>
      <c r="B11179">
        <v>-0.63</v>
      </c>
      <c r="C11179">
        <v>-0.24</v>
      </c>
      <c r="D11179">
        <v>-7.0000000000000007E-2</v>
      </c>
      <c r="E11179">
        <v>1.7000000000000001E-2</v>
      </c>
    </row>
    <row r="11180" spans="1:5">
      <c r="A11180">
        <v>19660628</v>
      </c>
      <c r="B11180">
        <v>-0.48</v>
      </c>
      <c r="C11180">
        <v>0.02</v>
      </c>
      <c r="D11180">
        <v>-0.14000000000000001</v>
      </c>
      <c r="E11180">
        <v>1.7000000000000001E-2</v>
      </c>
    </row>
    <row r="11181" spans="1:5">
      <c r="A11181">
        <v>19660629</v>
      </c>
      <c r="B11181">
        <v>-1.01</v>
      </c>
      <c r="C11181">
        <v>-0.31</v>
      </c>
      <c r="D11181">
        <v>-0.16</v>
      </c>
      <c r="E11181">
        <v>1.7000000000000001E-2</v>
      </c>
    </row>
    <row r="11182" spans="1:5">
      <c r="A11182">
        <v>19660630</v>
      </c>
      <c r="B11182">
        <v>-0.18</v>
      </c>
      <c r="C11182">
        <v>-0.59</v>
      </c>
      <c r="D11182">
        <v>-0.03</v>
      </c>
      <c r="E11182">
        <v>1.7000000000000001E-2</v>
      </c>
    </row>
    <row r="11183" spans="1:5">
      <c r="A11183">
        <v>19660701</v>
      </c>
      <c r="B11183">
        <v>0.99</v>
      </c>
      <c r="C11183">
        <v>0.24</v>
      </c>
      <c r="D11183">
        <v>-0.24</v>
      </c>
      <c r="E11183">
        <v>1.7999999999999999E-2</v>
      </c>
    </row>
    <row r="11184" spans="1:5">
      <c r="A11184">
        <v>19660705</v>
      </c>
      <c r="B11184">
        <v>0.13</v>
      </c>
      <c r="C11184">
        <v>0.03</v>
      </c>
      <c r="D11184">
        <v>0.01</v>
      </c>
      <c r="E11184">
        <v>1.7999999999999999E-2</v>
      </c>
    </row>
    <row r="11185" spans="1:5">
      <c r="A11185">
        <v>19660706</v>
      </c>
      <c r="B11185">
        <v>1.39</v>
      </c>
      <c r="C11185">
        <v>-0.33</v>
      </c>
      <c r="D11185">
        <v>-0.51</v>
      </c>
      <c r="E11185">
        <v>1.7999999999999999E-2</v>
      </c>
    </row>
    <row r="11186" spans="1:5">
      <c r="A11186">
        <v>19660707</v>
      </c>
      <c r="B11186">
        <v>0.35</v>
      </c>
      <c r="C11186">
        <v>7.0000000000000007E-2</v>
      </c>
      <c r="D11186">
        <v>-0.05</v>
      </c>
      <c r="E11186">
        <v>1.7999999999999999E-2</v>
      </c>
    </row>
    <row r="11187" spans="1:5">
      <c r="A11187">
        <v>19660708</v>
      </c>
      <c r="B11187">
        <v>0.16</v>
      </c>
      <c r="C11187">
        <v>0.11</v>
      </c>
      <c r="D11187">
        <v>0.15</v>
      </c>
      <c r="E11187">
        <v>1.7999999999999999E-2</v>
      </c>
    </row>
    <row r="11188" spans="1:5">
      <c r="A11188">
        <v>19660711</v>
      </c>
      <c r="B11188">
        <v>-0.15</v>
      </c>
      <c r="C11188">
        <v>0.2</v>
      </c>
      <c r="D11188">
        <v>-0.09</v>
      </c>
      <c r="E11188">
        <v>1.7999999999999999E-2</v>
      </c>
    </row>
    <row r="11189" spans="1:5">
      <c r="A11189">
        <v>19660712</v>
      </c>
      <c r="B11189">
        <v>-0.5</v>
      </c>
      <c r="C11189">
        <v>0.22</v>
      </c>
      <c r="D11189">
        <v>0.14000000000000001</v>
      </c>
      <c r="E11189">
        <v>1.7999999999999999E-2</v>
      </c>
    </row>
    <row r="11190" spans="1:5">
      <c r="A11190">
        <v>19660713</v>
      </c>
      <c r="B11190">
        <v>-0.62</v>
      </c>
      <c r="C11190">
        <v>0.22</v>
      </c>
      <c r="D11190">
        <v>0.1</v>
      </c>
      <c r="E11190">
        <v>1.7999999999999999E-2</v>
      </c>
    </row>
    <row r="11191" spans="1:5">
      <c r="A11191">
        <v>19660714</v>
      </c>
      <c r="B11191">
        <v>0.55000000000000004</v>
      </c>
      <c r="C11191">
        <v>-0.02</v>
      </c>
      <c r="D11191">
        <v>-0.32</v>
      </c>
      <c r="E11191">
        <v>1.7999999999999999E-2</v>
      </c>
    </row>
    <row r="11192" spans="1:5">
      <c r="A11192">
        <v>19660715</v>
      </c>
      <c r="B11192">
        <v>0.28999999999999998</v>
      </c>
      <c r="C11192">
        <v>-0.01</v>
      </c>
      <c r="D11192">
        <v>0.18</v>
      </c>
      <c r="E11192">
        <v>1.7999999999999999E-2</v>
      </c>
    </row>
    <row r="11193" spans="1:5">
      <c r="A11193">
        <v>19660718</v>
      </c>
      <c r="B11193">
        <v>-0.13</v>
      </c>
      <c r="C11193">
        <v>-0.15</v>
      </c>
      <c r="D11193">
        <v>0.21</v>
      </c>
      <c r="E11193">
        <v>1.7999999999999999E-2</v>
      </c>
    </row>
    <row r="11194" spans="1:5">
      <c r="A11194">
        <v>19660719</v>
      </c>
      <c r="B11194">
        <v>-0.73</v>
      </c>
      <c r="C11194">
        <v>-0.1</v>
      </c>
      <c r="D11194">
        <v>0.19</v>
      </c>
      <c r="E11194">
        <v>1.7999999999999999E-2</v>
      </c>
    </row>
    <row r="11195" spans="1:5">
      <c r="A11195">
        <v>19660720</v>
      </c>
      <c r="B11195">
        <v>-0.89</v>
      </c>
      <c r="C11195">
        <v>0.3</v>
      </c>
      <c r="D11195">
        <v>0.2</v>
      </c>
      <c r="E11195">
        <v>1.7999999999999999E-2</v>
      </c>
    </row>
    <row r="11196" spans="1:5">
      <c r="A11196">
        <v>19660721</v>
      </c>
      <c r="B11196">
        <v>-0.04</v>
      </c>
      <c r="C11196">
        <v>-0.21</v>
      </c>
      <c r="D11196">
        <v>0.06</v>
      </c>
      <c r="E11196">
        <v>1.7999999999999999E-2</v>
      </c>
    </row>
    <row r="11197" spans="1:5">
      <c r="A11197">
        <v>19660722</v>
      </c>
      <c r="B11197">
        <v>-0.11</v>
      </c>
      <c r="C11197">
        <v>0.14000000000000001</v>
      </c>
      <c r="D11197">
        <v>0.2</v>
      </c>
      <c r="E11197">
        <v>1.7999999999999999E-2</v>
      </c>
    </row>
    <row r="11198" spans="1:5">
      <c r="A11198">
        <v>19660725</v>
      </c>
      <c r="B11198">
        <v>-1.93</v>
      </c>
      <c r="C11198">
        <v>-0.46</v>
      </c>
      <c r="D11198">
        <v>0.35</v>
      </c>
      <c r="E11198">
        <v>1.7999999999999999E-2</v>
      </c>
    </row>
    <row r="11199" spans="1:5">
      <c r="A11199">
        <v>19660726</v>
      </c>
      <c r="B11199">
        <v>-0.26</v>
      </c>
      <c r="C11199">
        <v>-0.71</v>
      </c>
      <c r="D11199">
        <v>0.05</v>
      </c>
      <c r="E11199">
        <v>1.7999999999999999E-2</v>
      </c>
    </row>
    <row r="11200" spans="1:5">
      <c r="A11200">
        <v>19660727</v>
      </c>
      <c r="B11200">
        <v>0.48</v>
      </c>
      <c r="C11200">
        <v>0.09</v>
      </c>
      <c r="D11200">
        <v>0.08</v>
      </c>
      <c r="E11200">
        <v>1.7999999999999999E-2</v>
      </c>
    </row>
    <row r="11201" spans="1:5">
      <c r="A11201">
        <v>19660728</v>
      </c>
      <c r="B11201">
        <v>-0.36</v>
      </c>
      <c r="C11201">
        <v>0.09</v>
      </c>
      <c r="D11201">
        <v>0.04</v>
      </c>
      <c r="E11201">
        <v>1.7999999999999999E-2</v>
      </c>
    </row>
    <row r="11202" spans="1:5">
      <c r="A11202">
        <v>19660729</v>
      </c>
      <c r="B11202">
        <v>-0.2</v>
      </c>
      <c r="C11202">
        <v>-0.08</v>
      </c>
      <c r="D11202">
        <v>0.15</v>
      </c>
      <c r="E11202">
        <v>1.7999999999999999E-2</v>
      </c>
    </row>
    <row r="11203" spans="1:5">
      <c r="A11203">
        <v>19660801</v>
      </c>
      <c r="B11203">
        <v>-1.53</v>
      </c>
      <c r="C11203">
        <v>-0.3</v>
      </c>
      <c r="D11203">
        <v>0.28000000000000003</v>
      </c>
      <c r="E11203">
        <v>1.7999999999999999E-2</v>
      </c>
    </row>
    <row r="11204" spans="1:5">
      <c r="A11204">
        <v>19660802</v>
      </c>
      <c r="B11204">
        <v>0.04</v>
      </c>
      <c r="C11204">
        <v>-0.28999999999999998</v>
      </c>
      <c r="D11204">
        <v>-0.11</v>
      </c>
      <c r="E11204">
        <v>1.7999999999999999E-2</v>
      </c>
    </row>
    <row r="11205" spans="1:5">
      <c r="A11205">
        <v>19660803</v>
      </c>
      <c r="B11205">
        <v>0.99</v>
      </c>
      <c r="C11205">
        <v>0.08</v>
      </c>
      <c r="D11205">
        <v>-0.33</v>
      </c>
      <c r="E11205">
        <v>1.7999999999999999E-2</v>
      </c>
    </row>
    <row r="11206" spans="1:5">
      <c r="A11206">
        <v>19660804</v>
      </c>
      <c r="B11206">
        <v>0.91</v>
      </c>
      <c r="C11206">
        <v>-0.45</v>
      </c>
      <c r="D11206">
        <v>0.28000000000000003</v>
      </c>
      <c r="E11206">
        <v>1.7999999999999999E-2</v>
      </c>
    </row>
    <row r="11207" spans="1:5">
      <c r="A11207">
        <v>19660805</v>
      </c>
      <c r="B11207">
        <v>0.13</v>
      </c>
      <c r="C11207">
        <v>0.2</v>
      </c>
      <c r="D11207">
        <v>-0.32</v>
      </c>
      <c r="E11207">
        <v>1.7999999999999999E-2</v>
      </c>
    </row>
    <row r="11208" spans="1:5">
      <c r="A11208">
        <v>19660808</v>
      </c>
      <c r="B11208">
        <v>-0.18</v>
      </c>
      <c r="C11208">
        <v>-0.11</v>
      </c>
      <c r="D11208">
        <v>-0.23</v>
      </c>
      <c r="E11208">
        <v>1.7999999999999999E-2</v>
      </c>
    </row>
    <row r="11209" spans="1:5">
      <c r="A11209">
        <v>19660809</v>
      </c>
      <c r="B11209">
        <v>-0.19</v>
      </c>
      <c r="C11209">
        <v>0.34</v>
      </c>
      <c r="D11209">
        <v>-0.18</v>
      </c>
      <c r="E11209">
        <v>1.7999999999999999E-2</v>
      </c>
    </row>
    <row r="11210" spans="1:5">
      <c r="A11210">
        <v>19660810</v>
      </c>
      <c r="B11210">
        <v>-0.42</v>
      </c>
      <c r="C11210">
        <v>-0.03</v>
      </c>
      <c r="D11210">
        <v>-0.08</v>
      </c>
      <c r="E11210">
        <v>1.7999999999999999E-2</v>
      </c>
    </row>
    <row r="11211" spans="1:5">
      <c r="A11211">
        <v>19660811</v>
      </c>
      <c r="B11211">
        <v>-0.06</v>
      </c>
      <c r="C11211">
        <v>0.17</v>
      </c>
      <c r="D11211">
        <v>-0.51</v>
      </c>
      <c r="E11211">
        <v>1.7999999999999999E-2</v>
      </c>
    </row>
    <row r="11212" spans="1:5">
      <c r="A11212">
        <v>19660812</v>
      </c>
      <c r="B11212">
        <v>0.23</v>
      </c>
      <c r="C11212">
        <v>0.23</v>
      </c>
      <c r="D11212">
        <v>-0.33</v>
      </c>
      <c r="E11212">
        <v>1.7999999999999999E-2</v>
      </c>
    </row>
    <row r="11213" spans="1:5">
      <c r="A11213">
        <v>19660815</v>
      </c>
      <c r="B11213">
        <v>-0.49</v>
      </c>
      <c r="C11213">
        <v>0.18</v>
      </c>
      <c r="D11213">
        <v>-0.01</v>
      </c>
      <c r="E11213">
        <v>1.7999999999999999E-2</v>
      </c>
    </row>
    <row r="11214" spans="1:5">
      <c r="A11214">
        <v>19660816</v>
      </c>
      <c r="B11214">
        <v>-1.27</v>
      </c>
      <c r="C11214">
        <v>-0.02</v>
      </c>
      <c r="D11214">
        <v>0.34</v>
      </c>
      <c r="E11214">
        <v>1.7999999999999999E-2</v>
      </c>
    </row>
    <row r="11215" spans="1:5">
      <c r="A11215">
        <v>19660817</v>
      </c>
      <c r="B11215">
        <v>-0.57999999999999996</v>
      </c>
      <c r="C11215">
        <v>-0.28000000000000003</v>
      </c>
      <c r="D11215">
        <v>-0.01</v>
      </c>
      <c r="E11215">
        <v>1.7999999999999999E-2</v>
      </c>
    </row>
    <row r="11216" spans="1:5">
      <c r="A11216">
        <v>19660818</v>
      </c>
      <c r="B11216">
        <v>-1.27</v>
      </c>
      <c r="C11216">
        <v>-0.02</v>
      </c>
      <c r="D11216">
        <v>0.04</v>
      </c>
      <c r="E11216">
        <v>1.7999999999999999E-2</v>
      </c>
    </row>
    <row r="11217" spans="1:5">
      <c r="A11217">
        <v>19660819</v>
      </c>
      <c r="B11217">
        <v>-0.76</v>
      </c>
      <c r="C11217">
        <v>-0.51</v>
      </c>
      <c r="D11217">
        <v>0.19</v>
      </c>
      <c r="E11217">
        <v>1.7999999999999999E-2</v>
      </c>
    </row>
    <row r="11218" spans="1:5">
      <c r="A11218">
        <v>19660822</v>
      </c>
      <c r="B11218">
        <v>-1.82</v>
      </c>
      <c r="C11218">
        <v>-0.35</v>
      </c>
      <c r="D11218">
        <v>0.3</v>
      </c>
      <c r="E11218">
        <v>1.7999999999999999E-2</v>
      </c>
    </row>
    <row r="11219" spans="1:5">
      <c r="A11219">
        <v>19660823</v>
      </c>
      <c r="B11219">
        <v>-0.13</v>
      </c>
      <c r="C11219">
        <v>0.15</v>
      </c>
      <c r="D11219">
        <v>-7.0000000000000007E-2</v>
      </c>
      <c r="E11219">
        <v>1.7999999999999999E-2</v>
      </c>
    </row>
    <row r="11220" spans="1:5">
      <c r="A11220">
        <v>19660824</v>
      </c>
      <c r="B11220">
        <v>1.1599999999999999</v>
      </c>
      <c r="C11220">
        <v>-0.13</v>
      </c>
      <c r="D11220">
        <v>-0.11</v>
      </c>
      <c r="E11220">
        <v>1.7999999999999999E-2</v>
      </c>
    </row>
    <row r="11221" spans="1:5">
      <c r="A11221">
        <v>19660825</v>
      </c>
      <c r="B11221">
        <v>-1.26</v>
      </c>
      <c r="C11221">
        <v>-0.03</v>
      </c>
      <c r="D11221">
        <v>0.6</v>
      </c>
      <c r="E11221">
        <v>1.7999999999999999E-2</v>
      </c>
    </row>
    <row r="11222" spans="1:5">
      <c r="A11222">
        <v>19660826</v>
      </c>
      <c r="B11222">
        <v>-2.23</v>
      </c>
      <c r="C11222">
        <v>-0.69</v>
      </c>
      <c r="D11222">
        <v>0.78</v>
      </c>
      <c r="E11222">
        <v>1.7999999999999999E-2</v>
      </c>
    </row>
    <row r="11223" spans="1:5">
      <c r="A11223">
        <v>19660829</v>
      </c>
      <c r="B11223">
        <v>-2.57</v>
      </c>
      <c r="C11223">
        <v>-1.2</v>
      </c>
      <c r="D11223">
        <v>0.87</v>
      </c>
      <c r="E11223">
        <v>1.7999999999999999E-2</v>
      </c>
    </row>
    <row r="11224" spans="1:5">
      <c r="A11224">
        <v>19660830</v>
      </c>
      <c r="B11224">
        <v>1.61</v>
      </c>
      <c r="C11224">
        <v>-0.56000000000000005</v>
      </c>
      <c r="D11224">
        <v>-1.1499999999999999</v>
      </c>
      <c r="E11224">
        <v>1.7999999999999999E-2</v>
      </c>
    </row>
    <row r="11225" spans="1:5">
      <c r="A11225">
        <v>19660831</v>
      </c>
      <c r="B11225">
        <v>1.62</v>
      </c>
      <c r="C11225">
        <v>7.0000000000000007E-2</v>
      </c>
      <c r="D11225">
        <v>0.36</v>
      </c>
      <c r="E11225">
        <v>1.7999999999999999E-2</v>
      </c>
    </row>
    <row r="11226" spans="1:5">
      <c r="A11226">
        <v>19660901</v>
      </c>
      <c r="B11226">
        <v>0.66</v>
      </c>
      <c r="C11226">
        <v>-0.28000000000000003</v>
      </c>
      <c r="D11226">
        <v>-0.04</v>
      </c>
      <c r="E11226">
        <v>1.9E-2</v>
      </c>
    </row>
    <row r="11227" spans="1:5">
      <c r="A11227">
        <v>19660902</v>
      </c>
      <c r="B11227">
        <v>-0.33</v>
      </c>
      <c r="C11227">
        <v>0.03</v>
      </c>
      <c r="D11227">
        <v>0.21</v>
      </c>
      <c r="E11227">
        <v>1.9E-2</v>
      </c>
    </row>
    <row r="11228" spans="1:5">
      <c r="A11228">
        <v>19660906</v>
      </c>
      <c r="B11228">
        <v>-0.52</v>
      </c>
      <c r="C11228">
        <v>0.11</v>
      </c>
      <c r="D11228">
        <v>-0.01</v>
      </c>
      <c r="E11228">
        <v>1.9E-2</v>
      </c>
    </row>
    <row r="11229" spans="1:5">
      <c r="A11229">
        <v>19660907</v>
      </c>
      <c r="B11229">
        <v>-0.91</v>
      </c>
      <c r="C11229">
        <v>-0.51</v>
      </c>
      <c r="D11229">
        <v>0.48</v>
      </c>
      <c r="E11229">
        <v>1.9E-2</v>
      </c>
    </row>
    <row r="11230" spans="1:5">
      <c r="A11230">
        <v>19660908</v>
      </c>
      <c r="B11230">
        <v>-0.37</v>
      </c>
      <c r="C11230">
        <v>-0.05</v>
      </c>
      <c r="D11230">
        <v>0.16</v>
      </c>
      <c r="E11230">
        <v>1.9E-2</v>
      </c>
    </row>
    <row r="11231" spans="1:5">
      <c r="A11231">
        <v>19660909</v>
      </c>
      <c r="B11231">
        <v>0.31</v>
      </c>
      <c r="C11231">
        <v>0.12</v>
      </c>
      <c r="D11231">
        <v>-0.2</v>
      </c>
      <c r="E11231">
        <v>1.9E-2</v>
      </c>
    </row>
    <row r="11232" spans="1:5">
      <c r="A11232">
        <v>19660912</v>
      </c>
      <c r="B11232">
        <v>2.13</v>
      </c>
      <c r="C11232">
        <v>-7.0000000000000007E-2</v>
      </c>
      <c r="D11232">
        <v>-0.66</v>
      </c>
      <c r="E11232">
        <v>1.9E-2</v>
      </c>
    </row>
    <row r="11233" spans="1:5">
      <c r="A11233">
        <v>19660913</v>
      </c>
      <c r="B11233">
        <v>0.57999999999999996</v>
      </c>
      <c r="C11233">
        <v>0.25</v>
      </c>
      <c r="D11233">
        <v>-0.05</v>
      </c>
      <c r="E11233">
        <v>1.9E-2</v>
      </c>
    </row>
    <row r="11234" spans="1:5">
      <c r="A11234">
        <v>19660914</v>
      </c>
      <c r="B11234">
        <v>0.9</v>
      </c>
      <c r="C11234">
        <v>-0.36</v>
      </c>
      <c r="D11234">
        <v>-0.84</v>
      </c>
      <c r="E11234">
        <v>1.9E-2</v>
      </c>
    </row>
    <row r="11235" spans="1:5">
      <c r="A11235">
        <v>19660915</v>
      </c>
      <c r="B11235">
        <v>1.01</v>
      </c>
      <c r="C11235">
        <v>-0.42</v>
      </c>
      <c r="D11235">
        <v>-0.28000000000000003</v>
      </c>
      <c r="E11235">
        <v>1.9E-2</v>
      </c>
    </row>
    <row r="11236" spans="1:5">
      <c r="A11236">
        <v>19660916</v>
      </c>
      <c r="B11236">
        <v>-0.04</v>
      </c>
      <c r="C11236">
        <v>0.16</v>
      </c>
      <c r="D11236">
        <v>-0.02</v>
      </c>
      <c r="E11236">
        <v>1.9E-2</v>
      </c>
    </row>
    <row r="11237" spans="1:5">
      <c r="A11237">
        <v>19660919</v>
      </c>
      <c r="B11237">
        <v>-0.47</v>
      </c>
      <c r="C11237">
        <v>0.26</v>
      </c>
      <c r="D11237">
        <v>0.25</v>
      </c>
      <c r="E11237">
        <v>1.9E-2</v>
      </c>
    </row>
    <row r="11238" spans="1:5">
      <c r="A11238">
        <v>19660920</v>
      </c>
      <c r="B11238">
        <v>-0.68</v>
      </c>
      <c r="C11238">
        <v>0.34</v>
      </c>
      <c r="D11238">
        <v>0.28000000000000003</v>
      </c>
      <c r="E11238">
        <v>1.9E-2</v>
      </c>
    </row>
    <row r="11239" spans="1:5">
      <c r="A11239">
        <v>19660921</v>
      </c>
      <c r="B11239">
        <v>-1.69</v>
      </c>
      <c r="C11239">
        <v>0.03</v>
      </c>
      <c r="D11239">
        <v>0.79</v>
      </c>
      <c r="E11239">
        <v>1.9E-2</v>
      </c>
    </row>
    <row r="11240" spans="1:5">
      <c r="A11240">
        <v>19660922</v>
      </c>
      <c r="B11240">
        <v>0.21</v>
      </c>
      <c r="C11240">
        <v>-0.27</v>
      </c>
      <c r="D11240">
        <v>-0.28000000000000003</v>
      </c>
      <c r="E11240">
        <v>1.9E-2</v>
      </c>
    </row>
    <row r="11241" spans="1:5">
      <c r="A11241">
        <v>19660923</v>
      </c>
      <c r="B11241">
        <v>-0.3</v>
      </c>
      <c r="C11241">
        <v>0.09</v>
      </c>
      <c r="D11241">
        <v>0.2</v>
      </c>
      <c r="E11241">
        <v>1.9E-2</v>
      </c>
    </row>
    <row r="11242" spans="1:5">
      <c r="A11242">
        <v>19660926</v>
      </c>
      <c r="B11242">
        <v>0.21</v>
      </c>
      <c r="C11242">
        <v>-0.03</v>
      </c>
      <c r="D11242">
        <v>-0.28999999999999998</v>
      </c>
      <c r="E11242">
        <v>1.9E-2</v>
      </c>
    </row>
    <row r="11243" spans="1:5">
      <c r="A11243">
        <v>19660927</v>
      </c>
      <c r="B11243">
        <v>0.28000000000000003</v>
      </c>
      <c r="C11243">
        <v>-0.12</v>
      </c>
      <c r="D11243">
        <v>-7.0000000000000007E-2</v>
      </c>
      <c r="E11243">
        <v>1.9E-2</v>
      </c>
    </row>
    <row r="11244" spans="1:5">
      <c r="A11244">
        <v>19660928</v>
      </c>
      <c r="B11244">
        <v>-1.17</v>
      </c>
      <c r="C11244">
        <v>0.16</v>
      </c>
      <c r="D11244">
        <v>0.7</v>
      </c>
      <c r="E11244">
        <v>1.9E-2</v>
      </c>
    </row>
    <row r="11245" spans="1:5">
      <c r="A11245">
        <v>19660929</v>
      </c>
      <c r="B11245">
        <v>-1.07</v>
      </c>
      <c r="C11245">
        <v>-0.39</v>
      </c>
      <c r="D11245">
        <v>0.45</v>
      </c>
      <c r="E11245">
        <v>1.9E-2</v>
      </c>
    </row>
    <row r="11246" spans="1:5">
      <c r="A11246">
        <v>19660930</v>
      </c>
      <c r="B11246">
        <v>0.28000000000000003</v>
      </c>
      <c r="C11246">
        <v>-0.15</v>
      </c>
      <c r="D11246">
        <v>-0.31</v>
      </c>
      <c r="E11246">
        <v>1.9E-2</v>
      </c>
    </row>
    <row r="11247" spans="1:5">
      <c r="A11247">
        <v>19661003</v>
      </c>
      <c r="B11247">
        <v>-2.17</v>
      </c>
      <c r="C11247">
        <v>-0.31</v>
      </c>
      <c r="D11247">
        <v>1.18</v>
      </c>
      <c r="E11247">
        <v>2.1999999999999999E-2</v>
      </c>
    </row>
    <row r="11248" spans="1:5">
      <c r="A11248">
        <v>19661004</v>
      </c>
      <c r="B11248">
        <v>7.0000000000000007E-2</v>
      </c>
      <c r="C11248">
        <v>-1.28</v>
      </c>
      <c r="D11248">
        <v>0.19</v>
      </c>
      <c r="E11248">
        <v>2.1999999999999999E-2</v>
      </c>
    </row>
    <row r="11249" spans="1:5">
      <c r="A11249">
        <v>19661005</v>
      </c>
      <c r="B11249">
        <v>-0.57999999999999996</v>
      </c>
      <c r="C11249">
        <v>-0.55000000000000004</v>
      </c>
      <c r="D11249">
        <v>0.37</v>
      </c>
      <c r="E11249">
        <v>2.1999999999999999E-2</v>
      </c>
    </row>
    <row r="11250" spans="1:5">
      <c r="A11250">
        <v>19661006</v>
      </c>
      <c r="B11250">
        <v>-1.01</v>
      </c>
      <c r="C11250">
        <v>-0.98</v>
      </c>
      <c r="D11250">
        <v>0.62</v>
      </c>
      <c r="E11250">
        <v>2.1999999999999999E-2</v>
      </c>
    </row>
    <row r="11251" spans="1:5">
      <c r="A11251">
        <v>19661007</v>
      </c>
      <c r="B11251">
        <v>-1.26</v>
      </c>
      <c r="C11251">
        <v>-0.71</v>
      </c>
      <c r="D11251">
        <v>0.75</v>
      </c>
      <c r="E11251">
        <v>2.1999999999999999E-2</v>
      </c>
    </row>
    <row r="11252" spans="1:5">
      <c r="A11252">
        <v>19661010</v>
      </c>
      <c r="B11252">
        <v>1.69</v>
      </c>
      <c r="C11252">
        <v>-0.67</v>
      </c>
      <c r="D11252">
        <v>-1.36</v>
      </c>
      <c r="E11252">
        <v>2.1999999999999999E-2</v>
      </c>
    </row>
    <row r="11253" spans="1:5">
      <c r="A11253">
        <v>19661011</v>
      </c>
      <c r="B11253">
        <v>0.48</v>
      </c>
      <c r="C11253">
        <v>-0.05</v>
      </c>
      <c r="D11253">
        <v>0.62</v>
      </c>
      <c r="E11253">
        <v>2.1999999999999999E-2</v>
      </c>
    </row>
    <row r="11254" spans="1:5">
      <c r="A11254">
        <v>19661012</v>
      </c>
      <c r="B11254">
        <v>2.63</v>
      </c>
      <c r="C11254">
        <v>-1.05</v>
      </c>
      <c r="D11254">
        <v>-0.28000000000000003</v>
      </c>
      <c r="E11254">
        <v>2.1999999999999999E-2</v>
      </c>
    </row>
    <row r="11255" spans="1:5">
      <c r="A11255">
        <v>19661013</v>
      </c>
      <c r="B11255">
        <v>-0.01</v>
      </c>
      <c r="C11255">
        <v>0.82</v>
      </c>
      <c r="D11255">
        <v>-0.42</v>
      </c>
      <c r="E11255">
        <v>2.1999999999999999E-2</v>
      </c>
    </row>
    <row r="11256" spans="1:5">
      <c r="A11256">
        <v>19661014</v>
      </c>
      <c r="B11256">
        <v>-0.3</v>
      </c>
      <c r="C11256">
        <v>0.28000000000000003</v>
      </c>
      <c r="D11256">
        <v>0.31</v>
      </c>
      <c r="E11256">
        <v>2.1999999999999999E-2</v>
      </c>
    </row>
    <row r="11257" spans="1:5">
      <c r="A11257">
        <v>19661017</v>
      </c>
      <c r="B11257">
        <v>1.0900000000000001</v>
      </c>
      <c r="C11257">
        <v>-0.56000000000000005</v>
      </c>
      <c r="D11257">
        <v>-0.41</v>
      </c>
      <c r="E11257">
        <v>2.1999999999999999E-2</v>
      </c>
    </row>
    <row r="11258" spans="1:5">
      <c r="A11258">
        <v>19661018</v>
      </c>
      <c r="B11258">
        <v>1.62</v>
      </c>
      <c r="C11258">
        <v>-0.41</v>
      </c>
      <c r="D11258">
        <v>-0.54</v>
      </c>
      <c r="E11258">
        <v>2.1999999999999999E-2</v>
      </c>
    </row>
    <row r="11259" spans="1:5">
      <c r="A11259">
        <v>19661019</v>
      </c>
      <c r="B11259">
        <v>-0.75</v>
      </c>
      <c r="C11259">
        <v>0.3</v>
      </c>
      <c r="D11259">
        <v>0.52</v>
      </c>
      <c r="E11259">
        <v>2.1999999999999999E-2</v>
      </c>
    </row>
    <row r="11260" spans="1:5">
      <c r="A11260">
        <v>19661020</v>
      </c>
      <c r="B11260">
        <v>-0.31</v>
      </c>
      <c r="C11260">
        <v>0.04</v>
      </c>
      <c r="D11260">
        <v>0.05</v>
      </c>
      <c r="E11260">
        <v>2.1999999999999999E-2</v>
      </c>
    </row>
    <row r="11261" spans="1:5">
      <c r="A11261">
        <v>19661021</v>
      </c>
      <c r="B11261">
        <v>0.31</v>
      </c>
      <c r="C11261">
        <v>-0.43</v>
      </c>
      <c r="D11261">
        <v>-0.49</v>
      </c>
      <c r="E11261">
        <v>2.1999999999999999E-2</v>
      </c>
    </row>
    <row r="11262" spans="1:5">
      <c r="A11262">
        <v>19661024</v>
      </c>
      <c r="B11262">
        <v>0.23</v>
      </c>
      <c r="C11262">
        <v>-0.26</v>
      </c>
      <c r="D11262">
        <v>-0.01</v>
      </c>
      <c r="E11262">
        <v>2.1999999999999999E-2</v>
      </c>
    </row>
    <row r="11263" spans="1:5">
      <c r="A11263">
        <v>19661025</v>
      </c>
      <c r="B11263">
        <v>0.51</v>
      </c>
      <c r="C11263">
        <v>-0.66</v>
      </c>
      <c r="D11263">
        <v>0.01</v>
      </c>
      <c r="E11263">
        <v>2.1999999999999999E-2</v>
      </c>
    </row>
    <row r="11264" spans="1:5">
      <c r="A11264">
        <v>19661026</v>
      </c>
      <c r="B11264">
        <v>0.85</v>
      </c>
      <c r="C11264">
        <v>-0.05</v>
      </c>
      <c r="D11264">
        <v>0.42</v>
      </c>
      <c r="E11264">
        <v>2.1999999999999999E-2</v>
      </c>
    </row>
    <row r="11265" spans="1:5">
      <c r="A11265">
        <v>19661027</v>
      </c>
      <c r="B11265">
        <v>0.8</v>
      </c>
      <c r="C11265">
        <v>-0.48</v>
      </c>
      <c r="D11265">
        <v>0.88</v>
      </c>
      <c r="E11265">
        <v>2.1999999999999999E-2</v>
      </c>
    </row>
    <row r="11266" spans="1:5">
      <c r="A11266">
        <v>19661028</v>
      </c>
      <c r="B11266">
        <v>0.04</v>
      </c>
      <c r="C11266">
        <v>0.36</v>
      </c>
      <c r="D11266">
        <v>0.31</v>
      </c>
      <c r="E11266">
        <v>2.1999999999999999E-2</v>
      </c>
    </row>
    <row r="11267" spans="1:5">
      <c r="A11267">
        <v>19661031</v>
      </c>
      <c r="B11267">
        <v>-0.04</v>
      </c>
      <c r="C11267">
        <v>0.12</v>
      </c>
      <c r="D11267">
        <v>0.11</v>
      </c>
      <c r="E11267">
        <v>2.1999999999999999E-2</v>
      </c>
    </row>
    <row r="11268" spans="1:5">
      <c r="A11268">
        <v>19661101</v>
      </c>
      <c r="B11268">
        <v>0.84</v>
      </c>
      <c r="C11268">
        <v>-0.03</v>
      </c>
      <c r="D11268">
        <v>-0.4</v>
      </c>
      <c r="E11268">
        <v>0.02</v>
      </c>
    </row>
    <row r="11269" spans="1:5">
      <c r="A11269">
        <v>19661102</v>
      </c>
      <c r="B11269">
        <v>0.13</v>
      </c>
      <c r="C11269">
        <v>0.17</v>
      </c>
      <c r="D11269">
        <v>-0.64</v>
      </c>
      <c r="E11269">
        <v>0.02</v>
      </c>
    </row>
    <row r="11270" spans="1:5">
      <c r="A11270">
        <v>19661103</v>
      </c>
      <c r="B11270">
        <v>-0.32</v>
      </c>
      <c r="C11270">
        <v>0.31</v>
      </c>
      <c r="D11270">
        <v>-0.22</v>
      </c>
      <c r="E11270">
        <v>0.02</v>
      </c>
    </row>
    <row r="11271" spans="1:5">
      <c r="A11271">
        <v>19661104</v>
      </c>
      <c r="B11271">
        <v>0.39</v>
      </c>
      <c r="C11271">
        <v>-0.03</v>
      </c>
      <c r="D11271">
        <v>-0.33</v>
      </c>
      <c r="E11271">
        <v>0.02</v>
      </c>
    </row>
    <row r="11272" spans="1:5">
      <c r="A11272">
        <v>19661107</v>
      </c>
      <c r="B11272">
        <v>-0.05</v>
      </c>
      <c r="C11272">
        <v>0.19</v>
      </c>
      <c r="D11272">
        <v>-0.21</v>
      </c>
      <c r="E11272">
        <v>0.02</v>
      </c>
    </row>
    <row r="11273" spans="1:5">
      <c r="A11273">
        <v>19661109</v>
      </c>
      <c r="B11273">
        <v>0.82</v>
      </c>
      <c r="C11273">
        <v>0.17</v>
      </c>
      <c r="D11273">
        <v>-0.56000000000000005</v>
      </c>
      <c r="E11273">
        <v>0.02</v>
      </c>
    </row>
    <row r="11274" spans="1:5">
      <c r="A11274">
        <v>19661110</v>
      </c>
      <c r="B11274">
        <v>0.63</v>
      </c>
      <c r="C11274">
        <v>0.37</v>
      </c>
      <c r="D11274">
        <v>-0.52</v>
      </c>
      <c r="E11274">
        <v>0.02</v>
      </c>
    </row>
    <row r="11275" spans="1:5">
      <c r="A11275">
        <v>19661111</v>
      </c>
      <c r="B11275">
        <v>0.1</v>
      </c>
      <c r="C11275">
        <v>0.57999999999999996</v>
      </c>
      <c r="D11275">
        <v>-0.1</v>
      </c>
      <c r="E11275">
        <v>0.02</v>
      </c>
    </row>
    <row r="11276" spans="1:5">
      <c r="A11276">
        <v>19661114</v>
      </c>
      <c r="B11276">
        <v>-0.53</v>
      </c>
      <c r="C11276">
        <v>0.38</v>
      </c>
      <c r="D11276">
        <v>-0.02</v>
      </c>
      <c r="E11276">
        <v>0.02</v>
      </c>
    </row>
    <row r="11277" spans="1:5">
      <c r="A11277">
        <v>19661115</v>
      </c>
      <c r="B11277">
        <v>0.41</v>
      </c>
      <c r="C11277">
        <v>0.12</v>
      </c>
      <c r="D11277">
        <v>-0.35</v>
      </c>
      <c r="E11277">
        <v>0.02</v>
      </c>
    </row>
    <row r="11278" spans="1:5">
      <c r="A11278">
        <v>19661116</v>
      </c>
      <c r="B11278">
        <v>0.86</v>
      </c>
      <c r="C11278">
        <v>0.28000000000000003</v>
      </c>
      <c r="D11278">
        <v>-0.1</v>
      </c>
      <c r="E11278">
        <v>0.02</v>
      </c>
    </row>
    <row r="11279" spans="1:5">
      <c r="A11279">
        <v>19661117</v>
      </c>
      <c r="B11279">
        <v>-0.66</v>
      </c>
      <c r="C11279">
        <v>0.43</v>
      </c>
      <c r="D11279">
        <v>0.16</v>
      </c>
      <c r="E11279">
        <v>0.02</v>
      </c>
    </row>
    <row r="11280" spans="1:5">
      <c r="A11280">
        <v>19661118</v>
      </c>
      <c r="B11280">
        <v>-0.61</v>
      </c>
      <c r="C11280">
        <v>0.3</v>
      </c>
      <c r="D11280">
        <v>0.05</v>
      </c>
      <c r="E11280">
        <v>0.02</v>
      </c>
    </row>
    <row r="11281" spans="1:5">
      <c r="A11281">
        <v>19661121</v>
      </c>
      <c r="B11281">
        <v>-1.37</v>
      </c>
      <c r="C11281">
        <v>-0.04</v>
      </c>
      <c r="D11281">
        <v>0.08</v>
      </c>
      <c r="E11281">
        <v>0.02</v>
      </c>
    </row>
    <row r="11282" spans="1:5">
      <c r="A11282">
        <v>19661122</v>
      </c>
      <c r="B11282">
        <v>-0.5</v>
      </c>
      <c r="C11282">
        <v>-0.09</v>
      </c>
      <c r="D11282">
        <v>-0.25</v>
      </c>
      <c r="E11282">
        <v>0.02</v>
      </c>
    </row>
    <row r="11283" spans="1:5">
      <c r="A11283">
        <v>19661123</v>
      </c>
      <c r="B11283">
        <v>0.76</v>
      </c>
      <c r="C11283">
        <v>0.25</v>
      </c>
      <c r="D11283">
        <v>-0.41</v>
      </c>
      <c r="E11283">
        <v>0.02</v>
      </c>
    </row>
    <row r="11284" spans="1:5">
      <c r="A11284">
        <v>19661125</v>
      </c>
      <c r="B11284">
        <v>0.79</v>
      </c>
      <c r="C11284">
        <v>0.19</v>
      </c>
      <c r="D11284">
        <v>0.03</v>
      </c>
      <c r="E11284">
        <v>0.02</v>
      </c>
    </row>
    <row r="11285" spans="1:5">
      <c r="A11285">
        <v>19661128</v>
      </c>
      <c r="B11285">
        <v>-0.04</v>
      </c>
      <c r="C11285">
        <v>0.11</v>
      </c>
      <c r="D11285">
        <v>-0.38</v>
      </c>
      <c r="E11285">
        <v>0.02</v>
      </c>
    </row>
    <row r="11286" spans="1:5">
      <c r="A11286">
        <v>19661129</v>
      </c>
      <c r="B11286">
        <v>-0.28999999999999998</v>
      </c>
      <c r="C11286">
        <v>0.27</v>
      </c>
      <c r="D11286">
        <v>-0.21</v>
      </c>
      <c r="E11286">
        <v>0.02</v>
      </c>
    </row>
    <row r="11287" spans="1:5">
      <c r="A11287">
        <v>19661130</v>
      </c>
      <c r="B11287">
        <v>0.08</v>
      </c>
      <c r="C11287">
        <v>0.28999999999999998</v>
      </c>
      <c r="D11287">
        <v>-0.21</v>
      </c>
      <c r="E11287">
        <v>0.02</v>
      </c>
    </row>
    <row r="11288" spans="1:5">
      <c r="A11288">
        <v>19661201</v>
      </c>
      <c r="B11288">
        <v>-0.39</v>
      </c>
      <c r="C11288">
        <v>0.32</v>
      </c>
      <c r="D11288">
        <v>-0.22</v>
      </c>
      <c r="E11288">
        <v>1.9E-2</v>
      </c>
    </row>
    <row r="11289" spans="1:5">
      <c r="A11289">
        <v>19661202</v>
      </c>
      <c r="B11289">
        <v>0.03</v>
      </c>
      <c r="C11289">
        <v>0.11</v>
      </c>
      <c r="D11289">
        <v>-0.04</v>
      </c>
      <c r="E11289">
        <v>1.9E-2</v>
      </c>
    </row>
    <row r="11290" spans="1:5">
      <c r="A11290">
        <v>19661205</v>
      </c>
      <c r="B11290">
        <v>7.0000000000000007E-2</v>
      </c>
      <c r="C11290">
        <v>-0.02</v>
      </c>
      <c r="D11290">
        <v>-0.35</v>
      </c>
      <c r="E11290">
        <v>1.9E-2</v>
      </c>
    </row>
    <row r="11291" spans="1:5">
      <c r="A11291">
        <v>19661206</v>
      </c>
      <c r="B11291">
        <v>0.68</v>
      </c>
      <c r="C11291">
        <v>-0.34</v>
      </c>
      <c r="D11291">
        <v>-0.19</v>
      </c>
      <c r="E11291">
        <v>1.9E-2</v>
      </c>
    </row>
    <row r="11292" spans="1:5">
      <c r="A11292">
        <v>19661207</v>
      </c>
      <c r="B11292">
        <v>1.01</v>
      </c>
      <c r="C11292">
        <v>-0.15</v>
      </c>
      <c r="D11292">
        <v>-0.63</v>
      </c>
      <c r="E11292">
        <v>1.9E-2</v>
      </c>
    </row>
    <row r="11293" spans="1:5">
      <c r="A11293">
        <v>19661208</v>
      </c>
      <c r="B11293">
        <v>0.37</v>
      </c>
      <c r="C11293">
        <v>0.18</v>
      </c>
      <c r="D11293">
        <v>-0.22</v>
      </c>
      <c r="E11293">
        <v>1.9E-2</v>
      </c>
    </row>
    <row r="11294" spans="1:5">
      <c r="A11294">
        <v>19661209</v>
      </c>
      <c r="B11294">
        <v>0.22</v>
      </c>
      <c r="C11294">
        <v>0.2</v>
      </c>
      <c r="D11294">
        <v>-0.23</v>
      </c>
      <c r="E11294">
        <v>1.9E-2</v>
      </c>
    </row>
    <row r="11295" spans="1:5">
      <c r="A11295">
        <v>19661212</v>
      </c>
      <c r="B11295">
        <v>0.98</v>
      </c>
      <c r="C11295">
        <v>0.05</v>
      </c>
      <c r="D11295">
        <v>-0.41</v>
      </c>
      <c r="E11295">
        <v>1.9E-2</v>
      </c>
    </row>
    <row r="11296" spans="1:5">
      <c r="A11296">
        <v>19661213</v>
      </c>
      <c r="B11296">
        <v>-0.28000000000000003</v>
      </c>
      <c r="C11296">
        <v>0.08</v>
      </c>
      <c r="D11296">
        <v>0.01</v>
      </c>
      <c r="E11296">
        <v>1.9E-2</v>
      </c>
    </row>
    <row r="11297" spans="1:5">
      <c r="A11297">
        <v>19661214</v>
      </c>
      <c r="B11297">
        <v>-0.01</v>
      </c>
      <c r="C11297">
        <v>0.7</v>
      </c>
      <c r="D11297">
        <v>-0.59</v>
      </c>
      <c r="E11297">
        <v>1.9E-2</v>
      </c>
    </row>
    <row r="11298" spans="1:5">
      <c r="A11298">
        <v>19661215</v>
      </c>
      <c r="B11298">
        <v>-1.04</v>
      </c>
      <c r="C11298">
        <v>0.45</v>
      </c>
      <c r="D11298">
        <v>0.36</v>
      </c>
      <c r="E11298">
        <v>1.9E-2</v>
      </c>
    </row>
    <row r="11299" spans="1:5">
      <c r="A11299">
        <v>19661216</v>
      </c>
      <c r="B11299">
        <v>0.02</v>
      </c>
      <c r="C11299">
        <v>0.34</v>
      </c>
      <c r="D11299">
        <v>0.06</v>
      </c>
      <c r="E11299">
        <v>1.9E-2</v>
      </c>
    </row>
    <row r="11300" spans="1:5">
      <c r="A11300">
        <v>19661219</v>
      </c>
      <c r="B11300">
        <v>-0.27</v>
      </c>
      <c r="C11300">
        <v>0.13</v>
      </c>
      <c r="D11300">
        <v>-0.21</v>
      </c>
      <c r="E11300">
        <v>1.9E-2</v>
      </c>
    </row>
    <row r="11301" spans="1:5">
      <c r="A11301">
        <v>19661220</v>
      </c>
      <c r="B11301">
        <v>-0.39</v>
      </c>
      <c r="C11301">
        <v>-0.14000000000000001</v>
      </c>
      <c r="D11301">
        <v>0.23</v>
      </c>
      <c r="E11301">
        <v>1.9E-2</v>
      </c>
    </row>
    <row r="11302" spans="1:5">
      <c r="A11302">
        <v>19661221</v>
      </c>
      <c r="B11302">
        <v>0.52</v>
      </c>
      <c r="C11302">
        <v>0.1</v>
      </c>
      <c r="D11302">
        <v>0.22</v>
      </c>
      <c r="E11302">
        <v>1.9E-2</v>
      </c>
    </row>
    <row r="11303" spans="1:5">
      <c r="A11303">
        <v>19661222</v>
      </c>
      <c r="B11303">
        <v>0.38</v>
      </c>
      <c r="C11303">
        <v>0.12</v>
      </c>
      <c r="D11303">
        <v>0.44</v>
      </c>
      <c r="E11303">
        <v>1.9E-2</v>
      </c>
    </row>
    <row r="11304" spans="1:5">
      <c r="A11304">
        <v>19661223</v>
      </c>
      <c r="B11304">
        <v>-0.25</v>
      </c>
      <c r="C11304">
        <v>0.17</v>
      </c>
      <c r="D11304">
        <v>0.49</v>
      </c>
      <c r="E11304">
        <v>1.9E-2</v>
      </c>
    </row>
    <row r="11305" spans="1:5">
      <c r="A11305">
        <v>19661227</v>
      </c>
      <c r="B11305">
        <v>-0.54</v>
      </c>
      <c r="C11305">
        <v>0.08</v>
      </c>
      <c r="D11305">
        <v>0.4</v>
      </c>
      <c r="E11305">
        <v>1.9E-2</v>
      </c>
    </row>
    <row r="11306" spans="1:5">
      <c r="A11306">
        <v>19661228</v>
      </c>
      <c r="B11306">
        <v>-0.48</v>
      </c>
      <c r="C11306">
        <v>-0.26</v>
      </c>
      <c r="D11306">
        <v>0.12</v>
      </c>
      <c r="E11306">
        <v>1.9E-2</v>
      </c>
    </row>
    <row r="11307" spans="1:5">
      <c r="A11307">
        <v>19661229</v>
      </c>
      <c r="B11307">
        <v>-0.39</v>
      </c>
      <c r="C11307">
        <v>-0.37</v>
      </c>
      <c r="D11307">
        <v>0.09</v>
      </c>
      <c r="E11307">
        <v>1.9E-2</v>
      </c>
    </row>
    <row r="11308" spans="1:5">
      <c r="A11308">
        <v>19661230</v>
      </c>
      <c r="B11308">
        <v>-0.08</v>
      </c>
      <c r="C11308">
        <v>0.12</v>
      </c>
      <c r="D11308">
        <v>-0.55000000000000004</v>
      </c>
      <c r="E11308">
        <v>1.9E-2</v>
      </c>
    </row>
    <row r="11309" spans="1:5">
      <c r="A11309">
        <v>19670103</v>
      </c>
      <c r="B11309">
        <v>0.08</v>
      </c>
      <c r="C11309">
        <v>0.92</v>
      </c>
      <c r="D11309">
        <v>0.7</v>
      </c>
      <c r="E11309">
        <v>0.02</v>
      </c>
    </row>
    <row r="11310" spans="1:5">
      <c r="A11310">
        <v>19670104</v>
      </c>
      <c r="B11310">
        <v>0.16</v>
      </c>
      <c r="C11310">
        <v>-0.08</v>
      </c>
      <c r="D11310">
        <v>0.18</v>
      </c>
      <c r="E11310">
        <v>0.02</v>
      </c>
    </row>
    <row r="11311" spans="1:5">
      <c r="A11311">
        <v>19670105</v>
      </c>
      <c r="B11311">
        <v>1.3</v>
      </c>
      <c r="C11311">
        <v>0.52</v>
      </c>
      <c r="D11311">
        <v>0.34</v>
      </c>
      <c r="E11311">
        <v>0.02</v>
      </c>
    </row>
    <row r="11312" spans="1:5">
      <c r="A11312">
        <v>19670106</v>
      </c>
      <c r="B11312">
        <v>0.72</v>
      </c>
      <c r="C11312">
        <v>0.67</v>
      </c>
      <c r="D11312">
        <v>0.13</v>
      </c>
      <c r="E11312">
        <v>0.02</v>
      </c>
    </row>
    <row r="11313" spans="1:5">
      <c r="A11313">
        <v>19670109</v>
      </c>
      <c r="B11313">
        <v>0.84</v>
      </c>
      <c r="C11313">
        <v>0.56000000000000005</v>
      </c>
      <c r="D11313">
        <v>0.31</v>
      </c>
      <c r="E11313">
        <v>0.02</v>
      </c>
    </row>
    <row r="11314" spans="1:5">
      <c r="A11314">
        <v>19670110</v>
      </c>
      <c r="B11314">
        <v>0</v>
      </c>
      <c r="C11314">
        <v>0.22</v>
      </c>
      <c r="D11314">
        <v>0.14000000000000001</v>
      </c>
      <c r="E11314">
        <v>0.02</v>
      </c>
    </row>
    <row r="11315" spans="1:5">
      <c r="A11315">
        <v>19670111</v>
      </c>
      <c r="B11315">
        <v>0.84</v>
      </c>
      <c r="C11315">
        <v>0.23</v>
      </c>
      <c r="D11315">
        <v>0.52</v>
      </c>
      <c r="E11315">
        <v>0.02</v>
      </c>
    </row>
    <row r="11316" spans="1:5">
      <c r="A11316">
        <v>19670112</v>
      </c>
      <c r="B11316">
        <v>0.54</v>
      </c>
      <c r="C11316">
        <v>0.11</v>
      </c>
      <c r="D11316">
        <v>0.26</v>
      </c>
      <c r="E11316">
        <v>0.02</v>
      </c>
    </row>
    <row r="11317" spans="1:5">
      <c r="A11317">
        <v>19670113</v>
      </c>
      <c r="B11317">
        <v>0.68</v>
      </c>
      <c r="C11317">
        <v>0.17</v>
      </c>
      <c r="D11317">
        <v>-0.09</v>
      </c>
      <c r="E11317">
        <v>0.02</v>
      </c>
    </row>
    <row r="11318" spans="1:5">
      <c r="A11318">
        <v>19670116</v>
      </c>
      <c r="B11318">
        <v>-0.19</v>
      </c>
      <c r="C11318">
        <v>0.38</v>
      </c>
      <c r="D11318">
        <v>0.18</v>
      </c>
      <c r="E11318">
        <v>0.02</v>
      </c>
    </row>
    <row r="11319" spans="1:5">
      <c r="A11319">
        <v>19670117</v>
      </c>
      <c r="B11319">
        <v>1.1299999999999999</v>
      </c>
      <c r="C11319">
        <v>0.02</v>
      </c>
      <c r="D11319">
        <v>-0.35</v>
      </c>
      <c r="E11319">
        <v>0.02</v>
      </c>
    </row>
    <row r="11320" spans="1:5">
      <c r="A11320">
        <v>19670118</v>
      </c>
      <c r="B11320">
        <v>0.52</v>
      </c>
      <c r="C11320">
        <v>-0.21</v>
      </c>
      <c r="D11320">
        <v>0.11</v>
      </c>
      <c r="E11320">
        <v>0.02</v>
      </c>
    </row>
    <row r="11321" spans="1:5">
      <c r="A11321">
        <v>19670119</v>
      </c>
      <c r="B11321">
        <v>0.04</v>
      </c>
      <c r="C11321">
        <v>0.2</v>
      </c>
      <c r="D11321">
        <v>0.31</v>
      </c>
      <c r="E11321">
        <v>0.02</v>
      </c>
    </row>
    <row r="11322" spans="1:5">
      <c r="A11322">
        <v>19670120</v>
      </c>
      <c r="B11322">
        <v>0.37</v>
      </c>
      <c r="C11322">
        <v>1.01</v>
      </c>
      <c r="D11322">
        <v>-0.13</v>
      </c>
      <c r="E11322">
        <v>0.02</v>
      </c>
    </row>
    <row r="11323" spans="1:5">
      <c r="A11323">
        <v>19670123</v>
      </c>
      <c r="B11323">
        <v>0.34</v>
      </c>
      <c r="C11323">
        <v>0.34</v>
      </c>
      <c r="D11323">
        <v>-0.46</v>
      </c>
      <c r="E11323">
        <v>0.02</v>
      </c>
    </row>
    <row r="11324" spans="1:5">
      <c r="A11324">
        <v>19670124</v>
      </c>
      <c r="B11324">
        <v>0.2</v>
      </c>
      <c r="C11324">
        <v>0.36</v>
      </c>
      <c r="D11324">
        <v>-0.31</v>
      </c>
      <c r="E11324">
        <v>0.02</v>
      </c>
    </row>
    <row r="11325" spans="1:5">
      <c r="A11325">
        <v>19670125</v>
      </c>
      <c r="B11325">
        <v>-0.69</v>
      </c>
      <c r="C11325">
        <v>0.41</v>
      </c>
      <c r="D11325">
        <v>-0.22</v>
      </c>
      <c r="E11325">
        <v>0.02</v>
      </c>
    </row>
    <row r="11326" spans="1:5">
      <c r="A11326">
        <v>19670126</v>
      </c>
      <c r="B11326">
        <v>0.03</v>
      </c>
      <c r="C11326">
        <v>0.53</v>
      </c>
      <c r="D11326">
        <v>-7.0000000000000007E-2</v>
      </c>
      <c r="E11326">
        <v>0.02</v>
      </c>
    </row>
    <row r="11327" spans="1:5">
      <c r="A11327">
        <v>19670127</v>
      </c>
      <c r="B11327">
        <v>0.48</v>
      </c>
      <c r="C11327">
        <v>0.44</v>
      </c>
      <c r="D11327">
        <v>-0.27</v>
      </c>
      <c r="E11327">
        <v>0.02</v>
      </c>
    </row>
    <row r="11328" spans="1:5">
      <c r="A11328">
        <v>19670130</v>
      </c>
      <c r="B11328">
        <v>0.56000000000000005</v>
      </c>
      <c r="C11328">
        <v>0.56000000000000005</v>
      </c>
      <c r="D11328">
        <v>0.08</v>
      </c>
      <c r="E11328">
        <v>0.02</v>
      </c>
    </row>
    <row r="11329" spans="1:5">
      <c r="A11329">
        <v>19670131</v>
      </c>
      <c r="B11329">
        <v>-0.08</v>
      </c>
      <c r="C11329">
        <v>0.18</v>
      </c>
      <c r="D11329">
        <v>0.38</v>
      </c>
      <c r="E11329">
        <v>0.02</v>
      </c>
    </row>
    <row r="11330" spans="1:5">
      <c r="A11330">
        <v>19670201</v>
      </c>
      <c r="B11330">
        <v>-0.15</v>
      </c>
      <c r="C11330">
        <v>0.32</v>
      </c>
      <c r="D11330">
        <v>0.01</v>
      </c>
      <c r="E11330">
        <v>1.9E-2</v>
      </c>
    </row>
    <row r="11331" spans="1:5">
      <c r="A11331">
        <v>19670202</v>
      </c>
      <c r="B11331">
        <v>0.34</v>
      </c>
      <c r="C11331">
        <v>0.33</v>
      </c>
      <c r="D11331">
        <v>0.19</v>
      </c>
      <c r="E11331">
        <v>1.9E-2</v>
      </c>
    </row>
    <row r="11332" spans="1:5">
      <c r="A11332">
        <v>19670203</v>
      </c>
      <c r="B11332">
        <v>0.71</v>
      </c>
      <c r="C11332">
        <v>0.43</v>
      </c>
      <c r="D11332">
        <v>7.0000000000000007E-2</v>
      </c>
      <c r="E11332">
        <v>1.9E-2</v>
      </c>
    </row>
    <row r="11333" spans="1:5">
      <c r="A11333">
        <v>19670206</v>
      </c>
      <c r="B11333">
        <v>-0.15</v>
      </c>
      <c r="C11333">
        <v>0.24</v>
      </c>
      <c r="D11333">
        <v>0.27</v>
      </c>
      <c r="E11333">
        <v>1.9E-2</v>
      </c>
    </row>
    <row r="11334" spans="1:5">
      <c r="A11334">
        <v>19670207</v>
      </c>
      <c r="B11334">
        <v>-0.18</v>
      </c>
      <c r="C11334">
        <v>0.12</v>
      </c>
      <c r="D11334">
        <v>-0.27</v>
      </c>
      <c r="E11334">
        <v>1.9E-2</v>
      </c>
    </row>
    <row r="11335" spans="1:5">
      <c r="A11335">
        <v>19670208</v>
      </c>
      <c r="B11335">
        <v>0.88</v>
      </c>
      <c r="C11335">
        <v>0.36</v>
      </c>
      <c r="D11335">
        <v>-0.49</v>
      </c>
      <c r="E11335">
        <v>1.9E-2</v>
      </c>
    </row>
    <row r="11336" spans="1:5">
      <c r="A11336">
        <v>19670209</v>
      </c>
      <c r="B11336">
        <v>-0.39</v>
      </c>
      <c r="C11336">
        <v>-0.35</v>
      </c>
      <c r="D11336">
        <v>-0.09</v>
      </c>
      <c r="E11336">
        <v>1.9E-2</v>
      </c>
    </row>
    <row r="11337" spans="1:5">
      <c r="A11337">
        <v>19670210</v>
      </c>
      <c r="B11337">
        <v>0.26</v>
      </c>
      <c r="C11337">
        <v>0.32</v>
      </c>
      <c r="D11337">
        <v>-0.18</v>
      </c>
      <c r="E11337">
        <v>1.9E-2</v>
      </c>
    </row>
    <row r="11338" spans="1:5">
      <c r="A11338">
        <v>19670213</v>
      </c>
      <c r="B11338">
        <v>0.14000000000000001</v>
      </c>
      <c r="C11338">
        <v>0.38</v>
      </c>
      <c r="D11338">
        <v>0.13</v>
      </c>
      <c r="E11338">
        <v>1.9E-2</v>
      </c>
    </row>
    <row r="11339" spans="1:5">
      <c r="A11339">
        <v>19670214</v>
      </c>
      <c r="B11339">
        <v>0.73</v>
      </c>
      <c r="C11339">
        <v>0.14000000000000001</v>
      </c>
      <c r="D11339">
        <v>-0.09</v>
      </c>
      <c r="E11339">
        <v>1.9E-2</v>
      </c>
    </row>
    <row r="11340" spans="1:5">
      <c r="A11340">
        <v>19670215</v>
      </c>
      <c r="B11340">
        <v>0.05</v>
      </c>
      <c r="C11340">
        <v>-0.1</v>
      </c>
      <c r="D11340">
        <v>-0.35</v>
      </c>
      <c r="E11340">
        <v>1.9E-2</v>
      </c>
    </row>
    <row r="11341" spans="1:5">
      <c r="A11341">
        <v>19670216</v>
      </c>
      <c r="B11341">
        <v>-0.43</v>
      </c>
      <c r="C11341">
        <v>0.23</v>
      </c>
      <c r="D11341">
        <v>-0.1</v>
      </c>
      <c r="E11341">
        <v>1.9E-2</v>
      </c>
    </row>
    <row r="11342" spans="1:5">
      <c r="A11342">
        <v>19670217</v>
      </c>
      <c r="B11342">
        <v>0.02</v>
      </c>
      <c r="C11342">
        <v>0.03</v>
      </c>
      <c r="D11342">
        <v>0.03</v>
      </c>
      <c r="E11342">
        <v>1.9E-2</v>
      </c>
    </row>
    <row r="11343" spans="1:5">
      <c r="A11343">
        <v>19670220</v>
      </c>
      <c r="B11343">
        <v>-0.5</v>
      </c>
      <c r="C11343">
        <v>0.3</v>
      </c>
      <c r="D11343">
        <v>-0.09</v>
      </c>
      <c r="E11343">
        <v>1.9E-2</v>
      </c>
    </row>
    <row r="11344" spans="1:5">
      <c r="A11344">
        <v>19670221</v>
      </c>
      <c r="B11344">
        <v>0</v>
      </c>
      <c r="C11344">
        <v>0.5</v>
      </c>
      <c r="D11344">
        <v>-0.41</v>
      </c>
      <c r="E11344">
        <v>1.9E-2</v>
      </c>
    </row>
    <row r="11345" spans="1:5">
      <c r="A11345">
        <v>19670223</v>
      </c>
      <c r="B11345">
        <v>0.13</v>
      </c>
      <c r="C11345">
        <v>0.03</v>
      </c>
      <c r="D11345">
        <v>-7.0000000000000007E-2</v>
      </c>
      <c r="E11345">
        <v>1.9E-2</v>
      </c>
    </row>
    <row r="11346" spans="1:5">
      <c r="A11346">
        <v>19670224</v>
      </c>
      <c r="B11346">
        <v>0.08</v>
      </c>
      <c r="C11346">
        <v>0.02</v>
      </c>
      <c r="D11346">
        <v>-0.02</v>
      </c>
      <c r="E11346">
        <v>1.9E-2</v>
      </c>
    </row>
    <row r="11347" spans="1:5">
      <c r="A11347">
        <v>19670227</v>
      </c>
      <c r="B11347">
        <v>-1.1000000000000001</v>
      </c>
      <c r="C11347">
        <v>-0.36</v>
      </c>
      <c r="D11347">
        <v>-0.05</v>
      </c>
      <c r="E11347">
        <v>1.9E-2</v>
      </c>
    </row>
    <row r="11348" spans="1:5">
      <c r="A11348">
        <v>19670228</v>
      </c>
      <c r="B11348">
        <v>0.38</v>
      </c>
      <c r="C11348">
        <v>0.35</v>
      </c>
      <c r="D11348">
        <v>-0.67</v>
      </c>
      <c r="E11348">
        <v>1.9E-2</v>
      </c>
    </row>
    <row r="11349" spans="1:5">
      <c r="A11349">
        <v>19670301</v>
      </c>
      <c r="B11349">
        <v>0.98</v>
      </c>
      <c r="C11349">
        <v>0.05</v>
      </c>
      <c r="D11349">
        <v>-0.08</v>
      </c>
      <c r="E11349">
        <v>1.7999999999999999E-2</v>
      </c>
    </row>
    <row r="11350" spans="1:5">
      <c r="A11350">
        <v>19670302</v>
      </c>
      <c r="B11350">
        <v>0.52</v>
      </c>
      <c r="C11350">
        <v>-0.04</v>
      </c>
      <c r="D11350">
        <v>-0.21</v>
      </c>
      <c r="E11350">
        <v>1.7999999999999999E-2</v>
      </c>
    </row>
    <row r="11351" spans="1:5">
      <c r="A11351">
        <v>19670303</v>
      </c>
      <c r="B11351">
        <v>0.16</v>
      </c>
      <c r="C11351">
        <v>0.24</v>
      </c>
      <c r="D11351">
        <v>-0.41</v>
      </c>
      <c r="E11351">
        <v>1.7999999999999999E-2</v>
      </c>
    </row>
    <row r="11352" spans="1:5">
      <c r="A11352">
        <v>19670306</v>
      </c>
      <c r="B11352">
        <v>-0.13</v>
      </c>
      <c r="C11352">
        <v>0.38</v>
      </c>
      <c r="D11352">
        <v>0.25</v>
      </c>
      <c r="E11352">
        <v>1.7999999999999999E-2</v>
      </c>
    </row>
    <row r="11353" spans="1:5">
      <c r="A11353">
        <v>19670307</v>
      </c>
      <c r="B11353">
        <v>0.16</v>
      </c>
      <c r="C11353">
        <v>0.36</v>
      </c>
      <c r="D11353">
        <v>-0.09</v>
      </c>
      <c r="E11353">
        <v>1.7999999999999999E-2</v>
      </c>
    </row>
    <row r="11354" spans="1:5">
      <c r="A11354">
        <v>19670308</v>
      </c>
      <c r="B11354">
        <v>0.17</v>
      </c>
      <c r="C11354">
        <v>0.32</v>
      </c>
      <c r="D11354">
        <v>-0.27</v>
      </c>
      <c r="E11354">
        <v>1.7999999999999999E-2</v>
      </c>
    </row>
    <row r="11355" spans="1:5">
      <c r="A11355">
        <v>19670309</v>
      </c>
      <c r="B11355">
        <v>0.28999999999999998</v>
      </c>
      <c r="C11355">
        <v>0.31</v>
      </c>
      <c r="D11355">
        <v>0.01</v>
      </c>
      <c r="E11355">
        <v>1.7999999999999999E-2</v>
      </c>
    </row>
    <row r="11356" spans="1:5">
      <c r="A11356">
        <v>19670310</v>
      </c>
      <c r="B11356">
        <v>0.37</v>
      </c>
      <c r="C11356">
        <v>-0.28000000000000003</v>
      </c>
      <c r="D11356">
        <v>0.69</v>
      </c>
      <c r="E11356">
        <v>1.7999999999999999E-2</v>
      </c>
    </row>
    <row r="11357" spans="1:5">
      <c r="A11357">
        <v>19670313</v>
      </c>
      <c r="B11357">
        <v>-0.48</v>
      </c>
      <c r="C11357">
        <v>0</v>
      </c>
      <c r="D11357">
        <v>-0.06</v>
      </c>
      <c r="E11357">
        <v>1.7999999999999999E-2</v>
      </c>
    </row>
    <row r="11358" spans="1:5">
      <c r="A11358">
        <v>19670314</v>
      </c>
      <c r="B11358">
        <v>-0.11</v>
      </c>
      <c r="C11358">
        <v>0.1</v>
      </c>
      <c r="D11358">
        <v>-0.15</v>
      </c>
      <c r="E11358">
        <v>1.7999999999999999E-2</v>
      </c>
    </row>
    <row r="11359" spans="1:5">
      <c r="A11359">
        <v>19670315</v>
      </c>
      <c r="B11359">
        <v>0.89</v>
      </c>
      <c r="C11359">
        <v>-0.26</v>
      </c>
      <c r="D11359">
        <v>0.32</v>
      </c>
      <c r="E11359">
        <v>1.7999999999999999E-2</v>
      </c>
    </row>
    <row r="11360" spans="1:5">
      <c r="A11360">
        <v>19670316</v>
      </c>
      <c r="B11360">
        <v>0.9</v>
      </c>
      <c r="C11360">
        <v>-0.37</v>
      </c>
      <c r="D11360">
        <v>-0.26</v>
      </c>
      <c r="E11360">
        <v>1.7999999999999999E-2</v>
      </c>
    </row>
    <row r="11361" spans="1:5">
      <c r="A11361">
        <v>19670317</v>
      </c>
      <c r="B11361">
        <v>0.13</v>
      </c>
      <c r="C11361">
        <v>0.09</v>
      </c>
      <c r="D11361">
        <v>-0.05</v>
      </c>
      <c r="E11361">
        <v>1.7999999999999999E-2</v>
      </c>
    </row>
    <row r="11362" spans="1:5">
      <c r="A11362">
        <v>19670320</v>
      </c>
      <c r="B11362">
        <v>-0.01</v>
      </c>
      <c r="C11362">
        <v>0.22</v>
      </c>
      <c r="D11362">
        <v>-0.12</v>
      </c>
      <c r="E11362">
        <v>1.7999999999999999E-2</v>
      </c>
    </row>
    <row r="11363" spans="1:5">
      <c r="A11363">
        <v>19670321</v>
      </c>
      <c r="B11363">
        <v>-0.28999999999999998</v>
      </c>
      <c r="C11363">
        <v>-0.09</v>
      </c>
      <c r="D11363">
        <v>0.06</v>
      </c>
      <c r="E11363">
        <v>1.7999999999999999E-2</v>
      </c>
    </row>
    <row r="11364" spans="1:5">
      <c r="A11364">
        <v>19670322</v>
      </c>
      <c r="B11364">
        <v>0.28000000000000003</v>
      </c>
      <c r="C11364">
        <v>0.09</v>
      </c>
      <c r="D11364">
        <v>-0.19</v>
      </c>
      <c r="E11364">
        <v>1.7999999999999999E-2</v>
      </c>
    </row>
    <row r="11365" spans="1:5">
      <c r="A11365">
        <v>19670323</v>
      </c>
      <c r="B11365">
        <v>0.68</v>
      </c>
      <c r="C11365">
        <v>-0.18</v>
      </c>
      <c r="D11365">
        <v>0.25</v>
      </c>
      <c r="E11365">
        <v>1.7999999999999999E-2</v>
      </c>
    </row>
    <row r="11366" spans="1:5">
      <c r="A11366">
        <v>19670327</v>
      </c>
      <c r="B11366">
        <v>-0.06</v>
      </c>
      <c r="C11366">
        <v>0.24</v>
      </c>
      <c r="D11366">
        <v>-0.22</v>
      </c>
      <c r="E11366">
        <v>1.7999999999999999E-2</v>
      </c>
    </row>
    <row r="11367" spans="1:5">
      <c r="A11367">
        <v>19670328</v>
      </c>
      <c r="B11367">
        <v>0.09</v>
      </c>
      <c r="C11367">
        <v>0.05</v>
      </c>
      <c r="D11367">
        <v>0.1</v>
      </c>
      <c r="E11367">
        <v>1.7999999999999999E-2</v>
      </c>
    </row>
    <row r="11368" spans="1:5">
      <c r="A11368">
        <v>19670329</v>
      </c>
      <c r="B11368">
        <v>-0.13</v>
      </c>
      <c r="C11368">
        <v>0.08</v>
      </c>
      <c r="D11368">
        <v>0.1</v>
      </c>
      <c r="E11368">
        <v>1.7999999999999999E-2</v>
      </c>
    </row>
    <row r="11369" spans="1:5">
      <c r="A11369">
        <v>19670330</v>
      </c>
      <c r="B11369">
        <v>0.04</v>
      </c>
      <c r="C11369">
        <v>0.28999999999999998</v>
      </c>
      <c r="D11369">
        <v>-0.09</v>
      </c>
      <c r="E11369">
        <v>1.7999999999999999E-2</v>
      </c>
    </row>
    <row r="11370" spans="1:5">
      <c r="A11370">
        <v>19670331</v>
      </c>
      <c r="B11370">
        <v>-0.51</v>
      </c>
      <c r="C11370">
        <v>0.05</v>
      </c>
      <c r="D11370">
        <v>0.6</v>
      </c>
      <c r="E11370">
        <v>1.7999999999999999E-2</v>
      </c>
    </row>
    <row r="11371" spans="1:5">
      <c r="A11371">
        <v>19670403</v>
      </c>
      <c r="B11371">
        <v>-1.1299999999999999</v>
      </c>
      <c r="C11371">
        <v>-0.17</v>
      </c>
      <c r="D11371">
        <v>0.2</v>
      </c>
      <c r="E11371">
        <v>1.6E-2</v>
      </c>
    </row>
    <row r="11372" spans="1:5">
      <c r="A11372">
        <v>19670404</v>
      </c>
      <c r="B11372">
        <v>0.01</v>
      </c>
      <c r="C11372">
        <v>0.38</v>
      </c>
      <c r="D11372">
        <v>-0.28999999999999998</v>
      </c>
      <c r="E11372">
        <v>1.6E-2</v>
      </c>
    </row>
    <row r="11373" spans="1:5">
      <c r="A11373">
        <v>19670405</v>
      </c>
      <c r="B11373">
        <v>0.63</v>
      </c>
      <c r="C11373">
        <v>0.05</v>
      </c>
      <c r="D11373">
        <v>0.05</v>
      </c>
      <c r="E11373">
        <v>1.6E-2</v>
      </c>
    </row>
    <row r="11374" spans="1:5">
      <c r="A11374">
        <v>19670406</v>
      </c>
      <c r="B11374">
        <v>0.2</v>
      </c>
      <c r="C11374">
        <v>-0.03</v>
      </c>
      <c r="D11374">
        <v>0.13</v>
      </c>
      <c r="E11374">
        <v>1.6E-2</v>
      </c>
    </row>
    <row r="11375" spans="1:5">
      <c r="A11375">
        <v>19670407</v>
      </c>
      <c r="B11375">
        <v>-0.62</v>
      </c>
      <c r="C11375">
        <v>-0.25</v>
      </c>
      <c r="D11375">
        <v>0.46</v>
      </c>
      <c r="E11375">
        <v>1.6E-2</v>
      </c>
    </row>
    <row r="11376" spans="1:5">
      <c r="A11376">
        <v>19670410</v>
      </c>
      <c r="B11376">
        <v>-1.24</v>
      </c>
      <c r="C11376">
        <v>-0.56000000000000005</v>
      </c>
      <c r="D11376">
        <v>0.4</v>
      </c>
      <c r="E11376">
        <v>1.6E-2</v>
      </c>
    </row>
    <row r="11377" spans="1:5">
      <c r="A11377">
        <v>19670411</v>
      </c>
      <c r="B11377">
        <v>0.71</v>
      </c>
      <c r="C11377">
        <v>0.26</v>
      </c>
      <c r="D11377">
        <v>-0.13</v>
      </c>
      <c r="E11377">
        <v>1.6E-2</v>
      </c>
    </row>
    <row r="11378" spans="1:5">
      <c r="A11378">
        <v>19670412</v>
      </c>
      <c r="B11378">
        <v>-0.11</v>
      </c>
      <c r="C11378">
        <v>0.06</v>
      </c>
      <c r="D11378">
        <v>0.16</v>
      </c>
      <c r="E11378">
        <v>1.6E-2</v>
      </c>
    </row>
    <row r="11379" spans="1:5">
      <c r="A11379">
        <v>19670413</v>
      </c>
      <c r="B11379">
        <v>0.65</v>
      </c>
      <c r="C11379">
        <v>7.0000000000000007E-2</v>
      </c>
      <c r="D11379">
        <v>-0.38</v>
      </c>
      <c r="E11379">
        <v>1.6E-2</v>
      </c>
    </row>
    <row r="11380" spans="1:5">
      <c r="A11380">
        <v>19670414</v>
      </c>
      <c r="B11380">
        <v>1.01</v>
      </c>
      <c r="C11380">
        <v>-0.18</v>
      </c>
      <c r="D11380">
        <v>-0.8</v>
      </c>
      <c r="E11380">
        <v>1.6E-2</v>
      </c>
    </row>
    <row r="11381" spans="1:5">
      <c r="A11381">
        <v>19670417</v>
      </c>
      <c r="B11381">
        <v>0.64</v>
      </c>
      <c r="C11381">
        <v>-0.28000000000000003</v>
      </c>
      <c r="D11381">
        <v>-0.05</v>
      </c>
      <c r="E11381">
        <v>1.6E-2</v>
      </c>
    </row>
    <row r="11382" spans="1:5">
      <c r="A11382">
        <v>19670418</v>
      </c>
      <c r="B11382">
        <v>0.85</v>
      </c>
      <c r="C11382">
        <v>0.14000000000000001</v>
      </c>
      <c r="D11382">
        <v>-0.11</v>
      </c>
      <c r="E11382">
        <v>1.6E-2</v>
      </c>
    </row>
    <row r="11383" spans="1:5">
      <c r="A11383">
        <v>19670419</v>
      </c>
      <c r="B11383">
        <v>0.12</v>
      </c>
      <c r="C11383">
        <v>-0.04</v>
      </c>
      <c r="D11383">
        <v>-0.15</v>
      </c>
      <c r="E11383">
        <v>1.6E-2</v>
      </c>
    </row>
    <row r="11384" spans="1:5">
      <c r="A11384">
        <v>19670420</v>
      </c>
      <c r="B11384">
        <v>0.19</v>
      </c>
      <c r="C11384">
        <v>0.26</v>
      </c>
      <c r="D11384">
        <v>-0.24</v>
      </c>
      <c r="E11384">
        <v>1.6E-2</v>
      </c>
    </row>
    <row r="11385" spans="1:5">
      <c r="A11385">
        <v>19670421</v>
      </c>
      <c r="B11385">
        <v>0.26</v>
      </c>
      <c r="C11385">
        <v>0.4</v>
      </c>
      <c r="D11385">
        <v>-0.17</v>
      </c>
      <c r="E11385">
        <v>1.6E-2</v>
      </c>
    </row>
    <row r="11386" spans="1:5">
      <c r="A11386">
        <v>19670424</v>
      </c>
      <c r="B11386">
        <v>0.27</v>
      </c>
      <c r="C11386">
        <v>-0.28000000000000003</v>
      </c>
      <c r="D11386">
        <v>-0.26</v>
      </c>
      <c r="E11386">
        <v>1.6E-2</v>
      </c>
    </row>
    <row r="11387" spans="1:5">
      <c r="A11387">
        <v>19670425</v>
      </c>
      <c r="B11387">
        <v>0.55000000000000004</v>
      </c>
      <c r="C11387">
        <v>-0.11</v>
      </c>
      <c r="D11387">
        <v>-0.25</v>
      </c>
      <c r="E11387">
        <v>1.6E-2</v>
      </c>
    </row>
    <row r="11388" spans="1:5">
      <c r="A11388">
        <v>19670426</v>
      </c>
      <c r="B11388">
        <v>-0.12</v>
      </c>
      <c r="C11388">
        <v>0.24</v>
      </c>
      <c r="D11388">
        <v>-0.39</v>
      </c>
      <c r="E11388">
        <v>1.6E-2</v>
      </c>
    </row>
    <row r="11389" spans="1:5">
      <c r="A11389">
        <v>19670427</v>
      </c>
      <c r="B11389">
        <v>0.81</v>
      </c>
      <c r="C11389">
        <v>0.21</v>
      </c>
      <c r="D11389">
        <v>-0.57999999999999996</v>
      </c>
      <c r="E11389">
        <v>1.6E-2</v>
      </c>
    </row>
    <row r="11390" spans="1:5">
      <c r="A11390">
        <v>19670428</v>
      </c>
      <c r="B11390">
        <v>0.15</v>
      </c>
      <c r="C11390">
        <v>0.3</v>
      </c>
      <c r="D11390">
        <v>0.06</v>
      </c>
      <c r="E11390">
        <v>1.6E-2</v>
      </c>
    </row>
    <row r="11391" spans="1:5">
      <c r="A11391">
        <v>19670501</v>
      </c>
      <c r="B11391">
        <v>-0.08</v>
      </c>
      <c r="C11391">
        <v>0.44</v>
      </c>
      <c r="D11391">
        <v>-0.3</v>
      </c>
      <c r="E11391">
        <v>1.4999999999999999E-2</v>
      </c>
    </row>
    <row r="11392" spans="1:5">
      <c r="A11392">
        <v>19670502</v>
      </c>
      <c r="B11392">
        <v>-0.02</v>
      </c>
      <c r="C11392">
        <v>0.51</v>
      </c>
      <c r="D11392">
        <v>0.05</v>
      </c>
      <c r="E11392">
        <v>1.4999999999999999E-2</v>
      </c>
    </row>
    <row r="11393" spans="1:5">
      <c r="A11393">
        <v>19670503</v>
      </c>
      <c r="B11393">
        <v>0.28000000000000003</v>
      </c>
      <c r="C11393">
        <v>0.53</v>
      </c>
      <c r="D11393">
        <v>-0.11</v>
      </c>
      <c r="E11393">
        <v>1.4999999999999999E-2</v>
      </c>
    </row>
    <row r="11394" spans="1:5">
      <c r="A11394">
        <v>19670504</v>
      </c>
      <c r="B11394">
        <v>0.33</v>
      </c>
      <c r="C11394">
        <v>-0.09</v>
      </c>
      <c r="D11394">
        <v>-0.24</v>
      </c>
      <c r="E11394">
        <v>1.4999999999999999E-2</v>
      </c>
    </row>
    <row r="11395" spans="1:5">
      <c r="A11395">
        <v>19670505</v>
      </c>
      <c r="B11395">
        <v>0.12</v>
      </c>
      <c r="C11395">
        <v>-0.06</v>
      </c>
      <c r="D11395">
        <v>0.39</v>
      </c>
      <c r="E11395">
        <v>1.4999999999999999E-2</v>
      </c>
    </row>
    <row r="11396" spans="1:5">
      <c r="A11396">
        <v>19670508</v>
      </c>
      <c r="B11396">
        <v>0.21</v>
      </c>
      <c r="C11396">
        <v>-0.32</v>
      </c>
      <c r="D11396">
        <v>0.2</v>
      </c>
      <c r="E11396">
        <v>1.4999999999999999E-2</v>
      </c>
    </row>
    <row r="11397" spans="1:5">
      <c r="A11397">
        <v>19670509</v>
      </c>
      <c r="B11397">
        <v>-1.04</v>
      </c>
      <c r="C11397">
        <v>-0.49</v>
      </c>
      <c r="D11397">
        <v>0.69</v>
      </c>
      <c r="E11397">
        <v>1.4999999999999999E-2</v>
      </c>
    </row>
    <row r="11398" spans="1:5">
      <c r="A11398">
        <v>19670510</v>
      </c>
      <c r="B11398">
        <v>-0.13</v>
      </c>
      <c r="C11398">
        <v>0.46</v>
      </c>
      <c r="D11398">
        <v>0.03</v>
      </c>
      <c r="E11398">
        <v>1.4999999999999999E-2</v>
      </c>
    </row>
    <row r="11399" spans="1:5">
      <c r="A11399">
        <v>19670511</v>
      </c>
      <c r="B11399">
        <v>0.49</v>
      </c>
      <c r="C11399">
        <v>0.59</v>
      </c>
      <c r="D11399">
        <v>-0.28999999999999998</v>
      </c>
      <c r="E11399">
        <v>1.4999999999999999E-2</v>
      </c>
    </row>
    <row r="11400" spans="1:5">
      <c r="A11400">
        <v>19670512</v>
      </c>
      <c r="B11400">
        <v>-0.2</v>
      </c>
      <c r="C11400">
        <v>0.41</v>
      </c>
      <c r="D11400">
        <v>-0.09</v>
      </c>
      <c r="E11400">
        <v>1.4999999999999999E-2</v>
      </c>
    </row>
    <row r="11401" spans="1:5">
      <c r="A11401">
        <v>19670515</v>
      </c>
      <c r="B11401">
        <v>-0.74</v>
      </c>
      <c r="C11401">
        <v>0.25</v>
      </c>
      <c r="D11401">
        <v>0.21</v>
      </c>
      <c r="E11401">
        <v>1.4999999999999999E-2</v>
      </c>
    </row>
    <row r="11402" spans="1:5">
      <c r="A11402">
        <v>19670516</v>
      </c>
      <c r="B11402">
        <v>0.48</v>
      </c>
      <c r="C11402">
        <v>0.16</v>
      </c>
      <c r="D11402">
        <v>-0.13</v>
      </c>
      <c r="E11402">
        <v>1.4999999999999999E-2</v>
      </c>
    </row>
    <row r="11403" spans="1:5">
      <c r="A11403">
        <v>19670517</v>
      </c>
      <c r="B11403">
        <v>-0.27</v>
      </c>
      <c r="C11403">
        <v>0.22</v>
      </c>
      <c r="D11403">
        <v>0.24</v>
      </c>
      <c r="E11403">
        <v>1.4999999999999999E-2</v>
      </c>
    </row>
    <row r="11404" spans="1:5">
      <c r="A11404">
        <v>19670518</v>
      </c>
      <c r="B11404">
        <v>-0.19</v>
      </c>
      <c r="C11404">
        <v>0.42</v>
      </c>
      <c r="D11404">
        <v>0.17</v>
      </c>
      <c r="E11404">
        <v>1.4999999999999999E-2</v>
      </c>
    </row>
    <row r="11405" spans="1:5">
      <c r="A11405">
        <v>19670519</v>
      </c>
      <c r="B11405">
        <v>-0.42</v>
      </c>
      <c r="C11405">
        <v>0.2</v>
      </c>
      <c r="D11405">
        <v>-0.11</v>
      </c>
      <c r="E11405">
        <v>1.4999999999999999E-2</v>
      </c>
    </row>
    <row r="11406" spans="1:5">
      <c r="A11406">
        <v>19670522</v>
      </c>
      <c r="B11406">
        <v>-0.34</v>
      </c>
      <c r="C11406">
        <v>0.28000000000000003</v>
      </c>
      <c r="D11406">
        <v>-0.22</v>
      </c>
      <c r="E11406">
        <v>1.4999999999999999E-2</v>
      </c>
    </row>
    <row r="11407" spans="1:5">
      <c r="A11407">
        <v>19670523</v>
      </c>
      <c r="B11407">
        <v>-0.43</v>
      </c>
      <c r="C11407">
        <v>0.12</v>
      </c>
      <c r="D11407">
        <v>-0.2</v>
      </c>
      <c r="E11407">
        <v>1.4999999999999999E-2</v>
      </c>
    </row>
    <row r="11408" spans="1:5">
      <c r="A11408">
        <v>19670524</v>
      </c>
      <c r="B11408">
        <v>-1.2</v>
      </c>
      <c r="C11408">
        <v>-0.43</v>
      </c>
      <c r="D11408">
        <v>0.21</v>
      </c>
      <c r="E11408">
        <v>1.4999999999999999E-2</v>
      </c>
    </row>
    <row r="11409" spans="1:5">
      <c r="A11409">
        <v>19670525</v>
      </c>
      <c r="B11409">
        <v>0.99</v>
      </c>
      <c r="C11409">
        <v>-0.08</v>
      </c>
      <c r="D11409">
        <v>-0.22</v>
      </c>
      <c r="E11409">
        <v>1.4999999999999999E-2</v>
      </c>
    </row>
    <row r="11410" spans="1:5">
      <c r="A11410">
        <v>19670526</v>
      </c>
      <c r="B11410">
        <v>-0.11</v>
      </c>
      <c r="C11410">
        <v>-0.14000000000000001</v>
      </c>
      <c r="D11410">
        <v>0.37</v>
      </c>
      <c r="E11410">
        <v>1.4999999999999999E-2</v>
      </c>
    </row>
    <row r="11411" spans="1:5">
      <c r="A11411">
        <v>19670529</v>
      </c>
      <c r="B11411">
        <v>-0.48</v>
      </c>
      <c r="C11411">
        <v>0.21</v>
      </c>
      <c r="D11411">
        <v>-0.06</v>
      </c>
      <c r="E11411">
        <v>1.4999999999999999E-2</v>
      </c>
    </row>
    <row r="11412" spans="1:5">
      <c r="A11412">
        <v>19670531</v>
      </c>
      <c r="B11412">
        <v>-1.67</v>
      </c>
      <c r="C11412">
        <v>-0.96</v>
      </c>
      <c r="D11412">
        <v>0.06</v>
      </c>
      <c r="E11412">
        <v>1.4999999999999999E-2</v>
      </c>
    </row>
    <row r="11413" spans="1:5">
      <c r="A11413">
        <v>19670601</v>
      </c>
      <c r="B11413">
        <v>1.18</v>
      </c>
      <c r="C11413">
        <v>0.02</v>
      </c>
      <c r="D11413">
        <v>-0.15</v>
      </c>
      <c r="E11413">
        <v>1.2E-2</v>
      </c>
    </row>
    <row r="11414" spans="1:5">
      <c r="A11414">
        <v>19670602</v>
      </c>
      <c r="B11414">
        <v>-0.4</v>
      </c>
      <c r="C11414">
        <v>0.43</v>
      </c>
      <c r="D11414">
        <v>0</v>
      </c>
      <c r="E11414">
        <v>1.2E-2</v>
      </c>
    </row>
    <row r="11415" spans="1:5">
      <c r="A11415">
        <v>19670605</v>
      </c>
      <c r="B11415">
        <v>-1.65</v>
      </c>
      <c r="C11415">
        <v>-1.37</v>
      </c>
      <c r="D11415">
        <v>0.09</v>
      </c>
      <c r="E11415">
        <v>1.2E-2</v>
      </c>
    </row>
    <row r="11416" spans="1:5">
      <c r="A11416">
        <v>19670606</v>
      </c>
      <c r="B11416">
        <v>2.02</v>
      </c>
      <c r="C11416">
        <v>0.81</v>
      </c>
      <c r="D11416">
        <v>-0.34</v>
      </c>
      <c r="E11416">
        <v>1.2E-2</v>
      </c>
    </row>
    <row r="11417" spans="1:5">
      <c r="A11417">
        <v>19670607</v>
      </c>
      <c r="B11417">
        <v>0.86</v>
      </c>
      <c r="C11417">
        <v>0.45</v>
      </c>
      <c r="D11417">
        <v>0.05</v>
      </c>
      <c r="E11417">
        <v>1.2E-2</v>
      </c>
    </row>
    <row r="11418" spans="1:5">
      <c r="A11418">
        <v>19670608</v>
      </c>
      <c r="B11418">
        <v>0.56999999999999995</v>
      </c>
      <c r="C11418">
        <v>0.37</v>
      </c>
      <c r="D11418">
        <v>-0.08</v>
      </c>
      <c r="E11418">
        <v>1.2E-2</v>
      </c>
    </row>
    <row r="11419" spans="1:5">
      <c r="A11419">
        <v>19670609</v>
      </c>
      <c r="B11419">
        <v>0.26</v>
      </c>
      <c r="C11419">
        <v>0.41</v>
      </c>
      <c r="D11419">
        <v>0.11</v>
      </c>
      <c r="E11419">
        <v>1.2E-2</v>
      </c>
    </row>
    <row r="11420" spans="1:5">
      <c r="A11420">
        <v>19670612</v>
      </c>
      <c r="B11420">
        <v>0.63</v>
      </c>
      <c r="C11420">
        <v>0.54</v>
      </c>
      <c r="D11420">
        <v>-0.26</v>
      </c>
      <c r="E11420">
        <v>1.2E-2</v>
      </c>
    </row>
    <row r="11421" spans="1:5">
      <c r="A11421">
        <v>19670613</v>
      </c>
      <c r="B11421">
        <v>0.6</v>
      </c>
      <c r="C11421">
        <v>0.02</v>
      </c>
      <c r="D11421">
        <v>0.06</v>
      </c>
      <c r="E11421">
        <v>1.2E-2</v>
      </c>
    </row>
    <row r="11422" spans="1:5">
      <c r="A11422">
        <v>19670614</v>
      </c>
      <c r="B11422">
        <v>-0.17</v>
      </c>
      <c r="C11422">
        <v>0.4</v>
      </c>
      <c r="D11422">
        <v>-0.09</v>
      </c>
      <c r="E11422">
        <v>1.2E-2</v>
      </c>
    </row>
    <row r="11423" spans="1:5">
      <c r="A11423">
        <v>19670615</v>
      </c>
      <c r="B11423">
        <v>0.17</v>
      </c>
      <c r="C11423">
        <v>0.5</v>
      </c>
      <c r="D11423">
        <v>-0.06</v>
      </c>
      <c r="E11423">
        <v>1.2E-2</v>
      </c>
    </row>
    <row r="11424" spans="1:5">
      <c r="A11424">
        <v>19670616</v>
      </c>
      <c r="B11424">
        <v>0.03</v>
      </c>
      <c r="C11424">
        <v>0.12</v>
      </c>
      <c r="D11424">
        <v>0.21</v>
      </c>
      <c r="E11424">
        <v>1.2E-2</v>
      </c>
    </row>
    <row r="11425" spans="1:5">
      <c r="A11425">
        <v>19670619</v>
      </c>
      <c r="B11425">
        <v>0.03</v>
      </c>
      <c r="C11425">
        <v>0.48</v>
      </c>
      <c r="D11425">
        <v>-0.21</v>
      </c>
      <c r="E11425">
        <v>1.2E-2</v>
      </c>
    </row>
    <row r="11426" spans="1:5">
      <c r="A11426">
        <v>19670620</v>
      </c>
      <c r="B11426">
        <v>-0.03</v>
      </c>
      <c r="C11426">
        <v>0.31</v>
      </c>
      <c r="D11426">
        <v>0.12</v>
      </c>
      <c r="E11426">
        <v>1.2E-2</v>
      </c>
    </row>
    <row r="11427" spans="1:5">
      <c r="A11427">
        <v>19670621</v>
      </c>
      <c r="B11427">
        <v>-0.25</v>
      </c>
      <c r="C11427">
        <v>0.24</v>
      </c>
      <c r="D11427">
        <v>0.03</v>
      </c>
      <c r="E11427">
        <v>1.2E-2</v>
      </c>
    </row>
    <row r="11428" spans="1:5">
      <c r="A11428">
        <v>19670622</v>
      </c>
      <c r="B11428">
        <v>-0.2</v>
      </c>
      <c r="C11428">
        <v>0.4</v>
      </c>
      <c r="D11428">
        <v>-7.0000000000000007E-2</v>
      </c>
      <c r="E11428">
        <v>1.2E-2</v>
      </c>
    </row>
    <row r="11429" spans="1:5">
      <c r="A11429">
        <v>19670623</v>
      </c>
      <c r="B11429">
        <v>7.0000000000000007E-2</v>
      </c>
      <c r="C11429">
        <v>0.36</v>
      </c>
      <c r="D11429">
        <v>0.16</v>
      </c>
      <c r="E11429">
        <v>1.2E-2</v>
      </c>
    </row>
    <row r="11430" spans="1:5">
      <c r="A11430">
        <v>19670626</v>
      </c>
      <c r="B11430">
        <v>-0.4</v>
      </c>
      <c r="C11430">
        <v>-0.08</v>
      </c>
      <c r="D11430">
        <v>0.28000000000000003</v>
      </c>
      <c r="E11430">
        <v>1.2E-2</v>
      </c>
    </row>
    <row r="11431" spans="1:5">
      <c r="A11431">
        <v>19670627</v>
      </c>
      <c r="B11431">
        <v>-0.34</v>
      </c>
      <c r="C11431">
        <v>0.42</v>
      </c>
      <c r="D11431">
        <v>0.13</v>
      </c>
      <c r="E11431">
        <v>1.2E-2</v>
      </c>
    </row>
    <row r="11432" spans="1:5">
      <c r="A11432">
        <v>19670628</v>
      </c>
      <c r="B11432">
        <v>7.0000000000000007E-2</v>
      </c>
      <c r="C11432">
        <v>0.55000000000000004</v>
      </c>
      <c r="D11432">
        <v>0.16</v>
      </c>
      <c r="E11432">
        <v>1.2E-2</v>
      </c>
    </row>
    <row r="11433" spans="1:5">
      <c r="A11433">
        <v>19670629</v>
      </c>
      <c r="B11433">
        <v>-0.47</v>
      </c>
      <c r="C11433">
        <v>-0.15</v>
      </c>
      <c r="D11433">
        <v>0.32</v>
      </c>
      <c r="E11433">
        <v>1.2E-2</v>
      </c>
    </row>
    <row r="11434" spans="1:5">
      <c r="A11434">
        <v>19670630</v>
      </c>
      <c r="B11434">
        <v>-0.14000000000000001</v>
      </c>
      <c r="C11434">
        <v>0.53</v>
      </c>
      <c r="D11434">
        <v>0.35</v>
      </c>
      <c r="E11434">
        <v>1.2E-2</v>
      </c>
    </row>
    <row r="11435" spans="1:5">
      <c r="A11435">
        <v>19670703</v>
      </c>
      <c r="B11435">
        <v>0.35</v>
      </c>
      <c r="C11435">
        <v>0.36</v>
      </c>
      <c r="D11435">
        <v>-0.02</v>
      </c>
      <c r="E11435">
        <v>1.6E-2</v>
      </c>
    </row>
    <row r="11436" spans="1:5">
      <c r="A11436">
        <v>19670705</v>
      </c>
      <c r="B11436">
        <v>0.53</v>
      </c>
      <c r="C11436">
        <v>0.27</v>
      </c>
      <c r="D11436">
        <v>-0.22</v>
      </c>
      <c r="E11436">
        <v>1.6E-2</v>
      </c>
    </row>
    <row r="11437" spans="1:5">
      <c r="A11437">
        <v>19670706</v>
      </c>
      <c r="B11437">
        <v>-0.06</v>
      </c>
      <c r="C11437">
        <v>0.31</v>
      </c>
      <c r="D11437">
        <v>-0.26</v>
      </c>
      <c r="E11437">
        <v>1.6E-2</v>
      </c>
    </row>
    <row r="11438" spans="1:5">
      <c r="A11438">
        <v>19670707</v>
      </c>
      <c r="B11438">
        <v>0.47</v>
      </c>
      <c r="C11438">
        <v>0.56999999999999995</v>
      </c>
      <c r="D11438">
        <v>-0.09</v>
      </c>
      <c r="E11438">
        <v>1.6E-2</v>
      </c>
    </row>
    <row r="11439" spans="1:5">
      <c r="A11439">
        <v>19670710</v>
      </c>
      <c r="B11439">
        <v>0.46</v>
      </c>
      <c r="C11439">
        <v>0.27</v>
      </c>
      <c r="D11439">
        <v>0.2</v>
      </c>
      <c r="E11439">
        <v>1.6E-2</v>
      </c>
    </row>
    <row r="11440" spans="1:5">
      <c r="A11440">
        <v>19670711</v>
      </c>
      <c r="B11440">
        <v>0.43</v>
      </c>
      <c r="C11440">
        <v>-0.31</v>
      </c>
      <c r="D11440">
        <v>0.17</v>
      </c>
      <c r="E11440">
        <v>1.6E-2</v>
      </c>
    </row>
    <row r="11441" spans="1:5">
      <c r="A11441">
        <v>19670712</v>
      </c>
      <c r="B11441">
        <v>-0.03</v>
      </c>
      <c r="C11441">
        <v>0.2</v>
      </c>
      <c r="D11441">
        <v>0.01</v>
      </c>
      <c r="E11441">
        <v>1.6E-2</v>
      </c>
    </row>
    <row r="11442" spans="1:5">
      <c r="A11442">
        <v>19670713</v>
      </c>
      <c r="B11442">
        <v>0.06</v>
      </c>
      <c r="C11442">
        <v>0.39</v>
      </c>
      <c r="D11442">
        <v>0.12</v>
      </c>
      <c r="E11442">
        <v>1.6E-2</v>
      </c>
    </row>
    <row r="11443" spans="1:5">
      <c r="A11443">
        <v>19670714</v>
      </c>
      <c r="B11443">
        <v>0.37</v>
      </c>
      <c r="C11443">
        <v>0.31</v>
      </c>
      <c r="D11443">
        <v>0.48</v>
      </c>
      <c r="E11443">
        <v>1.6E-2</v>
      </c>
    </row>
    <row r="11444" spans="1:5">
      <c r="A11444">
        <v>19670717</v>
      </c>
      <c r="B11444">
        <v>7.0000000000000007E-2</v>
      </c>
      <c r="C11444">
        <v>0.06</v>
      </c>
      <c r="D11444">
        <v>0.38</v>
      </c>
      <c r="E11444">
        <v>1.6E-2</v>
      </c>
    </row>
    <row r="11445" spans="1:5">
      <c r="A11445">
        <v>19670718</v>
      </c>
      <c r="B11445">
        <v>0.71</v>
      </c>
      <c r="C11445">
        <v>-0.32</v>
      </c>
      <c r="D11445">
        <v>0.66</v>
      </c>
      <c r="E11445">
        <v>1.6E-2</v>
      </c>
    </row>
    <row r="11446" spans="1:5">
      <c r="A11446">
        <v>19670719</v>
      </c>
      <c r="B11446">
        <v>0.09</v>
      </c>
      <c r="C11446">
        <v>-0.02</v>
      </c>
      <c r="D11446">
        <v>0.44</v>
      </c>
      <c r="E11446">
        <v>1.6E-2</v>
      </c>
    </row>
    <row r="11447" spans="1:5">
      <c r="A11447">
        <v>19670720</v>
      </c>
      <c r="B11447">
        <v>0.14000000000000001</v>
      </c>
      <c r="C11447">
        <v>-0.34</v>
      </c>
      <c r="D11447">
        <v>0.48</v>
      </c>
      <c r="E11447">
        <v>1.6E-2</v>
      </c>
    </row>
    <row r="11448" spans="1:5">
      <c r="A11448">
        <v>19670721</v>
      </c>
      <c r="B11448">
        <v>0.04</v>
      </c>
      <c r="C11448">
        <v>-0.3</v>
      </c>
      <c r="D11448">
        <v>0.18</v>
      </c>
      <c r="E11448">
        <v>1.6E-2</v>
      </c>
    </row>
    <row r="11449" spans="1:5">
      <c r="A11449">
        <v>19670724</v>
      </c>
      <c r="B11449">
        <v>-0.37</v>
      </c>
      <c r="C11449">
        <v>-0.33</v>
      </c>
      <c r="D11449">
        <v>0.19</v>
      </c>
      <c r="E11449">
        <v>1.6E-2</v>
      </c>
    </row>
    <row r="11450" spans="1:5">
      <c r="A11450">
        <v>19670725</v>
      </c>
      <c r="B11450">
        <v>0.02</v>
      </c>
      <c r="C11450">
        <v>0.36</v>
      </c>
      <c r="D11450">
        <v>0.13</v>
      </c>
      <c r="E11450">
        <v>1.6E-2</v>
      </c>
    </row>
    <row r="11451" spans="1:5">
      <c r="A11451">
        <v>19670726</v>
      </c>
      <c r="B11451">
        <v>0.42</v>
      </c>
      <c r="C11451">
        <v>0.25</v>
      </c>
      <c r="D11451">
        <v>-0.2</v>
      </c>
      <c r="E11451">
        <v>1.6E-2</v>
      </c>
    </row>
    <row r="11452" spans="1:5">
      <c r="A11452">
        <v>19670727</v>
      </c>
      <c r="B11452">
        <v>0.34</v>
      </c>
      <c r="C11452">
        <v>0.53</v>
      </c>
      <c r="D11452">
        <v>-0.16</v>
      </c>
      <c r="E11452">
        <v>1.6E-2</v>
      </c>
    </row>
    <row r="11453" spans="1:5">
      <c r="A11453">
        <v>19670728</v>
      </c>
      <c r="B11453">
        <v>0.17</v>
      </c>
      <c r="C11453">
        <v>0.36</v>
      </c>
      <c r="D11453">
        <v>0.15</v>
      </c>
      <c r="E11453">
        <v>1.6E-2</v>
      </c>
    </row>
    <row r="11454" spans="1:5">
      <c r="A11454">
        <v>19670731</v>
      </c>
      <c r="B11454">
        <v>0.28000000000000003</v>
      </c>
      <c r="C11454">
        <v>0.31</v>
      </c>
      <c r="D11454">
        <v>-0.17</v>
      </c>
      <c r="E11454">
        <v>1.6E-2</v>
      </c>
    </row>
    <row r="11455" spans="1:5">
      <c r="A11455">
        <v>19670801</v>
      </c>
      <c r="B11455">
        <v>0.62</v>
      </c>
      <c r="C11455">
        <v>-0.44</v>
      </c>
      <c r="D11455">
        <v>0.53</v>
      </c>
      <c r="E11455">
        <v>1.4E-2</v>
      </c>
    </row>
    <row r="11456" spans="1:5">
      <c r="A11456">
        <v>19670802</v>
      </c>
      <c r="B11456">
        <v>0.34</v>
      </c>
      <c r="C11456">
        <v>-0.46</v>
      </c>
      <c r="D11456">
        <v>0.23</v>
      </c>
      <c r="E11456">
        <v>1.4E-2</v>
      </c>
    </row>
    <row r="11457" spans="1:5">
      <c r="A11457">
        <v>19670803</v>
      </c>
      <c r="B11457">
        <v>-0.18</v>
      </c>
      <c r="C11457">
        <v>0.02</v>
      </c>
      <c r="D11457">
        <v>-0.23</v>
      </c>
      <c r="E11457">
        <v>1.4E-2</v>
      </c>
    </row>
    <row r="11458" spans="1:5">
      <c r="A11458">
        <v>19670804</v>
      </c>
      <c r="B11458">
        <v>0.26</v>
      </c>
      <c r="C11458">
        <v>0.53</v>
      </c>
      <c r="D11458">
        <v>-0.18</v>
      </c>
      <c r="E11458">
        <v>1.4E-2</v>
      </c>
    </row>
    <row r="11459" spans="1:5">
      <c r="A11459">
        <v>19670807</v>
      </c>
      <c r="B11459">
        <v>-0.16</v>
      </c>
      <c r="C11459">
        <v>0.17</v>
      </c>
      <c r="D11459">
        <v>7.0000000000000007E-2</v>
      </c>
      <c r="E11459">
        <v>1.4E-2</v>
      </c>
    </row>
    <row r="11460" spans="1:5">
      <c r="A11460">
        <v>19670808</v>
      </c>
      <c r="B11460">
        <v>0.09</v>
      </c>
      <c r="C11460">
        <v>-0.11</v>
      </c>
      <c r="D11460">
        <v>0.4</v>
      </c>
      <c r="E11460">
        <v>1.4E-2</v>
      </c>
    </row>
    <row r="11461" spans="1:5">
      <c r="A11461">
        <v>19670809</v>
      </c>
      <c r="B11461">
        <v>0.11</v>
      </c>
      <c r="C11461">
        <v>-0.02</v>
      </c>
      <c r="D11461">
        <v>0.21</v>
      </c>
      <c r="E11461">
        <v>1.4E-2</v>
      </c>
    </row>
    <row r="11462" spans="1:5">
      <c r="A11462">
        <v>19670810</v>
      </c>
      <c r="B11462">
        <v>-0.27</v>
      </c>
      <c r="C11462">
        <v>-0.05</v>
      </c>
      <c r="D11462">
        <v>0.11</v>
      </c>
      <c r="E11462">
        <v>1.4E-2</v>
      </c>
    </row>
    <row r="11463" spans="1:5">
      <c r="A11463">
        <v>19670811</v>
      </c>
      <c r="B11463">
        <v>-0.48</v>
      </c>
      <c r="C11463">
        <v>-0.01</v>
      </c>
      <c r="D11463">
        <v>0.14000000000000001</v>
      </c>
      <c r="E11463">
        <v>1.4E-2</v>
      </c>
    </row>
    <row r="11464" spans="1:5">
      <c r="A11464">
        <v>19670814</v>
      </c>
      <c r="B11464">
        <v>-0.5</v>
      </c>
      <c r="C11464">
        <v>-0.27</v>
      </c>
      <c r="D11464">
        <v>-7.0000000000000007E-2</v>
      </c>
      <c r="E11464">
        <v>1.4E-2</v>
      </c>
    </row>
    <row r="11465" spans="1:5">
      <c r="A11465">
        <v>19670815</v>
      </c>
      <c r="B11465">
        <v>0.11</v>
      </c>
      <c r="C11465">
        <v>0.01</v>
      </c>
      <c r="D11465">
        <v>0.06</v>
      </c>
      <c r="E11465">
        <v>1.4E-2</v>
      </c>
    </row>
    <row r="11466" spans="1:5">
      <c r="A11466">
        <v>19670816</v>
      </c>
      <c r="B11466">
        <v>-0.25</v>
      </c>
      <c r="C11466">
        <v>-0.1</v>
      </c>
      <c r="D11466">
        <v>7.0000000000000007E-2</v>
      </c>
      <c r="E11466">
        <v>1.4E-2</v>
      </c>
    </row>
    <row r="11467" spans="1:5">
      <c r="A11467">
        <v>19670817</v>
      </c>
      <c r="B11467">
        <v>0.13</v>
      </c>
      <c r="C11467">
        <v>0.31</v>
      </c>
      <c r="D11467">
        <v>0.13</v>
      </c>
      <c r="E11467">
        <v>1.4E-2</v>
      </c>
    </row>
    <row r="11468" spans="1:5">
      <c r="A11468">
        <v>19670818</v>
      </c>
      <c r="B11468">
        <v>0.17</v>
      </c>
      <c r="C11468">
        <v>0.21</v>
      </c>
      <c r="D11468">
        <v>-0.04</v>
      </c>
      <c r="E11468">
        <v>1.4E-2</v>
      </c>
    </row>
    <row r="11469" spans="1:5">
      <c r="A11469">
        <v>19670821</v>
      </c>
      <c r="B11469">
        <v>-0.5</v>
      </c>
      <c r="C11469">
        <v>0.21</v>
      </c>
      <c r="D11469">
        <v>-0.01</v>
      </c>
      <c r="E11469">
        <v>1.4E-2</v>
      </c>
    </row>
    <row r="11470" spans="1:5">
      <c r="A11470">
        <v>19670822</v>
      </c>
      <c r="B11470">
        <v>-0.54</v>
      </c>
      <c r="C11470">
        <v>-0.02</v>
      </c>
      <c r="D11470">
        <v>0.21</v>
      </c>
      <c r="E11470">
        <v>1.4E-2</v>
      </c>
    </row>
    <row r="11471" spans="1:5">
      <c r="A11471">
        <v>19670823</v>
      </c>
      <c r="B11471">
        <v>-0.1</v>
      </c>
      <c r="C11471">
        <v>-0.02</v>
      </c>
      <c r="D11471">
        <v>-0.13</v>
      </c>
      <c r="E11471">
        <v>1.4E-2</v>
      </c>
    </row>
    <row r="11472" spans="1:5">
      <c r="A11472">
        <v>19670824</v>
      </c>
      <c r="B11472">
        <v>-0.52</v>
      </c>
      <c r="C11472">
        <v>0.15</v>
      </c>
      <c r="D11472">
        <v>0.04</v>
      </c>
      <c r="E11472">
        <v>1.4E-2</v>
      </c>
    </row>
    <row r="11473" spans="1:5">
      <c r="A11473">
        <v>19670825</v>
      </c>
      <c r="B11473">
        <v>-0.42</v>
      </c>
      <c r="C11473">
        <v>-0.19</v>
      </c>
      <c r="D11473">
        <v>-0.01</v>
      </c>
      <c r="E11473">
        <v>1.4E-2</v>
      </c>
    </row>
    <row r="11474" spans="1:5">
      <c r="A11474">
        <v>19670828</v>
      </c>
      <c r="B11474">
        <v>0.03</v>
      </c>
      <c r="C11474">
        <v>0.15</v>
      </c>
      <c r="D11474">
        <v>0</v>
      </c>
      <c r="E11474">
        <v>1.4E-2</v>
      </c>
    </row>
    <row r="11475" spans="1:5">
      <c r="A11475">
        <v>19670829</v>
      </c>
      <c r="B11475">
        <v>0.25</v>
      </c>
      <c r="C11475">
        <v>-0.12</v>
      </c>
      <c r="D11475">
        <v>0.25</v>
      </c>
      <c r="E11475">
        <v>1.4E-2</v>
      </c>
    </row>
    <row r="11476" spans="1:5">
      <c r="A11476">
        <v>19670830</v>
      </c>
      <c r="B11476">
        <v>0.28000000000000003</v>
      </c>
      <c r="C11476">
        <v>0.43</v>
      </c>
      <c r="D11476">
        <v>-0.21</v>
      </c>
      <c r="E11476">
        <v>1.4E-2</v>
      </c>
    </row>
    <row r="11477" spans="1:5">
      <c r="A11477">
        <v>19670831</v>
      </c>
      <c r="B11477">
        <v>0.65</v>
      </c>
      <c r="C11477">
        <v>7.0000000000000007E-2</v>
      </c>
      <c r="D11477">
        <v>-0.08</v>
      </c>
      <c r="E11477">
        <v>1.4E-2</v>
      </c>
    </row>
    <row r="11478" spans="1:5">
      <c r="A11478">
        <v>19670901</v>
      </c>
      <c r="B11478">
        <v>0.15</v>
      </c>
      <c r="C11478">
        <v>0.37</v>
      </c>
      <c r="D11478">
        <v>0.04</v>
      </c>
      <c r="E11478">
        <v>1.6E-2</v>
      </c>
    </row>
    <row r="11479" spans="1:5">
      <c r="A11479">
        <v>19670905</v>
      </c>
      <c r="B11479">
        <v>0.53</v>
      </c>
      <c r="C11479">
        <v>-0.08</v>
      </c>
      <c r="D11479">
        <v>-0.03</v>
      </c>
      <c r="E11479">
        <v>1.6E-2</v>
      </c>
    </row>
    <row r="11480" spans="1:5">
      <c r="A11480">
        <v>19670906</v>
      </c>
      <c r="B11480">
        <v>0.17</v>
      </c>
      <c r="C11480">
        <v>0.2</v>
      </c>
      <c r="D11480">
        <v>-0.14000000000000001</v>
      </c>
      <c r="E11480">
        <v>1.6E-2</v>
      </c>
    </row>
    <row r="11481" spans="1:5">
      <c r="A11481">
        <v>19670907</v>
      </c>
      <c r="B11481">
        <v>-0.06</v>
      </c>
      <c r="C11481">
        <v>0.11</v>
      </c>
      <c r="D11481">
        <v>0.05</v>
      </c>
      <c r="E11481">
        <v>1.6E-2</v>
      </c>
    </row>
    <row r="11482" spans="1:5">
      <c r="A11482">
        <v>19670908</v>
      </c>
      <c r="B11482">
        <v>0.01</v>
      </c>
      <c r="C11482">
        <v>0.47</v>
      </c>
      <c r="D11482">
        <v>-0.35</v>
      </c>
      <c r="E11482">
        <v>1.6E-2</v>
      </c>
    </row>
    <row r="11483" spans="1:5">
      <c r="A11483">
        <v>19670911</v>
      </c>
      <c r="B11483">
        <v>0.15</v>
      </c>
      <c r="C11483">
        <v>0.24</v>
      </c>
      <c r="D11483">
        <v>-0.32</v>
      </c>
      <c r="E11483">
        <v>1.6E-2</v>
      </c>
    </row>
    <row r="11484" spans="1:5">
      <c r="A11484">
        <v>19670912</v>
      </c>
      <c r="B11484">
        <v>0.49</v>
      </c>
      <c r="C11484">
        <v>-0.03</v>
      </c>
      <c r="D11484">
        <v>-0.01</v>
      </c>
      <c r="E11484">
        <v>1.6E-2</v>
      </c>
    </row>
    <row r="11485" spans="1:5">
      <c r="A11485">
        <v>19670913</v>
      </c>
      <c r="B11485">
        <v>0.97</v>
      </c>
      <c r="C11485">
        <v>-0.49</v>
      </c>
      <c r="D11485">
        <v>0.3</v>
      </c>
      <c r="E11485">
        <v>1.6E-2</v>
      </c>
    </row>
    <row r="11486" spans="1:5">
      <c r="A11486">
        <v>19670914</v>
      </c>
      <c r="B11486">
        <v>0.14000000000000001</v>
      </c>
      <c r="C11486">
        <v>0.04</v>
      </c>
      <c r="D11486">
        <v>0.12</v>
      </c>
      <c r="E11486">
        <v>1.6E-2</v>
      </c>
    </row>
    <row r="11487" spans="1:5">
      <c r="A11487">
        <v>19670915</v>
      </c>
      <c r="B11487">
        <v>0.06</v>
      </c>
      <c r="C11487">
        <v>0.13</v>
      </c>
      <c r="D11487">
        <v>-0.12</v>
      </c>
      <c r="E11487">
        <v>1.6E-2</v>
      </c>
    </row>
    <row r="11488" spans="1:5">
      <c r="A11488">
        <v>19670918</v>
      </c>
      <c r="B11488">
        <v>0.26</v>
      </c>
      <c r="C11488">
        <v>0.19</v>
      </c>
      <c r="D11488">
        <v>0.03</v>
      </c>
      <c r="E11488">
        <v>1.6E-2</v>
      </c>
    </row>
    <row r="11489" spans="1:5">
      <c r="A11489">
        <v>19670919</v>
      </c>
      <c r="B11489">
        <v>-0.44</v>
      </c>
      <c r="C11489">
        <v>-0.1</v>
      </c>
      <c r="D11489">
        <v>-0.2</v>
      </c>
      <c r="E11489">
        <v>1.6E-2</v>
      </c>
    </row>
    <row r="11490" spans="1:5">
      <c r="A11490">
        <v>19670920</v>
      </c>
      <c r="B11490">
        <v>0.05</v>
      </c>
      <c r="C11490">
        <v>0.61</v>
      </c>
      <c r="D11490">
        <v>-0.02</v>
      </c>
      <c r="E11490">
        <v>1.6E-2</v>
      </c>
    </row>
    <row r="11491" spans="1:5">
      <c r="A11491">
        <v>19670921</v>
      </c>
      <c r="B11491">
        <v>0.56000000000000005</v>
      </c>
      <c r="C11491">
        <v>-0.06</v>
      </c>
      <c r="D11491">
        <v>-0.35</v>
      </c>
      <c r="E11491">
        <v>1.6E-2</v>
      </c>
    </row>
    <row r="11492" spans="1:5">
      <c r="A11492">
        <v>19670922</v>
      </c>
      <c r="B11492">
        <v>0.28000000000000003</v>
      </c>
      <c r="C11492">
        <v>0.41</v>
      </c>
      <c r="D11492">
        <v>-0.1</v>
      </c>
      <c r="E11492">
        <v>1.6E-2</v>
      </c>
    </row>
    <row r="11493" spans="1:5">
      <c r="A11493">
        <v>19670925</v>
      </c>
      <c r="B11493">
        <v>0.49</v>
      </c>
      <c r="C11493">
        <v>-0.18</v>
      </c>
      <c r="D11493">
        <v>-0.49</v>
      </c>
      <c r="E11493">
        <v>1.6E-2</v>
      </c>
    </row>
    <row r="11494" spans="1:5">
      <c r="A11494">
        <v>19670926</v>
      </c>
      <c r="B11494">
        <v>-0.87</v>
      </c>
      <c r="C11494">
        <v>-0.19</v>
      </c>
      <c r="D11494">
        <v>0.23</v>
      </c>
      <c r="E11494">
        <v>1.6E-2</v>
      </c>
    </row>
    <row r="11495" spans="1:5">
      <c r="A11495">
        <v>19670927</v>
      </c>
      <c r="B11495">
        <v>0.05</v>
      </c>
      <c r="C11495">
        <v>0.38</v>
      </c>
      <c r="D11495">
        <v>-0.4</v>
      </c>
      <c r="E11495">
        <v>1.6E-2</v>
      </c>
    </row>
    <row r="11496" spans="1:5">
      <c r="A11496">
        <v>19670928</v>
      </c>
      <c r="B11496">
        <v>7.0000000000000007E-2</v>
      </c>
      <c r="C11496">
        <v>0.42</v>
      </c>
      <c r="D11496">
        <v>-0.59</v>
      </c>
      <c r="E11496">
        <v>1.6E-2</v>
      </c>
    </row>
    <row r="11497" spans="1:5">
      <c r="A11497">
        <v>19670929</v>
      </c>
      <c r="B11497">
        <v>-0.01</v>
      </c>
      <c r="C11497">
        <v>0.55000000000000004</v>
      </c>
      <c r="D11497">
        <v>0</v>
      </c>
      <c r="E11497">
        <v>1.6E-2</v>
      </c>
    </row>
    <row r="11498" spans="1:5">
      <c r="A11498">
        <v>19671002</v>
      </c>
      <c r="B11498">
        <v>-0.4</v>
      </c>
      <c r="C11498">
        <v>0.24</v>
      </c>
      <c r="D11498">
        <v>0.01</v>
      </c>
      <c r="E11498">
        <v>1.7999999999999999E-2</v>
      </c>
    </row>
    <row r="11499" spans="1:5">
      <c r="A11499">
        <v>19671003</v>
      </c>
      <c r="B11499">
        <v>0.32</v>
      </c>
      <c r="C11499">
        <v>0.26</v>
      </c>
      <c r="D11499">
        <v>-0.51</v>
      </c>
      <c r="E11499">
        <v>1.7999999999999999E-2</v>
      </c>
    </row>
    <row r="11500" spans="1:5">
      <c r="A11500">
        <v>19671004</v>
      </c>
      <c r="B11500">
        <v>-0.13</v>
      </c>
      <c r="C11500">
        <v>0.28000000000000003</v>
      </c>
      <c r="D11500">
        <v>-0.24</v>
      </c>
      <c r="E11500">
        <v>1.7999999999999999E-2</v>
      </c>
    </row>
    <row r="11501" spans="1:5">
      <c r="A11501">
        <v>19671005</v>
      </c>
      <c r="B11501">
        <v>0.2</v>
      </c>
      <c r="C11501">
        <v>0.22</v>
      </c>
      <c r="D11501">
        <v>-0.28999999999999998</v>
      </c>
      <c r="E11501">
        <v>1.7999999999999999E-2</v>
      </c>
    </row>
    <row r="11502" spans="1:5">
      <c r="A11502">
        <v>19671006</v>
      </c>
      <c r="B11502">
        <v>0.56999999999999995</v>
      </c>
      <c r="C11502">
        <v>0.33</v>
      </c>
      <c r="D11502">
        <v>-0.41</v>
      </c>
      <c r="E11502">
        <v>1.7999999999999999E-2</v>
      </c>
    </row>
    <row r="11503" spans="1:5">
      <c r="A11503">
        <v>19671009</v>
      </c>
      <c r="B11503">
        <v>0.2</v>
      </c>
      <c r="C11503">
        <v>0.21</v>
      </c>
      <c r="D11503">
        <v>-0.02</v>
      </c>
      <c r="E11503">
        <v>1.7999999999999999E-2</v>
      </c>
    </row>
    <row r="11504" spans="1:5">
      <c r="A11504">
        <v>19671010</v>
      </c>
      <c r="B11504">
        <v>-0.73</v>
      </c>
      <c r="C11504">
        <v>-0.28999999999999998</v>
      </c>
      <c r="D11504">
        <v>0.4</v>
      </c>
      <c r="E11504">
        <v>1.7999999999999999E-2</v>
      </c>
    </row>
    <row r="11505" spans="1:5">
      <c r="A11505">
        <v>19671011</v>
      </c>
      <c r="B11505">
        <v>-0.45</v>
      </c>
      <c r="C11505">
        <v>-0.04</v>
      </c>
      <c r="D11505">
        <v>-0.08</v>
      </c>
      <c r="E11505">
        <v>1.7999999999999999E-2</v>
      </c>
    </row>
    <row r="11506" spans="1:5">
      <c r="A11506">
        <v>19671012</v>
      </c>
      <c r="B11506">
        <v>-0.61</v>
      </c>
      <c r="C11506">
        <v>0.09</v>
      </c>
      <c r="D11506">
        <v>-0.03</v>
      </c>
      <c r="E11506">
        <v>1.7999999999999999E-2</v>
      </c>
    </row>
    <row r="11507" spans="1:5">
      <c r="A11507">
        <v>19671013</v>
      </c>
      <c r="B11507">
        <v>0.22</v>
      </c>
      <c r="C11507">
        <v>0.33</v>
      </c>
      <c r="D11507">
        <v>0.09</v>
      </c>
      <c r="E11507">
        <v>1.7999999999999999E-2</v>
      </c>
    </row>
    <row r="11508" spans="1:5">
      <c r="A11508">
        <v>19671016</v>
      </c>
      <c r="B11508">
        <v>-0.81</v>
      </c>
      <c r="C11508">
        <v>-0.03</v>
      </c>
      <c r="D11508">
        <v>-0.02</v>
      </c>
      <c r="E11508">
        <v>1.7999999999999999E-2</v>
      </c>
    </row>
    <row r="11509" spans="1:5">
      <c r="A11509">
        <v>19671017</v>
      </c>
      <c r="B11509">
        <v>-0.19</v>
      </c>
      <c r="C11509">
        <v>0.16</v>
      </c>
      <c r="D11509">
        <v>-0.21</v>
      </c>
      <c r="E11509">
        <v>1.7999999999999999E-2</v>
      </c>
    </row>
    <row r="11510" spans="1:5">
      <c r="A11510">
        <v>19671018</v>
      </c>
      <c r="B11510">
        <v>0.24</v>
      </c>
      <c r="C11510">
        <v>0.11</v>
      </c>
      <c r="D11510">
        <v>-7.0000000000000007E-2</v>
      </c>
      <c r="E11510">
        <v>1.7999999999999999E-2</v>
      </c>
    </row>
    <row r="11511" spans="1:5">
      <c r="A11511">
        <v>19671019</v>
      </c>
      <c r="B11511">
        <v>0.09</v>
      </c>
      <c r="C11511">
        <v>-0.09</v>
      </c>
      <c r="D11511">
        <v>-0.57999999999999996</v>
      </c>
      <c r="E11511">
        <v>1.7999999999999999E-2</v>
      </c>
    </row>
    <row r="11512" spans="1:5">
      <c r="A11512">
        <v>19671020</v>
      </c>
      <c r="B11512">
        <v>-0.12</v>
      </c>
      <c r="C11512">
        <v>-0.23</v>
      </c>
      <c r="D11512">
        <v>-0.21</v>
      </c>
      <c r="E11512">
        <v>1.7999999999999999E-2</v>
      </c>
    </row>
    <row r="11513" spans="1:5">
      <c r="A11513">
        <v>19671023</v>
      </c>
      <c r="B11513">
        <v>-0.48</v>
      </c>
      <c r="C11513">
        <v>-0.21</v>
      </c>
      <c r="D11513">
        <v>-0.28999999999999998</v>
      </c>
      <c r="E11513">
        <v>1.7999999999999999E-2</v>
      </c>
    </row>
    <row r="11514" spans="1:5">
      <c r="A11514">
        <v>19671024</v>
      </c>
      <c r="B11514">
        <v>-0.56999999999999995</v>
      </c>
      <c r="C11514">
        <v>-0.33</v>
      </c>
      <c r="D11514">
        <v>-0.01</v>
      </c>
      <c r="E11514">
        <v>1.7999999999999999E-2</v>
      </c>
    </row>
    <row r="11515" spans="1:5">
      <c r="A11515">
        <v>19671025</v>
      </c>
      <c r="B11515">
        <v>0.14000000000000001</v>
      </c>
      <c r="C11515">
        <v>0.01</v>
      </c>
      <c r="D11515">
        <v>-0.35</v>
      </c>
      <c r="E11515">
        <v>1.7999999999999999E-2</v>
      </c>
    </row>
    <row r="11516" spans="1:5">
      <c r="A11516">
        <v>19671026</v>
      </c>
      <c r="B11516">
        <v>0.43</v>
      </c>
      <c r="C11516">
        <v>0.45</v>
      </c>
      <c r="D11516">
        <v>-0.7</v>
      </c>
      <c r="E11516">
        <v>1.7999999999999999E-2</v>
      </c>
    </row>
    <row r="11517" spans="1:5">
      <c r="A11517">
        <v>19671027</v>
      </c>
      <c r="B11517">
        <v>0.02</v>
      </c>
      <c r="C11517">
        <v>0.02</v>
      </c>
      <c r="D11517">
        <v>-0.04</v>
      </c>
      <c r="E11517">
        <v>1.7999999999999999E-2</v>
      </c>
    </row>
    <row r="11518" spans="1:5">
      <c r="A11518">
        <v>19671030</v>
      </c>
      <c r="B11518">
        <v>-0.17</v>
      </c>
      <c r="C11518">
        <v>0.19</v>
      </c>
      <c r="D11518">
        <v>-0.17</v>
      </c>
      <c r="E11518">
        <v>1.7999999999999999E-2</v>
      </c>
    </row>
    <row r="11519" spans="1:5">
      <c r="A11519">
        <v>19671031</v>
      </c>
      <c r="B11519">
        <v>-0.9</v>
      </c>
      <c r="C11519">
        <v>-0.22</v>
      </c>
      <c r="D11519">
        <v>0.23</v>
      </c>
      <c r="E11519">
        <v>1.7999999999999999E-2</v>
      </c>
    </row>
    <row r="11520" spans="1:5">
      <c r="A11520">
        <v>19671101</v>
      </c>
      <c r="B11520">
        <v>-1.22</v>
      </c>
      <c r="C11520">
        <v>0.27</v>
      </c>
      <c r="D11520">
        <v>-0.08</v>
      </c>
      <c r="E11520">
        <v>1.7999999999999999E-2</v>
      </c>
    </row>
    <row r="11521" spans="1:5">
      <c r="A11521">
        <v>19671102</v>
      </c>
      <c r="B11521">
        <v>-0.49</v>
      </c>
      <c r="C11521">
        <v>-0.17</v>
      </c>
      <c r="D11521">
        <v>-0.09</v>
      </c>
      <c r="E11521">
        <v>1.7999999999999999E-2</v>
      </c>
    </row>
    <row r="11522" spans="1:5">
      <c r="A11522">
        <v>19671103</v>
      </c>
      <c r="B11522">
        <v>-0.48</v>
      </c>
      <c r="C11522">
        <v>0.49</v>
      </c>
      <c r="D11522">
        <v>-0.25</v>
      </c>
      <c r="E11522">
        <v>1.7999999999999999E-2</v>
      </c>
    </row>
    <row r="11523" spans="1:5">
      <c r="A11523">
        <v>19671106</v>
      </c>
      <c r="B11523">
        <v>-0.31</v>
      </c>
      <c r="C11523">
        <v>0.11</v>
      </c>
      <c r="D11523">
        <v>-0.24</v>
      </c>
      <c r="E11523">
        <v>1.7999999999999999E-2</v>
      </c>
    </row>
    <row r="11524" spans="1:5">
      <c r="A11524">
        <v>19671108</v>
      </c>
      <c r="B11524">
        <v>-0.38</v>
      </c>
      <c r="C11524">
        <v>0.14000000000000001</v>
      </c>
      <c r="D11524">
        <v>0.2</v>
      </c>
      <c r="E11524">
        <v>1.7999999999999999E-2</v>
      </c>
    </row>
    <row r="11525" spans="1:5">
      <c r="A11525">
        <v>19671109</v>
      </c>
      <c r="B11525">
        <v>0.41</v>
      </c>
      <c r="C11525">
        <v>-0.37</v>
      </c>
      <c r="D11525">
        <v>-0.09</v>
      </c>
      <c r="E11525">
        <v>1.7999999999999999E-2</v>
      </c>
    </row>
    <row r="11526" spans="1:5">
      <c r="A11526">
        <v>19671110</v>
      </c>
      <c r="B11526">
        <v>0.57999999999999996</v>
      </c>
      <c r="C11526">
        <v>-0.14000000000000001</v>
      </c>
      <c r="D11526">
        <v>0.09</v>
      </c>
      <c r="E11526">
        <v>1.7999999999999999E-2</v>
      </c>
    </row>
    <row r="11527" spans="1:5">
      <c r="A11527">
        <v>19671113</v>
      </c>
      <c r="B11527">
        <v>-0.31</v>
      </c>
      <c r="C11527">
        <v>-0.6</v>
      </c>
      <c r="D11527">
        <v>0.28000000000000003</v>
      </c>
      <c r="E11527">
        <v>1.7999999999999999E-2</v>
      </c>
    </row>
    <row r="11528" spans="1:5">
      <c r="A11528">
        <v>19671114</v>
      </c>
      <c r="B11528">
        <v>-0.73</v>
      </c>
      <c r="C11528">
        <v>-0.9</v>
      </c>
      <c r="D11528">
        <v>0.44</v>
      </c>
      <c r="E11528">
        <v>1.7999999999999999E-2</v>
      </c>
    </row>
    <row r="11529" spans="1:5">
      <c r="A11529">
        <v>19671115</v>
      </c>
      <c r="B11529">
        <v>0.41</v>
      </c>
      <c r="C11529">
        <v>-0.53</v>
      </c>
      <c r="D11529">
        <v>-0.24</v>
      </c>
      <c r="E11529">
        <v>1.7999999999999999E-2</v>
      </c>
    </row>
    <row r="11530" spans="1:5">
      <c r="A11530">
        <v>19671116</v>
      </c>
      <c r="B11530">
        <v>0.95</v>
      </c>
      <c r="C11530">
        <v>0.28999999999999998</v>
      </c>
      <c r="D11530">
        <v>-0.52</v>
      </c>
      <c r="E11530">
        <v>1.7999999999999999E-2</v>
      </c>
    </row>
    <row r="11531" spans="1:5">
      <c r="A11531">
        <v>19671117</v>
      </c>
      <c r="B11531">
        <v>0.35</v>
      </c>
      <c r="C11531">
        <v>0.64</v>
      </c>
      <c r="D11531">
        <v>-0.17</v>
      </c>
      <c r="E11531">
        <v>1.7999999999999999E-2</v>
      </c>
    </row>
    <row r="11532" spans="1:5">
      <c r="A11532">
        <v>19671120</v>
      </c>
      <c r="B11532">
        <v>-1.39</v>
      </c>
      <c r="C11532">
        <v>-0.96</v>
      </c>
      <c r="D11532">
        <v>-0.04</v>
      </c>
      <c r="E11532">
        <v>1.7999999999999999E-2</v>
      </c>
    </row>
    <row r="11533" spans="1:5">
      <c r="A11533">
        <v>19671121</v>
      </c>
      <c r="B11533">
        <v>1.71</v>
      </c>
      <c r="C11533">
        <v>0.97</v>
      </c>
      <c r="D11533">
        <v>-0.56000000000000005</v>
      </c>
      <c r="E11533">
        <v>1.7999999999999999E-2</v>
      </c>
    </row>
    <row r="11534" spans="1:5">
      <c r="A11534">
        <v>19671122</v>
      </c>
      <c r="B11534">
        <v>0.66</v>
      </c>
      <c r="C11534">
        <v>0.53</v>
      </c>
      <c r="D11534">
        <v>-0.5</v>
      </c>
      <c r="E11534">
        <v>1.7999999999999999E-2</v>
      </c>
    </row>
    <row r="11535" spans="1:5">
      <c r="A11535">
        <v>19671124</v>
      </c>
      <c r="B11535">
        <v>0.21</v>
      </c>
      <c r="C11535">
        <v>-0.18</v>
      </c>
      <c r="D11535">
        <v>-0.14000000000000001</v>
      </c>
      <c r="E11535">
        <v>1.7999999999999999E-2</v>
      </c>
    </row>
    <row r="11536" spans="1:5">
      <c r="A11536">
        <v>19671127</v>
      </c>
      <c r="B11536">
        <v>0.35</v>
      </c>
      <c r="C11536">
        <v>0.33</v>
      </c>
      <c r="D11536">
        <v>-0.43</v>
      </c>
      <c r="E11536">
        <v>1.7999999999999999E-2</v>
      </c>
    </row>
    <row r="11537" spans="1:5">
      <c r="A11537">
        <v>19671128</v>
      </c>
      <c r="B11537">
        <v>0.5</v>
      </c>
      <c r="C11537">
        <v>0.12</v>
      </c>
      <c r="D11537">
        <v>0.13</v>
      </c>
      <c r="E11537">
        <v>1.7999999999999999E-2</v>
      </c>
    </row>
    <row r="11538" spans="1:5">
      <c r="A11538">
        <v>19671129</v>
      </c>
      <c r="B11538">
        <v>0.05</v>
      </c>
      <c r="C11538">
        <v>0.19</v>
      </c>
      <c r="D11538">
        <v>0.22</v>
      </c>
      <c r="E11538">
        <v>1.7999999999999999E-2</v>
      </c>
    </row>
    <row r="11539" spans="1:5">
      <c r="A11539">
        <v>19671130</v>
      </c>
      <c r="B11539">
        <v>-0.45</v>
      </c>
      <c r="C11539">
        <v>0</v>
      </c>
      <c r="D11539">
        <v>0.25</v>
      </c>
      <c r="E11539">
        <v>1.7999999999999999E-2</v>
      </c>
    </row>
    <row r="11540" spans="1:5">
      <c r="A11540">
        <v>19671201</v>
      </c>
      <c r="B11540">
        <v>0.54</v>
      </c>
      <c r="C11540">
        <v>0.55000000000000004</v>
      </c>
      <c r="D11540">
        <v>-0.13</v>
      </c>
      <c r="E11540">
        <v>1.7000000000000001E-2</v>
      </c>
    </row>
    <row r="11541" spans="1:5">
      <c r="A11541">
        <v>19671204</v>
      </c>
      <c r="B11541">
        <v>0.64</v>
      </c>
      <c r="C11541">
        <v>0.53</v>
      </c>
      <c r="D11541">
        <v>-0.08</v>
      </c>
      <c r="E11541">
        <v>1.7000000000000001E-2</v>
      </c>
    </row>
    <row r="11542" spans="1:5">
      <c r="A11542">
        <v>19671205</v>
      </c>
      <c r="B11542">
        <v>0.11</v>
      </c>
      <c r="C11542">
        <v>-0.12</v>
      </c>
      <c r="D11542">
        <v>-0.13</v>
      </c>
      <c r="E11542">
        <v>1.7000000000000001E-2</v>
      </c>
    </row>
    <row r="11543" spans="1:5">
      <c r="A11543">
        <v>19671206</v>
      </c>
      <c r="B11543">
        <v>0.36</v>
      </c>
      <c r="C11543">
        <v>0.13</v>
      </c>
      <c r="D11543">
        <v>-0.16</v>
      </c>
      <c r="E11543">
        <v>1.7000000000000001E-2</v>
      </c>
    </row>
    <row r="11544" spans="1:5">
      <c r="A11544">
        <v>19671207</v>
      </c>
      <c r="B11544">
        <v>-0.09</v>
      </c>
      <c r="C11544">
        <v>0.06</v>
      </c>
      <c r="D11544">
        <v>0.38</v>
      </c>
      <c r="E11544">
        <v>1.7000000000000001E-2</v>
      </c>
    </row>
    <row r="11545" spans="1:5">
      <c r="A11545">
        <v>19671208</v>
      </c>
      <c r="B11545">
        <v>-0.09</v>
      </c>
      <c r="C11545">
        <v>0.4</v>
      </c>
      <c r="D11545">
        <v>-0.3</v>
      </c>
      <c r="E11545">
        <v>1.7000000000000001E-2</v>
      </c>
    </row>
    <row r="11546" spans="1:5">
      <c r="A11546">
        <v>19671211</v>
      </c>
      <c r="B11546">
        <v>-0.17</v>
      </c>
      <c r="C11546">
        <v>0.78</v>
      </c>
      <c r="D11546">
        <v>-0.25</v>
      </c>
      <c r="E11546">
        <v>1.7000000000000001E-2</v>
      </c>
    </row>
    <row r="11547" spans="1:5">
      <c r="A11547">
        <v>19671212</v>
      </c>
      <c r="B11547">
        <v>-0.01</v>
      </c>
      <c r="C11547">
        <v>0.5</v>
      </c>
      <c r="D11547">
        <v>-0.36</v>
      </c>
      <c r="E11547">
        <v>1.7000000000000001E-2</v>
      </c>
    </row>
    <row r="11548" spans="1:5">
      <c r="A11548">
        <v>19671213</v>
      </c>
      <c r="B11548">
        <v>0.43</v>
      </c>
      <c r="C11548">
        <v>0.44</v>
      </c>
      <c r="D11548">
        <v>-0.48</v>
      </c>
      <c r="E11548">
        <v>1.7000000000000001E-2</v>
      </c>
    </row>
    <row r="11549" spans="1:5">
      <c r="A11549">
        <v>19671214</v>
      </c>
      <c r="B11549">
        <v>0.16</v>
      </c>
      <c r="C11549">
        <v>0.39</v>
      </c>
      <c r="D11549">
        <v>0.23</v>
      </c>
      <c r="E11549">
        <v>1.7000000000000001E-2</v>
      </c>
    </row>
    <row r="11550" spans="1:5">
      <c r="A11550">
        <v>19671215</v>
      </c>
      <c r="B11550">
        <v>-0.56999999999999995</v>
      </c>
      <c r="C11550">
        <v>-0.18</v>
      </c>
      <c r="D11550">
        <v>0.51</v>
      </c>
      <c r="E11550">
        <v>1.7000000000000001E-2</v>
      </c>
    </row>
    <row r="11551" spans="1:5">
      <c r="A11551">
        <v>19671218</v>
      </c>
      <c r="B11551">
        <v>-0.28999999999999998</v>
      </c>
      <c r="C11551">
        <v>0.36</v>
      </c>
      <c r="D11551">
        <v>-0.08</v>
      </c>
      <c r="E11551">
        <v>1.7000000000000001E-2</v>
      </c>
    </row>
    <row r="11552" spans="1:5">
      <c r="A11552">
        <v>19671219</v>
      </c>
      <c r="B11552">
        <v>-0.1</v>
      </c>
      <c r="C11552">
        <v>0.28999999999999998</v>
      </c>
      <c r="D11552">
        <v>-0.32</v>
      </c>
      <c r="E11552">
        <v>1.7000000000000001E-2</v>
      </c>
    </row>
    <row r="11553" spans="1:5">
      <c r="A11553">
        <v>19671220</v>
      </c>
      <c r="B11553">
        <v>0.56999999999999995</v>
      </c>
      <c r="C11553">
        <v>-0.04</v>
      </c>
      <c r="D11553">
        <v>0.02</v>
      </c>
      <c r="E11553">
        <v>1.7000000000000001E-2</v>
      </c>
    </row>
    <row r="11554" spans="1:5">
      <c r="A11554">
        <v>19671221</v>
      </c>
      <c r="B11554">
        <v>0.25</v>
      </c>
      <c r="C11554">
        <v>0.2</v>
      </c>
      <c r="D11554">
        <v>0.14000000000000001</v>
      </c>
      <c r="E11554">
        <v>1.7000000000000001E-2</v>
      </c>
    </row>
    <row r="11555" spans="1:5">
      <c r="A11555">
        <v>19671222</v>
      </c>
      <c r="B11555">
        <v>-0.12</v>
      </c>
      <c r="C11555">
        <v>0.42</v>
      </c>
      <c r="D11555">
        <v>0.34</v>
      </c>
      <c r="E11555">
        <v>1.7000000000000001E-2</v>
      </c>
    </row>
    <row r="11556" spans="1:5">
      <c r="A11556">
        <v>19671226</v>
      </c>
      <c r="B11556">
        <v>0.15</v>
      </c>
      <c r="C11556">
        <v>0.31</v>
      </c>
      <c r="D11556">
        <v>0.27</v>
      </c>
      <c r="E11556">
        <v>1.7000000000000001E-2</v>
      </c>
    </row>
    <row r="11557" spans="1:5">
      <c r="A11557">
        <v>19671227</v>
      </c>
      <c r="B11557">
        <v>0.67</v>
      </c>
      <c r="C11557">
        <v>0.13</v>
      </c>
      <c r="D11557">
        <v>-0.22</v>
      </c>
      <c r="E11557">
        <v>1.7000000000000001E-2</v>
      </c>
    </row>
    <row r="11558" spans="1:5">
      <c r="A11558">
        <v>19671228</v>
      </c>
      <c r="B11558">
        <v>-0.05</v>
      </c>
      <c r="C11558">
        <v>-0.09</v>
      </c>
      <c r="D11558">
        <v>0.27</v>
      </c>
      <c r="E11558">
        <v>1.7000000000000001E-2</v>
      </c>
    </row>
    <row r="11559" spans="1:5">
      <c r="A11559">
        <v>19671229</v>
      </c>
      <c r="B11559">
        <v>0.64</v>
      </c>
      <c r="C11559">
        <v>0.24</v>
      </c>
      <c r="D11559">
        <v>0.02</v>
      </c>
      <c r="E11559">
        <v>1.7000000000000001E-2</v>
      </c>
    </row>
    <row r="11560" spans="1:5">
      <c r="A11560">
        <v>19680102</v>
      </c>
      <c r="B11560">
        <v>-0.26</v>
      </c>
      <c r="C11560">
        <v>0.23</v>
      </c>
      <c r="D11560">
        <v>1.2</v>
      </c>
      <c r="E11560">
        <v>1.7999999999999999E-2</v>
      </c>
    </row>
    <row r="11561" spans="1:5">
      <c r="A11561">
        <v>19680103</v>
      </c>
      <c r="B11561">
        <v>-0.56000000000000005</v>
      </c>
      <c r="C11561">
        <v>-0.09</v>
      </c>
      <c r="D11561">
        <v>0.84</v>
      </c>
      <c r="E11561">
        <v>1.7999999999999999E-2</v>
      </c>
    </row>
    <row r="11562" spans="1:5">
      <c r="A11562">
        <v>19680104</v>
      </c>
      <c r="B11562">
        <v>-0.3</v>
      </c>
      <c r="C11562">
        <v>-0.02</v>
      </c>
      <c r="D11562">
        <v>0.71</v>
      </c>
      <c r="E11562">
        <v>1.7999999999999999E-2</v>
      </c>
    </row>
    <row r="11563" spans="1:5">
      <c r="A11563">
        <v>19680105</v>
      </c>
      <c r="B11563">
        <v>0.64</v>
      </c>
      <c r="C11563">
        <v>0.52</v>
      </c>
      <c r="D11563">
        <v>0.42</v>
      </c>
      <c r="E11563">
        <v>1.7999999999999999E-2</v>
      </c>
    </row>
    <row r="11564" spans="1:5">
      <c r="A11564">
        <v>19680108</v>
      </c>
      <c r="B11564">
        <v>0.7</v>
      </c>
      <c r="C11564">
        <v>0.12</v>
      </c>
      <c r="D11564">
        <v>0.17</v>
      </c>
      <c r="E11564">
        <v>1.7999999999999999E-2</v>
      </c>
    </row>
    <row r="11565" spans="1:5">
      <c r="A11565">
        <v>19680109</v>
      </c>
      <c r="B11565">
        <v>-0.15</v>
      </c>
      <c r="C11565">
        <v>-0.04</v>
      </c>
      <c r="D11565">
        <v>-0.06</v>
      </c>
      <c r="E11565">
        <v>1.7999999999999999E-2</v>
      </c>
    </row>
    <row r="11566" spans="1:5">
      <c r="A11566">
        <v>19680110</v>
      </c>
      <c r="B11566">
        <v>0.14000000000000001</v>
      </c>
      <c r="C11566">
        <v>0.33</v>
      </c>
      <c r="D11566">
        <v>0.05</v>
      </c>
      <c r="E11566">
        <v>1.7999999999999999E-2</v>
      </c>
    </row>
    <row r="11567" spans="1:5">
      <c r="A11567">
        <v>19680111</v>
      </c>
      <c r="B11567">
        <v>0.26</v>
      </c>
      <c r="C11567">
        <v>0.89</v>
      </c>
      <c r="D11567">
        <v>0.26</v>
      </c>
      <c r="E11567">
        <v>1.7999999999999999E-2</v>
      </c>
    </row>
    <row r="11568" spans="1:5">
      <c r="A11568">
        <v>19680112</v>
      </c>
      <c r="B11568">
        <v>0.2</v>
      </c>
      <c r="C11568">
        <v>0.71</v>
      </c>
      <c r="D11568">
        <v>-0.15</v>
      </c>
      <c r="E11568">
        <v>1.7999999999999999E-2</v>
      </c>
    </row>
    <row r="11569" spans="1:5">
      <c r="A11569">
        <v>19680115</v>
      </c>
      <c r="B11569">
        <v>-0.15</v>
      </c>
      <c r="C11569">
        <v>0.51</v>
      </c>
      <c r="D11569">
        <v>-7.0000000000000007E-2</v>
      </c>
      <c r="E11569">
        <v>1.7999999999999999E-2</v>
      </c>
    </row>
    <row r="11570" spans="1:5">
      <c r="A11570">
        <v>19680116</v>
      </c>
      <c r="B11570">
        <v>-0.56000000000000005</v>
      </c>
      <c r="C11570">
        <v>0.54</v>
      </c>
      <c r="D11570">
        <v>0.23</v>
      </c>
      <c r="E11570">
        <v>1.7999999999999999E-2</v>
      </c>
    </row>
    <row r="11571" spans="1:5">
      <c r="A11571">
        <v>19680117</v>
      </c>
      <c r="B11571">
        <v>-0.1</v>
      </c>
      <c r="C11571">
        <v>0.67</v>
      </c>
      <c r="D11571">
        <v>-0.08</v>
      </c>
      <c r="E11571">
        <v>1.7999999999999999E-2</v>
      </c>
    </row>
    <row r="11572" spans="1:5">
      <c r="A11572">
        <v>19680118</v>
      </c>
      <c r="B11572">
        <v>-0.01</v>
      </c>
      <c r="C11572">
        <v>0.59</v>
      </c>
      <c r="D11572">
        <v>0.13</v>
      </c>
      <c r="E11572">
        <v>1.7999999999999999E-2</v>
      </c>
    </row>
    <row r="11573" spans="1:5">
      <c r="A11573">
        <v>19680119</v>
      </c>
      <c r="B11573">
        <v>-0.34</v>
      </c>
      <c r="C11573">
        <v>0.09</v>
      </c>
      <c r="D11573">
        <v>-0.16</v>
      </c>
      <c r="E11573">
        <v>1.7999999999999999E-2</v>
      </c>
    </row>
    <row r="11574" spans="1:5">
      <c r="A11574">
        <v>19680122</v>
      </c>
      <c r="B11574">
        <v>-1.38</v>
      </c>
      <c r="C11574">
        <v>-0.44</v>
      </c>
      <c r="D11574">
        <v>0.25</v>
      </c>
      <c r="E11574">
        <v>1.7999999999999999E-2</v>
      </c>
    </row>
    <row r="11575" spans="1:5">
      <c r="A11575">
        <v>19680123</v>
      </c>
      <c r="B11575">
        <v>-0.51</v>
      </c>
      <c r="C11575">
        <v>-0.13</v>
      </c>
      <c r="D11575">
        <v>-0.3</v>
      </c>
      <c r="E11575">
        <v>1.7999999999999999E-2</v>
      </c>
    </row>
    <row r="11576" spans="1:5">
      <c r="A11576">
        <v>19680124</v>
      </c>
      <c r="B11576">
        <v>-0.41</v>
      </c>
      <c r="C11576">
        <v>0.24</v>
      </c>
      <c r="D11576">
        <v>0.09</v>
      </c>
      <c r="E11576">
        <v>1.7999999999999999E-2</v>
      </c>
    </row>
    <row r="11577" spans="1:5">
      <c r="A11577">
        <v>19680125</v>
      </c>
      <c r="B11577">
        <v>0.05</v>
      </c>
      <c r="C11577">
        <v>-0.27</v>
      </c>
      <c r="D11577">
        <v>-0.02</v>
      </c>
      <c r="E11577">
        <v>1.7999999999999999E-2</v>
      </c>
    </row>
    <row r="11578" spans="1:5">
      <c r="A11578">
        <v>19680126</v>
      </c>
      <c r="B11578">
        <v>0.21</v>
      </c>
      <c r="C11578">
        <v>0.67</v>
      </c>
      <c r="D11578">
        <v>0.02</v>
      </c>
      <c r="E11578">
        <v>1.7999999999999999E-2</v>
      </c>
    </row>
    <row r="11579" spans="1:5">
      <c r="A11579">
        <v>19680129</v>
      </c>
      <c r="B11579">
        <v>-0.16</v>
      </c>
      <c r="C11579">
        <v>0.02</v>
      </c>
      <c r="D11579">
        <v>0.03</v>
      </c>
      <c r="E11579">
        <v>1.7999999999999999E-2</v>
      </c>
    </row>
    <row r="11580" spans="1:5">
      <c r="A11580">
        <v>19680130</v>
      </c>
      <c r="B11580">
        <v>-0.56000000000000005</v>
      </c>
      <c r="C11580">
        <v>-0.73</v>
      </c>
      <c r="D11580">
        <v>0.75</v>
      </c>
      <c r="E11580">
        <v>1.7999999999999999E-2</v>
      </c>
    </row>
    <row r="11581" spans="1:5">
      <c r="A11581">
        <v>19680131</v>
      </c>
      <c r="B11581">
        <v>-0.83</v>
      </c>
      <c r="C11581">
        <v>-0.38</v>
      </c>
      <c r="D11581">
        <v>0.48</v>
      </c>
      <c r="E11581">
        <v>1.7999999999999999E-2</v>
      </c>
    </row>
    <row r="11582" spans="1:5">
      <c r="A11582">
        <v>19680201</v>
      </c>
      <c r="B11582">
        <v>0.28000000000000003</v>
      </c>
      <c r="C11582">
        <v>-0.51</v>
      </c>
      <c r="D11582">
        <v>0.28999999999999998</v>
      </c>
      <c r="E11582">
        <v>0.02</v>
      </c>
    </row>
    <row r="11583" spans="1:5">
      <c r="A11583">
        <v>19680202</v>
      </c>
      <c r="B11583">
        <v>-0.34</v>
      </c>
      <c r="C11583">
        <v>-7.0000000000000007E-2</v>
      </c>
      <c r="D11583">
        <v>0.36</v>
      </c>
      <c r="E11583">
        <v>0.02</v>
      </c>
    </row>
    <row r="11584" spans="1:5">
      <c r="A11584">
        <v>19680205</v>
      </c>
      <c r="B11584">
        <v>-0.47</v>
      </c>
      <c r="C11584">
        <v>-0.37</v>
      </c>
      <c r="D11584">
        <v>0.28000000000000003</v>
      </c>
      <c r="E11584">
        <v>0.02</v>
      </c>
    </row>
    <row r="11585" spans="1:5">
      <c r="A11585">
        <v>19680206</v>
      </c>
      <c r="B11585">
        <v>7.0000000000000007E-2</v>
      </c>
      <c r="C11585">
        <v>-0.1</v>
      </c>
      <c r="D11585">
        <v>0.09</v>
      </c>
      <c r="E11585">
        <v>0.02</v>
      </c>
    </row>
    <row r="11586" spans="1:5">
      <c r="A11586">
        <v>19680207</v>
      </c>
      <c r="B11586">
        <v>0.15</v>
      </c>
      <c r="C11586">
        <v>-0.01</v>
      </c>
      <c r="D11586">
        <v>0.04</v>
      </c>
      <c r="E11586">
        <v>0.02</v>
      </c>
    </row>
    <row r="11587" spans="1:5">
      <c r="A11587">
        <v>19680208</v>
      </c>
      <c r="B11587">
        <v>-1.42</v>
      </c>
      <c r="C11587">
        <v>-0.96</v>
      </c>
      <c r="D11587">
        <v>7.0000000000000007E-2</v>
      </c>
      <c r="E11587">
        <v>0.02</v>
      </c>
    </row>
    <row r="11588" spans="1:5">
      <c r="A11588">
        <v>19680209</v>
      </c>
      <c r="B11588">
        <v>-1.19</v>
      </c>
      <c r="C11588">
        <v>-0.68</v>
      </c>
      <c r="D11588">
        <v>0.17</v>
      </c>
      <c r="E11588">
        <v>0.02</v>
      </c>
    </row>
    <row r="11589" spans="1:5">
      <c r="A11589">
        <v>19680213</v>
      </c>
      <c r="B11589">
        <v>-1.05</v>
      </c>
      <c r="C11589">
        <v>-0.89</v>
      </c>
      <c r="D11589">
        <v>0.28000000000000003</v>
      </c>
      <c r="E11589">
        <v>0.02</v>
      </c>
    </row>
    <row r="11590" spans="1:5">
      <c r="A11590">
        <v>19680214</v>
      </c>
      <c r="B11590">
        <v>1.25</v>
      </c>
      <c r="C11590">
        <v>0.35</v>
      </c>
      <c r="D11590">
        <v>-0.77</v>
      </c>
      <c r="E11590">
        <v>0.02</v>
      </c>
    </row>
    <row r="11591" spans="1:5">
      <c r="A11591">
        <v>19680215</v>
      </c>
      <c r="B11591">
        <v>0.24</v>
      </c>
      <c r="C11591">
        <v>0.54</v>
      </c>
      <c r="D11591">
        <v>0.24</v>
      </c>
      <c r="E11591">
        <v>0.02</v>
      </c>
    </row>
    <row r="11592" spans="1:5">
      <c r="A11592">
        <v>19680216</v>
      </c>
      <c r="B11592">
        <v>-0.39</v>
      </c>
      <c r="C11592">
        <v>0.02</v>
      </c>
      <c r="D11592">
        <v>0.34</v>
      </c>
      <c r="E11592">
        <v>0.02</v>
      </c>
    </row>
    <row r="11593" spans="1:5">
      <c r="A11593">
        <v>19680219</v>
      </c>
      <c r="B11593">
        <v>0.35</v>
      </c>
      <c r="C11593">
        <v>0.17</v>
      </c>
      <c r="D11593">
        <v>-0.36</v>
      </c>
      <c r="E11593">
        <v>0.02</v>
      </c>
    </row>
    <row r="11594" spans="1:5">
      <c r="A11594">
        <v>19680220</v>
      </c>
      <c r="B11594">
        <v>0.62</v>
      </c>
      <c r="C11594">
        <v>0.44</v>
      </c>
      <c r="D11594">
        <v>-0.23</v>
      </c>
      <c r="E11594">
        <v>0.02</v>
      </c>
    </row>
    <row r="11595" spans="1:5">
      <c r="A11595">
        <v>19680221</v>
      </c>
      <c r="B11595">
        <v>0.42</v>
      </c>
      <c r="C11595">
        <v>0.27</v>
      </c>
      <c r="D11595">
        <v>-0.47</v>
      </c>
      <c r="E11595">
        <v>0.02</v>
      </c>
    </row>
    <row r="11596" spans="1:5">
      <c r="A11596">
        <v>19680223</v>
      </c>
      <c r="B11596">
        <v>-0.48</v>
      </c>
      <c r="C11596">
        <v>-0.25</v>
      </c>
      <c r="D11596">
        <v>0.24</v>
      </c>
      <c r="E11596">
        <v>0.02</v>
      </c>
    </row>
    <row r="11597" spans="1:5">
      <c r="A11597">
        <v>19680226</v>
      </c>
      <c r="B11597">
        <v>-0.79</v>
      </c>
      <c r="C11597">
        <v>-0.62</v>
      </c>
      <c r="D11597">
        <v>0.23</v>
      </c>
      <c r="E11597">
        <v>0.02</v>
      </c>
    </row>
    <row r="11598" spans="1:5">
      <c r="A11598">
        <v>19680227</v>
      </c>
      <c r="B11598">
        <v>0.4</v>
      </c>
      <c r="C11598">
        <v>-0.02</v>
      </c>
      <c r="D11598">
        <v>-0.11</v>
      </c>
      <c r="E11598">
        <v>0.02</v>
      </c>
    </row>
    <row r="11599" spans="1:5">
      <c r="A11599">
        <v>19680228</v>
      </c>
      <c r="B11599">
        <v>-0.54</v>
      </c>
      <c r="C11599">
        <v>0.14000000000000001</v>
      </c>
      <c r="D11599">
        <v>0.11</v>
      </c>
      <c r="E11599">
        <v>0.02</v>
      </c>
    </row>
    <row r="11600" spans="1:5">
      <c r="A11600">
        <v>19680229</v>
      </c>
      <c r="B11600">
        <v>-0.88</v>
      </c>
      <c r="C11600">
        <v>-0.44</v>
      </c>
      <c r="D11600">
        <v>0.31</v>
      </c>
      <c r="E11600">
        <v>0.02</v>
      </c>
    </row>
    <row r="11601" spans="1:5">
      <c r="A11601">
        <v>19680301</v>
      </c>
      <c r="B11601">
        <v>-0.45</v>
      </c>
      <c r="C11601">
        <v>-0.66</v>
      </c>
      <c r="D11601">
        <v>0.21</v>
      </c>
      <c r="E11601">
        <v>1.7999999999999999E-2</v>
      </c>
    </row>
    <row r="11602" spans="1:5">
      <c r="A11602">
        <v>19680304</v>
      </c>
      <c r="B11602">
        <v>-1.55</v>
      </c>
      <c r="C11602">
        <v>-1.1299999999999999</v>
      </c>
      <c r="D11602">
        <v>0.96</v>
      </c>
      <c r="E11602">
        <v>1.7999999999999999E-2</v>
      </c>
    </row>
    <row r="11603" spans="1:5">
      <c r="A11603">
        <v>19680305</v>
      </c>
      <c r="B11603">
        <v>-0.42</v>
      </c>
      <c r="C11603">
        <v>-0.97</v>
      </c>
      <c r="D11603">
        <v>-0.18</v>
      </c>
      <c r="E11603">
        <v>1.7999999999999999E-2</v>
      </c>
    </row>
    <row r="11604" spans="1:5">
      <c r="A11604">
        <v>19680306</v>
      </c>
      <c r="B11604">
        <v>1.8</v>
      </c>
      <c r="C11604">
        <v>0.56999999999999995</v>
      </c>
      <c r="D11604">
        <v>-0.25</v>
      </c>
      <c r="E11604">
        <v>1.7999999999999999E-2</v>
      </c>
    </row>
    <row r="11605" spans="1:5">
      <c r="A11605">
        <v>19680307</v>
      </c>
      <c r="B11605">
        <v>-0.16</v>
      </c>
      <c r="C11605">
        <v>0.49</v>
      </c>
      <c r="D11605">
        <v>0.01</v>
      </c>
      <c r="E11605">
        <v>1.7999999999999999E-2</v>
      </c>
    </row>
    <row r="11606" spans="1:5">
      <c r="A11606">
        <v>19680308</v>
      </c>
      <c r="B11606">
        <v>-0.1</v>
      </c>
      <c r="C11606">
        <v>-0.12</v>
      </c>
      <c r="D11606">
        <v>0.04</v>
      </c>
      <c r="E11606">
        <v>1.7999999999999999E-2</v>
      </c>
    </row>
    <row r="11607" spans="1:5">
      <c r="A11607">
        <v>19680311</v>
      </c>
      <c r="B11607">
        <v>1.35</v>
      </c>
      <c r="C11607">
        <v>0.54</v>
      </c>
      <c r="D11607">
        <v>-0.28999999999999998</v>
      </c>
      <c r="E11607">
        <v>1.7999999999999999E-2</v>
      </c>
    </row>
    <row r="11608" spans="1:5">
      <c r="A11608">
        <v>19680312</v>
      </c>
      <c r="B11608">
        <v>0.18</v>
      </c>
      <c r="C11608">
        <v>0.55000000000000004</v>
      </c>
      <c r="D11608">
        <v>-0.21</v>
      </c>
      <c r="E11608">
        <v>1.7999999999999999E-2</v>
      </c>
    </row>
    <row r="11609" spans="1:5">
      <c r="A11609">
        <v>19680313</v>
      </c>
      <c r="B11609">
        <v>-0.18</v>
      </c>
      <c r="C11609">
        <v>0.34</v>
      </c>
      <c r="D11609">
        <v>0.19</v>
      </c>
      <c r="E11609">
        <v>1.7999999999999999E-2</v>
      </c>
    </row>
    <row r="11610" spans="1:5">
      <c r="A11610">
        <v>19680314</v>
      </c>
      <c r="B11610">
        <v>-2.09</v>
      </c>
      <c r="C11610">
        <v>-0.89</v>
      </c>
      <c r="D11610">
        <v>0.19</v>
      </c>
      <c r="E11610">
        <v>1.7999999999999999E-2</v>
      </c>
    </row>
    <row r="11611" spans="1:5">
      <c r="A11611">
        <v>19680315</v>
      </c>
      <c r="B11611">
        <v>0.77</v>
      </c>
      <c r="C11611">
        <v>-0.38</v>
      </c>
      <c r="D11611">
        <v>-0.37</v>
      </c>
      <c r="E11611">
        <v>1.7999999999999999E-2</v>
      </c>
    </row>
    <row r="11612" spans="1:5">
      <c r="A11612">
        <v>19680318</v>
      </c>
      <c r="B11612">
        <v>0.65</v>
      </c>
      <c r="C11612">
        <v>0.59</v>
      </c>
      <c r="D11612">
        <v>-0.41</v>
      </c>
      <c r="E11612">
        <v>1.7999999999999999E-2</v>
      </c>
    </row>
    <row r="11613" spans="1:5">
      <c r="A11613">
        <v>19680319</v>
      </c>
      <c r="B11613">
        <v>-0.64</v>
      </c>
      <c r="C11613">
        <v>0.06</v>
      </c>
      <c r="D11613">
        <v>0.28000000000000003</v>
      </c>
      <c r="E11613">
        <v>1.7999999999999999E-2</v>
      </c>
    </row>
    <row r="11614" spans="1:5">
      <c r="A11614">
        <v>19680320</v>
      </c>
      <c r="B11614">
        <v>-0.08</v>
      </c>
      <c r="C11614">
        <v>-7.0000000000000007E-2</v>
      </c>
      <c r="D11614">
        <v>-0.16</v>
      </c>
      <c r="E11614">
        <v>1.7999999999999999E-2</v>
      </c>
    </row>
    <row r="11615" spans="1:5">
      <c r="A11615">
        <v>19680321</v>
      </c>
      <c r="B11615">
        <v>-0.81</v>
      </c>
      <c r="C11615">
        <v>-0.25</v>
      </c>
      <c r="D11615">
        <v>0.23</v>
      </c>
      <c r="E11615">
        <v>1.7999999999999999E-2</v>
      </c>
    </row>
    <row r="11616" spans="1:5">
      <c r="A11616">
        <v>19680322</v>
      </c>
      <c r="B11616">
        <v>0.01</v>
      </c>
      <c r="C11616">
        <v>-0.35</v>
      </c>
      <c r="D11616">
        <v>0.17</v>
      </c>
      <c r="E11616">
        <v>1.7999999999999999E-2</v>
      </c>
    </row>
    <row r="11617" spans="1:5">
      <c r="A11617">
        <v>19680325</v>
      </c>
      <c r="B11617">
        <v>-0.13</v>
      </c>
      <c r="C11617">
        <v>-0.19</v>
      </c>
      <c r="D11617">
        <v>0.02</v>
      </c>
      <c r="E11617">
        <v>1.7999999999999999E-2</v>
      </c>
    </row>
    <row r="11618" spans="1:5">
      <c r="A11618">
        <v>19680326</v>
      </c>
      <c r="B11618">
        <v>0.66</v>
      </c>
      <c r="C11618">
        <v>0.23</v>
      </c>
      <c r="D11618">
        <v>-0.44</v>
      </c>
      <c r="E11618">
        <v>1.7999999999999999E-2</v>
      </c>
    </row>
    <row r="11619" spans="1:5">
      <c r="A11619">
        <v>19680327</v>
      </c>
      <c r="B11619">
        <v>0.85</v>
      </c>
      <c r="C11619">
        <v>0.27</v>
      </c>
      <c r="D11619">
        <v>-0.5</v>
      </c>
      <c r="E11619">
        <v>1.7999999999999999E-2</v>
      </c>
    </row>
    <row r="11620" spans="1:5">
      <c r="A11620">
        <v>19680328</v>
      </c>
      <c r="B11620">
        <v>-0.08</v>
      </c>
      <c r="C11620">
        <v>0.1</v>
      </c>
      <c r="D11620">
        <v>0.12</v>
      </c>
      <c r="E11620">
        <v>1.7999999999999999E-2</v>
      </c>
    </row>
    <row r="11621" spans="1:5">
      <c r="A11621">
        <v>19680329</v>
      </c>
      <c r="B11621">
        <v>0.7</v>
      </c>
      <c r="C11621">
        <v>0.11</v>
      </c>
      <c r="D11621">
        <v>-0.32</v>
      </c>
      <c r="E11621">
        <v>1.7999999999999999E-2</v>
      </c>
    </row>
    <row r="11622" spans="1:5">
      <c r="A11622">
        <v>19680401</v>
      </c>
      <c r="B11622">
        <v>2.38</v>
      </c>
      <c r="C11622">
        <v>-0.46</v>
      </c>
      <c r="D11622">
        <v>-0.79</v>
      </c>
      <c r="E11622">
        <v>2.1000000000000001E-2</v>
      </c>
    </row>
    <row r="11623" spans="1:5">
      <c r="A11623">
        <v>19680402</v>
      </c>
      <c r="B11623">
        <v>0.2</v>
      </c>
      <c r="C11623">
        <v>0.14000000000000001</v>
      </c>
      <c r="D11623">
        <v>0.08</v>
      </c>
      <c r="E11623">
        <v>2.1000000000000001E-2</v>
      </c>
    </row>
    <row r="11624" spans="1:5">
      <c r="A11624">
        <v>19680403</v>
      </c>
      <c r="B11624">
        <v>0.87</v>
      </c>
      <c r="C11624">
        <v>-0.17</v>
      </c>
      <c r="D11624">
        <v>-0.21</v>
      </c>
      <c r="E11624">
        <v>2.1000000000000001E-2</v>
      </c>
    </row>
    <row r="11625" spans="1:5">
      <c r="A11625">
        <v>19680404</v>
      </c>
      <c r="B11625">
        <v>0.46</v>
      </c>
      <c r="C11625">
        <v>0.15</v>
      </c>
      <c r="D11625">
        <v>0.14000000000000001</v>
      </c>
      <c r="E11625">
        <v>2.1000000000000001E-2</v>
      </c>
    </row>
    <row r="11626" spans="1:5">
      <c r="A11626">
        <v>19680405</v>
      </c>
      <c r="B11626">
        <v>-0.54</v>
      </c>
      <c r="C11626">
        <v>0.33</v>
      </c>
      <c r="D11626">
        <v>0.09</v>
      </c>
      <c r="E11626">
        <v>2.1000000000000001E-2</v>
      </c>
    </row>
    <row r="11627" spans="1:5">
      <c r="A11627">
        <v>19680408</v>
      </c>
      <c r="B11627">
        <v>1.73</v>
      </c>
      <c r="C11627">
        <v>0</v>
      </c>
      <c r="D11627">
        <v>-0.1</v>
      </c>
      <c r="E11627">
        <v>2.1000000000000001E-2</v>
      </c>
    </row>
    <row r="11628" spans="1:5">
      <c r="A11628">
        <v>19680410</v>
      </c>
      <c r="B11628">
        <v>0.73</v>
      </c>
      <c r="C11628">
        <v>0.01</v>
      </c>
      <c r="D11628">
        <v>-0.14000000000000001</v>
      </c>
      <c r="E11628">
        <v>2.1000000000000001E-2</v>
      </c>
    </row>
    <row r="11629" spans="1:5">
      <c r="A11629">
        <v>19680411</v>
      </c>
      <c r="B11629">
        <v>0.95</v>
      </c>
      <c r="C11629">
        <v>0.15</v>
      </c>
      <c r="D11629">
        <v>0.26</v>
      </c>
      <c r="E11629">
        <v>2.1000000000000001E-2</v>
      </c>
    </row>
    <row r="11630" spans="1:5">
      <c r="A11630">
        <v>19680415</v>
      </c>
      <c r="B11630">
        <v>0.2</v>
      </c>
      <c r="C11630">
        <v>0.6</v>
      </c>
      <c r="D11630">
        <v>-0.04</v>
      </c>
      <c r="E11630">
        <v>2.1000000000000001E-2</v>
      </c>
    </row>
    <row r="11631" spans="1:5">
      <c r="A11631">
        <v>19680416</v>
      </c>
      <c r="B11631">
        <v>0.15</v>
      </c>
      <c r="C11631">
        <v>0.78</v>
      </c>
      <c r="D11631">
        <v>0.05</v>
      </c>
      <c r="E11631">
        <v>2.1000000000000001E-2</v>
      </c>
    </row>
    <row r="11632" spans="1:5">
      <c r="A11632">
        <v>19680417</v>
      </c>
      <c r="B11632">
        <v>0.3</v>
      </c>
      <c r="C11632">
        <v>0.54</v>
      </c>
      <c r="D11632">
        <v>0.41</v>
      </c>
      <c r="E11632">
        <v>2.1000000000000001E-2</v>
      </c>
    </row>
    <row r="11633" spans="1:5">
      <c r="A11633">
        <v>19680418</v>
      </c>
      <c r="B11633">
        <v>0.31</v>
      </c>
      <c r="C11633">
        <v>0.4</v>
      </c>
      <c r="D11633">
        <v>0.5</v>
      </c>
      <c r="E11633">
        <v>2.1000000000000001E-2</v>
      </c>
    </row>
    <row r="11634" spans="1:5">
      <c r="A11634">
        <v>19680419</v>
      </c>
      <c r="B11634">
        <v>-1.23</v>
      </c>
      <c r="C11634">
        <v>0.14000000000000001</v>
      </c>
      <c r="D11634">
        <v>-0.45</v>
      </c>
      <c r="E11634">
        <v>2.1000000000000001E-2</v>
      </c>
    </row>
    <row r="11635" spans="1:5">
      <c r="A11635">
        <v>19680422</v>
      </c>
      <c r="B11635">
        <v>-0.49</v>
      </c>
      <c r="C11635">
        <v>0.39</v>
      </c>
      <c r="D11635">
        <v>-0.26</v>
      </c>
      <c r="E11635">
        <v>2.1000000000000001E-2</v>
      </c>
    </row>
    <row r="11636" spans="1:5">
      <c r="A11636">
        <v>19680423</v>
      </c>
      <c r="B11636">
        <v>1.28</v>
      </c>
      <c r="C11636">
        <v>0.53</v>
      </c>
      <c r="D11636">
        <v>-0.51</v>
      </c>
      <c r="E11636">
        <v>2.1000000000000001E-2</v>
      </c>
    </row>
    <row r="11637" spans="1:5">
      <c r="A11637">
        <v>19680424</v>
      </c>
      <c r="B11637">
        <v>0.27</v>
      </c>
      <c r="C11637">
        <v>0.49</v>
      </c>
      <c r="D11637">
        <v>-0.02</v>
      </c>
      <c r="E11637">
        <v>2.1000000000000001E-2</v>
      </c>
    </row>
    <row r="11638" spans="1:5">
      <c r="A11638">
        <v>19680425</v>
      </c>
      <c r="B11638">
        <v>0.34</v>
      </c>
      <c r="C11638">
        <v>0.39</v>
      </c>
      <c r="D11638">
        <v>-0.06</v>
      </c>
      <c r="E11638">
        <v>2.1000000000000001E-2</v>
      </c>
    </row>
    <row r="11639" spans="1:5">
      <c r="A11639">
        <v>19680426</v>
      </c>
      <c r="B11639">
        <v>0.34</v>
      </c>
      <c r="C11639">
        <v>0.26</v>
      </c>
      <c r="D11639">
        <v>-0.13</v>
      </c>
      <c r="E11639">
        <v>2.1000000000000001E-2</v>
      </c>
    </row>
    <row r="11640" spans="1:5">
      <c r="A11640">
        <v>19680429</v>
      </c>
      <c r="B11640">
        <v>0.3</v>
      </c>
      <c r="C11640">
        <v>0.16</v>
      </c>
      <c r="D11640">
        <v>0.06</v>
      </c>
      <c r="E11640">
        <v>2.1000000000000001E-2</v>
      </c>
    </row>
    <row r="11641" spans="1:5">
      <c r="A11641">
        <v>19680430</v>
      </c>
      <c r="B11641">
        <v>0.14000000000000001</v>
      </c>
      <c r="C11641">
        <v>0.28999999999999998</v>
      </c>
      <c r="D11641">
        <v>0.25</v>
      </c>
      <c r="E11641">
        <v>2.1000000000000001E-2</v>
      </c>
    </row>
    <row r="11642" spans="1:5">
      <c r="A11642">
        <v>19680501</v>
      </c>
      <c r="B11642">
        <v>0.32</v>
      </c>
      <c r="C11642">
        <v>0.09</v>
      </c>
      <c r="D11642">
        <v>0.21</v>
      </c>
      <c r="E11642">
        <v>0.02</v>
      </c>
    </row>
    <row r="11643" spans="1:5">
      <c r="A11643">
        <v>19680502</v>
      </c>
      <c r="B11643">
        <v>0.62</v>
      </c>
      <c r="C11643">
        <v>-0.01</v>
      </c>
      <c r="D11643">
        <v>-0.13</v>
      </c>
      <c r="E11643">
        <v>0.02</v>
      </c>
    </row>
    <row r="11644" spans="1:5">
      <c r="A11644">
        <v>19680503</v>
      </c>
      <c r="B11644">
        <v>0.08</v>
      </c>
      <c r="C11644">
        <v>0</v>
      </c>
      <c r="D11644">
        <v>-0.38</v>
      </c>
      <c r="E11644">
        <v>0.02</v>
      </c>
    </row>
    <row r="11645" spans="1:5">
      <c r="A11645">
        <v>19680506</v>
      </c>
      <c r="B11645">
        <v>-0.18</v>
      </c>
      <c r="C11645">
        <v>0.24</v>
      </c>
      <c r="D11645">
        <v>0.24</v>
      </c>
      <c r="E11645">
        <v>0.02</v>
      </c>
    </row>
    <row r="11646" spans="1:5">
      <c r="A11646">
        <v>19680507</v>
      </c>
      <c r="B11646">
        <v>0.56999999999999995</v>
      </c>
      <c r="C11646">
        <v>0.3</v>
      </c>
      <c r="D11646">
        <v>0.35</v>
      </c>
      <c r="E11646">
        <v>0.02</v>
      </c>
    </row>
    <row r="11647" spans="1:5">
      <c r="A11647">
        <v>19680508</v>
      </c>
      <c r="B11647">
        <v>0.06</v>
      </c>
      <c r="C11647">
        <v>0.43</v>
      </c>
      <c r="D11647">
        <v>-0.18</v>
      </c>
      <c r="E11647">
        <v>0.02</v>
      </c>
    </row>
    <row r="11648" spans="1:5">
      <c r="A11648">
        <v>19680509</v>
      </c>
      <c r="B11648">
        <v>-0.52</v>
      </c>
      <c r="C11648">
        <v>-0.11</v>
      </c>
      <c r="D11648">
        <v>-0.08</v>
      </c>
      <c r="E11648">
        <v>0.02</v>
      </c>
    </row>
    <row r="11649" spans="1:5">
      <c r="A11649">
        <v>19680510</v>
      </c>
      <c r="B11649">
        <v>0.34</v>
      </c>
      <c r="C11649">
        <v>0.71</v>
      </c>
      <c r="D11649">
        <v>0.1</v>
      </c>
      <c r="E11649">
        <v>0.02</v>
      </c>
    </row>
    <row r="11650" spans="1:5">
      <c r="A11650">
        <v>19680513</v>
      </c>
      <c r="B11650">
        <v>-0.17</v>
      </c>
      <c r="C11650">
        <v>0.57999999999999996</v>
      </c>
      <c r="D11650">
        <v>-0.06</v>
      </c>
      <c r="E11650">
        <v>0.02</v>
      </c>
    </row>
    <row r="11651" spans="1:5">
      <c r="A11651">
        <v>19680514</v>
      </c>
      <c r="B11651">
        <v>-7.0000000000000007E-2</v>
      </c>
      <c r="C11651">
        <v>0.19</v>
      </c>
      <c r="D11651">
        <v>0.19</v>
      </c>
      <c r="E11651">
        <v>0.02</v>
      </c>
    </row>
    <row r="11652" spans="1:5">
      <c r="A11652">
        <v>19680515</v>
      </c>
      <c r="B11652">
        <v>-0.06</v>
      </c>
      <c r="C11652">
        <v>0.28000000000000003</v>
      </c>
      <c r="D11652">
        <v>0.03</v>
      </c>
      <c r="E11652">
        <v>0.02</v>
      </c>
    </row>
    <row r="11653" spans="1:5">
      <c r="A11653">
        <v>19680516</v>
      </c>
      <c r="B11653">
        <v>-0.44</v>
      </c>
      <c r="C11653">
        <v>0.02</v>
      </c>
      <c r="D11653">
        <v>0.41</v>
      </c>
      <c r="E11653">
        <v>0.02</v>
      </c>
    </row>
    <row r="11654" spans="1:5">
      <c r="A11654">
        <v>19680517</v>
      </c>
      <c r="B11654">
        <v>-0.59</v>
      </c>
      <c r="C11654">
        <v>0.3</v>
      </c>
      <c r="D11654">
        <v>0.38</v>
      </c>
      <c r="E11654">
        <v>0.02</v>
      </c>
    </row>
    <row r="11655" spans="1:5">
      <c r="A11655">
        <v>19680520</v>
      </c>
      <c r="B11655">
        <v>-0.47</v>
      </c>
      <c r="C11655">
        <v>0.04</v>
      </c>
      <c r="D11655">
        <v>0.08</v>
      </c>
      <c r="E11655">
        <v>0.02</v>
      </c>
    </row>
    <row r="11656" spans="1:5">
      <c r="A11656">
        <v>19680521</v>
      </c>
      <c r="B11656">
        <v>0.57999999999999996</v>
      </c>
      <c r="C11656">
        <v>0.49</v>
      </c>
      <c r="D11656">
        <v>-7.0000000000000007E-2</v>
      </c>
      <c r="E11656">
        <v>0.02</v>
      </c>
    </row>
    <row r="11657" spans="1:5">
      <c r="A11657">
        <v>19680522</v>
      </c>
      <c r="B11657">
        <v>0.32</v>
      </c>
      <c r="C11657">
        <v>0.64</v>
      </c>
      <c r="D11657">
        <v>0.27</v>
      </c>
      <c r="E11657">
        <v>0.02</v>
      </c>
    </row>
    <row r="11658" spans="1:5">
      <c r="A11658">
        <v>19680523</v>
      </c>
      <c r="B11658">
        <v>-0.13</v>
      </c>
      <c r="C11658">
        <v>0.46</v>
      </c>
      <c r="D11658">
        <v>-0.23</v>
      </c>
      <c r="E11658">
        <v>0.02</v>
      </c>
    </row>
    <row r="11659" spans="1:5">
      <c r="A11659">
        <v>19680524</v>
      </c>
      <c r="B11659">
        <v>0.31</v>
      </c>
      <c r="C11659">
        <v>0.26</v>
      </c>
      <c r="D11659">
        <v>0.32</v>
      </c>
      <c r="E11659">
        <v>0.02</v>
      </c>
    </row>
    <row r="11660" spans="1:5">
      <c r="A11660">
        <v>19680527</v>
      </c>
      <c r="B11660">
        <v>-0.04</v>
      </c>
      <c r="C11660">
        <v>0.79</v>
      </c>
      <c r="D11660">
        <v>-0.3</v>
      </c>
      <c r="E11660">
        <v>0.02</v>
      </c>
    </row>
    <row r="11661" spans="1:5">
      <c r="A11661">
        <v>19680528</v>
      </c>
      <c r="B11661">
        <v>0.62</v>
      </c>
      <c r="C11661">
        <v>0.18</v>
      </c>
      <c r="D11661">
        <v>-0.47</v>
      </c>
      <c r="E11661">
        <v>0.02</v>
      </c>
    </row>
    <row r="11662" spans="1:5">
      <c r="A11662">
        <v>19680529</v>
      </c>
      <c r="B11662">
        <v>0.32</v>
      </c>
      <c r="C11662">
        <v>0.13</v>
      </c>
      <c r="D11662">
        <v>-0.02</v>
      </c>
      <c r="E11662">
        <v>0.02</v>
      </c>
    </row>
    <row r="11663" spans="1:5">
      <c r="A11663">
        <v>19680531</v>
      </c>
      <c r="B11663">
        <v>0.76</v>
      </c>
      <c r="C11663">
        <v>0.09</v>
      </c>
      <c r="D11663">
        <v>0.2</v>
      </c>
      <c r="E11663">
        <v>0.02</v>
      </c>
    </row>
    <row r="11664" spans="1:5">
      <c r="A11664">
        <v>19680603</v>
      </c>
      <c r="B11664">
        <v>1.25</v>
      </c>
      <c r="C11664">
        <v>-0.06</v>
      </c>
      <c r="D11664">
        <v>-0.33</v>
      </c>
      <c r="E11664">
        <v>2.5000000000000001E-2</v>
      </c>
    </row>
    <row r="11665" spans="1:5">
      <c r="A11665">
        <v>19680604</v>
      </c>
      <c r="B11665">
        <v>0.53</v>
      </c>
      <c r="C11665">
        <v>0.3</v>
      </c>
      <c r="D11665">
        <v>0.32</v>
      </c>
      <c r="E11665">
        <v>2.5000000000000001E-2</v>
      </c>
    </row>
    <row r="11666" spans="1:5">
      <c r="A11666">
        <v>19680605</v>
      </c>
      <c r="B11666">
        <v>-0.47</v>
      </c>
      <c r="C11666">
        <v>-0.19</v>
      </c>
      <c r="D11666">
        <v>0.2</v>
      </c>
      <c r="E11666">
        <v>2.5000000000000001E-2</v>
      </c>
    </row>
    <row r="11667" spans="1:5">
      <c r="A11667">
        <v>19680606</v>
      </c>
      <c r="B11667">
        <v>0.9</v>
      </c>
      <c r="C11667">
        <v>0.42</v>
      </c>
      <c r="D11667">
        <v>0.01</v>
      </c>
      <c r="E11667">
        <v>2.5000000000000001E-2</v>
      </c>
    </row>
    <row r="11668" spans="1:5">
      <c r="A11668">
        <v>19680607</v>
      </c>
      <c r="B11668">
        <v>0.67</v>
      </c>
      <c r="C11668">
        <v>0.39</v>
      </c>
      <c r="D11668">
        <v>-0.17</v>
      </c>
      <c r="E11668">
        <v>2.5000000000000001E-2</v>
      </c>
    </row>
    <row r="11669" spans="1:5">
      <c r="A11669">
        <v>19680610</v>
      </c>
      <c r="B11669">
        <v>0.1</v>
      </c>
      <c r="C11669">
        <v>-0.02</v>
      </c>
      <c r="D11669">
        <v>-0.12</v>
      </c>
      <c r="E11669">
        <v>2.5000000000000001E-2</v>
      </c>
    </row>
    <row r="11670" spans="1:5">
      <c r="A11670">
        <v>19680611</v>
      </c>
      <c r="B11670">
        <v>0.23</v>
      </c>
      <c r="C11670">
        <v>0.2</v>
      </c>
      <c r="D11670">
        <v>0.28000000000000003</v>
      </c>
      <c r="E11670">
        <v>2.5000000000000001E-2</v>
      </c>
    </row>
    <row r="11671" spans="1:5">
      <c r="A11671">
        <v>19680613</v>
      </c>
      <c r="B11671">
        <v>-0.44</v>
      </c>
      <c r="C11671">
        <v>-0.13</v>
      </c>
      <c r="D11671">
        <v>-0.24</v>
      </c>
      <c r="E11671">
        <v>2.5000000000000001E-2</v>
      </c>
    </row>
    <row r="11672" spans="1:5">
      <c r="A11672">
        <v>19680614</v>
      </c>
      <c r="B11672">
        <v>-0.16</v>
      </c>
      <c r="C11672">
        <v>-0.08</v>
      </c>
      <c r="D11672">
        <v>-0.11</v>
      </c>
      <c r="E11672">
        <v>2.5000000000000001E-2</v>
      </c>
    </row>
    <row r="11673" spans="1:5">
      <c r="A11673">
        <v>19680617</v>
      </c>
      <c r="B11673">
        <v>-1.1200000000000001</v>
      </c>
      <c r="C11673">
        <v>-0.43</v>
      </c>
      <c r="D11673">
        <v>-0.02</v>
      </c>
      <c r="E11673">
        <v>2.5000000000000001E-2</v>
      </c>
    </row>
    <row r="11674" spans="1:5">
      <c r="A11674">
        <v>19680618</v>
      </c>
      <c r="B11674">
        <v>-0.12</v>
      </c>
      <c r="C11674">
        <v>0.14000000000000001</v>
      </c>
      <c r="D11674">
        <v>-0.06</v>
      </c>
      <c r="E11674">
        <v>2.5000000000000001E-2</v>
      </c>
    </row>
    <row r="11675" spans="1:5">
      <c r="A11675">
        <v>19680620</v>
      </c>
      <c r="B11675">
        <v>0.51</v>
      </c>
      <c r="C11675">
        <v>-0.28999999999999998</v>
      </c>
      <c r="D11675">
        <v>-0.1</v>
      </c>
      <c r="E11675">
        <v>2.5000000000000001E-2</v>
      </c>
    </row>
    <row r="11676" spans="1:5">
      <c r="A11676">
        <v>19680621</v>
      </c>
      <c r="B11676">
        <v>0.14000000000000001</v>
      </c>
      <c r="C11676">
        <v>-0.15</v>
      </c>
      <c r="D11676">
        <v>0.26</v>
      </c>
      <c r="E11676">
        <v>2.5000000000000001E-2</v>
      </c>
    </row>
    <row r="11677" spans="1:5">
      <c r="A11677">
        <v>19680624</v>
      </c>
      <c r="B11677">
        <v>-0.39</v>
      </c>
      <c r="C11677">
        <v>-0.32</v>
      </c>
      <c r="D11677">
        <v>0.32</v>
      </c>
      <c r="E11677">
        <v>2.5000000000000001E-2</v>
      </c>
    </row>
    <row r="11678" spans="1:5">
      <c r="A11678">
        <v>19680625</v>
      </c>
      <c r="B11678">
        <v>-0.44</v>
      </c>
      <c r="C11678">
        <v>-0.35</v>
      </c>
      <c r="D11678">
        <v>-0.03</v>
      </c>
      <c r="E11678">
        <v>2.5000000000000001E-2</v>
      </c>
    </row>
    <row r="11679" spans="1:5">
      <c r="A11679">
        <v>19680627</v>
      </c>
      <c r="B11679">
        <v>-0.17</v>
      </c>
      <c r="C11679">
        <v>0.04</v>
      </c>
      <c r="D11679">
        <v>-0.04</v>
      </c>
      <c r="E11679">
        <v>2.5000000000000001E-2</v>
      </c>
    </row>
    <row r="11680" spans="1:5">
      <c r="A11680">
        <v>19680628</v>
      </c>
      <c r="B11680">
        <v>-0.34</v>
      </c>
      <c r="C11680">
        <v>0.36</v>
      </c>
      <c r="D11680">
        <v>0.43</v>
      </c>
      <c r="E11680">
        <v>2.5000000000000001E-2</v>
      </c>
    </row>
    <row r="11681" spans="1:5">
      <c r="A11681">
        <v>19680701</v>
      </c>
      <c r="B11681">
        <v>-0.23</v>
      </c>
      <c r="C11681">
        <v>0.01</v>
      </c>
      <c r="D11681">
        <v>0.6</v>
      </c>
      <c r="E11681">
        <v>2.8000000000000001E-2</v>
      </c>
    </row>
    <row r="11682" spans="1:5">
      <c r="A11682">
        <v>19680702</v>
      </c>
      <c r="B11682">
        <v>0.41</v>
      </c>
      <c r="C11682">
        <v>0.35</v>
      </c>
      <c r="D11682">
        <v>-0.41</v>
      </c>
      <c r="E11682">
        <v>2.8000000000000001E-2</v>
      </c>
    </row>
    <row r="11683" spans="1:5">
      <c r="A11683">
        <v>19680703</v>
      </c>
      <c r="B11683">
        <v>1.25</v>
      </c>
      <c r="C11683">
        <v>0.46</v>
      </c>
      <c r="D11683">
        <v>-0.53</v>
      </c>
      <c r="E11683">
        <v>2.8000000000000001E-2</v>
      </c>
    </row>
    <row r="11684" spans="1:5">
      <c r="A11684">
        <v>19680708</v>
      </c>
      <c r="B11684">
        <v>1.06</v>
      </c>
      <c r="C11684">
        <v>0.28999999999999998</v>
      </c>
      <c r="D11684">
        <v>-0.36</v>
      </c>
      <c r="E11684">
        <v>2.8000000000000001E-2</v>
      </c>
    </row>
    <row r="11685" spans="1:5">
      <c r="A11685">
        <v>19680709</v>
      </c>
      <c r="B11685">
        <v>0.27</v>
      </c>
      <c r="C11685">
        <v>0</v>
      </c>
      <c r="D11685">
        <v>0.27</v>
      </c>
      <c r="E11685">
        <v>2.8000000000000001E-2</v>
      </c>
    </row>
    <row r="11686" spans="1:5">
      <c r="A11686">
        <v>19680711</v>
      </c>
      <c r="B11686">
        <v>0.1</v>
      </c>
      <c r="C11686">
        <v>7.0000000000000007E-2</v>
      </c>
      <c r="D11686">
        <v>0.37</v>
      </c>
      <c r="E11686">
        <v>2.8000000000000001E-2</v>
      </c>
    </row>
    <row r="11687" spans="1:5">
      <c r="A11687">
        <v>19680712</v>
      </c>
      <c r="B11687">
        <v>-0.06</v>
      </c>
      <c r="C11687">
        <v>0.14000000000000001</v>
      </c>
      <c r="D11687">
        <v>0.32</v>
      </c>
      <c r="E11687">
        <v>2.8000000000000001E-2</v>
      </c>
    </row>
    <row r="11688" spans="1:5">
      <c r="A11688">
        <v>19680715</v>
      </c>
      <c r="B11688">
        <v>-0.17</v>
      </c>
      <c r="C11688">
        <v>0.19</v>
      </c>
      <c r="D11688">
        <v>0.35</v>
      </c>
      <c r="E11688">
        <v>2.8000000000000001E-2</v>
      </c>
    </row>
    <row r="11689" spans="1:5">
      <c r="A11689">
        <v>19680716</v>
      </c>
      <c r="B11689">
        <v>-0.54</v>
      </c>
      <c r="C11689">
        <v>0.16</v>
      </c>
      <c r="D11689">
        <v>0.4</v>
      </c>
      <c r="E11689">
        <v>2.8000000000000001E-2</v>
      </c>
    </row>
    <row r="11690" spans="1:5">
      <c r="A11690">
        <v>19680718</v>
      </c>
      <c r="B11690">
        <v>-0.35</v>
      </c>
      <c r="C11690">
        <v>-7.0000000000000007E-2</v>
      </c>
      <c r="D11690">
        <v>0.27</v>
      </c>
      <c r="E11690">
        <v>2.8000000000000001E-2</v>
      </c>
    </row>
    <row r="11691" spans="1:5">
      <c r="A11691">
        <v>19680719</v>
      </c>
      <c r="B11691">
        <v>-0.94</v>
      </c>
      <c r="C11691">
        <v>-0.24</v>
      </c>
      <c r="D11691">
        <v>1.0900000000000001</v>
      </c>
      <c r="E11691">
        <v>2.8000000000000001E-2</v>
      </c>
    </row>
    <row r="11692" spans="1:5">
      <c r="A11692">
        <v>19680722</v>
      </c>
      <c r="B11692">
        <v>-1.43</v>
      </c>
      <c r="C11692">
        <v>-0.94</v>
      </c>
      <c r="D11692">
        <v>1.42</v>
      </c>
      <c r="E11692">
        <v>2.8000000000000001E-2</v>
      </c>
    </row>
    <row r="11693" spans="1:5">
      <c r="A11693">
        <v>19680723</v>
      </c>
      <c r="B11693">
        <v>-0.25</v>
      </c>
      <c r="C11693">
        <v>-0.35</v>
      </c>
      <c r="D11693">
        <v>-0.09</v>
      </c>
      <c r="E11693">
        <v>2.8000000000000001E-2</v>
      </c>
    </row>
    <row r="11694" spans="1:5">
      <c r="A11694">
        <v>19680725</v>
      </c>
      <c r="B11694">
        <v>-1.3</v>
      </c>
      <c r="C11694">
        <v>-0.18</v>
      </c>
      <c r="D11694">
        <v>0.88</v>
      </c>
      <c r="E11694">
        <v>2.8000000000000001E-2</v>
      </c>
    </row>
    <row r="11695" spans="1:5">
      <c r="A11695">
        <v>19680726</v>
      </c>
      <c r="B11695">
        <v>0.27</v>
      </c>
      <c r="C11695">
        <v>-0.48</v>
      </c>
      <c r="D11695">
        <v>0.22</v>
      </c>
      <c r="E11695">
        <v>2.8000000000000001E-2</v>
      </c>
    </row>
    <row r="11696" spans="1:5">
      <c r="A11696">
        <v>19680729</v>
      </c>
      <c r="B11696">
        <v>-0.88</v>
      </c>
      <c r="C11696">
        <v>-0.63</v>
      </c>
      <c r="D11696">
        <v>0.71</v>
      </c>
      <c r="E11696">
        <v>2.8000000000000001E-2</v>
      </c>
    </row>
    <row r="11697" spans="1:5">
      <c r="A11697">
        <v>19680730</v>
      </c>
      <c r="B11697">
        <v>0.11</v>
      </c>
      <c r="C11697">
        <v>-0.06</v>
      </c>
      <c r="D11697">
        <v>-0.1</v>
      </c>
      <c r="E11697">
        <v>2.8000000000000001E-2</v>
      </c>
    </row>
    <row r="11698" spans="1:5">
      <c r="A11698">
        <v>19680801</v>
      </c>
      <c r="B11698">
        <v>-0.54</v>
      </c>
      <c r="C11698">
        <v>0.12</v>
      </c>
      <c r="D11698">
        <v>-0.05</v>
      </c>
      <c r="E11698">
        <v>2.3E-2</v>
      </c>
    </row>
    <row r="11699" spans="1:5">
      <c r="A11699">
        <v>19680802</v>
      </c>
      <c r="B11699">
        <v>-0.56000000000000005</v>
      </c>
      <c r="C11699">
        <v>0.02</v>
      </c>
      <c r="D11699">
        <v>0.05</v>
      </c>
      <c r="E11699">
        <v>2.3E-2</v>
      </c>
    </row>
    <row r="11700" spans="1:5">
      <c r="A11700">
        <v>19680805</v>
      </c>
      <c r="B11700">
        <v>0.39</v>
      </c>
      <c r="C11700">
        <v>0.38</v>
      </c>
      <c r="D11700">
        <v>-0.34</v>
      </c>
      <c r="E11700">
        <v>2.3E-2</v>
      </c>
    </row>
    <row r="11701" spans="1:5">
      <c r="A11701">
        <v>19680806</v>
      </c>
      <c r="B11701">
        <v>0.45</v>
      </c>
      <c r="C11701">
        <v>0.37</v>
      </c>
      <c r="D11701">
        <v>-0.1</v>
      </c>
      <c r="E11701">
        <v>2.3E-2</v>
      </c>
    </row>
    <row r="11702" spans="1:5">
      <c r="A11702">
        <v>19680808</v>
      </c>
      <c r="B11702">
        <v>-0.25</v>
      </c>
      <c r="C11702">
        <v>0.05</v>
      </c>
      <c r="D11702">
        <v>0.47</v>
      </c>
      <c r="E11702">
        <v>2.3E-2</v>
      </c>
    </row>
    <row r="11703" spans="1:5">
      <c r="A11703">
        <v>19680809</v>
      </c>
      <c r="B11703">
        <v>0.03</v>
      </c>
      <c r="C11703">
        <v>-0.1</v>
      </c>
      <c r="D11703">
        <v>0.19</v>
      </c>
      <c r="E11703">
        <v>2.3E-2</v>
      </c>
    </row>
    <row r="11704" spans="1:5">
      <c r="A11704">
        <v>19680812</v>
      </c>
      <c r="B11704">
        <v>0.99</v>
      </c>
      <c r="C11704">
        <v>0.34</v>
      </c>
      <c r="D11704">
        <v>-0.48</v>
      </c>
      <c r="E11704">
        <v>2.3E-2</v>
      </c>
    </row>
    <row r="11705" spans="1:5">
      <c r="A11705">
        <v>19680813</v>
      </c>
      <c r="B11705">
        <v>0.45</v>
      </c>
      <c r="C11705">
        <v>0.04</v>
      </c>
      <c r="D11705">
        <v>-0.02</v>
      </c>
      <c r="E11705">
        <v>2.3E-2</v>
      </c>
    </row>
    <row r="11706" spans="1:5">
      <c r="A11706">
        <v>19680815</v>
      </c>
      <c r="B11706">
        <v>-0.39</v>
      </c>
      <c r="C11706">
        <v>0.48</v>
      </c>
      <c r="D11706">
        <v>0.3</v>
      </c>
      <c r="E11706">
        <v>2.3E-2</v>
      </c>
    </row>
    <row r="11707" spans="1:5">
      <c r="A11707">
        <v>19680816</v>
      </c>
      <c r="B11707">
        <v>0.59</v>
      </c>
      <c r="C11707">
        <v>0.02</v>
      </c>
      <c r="D11707">
        <v>0.03</v>
      </c>
      <c r="E11707">
        <v>2.3E-2</v>
      </c>
    </row>
    <row r="11708" spans="1:5">
      <c r="A11708">
        <v>19680819</v>
      </c>
      <c r="B11708">
        <v>0.34</v>
      </c>
      <c r="C11708">
        <v>0.34</v>
      </c>
      <c r="D11708">
        <v>0.09</v>
      </c>
      <c r="E11708">
        <v>2.3E-2</v>
      </c>
    </row>
    <row r="11709" spans="1:5">
      <c r="A11709">
        <v>19680820</v>
      </c>
      <c r="B11709">
        <v>0</v>
      </c>
      <c r="C11709">
        <v>0.21</v>
      </c>
      <c r="D11709">
        <v>-0.13</v>
      </c>
      <c r="E11709">
        <v>2.3E-2</v>
      </c>
    </row>
    <row r="11710" spans="1:5">
      <c r="A11710">
        <v>19680822</v>
      </c>
      <c r="B11710">
        <v>-0.32</v>
      </c>
      <c r="C11710">
        <v>-0.05</v>
      </c>
      <c r="D11710">
        <v>-0.11</v>
      </c>
      <c r="E11710">
        <v>2.3E-2</v>
      </c>
    </row>
    <row r="11711" spans="1:5">
      <c r="A11711">
        <v>19680823</v>
      </c>
      <c r="B11711">
        <v>0.03</v>
      </c>
      <c r="C11711">
        <v>0.34</v>
      </c>
      <c r="D11711">
        <v>0.32</v>
      </c>
      <c r="E11711">
        <v>2.3E-2</v>
      </c>
    </row>
    <row r="11712" spans="1:5">
      <c r="A11712">
        <v>19680826</v>
      </c>
      <c r="B11712">
        <v>0.23</v>
      </c>
      <c r="C11712">
        <v>-0.21</v>
      </c>
      <c r="D11712">
        <v>0.28000000000000003</v>
      </c>
      <c r="E11712">
        <v>2.3E-2</v>
      </c>
    </row>
    <row r="11713" spans="1:5">
      <c r="A11713">
        <v>19680827</v>
      </c>
      <c r="B11713">
        <v>-0.19</v>
      </c>
      <c r="C11713">
        <v>0.05</v>
      </c>
      <c r="D11713">
        <v>0.18</v>
      </c>
      <c r="E11713">
        <v>2.3E-2</v>
      </c>
    </row>
    <row r="11714" spans="1:5">
      <c r="A11714">
        <v>19680829</v>
      </c>
      <c r="B11714">
        <v>-0.12</v>
      </c>
      <c r="C11714">
        <v>-0.15</v>
      </c>
      <c r="D11714">
        <v>0.13</v>
      </c>
      <c r="E11714">
        <v>2.3E-2</v>
      </c>
    </row>
    <row r="11715" spans="1:5">
      <c r="A11715">
        <v>19680830</v>
      </c>
      <c r="B11715">
        <v>0.21</v>
      </c>
      <c r="C11715">
        <v>0.09</v>
      </c>
      <c r="D11715">
        <v>0.18</v>
      </c>
      <c r="E11715">
        <v>2.3E-2</v>
      </c>
    </row>
    <row r="11716" spans="1:5">
      <c r="A11716">
        <v>19680903</v>
      </c>
      <c r="B11716">
        <v>0.37</v>
      </c>
      <c r="C11716">
        <v>-0.28000000000000003</v>
      </c>
      <c r="D11716">
        <v>0.27</v>
      </c>
      <c r="E11716">
        <v>2.5000000000000001E-2</v>
      </c>
    </row>
    <row r="11717" spans="1:5">
      <c r="A11717">
        <v>19680904</v>
      </c>
      <c r="B11717">
        <v>0.61</v>
      </c>
      <c r="C11717">
        <v>-7.0000000000000007E-2</v>
      </c>
      <c r="D11717">
        <v>0.13</v>
      </c>
      <c r="E11717">
        <v>2.5000000000000001E-2</v>
      </c>
    </row>
    <row r="11718" spans="1:5">
      <c r="A11718">
        <v>19680905</v>
      </c>
      <c r="B11718">
        <v>0.7</v>
      </c>
      <c r="C11718">
        <v>-0.02</v>
      </c>
      <c r="D11718">
        <v>-0.27</v>
      </c>
      <c r="E11718">
        <v>2.5000000000000001E-2</v>
      </c>
    </row>
    <row r="11719" spans="1:5">
      <c r="A11719">
        <v>19680906</v>
      </c>
      <c r="B11719">
        <v>0.42</v>
      </c>
      <c r="C11719">
        <v>0.2</v>
      </c>
      <c r="D11719">
        <v>-0.45</v>
      </c>
      <c r="E11719">
        <v>2.5000000000000001E-2</v>
      </c>
    </row>
    <row r="11720" spans="1:5">
      <c r="A11720">
        <v>19680909</v>
      </c>
      <c r="B11720">
        <v>0.13</v>
      </c>
      <c r="C11720">
        <v>0.43</v>
      </c>
      <c r="D11720">
        <v>0.04</v>
      </c>
      <c r="E11720">
        <v>2.5000000000000001E-2</v>
      </c>
    </row>
    <row r="11721" spans="1:5">
      <c r="A11721">
        <v>19680910</v>
      </c>
      <c r="B11721">
        <v>-0.5</v>
      </c>
      <c r="C11721">
        <v>0.08</v>
      </c>
      <c r="D11721">
        <v>0.44</v>
      </c>
      <c r="E11721">
        <v>2.5000000000000001E-2</v>
      </c>
    </row>
    <row r="11722" spans="1:5">
      <c r="A11722">
        <v>19680912</v>
      </c>
      <c r="B11722">
        <v>-0.2</v>
      </c>
      <c r="C11722">
        <v>0.39</v>
      </c>
      <c r="D11722">
        <v>0.08</v>
      </c>
      <c r="E11722">
        <v>2.5000000000000001E-2</v>
      </c>
    </row>
    <row r="11723" spans="1:5">
      <c r="A11723">
        <v>19680913</v>
      </c>
      <c r="B11723">
        <v>0.37</v>
      </c>
      <c r="C11723">
        <v>0.36</v>
      </c>
      <c r="D11723">
        <v>-0.47</v>
      </c>
      <c r="E11723">
        <v>2.5000000000000001E-2</v>
      </c>
    </row>
    <row r="11724" spans="1:5">
      <c r="A11724">
        <v>19680916</v>
      </c>
      <c r="B11724">
        <v>0.38</v>
      </c>
      <c r="C11724">
        <v>0.05</v>
      </c>
      <c r="D11724">
        <v>0.05</v>
      </c>
      <c r="E11724">
        <v>2.5000000000000001E-2</v>
      </c>
    </row>
    <row r="11725" spans="1:5">
      <c r="A11725">
        <v>19680917</v>
      </c>
      <c r="B11725">
        <v>0.24</v>
      </c>
      <c r="C11725">
        <v>-0.01</v>
      </c>
      <c r="D11725">
        <v>-0.08</v>
      </c>
      <c r="E11725">
        <v>2.5000000000000001E-2</v>
      </c>
    </row>
    <row r="11726" spans="1:5">
      <c r="A11726">
        <v>19680919</v>
      </c>
      <c r="B11726">
        <v>0.16</v>
      </c>
      <c r="C11726">
        <v>0.22</v>
      </c>
      <c r="D11726">
        <v>-0.12</v>
      </c>
      <c r="E11726">
        <v>2.5000000000000001E-2</v>
      </c>
    </row>
    <row r="11727" spans="1:5">
      <c r="A11727">
        <v>19680920</v>
      </c>
      <c r="B11727">
        <v>0.11</v>
      </c>
      <c r="C11727">
        <v>-0.02</v>
      </c>
      <c r="D11727">
        <v>0.56999999999999995</v>
      </c>
      <c r="E11727">
        <v>2.5000000000000001E-2</v>
      </c>
    </row>
    <row r="11728" spans="1:5">
      <c r="A11728">
        <v>19680923</v>
      </c>
      <c r="B11728">
        <v>0.56000000000000005</v>
      </c>
      <c r="C11728">
        <v>-0.05</v>
      </c>
      <c r="D11728">
        <v>-0.21</v>
      </c>
      <c r="E11728">
        <v>2.5000000000000001E-2</v>
      </c>
    </row>
    <row r="11729" spans="1:5">
      <c r="A11729">
        <v>19680924</v>
      </c>
      <c r="B11729">
        <v>0.37</v>
      </c>
      <c r="C11729">
        <v>0.38</v>
      </c>
      <c r="D11729">
        <v>-0.43</v>
      </c>
      <c r="E11729">
        <v>2.5000000000000001E-2</v>
      </c>
    </row>
    <row r="11730" spans="1:5">
      <c r="A11730">
        <v>19680926</v>
      </c>
      <c r="B11730">
        <v>-0.19</v>
      </c>
      <c r="C11730">
        <v>0.13</v>
      </c>
      <c r="D11730">
        <v>0.19</v>
      </c>
      <c r="E11730">
        <v>2.5000000000000001E-2</v>
      </c>
    </row>
    <row r="11731" spans="1:5">
      <c r="A11731">
        <v>19680927</v>
      </c>
      <c r="B11731">
        <v>0.08</v>
      </c>
      <c r="C11731">
        <v>0.56000000000000005</v>
      </c>
      <c r="D11731">
        <v>0.25</v>
      </c>
      <c r="E11731">
        <v>2.5000000000000001E-2</v>
      </c>
    </row>
    <row r="11732" spans="1:5">
      <c r="A11732">
        <v>19680930</v>
      </c>
      <c r="B11732">
        <v>0.42</v>
      </c>
      <c r="C11732">
        <v>0.23</v>
      </c>
      <c r="D11732">
        <v>0.28000000000000003</v>
      </c>
      <c r="E11732">
        <v>2.5000000000000001E-2</v>
      </c>
    </row>
    <row r="11733" spans="1:5">
      <c r="A11733">
        <v>19681001</v>
      </c>
      <c r="B11733">
        <v>0.16</v>
      </c>
      <c r="C11733">
        <v>0.37</v>
      </c>
      <c r="D11733">
        <v>0.26</v>
      </c>
      <c r="E11733">
        <v>2.4E-2</v>
      </c>
    </row>
    <row r="11734" spans="1:5">
      <c r="A11734">
        <v>19681003</v>
      </c>
      <c r="B11734">
        <v>0.34</v>
      </c>
      <c r="C11734">
        <v>-0.09</v>
      </c>
      <c r="D11734">
        <v>0.47</v>
      </c>
      <c r="E11734">
        <v>2.4E-2</v>
      </c>
    </row>
    <row r="11735" spans="1:5">
      <c r="A11735">
        <v>19681004</v>
      </c>
      <c r="B11735">
        <v>0.26</v>
      </c>
      <c r="C11735">
        <v>-0.42</v>
      </c>
      <c r="D11735">
        <v>0.17</v>
      </c>
      <c r="E11735">
        <v>2.4E-2</v>
      </c>
    </row>
    <row r="11736" spans="1:5">
      <c r="A11736">
        <v>19681007</v>
      </c>
      <c r="B11736">
        <v>-0.03</v>
      </c>
      <c r="C11736">
        <v>-0.17</v>
      </c>
      <c r="D11736">
        <v>-7.0000000000000007E-2</v>
      </c>
      <c r="E11736">
        <v>2.4E-2</v>
      </c>
    </row>
    <row r="11737" spans="1:5">
      <c r="A11737">
        <v>19681008</v>
      </c>
      <c r="B11737">
        <v>-0.05</v>
      </c>
      <c r="C11737">
        <v>-0.34</v>
      </c>
      <c r="D11737">
        <v>0.19</v>
      </c>
      <c r="E11737">
        <v>2.4E-2</v>
      </c>
    </row>
    <row r="11738" spans="1:5">
      <c r="A11738">
        <v>19681010</v>
      </c>
      <c r="B11738">
        <v>-0.42</v>
      </c>
      <c r="C11738">
        <v>0.21</v>
      </c>
      <c r="D11738">
        <v>-0.09</v>
      </c>
      <c r="E11738">
        <v>2.4E-2</v>
      </c>
    </row>
    <row r="11739" spans="1:5">
      <c r="A11739">
        <v>19681011</v>
      </c>
      <c r="B11739">
        <v>0</v>
      </c>
      <c r="C11739">
        <v>0.38</v>
      </c>
      <c r="D11739">
        <v>0.05</v>
      </c>
      <c r="E11739">
        <v>2.4E-2</v>
      </c>
    </row>
    <row r="11740" spans="1:5">
      <c r="A11740">
        <v>19681014</v>
      </c>
      <c r="B11740">
        <v>0.16</v>
      </c>
      <c r="C11740">
        <v>0.04</v>
      </c>
      <c r="D11740">
        <v>0.05</v>
      </c>
      <c r="E11740">
        <v>2.4E-2</v>
      </c>
    </row>
    <row r="11741" spans="1:5">
      <c r="A11741">
        <v>19681015</v>
      </c>
      <c r="B11741">
        <v>0.19</v>
      </c>
      <c r="C11741">
        <v>0.14000000000000001</v>
      </c>
      <c r="D11741">
        <v>0.22</v>
      </c>
      <c r="E11741">
        <v>2.4E-2</v>
      </c>
    </row>
    <row r="11742" spans="1:5">
      <c r="A11742">
        <v>19681017</v>
      </c>
      <c r="B11742">
        <v>0.49</v>
      </c>
      <c r="C11742">
        <v>-0.05</v>
      </c>
      <c r="D11742">
        <v>-0.16</v>
      </c>
      <c r="E11742">
        <v>2.4E-2</v>
      </c>
    </row>
    <row r="11743" spans="1:5">
      <c r="A11743">
        <v>19681018</v>
      </c>
      <c r="B11743">
        <v>0.69</v>
      </c>
      <c r="C11743">
        <v>-0.3</v>
      </c>
      <c r="D11743">
        <v>-0.04</v>
      </c>
      <c r="E11743">
        <v>2.4E-2</v>
      </c>
    </row>
    <row r="11744" spans="1:5">
      <c r="A11744">
        <v>19681021</v>
      </c>
      <c r="B11744">
        <v>0.14000000000000001</v>
      </c>
      <c r="C11744">
        <v>-0.09</v>
      </c>
      <c r="D11744">
        <v>0.28000000000000003</v>
      </c>
      <c r="E11744">
        <v>2.4E-2</v>
      </c>
    </row>
    <row r="11745" spans="1:5">
      <c r="A11745">
        <v>19681022</v>
      </c>
      <c r="B11745">
        <v>-0.34</v>
      </c>
      <c r="C11745">
        <v>0.12</v>
      </c>
      <c r="D11745">
        <v>0.21</v>
      </c>
      <c r="E11745">
        <v>2.4E-2</v>
      </c>
    </row>
    <row r="11746" spans="1:5">
      <c r="A11746">
        <v>19681024</v>
      </c>
      <c r="B11746">
        <v>-0.63</v>
      </c>
      <c r="C11746">
        <v>0.42</v>
      </c>
      <c r="D11746">
        <v>0.32</v>
      </c>
      <c r="E11746">
        <v>2.4E-2</v>
      </c>
    </row>
    <row r="11747" spans="1:5">
      <c r="A11747">
        <v>19681025</v>
      </c>
      <c r="B11747">
        <v>0.31</v>
      </c>
      <c r="C11747">
        <v>0</v>
      </c>
      <c r="D11747">
        <v>0.35</v>
      </c>
      <c r="E11747">
        <v>2.4E-2</v>
      </c>
    </row>
    <row r="11748" spans="1:5">
      <c r="A11748">
        <v>19681028</v>
      </c>
      <c r="B11748">
        <v>-0.33</v>
      </c>
      <c r="C11748">
        <v>-0.12</v>
      </c>
      <c r="D11748">
        <v>0.13</v>
      </c>
      <c r="E11748">
        <v>2.4E-2</v>
      </c>
    </row>
    <row r="11749" spans="1:5">
      <c r="A11749">
        <v>19681029</v>
      </c>
      <c r="B11749">
        <v>-0.56999999999999995</v>
      </c>
      <c r="C11749">
        <v>-0.3</v>
      </c>
      <c r="D11749">
        <v>0.12</v>
      </c>
      <c r="E11749">
        <v>2.4E-2</v>
      </c>
    </row>
    <row r="11750" spans="1:5">
      <c r="A11750">
        <v>19681031</v>
      </c>
      <c r="B11750">
        <v>0.05</v>
      </c>
      <c r="C11750">
        <v>-0.25</v>
      </c>
      <c r="D11750">
        <v>0.38</v>
      </c>
      <c r="E11750">
        <v>2.4E-2</v>
      </c>
    </row>
    <row r="11751" spans="1:5">
      <c r="A11751">
        <v>19681101</v>
      </c>
      <c r="B11751">
        <v>-0.37</v>
      </c>
      <c r="C11751">
        <v>-0.14000000000000001</v>
      </c>
      <c r="D11751">
        <v>0.04</v>
      </c>
      <c r="E11751">
        <v>2.5000000000000001E-2</v>
      </c>
    </row>
    <row r="11752" spans="1:5">
      <c r="A11752">
        <v>19681104</v>
      </c>
      <c r="B11752">
        <v>0.01</v>
      </c>
      <c r="C11752">
        <v>-0.19</v>
      </c>
      <c r="D11752">
        <v>-0.42</v>
      </c>
      <c r="E11752">
        <v>2.5000000000000001E-2</v>
      </c>
    </row>
    <row r="11753" spans="1:5">
      <c r="A11753">
        <v>19681106</v>
      </c>
      <c r="B11753">
        <v>0.18</v>
      </c>
      <c r="C11753">
        <v>0.06</v>
      </c>
      <c r="D11753">
        <v>0.19</v>
      </c>
      <c r="E11753">
        <v>2.5000000000000001E-2</v>
      </c>
    </row>
    <row r="11754" spans="1:5">
      <c r="A11754">
        <v>19681107</v>
      </c>
      <c r="B11754">
        <v>0.27</v>
      </c>
      <c r="C11754">
        <v>-0.22</v>
      </c>
      <c r="D11754">
        <v>-0.42</v>
      </c>
      <c r="E11754">
        <v>2.5000000000000001E-2</v>
      </c>
    </row>
    <row r="11755" spans="1:5">
      <c r="A11755">
        <v>19681108</v>
      </c>
      <c r="B11755">
        <v>0.52</v>
      </c>
      <c r="C11755">
        <v>0.3</v>
      </c>
      <c r="D11755">
        <v>0.03</v>
      </c>
      <c r="E11755">
        <v>2.5000000000000001E-2</v>
      </c>
    </row>
    <row r="11756" spans="1:5">
      <c r="A11756">
        <v>19681112</v>
      </c>
      <c r="B11756">
        <v>0.74</v>
      </c>
      <c r="C11756">
        <v>0.21</v>
      </c>
      <c r="D11756">
        <v>-0.27</v>
      </c>
      <c r="E11756">
        <v>2.5000000000000001E-2</v>
      </c>
    </row>
    <row r="11757" spans="1:5">
      <c r="A11757">
        <v>19681113</v>
      </c>
      <c r="B11757">
        <v>0.56000000000000005</v>
      </c>
      <c r="C11757">
        <v>0.32</v>
      </c>
      <c r="D11757">
        <v>-0.35</v>
      </c>
      <c r="E11757">
        <v>2.5000000000000001E-2</v>
      </c>
    </row>
    <row r="11758" spans="1:5">
      <c r="A11758">
        <v>19681114</v>
      </c>
      <c r="B11758">
        <v>0.1</v>
      </c>
      <c r="C11758">
        <v>0.47</v>
      </c>
      <c r="D11758">
        <v>-0.18</v>
      </c>
      <c r="E11758">
        <v>2.5000000000000001E-2</v>
      </c>
    </row>
    <row r="11759" spans="1:5">
      <c r="A11759">
        <v>19681115</v>
      </c>
      <c r="B11759">
        <v>0.56000000000000005</v>
      </c>
      <c r="C11759">
        <v>0.16</v>
      </c>
      <c r="D11759">
        <v>0.14000000000000001</v>
      </c>
      <c r="E11759">
        <v>2.5000000000000001E-2</v>
      </c>
    </row>
    <row r="11760" spans="1:5">
      <c r="A11760">
        <v>19681118</v>
      </c>
      <c r="B11760">
        <v>0.16</v>
      </c>
      <c r="C11760">
        <v>-0.02</v>
      </c>
      <c r="D11760">
        <v>0.23</v>
      </c>
      <c r="E11760">
        <v>2.5000000000000001E-2</v>
      </c>
    </row>
    <row r="11761" spans="1:5">
      <c r="A11761">
        <v>19681119</v>
      </c>
      <c r="B11761">
        <v>0.28999999999999998</v>
      </c>
      <c r="C11761">
        <v>0.14000000000000001</v>
      </c>
      <c r="D11761">
        <v>0.11</v>
      </c>
      <c r="E11761">
        <v>2.5000000000000001E-2</v>
      </c>
    </row>
    <row r="11762" spans="1:5">
      <c r="A11762">
        <v>19681121</v>
      </c>
      <c r="B11762">
        <v>-0.05</v>
      </c>
      <c r="C11762">
        <v>0.33</v>
      </c>
      <c r="D11762">
        <v>0.22</v>
      </c>
      <c r="E11762">
        <v>2.5000000000000001E-2</v>
      </c>
    </row>
    <row r="11763" spans="1:5">
      <c r="A11763">
        <v>19681122</v>
      </c>
      <c r="B11763">
        <v>0.45</v>
      </c>
      <c r="C11763">
        <v>0.28000000000000003</v>
      </c>
      <c r="D11763">
        <v>-0.01</v>
      </c>
      <c r="E11763">
        <v>2.5000000000000001E-2</v>
      </c>
    </row>
    <row r="11764" spans="1:5">
      <c r="A11764">
        <v>19681125</v>
      </c>
      <c r="B11764">
        <v>0.26</v>
      </c>
      <c r="C11764">
        <v>0.21</v>
      </c>
      <c r="D11764">
        <v>-0.05</v>
      </c>
      <c r="E11764">
        <v>2.5000000000000001E-2</v>
      </c>
    </row>
    <row r="11765" spans="1:5">
      <c r="A11765">
        <v>19681126</v>
      </c>
      <c r="B11765">
        <v>0.66</v>
      </c>
      <c r="C11765">
        <v>-0.12</v>
      </c>
      <c r="D11765">
        <v>0.04</v>
      </c>
      <c r="E11765">
        <v>2.5000000000000001E-2</v>
      </c>
    </row>
    <row r="11766" spans="1:5">
      <c r="A11766">
        <v>19681127</v>
      </c>
      <c r="B11766">
        <v>0.42</v>
      </c>
      <c r="C11766">
        <v>0.35</v>
      </c>
      <c r="D11766">
        <v>-0.28000000000000003</v>
      </c>
      <c r="E11766">
        <v>2.5000000000000001E-2</v>
      </c>
    </row>
    <row r="11767" spans="1:5">
      <c r="A11767">
        <v>19681129</v>
      </c>
      <c r="B11767">
        <v>0.56000000000000005</v>
      </c>
      <c r="C11767">
        <v>0.1</v>
      </c>
      <c r="D11767">
        <v>0.12</v>
      </c>
      <c r="E11767">
        <v>2.5000000000000001E-2</v>
      </c>
    </row>
    <row r="11768" spans="1:5">
      <c r="A11768">
        <v>19681202</v>
      </c>
      <c r="B11768">
        <v>-0.19</v>
      </c>
      <c r="C11768">
        <v>0.46</v>
      </c>
      <c r="D11768">
        <v>-0.4</v>
      </c>
      <c r="E11768">
        <v>2.4E-2</v>
      </c>
    </row>
    <row r="11769" spans="1:5">
      <c r="A11769">
        <v>19681203</v>
      </c>
      <c r="B11769">
        <v>-0.1</v>
      </c>
      <c r="C11769">
        <v>0.16</v>
      </c>
      <c r="D11769">
        <v>-0.16</v>
      </c>
      <c r="E11769">
        <v>2.4E-2</v>
      </c>
    </row>
    <row r="11770" spans="1:5">
      <c r="A11770">
        <v>19681205</v>
      </c>
      <c r="B11770">
        <v>-0.28000000000000003</v>
      </c>
      <c r="C11770">
        <v>0.36</v>
      </c>
      <c r="D11770">
        <v>0.15</v>
      </c>
      <c r="E11770">
        <v>2.4E-2</v>
      </c>
    </row>
    <row r="11771" spans="1:5">
      <c r="A11771">
        <v>19681206</v>
      </c>
      <c r="B11771">
        <v>0.26</v>
      </c>
      <c r="C11771">
        <v>0.27</v>
      </c>
      <c r="D11771">
        <v>-0.01</v>
      </c>
      <c r="E11771">
        <v>2.4E-2</v>
      </c>
    </row>
    <row r="11772" spans="1:5">
      <c r="A11772">
        <v>19681209</v>
      </c>
      <c r="B11772">
        <v>-0.18</v>
      </c>
      <c r="C11772">
        <v>0.65</v>
      </c>
      <c r="D11772">
        <v>-0.18</v>
      </c>
      <c r="E11772">
        <v>2.4E-2</v>
      </c>
    </row>
    <row r="11773" spans="1:5">
      <c r="A11773">
        <v>19681210</v>
      </c>
      <c r="B11773">
        <v>-0.19</v>
      </c>
      <c r="C11773">
        <v>0.27</v>
      </c>
      <c r="D11773">
        <v>0.09</v>
      </c>
      <c r="E11773">
        <v>2.4E-2</v>
      </c>
    </row>
    <row r="11774" spans="1:5">
      <c r="A11774">
        <v>19681212</v>
      </c>
      <c r="B11774">
        <v>-0.05</v>
      </c>
      <c r="C11774">
        <v>0.23</v>
      </c>
      <c r="D11774">
        <v>0.32</v>
      </c>
      <c r="E11774">
        <v>2.4E-2</v>
      </c>
    </row>
    <row r="11775" spans="1:5">
      <c r="A11775">
        <v>19681213</v>
      </c>
      <c r="B11775">
        <v>0.28000000000000003</v>
      </c>
      <c r="C11775">
        <v>0.17</v>
      </c>
      <c r="D11775">
        <v>0.25</v>
      </c>
      <c r="E11775">
        <v>2.4E-2</v>
      </c>
    </row>
    <row r="11776" spans="1:5">
      <c r="A11776">
        <v>19681216</v>
      </c>
      <c r="B11776">
        <v>-0.4</v>
      </c>
      <c r="C11776">
        <v>7.0000000000000007E-2</v>
      </c>
      <c r="D11776">
        <v>0.06</v>
      </c>
      <c r="E11776">
        <v>2.4E-2</v>
      </c>
    </row>
    <row r="11777" spans="1:5">
      <c r="A11777">
        <v>19681217</v>
      </c>
      <c r="B11777">
        <v>-0.46</v>
      </c>
      <c r="C11777">
        <v>-0.11</v>
      </c>
      <c r="D11777">
        <v>-0.23</v>
      </c>
      <c r="E11777">
        <v>2.4E-2</v>
      </c>
    </row>
    <row r="11778" spans="1:5">
      <c r="A11778">
        <v>19681219</v>
      </c>
      <c r="B11778">
        <v>0.23</v>
      </c>
      <c r="C11778">
        <v>-0.08</v>
      </c>
      <c r="D11778">
        <v>-0.22</v>
      </c>
      <c r="E11778">
        <v>2.4E-2</v>
      </c>
    </row>
    <row r="11779" spans="1:5">
      <c r="A11779">
        <v>19681220</v>
      </c>
      <c r="B11779">
        <v>-0.49</v>
      </c>
      <c r="C11779">
        <v>0.59</v>
      </c>
      <c r="D11779">
        <v>-0.04</v>
      </c>
      <c r="E11779">
        <v>2.4E-2</v>
      </c>
    </row>
    <row r="11780" spans="1:5">
      <c r="A11780">
        <v>19681223</v>
      </c>
      <c r="B11780">
        <v>-1.05</v>
      </c>
      <c r="C11780">
        <v>0.19</v>
      </c>
      <c r="D11780">
        <v>0.25</v>
      </c>
      <c r="E11780">
        <v>2.4E-2</v>
      </c>
    </row>
    <row r="11781" spans="1:5">
      <c r="A11781">
        <v>19681224</v>
      </c>
      <c r="B11781">
        <v>-0.13</v>
      </c>
      <c r="C11781">
        <v>0.13</v>
      </c>
      <c r="D11781">
        <v>-0.11</v>
      </c>
      <c r="E11781">
        <v>2.4E-2</v>
      </c>
    </row>
    <row r="11782" spans="1:5">
      <c r="A11782">
        <v>19681226</v>
      </c>
      <c r="B11782">
        <v>0.12</v>
      </c>
      <c r="C11782">
        <v>0.06</v>
      </c>
      <c r="D11782">
        <v>0.13</v>
      </c>
      <c r="E11782">
        <v>2.4E-2</v>
      </c>
    </row>
    <row r="11783" spans="1:5">
      <c r="A11783">
        <v>19681227</v>
      </c>
      <c r="B11783">
        <v>-0.39</v>
      </c>
      <c r="C11783">
        <v>0.19</v>
      </c>
      <c r="D11783">
        <v>0.4</v>
      </c>
      <c r="E11783">
        <v>2.4E-2</v>
      </c>
    </row>
    <row r="11784" spans="1:5">
      <c r="A11784">
        <v>19681230</v>
      </c>
      <c r="B11784">
        <v>-1.04</v>
      </c>
      <c r="C11784">
        <v>-0.49</v>
      </c>
      <c r="D11784">
        <v>0.01</v>
      </c>
      <c r="E11784">
        <v>2.4E-2</v>
      </c>
    </row>
    <row r="11785" spans="1:5">
      <c r="A11785">
        <v>19681231</v>
      </c>
      <c r="B11785">
        <v>0.08</v>
      </c>
      <c r="C11785">
        <v>0.39</v>
      </c>
      <c r="D11785">
        <v>-0.25</v>
      </c>
      <c r="E11785">
        <v>2.4E-2</v>
      </c>
    </row>
    <row r="11786" spans="1:5">
      <c r="A11786">
        <v>19690102</v>
      </c>
      <c r="B11786">
        <v>0.08</v>
      </c>
      <c r="C11786">
        <v>0.3</v>
      </c>
      <c r="D11786">
        <v>-0.04</v>
      </c>
      <c r="E11786">
        <v>2.4E-2</v>
      </c>
    </row>
    <row r="11787" spans="1:5">
      <c r="A11787">
        <v>19690103</v>
      </c>
      <c r="B11787">
        <v>-0.01</v>
      </c>
      <c r="C11787">
        <v>-0.05</v>
      </c>
      <c r="D11787">
        <v>-0.02</v>
      </c>
      <c r="E11787">
        <v>2.4E-2</v>
      </c>
    </row>
    <row r="11788" spans="1:5">
      <c r="A11788">
        <v>19690106</v>
      </c>
      <c r="B11788">
        <v>-1.51</v>
      </c>
      <c r="C11788">
        <v>-0.3</v>
      </c>
      <c r="D11788">
        <v>0.45</v>
      </c>
      <c r="E11788">
        <v>2.4E-2</v>
      </c>
    </row>
    <row r="11789" spans="1:5">
      <c r="A11789">
        <v>19690107</v>
      </c>
      <c r="B11789">
        <v>-1.37</v>
      </c>
      <c r="C11789">
        <v>-1</v>
      </c>
      <c r="D11789">
        <v>0.01</v>
      </c>
      <c r="E11789">
        <v>2.4E-2</v>
      </c>
    </row>
    <row r="11790" spans="1:5">
      <c r="A11790">
        <v>19690108</v>
      </c>
      <c r="B11790">
        <v>-0.51</v>
      </c>
      <c r="C11790">
        <v>-0.37</v>
      </c>
      <c r="D11790">
        <v>-7.0000000000000007E-2</v>
      </c>
      <c r="E11790">
        <v>2.4E-2</v>
      </c>
    </row>
    <row r="11791" spans="1:5">
      <c r="A11791">
        <v>19690109</v>
      </c>
      <c r="B11791">
        <v>0.4</v>
      </c>
      <c r="C11791">
        <v>0.11</v>
      </c>
      <c r="D11791">
        <v>0.02</v>
      </c>
      <c r="E11791">
        <v>2.4E-2</v>
      </c>
    </row>
    <row r="11792" spans="1:5">
      <c r="A11792">
        <v>19690110</v>
      </c>
      <c r="B11792">
        <v>-0.3</v>
      </c>
      <c r="C11792">
        <v>-7.0000000000000007E-2</v>
      </c>
      <c r="D11792">
        <v>0.45</v>
      </c>
      <c r="E11792">
        <v>2.4E-2</v>
      </c>
    </row>
    <row r="11793" spans="1:5">
      <c r="A11793">
        <v>19690113</v>
      </c>
      <c r="B11793">
        <v>-0.73</v>
      </c>
      <c r="C11793">
        <v>-0.94</v>
      </c>
      <c r="D11793">
        <v>0.47</v>
      </c>
      <c r="E11793">
        <v>2.4E-2</v>
      </c>
    </row>
    <row r="11794" spans="1:5">
      <c r="A11794">
        <v>19690114</v>
      </c>
      <c r="B11794">
        <v>0.73</v>
      </c>
      <c r="C11794">
        <v>0.01</v>
      </c>
      <c r="D11794">
        <v>-0.23</v>
      </c>
      <c r="E11794">
        <v>2.4E-2</v>
      </c>
    </row>
    <row r="11795" spans="1:5">
      <c r="A11795">
        <v>19690115</v>
      </c>
      <c r="B11795">
        <v>0.6</v>
      </c>
      <c r="C11795">
        <v>0.54</v>
      </c>
      <c r="D11795">
        <v>-0.03</v>
      </c>
      <c r="E11795">
        <v>2.4E-2</v>
      </c>
    </row>
    <row r="11796" spans="1:5">
      <c r="A11796">
        <v>19690116</v>
      </c>
      <c r="B11796">
        <v>0.55000000000000004</v>
      </c>
      <c r="C11796">
        <v>0.3</v>
      </c>
      <c r="D11796">
        <v>0.06</v>
      </c>
      <c r="E11796">
        <v>2.4E-2</v>
      </c>
    </row>
    <row r="11797" spans="1:5">
      <c r="A11797">
        <v>19690117</v>
      </c>
      <c r="B11797">
        <v>-0.1</v>
      </c>
      <c r="C11797">
        <v>0.34</v>
      </c>
      <c r="D11797">
        <v>-0.09</v>
      </c>
      <c r="E11797">
        <v>2.4E-2</v>
      </c>
    </row>
    <row r="11798" spans="1:5">
      <c r="A11798">
        <v>19690120</v>
      </c>
      <c r="B11798">
        <v>-0.2</v>
      </c>
      <c r="C11798">
        <v>0.43</v>
      </c>
      <c r="D11798">
        <v>0.11</v>
      </c>
      <c r="E11798">
        <v>2.4E-2</v>
      </c>
    </row>
    <row r="11799" spans="1:5">
      <c r="A11799">
        <v>19690121</v>
      </c>
      <c r="B11799">
        <v>-0.13</v>
      </c>
      <c r="C11799">
        <v>0.09</v>
      </c>
      <c r="D11799">
        <v>-0.02</v>
      </c>
      <c r="E11799">
        <v>2.4E-2</v>
      </c>
    </row>
    <row r="11800" spans="1:5">
      <c r="A11800">
        <v>19690122</v>
      </c>
      <c r="B11800">
        <v>0.39</v>
      </c>
      <c r="C11800">
        <v>0.3</v>
      </c>
      <c r="D11800">
        <v>-0.21</v>
      </c>
      <c r="E11800">
        <v>2.4E-2</v>
      </c>
    </row>
    <row r="11801" spans="1:5">
      <c r="A11801">
        <v>19690123</v>
      </c>
      <c r="B11801">
        <v>0.52</v>
      </c>
      <c r="C11801">
        <v>0.43</v>
      </c>
      <c r="D11801">
        <v>-0.05</v>
      </c>
      <c r="E11801">
        <v>2.4E-2</v>
      </c>
    </row>
    <row r="11802" spans="1:5">
      <c r="A11802">
        <v>19690124</v>
      </c>
      <c r="B11802">
        <v>-0.06</v>
      </c>
      <c r="C11802">
        <v>7.0000000000000007E-2</v>
      </c>
      <c r="D11802">
        <v>0.01</v>
      </c>
      <c r="E11802">
        <v>2.4E-2</v>
      </c>
    </row>
    <row r="11803" spans="1:5">
      <c r="A11803">
        <v>19690127</v>
      </c>
      <c r="B11803">
        <v>-0.01</v>
      </c>
      <c r="C11803">
        <v>-0.05</v>
      </c>
      <c r="D11803">
        <v>0.19</v>
      </c>
      <c r="E11803">
        <v>2.4E-2</v>
      </c>
    </row>
    <row r="11804" spans="1:5">
      <c r="A11804">
        <v>19690128</v>
      </c>
      <c r="B11804">
        <v>0.02</v>
      </c>
      <c r="C11804">
        <v>-0.05</v>
      </c>
      <c r="D11804">
        <v>0.34</v>
      </c>
      <c r="E11804">
        <v>2.4E-2</v>
      </c>
    </row>
    <row r="11805" spans="1:5">
      <c r="A11805">
        <v>19690129</v>
      </c>
      <c r="B11805">
        <v>7.0000000000000007E-2</v>
      </c>
      <c r="C11805">
        <v>-0.28000000000000003</v>
      </c>
      <c r="D11805">
        <v>0.64</v>
      </c>
      <c r="E11805">
        <v>2.4E-2</v>
      </c>
    </row>
    <row r="11806" spans="1:5">
      <c r="A11806">
        <v>19690130</v>
      </c>
      <c r="B11806">
        <v>-0.03</v>
      </c>
      <c r="C11806">
        <v>-0.21</v>
      </c>
      <c r="D11806">
        <v>0.06</v>
      </c>
      <c r="E11806">
        <v>2.4E-2</v>
      </c>
    </row>
    <row r="11807" spans="1:5">
      <c r="A11807">
        <v>19690131</v>
      </c>
      <c r="B11807">
        <v>0.37</v>
      </c>
      <c r="C11807">
        <v>-0.38</v>
      </c>
      <c r="D11807">
        <v>-0.35</v>
      </c>
      <c r="E11807">
        <v>2.4E-2</v>
      </c>
    </row>
    <row r="11808" spans="1:5">
      <c r="A11808">
        <v>19690203</v>
      </c>
      <c r="B11808">
        <v>-0.09</v>
      </c>
      <c r="C11808">
        <v>-7.0000000000000007E-2</v>
      </c>
      <c r="D11808">
        <v>0.43</v>
      </c>
      <c r="E11808">
        <v>2.5999999999999999E-2</v>
      </c>
    </row>
    <row r="11809" spans="1:5">
      <c r="A11809">
        <v>19690204</v>
      </c>
      <c r="B11809">
        <v>0</v>
      </c>
      <c r="C11809">
        <v>-0.05</v>
      </c>
      <c r="D11809">
        <v>0.28999999999999998</v>
      </c>
      <c r="E11809">
        <v>2.5999999999999999E-2</v>
      </c>
    </row>
    <row r="11810" spans="1:5">
      <c r="A11810">
        <v>19690205</v>
      </c>
      <c r="B11810">
        <v>0.14000000000000001</v>
      </c>
      <c r="C11810">
        <v>-0.38</v>
      </c>
      <c r="D11810">
        <v>0.16</v>
      </c>
      <c r="E11810">
        <v>2.5999999999999999E-2</v>
      </c>
    </row>
    <row r="11811" spans="1:5">
      <c r="A11811">
        <v>19690206</v>
      </c>
      <c r="B11811">
        <v>0.32</v>
      </c>
      <c r="C11811">
        <v>-0.35</v>
      </c>
      <c r="D11811">
        <v>-0.15</v>
      </c>
      <c r="E11811">
        <v>2.5999999999999999E-2</v>
      </c>
    </row>
    <row r="11812" spans="1:5">
      <c r="A11812">
        <v>19690207</v>
      </c>
      <c r="B11812">
        <v>0.09</v>
      </c>
      <c r="C11812">
        <v>0.08</v>
      </c>
      <c r="D11812">
        <v>-0.16</v>
      </c>
      <c r="E11812">
        <v>2.5999999999999999E-2</v>
      </c>
    </row>
    <row r="11813" spans="1:5">
      <c r="A11813">
        <v>19690211</v>
      </c>
      <c r="B11813">
        <v>0.08</v>
      </c>
      <c r="C11813">
        <v>0.12</v>
      </c>
      <c r="D11813">
        <v>-0.11</v>
      </c>
      <c r="E11813">
        <v>2.5999999999999999E-2</v>
      </c>
    </row>
    <row r="11814" spans="1:5">
      <c r="A11814">
        <v>19690212</v>
      </c>
      <c r="B11814">
        <v>-0.05</v>
      </c>
      <c r="C11814">
        <v>0.01</v>
      </c>
      <c r="D11814">
        <v>-0.39</v>
      </c>
      <c r="E11814">
        <v>2.5999999999999999E-2</v>
      </c>
    </row>
    <row r="11815" spans="1:5">
      <c r="A11815">
        <v>19690213</v>
      </c>
      <c r="B11815">
        <v>0.03</v>
      </c>
      <c r="C11815">
        <v>-0.15</v>
      </c>
      <c r="D11815">
        <v>-0.22</v>
      </c>
      <c r="E11815">
        <v>2.5999999999999999E-2</v>
      </c>
    </row>
    <row r="11816" spans="1:5">
      <c r="A11816">
        <v>19690214</v>
      </c>
      <c r="B11816">
        <v>-0.11</v>
      </c>
      <c r="C11816">
        <v>0</v>
      </c>
      <c r="D11816">
        <v>0.01</v>
      </c>
      <c r="E11816">
        <v>2.5999999999999999E-2</v>
      </c>
    </row>
    <row r="11817" spans="1:5">
      <c r="A11817">
        <v>19690217</v>
      </c>
      <c r="B11817">
        <v>-1.28</v>
      </c>
      <c r="C11817">
        <v>-0.54</v>
      </c>
      <c r="D11817">
        <v>0.63</v>
      </c>
      <c r="E11817">
        <v>2.5999999999999999E-2</v>
      </c>
    </row>
    <row r="11818" spans="1:5">
      <c r="A11818">
        <v>19690218</v>
      </c>
      <c r="B11818">
        <v>-1.2</v>
      </c>
      <c r="C11818">
        <v>-0.59</v>
      </c>
      <c r="D11818">
        <v>-0.04</v>
      </c>
      <c r="E11818">
        <v>2.5999999999999999E-2</v>
      </c>
    </row>
    <row r="11819" spans="1:5">
      <c r="A11819">
        <v>19690219</v>
      </c>
      <c r="B11819">
        <v>-0.81</v>
      </c>
      <c r="C11819">
        <v>-0.21</v>
      </c>
      <c r="D11819">
        <v>0.3</v>
      </c>
      <c r="E11819">
        <v>2.5999999999999999E-2</v>
      </c>
    </row>
    <row r="11820" spans="1:5">
      <c r="A11820">
        <v>19690220</v>
      </c>
      <c r="B11820">
        <v>-0.96</v>
      </c>
      <c r="C11820">
        <v>-0.42</v>
      </c>
      <c r="D11820">
        <v>0.06</v>
      </c>
      <c r="E11820">
        <v>2.5999999999999999E-2</v>
      </c>
    </row>
    <row r="11821" spans="1:5">
      <c r="A11821">
        <v>19690224</v>
      </c>
      <c r="B11821">
        <v>-1.27</v>
      </c>
      <c r="C11821">
        <v>-0.73</v>
      </c>
      <c r="D11821">
        <v>0.32</v>
      </c>
      <c r="E11821">
        <v>2.5999999999999999E-2</v>
      </c>
    </row>
    <row r="11822" spans="1:5">
      <c r="A11822">
        <v>19690225</v>
      </c>
      <c r="B11822">
        <v>-0.75</v>
      </c>
      <c r="C11822">
        <v>-0.46</v>
      </c>
      <c r="D11822">
        <v>-0.19</v>
      </c>
      <c r="E11822">
        <v>2.5999999999999999E-2</v>
      </c>
    </row>
    <row r="11823" spans="1:5">
      <c r="A11823">
        <v>19690226</v>
      </c>
      <c r="B11823">
        <v>0.41</v>
      </c>
      <c r="C11823">
        <v>-0.13</v>
      </c>
      <c r="D11823">
        <v>-0.33</v>
      </c>
      <c r="E11823">
        <v>2.5999999999999999E-2</v>
      </c>
    </row>
    <row r="11824" spans="1:5">
      <c r="A11824">
        <v>19690227</v>
      </c>
      <c r="B11824">
        <v>-0.47</v>
      </c>
      <c r="C11824">
        <v>-0.26</v>
      </c>
      <c r="D11824">
        <v>0.23</v>
      </c>
      <c r="E11824">
        <v>2.5999999999999999E-2</v>
      </c>
    </row>
    <row r="11825" spans="1:5">
      <c r="A11825">
        <v>19690228</v>
      </c>
      <c r="B11825">
        <v>-0.05</v>
      </c>
      <c r="C11825">
        <v>-0.08</v>
      </c>
      <c r="D11825">
        <v>0.06</v>
      </c>
      <c r="E11825">
        <v>2.5999999999999999E-2</v>
      </c>
    </row>
    <row r="11826" spans="1:5">
      <c r="A11826">
        <v>19690303</v>
      </c>
      <c r="B11826">
        <v>0.17</v>
      </c>
      <c r="C11826">
        <v>-0.34</v>
      </c>
      <c r="D11826">
        <v>-0.18</v>
      </c>
      <c r="E11826">
        <v>2.3E-2</v>
      </c>
    </row>
    <row r="11827" spans="1:5">
      <c r="A11827">
        <v>19690304</v>
      </c>
      <c r="B11827">
        <v>0.99</v>
      </c>
      <c r="C11827">
        <v>7.0000000000000007E-2</v>
      </c>
      <c r="D11827">
        <v>0.14000000000000001</v>
      </c>
      <c r="E11827">
        <v>2.3E-2</v>
      </c>
    </row>
    <row r="11828" spans="1:5">
      <c r="A11828">
        <v>19690305</v>
      </c>
      <c r="B11828">
        <v>0.33</v>
      </c>
      <c r="C11828">
        <v>0.09</v>
      </c>
      <c r="D11828">
        <v>-0.24</v>
      </c>
      <c r="E11828">
        <v>2.3E-2</v>
      </c>
    </row>
    <row r="11829" spans="1:5">
      <c r="A11829">
        <v>19690306</v>
      </c>
      <c r="B11829">
        <v>-1.18</v>
      </c>
      <c r="C11829">
        <v>-0.28999999999999998</v>
      </c>
      <c r="D11829">
        <v>0.63</v>
      </c>
      <c r="E11829">
        <v>2.3E-2</v>
      </c>
    </row>
    <row r="11830" spans="1:5">
      <c r="A11830">
        <v>19690307</v>
      </c>
      <c r="B11830">
        <v>-0.18</v>
      </c>
      <c r="C11830">
        <v>-0.76</v>
      </c>
      <c r="D11830">
        <v>0.4</v>
      </c>
      <c r="E11830">
        <v>2.3E-2</v>
      </c>
    </row>
    <row r="11831" spans="1:5">
      <c r="A11831">
        <v>19690310</v>
      </c>
      <c r="B11831">
        <v>0.35</v>
      </c>
      <c r="C11831">
        <v>0.13</v>
      </c>
      <c r="D11831">
        <v>-0.44</v>
      </c>
      <c r="E11831">
        <v>2.3E-2</v>
      </c>
    </row>
    <row r="11832" spans="1:5">
      <c r="A11832">
        <v>19690311</v>
      </c>
      <c r="B11832">
        <v>0.4</v>
      </c>
      <c r="C11832">
        <v>0.19</v>
      </c>
      <c r="D11832">
        <v>0.09</v>
      </c>
      <c r="E11832">
        <v>2.3E-2</v>
      </c>
    </row>
    <row r="11833" spans="1:5">
      <c r="A11833">
        <v>19690312</v>
      </c>
      <c r="B11833">
        <v>-0.28999999999999998</v>
      </c>
      <c r="C11833">
        <v>0</v>
      </c>
      <c r="D11833">
        <v>0.22</v>
      </c>
      <c r="E11833">
        <v>2.3E-2</v>
      </c>
    </row>
    <row r="11834" spans="1:5">
      <c r="A11834">
        <v>19690313</v>
      </c>
      <c r="B11834">
        <v>-0.71</v>
      </c>
      <c r="C11834">
        <v>-0.22</v>
      </c>
      <c r="D11834">
        <v>0.28000000000000003</v>
      </c>
      <c r="E11834">
        <v>2.3E-2</v>
      </c>
    </row>
    <row r="11835" spans="1:5">
      <c r="A11835">
        <v>19690314</v>
      </c>
      <c r="B11835">
        <v>-0.51</v>
      </c>
      <c r="C11835">
        <v>-0.34</v>
      </c>
      <c r="D11835">
        <v>0.21</v>
      </c>
      <c r="E11835">
        <v>2.3E-2</v>
      </c>
    </row>
    <row r="11836" spans="1:5">
      <c r="A11836">
        <v>19690317</v>
      </c>
      <c r="B11836">
        <v>0.21</v>
      </c>
      <c r="C11836">
        <v>-0.26</v>
      </c>
      <c r="D11836">
        <v>-0.59</v>
      </c>
      <c r="E11836">
        <v>2.3E-2</v>
      </c>
    </row>
    <row r="11837" spans="1:5">
      <c r="A11837">
        <v>19690318</v>
      </c>
      <c r="B11837">
        <v>0.28999999999999998</v>
      </c>
      <c r="C11837">
        <v>0.37</v>
      </c>
      <c r="D11837">
        <v>-0.11</v>
      </c>
      <c r="E11837">
        <v>2.3E-2</v>
      </c>
    </row>
    <row r="11838" spans="1:5">
      <c r="A11838">
        <v>19690319</v>
      </c>
      <c r="B11838">
        <v>0.71</v>
      </c>
      <c r="C11838">
        <v>0.06</v>
      </c>
      <c r="D11838">
        <v>-0.25</v>
      </c>
      <c r="E11838">
        <v>2.3E-2</v>
      </c>
    </row>
    <row r="11839" spans="1:5">
      <c r="A11839">
        <v>19690320</v>
      </c>
      <c r="B11839">
        <v>0.62</v>
      </c>
      <c r="C11839">
        <v>0.33</v>
      </c>
      <c r="D11839">
        <v>-0.12</v>
      </c>
      <c r="E11839">
        <v>2.3E-2</v>
      </c>
    </row>
    <row r="11840" spans="1:5">
      <c r="A11840">
        <v>19690321</v>
      </c>
      <c r="B11840">
        <v>-0.2</v>
      </c>
      <c r="C11840">
        <v>0.32</v>
      </c>
      <c r="D11840">
        <v>0.23</v>
      </c>
      <c r="E11840">
        <v>2.3E-2</v>
      </c>
    </row>
    <row r="11841" spans="1:5">
      <c r="A11841">
        <v>19690324</v>
      </c>
      <c r="B11841">
        <v>-0.16</v>
      </c>
      <c r="C11841">
        <v>0.11</v>
      </c>
      <c r="D11841">
        <v>-0.01</v>
      </c>
      <c r="E11841">
        <v>2.3E-2</v>
      </c>
    </row>
    <row r="11842" spans="1:5">
      <c r="A11842">
        <v>19690325</v>
      </c>
      <c r="B11842">
        <v>0.12</v>
      </c>
      <c r="C11842">
        <v>0.01</v>
      </c>
      <c r="D11842">
        <v>-0.24</v>
      </c>
      <c r="E11842">
        <v>2.3E-2</v>
      </c>
    </row>
    <row r="11843" spans="1:5">
      <c r="A11843">
        <v>19690326</v>
      </c>
      <c r="B11843">
        <v>0.64</v>
      </c>
      <c r="C11843">
        <v>-0.19</v>
      </c>
      <c r="D11843">
        <v>7.0000000000000007E-2</v>
      </c>
      <c r="E11843">
        <v>2.3E-2</v>
      </c>
    </row>
    <row r="11844" spans="1:5">
      <c r="A11844">
        <v>19690327</v>
      </c>
      <c r="B11844">
        <v>0.68</v>
      </c>
      <c r="C11844">
        <v>0.12</v>
      </c>
      <c r="D11844">
        <v>-0.15</v>
      </c>
      <c r="E11844">
        <v>2.3E-2</v>
      </c>
    </row>
    <row r="11845" spans="1:5">
      <c r="A11845">
        <v>19690328</v>
      </c>
      <c r="B11845">
        <v>0.39</v>
      </c>
      <c r="C11845">
        <v>0.36</v>
      </c>
      <c r="D11845">
        <v>-0.3</v>
      </c>
      <c r="E11845">
        <v>2.3E-2</v>
      </c>
    </row>
    <row r="11846" spans="1:5">
      <c r="A11846">
        <v>19690401</v>
      </c>
      <c r="B11846">
        <v>-0.14000000000000001</v>
      </c>
      <c r="C11846">
        <v>7.0000000000000007E-2</v>
      </c>
      <c r="D11846">
        <v>0.44</v>
      </c>
      <c r="E11846">
        <v>2.5000000000000001E-2</v>
      </c>
    </row>
    <row r="11847" spans="1:5">
      <c r="A11847">
        <v>19690402</v>
      </c>
      <c r="B11847">
        <v>-0.71</v>
      </c>
      <c r="C11847">
        <v>-0.25</v>
      </c>
      <c r="D11847">
        <v>0.31</v>
      </c>
      <c r="E11847">
        <v>2.5000000000000001E-2</v>
      </c>
    </row>
    <row r="11848" spans="1:5">
      <c r="A11848">
        <v>19690403</v>
      </c>
      <c r="B11848">
        <v>-0.09</v>
      </c>
      <c r="C11848">
        <v>-0.04</v>
      </c>
      <c r="D11848">
        <v>0.16</v>
      </c>
      <c r="E11848">
        <v>2.5000000000000001E-2</v>
      </c>
    </row>
    <row r="11849" spans="1:5">
      <c r="A11849">
        <v>19690407</v>
      </c>
      <c r="B11849">
        <v>-0.88</v>
      </c>
      <c r="C11849">
        <v>-0.24</v>
      </c>
      <c r="D11849">
        <v>-0.17</v>
      </c>
      <c r="E11849">
        <v>2.5000000000000001E-2</v>
      </c>
    </row>
    <row r="11850" spans="1:5">
      <c r="A11850">
        <v>19690408</v>
      </c>
      <c r="B11850">
        <v>0.21</v>
      </c>
      <c r="C11850">
        <v>-0.1</v>
      </c>
      <c r="D11850">
        <v>0.37</v>
      </c>
      <c r="E11850">
        <v>2.5000000000000001E-2</v>
      </c>
    </row>
    <row r="11851" spans="1:5">
      <c r="A11851">
        <v>19690409</v>
      </c>
      <c r="B11851">
        <v>0.79</v>
      </c>
      <c r="C11851">
        <v>-0.1</v>
      </c>
      <c r="D11851">
        <v>-0.43</v>
      </c>
      <c r="E11851">
        <v>2.5000000000000001E-2</v>
      </c>
    </row>
    <row r="11852" spans="1:5">
      <c r="A11852">
        <v>19690410</v>
      </c>
      <c r="B11852">
        <v>0.45</v>
      </c>
      <c r="C11852">
        <v>-7.0000000000000007E-2</v>
      </c>
      <c r="D11852">
        <v>0.1</v>
      </c>
      <c r="E11852">
        <v>2.5000000000000001E-2</v>
      </c>
    </row>
    <row r="11853" spans="1:5">
      <c r="A11853">
        <v>19690411</v>
      </c>
      <c r="B11853">
        <v>0.09</v>
      </c>
      <c r="C11853">
        <v>0.08</v>
      </c>
      <c r="D11853">
        <v>0.08</v>
      </c>
      <c r="E11853">
        <v>2.5000000000000001E-2</v>
      </c>
    </row>
    <row r="11854" spans="1:5">
      <c r="A11854">
        <v>19690414</v>
      </c>
      <c r="B11854">
        <v>-0.14000000000000001</v>
      </c>
      <c r="C11854">
        <v>-0.18</v>
      </c>
      <c r="D11854">
        <v>0.03</v>
      </c>
      <c r="E11854">
        <v>2.5000000000000001E-2</v>
      </c>
    </row>
    <row r="11855" spans="1:5">
      <c r="A11855">
        <v>19690415</v>
      </c>
      <c r="B11855">
        <v>-0.1</v>
      </c>
      <c r="C11855">
        <v>-0.13</v>
      </c>
      <c r="D11855">
        <v>-0.17</v>
      </c>
      <c r="E11855">
        <v>2.5000000000000001E-2</v>
      </c>
    </row>
    <row r="11856" spans="1:5">
      <c r="A11856">
        <v>19690416</v>
      </c>
      <c r="B11856">
        <v>-0.9</v>
      </c>
      <c r="C11856">
        <v>0.04</v>
      </c>
      <c r="D11856">
        <v>0.36</v>
      </c>
      <c r="E11856">
        <v>2.5000000000000001E-2</v>
      </c>
    </row>
    <row r="11857" spans="1:5">
      <c r="A11857">
        <v>19690417</v>
      </c>
      <c r="B11857">
        <v>0.11</v>
      </c>
      <c r="C11857">
        <v>-0.1</v>
      </c>
      <c r="D11857">
        <v>0.08</v>
      </c>
      <c r="E11857">
        <v>2.5000000000000001E-2</v>
      </c>
    </row>
    <row r="11858" spans="1:5">
      <c r="A11858">
        <v>19690418</v>
      </c>
      <c r="B11858">
        <v>0.38</v>
      </c>
      <c r="C11858">
        <v>-0.33</v>
      </c>
      <c r="D11858">
        <v>0.22</v>
      </c>
      <c r="E11858">
        <v>2.5000000000000001E-2</v>
      </c>
    </row>
    <row r="11859" spans="1:5">
      <c r="A11859">
        <v>19690421</v>
      </c>
      <c r="B11859">
        <v>-0.77</v>
      </c>
      <c r="C11859">
        <v>-0.27</v>
      </c>
      <c r="D11859">
        <v>0.23</v>
      </c>
      <c r="E11859">
        <v>2.5000000000000001E-2</v>
      </c>
    </row>
    <row r="11860" spans="1:5">
      <c r="A11860">
        <v>19690422</v>
      </c>
      <c r="B11860">
        <v>0.16</v>
      </c>
      <c r="C11860">
        <v>-0.12</v>
      </c>
      <c r="D11860">
        <v>-0.31</v>
      </c>
      <c r="E11860">
        <v>2.5000000000000001E-2</v>
      </c>
    </row>
    <row r="11861" spans="1:5">
      <c r="A11861">
        <v>19690423</v>
      </c>
      <c r="B11861">
        <v>0.1</v>
      </c>
      <c r="C11861">
        <v>0.28000000000000003</v>
      </c>
      <c r="D11861">
        <v>0</v>
      </c>
      <c r="E11861">
        <v>2.5000000000000001E-2</v>
      </c>
    </row>
    <row r="11862" spans="1:5">
      <c r="A11862">
        <v>19690424</v>
      </c>
      <c r="B11862">
        <v>0.42</v>
      </c>
      <c r="C11862">
        <v>-0.04</v>
      </c>
      <c r="D11862">
        <v>-0.04</v>
      </c>
      <c r="E11862">
        <v>2.5000000000000001E-2</v>
      </c>
    </row>
    <row r="11863" spans="1:5">
      <c r="A11863">
        <v>19690425</v>
      </c>
      <c r="B11863">
        <v>0.45</v>
      </c>
      <c r="C11863">
        <v>0.11</v>
      </c>
      <c r="D11863">
        <v>-0.08</v>
      </c>
      <c r="E11863">
        <v>2.5000000000000001E-2</v>
      </c>
    </row>
    <row r="11864" spans="1:5">
      <c r="A11864">
        <v>19690428</v>
      </c>
      <c r="B11864">
        <v>0.34</v>
      </c>
      <c r="C11864">
        <v>-0.06</v>
      </c>
      <c r="D11864">
        <v>-0.14000000000000001</v>
      </c>
      <c r="E11864">
        <v>2.5000000000000001E-2</v>
      </c>
    </row>
    <row r="11865" spans="1:5">
      <c r="A11865">
        <v>19690429</v>
      </c>
      <c r="B11865">
        <v>0.83</v>
      </c>
      <c r="C11865">
        <v>0.23</v>
      </c>
      <c r="D11865">
        <v>-0.5</v>
      </c>
      <c r="E11865">
        <v>2.5000000000000001E-2</v>
      </c>
    </row>
    <row r="11866" spans="1:5">
      <c r="A11866">
        <v>19690430</v>
      </c>
      <c r="B11866">
        <v>0.86</v>
      </c>
      <c r="C11866">
        <v>0.43</v>
      </c>
      <c r="D11866">
        <v>-0.5</v>
      </c>
      <c r="E11866">
        <v>2.5000000000000001E-2</v>
      </c>
    </row>
    <row r="11867" spans="1:5">
      <c r="A11867">
        <v>19690501</v>
      </c>
      <c r="B11867">
        <v>-0.1</v>
      </c>
      <c r="C11867">
        <v>0.35</v>
      </c>
      <c r="D11867">
        <v>-0.02</v>
      </c>
      <c r="E11867">
        <v>2.3E-2</v>
      </c>
    </row>
    <row r="11868" spans="1:5">
      <c r="A11868">
        <v>19690502</v>
      </c>
      <c r="B11868">
        <v>0.46</v>
      </c>
      <c r="C11868">
        <v>-0.04</v>
      </c>
      <c r="D11868">
        <v>0.09</v>
      </c>
      <c r="E11868">
        <v>2.3E-2</v>
      </c>
    </row>
    <row r="11869" spans="1:5">
      <c r="A11869">
        <v>19690505</v>
      </c>
      <c r="B11869">
        <v>0.45</v>
      </c>
      <c r="C11869">
        <v>0.3</v>
      </c>
      <c r="D11869">
        <v>-0.27</v>
      </c>
      <c r="E11869">
        <v>2.3E-2</v>
      </c>
    </row>
    <row r="11870" spans="1:5">
      <c r="A11870">
        <v>19690506</v>
      </c>
      <c r="B11870">
        <v>0.45</v>
      </c>
      <c r="C11870">
        <v>-0.09</v>
      </c>
      <c r="D11870">
        <v>-0.13</v>
      </c>
      <c r="E11870">
        <v>2.3E-2</v>
      </c>
    </row>
    <row r="11871" spans="1:5">
      <c r="A11871">
        <v>19690507</v>
      </c>
      <c r="B11871">
        <v>-0.21</v>
      </c>
      <c r="C11871">
        <v>-0.17</v>
      </c>
      <c r="D11871">
        <v>0.33</v>
      </c>
      <c r="E11871">
        <v>2.3E-2</v>
      </c>
    </row>
    <row r="11872" spans="1:5">
      <c r="A11872">
        <v>19690508</v>
      </c>
      <c r="B11872">
        <v>0.34</v>
      </c>
      <c r="C11872">
        <v>-0.15</v>
      </c>
      <c r="D11872">
        <v>-0.21</v>
      </c>
      <c r="E11872">
        <v>2.3E-2</v>
      </c>
    </row>
    <row r="11873" spans="1:5">
      <c r="A11873">
        <v>19690509</v>
      </c>
      <c r="B11873">
        <v>0.09</v>
      </c>
      <c r="C11873">
        <v>-0.15</v>
      </c>
      <c r="D11873">
        <v>0.18</v>
      </c>
      <c r="E11873">
        <v>2.3E-2</v>
      </c>
    </row>
    <row r="11874" spans="1:5">
      <c r="A11874">
        <v>19690512</v>
      </c>
      <c r="B11874">
        <v>-0.19</v>
      </c>
      <c r="C11874">
        <v>-0.18</v>
      </c>
      <c r="D11874">
        <v>7.0000000000000007E-2</v>
      </c>
      <c r="E11874">
        <v>2.3E-2</v>
      </c>
    </row>
    <row r="11875" spans="1:5">
      <c r="A11875">
        <v>19690513</v>
      </c>
      <c r="B11875">
        <v>0.4</v>
      </c>
      <c r="C11875">
        <v>0.02</v>
      </c>
      <c r="D11875">
        <v>-0.18</v>
      </c>
      <c r="E11875">
        <v>2.3E-2</v>
      </c>
    </row>
    <row r="11876" spans="1:5">
      <c r="A11876">
        <v>19690514</v>
      </c>
      <c r="B11876">
        <v>0.68</v>
      </c>
      <c r="C11876">
        <v>-0.39</v>
      </c>
      <c r="D11876">
        <v>0.09</v>
      </c>
      <c r="E11876">
        <v>2.3E-2</v>
      </c>
    </row>
    <row r="11877" spans="1:5">
      <c r="A11877">
        <v>19690515</v>
      </c>
      <c r="B11877">
        <v>-0.3</v>
      </c>
      <c r="C11877">
        <v>0.06</v>
      </c>
      <c r="D11877">
        <v>0.21</v>
      </c>
      <c r="E11877">
        <v>2.3E-2</v>
      </c>
    </row>
    <row r="11878" spans="1:5">
      <c r="A11878">
        <v>19690516</v>
      </c>
      <c r="B11878">
        <v>0.02</v>
      </c>
      <c r="C11878">
        <v>-0.18</v>
      </c>
      <c r="D11878">
        <v>-0.17</v>
      </c>
      <c r="E11878">
        <v>2.3E-2</v>
      </c>
    </row>
    <row r="11879" spans="1:5">
      <c r="A11879">
        <v>19690519</v>
      </c>
      <c r="B11879">
        <v>-0.87</v>
      </c>
      <c r="C11879">
        <v>0.22</v>
      </c>
      <c r="D11879">
        <v>0.26</v>
      </c>
      <c r="E11879">
        <v>2.3E-2</v>
      </c>
    </row>
    <row r="11880" spans="1:5">
      <c r="A11880">
        <v>19690520</v>
      </c>
      <c r="B11880">
        <v>-0.84</v>
      </c>
      <c r="C11880">
        <v>0.13</v>
      </c>
      <c r="D11880">
        <v>0.22</v>
      </c>
      <c r="E11880">
        <v>2.3E-2</v>
      </c>
    </row>
    <row r="11881" spans="1:5">
      <c r="A11881">
        <v>19690521</v>
      </c>
      <c r="B11881">
        <v>0.42</v>
      </c>
      <c r="C11881">
        <v>0.04</v>
      </c>
      <c r="D11881">
        <v>-0.17</v>
      </c>
      <c r="E11881">
        <v>2.3E-2</v>
      </c>
    </row>
    <row r="11882" spans="1:5">
      <c r="A11882">
        <v>19690522</v>
      </c>
      <c r="B11882">
        <v>0.19</v>
      </c>
      <c r="C11882">
        <v>-0.2</v>
      </c>
      <c r="D11882">
        <v>0.31</v>
      </c>
      <c r="E11882">
        <v>2.3E-2</v>
      </c>
    </row>
    <row r="11883" spans="1:5">
      <c r="A11883">
        <v>19690523</v>
      </c>
      <c r="B11883">
        <v>-0.02</v>
      </c>
      <c r="C11883">
        <v>-0.06</v>
      </c>
      <c r="D11883">
        <v>-0.1</v>
      </c>
      <c r="E11883">
        <v>2.3E-2</v>
      </c>
    </row>
    <row r="11884" spans="1:5">
      <c r="A11884">
        <v>19690526</v>
      </c>
      <c r="B11884">
        <v>-0.2</v>
      </c>
      <c r="C11884">
        <v>0.03</v>
      </c>
      <c r="D11884">
        <v>-0.05</v>
      </c>
      <c r="E11884">
        <v>2.3E-2</v>
      </c>
    </row>
    <row r="11885" spans="1:5">
      <c r="A11885">
        <v>19690527</v>
      </c>
      <c r="B11885">
        <v>-0.79</v>
      </c>
      <c r="C11885">
        <v>-0.05</v>
      </c>
      <c r="D11885">
        <v>0.19</v>
      </c>
      <c r="E11885">
        <v>2.3E-2</v>
      </c>
    </row>
    <row r="11886" spans="1:5">
      <c r="A11886">
        <v>19690528</v>
      </c>
      <c r="B11886">
        <v>-0.26</v>
      </c>
      <c r="C11886">
        <v>0.18</v>
      </c>
      <c r="D11886">
        <v>-0.32</v>
      </c>
      <c r="E11886">
        <v>2.3E-2</v>
      </c>
    </row>
    <row r="11887" spans="1:5">
      <c r="A11887">
        <v>19690529</v>
      </c>
      <c r="B11887">
        <v>0.23</v>
      </c>
      <c r="C11887">
        <v>0.08</v>
      </c>
      <c r="D11887">
        <v>0.11</v>
      </c>
      <c r="E11887">
        <v>2.3E-2</v>
      </c>
    </row>
    <row r="11888" spans="1:5">
      <c r="A11888">
        <v>19690602</v>
      </c>
      <c r="B11888">
        <v>-0.54</v>
      </c>
      <c r="C11888">
        <v>0.02</v>
      </c>
      <c r="D11888">
        <v>-0.03</v>
      </c>
      <c r="E11888">
        <v>2.4E-2</v>
      </c>
    </row>
    <row r="11889" spans="1:5">
      <c r="A11889">
        <v>19690603</v>
      </c>
      <c r="B11889">
        <v>-0.34</v>
      </c>
      <c r="C11889">
        <v>-0.3</v>
      </c>
      <c r="D11889">
        <v>0.11</v>
      </c>
      <c r="E11889">
        <v>2.4E-2</v>
      </c>
    </row>
    <row r="11890" spans="1:5">
      <c r="A11890">
        <v>19690604</v>
      </c>
      <c r="B11890">
        <v>-0.05</v>
      </c>
      <c r="C11890">
        <v>-0.04</v>
      </c>
      <c r="D11890">
        <v>-0.05</v>
      </c>
      <c r="E11890">
        <v>2.4E-2</v>
      </c>
    </row>
    <row r="11891" spans="1:5">
      <c r="A11891">
        <v>19690605</v>
      </c>
      <c r="B11891">
        <v>0.08</v>
      </c>
      <c r="C11891">
        <v>-0.12</v>
      </c>
      <c r="D11891">
        <v>-0.16</v>
      </c>
      <c r="E11891">
        <v>2.4E-2</v>
      </c>
    </row>
    <row r="11892" spans="1:5">
      <c r="A11892">
        <v>19690606</v>
      </c>
      <c r="B11892">
        <v>-0.69</v>
      </c>
      <c r="C11892">
        <v>-0.11</v>
      </c>
      <c r="D11892">
        <v>-0.19</v>
      </c>
      <c r="E11892">
        <v>2.4E-2</v>
      </c>
    </row>
    <row r="11893" spans="1:5">
      <c r="A11893">
        <v>19690609</v>
      </c>
      <c r="B11893">
        <v>-0.98</v>
      </c>
      <c r="C11893">
        <v>-0.11</v>
      </c>
      <c r="D11893">
        <v>-0.26</v>
      </c>
      <c r="E11893">
        <v>2.4E-2</v>
      </c>
    </row>
    <row r="11894" spans="1:5">
      <c r="A11894">
        <v>19690610</v>
      </c>
      <c r="B11894">
        <v>-0.79</v>
      </c>
      <c r="C11894">
        <v>-0.04</v>
      </c>
      <c r="D11894">
        <v>-0.06</v>
      </c>
      <c r="E11894">
        <v>2.4E-2</v>
      </c>
    </row>
    <row r="11895" spans="1:5">
      <c r="A11895">
        <v>19690611</v>
      </c>
      <c r="B11895">
        <v>-1</v>
      </c>
      <c r="C11895">
        <v>-0.34</v>
      </c>
      <c r="D11895">
        <v>0.22</v>
      </c>
      <c r="E11895">
        <v>2.4E-2</v>
      </c>
    </row>
    <row r="11896" spans="1:5">
      <c r="A11896">
        <v>19690612</v>
      </c>
      <c r="B11896">
        <v>-1.42</v>
      </c>
      <c r="C11896">
        <v>-0.55000000000000004</v>
      </c>
      <c r="D11896">
        <v>0.28999999999999998</v>
      </c>
      <c r="E11896">
        <v>2.4E-2</v>
      </c>
    </row>
    <row r="11897" spans="1:5">
      <c r="A11897">
        <v>19690613</v>
      </c>
      <c r="B11897">
        <v>0.31</v>
      </c>
      <c r="C11897">
        <v>-0.25</v>
      </c>
      <c r="D11897">
        <v>-0.15</v>
      </c>
      <c r="E11897">
        <v>2.4E-2</v>
      </c>
    </row>
    <row r="11898" spans="1:5">
      <c r="A11898">
        <v>19690616</v>
      </c>
      <c r="B11898">
        <v>-0.4</v>
      </c>
      <c r="C11898">
        <v>-0.44</v>
      </c>
      <c r="D11898">
        <v>0.06</v>
      </c>
      <c r="E11898">
        <v>2.4E-2</v>
      </c>
    </row>
    <row r="11899" spans="1:5">
      <c r="A11899">
        <v>19690617</v>
      </c>
      <c r="B11899">
        <v>-0.52</v>
      </c>
      <c r="C11899">
        <v>-0.67</v>
      </c>
      <c r="D11899">
        <v>-0.23</v>
      </c>
      <c r="E11899">
        <v>2.4E-2</v>
      </c>
    </row>
    <row r="11900" spans="1:5">
      <c r="A11900">
        <v>19690618</v>
      </c>
      <c r="B11900">
        <v>-0.22</v>
      </c>
      <c r="C11900">
        <v>-0.14000000000000001</v>
      </c>
      <c r="D11900">
        <v>0.16</v>
      </c>
      <c r="E11900">
        <v>2.4E-2</v>
      </c>
    </row>
    <row r="11901" spans="1:5">
      <c r="A11901">
        <v>19690619</v>
      </c>
      <c r="B11901">
        <v>-0.87</v>
      </c>
      <c r="C11901">
        <v>-0.79</v>
      </c>
      <c r="D11901">
        <v>0.09</v>
      </c>
      <c r="E11901">
        <v>2.4E-2</v>
      </c>
    </row>
    <row r="11902" spans="1:5">
      <c r="A11902">
        <v>19690620</v>
      </c>
      <c r="B11902">
        <v>-0.74</v>
      </c>
      <c r="C11902">
        <v>-0.68</v>
      </c>
      <c r="D11902">
        <v>0.53</v>
      </c>
      <c r="E11902">
        <v>2.4E-2</v>
      </c>
    </row>
    <row r="11903" spans="1:5">
      <c r="A11903">
        <v>19690623</v>
      </c>
      <c r="B11903">
        <v>-0.65</v>
      </c>
      <c r="C11903">
        <v>-0.94</v>
      </c>
      <c r="D11903">
        <v>-0.22</v>
      </c>
      <c r="E11903">
        <v>2.4E-2</v>
      </c>
    </row>
    <row r="11904" spans="1:5">
      <c r="A11904">
        <v>19690624</v>
      </c>
      <c r="B11904">
        <v>1.0900000000000001</v>
      </c>
      <c r="C11904">
        <v>-0.08</v>
      </c>
      <c r="D11904">
        <v>-0.53</v>
      </c>
      <c r="E11904">
        <v>2.4E-2</v>
      </c>
    </row>
    <row r="11905" spans="1:5">
      <c r="A11905">
        <v>19690625</v>
      </c>
      <c r="B11905">
        <v>-0.41</v>
      </c>
      <c r="C11905">
        <v>-0.24</v>
      </c>
      <c r="D11905">
        <v>0.26</v>
      </c>
      <c r="E11905">
        <v>2.4E-2</v>
      </c>
    </row>
    <row r="11906" spans="1:5">
      <c r="A11906">
        <v>19690626</v>
      </c>
      <c r="B11906">
        <v>0.17</v>
      </c>
      <c r="C11906">
        <v>-0.32</v>
      </c>
      <c r="D11906">
        <v>-0.62</v>
      </c>
      <c r="E11906">
        <v>2.4E-2</v>
      </c>
    </row>
    <row r="11907" spans="1:5">
      <c r="A11907">
        <v>19690627</v>
      </c>
      <c r="B11907">
        <v>7.0000000000000007E-2</v>
      </c>
      <c r="C11907">
        <v>0.02</v>
      </c>
      <c r="D11907">
        <v>-0.14000000000000001</v>
      </c>
      <c r="E11907">
        <v>2.4E-2</v>
      </c>
    </row>
    <row r="11908" spans="1:5">
      <c r="A11908">
        <v>19690630</v>
      </c>
      <c r="B11908">
        <v>0.46</v>
      </c>
      <c r="C11908">
        <v>0.25</v>
      </c>
      <c r="D11908">
        <v>-0.17</v>
      </c>
      <c r="E11908">
        <v>2.4E-2</v>
      </c>
    </row>
    <row r="11909" spans="1:5">
      <c r="A11909">
        <v>19690701</v>
      </c>
      <c r="B11909">
        <v>0.46</v>
      </c>
      <c r="C11909">
        <v>0.35</v>
      </c>
      <c r="D11909">
        <v>-0.59</v>
      </c>
      <c r="E11909">
        <v>2.5000000000000001E-2</v>
      </c>
    </row>
    <row r="11910" spans="1:5">
      <c r="A11910">
        <v>19690702</v>
      </c>
      <c r="B11910">
        <v>0.86</v>
      </c>
      <c r="C11910">
        <v>0.37</v>
      </c>
      <c r="D11910">
        <v>-0.46</v>
      </c>
      <c r="E11910">
        <v>2.5000000000000001E-2</v>
      </c>
    </row>
    <row r="11911" spans="1:5">
      <c r="A11911">
        <v>19690703</v>
      </c>
      <c r="B11911">
        <v>0.74</v>
      </c>
      <c r="C11911">
        <v>0.41</v>
      </c>
      <c r="D11911">
        <v>-0.35</v>
      </c>
      <c r="E11911">
        <v>2.5000000000000001E-2</v>
      </c>
    </row>
    <row r="11912" spans="1:5">
      <c r="A11912">
        <v>19690707</v>
      </c>
      <c r="B11912">
        <v>-0.68</v>
      </c>
      <c r="C11912">
        <v>-0.04</v>
      </c>
      <c r="D11912">
        <v>0.55000000000000004</v>
      </c>
      <c r="E11912">
        <v>2.5000000000000001E-2</v>
      </c>
    </row>
    <row r="11913" spans="1:5">
      <c r="A11913">
        <v>19690708</v>
      </c>
      <c r="B11913">
        <v>-1.38</v>
      </c>
      <c r="C11913">
        <v>0.04</v>
      </c>
      <c r="D11913">
        <v>0.46</v>
      </c>
      <c r="E11913">
        <v>2.5000000000000001E-2</v>
      </c>
    </row>
    <row r="11914" spans="1:5">
      <c r="A11914">
        <v>19690709</v>
      </c>
      <c r="B11914">
        <v>-0.8</v>
      </c>
      <c r="C11914">
        <v>-0.22</v>
      </c>
      <c r="D11914">
        <v>0.1</v>
      </c>
      <c r="E11914">
        <v>2.5000000000000001E-2</v>
      </c>
    </row>
    <row r="11915" spans="1:5">
      <c r="A11915">
        <v>19690710</v>
      </c>
      <c r="B11915">
        <v>-1.61</v>
      </c>
      <c r="C11915">
        <v>-0.41</v>
      </c>
      <c r="D11915">
        <v>0.44</v>
      </c>
      <c r="E11915">
        <v>2.5000000000000001E-2</v>
      </c>
    </row>
    <row r="11916" spans="1:5">
      <c r="A11916">
        <v>19690711</v>
      </c>
      <c r="B11916">
        <v>0.28999999999999998</v>
      </c>
      <c r="C11916">
        <v>-0.6</v>
      </c>
      <c r="D11916">
        <v>0.05</v>
      </c>
      <c r="E11916">
        <v>2.5000000000000001E-2</v>
      </c>
    </row>
    <row r="11917" spans="1:5">
      <c r="A11917">
        <v>19690714</v>
      </c>
      <c r="B11917">
        <v>-1.37</v>
      </c>
      <c r="C11917">
        <v>-0.25</v>
      </c>
      <c r="D11917">
        <v>0.69</v>
      </c>
      <c r="E11917">
        <v>2.5000000000000001E-2</v>
      </c>
    </row>
    <row r="11918" spans="1:5">
      <c r="A11918">
        <v>19690715</v>
      </c>
      <c r="B11918">
        <v>-0.43</v>
      </c>
      <c r="C11918">
        <v>-0.53</v>
      </c>
      <c r="D11918">
        <v>0.13</v>
      </c>
      <c r="E11918">
        <v>2.5000000000000001E-2</v>
      </c>
    </row>
    <row r="11919" spans="1:5">
      <c r="A11919">
        <v>19690716</v>
      </c>
      <c r="B11919">
        <v>1.07</v>
      </c>
      <c r="C11919">
        <v>0.08</v>
      </c>
      <c r="D11919">
        <v>-0.6</v>
      </c>
      <c r="E11919">
        <v>2.5000000000000001E-2</v>
      </c>
    </row>
    <row r="11920" spans="1:5">
      <c r="A11920">
        <v>19690717</v>
      </c>
      <c r="B11920">
        <v>0.53</v>
      </c>
      <c r="C11920">
        <v>-0.2</v>
      </c>
      <c r="D11920">
        <v>-7.0000000000000007E-2</v>
      </c>
      <c r="E11920">
        <v>2.5000000000000001E-2</v>
      </c>
    </row>
    <row r="11921" spans="1:5">
      <c r="A11921">
        <v>19690718</v>
      </c>
      <c r="B11921">
        <v>-0.78</v>
      </c>
      <c r="C11921">
        <v>0.23</v>
      </c>
      <c r="D11921">
        <v>0.34</v>
      </c>
      <c r="E11921">
        <v>2.5000000000000001E-2</v>
      </c>
    </row>
    <row r="11922" spans="1:5">
      <c r="A11922">
        <v>19690722</v>
      </c>
      <c r="B11922">
        <v>-1.57</v>
      </c>
      <c r="C11922">
        <v>0.11</v>
      </c>
      <c r="D11922">
        <v>0.63</v>
      </c>
      <c r="E11922">
        <v>2.5000000000000001E-2</v>
      </c>
    </row>
    <row r="11923" spans="1:5">
      <c r="A11923">
        <v>19690723</v>
      </c>
      <c r="B11923">
        <v>-0.53</v>
      </c>
      <c r="C11923">
        <v>-0.67</v>
      </c>
      <c r="D11923">
        <v>-0.42</v>
      </c>
      <c r="E11923">
        <v>2.5000000000000001E-2</v>
      </c>
    </row>
    <row r="11924" spans="1:5">
      <c r="A11924">
        <v>19690724</v>
      </c>
      <c r="B11924">
        <v>-0.42</v>
      </c>
      <c r="C11924">
        <v>-0.17</v>
      </c>
      <c r="D11924">
        <v>0.38</v>
      </c>
      <c r="E11924">
        <v>2.5000000000000001E-2</v>
      </c>
    </row>
    <row r="11925" spans="1:5">
      <c r="A11925">
        <v>19690725</v>
      </c>
      <c r="B11925">
        <v>-1.03</v>
      </c>
      <c r="C11925">
        <v>-0.28999999999999998</v>
      </c>
      <c r="D11925">
        <v>0.61</v>
      </c>
      <c r="E11925">
        <v>2.5000000000000001E-2</v>
      </c>
    </row>
    <row r="11926" spans="1:5">
      <c r="A11926">
        <v>19690728</v>
      </c>
      <c r="B11926">
        <v>-2.2599999999999998</v>
      </c>
      <c r="C11926">
        <v>-1.59</v>
      </c>
      <c r="D11926">
        <v>1.47</v>
      </c>
      <c r="E11926">
        <v>2.5000000000000001E-2</v>
      </c>
    </row>
    <row r="11927" spans="1:5">
      <c r="A11927">
        <v>19690729</v>
      </c>
      <c r="B11927">
        <v>-0.93</v>
      </c>
      <c r="C11927">
        <v>-0.64</v>
      </c>
      <c r="D11927">
        <v>0.41</v>
      </c>
      <c r="E11927">
        <v>2.5000000000000001E-2</v>
      </c>
    </row>
    <row r="11928" spans="1:5">
      <c r="A11928">
        <v>19690730</v>
      </c>
      <c r="B11928">
        <v>0.52</v>
      </c>
      <c r="C11928">
        <v>0.13</v>
      </c>
      <c r="D11928">
        <v>-1.0900000000000001</v>
      </c>
      <c r="E11928">
        <v>2.5000000000000001E-2</v>
      </c>
    </row>
    <row r="11929" spans="1:5">
      <c r="A11929">
        <v>19690731</v>
      </c>
      <c r="B11929">
        <v>2.2200000000000002</v>
      </c>
      <c r="C11929">
        <v>0.5</v>
      </c>
      <c r="D11929">
        <v>-1.26</v>
      </c>
      <c r="E11929">
        <v>2.5000000000000001E-2</v>
      </c>
    </row>
    <row r="11930" spans="1:5">
      <c r="A11930">
        <v>19690801</v>
      </c>
      <c r="B11930">
        <v>1.97</v>
      </c>
      <c r="C11930">
        <v>0.64</v>
      </c>
      <c r="D11930">
        <v>-0.43</v>
      </c>
      <c r="E11930">
        <v>2.4E-2</v>
      </c>
    </row>
    <row r="11931" spans="1:5">
      <c r="A11931">
        <v>19690804</v>
      </c>
      <c r="B11931">
        <v>-0.53</v>
      </c>
      <c r="C11931">
        <v>-0.02</v>
      </c>
      <c r="D11931">
        <v>0.31</v>
      </c>
      <c r="E11931">
        <v>2.4E-2</v>
      </c>
    </row>
    <row r="11932" spans="1:5">
      <c r="A11932">
        <v>19690805</v>
      </c>
      <c r="B11932">
        <v>0.42</v>
      </c>
      <c r="C11932">
        <v>-0.37</v>
      </c>
      <c r="D11932">
        <v>-0.41</v>
      </c>
      <c r="E11932">
        <v>2.4E-2</v>
      </c>
    </row>
    <row r="11933" spans="1:5">
      <c r="A11933">
        <v>19690806</v>
      </c>
      <c r="B11933">
        <v>0.65</v>
      </c>
      <c r="C11933">
        <v>0.24</v>
      </c>
      <c r="D11933">
        <v>-0.56999999999999995</v>
      </c>
      <c r="E11933">
        <v>2.4E-2</v>
      </c>
    </row>
    <row r="11934" spans="1:5">
      <c r="A11934">
        <v>19690807</v>
      </c>
      <c r="B11934">
        <v>0.09</v>
      </c>
      <c r="C11934">
        <v>-0.05</v>
      </c>
      <c r="D11934">
        <v>0.03</v>
      </c>
      <c r="E11934">
        <v>2.4E-2</v>
      </c>
    </row>
    <row r="11935" spans="1:5">
      <c r="A11935">
        <v>19690808</v>
      </c>
      <c r="B11935">
        <v>-0.03</v>
      </c>
      <c r="C11935">
        <v>-0.08</v>
      </c>
      <c r="D11935">
        <v>0.19</v>
      </c>
      <c r="E11935">
        <v>2.4E-2</v>
      </c>
    </row>
    <row r="11936" spans="1:5">
      <c r="A11936">
        <v>19690811</v>
      </c>
      <c r="B11936">
        <v>-0.59</v>
      </c>
      <c r="C11936">
        <v>7.0000000000000007E-2</v>
      </c>
      <c r="D11936">
        <v>0.12</v>
      </c>
      <c r="E11936">
        <v>2.4E-2</v>
      </c>
    </row>
    <row r="11937" spans="1:5">
      <c r="A11937">
        <v>19690812</v>
      </c>
      <c r="B11937">
        <v>-0.82</v>
      </c>
      <c r="C11937">
        <v>-0.19</v>
      </c>
      <c r="D11937">
        <v>0.27</v>
      </c>
      <c r="E11937">
        <v>2.4E-2</v>
      </c>
    </row>
    <row r="11938" spans="1:5">
      <c r="A11938">
        <v>19690813</v>
      </c>
      <c r="B11938">
        <v>0.03</v>
      </c>
      <c r="C11938">
        <v>-0.3</v>
      </c>
      <c r="D11938">
        <v>-0.51</v>
      </c>
      <c r="E11938">
        <v>2.4E-2</v>
      </c>
    </row>
    <row r="11939" spans="1:5">
      <c r="A11939">
        <v>19690814</v>
      </c>
      <c r="B11939">
        <v>0.75</v>
      </c>
      <c r="C11939">
        <v>0.37</v>
      </c>
      <c r="D11939">
        <v>-0.99</v>
      </c>
      <c r="E11939">
        <v>2.4E-2</v>
      </c>
    </row>
    <row r="11940" spans="1:5">
      <c r="A11940">
        <v>19690815</v>
      </c>
      <c r="B11940">
        <v>0.81</v>
      </c>
      <c r="C11940">
        <v>-0.19</v>
      </c>
      <c r="D11940">
        <v>-0.38</v>
      </c>
      <c r="E11940">
        <v>2.4E-2</v>
      </c>
    </row>
    <row r="11941" spans="1:5">
      <c r="A11941">
        <v>19690818</v>
      </c>
      <c r="B11941">
        <v>0.72</v>
      </c>
      <c r="C11941">
        <v>0.4</v>
      </c>
      <c r="D11941">
        <v>-0.6</v>
      </c>
      <c r="E11941">
        <v>2.4E-2</v>
      </c>
    </row>
    <row r="11942" spans="1:5">
      <c r="A11942">
        <v>19690819</v>
      </c>
      <c r="B11942">
        <v>0.54</v>
      </c>
      <c r="C11942">
        <v>0.34</v>
      </c>
      <c r="D11942">
        <v>-0.43</v>
      </c>
      <c r="E11942">
        <v>2.4E-2</v>
      </c>
    </row>
    <row r="11943" spans="1:5">
      <c r="A11943">
        <v>19690820</v>
      </c>
      <c r="B11943">
        <v>-0.02</v>
      </c>
      <c r="C11943">
        <v>-0.06</v>
      </c>
      <c r="D11943">
        <v>0.18</v>
      </c>
      <c r="E11943">
        <v>2.4E-2</v>
      </c>
    </row>
    <row r="11944" spans="1:5">
      <c r="A11944">
        <v>19690821</v>
      </c>
      <c r="B11944">
        <v>0.25</v>
      </c>
      <c r="C11944">
        <v>0.04</v>
      </c>
      <c r="D11944">
        <v>-0.27</v>
      </c>
      <c r="E11944">
        <v>2.4E-2</v>
      </c>
    </row>
    <row r="11945" spans="1:5">
      <c r="A11945">
        <v>19690822</v>
      </c>
      <c r="B11945">
        <v>0.65</v>
      </c>
      <c r="C11945">
        <v>-0.03</v>
      </c>
      <c r="D11945">
        <v>-0.25</v>
      </c>
      <c r="E11945">
        <v>2.4E-2</v>
      </c>
    </row>
    <row r="11946" spans="1:5">
      <c r="A11946">
        <v>19690825</v>
      </c>
      <c r="B11946">
        <v>-0.93</v>
      </c>
      <c r="C11946">
        <v>0.2</v>
      </c>
      <c r="D11946">
        <v>0.62</v>
      </c>
      <c r="E11946">
        <v>2.4E-2</v>
      </c>
    </row>
    <row r="11947" spans="1:5">
      <c r="A11947">
        <v>19690826</v>
      </c>
      <c r="B11947">
        <v>-0.74</v>
      </c>
      <c r="C11947">
        <v>-0.14000000000000001</v>
      </c>
      <c r="D11947">
        <v>0.15</v>
      </c>
      <c r="E11947">
        <v>2.4E-2</v>
      </c>
    </row>
    <row r="11948" spans="1:5">
      <c r="A11948">
        <v>19690827</v>
      </c>
      <c r="B11948">
        <v>0.27</v>
      </c>
      <c r="C11948">
        <v>0.11</v>
      </c>
      <c r="D11948">
        <v>-0.39</v>
      </c>
      <c r="E11948">
        <v>2.4E-2</v>
      </c>
    </row>
    <row r="11949" spans="1:5">
      <c r="A11949">
        <v>19690828</v>
      </c>
      <c r="B11949">
        <v>0.41</v>
      </c>
      <c r="C11949">
        <v>-0.21</v>
      </c>
      <c r="D11949">
        <v>-0.38</v>
      </c>
      <c r="E11949">
        <v>2.4E-2</v>
      </c>
    </row>
    <row r="11950" spans="1:5">
      <c r="A11950">
        <v>19690829</v>
      </c>
      <c r="B11950">
        <v>0.74</v>
      </c>
      <c r="C11950">
        <v>-0.04</v>
      </c>
      <c r="D11950">
        <v>0</v>
      </c>
      <c r="E11950">
        <v>2.4E-2</v>
      </c>
    </row>
    <row r="11951" spans="1:5">
      <c r="A11951">
        <v>19690902</v>
      </c>
      <c r="B11951">
        <v>-0.11</v>
      </c>
      <c r="C11951">
        <v>-0.08</v>
      </c>
      <c r="D11951">
        <v>0.42</v>
      </c>
      <c r="E11951">
        <v>0.03</v>
      </c>
    </row>
    <row r="11952" spans="1:5">
      <c r="A11952">
        <v>19690903</v>
      </c>
      <c r="B11952">
        <v>-0.71</v>
      </c>
      <c r="C11952">
        <v>-0.17</v>
      </c>
      <c r="D11952">
        <v>0.41</v>
      </c>
      <c r="E11952">
        <v>0.03</v>
      </c>
    </row>
    <row r="11953" spans="1:5">
      <c r="A11953">
        <v>19690904</v>
      </c>
      <c r="B11953">
        <v>-0.87</v>
      </c>
      <c r="C11953">
        <v>0.01</v>
      </c>
      <c r="D11953">
        <v>-0.15</v>
      </c>
      <c r="E11953">
        <v>0.03</v>
      </c>
    </row>
    <row r="11954" spans="1:5">
      <c r="A11954">
        <v>19690905</v>
      </c>
      <c r="B11954">
        <v>-0.65</v>
      </c>
      <c r="C11954">
        <v>-0.05</v>
      </c>
      <c r="D11954">
        <v>0.01</v>
      </c>
      <c r="E11954">
        <v>0.03</v>
      </c>
    </row>
    <row r="11955" spans="1:5">
      <c r="A11955">
        <v>19690908</v>
      </c>
      <c r="B11955">
        <v>-1.07</v>
      </c>
      <c r="C11955">
        <v>-0.15</v>
      </c>
      <c r="D11955">
        <v>0.38</v>
      </c>
      <c r="E11955">
        <v>0.03</v>
      </c>
    </row>
    <row r="11956" spans="1:5">
      <c r="A11956">
        <v>19690909</v>
      </c>
      <c r="B11956">
        <v>0.74</v>
      </c>
      <c r="C11956">
        <v>-0.24</v>
      </c>
      <c r="D11956">
        <v>-0.46</v>
      </c>
      <c r="E11956">
        <v>0.03</v>
      </c>
    </row>
    <row r="11957" spans="1:5">
      <c r="A11957">
        <v>19690910</v>
      </c>
      <c r="B11957">
        <v>1.64</v>
      </c>
      <c r="C11957">
        <v>-0.1</v>
      </c>
      <c r="D11957">
        <v>-0.77</v>
      </c>
      <c r="E11957">
        <v>0.03</v>
      </c>
    </row>
    <row r="11958" spans="1:5">
      <c r="A11958">
        <v>19690911</v>
      </c>
      <c r="B11958">
        <v>-0.7</v>
      </c>
      <c r="C11958">
        <v>0.5</v>
      </c>
      <c r="D11958">
        <v>0.13</v>
      </c>
      <c r="E11958">
        <v>0.03</v>
      </c>
    </row>
    <row r="11959" spans="1:5">
      <c r="A11959">
        <v>19690912</v>
      </c>
      <c r="B11959">
        <v>0.05</v>
      </c>
      <c r="C11959">
        <v>-0.13</v>
      </c>
      <c r="D11959">
        <v>-0.13</v>
      </c>
      <c r="E11959">
        <v>0.03</v>
      </c>
    </row>
    <row r="11960" spans="1:5">
      <c r="A11960">
        <v>19690915</v>
      </c>
      <c r="B11960">
        <v>0.62</v>
      </c>
      <c r="C11960">
        <v>0.32</v>
      </c>
      <c r="D11960">
        <v>-0.67</v>
      </c>
      <c r="E11960">
        <v>0.03</v>
      </c>
    </row>
    <row r="11961" spans="1:5">
      <c r="A11961">
        <v>19690916</v>
      </c>
      <c r="B11961">
        <v>0.12</v>
      </c>
      <c r="C11961">
        <v>0.19</v>
      </c>
      <c r="D11961">
        <v>-0.66</v>
      </c>
      <c r="E11961">
        <v>0.03</v>
      </c>
    </row>
    <row r="11962" spans="1:5">
      <c r="A11962">
        <v>19690917</v>
      </c>
      <c r="B11962">
        <v>-0.31</v>
      </c>
      <c r="C11962">
        <v>0.11</v>
      </c>
      <c r="D11962">
        <v>-0.44</v>
      </c>
      <c r="E11962">
        <v>0.03</v>
      </c>
    </row>
    <row r="11963" spans="1:5">
      <c r="A11963">
        <v>19690918</v>
      </c>
      <c r="B11963">
        <v>0.28000000000000003</v>
      </c>
      <c r="C11963">
        <v>0.19</v>
      </c>
      <c r="D11963">
        <v>-0.55000000000000004</v>
      </c>
      <c r="E11963">
        <v>0.03</v>
      </c>
    </row>
    <row r="11964" spans="1:5">
      <c r="A11964">
        <v>19690919</v>
      </c>
      <c r="B11964">
        <v>0.35</v>
      </c>
      <c r="C11964">
        <v>0.4</v>
      </c>
      <c r="D11964">
        <v>-0.94</v>
      </c>
      <c r="E11964">
        <v>0.03</v>
      </c>
    </row>
    <row r="11965" spans="1:5">
      <c r="A11965">
        <v>19690922</v>
      </c>
      <c r="B11965">
        <v>0.41</v>
      </c>
      <c r="C11965">
        <v>-0.09</v>
      </c>
      <c r="D11965">
        <v>-0.67</v>
      </c>
      <c r="E11965">
        <v>0.03</v>
      </c>
    </row>
    <row r="11966" spans="1:5">
      <c r="A11966">
        <v>19690923</v>
      </c>
      <c r="B11966">
        <v>-0.01</v>
      </c>
      <c r="C11966">
        <v>0.18</v>
      </c>
      <c r="D11966">
        <v>0.1</v>
      </c>
      <c r="E11966">
        <v>0.03</v>
      </c>
    </row>
    <row r="11967" spans="1:5">
      <c r="A11967">
        <v>19690924</v>
      </c>
      <c r="B11967">
        <v>-0.19</v>
      </c>
      <c r="C11967">
        <v>-0.11</v>
      </c>
      <c r="D11967">
        <v>0.13</v>
      </c>
      <c r="E11967">
        <v>0.03</v>
      </c>
    </row>
    <row r="11968" spans="1:5">
      <c r="A11968">
        <v>19690925</v>
      </c>
      <c r="B11968">
        <v>-0.75</v>
      </c>
      <c r="C11968">
        <v>0.15</v>
      </c>
      <c r="D11968">
        <v>0.66</v>
      </c>
      <c r="E11968">
        <v>0.03</v>
      </c>
    </row>
    <row r="11969" spans="1:5">
      <c r="A11969">
        <v>19690926</v>
      </c>
      <c r="B11969">
        <v>-0.7</v>
      </c>
      <c r="C11969">
        <v>0.15</v>
      </c>
      <c r="D11969">
        <v>0.18</v>
      </c>
      <c r="E11969">
        <v>0.03</v>
      </c>
    </row>
    <row r="11970" spans="1:5">
      <c r="A11970">
        <v>19690929</v>
      </c>
      <c r="B11970">
        <v>-0.73</v>
      </c>
      <c r="C11970">
        <v>0.12</v>
      </c>
      <c r="D11970">
        <v>0.09</v>
      </c>
      <c r="E11970">
        <v>0.03</v>
      </c>
    </row>
    <row r="11971" spans="1:5">
      <c r="A11971">
        <v>19690930</v>
      </c>
      <c r="B11971">
        <v>-0.32</v>
      </c>
      <c r="C11971">
        <v>0.08</v>
      </c>
      <c r="D11971">
        <v>-0.38</v>
      </c>
      <c r="E11971">
        <v>0.03</v>
      </c>
    </row>
    <row r="11972" spans="1:5">
      <c r="A11972">
        <v>19691001</v>
      </c>
      <c r="B11972">
        <v>-0.63</v>
      </c>
      <c r="C11972">
        <v>0.12</v>
      </c>
      <c r="D11972">
        <v>0.23</v>
      </c>
      <c r="E11972">
        <v>2.5999999999999999E-2</v>
      </c>
    </row>
    <row r="11973" spans="1:5">
      <c r="A11973">
        <v>19691002</v>
      </c>
      <c r="B11973">
        <v>0.86</v>
      </c>
      <c r="C11973">
        <v>-0.08</v>
      </c>
      <c r="D11973">
        <v>-0.76</v>
      </c>
      <c r="E11973">
        <v>2.5999999999999999E-2</v>
      </c>
    </row>
    <row r="11974" spans="1:5">
      <c r="A11974">
        <v>19691003</v>
      </c>
      <c r="B11974">
        <v>-0.08</v>
      </c>
      <c r="C11974">
        <v>-0.17</v>
      </c>
      <c r="D11974">
        <v>0.18</v>
      </c>
      <c r="E11974">
        <v>2.5999999999999999E-2</v>
      </c>
    </row>
    <row r="11975" spans="1:5">
      <c r="A11975">
        <v>19691006</v>
      </c>
      <c r="B11975">
        <v>0.17</v>
      </c>
      <c r="C11975">
        <v>-0.01</v>
      </c>
      <c r="D11975">
        <v>-0.49</v>
      </c>
      <c r="E11975">
        <v>2.5999999999999999E-2</v>
      </c>
    </row>
    <row r="11976" spans="1:5">
      <c r="A11976">
        <v>19691007</v>
      </c>
      <c r="B11976">
        <v>-0.23</v>
      </c>
      <c r="C11976">
        <v>0.05</v>
      </c>
      <c r="D11976">
        <v>0.06</v>
      </c>
      <c r="E11976">
        <v>2.5999999999999999E-2</v>
      </c>
    </row>
    <row r="11977" spans="1:5">
      <c r="A11977">
        <v>19691008</v>
      </c>
      <c r="B11977">
        <v>-0.53</v>
      </c>
      <c r="C11977">
        <v>-0.12</v>
      </c>
      <c r="D11977">
        <v>0.11</v>
      </c>
      <c r="E11977">
        <v>2.5999999999999999E-2</v>
      </c>
    </row>
    <row r="11978" spans="1:5">
      <c r="A11978">
        <v>19691009</v>
      </c>
      <c r="B11978">
        <v>0.33</v>
      </c>
      <c r="C11978">
        <v>-0.19</v>
      </c>
      <c r="D11978">
        <v>-0.49</v>
      </c>
      <c r="E11978">
        <v>2.5999999999999999E-2</v>
      </c>
    </row>
    <row r="11979" spans="1:5">
      <c r="A11979">
        <v>19691010</v>
      </c>
      <c r="B11979">
        <v>0.65</v>
      </c>
      <c r="C11979">
        <v>0.26</v>
      </c>
      <c r="D11979">
        <v>-0.65</v>
      </c>
      <c r="E11979">
        <v>2.5999999999999999E-2</v>
      </c>
    </row>
    <row r="11980" spans="1:5">
      <c r="A11980">
        <v>19691013</v>
      </c>
      <c r="B11980">
        <v>1.25</v>
      </c>
      <c r="C11980">
        <v>0.84</v>
      </c>
      <c r="D11980">
        <v>-0.72</v>
      </c>
      <c r="E11980">
        <v>2.5999999999999999E-2</v>
      </c>
    </row>
    <row r="11981" spans="1:5">
      <c r="A11981">
        <v>19691014</v>
      </c>
      <c r="B11981">
        <v>1.28</v>
      </c>
      <c r="C11981">
        <v>0.1</v>
      </c>
      <c r="D11981">
        <v>0.08</v>
      </c>
      <c r="E11981">
        <v>2.5999999999999999E-2</v>
      </c>
    </row>
    <row r="11982" spans="1:5">
      <c r="A11982">
        <v>19691015</v>
      </c>
      <c r="B11982">
        <v>0.04</v>
      </c>
      <c r="C11982">
        <v>0.55000000000000004</v>
      </c>
      <c r="D11982">
        <v>0.2</v>
      </c>
      <c r="E11982">
        <v>2.5999999999999999E-2</v>
      </c>
    </row>
    <row r="11983" spans="1:5">
      <c r="A11983">
        <v>19691016</v>
      </c>
      <c r="B11983">
        <v>0.69</v>
      </c>
      <c r="C11983">
        <v>0.28000000000000003</v>
      </c>
      <c r="D11983">
        <v>-0.08</v>
      </c>
      <c r="E11983">
        <v>2.5999999999999999E-2</v>
      </c>
    </row>
    <row r="11984" spans="1:5">
      <c r="A11984">
        <v>19691017</v>
      </c>
      <c r="B11984">
        <v>-0.09</v>
      </c>
      <c r="C11984">
        <v>0.47</v>
      </c>
      <c r="D11984">
        <v>-0.12</v>
      </c>
      <c r="E11984">
        <v>2.5999999999999999E-2</v>
      </c>
    </row>
    <row r="11985" spans="1:5">
      <c r="A11985">
        <v>19691020</v>
      </c>
      <c r="B11985">
        <v>0.3</v>
      </c>
      <c r="C11985">
        <v>0.36</v>
      </c>
      <c r="D11985">
        <v>0.02</v>
      </c>
      <c r="E11985">
        <v>2.5999999999999999E-2</v>
      </c>
    </row>
    <row r="11986" spans="1:5">
      <c r="A11986">
        <v>19691021</v>
      </c>
      <c r="B11986">
        <v>0.79</v>
      </c>
      <c r="C11986">
        <v>0.4</v>
      </c>
      <c r="D11986">
        <v>-0.22</v>
      </c>
      <c r="E11986">
        <v>2.5999999999999999E-2</v>
      </c>
    </row>
    <row r="11987" spans="1:5">
      <c r="A11987">
        <v>19691022</v>
      </c>
      <c r="B11987">
        <v>0.61</v>
      </c>
      <c r="C11987">
        <v>0.08</v>
      </c>
      <c r="D11987">
        <v>0.21</v>
      </c>
      <c r="E11987">
        <v>2.5999999999999999E-2</v>
      </c>
    </row>
    <row r="11988" spans="1:5">
      <c r="A11988">
        <v>19691023</v>
      </c>
      <c r="B11988">
        <v>-0.33</v>
      </c>
      <c r="C11988">
        <v>0.05</v>
      </c>
      <c r="D11988">
        <v>0.08</v>
      </c>
      <c r="E11988">
        <v>2.5999999999999999E-2</v>
      </c>
    </row>
    <row r="11989" spans="1:5">
      <c r="A11989">
        <v>19691024</v>
      </c>
      <c r="B11989">
        <v>0.69</v>
      </c>
      <c r="C11989">
        <v>0.05</v>
      </c>
      <c r="D11989">
        <v>-0.88</v>
      </c>
      <c r="E11989">
        <v>2.5999999999999999E-2</v>
      </c>
    </row>
    <row r="11990" spans="1:5">
      <c r="A11990">
        <v>19691027</v>
      </c>
      <c r="B11990">
        <v>-0.1</v>
      </c>
      <c r="C11990">
        <v>0.42</v>
      </c>
      <c r="D11990">
        <v>-0.12</v>
      </c>
      <c r="E11990">
        <v>2.5999999999999999E-2</v>
      </c>
    </row>
    <row r="11991" spans="1:5">
      <c r="A11991">
        <v>19691028</v>
      </c>
      <c r="B11991">
        <v>-0.31</v>
      </c>
      <c r="C11991">
        <v>-0.14000000000000001</v>
      </c>
      <c r="D11991">
        <v>0.17</v>
      </c>
      <c r="E11991">
        <v>2.5999999999999999E-2</v>
      </c>
    </row>
    <row r="11992" spans="1:5">
      <c r="A11992">
        <v>19691029</v>
      </c>
      <c r="B11992">
        <v>-0.9</v>
      </c>
      <c r="C11992">
        <v>0.01</v>
      </c>
      <c r="D11992">
        <v>0.52</v>
      </c>
      <c r="E11992">
        <v>2.5999999999999999E-2</v>
      </c>
    </row>
    <row r="11993" spans="1:5">
      <c r="A11993">
        <v>19691030</v>
      </c>
      <c r="B11993">
        <v>0.17</v>
      </c>
      <c r="C11993">
        <v>0.17</v>
      </c>
      <c r="D11993">
        <v>-0.28000000000000003</v>
      </c>
      <c r="E11993">
        <v>2.5999999999999999E-2</v>
      </c>
    </row>
    <row r="11994" spans="1:5">
      <c r="A11994">
        <v>19691031</v>
      </c>
      <c r="B11994">
        <v>0.34</v>
      </c>
      <c r="C11994">
        <v>0.06</v>
      </c>
      <c r="D11994">
        <v>-0.03</v>
      </c>
      <c r="E11994">
        <v>2.5999999999999999E-2</v>
      </c>
    </row>
    <row r="11995" spans="1:5">
      <c r="A11995">
        <v>19691103</v>
      </c>
      <c r="B11995">
        <v>-7.0000000000000007E-2</v>
      </c>
      <c r="C11995">
        <v>-0.23</v>
      </c>
      <c r="D11995">
        <v>0.25</v>
      </c>
      <c r="E11995">
        <v>2.7E-2</v>
      </c>
    </row>
    <row r="11996" spans="1:5">
      <c r="A11996">
        <v>19691104</v>
      </c>
      <c r="B11996">
        <v>7.0000000000000007E-2</v>
      </c>
      <c r="C11996">
        <v>0.2</v>
      </c>
      <c r="D11996">
        <v>-0.49</v>
      </c>
      <c r="E11996">
        <v>2.7E-2</v>
      </c>
    </row>
    <row r="11997" spans="1:5">
      <c r="A11997">
        <v>19691105</v>
      </c>
      <c r="B11997">
        <v>0.46</v>
      </c>
      <c r="C11997">
        <v>-0.11</v>
      </c>
      <c r="D11997">
        <v>-0.39</v>
      </c>
      <c r="E11997">
        <v>2.7E-2</v>
      </c>
    </row>
    <row r="11998" spans="1:5">
      <c r="A11998">
        <v>19691106</v>
      </c>
      <c r="B11998">
        <v>0.14000000000000001</v>
      </c>
      <c r="C11998">
        <v>-0.14000000000000001</v>
      </c>
      <c r="D11998">
        <v>-0.18</v>
      </c>
      <c r="E11998">
        <v>2.7E-2</v>
      </c>
    </row>
    <row r="11999" spans="1:5">
      <c r="A11999">
        <v>19691107</v>
      </c>
      <c r="B11999">
        <v>0.65</v>
      </c>
      <c r="C11999">
        <v>-0.26</v>
      </c>
      <c r="D11999">
        <v>-0.06</v>
      </c>
      <c r="E11999">
        <v>2.7E-2</v>
      </c>
    </row>
    <row r="12000" spans="1:5">
      <c r="A12000">
        <v>19691110</v>
      </c>
      <c r="B12000">
        <v>0.06</v>
      </c>
      <c r="C12000">
        <v>-0.17</v>
      </c>
      <c r="D12000">
        <v>0.05</v>
      </c>
      <c r="E12000">
        <v>2.7E-2</v>
      </c>
    </row>
    <row r="12001" spans="1:5">
      <c r="A12001">
        <v>19691111</v>
      </c>
      <c r="B12001">
        <v>-0.37</v>
      </c>
      <c r="C12001">
        <v>-0.04</v>
      </c>
      <c r="D12001">
        <v>0.28999999999999998</v>
      </c>
      <c r="E12001">
        <v>2.7E-2</v>
      </c>
    </row>
    <row r="12002" spans="1:5">
      <c r="A12002">
        <v>19691112</v>
      </c>
      <c r="B12002">
        <v>-0.17</v>
      </c>
      <c r="C12002">
        <v>0.11</v>
      </c>
      <c r="D12002">
        <v>-0.16</v>
      </c>
      <c r="E12002">
        <v>2.7E-2</v>
      </c>
    </row>
    <row r="12003" spans="1:5">
      <c r="A12003">
        <v>19691113</v>
      </c>
      <c r="B12003">
        <v>-0.59</v>
      </c>
      <c r="C12003">
        <v>-0.38</v>
      </c>
      <c r="D12003">
        <v>0.35</v>
      </c>
      <c r="E12003">
        <v>2.7E-2</v>
      </c>
    </row>
    <row r="12004" spans="1:5">
      <c r="A12004">
        <v>19691114</v>
      </c>
      <c r="B12004">
        <v>-0.43</v>
      </c>
      <c r="C12004">
        <v>-0.12</v>
      </c>
      <c r="D12004">
        <v>0.13</v>
      </c>
      <c r="E12004">
        <v>2.7E-2</v>
      </c>
    </row>
    <row r="12005" spans="1:5">
      <c r="A12005">
        <v>19691117</v>
      </c>
      <c r="B12005">
        <v>-0.79</v>
      </c>
      <c r="C12005">
        <v>-0.28000000000000003</v>
      </c>
      <c r="D12005">
        <v>0.15</v>
      </c>
      <c r="E12005">
        <v>2.7E-2</v>
      </c>
    </row>
    <row r="12006" spans="1:5">
      <c r="A12006">
        <v>19691118</v>
      </c>
      <c r="B12006">
        <v>-0.09</v>
      </c>
      <c r="C12006">
        <v>-0.44</v>
      </c>
      <c r="D12006">
        <v>-7.0000000000000007E-2</v>
      </c>
      <c r="E12006">
        <v>2.7E-2</v>
      </c>
    </row>
    <row r="12007" spans="1:5">
      <c r="A12007">
        <v>19691119</v>
      </c>
      <c r="B12007">
        <v>-0.55000000000000004</v>
      </c>
      <c r="C12007">
        <v>-0.3</v>
      </c>
      <c r="D12007">
        <v>0.55000000000000004</v>
      </c>
      <c r="E12007">
        <v>2.7E-2</v>
      </c>
    </row>
    <row r="12008" spans="1:5">
      <c r="A12008">
        <v>19691120</v>
      </c>
      <c r="B12008">
        <v>-1.1200000000000001</v>
      </c>
      <c r="C12008">
        <v>-0.52</v>
      </c>
      <c r="D12008">
        <v>0.37</v>
      </c>
      <c r="E12008">
        <v>2.7E-2</v>
      </c>
    </row>
    <row r="12009" spans="1:5">
      <c r="A12009">
        <v>19691121</v>
      </c>
      <c r="B12009">
        <v>-0.69</v>
      </c>
      <c r="C12009">
        <v>-0.19</v>
      </c>
      <c r="D12009">
        <v>0.35</v>
      </c>
      <c r="E12009">
        <v>2.7E-2</v>
      </c>
    </row>
    <row r="12010" spans="1:5">
      <c r="A12010">
        <v>19691124</v>
      </c>
      <c r="B12010">
        <v>-1.08</v>
      </c>
      <c r="C12010">
        <v>-0.35</v>
      </c>
      <c r="D12010">
        <v>-0.1</v>
      </c>
      <c r="E12010">
        <v>2.7E-2</v>
      </c>
    </row>
    <row r="12011" spans="1:5">
      <c r="A12011">
        <v>19691125</v>
      </c>
      <c r="B12011">
        <v>-0.25</v>
      </c>
      <c r="C12011">
        <v>0.16</v>
      </c>
      <c r="D12011">
        <v>-0.54</v>
      </c>
      <c r="E12011">
        <v>2.7E-2</v>
      </c>
    </row>
    <row r="12012" spans="1:5">
      <c r="A12012">
        <v>19691126</v>
      </c>
      <c r="B12012">
        <v>0.36</v>
      </c>
      <c r="C12012">
        <v>0.21</v>
      </c>
      <c r="D12012">
        <v>-0.95</v>
      </c>
      <c r="E12012">
        <v>2.7E-2</v>
      </c>
    </row>
    <row r="12013" spans="1:5">
      <c r="A12013">
        <v>19691128</v>
      </c>
      <c r="B12013">
        <v>0.64</v>
      </c>
      <c r="C12013">
        <v>0.26</v>
      </c>
      <c r="D12013">
        <v>-0.81</v>
      </c>
      <c r="E12013">
        <v>2.7E-2</v>
      </c>
    </row>
    <row r="12014" spans="1:5">
      <c r="A12014">
        <v>19691201</v>
      </c>
      <c r="B12014">
        <v>-0.76</v>
      </c>
      <c r="C12014">
        <v>-0.4</v>
      </c>
      <c r="D12014">
        <v>0.23</v>
      </c>
      <c r="E12014">
        <v>2.9000000000000001E-2</v>
      </c>
    </row>
    <row r="12015" spans="1:5">
      <c r="A12015">
        <v>19691202</v>
      </c>
      <c r="B12015">
        <v>-0.68</v>
      </c>
      <c r="C12015">
        <v>-7.0000000000000007E-2</v>
      </c>
      <c r="D12015">
        <v>-0.25</v>
      </c>
      <c r="E12015">
        <v>2.9000000000000001E-2</v>
      </c>
    </row>
    <row r="12016" spans="1:5">
      <c r="A12016">
        <v>19691203</v>
      </c>
      <c r="B12016">
        <v>-1.23</v>
      </c>
      <c r="C12016">
        <v>-0.57999999999999996</v>
      </c>
      <c r="D12016">
        <v>-0.02</v>
      </c>
      <c r="E12016">
        <v>2.9000000000000001E-2</v>
      </c>
    </row>
    <row r="12017" spans="1:5">
      <c r="A12017">
        <v>19691204</v>
      </c>
      <c r="B12017">
        <v>0.4</v>
      </c>
      <c r="C12017">
        <v>-0.03</v>
      </c>
      <c r="D12017">
        <v>-0.95</v>
      </c>
      <c r="E12017">
        <v>2.9000000000000001E-2</v>
      </c>
    </row>
    <row r="12018" spans="1:5">
      <c r="A12018">
        <v>19691205</v>
      </c>
      <c r="B12018">
        <v>-0.38</v>
      </c>
      <c r="C12018">
        <v>-0.48</v>
      </c>
      <c r="D12018">
        <v>0.44</v>
      </c>
      <c r="E12018">
        <v>2.9000000000000001E-2</v>
      </c>
    </row>
    <row r="12019" spans="1:5">
      <c r="A12019">
        <v>19691208</v>
      </c>
      <c r="B12019">
        <v>-1.27</v>
      </c>
      <c r="C12019">
        <v>-0.42</v>
      </c>
      <c r="D12019">
        <v>0.2</v>
      </c>
      <c r="E12019">
        <v>2.9000000000000001E-2</v>
      </c>
    </row>
    <row r="12020" spans="1:5">
      <c r="A12020">
        <v>19691209</v>
      </c>
      <c r="B12020">
        <v>-0.2</v>
      </c>
      <c r="C12020">
        <v>-0.45</v>
      </c>
      <c r="D12020">
        <v>-0.48</v>
      </c>
      <c r="E12020">
        <v>2.9000000000000001E-2</v>
      </c>
    </row>
    <row r="12021" spans="1:5">
      <c r="A12021">
        <v>19691210</v>
      </c>
      <c r="B12021">
        <v>-7.0000000000000007E-2</v>
      </c>
      <c r="C12021">
        <v>-0.17</v>
      </c>
      <c r="D12021">
        <v>-0.73</v>
      </c>
      <c r="E12021">
        <v>2.9000000000000001E-2</v>
      </c>
    </row>
    <row r="12022" spans="1:5">
      <c r="A12022">
        <v>19691211</v>
      </c>
      <c r="B12022">
        <v>7.0000000000000007E-2</v>
      </c>
      <c r="C12022">
        <v>-0.1</v>
      </c>
      <c r="D12022">
        <v>-0.24</v>
      </c>
      <c r="E12022">
        <v>2.9000000000000001E-2</v>
      </c>
    </row>
    <row r="12023" spans="1:5">
      <c r="A12023">
        <v>19691212</v>
      </c>
      <c r="B12023">
        <v>0.3</v>
      </c>
      <c r="C12023">
        <v>0.04</v>
      </c>
      <c r="D12023">
        <v>-0.28000000000000003</v>
      </c>
      <c r="E12023">
        <v>2.9000000000000001E-2</v>
      </c>
    </row>
    <row r="12024" spans="1:5">
      <c r="A12024">
        <v>19691215</v>
      </c>
      <c r="B12024">
        <v>-0.28999999999999998</v>
      </c>
      <c r="C12024">
        <v>0.1</v>
      </c>
      <c r="D12024">
        <v>-0.13</v>
      </c>
      <c r="E12024">
        <v>2.9000000000000001E-2</v>
      </c>
    </row>
    <row r="12025" spans="1:5">
      <c r="A12025">
        <v>19691216</v>
      </c>
      <c r="B12025">
        <v>-1</v>
      </c>
      <c r="C12025">
        <v>-0.47</v>
      </c>
      <c r="D12025">
        <v>-0.06</v>
      </c>
      <c r="E12025">
        <v>2.9000000000000001E-2</v>
      </c>
    </row>
    <row r="12026" spans="1:5">
      <c r="A12026">
        <v>19691217</v>
      </c>
      <c r="B12026">
        <v>-0.54</v>
      </c>
      <c r="C12026">
        <v>-0.31</v>
      </c>
      <c r="D12026">
        <v>-7.0000000000000007E-2</v>
      </c>
      <c r="E12026">
        <v>2.9000000000000001E-2</v>
      </c>
    </row>
    <row r="12027" spans="1:5">
      <c r="A12027">
        <v>19691218</v>
      </c>
      <c r="B12027">
        <v>1.59</v>
      </c>
      <c r="C12027">
        <v>-0.19</v>
      </c>
      <c r="D12027">
        <v>-0.79</v>
      </c>
      <c r="E12027">
        <v>2.9000000000000001E-2</v>
      </c>
    </row>
    <row r="12028" spans="1:5">
      <c r="A12028">
        <v>19691219</v>
      </c>
      <c r="B12028">
        <v>0.82</v>
      </c>
      <c r="C12028">
        <v>0.13</v>
      </c>
      <c r="D12028">
        <v>0.01</v>
      </c>
      <c r="E12028">
        <v>2.9000000000000001E-2</v>
      </c>
    </row>
    <row r="12029" spans="1:5">
      <c r="A12029">
        <v>19691222</v>
      </c>
      <c r="B12029">
        <v>-1</v>
      </c>
      <c r="C12029">
        <v>-0.32</v>
      </c>
      <c r="D12029">
        <v>0.35</v>
      </c>
      <c r="E12029">
        <v>2.9000000000000001E-2</v>
      </c>
    </row>
    <row r="12030" spans="1:5">
      <c r="A12030">
        <v>19691223</v>
      </c>
      <c r="B12030">
        <v>-0.53</v>
      </c>
      <c r="C12030">
        <v>-0.6</v>
      </c>
      <c r="D12030">
        <v>0.28999999999999998</v>
      </c>
      <c r="E12030">
        <v>2.9000000000000001E-2</v>
      </c>
    </row>
    <row r="12031" spans="1:5">
      <c r="A12031">
        <v>19691224</v>
      </c>
      <c r="B12031">
        <v>1.17</v>
      </c>
      <c r="C12031">
        <v>0.49</v>
      </c>
      <c r="D12031">
        <v>-0.15</v>
      </c>
      <c r="E12031">
        <v>2.9000000000000001E-2</v>
      </c>
    </row>
    <row r="12032" spans="1:5">
      <c r="A12032">
        <v>19691226</v>
      </c>
      <c r="B12032">
        <v>0.81</v>
      </c>
      <c r="C12032">
        <v>0.1</v>
      </c>
      <c r="D12032">
        <v>-0.04</v>
      </c>
      <c r="E12032">
        <v>2.9000000000000001E-2</v>
      </c>
    </row>
    <row r="12033" spans="1:5">
      <c r="A12033">
        <v>19691229</v>
      </c>
      <c r="B12033">
        <v>-0.75</v>
      </c>
      <c r="C12033">
        <v>-0.27</v>
      </c>
      <c r="D12033">
        <v>-0.04</v>
      </c>
      <c r="E12033">
        <v>2.9000000000000001E-2</v>
      </c>
    </row>
    <row r="12034" spans="1:5">
      <c r="A12034">
        <v>19691230</v>
      </c>
      <c r="B12034">
        <v>0.39</v>
      </c>
      <c r="C12034">
        <v>-0.23</v>
      </c>
      <c r="D12034">
        <v>-0.16</v>
      </c>
      <c r="E12034">
        <v>2.9000000000000001E-2</v>
      </c>
    </row>
    <row r="12035" spans="1:5">
      <c r="A12035">
        <v>19691231</v>
      </c>
      <c r="B12035">
        <v>0.55000000000000004</v>
      </c>
      <c r="C12035">
        <v>0.49</v>
      </c>
      <c r="D12035">
        <v>-0.26</v>
      </c>
      <c r="E12035">
        <v>2.9000000000000001E-2</v>
      </c>
    </row>
    <row r="12036" spans="1:5">
      <c r="A12036">
        <v>19700102</v>
      </c>
      <c r="B12036">
        <v>1.18</v>
      </c>
      <c r="C12036">
        <v>1.32</v>
      </c>
      <c r="D12036">
        <v>0.97</v>
      </c>
      <c r="E12036">
        <v>2.9000000000000001E-2</v>
      </c>
    </row>
    <row r="12037" spans="1:5">
      <c r="A12037">
        <v>19700105</v>
      </c>
      <c r="B12037">
        <v>0.59</v>
      </c>
      <c r="C12037">
        <v>0.67</v>
      </c>
      <c r="D12037">
        <v>0.76</v>
      </c>
      <c r="E12037">
        <v>2.9000000000000001E-2</v>
      </c>
    </row>
    <row r="12038" spans="1:5">
      <c r="A12038">
        <v>19700106</v>
      </c>
      <c r="B12038">
        <v>-0.74</v>
      </c>
      <c r="C12038">
        <v>0.1</v>
      </c>
      <c r="D12038">
        <v>0.28000000000000003</v>
      </c>
      <c r="E12038">
        <v>2.9000000000000001E-2</v>
      </c>
    </row>
    <row r="12039" spans="1:5">
      <c r="A12039">
        <v>19700107</v>
      </c>
      <c r="B12039">
        <v>-0.15</v>
      </c>
      <c r="C12039">
        <v>0.38</v>
      </c>
      <c r="D12039">
        <v>-0.35</v>
      </c>
      <c r="E12039">
        <v>2.9000000000000001E-2</v>
      </c>
    </row>
    <row r="12040" spans="1:5">
      <c r="A12040">
        <v>19700108</v>
      </c>
      <c r="B12040">
        <v>0.04</v>
      </c>
      <c r="C12040">
        <v>0.17</v>
      </c>
      <c r="D12040">
        <v>-0.18</v>
      </c>
      <c r="E12040">
        <v>2.9000000000000001E-2</v>
      </c>
    </row>
    <row r="12041" spans="1:5">
      <c r="A12041">
        <v>19700109</v>
      </c>
      <c r="B12041">
        <v>-0.31</v>
      </c>
      <c r="C12041">
        <v>0.19</v>
      </c>
      <c r="D12041">
        <v>0.08</v>
      </c>
      <c r="E12041">
        <v>2.9000000000000001E-2</v>
      </c>
    </row>
    <row r="12042" spans="1:5">
      <c r="A12042">
        <v>19700112</v>
      </c>
      <c r="B12042">
        <v>-0.8</v>
      </c>
      <c r="C12042">
        <v>-0.1</v>
      </c>
      <c r="D12042">
        <v>-0.04</v>
      </c>
      <c r="E12042">
        <v>2.9000000000000001E-2</v>
      </c>
    </row>
    <row r="12043" spans="1:5">
      <c r="A12043">
        <v>19700113</v>
      </c>
      <c r="B12043">
        <v>0.05</v>
      </c>
      <c r="C12043">
        <v>-0.17</v>
      </c>
      <c r="D12043">
        <v>-0.5</v>
      </c>
      <c r="E12043">
        <v>2.9000000000000001E-2</v>
      </c>
    </row>
    <row r="12044" spans="1:5">
      <c r="A12044">
        <v>19700114</v>
      </c>
      <c r="B12044">
        <v>-0.25</v>
      </c>
      <c r="C12044">
        <v>-0.13</v>
      </c>
      <c r="D12044">
        <v>-0.28000000000000003</v>
      </c>
      <c r="E12044">
        <v>2.9000000000000001E-2</v>
      </c>
    </row>
    <row r="12045" spans="1:5">
      <c r="A12045">
        <v>19700115</v>
      </c>
      <c r="B12045">
        <v>-0.04</v>
      </c>
      <c r="C12045">
        <v>-0.09</v>
      </c>
      <c r="D12045">
        <v>-0.64</v>
      </c>
      <c r="E12045">
        <v>2.9000000000000001E-2</v>
      </c>
    </row>
    <row r="12046" spans="1:5">
      <c r="A12046">
        <v>19700116</v>
      </c>
      <c r="B12046">
        <v>-0.82</v>
      </c>
      <c r="C12046">
        <v>-0.1</v>
      </c>
      <c r="D12046">
        <v>0.7</v>
      </c>
      <c r="E12046">
        <v>2.9000000000000001E-2</v>
      </c>
    </row>
    <row r="12047" spans="1:5">
      <c r="A12047">
        <v>19700119</v>
      </c>
      <c r="B12047">
        <v>-1.31</v>
      </c>
      <c r="C12047">
        <v>0.42</v>
      </c>
      <c r="D12047">
        <v>1.06</v>
      </c>
      <c r="E12047">
        <v>2.9000000000000001E-2</v>
      </c>
    </row>
    <row r="12048" spans="1:5">
      <c r="A12048">
        <v>19700120</v>
      </c>
      <c r="B12048">
        <v>0.17</v>
      </c>
      <c r="C12048">
        <v>0.3</v>
      </c>
      <c r="D12048">
        <v>-0.39</v>
      </c>
      <c r="E12048">
        <v>2.9000000000000001E-2</v>
      </c>
    </row>
    <row r="12049" spans="1:5">
      <c r="A12049">
        <v>19700121</v>
      </c>
      <c r="B12049">
        <v>0.06</v>
      </c>
      <c r="C12049">
        <v>0.06</v>
      </c>
      <c r="D12049">
        <v>0.15</v>
      </c>
      <c r="E12049">
        <v>2.9000000000000001E-2</v>
      </c>
    </row>
    <row r="12050" spans="1:5">
      <c r="A12050">
        <v>19700122</v>
      </c>
      <c r="B12050">
        <v>0.11</v>
      </c>
      <c r="C12050">
        <v>0.15</v>
      </c>
      <c r="D12050">
        <v>-0.11</v>
      </c>
      <c r="E12050">
        <v>2.9000000000000001E-2</v>
      </c>
    </row>
    <row r="12051" spans="1:5">
      <c r="A12051">
        <v>19700123</v>
      </c>
      <c r="B12051">
        <v>-1.06</v>
      </c>
      <c r="C12051">
        <v>-0.14000000000000001</v>
      </c>
      <c r="D12051">
        <v>0.42</v>
      </c>
      <c r="E12051">
        <v>2.9000000000000001E-2</v>
      </c>
    </row>
    <row r="12052" spans="1:5">
      <c r="A12052">
        <v>19700126</v>
      </c>
      <c r="B12052">
        <v>-1.1299999999999999</v>
      </c>
      <c r="C12052">
        <v>-0.3</v>
      </c>
      <c r="D12052">
        <v>0.42</v>
      </c>
      <c r="E12052">
        <v>2.9000000000000001E-2</v>
      </c>
    </row>
    <row r="12053" spans="1:5">
      <c r="A12053">
        <v>19700127</v>
      </c>
      <c r="B12053">
        <v>-0.67</v>
      </c>
      <c r="C12053">
        <v>0.21</v>
      </c>
      <c r="D12053">
        <v>-0.32</v>
      </c>
      <c r="E12053">
        <v>2.9000000000000001E-2</v>
      </c>
    </row>
    <row r="12054" spans="1:5">
      <c r="A12054">
        <v>19700128</v>
      </c>
      <c r="B12054">
        <v>-0.99</v>
      </c>
      <c r="C12054">
        <v>0.41</v>
      </c>
      <c r="D12054">
        <v>-0.14000000000000001</v>
      </c>
      <c r="E12054">
        <v>2.9000000000000001E-2</v>
      </c>
    </row>
    <row r="12055" spans="1:5">
      <c r="A12055">
        <v>19700129</v>
      </c>
      <c r="B12055">
        <v>-1.33</v>
      </c>
      <c r="C12055">
        <v>-0.09</v>
      </c>
      <c r="D12055">
        <v>0.44</v>
      </c>
      <c r="E12055">
        <v>2.9000000000000001E-2</v>
      </c>
    </row>
    <row r="12056" spans="1:5">
      <c r="A12056">
        <v>19700130</v>
      </c>
      <c r="B12056">
        <v>-0.88</v>
      </c>
      <c r="C12056">
        <v>-0.2</v>
      </c>
      <c r="D12056">
        <v>0.93</v>
      </c>
      <c r="E12056">
        <v>2.9000000000000001E-2</v>
      </c>
    </row>
    <row r="12057" spans="1:5">
      <c r="A12057">
        <v>19700202</v>
      </c>
      <c r="B12057">
        <v>0.82</v>
      </c>
      <c r="C12057">
        <v>-0.64</v>
      </c>
      <c r="D12057">
        <v>-0.13</v>
      </c>
      <c r="E12057">
        <v>3.2000000000000001E-2</v>
      </c>
    </row>
    <row r="12058" spans="1:5">
      <c r="A12058">
        <v>19700203</v>
      </c>
      <c r="B12058">
        <v>1.26</v>
      </c>
      <c r="C12058">
        <v>-0.16</v>
      </c>
      <c r="D12058">
        <v>-0.3</v>
      </c>
      <c r="E12058">
        <v>3.2000000000000001E-2</v>
      </c>
    </row>
    <row r="12059" spans="1:5">
      <c r="A12059">
        <v>19700204</v>
      </c>
      <c r="B12059">
        <v>-0.74</v>
      </c>
      <c r="C12059">
        <v>-0.31</v>
      </c>
      <c r="D12059">
        <v>0.73</v>
      </c>
      <c r="E12059">
        <v>3.2000000000000001E-2</v>
      </c>
    </row>
    <row r="12060" spans="1:5">
      <c r="A12060">
        <v>19700205</v>
      </c>
      <c r="B12060">
        <v>-0.41</v>
      </c>
      <c r="C12060">
        <v>-0.17</v>
      </c>
      <c r="D12060">
        <v>-0.06</v>
      </c>
      <c r="E12060">
        <v>3.2000000000000001E-2</v>
      </c>
    </row>
    <row r="12061" spans="1:5">
      <c r="A12061">
        <v>19700206</v>
      </c>
      <c r="B12061">
        <v>0.59</v>
      </c>
      <c r="C12061">
        <v>0.17</v>
      </c>
      <c r="D12061">
        <v>-0.32</v>
      </c>
      <c r="E12061">
        <v>3.2000000000000001E-2</v>
      </c>
    </row>
    <row r="12062" spans="1:5">
      <c r="A12062">
        <v>19700209</v>
      </c>
      <c r="B12062">
        <v>0.82</v>
      </c>
      <c r="C12062">
        <v>-7.0000000000000007E-2</v>
      </c>
      <c r="D12062">
        <v>-0.22</v>
      </c>
      <c r="E12062">
        <v>3.2000000000000001E-2</v>
      </c>
    </row>
    <row r="12063" spans="1:5">
      <c r="A12063">
        <v>19700210</v>
      </c>
      <c r="B12063">
        <v>-0.94</v>
      </c>
      <c r="C12063">
        <v>0.35</v>
      </c>
      <c r="D12063">
        <v>0.1</v>
      </c>
      <c r="E12063">
        <v>3.2000000000000001E-2</v>
      </c>
    </row>
    <row r="12064" spans="1:5">
      <c r="A12064">
        <v>19700211</v>
      </c>
      <c r="B12064">
        <v>0.9</v>
      </c>
      <c r="C12064">
        <v>-0.16</v>
      </c>
      <c r="D12064">
        <v>-0.83</v>
      </c>
      <c r="E12064">
        <v>3.2000000000000001E-2</v>
      </c>
    </row>
    <row r="12065" spans="1:5">
      <c r="A12065">
        <v>19700212</v>
      </c>
      <c r="B12065">
        <v>-0.21</v>
      </c>
      <c r="C12065">
        <v>0.27</v>
      </c>
      <c r="D12065">
        <v>0.28000000000000003</v>
      </c>
      <c r="E12065">
        <v>3.2000000000000001E-2</v>
      </c>
    </row>
    <row r="12066" spans="1:5">
      <c r="A12066">
        <v>19700213</v>
      </c>
      <c r="B12066">
        <v>-0.18</v>
      </c>
      <c r="C12066">
        <v>-0.02</v>
      </c>
      <c r="D12066">
        <v>0.63</v>
      </c>
      <c r="E12066">
        <v>3.2000000000000001E-2</v>
      </c>
    </row>
    <row r="12067" spans="1:5">
      <c r="A12067">
        <v>19700216</v>
      </c>
      <c r="B12067">
        <v>-7.0000000000000007E-2</v>
      </c>
      <c r="C12067">
        <v>0.2</v>
      </c>
      <c r="D12067">
        <v>0.38</v>
      </c>
      <c r="E12067">
        <v>3.2000000000000001E-2</v>
      </c>
    </row>
    <row r="12068" spans="1:5">
      <c r="A12068">
        <v>19700217</v>
      </c>
      <c r="B12068">
        <v>-0.2</v>
      </c>
      <c r="C12068">
        <v>-7.0000000000000007E-2</v>
      </c>
      <c r="D12068">
        <v>0.19</v>
      </c>
      <c r="E12068">
        <v>3.2000000000000001E-2</v>
      </c>
    </row>
    <row r="12069" spans="1:5">
      <c r="A12069">
        <v>19700218</v>
      </c>
      <c r="B12069">
        <v>1.19</v>
      </c>
      <c r="C12069">
        <v>-0.51</v>
      </c>
      <c r="D12069">
        <v>-0.05</v>
      </c>
      <c r="E12069">
        <v>3.2000000000000001E-2</v>
      </c>
    </row>
    <row r="12070" spans="1:5">
      <c r="A12070">
        <v>19700219</v>
      </c>
      <c r="B12070">
        <v>0.28000000000000003</v>
      </c>
      <c r="C12070">
        <v>-0.31</v>
      </c>
      <c r="D12070">
        <v>0.53</v>
      </c>
      <c r="E12070">
        <v>3.2000000000000001E-2</v>
      </c>
    </row>
    <row r="12071" spans="1:5">
      <c r="A12071">
        <v>19700220</v>
      </c>
      <c r="B12071">
        <v>0.32</v>
      </c>
      <c r="C12071">
        <v>-0.62</v>
      </c>
      <c r="D12071">
        <v>0.87</v>
      </c>
      <c r="E12071">
        <v>3.2000000000000001E-2</v>
      </c>
    </row>
    <row r="12072" spans="1:5">
      <c r="A12072">
        <v>19700224</v>
      </c>
      <c r="B12072">
        <v>-0.03</v>
      </c>
      <c r="C12072">
        <v>-0.1</v>
      </c>
      <c r="D12072">
        <v>0.47</v>
      </c>
      <c r="E12072">
        <v>3.2000000000000001E-2</v>
      </c>
    </row>
    <row r="12073" spans="1:5">
      <c r="A12073">
        <v>19700225</v>
      </c>
      <c r="B12073">
        <v>1.52</v>
      </c>
      <c r="C12073">
        <v>-0.18</v>
      </c>
      <c r="D12073">
        <v>0.22</v>
      </c>
      <c r="E12073">
        <v>3.2000000000000001E-2</v>
      </c>
    </row>
    <row r="12074" spans="1:5">
      <c r="A12074">
        <v>19700226</v>
      </c>
      <c r="B12074">
        <v>-0.53</v>
      </c>
      <c r="C12074">
        <v>0.08</v>
      </c>
      <c r="D12074">
        <v>0.64</v>
      </c>
      <c r="E12074">
        <v>3.2000000000000001E-2</v>
      </c>
    </row>
    <row r="12075" spans="1:5">
      <c r="A12075">
        <v>19700227</v>
      </c>
      <c r="B12075">
        <v>0.69</v>
      </c>
      <c r="C12075">
        <v>0.11</v>
      </c>
      <c r="D12075">
        <v>0.41</v>
      </c>
      <c r="E12075">
        <v>3.2000000000000001E-2</v>
      </c>
    </row>
    <row r="12076" spans="1:5">
      <c r="A12076">
        <v>19700302</v>
      </c>
      <c r="B12076">
        <v>0.13</v>
      </c>
      <c r="C12076">
        <v>-0.16</v>
      </c>
      <c r="D12076">
        <v>0.7</v>
      </c>
      <c r="E12076">
        <v>2.7E-2</v>
      </c>
    </row>
    <row r="12077" spans="1:5">
      <c r="A12077">
        <v>19700303</v>
      </c>
      <c r="B12077">
        <v>0.57999999999999996</v>
      </c>
      <c r="C12077">
        <v>-0.43</v>
      </c>
      <c r="D12077">
        <v>0.61</v>
      </c>
      <c r="E12077">
        <v>2.7E-2</v>
      </c>
    </row>
    <row r="12078" spans="1:5">
      <c r="A12078">
        <v>19700304</v>
      </c>
      <c r="B12078">
        <v>-0.25</v>
      </c>
      <c r="C12078">
        <v>0.15</v>
      </c>
      <c r="D12078">
        <v>0.61</v>
      </c>
      <c r="E12078">
        <v>2.7E-2</v>
      </c>
    </row>
    <row r="12079" spans="1:5">
      <c r="A12079">
        <v>19700305</v>
      </c>
      <c r="B12079">
        <v>-0.02</v>
      </c>
      <c r="C12079">
        <v>0.17</v>
      </c>
      <c r="D12079">
        <v>0.37</v>
      </c>
      <c r="E12079">
        <v>2.7E-2</v>
      </c>
    </row>
    <row r="12080" spans="1:5">
      <c r="A12080">
        <v>19700306</v>
      </c>
      <c r="B12080">
        <v>-0.69</v>
      </c>
      <c r="C12080">
        <v>0.23</v>
      </c>
      <c r="D12080">
        <v>0.26</v>
      </c>
      <c r="E12080">
        <v>2.7E-2</v>
      </c>
    </row>
    <row r="12081" spans="1:5">
      <c r="A12081">
        <v>19700309</v>
      </c>
      <c r="B12081">
        <v>-1.08</v>
      </c>
      <c r="C12081">
        <v>0</v>
      </c>
      <c r="D12081">
        <v>0.79</v>
      </c>
      <c r="E12081">
        <v>2.7E-2</v>
      </c>
    </row>
    <row r="12082" spans="1:5">
      <c r="A12082">
        <v>19700310</v>
      </c>
      <c r="B12082">
        <v>0.14000000000000001</v>
      </c>
      <c r="C12082">
        <v>-0.26</v>
      </c>
      <c r="D12082">
        <v>-0.33</v>
      </c>
      <c r="E12082">
        <v>2.7E-2</v>
      </c>
    </row>
    <row r="12083" spans="1:5">
      <c r="A12083">
        <v>19700311</v>
      </c>
      <c r="B12083">
        <v>-0.14000000000000001</v>
      </c>
      <c r="C12083">
        <v>-0.12</v>
      </c>
      <c r="D12083">
        <v>0.46</v>
      </c>
      <c r="E12083">
        <v>2.7E-2</v>
      </c>
    </row>
    <row r="12084" spans="1:5">
      <c r="A12084">
        <v>19700312</v>
      </c>
      <c r="B12084">
        <v>-0.51</v>
      </c>
      <c r="C12084">
        <v>-0.22</v>
      </c>
      <c r="D12084">
        <v>0.39</v>
      </c>
      <c r="E12084">
        <v>2.7E-2</v>
      </c>
    </row>
    <row r="12085" spans="1:5">
      <c r="A12085">
        <v>19700313</v>
      </c>
      <c r="B12085">
        <v>-0.63</v>
      </c>
      <c r="C12085">
        <v>-0.28999999999999998</v>
      </c>
      <c r="D12085">
        <v>0.73</v>
      </c>
      <c r="E12085">
        <v>2.7E-2</v>
      </c>
    </row>
    <row r="12086" spans="1:5">
      <c r="A12086">
        <v>19700316</v>
      </c>
      <c r="B12086">
        <v>-1.1499999999999999</v>
      </c>
      <c r="C12086">
        <v>-0.13</v>
      </c>
      <c r="D12086">
        <v>0.36</v>
      </c>
      <c r="E12086">
        <v>2.7E-2</v>
      </c>
    </row>
    <row r="12087" spans="1:5">
      <c r="A12087">
        <v>19700317</v>
      </c>
      <c r="B12087">
        <v>0.39</v>
      </c>
      <c r="C12087">
        <v>-0.15</v>
      </c>
      <c r="D12087">
        <v>-0.46</v>
      </c>
      <c r="E12087">
        <v>2.7E-2</v>
      </c>
    </row>
    <row r="12088" spans="1:5">
      <c r="A12088">
        <v>19700318</v>
      </c>
      <c r="B12088">
        <v>0.26</v>
      </c>
      <c r="C12088">
        <v>-0.13</v>
      </c>
      <c r="D12088">
        <v>0.14000000000000001</v>
      </c>
      <c r="E12088">
        <v>2.7E-2</v>
      </c>
    </row>
    <row r="12089" spans="1:5">
      <c r="A12089">
        <v>19700319</v>
      </c>
      <c r="B12089">
        <v>-0.28999999999999998</v>
      </c>
      <c r="C12089">
        <v>-0.32</v>
      </c>
      <c r="D12089">
        <v>0.37</v>
      </c>
      <c r="E12089">
        <v>2.7E-2</v>
      </c>
    </row>
    <row r="12090" spans="1:5">
      <c r="A12090">
        <v>19700320</v>
      </c>
      <c r="B12090">
        <v>-0.52</v>
      </c>
      <c r="C12090">
        <v>-0.49</v>
      </c>
      <c r="D12090">
        <v>0.66</v>
      </c>
      <c r="E12090">
        <v>2.7E-2</v>
      </c>
    </row>
    <row r="12091" spans="1:5">
      <c r="A12091">
        <v>19700323</v>
      </c>
      <c r="B12091">
        <v>-0.14000000000000001</v>
      </c>
      <c r="C12091">
        <v>-0.18</v>
      </c>
      <c r="D12091">
        <v>-7.0000000000000007E-2</v>
      </c>
      <c r="E12091">
        <v>2.7E-2</v>
      </c>
    </row>
    <row r="12092" spans="1:5">
      <c r="A12092">
        <v>19700324</v>
      </c>
      <c r="B12092">
        <v>1.01</v>
      </c>
      <c r="C12092">
        <v>-0.51</v>
      </c>
      <c r="D12092">
        <v>-0.44</v>
      </c>
      <c r="E12092">
        <v>2.7E-2</v>
      </c>
    </row>
    <row r="12093" spans="1:5">
      <c r="A12093">
        <v>19700325</v>
      </c>
      <c r="B12093">
        <v>2.14</v>
      </c>
      <c r="C12093">
        <v>0.12</v>
      </c>
      <c r="D12093">
        <v>-0.52</v>
      </c>
      <c r="E12093">
        <v>2.7E-2</v>
      </c>
    </row>
    <row r="12094" spans="1:5">
      <c r="A12094">
        <v>19700326</v>
      </c>
      <c r="B12094">
        <v>0.1</v>
      </c>
      <c r="C12094">
        <v>0.3</v>
      </c>
      <c r="D12094">
        <v>-0.1</v>
      </c>
      <c r="E12094">
        <v>2.7E-2</v>
      </c>
    </row>
    <row r="12095" spans="1:5">
      <c r="A12095">
        <v>19700330</v>
      </c>
      <c r="B12095">
        <v>-0.28000000000000003</v>
      </c>
      <c r="C12095">
        <v>0.1</v>
      </c>
      <c r="D12095">
        <v>-0.3</v>
      </c>
      <c r="E12095">
        <v>2.7E-2</v>
      </c>
    </row>
    <row r="12096" spans="1:5">
      <c r="A12096">
        <v>19700331</v>
      </c>
      <c r="B12096">
        <v>-0.05</v>
      </c>
      <c r="C12096">
        <v>-0.02</v>
      </c>
      <c r="D12096">
        <v>0.11</v>
      </c>
      <c r="E12096">
        <v>2.7E-2</v>
      </c>
    </row>
    <row r="12097" spans="1:5">
      <c r="A12097">
        <v>19700401</v>
      </c>
      <c r="B12097">
        <v>0.45</v>
      </c>
      <c r="C12097">
        <v>-7.0000000000000007E-2</v>
      </c>
      <c r="D12097">
        <v>0.03</v>
      </c>
      <c r="E12097">
        <v>2.3E-2</v>
      </c>
    </row>
    <row r="12098" spans="1:5">
      <c r="A12098">
        <v>19700402</v>
      </c>
      <c r="B12098">
        <v>-0.39</v>
      </c>
      <c r="C12098">
        <v>0.12</v>
      </c>
      <c r="D12098">
        <v>0.11</v>
      </c>
      <c r="E12098">
        <v>2.3E-2</v>
      </c>
    </row>
    <row r="12099" spans="1:5">
      <c r="A12099">
        <v>19700403</v>
      </c>
      <c r="B12099">
        <v>-0.49</v>
      </c>
      <c r="C12099">
        <v>0.01</v>
      </c>
      <c r="D12099">
        <v>0.98</v>
      </c>
      <c r="E12099">
        <v>2.3E-2</v>
      </c>
    </row>
    <row r="12100" spans="1:5">
      <c r="A12100">
        <v>19700406</v>
      </c>
      <c r="B12100">
        <v>-0.83</v>
      </c>
      <c r="C12100">
        <v>-0.28000000000000003</v>
      </c>
      <c r="D12100">
        <v>1.1599999999999999</v>
      </c>
      <c r="E12100">
        <v>2.3E-2</v>
      </c>
    </row>
    <row r="12101" spans="1:5">
      <c r="A12101">
        <v>19700407</v>
      </c>
      <c r="B12101">
        <v>-0.36</v>
      </c>
      <c r="C12101">
        <v>-0.12</v>
      </c>
      <c r="D12101">
        <v>0.59</v>
      </c>
      <c r="E12101">
        <v>2.3E-2</v>
      </c>
    </row>
    <row r="12102" spans="1:5">
      <c r="A12102">
        <v>19700408</v>
      </c>
      <c r="B12102">
        <v>-0.19</v>
      </c>
      <c r="C12102">
        <v>-0.25</v>
      </c>
      <c r="D12102">
        <v>0.09</v>
      </c>
      <c r="E12102">
        <v>2.3E-2</v>
      </c>
    </row>
    <row r="12103" spans="1:5">
      <c r="A12103">
        <v>19700409</v>
      </c>
      <c r="B12103">
        <v>-0.1</v>
      </c>
      <c r="C12103">
        <v>-0.65</v>
      </c>
      <c r="D12103">
        <v>0.43</v>
      </c>
      <c r="E12103">
        <v>2.3E-2</v>
      </c>
    </row>
    <row r="12104" spans="1:5">
      <c r="A12104">
        <v>19700410</v>
      </c>
      <c r="B12104">
        <v>-0.44</v>
      </c>
      <c r="C12104">
        <v>-0.41</v>
      </c>
      <c r="D12104">
        <v>-0.28999999999999998</v>
      </c>
      <c r="E12104">
        <v>2.3E-2</v>
      </c>
    </row>
    <row r="12105" spans="1:5">
      <c r="A12105">
        <v>19700413</v>
      </c>
      <c r="B12105">
        <v>-0.9</v>
      </c>
      <c r="C12105">
        <v>-0.87</v>
      </c>
      <c r="D12105">
        <v>1.05</v>
      </c>
      <c r="E12105">
        <v>2.3E-2</v>
      </c>
    </row>
    <row r="12106" spans="1:5">
      <c r="A12106">
        <v>19700414</v>
      </c>
      <c r="B12106">
        <v>-0.86</v>
      </c>
      <c r="C12106">
        <v>-0.52</v>
      </c>
      <c r="D12106">
        <v>0.34</v>
      </c>
      <c r="E12106">
        <v>2.3E-2</v>
      </c>
    </row>
    <row r="12107" spans="1:5">
      <c r="A12107">
        <v>19700415</v>
      </c>
      <c r="B12107">
        <v>-0.31</v>
      </c>
      <c r="C12107">
        <v>-0.2</v>
      </c>
      <c r="D12107">
        <v>0.3</v>
      </c>
      <c r="E12107">
        <v>2.3E-2</v>
      </c>
    </row>
    <row r="12108" spans="1:5">
      <c r="A12108">
        <v>19700416</v>
      </c>
      <c r="B12108">
        <v>-1.1399999999999999</v>
      </c>
      <c r="C12108">
        <v>-0.28999999999999998</v>
      </c>
      <c r="D12108">
        <v>0.7</v>
      </c>
      <c r="E12108">
        <v>2.3E-2</v>
      </c>
    </row>
    <row r="12109" spans="1:5">
      <c r="A12109">
        <v>19700417</v>
      </c>
      <c r="B12109">
        <v>-0.33</v>
      </c>
      <c r="C12109">
        <v>-0.25</v>
      </c>
      <c r="D12109">
        <v>0.1</v>
      </c>
      <c r="E12109">
        <v>2.3E-2</v>
      </c>
    </row>
    <row r="12110" spans="1:5">
      <c r="A12110">
        <v>19700420</v>
      </c>
      <c r="B12110">
        <v>0.22</v>
      </c>
      <c r="C12110">
        <v>0.01</v>
      </c>
      <c r="D12110">
        <v>-0.55000000000000004</v>
      </c>
      <c r="E12110">
        <v>2.3E-2</v>
      </c>
    </row>
    <row r="12111" spans="1:5">
      <c r="A12111">
        <v>19700421</v>
      </c>
      <c r="B12111">
        <v>-0.56999999999999995</v>
      </c>
      <c r="C12111">
        <v>-0.31</v>
      </c>
      <c r="D12111">
        <v>0.68</v>
      </c>
      <c r="E12111">
        <v>2.3E-2</v>
      </c>
    </row>
    <row r="12112" spans="1:5">
      <c r="A12112">
        <v>19700422</v>
      </c>
      <c r="B12112">
        <v>-1.48</v>
      </c>
      <c r="C12112">
        <v>-0.6</v>
      </c>
      <c r="D12112">
        <v>1.06</v>
      </c>
      <c r="E12112">
        <v>2.3E-2</v>
      </c>
    </row>
    <row r="12113" spans="1:5">
      <c r="A12113">
        <v>19700423</v>
      </c>
      <c r="B12113">
        <v>-1.65</v>
      </c>
      <c r="C12113">
        <v>-0.64</v>
      </c>
      <c r="D12113">
        <v>0.52</v>
      </c>
      <c r="E12113">
        <v>2.3E-2</v>
      </c>
    </row>
    <row r="12114" spans="1:5">
      <c r="A12114">
        <v>19700424</v>
      </c>
      <c r="B12114">
        <v>-0.51</v>
      </c>
      <c r="C12114">
        <v>-0.52</v>
      </c>
      <c r="D12114">
        <v>0.18</v>
      </c>
      <c r="E12114">
        <v>2.3E-2</v>
      </c>
    </row>
    <row r="12115" spans="1:5">
      <c r="A12115">
        <v>19700427</v>
      </c>
      <c r="B12115">
        <v>-1.84</v>
      </c>
      <c r="C12115">
        <v>-0.87</v>
      </c>
      <c r="D12115">
        <v>0.91</v>
      </c>
      <c r="E12115">
        <v>2.3E-2</v>
      </c>
    </row>
    <row r="12116" spans="1:5">
      <c r="A12116">
        <v>19700428</v>
      </c>
      <c r="B12116">
        <v>-1.47</v>
      </c>
      <c r="C12116">
        <v>-0.61</v>
      </c>
      <c r="D12116">
        <v>0.6</v>
      </c>
      <c r="E12116">
        <v>2.3E-2</v>
      </c>
    </row>
    <row r="12117" spans="1:5">
      <c r="A12117">
        <v>19700429</v>
      </c>
      <c r="B12117">
        <v>2.11</v>
      </c>
      <c r="C12117">
        <v>0.16</v>
      </c>
      <c r="D12117">
        <v>-2.2999999999999998</v>
      </c>
      <c r="E12117">
        <v>2.3E-2</v>
      </c>
    </row>
    <row r="12118" spans="1:5">
      <c r="A12118">
        <v>19700430</v>
      </c>
      <c r="B12118">
        <v>-0.4</v>
      </c>
      <c r="C12118">
        <v>0.18</v>
      </c>
      <c r="D12118">
        <v>0.63</v>
      </c>
      <c r="E12118">
        <v>2.3E-2</v>
      </c>
    </row>
    <row r="12119" spans="1:5">
      <c r="A12119">
        <v>19700501</v>
      </c>
      <c r="B12119">
        <v>-0.14000000000000001</v>
      </c>
      <c r="C12119">
        <v>-0.02</v>
      </c>
      <c r="D12119">
        <v>0.17</v>
      </c>
      <c r="E12119">
        <v>2.5000000000000001E-2</v>
      </c>
    </row>
    <row r="12120" spans="1:5">
      <c r="A12120">
        <v>19700504</v>
      </c>
      <c r="B12120">
        <v>-2.6</v>
      </c>
      <c r="C12120">
        <v>-0.42</v>
      </c>
      <c r="D12120">
        <v>1.79</v>
      </c>
      <c r="E12120">
        <v>2.5000000000000001E-2</v>
      </c>
    </row>
    <row r="12121" spans="1:5">
      <c r="A12121">
        <v>19700505</v>
      </c>
      <c r="B12121">
        <v>-1.1299999999999999</v>
      </c>
      <c r="C12121">
        <v>-0.53</v>
      </c>
      <c r="D12121">
        <v>0.56999999999999995</v>
      </c>
      <c r="E12121">
        <v>2.5000000000000001E-2</v>
      </c>
    </row>
    <row r="12122" spans="1:5">
      <c r="A12122">
        <v>19700506</v>
      </c>
      <c r="B12122">
        <v>1.2</v>
      </c>
      <c r="C12122">
        <v>0.38</v>
      </c>
      <c r="D12122">
        <v>-0.95</v>
      </c>
      <c r="E12122">
        <v>2.5000000000000001E-2</v>
      </c>
    </row>
    <row r="12123" spans="1:5">
      <c r="A12123">
        <v>19700507</v>
      </c>
      <c r="B12123">
        <v>0.59</v>
      </c>
      <c r="C12123">
        <v>0.03</v>
      </c>
      <c r="D12123">
        <v>-0.08</v>
      </c>
      <c r="E12123">
        <v>2.5000000000000001E-2</v>
      </c>
    </row>
    <row r="12124" spans="1:5">
      <c r="A12124">
        <v>19700508</v>
      </c>
      <c r="B12124">
        <v>-0.52</v>
      </c>
      <c r="C12124">
        <v>-0.03</v>
      </c>
      <c r="D12124">
        <v>0.28999999999999998</v>
      </c>
      <c r="E12124">
        <v>2.5000000000000001E-2</v>
      </c>
    </row>
    <row r="12125" spans="1:5">
      <c r="A12125">
        <v>19700511</v>
      </c>
      <c r="B12125">
        <v>-1.1100000000000001</v>
      </c>
      <c r="C12125">
        <v>-0.02</v>
      </c>
      <c r="D12125">
        <v>0.64</v>
      </c>
      <c r="E12125">
        <v>2.5000000000000001E-2</v>
      </c>
    </row>
    <row r="12126" spans="1:5">
      <c r="A12126">
        <v>19700512</v>
      </c>
      <c r="B12126">
        <v>-0.93</v>
      </c>
      <c r="C12126">
        <v>-0.21</v>
      </c>
      <c r="D12126">
        <v>0.54</v>
      </c>
      <c r="E12126">
        <v>2.5000000000000001E-2</v>
      </c>
    </row>
    <row r="12127" spans="1:5">
      <c r="A12127">
        <v>19700513</v>
      </c>
      <c r="B12127">
        <v>-1.76</v>
      </c>
      <c r="C12127">
        <v>-0.52</v>
      </c>
      <c r="D12127">
        <v>1.01</v>
      </c>
      <c r="E12127">
        <v>2.5000000000000001E-2</v>
      </c>
    </row>
    <row r="12128" spans="1:5">
      <c r="A12128">
        <v>19700514</v>
      </c>
      <c r="B12128">
        <v>-1.53</v>
      </c>
      <c r="C12128">
        <v>-0.87</v>
      </c>
      <c r="D12128">
        <v>0.63</v>
      </c>
      <c r="E12128">
        <v>2.5000000000000001E-2</v>
      </c>
    </row>
    <row r="12129" spans="1:5">
      <c r="A12129">
        <v>19700515</v>
      </c>
      <c r="B12129">
        <v>1.83</v>
      </c>
      <c r="C12129">
        <v>-0.33</v>
      </c>
      <c r="D12129">
        <v>-0.95</v>
      </c>
      <c r="E12129">
        <v>2.5000000000000001E-2</v>
      </c>
    </row>
    <row r="12130" spans="1:5">
      <c r="A12130">
        <v>19700518</v>
      </c>
      <c r="B12130">
        <v>0.13</v>
      </c>
      <c r="C12130">
        <v>-0.11</v>
      </c>
      <c r="D12130">
        <v>0.18</v>
      </c>
      <c r="E12130">
        <v>2.5000000000000001E-2</v>
      </c>
    </row>
    <row r="12131" spans="1:5">
      <c r="A12131">
        <v>19700519</v>
      </c>
      <c r="B12131">
        <v>-2.0099999999999998</v>
      </c>
      <c r="C12131">
        <v>-0.15</v>
      </c>
      <c r="D12131">
        <v>1.33</v>
      </c>
      <c r="E12131">
        <v>2.5000000000000001E-2</v>
      </c>
    </row>
    <row r="12132" spans="1:5">
      <c r="A12132">
        <v>19700520</v>
      </c>
      <c r="B12132">
        <v>-2.66</v>
      </c>
      <c r="C12132">
        <v>-0.52</v>
      </c>
      <c r="D12132">
        <v>1.69</v>
      </c>
      <c r="E12132">
        <v>2.5000000000000001E-2</v>
      </c>
    </row>
    <row r="12133" spans="1:5">
      <c r="A12133">
        <v>19700521</v>
      </c>
      <c r="B12133">
        <v>-2.0099999999999998</v>
      </c>
      <c r="C12133">
        <v>-0.95</v>
      </c>
      <c r="D12133">
        <v>1.03</v>
      </c>
      <c r="E12133">
        <v>2.5000000000000001E-2</v>
      </c>
    </row>
    <row r="12134" spans="1:5">
      <c r="A12134">
        <v>19700522</v>
      </c>
      <c r="B12134">
        <v>-0.15</v>
      </c>
      <c r="C12134">
        <v>-0.68</v>
      </c>
      <c r="D12134">
        <v>-0.65</v>
      </c>
      <c r="E12134">
        <v>2.5000000000000001E-2</v>
      </c>
    </row>
    <row r="12135" spans="1:5">
      <c r="A12135">
        <v>19700525</v>
      </c>
      <c r="B12135">
        <v>-3.21</v>
      </c>
      <c r="C12135">
        <v>-1.64</v>
      </c>
      <c r="D12135">
        <v>1.75</v>
      </c>
      <c r="E12135">
        <v>2.5000000000000001E-2</v>
      </c>
    </row>
    <row r="12136" spans="1:5">
      <c r="A12136">
        <v>19700526</v>
      </c>
      <c r="B12136">
        <v>-1.32</v>
      </c>
      <c r="C12136">
        <v>-0.53</v>
      </c>
      <c r="D12136">
        <v>0.57999999999999996</v>
      </c>
      <c r="E12136">
        <v>2.5000000000000001E-2</v>
      </c>
    </row>
    <row r="12137" spans="1:5">
      <c r="A12137">
        <v>19700527</v>
      </c>
      <c r="B12137">
        <v>5.3</v>
      </c>
      <c r="C12137">
        <v>1.35</v>
      </c>
      <c r="D12137">
        <v>-3.73</v>
      </c>
      <c r="E12137">
        <v>2.5000000000000001E-2</v>
      </c>
    </row>
    <row r="12138" spans="1:5">
      <c r="A12138">
        <v>19700528</v>
      </c>
      <c r="B12138">
        <v>2.63</v>
      </c>
      <c r="C12138">
        <v>0.99</v>
      </c>
      <c r="D12138">
        <v>-1.2</v>
      </c>
      <c r="E12138">
        <v>2.5000000000000001E-2</v>
      </c>
    </row>
    <row r="12139" spans="1:5">
      <c r="A12139">
        <v>19700529</v>
      </c>
      <c r="B12139">
        <v>2.7</v>
      </c>
      <c r="C12139">
        <v>0.12</v>
      </c>
      <c r="D12139">
        <v>-1.33</v>
      </c>
      <c r="E12139">
        <v>2.5000000000000001E-2</v>
      </c>
    </row>
    <row r="12140" spans="1:5">
      <c r="A12140">
        <v>19700601</v>
      </c>
      <c r="B12140">
        <v>1.83</v>
      </c>
      <c r="C12140">
        <v>1.06</v>
      </c>
      <c r="D12140">
        <v>-1.72</v>
      </c>
      <c r="E12140">
        <v>2.5999999999999999E-2</v>
      </c>
    </row>
    <row r="12141" spans="1:5">
      <c r="A12141">
        <v>19700602</v>
      </c>
      <c r="B12141">
        <v>0.12</v>
      </c>
      <c r="C12141">
        <v>0.55000000000000004</v>
      </c>
      <c r="D12141">
        <v>-0.36</v>
      </c>
      <c r="E12141">
        <v>2.5999999999999999E-2</v>
      </c>
    </row>
    <row r="12142" spans="1:5">
      <c r="A12142">
        <v>19700603</v>
      </c>
      <c r="B12142">
        <v>1.1100000000000001</v>
      </c>
      <c r="C12142">
        <v>0.88</v>
      </c>
      <c r="D12142">
        <v>-0.92</v>
      </c>
      <c r="E12142">
        <v>2.5999999999999999E-2</v>
      </c>
    </row>
    <row r="12143" spans="1:5">
      <c r="A12143">
        <v>19700604</v>
      </c>
      <c r="B12143">
        <v>-1.58</v>
      </c>
      <c r="C12143">
        <v>-0.26</v>
      </c>
      <c r="D12143">
        <v>1.37</v>
      </c>
      <c r="E12143">
        <v>2.5999999999999999E-2</v>
      </c>
    </row>
    <row r="12144" spans="1:5">
      <c r="A12144">
        <v>19700605</v>
      </c>
      <c r="B12144">
        <v>-1.7</v>
      </c>
      <c r="C12144">
        <v>-0.34</v>
      </c>
      <c r="D12144">
        <v>0.34</v>
      </c>
      <c r="E12144">
        <v>2.5999999999999999E-2</v>
      </c>
    </row>
    <row r="12145" spans="1:5">
      <c r="A12145">
        <v>19700608</v>
      </c>
      <c r="B12145">
        <v>0.1</v>
      </c>
      <c r="C12145">
        <v>0.01</v>
      </c>
      <c r="D12145">
        <v>0.13</v>
      </c>
      <c r="E12145">
        <v>2.5999999999999999E-2</v>
      </c>
    </row>
    <row r="12146" spans="1:5">
      <c r="A12146">
        <v>19700609</v>
      </c>
      <c r="B12146">
        <v>0.01</v>
      </c>
      <c r="C12146">
        <v>-0.01</v>
      </c>
      <c r="D12146">
        <v>-0.45</v>
      </c>
      <c r="E12146">
        <v>2.5999999999999999E-2</v>
      </c>
    </row>
    <row r="12147" spans="1:5">
      <c r="A12147">
        <v>19700610</v>
      </c>
      <c r="B12147">
        <v>-1.03</v>
      </c>
      <c r="C12147">
        <v>-0.01</v>
      </c>
      <c r="D12147">
        <v>0.24</v>
      </c>
      <c r="E12147">
        <v>2.5999999999999999E-2</v>
      </c>
    </row>
    <row r="12148" spans="1:5">
      <c r="A12148">
        <v>19700611</v>
      </c>
      <c r="B12148">
        <v>-1.42</v>
      </c>
      <c r="C12148">
        <v>-0.23</v>
      </c>
      <c r="D12148">
        <v>1.03</v>
      </c>
      <c r="E12148">
        <v>2.5999999999999999E-2</v>
      </c>
    </row>
    <row r="12149" spans="1:5">
      <c r="A12149">
        <v>19700612</v>
      </c>
      <c r="B12149">
        <v>-0.42</v>
      </c>
      <c r="C12149">
        <v>-0.31</v>
      </c>
      <c r="D12149">
        <v>-0.26</v>
      </c>
      <c r="E12149">
        <v>2.5999999999999999E-2</v>
      </c>
    </row>
    <row r="12150" spans="1:5">
      <c r="A12150">
        <v>19700615</v>
      </c>
      <c r="B12150">
        <v>0.3</v>
      </c>
      <c r="C12150">
        <v>0.13</v>
      </c>
      <c r="D12150">
        <v>-0.54</v>
      </c>
      <c r="E12150">
        <v>2.5999999999999999E-2</v>
      </c>
    </row>
    <row r="12151" spans="1:5">
      <c r="A12151">
        <v>19700616</v>
      </c>
      <c r="B12151">
        <v>2.2799999999999998</v>
      </c>
      <c r="C12151">
        <v>-0.47</v>
      </c>
      <c r="D12151">
        <v>-1.26</v>
      </c>
      <c r="E12151">
        <v>2.5999999999999999E-2</v>
      </c>
    </row>
    <row r="12152" spans="1:5">
      <c r="A12152">
        <v>19700617</v>
      </c>
      <c r="B12152">
        <v>-0.27</v>
      </c>
      <c r="C12152">
        <v>-0.13</v>
      </c>
      <c r="D12152">
        <v>0.57999999999999996</v>
      </c>
      <c r="E12152">
        <v>2.5999999999999999E-2</v>
      </c>
    </row>
    <row r="12153" spans="1:5">
      <c r="A12153">
        <v>19700618</v>
      </c>
      <c r="B12153">
        <v>0.56000000000000005</v>
      </c>
      <c r="C12153">
        <v>-0.33</v>
      </c>
      <c r="D12153">
        <v>-0.69</v>
      </c>
      <c r="E12153">
        <v>2.5999999999999999E-2</v>
      </c>
    </row>
    <row r="12154" spans="1:5">
      <c r="A12154">
        <v>19700619</v>
      </c>
      <c r="B12154">
        <v>0.66</v>
      </c>
      <c r="C12154">
        <v>-0.2</v>
      </c>
      <c r="D12154">
        <v>-0.03</v>
      </c>
      <c r="E12154">
        <v>2.5999999999999999E-2</v>
      </c>
    </row>
    <row r="12155" spans="1:5">
      <c r="A12155">
        <v>19700622</v>
      </c>
      <c r="B12155">
        <v>-0.67</v>
      </c>
      <c r="C12155">
        <v>-0.12</v>
      </c>
      <c r="D12155">
        <v>0.15</v>
      </c>
      <c r="E12155">
        <v>2.5999999999999999E-2</v>
      </c>
    </row>
    <row r="12156" spans="1:5">
      <c r="A12156">
        <v>19700623</v>
      </c>
      <c r="B12156">
        <v>-2.4900000000000002</v>
      </c>
      <c r="C12156">
        <v>-0.01</v>
      </c>
      <c r="D12156">
        <v>1.2</v>
      </c>
      <c r="E12156">
        <v>2.5999999999999999E-2</v>
      </c>
    </row>
    <row r="12157" spans="1:5">
      <c r="A12157">
        <v>19700624</v>
      </c>
      <c r="B12157">
        <v>-1.1499999999999999</v>
      </c>
      <c r="C12157">
        <v>-0.81</v>
      </c>
      <c r="D12157">
        <v>0.57999999999999996</v>
      </c>
      <c r="E12157">
        <v>2.5999999999999999E-2</v>
      </c>
    </row>
    <row r="12158" spans="1:5">
      <c r="A12158">
        <v>19700625</v>
      </c>
      <c r="B12158">
        <v>-0.05</v>
      </c>
      <c r="C12158">
        <v>-0.57999999999999996</v>
      </c>
      <c r="D12158">
        <v>-0.03</v>
      </c>
      <c r="E12158">
        <v>2.5999999999999999E-2</v>
      </c>
    </row>
    <row r="12159" spans="1:5">
      <c r="A12159">
        <v>19700626</v>
      </c>
      <c r="B12159">
        <v>-0.82</v>
      </c>
      <c r="C12159">
        <v>-0.18</v>
      </c>
      <c r="D12159">
        <v>0.46</v>
      </c>
      <c r="E12159">
        <v>2.5999999999999999E-2</v>
      </c>
    </row>
    <row r="12160" spans="1:5">
      <c r="A12160">
        <v>19700629</v>
      </c>
      <c r="B12160">
        <v>-0.87</v>
      </c>
      <c r="C12160">
        <v>-0.34</v>
      </c>
      <c r="D12160">
        <v>0.3</v>
      </c>
      <c r="E12160">
        <v>2.5999999999999999E-2</v>
      </c>
    </row>
    <row r="12161" spans="1:5">
      <c r="A12161">
        <v>19700630</v>
      </c>
      <c r="B12161">
        <v>-0.3</v>
      </c>
      <c r="C12161">
        <v>-0.56999999999999995</v>
      </c>
      <c r="D12161">
        <v>0.56000000000000005</v>
      </c>
      <c r="E12161">
        <v>2.5999999999999999E-2</v>
      </c>
    </row>
    <row r="12162" spans="1:5">
      <c r="A12162">
        <v>19700701</v>
      </c>
      <c r="B12162">
        <v>0.33</v>
      </c>
      <c r="C12162">
        <v>-0.56000000000000005</v>
      </c>
      <c r="D12162">
        <v>-0.26</v>
      </c>
      <c r="E12162">
        <v>2.4E-2</v>
      </c>
    </row>
    <row r="12163" spans="1:5">
      <c r="A12163">
        <v>19700702</v>
      </c>
      <c r="B12163">
        <v>-0.26</v>
      </c>
      <c r="C12163">
        <v>-0.49</v>
      </c>
      <c r="D12163">
        <v>0.54</v>
      </c>
      <c r="E12163">
        <v>2.4E-2</v>
      </c>
    </row>
    <row r="12164" spans="1:5">
      <c r="A12164">
        <v>19700706</v>
      </c>
      <c r="B12164">
        <v>-1.58</v>
      </c>
      <c r="C12164">
        <v>-0.28000000000000003</v>
      </c>
      <c r="D12164">
        <v>0.81</v>
      </c>
      <c r="E12164">
        <v>2.4E-2</v>
      </c>
    </row>
    <row r="12165" spans="1:5">
      <c r="A12165">
        <v>19700707</v>
      </c>
      <c r="B12165">
        <v>-0.87</v>
      </c>
      <c r="C12165">
        <v>-0.33</v>
      </c>
      <c r="D12165">
        <v>0.15</v>
      </c>
      <c r="E12165">
        <v>2.4E-2</v>
      </c>
    </row>
    <row r="12166" spans="1:5">
      <c r="A12166">
        <v>19700708</v>
      </c>
      <c r="B12166">
        <v>2.38</v>
      </c>
      <c r="C12166">
        <v>-0.66</v>
      </c>
      <c r="D12166">
        <v>-1.29</v>
      </c>
      <c r="E12166">
        <v>2.4E-2</v>
      </c>
    </row>
    <row r="12167" spans="1:5">
      <c r="A12167">
        <v>19700709</v>
      </c>
      <c r="B12167">
        <v>1.61</v>
      </c>
      <c r="C12167">
        <v>0.19</v>
      </c>
      <c r="D12167">
        <v>-0.02</v>
      </c>
      <c r="E12167">
        <v>2.4E-2</v>
      </c>
    </row>
    <row r="12168" spans="1:5">
      <c r="A12168">
        <v>19700710</v>
      </c>
      <c r="B12168">
        <v>0.71</v>
      </c>
      <c r="C12168">
        <v>0.05</v>
      </c>
      <c r="D12168">
        <v>0.14000000000000001</v>
      </c>
      <c r="E12168">
        <v>2.4E-2</v>
      </c>
    </row>
    <row r="12169" spans="1:5">
      <c r="A12169">
        <v>19700713</v>
      </c>
      <c r="B12169">
        <v>-7.0000000000000007E-2</v>
      </c>
      <c r="C12169">
        <v>0.17</v>
      </c>
      <c r="D12169">
        <v>0.74</v>
      </c>
      <c r="E12169">
        <v>2.4E-2</v>
      </c>
    </row>
    <row r="12170" spans="1:5">
      <c r="A12170">
        <v>19700714</v>
      </c>
      <c r="B12170">
        <v>-0.15</v>
      </c>
      <c r="C12170">
        <v>-0.16</v>
      </c>
      <c r="D12170">
        <v>-0.25</v>
      </c>
      <c r="E12170">
        <v>2.4E-2</v>
      </c>
    </row>
    <row r="12171" spans="1:5">
      <c r="A12171">
        <v>19700715</v>
      </c>
      <c r="B12171">
        <v>0.98</v>
      </c>
      <c r="C12171">
        <v>-0.3</v>
      </c>
      <c r="D12171">
        <v>-0.25</v>
      </c>
      <c r="E12171">
        <v>2.4E-2</v>
      </c>
    </row>
    <row r="12172" spans="1:5">
      <c r="A12172">
        <v>19700716</v>
      </c>
      <c r="B12172">
        <v>1.33</v>
      </c>
      <c r="C12172">
        <v>-0.31</v>
      </c>
      <c r="D12172">
        <v>0.12</v>
      </c>
      <c r="E12172">
        <v>2.4E-2</v>
      </c>
    </row>
    <row r="12173" spans="1:5">
      <c r="A12173">
        <v>19700717</v>
      </c>
      <c r="B12173">
        <v>1.67</v>
      </c>
      <c r="C12173">
        <v>-0.08</v>
      </c>
      <c r="D12173">
        <v>0.12</v>
      </c>
      <c r="E12173">
        <v>2.4E-2</v>
      </c>
    </row>
    <row r="12174" spans="1:5">
      <c r="A12174">
        <v>19700720</v>
      </c>
      <c r="B12174">
        <v>0.13</v>
      </c>
      <c r="C12174">
        <v>0.24</v>
      </c>
      <c r="D12174">
        <v>0.44</v>
      </c>
      <c r="E12174">
        <v>2.4E-2</v>
      </c>
    </row>
    <row r="12175" spans="1:5">
      <c r="A12175">
        <v>19700721</v>
      </c>
      <c r="B12175">
        <v>-1.01</v>
      </c>
      <c r="C12175">
        <v>0.01</v>
      </c>
      <c r="D12175">
        <v>0.3</v>
      </c>
      <c r="E12175">
        <v>2.4E-2</v>
      </c>
    </row>
    <row r="12176" spans="1:5">
      <c r="A12176">
        <v>19700722</v>
      </c>
      <c r="B12176">
        <v>0.12</v>
      </c>
      <c r="C12176">
        <v>0.54</v>
      </c>
      <c r="D12176">
        <v>0.1</v>
      </c>
      <c r="E12176">
        <v>2.4E-2</v>
      </c>
    </row>
    <row r="12177" spans="1:5">
      <c r="A12177">
        <v>19700723</v>
      </c>
      <c r="B12177">
        <v>1.22</v>
      </c>
      <c r="C12177">
        <v>-0.4</v>
      </c>
      <c r="D12177">
        <v>-0.2</v>
      </c>
      <c r="E12177">
        <v>2.4E-2</v>
      </c>
    </row>
    <row r="12178" spans="1:5">
      <c r="A12178">
        <v>19700724</v>
      </c>
      <c r="B12178">
        <v>-0.23</v>
      </c>
      <c r="C12178">
        <v>0.57999999999999996</v>
      </c>
      <c r="D12178">
        <v>-0.17</v>
      </c>
      <c r="E12178">
        <v>2.4E-2</v>
      </c>
    </row>
    <row r="12179" spans="1:5">
      <c r="A12179">
        <v>19700727</v>
      </c>
      <c r="B12179">
        <v>-0.19</v>
      </c>
      <c r="C12179">
        <v>0.34</v>
      </c>
      <c r="D12179">
        <v>0.24</v>
      </c>
      <c r="E12179">
        <v>2.4E-2</v>
      </c>
    </row>
    <row r="12180" spans="1:5">
      <c r="A12180">
        <v>19700728</v>
      </c>
      <c r="B12180">
        <v>0.26</v>
      </c>
      <c r="C12180">
        <v>0.21</v>
      </c>
      <c r="D12180">
        <v>-0.37</v>
      </c>
      <c r="E12180">
        <v>2.4E-2</v>
      </c>
    </row>
    <row r="12181" spans="1:5">
      <c r="A12181">
        <v>19700729</v>
      </c>
      <c r="B12181">
        <v>0.37</v>
      </c>
      <c r="C12181">
        <v>0.48</v>
      </c>
      <c r="D12181">
        <v>-0.31</v>
      </c>
      <c r="E12181">
        <v>2.4E-2</v>
      </c>
    </row>
    <row r="12182" spans="1:5">
      <c r="A12182">
        <v>19700730</v>
      </c>
      <c r="B12182">
        <v>0.06</v>
      </c>
      <c r="C12182">
        <v>0.12</v>
      </c>
      <c r="D12182">
        <v>-0.2</v>
      </c>
      <c r="E12182">
        <v>2.4E-2</v>
      </c>
    </row>
    <row r="12183" spans="1:5">
      <c r="A12183">
        <v>19700731</v>
      </c>
      <c r="B12183">
        <v>-0.06</v>
      </c>
      <c r="C12183">
        <v>0.13</v>
      </c>
      <c r="D12183">
        <v>0.46</v>
      </c>
      <c r="E12183">
        <v>2.4E-2</v>
      </c>
    </row>
    <row r="12184" spans="1:5">
      <c r="A12184">
        <v>19700803</v>
      </c>
      <c r="B12184">
        <v>-1.22</v>
      </c>
      <c r="C12184">
        <v>0.2</v>
      </c>
      <c r="D12184">
        <v>0.47</v>
      </c>
      <c r="E12184">
        <v>2.5000000000000001E-2</v>
      </c>
    </row>
    <row r="12185" spans="1:5">
      <c r="A12185">
        <v>19700804</v>
      </c>
      <c r="B12185">
        <v>0.17</v>
      </c>
      <c r="C12185">
        <v>-0.28000000000000003</v>
      </c>
      <c r="D12185">
        <v>-0.12</v>
      </c>
      <c r="E12185">
        <v>2.5000000000000001E-2</v>
      </c>
    </row>
    <row r="12186" spans="1:5">
      <c r="A12186">
        <v>19700805</v>
      </c>
      <c r="B12186">
        <v>-0.08</v>
      </c>
      <c r="C12186">
        <v>-0.09</v>
      </c>
      <c r="D12186">
        <v>0.19</v>
      </c>
      <c r="E12186">
        <v>2.5000000000000001E-2</v>
      </c>
    </row>
    <row r="12187" spans="1:5">
      <c r="A12187">
        <v>19700806</v>
      </c>
      <c r="B12187">
        <v>-0.18</v>
      </c>
      <c r="C12187">
        <v>-0.4</v>
      </c>
      <c r="D12187">
        <v>0.47</v>
      </c>
      <c r="E12187">
        <v>2.5000000000000001E-2</v>
      </c>
    </row>
    <row r="12188" spans="1:5">
      <c r="A12188">
        <v>19700807</v>
      </c>
      <c r="B12188">
        <v>0.26</v>
      </c>
      <c r="C12188">
        <v>-0.19</v>
      </c>
      <c r="D12188">
        <v>0.42</v>
      </c>
      <c r="E12188">
        <v>2.5000000000000001E-2</v>
      </c>
    </row>
    <row r="12189" spans="1:5">
      <c r="A12189">
        <v>19700810</v>
      </c>
      <c r="B12189">
        <v>-1.44</v>
      </c>
      <c r="C12189">
        <v>0</v>
      </c>
      <c r="D12189">
        <v>0.42</v>
      </c>
      <c r="E12189">
        <v>2.5000000000000001E-2</v>
      </c>
    </row>
    <row r="12190" spans="1:5">
      <c r="A12190">
        <v>19700811</v>
      </c>
      <c r="B12190">
        <v>-0.56999999999999995</v>
      </c>
      <c r="C12190">
        <v>-0.21</v>
      </c>
      <c r="D12190">
        <v>0.32</v>
      </c>
      <c r="E12190">
        <v>2.5000000000000001E-2</v>
      </c>
    </row>
    <row r="12191" spans="1:5">
      <c r="A12191">
        <v>19700812</v>
      </c>
      <c r="B12191">
        <v>-0.49</v>
      </c>
      <c r="C12191">
        <v>0.12</v>
      </c>
      <c r="D12191">
        <v>0.66</v>
      </c>
      <c r="E12191">
        <v>2.5000000000000001E-2</v>
      </c>
    </row>
    <row r="12192" spans="1:5">
      <c r="A12192">
        <v>19700813</v>
      </c>
      <c r="B12192">
        <v>-0.9</v>
      </c>
      <c r="C12192">
        <v>0.08</v>
      </c>
      <c r="D12192">
        <v>0.76</v>
      </c>
      <c r="E12192">
        <v>2.5000000000000001E-2</v>
      </c>
    </row>
    <row r="12193" spans="1:5">
      <c r="A12193">
        <v>19700814</v>
      </c>
      <c r="B12193">
        <v>0.41</v>
      </c>
      <c r="C12193">
        <v>-0.31</v>
      </c>
      <c r="D12193">
        <v>0.14000000000000001</v>
      </c>
      <c r="E12193">
        <v>2.5000000000000001E-2</v>
      </c>
    </row>
    <row r="12194" spans="1:5">
      <c r="A12194">
        <v>19700817</v>
      </c>
      <c r="B12194">
        <v>0.17</v>
      </c>
      <c r="C12194">
        <v>-0.25</v>
      </c>
      <c r="D12194">
        <v>-0.52</v>
      </c>
      <c r="E12194">
        <v>2.5000000000000001E-2</v>
      </c>
    </row>
    <row r="12195" spans="1:5">
      <c r="A12195">
        <v>19700818</v>
      </c>
      <c r="B12195">
        <v>1.06</v>
      </c>
      <c r="C12195">
        <v>-0.52</v>
      </c>
      <c r="D12195">
        <v>-0.19</v>
      </c>
      <c r="E12195">
        <v>2.5000000000000001E-2</v>
      </c>
    </row>
    <row r="12196" spans="1:5">
      <c r="A12196">
        <v>19700819</v>
      </c>
      <c r="B12196">
        <v>0.9</v>
      </c>
      <c r="C12196">
        <v>-0.56000000000000005</v>
      </c>
      <c r="D12196">
        <v>0.39</v>
      </c>
      <c r="E12196">
        <v>2.5000000000000001E-2</v>
      </c>
    </row>
    <row r="12197" spans="1:5">
      <c r="A12197">
        <v>19700820</v>
      </c>
      <c r="B12197">
        <v>0.75</v>
      </c>
      <c r="C12197">
        <v>-0.75</v>
      </c>
      <c r="D12197">
        <v>0.03</v>
      </c>
      <c r="E12197">
        <v>2.5000000000000001E-2</v>
      </c>
    </row>
    <row r="12198" spans="1:5">
      <c r="A12198">
        <v>19700821</v>
      </c>
      <c r="B12198">
        <v>2.09</v>
      </c>
      <c r="C12198">
        <v>-0.17</v>
      </c>
      <c r="D12198">
        <v>-0.16</v>
      </c>
      <c r="E12198">
        <v>2.5000000000000001E-2</v>
      </c>
    </row>
    <row r="12199" spans="1:5">
      <c r="A12199">
        <v>19700824</v>
      </c>
      <c r="B12199">
        <v>2.34</v>
      </c>
      <c r="C12199">
        <v>0.67</v>
      </c>
      <c r="D12199">
        <v>-1.43</v>
      </c>
      <c r="E12199">
        <v>2.5000000000000001E-2</v>
      </c>
    </row>
    <row r="12200" spans="1:5">
      <c r="A12200">
        <v>19700825</v>
      </c>
      <c r="B12200">
        <v>0.38</v>
      </c>
      <c r="C12200">
        <v>0.98</v>
      </c>
      <c r="D12200">
        <v>-0.83</v>
      </c>
      <c r="E12200">
        <v>2.5000000000000001E-2</v>
      </c>
    </row>
    <row r="12201" spans="1:5">
      <c r="A12201">
        <v>19700826</v>
      </c>
      <c r="B12201">
        <v>0.31</v>
      </c>
      <c r="C12201">
        <v>0.95</v>
      </c>
      <c r="D12201">
        <v>-0.09</v>
      </c>
      <c r="E12201">
        <v>2.5000000000000001E-2</v>
      </c>
    </row>
    <row r="12202" spans="1:5">
      <c r="A12202">
        <v>19700827</v>
      </c>
      <c r="B12202">
        <v>-0.12</v>
      </c>
      <c r="C12202">
        <v>0.79</v>
      </c>
      <c r="D12202">
        <v>0.01</v>
      </c>
      <c r="E12202">
        <v>2.5000000000000001E-2</v>
      </c>
    </row>
    <row r="12203" spans="1:5">
      <c r="A12203">
        <v>19700828</v>
      </c>
      <c r="B12203">
        <v>0.99</v>
      </c>
      <c r="C12203">
        <v>0.7</v>
      </c>
      <c r="D12203">
        <v>-0.25</v>
      </c>
      <c r="E12203">
        <v>2.5000000000000001E-2</v>
      </c>
    </row>
    <row r="12204" spans="1:5">
      <c r="A12204">
        <v>19700831</v>
      </c>
      <c r="B12204">
        <v>-0.35</v>
      </c>
      <c r="C12204">
        <v>0.7</v>
      </c>
      <c r="D12204">
        <v>0.27</v>
      </c>
      <c r="E12204">
        <v>2.5000000000000001E-2</v>
      </c>
    </row>
    <row r="12205" spans="1:5">
      <c r="A12205">
        <v>19700901</v>
      </c>
      <c r="B12205">
        <v>-0.64</v>
      </c>
      <c r="C12205">
        <v>0.04</v>
      </c>
      <c r="D12205">
        <v>0.28999999999999998</v>
      </c>
      <c r="E12205">
        <v>2.5000000000000001E-2</v>
      </c>
    </row>
    <row r="12206" spans="1:5">
      <c r="A12206">
        <v>19700902</v>
      </c>
      <c r="B12206">
        <v>-0.02</v>
      </c>
      <c r="C12206">
        <v>0.38</v>
      </c>
      <c r="D12206">
        <v>-0.4</v>
      </c>
      <c r="E12206">
        <v>2.5000000000000001E-2</v>
      </c>
    </row>
    <row r="12207" spans="1:5">
      <c r="A12207">
        <v>19700903</v>
      </c>
      <c r="B12207">
        <v>1.46</v>
      </c>
      <c r="C12207">
        <v>0.22</v>
      </c>
      <c r="D12207">
        <v>-0.93</v>
      </c>
      <c r="E12207">
        <v>2.5000000000000001E-2</v>
      </c>
    </row>
    <row r="12208" spans="1:5">
      <c r="A12208">
        <v>19700904</v>
      </c>
      <c r="B12208">
        <v>1.07</v>
      </c>
      <c r="C12208">
        <v>0.68</v>
      </c>
      <c r="D12208">
        <v>-0.01</v>
      </c>
      <c r="E12208">
        <v>2.5000000000000001E-2</v>
      </c>
    </row>
    <row r="12209" spans="1:5">
      <c r="A12209">
        <v>19700908</v>
      </c>
      <c r="B12209">
        <v>0.36</v>
      </c>
      <c r="C12209">
        <v>0.68</v>
      </c>
      <c r="D12209">
        <v>-0.66</v>
      </c>
      <c r="E12209">
        <v>2.5000000000000001E-2</v>
      </c>
    </row>
    <row r="12210" spans="1:5">
      <c r="A12210">
        <v>19700909</v>
      </c>
      <c r="B12210">
        <v>-0.3</v>
      </c>
      <c r="C12210">
        <v>0.22</v>
      </c>
      <c r="D12210">
        <v>-0.16</v>
      </c>
      <c r="E12210">
        <v>2.5000000000000001E-2</v>
      </c>
    </row>
    <row r="12211" spans="1:5">
      <c r="A12211">
        <v>19700910</v>
      </c>
      <c r="B12211">
        <v>-0.57999999999999996</v>
      </c>
      <c r="C12211">
        <v>0.33</v>
      </c>
      <c r="D12211">
        <v>0.22</v>
      </c>
      <c r="E12211">
        <v>2.5000000000000001E-2</v>
      </c>
    </row>
    <row r="12212" spans="1:5">
      <c r="A12212">
        <v>19700911</v>
      </c>
      <c r="B12212">
        <v>0.35</v>
      </c>
      <c r="C12212">
        <v>1.01</v>
      </c>
      <c r="D12212">
        <v>-0.32</v>
      </c>
      <c r="E12212">
        <v>2.5000000000000001E-2</v>
      </c>
    </row>
    <row r="12213" spans="1:5">
      <c r="A12213">
        <v>19700914</v>
      </c>
      <c r="B12213">
        <v>-0.51</v>
      </c>
      <c r="C12213">
        <v>0.1</v>
      </c>
      <c r="D12213">
        <v>0.19</v>
      </c>
      <c r="E12213">
        <v>2.5000000000000001E-2</v>
      </c>
    </row>
    <row r="12214" spans="1:5">
      <c r="A12214">
        <v>19700915</v>
      </c>
      <c r="B12214">
        <v>-0.98</v>
      </c>
      <c r="C12214">
        <v>-0.28000000000000003</v>
      </c>
      <c r="D12214">
        <v>-0.12</v>
      </c>
      <c r="E12214">
        <v>2.5000000000000001E-2</v>
      </c>
    </row>
    <row r="12215" spans="1:5">
      <c r="A12215">
        <v>19700916</v>
      </c>
      <c r="B12215">
        <v>0.56999999999999995</v>
      </c>
      <c r="C12215">
        <v>0.43</v>
      </c>
      <c r="D12215">
        <v>-0.67</v>
      </c>
      <c r="E12215">
        <v>2.5000000000000001E-2</v>
      </c>
    </row>
    <row r="12216" spans="1:5">
      <c r="A12216">
        <v>19700917</v>
      </c>
      <c r="B12216">
        <v>0.8</v>
      </c>
      <c r="C12216">
        <v>0.72</v>
      </c>
      <c r="D12216">
        <v>-0.72</v>
      </c>
      <c r="E12216">
        <v>2.5000000000000001E-2</v>
      </c>
    </row>
    <row r="12217" spans="1:5">
      <c r="A12217">
        <v>19700918</v>
      </c>
      <c r="B12217">
        <v>0.44</v>
      </c>
      <c r="C12217">
        <v>0.59</v>
      </c>
      <c r="D12217">
        <v>0.09</v>
      </c>
      <c r="E12217">
        <v>2.5000000000000001E-2</v>
      </c>
    </row>
    <row r="12218" spans="1:5">
      <c r="A12218">
        <v>19700921</v>
      </c>
      <c r="B12218">
        <v>-0.84</v>
      </c>
      <c r="C12218">
        <v>-0.12</v>
      </c>
      <c r="D12218">
        <v>0.32</v>
      </c>
      <c r="E12218">
        <v>2.5000000000000001E-2</v>
      </c>
    </row>
    <row r="12219" spans="1:5">
      <c r="A12219">
        <v>19700922</v>
      </c>
      <c r="B12219">
        <v>-0.36</v>
      </c>
      <c r="C12219">
        <v>-0.08</v>
      </c>
      <c r="D12219">
        <v>-0.02</v>
      </c>
      <c r="E12219">
        <v>2.5000000000000001E-2</v>
      </c>
    </row>
    <row r="12220" spans="1:5">
      <c r="A12220">
        <v>19700923</v>
      </c>
      <c r="B12220">
        <v>1.35</v>
      </c>
      <c r="C12220">
        <v>0.22</v>
      </c>
      <c r="D12220">
        <v>-0.63</v>
      </c>
      <c r="E12220">
        <v>2.5000000000000001E-2</v>
      </c>
    </row>
    <row r="12221" spans="1:5">
      <c r="A12221">
        <v>19700924</v>
      </c>
      <c r="B12221">
        <v>1.43</v>
      </c>
      <c r="C12221">
        <v>1.4</v>
      </c>
      <c r="D12221">
        <v>-1.38</v>
      </c>
      <c r="E12221">
        <v>2.5000000000000001E-2</v>
      </c>
    </row>
    <row r="12222" spans="1:5">
      <c r="A12222">
        <v>19700925</v>
      </c>
      <c r="B12222">
        <v>0.17</v>
      </c>
      <c r="C12222">
        <v>0.13</v>
      </c>
      <c r="D12222">
        <v>-0.01</v>
      </c>
      <c r="E12222">
        <v>2.5000000000000001E-2</v>
      </c>
    </row>
    <row r="12223" spans="1:5">
      <c r="A12223">
        <v>19700928</v>
      </c>
      <c r="B12223">
        <v>-0.06</v>
      </c>
      <c r="C12223">
        <v>0.69</v>
      </c>
      <c r="D12223">
        <v>-0.54</v>
      </c>
      <c r="E12223">
        <v>2.5000000000000001E-2</v>
      </c>
    </row>
    <row r="12224" spans="1:5">
      <c r="A12224">
        <v>19700929</v>
      </c>
      <c r="B12224">
        <v>0.57999999999999996</v>
      </c>
      <c r="C12224">
        <v>0.77</v>
      </c>
      <c r="D12224">
        <v>-0.04</v>
      </c>
      <c r="E12224">
        <v>2.5000000000000001E-2</v>
      </c>
    </row>
    <row r="12225" spans="1:5">
      <c r="A12225">
        <v>19700930</v>
      </c>
      <c r="B12225">
        <v>-0.12</v>
      </c>
      <c r="C12225">
        <v>-0.02</v>
      </c>
      <c r="D12225">
        <v>0.35</v>
      </c>
      <c r="E12225">
        <v>2.5000000000000001E-2</v>
      </c>
    </row>
    <row r="12226" spans="1:5">
      <c r="A12226">
        <v>19701001</v>
      </c>
      <c r="B12226">
        <v>0.12</v>
      </c>
      <c r="C12226">
        <v>-0.26</v>
      </c>
      <c r="D12226">
        <v>-0.11</v>
      </c>
      <c r="E12226">
        <v>2.1000000000000001E-2</v>
      </c>
    </row>
    <row r="12227" spans="1:5">
      <c r="A12227">
        <v>19701002</v>
      </c>
      <c r="B12227">
        <v>1.05</v>
      </c>
      <c r="C12227">
        <v>0.41</v>
      </c>
      <c r="D12227">
        <v>-0.3</v>
      </c>
      <c r="E12227">
        <v>2.1000000000000001E-2</v>
      </c>
    </row>
    <row r="12228" spans="1:5">
      <c r="A12228">
        <v>19701005</v>
      </c>
      <c r="B12228">
        <v>1.44</v>
      </c>
      <c r="C12228">
        <v>-0.17</v>
      </c>
      <c r="D12228">
        <v>0.01</v>
      </c>
      <c r="E12228">
        <v>2.1000000000000001E-2</v>
      </c>
    </row>
    <row r="12229" spans="1:5">
      <c r="A12229">
        <v>19701006</v>
      </c>
      <c r="B12229">
        <v>0.23</v>
      </c>
      <c r="C12229">
        <v>-0.86</v>
      </c>
      <c r="D12229">
        <v>0.92</v>
      </c>
      <c r="E12229">
        <v>2.1000000000000001E-2</v>
      </c>
    </row>
    <row r="12230" spans="1:5">
      <c r="A12230">
        <v>19701007</v>
      </c>
      <c r="B12230">
        <v>-0.03</v>
      </c>
      <c r="C12230">
        <v>0.2</v>
      </c>
      <c r="D12230">
        <v>7.0000000000000007E-2</v>
      </c>
      <c r="E12230">
        <v>2.1000000000000001E-2</v>
      </c>
    </row>
    <row r="12231" spans="1:5">
      <c r="A12231">
        <v>19701008</v>
      </c>
      <c r="B12231">
        <v>-1.1499999999999999</v>
      </c>
      <c r="C12231">
        <v>-0.39</v>
      </c>
      <c r="D12231">
        <v>0.47</v>
      </c>
      <c r="E12231">
        <v>2.1000000000000001E-2</v>
      </c>
    </row>
    <row r="12232" spans="1:5">
      <c r="A12232">
        <v>19701009</v>
      </c>
      <c r="B12232">
        <v>-0.97</v>
      </c>
      <c r="C12232">
        <v>0.32</v>
      </c>
      <c r="D12232">
        <v>0.09</v>
      </c>
      <c r="E12232">
        <v>2.1000000000000001E-2</v>
      </c>
    </row>
    <row r="12233" spans="1:5">
      <c r="A12233">
        <v>19701012</v>
      </c>
      <c r="B12233">
        <v>-0.98</v>
      </c>
      <c r="C12233">
        <v>0</v>
      </c>
      <c r="D12233">
        <v>0.37</v>
      </c>
      <c r="E12233">
        <v>2.1000000000000001E-2</v>
      </c>
    </row>
    <row r="12234" spans="1:5">
      <c r="A12234">
        <v>19701013</v>
      </c>
      <c r="B12234">
        <v>-0.26</v>
      </c>
      <c r="C12234">
        <v>0.06</v>
      </c>
      <c r="D12234">
        <v>-0.35</v>
      </c>
      <c r="E12234">
        <v>2.1000000000000001E-2</v>
      </c>
    </row>
    <row r="12235" spans="1:5">
      <c r="A12235">
        <v>19701014</v>
      </c>
      <c r="B12235">
        <v>0.13</v>
      </c>
      <c r="C12235">
        <v>-0.21</v>
      </c>
      <c r="D12235">
        <v>-0.05</v>
      </c>
      <c r="E12235">
        <v>2.1000000000000001E-2</v>
      </c>
    </row>
    <row r="12236" spans="1:5">
      <c r="A12236">
        <v>19701015</v>
      </c>
      <c r="B12236">
        <v>0.41</v>
      </c>
      <c r="C12236">
        <v>-0.47</v>
      </c>
      <c r="D12236">
        <v>0.25</v>
      </c>
      <c r="E12236">
        <v>2.1000000000000001E-2</v>
      </c>
    </row>
    <row r="12237" spans="1:5">
      <c r="A12237">
        <v>19701016</v>
      </c>
      <c r="B12237">
        <v>-0.6</v>
      </c>
      <c r="C12237">
        <v>-0.64</v>
      </c>
      <c r="D12237">
        <v>0.57999999999999996</v>
      </c>
      <c r="E12237">
        <v>2.1000000000000001E-2</v>
      </c>
    </row>
    <row r="12238" spans="1:5">
      <c r="A12238">
        <v>19701019</v>
      </c>
      <c r="B12238">
        <v>-1.41</v>
      </c>
      <c r="C12238">
        <v>-0.46</v>
      </c>
      <c r="D12238">
        <v>0.63</v>
      </c>
      <c r="E12238">
        <v>2.1000000000000001E-2</v>
      </c>
    </row>
    <row r="12239" spans="1:5">
      <c r="A12239">
        <v>19701020</v>
      </c>
      <c r="B12239">
        <v>0.56999999999999995</v>
      </c>
      <c r="C12239">
        <v>-0.35</v>
      </c>
      <c r="D12239">
        <v>-1.06</v>
      </c>
      <c r="E12239">
        <v>2.1000000000000001E-2</v>
      </c>
    </row>
    <row r="12240" spans="1:5">
      <c r="A12240">
        <v>19701021</v>
      </c>
      <c r="B12240">
        <v>-0.08</v>
      </c>
      <c r="C12240">
        <v>-0.27</v>
      </c>
      <c r="D12240">
        <v>0.13</v>
      </c>
      <c r="E12240">
        <v>2.1000000000000001E-2</v>
      </c>
    </row>
    <row r="12241" spans="1:5">
      <c r="A12241">
        <v>19701022</v>
      </c>
      <c r="B12241">
        <v>-0.43</v>
      </c>
      <c r="C12241">
        <v>-0.28999999999999998</v>
      </c>
      <c r="D12241">
        <v>0.13</v>
      </c>
      <c r="E12241">
        <v>2.1000000000000001E-2</v>
      </c>
    </row>
    <row r="12242" spans="1:5">
      <c r="A12242">
        <v>19701023</v>
      </c>
      <c r="B12242">
        <v>0.49</v>
      </c>
      <c r="C12242">
        <v>0.16</v>
      </c>
      <c r="D12242">
        <v>-0.52</v>
      </c>
      <c r="E12242">
        <v>2.1000000000000001E-2</v>
      </c>
    </row>
    <row r="12243" spans="1:5">
      <c r="A12243">
        <v>19701026</v>
      </c>
      <c r="B12243">
        <v>-0.53</v>
      </c>
      <c r="C12243">
        <v>0.14000000000000001</v>
      </c>
      <c r="D12243">
        <v>-0.09</v>
      </c>
      <c r="E12243">
        <v>2.1000000000000001E-2</v>
      </c>
    </row>
    <row r="12244" spans="1:5">
      <c r="A12244">
        <v>19701027</v>
      </c>
      <c r="B12244">
        <v>-0.3</v>
      </c>
      <c r="C12244">
        <v>-0.3</v>
      </c>
      <c r="D12244">
        <v>-0.14000000000000001</v>
      </c>
      <c r="E12244">
        <v>2.1000000000000001E-2</v>
      </c>
    </row>
    <row r="12245" spans="1:5">
      <c r="A12245">
        <v>19701028</v>
      </c>
      <c r="B12245">
        <v>0.32</v>
      </c>
      <c r="C12245">
        <v>-0.33</v>
      </c>
      <c r="D12245">
        <v>-0.88</v>
      </c>
      <c r="E12245">
        <v>2.1000000000000001E-2</v>
      </c>
    </row>
    <row r="12246" spans="1:5">
      <c r="A12246">
        <v>19701029</v>
      </c>
      <c r="B12246">
        <v>-0.18</v>
      </c>
      <c r="C12246">
        <v>-0.4</v>
      </c>
      <c r="D12246">
        <v>0.26</v>
      </c>
      <c r="E12246">
        <v>2.1000000000000001E-2</v>
      </c>
    </row>
    <row r="12247" spans="1:5">
      <c r="A12247">
        <v>19701030</v>
      </c>
      <c r="B12247">
        <v>-7.0000000000000007E-2</v>
      </c>
      <c r="C12247">
        <v>-0.27</v>
      </c>
      <c r="D12247">
        <v>-0.09</v>
      </c>
      <c r="E12247">
        <v>2.1000000000000001E-2</v>
      </c>
    </row>
    <row r="12248" spans="1:5">
      <c r="A12248">
        <v>19701102</v>
      </c>
      <c r="B12248">
        <v>0.32</v>
      </c>
      <c r="C12248">
        <v>-7.0000000000000007E-2</v>
      </c>
      <c r="D12248">
        <v>-0.18</v>
      </c>
      <c r="E12248">
        <v>2.3E-2</v>
      </c>
    </row>
    <row r="12249" spans="1:5">
      <c r="A12249">
        <v>19701103</v>
      </c>
      <c r="B12249">
        <v>0.85</v>
      </c>
      <c r="C12249">
        <v>0.25</v>
      </c>
      <c r="D12249">
        <v>0.33</v>
      </c>
      <c r="E12249">
        <v>2.3E-2</v>
      </c>
    </row>
    <row r="12250" spans="1:5">
      <c r="A12250">
        <v>19701104</v>
      </c>
      <c r="B12250">
        <v>0.18</v>
      </c>
      <c r="C12250">
        <v>-0.28999999999999998</v>
      </c>
      <c r="D12250">
        <v>0.2</v>
      </c>
      <c r="E12250">
        <v>2.3E-2</v>
      </c>
    </row>
    <row r="12251" spans="1:5">
      <c r="A12251">
        <v>19701105</v>
      </c>
      <c r="B12251">
        <v>-0.2</v>
      </c>
      <c r="C12251">
        <v>-0.18</v>
      </c>
      <c r="D12251">
        <v>0.06</v>
      </c>
      <c r="E12251">
        <v>2.3E-2</v>
      </c>
    </row>
    <row r="12252" spans="1:5">
      <c r="A12252">
        <v>19701106</v>
      </c>
      <c r="B12252">
        <v>0.09</v>
      </c>
      <c r="C12252">
        <v>-0.32</v>
      </c>
      <c r="D12252">
        <v>0.24</v>
      </c>
      <c r="E12252">
        <v>2.3E-2</v>
      </c>
    </row>
    <row r="12253" spans="1:5">
      <c r="A12253">
        <v>19701109</v>
      </c>
      <c r="B12253">
        <v>0.5</v>
      </c>
      <c r="C12253">
        <v>-0.24</v>
      </c>
      <c r="D12253">
        <v>-0.24</v>
      </c>
      <c r="E12253">
        <v>2.3E-2</v>
      </c>
    </row>
    <row r="12254" spans="1:5">
      <c r="A12254">
        <v>19701110</v>
      </c>
      <c r="B12254">
        <v>0.15</v>
      </c>
      <c r="C12254">
        <v>-0.01</v>
      </c>
      <c r="D12254">
        <v>-0.08</v>
      </c>
      <c r="E12254">
        <v>2.3E-2</v>
      </c>
    </row>
    <row r="12255" spans="1:5">
      <c r="A12255">
        <v>19701111</v>
      </c>
      <c r="B12255">
        <v>0.27</v>
      </c>
      <c r="C12255">
        <v>-0.08</v>
      </c>
      <c r="D12255">
        <v>0.36</v>
      </c>
      <c r="E12255">
        <v>2.3E-2</v>
      </c>
    </row>
    <row r="12256" spans="1:5">
      <c r="A12256">
        <v>19701112</v>
      </c>
      <c r="B12256">
        <v>-1.1100000000000001</v>
      </c>
      <c r="C12256">
        <v>-0.69</v>
      </c>
      <c r="D12256">
        <v>0.42</v>
      </c>
      <c r="E12256">
        <v>2.3E-2</v>
      </c>
    </row>
    <row r="12257" spans="1:5">
      <c r="A12257">
        <v>19701113</v>
      </c>
      <c r="B12257">
        <v>-0.96</v>
      </c>
      <c r="C12257">
        <v>-0.27</v>
      </c>
      <c r="D12257">
        <v>0.28000000000000003</v>
      </c>
      <c r="E12257">
        <v>2.3E-2</v>
      </c>
    </row>
    <row r="12258" spans="1:5">
      <c r="A12258">
        <v>19701116</v>
      </c>
      <c r="B12258">
        <v>-0.17</v>
      </c>
      <c r="C12258">
        <v>-0.39</v>
      </c>
      <c r="D12258">
        <v>-0.21</v>
      </c>
      <c r="E12258">
        <v>2.3E-2</v>
      </c>
    </row>
    <row r="12259" spans="1:5">
      <c r="A12259">
        <v>19701117</v>
      </c>
      <c r="B12259">
        <v>0.05</v>
      </c>
      <c r="C12259">
        <v>-0.33</v>
      </c>
      <c r="D12259">
        <v>0.25</v>
      </c>
      <c r="E12259">
        <v>2.3E-2</v>
      </c>
    </row>
    <row r="12260" spans="1:5">
      <c r="A12260">
        <v>19701118</v>
      </c>
      <c r="B12260">
        <v>-0.77</v>
      </c>
      <c r="C12260">
        <v>-0.71</v>
      </c>
      <c r="D12260">
        <v>0.32</v>
      </c>
      <c r="E12260">
        <v>2.3E-2</v>
      </c>
    </row>
    <row r="12261" spans="1:5">
      <c r="A12261">
        <v>19701119</v>
      </c>
      <c r="B12261">
        <v>0.09</v>
      </c>
      <c r="C12261">
        <v>-0.45</v>
      </c>
      <c r="D12261">
        <v>-0.18</v>
      </c>
      <c r="E12261">
        <v>2.3E-2</v>
      </c>
    </row>
    <row r="12262" spans="1:5">
      <c r="A12262">
        <v>19701120</v>
      </c>
      <c r="B12262">
        <v>0.98</v>
      </c>
      <c r="C12262">
        <v>-0.04</v>
      </c>
      <c r="D12262">
        <v>-0.33</v>
      </c>
      <c r="E12262">
        <v>2.3E-2</v>
      </c>
    </row>
    <row r="12263" spans="1:5">
      <c r="A12263">
        <v>19701123</v>
      </c>
      <c r="B12263">
        <v>0.63</v>
      </c>
      <c r="C12263">
        <v>-0.34</v>
      </c>
      <c r="D12263">
        <v>0.09</v>
      </c>
      <c r="E12263">
        <v>2.3E-2</v>
      </c>
    </row>
    <row r="12264" spans="1:5">
      <c r="A12264">
        <v>19701124</v>
      </c>
      <c r="B12264">
        <v>0.57999999999999996</v>
      </c>
      <c r="C12264">
        <v>-0.37</v>
      </c>
      <c r="D12264">
        <v>0.26</v>
      </c>
      <c r="E12264">
        <v>2.3E-2</v>
      </c>
    </row>
    <row r="12265" spans="1:5">
      <c r="A12265">
        <v>19701125</v>
      </c>
      <c r="B12265">
        <v>0.42</v>
      </c>
      <c r="C12265">
        <v>-0.03</v>
      </c>
      <c r="D12265">
        <v>0.35</v>
      </c>
      <c r="E12265">
        <v>2.3E-2</v>
      </c>
    </row>
    <row r="12266" spans="1:5">
      <c r="A12266">
        <v>19701127</v>
      </c>
      <c r="B12266">
        <v>0.98</v>
      </c>
      <c r="C12266">
        <v>-0.15</v>
      </c>
      <c r="D12266">
        <v>-0.36</v>
      </c>
      <c r="E12266">
        <v>2.3E-2</v>
      </c>
    </row>
    <row r="12267" spans="1:5">
      <c r="A12267">
        <v>19701130</v>
      </c>
      <c r="B12267">
        <v>1.67</v>
      </c>
      <c r="C12267">
        <v>0.76</v>
      </c>
      <c r="D12267">
        <v>-0.1</v>
      </c>
      <c r="E12267">
        <v>2.3E-2</v>
      </c>
    </row>
    <row r="12268" spans="1:5">
      <c r="A12268">
        <v>19701201</v>
      </c>
      <c r="B12268">
        <v>0.28999999999999998</v>
      </c>
      <c r="C12268">
        <v>-0.08</v>
      </c>
      <c r="D12268">
        <v>0.19</v>
      </c>
      <c r="E12268">
        <v>1.9E-2</v>
      </c>
    </row>
    <row r="12269" spans="1:5">
      <c r="A12269">
        <v>19701202</v>
      </c>
      <c r="B12269">
        <v>1.22</v>
      </c>
      <c r="C12269">
        <v>0.11</v>
      </c>
      <c r="D12269">
        <v>-0.43</v>
      </c>
      <c r="E12269">
        <v>1.9E-2</v>
      </c>
    </row>
    <row r="12270" spans="1:5">
      <c r="A12270">
        <v>19701203</v>
      </c>
      <c r="B12270">
        <v>0.45</v>
      </c>
      <c r="C12270">
        <v>0.05</v>
      </c>
      <c r="D12270">
        <v>0.49</v>
      </c>
      <c r="E12270">
        <v>1.9E-2</v>
      </c>
    </row>
    <row r="12271" spans="1:5">
      <c r="A12271">
        <v>19701204</v>
      </c>
      <c r="B12271">
        <v>0.56999999999999995</v>
      </c>
      <c r="C12271">
        <v>0.11</v>
      </c>
      <c r="D12271">
        <v>0.21</v>
      </c>
      <c r="E12271">
        <v>1.9E-2</v>
      </c>
    </row>
    <row r="12272" spans="1:5">
      <c r="A12272">
        <v>19701207</v>
      </c>
      <c r="B12272">
        <v>0.57999999999999996</v>
      </c>
      <c r="C12272">
        <v>0.17</v>
      </c>
      <c r="D12272">
        <v>-0.25</v>
      </c>
      <c r="E12272">
        <v>1.9E-2</v>
      </c>
    </row>
    <row r="12273" spans="1:5">
      <c r="A12273">
        <v>19701208</v>
      </c>
      <c r="B12273">
        <v>-0.52</v>
      </c>
      <c r="C12273">
        <v>-0.17</v>
      </c>
      <c r="D12273">
        <v>0.05</v>
      </c>
      <c r="E12273">
        <v>1.9E-2</v>
      </c>
    </row>
    <row r="12274" spans="1:5">
      <c r="A12274">
        <v>19701209</v>
      </c>
      <c r="B12274">
        <v>0.01</v>
      </c>
      <c r="C12274">
        <v>-0.3</v>
      </c>
      <c r="D12274">
        <v>-0.03</v>
      </c>
      <c r="E12274">
        <v>1.9E-2</v>
      </c>
    </row>
    <row r="12275" spans="1:5">
      <c r="A12275">
        <v>19701210</v>
      </c>
      <c r="B12275">
        <v>0.34</v>
      </c>
      <c r="C12275">
        <v>-0.1</v>
      </c>
      <c r="D12275">
        <v>-7.0000000000000007E-2</v>
      </c>
      <c r="E12275">
        <v>1.9E-2</v>
      </c>
    </row>
    <row r="12276" spans="1:5">
      <c r="A12276">
        <v>19701211</v>
      </c>
      <c r="B12276">
        <v>0.37</v>
      </c>
      <c r="C12276">
        <v>0.17</v>
      </c>
      <c r="D12276">
        <v>-0.15</v>
      </c>
      <c r="E12276">
        <v>1.9E-2</v>
      </c>
    </row>
    <row r="12277" spans="1:5">
      <c r="A12277">
        <v>19701214</v>
      </c>
      <c r="B12277">
        <v>-0.56999999999999995</v>
      </c>
      <c r="C12277">
        <v>-0.47</v>
      </c>
      <c r="D12277">
        <v>0.35</v>
      </c>
      <c r="E12277">
        <v>1.9E-2</v>
      </c>
    </row>
    <row r="12278" spans="1:5">
      <c r="A12278">
        <v>19701215</v>
      </c>
      <c r="B12278">
        <v>-0.18</v>
      </c>
      <c r="C12278">
        <v>-0.24</v>
      </c>
      <c r="D12278">
        <v>0.13</v>
      </c>
      <c r="E12278">
        <v>1.9E-2</v>
      </c>
    </row>
    <row r="12279" spans="1:5">
      <c r="A12279">
        <v>19701216</v>
      </c>
      <c r="B12279">
        <v>0.12</v>
      </c>
      <c r="C12279">
        <v>0.21</v>
      </c>
      <c r="D12279">
        <v>0.02</v>
      </c>
      <c r="E12279">
        <v>1.9E-2</v>
      </c>
    </row>
    <row r="12280" spans="1:5">
      <c r="A12280">
        <v>19701217</v>
      </c>
      <c r="B12280">
        <v>0.31</v>
      </c>
      <c r="C12280">
        <v>0.14000000000000001</v>
      </c>
      <c r="D12280">
        <v>0.02</v>
      </c>
      <c r="E12280">
        <v>1.9E-2</v>
      </c>
    </row>
    <row r="12281" spans="1:5">
      <c r="A12281">
        <v>19701218</v>
      </c>
      <c r="B12281">
        <v>0.21</v>
      </c>
      <c r="C12281">
        <v>0.38</v>
      </c>
      <c r="D12281">
        <v>-0.04</v>
      </c>
      <c r="E12281">
        <v>1.9E-2</v>
      </c>
    </row>
    <row r="12282" spans="1:5">
      <c r="A12282">
        <v>19701221</v>
      </c>
      <c r="B12282">
        <v>-0.28999999999999998</v>
      </c>
      <c r="C12282">
        <v>0.12</v>
      </c>
      <c r="D12282">
        <v>0.04</v>
      </c>
      <c r="E12282">
        <v>1.9E-2</v>
      </c>
    </row>
    <row r="12283" spans="1:5">
      <c r="A12283">
        <v>19701222</v>
      </c>
      <c r="B12283">
        <v>0.12</v>
      </c>
      <c r="C12283">
        <v>0.18</v>
      </c>
      <c r="D12283">
        <v>0.09</v>
      </c>
      <c r="E12283">
        <v>1.9E-2</v>
      </c>
    </row>
    <row r="12284" spans="1:5">
      <c r="A12284">
        <v>19701223</v>
      </c>
      <c r="B12284">
        <v>0.15</v>
      </c>
      <c r="C12284">
        <v>0.38</v>
      </c>
      <c r="D12284">
        <v>0.09</v>
      </c>
      <c r="E12284">
        <v>1.9E-2</v>
      </c>
    </row>
    <row r="12285" spans="1:5">
      <c r="A12285">
        <v>19701224</v>
      </c>
      <c r="B12285">
        <v>0.69</v>
      </c>
      <c r="C12285">
        <v>0.96</v>
      </c>
      <c r="D12285">
        <v>-0.15</v>
      </c>
      <c r="E12285">
        <v>1.9E-2</v>
      </c>
    </row>
    <row r="12286" spans="1:5">
      <c r="A12286">
        <v>19701228</v>
      </c>
      <c r="B12286">
        <v>0.53</v>
      </c>
      <c r="C12286">
        <v>0.22</v>
      </c>
      <c r="D12286">
        <v>0.05</v>
      </c>
      <c r="E12286">
        <v>1.9E-2</v>
      </c>
    </row>
    <row r="12287" spans="1:5">
      <c r="A12287">
        <v>19701229</v>
      </c>
      <c r="B12287">
        <v>1.1100000000000001</v>
      </c>
      <c r="C12287">
        <v>0.5</v>
      </c>
      <c r="D12287">
        <v>0.25</v>
      </c>
      <c r="E12287">
        <v>1.9E-2</v>
      </c>
    </row>
    <row r="12288" spans="1:5">
      <c r="A12288">
        <v>19701230</v>
      </c>
      <c r="B12288">
        <v>0.18</v>
      </c>
      <c r="C12288">
        <v>0.12</v>
      </c>
      <c r="D12288">
        <v>0.08</v>
      </c>
      <c r="E12288">
        <v>1.9E-2</v>
      </c>
    </row>
    <row r="12289" spans="1:5">
      <c r="A12289">
        <v>19701231</v>
      </c>
      <c r="B12289">
        <v>-0.1</v>
      </c>
      <c r="C12289">
        <v>0.26</v>
      </c>
      <c r="D12289">
        <v>-0.09</v>
      </c>
      <c r="E12289">
        <v>1.9E-2</v>
      </c>
    </row>
    <row r="12290" spans="1:5">
      <c r="A12290">
        <v>19710104</v>
      </c>
      <c r="B12290">
        <v>-0.99</v>
      </c>
      <c r="C12290">
        <v>0.54</v>
      </c>
      <c r="D12290">
        <v>0.69</v>
      </c>
      <c r="E12290">
        <v>1.9E-2</v>
      </c>
    </row>
    <row r="12291" spans="1:5">
      <c r="A12291">
        <v>19710105</v>
      </c>
      <c r="B12291">
        <v>0.82</v>
      </c>
      <c r="C12291">
        <v>0.65</v>
      </c>
      <c r="D12291">
        <v>0.02</v>
      </c>
      <c r="E12291">
        <v>1.9E-2</v>
      </c>
    </row>
    <row r="12292" spans="1:5">
      <c r="A12292">
        <v>19710106</v>
      </c>
      <c r="B12292">
        <v>0.74</v>
      </c>
      <c r="C12292">
        <v>0.89</v>
      </c>
      <c r="D12292">
        <v>0.49</v>
      </c>
      <c r="E12292">
        <v>1.9E-2</v>
      </c>
    </row>
    <row r="12293" spans="1:5">
      <c r="A12293">
        <v>19710107</v>
      </c>
      <c r="B12293">
        <v>0.05</v>
      </c>
      <c r="C12293">
        <v>0.09</v>
      </c>
      <c r="D12293">
        <v>0.54</v>
      </c>
      <c r="E12293">
        <v>1.9E-2</v>
      </c>
    </row>
    <row r="12294" spans="1:5">
      <c r="A12294">
        <v>19710108</v>
      </c>
      <c r="B12294">
        <v>-0.13</v>
      </c>
      <c r="C12294">
        <v>0.05</v>
      </c>
      <c r="D12294">
        <v>0.41</v>
      </c>
      <c r="E12294">
        <v>1.9E-2</v>
      </c>
    </row>
    <row r="12295" spans="1:5">
      <c r="A12295">
        <v>19710111</v>
      </c>
      <c r="B12295">
        <v>-0.11</v>
      </c>
      <c r="C12295">
        <v>0.49</v>
      </c>
      <c r="D12295">
        <v>0.15</v>
      </c>
      <c r="E12295">
        <v>1.9E-2</v>
      </c>
    </row>
    <row r="12296" spans="1:5">
      <c r="A12296">
        <v>19710112</v>
      </c>
      <c r="B12296">
        <v>0.98</v>
      </c>
      <c r="C12296">
        <v>0.8</v>
      </c>
      <c r="D12296">
        <v>0.38</v>
      </c>
      <c r="E12296">
        <v>1.9E-2</v>
      </c>
    </row>
    <row r="12297" spans="1:5">
      <c r="A12297">
        <v>19710113</v>
      </c>
      <c r="B12297">
        <v>-0.09</v>
      </c>
      <c r="C12297">
        <v>0.39</v>
      </c>
      <c r="D12297">
        <v>-0.21</v>
      </c>
      <c r="E12297">
        <v>1.9E-2</v>
      </c>
    </row>
    <row r="12298" spans="1:5">
      <c r="A12298">
        <v>19710114</v>
      </c>
      <c r="B12298">
        <v>0.28999999999999998</v>
      </c>
      <c r="C12298">
        <v>0.03</v>
      </c>
      <c r="D12298">
        <v>0.15</v>
      </c>
      <c r="E12298">
        <v>1.9E-2</v>
      </c>
    </row>
    <row r="12299" spans="1:5">
      <c r="A12299">
        <v>19710115</v>
      </c>
      <c r="B12299">
        <v>0.28000000000000003</v>
      </c>
      <c r="C12299">
        <v>0.42</v>
      </c>
      <c r="D12299">
        <v>0.26</v>
      </c>
      <c r="E12299">
        <v>1.9E-2</v>
      </c>
    </row>
    <row r="12300" spans="1:5">
      <c r="A12300">
        <v>19710118</v>
      </c>
      <c r="B12300">
        <v>0.35</v>
      </c>
      <c r="C12300">
        <v>0.24</v>
      </c>
      <c r="D12300">
        <v>0.25</v>
      </c>
      <c r="E12300">
        <v>1.9E-2</v>
      </c>
    </row>
    <row r="12301" spans="1:5">
      <c r="A12301">
        <v>19710119</v>
      </c>
      <c r="B12301">
        <v>0.28999999999999998</v>
      </c>
      <c r="C12301">
        <v>-0.13</v>
      </c>
      <c r="D12301">
        <v>-0.04</v>
      </c>
      <c r="E12301">
        <v>1.9E-2</v>
      </c>
    </row>
    <row r="12302" spans="1:5">
      <c r="A12302">
        <v>19710120</v>
      </c>
      <c r="B12302">
        <v>0.08</v>
      </c>
      <c r="C12302">
        <v>0.35</v>
      </c>
      <c r="D12302">
        <v>-0.05</v>
      </c>
      <c r="E12302">
        <v>1.9E-2</v>
      </c>
    </row>
    <row r="12303" spans="1:5">
      <c r="A12303">
        <v>19710121</v>
      </c>
      <c r="B12303">
        <v>0.47</v>
      </c>
      <c r="C12303">
        <v>0.5</v>
      </c>
      <c r="D12303">
        <v>-0.56999999999999995</v>
      </c>
      <c r="E12303">
        <v>1.9E-2</v>
      </c>
    </row>
    <row r="12304" spans="1:5">
      <c r="A12304">
        <v>19710122</v>
      </c>
      <c r="B12304">
        <v>0.67</v>
      </c>
      <c r="C12304">
        <v>0.01</v>
      </c>
      <c r="D12304">
        <v>-0.3</v>
      </c>
      <c r="E12304">
        <v>1.9E-2</v>
      </c>
    </row>
    <row r="12305" spans="1:5">
      <c r="A12305">
        <v>19710125</v>
      </c>
      <c r="B12305">
        <v>0.47</v>
      </c>
      <c r="C12305">
        <v>0.47</v>
      </c>
      <c r="D12305">
        <v>-0.54</v>
      </c>
      <c r="E12305">
        <v>1.9E-2</v>
      </c>
    </row>
    <row r="12306" spans="1:5">
      <c r="A12306">
        <v>19710126</v>
      </c>
      <c r="B12306">
        <v>0.28000000000000003</v>
      </c>
      <c r="C12306">
        <v>0.24</v>
      </c>
      <c r="D12306">
        <v>-0.66</v>
      </c>
      <c r="E12306">
        <v>1.9E-2</v>
      </c>
    </row>
    <row r="12307" spans="1:5">
      <c r="A12307">
        <v>19710127</v>
      </c>
      <c r="B12307">
        <v>-0.74</v>
      </c>
      <c r="C12307">
        <v>-0.02</v>
      </c>
      <c r="D12307">
        <v>0</v>
      </c>
      <c r="E12307">
        <v>1.9E-2</v>
      </c>
    </row>
    <row r="12308" spans="1:5">
      <c r="A12308">
        <v>19710128</v>
      </c>
      <c r="B12308">
        <v>0.37</v>
      </c>
      <c r="C12308">
        <v>0.66</v>
      </c>
      <c r="D12308">
        <v>0.21</v>
      </c>
      <c r="E12308">
        <v>1.9E-2</v>
      </c>
    </row>
    <row r="12309" spans="1:5">
      <c r="A12309">
        <v>19710129</v>
      </c>
      <c r="B12309">
        <v>0.66</v>
      </c>
      <c r="C12309">
        <v>0.22</v>
      </c>
      <c r="D12309">
        <v>0.13</v>
      </c>
      <c r="E12309">
        <v>1.9E-2</v>
      </c>
    </row>
    <row r="12310" spans="1:5">
      <c r="A12310">
        <v>19710201</v>
      </c>
      <c r="B12310">
        <v>0.67</v>
      </c>
      <c r="C12310">
        <v>0.68</v>
      </c>
      <c r="D12310">
        <v>-0.2</v>
      </c>
      <c r="E12310">
        <v>1.7000000000000001E-2</v>
      </c>
    </row>
    <row r="12311" spans="1:5">
      <c r="A12311">
        <v>19710202</v>
      </c>
      <c r="B12311">
        <v>0.06</v>
      </c>
      <c r="C12311">
        <v>7.0000000000000007E-2</v>
      </c>
      <c r="D12311">
        <v>-0.04</v>
      </c>
      <c r="E12311">
        <v>1.7000000000000001E-2</v>
      </c>
    </row>
    <row r="12312" spans="1:5">
      <c r="A12312">
        <v>19710203</v>
      </c>
      <c r="B12312">
        <v>0.3</v>
      </c>
      <c r="C12312">
        <v>0.71</v>
      </c>
      <c r="D12312">
        <v>-0.38</v>
      </c>
      <c r="E12312">
        <v>1.7000000000000001E-2</v>
      </c>
    </row>
    <row r="12313" spans="1:5">
      <c r="A12313">
        <v>19710204</v>
      </c>
      <c r="B12313">
        <v>0.14000000000000001</v>
      </c>
      <c r="C12313">
        <v>0.14000000000000001</v>
      </c>
      <c r="D12313">
        <v>-0.26</v>
      </c>
      <c r="E12313">
        <v>1.7000000000000001E-2</v>
      </c>
    </row>
    <row r="12314" spans="1:5">
      <c r="A12314">
        <v>19710205</v>
      </c>
      <c r="B12314">
        <v>0.45</v>
      </c>
      <c r="C12314">
        <v>0.18</v>
      </c>
      <c r="D12314">
        <v>-0.03</v>
      </c>
      <c r="E12314">
        <v>1.7000000000000001E-2</v>
      </c>
    </row>
    <row r="12315" spans="1:5">
      <c r="A12315">
        <v>19710208</v>
      </c>
      <c r="B12315">
        <v>0.6</v>
      </c>
      <c r="C12315">
        <v>0.88</v>
      </c>
      <c r="D12315">
        <v>0.04</v>
      </c>
      <c r="E12315">
        <v>1.7000000000000001E-2</v>
      </c>
    </row>
    <row r="12316" spans="1:5">
      <c r="A12316">
        <v>19710209</v>
      </c>
      <c r="B12316">
        <v>-0.04</v>
      </c>
      <c r="C12316">
        <v>-0.27</v>
      </c>
      <c r="D12316">
        <v>-0.1</v>
      </c>
      <c r="E12316">
        <v>1.7000000000000001E-2</v>
      </c>
    </row>
    <row r="12317" spans="1:5">
      <c r="A12317">
        <v>19710210</v>
      </c>
      <c r="B12317">
        <v>-0.11</v>
      </c>
      <c r="C12317">
        <v>-0.19</v>
      </c>
      <c r="D12317">
        <v>-0.01</v>
      </c>
      <c r="E12317">
        <v>1.7000000000000001E-2</v>
      </c>
    </row>
    <row r="12318" spans="1:5">
      <c r="A12318">
        <v>19710211</v>
      </c>
      <c r="B12318">
        <v>0.52</v>
      </c>
      <c r="C12318">
        <v>0.3</v>
      </c>
      <c r="D12318">
        <v>0.48</v>
      </c>
      <c r="E12318">
        <v>1.7000000000000001E-2</v>
      </c>
    </row>
    <row r="12319" spans="1:5">
      <c r="A12319">
        <v>19710212</v>
      </c>
      <c r="B12319">
        <v>0.59</v>
      </c>
      <c r="C12319">
        <v>0.57999999999999996</v>
      </c>
      <c r="D12319">
        <v>-0.05</v>
      </c>
      <c r="E12319">
        <v>1.7000000000000001E-2</v>
      </c>
    </row>
    <row r="12320" spans="1:5">
      <c r="A12320">
        <v>19710216</v>
      </c>
      <c r="B12320">
        <v>0.24</v>
      </c>
      <c r="C12320">
        <v>0</v>
      </c>
      <c r="D12320">
        <v>-0.1</v>
      </c>
      <c r="E12320">
        <v>1.7000000000000001E-2</v>
      </c>
    </row>
    <row r="12321" spans="1:5">
      <c r="A12321">
        <v>19710217</v>
      </c>
      <c r="B12321">
        <v>-0.48</v>
      </c>
      <c r="C12321">
        <v>-0.11</v>
      </c>
      <c r="D12321">
        <v>0.31</v>
      </c>
      <c r="E12321">
        <v>1.7000000000000001E-2</v>
      </c>
    </row>
    <row r="12322" spans="1:5">
      <c r="A12322">
        <v>19710218</v>
      </c>
      <c r="B12322">
        <v>-0.68</v>
      </c>
      <c r="C12322">
        <v>-0.28000000000000003</v>
      </c>
      <c r="D12322">
        <v>0.21</v>
      </c>
      <c r="E12322">
        <v>1.7000000000000001E-2</v>
      </c>
    </row>
    <row r="12323" spans="1:5">
      <c r="A12323">
        <v>19710219</v>
      </c>
      <c r="B12323">
        <v>-0.93</v>
      </c>
      <c r="C12323">
        <v>-0.52</v>
      </c>
      <c r="D12323">
        <v>0.18</v>
      </c>
      <c r="E12323">
        <v>1.7000000000000001E-2</v>
      </c>
    </row>
    <row r="12324" spans="1:5">
      <c r="A12324">
        <v>19710222</v>
      </c>
      <c r="B12324">
        <v>-1.06</v>
      </c>
      <c r="C12324">
        <v>-0.83</v>
      </c>
      <c r="D12324">
        <v>-0.3</v>
      </c>
      <c r="E12324">
        <v>1.7000000000000001E-2</v>
      </c>
    </row>
    <row r="12325" spans="1:5">
      <c r="A12325">
        <v>19710223</v>
      </c>
      <c r="B12325">
        <v>0.5</v>
      </c>
      <c r="C12325">
        <v>0.53</v>
      </c>
      <c r="D12325">
        <v>-0.4</v>
      </c>
      <c r="E12325">
        <v>1.7000000000000001E-2</v>
      </c>
    </row>
    <row r="12326" spans="1:5">
      <c r="A12326">
        <v>19710224</v>
      </c>
      <c r="B12326">
        <v>0.74</v>
      </c>
      <c r="C12326">
        <v>0.56999999999999995</v>
      </c>
      <c r="D12326">
        <v>-0.3</v>
      </c>
      <c r="E12326">
        <v>1.7000000000000001E-2</v>
      </c>
    </row>
    <row r="12327" spans="1:5">
      <c r="A12327">
        <v>19710225</v>
      </c>
      <c r="B12327">
        <v>0.16</v>
      </c>
      <c r="C12327">
        <v>-0.27</v>
      </c>
      <c r="D12327">
        <v>0.1</v>
      </c>
      <c r="E12327">
        <v>1.7000000000000001E-2</v>
      </c>
    </row>
    <row r="12328" spans="1:5">
      <c r="A12328">
        <v>19710226</v>
      </c>
      <c r="B12328">
        <v>-0.25</v>
      </c>
      <c r="C12328">
        <v>-0.25</v>
      </c>
      <c r="D12328">
        <v>-0.43</v>
      </c>
      <c r="E12328">
        <v>1.7000000000000001E-2</v>
      </c>
    </row>
    <row r="12329" spans="1:5">
      <c r="A12329">
        <v>19710301</v>
      </c>
      <c r="B12329">
        <v>0.3</v>
      </c>
      <c r="C12329">
        <v>0.24</v>
      </c>
      <c r="D12329">
        <v>-0.26</v>
      </c>
      <c r="E12329">
        <v>1.2999999999999999E-2</v>
      </c>
    </row>
    <row r="12330" spans="1:5">
      <c r="A12330">
        <v>19710302</v>
      </c>
      <c r="B12330">
        <v>0.05</v>
      </c>
      <c r="C12330">
        <v>0.32</v>
      </c>
      <c r="D12330">
        <v>0.16</v>
      </c>
      <c r="E12330">
        <v>1.2999999999999999E-2</v>
      </c>
    </row>
    <row r="12331" spans="1:5">
      <c r="A12331">
        <v>19710303</v>
      </c>
      <c r="B12331">
        <v>0.01</v>
      </c>
      <c r="C12331">
        <v>0.32</v>
      </c>
      <c r="D12331">
        <v>-0.19</v>
      </c>
      <c r="E12331">
        <v>1.2999999999999999E-2</v>
      </c>
    </row>
    <row r="12332" spans="1:5">
      <c r="A12332">
        <v>19710304</v>
      </c>
      <c r="B12332">
        <v>1.05</v>
      </c>
      <c r="C12332">
        <v>0.36</v>
      </c>
      <c r="D12332">
        <v>-0.43</v>
      </c>
      <c r="E12332">
        <v>1.2999999999999999E-2</v>
      </c>
    </row>
    <row r="12333" spans="1:5">
      <c r="A12333">
        <v>19710305</v>
      </c>
      <c r="B12333">
        <v>1.06</v>
      </c>
      <c r="C12333">
        <v>0.24</v>
      </c>
      <c r="D12333">
        <v>-0.25</v>
      </c>
      <c r="E12333">
        <v>1.2999999999999999E-2</v>
      </c>
    </row>
    <row r="12334" spans="1:5">
      <c r="A12334">
        <v>19710308</v>
      </c>
      <c r="B12334">
        <v>0.48</v>
      </c>
      <c r="C12334">
        <v>0.49</v>
      </c>
      <c r="D12334">
        <v>-0.38</v>
      </c>
      <c r="E12334">
        <v>1.2999999999999999E-2</v>
      </c>
    </row>
    <row r="12335" spans="1:5">
      <c r="A12335">
        <v>19710309</v>
      </c>
      <c r="B12335">
        <v>0.14000000000000001</v>
      </c>
      <c r="C12335">
        <v>0.46</v>
      </c>
      <c r="D12335">
        <v>-0.45</v>
      </c>
      <c r="E12335">
        <v>1.2999999999999999E-2</v>
      </c>
    </row>
    <row r="12336" spans="1:5">
      <c r="A12336">
        <v>19710310</v>
      </c>
      <c r="B12336">
        <v>-0.12</v>
      </c>
      <c r="C12336">
        <v>0.19</v>
      </c>
      <c r="D12336">
        <v>-0.42</v>
      </c>
      <c r="E12336">
        <v>1.2999999999999999E-2</v>
      </c>
    </row>
    <row r="12337" spans="1:5">
      <c r="A12337">
        <v>19710311</v>
      </c>
      <c r="B12337">
        <v>-0.02</v>
      </c>
      <c r="C12337">
        <v>-0.44</v>
      </c>
      <c r="D12337">
        <v>0.36</v>
      </c>
      <c r="E12337">
        <v>1.2999999999999999E-2</v>
      </c>
    </row>
    <row r="12338" spans="1:5">
      <c r="A12338">
        <v>19710312</v>
      </c>
      <c r="B12338">
        <v>0.16</v>
      </c>
      <c r="C12338">
        <v>-0.15</v>
      </c>
      <c r="D12338">
        <v>-0.12</v>
      </c>
      <c r="E12338">
        <v>1.2999999999999999E-2</v>
      </c>
    </row>
    <row r="12339" spans="1:5">
      <c r="A12339">
        <v>19710315</v>
      </c>
      <c r="B12339">
        <v>1.1399999999999999</v>
      </c>
      <c r="C12339">
        <v>0.18</v>
      </c>
      <c r="D12339">
        <v>-0.42</v>
      </c>
      <c r="E12339">
        <v>1.2999999999999999E-2</v>
      </c>
    </row>
    <row r="12340" spans="1:5">
      <c r="A12340">
        <v>19710316</v>
      </c>
      <c r="B12340">
        <v>0.46</v>
      </c>
      <c r="C12340">
        <v>-0.18</v>
      </c>
      <c r="D12340">
        <v>-0.16</v>
      </c>
      <c r="E12340">
        <v>1.2999999999999999E-2</v>
      </c>
    </row>
    <row r="12341" spans="1:5">
      <c r="A12341">
        <v>19710317</v>
      </c>
      <c r="B12341">
        <v>0.01</v>
      </c>
      <c r="C12341">
        <v>-0.02</v>
      </c>
      <c r="D12341">
        <v>-0.46</v>
      </c>
      <c r="E12341">
        <v>1.2999999999999999E-2</v>
      </c>
    </row>
    <row r="12342" spans="1:5">
      <c r="A12342">
        <v>19710318</v>
      </c>
      <c r="B12342">
        <v>0.11</v>
      </c>
      <c r="C12342">
        <v>0.43</v>
      </c>
      <c r="D12342">
        <v>-0.06</v>
      </c>
      <c r="E12342">
        <v>1.2999999999999999E-2</v>
      </c>
    </row>
    <row r="12343" spans="1:5">
      <c r="A12343">
        <v>19710319</v>
      </c>
      <c r="B12343">
        <v>-0.18</v>
      </c>
      <c r="C12343">
        <v>0.02</v>
      </c>
      <c r="D12343">
        <v>-0.04</v>
      </c>
      <c r="E12343">
        <v>1.2999999999999999E-2</v>
      </c>
    </row>
    <row r="12344" spans="1:5">
      <c r="A12344">
        <v>19710322</v>
      </c>
      <c r="B12344">
        <v>-0.4</v>
      </c>
      <c r="C12344">
        <v>-0.2</v>
      </c>
      <c r="D12344">
        <v>0.11</v>
      </c>
      <c r="E12344">
        <v>1.2999999999999999E-2</v>
      </c>
    </row>
    <row r="12345" spans="1:5">
      <c r="A12345">
        <v>19710323</v>
      </c>
      <c r="B12345">
        <v>-0.33</v>
      </c>
      <c r="C12345">
        <v>0.13</v>
      </c>
      <c r="D12345">
        <v>-0.09</v>
      </c>
      <c r="E12345">
        <v>1.2999999999999999E-2</v>
      </c>
    </row>
    <row r="12346" spans="1:5">
      <c r="A12346">
        <v>19710324</v>
      </c>
      <c r="B12346">
        <v>-0.61</v>
      </c>
      <c r="C12346">
        <v>-0.01</v>
      </c>
      <c r="D12346">
        <v>-0.02</v>
      </c>
      <c r="E12346">
        <v>1.2999999999999999E-2</v>
      </c>
    </row>
    <row r="12347" spans="1:5">
      <c r="A12347">
        <v>19710325</v>
      </c>
      <c r="B12347">
        <v>0.02</v>
      </c>
      <c r="C12347">
        <v>-0.06</v>
      </c>
      <c r="D12347">
        <v>-0.04</v>
      </c>
      <c r="E12347">
        <v>1.2999999999999999E-2</v>
      </c>
    </row>
    <row r="12348" spans="1:5">
      <c r="A12348">
        <v>19710326</v>
      </c>
      <c r="B12348">
        <v>0.38</v>
      </c>
      <c r="C12348">
        <v>0.19</v>
      </c>
      <c r="D12348">
        <v>-0.21</v>
      </c>
      <c r="E12348">
        <v>1.2999999999999999E-2</v>
      </c>
    </row>
    <row r="12349" spans="1:5">
      <c r="A12349">
        <v>19710329</v>
      </c>
      <c r="B12349">
        <v>0.08</v>
      </c>
      <c r="C12349">
        <v>-0.28000000000000003</v>
      </c>
      <c r="D12349">
        <v>-0.19</v>
      </c>
      <c r="E12349">
        <v>1.2999999999999999E-2</v>
      </c>
    </row>
    <row r="12350" spans="1:5">
      <c r="A12350">
        <v>19710330</v>
      </c>
      <c r="B12350">
        <v>0.21</v>
      </c>
      <c r="C12350">
        <v>-0.05</v>
      </c>
      <c r="D12350">
        <v>-0.1</v>
      </c>
      <c r="E12350">
        <v>1.2999999999999999E-2</v>
      </c>
    </row>
    <row r="12351" spans="1:5">
      <c r="A12351">
        <v>19710331</v>
      </c>
      <c r="B12351">
        <v>0.09</v>
      </c>
      <c r="C12351">
        <v>0.24</v>
      </c>
      <c r="D12351">
        <v>-0.16</v>
      </c>
      <c r="E12351">
        <v>1.2999999999999999E-2</v>
      </c>
    </row>
    <row r="12352" spans="1:5">
      <c r="A12352">
        <v>19710401</v>
      </c>
      <c r="B12352">
        <v>0.06</v>
      </c>
      <c r="C12352">
        <v>-0.01</v>
      </c>
      <c r="D12352">
        <v>-0.23</v>
      </c>
      <c r="E12352">
        <v>1.2999999999999999E-2</v>
      </c>
    </row>
    <row r="12353" spans="1:5">
      <c r="A12353">
        <v>19710402</v>
      </c>
      <c r="B12353">
        <v>0.2</v>
      </c>
      <c r="C12353">
        <v>0.06</v>
      </c>
      <c r="D12353">
        <v>-0.31</v>
      </c>
      <c r="E12353">
        <v>1.2999999999999999E-2</v>
      </c>
    </row>
    <row r="12354" spans="1:5">
      <c r="A12354">
        <v>19710405</v>
      </c>
      <c r="B12354">
        <v>0.17</v>
      </c>
      <c r="C12354">
        <v>-0.1</v>
      </c>
      <c r="D12354">
        <v>0.12</v>
      </c>
      <c r="E12354">
        <v>1.2999999999999999E-2</v>
      </c>
    </row>
    <row r="12355" spans="1:5">
      <c r="A12355">
        <v>19710406</v>
      </c>
      <c r="B12355">
        <v>0.59</v>
      </c>
      <c r="C12355">
        <v>-0.22</v>
      </c>
      <c r="D12355">
        <v>-0.04</v>
      </c>
      <c r="E12355">
        <v>1.2999999999999999E-2</v>
      </c>
    </row>
    <row r="12356" spans="1:5">
      <c r="A12356">
        <v>19710407</v>
      </c>
      <c r="B12356">
        <v>0.43</v>
      </c>
      <c r="C12356">
        <v>-0.02</v>
      </c>
      <c r="D12356">
        <v>0.38</v>
      </c>
      <c r="E12356">
        <v>1.2999999999999999E-2</v>
      </c>
    </row>
    <row r="12357" spans="1:5">
      <c r="A12357">
        <v>19710408</v>
      </c>
      <c r="B12357">
        <v>0.14000000000000001</v>
      </c>
      <c r="C12357">
        <v>0.13</v>
      </c>
      <c r="D12357">
        <v>0.05</v>
      </c>
      <c r="E12357">
        <v>1.2999999999999999E-2</v>
      </c>
    </row>
    <row r="12358" spans="1:5">
      <c r="A12358">
        <v>19710412</v>
      </c>
      <c r="B12358">
        <v>0.67</v>
      </c>
      <c r="C12358">
        <v>-0.19</v>
      </c>
      <c r="D12358">
        <v>-0.03</v>
      </c>
      <c r="E12358">
        <v>1.2999999999999999E-2</v>
      </c>
    </row>
    <row r="12359" spans="1:5">
      <c r="A12359">
        <v>19710413</v>
      </c>
      <c r="B12359">
        <v>0.04</v>
      </c>
      <c r="C12359">
        <v>0.02</v>
      </c>
      <c r="D12359">
        <v>0</v>
      </c>
      <c r="E12359">
        <v>1.2999999999999999E-2</v>
      </c>
    </row>
    <row r="12360" spans="1:5">
      <c r="A12360">
        <v>19710414</v>
      </c>
      <c r="B12360">
        <v>0.35</v>
      </c>
      <c r="C12360">
        <v>0.18</v>
      </c>
      <c r="D12360">
        <v>0.39</v>
      </c>
      <c r="E12360">
        <v>1.2999999999999999E-2</v>
      </c>
    </row>
    <row r="12361" spans="1:5">
      <c r="A12361">
        <v>19710415</v>
      </c>
      <c r="B12361">
        <v>0.14000000000000001</v>
      </c>
      <c r="C12361">
        <v>-0.18</v>
      </c>
      <c r="D12361">
        <v>0.55000000000000004</v>
      </c>
      <c r="E12361">
        <v>1.2999999999999999E-2</v>
      </c>
    </row>
    <row r="12362" spans="1:5">
      <c r="A12362">
        <v>19710416</v>
      </c>
      <c r="B12362">
        <v>0</v>
      </c>
      <c r="C12362">
        <v>-7.0000000000000007E-2</v>
      </c>
      <c r="D12362">
        <v>0.4</v>
      </c>
      <c r="E12362">
        <v>1.2999999999999999E-2</v>
      </c>
    </row>
    <row r="12363" spans="1:5">
      <c r="A12363">
        <v>19710419</v>
      </c>
      <c r="B12363">
        <v>0.41</v>
      </c>
      <c r="C12363">
        <v>-0.34</v>
      </c>
      <c r="D12363">
        <v>0.11</v>
      </c>
      <c r="E12363">
        <v>1.2999999999999999E-2</v>
      </c>
    </row>
    <row r="12364" spans="1:5">
      <c r="A12364">
        <v>19710420</v>
      </c>
      <c r="B12364">
        <v>-0.49</v>
      </c>
      <c r="C12364">
        <v>-0.5</v>
      </c>
      <c r="D12364">
        <v>-0.03</v>
      </c>
      <c r="E12364">
        <v>1.2999999999999999E-2</v>
      </c>
    </row>
    <row r="12365" spans="1:5">
      <c r="A12365">
        <v>19710421</v>
      </c>
      <c r="B12365">
        <v>-0.27</v>
      </c>
      <c r="C12365">
        <v>0.04</v>
      </c>
      <c r="D12365">
        <v>-0.09</v>
      </c>
      <c r="E12365">
        <v>1.2999999999999999E-2</v>
      </c>
    </row>
    <row r="12366" spans="1:5">
      <c r="A12366">
        <v>19710422</v>
      </c>
      <c r="B12366">
        <v>0.28999999999999998</v>
      </c>
      <c r="C12366">
        <v>0.09</v>
      </c>
      <c r="D12366">
        <v>0.15</v>
      </c>
      <c r="E12366">
        <v>1.2999999999999999E-2</v>
      </c>
    </row>
    <row r="12367" spans="1:5">
      <c r="A12367">
        <v>19710423</v>
      </c>
      <c r="B12367">
        <v>0.5</v>
      </c>
      <c r="C12367">
        <v>0.15</v>
      </c>
      <c r="D12367">
        <v>-0.37</v>
      </c>
      <c r="E12367">
        <v>1.2999999999999999E-2</v>
      </c>
    </row>
    <row r="12368" spans="1:5">
      <c r="A12368">
        <v>19710426</v>
      </c>
      <c r="B12368">
        <v>0</v>
      </c>
      <c r="C12368">
        <v>0.53</v>
      </c>
      <c r="D12368">
        <v>0.11</v>
      </c>
      <c r="E12368">
        <v>1.2999999999999999E-2</v>
      </c>
    </row>
    <row r="12369" spans="1:5">
      <c r="A12369">
        <v>19710427</v>
      </c>
      <c r="B12369">
        <v>0.44</v>
      </c>
      <c r="C12369">
        <v>0.14000000000000001</v>
      </c>
      <c r="D12369">
        <v>-0.19</v>
      </c>
      <c r="E12369">
        <v>1.2999999999999999E-2</v>
      </c>
    </row>
    <row r="12370" spans="1:5">
      <c r="A12370">
        <v>19710428</v>
      </c>
      <c r="B12370">
        <v>0.34</v>
      </c>
      <c r="C12370">
        <v>0.1</v>
      </c>
      <c r="D12370">
        <v>-0.26</v>
      </c>
      <c r="E12370">
        <v>1.2999999999999999E-2</v>
      </c>
    </row>
    <row r="12371" spans="1:5">
      <c r="A12371">
        <v>19710429</v>
      </c>
      <c r="B12371">
        <v>-0.25</v>
      </c>
      <c r="C12371">
        <v>-0.4</v>
      </c>
      <c r="D12371">
        <v>-0.01</v>
      </c>
      <c r="E12371">
        <v>1.2999999999999999E-2</v>
      </c>
    </row>
    <row r="12372" spans="1:5">
      <c r="A12372">
        <v>19710430</v>
      </c>
      <c r="B12372">
        <v>-0.65</v>
      </c>
      <c r="C12372">
        <v>0.13</v>
      </c>
      <c r="D12372">
        <v>-0.02</v>
      </c>
      <c r="E12372">
        <v>1.2999999999999999E-2</v>
      </c>
    </row>
    <row r="12373" spans="1:5">
      <c r="A12373">
        <v>19710503</v>
      </c>
      <c r="B12373">
        <v>-0.56999999999999995</v>
      </c>
      <c r="C12373">
        <v>0.23</v>
      </c>
      <c r="D12373">
        <v>-0.18</v>
      </c>
      <c r="E12373">
        <v>1.4999999999999999E-2</v>
      </c>
    </row>
    <row r="12374" spans="1:5">
      <c r="A12374">
        <v>19710504</v>
      </c>
      <c r="B12374">
        <v>0.55000000000000004</v>
      </c>
      <c r="C12374">
        <v>0.2</v>
      </c>
      <c r="D12374">
        <v>-0.03</v>
      </c>
      <c r="E12374">
        <v>1.4999999999999999E-2</v>
      </c>
    </row>
    <row r="12375" spans="1:5">
      <c r="A12375">
        <v>19710505</v>
      </c>
      <c r="B12375">
        <v>-0.03</v>
      </c>
      <c r="C12375">
        <v>-0.08</v>
      </c>
      <c r="D12375">
        <v>-0.17</v>
      </c>
      <c r="E12375">
        <v>1.4999999999999999E-2</v>
      </c>
    </row>
    <row r="12376" spans="1:5">
      <c r="A12376">
        <v>19710506</v>
      </c>
      <c r="B12376">
        <v>-0.57999999999999996</v>
      </c>
      <c r="C12376">
        <v>-0.39</v>
      </c>
      <c r="D12376">
        <v>0</v>
      </c>
      <c r="E12376">
        <v>1.4999999999999999E-2</v>
      </c>
    </row>
    <row r="12377" spans="1:5">
      <c r="A12377">
        <v>19710507</v>
      </c>
      <c r="B12377">
        <v>-0.32</v>
      </c>
      <c r="C12377">
        <v>-0.12</v>
      </c>
      <c r="D12377">
        <v>-0.12</v>
      </c>
      <c r="E12377">
        <v>1.4999999999999999E-2</v>
      </c>
    </row>
    <row r="12378" spans="1:5">
      <c r="A12378">
        <v>19710510</v>
      </c>
      <c r="B12378">
        <v>-0.49</v>
      </c>
      <c r="C12378">
        <v>-0.19</v>
      </c>
      <c r="D12378">
        <v>0.21</v>
      </c>
      <c r="E12378">
        <v>1.4999999999999999E-2</v>
      </c>
    </row>
    <row r="12379" spans="1:5">
      <c r="A12379">
        <v>19710511</v>
      </c>
      <c r="B12379">
        <v>0.28999999999999998</v>
      </c>
      <c r="C12379">
        <v>-0.05</v>
      </c>
      <c r="D12379">
        <v>0.1</v>
      </c>
      <c r="E12379">
        <v>1.4999999999999999E-2</v>
      </c>
    </row>
    <row r="12380" spans="1:5">
      <c r="A12380">
        <v>19710512</v>
      </c>
      <c r="B12380">
        <v>0.23</v>
      </c>
      <c r="C12380">
        <v>-0.12</v>
      </c>
      <c r="D12380">
        <v>-0.13</v>
      </c>
      <c r="E12380">
        <v>1.4999999999999999E-2</v>
      </c>
    </row>
    <row r="12381" spans="1:5">
      <c r="A12381">
        <v>19710513</v>
      </c>
      <c r="B12381">
        <v>-0.2</v>
      </c>
      <c r="C12381">
        <v>0.09</v>
      </c>
      <c r="D12381">
        <v>-0.41</v>
      </c>
      <c r="E12381">
        <v>1.4999999999999999E-2</v>
      </c>
    </row>
    <row r="12382" spans="1:5">
      <c r="A12382">
        <v>19710514</v>
      </c>
      <c r="B12382">
        <v>-0.42</v>
      </c>
      <c r="C12382">
        <v>0.16</v>
      </c>
      <c r="D12382">
        <v>0.09</v>
      </c>
      <c r="E12382">
        <v>1.4999999999999999E-2</v>
      </c>
    </row>
    <row r="12383" spans="1:5">
      <c r="A12383">
        <v>19710517</v>
      </c>
      <c r="B12383">
        <v>-1.52</v>
      </c>
      <c r="C12383">
        <v>-0.44</v>
      </c>
      <c r="D12383">
        <v>0.17</v>
      </c>
      <c r="E12383">
        <v>1.4999999999999999E-2</v>
      </c>
    </row>
    <row r="12384" spans="1:5">
      <c r="A12384">
        <v>19710518</v>
      </c>
      <c r="B12384">
        <v>0.05</v>
      </c>
      <c r="C12384">
        <v>-0.25</v>
      </c>
      <c r="D12384">
        <v>-0.18</v>
      </c>
      <c r="E12384">
        <v>1.4999999999999999E-2</v>
      </c>
    </row>
    <row r="12385" spans="1:5">
      <c r="A12385">
        <v>19710519</v>
      </c>
      <c r="B12385">
        <v>0.23</v>
      </c>
      <c r="C12385">
        <v>-0.16</v>
      </c>
      <c r="D12385">
        <v>0.08</v>
      </c>
      <c r="E12385">
        <v>1.4999999999999999E-2</v>
      </c>
    </row>
    <row r="12386" spans="1:5">
      <c r="A12386">
        <v>19710520</v>
      </c>
      <c r="B12386">
        <v>0.25</v>
      </c>
      <c r="C12386">
        <v>0.06</v>
      </c>
      <c r="D12386">
        <v>-0.2</v>
      </c>
      <c r="E12386">
        <v>1.4999999999999999E-2</v>
      </c>
    </row>
    <row r="12387" spans="1:5">
      <c r="A12387">
        <v>19710521</v>
      </c>
      <c r="B12387">
        <v>-0.35</v>
      </c>
      <c r="C12387">
        <v>-0.03</v>
      </c>
      <c r="D12387">
        <v>-0.09</v>
      </c>
      <c r="E12387">
        <v>1.4999999999999999E-2</v>
      </c>
    </row>
    <row r="12388" spans="1:5">
      <c r="A12388">
        <v>19710524</v>
      </c>
      <c r="B12388">
        <v>-0.83</v>
      </c>
      <c r="C12388">
        <v>-0.05</v>
      </c>
      <c r="D12388">
        <v>-0.28000000000000003</v>
      </c>
      <c r="E12388">
        <v>1.4999999999999999E-2</v>
      </c>
    </row>
    <row r="12389" spans="1:5">
      <c r="A12389">
        <v>19710525</v>
      </c>
      <c r="B12389">
        <v>-0.65</v>
      </c>
      <c r="C12389">
        <v>-0.13</v>
      </c>
      <c r="D12389">
        <v>-0.35</v>
      </c>
      <c r="E12389">
        <v>1.4999999999999999E-2</v>
      </c>
    </row>
    <row r="12390" spans="1:5">
      <c r="A12390">
        <v>19710526</v>
      </c>
      <c r="B12390">
        <v>0.15</v>
      </c>
      <c r="C12390">
        <v>0.05</v>
      </c>
      <c r="D12390">
        <v>-0.12</v>
      </c>
      <c r="E12390">
        <v>1.4999999999999999E-2</v>
      </c>
    </row>
    <row r="12391" spans="1:5">
      <c r="A12391">
        <v>19710527</v>
      </c>
      <c r="B12391">
        <v>-0.11</v>
      </c>
      <c r="C12391">
        <v>-0.08</v>
      </c>
      <c r="D12391">
        <v>0.05</v>
      </c>
      <c r="E12391">
        <v>1.4999999999999999E-2</v>
      </c>
    </row>
    <row r="12392" spans="1:5">
      <c r="A12392">
        <v>19710528</v>
      </c>
      <c r="B12392">
        <v>0.27</v>
      </c>
      <c r="C12392">
        <v>0.22</v>
      </c>
      <c r="D12392">
        <v>0.04</v>
      </c>
      <c r="E12392">
        <v>1.4999999999999999E-2</v>
      </c>
    </row>
    <row r="12393" spans="1:5">
      <c r="A12393">
        <v>19710601</v>
      </c>
      <c r="B12393">
        <v>0.61</v>
      </c>
      <c r="C12393">
        <v>-0.05</v>
      </c>
      <c r="D12393">
        <v>-0.08</v>
      </c>
      <c r="E12393">
        <v>1.7000000000000001E-2</v>
      </c>
    </row>
    <row r="12394" spans="1:5">
      <c r="A12394">
        <v>19710602</v>
      </c>
      <c r="B12394">
        <v>0.84</v>
      </c>
      <c r="C12394">
        <v>0.35</v>
      </c>
      <c r="D12394">
        <v>-0.24</v>
      </c>
      <c r="E12394">
        <v>1.7000000000000001E-2</v>
      </c>
    </row>
    <row r="12395" spans="1:5">
      <c r="A12395">
        <v>19710603</v>
      </c>
      <c r="B12395">
        <v>0.18</v>
      </c>
      <c r="C12395">
        <v>0.44</v>
      </c>
      <c r="D12395">
        <v>-0.12</v>
      </c>
      <c r="E12395">
        <v>1.7000000000000001E-2</v>
      </c>
    </row>
    <row r="12396" spans="1:5">
      <c r="A12396">
        <v>19710604</v>
      </c>
      <c r="B12396">
        <v>0.25</v>
      </c>
      <c r="C12396">
        <v>0.04</v>
      </c>
      <c r="D12396">
        <v>-0.18</v>
      </c>
      <c r="E12396">
        <v>1.7000000000000001E-2</v>
      </c>
    </row>
    <row r="12397" spans="1:5">
      <c r="A12397">
        <v>19710607</v>
      </c>
      <c r="B12397">
        <v>-0.16</v>
      </c>
      <c r="C12397">
        <v>0.12</v>
      </c>
      <c r="D12397">
        <v>-0.15</v>
      </c>
      <c r="E12397">
        <v>1.7000000000000001E-2</v>
      </c>
    </row>
    <row r="12398" spans="1:5">
      <c r="A12398">
        <v>19710608</v>
      </c>
      <c r="B12398">
        <v>-0.79</v>
      </c>
      <c r="C12398">
        <v>-0.17</v>
      </c>
      <c r="D12398">
        <v>0.28000000000000003</v>
      </c>
      <c r="E12398">
        <v>1.7000000000000001E-2</v>
      </c>
    </row>
    <row r="12399" spans="1:5">
      <c r="A12399">
        <v>19710609</v>
      </c>
      <c r="B12399">
        <v>-7.0000000000000007E-2</v>
      </c>
      <c r="C12399">
        <v>-0.3</v>
      </c>
      <c r="D12399">
        <v>-0.15</v>
      </c>
      <c r="E12399">
        <v>1.7000000000000001E-2</v>
      </c>
    </row>
    <row r="12400" spans="1:5">
      <c r="A12400">
        <v>19710610</v>
      </c>
      <c r="B12400">
        <v>0.28999999999999998</v>
      </c>
      <c r="C12400">
        <v>-0.12</v>
      </c>
      <c r="D12400">
        <v>-0.21</v>
      </c>
      <c r="E12400">
        <v>1.7000000000000001E-2</v>
      </c>
    </row>
    <row r="12401" spans="1:5">
      <c r="A12401">
        <v>19710611</v>
      </c>
      <c r="B12401">
        <v>0.34</v>
      </c>
      <c r="C12401">
        <v>-0.33</v>
      </c>
      <c r="D12401">
        <v>-0.26</v>
      </c>
      <c r="E12401">
        <v>1.7000000000000001E-2</v>
      </c>
    </row>
    <row r="12402" spans="1:5">
      <c r="A12402">
        <v>19710614</v>
      </c>
      <c r="B12402">
        <v>-0.81</v>
      </c>
      <c r="C12402">
        <v>-0.17</v>
      </c>
      <c r="D12402">
        <v>-0.1</v>
      </c>
      <c r="E12402">
        <v>1.7000000000000001E-2</v>
      </c>
    </row>
    <row r="12403" spans="1:5">
      <c r="A12403">
        <v>19710615</v>
      </c>
      <c r="B12403">
        <v>0.02</v>
      </c>
      <c r="C12403">
        <v>-0.45</v>
      </c>
      <c r="D12403">
        <v>-0.21</v>
      </c>
      <c r="E12403">
        <v>1.7000000000000001E-2</v>
      </c>
    </row>
    <row r="12404" spans="1:5">
      <c r="A12404">
        <v>19710616</v>
      </c>
      <c r="B12404">
        <v>0.16</v>
      </c>
      <c r="C12404">
        <v>-0.27</v>
      </c>
      <c r="D12404">
        <v>-0.46</v>
      </c>
      <c r="E12404">
        <v>1.7000000000000001E-2</v>
      </c>
    </row>
    <row r="12405" spans="1:5">
      <c r="A12405">
        <v>19710617</v>
      </c>
      <c r="B12405">
        <v>-0.03</v>
      </c>
      <c r="C12405">
        <v>-0.3</v>
      </c>
      <c r="D12405">
        <v>-0.06</v>
      </c>
      <c r="E12405">
        <v>1.7000000000000001E-2</v>
      </c>
    </row>
    <row r="12406" spans="1:5">
      <c r="A12406">
        <v>19710618</v>
      </c>
      <c r="B12406">
        <v>-1.54</v>
      </c>
      <c r="C12406">
        <v>-0.62</v>
      </c>
      <c r="D12406">
        <v>0.08</v>
      </c>
      <c r="E12406">
        <v>1.7000000000000001E-2</v>
      </c>
    </row>
    <row r="12407" spans="1:5">
      <c r="A12407">
        <v>19710621</v>
      </c>
      <c r="B12407">
        <v>-1.21</v>
      </c>
      <c r="C12407">
        <v>-0.53</v>
      </c>
      <c r="D12407">
        <v>0.14000000000000001</v>
      </c>
      <c r="E12407">
        <v>1.7000000000000001E-2</v>
      </c>
    </row>
    <row r="12408" spans="1:5">
      <c r="A12408">
        <v>19710622</v>
      </c>
      <c r="B12408">
        <v>-0.3</v>
      </c>
      <c r="C12408">
        <v>-0.08</v>
      </c>
      <c r="D12408">
        <v>-0.01</v>
      </c>
      <c r="E12408">
        <v>1.7000000000000001E-2</v>
      </c>
    </row>
    <row r="12409" spans="1:5">
      <c r="A12409">
        <v>19710623</v>
      </c>
      <c r="B12409">
        <v>0.86</v>
      </c>
      <c r="C12409">
        <v>0.34</v>
      </c>
      <c r="D12409">
        <v>-0.4</v>
      </c>
      <c r="E12409">
        <v>1.7000000000000001E-2</v>
      </c>
    </row>
    <row r="12410" spans="1:5">
      <c r="A12410">
        <v>19710624</v>
      </c>
      <c r="B12410">
        <v>-0.17</v>
      </c>
      <c r="C12410">
        <v>0.14000000000000001</v>
      </c>
      <c r="D12410">
        <v>0.2</v>
      </c>
      <c r="E12410">
        <v>1.7000000000000001E-2</v>
      </c>
    </row>
    <row r="12411" spans="1:5">
      <c r="A12411">
        <v>19710625</v>
      </c>
      <c r="B12411">
        <v>-0.2</v>
      </c>
      <c r="C12411">
        <v>0.13</v>
      </c>
      <c r="D12411">
        <v>7.0000000000000007E-2</v>
      </c>
      <c r="E12411">
        <v>1.7000000000000001E-2</v>
      </c>
    </row>
    <row r="12412" spans="1:5">
      <c r="A12412">
        <v>19710628</v>
      </c>
      <c r="B12412">
        <v>-0.26</v>
      </c>
      <c r="C12412">
        <v>0.04</v>
      </c>
      <c r="D12412">
        <v>-0.14000000000000001</v>
      </c>
      <c r="E12412">
        <v>1.7000000000000001E-2</v>
      </c>
    </row>
    <row r="12413" spans="1:5">
      <c r="A12413">
        <v>19710629</v>
      </c>
      <c r="B12413">
        <v>1.1100000000000001</v>
      </c>
      <c r="C12413">
        <v>0.2</v>
      </c>
      <c r="D12413">
        <v>0.09</v>
      </c>
      <c r="E12413">
        <v>1.7000000000000001E-2</v>
      </c>
    </row>
    <row r="12414" spans="1:5">
      <c r="A12414">
        <v>19710630</v>
      </c>
      <c r="B12414">
        <v>0.92</v>
      </c>
      <c r="C12414">
        <v>0.08</v>
      </c>
      <c r="D12414">
        <v>-0.1</v>
      </c>
      <c r="E12414">
        <v>1.7000000000000001E-2</v>
      </c>
    </row>
    <row r="12415" spans="1:5">
      <c r="A12415">
        <v>19710701</v>
      </c>
      <c r="B12415">
        <v>0.1</v>
      </c>
      <c r="C12415">
        <v>0.13</v>
      </c>
      <c r="D12415">
        <v>-0.04</v>
      </c>
      <c r="E12415">
        <v>1.9E-2</v>
      </c>
    </row>
    <row r="12416" spans="1:5">
      <c r="A12416">
        <v>19710702</v>
      </c>
      <c r="B12416">
        <v>0.04</v>
      </c>
      <c r="C12416">
        <v>0.15</v>
      </c>
      <c r="D12416">
        <v>-0.18</v>
      </c>
      <c r="E12416">
        <v>1.9E-2</v>
      </c>
    </row>
    <row r="12417" spans="1:5">
      <c r="A12417">
        <v>19710706</v>
      </c>
      <c r="B12417">
        <v>0.06</v>
      </c>
      <c r="C12417">
        <v>0.27</v>
      </c>
      <c r="D12417">
        <v>-0.28000000000000003</v>
      </c>
      <c r="E12417">
        <v>1.9E-2</v>
      </c>
    </row>
    <row r="12418" spans="1:5">
      <c r="A12418">
        <v>19710707</v>
      </c>
      <c r="B12418">
        <v>0.35</v>
      </c>
      <c r="C12418">
        <v>0.27</v>
      </c>
      <c r="D12418">
        <v>-0.09</v>
      </c>
      <c r="E12418">
        <v>1.9E-2</v>
      </c>
    </row>
    <row r="12419" spans="1:5">
      <c r="A12419">
        <v>19710708</v>
      </c>
      <c r="B12419">
        <v>0.33</v>
      </c>
      <c r="C12419">
        <v>-0.26</v>
      </c>
      <c r="D12419">
        <v>-0.06</v>
      </c>
      <c r="E12419">
        <v>1.9E-2</v>
      </c>
    </row>
    <row r="12420" spans="1:5">
      <c r="A12420">
        <v>19710709</v>
      </c>
      <c r="B12420">
        <v>0.34</v>
      </c>
      <c r="C12420">
        <v>-0.05</v>
      </c>
      <c r="D12420">
        <v>-0.14000000000000001</v>
      </c>
      <c r="E12420">
        <v>1.9E-2</v>
      </c>
    </row>
    <row r="12421" spans="1:5">
      <c r="A12421">
        <v>19710712</v>
      </c>
      <c r="B12421">
        <v>0.11</v>
      </c>
      <c r="C12421">
        <v>-0.13</v>
      </c>
      <c r="D12421">
        <v>0.08</v>
      </c>
      <c r="E12421">
        <v>1.9E-2</v>
      </c>
    </row>
    <row r="12422" spans="1:5">
      <c r="A12422">
        <v>19710713</v>
      </c>
      <c r="B12422">
        <v>-1.29</v>
      </c>
      <c r="C12422">
        <v>0.02</v>
      </c>
      <c r="D12422">
        <v>0.2</v>
      </c>
      <c r="E12422">
        <v>1.9E-2</v>
      </c>
    </row>
    <row r="12423" spans="1:5">
      <c r="A12423">
        <v>19710714</v>
      </c>
      <c r="B12423">
        <v>-0.17</v>
      </c>
      <c r="C12423">
        <v>0.13</v>
      </c>
      <c r="D12423">
        <v>-0.03</v>
      </c>
      <c r="E12423">
        <v>1.9E-2</v>
      </c>
    </row>
    <row r="12424" spans="1:5">
      <c r="A12424">
        <v>19710715</v>
      </c>
      <c r="B12424">
        <v>0.03</v>
      </c>
      <c r="C12424">
        <v>0.1</v>
      </c>
      <c r="D12424">
        <v>0</v>
      </c>
      <c r="E12424">
        <v>1.9E-2</v>
      </c>
    </row>
    <row r="12425" spans="1:5">
      <c r="A12425">
        <v>19710716</v>
      </c>
      <c r="B12425">
        <v>-0.21</v>
      </c>
      <c r="C12425">
        <v>0.1</v>
      </c>
      <c r="D12425">
        <v>0.14000000000000001</v>
      </c>
      <c r="E12425">
        <v>1.9E-2</v>
      </c>
    </row>
    <row r="12426" spans="1:5">
      <c r="A12426">
        <v>19710719</v>
      </c>
      <c r="B12426">
        <v>-0.24</v>
      </c>
      <c r="C12426">
        <v>-0.12</v>
      </c>
      <c r="D12426">
        <v>-0.01</v>
      </c>
      <c r="E12426">
        <v>1.9E-2</v>
      </c>
    </row>
    <row r="12427" spans="1:5">
      <c r="A12427">
        <v>19710720</v>
      </c>
      <c r="B12427">
        <v>0.37</v>
      </c>
      <c r="C12427">
        <v>-0.26</v>
      </c>
      <c r="D12427">
        <v>0.08</v>
      </c>
      <c r="E12427">
        <v>1.9E-2</v>
      </c>
    </row>
    <row r="12428" spans="1:5">
      <c r="A12428">
        <v>19710721</v>
      </c>
      <c r="B12428">
        <v>-0.08</v>
      </c>
      <c r="C12428">
        <v>-7.0000000000000007E-2</v>
      </c>
      <c r="D12428">
        <v>-0.15</v>
      </c>
      <c r="E12428">
        <v>1.9E-2</v>
      </c>
    </row>
    <row r="12429" spans="1:5">
      <c r="A12429">
        <v>19710722</v>
      </c>
      <c r="B12429">
        <v>-0.25</v>
      </c>
      <c r="C12429">
        <v>-0.25</v>
      </c>
      <c r="D12429">
        <v>0.15</v>
      </c>
      <c r="E12429">
        <v>1.9E-2</v>
      </c>
    </row>
    <row r="12430" spans="1:5">
      <c r="A12430">
        <v>19710723</v>
      </c>
      <c r="B12430">
        <v>-0.17</v>
      </c>
      <c r="C12430">
        <v>0.02</v>
      </c>
      <c r="D12430">
        <v>0.02</v>
      </c>
      <c r="E12430">
        <v>1.9E-2</v>
      </c>
    </row>
    <row r="12431" spans="1:5">
      <c r="A12431">
        <v>19710726</v>
      </c>
      <c r="B12431">
        <v>-0.34</v>
      </c>
      <c r="C12431">
        <v>-0.09</v>
      </c>
      <c r="D12431">
        <v>0.2</v>
      </c>
      <c r="E12431">
        <v>1.9E-2</v>
      </c>
    </row>
    <row r="12432" spans="1:5">
      <c r="A12432">
        <v>19710727</v>
      </c>
      <c r="B12432">
        <v>-0.99</v>
      </c>
      <c r="C12432">
        <v>-0.38</v>
      </c>
      <c r="D12432">
        <v>0.23</v>
      </c>
      <c r="E12432">
        <v>1.9E-2</v>
      </c>
    </row>
    <row r="12433" spans="1:5">
      <c r="A12433">
        <v>19710728</v>
      </c>
      <c r="B12433">
        <v>-0.84</v>
      </c>
      <c r="C12433">
        <v>-0.32</v>
      </c>
      <c r="D12433">
        <v>-0.05</v>
      </c>
      <c r="E12433">
        <v>1.9E-2</v>
      </c>
    </row>
    <row r="12434" spans="1:5">
      <c r="A12434">
        <v>19710729</v>
      </c>
      <c r="B12434">
        <v>-1.27</v>
      </c>
      <c r="C12434">
        <v>-0.63</v>
      </c>
      <c r="D12434">
        <v>-0.02</v>
      </c>
      <c r="E12434">
        <v>1.9E-2</v>
      </c>
    </row>
    <row r="12435" spans="1:5">
      <c r="A12435">
        <v>19710730</v>
      </c>
      <c r="B12435">
        <v>-0.47</v>
      </c>
      <c r="C12435">
        <v>-0.26</v>
      </c>
      <c r="D12435">
        <v>0.09</v>
      </c>
      <c r="E12435">
        <v>1.9E-2</v>
      </c>
    </row>
    <row r="12436" spans="1:5">
      <c r="A12436">
        <v>19710802</v>
      </c>
      <c r="B12436">
        <v>0.49</v>
      </c>
      <c r="C12436">
        <v>0.34</v>
      </c>
      <c r="D12436">
        <v>0.75</v>
      </c>
      <c r="E12436">
        <v>2.1000000000000001E-2</v>
      </c>
    </row>
    <row r="12437" spans="1:5">
      <c r="A12437">
        <v>19710803</v>
      </c>
      <c r="B12437">
        <v>-1.64</v>
      </c>
      <c r="C12437">
        <v>-0.57999999999999996</v>
      </c>
      <c r="D12437">
        <v>0.02</v>
      </c>
      <c r="E12437">
        <v>2.1000000000000001E-2</v>
      </c>
    </row>
    <row r="12438" spans="1:5">
      <c r="A12438">
        <v>19710804</v>
      </c>
      <c r="B12438">
        <v>-0.59</v>
      </c>
      <c r="C12438">
        <v>-7.0000000000000007E-2</v>
      </c>
      <c r="D12438">
        <v>-0.08</v>
      </c>
      <c r="E12438">
        <v>2.1000000000000001E-2</v>
      </c>
    </row>
    <row r="12439" spans="1:5">
      <c r="A12439">
        <v>19710805</v>
      </c>
      <c r="B12439">
        <v>0.24</v>
      </c>
      <c r="C12439">
        <v>-0.04</v>
      </c>
      <c r="D12439">
        <v>-0.04</v>
      </c>
      <c r="E12439">
        <v>2.1000000000000001E-2</v>
      </c>
    </row>
    <row r="12440" spans="1:5">
      <c r="A12440">
        <v>19710806</v>
      </c>
      <c r="B12440">
        <v>0.26</v>
      </c>
      <c r="C12440">
        <v>7.0000000000000007E-2</v>
      </c>
      <c r="D12440">
        <v>-0.21</v>
      </c>
      <c r="E12440">
        <v>2.1000000000000001E-2</v>
      </c>
    </row>
    <row r="12441" spans="1:5">
      <c r="A12441">
        <v>19710809</v>
      </c>
      <c r="B12441">
        <v>-0.77</v>
      </c>
      <c r="C12441">
        <v>-0.18</v>
      </c>
      <c r="D12441">
        <v>-0.08</v>
      </c>
      <c r="E12441">
        <v>2.1000000000000001E-2</v>
      </c>
    </row>
    <row r="12442" spans="1:5">
      <c r="A12442">
        <v>19710810</v>
      </c>
      <c r="B12442">
        <v>0</v>
      </c>
      <c r="C12442">
        <v>-0.36</v>
      </c>
      <c r="D12442">
        <v>0.05</v>
      </c>
      <c r="E12442">
        <v>2.1000000000000001E-2</v>
      </c>
    </row>
    <row r="12443" spans="1:5">
      <c r="A12443">
        <v>19710811</v>
      </c>
      <c r="B12443">
        <v>1.22</v>
      </c>
      <c r="C12443">
        <v>-0.03</v>
      </c>
      <c r="D12443">
        <v>-0.26</v>
      </c>
      <c r="E12443">
        <v>2.1000000000000001E-2</v>
      </c>
    </row>
    <row r="12444" spans="1:5">
      <c r="A12444">
        <v>19710812</v>
      </c>
      <c r="B12444">
        <v>1.41</v>
      </c>
      <c r="C12444">
        <v>0.13</v>
      </c>
      <c r="D12444">
        <v>-0.38</v>
      </c>
      <c r="E12444">
        <v>2.1000000000000001E-2</v>
      </c>
    </row>
    <row r="12445" spans="1:5">
      <c r="A12445">
        <v>19710813</v>
      </c>
      <c r="B12445">
        <v>-0.3</v>
      </c>
      <c r="C12445">
        <v>0.11</v>
      </c>
      <c r="D12445">
        <v>0.32</v>
      </c>
      <c r="E12445">
        <v>2.1000000000000001E-2</v>
      </c>
    </row>
    <row r="12446" spans="1:5">
      <c r="A12446">
        <v>19710816</v>
      </c>
      <c r="B12446">
        <v>3.62</v>
      </c>
      <c r="C12446">
        <v>0.92</v>
      </c>
      <c r="D12446">
        <v>1.19</v>
      </c>
      <c r="E12446">
        <v>2.1000000000000001E-2</v>
      </c>
    </row>
    <row r="12447" spans="1:5">
      <c r="A12447">
        <v>19710817</v>
      </c>
      <c r="B12447">
        <v>0.66</v>
      </c>
      <c r="C12447">
        <v>-0.2</v>
      </c>
      <c r="D12447">
        <v>0.31</v>
      </c>
      <c r="E12447">
        <v>2.1000000000000001E-2</v>
      </c>
    </row>
    <row r="12448" spans="1:5">
      <c r="A12448">
        <v>19710818</v>
      </c>
      <c r="B12448">
        <v>-1.34</v>
      </c>
      <c r="C12448">
        <v>0.2</v>
      </c>
      <c r="D12448">
        <v>-0.27</v>
      </c>
      <c r="E12448">
        <v>2.1000000000000001E-2</v>
      </c>
    </row>
    <row r="12449" spans="1:5">
      <c r="A12449">
        <v>19710819</v>
      </c>
      <c r="B12449">
        <v>-0.47</v>
      </c>
      <c r="C12449">
        <v>-0.27</v>
      </c>
      <c r="D12449">
        <v>0.24</v>
      </c>
      <c r="E12449">
        <v>2.1000000000000001E-2</v>
      </c>
    </row>
    <row r="12450" spans="1:5">
      <c r="A12450">
        <v>19710820</v>
      </c>
      <c r="B12450">
        <v>0.17</v>
      </c>
      <c r="C12450">
        <v>0.03</v>
      </c>
      <c r="D12450">
        <v>-0.03</v>
      </c>
      <c r="E12450">
        <v>2.1000000000000001E-2</v>
      </c>
    </row>
    <row r="12451" spans="1:5">
      <c r="A12451">
        <v>19710823</v>
      </c>
      <c r="B12451">
        <v>0.89</v>
      </c>
      <c r="C12451">
        <v>-0.63</v>
      </c>
      <c r="D12451">
        <v>0.46</v>
      </c>
      <c r="E12451">
        <v>2.1000000000000001E-2</v>
      </c>
    </row>
    <row r="12452" spans="1:5">
      <c r="A12452">
        <v>19710824</v>
      </c>
      <c r="B12452">
        <v>0.92</v>
      </c>
      <c r="C12452">
        <v>-0.37</v>
      </c>
      <c r="D12452">
        <v>0.51</v>
      </c>
      <c r="E12452">
        <v>2.1000000000000001E-2</v>
      </c>
    </row>
    <row r="12453" spans="1:5">
      <c r="A12453">
        <v>19710825</v>
      </c>
      <c r="B12453">
        <v>0.09</v>
      </c>
      <c r="C12453">
        <v>0.17</v>
      </c>
      <c r="D12453">
        <v>0.04</v>
      </c>
      <c r="E12453">
        <v>2.1000000000000001E-2</v>
      </c>
    </row>
    <row r="12454" spans="1:5">
      <c r="A12454">
        <v>19710826</v>
      </c>
      <c r="B12454">
        <v>-0.12</v>
      </c>
      <c r="C12454">
        <v>0.03</v>
      </c>
      <c r="D12454">
        <v>-7.0000000000000007E-2</v>
      </c>
      <c r="E12454">
        <v>2.1000000000000001E-2</v>
      </c>
    </row>
    <row r="12455" spans="1:5">
      <c r="A12455">
        <v>19710827</v>
      </c>
      <c r="B12455">
        <v>0.23</v>
      </c>
      <c r="C12455">
        <v>0.12</v>
      </c>
      <c r="D12455">
        <v>0.17</v>
      </c>
      <c r="E12455">
        <v>2.1000000000000001E-2</v>
      </c>
    </row>
    <row r="12456" spans="1:5">
      <c r="A12456">
        <v>19710830</v>
      </c>
      <c r="B12456">
        <v>-0.92</v>
      </c>
      <c r="C12456">
        <v>0.35</v>
      </c>
      <c r="D12456">
        <v>0.15</v>
      </c>
      <c r="E12456">
        <v>2.1000000000000001E-2</v>
      </c>
    </row>
    <row r="12457" spans="1:5">
      <c r="A12457">
        <v>19710831</v>
      </c>
      <c r="B12457">
        <v>-0.49</v>
      </c>
      <c r="C12457">
        <v>0.13</v>
      </c>
      <c r="D12457">
        <v>-0.2</v>
      </c>
      <c r="E12457">
        <v>2.1000000000000001E-2</v>
      </c>
    </row>
    <row r="12458" spans="1:5">
      <c r="A12458">
        <v>19710901</v>
      </c>
      <c r="B12458">
        <v>0.04</v>
      </c>
      <c r="C12458">
        <v>0</v>
      </c>
      <c r="D12458">
        <v>0.15</v>
      </c>
      <c r="E12458">
        <v>1.7000000000000001E-2</v>
      </c>
    </row>
    <row r="12459" spans="1:5">
      <c r="A12459">
        <v>19710902</v>
      </c>
      <c r="B12459">
        <v>0.25</v>
      </c>
      <c r="C12459">
        <v>0.06</v>
      </c>
      <c r="D12459">
        <v>0.05</v>
      </c>
      <c r="E12459">
        <v>1.7000000000000001E-2</v>
      </c>
    </row>
    <row r="12460" spans="1:5">
      <c r="A12460">
        <v>19710903</v>
      </c>
      <c r="B12460">
        <v>1.39</v>
      </c>
      <c r="C12460">
        <v>0.11</v>
      </c>
      <c r="D12460">
        <v>0.11</v>
      </c>
      <c r="E12460">
        <v>1.7000000000000001E-2</v>
      </c>
    </row>
    <row r="12461" spans="1:5">
      <c r="A12461">
        <v>19710907</v>
      </c>
      <c r="B12461">
        <v>0.49</v>
      </c>
      <c r="C12461">
        <v>0.26</v>
      </c>
      <c r="D12461">
        <v>0.09</v>
      </c>
      <c r="E12461">
        <v>1.7000000000000001E-2</v>
      </c>
    </row>
    <row r="12462" spans="1:5">
      <c r="A12462">
        <v>19710908</v>
      </c>
      <c r="B12462">
        <v>0.2</v>
      </c>
      <c r="C12462">
        <v>0.15</v>
      </c>
      <c r="D12462">
        <v>-0.42</v>
      </c>
      <c r="E12462">
        <v>1.7000000000000001E-2</v>
      </c>
    </row>
    <row r="12463" spans="1:5">
      <c r="A12463">
        <v>19710909</v>
      </c>
      <c r="B12463">
        <v>-0.48</v>
      </c>
      <c r="C12463">
        <v>0.13</v>
      </c>
      <c r="D12463">
        <v>-0.25</v>
      </c>
      <c r="E12463">
        <v>1.7000000000000001E-2</v>
      </c>
    </row>
    <row r="12464" spans="1:5">
      <c r="A12464">
        <v>19710910</v>
      </c>
      <c r="B12464">
        <v>-0.35</v>
      </c>
      <c r="C12464">
        <v>0.18</v>
      </c>
      <c r="D12464">
        <v>-0.23</v>
      </c>
      <c r="E12464">
        <v>1.7000000000000001E-2</v>
      </c>
    </row>
    <row r="12465" spans="1:5">
      <c r="A12465">
        <v>19710913</v>
      </c>
      <c r="B12465">
        <v>-0.36</v>
      </c>
      <c r="C12465">
        <v>-0.05</v>
      </c>
      <c r="D12465">
        <v>-0.02</v>
      </c>
      <c r="E12465">
        <v>1.7000000000000001E-2</v>
      </c>
    </row>
    <row r="12466" spans="1:5">
      <c r="A12466">
        <v>19710914</v>
      </c>
      <c r="B12466">
        <v>-0.76</v>
      </c>
      <c r="C12466">
        <v>0.01</v>
      </c>
      <c r="D12466">
        <v>-0.1</v>
      </c>
      <c r="E12466">
        <v>1.7000000000000001E-2</v>
      </c>
    </row>
    <row r="12467" spans="1:5">
      <c r="A12467">
        <v>19710915</v>
      </c>
      <c r="B12467">
        <v>0.36</v>
      </c>
      <c r="C12467">
        <v>-0.2</v>
      </c>
      <c r="D12467">
        <v>-0.26</v>
      </c>
      <c r="E12467">
        <v>1.7000000000000001E-2</v>
      </c>
    </row>
    <row r="12468" spans="1:5">
      <c r="A12468">
        <v>19710916</v>
      </c>
      <c r="B12468">
        <v>-0.18</v>
      </c>
      <c r="C12468">
        <v>0.19</v>
      </c>
      <c r="D12468">
        <v>-0.22</v>
      </c>
      <c r="E12468">
        <v>1.7000000000000001E-2</v>
      </c>
    </row>
    <row r="12469" spans="1:5">
      <c r="A12469">
        <v>19710917</v>
      </c>
      <c r="B12469">
        <v>0.3</v>
      </c>
      <c r="C12469">
        <v>-0.19</v>
      </c>
      <c r="D12469">
        <v>-0.21</v>
      </c>
      <c r="E12469">
        <v>1.7000000000000001E-2</v>
      </c>
    </row>
    <row r="12470" spans="1:5">
      <c r="A12470">
        <v>19710920</v>
      </c>
      <c r="B12470">
        <v>-0.32</v>
      </c>
      <c r="C12470">
        <v>-0.19</v>
      </c>
      <c r="D12470">
        <v>-0.25</v>
      </c>
      <c r="E12470">
        <v>1.7000000000000001E-2</v>
      </c>
    </row>
    <row r="12471" spans="1:5">
      <c r="A12471">
        <v>19710921</v>
      </c>
      <c r="B12471">
        <v>-0.32</v>
      </c>
      <c r="C12471">
        <v>0.11</v>
      </c>
      <c r="D12471">
        <v>-0.1</v>
      </c>
      <c r="E12471">
        <v>1.7000000000000001E-2</v>
      </c>
    </row>
    <row r="12472" spans="1:5">
      <c r="A12472">
        <v>19710922</v>
      </c>
      <c r="B12472">
        <v>-0.89</v>
      </c>
      <c r="C12472">
        <v>-0.26</v>
      </c>
      <c r="D12472">
        <v>-0.05</v>
      </c>
      <c r="E12472">
        <v>1.7000000000000001E-2</v>
      </c>
    </row>
    <row r="12473" spans="1:5">
      <c r="A12473">
        <v>19710923</v>
      </c>
      <c r="B12473">
        <v>-0.1</v>
      </c>
      <c r="C12473">
        <v>-0.14000000000000001</v>
      </c>
      <c r="D12473">
        <v>-0.15</v>
      </c>
      <c r="E12473">
        <v>1.7000000000000001E-2</v>
      </c>
    </row>
    <row r="12474" spans="1:5">
      <c r="A12474">
        <v>19710924</v>
      </c>
      <c r="B12474">
        <v>-0.18</v>
      </c>
      <c r="C12474">
        <v>0.4</v>
      </c>
      <c r="D12474">
        <v>-0.15</v>
      </c>
      <c r="E12474">
        <v>1.7000000000000001E-2</v>
      </c>
    </row>
    <row r="12475" spans="1:5">
      <c r="A12475">
        <v>19710927</v>
      </c>
      <c r="B12475">
        <v>-0.56999999999999995</v>
      </c>
      <c r="C12475">
        <v>-0.09</v>
      </c>
      <c r="D12475">
        <v>-0.36</v>
      </c>
      <c r="E12475">
        <v>1.7000000000000001E-2</v>
      </c>
    </row>
    <row r="12476" spans="1:5">
      <c r="A12476">
        <v>19710928</v>
      </c>
      <c r="B12476">
        <v>0.19</v>
      </c>
      <c r="C12476">
        <v>-0.1</v>
      </c>
      <c r="D12476">
        <v>-0.02</v>
      </c>
      <c r="E12476">
        <v>1.7000000000000001E-2</v>
      </c>
    </row>
    <row r="12477" spans="1:5">
      <c r="A12477">
        <v>19710929</v>
      </c>
      <c r="B12477">
        <v>0.01</v>
      </c>
      <c r="C12477">
        <v>0.17</v>
      </c>
      <c r="D12477">
        <v>-0.41</v>
      </c>
      <c r="E12477">
        <v>1.7000000000000001E-2</v>
      </c>
    </row>
    <row r="12478" spans="1:5">
      <c r="A12478">
        <v>19710930</v>
      </c>
      <c r="B12478">
        <v>0.46</v>
      </c>
      <c r="C12478">
        <v>-0.08</v>
      </c>
      <c r="D12478">
        <v>-0.13</v>
      </c>
      <c r="E12478">
        <v>1.7000000000000001E-2</v>
      </c>
    </row>
    <row r="12479" spans="1:5">
      <c r="A12479">
        <v>19711001</v>
      </c>
      <c r="B12479">
        <v>0.61</v>
      </c>
      <c r="C12479">
        <v>0.2</v>
      </c>
      <c r="D12479">
        <v>-0.24</v>
      </c>
      <c r="E12479">
        <v>1.7000000000000001E-2</v>
      </c>
    </row>
    <row r="12480" spans="1:5">
      <c r="A12480">
        <v>19711004</v>
      </c>
      <c r="B12480">
        <v>0.26</v>
      </c>
      <c r="C12480">
        <v>0.08</v>
      </c>
      <c r="D12480">
        <v>-0.02</v>
      </c>
      <c r="E12480">
        <v>1.7000000000000001E-2</v>
      </c>
    </row>
    <row r="12481" spans="1:5">
      <c r="A12481">
        <v>19711005</v>
      </c>
      <c r="B12481">
        <v>-0.12</v>
      </c>
      <c r="C12481">
        <v>-0.04</v>
      </c>
      <c r="D12481">
        <v>-0.21</v>
      </c>
      <c r="E12481">
        <v>1.7000000000000001E-2</v>
      </c>
    </row>
    <row r="12482" spans="1:5">
      <c r="A12482">
        <v>19711006</v>
      </c>
      <c r="B12482">
        <v>0.73</v>
      </c>
      <c r="C12482">
        <v>-0.15</v>
      </c>
      <c r="D12482">
        <v>0.25</v>
      </c>
      <c r="E12482">
        <v>1.7000000000000001E-2</v>
      </c>
    </row>
    <row r="12483" spans="1:5">
      <c r="A12483">
        <v>19711007</v>
      </c>
      <c r="B12483">
        <v>0.21</v>
      </c>
      <c r="C12483">
        <v>0.04</v>
      </c>
      <c r="D12483">
        <v>0.14000000000000001</v>
      </c>
      <c r="E12483">
        <v>1.7000000000000001E-2</v>
      </c>
    </row>
    <row r="12484" spans="1:5">
      <c r="A12484">
        <v>19711008</v>
      </c>
      <c r="B12484">
        <v>-0.62</v>
      </c>
      <c r="C12484">
        <v>-0.04</v>
      </c>
      <c r="D12484">
        <v>0.16</v>
      </c>
      <c r="E12484">
        <v>1.7000000000000001E-2</v>
      </c>
    </row>
    <row r="12485" spans="1:5">
      <c r="A12485">
        <v>19711011</v>
      </c>
      <c r="B12485">
        <v>-0.22</v>
      </c>
      <c r="C12485">
        <v>0.08</v>
      </c>
      <c r="D12485">
        <v>0.12</v>
      </c>
      <c r="E12485">
        <v>1.7000000000000001E-2</v>
      </c>
    </row>
    <row r="12486" spans="1:5">
      <c r="A12486">
        <v>19711012</v>
      </c>
      <c r="B12486">
        <v>0.35</v>
      </c>
      <c r="C12486">
        <v>-0.08</v>
      </c>
      <c r="D12486">
        <v>-0.02</v>
      </c>
      <c r="E12486">
        <v>1.7000000000000001E-2</v>
      </c>
    </row>
    <row r="12487" spans="1:5">
      <c r="A12487">
        <v>19711013</v>
      </c>
      <c r="B12487">
        <v>-0.51</v>
      </c>
      <c r="C12487">
        <v>0.16</v>
      </c>
      <c r="D12487">
        <v>-0.1</v>
      </c>
      <c r="E12487">
        <v>1.7000000000000001E-2</v>
      </c>
    </row>
    <row r="12488" spans="1:5">
      <c r="A12488">
        <v>19711014</v>
      </c>
      <c r="B12488">
        <v>-0.92</v>
      </c>
      <c r="C12488">
        <v>-0.33</v>
      </c>
      <c r="D12488">
        <v>0.13</v>
      </c>
      <c r="E12488">
        <v>1.7000000000000001E-2</v>
      </c>
    </row>
    <row r="12489" spans="1:5">
      <c r="A12489">
        <v>19711015</v>
      </c>
      <c r="B12489">
        <v>-0.42</v>
      </c>
      <c r="C12489">
        <v>-0.11</v>
      </c>
      <c r="D12489">
        <v>-0.11</v>
      </c>
      <c r="E12489">
        <v>1.7000000000000001E-2</v>
      </c>
    </row>
    <row r="12490" spans="1:5">
      <c r="A12490">
        <v>19711018</v>
      </c>
      <c r="B12490">
        <v>-0.51</v>
      </c>
      <c r="C12490">
        <v>-0.18</v>
      </c>
      <c r="D12490">
        <v>0.06</v>
      </c>
      <c r="E12490">
        <v>1.7000000000000001E-2</v>
      </c>
    </row>
    <row r="12491" spans="1:5">
      <c r="A12491">
        <v>19711019</v>
      </c>
      <c r="B12491">
        <v>-0.42</v>
      </c>
      <c r="C12491">
        <v>-0.33</v>
      </c>
      <c r="D12491">
        <v>-0.28999999999999998</v>
      </c>
      <c r="E12491">
        <v>1.7000000000000001E-2</v>
      </c>
    </row>
    <row r="12492" spans="1:5">
      <c r="A12492">
        <v>19711020</v>
      </c>
      <c r="B12492">
        <v>-1.38</v>
      </c>
      <c r="C12492">
        <v>-0.09</v>
      </c>
      <c r="D12492">
        <v>0.08</v>
      </c>
      <c r="E12492">
        <v>1.7000000000000001E-2</v>
      </c>
    </row>
    <row r="12493" spans="1:5">
      <c r="A12493">
        <v>19711021</v>
      </c>
      <c r="B12493">
        <v>-0.01</v>
      </c>
      <c r="C12493">
        <v>-0.06</v>
      </c>
      <c r="D12493">
        <v>-0.12</v>
      </c>
      <c r="E12493">
        <v>1.7000000000000001E-2</v>
      </c>
    </row>
    <row r="12494" spans="1:5">
      <c r="A12494">
        <v>19711022</v>
      </c>
      <c r="B12494">
        <v>-0.05</v>
      </c>
      <c r="C12494">
        <v>0.16</v>
      </c>
      <c r="D12494">
        <v>-0.19</v>
      </c>
      <c r="E12494">
        <v>1.7000000000000001E-2</v>
      </c>
    </row>
    <row r="12495" spans="1:5">
      <c r="A12495">
        <v>19711025</v>
      </c>
      <c r="B12495">
        <v>-0.44</v>
      </c>
      <c r="C12495">
        <v>-0.05</v>
      </c>
      <c r="D12495">
        <v>-0.09</v>
      </c>
      <c r="E12495">
        <v>1.7000000000000001E-2</v>
      </c>
    </row>
    <row r="12496" spans="1:5">
      <c r="A12496">
        <v>19711026</v>
      </c>
      <c r="B12496">
        <v>-0.52</v>
      </c>
      <c r="C12496">
        <v>-0.51</v>
      </c>
      <c r="D12496">
        <v>0.11</v>
      </c>
      <c r="E12496">
        <v>1.7000000000000001E-2</v>
      </c>
    </row>
    <row r="12497" spans="1:5">
      <c r="A12497">
        <v>19711027</v>
      </c>
      <c r="B12497">
        <v>-1.07</v>
      </c>
      <c r="C12497">
        <v>-0.57999999999999996</v>
      </c>
      <c r="D12497">
        <v>-0.11</v>
      </c>
      <c r="E12497">
        <v>1.7000000000000001E-2</v>
      </c>
    </row>
    <row r="12498" spans="1:5">
      <c r="A12498">
        <v>19711028</v>
      </c>
      <c r="B12498">
        <v>0.12</v>
      </c>
      <c r="C12498">
        <v>-0.3</v>
      </c>
      <c r="D12498">
        <v>0.15</v>
      </c>
      <c r="E12498">
        <v>1.7000000000000001E-2</v>
      </c>
    </row>
    <row r="12499" spans="1:5">
      <c r="A12499">
        <v>19711029</v>
      </c>
      <c r="B12499">
        <v>0.47</v>
      </c>
      <c r="C12499">
        <v>0.22</v>
      </c>
      <c r="D12499">
        <v>-0.18</v>
      </c>
      <c r="E12499">
        <v>1.7000000000000001E-2</v>
      </c>
    </row>
    <row r="12500" spans="1:5">
      <c r="A12500">
        <v>19711101</v>
      </c>
      <c r="B12500">
        <v>-1.48</v>
      </c>
      <c r="C12500">
        <v>-0.06</v>
      </c>
      <c r="D12500">
        <v>-0.12</v>
      </c>
      <c r="E12500">
        <v>1.7999999999999999E-2</v>
      </c>
    </row>
    <row r="12501" spans="1:5">
      <c r="A12501">
        <v>19711102</v>
      </c>
      <c r="B12501">
        <v>0.27</v>
      </c>
      <c r="C12501">
        <v>-0.45</v>
      </c>
      <c r="D12501">
        <v>-7.0000000000000007E-2</v>
      </c>
      <c r="E12501">
        <v>1.7999999999999999E-2</v>
      </c>
    </row>
    <row r="12502" spans="1:5">
      <c r="A12502">
        <v>19711103</v>
      </c>
      <c r="B12502">
        <v>1.7</v>
      </c>
      <c r="C12502">
        <v>-0.28999999999999998</v>
      </c>
      <c r="D12502">
        <v>-0.17</v>
      </c>
      <c r="E12502">
        <v>1.7999999999999999E-2</v>
      </c>
    </row>
    <row r="12503" spans="1:5">
      <c r="A12503">
        <v>19711104</v>
      </c>
      <c r="B12503">
        <v>0</v>
      </c>
      <c r="C12503">
        <v>0.28000000000000003</v>
      </c>
      <c r="D12503">
        <v>-0.12</v>
      </c>
      <c r="E12503">
        <v>1.7999999999999999E-2</v>
      </c>
    </row>
    <row r="12504" spans="1:5">
      <c r="A12504">
        <v>19711105</v>
      </c>
      <c r="B12504">
        <v>-0.28000000000000003</v>
      </c>
      <c r="C12504">
        <v>-0.26</v>
      </c>
      <c r="D12504">
        <v>-0.09</v>
      </c>
      <c r="E12504">
        <v>1.7999999999999999E-2</v>
      </c>
    </row>
    <row r="12505" spans="1:5">
      <c r="A12505">
        <v>19711108</v>
      </c>
      <c r="B12505">
        <v>-0.09</v>
      </c>
      <c r="C12505">
        <v>-0.03</v>
      </c>
      <c r="D12505">
        <v>-0.27</v>
      </c>
      <c r="E12505">
        <v>1.7999999999999999E-2</v>
      </c>
    </row>
    <row r="12506" spans="1:5">
      <c r="A12506">
        <v>19711109</v>
      </c>
      <c r="B12506">
        <v>7.0000000000000007E-2</v>
      </c>
      <c r="C12506">
        <v>0.01</v>
      </c>
      <c r="D12506">
        <v>-0.23</v>
      </c>
      <c r="E12506">
        <v>1.7999999999999999E-2</v>
      </c>
    </row>
    <row r="12507" spans="1:5">
      <c r="A12507">
        <v>19711110</v>
      </c>
      <c r="B12507">
        <v>-1.1399999999999999</v>
      </c>
      <c r="C12507">
        <v>-0.01</v>
      </c>
      <c r="D12507">
        <v>-0.33</v>
      </c>
      <c r="E12507">
        <v>1.7999999999999999E-2</v>
      </c>
    </row>
    <row r="12508" spans="1:5">
      <c r="A12508">
        <v>19711111</v>
      </c>
      <c r="B12508">
        <v>-1.38</v>
      </c>
      <c r="C12508">
        <v>-0.21</v>
      </c>
      <c r="D12508">
        <v>0.33</v>
      </c>
      <c r="E12508">
        <v>1.7999999999999999E-2</v>
      </c>
    </row>
    <row r="12509" spans="1:5">
      <c r="A12509">
        <v>19711112</v>
      </c>
      <c r="B12509">
        <v>-0.04</v>
      </c>
      <c r="C12509">
        <v>-0.24</v>
      </c>
      <c r="D12509">
        <v>-0.01</v>
      </c>
      <c r="E12509">
        <v>1.7999999999999999E-2</v>
      </c>
    </row>
    <row r="12510" spans="1:5">
      <c r="A12510">
        <v>19711115</v>
      </c>
      <c r="B12510">
        <v>-0.36</v>
      </c>
      <c r="C12510">
        <v>0.1</v>
      </c>
      <c r="D12510">
        <v>-0.05</v>
      </c>
      <c r="E12510">
        <v>1.7999999999999999E-2</v>
      </c>
    </row>
    <row r="12511" spans="1:5">
      <c r="A12511">
        <v>19711116</v>
      </c>
      <c r="B12511">
        <v>0.91</v>
      </c>
      <c r="C12511">
        <v>-0.37</v>
      </c>
      <c r="D12511">
        <v>-0.44</v>
      </c>
      <c r="E12511">
        <v>1.7999999999999999E-2</v>
      </c>
    </row>
    <row r="12512" spans="1:5">
      <c r="A12512">
        <v>19711117</v>
      </c>
      <c r="B12512">
        <v>7.0000000000000007E-2</v>
      </c>
      <c r="C12512">
        <v>-0.36</v>
      </c>
      <c r="D12512">
        <v>-0.05</v>
      </c>
      <c r="E12512">
        <v>1.7999999999999999E-2</v>
      </c>
    </row>
    <row r="12513" spans="1:5">
      <c r="A12513">
        <v>19711118</v>
      </c>
      <c r="B12513">
        <v>-0.74</v>
      </c>
      <c r="C12513">
        <v>-0.05</v>
      </c>
      <c r="D12513">
        <v>0.25</v>
      </c>
      <c r="E12513">
        <v>1.7999999999999999E-2</v>
      </c>
    </row>
    <row r="12514" spans="1:5">
      <c r="A12514">
        <v>19711119</v>
      </c>
      <c r="B12514">
        <v>-0.61</v>
      </c>
      <c r="C12514">
        <v>-0.55000000000000004</v>
      </c>
      <c r="D12514">
        <v>0.19</v>
      </c>
      <c r="E12514">
        <v>1.7999999999999999E-2</v>
      </c>
    </row>
    <row r="12515" spans="1:5">
      <c r="A12515">
        <v>19711122</v>
      </c>
      <c r="B12515">
        <v>-1</v>
      </c>
      <c r="C12515">
        <v>-0.59</v>
      </c>
      <c r="D12515">
        <v>-0.22</v>
      </c>
      <c r="E12515">
        <v>1.7999999999999999E-2</v>
      </c>
    </row>
    <row r="12516" spans="1:5">
      <c r="A12516">
        <v>19711123</v>
      </c>
      <c r="B12516">
        <v>-0.8</v>
      </c>
      <c r="C12516">
        <v>-0.81</v>
      </c>
      <c r="D12516">
        <v>-0.14000000000000001</v>
      </c>
      <c r="E12516">
        <v>1.7999999999999999E-2</v>
      </c>
    </row>
    <row r="12517" spans="1:5">
      <c r="A12517">
        <v>19711124</v>
      </c>
      <c r="B12517">
        <v>0.17</v>
      </c>
      <c r="C12517">
        <v>-0.08</v>
      </c>
      <c r="D12517">
        <v>0.06</v>
      </c>
      <c r="E12517">
        <v>1.7999999999999999E-2</v>
      </c>
    </row>
    <row r="12518" spans="1:5">
      <c r="A12518">
        <v>19711126</v>
      </c>
      <c r="B12518">
        <v>1.81</v>
      </c>
      <c r="C12518">
        <v>-0.05</v>
      </c>
      <c r="D12518">
        <v>-0.14000000000000001</v>
      </c>
      <c r="E12518">
        <v>1.7999999999999999E-2</v>
      </c>
    </row>
    <row r="12519" spans="1:5">
      <c r="A12519">
        <v>19711129</v>
      </c>
      <c r="B12519">
        <v>1.81</v>
      </c>
      <c r="C12519">
        <v>0.75</v>
      </c>
      <c r="D12519">
        <v>0.2</v>
      </c>
      <c r="E12519">
        <v>1.7999999999999999E-2</v>
      </c>
    </row>
    <row r="12520" spans="1:5">
      <c r="A12520">
        <v>19711130</v>
      </c>
      <c r="B12520">
        <v>0.74</v>
      </c>
      <c r="C12520">
        <v>0.37</v>
      </c>
      <c r="D12520">
        <v>-0.25</v>
      </c>
      <c r="E12520">
        <v>1.7999999999999999E-2</v>
      </c>
    </row>
    <row r="12521" spans="1:5">
      <c r="A12521">
        <v>19711201</v>
      </c>
      <c r="B12521">
        <v>1.73</v>
      </c>
      <c r="C12521">
        <v>0.53</v>
      </c>
      <c r="D12521">
        <v>-0.28000000000000003</v>
      </c>
      <c r="E12521">
        <v>1.7000000000000001E-2</v>
      </c>
    </row>
    <row r="12522" spans="1:5">
      <c r="A12522">
        <v>19711202</v>
      </c>
      <c r="B12522">
        <v>0.28999999999999998</v>
      </c>
      <c r="C12522">
        <v>7.0000000000000007E-2</v>
      </c>
      <c r="D12522">
        <v>-0.19</v>
      </c>
      <c r="E12522">
        <v>1.7000000000000001E-2</v>
      </c>
    </row>
    <row r="12523" spans="1:5">
      <c r="A12523">
        <v>19711203</v>
      </c>
      <c r="B12523">
        <v>1.17</v>
      </c>
      <c r="C12523">
        <v>-0.03</v>
      </c>
      <c r="D12523">
        <v>-0.12</v>
      </c>
      <c r="E12523">
        <v>1.7000000000000001E-2</v>
      </c>
    </row>
    <row r="12524" spans="1:5">
      <c r="A12524">
        <v>19711206</v>
      </c>
      <c r="B12524">
        <v>-0.46</v>
      </c>
      <c r="C12524">
        <v>0.37</v>
      </c>
      <c r="D12524">
        <v>0.55000000000000004</v>
      </c>
      <c r="E12524">
        <v>1.7000000000000001E-2</v>
      </c>
    </row>
    <row r="12525" spans="1:5">
      <c r="A12525">
        <v>19711207</v>
      </c>
      <c r="B12525">
        <v>0.43</v>
      </c>
      <c r="C12525">
        <v>0.14000000000000001</v>
      </c>
      <c r="D12525">
        <v>-0.42</v>
      </c>
      <c r="E12525">
        <v>1.7000000000000001E-2</v>
      </c>
    </row>
    <row r="12526" spans="1:5">
      <c r="A12526">
        <v>19711208</v>
      </c>
      <c r="B12526">
        <v>0.14000000000000001</v>
      </c>
      <c r="C12526">
        <v>0.28000000000000003</v>
      </c>
      <c r="D12526">
        <v>-0.23</v>
      </c>
      <c r="E12526">
        <v>1.7000000000000001E-2</v>
      </c>
    </row>
    <row r="12527" spans="1:5">
      <c r="A12527">
        <v>19711209</v>
      </c>
      <c r="B12527">
        <v>0.02</v>
      </c>
      <c r="C12527">
        <v>0.17</v>
      </c>
      <c r="D12527">
        <v>-0.28000000000000003</v>
      </c>
      <c r="E12527">
        <v>1.7000000000000001E-2</v>
      </c>
    </row>
    <row r="12528" spans="1:5">
      <c r="A12528">
        <v>19711210</v>
      </c>
      <c r="B12528">
        <v>0.81</v>
      </c>
      <c r="C12528">
        <v>0.42</v>
      </c>
      <c r="D12528">
        <v>0.09</v>
      </c>
      <c r="E12528">
        <v>1.7000000000000001E-2</v>
      </c>
    </row>
    <row r="12529" spans="1:5">
      <c r="A12529">
        <v>19711213</v>
      </c>
      <c r="B12529">
        <v>0.37</v>
      </c>
      <c r="C12529">
        <v>0.43</v>
      </c>
      <c r="D12529">
        <v>0.02</v>
      </c>
      <c r="E12529">
        <v>1.7000000000000001E-2</v>
      </c>
    </row>
    <row r="12530" spans="1:5">
      <c r="A12530">
        <v>19711214</v>
      </c>
      <c r="B12530">
        <v>-0.4</v>
      </c>
      <c r="C12530">
        <v>-0.15</v>
      </c>
      <c r="D12530">
        <v>-0.13</v>
      </c>
      <c r="E12530">
        <v>1.7000000000000001E-2</v>
      </c>
    </row>
    <row r="12531" spans="1:5">
      <c r="A12531">
        <v>19711215</v>
      </c>
      <c r="B12531">
        <v>0.82</v>
      </c>
      <c r="C12531">
        <v>-0.06</v>
      </c>
      <c r="D12531">
        <v>0.18</v>
      </c>
      <c r="E12531">
        <v>1.7000000000000001E-2</v>
      </c>
    </row>
    <row r="12532" spans="1:5">
      <c r="A12532">
        <v>19711216</v>
      </c>
      <c r="B12532">
        <v>1.1000000000000001</v>
      </c>
      <c r="C12532">
        <v>-0.02</v>
      </c>
      <c r="D12532">
        <v>-0.13</v>
      </c>
      <c r="E12532">
        <v>1.7000000000000001E-2</v>
      </c>
    </row>
    <row r="12533" spans="1:5">
      <c r="A12533">
        <v>19711217</v>
      </c>
      <c r="B12533">
        <v>0.5</v>
      </c>
      <c r="C12533">
        <v>0.2</v>
      </c>
      <c r="D12533">
        <v>-0.11</v>
      </c>
      <c r="E12533">
        <v>1.7000000000000001E-2</v>
      </c>
    </row>
    <row r="12534" spans="1:5">
      <c r="A12534">
        <v>19711220</v>
      </c>
      <c r="B12534">
        <v>1.22</v>
      </c>
      <c r="C12534">
        <v>-0.06</v>
      </c>
      <c r="D12534">
        <v>-0.08</v>
      </c>
      <c r="E12534">
        <v>1.7000000000000001E-2</v>
      </c>
    </row>
    <row r="12535" spans="1:5">
      <c r="A12535">
        <v>19711221</v>
      </c>
      <c r="B12535">
        <v>0.23</v>
      </c>
      <c r="C12535">
        <v>-0.12</v>
      </c>
      <c r="D12535">
        <v>-0.16</v>
      </c>
      <c r="E12535">
        <v>1.7000000000000001E-2</v>
      </c>
    </row>
    <row r="12536" spans="1:5">
      <c r="A12536">
        <v>19711222</v>
      </c>
      <c r="B12536">
        <v>-0.59</v>
      </c>
      <c r="C12536">
        <v>0.15</v>
      </c>
      <c r="D12536">
        <v>0.24</v>
      </c>
      <c r="E12536">
        <v>1.7000000000000001E-2</v>
      </c>
    </row>
    <row r="12537" spans="1:5">
      <c r="A12537">
        <v>19711223</v>
      </c>
      <c r="B12537">
        <v>-0.44</v>
      </c>
      <c r="C12537">
        <v>-0.05</v>
      </c>
      <c r="D12537">
        <v>0.24</v>
      </c>
      <c r="E12537">
        <v>1.7000000000000001E-2</v>
      </c>
    </row>
    <row r="12538" spans="1:5">
      <c r="A12538">
        <v>19711227</v>
      </c>
      <c r="B12538">
        <v>0.14000000000000001</v>
      </c>
      <c r="C12538">
        <v>-0.21</v>
      </c>
      <c r="D12538">
        <v>0.11</v>
      </c>
      <c r="E12538">
        <v>1.7000000000000001E-2</v>
      </c>
    </row>
    <row r="12539" spans="1:5">
      <c r="A12539">
        <v>19711228</v>
      </c>
      <c r="B12539">
        <v>0.92</v>
      </c>
      <c r="C12539">
        <v>-0.37</v>
      </c>
      <c r="D12539">
        <v>0.16</v>
      </c>
      <c r="E12539">
        <v>1.7000000000000001E-2</v>
      </c>
    </row>
    <row r="12540" spans="1:5">
      <c r="A12540">
        <v>19711229</v>
      </c>
      <c r="B12540">
        <v>0.32</v>
      </c>
      <c r="C12540">
        <v>0.24</v>
      </c>
      <c r="D12540">
        <v>0.28999999999999998</v>
      </c>
      <c r="E12540">
        <v>1.7000000000000001E-2</v>
      </c>
    </row>
    <row r="12541" spans="1:5">
      <c r="A12541">
        <v>19711230</v>
      </c>
      <c r="B12541">
        <v>-0.33</v>
      </c>
      <c r="C12541">
        <v>0.24</v>
      </c>
      <c r="D12541">
        <v>0.06</v>
      </c>
      <c r="E12541">
        <v>1.7000000000000001E-2</v>
      </c>
    </row>
    <row r="12542" spans="1:5">
      <c r="A12542">
        <v>19711231</v>
      </c>
      <c r="B12542">
        <v>0.4</v>
      </c>
      <c r="C12542">
        <v>0.95</v>
      </c>
      <c r="D12542">
        <v>-0.28999999999999998</v>
      </c>
      <c r="E12542">
        <v>1.7000000000000001E-2</v>
      </c>
    </row>
    <row r="12543" spans="1:5">
      <c r="A12543">
        <v>19720103</v>
      </c>
      <c r="B12543">
        <v>-0.37</v>
      </c>
      <c r="C12543">
        <v>0.63</v>
      </c>
      <c r="D12543">
        <v>0.64</v>
      </c>
      <c r="E12543">
        <v>1.4E-2</v>
      </c>
    </row>
    <row r="12544" spans="1:5">
      <c r="A12544">
        <v>19720104</v>
      </c>
      <c r="B12544">
        <v>0.39</v>
      </c>
      <c r="C12544">
        <v>0.39</v>
      </c>
      <c r="D12544">
        <v>0.35</v>
      </c>
      <c r="E12544">
        <v>1.4E-2</v>
      </c>
    </row>
    <row r="12545" spans="1:5">
      <c r="A12545">
        <v>19720105</v>
      </c>
      <c r="B12545">
        <v>0.97</v>
      </c>
      <c r="C12545">
        <v>0.34</v>
      </c>
      <c r="D12545">
        <v>0.56999999999999995</v>
      </c>
      <c r="E12545">
        <v>1.4E-2</v>
      </c>
    </row>
    <row r="12546" spans="1:5">
      <c r="A12546">
        <v>19720106</v>
      </c>
      <c r="B12546">
        <v>0.44</v>
      </c>
      <c r="C12546">
        <v>0.46</v>
      </c>
      <c r="D12546">
        <v>-0.13</v>
      </c>
      <c r="E12546">
        <v>1.4E-2</v>
      </c>
    </row>
    <row r="12547" spans="1:5">
      <c r="A12547">
        <v>19720107</v>
      </c>
      <c r="B12547">
        <v>-0.01</v>
      </c>
      <c r="C12547">
        <v>0.26</v>
      </c>
      <c r="D12547">
        <v>0.04</v>
      </c>
      <c r="E12547">
        <v>1.4E-2</v>
      </c>
    </row>
    <row r="12548" spans="1:5">
      <c r="A12548">
        <v>19720110</v>
      </c>
      <c r="B12548">
        <v>-0.04</v>
      </c>
      <c r="C12548">
        <v>0.48</v>
      </c>
      <c r="D12548">
        <v>0.23</v>
      </c>
      <c r="E12548">
        <v>1.4E-2</v>
      </c>
    </row>
    <row r="12549" spans="1:5">
      <c r="A12549">
        <v>19720111</v>
      </c>
      <c r="B12549">
        <v>0.39</v>
      </c>
      <c r="C12549">
        <v>0.49</v>
      </c>
      <c r="D12549">
        <v>0.14000000000000001</v>
      </c>
      <c r="E12549">
        <v>1.4E-2</v>
      </c>
    </row>
    <row r="12550" spans="1:5">
      <c r="A12550">
        <v>19720112</v>
      </c>
      <c r="B12550">
        <v>-7.0000000000000007E-2</v>
      </c>
      <c r="C12550">
        <v>-0.2</v>
      </c>
      <c r="D12550">
        <v>-0.17</v>
      </c>
      <c r="E12550">
        <v>1.4E-2</v>
      </c>
    </row>
    <row r="12551" spans="1:5">
      <c r="A12551">
        <v>19720113</v>
      </c>
      <c r="B12551">
        <v>-0.59</v>
      </c>
      <c r="C12551">
        <v>0.02</v>
      </c>
      <c r="D12551">
        <v>-0.17</v>
      </c>
      <c r="E12551">
        <v>1.4E-2</v>
      </c>
    </row>
    <row r="12552" spans="1:5">
      <c r="A12552">
        <v>19720114</v>
      </c>
      <c r="B12552">
        <v>0.4</v>
      </c>
      <c r="C12552">
        <v>0.37</v>
      </c>
      <c r="D12552">
        <v>-0.13</v>
      </c>
      <c r="E12552">
        <v>1.4E-2</v>
      </c>
    </row>
    <row r="12553" spans="1:5">
      <c r="A12553">
        <v>19720117</v>
      </c>
      <c r="B12553">
        <v>0.33</v>
      </c>
      <c r="C12553">
        <v>0.3</v>
      </c>
      <c r="D12553">
        <v>0.13</v>
      </c>
      <c r="E12553">
        <v>1.4E-2</v>
      </c>
    </row>
    <row r="12554" spans="1:5">
      <c r="A12554">
        <v>19720118</v>
      </c>
      <c r="B12554">
        <v>0.38</v>
      </c>
      <c r="C12554">
        <v>0.24</v>
      </c>
      <c r="D12554">
        <v>0.15</v>
      </c>
      <c r="E12554">
        <v>1.4E-2</v>
      </c>
    </row>
    <row r="12555" spans="1:5">
      <c r="A12555">
        <v>19720119</v>
      </c>
      <c r="B12555">
        <v>-0.15</v>
      </c>
      <c r="C12555">
        <v>0.16</v>
      </c>
      <c r="D12555">
        <v>-0.14000000000000001</v>
      </c>
      <c r="E12555">
        <v>1.4E-2</v>
      </c>
    </row>
    <row r="12556" spans="1:5">
      <c r="A12556">
        <v>19720120</v>
      </c>
      <c r="B12556">
        <v>-0.08</v>
      </c>
      <c r="C12556">
        <v>-0.09</v>
      </c>
      <c r="D12556">
        <v>-0.25</v>
      </c>
      <c r="E12556">
        <v>1.4E-2</v>
      </c>
    </row>
    <row r="12557" spans="1:5">
      <c r="A12557">
        <v>19720121</v>
      </c>
      <c r="B12557">
        <v>-0.19</v>
      </c>
      <c r="C12557">
        <v>0.31</v>
      </c>
      <c r="D12557">
        <v>-0.14000000000000001</v>
      </c>
      <c r="E12557">
        <v>1.4E-2</v>
      </c>
    </row>
    <row r="12558" spans="1:5">
      <c r="A12558">
        <v>19720124</v>
      </c>
      <c r="B12558">
        <v>-1.0900000000000001</v>
      </c>
      <c r="C12558">
        <v>7.0000000000000007E-2</v>
      </c>
      <c r="D12558">
        <v>0.26</v>
      </c>
      <c r="E12558">
        <v>1.4E-2</v>
      </c>
    </row>
    <row r="12559" spans="1:5">
      <c r="A12559">
        <v>19720125</v>
      </c>
      <c r="B12559">
        <v>0.16</v>
      </c>
      <c r="C12559">
        <v>-0.03</v>
      </c>
      <c r="D12559">
        <v>-0.23</v>
      </c>
      <c r="E12559">
        <v>1.4E-2</v>
      </c>
    </row>
    <row r="12560" spans="1:5">
      <c r="A12560">
        <v>19720126</v>
      </c>
      <c r="B12560">
        <v>-0.16</v>
      </c>
      <c r="C12560">
        <v>0.42</v>
      </c>
      <c r="D12560">
        <v>0.11</v>
      </c>
      <c r="E12560">
        <v>1.4E-2</v>
      </c>
    </row>
    <row r="12561" spans="1:5">
      <c r="A12561">
        <v>19720127</v>
      </c>
      <c r="B12561">
        <v>1.1000000000000001</v>
      </c>
      <c r="C12561">
        <v>0.42</v>
      </c>
      <c r="D12561">
        <v>0.01</v>
      </c>
      <c r="E12561">
        <v>1.4E-2</v>
      </c>
    </row>
    <row r="12562" spans="1:5">
      <c r="A12562">
        <v>19720128</v>
      </c>
      <c r="B12562">
        <v>0.73</v>
      </c>
      <c r="C12562">
        <v>0.23</v>
      </c>
      <c r="D12562">
        <v>0.35</v>
      </c>
      <c r="E12562">
        <v>1.4E-2</v>
      </c>
    </row>
    <row r="12563" spans="1:5">
      <c r="A12563">
        <v>19720131</v>
      </c>
      <c r="B12563">
        <v>-0.06</v>
      </c>
      <c r="C12563">
        <v>0.56000000000000005</v>
      </c>
      <c r="D12563">
        <v>0.27</v>
      </c>
      <c r="E12563">
        <v>1.4E-2</v>
      </c>
    </row>
    <row r="12564" spans="1:5">
      <c r="A12564">
        <v>19720201</v>
      </c>
      <c r="B12564">
        <v>0.14000000000000001</v>
      </c>
      <c r="C12564">
        <v>0.53</v>
      </c>
      <c r="D12564">
        <v>-0.38</v>
      </c>
      <c r="E12564">
        <v>1.2E-2</v>
      </c>
    </row>
    <row r="12565" spans="1:5">
      <c r="A12565">
        <v>19720202</v>
      </c>
      <c r="B12565">
        <v>0.62</v>
      </c>
      <c r="C12565">
        <v>0.56999999999999995</v>
      </c>
      <c r="D12565">
        <v>-0.78</v>
      </c>
      <c r="E12565">
        <v>1.2E-2</v>
      </c>
    </row>
    <row r="12566" spans="1:5">
      <c r="A12566">
        <v>19720203</v>
      </c>
      <c r="B12566">
        <v>-0.02</v>
      </c>
      <c r="C12566">
        <v>-0.05</v>
      </c>
      <c r="D12566">
        <v>-0.65</v>
      </c>
      <c r="E12566">
        <v>1.2E-2</v>
      </c>
    </row>
    <row r="12567" spans="1:5">
      <c r="A12567">
        <v>19720204</v>
      </c>
      <c r="B12567">
        <v>0.36</v>
      </c>
      <c r="C12567">
        <v>-7.0000000000000007E-2</v>
      </c>
      <c r="D12567">
        <v>0.23</v>
      </c>
      <c r="E12567">
        <v>1.2E-2</v>
      </c>
    </row>
    <row r="12568" spans="1:5">
      <c r="A12568">
        <v>19720207</v>
      </c>
      <c r="B12568">
        <v>-0.35</v>
      </c>
      <c r="C12568">
        <v>-0.01</v>
      </c>
      <c r="D12568">
        <v>0.39</v>
      </c>
      <c r="E12568">
        <v>1.2E-2</v>
      </c>
    </row>
    <row r="12569" spans="1:5">
      <c r="A12569">
        <v>19720208</v>
      </c>
      <c r="B12569">
        <v>0.13</v>
      </c>
      <c r="C12569">
        <v>-0.02</v>
      </c>
      <c r="D12569">
        <v>-0.2</v>
      </c>
      <c r="E12569">
        <v>1.2E-2</v>
      </c>
    </row>
    <row r="12570" spans="1:5">
      <c r="A12570">
        <v>19720209</v>
      </c>
      <c r="B12570">
        <v>0.72</v>
      </c>
      <c r="C12570">
        <v>0.11</v>
      </c>
      <c r="D12570">
        <v>-0.14000000000000001</v>
      </c>
      <c r="E12570">
        <v>1.2E-2</v>
      </c>
    </row>
    <row r="12571" spans="1:5">
      <c r="A12571">
        <v>19720210</v>
      </c>
      <c r="B12571">
        <v>0.03</v>
      </c>
      <c r="C12571">
        <v>-0.2</v>
      </c>
      <c r="D12571">
        <v>0.27</v>
      </c>
      <c r="E12571">
        <v>1.2E-2</v>
      </c>
    </row>
    <row r="12572" spans="1:5">
      <c r="A12572">
        <v>19720211</v>
      </c>
      <c r="B12572">
        <v>-0.4</v>
      </c>
      <c r="C12572">
        <v>0.17</v>
      </c>
      <c r="D12572">
        <v>-0.14000000000000001</v>
      </c>
      <c r="E12572">
        <v>1.2E-2</v>
      </c>
    </row>
    <row r="12573" spans="1:5">
      <c r="A12573">
        <v>19720214</v>
      </c>
      <c r="B12573">
        <v>-0.4</v>
      </c>
      <c r="C12573">
        <v>0.01</v>
      </c>
      <c r="D12573">
        <v>0.02</v>
      </c>
      <c r="E12573">
        <v>1.2E-2</v>
      </c>
    </row>
    <row r="12574" spans="1:5">
      <c r="A12574">
        <v>19720215</v>
      </c>
      <c r="B12574">
        <v>0.45</v>
      </c>
      <c r="C12574">
        <v>0.26</v>
      </c>
      <c r="D12574">
        <v>-7.0000000000000007E-2</v>
      </c>
      <c r="E12574">
        <v>1.2E-2</v>
      </c>
    </row>
    <row r="12575" spans="1:5">
      <c r="A12575">
        <v>19720216</v>
      </c>
      <c r="B12575">
        <v>0.49</v>
      </c>
      <c r="C12575">
        <v>0</v>
      </c>
      <c r="D12575">
        <v>-0.08</v>
      </c>
      <c r="E12575">
        <v>1.2E-2</v>
      </c>
    </row>
    <row r="12576" spans="1:5">
      <c r="A12576">
        <v>19720217</v>
      </c>
      <c r="B12576">
        <v>-0.04</v>
      </c>
      <c r="C12576">
        <v>0.05</v>
      </c>
      <c r="D12576">
        <v>-0.15</v>
      </c>
      <c r="E12576">
        <v>1.2E-2</v>
      </c>
    </row>
    <row r="12577" spans="1:5">
      <c r="A12577">
        <v>19720218</v>
      </c>
      <c r="B12577">
        <v>-0.24</v>
      </c>
      <c r="C12577">
        <v>0.15</v>
      </c>
      <c r="D12577">
        <v>-0.28000000000000003</v>
      </c>
      <c r="E12577">
        <v>1.2E-2</v>
      </c>
    </row>
    <row r="12578" spans="1:5">
      <c r="A12578">
        <v>19720222</v>
      </c>
      <c r="B12578">
        <v>-0.01</v>
      </c>
      <c r="C12578">
        <v>0.11</v>
      </c>
      <c r="D12578">
        <v>0.1</v>
      </c>
      <c r="E12578">
        <v>1.2E-2</v>
      </c>
    </row>
    <row r="12579" spans="1:5">
      <c r="A12579">
        <v>19720223</v>
      </c>
      <c r="B12579">
        <v>0.12</v>
      </c>
      <c r="C12579">
        <v>7.0000000000000007E-2</v>
      </c>
      <c r="D12579">
        <v>-0.2</v>
      </c>
      <c r="E12579">
        <v>1.2E-2</v>
      </c>
    </row>
    <row r="12580" spans="1:5">
      <c r="A12580">
        <v>19720224</v>
      </c>
      <c r="B12580">
        <v>0.15</v>
      </c>
      <c r="C12580">
        <v>0.01</v>
      </c>
      <c r="D12580">
        <v>-0.2</v>
      </c>
      <c r="E12580">
        <v>1.2E-2</v>
      </c>
    </row>
    <row r="12581" spans="1:5">
      <c r="A12581">
        <v>19720225</v>
      </c>
      <c r="B12581">
        <v>0.63</v>
      </c>
      <c r="C12581">
        <v>-0.1</v>
      </c>
      <c r="D12581">
        <v>-0.32</v>
      </c>
      <c r="E12581">
        <v>1.2E-2</v>
      </c>
    </row>
    <row r="12582" spans="1:5">
      <c r="A12582">
        <v>19720228</v>
      </c>
      <c r="B12582">
        <v>0.06</v>
      </c>
      <c r="C12582">
        <v>-0.26</v>
      </c>
      <c r="D12582">
        <v>0.26</v>
      </c>
      <c r="E12582">
        <v>1.2E-2</v>
      </c>
    </row>
    <row r="12583" spans="1:5">
      <c r="A12583">
        <v>19720229</v>
      </c>
      <c r="B12583">
        <v>0.41</v>
      </c>
      <c r="C12583">
        <v>0.01</v>
      </c>
      <c r="D12583">
        <v>-0.34</v>
      </c>
      <c r="E12583">
        <v>1.2E-2</v>
      </c>
    </row>
    <row r="12584" spans="1:5">
      <c r="A12584">
        <v>19720301</v>
      </c>
      <c r="B12584">
        <v>0.8</v>
      </c>
      <c r="C12584">
        <v>0.04</v>
      </c>
      <c r="D12584">
        <v>-0.59</v>
      </c>
      <c r="E12584">
        <v>1.2E-2</v>
      </c>
    </row>
    <row r="12585" spans="1:5">
      <c r="A12585">
        <v>19720302</v>
      </c>
      <c r="B12585">
        <v>0.05</v>
      </c>
      <c r="C12585">
        <v>0.06</v>
      </c>
      <c r="D12585">
        <v>-0.21</v>
      </c>
      <c r="E12585">
        <v>1.2E-2</v>
      </c>
    </row>
    <row r="12586" spans="1:5">
      <c r="A12586">
        <v>19720303</v>
      </c>
      <c r="B12586">
        <v>0.57999999999999996</v>
      </c>
      <c r="C12586">
        <v>0.15</v>
      </c>
      <c r="D12586">
        <v>-0.35</v>
      </c>
      <c r="E12586">
        <v>1.2E-2</v>
      </c>
    </row>
    <row r="12587" spans="1:5">
      <c r="A12587">
        <v>19720306</v>
      </c>
      <c r="B12587">
        <v>0.75</v>
      </c>
      <c r="C12587">
        <v>-0.18</v>
      </c>
      <c r="D12587">
        <v>0.28999999999999998</v>
      </c>
      <c r="E12587">
        <v>1.2E-2</v>
      </c>
    </row>
    <row r="12588" spans="1:5">
      <c r="A12588">
        <v>19720307</v>
      </c>
      <c r="B12588">
        <v>0.12</v>
      </c>
      <c r="C12588">
        <v>-0.25</v>
      </c>
      <c r="D12588">
        <v>-0.05</v>
      </c>
      <c r="E12588">
        <v>1.2E-2</v>
      </c>
    </row>
    <row r="12589" spans="1:5">
      <c r="A12589">
        <v>19720308</v>
      </c>
      <c r="B12589">
        <v>0.18</v>
      </c>
      <c r="C12589">
        <v>0.61</v>
      </c>
      <c r="D12589">
        <v>-0.33</v>
      </c>
      <c r="E12589">
        <v>1.2E-2</v>
      </c>
    </row>
    <row r="12590" spans="1:5">
      <c r="A12590">
        <v>19720309</v>
      </c>
      <c r="B12590">
        <v>0.02</v>
      </c>
      <c r="C12590">
        <v>0.42</v>
      </c>
      <c r="D12590">
        <v>-0.21</v>
      </c>
      <c r="E12590">
        <v>1.2E-2</v>
      </c>
    </row>
    <row r="12591" spans="1:5">
      <c r="A12591">
        <v>19720310</v>
      </c>
      <c r="B12591">
        <v>-0.54</v>
      </c>
      <c r="C12591">
        <v>0.13</v>
      </c>
      <c r="D12591">
        <v>0.04</v>
      </c>
      <c r="E12591">
        <v>1.2E-2</v>
      </c>
    </row>
    <row r="12592" spans="1:5">
      <c r="A12592">
        <v>19720313</v>
      </c>
      <c r="B12592">
        <v>-0.95</v>
      </c>
      <c r="C12592">
        <v>-0.11</v>
      </c>
      <c r="D12592">
        <v>0.51</v>
      </c>
      <c r="E12592">
        <v>1.2E-2</v>
      </c>
    </row>
    <row r="12593" spans="1:5">
      <c r="A12593">
        <v>19720314</v>
      </c>
      <c r="B12593">
        <v>0.28999999999999998</v>
      </c>
      <c r="C12593">
        <v>0.01</v>
      </c>
      <c r="D12593">
        <v>0.15</v>
      </c>
      <c r="E12593">
        <v>1.2E-2</v>
      </c>
    </row>
    <row r="12594" spans="1:5">
      <c r="A12594">
        <v>19720315</v>
      </c>
      <c r="B12594">
        <v>7.0000000000000007E-2</v>
      </c>
      <c r="C12594">
        <v>-0.19</v>
      </c>
      <c r="D12594">
        <v>0.03</v>
      </c>
      <c r="E12594">
        <v>1.2E-2</v>
      </c>
    </row>
    <row r="12595" spans="1:5">
      <c r="A12595">
        <v>19720316</v>
      </c>
      <c r="B12595">
        <v>-0.28000000000000003</v>
      </c>
      <c r="C12595">
        <v>-0.22</v>
      </c>
      <c r="D12595">
        <v>-0.05</v>
      </c>
      <c r="E12595">
        <v>1.2E-2</v>
      </c>
    </row>
    <row r="12596" spans="1:5">
      <c r="A12596">
        <v>19720317</v>
      </c>
      <c r="B12596">
        <v>0.27</v>
      </c>
      <c r="C12596">
        <v>-0.3</v>
      </c>
      <c r="D12596">
        <v>-0.18</v>
      </c>
      <c r="E12596">
        <v>1.2E-2</v>
      </c>
    </row>
    <row r="12597" spans="1:5">
      <c r="A12597">
        <v>19720320</v>
      </c>
      <c r="B12597">
        <v>-0.38</v>
      </c>
      <c r="C12597">
        <v>-0.57999999999999996</v>
      </c>
      <c r="D12597">
        <v>-0.01</v>
      </c>
      <c r="E12597">
        <v>1.2E-2</v>
      </c>
    </row>
    <row r="12598" spans="1:5">
      <c r="A12598">
        <v>19720321</v>
      </c>
      <c r="B12598">
        <v>-0.94</v>
      </c>
      <c r="C12598">
        <v>-0.5</v>
      </c>
      <c r="D12598">
        <v>0</v>
      </c>
      <c r="E12598">
        <v>1.2E-2</v>
      </c>
    </row>
    <row r="12599" spans="1:5">
      <c r="A12599">
        <v>19720322</v>
      </c>
      <c r="B12599">
        <v>0.16</v>
      </c>
      <c r="C12599">
        <v>-0.04</v>
      </c>
      <c r="D12599">
        <v>0.09</v>
      </c>
      <c r="E12599">
        <v>1.2E-2</v>
      </c>
    </row>
    <row r="12600" spans="1:5">
      <c r="A12600">
        <v>19720323</v>
      </c>
      <c r="B12600">
        <v>0.95</v>
      </c>
      <c r="C12600">
        <v>0.22</v>
      </c>
      <c r="D12600">
        <v>-0.16</v>
      </c>
      <c r="E12600">
        <v>1.2E-2</v>
      </c>
    </row>
    <row r="12601" spans="1:5">
      <c r="A12601">
        <v>19720324</v>
      </c>
      <c r="B12601">
        <v>-0.21</v>
      </c>
      <c r="C12601">
        <v>0.04</v>
      </c>
      <c r="D12601">
        <v>-0.2</v>
      </c>
      <c r="E12601">
        <v>1.2E-2</v>
      </c>
    </row>
    <row r="12602" spans="1:5">
      <c r="A12602">
        <v>19720327</v>
      </c>
      <c r="B12602">
        <v>-0.21</v>
      </c>
      <c r="C12602">
        <v>0.06</v>
      </c>
      <c r="D12602">
        <v>-0.15</v>
      </c>
      <c r="E12602">
        <v>1.2E-2</v>
      </c>
    </row>
    <row r="12603" spans="1:5">
      <c r="A12603">
        <v>19720328</v>
      </c>
      <c r="B12603">
        <v>-0.1</v>
      </c>
      <c r="C12603">
        <v>0.15</v>
      </c>
      <c r="D12603">
        <v>-0.25</v>
      </c>
      <c r="E12603">
        <v>1.2E-2</v>
      </c>
    </row>
    <row r="12604" spans="1:5">
      <c r="A12604">
        <v>19720329</v>
      </c>
      <c r="B12604">
        <v>-0.59</v>
      </c>
      <c r="C12604">
        <v>0.33</v>
      </c>
      <c r="D12604">
        <v>-0.28000000000000003</v>
      </c>
      <c r="E12604">
        <v>1.2E-2</v>
      </c>
    </row>
    <row r="12605" spans="1:5">
      <c r="A12605">
        <v>19720330</v>
      </c>
      <c r="B12605">
        <v>0.61</v>
      </c>
      <c r="C12605">
        <v>-0.1</v>
      </c>
      <c r="D12605">
        <v>0.19</v>
      </c>
      <c r="E12605">
        <v>1.2E-2</v>
      </c>
    </row>
    <row r="12606" spans="1:5">
      <c r="A12606">
        <v>19720403</v>
      </c>
      <c r="B12606">
        <v>0.23</v>
      </c>
      <c r="C12606">
        <v>-0.1</v>
      </c>
      <c r="D12606">
        <v>-0.11</v>
      </c>
      <c r="E12606">
        <v>1.4E-2</v>
      </c>
    </row>
    <row r="12607" spans="1:5">
      <c r="A12607">
        <v>19720404</v>
      </c>
      <c r="B12607">
        <v>0.61</v>
      </c>
      <c r="C12607">
        <v>-0.14000000000000001</v>
      </c>
      <c r="D12607">
        <v>0.14000000000000001</v>
      </c>
      <c r="E12607">
        <v>1.4E-2</v>
      </c>
    </row>
    <row r="12608" spans="1:5">
      <c r="A12608">
        <v>19720405</v>
      </c>
      <c r="B12608">
        <v>0.82</v>
      </c>
      <c r="C12608">
        <v>0.15</v>
      </c>
      <c r="D12608">
        <v>-0.31</v>
      </c>
      <c r="E12608">
        <v>1.4E-2</v>
      </c>
    </row>
    <row r="12609" spans="1:5">
      <c r="A12609">
        <v>19720406</v>
      </c>
      <c r="B12609">
        <v>0.4</v>
      </c>
      <c r="C12609">
        <v>0.14000000000000001</v>
      </c>
      <c r="D12609">
        <v>-0.02</v>
      </c>
      <c r="E12609">
        <v>1.4E-2</v>
      </c>
    </row>
    <row r="12610" spans="1:5">
      <c r="A12610">
        <v>19720407</v>
      </c>
      <c r="B12610">
        <v>0.26</v>
      </c>
      <c r="C12610">
        <v>0.08</v>
      </c>
      <c r="D12610">
        <v>0.05</v>
      </c>
      <c r="E12610">
        <v>1.4E-2</v>
      </c>
    </row>
    <row r="12611" spans="1:5">
      <c r="A12611">
        <v>19720410</v>
      </c>
      <c r="B12611">
        <v>-0.17</v>
      </c>
      <c r="C12611">
        <v>0.34</v>
      </c>
      <c r="D12611">
        <v>7.0000000000000007E-2</v>
      </c>
      <c r="E12611">
        <v>1.4E-2</v>
      </c>
    </row>
    <row r="12612" spans="1:5">
      <c r="A12612">
        <v>19720411</v>
      </c>
      <c r="B12612">
        <v>0.36</v>
      </c>
      <c r="C12612">
        <v>0.24</v>
      </c>
      <c r="D12612">
        <v>0.09</v>
      </c>
      <c r="E12612">
        <v>1.4E-2</v>
      </c>
    </row>
    <row r="12613" spans="1:5">
      <c r="A12613">
        <v>19720412</v>
      </c>
      <c r="B12613">
        <v>0.35</v>
      </c>
      <c r="C12613">
        <v>0.26</v>
      </c>
      <c r="D12613">
        <v>-0.1</v>
      </c>
      <c r="E12613">
        <v>1.4E-2</v>
      </c>
    </row>
    <row r="12614" spans="1:5">
      <c r="A12614">
        <v>19720413</v>
      </c>
      <c r="B12614">
        <v>-0.27</v>
      </c>
      <c r="C12614">
        <v>-0.09</v>
      </c>
      <c r="D12614">
        <v>-0.14000000000000001</v>
      </c>
      <c r="E12614">
        <v>1.4E-2</v>
      </c>
    </row>
    <row r="12615" spans="1:5">
      <c r="A12615">
        <v>19720414</v>
      </c>
      <c r="B12615">
        <v>0.03</v>
      </c>
      <c r="C12615">
        <v>0.24</v>
      </c>
      <c r="D12615">
        <v>-0.15</v>
      </c>
      <c r="E12615">
        <v>1.4E-2</v>
      </c>
    </row>
    <row r="12616" spans="1:5">
      <c r="A12616">
        <v>19720417</v>
      </c>
      <c r="B12616">
        <v>-0.26</v>
      </c>
      <c r="C12616">
        <v>-0.1</v>
      </c>
      <c r="D12616">
        <v>0.27</v>
      </c>
      <c r="E12616">
        <v>1.4E-2</v>
      </c>
    </row>
    <row r="12617" spans="1:5">
      <c r="A12617">
        <v>19720418</v>
      </c>
      <c r="B12617">
        <v>0.17</v>
      </c>
      <c r="C12617">
        <v>-0.13</v>
      </c>
      <c r="D12617">
        <v>0.13</v>
      </c>
      <c r="E12617">
        <v>1.4E-2</v>
      </c>
    </row>
    <row r="12618" spans="1:5">
      <c r="A12618">
        <v>19720419</v>
      </c>
      <c r="B12618">
        <v>-0.63</v>
      </c>
      <c r="C12618">
        <v>-0.45</v>
      </c>
      <c r="D12618">
        <v>0.5</v>
      </c>
      <c r="E12618">
        <v>1.4E-2</v>
      </c>
    </row>
    <row r="12619" spans="1:5">
      <c r="A12619">
        <v>19720420</v>
      </c>
      <c r="B12619">
        <v>-0.18</v>
      </c>
      <c r="C12619">
        <v>0.13</v>
      </c>
      <c r="D12619">
        <v>0.11</v>
      </c>
      <c r="E12619">
        <v>1.4E-2</v>
      </c>
    </row>
    <row r="12620" spans="1:5">
      <c r="A12620">
        <v>19720421</v>
      </c>
      <c r="B12620">
        <v>-0.16</v>
      </c>
      <c r="C12620">
        <v>-0.01</v>
      </c>
      <c r="D12620">
        <v>0.19</v>
      </c>
      <c r="E12620">
        <v>1.4E-2</v>
      </c>
    </row>
    <row r="12621" spans="1:5">
      <c r="A12621">
        <v>19720424</v>
      </c>
      <c r="B12621">
        <v>-0.66</v>
      </c>
      <c r="C12621">
        <v>0.2</v>
      </c>
      <c r="D12621">
        <v>-0.19</v>
      </c>
      <c r="E12621">
        <v>1.4E-2</v>
      </c>
    </row>
    <row r="12622" spans="1:5">
      <c r="A12622">
        <v>19720425</v>
      </c>
      <c r="B12622">
        <v>-0.99</v>
      </c>
      <c r="C12622">
        <v>-0.25</v>
      </c>
      <c r="D12622">
        <v>-0.26</v>
      </c>
      <c r="E12622">
        <v>1.4E-2</v>
      </c>
    </row>
    <row r="12623" spans="1:5">
      <c r="A12623">
        <v>19720426</v>
      </c>
      <c r="B12623">
        <v>-0.24</v>
      </c>
      <c r="C12623">
        <v>-0.11</v>
      </c>
      <c r="D12623">
        <v>0.03</v>
      </c>
      <c r="E12623">
        <v>1.4E-2</v>
      </c>
    </row>
    <row r="12624" spans="1:5">
      <c r="A12624">
        <v>19720427</v>
      </c>
      <c r="B12624">
        <v>0.1</v>
      </c>
      <c r="C12624">
        <v>-0.23</v>
      </c>
      <c r="D12624">
        <v>0.04</v>
      </c>
      <c r="E12624">
        <v>1.4E-2</v>
      </c>
    </row>
    <row r="12625" spans="1:5">
      <c r="A12625">
        <v>19720428</v>
      </c>
      <c r="B12625">
        <v>0.51</v>
      </c>
      <c r="C12625">
        <v>-0.09</v>
      </c>
      <c r="D12625">
        <v>-0.15</v>
      </c>
      <c r="E12625">
        <v>1.4E-2</v>
      </c>
    </row>
    <row r="12626" spans="1:5">
      <c r="A12626">
        <v>19720501</v>
      </c>
      <c r="B12626">
        <v>-0.91</v>
      </c>
      <c r="C12626">
        <v>-0.19</v>
      </c>
      <c r="D12626">
        <v>0.17</v>
      </c>
      <c r="E12626">
        <v>1.4E-2</v>
      </c>
    </row>
    <row r="12627" spans="1:5">
      <c r="A12627">
        <v>19720502</v>
      </c>
      <c r="B12627">
        <v>-0.59</v>
      </c>
      <c r="C12627">
        <v>-0.2</v>
      </c>
      <c r="D12627">
        <v>-0.02</v>
      </c>
      <c r="E12627">
        <v>1.4E-2</v>
      </c>
    </row>
    <row r="12628" spans="1:5">
      <c r="A12628">
        <v>19720503</v>
      </c>
      <c r="B12628">
        <v>-0.23</v>
      </c>
      <c r="C12628">
        <v>-0.71</v>
      </c>
      <c r="D12628">
        <v>0.15</v>
      </c>
      <c r="E12628">
        <v>1.4E-2</v>
      </c>
    </row>
    <row r="12629" spans="1:5">
      <c r="A12629">
        <v>19720504</v>
      </c>
      <c r="B12629">
        <v>0.23</v>
      </c>
      <c r="C12629">
        <v>-0.37</v>
      </c>
      <c r="D12629">
        <v>-0.24</v>
      </c>
      <c r="E12629">
        <v>1.4E-2</v>
      </c>
    </row>
    <row r="12630" spans="1:5">
      <c r="A12630">
        <v>19720505</v>
      </c>
      <c r="B12630">
        <v>0.36</v>
      </c>
      <c r="C12630">
        <v>-0.1</v>
      </c>
      <c r="D12630">
        <v>-0.31</v>
      </c>
      <c r="E12630">
        <v>1.4E-2</v>
      </c>
    </row>
    <row r="12631" spans="1:5">
      <c r="A12631">
        <v>19720508</v>
      </c>
      <c r="B12631">
        <v>-0.51</v>
      </c>
      <c r="C12631">
        <v>-0.37</v>
      </c>
      <c r="D12631">
        <v>0.08</v>
      </c>
      <c r="E12631">
        <v>1.4E-2</v>
      </c>
    </row>
    <row r="12632" spans="1:5">
      <c r="A12632">
        <v>19720509</v>
      </c>
      <c r="B12632">
        <v>-1.45</v>
      </c>
      <c r="C12632">
        <v>-0.67</v>
      </c>
      <c r="D12632">
        <v>-0.11</v>
      </c>
      <c r="E12632">
        <v>1.4E-2</v>
      </c>
    </row>
    <row r="12633" spans="1:5">
      <c r="A12633">
        <v>19720510</v>
      </c>
      <c r="B12633">
        <v>0.7</v>
      </c>
      <c r="C12633">
        <v>0.18</v>
      </c>
      <c r="D12633">
        <v>-0.04</v>
      </c>
      <c r="E12633">
        <v>1.4E-2</v>
      </c>
    </row>
    <row r="12634" spans="1:5">
      <c r="A12634">
        <v>19720511</v>
      </c>
      <c r="B12634">
        <v>0.41</v>
      </c>
      <c r="C12634">
        <v>0.24</v>
      </c>
      <c r="D12634">
        <v>0.01</v>
      </c>
      <c r="E12634">
        <v>1.4E-2</v>
      </c>
    </row>
    <row r="12635" spans="1:5">
      <c r="A12635">
        <v>19720512</v>
      </c>
      <c r="B12635">
        <v>0.69</v>
      </c>
      <c r="C12635">
        <v>0.26</v>
      </c>
      <c r="D12635">
        <v>0</v>
      </c>
      <c r="E12635">
        <v>1.4E-2</v>
      </c>
    </row>
    <row r="12636" spans="1:5">
      <c r="A12636">
        <v>19720515</v>
      </c>
      <c r="B12636">
        <v>0.5</v>
      </c>
      <c r="C12636">
        <v>0.31</v>
      </c>
      <c r="D12636">
        <v>-0.36</v>
      </c>
      <c r="E12636">
        <v>1.4E-2</v>
      </c>
    </row>
    <row r="12637" spans="1:5">
      <c r="A12637">
        <v>19720516</v>
      </c>
      <c r="B12637">
        <v>-0.23</v>
      </c>
      <c r="C12637">
        <v>-0.08</v>
      </c>
      <c r="D12637">
        <v>0.09</v>
      </c>
      <c r="E12637">
        <v>1.4E-2</v>
      </c>
    </row>
    <row r="12638" spans="1:5">
      <c r="A12638">
        <v>19720517</v>
      </c>
      <c r="B12638">
        <v>0.2</v>
      </c>
      <c r="C12638">
        <v>-0.09</v>
      </c>
      <c r="D12638">
        <v>-0.18</v>
      </c>
      <c r="E12638">
        <v>1.4E-2</v>
      </c>
    </row>
    <row r="12639" spans="1:5">
      <c r="A12639">
        <v>19720518</v>
      </c>
      <c r="B12639">
        <v>0.91</v>
      </c>
      <c r="C12639">
        <v>-0.05</v>
      </c>
      <c r="D12639">
        <v>-0.57999999999999996</v>
      </c>
      <c r="E12639">
        <v>1.4E-2</v>
      </c>
    </row>
    <row r="12640" spans="1:5">
      <c r="A12640">
        <v>19720519</v>
      </c>
      <c r="B12640">
        <v>0.92</v>
      </c>
      <c r="C12640">
        <v>-0.22</v>
      </c>
      <c r="D12640">
        <v>-0.24</v>
      </c>
      <c r="E12640">
        <v>1.4E-2</v>
      </c>
    </row>
    <row r="12641" spans="1:5">
      <c r="A12641">
        <v>19720522</v>
      </c>
      <c r="B12641">
        <v>0.55000000000000004</v>
      </c>
      <c r="C12641">
        <v>-0.31</v>
      </c>
      <c r="D12641">
        <v>-0.42</v>
      </c>
      <c r="E12641">
        <v>1.4E-2</v>
      </c>
    </row>
    <row r="12642" spans="1:5">
      <c r="A12642">
        <v>19720523</v>
      </c>
      <c r="B12642">
        <v>0.03</v>
      </c>
      <c r="C12642">
        <v>-0.08</v>
      </c>
      <c r="D12642">
        <v>-0.49</v>
      </c>
      <c r="E12642">
        <v>1.4E-2</v>
      </c>
    </row>
    <row r="12643" spans="1:5">
      <c r="A12643">
        <v>19720524</v>
      </c>
      <c r="B12643">
        <v>0.41</v>
      </c>
      <c r="C12643">
        <v>-0.13</v>
      </c>
      <c r="D12643">
        <v>-0.27</v>
      </c>
      <c r="E12643">
        <v>1.4E-2</v>
      </c>
    </row>
    <row r="12644" spans="1:5">
      <c r="A12644">
        <v>19720525</v>
      </c>
      <c r="B12644">
        <v>0.21</v>
      </c>
      <c r="C12644">
        <v>-0.05</v>
      </c>
      <c r="D12644">
        <v>-0.31</v>
      </c>
      <c r="E12644">
        <v>1.4E-2</v>
      </c>
    </row>
    <row r="12645" spans="1:5">
      <c r="A12645">
        <v>19720526</v>
      </c>
      <c r="B12645">
        <v>0.16</v>
      </c>
      <c r="C12645">
        <v>0.25</v>
      </c>
      <c r="D12645">
        <v>-0.08</v>
      </c>
      <c r="E12645">
        <v>1.4E-2</v>
      </c>
    </row>
    <row r="12646" spans="1:5">
      <c r="A12646">
        <v>19720530</v>
      </c>
      <c r="B12646">
        <v>-0.34</v>
      </c>
      <c r="C12646">
        <v>-0.23</v>
      </c>
      <c r="D12646">
        <v>0.33</v>
      </c>
      <c r="E12646">
        <v>1.4E-2</v>
      </c>
    </row>
    <row r="12647" spans="1:5">
      <c r="A12647">
        <v>19720531</v>
      </c>
      <c r="B12647">
        <v>-0.73</v>
      </c>
      <c r="C12647">
        <v>-0.19</v>
      </c>
      <c r="D12647">
        <v>0.11</v>
      </c>
      <c r="E12647">
        <v>1.4E-2</v>
      </c>
    </row>
    <row r="12648" spans="1:5">
      <c r="A12648">
        <v>19720601</v>
      </c>
      <c r="B12648">
        <v>0.22</v>
      </c>
      <c r="C12648">
        <v>0.1</v>
      </c>
      <c r="D12648">
        <v>-0.08</v>
      </c>
      <c r="E12648">
        <v>1.2999999999999999E-2</v>
      </c>
    </row>
    <row r="12649" spans="1:5">
      <c r="A12649">
        <v>19720602</v>
      </c>
      <c r="B12649">
        <v>0.11</v>
      </c>
      <c r="C12649">
        <v>0.28000000000000003</v>
      </c>
      <c r="D12649">
        <v>-0.3</v>
      </c>
      <c r="E12649">
        <v>1.2999999999999999E-2</v>
      </c>
    </row>
    <row r="12650" spans="1:5">
      <c r="A12650">
        <v>19720605</v>
      </c>
      <c r="B12650">
        <v>-0.8</v>
      </c>
      <c r="C12650">
        <v>0.01</v>
      </c>
      <c r="D12650">
        <v>-0.05</v>
      </c>
      <c r="E12650">
        <v>1.2999999999999999E-2</v>
      </c>
    </row>
    <row r="12651" spans="1:5">
      <c r="A12651">
        <v>19720606</v>
      </c>
      <c r="B12651">
        <v>-0.56000000000000005</v>
      </c>
      <c r="C12651">
        <v>0.16</v>
      </c>
      <c r="D12651">
        <v>-0.4</v>
      </c>
      <c r="E12651">
        <v>1.2999999999999999E-2</v>
      </c>
    </row>
    <row r="12652" spans="1:5">
      <c r="A12652">
        <v>19720607</v>
      </c>
      <c r="B12652">
        <v>-0.51</v>
      </c>
      <c r="C12652">
        <v>0</v>
      </c>
      <c r="D12652">
        <v>-0.11</v>
      </c>
      <c r="E12652">
        <v>1.2999999999999999E-2</v>
      </c>
    </row>
    <row r="12653" spans="1:5">
      <c r="A12653">
        <v>19720608</v>
      </c>
      <c r="B12653">
        <v>-0.3</v>
      </c>
      <c r="C12653">
        <v>-0.06</v>
      </c>
      <c r="D12653">
        <v>0.02</v>
      </c>
      <c r="E12653">
        <v>1.2999999999999999E-2</v>
      </c>
    </row>
    <row r="12654" spans="1:5">
      <c r="A12654">
        <v>19720609</v>
      </c>
      <c r="B12654">
        <v>-0.46</v>
      </c>
      <c r="C12654">
        <v>0</v>
      </c>
      <c r="D12654">
        <v>0.1</v>
      </c>
      <c r="E12654">
        <v>1.2999999999999999E-2</v>
      </c>
    </row>
    <row r="12655" spans="1:5">
      <c r="A12655">
        <v>19720612</v>
      </c>
      <c r="B12655">
        <v>7.0000000000000007E-2</v>
      </c>
      <c r="C12655">
        <v>-0.06</v>
      </c>
      <c r="D12655">
        <v>-0.05</v>
      </c>
      <c r="E12655">
        <v>1.2999999999999999E-2</v>
      </c>
    </row>
    <row r="12656" spans="1:5">
      <c r="A12656">
        <v>19720613</v>
      </c>
      <c r="B12656">
        <v>0.43</v>
      </c>
      <c r="C12656">
        <v>-0.14000000000000001</v>
      </c>
      <c r="D12656">
        <v>-0.2</v>
      </c>
      <c r="E12656">
        <v>1.2999999999999999E-2</v>
      </c>
    </row>
    <row r="12657" spans="1:5">
      <c r="A12657">
        <v>19720614</v>
      </c>
      <c r="B12657">
        <v>0.76</v>
      </c>
      <c r="C12657">
        <v>0.12</v>
      </c>
      <c r="D12657">
        <v>-0.5</v>
      </c>
      <c r="E12657">
        <v>1.2999999999999999E-2</v>
      </c>
    </row>
    <row r="12658" spans="1:5">
      <c r="A12658">
        <v>19720615</v>
      </c>
      <c r="B12658">
        <v>-7.0000000000000007E-2</v>
      </c>
      <c r="C12658">
        <v>-0.18</v>
      </c>
      <c r="D12658">
        <v>-0.22</v>
      </c>
      <c r="E12658">
        <v>1.2999999999999999E-2</v>
      </c>
    </row>
    <row r="12659" spans="1:5">
      <c r="A12659">
        <v>19720616</v>
      </c>
      <c r="B12659">
        <v>-0.09</v>
      </c>
      <c r="C12659">
        <v>0.06</v>
      </c>
      <c r="D12659">
        <v>0.09</v>
      </c>
      <c r="E12659">
        <v>1.2999999999999999E-2</v>
      </c>
    </row>
    <row r="12660" spans="1:5">
      <c r="A12660">
        <v>19720619</v>
      </c>
      <c r="B12660">
        <v>-0.16</v>
      </c>
      <c r="C12660">
        <v>0.22</v>
      </c>
      <c r="D12660">
        <v>-0.05</v>
      </c>
      <c r="E12660">
        <v>1.2999999999999999E-2</v>
      </c>
    </row>
    <row r="12661" spans="1:5">
      <c r="A12661">
        <v>19720620</v>
      </c>
      <c r="B12661">
        <v>0.36</v>
      </c>
      <c r="C12661">
        <v>-0.2</v>
      </c>
      <c r="D12661">
        <v>-0.09</v>
      </c>
      <c r="E12661">
        <v>1.2999999999999999E-2</v>
      </c>
    </row>
    <row r="12662" spans="1:5">
      <c r="A12662">
        <v>19720621</v>
      </c>
      <c r="B12662">
        <v>0.15</v>
      </c>
      <c r="C12662">
        <v>-0.22</v>
      </c>
      <c r="D12662">
        <v>-0.33</v>
      </c>
      <c r="E12662">
        <v>1.2999999999999999E-2</v>
      </c>
    </row>
    <row r="12663" spans="1:5">
      <c r="A12663">
        <v>19720622</v>
      </c>
      <c r="B12663">
        <v>-0.17</v>
      </c>
      <c r="C12663">
        <v>-0.11</v>
      </c>
      <c r="D12663">
        <v>0.01</v>
      </c>
      <c r="E12663">
        <v>1.2999999999999999E-2</v>
      </c>
    </row>
    <row r="12664" spans="1:5">
      <c r="A12664">
        <v>19720623</v>
      </c>
      <c r="B12664">
        <v>-0.42</v>
      </c>
      <c r="C12664">
        <v>0.15</v>
      </c>
      <c r="D12664">
        <v>-0.08</v>
      </c>
      <c r="E12664">
        <v>1.2999999999999999E-2</v>
      </c>
    </row>
    <row r="12665" spans="1:5">
      <c r="A12665">
        <v>19720626</v>
      </c>
      <c r="B12665">
        <v>-0.7</v>
      </c>
      <c r="C12665">
        <v>0.21</v>
      </c>
      <c r="D12665">
        <v>0.02</v>
      </c>
      <c r="E12665">
        <v>1.2999999999999999E-2</v>
      </c>
    </row>
    <row r="12666" spans="1:5">
      <c r="A12666">
        <v>19720627</v>
      </c>
      <c r="B12666">
        <v>-0.12</v>
      </c>
      <c r="C12666">
        <v>-0.22</v>
      </c>
      <c r="D12666">
        <v>7.0000000000000007E-2</v>
      </c>
      <c r="E12666">
        <v>1.2999999999999999E-2</v>
      </c>
    </row>
    <row r="12667" spans="1:5">
      <c r="A12667">
        <v>19720628</v>
      </c>
      <c r="B12667">
        <v>-0.36</v>
      </c>
      <c r="C12667">
        <v>0.08</v>
      </c>
      <c r="D12667">
        <v>-0.26</v>
      </c>
      <c r="E12667">
        <v>1.2999999999999999E-2</v>
      </c>
    </row>
    <row r="12668" spans="1:5">
      <c r="A12668">
        <v>19720629</v>
      </c>
      <c r="B12668">
        <v>-0.2</v>
      </c>
      <c r="C12668">
        <v>0.01</v>
      </c>
      <c r="D12668">
        <v>-0.24</v>
      </c>
      <c r="E12668">
        <v>1.2999999999999999E-2</v>
      </c>
    </row>
    <row r="12669" spans="1:5">
      <c r="A12669">
        <v>19720630</v>
      </c>
      <c r="B12669">
        <v>0.39</v>
      </c>
      <c r="C12669">
        <v>0.2</v>
      </c>
      <c r="D12669">
        <v>0.04</v>
      </c>
      <c r="E12669">
        <v>1.2999999999999999E-2</v>
      </c>
    </row>
    <row r="12670" spans="1:5">
      <c r="A12670">
        <v>19720703</v>
      </c>
      <c r="B12670">
        <v>0.34</v>
      </c>
      <c r="C12670">
        <v>0.01</v>
      </c>
      <c r="D12670">
        <v>0.11</v>
      </c>
      <c r="E12670">
        <v>1.6E-2</v>
      </c>
    </row>
    <row r="12671" spans="1:5">
      <c r="A12671">
        <v>19720705</v>
      </c>
      <c r="B12671">
        <v>0.55000000000000004</v>
      </c>
      <c r="C12671">
        <v>-7.0000000000000007E-2</v>
      </c>
      <c r="D12671">
        <v>-0.14000000000000001</v>
      </c>
      <c r="E12671">
        <v>1.6E-2</v>
      </c>
    </row>
    <row r="12672" spans="1:5">
      <c r="A12672">
        <v>19720706</v>
      </c>
      <c r="B12672">
        <v>0.76</v>
      </c>
      <c r="C12672">
        <v>-0.35</v>
      </c>
      <c r="D12672">
        <v>-0.35</v>
      </c>
      <c r="E12672">
        <v>1.6E-2</v>
      </c>
    </row>
    <row r="12673" spans="1:5">
      <c r="A12673">
        <v>19720707</v>
      </c>
      <c r="B12673">
        <v>-0.32</v>
      </c>
      <c r="C12673">
        <v>0.17</v>
      </c>
      <c r="D12673">
        <v>-0.23</v>
      </c>
      <c r="E12673">
        <v>1.6E-2</v>
      </c>
    </row>
    <row r="12674" spans="1:5">
      <c r="A12674">
        <v>19720710</v>
      </c>
      <c r="B12674">
        <v>-0.55000000000000004</v>
      </c>
      <c r="C12674">
        <v>-0.05</v>
      </c>
      <c r="D12674">
        <v>0.19</v>
      </c>
      <c r="E12674">
        <v>1.6E-2</v>
      </c>
    </row>
    <row r="12675" spans="1:5">
      <c r="A12675">
        <v>19720711</v>
      </c>
      <c r="B12675">
        <v>-0.75</v>
      </c>
      <c r="C12675">
        <v>-0.04</v>
      </c>
      <c r="D12675">
        <v>0.21</v>
      </c>
      <c r="E12675">
        <v>1.6E-2</v>
      </c>
    </row>
    <row r="12676" spans="1:5">
      <c r="A12676">
        <v>19720712</v>
      </c>
      <c r="B12676">
        <v>-0.53</v>
      </c>
      <c r="C12676">
        <v>-0.44</v>
      </c>
      <c r="D12676">
        <v>0.46</v>
      </c>
      <c r="E12676">
        <v>1.6E-2</v>
      </c>
    </row>
    <row r="12677" spans="1:5">
      <c r="A12677">
        <v>19720713</v>
      </c>
      <c r="B12677">
        <v>-0.63</v>
      </c>
      <c r="C12677">
        <v>-0.15</v>
      </c>
      <c r="D12677">
        <v>0.32</v>
      </c>
      <c r="E12677">
        <v>1.6E-2</v>
      </c>
    </row>
    <row r="12678" spans="1:5">
      <c r="A12678">
        <v>19720714</v>
      </c>
      <c r="B12678">
        <v>0.47</v>
      </c>
      <c r="C12678">
        <v>-0.18</v>
      </c>
      <c r="D12678">
        <v>-0.09</v>
      </c>
      <c r="E12678">
        <v>1.6E-2</v>
      </c>
    </row>
    <row r="12679" spans="1:5">
      <c r="A12679">
        <v>19720717</v>
      </c>
      <c r="B12679">
        <v>-0.92</v>
      </c>
      <c r="C12679">
        <v>-0.15</v>
      </c>
      <c r="D12679">
        <v>0.69</v>
      </c>
      <c r="E12679">
        <v>1.6E-2</v>
      </c>
    </row>
    <row r="12680" spans="1:5">
      <c r="A12680">
        <v>19720718</v>
      </c>
      <c r="B12680">
        <v>-0.09</v>
      </c>
      <c r="C12680">
        <v>-0.61</v>
      </c>
      <c r="D12680">
        <v>0.3</v>
      </c>
      <c r="E12680">
        <v>1.6E-2</v>
      </c>
    </row>
    <row r="12681" spans="1:5">
      <c r="A12681">
        <v>19720719</v>
      </c>
      <c r="B12681">
        <v>0.23</v>
      </c>
      <c r="C12681">
        <v>-0.03</v>
      </c>
      <c r="D12681">
        <v>-0.05</v>
      </c>
      <c r="E12681">
        <v>1.6E-2</v>
      </c>
    </row>
    <row r="12682" spans="1:5">
      <c r="A12682">
        <v>19720720</v>
      </c>
      <c r="B12682">
        <v>-0.34</v>
      </c>
      <c r="C12682">
        <v>-0.2</v>
      </c>
      <c r="D12682">
        <v>0.28000000000000003</v>
      </c>
      <c r="E12682">
        <v>1.6E-2</v>
      </c>
    </row>
    <row r="12683" spans="1:5">
      <c r="A12683">
        <v>19720721</v>
      </c>
      <c r="B12683">
        <v>0.72</v>
      </c>
      <c r="C12683">
        <v>-0.04</v>
      </c>
      <c r="D12683">
        <v>-0.16</v>
      </c>
      <c r="E12683">
        <v>1.6E-2</v>
      </c>
    </row>
    <row r="12684" spans="1:5">
      <c r="A12684">
        <v>19720724</v>
      </c>
      <c r="B12684">
        <v>1.08</v>
      </c>
      <c r="C12684">
        <v>0.13</v>
      </c>
      <c r="D12684">
        <v>-0.52</v>
      </c>
      <c r="E12684">
        <v>1.6E-2</v>
      </c>
    </row>
    <row r="12685" spans="1:5">
      <c r="A12685">
        <v>19720725</v>
      </c>
      <c r="B12685">
        <v>-0.31</v>
      </c>
      <c r="C12685">
        <v>0.02</v>
      </c>
      <c r="D12685">
        <v>0</v>
      </c>
      <c r="E12685">
        <v>1.6E-2</v>
      </c>
    </row>
    <row r="12686" spans="1:5">
      <c r="A12686">
        <v>19720726</v>
      </c>
      <c r="B12686">
        <v>-0.1</v>
      </c>
      <c r="C12686">
        <v>-0.05</v>
      </c>
      <c r="D12686">
        <v>-0.19</v>
      </c>
      <c r="E12686">
        <v>1.6E-2</v>
      </c>
    </row>
    <row r="12687" spans="1:5">
      <c r="A12687">
        <v>19720727</v>
      </c>
      <c r="B12687">
        <v>-0.34</v>
      </c>
      <c r="C12687">
        <v>-0.42</v>
      </c>
      <c r="D12687">
        <v>0.16</v>
      </c>
      <c r="E12687">
        <v>1.6E-2</v>
      </c>
    </row>
    <row r="12688" spans="1:5">
      <c r="A12688">
        <v>19720728</v>
      </c>
      <c r="B12688">
        <v>0.03</v>
      </c>
      <c r="C12688">
        <v>-0.28000000000000003</v>
      </c>
      <c r="D12688">
        <v>-0.04</v>
      </c>
      <c r="E12688">
        <v>1.6E-2</v>
      </c>
    </row>
    <row r="12689" spans="1:5">
      <c r="A12689">
        <v>19720731</v>
      </c>
      <c r="B12689">
        <v>-7.0000000000000007E-2</v>
      </c>
      <c r="C12689">
        <v>-0.28000000000000003</v>
      </c>
      <c r="D12689">
        <v>-0.11</v>
      </c>
      <c r="E12689">
        <v>1.6E-2</v>
      </c>
    </row>
    <row r="12690" spans="1:5">
      <c r="A12690">
        <v>19720801</v>
      </c>
      <c r="B12690">
        <v>0.93</v>
      </c>
      <c r="C12690">
        <v>-0.31</v>
      </c>
      <c r="D12690">
        <v>-0.54</v>
      </c>
      <c r="E12690">
        <v>1.2E-2</v>
      </c>
    </row>
    <row r="12691" spans="1:5">
      <c r="A12691">
        <v>19720802</v>
      </c>
      <c r="B12691">
        <v>0.83</v>
      </c>
      <c r="C12691">
        <v>-0.34</v>
      </c>
      <c r="D12691">
        <v>-0.32</v>
      </c>
      <c r="E12691">
        <v>1.2E-2</v>
      </c>
    </row>
    <row r="12692" spans="1:5">
      <c r="A12692">
        <v>19720803</v>
      </c>
      <c r="B12692">
        <v>0.74</v>
      </c>
      <c r="C12692">
        <v>-0.47</v>
      </c>
      <c r="D12692">
        <v>-0.23</v>
      </c>
      <c r="E12692">
        <v>1.2E-2</v>
      </c>
    </row>
    <row r="12693" spans="1:5">
      <c r="A12693">
        <v>19720804</v>
      </c>
      <c r="B12693">
        <v>0.34</v>
      </c>
      <c r="C12693">
        <v>-0.08</v>
      </c>
      <c r="D12693">
        <v>-0.26</v>
      </c>
      <c r="E12693">
        <v>1.2E-2</v>
      </c>
    </row>
    <row r="12694" spans="1:5">
      <c r="A12694">
        <v>19720807</v>
      </c>
      <c r="B12694">
        <v>0.11</v>
      </c>
      <c r="C12694">
        <v>-0.17</v>
      </c>
      <c r="D12694">
        <v>-0.03</v>
      </c>
      <c r="E12694">
        <v>1.2E-2</v>
      </c>
    </row>
    <row r="12695" spans="1:5">
      <c r="A12695">
        <v>19720808</v>
      </c>
      <c r="B12695">
        <v>7.0000000000000007E-2</v>
      </c>
      <c r="C12695">
        <v>-0.27</v>
      </c>
      <c r="D12695">
        <v>-0.13</v>
      </c>
      <c r="E12695">
        <v>1.2E-2</v>
      </c>
    </row>
    <row r="12696" spans="1:5">
      <c r="A12696">
        <v>19720809</v>
      </c>
      <c r="B12696">
        <v>0.12</v>
      </c>
      <c r="C12696">
        <v>0.06</v>
      </c>
      <c r="D12696">
        <v>-0.05</v>
      </c>
      <c r="E12696">
        <v>1.2E-2</v>
      </c>
    </row>
    <row r="12697" spans="1:5">
      <c r="A12697">
        <v>19720810</v>
      </c>
      <c r="B12697">
        <v>0.22</v>
      </c>
      <c r="C12697">
        <v>0.02</v>
      </c>
      <c r="D12697">
        <v>0.03</v>
      </c>
      <c r="E12697">
        <v>1.2E-2</v>
      </c>
    </row>
    <row r="12698" spans="1:5">
      <c r="A12698">
        <v>19720811</v>
      </c>
      <c r="B12698">
        <v>0.82</v>
      </c>
      <c r="C12698">
        <v>-0.2</v>
      </c>
      <c r="D12698">
        <v>0.06</v>
      </c>
      <c r="E12698">
        <v>1.2E-2</v>
      </c>
    </row>
    <row r="12699" spans="1:5">
      <c r="A12699">
        <v>19720814</v>
      </c>
      <c r="B12699">
        <v>0.43</v>
      </c>
      <c r="C12699">
        <v>-0.23</v>
      </c>
      <c r="D12699">
        <v>0.45</v>
      </c>
      <c r="E12699">
        <v>1.2E-2</v>
      </c>
    </row>
    <row r="12700" spans="1:5">
      <c r="A12700">
        <v>19720815</v>
      </c>
      <c r="B12700">
        <v>-0.43</v>
      </c>
      <c r="C12700">
        <v>-0.01</v>
      </c>
      <c r="D12700">
        <v>0.67</v>
      </c>
      <c r="E12700">
        <v>1.2E-2</v>
      </c>
    </row>
    <row r="12701" spans="1:5">
      <c r="A12701">
        <v>19720816</v>
      </c>
      <c r="B12701">
        <v>-0.28000000000000003</v>
      </c>
      <c r="C12701">
        <v>-0.19</v>
      </c>
      <c r="D12701">
        <v>0.7</v>
      </c>
      <c r="E12701">
        <v>1.2E-2</v>
      </c>
    </row>
    <row r="12702" spans="1:5">
      <c r="A12702">
        <v>19720817</v>
      </c>
      <c r="B12702">
        <v>-0.22</v>
      </c>
      <c r="C12702">
        <v>-0.01</v>
      </c>
      <c r="D12702">
        <v>0.7</v>
      </c>
      <c r="E12702">
        <v>1.2E-2</v>
      </c>
    </row>
    <row r="12703" spans="1:5">
      <c r="A12703">
        <v>19720818</v>
      </c>
      <c r="B12703">
        <v>0.41</v>
      </c>
      <c r="C12703">
        <v>-0.14000000000000001</v>
      </c>
      <c r="D12703">
        <v>0.26</v>
      </c>
      <c r="E12703">
        <v>1.2E-2</v>
      </c>
    </row>
    <row r="12704" spans="1:5">
      <c r="A12704">
        <v>19720821</v>
      </c>
      <c r="B12704">
        <v>-0.08</v>
      </c>
      <c r="C12704">
        <v>-0.26</v>
      </c>
      <c r="D12704">
        <v>0.81</v>
      </c>
      <c r="E12704">
        <v>1.2E-2</v>
      </c>
    </row>
    <row r="12705" spans="1:5">
      <c r="A12705">
        <v>19720822</v>
      </c>
      <c r="B12705">
        <v>0.5</v>
      </c>
      <c r="C12705">
        <v>-0.68</v>
      </c>
      <c r="D12705">
        <v>1.03</v>
      </c>
      <c r="E12705">
        <v>1.2E-2</v>
      </c>
    </row>
    <row r="12706" spans="1:5">
      <c r="A12706">
        <v>19720823</v>
      </c>
      <c r="B12706">
        <v>-0.15</v>
      </c>
      <c r="C12706">
        <v>0.04</v>
      </c>
      <c r="D12706">
        <v>0.41</v>
      </c>
      <c r="E12706">
        <v>1.2E-2</v>
      </c>
    </row>
    <row r="12707" spans="1:5">
      <c r="A12707">
        <v>19720824</v>
      </c>
      <c r="B12707">
        <v>-1.07</v>
      </c>
      <c r="C12707">
        <v>0.14000000000000001</v>
      </c>
      <c r="D12707">
        <v>0.46</v>
      </c>
      <c r="E12707">
        <v>1.2E-2</v>
      </c>
    </row>
    <row r="12708" spans="1:5">
      <c r="A12708">
        <v>19720825</v>
      </c>
      <c r="B12708">
        <v>-0.27</v>
      </c>
      <c r="C12708">
        <v>-0.01</v>
      </c>
      <c r="D12708">
        <v>0.17</v>
      </c>
      <c r="E12708">
        <v>1.2E-2</v>
      </c>
    </row>
    <row r="12709" spans="1:5">
      <c r="A12709">
        <v>19720828</v>
      </c>
      <c r="B12709">
        <v>-0.47</v>
      </c>
      <c r="C12709">
        <v>-7.0000000000000007E-2</v>
      </c>
      <c r="D12709">
        <v>0.23</v>
      </c>
      <c r="E12709">
        <v>1.2E-2</v>
      </c>
    </row>
    <row r="12710" spans="1:5">
      <c r="A12710">
        <v>19720829</v>
      </c>
      <c r="B12710">
        <v>0.13</v>
      </c>
      <c r="C12710">
        <v>-0.34</v>
      </c>
      <c r="D12710">
        <v>0.09</v>
      </c>
      <c r="E12710">
        <v>1.2E-2</v>
      </c>
    </row>
    <row r="12711" spans="1:5">
      <c r="A12711">
        <v>19720830</v>
      </c>
      <c r="B12711">
        <v>0.13</v>
      </c>
      <c r="C12711">
        <v>-0.22</v>
      </c>
      <c r="D12711">
        <v>0.14000000000000001</v>
      </c>
      <c r="E12711">
        <v>1.2E-2</v>
      </c>
    </row>
    <row r="12712" spans="1:5">
      <c r="A12712">
        <v>19720831</v>
      </c>
      <c r="B12712">
        <v>0.44</v>
      </c>
      <c r="C12712">
        <v>-0.21</v>
      </c>
      <c r="D12712">
        <v>-0.02</v>
      </c>
      <c r="E12712">
        <v>1.2E-2</v>
      </c>
    </row>
    <row r="12713" spans="1:5">
      <c r="A12713">
        <v>19720901</v>
      </c>
      <c r="B12713">
        <v>0.4</v>
      </c>
      <c r="C12713">
        <v>0.1</v>
      </c>
      <c r="D12713">
        <v>-0.15</v>
      </c>
      <c r="E12713">
        <v>1.7000000000000001E-2</v>
      </c>
    </row>
    <row r="12714" spans="1:5">
      <c r="A12714">
        <v>19720905</v>
      </c>
      <c r="B12714">
        <v>-0.28999999999999998</v>
      </c>
      <c r="C12714">
        <v>0.05</v>
      </c>
      <c r="D12714">
        <v>0.06</v>
      </c>
      <c r="E12714">
        <v>1.7000000000000001E-2</v>
      </c>
    </row>
    <row r="12715" spans="1:5">
      <c r="A12715">
        <v>19720906</v>
      </c>
      <c r="B12715">
        <v>-0.6</v>
      </c>
      <c r="C12715">
        <v>-0.11</v>
      </c>
      <c r="D12715">
        <v>0.25</v>
      </c>
      <c r="E12715">
        <v>1.7000000000000001E-2</v>
      </c>
    </row>
    <row r="12716" spans="1:5">
      <c r="A12716">
        <v>19720907</v>
      </c>
      <c r="B12716">
        <v>-0.34</v>
      </c>
      <c r="C12716">
        <v>-0.19</v>
      </c>
      <c r="D12716">
        <v>0.35</v>
      </c>
      <c r="E12716">
        <v>1.7000000000000001E-2</v>
      </c>
    </row>
    <row r="12717" spans="1:5">
      <c r="A12717">
        <v>19720908</v>
      </c>
      <c r="B12717">
        <v>-0.14000000000000001</v>
      </c>
      <c r="C12717">
        <v>-0.19</v>
      </c>
      <c r="D12717">
        <v>0.35</v>
      </c>
      <c r="E12717">
        <v>1.7000000000000001E-2</v>
      </c>
    </row>
    <row r="12718" spans="1:5">
      <c r="A12718">
        <v>19720911</v>
      </c>
      <c r="B12718">
        <v>-0.69</v>
      </c>
      <c r="C12718">
        <v>-0.42</v>
      </c>
      <c r="D12718">
        <v>0.3</v>
      </c>
      <c r="E12718">
        <v>1.7000000000000001E-2</v>
      </c>
    </row>
    <row r="12719" spans="1:5">
      <c r="A12719">
        <v>19720912</v>
      </c>
      <c r="B12719">
        <v>-0.95</v>
      </c>
      <c r="C12719">
        <v>-0.15</v>
      </c>
      <c r="D12719">
        <v>0.33</v>
      </c>
      <c r="E12719">
        <v>1.7000000000000001E-2</v>
      </c>
    </row>
    <row r="12720" spans="1:5">
      <c r="A12720">
        <v>19720913</v>
      </c>
      <c r="B12720">
        <v>0.33</v>
      </c>
      <c r="C12720">
        <v>-0.15</v>
      </c>
      <c r="D12720">
        <v>-0.15</v>
      </c>
      <c r="E12720">
        <v>1.7000000000000001E-2</v>
      </c>
    </row>
    <row r="12721" spans="1:5">
      <c r="A12721">
        <v>19720914</v>
      </c>
      <c r="B12721">
        <v>0.02</v>
      </c>
      <c r="C12721">
        <v>-0.04</v>
      </c>
      <c r="D12721">
        <v>-0.13</v>
      </c>
      <c r="E12721">
        <v>1.7000000000000001E-2</v>
      </c>
    </row>
    <row r="12722" spans="1:5">
      <c r="A12722">
        <v>19720915</v>
      </c>
      <c r="B12722">
        <v>-0.1</v>
      </c>
      <c r="C12722">
        <v>-0.06</v>
      </c>
      <c r="D12722">
        <v>0.05</v>
      </c>
      <c r="E12722">
        <v>1.7000000000000001E-2</v>
      </c>
    </row>
    <row r="12723" spans="1:5">
      <c r="A12723">
        <v>19720918</v>
      </c>
      <c r="B12723">
        <v>-0.2</v>
      </c>
      <c r="C12723">
        <v>-0.11</v>
      </c>
      <c r="D12723">
        <v>0.28000000000000003</v>
      </c>
      <c r="E12723">
        <v>1.7000000000000001E-2</v>
      </c>
    </row>
    <row r="12724" spans="1:5">
      <c r="A12724">
        <v>19720919</v>
      </c>
      <c r="B12724">
        <v>-0.06</v>
      </c>
      <c r="C12724">
        <v>-0.17</v>
      </c>
      <c r="D12724">
        <v>0.2</v>
      </c>
      <c r="E12724">
        <v>1.7000000000000001E-2</v>
      </c>
    </row>
    <row r="12725" spans="1:5">
      <c r="A12725">
        <v>19720920</v>
      </c>
      <c r="B12725">
        <v>-0.06</v>
      </c>
      <c r="C12725">
        <v>-0.22</v>
      </c>
      <c r="D12725">
        <v>-0.19</v>
      </c>
      <c r="E12725">
        <v>1.7000000000000001E-2</v>
      </c>
    </row>
    <row r="12726" spans="1:5">
      <c r="A12726">
        <v>19720921</v>
      </c>
      <c r="B12726">
        <v>-0.19</v>
      </c>
      <c r="C12726">
        <v>-0.13</v>
      </c>
      <c r="D12726">
        <v>-0.1</v>
      </c>
      <c r="E12726">
        <v>1.7000000000000001E-2</v>
      </c>
    </row>
    <row r="12727" spans="1:5">
      <c r="A12727">
        <v>19720922</v>
      </c>
      <c r="B12727">
        <v>0.06</v>
      </c>
      <c r="C12727">
        <v>-0.17</v>
      </c>
      <c r="D12727">
        <v>0.25</v>
      </c>
      <c r="E12727">
        <v>1.7000000000000001E-2</v>
      </c>
    </row>
    <row r="12728" spans="1:5">
      <c r="A12728">
        <v>19720925</v>
      </c>
      <c r="B12728">
        <v>-0.46</v>
      </c>
      <c r="C12728">
        <v>-0.13</v>
      </c>
      <c r="D12728">
        <v>-0.02</v>
      </c>
      <c r="E12728">
        <v>1.7000000000000001E-2</v>
      </c>
    </row>
    <row r="12729" spans="1:5">
      <c r="A12729">
        <v>19720926</v>
      </c>
      <c r="B12729">
        <v>0.09</v>
      </c>
      <c r="C12729">
        <v>-0.19</v>
      </c>
      <c r="D12729">
        <v>-0.12</v>
      </c>
      <c r="E12729">
        <v>1.7000000000000001E-2</v>
      </c>
    </row>
    <row r="12730" spans="1:5">
      <c r="A12730">
        <v>19720927</v>
      </c>
      <c r="B12730">
        <v>1.38</v>
      </c>
      <c r="C12730">
        <v>-0.25</v>
      </c>
      <c r="D12730">
        <v>-0.65</v>
      </c>
      <c r="E12730">
        <v>1.7000000000000001E-2</v>
      </c>
    </row>
    <row r="12731" spans="1:5">
      <c r="A12731">
        <v>19720928</v>
      </c>
      <c r="B12731">
        <v>0.6</v>
      </c>
      <c r="C12731">
        <v>-0.22</v>
      </c>
      <c r="D12731">
        <v>-0.43</v>
      </c>
      <c r="E12731">
        <v>1.7000000000000001E-2</v>
      </c>
    </row>
    <row r="12732" spans="1:5">
      <c r="A12732">
        <v>19720929</v>
      </c>
      <c r="B12732">
        <v>0.11</v>
      </c>
      <c r="C12732">
        <v>0.03</v>
      </c>
      <c r="D12732">
        <v>-0.03</v>
      </c>
      <c r="E12732">
        <v>1.7000000000000001E-2</v>
      </c>
    </row>
    <row r="12733" spans="1:5">
      <c r="A12733">
        <v>19721002</v>
      </c>
      <c r="B12733">
        <v>-0.32</v>
      </c>
      <c r="C12733">
        <v>-0.03</v>
      </c>
      <c r="D12733">
        <v>0.23</v>
      </c>
      <c r="E12733">
        <v>1.7999999999999999E-2</v>
      </c>
    </row>
    <row r="12734" spans="1:5">
      <c r="A12734">
        <v>19721003</v>
      </c>
      <c r="B12734">
        <v>7.0000000000000007E-2</v>
      </c>
      <c r="C12734">
        <v>-0.42</v>
      </c>
      <c r="D12734">
        <v>0.1</v>
      </c>
      <c r="E12734">
        <v>1.7999999999999999E-2</v>
      </c>
    </row>
    <row r="12735" spans="1:5">
      <c r="A12735">
        <v>19721004</v>
      </c>
      <c r="B12735">
        <v>-0.26</v>
      </c>
      <c r="C12735">
        <v>-0.63</v>
      </c>
      <c r="D12735">
        <v>0.74</v>
      </c>
      <c r="E12735">
        <v>1.7999999999999999E-2</v>
      </c>
    </row>
    <row r="12736" spans="1:5">
      <c r="A12736">
        <v>19721005</v>
      </c>
      <c r="B12736">
        <v>-1.1100000000000001</v>
      </c>
      <c r="C12736">
        <v>-0.11</v>
      </c>
      <c r="D12736">
        <v>0.64</v>
      </c>
      <c r="E12736">
        <v>1.7999999999999999E-2</v>
      </c>
    </row>
    <row r="12737" spans="1:5">
      <c r="A12737">
        <v>19721006</v>
      </c>
      <c r="B12737">
        <v>0.63</v>
      </c>
      <c r="C12737">
        <v>-0.19</v>
      </c>
      <c r="D12737">
        <v>-0.23</v>
      </c>
      <c r="E12737">
        <v>1.7999999999999999E-2</v>
      </c>
    </row>
    <row r="12738" spans="1:5">
      <c r="A12738">
        <v>19721009</v>
      </c>
      <c r="B12738">
        <v>0.22</v>
      </c>
      <c r="C12738">
        <v>0.15</v>
      </c>
      <c r="D12738">
        <v>-0.08</v>
      </c>
      <c r="E12738">
        <v>1.7999999999999999E-2</v>
      </c>
    </row>
    <row r="12739" spans="1:5">
      <c r="A12739">
        <v>19721010</v>
      </c>
      <c r="B12739">
        <v>0.1</v>
      </c>
      <c r="C12739">
        <v>0.09</v>
      </c>
      <c r="D12739">
        <v>-0.05</v>
      </c>
      <c r="E12739">
        <v>1.7999999999999999E-2</v>
      </c>
    </row>
    <row r="12740" spans="1:5">
      <c r="A12740">
        <v>19721011</v>
      </c>
      <c r="B12740">
        <v>-0.46</v>
      </c>
      <c r="C12740">
        <v>-0.2</v>
      </c>
      <c r="D12740">
        <v>0.13</v>
      </c>
      <c r="E12740">
        <v>1.7999999999999999E-2</v>
      </c>
    </row>
    <row r="12741" spans="1:5">
      <c r="A12741">
        <v>19721012</v>
      </c>
      <c r="B12741">
        <v>-0.84</v>
      </c>
      <c r="C12741">
        <v>-0.15</v>
      </c>
      <c r="D12741">
        <v>0.41</v>
      </c>
      <c r="E12741">
        <v>1.7999999999999999E-2</v>
      </c>
    </row>
    <row r="12742" spans="1:5">
      <c r="A12742">
        <v>19721013</v>
      </c>
      <c r="B12742">
        <v>-0.68</v>
      </c>
      <c r="C12742">
        <v>0.15</v>
      </c>
      <c r="D12742">
        <v>0.18</v>
      </c>
      <c r="E12742">
        <v>1.7999999999999999E-2</v>
      </c>
    </row>
    <row r="12743" spans="1:5">
      <c r="A12743">
        <v>19721016</v>
      </c>
      <c r="B12743">
        <v>-1.05</v>
      </c>
      <c r="C12743">
        <v>0.24</v>
      </c>
      <c r="D12743">
        <v>0.19</v>
      </c>
      <c r="E12743">
        <v>1.7999999999999999E-2</v>
      </c>
    </row>
    <row r="12744" spans="1:5">
      <c r="A12744">
        <v>19721017</v>
      </c>
      <c r="B12744">
        <v>0.6</v>
      </c>
      <c r="C12744">
        <v>-0.56999999999999995</v>
      </c>
      <c r="D12744">
        <v>0.28000000000000003</v>
      </c>
      <c r="E12744">
        <v>1.7999999999999999E-2</v>
      </c>
    </row>
    <row r="12745" spans="1:5">
      <c r="A12745">
        <v>19721018</v>
      </c>
      <c r="B12745">
        <v>0.56999999999999995</v>
      </c>
      <c r="C12745">
        <v>-0.28000000000000003</v>
      </c>
      <c r="D12745">
        <v>-0.17</v>
      </c>
      <c r="E12745">
        <v>1.7999999999999999E-2</v>
      </c>
    </row>
    <row r="12746" spans="1:5">
      <c r="A12746">
        <v>19721019</v>
      </c>
      <c r="B12746">
        <v>-0.12</v>
      </c>
      <c r="C12746">
        <v>-0.13</v>
      </c>
      <c r="D12746">
        <v>-0.13</v>
      </c>
      <c r="E12746">
        <v>1.7999999999999999E-2</v>
      </c>
    </row>
    <row r="12747" spans="1:5">
      <c r="A12747">
        <v>19721020</v>
      </c>
      <c r="B12747">
        <v>1.02</v>
      </c>
      <c r="C12747">
        <v>-0.37</v>
      </c>
      <c r="D12747">
        <v>-0.26</v>
      </c>
      <c r="E12747">
        <v>1.7999999999999999E-2</v>
      </c>
    </row>
    <row r="12748" spans="1:5">
      <c r="A12748">
        <v>19721023</v>
      </c>
      <c r="B12748">
        <v>0.95</v>
      </c>
      <c r="C12748">
        <v>-0.14000000000000001</v>
      </c>
      <c r="D12748">
        <v>-0.19</v>
      </c>
      <c r="E12748">
        <v>1.7999999999999999E-2</v>
      </c>
    </row>
    <row r="12749" spans="1:5">
      <c r="A12749">
        <v>19721024</v>
      </c>
      <c r="B12749">
        <v>0.31</v>
      </c>
      <c r="C12749">
        <v>-0.2</v>
      </c>
      <c r="D12749">
        <v>-0.1</v>
      </c>
      <c r="E12749">
        <v>1.7999999999999999E-2</v>
      </c>
    </row>
    <row r="12750" spans="1:5">
      <c r="A12750">
        <v>19721025</v>
      </c>
      <c r="B12750">
        <v>-0.04</v>
      </c>
      <c r="C12750">
        <v>-0.05</v>
      </c>
      <c r="D12750">
        <v>0.12</v>
      </c>
      <c r="E12750">
        <v>1.7999999999999999E-2</v>
      </c>
    </row>
    <row r="12751" spans="1:5">
      <c r="A12751">
        <v>19721026</v>
      </c>
      <c r="B12751">
        <v>0.34</v>
      </c>
      <c r="C12751">
        <v>0.11</v>
      </c>
      <c r="D12751">
        <v>-0.06</v>
      </c>
      <c r="E12751">
        <v>1.7999999999999999E-2</v>
      </c>
    </row>
    <row r="12752" spans="1:5">
      <c r="A12752">
        <v>19721027</v>
      </c>
      <c r="B12752">
        <v>-0.28999999999999998</v>
      </c>
      <c r="C12752">
        <v>0.3</v>
      </c>
      <c r="D12752">
        <v>-0.16</v>
      </c>
      <c r="E12752">
        <v>1.7999999999999999E-2</v>
      </c>
    </row>
    <row r="12753" spans="1:5">
      <c r="A12753">
        <v>19721030</v>
      </c>
      <c r="B12753">
        <v>-0.04</v>
      </c>
      <c r="C12753">
        <v>-7.0000000000000007E-2</v>
      </c>
      <c r="D12753">
        <v>-0.04</v>
      </c>
      <c r="E12753">
        <v>1.7999999999999999E-2</v>
      </c>
    </row>
    <row r="12754" spans="1:5">
      <c r="A12754">
        <v>19721031</v>
      </c>
      <c r="B12754">
        <v>0.94</v>
      </c>
      <c r="C12754">
        <v>-0.3</v>
      </c>
      <c r="D12754">
        <v>-0.26</v>
      </c>
      <c r="E12754">
        <v>1.7999999999999999E-2</v>
      </c>
    </row>
    <row r="12755" spans="1:5">
      <c r="A12755">
        <v>19721101</v>
      </c>
      <c r="B12755">
        <v>1.02</v>
      </c>
      <c r="C12755">
        <v>-0.36</v>
      </c>
      <c r="D12755">
        <v>-0.15</v>
      </c>
      <c r="E12755">
        <v>1.9E-2</v>
      </c>
    </row>
    <row r="12756" spans="1:5">
      <c r="A12756">
        <v>19721102</v>
      </c>
      <c r="B12756">
        <v>0.47</v>
      </c>
      <c r="C12756">
        <v>-0.32</v>
      </c>
      <c r="D12756">
        <v>0.11</v>
      </c>
      <c r="E12756">
        <v>1.9E-2</v>
      </c>
    </row>
    <row r="12757" spans="1:5">
      <c r="A12757">
        <v>19721103</v>
      </c>
      <c r="B12757">
        <v>0.84</v>
      </c>
      <c r="C12757">
        <v>-0.15</v>
      </c>
      <c r="D12757">
        <v>0.16</v>
      </c>
      <c r="E12757">
        <v>1.9E-2</v>
      </c>
    </row>
    <row r="12758" spans="1:5">
      <c r="A12758">
        <v>19721106</v>
      </c>
      <c r="B12758">
        <v>-0.17</v>
      </c>
      <c r="C12758">
        <v>0.11</v>
      </c>
      <c r="D12758">
        <v>0.54</v>
      </c>
      <c r="E12758">
        <v>1.9E-2</v>
      </c>
    </row>
    <row r="12759" spans="1:5">
      <c r="A12759">
        <v>19721108</v>
      </c>
      <c r="B12759">
        <v>-0.49</v>
      </c>
      <c r="C12759">
        <v>0</v>
      </c>
      <c r="D12759">
        <v>0.41</v>
      </c>
      <c r="E12759">
        <v>1.9E-2</v>
      </c>
    </row>
    <row r="12760" spans="1:5">
      <c r="A12760">
        <v>19721109</v>
      </c>
      <c r="B12760">
        <v>0.06</v>
      </c>
      <c r="C12760">
        <v>-0.37</v>
      </c>
      <c r="D12760">
        <v>0.63</v>
      </c>
      <c r="E12760">
        <v>1.9E-2</v>
      </c>
    </row>
    <row r="12761" spans="1:5">
      <c r="A12761">
        <v>19721110</v>
      </c>
      <c r="B12761">
        <v>0.3</v>
      </c>
      <c r="C12761">
        <v>0.06</v>
      </c>
      <c r="D12761">
        <v>0.59</v>
      </c>
      <c r="E12761">
        <v>1.9E-2</v>
      </c>
    </row>
    <row r="12762" spans="1:5">
      <c r="A12762">
        <v>19721113</v>
      </c>
      <c r="B12762">
        <v>0.09</v>
      </c>
      <c r="C12762">
        <v>-0.31</v>
      </c>
      <c r="D12762">
        <v>0.43</v>
      </c>
      <c r="E12762">
        <v>1.9E-2</v>
      </c>
    </row>
    <row r="12763" spans="1:5">
      <c r="A12763">
        <v>19721114</v>
      </c>
      <c r="B12763">
        <v>0.83</v>
      </c>
      <c r="C12763">
        <v>-0.68</v>
      </c>
      <c r="D12763">
        <v>0.06</v>
      </c>
      <c r="E12763">
        <v>1.9E-2</v>
      </c>
    </row>
    <row r="12764" spans="1:5">
      <c r="A12764">
        <v>19721115</v>
      </c>
      <c r="B12764">
        <v>-0.34</v>
      </c>
      <c r="C12764">
        <v>0.21</v>
      </c>
      <c r="D12764">
        <v>0.01</v>
      </c>
      <c r="E12764">
        <v>1.9E-2</v>
      </c>
    </row>
    <row r="12765" spans="1:5">
      <c r="A12765">
        <v>19721116</v>
      </c>
      <c r="B12765">
        <v>0.5</v>
      </c>
      <c r="C12765">
        <v>-0.25</v>
      </c>
      <c r="D12765">
        <v>0.02</v>
      </c>
      <c r="E12765">
        <v>1.9E-2</v>
      </c>
    </row>
    <row r="12766" spans="1:5">
      <c r="A12766">
        <v>19721117</v>
      </c>
      <c r="B12766">
        <v>0.31</v>
      </c>
      <c r="C12766">
        <v>0</v>
      </c>
      <c r="D12766">
        <v>0.31</v>
      </c>
      <c r="E12766">
        <v>1.9E-2</v>
      </c>
    </row>
    <row r="12767" spans="1:5">
      <c r="A12767">
        <v>19721120</v>
      </c>
      <c r="B12767">
        <v>0.01</v>
      </c>
      <c r="C12767">
        <v>7.0000000000000007E-2</v>
      </c>
      <c r="D12767">
        <v>0.34</v>
      </c>
      <c r="E12767">
        <v>1.9E-2</v>
      </c>
    </row>
    <row r="12768" spans="1:5">
      <c r="A12768">
        <v>19721121</v>
      </c>
      <c r="B12768">
        <v>0.46</v>
      </c>
      <c r="C12768">
        <v>-0.04</v>
      </c>
      <c r="D12768">
        <v>0.26</v>
      </c>
      <c r="E12768">
        <v>1.9E-2</v>
      </c>
    </row>
    <row r="12769" spans="1:5">
      <c r="A12769">
        <v>19721122</v>
      </c>
      <c r="B12769">
        <v>0.59</v>
      </c>
      <c r="C12769">
        <v>-0.06</v>
      </c>
      <c r="D12769">
        <v>0.28999999999999998</v>
      </c>
      <c r="E12769">
        <v>1.9E-2</v>
      </c>
    </row>
    <row r="12770" spans="1:5">
      <c r="A12770">
        <v>19721124</v>
      </c>
      <c r="B12770">
        <v>0.27</v>
      </c>
      <c r="C12770">
        <v>-0.32</v>
      </c>
      <c r="D12770">
        <v>0.83</v>
      </c>
      <c r="E12770">
        <v>1.9E-2</v>
      </c>
    </row>
    <row r="12771" spans="1:5">
      <c r="A12771">
        <v>19721127</v>
      </c>
      <c r="B12771">
        <v>-0.38</v>
      </c>
      <c r="C12771">
        <v>0.04</v>
      </c>
      <c r="D12771">
        <v>0.25</v>
      </c>
      <c r="E12771">
        <v>1.9E-2</v>
      </c>
    </row>
    <row r="12772" spans="1:5">
      <c r="A12772">
        <v>19721128</v>
      </c>
      <c r="B12772">
        <v>-0.19</v>
      </c>
      <c r="C12772">
        <v>0.51</v>
      </c>
      <c r="D12772">
        <v>0.25</v>
      </c>
      <c r="E12772">
        <v>1.9E-2</v>
      </c>
    </row>
    <row r="12773" spans="1:5">
      <c r="A12773">
        <v>19721129</v>
      </c>
      <c r="B12773">
        <v>0.02</v>
      </c>
      <c r="C12773">
        <v>0.22</v>
      </c>
      <c r="D12773">
        <v>-0.2</v>
      </c>
      <c r="E12773">
        <v>1.9E-2</v>
      </c>
    </row>
    <row r="12774" spans="1:5">
      <c r="A12774">
        <v>19721130</v>
      </c>
      <c r="B12774">
        <v>0.26</v>
      </c>
      <c r="C12774">
        <v>0.59</v>
      </c>
      <c r="D12774">
        <v>-0.48</v>
      </c>
      <c r="E12774">
        <v>1.9E-2</v>
      </c>
    </row>
    <row r="12775" spans="1:5">
      <c r="A12775">
        <v>19721201</v>
      </c>
      <c r="B12775">
        <v>0.65</v>
      </c>
      <c r="C12775">
        <v>0.3</v>
      </c>
      <c r="D12775">
        <v>-0.21</v>
      </c>
      <c r="E12775">
        <v>0.02</v>
      </c>
    </row>
    <row r="12776" spans="1:5">
      <c r="A12776">
        <v>19721204</v>
      </c>
      <c r="B12776">
        <v>0.31</v>
      </c>
      <c r="C12776">
        <v>0.28999999999999998</v>
      </c>
      <c r="D12776">
        <v>-0.26</v>
      </c>
      <c r="E12776">
        <v>0.02</v>
      </c>
    </row>
    <row r="12777" spans="1:5">
      <c r="A12777">
        <v>19721205</v>
      </c>
      <c r="B12777">
        <v>-0.21</v>
      </c>
      <c r="C12777">
        <v>-0.06</v>
      </c>
      <c r="D12777">
        <v>-0.05</v>
      </c>
      <c r="E12777">
        <v>0.02</v>
      </c>
    </row>
    <row r="12778" spans="1:5">
      <c r="A12778">
        <v>19721206</v>
      </c>
      <c r="B12778">
        <v>0.32</v>
      </c>
      <c r="C12778">
        <v>0.15</v>
      </c>
      <c r="D12778">
        <v>-0.13</v>
      </c>
      <c r="E12778">
        <v>0.02</v>
      </c>
    </row>
    <row r="12779" spans="1:5">
      <c r="A12779">
        <v>19721207</v>
      </c>
      <c r="B12779">
        <v>0.41</v>
      </c>
      <c r="C12779">
        <v>-0.18</v>
      </c>
      <c r="D12779">
        <v>-0.32</v>
      </c>
      <c r="E12779">
        <v>0.02</v>
      </c>
    </row>
    <row r="12780" spans="1:5">
      <c r="A12780">
        <v>19721208</v>
      </c>
      <c r="B12780">
        <v>0.19</v>
      </c>
      <c r="C12780">
        <v>7.0000000000000007E-2</v>
      </c>
      <c r="D12780">
        <v>-0.7</v>
      </c>
      <c r="E12780">
        <v>0.02</v>
      </c>
    </row>
    <row r="12781" spans="1:5">
      <c r="A12781">
        <v>19721211</v>
      </c>
      <c r="B12781">
        <v>0.19</v>
      </c>
      <c r="C12781">
        <v>-0.17</v>
      </c>
      <c r="D12781">
        <v>-0.22</v>
      </c>
      <c r="E12781">
        <v>0.02</v>
      </c>
    </row>
    <row r="12782" spans="1:5">
      <c r="A12782">
        <v>19721212</v>
      </c>
      <c r="B12782">
        <v>-0.41</v>
      </c>
      <c r="C12782">
        <v>-0.33</v>
      </c>
      <c r="D12782">
        <v>0.19</v>
      </c>
      <c r="E12782">
        <v>0.02</v>
      </c>
    </row>
    <row r="12783" spans="1:5">
      <c r="A12783">
        <v>19721213</v>
      </c>
      <c r="B12783">
        <v>-0.19</v>
      </c>
      <c r="C12783">
        <v>-0.53</v>
      </c>
      <c r="D12783">
        <v>0.08</v>
      </c>
      <c r="E12783">
        <v>0.02</v>
      </c>
    </row>
    <row r="12784" spans="1:5">
      <c r="A12784">
        <v>19721214</v>
      </c>
      <c r="B12784">
        <v>-0.33</v>
      </c>
      <c r="C12784">
        <v>-0.31</v>
      </c>
      <c r="D12784">
        <v>0.1</v>
      </c>
      <c r="E12784">
        <v>0.02</v>
      </c>
    </row>
    <row r="12785" spans="1:5">
      <c r="A12785">
        <v>19721215</v>
      </c>
      <c r="B12785">
        <v>0.05</v>
      </c>
      <c r="C12785">
        <v>-0.04</v>
      </c>
      <c r="D12785">
        <v>-0.26</v>
      </c>
      <c r="E12785">
        <v>0.02</v>
      </c>
    </row>
    <row r="12786" spans="1:5">
      <c r="A12786">
        <v>19721218</v>
      </c>
      <c r="B12786">
        <v>-1.08</v>
      </c>
      <c r="C12786">
        <v>-0.02</v>
      </c>
      <c r="D12786">
        <v>-0.04</v>
      </c>
      <c r="E12786">
        <v>0.02</v>
      </c>
    </row>
    <row r="12787" spans="1:5">
      <c r="A12787">
        <v>19721219</v>
      </c>
      <c r="B12787">
        <v>-0.41</v>
      </c>
      <c r="C12787">
        <v>-0.03</v>
      </c>
      <c r="D12787">
        <v>-0.02</v>
      </c>
      <c r="E12787">
        <v>0.02</v>
      </c>
    </row>
    <row r="12788" spans="1:5">
      <c r="A12788">
        <v>19721220</v>
      </c>
      <c r="B12788">
        <v>-0.36</v>
      </c>
      <c r="C12788">
        <v>-0.18</v>
      </c>
      <c r="D12788">
        <v>0.04</v>
      </c>
      <c r="E12788">
        <v>0.02</v>
      </c>
    </row>
    <row r="12789" spans="1:5">
      <c r="A12789">
        <v>19721221</v>
      </c>
      <c r="B12789">
        <v>-0.66</v>
      </c>
      <c r="C12789">
        <v>0.13</v>
      </c>
      <c r="D12789">
        <v>0.04</v>
      </c>
      <c r="E12789">
        <v>0.02</v>
      </c>
    </row>
    <row r="12790" spans="1:5">
      <c r="A12790">
        <v>19721222</v>
      </c>
      <c r="B12790">
        <v>0.54</v>
      </c>
      <c r="C12790">
        <v>-0.18</v>
      </c>
      <c r="D12790">
        <v>0.06</v>
      </c>
      <c r="E12790">
        <v>0.02</v>
      </c>
    </row>
    <row r="12791" spans="1:5">
      <c r="A12791">
        <v>19721226</v>
      </c>
      <c r="B12791">
        <v>0.21</v>
      </c>
      <c r="C12791">
        <v>-0.45</v>
      </c>
      <c r="D12791">
        <v>0.1</v>
      </c>
      <c r="E12791">
        <v>0.02</v>
      </c>
    </row>
    <row r="12792" spans="1:5">
      <c r="A12792">
        <v>19721227</v>
      </c>
      <c r="B12792">
        <v>0.4</v>
      </c>
      <c r="C12792">
        <v>-0.6</v>
      </c>
      <c r="D12792">
        <v>-0.19</v>
      </c>
      <c r="E12792">
        <v>0.02</v>
      </c>
    </row>
    <row r="12793" spans="1:5">
      <c r="A12793">
        <v>19721229</v>
      </c>
      <c r="B12793">
        <v>1.0900000000000001</v>
      </c>
      <c r="C12793">
        <v>0.26</v>
      </c>
      <c r="D12793">
        <v>-0.5</v>
      </c>
      <c r="E12793">
        <v>0.02</v>
      </c>
    </row>
    <row r="12794" spans="1:5">
      <c r="A12794">
        <v>19730102</v>
      </c>
      <c r="B12794">
        <v>0.87</v>
      </c>
      <c r="C12794">
        <v>0.88</v>
      </c>
      <c r="D12794">
        <v>-0.02</v>
      </c>
      <c r="E12794">
        <v>2.1000000000000001E-2</v>
      </c>
    </row>
    <row r="12795" spans="1:5">
      <c r="A12795">
        <v>19730103</v>
      </c>
      <c r="B12795">
        <v>0.35</v>
      </c>
      <c r="C12795">
        <v>0.18</v>
      </c>
      <c r="D12795">
        <v>0.13</v>
      </c>
      <c r="E12795">
        <v>2.1000000000000001E-2</v>
      </c>
    </row>
    <row r="12796" spans="1:5">
      <c r="A12796">
        <v>19730104</v>
      </c>
      <c r="B12796">
        <v>-0.23</v>
      </c>
      <c r="C12796">
        <v>0.11</v>
      </c>
      <c r="D12796">
        <v>0.15</v>
      </c>
      <c r="E12796">
        <v>2.1000000000000001E-2</v>
      </c>
    </row>
    <row r="12797" spans="1:5">
      <c r="A12797">
        <v>19730105</v>
      </c>
      <c r="B12797">
        <v>0.3</v>
      </c>
      <c r="C12797">
        <v>0</v>
      </c>
      <c r="D12797">
        <v>-0.09</v>
      </c>
      <c r="E12797">
        <v>2.1000000000000001E-2</v>
      </c>
    </row>
    <row r="12798" spans="1:5">
      <c r="A12798">
        <v>19730108</v>
      </c>
      <c r="B12798">
        <v>-0.03</v>
      </c>
      <c r="C12798">
        <v>-0.13</v>
      </c>
      <c r="D12798">
        <v>0.31</v>
      </c>
      <c r="E12798">
        <v>2.1000000000000001E-2</v>
      </c>
    </row>
    <row r="12799" spans="1:5">
      <c r="A12799">
        <v>19730109</v>
      </c>
      <c r="B12799">
        <v>-0.09</v>
      </c>
      <c r="C12799">
        <v>-0.21</v>
      </c>
      <c r="D12799">
        <v>0.32</v>
      </c>
      <c r="E12799">
        <v>2.1000000000000001E-2</v>
      </c>
    </row>
    <row r="12800" spans="1:5">
      <c r="A12800">
        <v>19730110</v>
      </c>
      <c r="B12800">
        <v>-0.26</v>
      </c>
      <c r="C12800">
        <v>-0.27</v>
      </c>
      <c r="D12800">
        <v>0.61</v>
      </c>
      <c r="E12800">
        <v>2.1000000000000001E-2</v>
      </c>
    </row>
    <row r="12801" spans="1:5">
      <c r="A12801">
        <v>19730111</v>
      </c>
      <c r="B12801">
        <v>0.55000000000000004</v>
      </c>
      <c r="C12801">
        <v>-0.53</v>
      </c>
      <c r="D12801">
        <v>0.04</v>
      </c>
      <c r="E12801">
        <v>2.1000000000000001E-2</v>
      </c>
    </row>
    <row r="12802" spans="1:5">
      <c r="A12802">
        <v>19730112</v>
      </c>
      <c r="B12802">
        <v>-0.85</v>
      </c>
      <c r="C12802">
        <v>-0.44</v>
      </c>
      <c r="D12802">
        <v>0.08</v>
      </c>
      <c r="E12802">
        <v>2.1000000000000001E-2</v>
      </c>
    </row>
    <row r="12803" spans="1:5">
      <c r="A12803">
        <v>19730115</v>
      </c>
      <c r="B12803">
        <v>-0.84</v>
      </c>
      <c r="C12803">
        <v>-0.3</v>
      </c>
      <c r="D12803">
        <v>0.26</v>
      </c>
      <c r="E12803">
        <v>2.1000000000000001E-2</v>
      </c>
    </row>
    <row r="12804" spans="1:5">
      <c r="A12804">
        <v>19730116</v>
      </c>
      <c r="B12804">
        <v>-0.36</v>
      </c>
      <c r="C12804">
        <v>-0.25</v>
      </c>
      <c r="D12804">
        <v>-0.02</v>
      </c>
      <c r="E12804">
        <v>2.1000000000000001E-2</v>
      </c>
    </row>
    <row r="12805" spans="1:5">
      <c r="A12805">
        <v>19730117</v>
      </c>
      <c r="B12805">
        <v>0.37</v>
      </c>
      <c r="C12805">
        <v>-0.22</v>
      </c>
      <c r="D12805">
        <v>0.14000000000000001</v>
      </c>
      <c r="E12805">
        <v>2.1000000000000001E-2</v>
      </c>
    </row>
    <row r="12806" spans="1:5">
      <c r="A12806">
        <v>19730118</v>
      </c>
      <c r="B12806">
        <v>0.13</v>
      </c>
      <c r="C12806">
        <v>-0.22</v>
      </c>
      <c r="D12806">
        <v>-0.08</v>
      </c>
      <c r="E12806">
        <v>2.1000000000000001E-2</v>
      </c>
    </row>
    <row r="12807" spans="1:5">
      <c r="A12807">
        <v>19730119</v>
      </c>
      <c r="B12807">
        <v>-0.19</v>
      </c>
      <c r="C12807">
        <v>-0.22</v>
      </c>
      <c r="D12807">
        <v>-0.46</v>
      </c>
      <c r="E12807">
        <v>2.1000000000000001E-2</v>
      </c>
    </row>
    <row r="12808" spans="1:5">
      <c r="A12808">
        <v>19730122</v>
      </c>
      <c r="B12808">
        <v>-0.53</v>
      </c>
      <c r="C12808">
        <v>-0.09</v>
      </c>
      <c r="D12808">
        <v>0.09</v>
      </c>
      <c r="E12808">
        <v>2.1000000000000001E-2</v>
      </c>
    </row>
    <row r="12809" spans="1:5">
      <c r="A12809">
        <v>19730123</v>
      </c>
      <c r="B12809">
        <v>-0.16</v>
      </c>
      <c r="C12809">
        <v>-0.36</v>
      </c>
      <c r="D12809">
        <v>-0.04</v>
      </c>
      <c r="E12809">
        <v>2.1000000000000001E-2</v>
      </c>
    </row>
    <row r="12810" spans="1:5">
      <c r="A12810">
        <v>19730124</v>
      </c>
      <c r="B12810">
        <v>-1.39</v>
      </c>
      <c r="C12810">
        <v>-0.24</v>
      </c>
      <c r="D12810">
        <v>0.13</v>
      </c>
      <c r="E12810">
        <v>2.1000000000000001E-2</v>
      </c>
    </row>
    <row r="12811" spans="1:5">
      <c r="A12811">
        <v>19730126</v>
      </c>
      <c r="B12811">
        <v>-0.37</v>
      </c>
      <c r="C12811">
        <v>-0.51</v>
      </c>
      <c r="D12811">
        <v>0.28999999999999998</v>
      </c>
      <c r="E12811">
        <v>2.1000000000000001E-2</v>
      </c>
    </row>
    <row r="12812" spans="1:5">
      <c r="A12812">
        <v>19730129</v>
      </c>
      <c r="B12812">
        <v>-0.51</v>
      </c>
      <c r="C12812">
        <v>-0.19</v>
      </c>
      <c r="D12812">
        <v>0.23</v>
      </c>
      <c r="E12812">
        <v>2.1000000000000001E-2</v>
      </c>
    </row>
    <row r="12813" spans="1:5">
      <c r="A12813">
        <v>19730130</v>
      </c>
      <c r="B12813">
        <v>-0.17</v>
      </c>
      <c r="C12813">
        <v>-0.36</v>
      </c>
      <c r="D12813">
        <v>0.26</v>
      </c>
      <c r="E12813">
        <v>2.1000000000000001E-2</v>
      </c>
    </row>
    <row r="12814" spans="1:5">
      <c r="A12814">
        <v>19730131</v>
      </c>
      <c r="B12814">
        <v>0.12</v>
      </c>
      <c r="C12814">
        <v>-0.28999999999999998</v>
      </c>
      <c r="D12814">
        <v>0.45</v>
      </c>
      <c r="E12814">
        <v>2.1000000000000001E-2</v>
      </c>
    </row>
    <row r="12815" spans="1:5">
      <c r="A12815">
        <v>19730201</v>
      </c>
      <c r="B12815">
        <v>-1.1599999999999999</v>
      </c>
      <c r="C12815">
        <v>-0.16</v>
      </c>
      <c r="D12815">
        <v>0.16</v>
      </c>
      <c r="E12815">
        <v>2.1999999999999999E-2</v>
      </c>
    </row>
    <row r="12816" spans="1:5">
      <c r="A12816">
        <v>19730202</v>
      </c>
      <c r="B12816">
        <v>-0.41</v>
      </c>
      <c r="C12816">
        <v>-0.06</v>
      </c>
      <c r="D12816">
        <v>-0.08</v>
      </c>
      <c r="E12816">
        <v>2.1999999999999999E-2</v>
      </c>
    </row>
    <row r="12817" spans="1:5">
      <c r="A12817">
        <v>19730205</v>
      </c>
      <c r="B12817">
        <v>-0.19</v>
      </c>
      <c r="C12817">
        <v>-0.27</v>
      </c>
      <c r="D12817">
        <v>-0.12</v>
      </c>
      <c r="E12817">
        <v>2.1999999999999999E-2</v>
      </c>
    </row>
    <row r="12818" spans="1:5">
      <c r="A12818">
        <v>19730206</v>
      </c>
      <c r="B12818">
        <v>0.19</v>
      </c>
      <c r="C12818">
        <v>-0.32</v>
      </c>
      <c r="D12818">
        <v>-0.17</v>
      </c>
      <c r="E12818">
        <v>2.1999999999999999E-2</v>
      </c>
    </row>
    <row r="12819" spans="1:5">
      <c r="A12819">
        <v>19730207</v>
      </c>
      <c r="B12819">
        <v>-0.77</v>
      </c>
      <c r="C12819">
        <v>0.09</v>
      </c>
      <c r="D12819">
        <v>-0.16</v>
      </c>
      <c r="E12819">
        <v>2.1999999999999999E-2</v>
      </c>
    </row>
    <row r="12820" spans="1:5">
      <c r="A12820">
        <v>19730208</v>
      </c>
      <c r="B12820">
        <v>-0.44</v>
      </c>
      <c r="C12820">
        <v>0.01</v>
      </c>
      <c r="D12820">
        <v>-0.44</v>
      </c>
      <c r="E12820">
        <v>2.1999999999999999E-2</v>
      </c>
    </row>
    <row r="12821" spans="1:5">
      <c r="A12821">
        <v>19730209</v>
      </c>
      <c r="B12821">
        <v>1.35</v>
      </c>
      <c r="C12821">
        <v>-0.18</v>
      </c>
      <c r="D12821">
        <v>-0.41</v>
      </c>
      <c r="E12821">
        <v>2.1999999999999999E-2</v>
      </c>
    </row>
    <row r="12822" spans="1:5">
      <c r="A12822">
        <v>19730212</v>
      </c>
      <c r="B12822">
        <v>1.07</v>
      </c>
      <c r="C12822">
        <v>-0.14000000000000001</v>
      </c>
      <c r="D12822">
        <v>-0.23</v>
      </c>
      <c r="E12822">
        <v>2.1999999999999999E-2</v>
      </c>
    </row>
    <row r="12823" spans="1:5">
      <c r="A12823">
        <v>19730213</v>
      </c>
      <c r="B12823">
        <v>0.51</v>
      </c>
      <c r="C12823">
        <v>-0.32</v>
      </c>
      <c r="D12823">
        <v>-0.01</v>
      </c>
      <c r="E12823">
        <v>2.1999999999999999E-2</v>
      </c>
    </row>
    <row r="12824" spans="1:5">
      <c r="A12824">
        <v>19730214</v>
      </c>
      <c r="B12824">
        <v>-1.41</v>
      </c>
      <c r="C12824">
        <v>0.11</v>
      </c>
      <c r="D12824">
        <v>0.43</v>
      </c>
      <c r="E12824">
        <v>2.1999999999999999E-2</v>
      </c>
    </row>
    <row r="12825" spans="1:5">
      <c r="A12825">
        <v>19730215</v>
      </c>
      <c r="B12825">
        <v>-0.69</v>
      </c>
      <c r="C12825">
        <v>-0.11</v>
      </c>
      <c r="D12825">
        <v>0.16</v>
      </c>
      <c r="E12825">
        <v>2.1999999999999999E-2</v>
      </c>
    </row>
    <row r="12826" spans="1:5">
      <c r="A12826">
        <v>19730216</v>
      </c>
      <c r="B12826">
        <v>0.36</v>
      </c>
      <c r="C12826">
        <v>-0.42</v>
      </c>
      <c r="D12826">
        <v>0.18</v>
      </c>
      <c r="E12826">
        <v>2.1999999999999999E-2</v>
      </c>
    </row>
    <row r="12827" spans="1:5">
      <c r="A12827">
        <v>19730220</v>
      </c>
      <c r="B12827">
        <v>0.25</v>
      </c>
      <c r="C12827">
        <v>-0.47</v>
      </c>
      <c r="D12827">
        <v>0.4</v>
      </c>
      <c r="E12827">
        <v>2.1999999999999999E-2</v>
      </c>
    </row>
    <row r="12828" spans="1:5">
      <c r="A12828">
        <v>19730221</v>
      </c>
      <c r="B12828">
        <v>-0.74</v>
      </c>
      <c r="C12828">
        <v>-0.39</v>
      </c>
      <c r="D12828">
        <v>0.55000000000000004</v>
      </c>
      <c r="E12828">
        <v>2.1999999999999999E-2</v>
      </c>
    </row>
    <row r="12829" spans="1:5">
      <c r="A12829">
        <v>19730222</v>
      </c>
      <c r="B12829">
        <v>-0.3</v>
      </c>
      <c r="C12829">
        <v>-0.38</v>
      </c>
      <c r="D12829">
        <v>0.23</v>
      </c>
      <c r="E12829">
        <v>2.1999999999999999E-2</v>
      </c>
    </row>
    <row r="12830" spans="1:5">
      <c r="A12830">
        <v>19730223</v>
      </c>
      <c r="B12830">
        <v>-1.08</v>
      </c>
      <c r="C12830">
        <v>-0.18</v>
      </c>
      <c r="D12830">
        <v>0.54</v>
      </c>
      <c r="E12830">
        <v>2.1999999999999999E-2</v>
      </c>
    </row>
    <row r="12831" spans="1:5">
      <c r="A12831">
        <v>19730226</v>
      </c>
      <c r="B12831">
        <v>-0.88</v>
      </c>
      <c r="C12831">
        <v>-0.53</v>
      </c>
      <c r="D12831">
        <v>0.59</v>
      </c>
      <c r="E12831">
        <v>2.1999999999999999E-2</v>
      </c>
    </row>
    <row r="12832" spans="1:5">
      <c r="A12832">
        <v>19730227</v>
      </c>
      <c r="B12832">
        <v>-1.1499999999999999</v>
      </c>
      <c r="C12832">
        <v>-0.19</v>
      </c>
      <c r="D12832">
        <v>0.65</v>
      </c>
      <c r="E12832">
        <v>2.1999999999999999E-2</v>
      </c>
    </row>
    <row r="12833" spans="1:5">
      <c r="A12833">
        <v>19730228</v>
      </c>
      <c r="B12833">
        <v>0.62</v>
      </c>
      <c r="C12833">
        <v>-0.35</v>
      </c>
      <c r="D12833">
        <v>-0.4</v>
      </c>
      <c r="E12833">
        <v>2.1999999999999999E-2</v>
      </c>
    </row>
    <row r="12834" spans="1:5">
      <c r="A12834">
        <v>19730301</v>
      </c>
      <c r="B12834">
        <v>-0.7</v>
      </c>
      <c r="C12834">
        <v>0.04</v>
      </c>
      <c r="D12834">
        <v>0.46</v>
      </c>
      <c r="E12834">
        <v>2.1000000000000001E-2</v>
      </c>
    </row>
    <row r="12835" spans="1:5">
      <c r="A12835">
        <v>19730302</v>
      </c>
      <c r="B12835">
        <v>0.86</v>
      </c>
      <c r="C12835">
        <v>-0.82</v>
      </c>
      <c r="D12835">
        <v>-0.16</v>
      </c>
      <c r="E12835">
        <v>2.1000000000000001E-2</v>
      </c>
    </row>
    <row r="12836" spans="1:5">
      <c r="A12836">
        <v>19730305</v>
      </c>
      <c r="B12836">
        <v>0.37</v>
      </c>
      <c r="C12836">
        <v>0.06</v>
      </c>
      <c r="D12836">
        <v>-0.46</v>
      </c>
      <c r="E12836">
        <v>2.1000000000000001E-2</v>
      </c>
    </row>
    <row r="12837" spans="1:5">
      <c r="A12837">
        <v>19730306</v>
      </c>
      <c r="B12837">
        <v>1.26</v>
      </c>
      <c r="C12837">
        <v>-0.19</v>
      </c>
      <c r="D12837">
        <v>-0.23</v>
      </c>
      <c r="E12837">
        <v>2.1000000000000001E-2</v>
      </c>
    </row>
    <row r="12838" spans="1:5">
      <c r="A12838">
        <v>19730307</v>
      </c>
      <c r="B12838">
        <v>0.37</v>
      </c>
      <c r="C12838">
        <v>0.28999999999999998</v>
      </c>
      <c r="D12838">
        <v>-0.38</v>
      </c>
      <c r="E12838">
        <v>2.1000000000000001E-2</v>
      </c>
    </row>
    <row r="12839" spans="1:5">
      <c r="A12839">
        <v>19730308</v>
      </c>
      <c r="B12839">
        <v>-0.21</v>
      </c>
      <c r="C12839">
        <v>0.09</v>
      </c>
      <c r="D12839">
        <v>0.21</v>
      </c>
      <c r="E12839">
        <v>2.1000000000000001E-2</v>
      </c>
    </row>
    <row r="12840" spans="1:5">
      <c r="A12840">
        <v>19730309</v>
      </c>
      <c r="B12840">
        <v>-0.36</v>
      </c>
      <c r="C12840">
        <v>0.17</v>
      </c>
      <c r="D12840">
        <v>7.0000000000000007E-2</v>
      </c>
      <c r="E12840">
        <v>2.1000000000000001E-2</v>
      </c>
    </row>
    <row r="12841" spans="1:5">
      <c r="A12841">
        <v>19730312</v>
      </c>
      <c r="B12841">
        <v>-0.03</v>
      </c>
      <c r="C12841">
        <v>-0.19</v>
      </c>
      <c r="D12841">
        <v>0.17</v>
      </c>
      <c r="E12841">
        <v>2.1000000000000001E-2</v>
      </c>
    </row>
    <row r="12842" spans="1:5">
      <c r="A12842">
        <v>19730313</v>
      </c>
      <c r="B12842">
        <v>0.42</v>
      </c>
      <c r="C12842">
        <v>-0.55000000000000004</v>
      </c>
      <c r="D12842">
        <v>0.19</v>
      </c>
      <c r="E12842">
        <v>2.1000000000000001E-2</v>
      </c>
    </row>
    <row r="12843" spans="1:5">
      <c r="A12843">
        <v>19730314</v>
      </c>
      <c r="B12843">
        <v>0.26</v>
      </c>
      <c r="C12843">
        <v>-0.54</v>
      </c>
      <c r="D12843">
        <v>0.19</v>
      </c>
      <c r="E12843">
        <v>2.1000000000000001E-2</v>
      </c>
    </row>
    <row r="12844" spans="1:5">
      <c r="A12844">
        <v>19730315</v>
      </c>
      <c r="B12844">
        <v>-0.71</v>
      </c>
      <c r="C12844">
        <v>-0.11</v>
      </c>
      <c r="D12844">
        <v>0.41</v>
      </c>
      <c r="E12844">
        <v>2.1000000000000001E-2</v>
      </c>
    </row>
    <row r="12845" spans="1:5">
      <c r="A12845">
        <v>19730316</v>
      </c>
      <c r="B12845">
        <v>-0.52</v>
      </c>
      <c r="C12845">
        <v>0.08</v>
      </c>
      <c r="D12845">
        <v>0.1</v>
      </c>
      <c r="E12845">
        <v>2.1000000000000001E-2</v>
      </c>
    </row>
    <row r="12846" spans="1:5">
      <c r="A12846">
        <v>19730319</v>
      </c>
      <c r="B12846">
        <v>-1.23</v>
      </c>
      <c r="C12846">
        <v>-0.05</v>
      </c>
      <c r="D12846">
        <v>0.41</v>
      </c>
      <c r="E12846">
        <v>2.1000000000000001E-2</v>
      </c>
    </row>
    <row r="12847" spans="1:5">
      <c r="A12847">
        <v>19730320</v>
      </c>
      <c r="B12847">
        <v>-0.33</v>
      </c>
      <c r="C12847">
        <v>-0.4</v>
      </c>
      <c r="D12847">
        <v>0.32</v>
      </c>
      <c r="E12847">
        <v>2.1000000000000001E-2</v>
      </c>
    </row>
    <row r="12848" spans="1:5">
      <c r="A12848">
        <v>19730321</v>
      </c>
      <c r="B12848">
        <v>-1.29</v>
      </c>
      <c r="C12848">
        <v>0.01</v>
      </c>
      <c r="D12848">
        <v>1.05</v>
      </c>
      <c r="E12848">
        <v>2.1000000000000001E-2</v>
      </c>
    </row>
    <row r="12849" spans="1:5">
      <c r="A12849">
        <v>19730322</v>
      </c>
      <c r="B12849">
        <v>-1.68</v>
      </c>
      <c r="C12849">
        <v>-0.36</v>
      </c>
      <c r="D12849">
        <v>0.74</v>
      </c>
      <c r="E12849">
        <v>2.1000000000000001E-2</v>
      </c>
    </row>
    <row r="12850" spans="1:5">
      <c r="A12850">
        <v>19730323</v>
      </c>
      <c r="B12850">
        <v>0</v>
      </c>
      <c r="C12850">
        <v>-0.26</v>
      </c>
      <c r="D12850">
        <v>0.19</v>
      </c>
      <c r="E12850">
        <v>2.1000000000000001E-2</v>
      </c>
    </row>
    <row r="12851" spans="1:5">
      <c r="A12851">
        <v>19730326</v>
      </c>
      <c r="B12851">
        <v>0.75</v>
      </c>
      <c r="C12851">
        <v>-0.24</v>
      </c>
      <c r="D12851">
        <v>-0.21</v>
      </c>
      <c r="E12851">
        <v>2.1000000000000001E-2</v>
      </c>
    </row>
    <row r="12852" spans="1:5">
      <c r="A12852">
        <v>19730327</v>
      </c>
      <c r="B12852">
        <v>1.43</v>
      </c>
      <c r="C12852">
        <v>-0.21</v>
      </c>
      <c r="D12852">
        <v>-0.51</v>
      </c>
      <c r="E12852">
        <v>2.1000000000000001E-2</v>
      </c>
    </row>
    <row r="12853" spans="1:5">
      <c r="A12853">
        <v>19730328</v>
      </c>
      <c r="B12853">
        <v>0.03</v>
      </c>
      <c r="C12853">
        <v>0.06</v>
      </c>
      <c r="D12853">
        <v>-0.02</v>
      </c>
      <c r="E12853">
        <v>2.1000000000000001E-2</v>
      </c>
    </row>
    <row r="12854" spans="1:5">
      <c r="A12854">
        <v>19730329</v>
      </c>
      <c r="B12854">
        <v>0.98</v>
      </c>
      <c r="C12854">
        <v>-0.33</v>
      </c>
      <c r="D12854">
        <v>0.08</v>
      </c>
      <c r="E12854">
        <v>2.1000000000000001E-2</v>
      </c>
    </row>
    <row r="12855" spans="1:5">
      <c r="A12855">
        <v>19730330</v>
      </c>
      <c r="B12855">
        <v>-0.92</v>
      </c>
      <c r="C12855">
        <v>0.6</v>
      </c>
      <c r="D12855">
        <v>0.08</v>
      </c>
      <c r="E12855">
        <v>2.1000000000000001E-2</v>
      </c>
    </row>
    <row r="12856" spans="1:5">
      <c r="A12856">
        <v>19730402</v>
      </c>
      <c r="B12856">
        <v>-1.2</v>
      </c>
      <c r="C12856">
        <v>0.02</v>
      </c>
      <c r="D12856">
        <v>0.64</v>
      </c>
      <c r="E12856">
        <v>2.5999999999999999E-2</v>
      </c>
    </row>
    <row r="12857" spans="1:5">
      <c r="A12857">
        <v>19730403</v>
      </c>
      <c r="B12857">
        <v>-1</v>
      </c>
      <c r="C12857">
        <v>-0.08</v>
      </c>
      <c r="D12857">
        <v>0.37</v>
      </c>
      <c r="E12857">
        <v>2.5999999999999999E-2</v>
      </c>
    </row>
    <row r="12858" spans="1:5">
      <c r="A12858">
        <v>19730404</v>
      </c>
      <c r="B12858">
        <v>-0.63</v>
      </c>
      <c r="C12858">
        <v>-0.03</v>
      </c>
      <c r="D12858">
        <v>0.34</v>
      </c>
      <c r="E12858">
        <v>2.5999999999999999E-2</v>
      </c>
    </row>
    <row r="12859" spans="1:5">
      <c r="A12859">
        <v>19730405</v>
      </c>
      <c r="B12859">
        <v>-0.47</v>
      </c>
      <c r="C12859">
        <v>-0.44</v>
      </c>
      <c r="D12859">
        <v>0.28999999999999998</v>
      </c>
      <c r="E12859">
        <v>2.5999999999999999E-2</v>
      </c>
    </row>
    <row r="12860" spans="1:5">
      <c r="A12860">
        <v>19730406</v>
      </c>
      <c r="B12860">
        <v>0.7</v>
      </c>
      <c r="C12860">
        <v>-0.36</v>
      </c>
      <c r="D12860">
        <v>-0.24</v>
      </c>
      <c r="E12860">
        <v>2.5999999999999999E-2</v>
      </c>
    </row>
    <row r="12861" spans="1:5">
      <c r="A12861">
        <v>19730409</v>
      </c>
      <c r="B12861">
        <v>1.26</v>
      </c>
      <c r="C12861">
        <v>-0.82</v>
      </c>
      <c r="D12861">
        <v>0.05</v>
      </c>
      <c r="E12861">
        <v>2.5999999999999999E-2</v>
      </c>
    </row>
    <row r="12862" spans="1:5">
      <c r="A12862">
        <v>19730410</v>
      </c>
      <c r="B12862">
        <v>1.1100000000000001</v>
      </c>
      <c r="C12862">
        <v>-0.57999999999999996</v>
      </c>
      <c r="D12862">
        <v>-0.03</v>
      </c>
      <c r="E12862">
        <v>2.5999999999999999E-2</v>
      </c>
    </row>
    <row r="12863" spans="1:5">
      <c r="A12863">
        <v>19730411</v>
      </c>
      <c r="B12863">
        <v>0.39</v>
      </c>
      <c r="C12863">
        <v>-0.36</v>
      </c>
      <c r="D12863">
        <v>0.33</v>
      </c>
      <c r="E12863">
        <v>2.5999999999999999E-2</v>
      </c>
    </row>
    <row r="12864" spans="1:5">
      <c r="A12864">
        <v>19730412</v>
      </c>
      <c r="B12864">
        <v>-0.09</v>
      </c>
      <c r="C12864">
        <v>0.06</v>
      </c>
      <c r="D12864">
        <v>0.37</v>
      </c>
      <c r="E12864">
        <v>2.5999999999999999E-2</v>
      </c>
    </row>
    <row r="12865" spans="1:5">
      <c r="A12865">
        <v>19730413</v>
      </c>
      <c r="B12865">
        <v>-0.42</v>
      </c>
      <c r="C12865">
        <v>0.23</v>
      </c>
      <c r="D12865">
        <v>0.26</v>
      </c>
      <c r="E12865">
        <v>2.5999999999999999E-2</v>
      </c>
    </row>
    <row r="12866" spans="1:5">
      <c r="A12866">
        <v>19730416</v>
      </c>
      <c r="B12866">
        <v>-0.56000000000000005</v>
      </c>
      <c r="C12866">
        <v>0.16</v>
      </c>
      <c r="D12866">
        <v>0.22</v>
      </c>
      <c r="E12866">
        <v>2.5999999999999999E-2</v>
      </c>
    </row>
    <row r="12867" spans="1:5">
      <c r="A12867">
        <v>19730417</v>
      </c>
      <c r="B12867">
        <v>-0.59</v>
      </c>
      <c r="C12867">
        <v>-0.26</v>
      </c>
      <c r="D12867">
        <v>0.78</v>
      </c>
      <c r="E12867">
        <v>2.5999999999999999E-2</v>
      </c>
    </row>
    <row r="12868" spans="1:5">
      <c r="A12868">
        <v>19730418</v>
      </c>
      <c r="B12868">
        <v>0.34</v>
      </c>
      <c r="C12868">
        <v>-0.7</v>
      </c>
      <c r="D12868">
        <v>7.0000000000000007E-2</v>
      </c>
      <c r="E12868">
        <v>2.5999999999999999E-2</v>
      </c>
    </row>
    <row r="12869" spans="1:5">
      <c r="A12869">
        <v>19730419</v>
      </c>
      <c r="B12869">
        <v>0.53</v>
      </c>
      <c r="C12869">
        <v>-0.17</v>
      </c>
      <c r="D12869">
        <v>0.2</v>
      </c>
      <c r="E12869">
        <v>2.5999999999999999E-2</v>
      </c>
    </row>
    <row r="12870" spans="1:5">
      <c r="A12870">
        <v>19730423</v>
      </c>
      <c r="B12870">
        <v>-0.57999999999999996</v>
      </c>
      <c r="C12870">
        <v>-0.03</v>
      </c>
      <c r="D12870">
        <v>0.02</v>
      </c>
      <c r="E12870">
        <v>2.5999999999999999E-2</v>
      </c>
    </row>
    <row r="12871" spans="1:5">
      <c r="A12871">
        <v>19730424</v>
      </c>
      <c r="B12871">
        <v>-1.51</v>
      </c>
      <c r="C12871">
        <v>-0.16</v>
      </c>
      <c r="D12871">
        <v>0.62</v>
      </c>
      <c r="E12871">
        <v>2.5999999999999999E-2</v>
      </c>
    </row>
    <row r="12872" spans="1:5">
      <c r="A12872">
        <v>19730425</v>
      </c>
      <c r="B12872">
        <v>-1.56</v>
      </c>
      <c r="C12872">
        <v>-0.31</v>
      </c>
      <c r="D12872">
        <v>1.04</v>
      </c>
      <c r="E12872">
        <v>2.5999999999999999E-2</v>
      </c>
    </row>
    <row r="12873" spans="1:5">
      <c r="A12873">
        <v>19730426</v>
      </c>
      <c r="B12873">
        <v>0.32</v>
      </c>
      <c r="C12873">
        <v>-0.36</v>
      </c>
      <c r="D12873">
        <v>0.03</v>
      </c>
      <c r="E12873">
        <v>2.5999999999999999E-2</v>
      </c>
    </row>
    <row r="12874" spans="1:5">
      <c r="A12874">
        <v>19730427</v>
      </c>
      <c r="B12874">
        <v>-1.54</v>
      </c>
      <c r="C12874">
        <v>0.24</v>
      </c>
      <c r="D12874">
        <v>0.49</v>
      </c>
      <c r="E12874">
        <v>2.5999999999999999E-2</v>
      </c>
    </row>
    <row r="12875" spans="1:5">
      <c r="A12875">
        <v>19730430</v>
      </c>
      <c r="B12875">
        <v>-0.24</v>
      </c>
      <c r="C12875">
        <v>-0.31</v>
      </c>
      <c r="D12875">
        <v>0.16</v>
      </c>
      <c r="E12875">
        <v>2.5999999999999999E-2</v>
      </c>
    </row>
    <row r="12876" spans="1:5">
      <c r="A12876">
        <v>19730501</v>
      </c>
      <c r="B12876">
        <v>0.02</v>
      </c>
      <c r="C12876">
        <v>-0.31</v>
      </c>
      <c r="D12876">
        <v>0.02</v>
      </c>
      <c r="E12876">
        <v>2.3E-2</v>
      </c>
    </row>
    <row r="12877" spans="1:5">
      <c r="A12877">
        <v>19730502</v>
      </c>
      <c r="B12877">
        <v>1.18</v>
      </c>
      <c r="C12877">
        <v>-0.42</v>
      </c>
      <c r="D12877">
        <v>-0.43</v>
      </c>
      <c r="E12877">
        <v>2.3E-2</v>
      </c>
    </row>
    <row r="12878" spans="1:5">
      <c r="A12878">
        <v>19730503</v>
      </c>
      <c r="B12878">
        <v>1.46</v>
      </c>
      <c r="C12878">
        <v>-0.79</v>
      </c>
      <c r="D12878">
        <v>-0.12</v>
      </c>
      <c r="E12878">
        <v>2.3E-2</v>
      </c>
    </row>
    <row r="12879" spans="1:5">
      <c r="A12879">
        <v>19730504</v>
      </c>
      <c r="B12879">
        <v>0.76</v>
      </c>
      <c r="C12879">
        <v>0.17</v>
      </c>
      <c r="D12879">
        <v>-0.55000000000000004</v>
      </c>
      <c r="E12879">
        <v>2.3E-2</v>
      </c>
    </row>
    <row r="12880" spans="1:5">
      <c r="A12880">
        <v>19730507</v>
      </c>
      <c r="B12880">
        <v>-0.43</v>
      </c>
      <c r="C12880">
        <v>0.03</v>
      </c>
      <c r="D12880">
        <v>0.16</v>
      </c>
      <c r="E12880">
        <v>2.3E-2</v>
      </c>
    </row>
    <row r="12881" spans="1:5">
      <c r="A12881">
        <v>19730508</v>
      </c>
      <c r="B12881">
        <v>0.57999999999999996</v>
      </c>
      <c r="C12881">
        <v>-0.11</v>
      </c>
      <c r="D12881">
        <v>-0.11</v>
      </c>
      <c r="E12881">
        <v>2.3E-2</v>
      </c>
    </row>
    <row r="12882" spans="1:5">
      <c r="A12882">
        <v>19730509</v>
      </c>
      <c r="B12882">
        <v>-0.51</v>
      </c>
      <c r="C12882">
        <v>0.57999999999999996</v>
      </c>
      <c r="D12882">
        <v>-0.34</v>
      </c>
      <c r="E12882">
        <v>2.3E-2</v>
      </c>
    </row>
    <row r="12883" spans="1:5">
      <c r="A12883">
        <v>19730510</v>
      </c>
      <c r="B12883">
        <v>-0.68</v>
      </c>
      <c r="C12883">
        <v>0.13</v>
      </c>
      <c r="D12883">
        <v>0</v>
      </c>
      <c r="E12883">
        <v>2.3E-2</v>
      </c>
    </row>
    <row r="12884" spans="1:5">
      <c r="A12884">
        <v>19730511</v>
      </c>
      <c r="B12884">
        <v>-1.17</v>
      </c>
      <c r="C12884">
        <v>0.14000000000000001</v>
      </c>
      <c r="D12884">
        <v>0.25</v>
      </c>
      <c r="E12884">
        <v>2.3E-2</v>
      </c>
    </row>
    <row r="12885" spans="1:5">
      <c r="A12885">
        <v>19730514</v>
      </c>
      <c r="B12885">
        <v>-2.19</v>
      </c>
      <c r="C12885">
        <v>-0.13</v>
      </c>
      <c r="D12885">
        <v>0.85</v>
      </c>
      <c r="E12885">
        <v>2.3E-2</v>
      </c>
    </row>
    <row r="12886" spans="1:5">
      <c r="A12886">
        <v>19730515</v>
      </c>
      <c r="B12886">
        <v>0.42</v>
      </c>
      <c r="C12886">
        <v>-1.1000000000000001</v>
      </c>
      <c r="D12886">
        <v>-0.02</v>
      </c>
      <c r="E12886">
        <v>2.3E-2</v>
      </c>
    </row>
    <row r="12887" spans="1:5">
      <c r="A12887">
        <v>19730516</v>
      </c>
      <c r="B12887">
        <v>-0.13</v>
      </c>
      <c r="C12887">
        <v>-0.37</v>
      </c>
      <c r="D12887">
        <v>0.4</v>
      </c>
      <c r="E12887">
        <v>2.3E-2</v>
      </c>
    </row>
    <row r="12888" spans="1:5">
      <c r="A12888">
        <v>19730517</v>
      </c>
      <c r="B12888">
        <v>-0.9</v>
      </c>
      <c r="C12888">
        <v>-0.12</v>
      </c>
      <c r="D12888">
        <v>0.3</v>
      </c>
      <c r="E12888">
        <v>2.3E-2</v>
      </c>
    </row>
    <row r="12889" spans="1:5">
      <c r="A12889">
        <v>19730518</v>
      </c>
      <c r="B12889">
        <v>-1.88</v>
      </c>
      <c r="C12889">
        <v>-1.06</v>
      </c>
      <c r="D12889">
        <v>0.27</v>
      </c>
      <c r="E12889">
        <v>2.3E-2</v>
      </c>
    </row>
    <row r="12890" spans="1:5">
      <c r="A12890">
        <v>19730521</v>
      </c>
      <c r="B12890">
        <v>-1.49</v>
      </c>
      <c r="C12890">
        <v>-2.4300000000000002</v>
      </c>
      <c r="D12890">
        <v>0.13</v>
      </c>
      <c r="E12890">
        <v>2.3E-2</v>
      </c>
    </row>
    <row r="12891" spans="1:5">
      <c r="A12891">
        <v>19730522</v>
      </c>
      <c r="B12891">
        <v>0.75</v>
      </c>
      <c r="C12891">
        <v>-0.56000000000000005</v>
      </c>
      <c r="D12891">
        <v>-0.26</v>
      </c>
      <c r="E12891">
        <v>2.3E-2</v>
      </c>
    </row>
    <row r="12892" spans="1:5">
      <c r="A12892">
        <v>19730523</v>
      </c>
      <c r="B12892">
        <v>0.4</v>
      </c>
      <c r="C12892">
        <v>-0.52</v>
      </c>
      <c r="D12892">
        <v>-0.08</v>
      </c>
      <c r="E12892">
        <v>2.3E-2</v>
      </c>
    </row>
    <row r="12893" spans="1:5">
      <c r="A12893">
        <v>19730524</v>
      </c>
      <c r="B12893">
        <v>2.79</v>
      </c>
      <c r="C12893">
        <v>-0.96</v>
      </c>
      <c r="D12893">
        <v>-0.91</v>
      </c>
      <c r="E12893">
        <v>2.3E-2</v>
      </c>
    </row>
    <row r="12894" spans="1:5">
      <c r="A12894">
        <v>19730525</v>
      </c>
      <c r="B12894">
        <v>0.94</v>
      </c>
      <c r="C12894">
        <v>1.38</v>
      </c>
      <c r="D12894">
        <v>-0.41</v>
      </c>
      <c r="E12894">
        <v>2.3E-2</v>
      </c>
    </row>
    <row r="12895" spans="1:5">
      <c r="A12895">
        <v>19730529</v>
      </c>
      <c r="B12895">
        <v>-0.32</v>
      </c>
      <c r="C12895">
        <v>0.6</v>
      </c>
      <c r="D12895">
        <v>-0.14000000000000001</v>
      </c>
      <c r="E12895">
        <v>2.3E-2</v>
      </c>
    </row>
    <row r="12896" spans="1:5">
      <c r="A12896">
        <v>19730530</v>
      </c>
      <c r="B12896">
        <v>-1.53</v>
      </c>
      <c r="C12896">
        <v>-0.16</v>
      </c>
      <c r="D12896">
        <v>0.64</v>
      </c>
      <c r="E12896">
        <v>2.3E-2</v>
      </c>
    </row>
    <row r="12897" spans="1:5">
      <c r="A12897">
        <v>19730531</v>
      </c>
      <c r="B12897">
        <v>-0.91</v>
      </c>
      <c r="C12897">
        <v>-0.44</v>
      </c>
      <c r="D12897">
        <v>0.54</v>
      </c>
      <c r="E12897">
        <v>2.3E-2</v>
      </c>
    </row>
    <row r="12898" spans="1:5">
      <c r="A12898">
        <v>19730601</v>
      </c>
      <c r="B12898">
        <v>-0.95</v>
      </c>
      <c r="C12898">
        <v>-0.19</v>
      </c>
      <c r="D12898">
        <v>0.68</v>
      </c>
      <c r="E12898">
        <v>2.4E-2</v>
      </c>
    </row>
    <row r="12899" spans="1:5">
      <c r="A12899">
        <v>19730604</v>
      </c>
      <c r="B12899">
        <v>-1.1399999999999999</v>
      </c>
      <c r="C12899">
        <v>-0.49</v>
      </c>
      <c r="D12899">
        <v>0.55000000000000004</v>
      </c>
      <c r="E12899">
        <v>2.4E-2</v>
      </c>
    </row>
    <row r="12900" spans="1:5">
      <c r="A12900">
        <v>19730605</v>
      </c>
      <c r="B12900">
        <v>1.36</v>
      </c>
      <c r="C12900">
        <v>-0.69</v>
      </c>
      <c r="D12900">
        <v>-0.7</v>
      </c>
      <c r="E12900">
        <v>2.4E-2</v>
      </c>
    </row>
    <row r="12901" spans="1:5">
      <c r="A12901">
        <v>19730606</v>
      </c>
      <c r="B12901">
        <v>-0.27</v>
      </c>
      <c r="C12901">
        <v>-0.03</v>
      </c>
      <c r="D12901">
        <v>-0.12</v>
      </c>
      <c r="E12901">
        <v>2.4E-2</v>
      </c>
    </row>
    <row r="12902" spans="1:5">
      <c r="A12902">
        <v>19730607</v>
      </c>
      <c r="B12902">
        <v>1.3</v>
      </c>
      <c r="C12902">
        <v>-0.68</v>
      </c>
      <c r="D12902">
        <v>-0.26</v>
      </c>
      <c r="E12902">
        <v>2.4E-2</v>
      </c>
    </row>
    <row r="12903" spans="1:5">
      <c r="A12903">
        <v>19730608</v>
      </c>
      <c r="B12903">
        <v>1.08</v>
      </c>
      <c r="C12903">
        <v>0.08</v>
      </c>
      <c r="D12903">
        <v>-0.2</v>
      </c>
      <c r="E12903">
        <v>2.4E-2</v>
      </c>
    </row>
    <row r="12904" spans="1:5">
      <c r="A12904">
        <v>19730611</v>
      </c>
      <c r="B12904">
        <v>-0.31</v>
      </c>
      <c r="C12904">
        <v>0.32</v>
      </c>
      <c r="D12904">
        <v>0.38</v>
      </c>
      <c r="E12904">
        <v>2.4E-2</v>
      </c>
    </row>
    <row r="12905" spans="1:5">
      <c r="A12905">
        <v>19730612</v>
      </c>
      <c r="B12905">
        <v>1.44</v>
      </c>
      <c r="C12905">
        <v>-0.54</v>
      </c>
      <c r="D12905">
        <v>-0.56000000000000005</v>
      </c>
      <c r="E12905">
        <v>2.4E-2</v>
      </c>
    </row>
    <row r="12906" spans="1:5">
      <c r="A12906">
        <v>19730613</v>
      </c>
      <c r="B12906">
        <v>-0.49</v>
      </c>
      <c r="C12906">
        <v>1.1000000000000001</v>
      </c>
      <c r="D12906">
        <v>0.06</v>
      </c>
      <c r="E12906">
        <v>2.4E-2</v>
      </c>
    </row>
    <row r="12907" spans="1:5">
      <c r="A12907">
        <v>19730614</v>
      </c>
      <c r="B12907">
        <v>-1.06</v>
      </c>
      <c r="C12907">
        <v>0.28000000000000003</v>
      </c>
      <c r="D12907">
        <v>0.11</v>
      </c>
      <c r="E12907">
        <v>2.4E-2</v>
      </c>
    </row>
    <row r="12908" spans="1:5">
      <c r="A12908">
        <v>19730615</v>
      </c>
      <c r="B12908">
        <v>-1.26</v>
      </c>
      <c r="C12908">
        <v>0</v>
      </c>
      <c r="D12908">
        <v>0.71</v>
      </c>
      <c r="E12908">
        <v>2.4E-2</v>
      </c>
    </row>
    <row r="12909" spans="1:5">
      <c r="A12909">
        <v>19730618</v>
      </c>
      <c r="B12909">
        <v>-1.44</v>
      </c>
      <c r="C12909">
        <v>-0.14000000000000001</v>
      </c>
      <c r="D12909">
        <v>0.3</v>
      </c>
      <c r="E12909">
        <v>2.4E-2</v>
      </c>
    </row>
    <row r="12910" spans="1:5">
      <c r="A12910">
        <v>19730619</v>
      </c>
      <c r="B12910">
        <v>0.24</v>
      </c>
      <c r="C12910">
        <v>-0.42</v>
      </c>
      <c r="D12910">
        <v>-0.27</v>
      </c>
      <c r="E12910">
        <v>2.4E-2</v>
      </c>
    </row>
    <row r="12911" spans="1:5">
      <c r="A12911">
        <v>19730620</v>
      </c>
      <c r="B12911">
        <v>0.38</v>
      </c>
      <c r="C12911">
        <v>-0.17</v>
      </c>
      <c r="D12911">
        <v>-0.34</v>
      </c>
      <c r="E12911">
        <v>2.4E-2</v>
      </c>
    </row>
    <row r="12912" spans="1:5">
      <c r="A12912">
        <v>19730621</v>
      </c>
      <c r="B12912">
        <v>-1.1399999999999999</v>
      </c>
      <c r="C12912">
        <v>0.19</v>
      </c>
      <c r="D12912">
        <v>0.49</v>
      </c>
      <c r="E12912">
        <v>2.4E-2</v>
      </c>
    </row>
    <row r="12913" spans="1:5">
      <c r="A12913">
        <v>19730622</v>
      </c>
      <c r="B12913">
        <v>0.4</v>
      </c>
      <c r="C12913">
        <v>-0.51</v>
      </c>
      <c r="D12913">
        <v>0.38</v>
      </c>
      <c r="E12913">
        <v>2.4E-2</v>
      </c>
    </row>
    <row r="12914" spans="1:5">
      <c r="A12914">
        <v>19730625</v>
      </c>
      <c r="B12914">
        <v>-1.43</v>
      </c>
      <c r="C12914">
        <v>-0.57999999999999996</v>
      </c>
      <c r="D12914">
        <v>1.1000000000000001</v>
      </c>
      <c r="E12914">
        <v>2.4E-2</v>
      </c>
    </row>
    <row r="12915" spans="1:5">
      <c r="A12915">
        <v>19730626</v>
      </c>
      <c r="B12915">
        <v>0.89</v>
      </c>
      <c r="C12915">
        <v>-0.61</v>
      </c>
      <c r="D12915">
        <v>-0.37</v>
      </c>
      <c r="E12915">
        <v>2.4E-2</v>
      </c>
    </row>
    <row r="12916" spans="1:5">
      <c r="A12916">
        <v>19730627</v>
      </c>
      <c r="B12916">
        <v>0.3</v>
      </c>
      <c r="C12916">
        <v>-0.18</v>
      </c>
      <c r="D12916">
        <v>-0.11</v>
      </c>
      <c r="E12916">
        <v>2.4E-2</v>
      </c>
    </row>
    <row r="12917" spans="1:5">
      <c r="A12917">
        <v>19730628</v>
      </c>
      <c r="B12917">
        <v>0.99</v>
      </c>
      <c r="C12917">
        <v>-0.17</v>
      </c>
      <c r="D12917">
        <v>-0.55000000000000004</v>
      </c>
      <c r="E12917">
        <v>2.4E-2</v>
      </c>
    </row>
    <row r="12918" spans="1:5">
      <c r="A12918">
        <v>19730629</v>
      </c>
      <c r="B12918">
        <v>-0.34</v>
      </c>
      <c r="C12918">
        <v>0.39</v>
      </c>
      <c r="D12918">
        <v>0.11</v>
      </c>
      <c r="E12918">
        <v>2.4E-2</v>
      </c>
    </row>
    <row r="12919" spans="1:5">
      <c r="A12919">
        <v>19730702</v>
      </c>
      <c r="B12919">
        <v>-1.2</v>
      </c>
      <c r="C12919">
        <v>0.52</v>
      </c>
      <c r="D12919">
        <v>0.57999999999999996</v>
      </c>
      <c r="E12919">
        <v>0.03</v>
      </c>
    </row>
    <row r="12920" spans="1:5">
      <c r="A12920">
        <v>19730703</v>
      </c>
      <c r="B12920">
        <v>-0.92</v>
      </c>
      <c r="C12920">
        <v>0.28999999999999998</v>
      </c>
      <c r="D12920">
        <v>0.91</v>
      </c>
      <c r="E12920">
        <v>0.03</v>
      </c>
    </row>
    <row r="12921" spans="1:5">
      <c r="A12921">
        <v>19730705</v>
      </c>
      <c r="B12921">
        <v>-0.18</v>
      </c>
      <c r="C12921">
        <v>-0.14000000000000001</v>
      </c>
      <c r="D12921">
        <v>0.19</v>
      </c>
      <c r="E12921">
        <v>0.03</v>
      </c>
    </row>
    <row r="12922" spans="1:5">
      <c r="A12922">
        <v>19730706</v>
      </c>
      <c r="B12922">
        <v>-0.43</v>
      </c>
      <c r="C12922">
        <v>0.24</v>
      </c>
      <c r="D12922">
        <v>0.36</v>
      </c>
      <c r="E12922">
        <v>0.03</v>
      </c>
    </row>
    <row r="12923" spans="1:5">
      <c r="A12923">
        <v>19730709</v>
      </c>
      <c r="B12923">
        <v>0.8</v>
      </c>
      <c r="C12923">
        <v>-0.4</v>
      </c>
      <c r="D12923">
        <v>-0.32</v>
      </c>
      <c r="E12923">
        <v>0.03</v>
      </c>
    </row>
    <row r="12924" spans="1:5">
      <c r="A12924">
        <v>19730710</v>
      </c>
      <c r="B12924">
        <v>1.38</v>
      </c>
      <c r="C12924">
        <v>0.2</v>
      </c>
      <c r="D12924">
        <v>-0.62</v>
      </c>
      <c r="E12924">
        <v>0.03</v>
      </c>
    </row>
    <row r="12925" spans="1:5">
      <c r="A12925">
        <v>19730711</v>
      </c>
      <c r="B12925">
        <v>2.17</v>
      </c>
      <c r="C12925">
        <v>0.33</v>
      </c>
      <c r="D12925">
        <v>-0.72</v>
      </c>
      <c r="E12925">
        <v>0.03</v>
      </c>
    </row>
    <row r="12926" spans="1:5">
      <c r="A12926">
        <v>19730712</v>
      </c>
      <c r="B12926">
        <v>-0.06</v>
      </c>
      <c r="C12926">
        <v>0.95</v>
      </c>
      <c r="D12926">
        <v>-0.42</v>
      </c>
      <c r="E12926">
        <v>0.03</v>
      </c>
    </row>
    <row r="12927" spans="1:5">
      <c r="A12927">
        <v>19730713</v>
      </c>
      <c r="B12927">
        <v>-1.0900000000000001</v>
      </c>
      <c r="C12927">
        <v>1.04</v>
      </c>
      <c r="D12927">
        <v>0.1</v>
      </c>
      <c r="E12927">
        <v>0.03</v>
      </c>
    </row>
    <row r="12928" spans="1:5">
      <c r="A12928">
        <v>19730716</v>
      </c>
      <c r="B12928">
        <v>1.5</v>
      </c>
      <c r="C12928">
        <v>0.09</v>
      </c>
      <c r="D12928">
        <v>-1.1399999999999999</v>
      </c>
      <c r="E12928">
        <v>0.03</v>
      </c>
    </row>
    <row r="12929" spans="1:5">
      <c r="A12929">
        <v>19730717</v>
      </c>
      <c r="B12929">
        <v>0.28000000000000003</v>
      </c>
      <c r="C12929">
        <v>0.78</v>
      </c>
      <c r="D12929">
        <v>-0.53</v>
      </c>
      <c r="E12929">
        <v>0.03</v>
      </c>
    </row>
    <row r="12930" spans="1:5">
      <c r="A12930">
        <v>19730718</v>
      </c>
      <c r="B12930">
        <v>0.79</v>
      </c>
      <c r="C12930">
        <v>0.75</v>
      </c>
      <c r="D12930">
        <v>-0.5</v>
      </c>
      <c r="E12930">
        <v>0.03</v>
      </c>
    </row>
    <row r="12931" spans="1:5">
      <c r="A12931">
        <v>19730719</v>
      </c>
      <c r="B12931">
        <v>0.37</v>
      </c>
      <c r="C12931">
        <v>0.77</v>
      </c>
      <c r="D12931">
        <v>-0.69</v>
      </c>
      <c r="E12931">
        <v>0.03</v>
      </c>
    </row>
    <row r="12932" spans="1:5">
      <c r="A12932">
        <v>19730720</v>
      </c>
      <c r="B12932">
        <v>0.66</v>
      </c>
      <c r="C12932">
        <v>0.68</v>
      </c>
      <c r="D12932">
        <v>-0.6</v>
      </c>
      <c r="E12932">
        <v>0.03</v>
      </c>
    </row>
    <row r="12933" spans="1:5">
      <c r="A12933">
        <v>19730723</v>
      </c>
      <c r="B12933">
        <v>0.28999999999999998</v>
      </c>
      <c r="C12933">
        <v>0.53</v>
      </c>
      <c r="D12933">
        <v>-0.13</v>
      </c>
      <c r="E12933">
        <v>0.03</v>
      </c>
    </row>
    <row r="12934" spans="1:5">
      <c r="A12934">
        <v>19730724</v>
      </c>
      <c r="B12934">
        <v>0.55000000000000004</v>
      </c>
      <c r="C12934">
        <v>-0.03</v>
      </c>
      <c r="D12934">
        <v>-0.55000000000000004</v>
      </c>
      <c r="E12934">
        <v>0.03</v>
      </c>
    </row>
    <row r="12935" spans="1:5">
      <c r="A12935">
        <v>19730725</v>
      </c>
      <c r="B12935">
        <v>1.36</v>
      </c>
      <c r="C12935">
        <v>0.28000000000000003</v>
      </c>
      <c r="D12935">
        <v>-0.98</v>
      </c>
      <c r="E12935">
        <v>0.03</v>
      </c>
    </row>
    <row r="12936" spans="1:5">
      <c r="A12936">
        <v>19730726</v>
      </c>
      <c r="B12936">
        <v>0.11</v>
      </c>
      <c r="C12936">
        <v>0.31</v>
      </c>
      <c r="D12936">
        <v>-0.28000000000000003</v>
      </c>
      <c r="E12936">
        <v>0.03</v>
      </c>
    </row>
    <row r="12937" spans="1:5">
      <c r="A12937">
        <v>19730727</v>
      </c>
      <c r="B12937">
        <v>-0.24</v>
      </c>
      <c r="C12937">
        <v>0.01</v>
      </c>
      <c r="D12937">
        <v>0.03</v>
      </c>
      <c r="E12937">
        <v>0.03</v>
      </c>
    </row>
    <row r="12938" spans="1:5">
      <c r="A12938">
        <v>19730730</v>
      </c>
      <c r="B12938">
        <v>-0.33</v>
      </c>
      <c r="C12938">
        <v>-0.14000000000000001</v>
      </c>
      <c r="D12938">
        <v>0.26</v>
      </c>
      <c r="E12938">
        <v>0.03</v>
      </c>
    </row>
    <row r="12939" spans="1:5">
      <c r="A12939">
        <v>19730731</v>
      </c>
      <c r="B12939">
        <v>-0.85</v>
      </c>
      <c r="C12939">
        <v>0.2</v>
      </c>
      <c r="D12939">
        <v>0.2</v>
      </c>
      <c r="E12939">
        <v>0.03</v>
      </c>
    </row>
    <row r="12940" spans="1:5">
      <c r="A12940">
        <v>19730801</v>
      </c>
      <c r="B12940">
        <v>-1.31</v>
      </c>
      <c r="C12940">
        <v>-0.25</v>
      </c>
      <c r="D12940">
        <v>0.4</v>
      </c>
      <c r="E12940">
        <v>0.03</v>
      </c>
    </row>
    <row r="12941" spans="1:5">
      <c r="A12941">
        <v>19730802</v>
      </c>
      <c r="B12941">
        <v>-0.12</v>
      </c>
      <c r="C12941">
        <v>-0.08</v>
      </c>
      <c r="D12941">
        <v>-0.22</v>
      </c>
      <c r="E12941">
        <v>0.03</v>
      </c>
    </row>
    <row r="12942" spans="1:5">
      <c r="A12942">
        <v>19730803</v>
      </c>
      <c r="B12942">
        <v>-0.1</v>
      </c>
      <c r="C12942">
        <v>0.26</v>
      </c>
      <c r="D12942">
        <v>-0.2</v>
      </c>
      <c r="E12942">
        <v>0.03</v>
      </c>
    </row>
    <row r="12943" spans="1:5">
      <c r="A12943">
        <v>19730806</v>
      </c>
      <c r="B12943">
        <v>0.27</v>
      </c>
      <c r="C12943">
        <v>0.13</v>
      </c>
      <c r="D12943">
        <v>-0.36</v>
      </c>
      <c r="E12943">
        <v>0.03</v>
      </c>
    </row>
    <row r="12944" spans="1:5">
      <c r="A12944">
        <v>19730807</v>
      </c>
      <c r="B12944">
        <v>-0.17</v>
      </c>
      <c r="C12944">
        <v>0.08</v>
      </c>
      <c r="D12944">
        <v>-0.25</v>
      </c>
      <c r="E12944">
        <v>0.03</v>
      </c>
    </row>
    <row r="12945" spans="1:5">
      <c r="A12945">
        <v>19730808</v>
      </c>
      <c r="B12945">
        <v>-0.97</v>
      </c>
      <c r="C12945">
        <v>0.03</v>
      </c>
      <c r="D12945">
        <v>0.23</v>
      </c>
      <c r="E12945">
        <v>0.03</v>
      </c>
    </row>
    <row r="12946" spans="1:5">
      <c r="A12946">
        <v>19730809</v>
      </c>
      <c r="B12946">
        <v>-0.03</v>
      </c>
      <c r="C12946">
        <v>-0.31</v>
      </c>
      <c r="D12946">
        <v>0.11</v>
      </c>
      <c r="E12946">
        <v>0.03</v>
      </c>
    </row>
    <row r="12947" spans="1:5">
      <c r="A12947">
        <v>19730810</v>
      </c>
      <c r="B12947">
        <v>-0.8</v>
      </c>
      <c r="C12947">
        <v>-0.2</v>
      </c>
      <c r="D12947">
        <v>0.33</v>
      </c>
      <c r="E12947">
        <v>0.03</v>
      </c>
    </row>
    <row r="12948" spans="1:5">
      <c r="A12948">
        <v>19730813</v>
      </c>
      <c r="B12948">
        <v>-1.08</v>
      </c>
      <c r="C12948">
        <v>-0.27</v>
      </c>
      <c r="D12948">
        <v>0.26</v>
      </c>
      <c r="E12948">
        <v>0.03</v>
      </c>
    </row>
    <row r="12949" spans="1:5">
      <c r="A12949">
        <v>19730814</v>
      </c>
      <c r="B12949">
        <v>-0.93</v>
      </c>
      <c r="C12949">
        <v>-0.16</v>
      </c>
      <c r="D12949">
        <v>0.31</v>
      </c>
      <c r="E12949">
        <v>0.03</v>
      </c>
    </row>
    <row r="12950" spans="1:5">
      <c r="A12950">
        <v>19730815</v>
      </c>
      <c r="B12950">
        <v>0.24</v>
      </c>
      <c r="C12950">
        <v>-0.27</v>
      </c>
      <c r="D12950">
        <v>0</v>
      </c>
      <c r="E12950">
        <v>0.03</v>
      </c>
    </row>
    <row r="12951" spans="1:5">
      <c r="A12951">
        <v>19730816</v>
      </c>
      <c r="B12951">
        <v>-0.52</v>
      </c>
      <c r="C12951">
        <v>0.28999999999999998</v>
      </c>
      <c r="D12951">
        <v>0.5</v>
      </c>
      <c r="E12951">
        <v>0.03</v>
      </c>
    </row>
    <row r="12952" spans="1:5">
      <c r="A12952">
        <v>19730817</v>
      </c>
      <c r="B12952">
        <v>0.02</v>
      </c>
      <c r="C12952">
        <v>-0.12</v>
      </c>
      <c r="D12952">
        <v>0.31</v>
      </c>
      <c r="E12952">
        <v>0.03</v>
      </c>
    </row>
    <row r="12953" spans="1:5">
      <c r="A12953">
        <v>19730820</v>
      </c>
      <c r="B12953">
        <v>-0.75</v>
      </c>
      <c r="C12953">
        <v>-0.2</v>
      </c>
      <c r="D12953">
        <v>0.45</v>
      </c>
      <c r="E12953">
        <v>0.03</v>
      </c>
    </row>
    <row r="12954" spans="1:5">
      <c r="A12954">
        <v>19730821</v>
      </c>
      <c r="B12954">
        <v>-0.78</v>
      </c>
      <c r="C12954">
        <v>0.02</v>
      </c>
      <c r="D12954">
        <v>0</v>
      </c>
      <c r="E12954">
        <v>0.03</v>
      </c>
    </row>
    <row r="12955" spans="1:5">
      <c r="A12955">
        <v>19730822</v>
      </c>
      <c r="B12955">
        <v>-0.48</v>
      </c>
      <c r="C12955">
        <v>-0.27</v>
      </c>
      <c r="D12955">
        <v>0.04</v>
      </c>
      <c r="E12955">
        <v>0.03</v>
      </c>
    </row>
    <row r="12956" spans="1:5">
      <c r="A12956">
        <v>19730823</v>
      </c>
      <c r="B12956">
        <v>1.28</v>
      </c>
      <c r="C12956">
        <v>-0.43</v>
      </c>
      <c r="D12956">
        <v>-0.52</v>
      </c>
      <c r="E12956">
        <v>0.03</v>
      </c>
    </row>
    <row r="12957" spans="1:5">
      <c r="A12957">
        <v>19730824</v>
      </c>
      <c r="B12957">
        <v>-0.14000000000000001</v>
      </c>
      <c r="C12957">
        <v>7.0000000000000007E-2</v>
      </c>
      <c r="D12957">
        <v>0.19</v>
      </c>
      <c r="E12957">
        <v>0.03</v>
      </c>
    </row>
    <row r="12958" spans="1:5">
      <c r="A12958">
        <v>19730827</v>
      </c>
      <c r="B12958">
        <v>0.68</v>
      </c>
      <c r="C12958">
        <v>-0.34</v>
      </c>
      <c r="D12958">
        <v>-0.54</v>
      </c>
      <c r="E12958">
        <v>0.03</v>
      </c>
    </row>
    <row r="12959" spans="1:5">
      <c r="A12959">
        <v>19730828</v>
      </c>
      <c r="B12959">
        <v>0.47</v>
      </c>
      <c r="C12959">
        <v>-0.32</v>
      </c>
      <c r="D12959">
        <v>0.05</v>
      </c>
      <c r="E12959">
        <v>0.03</v>
      </c>
    </row>
    <row r="12960" spans="1:5">
      <c r="A12960">
        <v>19730829</v>
      </c>
      <c r="B12960">
        <v>0.9</v>
      </c>
      <c r="C12960">
        <v>-0.15</v>
      </c>
      <c r="D12960">
        <v>0</v>
      </c>
      <c r="E12960">
        <v>0.03</v>
      </c>
    </row>
    <row r="12961" spans="1:5">
      <c r="A12961">
        <v>19730830</v>
      </c>
      <c r="B12961">
        <v>0.01</v>
      </c>
      <c r="C12961">
        <v>0.27</v>
      </c>
      <c r="D12961">
        <v>0.19</v>
      </c>
      <c r="E12961">
        <v>0.03</v>
      </c>
    </row>
    <row r="12962" spans="1:5">
      <c r="A12962">
        <v>19730831</v>
      </c>
      <c r="B12962">
        <v>0.5</v>
      </c>
      <c r="C12962">
        <v>0.16</v>
      </c>
      <c r="D12962">
        <v>-0.17</v>
      </c>
      <c r="E12962">
        <v>0.03</v>
      </c>
    </row>
    <row r="12963" spans="1:5">
      <c r="A12963">
        <v>19730904</v>
      </c>
      <c r="B12963">
        <v>0.37</v>
      </c>
      <c r="C12963">
        <v>0.05</v>
      </c>
      <c r="D12963">
        <v>0.3</v>
      </c>
      <c r="E12963">
        <v>3.5999999999999997E-2</v>
      </c>
    </row>
    <row r="12964" spans="1:5">
      <c r="A12964">
        <v>19730905</v>
      </c>
      <c r="B12964">
        <v>0.19</v>
      </c>
      <c r="C12964">
        <v>0.01</v>
      </c>
      <c r="D12964">
        <v>0.06</v>
      </c>
      <c r="E12964">
        <v>3.5999999999999997E-2</v>
      </c>
    </row>
    <row r="12965" spans="1:5">
      <c r="A12965">
        <v>19730906</v>
      </c>
      <c r="B12965">
        <v>0.48</v>
      </c>
      <c r="C12965">
        <v>-0.16</v>
      </c>
      <c r="D12965">
        <v>0.49</v>
      </c>
      <c r="E12965">
        <v>3.5999999999999997E-2</v>
      </c>
    </row>
    <row r="12966" spans="1:5">
      <c r="A12966">
        <v>19730907</v>
      </c>
      <c r="B12966">
        <v>-0.18</v>
      </c>
      <c r="C12966">
        <v>0.47</v>
      </c>
      <c r="D12966">
        <v>0.12</v>
      </c>
      <c r="E12966">
        <v>3.5999999999999997E-2</v>
      </c>
    </row>
    <row r="12967" spans="1:5">
      <c r="A12967">
        <v>19730910</v>
      </c>
      <c r="B12967">
        <v>-0.88</v>
      </c>
      <c r="C12967">
        <v>0.54</v>
      </c>
      <c r="D12967">
        <v>0.42</v>
      </c>
      <c r="E12967">
        <v>3.5999999999999997E-2</v>
      </c>
    </row>
    <row r="12968" spans="1:5">
      <c r="A12968">
        <v>19730911</v>
      </c>
      <c r="B12968">
        <v>-0.57999999999999996</v>
      </c>
      <c r="C12968">
        <v>0.03</v>
      </c>
      <c r="D12968">
        <v>0.19</v>
      </c>
      <c r="E12968">
        <v>3.5999999999999997E-2</v>
      </c>
    </row>
    <row r="12969" spans="1:5">
      <c r="A12969">
        <v>19730912</v>
      </c>
      <c r="B12969">
        <v>-0.24</v>
      </c>
      <c r="C12969">
        <v>-0.01</v>
      </c>
      <c r="D12969">
        <v>0.01</v>
      </c>
      <c r="E12969">
        <v>3.5999999999999997E-2</v>
      </c>
    </row>
    <row r="12970" spans="1:5">
      <c r="A12970">
        <v>19730913</v>
      </c>
      <c r="B12970">
        <v>0.28999999999999998</v>
      </c>
      <c r="C12970">
        <v>0</v>
      </c>
      <c r="D12970">
        <v>-0.65</v>
      </c>
      <c r="E12970">
        <v>3.5999999999999997E-2</v>
      </c>
    </row>
    <row r="12971" spans="1:5">
      <c r="A12971">
        <v>19730914</v>
      </c>
      <c r="B12971">
        <v>0.89</v>
      </c>
      <c r="C12971">
        <v>-0.04</v>
      </c>
      <c r="D12971">
        <v>-0.75</v>
      </c>
      <c r="E12971">
        <v>3.5999999999999997E-2</v>
      </c>
    </row>
    <row r="12972" spans="1:5">
      <c r="A12972">
        <v>19730917</v>
      </c>
      <c r="B12972">
        <v>-0.04</v>
      </c>
      <c r="C12972">
        <v>0.53</v>
      </c>
      <c r="D12972">
        <v>0.23</v>
      </c>
      <c r="E12972">
        <v>3.5999999999999997E-2</v>
      </c>
    </row>
    <row r="12973" spans="1:5">
      <c r="A12973">
        <v>19730918</v>
      </c>
      <c r="B12973">
        <v>-0.23</v>
      </c>
      <c r="C12973">
        <v>0.15</v>
      </c>
      <c r="D12973">
        <v>0.32</v>
      </c>
      <c r="E12973">
        <v>3.5999999999999997E-2</v>
      </c>
    </row>
    <row r="12974" spans="1:5">
      <c r="A12974">
        <v>19730919</v>
      </c>
      <c r="B12974">
        <v>1.93</v>
      </c>
      <c r="C12974">
        <v>-0.24</v>
      </c>
      <c r="D12974">
        <v>-0.72</v>
      </c>
      <c r="E12974">
        <v>3.5999999999999997E-2</v>
      </c>
    </row>
    <row r="12975" spans="1:5">
      <c r="A12975">
        <v>19730920</v>
      </c>
      <c r="B12975">
        <v>0.92</v>
      </c>
      <c r="C12975">
        <v>0.22</v>
      </c>
      <c r="D12975">
        <v>-0.08</v>
      </c>
      <c r="E12975">
        <v>3.5999999999999997E-2</v>
      </c>
    </row>
    <row r="12976" spans="1:5">
      <c r="A12976">
        <v>19730921</v>
      </c>
      <c r="B12976">
        <v>0.51</v>
      </c>
      <c r="C12976">
        <v>0.2</v>
      </c>
      <c r="D12976">
        <v>0.55000000000000004</v>
      </c>
      <c r="E12976">
        <v>3.5999999999999997E-2</v>
      </c>
    </row>
    <row r="12977" spans="1:5">
      <c r="A12977">
        <v>19730924</v>
      </c>
      <c r="B12977">
        <v>0.28999999999999998</v>
      </c>
      <c r="C12977">
        <v>0.38</v>
      </c>
      <c r="D12977">
        <v>0.83</v>
      </c>
      <c r="E12977">
        <v>3.5999999999999997E-2</v>
      </c>
    </row>
    <row r="12978" spans="1:5">
      <c r="A12978">
        <v>19730925</v>
      </c>
      <c r="B12978">
        <v>0.5</v>
      </c>
      <c r="C12978">
        <v>-0.06</v>
      </c>
      <c r="D12978">
        <v>0.33</v>
      </c>
      <c r="E12978">
        <v>3.5999999999999997E-2</v>
      </c>
    </row>
    <row r="12979" spans="1:5">
      <c r="A12979">
        <v>19730926</v>
      </c>
      <c r="B12979">
        <v>0.7</v>
      </c>
      <c r="C12979">
        <v>0.27</v>
      </c>
      <c r="D12979">
        <v>0.28000000000000003</v>
      </c>
      <c r="E12979">
        <v>3.5999999999999997E-2</v>
      </c>
    </row>
    <row r="12980" spans="1:5">
      <c r="A12980">
        <v>19730927</v>
      </c>
      <c r="B12980">
        <v>0.23</v>
      </c>
      <c r="C12980">
        <v>0.04</v>
      </c>
      <c r="D12980">
        <v>0.05</v>
      </c>
      <c r="E12980">
        <v>3.5999999999999997E-2</v>
      </c>
    </row>
    <row r="12981" spans="1:5">
      <c r="A12981">
        <v>19730928</v>
      </c>
      <c r="B12981">
        <v>-0.48</v>
      </c>
      <c r="C12981">
        <v>0.41</v>
      </c>
      <c r="D12981">
        <v>0.15</v>
      </c>
      <c r="E12981">
        <v>3.5999999999999997E-2</v>
      </c>
    </row>
    <row r="12982" spans="1:5">
      <c r="A12982">
        <v>19731001</v>
      </c>
      <c r="B12982">
        <v>-0.16</v>
      </c>
      <c r="C12982">
        <v>0.55000000000000004</v>
      </c>
      <c r="D12982">
        <v>0.7</v>
      </c>
      <c r="E12982">
        <v>2.8000000000000001E-2</v>
      </c>
    </row>
    <row r="12983" spans="1:5">
      <c r="A12983">
        <v>19731002</v>
      </c>
      <c r="B12983">
        <v>0.57999999999999996</v>
      </c>
      <c r="C12983">
        <v>0.67</v>
      </c>
      <c r="D12983">
        <v>-0.13</v>
      </c>
      <c r="E12983">
        <v>2.8000000000000001E-2</v>
      </c>
    </row>
    <row r="12984" spans="1:5">
      <c r="A12984">
        <v>19731003</v>
      </c>
      <c r="B12984">
        <v>0.08</v>
      </c>
      <c r="C12984">
        <v>0.71</v>
      </c>
      <c r="D12984">
        <v>0.62</v>
      </c>
      <c r="E12984">
        <v>2.8000000000000001E-2</v>
      </c>
    </row>
    <row r="12985" spans="1:5">
      <c r="A12985">
        <v>19731004</v>
      </c>
      <c r="B12985">
        <v>-0.39</v>
      </c>
      <c r="C12985">
        <v>0.19</v>
      </c>
      <c r="D12985">
        <v>0.43</v>
      </c>
      <c r="E12985">
        <v>2.8000000000000001E-2</v>
      </c>
    </row>
    <row r="12986" spans="1:5">
      <c r="A12986">
        <v>19731005</v>
      </c>
      <c r="B12986">
        <v>1.19</v>
      </c>
      <c r="C12986">
        <v>-0.06</v>
      </c>
      <c r="D12986">
        <v>-0.26</v>
      </c>
      <c r="E12986">
        <v>2.8000000000000001E-2</v>
      </c>
    </row>
    <row r="12987" spans="1:5">
      <c r="A12987">
        <v>19731008</v>
      </c>
      <c r="B12987">
        <v>0.44</v>
      </c>
      <c r="C12987">
        <v>0.33</v>
      </c>
      <c r="D12987">
        <v>-0.19</v>
      </c>
      <c r="E12987">
        <v>2.8000000000000001E-2</v>
      </c>
    </row>
    <row r="12988" spans="1:5">
      <c r="A12988">
        <v>19731009</v>
      </c>
      <c r="B12988">
        <v>-0.1</v>
      </c>
      <c r="C12988">
        <v>0.06</v>
      </c>
      <c r="D12988">
        <v>-0.08</v>
      </c>
      <c r="E12988">
        <v>2.8000000000000001E-2</v>
      </c>
    </row>
    <row r="12989" spans="1:5">
      <c r="A12989">
        <v>19731010</v>
      </c>
      <c r="B12989">
        <v>-1.1599999999999999</v>
      </c>
      <c r="C12989">
        <v>-0.57999999999999996</v>
      </c>
      <c r="D12989">
        <v>-0.27</v>
      </c>
      <c r="E12989">
        <v>2.8000000000000001E-2</v>
      </c>
    </row>
    <row r="12990" spans="1:5">
      <c r="A12990">
        <v>19731011</v>
      </c>
      <c r="B12990">
        <v>1.65</v>
      </c>
      <c r="C12990">
        <v>0.11</v>
      </c>
      <c r="D12990">
        <v>-0.53</v>
      </c>
      <c r="E12990">
        <v>2.8000000000000001E-2</v>
      </c>
    </row>
    <row r="12991" spans="1:5">
      <c r="A12991">
        <v>19731012</v>
      </c>
      <c r="B12991">
        <v>0.37</v>
      </c>
      <c r="C12991">
        <v>0.17</v>
      </c>
      <c r="D12991">
        <v>-0.17</v>
      </c>
      <c r="E12991">
        <v>2.8000000000000001E-2</v>
      </c>
    </row>
    <row r="12992" spans="1:5">
      <c r="A12992">
        <v>19731015</v>
      </c>
      <c r="B12992">
        <v>-1.17</v>
      </c>
      <c r="C12992">
        <v>0.16</v>
      </c>
      <c r="D12992">
        <v>0.12</v>
      </c>
      <c r="E12992">
        <v>2.8000000000000001E-2</v>
      </c>
    </row>
    <row r="12993" spans="1:5">
      <c r="A12993">
        <v>19731016</v>
      </c>
      <c r="B12993">
        <v>-0.01</v>
      </c>
      <c r="C12993">
        <v>-0.39</v>
      </c>
      <c r="D12993">
        <v>-0.28000000000000003</v>
      </c>
      <c r="E12993">
        <v>2.8000000000000001E-2</v>
      </c>
    </row>
    <row r="12994" spans="1:5">
      <c r="A12994">
        <v>19731017</v>
      </c>
      <c r="B12994">
        <v>-0.28999999999999998</v>
      </c>
      <c r="C12994">
        <v>-0.09</v>
      </c>
      <c r="D12994">
        <v>0.13</v>
      </c>
      <c r="E12994">
        <v>2.8000000000000001E-2</v>
      </c>
    </row>
    <row r="12995" spans="1:5">
      <c r="A12995">
        <v>19731018</v>
      </c>
      <c r="B12995">
        <v>-0.01</v>
      </c>
      <c r="C12995">
        <v>-0.26</v>
      </c>
      <c r="D12995">
        <v>0.02</v>
      </c>
      <c r="E12995">
        <v>2.8000000000000001E-2</v>
      </c>
    </row>
    <row r="12996" spans="1:5">
      <c r="A12996">
        <v>19731019</v>
      </c>
      <c r="B12996">
        <v>0.2</v>
      </c>
      <c r="C12996">
        <v>-0.03</v>
      </c>
      <c r="D12996">
        <v>0.28000000000000003</v>
      </c>
      <c r="E12996">
        <v>2.8000000000000001E-2</v>
      </c>
    </row>
    <row r="12997" spans="1:5">
      <c r="A12997">
        <v>19731022</v>
      </c>
      <c r="B12997">
        <v>-1.07</v>
      </c>
      <c r="C12997">
        <v>-0.4</v>
      </c>
      <c r="D12997">
        <v>0.47</v>
      </c>
      <c r="E12997">
        <v>2.8000000000000001E-2</v>
      </c>
    </row>
    <row r="12998" spans="1:5">
      <c r="A12998">
        <v>19731023</v>
      </c>
      <c r="B12998">
        <v>0.35</v>
      </c>
      <c r="C12998">
        <v>-0.4</v>
      </c>
      <c r="D12998">
        <v>-0.11</v>
      </c>
      <c r="E12998">
        <v>2.8000000000000001E-2</v>
      </c>
    </row>
    <row r="12999" spans="1:5">
      <c r="A12999">
        <v>19731024</v>
      </c>
      <c r="B12999">
        <v>0.28999999999999998</v>
      </c>
      <c r="C12999">
        <v>-0.34</v>
      </c>
      <c r="D12999">
        <v>0.05</v>
      </c>
      <c r="E12999">
        <v>2.8000000000000001E-2</v>
      </c>
    </row>
    <row r="13000" spans="1:5">
      <c r="A13000">
        <v>19731025</v>
      </c>
      <c r="B13000">
        <v>0.15</v>
      </c>
      <c r="C13000">
        <v>-0.19</v>
      </c>
      <c r="D13000">
        <v>-0.02</v>
      </c>
      <c r="E13000">
        <v>2.8000000000000001E-2</v>
      </c>
    </row>
    <row r="13001" spans="1:5">
      <c r="A13001">
        <v>19731026</v>
      </c>
      <c r="B13001">
        <v>0.72</v>
      </c>
      <c r="C13001">
        <v>-0.28999999999999998</v>
      </c>
      <c r="D13001">
        <v>0.08</v>
      </c>
      <c r="E13001">
        <v>2.8000000000000001E-2</v>
      </c>
    </row>
    <row r="13002" spans="1:5">
      <c r="A13002">
        <v>19731029</v>
      </c>
      <c r="B13002">
        <v>-0.26</v>
      </c>
      <c r="C13002">
        <v>-0.13</v>
      </c>
      <c r="D13002">
        <v>0.27</v>
      </c>
      <c r="E13002">
        <v>2.8000000000000001E-2</v>
      </c>
    </row>
    <row r="13003" spans="1:5">
      <c r="A13003">
        <v>19731030</v>
      </c>
      <c r="B13003">
        <v>-1.52</v>
      </c>
      <c r="C13003">
        <v>-0.05</v>
      </c>
      <c r="D13003">
        <v>0.56999999999999995</v>
      </c>
      <c r="E13003">
        <v>2.8000000000000001E-2</v>
      </c>
    </row>
    <row r="13004" spans="1:5">
      <c r="A13004">
        <v>19731031</v>
      </c>
      <c r="B13004">
        <v>-0.88</v>
      </c>
      <c r="C13004">
        <v>7.0000000000000007E-2</v>
      </c>
      <c r="D13004">
        <v>0.05</v>
      </c>
      <c r="E13004">
        <v>2.8000000000000001E-2</v>
      </c>
    </row>
    <row r="13005" spans="1:5">
      <c r="A13005">
        <v>19731101</v>
      </c>
      <c r="B13005">
        <v>-0.57999999999999996</v>
      </c>
      <c r="C13005">
        <v>-0.08</v>
      </c>
      <c r="D13005">
        <v>-0.22</v>
      </c>
      <c r="E13005">
        <v>2.5999999999999999E-2</v>
      </c>
    </row>
    <row r="13006" spans="1:5">
      <c r="A13006">
        <v>19731102</v>
      </c>
      <c r="B13006">
        <v>-0.56000000000000005</v>
      </c>
      <c r="C13006">
        <v>-0.31</v>
      </c>
      <c r="D13006">
        <v>0.1</v>
      </c>
      <c r="E13006">
        <v>2.5999999999999999E-2</v>
      </c>
    </row>
    <row r="13007" spans="1:5">
      <c r="A13007">
        <v>19731105</v>
      </c>
      <c r="B13007">
        <v>-1.59</v>
      </c>
      <c r="C13007">
        <v>-0.28999999999999998</v>
      </c>
      <c r="D13007">
        <v>0.28000000000000003</v>
      </c>
      <c r="E13007">
        <v>2.5999999999999999E-2</v>
      </c>
    </row>
    <row r="13008" spans="1:5">
      <c r="A13008">
        <v>19731106</v>
      </c>
      <c r="B13008">
        <v>-0.72</v>
      </c>
      <c r="C13008">
        <v>-0.49</v>
      </c>
      <c r="D13008">
        <v>0.31</v>
      </c>
      <c r="E13008">
        <v>2.5999999999999999E-2</v>
      </c>
    </row>
    <row r="13009" spans="1:5">
      <c r="A13009">
        <v>19731107</v>
      </c>
      <c r="B13009">
        <v>0.63</v>
      </c>
      <c r="C13009">
        <v>-0.86</v>
      </c>
      <c r="D13009">
        <v>0.59</v>
      </c>
      <c r="E13009">
        <v>2.5999999999999999E-2</v>
      </c>
    </row>
    <row r="13010" spans="1:5">
      <c r="A13010">
        <v>19731108</v>
      </c>
      <c r="B13010">
        <v>1.08</v>
      </c>
      <c r="C13010">
        <v>-0.05</v>
      </c>
      <c r="D13010">
        <v>-0.38</v>
      </c>
      <c r="E13010">
        <v>2.5999999999999999E-2</v>
      </c>
    </row>
    <row r="13011" spans="1:5">
      <c r="A13011">
        <v>19731109</v>
      </c>
      <c r="B13011">
        <v>-1.48</v>
      </c>
      <c r="C13011">
        <v>0.04</v>
      </c>
      <c r="D13011">
        <v>0.7</v>
      </c>
      <c r="E13011">
        <v>2.5999999999999999E-2</v>
      </c>
    </row>
    <row r="13012" spans="1:5">
      <c r="A13012">
        <v>19731112</v>
      </c>
      <c r="B13012">
        <v>-0.96</v>
      </c>
      <c r="C13012">
        <v>-0.63</v>
      </c>
      <c r="D13012">
        <v>-0.08</v>
      </c>
      <c r="E13012">
        <v>2.5999999999999999E-2</v>
      </c>
    </row>
    <row r="13013" spans="1:5">
      <c r="A13013">
        <v>19731113</v>
      </c>
      <c r="B13013">
        <v>-0.28999999999999998</v>
      </c>
      <c r="C13013">
        <v>-0.86</v>
      </c>
      <c r="D13013">
        <v>-0.31</v>
      </c>
      <c r="E13013">
        <v>2.5999999999999999E-2</v>
      </c>
    </row>
    <row r="13014" spans="1:5">
      <c r="A13014">
        <v>19731114</v>
      </c>
      <c r="B13014">
        <v>-1.87</v>
      </c>
      <c r="C13014">
        <v>-0.48</v>
      </c>
      <c r="D13014">
        <v>0.4</v>
      </c>
      <c r="E13014">
        <v>2.5999999999999999E-2</v>
      </c>
    </row>
    <row r="13015" spans="1:5">
      <c r="A13015">
        <v>19731115</v>
      </c>
      <c r="B13015">
        <v>-0.13</v>
      </c>
      <c r="C13015">
        <v>-0.71</v>
      </c>
      <c r="D13015">
        <v>0.3</v>
      </c>
      <c r="E13015">
        <v>2.5999999999999999E-2</v>
      </c>
    </row>
    <row r="13016" spans="1:5">
      <c r="A13016">
        <v>19731116</v>
      </c>
      <c r="B13016">
        <v>1.1299999999999999</v>
      </c>
      <c r="C13016">
        <v>-0.65</v>
      </c>
      <c r="D13016">
        <v>0.18</v>
      </c>
      <c r="E13016">
        <v>2.5999999999999999E-2</v>
      </c>
    </row>
    <row r="13017" spans="1:5">
      <c r="A13017">
        <v>19731119</v>
      </c>
      <c r="B13017">
        <v>-3.03</v>
      </c>
      <c r="C13017">
        <v>-0.13</v>
      </c>
      <c r="D13017">
        <v>1.17</v>
      </c>
      <c r="E13017">
        <v>2.5999999999999999E-2</v>
      </c>
    </row>
    <row r="13018" spans="1:5">
      <c r="A13018">
        <v>19731120</v>
      </c>
      <c r="B13018">
        <v>-2.2599999999999998</v>
      </c>
      <c r="C13018">
        <v>-1.33</v>
      </c>
      <c r="D13018">
        <v>0.12</v>
      </c>
      <c r="E13018">
        <v>2.5999999999999999E-2</v>
      </c>
    </row>
    <row r="13019" spans="1:5">
      <c r="A13019">
        <v>19731121</v>
      </c>
      <c r="B13019">
        <v>1.06</v>
      </c>
      <c r="C13019">
        <v>-0.81</v>
      </c>
      <c r="D13019">
        <v>-7.0000000000000007E-2</v>
      </c>
      <c r="E13019">
        <v>2.5999999999999999E-2</v>
      </c>
    </row>
    <row r="13020" spans="1:5">
      <c r="A13020">
        <v>19731123</v>
      </c>
      <c r="B13020">
        <v>-0.14000000000000001</v>
      </c>
      <c r="C13020">
        <v>0.17</v>
      </c>
      <c r="D13020">
        <v>0.64</v>
      </c>
      <c r="E13020">
        <v>2.5999999999999999E-2</v>
      </c>
    </row>
    <row r="13021" spans="1:5">
      <c r="A13021">
        <v>19731126</v>
      </c>
      <c r="B13021">
        <v>-3.01</v>
      </c>
      <c r="C13021">
        <v>-1.33</v>
      </c>
      <c r="D13021">
        <v>0.95</v>
      </c>
      <c r="E13021">
        <v>2.5999999999999999E-2</v>
      </c>
    </row>
    <row r="13022" spans="1:5">
      <c r="A13022">
        <v>19731127</v>
      </c>
      <c r="B13022">
        <v>-0.94</v>
      </c>
      <c r="C13022">
        <v>-0.4</v>
      </c>
      <c r="D13022">
        <v>0.05</v>
      </c>
      <c r="E13022">
        <v>2.5999999999999999E-2</v>
      </c>
    </row>
    <row r="13023" spans="1:5">
      <c r="A13023">
        <v>19731128</v>
      </c>
      <c r="B13023">
        <v>1.98</v>
      </c>
      <c r="C13023">
        <v>7.0000000000000007E-2</v>
      </c>
      <c r="D13023">
        <v>-0.86</v>
      </c>
      <c r="E13023">
        <v>2.5999999999999999E-2</v>
      </c>
    </row>
    <row r="13024" spans="1:5">
      <c r="A13024">
        <v>19731129</v>
      </c>
      <c r="B13024">
        <v>-0.35</v>
      </c>
      <c r="C13024">
        <v>0.06</v>
      </c>
      <c r="D13024">
        <v>0.12</v>
      </c>
      <c r="E13024">
        <v>2.5999999999999999E-2</v>
      </c>
    </row>
    <row r="13025" spans="1:5">
      <c r="A13025">
        <v>19731130</v>
      </c>
      <c r="B13025">
        <v>-1.35</v>
      </c>
      <c r="C13025">
        <v>0.01</v>
      </c>
      <c r="D13025">
        <v>0.72</v>
      </c>
      <c r="E13025">
        <v>2.5999999999999999E-2</v>
      </c>
    </row>
    <row r="13026" spans="1:5">
      <c r="A13026">
        <v>19731203</v>
      </c>
      <c r="B13026">
        <v>-2.06</v>
      </c>
      <c r="C13026">
        <v>-0.31</v>
      </c>
      <c r="D13026">
        <v>0.18</v>
      </c>
      <c r="E13026">
        <v>3.2000000000000001E-2</v>
      </c>
    </row>
    <row r="13027" spans="1:5">
      <c r="A13027">
        <v>19731204</v>
      </c>
      <c r="B13027">
        <v>-0.42</v>
      </c>
      <c r="C13027">
        <v>-0.41</v>
      </c>
      <c r="D13027">
        <v>-0.26</v>
      </c>
      <c r="E13027">
        <v>3.2000000000000001E-2</v>
      </c>
    </row>
    <row r="13028" spans="1:5">
      <c r="A13028">
        <v>19731205</v>
      </c>
      <c r="B13028">
        <v>-1.74</v>
      </c>
      <c r="C13028">
        <v>-0.62</v>
      </c>
      <c r="D13028">
        <v>0.16</v>
      </c>
      <c r="E13028">
        <v>3.2000000000000001E-2</v>
      </c>
    </row>
    <row r="13029" spans="1:5">
      <c r="A13029">
        <v>19731206</v>
      </c>
      <c r="B13029">
        <v>2.25</v>
      </c>
      <c r="C13029">
        <v>-1.1299999999999999</v>
      </c>
      <c r="D13029">
        <v>-0.38</v>
      </c>
      <c r="E13029">
        <v>3.2000000000000001E-2</v>
      </c>
    </row>
    <row r="13030" spans="1:5">
      <c r="A13030">
        <v>19731207</v>
      </c>
      <c r="B13030">
        <v>2.19</v>
      </c>
      <c r="C13030">
        <v>0.25</v>
      </c>
      <c r="D13030">
        <v>0.72</v>
      </c>
      <c r="E13030">
        <v>3.2000000000000001E-2</v>
      </c>
    </row>
    <row r="13031" spans="1:5">
      <c r="A13031">
        <v>19731210</v>
      </c>
      <c r="B13031">
        <v>1.5</v>
      </c>
      <c r="C13031">
        <v>-0.32</v>
      </c>
      <c r="D13031">
        <v>-0.38</v>
      </c>
      <c r="E13031">
        <v>3.2000000000000001E-2</v>
      </c>
    </row>
    <row r="13032" spans="1:5">
      <c r="A13032">
        <v>19731211</v>
      </c>
      <c r="B13032">
        <v>-1.81</v>
      </c>
      <c r="C13032">
        <v>0.1</v>
      </c>
      <c r="D13032">
        <v>0.8</v>
      </c>
      <c r="E13032">
        <v>3.2000000000000001E-2</v>
      </c>
    </row>
    <row r="13033" spans="1:5">
      <c r="A13033">
        <v>19731212</v>
      </c>
      <c r="B13033">
        <v>-2.6</v>
      </c>
      <c r="C13033">
        <v>-0.1</v>
      </c>
      <c r="D13033">
        <v>0.67</v>
      </c>
      <c r="E13033">
        <v>3.2000000000000001E-2</v>
      </c>
    </row>
    <row r="13034" spans="1:5">
      <c r="A13034">
        <v>19731213</v>
      </c>
      <c r="B13034">
        <v>-1.48</v>
      </c>
      <c r="C13034">
        <v>-0.35</v>
      </c>
      <c r="D13034">
        <v>0.88</v>
      </c>
      <c r="E13034">
        <v>3.2000000000000001E-2</v>
      </c>
    </row>
    <row r="13035" spans="1:5">
      <c r="A13035">
        <v>19731214</v>
      </c>
      <c r="B13035">
        <v>0.97</v>
      </c>
      <c r="C13035">
        <v>-0.57999999999999996</v>
      </c>
      <c r="D13035">
        <v>0.08</v>
      </c>
      <c r="E13035">
        <v>3.2000000000000001E-2</v>
      </c>
    </row>
    <row r="13036" spans="1:5">
      <c r="A13036">
        <v>19731217</v>
      </c>
      <c r="B13036">
        <v>-0.66</v>
      </c>
      <c r="C13036">
        <v>-0.1</v>
      </c>
      <c r="D13036">
        <v>0.57999999999999996</v>
      </c>
      <c r="E13036">
        <v>3.2000000000000001E-2</v>
      </c>
    </row>
    <row r="13037" spans="1:5">
      <c r="A13037">
        <v>19731218</v>
      </c>
      <c r="B13037">
        <v>1.88</v>
      </c>
      <c r="C13037">
        <v>-1.01</v>
      </c>
      <c r="D13037">
        <v>-0.42</v>
      </c>
      <c r="E13037">
        <v>3.2000000000000001E-2</v>
      </c>
    </row>
    <row r="13038" spans="1:5">
      <c r="A13038">
        <v>19731219</v>
      </c>
      <c r="B13038">
        <v>-0.02</v>
      </c>
      <c r="C13038">
        <v>-0.26</v>
      </c>
      <c r="D13038">
        <v>0.18</v>
      </c>
      <c r="E13038">
        <v>3.2000000000000001E-2</v>
      </c>
    </row>
    <row r="13039" spans="1:5">
      <c r="A13039">
        <v>19731220</v>
      </c>
      <c r="B13039">
        <v>-0.3</v>
      </c>
      <c r="C13039">
        <v>0.08</v>
      </c>
      <c r="D13039">
        <v>0.53</v>
      </c>
      <c r="E13039">
        <v>3.2000000000000001E-2</v>
      </c>
    </row>
    <row r="13040" spans="1:5">
      <c r="A13040">
        <v>19731221</v>
      </c>
      <c r="B13040">
        <v>-0.96</v>
      </c>
      <c r="C13040">
        <v>0.17</v>
      </c>
      <c r="D13040">
        <v>0.88</v>
      </c>
      <c r="E13040">
        <v>3.2000000000000001E-2</v>
      </c>
    </row>
    <row r="13041" spans="1:5">
      <c r="A13041">
        <v>19731224</v>
      </c>
      <c r="B13041">
        <v>-0.63</v>
      </c>
      <c r="C13041">
        <v>0.36</v>
      </c>
      <c r="D13041">
        <v>0.94</v>
      </c>
      <c r="E13041">
        <v>3.2000000000000001E-2</v>
      </c>
    </row>
    <row r="13042" spans="1:5">
      <c r="A13042">
        <v>19731226</v>
      </c>
      <c r="B13042">
        <v>2.71</v>
      </c>
      <c r="C13042">
        <v>-1.1200000000000001</v>
      </c>
      <c r="D13042">
        <v>-0.85</v>
      </c>
      <c r="E13042">
        <v>3.2000000000000001E-2</v>
      </c>
    </row>
    <row r="13043" spans="1:5">
      <c r="A13043">
        <v>19731227</v>
      </c>
      <c r="B13043">
        <v>1.96</v>
      </c>
      <c r="C13043">
        <v>-0.34</v>
      </c>
      <c r="D13043">
        <v>-0.72</v>
      </c>
      <c r="E13043">
        <v>3.2000000000000001E-2</v>
      </c>
    </row>
    <row r="13044" spans="1:5">
      <c r="A13044">
        <v>19731228</v>
      </c>
      <c r="B13044">
        <v>-0.11</v>
      </c>
      <c r="C13044">
        <v>-7.0000000000000007E-2</v>
      </c>
      <c r="D13044">
        <v>0.17</v>
      </c>
      <c r="E13044">
        <v>3.2000000000000001E-2</v>
      </c>
    </row>
    <row r="13045" spans="1:5">
      <c r="A13045">
        <v>19731231</v>
      </c>
      <c r="B13045">
        <v>0.2</v>
      </c>
      <c r="C13045">
        <v>0.5</v>
      </c>
      <c r="D13045">
        <v>0.16</v>
      </c>
      <c r="E13045">
        <v>3.2000000000000001E-2</v>
      </c>
    </row>
    <row r="13046" spans="1:5">
      <c r="A13046">
        <v>19740102</v>
      </c>
      <c r="B13046">
        <v>0.26</v>
      </c>
      <c r="C13046">
        <v>1.27</v>
      </c>
      <c r="D13046">
        <v>1.21</v>
      </c>
      <c r="E13046">
        <v>2.8000000000000001E-2</v>
      </c>
    </row>
    <row r="13047" spans="1:5">
      <c r="A13047">
        <v>19740103</v>
      </c>
      <c r="B13047">
        <v>2.3199999999999998</v>
      </c>
      <c r="C13047">
        <v>1.45</v>
      </c>
      <c r="D13047">
        <v>0.94</v>
      </c>
      <c r="E13047">
        <v>2.8000000000000001E-2</v>
      </c>
    </row>
    <row r="13048" spans="1:5">
      <c r="A13048">
        <v>19740104</v>
      </c>
      <c r="B13048">
        <v>-0.56000000000000005</v>
      </c>
      <c r="C13048">
        <v>1.59</v>
      </c>
      <c r="D13048">
        <v>1.54</v>
      </c>
      <c r="E13048">
        <v>2.8000000000000001E-2</v>
      </c>
    </row>
    <row r="13049" spans="1:5">
      <c r="A13049">
        <v>19740107</v>
      </c>
      <c r="B13049">
        <v>-0.52</v>
      </c>
      <c r="C13049">
        <v>1.37</v>
      </c>
      <c r="D13049">
        <v>1.05</v>
      </c>
      <c r="E13049">
        <v>2.8000000000000001E-2</v>
      </c>
    </row>
    <row r="13050" spans="1:5">
      <c r="A13050">
        <v>19740108</v>
      </c>
      <c r="B13050">
        <v>-1.77</v>
      </c>
      <c r="C13050">
        <v>0.91</v>
      </c>
      <c r="D13050">
        <v>0.83</v>
      </c>
      <c r="E13050">
        <v>2.8000000000000001E-2</v>
      </c>
    </row>
    <row r="13051" spans="1:5">
      <c r="A13051">
        <v>19740109</v>
      </c>
      <c r="B13051">
        <v>-2.73</v>
      </c>
      <c r="C13051">
        <v>0.57999999999999996</v>
      </c>
      <c r="D13051">
        <v>0.52</v>
      </c>
      <c r="E13051">
        <v>2.8000000000000001E-2</v>
      </c>
    </row>
    <row r="13052" spans="1:5">
      <c r="A13052">
        <v>19740110</v>
      </c>
      <c r="B13052">
        <v>-1.07</v>
      </c>
      <c r="C13052">
        <v>0.27</v>
      </c>
      <c r="D13052">
        <v>-0.18</v>
      </c>
      <c r="E13052">
        <v>2.8000000000000001E-2</v>
      </c>
    </row>
    <row r="13053" spans="1:5">
      <c r="A13053">
        <v>19740111</v>
      </c>
      <c r="B13053">
        <v>1.1599999999999999</v>
      </c>
      <c r="C13053">
        <v>-0.28999999999999998</v>
      </c>
      <c r="D13053">
        <v>0.25</v>
      </c>
      <c r="E13053">
        <v>2.8000000000000001E-2</v>
      </c>
    </row>
    <row r="13054" spans="1:5">
      <c r="A13054">
        <v>19740114</v>
      </c>
      <c r="B13054">
        <v>-0.14000000000000001</v>
      </c>
      <c r="C13054">
        <v>0.1</v>
      </c>
      <c r="D13054">
        <v>0.54</v>
      </c>
      <c r="E13054">
        <v>2.8000000000000001E-2</v>
      </c>
    </row>
    <row r="13055" spans="1:5">
      <c r="A13055">
        <v>19740115</v>
      </c>
      <c r="B13055">
        <v>0.75</v>
      </c>
      <c r="C13055">
        <v>-0.35</v>
      </c>
      <c r="D13055">
        <v>-0.01</v>
      </c>
      <c r="E13055">
        <v>2.8000000000000001E-2</v>
      </c>
    </row>
    <row r="13056" spans="1:5">
      <c r="A13056">
        <v>19740116</v>
      </c>
      <c r="B13056">
        <v>1.43</v>
      </c>
      <c r="C13056">
        <v>-0.48</v>
      </c>
      <c r="D13056">
        <v>-0.22</v>
      </c>
      <c r="E13056">
        <v>2.8000000000000001E-2</v>
      </c>
    </row>
    <row r="13057" spans="1:5">
      <c r="A13057">
        <v>19740117</v>
      </c>
      <c r="B13057">
        <v>1.67</v>
      </c>
      <c r="C13057">
        <v>0.16</v>
      </c>
      <c r="D13057">
        <v>-0.84</v>
      </c>
      <c r="E13057">
        <v>2.8000000000000001E-2</v>
      </c>
    </row>
    <row r="13058" spans="1:5">
      <c r="A13058">
        <v>19740118</v>
      </c>
      <c r="B13058">
        <v>-1.55</v>
      </c>
      <c r="C13058">
        <v>1.08</v>
      </c>
      <c r="D13058">
        <v>-0.05</v>
      </c>
      <c r="E13058">
        <v>2.8000000000000001E-2</v>
      </c>
    </row>
    <row r="13059" spans="1:5">
      <c r="A13059">
        <v>19740121</v>
      </c>
      <c r="B13059">
        <v>-0.27</v>
      </c>
      <c r="C13059">
        <v>-0.21</v>
      </c>
      <c r="D13059">
        <v>-0.17</v>
      </c>
      <c r="E13059">
        <v>2.8000000000000001E-2</v>
      </c>
    </row>
    <row r="13060" spans="1:5">
      <c r="A13060">
        <v>19740122</v>
      </c>
      <c r="B13060">
        <v>0.98</v>
      </c>
      <c r="C13060">
        <v>-0.28000000000000003</v>
      </c>
      <c r="D13060">
        <v>-0.2</v>
      </c>
      <c r="E13060">
        <v>2.8000000000000001E-2</v>
      </c>
    </row>
    <row r="13061" spans="1:5">
      <c r="A13061">
        <v>19740123</v>
      </c>
      <c r="B13061">
        <v>0.49</v>
      </c>
      <c r="C13061">
        <v>0.48</v>
      </c>
      <c r="D13061">
        <v>-0.35</v>
      </c>
      <c r="E13061">
        <v>2.8000000000000001E-2</v>
      </c>
    </row>
    <row r="13062" spans="1:5">
      <c r="A13062">
        <v>19740124</v>
      </c>
      <c r="B13062">
        <v>-0.25</v>
      </c>
      <c r="C13062">
        <v>0.42</v>
      </c>
      <c r="D13062">
        <v>0.32</v>
      </c>
      <c r="E13062">
        <v>2.8000000000000001E-2</v>
      </c>
    </row>
    <row r="13063" spans="1:5">
      <c r="A13063">
        <v>19740125</v>
      </c>
      <c r="B13063">
        <v>-0.11</v>
      </c>
      <c r="C13063">
        <v>0.45</v>
      </c>
      <c r="D13063">
        <v>-0.28000000000000003</v>
      </c>
      <c r="E13063">
        <v>2.8000000000000001E-2</v>
      </c>
    </row>
    <row r="13064" spans="1:5">
      <c r="A13064">
        <v>19740128</v>
      </c>
      <c r="B13064">
        <v>-0.5</v>
      </c>
      <c r="C13064">
        <v>0.41</v>
      </c>
      <c r="D13064">
        <v>0.15</v>
      </c>
      <c r="E13064">
        <v>2.8000000000000001E-2</v>
      </c>
    </row>
    <row r="13065" spans="1:5">
      <c r="A13065">
        <v>19740129</v>
      </c>
      <c r="B13065">
        <v>-0.16</v>
      </c>
      <c r="C13065">
        <v>-0.04</v>
      </c>
      <c r="D13065">
        <v>0.48</v>
      </c>
      <c r="E13065">
        <v>2.8000000000000001E-2</v>
      </c>
    </row>
    <row r="13066" spans="1:5">
      <c r="A13066">
        <v>19740130</v>
      </c>
      <c r="B13066">
        <v>1.01</v>
      </c>
      <c r="C13066">
        <v>-0.11</v>
      </c>
      <c r="D13066">
        <v>0</v>
      </c>
      <c r="E13066">
        <v>2.8000000000000001E-2</v>
      </c>
    </row>
    <row r="13067" spans="1:5">
      <c r="A13067">
        <v>19740131</v>
      </c>
      <c r="B13067">
        <v>-0.45</v>
      </c>
      <c r="C13067">
        <v>0.41</v>
      </c>
      <c r="D13067">
        <v>0.11</v>
      </c>
      <c r="E13067">
        <v>2.8000000000000001E-2</v>
      </c>
    </row>
    <row r="13068" spans="1:5">
      <c r="A13068">
        <v>19740201</v>
      </c>
      <c r="B13068">
        <v>-1.23</v>
      </c>
      <c r="C13068">
        <v>0.52</v>
      </c>
      <c r="D13068">
        <v>0.23</v>
      </c>
      <c r="E13068">
        <v>3.1E-2</v>
      </c>
    </row>
    <row r="13069" spans="1:5">
      <c r="A13069">
        <v>19740204</v>
      </c>
      <c r="B13069">
        <v>-1.96</v>
      </c>
      <c r="C13069">
        <v>7.0000000000000007E-2</v>
      </c>
      <c r="D13069">
        <v>0.09</v>
      </c>
      <c r="E13069">
        <v>3.1E-2</v>
      </c>
    </row>
    <row r="13070" spans="1:5">
      <c r="A13070">
        <v>19740205</v>
      </c>
      <c r="B13070">
        <v>-0.4</v>
      </c>
      <c r="C13070">
        <v>-0.13</v>
      </c>
      <c r="D13070">
        <v>0.48</v>
      </c>
      <c r="E13070">
        <v>3.1E-2</v>
      </c>
    </row>
    <row r="13071" spans="1:5">
      <c r="A13071">
        <v>19740206</v>
      </c>
      <c r="B13071">
        <v>0.28999999999999998</v>
      </c>
      <c r="C13071">
        <v>-0.21</v>
      </c>
      <c r="D13071">
        <v>0.1</v>
      </c>
      <c r="E13071">
        <v>3.1E-2</v>
      </c>
    </row>
    <row r="13072" spans="1:5">
      <c r="A13072">
        <v>19740207</v>
      </c>
      <c r="B13072">
        <v>0.12</v>
      </c>
      <c r="C13072">
        <v>0.16</v>
      </c>
      <c r="D13072">
        <v>0.45</v>
      </c>
      <c r="E13072">
        <v>3.1E-2</v>
      </c>
    </row>
    <row r="13073" spans="1:5">
      <c r="A13073">
        <v>19740208</v>
      </c>
      <c r="B13073">
        <v>-0.95</v>
      </c>
      <c r="C13073">
        <v>0.31</v>
      </c>
      <c r="D13073">
        <v>0.66</v>
      </c>
      <c r="E13073">
        <v>3.1E-2</v>
      </c>
    </row>
    <row r="13074" spans="1:5">
      <c r="A13074">
        <v>19740211</v>
      </c>
      <c r="B13074">
        <v>-1.76</v>
      </c>
      <c r="C13074">
        <v>0.51</v>
      </c>
      <c r="D13074">
        <v>0.81</v>
      </c>
      <c r="E13074">
        <v>3.1E-2</v>
      </c>
    </row>
    <row r="13075" spans="1:5">
      <c r="A13075">
        <v>19740212</v>
      </c>
      <c r="B13075">
        <v>0.04</v>
      </c>
      <c r="C13075">
        <v>-0.52</v>
      </c>
      <c r="D13075">
        <v>0.26</v>
      </c>
      <c r="E13075">
        <v>3.1E-2</v>
      </c>
    </row>
    <row r="13076" spans="1:5">
      <c r="A13076">
        <v>19740213</v>
      </c>
      <c r="B13076">
        <v>-0.04</v>
      </c>
      <c r="C13076">
        <v>-0.16</v>
      </c>
      <c r="D13076">
        <v>0.15</v>
      </c>
      <c r="E13076">
        <v>3.1E-2</v>
      </c>
    </row>
    <row r="13077" spans="1:5">
      <c r="A13077">
        <v>19740214</v>
      </c>
      <c r="B13077">
        <v>-0.01</v>
      </c>
      <c r="C13077">
        <v>0.25</v>
      </c>
      <c r="D13077">
        <v>0.11</v>
      </c>
      <c r="E13077">
        <v>3.1E-2</v>
      </c>
    </row>
    <row r="13078" spans="1:5">
      <c r="A13078">
        <v>19740215</v>
      </c>
      <c r="B13078">
        <v>1.3</v>
      </c>
      <c r="C13078">
        <v>-0.36</v>
      </c>
      <c r="D13078">
        <v>-0.39</v>
      </c>
      <c r="E13078">
        <v>3.1E-2</v>
      </c>
    </row>
    <row r="13079" spans="1:5">
      <c r="A13079">
        <v>19740219</v>
      </c>
      <c r="B13079">
        <v>-0.13</v>
      </c>
      <c r="C13079">
        <v>-0.05</v>
      </c>
      <c r="D13079">
        <v>7.0000000000000007E-2</v>
      </c>
      <c r="E13079">
        <v>3.1E-2</v>
      </c>
    </row>
    <row r="13080" spans="1:5">
      <c r="A13080">
        <v>19740220</v>
      </c>
      <c r="B13080">
        <v>1.24</v>
      </c>
      <c r="C13080">
        <v>-0.54</v>
      </c>
      <c r="D13080">
        <v>-0.27</v>
      </c>
      <c r="E13080">
        <v>3.1E-2</v>
      </c>
    </row>
    <row r="13081" spans="1:5">
      <c r="A13081">
        <v>19740221</v>
      </c>
      <c r="B13081">
        <v>1.24</v>
      </c>
      <c r="C13081">
        <v>-0.47</v>
      </c>
      <c r="D13081">
        <v>-0.11</v>
      </c>
      <c r="E13081">
        <v>3.1E-2</v>
      </c>
    </row>
    <row r="13082" spans="1:5">
      <c r="A13082">
        <v>19740222</v>
      </c>
      <c r="B13082">
        <v>0.82</v>
      </c>
      <c r="C13082">
        <v>-0.14000000000000001</v>
      </c>
      <c r="D13082">
        <v>0.4</v>
      </c>
      <c r="E13082">
        <v>3.1E-2</v>
      </c>
    </row>
    <row r="13083" spans="1:5">
      <c r="A13083">
        <v>19740225</v>
      </c>
      <c r="B13083">
        <v>-0.26</v>
      </c>
      <c r="C13083">
        <v>0.28000000000000003</v>
      </c>
      <c r="D13083">
        <v>0.24</v>
      </c>
      <c r="E13083">
        <v>3.1E-2</v>
      </c>
    </row>
    <row r="13084" spans="1:5">
      <c r="A13084">
        <v>19740226</v>
      </c>
      <c r="B13084">
        <v>0.98</v>
      </c>
      <c r="C13084">
        <v>-0.13</v>
      </c>
      <c r="D13084">
        <v>0.02</v>
      </c>
      <c r="E13084">
        <v>3.1E-2</v>
      </c>
    </row>
    <row r="13085" spans="1:5">
      <c r="A13085">
        <v>19740227</v>
      </c>
      <c r="B13085">
        <v>0.49</v>
      </c>
      <c r="C13085">
        <v>0.39</v>
      </c>
      <c r="D13085">
        <v>-0.57999999999999996</v>
      </c>
      <c r="E13085">
        <v>3.1E-2</v>
      </c>
    </row>
    <row r="13086" spans="1:5">
      <c r="A13086">
        <v>19740228</v>
      </c>
      <c r="B13086">
        <v>-0.14000000000000001</v>
      </c>
      <c r="C13086">
        <v>0.25</v>
      </c>
      <c r="D13086">
        <v>-0.28000000000000003</v>
      </c>
      <c r="E13086">
        <v>3.1E-2</v>
      </c>
    </row>
    <row r="13087" spans="1:5">
      <c r="A13087">
        <v>19740301</v>
      </c>
      <c r="B13087">
        <v>-0.61</v>
      </c>
      <c r="C13087">
        <v>0.61</v>
      </c>
      <c r="D13087">
        <v>0.32</v>
      </c>
      <c r="E13087">
        <v>2.5999999999999999E-2</v>
      </c>
    </row>
    <row r="13088" spans="1:5">
      <c r="A13088">
        <v>19740304</v>
      </c>
      <c r="B13088">
        <v>0.01</v>
      </c>
      <c r="C13088">
        <v>0.2</v>
      </c>
      <c r="D13088">
        <v>-0.05</v>
      </c>
      <c r="E13088">
        <v>2.5999999999999999E-2</v>
      </c>
    </row>
    <row r="13089" spans="1:5">
      <c r="A13089">
        <v>19740305</v>
      </c>
      <c r="B13089">
        <v>1.76</v>
      </c>
      <c r="C13089">
        <v>-0.37</v>
      </c>
      <c r="D13089">
        <v>-0.8</v>
      </c>
      <c r="E13089">
        <v>2.5999999999999999E-2</v>
      </c>
    </row>
    <row r="13090" spans="1:5">
      <c r="A13090">
        <v>19740306</v>
      </c>
      <c r="B13090">
        <v>0.56000000000000005</v>
      </c>
      <c r="C13090">
        <v>0.44</v>
      </c>
      <c r="D13090">
        <v>-0.7</v>
      </c>
      <c r="E13090">
        <v>2.5999999999999999E-2</v>
      </c>
    </row>
    <row r="13091" spans="1:5">
      <c r="A13091">
        <v>19740307</v>
      </c>
      <c r="B13091">
        <v>-0.94</v>
      </c>
      <c r="C13091">
        <v>0.67</v>
      </c>
      <c r="D13091">
        <v>0.27</v>
      </c>
      <c r="E13091">
        <v>2.5999999999999999E-2</v>
      </c>
    </row>
    <row r="13092" spans="1:5">
      <c r="A13092">
        <v>19740308</v>
      </c>
      <c r="B13092">
        <v>0.75</v>
      </c>
      <c r="C13092">
        <v>-0.22</v>
      </c>
      <c r="D13092">
        <v>-0.3</v>
      </c>
      <c r="E13092">
        <v>2.5999999999999999E-2</v>
      </c>
    </row>
    <row r="13093" spans="1:5">
      <c r="A13093">
        <v>19740311</v>
      </c>
      <c r="B13093">
        <v>1.01</v>
      </c>
      <c r="C13093">
        <v>-0.28999999999999998</v>
      </c>
      <c r="D13093">
        <v>-0.37</v>
      </c>
      <c r="E13093">
        <v>2.5999999999999999E-2</v>
      </c>
    </row>
    <row r="13094" spans="1:5">
      <c r="A13094">
        <v>19740312</v>
      </c>
      <c r="B13094">
        <v>0.18</v>
      </c>
      <c r="C13094">
        <v>-0.08</v>
      </c>
      <c r="D13094">
        <v>-0.08</v>
      </c>
      <c r="E13094">
        <v>2.5999999999999999E-2</v>
      </c>
    </row>
    <row r="13095" spans="1:5">
      <c r="A13095">
        <v>19740313</v>
      </c>
      <c r="B13095">
        <v>0.55000000000000004</v>
      </c>
      <c r="C13095">
        <v>0.04</v>
      </c>
      <c r="D13095">
        <v>-0.42</v>
      </c>
      <c r="E13095">
        <v>2.5999999999999999E-2</v>
      </c>
    </row>
    <row r="13096" spans="1:5">
      <c r="A13096">
        <v>19740314</v>
      </c>
      <c r="B13096">
        <v>0.04</v>
      </c>
      <c r="C13096">
        <v>0.4</v>
      </c>
      <c r="D13096">
        <v>-0.22</v>
      </c>
      <c r="E13096">
        <v>2.5999999999999999E-2</v>
      </c>
    </row>
    <row r="13097" spans="1:5">
      <c r="A13097">
        <v>19740315</v>
      </c>
      <c r="B13097">
        <v>-0.28999999999999998</v>
      </c>
      <c r="C13097">
        <v>0.35</v>
      </c>
      <c r="D13097">
        <v>-0.03</v>
      </c>
      <c r="E13097">
        <v>2.5999999999999999E-2</v>
      </c>
    </row>
    <row r="13098" spans="1:5">
      <c r="A13098">
        <v>19740318</v>
      </c>
      <c r="B13098">
        <v>-1.29</v>
      </c>
      <c r="C13098">
        <v>0.57999999999999996</v>
      </c>
      <c r="D13098">
        <v>0.44</v>
      </c>
      <c r="E13098">
        <v>2.5999999999999999E-2</v>
      </c>
    </row>
    <row r="13099" spans="1:5">
      <c r="A13099">
        <v>19740319</v>
      </c>
      <c r="B13099">
        <v>-0.84</v>
      </c>
      <c r="C13099">
        <v>0.06</v>
      </c>
      <c r="D13099">
        <v>0.19</v>
      </c>
      <c r="E13099">
        <v>2.5999999999999999E-2</v>
      </c>
    </row>
    <row r="13100" spans="1:5">
      <c r="A13100">
        <v>19740320</v>
      </c>
      <c r="B13100">
        <v>0.27</v>
      </c>
      <c r="C13100">
        <v>-0.17</v>
      </c>
      <c r="D13100">
        <v>-0.25</v>
      </c>
      <c r="E13100">
        <v>2.5999999999999999E-2</v>
      </c>
    </row>
    <row r="13101" spans="1:5">
      <c r="A13101">
        <v>19740321</v>
      </c>
      <c r="B13101">
        <v>-0.23</v>
      </c>
      <c r="C13101">
        <v>0.01</v>
      </c>
      <c r="D13101">
        <v>0.14000000000000001</v>
      </c>
      <c r="E13101">
        <v>2.5999999999999999E-2</v>
      </c>
    </row>
    <row r="13102" spans="1:5">
      <c r="A13102">
        <v>19740322</v>
      </c>
      <c r="B13102">
        <v>-0.11</v>
      </c>
      <c r="C13102">
        <v>-0.05</v>
      </c>
      <c r="D13102">
        <v>-0.05</v>
      </c>
      <c r="E13102">
        <v>2.5999999999999999E-2</v>
      </c>
    </row>
    <row r="13103" spans="1:5">
      <c r="A13103">
        <v>19740325</v>
      </c>
      <c r="B13103">
        <v>0.19</v>
      </c>
      <c r="C13103">
        <v>-0.41</v>
      </c>
      <c r="D13103">
        <v>-0.33</v>
      </c>
      <c r="E13103">
        <v>2.5999999999999999E-2</v>
      </c>
    </row>
    <row r="13104" spans="1:5">
      <c r="A13104">
        <v>19740326</v>
      </c>
      <c r="B13104">
        <v>0.21</v>
      </c>
      <c r="C13104">
        <v>-0.18</v>
      </c>
      <c r="D13104">
        <v>0.32</v>
      </c>
      <c r="E13104">
        <v>2.5999999999999999E-2</v>
      </c>
    </row>
    <row r="13105" spans="1:5">
      <c r="A13105">
        <v>19740327</v>
      </c>
      <c r="B13105">
        <v>-1.35</v>
      </c>
      <c r="C13105">
        <v>0.41</v>
      </c>
      <c r="D13105">
        <v>0.64</v>
      </c>
      <c r="E13105">
        <v>2.5999999999999999E-2</v>
      </c>
    </row>
    <row r="13106" spans="1:5">
      <c r="A13106">
        <v>19740328</v>
      </c>
      <c r="B13106">
        <v>-1.85</v>
      </c>
      <c r="C13106">
        <v>0.26</v>
      </c>
      <c r="D13106">
        <v>0.48</v>
      </c>
      <c r="E13106">
        <v>2.5999999999999999E-2</v>
      </c>
    </row>
    <row r="13107" spans="1:5">
      <c r="A13107">
        <v>19740329</v>
      </c>
      <c r="B13107">
        <v>-0.81</v>
      </c>
      <c r="C13107">
        <v>0.23</v>
      </c>
      <c r="D13107">
        <v>0.64</v>
      </c>
      <c r="E13107">
        <v>2.5999999999999999E-2</v>
      </c>
    </row>
    <row r="13108" spans="1:5">
      <c r="A13108">
        <v>19740401</v>
      </c>
      <c r="B13108">
        <v>-0.79</v>
      </c>
      <c r="C13108">
        <v>0.34</v>
      </c>
      <c r="D13108">
        <v>0.34</v>
      </c>
      <c r="E13108">
        <v>3.5999999999999997E-2</v>
      </c>
    </row>
    <row r="13109" spans="1:5">
      <c r="A13109">
        <v>19740402</v>
      </c>
      <c r="B13109">
        <v>0</v>
      </c>
      <c r="C13109">
        <v>-0.06</v>
      </c>
      <c r="D13109">
        <v>0</v>
      </c>
      <c r="E13109">
        <v>3.5999999999999997E-2</v>
      </c>
    </row>
    <row r="13110" spans="1:5">
      <c r="A13110">
        <v>19740403</v>
      </c>
      <c r="B13110">
        <v>0.81</v>
      </c>
      <c r="C13110">
        <v>-0.55000000000000004</v>
      </c>
      <c r="D13110">
        <v>-0.28000000000000003</v>
      </c>
      <c r="E13110">
        <v>3.5999999999999997E-2</v>
      </c>
    </row>
    <row r="13111" spans="1:5">
      <c r="A13111">
        <v>19740404</v>
      </c>
      <c r="B13111">
        <v>-0.08</v>
      </c>
      <c r="C13111">
        <v>-0.04</v>
      </c>
      <c r="D13111">
        <v>0.04</v>
      </c>
      <c r="E13111">
        <v>3.5999999999999997E-2</v>
      </c>
    </row>
    <row r="13112" spans="1:5">
      <c r="A13112">
        <v>19740405</v>
      </c>
      <c r="B13112">
        <v>-1.4</v>
      </c>
      <c r="C13112">
        <v>0.56999999999999995</v>
      </c>
      <c r="D13112">
        <v>0.39</v>
      </c>
      <c r="E13112">
        <v>3.5999999999999997E-2</v>
      </c>
    </row>
    <row r="13113" spans="1:5">
      <c r="A13113">
        <v>19740408</v>
      </c>
      <c r="B13113">
        <v>-1.04</v>
      </c>
      <c r="C13113">
        <v>-0.08</v>
      </c>
      <c r="D13113">
        <v>0.26</v>
      </c>
      <c r="E13113">
        <v>3.5999999999999997E-2</v>
      </c>
    </row>
    <row r="13114" spans="1:5">
      <c r="A13114">
        <v>19740409</v>
      </c>
      <c r="B13114">
        <v>0.49</v>
      </c>
      <c r="C13114">
        <v>-0.41</v>
      </c>
      <c r="D13114">
        <v>-0.02</v>
      </c>
      <c r="E13114">
        <v>3.5999999999999997E-2</v>
      </c>
    </row>
    <row r="13115" spans="1:5">
      <c r="A13115">
        <v>19740410</v>
      </c>
      <c r="B13115">
        <v>-0.21</v>
      </c>
      <c r="C13115">
        <v>0.04</v>
      </c>
      <c r="D13115">
        <v>0.34</v>
      </c>
      <c r="E13115">
        <v>3.5999999999999997E-2</v>
      </c>
    </row>
    <row r="13116" spans="1:5">
      <c r="A13116">
        <v>19740411</v>
      </c>
      <c r="B13116">
        <v>-0.27</v>
      </c>
      <c r="C13116">
        <v>0.18</v>
      </c>
      <c r="D13116">
        <v>0.22</v>
      </c>
      <c r="E13116">
        <v>3.5999999999999997E-2</v>
      </c>
    </row>
    <row r="13117" spans="1:5">
      <c r="A13117">
        <v>19740415</v>
      </c>
      <c r="B13117">
        <v>-0.17</v>
      </c>
      <c r="C13117">
        <v>-0.02</v>
      </c>
      <c r="D13117">
        <v>0.26</v>
      </c>
      <c r="E13117">
        <v>3.5999999999999997E-2</v>
      </c>
    </row>
    <row r="13118" spans="1:5">
      <c r="A13118">
        <v>19740416</v>
      </c>
      <c r="B13118">
        <v>1.56</v>
      </c>
      <c r="C13118">
        <v>-0.57999999999999996</v>
      </c>
      <c r="D13118">
        <v>-0.28999999999999998</v>
      </c>
      <c r="E13118">
        <v>3.5999999999999997E-2</v>
      </c>
    </row>
    <row r="13119" spans="1:5">
      <c r="A13119">
        <v>19740417</v>
      </c>
      <c r="B13119">
        <v>0.67</v>
      </c>
      <c r="C13119">
        <v>-0.17</v>
      </c>
      <c r="D13119">
        <v>-0.16</v>
      </c>
      <c r="E13119">
        <v>3.5999999999999997E-2</v>
      </c>
    </row>
    <row r="13120" spans="1:5">
      <c r="A13120">
        <v>19740418</v>
      </c>
      <c r="B13120">
        <v>0.35</v>
      </c>
      <c r="C13120">
        <v>-0.11</v>
      </c>
      <c r="D13120">
        <v>0.04</v>
      </c>
      <c r="E13120">
        <v>3.5999999999999997E-2</v>
      </c>
    </row>
    <row r="13121" spans="1:5">
      <c r="A13121">
        <v>19740419</v>
      </c>
      <c r="B13121">
        <v>-1.05</v>
      </c>
      <c r="C13121">
        <v>0.4</v>
      </c>
      <c r="D13121">
        <v>0.05</v>
      </c>
      <c r="E13121">
        <v>3.5999999999999997E-2</v>
      </c>
    </row>
    <row r="13122" spans="1:5">
      <c r="A13122">
        <v>19740422</v>
      </c>
      <c r="B13122">
        <v>-0.41</v>
      </c>
      <c r="C13122">
        <v>-0.04</v>
      </c>
      <c r="D13122">
        <v>0.09</v>
      </c>
      <c r="E13122">
        <v>3.5999999999999997E-2</v>
      </c>
    </row>
    <row r="13123" spans="1:5">
      <c r="A13123">
        <v>19740423</v>
      </c>
      <c r="B13123">
        <v>-1.83</v>
      </c>
      <c r="C13123">
        <v>0.05</v>
      </c>
      <c r="D13123">
        <v>0.1</v>
      </c>
      <c r="E13123">
        <v>3.5999999999999997E-2</v>
      </c>
    </row>
    <row r="13124" spans="1:5">
      <c r="A13124">
        <v>19740424</v>
      </c>
      <c r="B13124">
        <v>-1.73</v>
      </c>
      <c r="C13124">
        <v>0.12</v>
      </c>
      <c r="D13124">
        <v>0.31</v>
      </c>
      <c r="E13124">
        <v>3.5999999999999997E-2</v>
      </c>
    </row>
    <row r="13125" spans="1:5">
      <c r="A13125">
        <v>19740425</v>
      </c>
      <c r="B13125">
        <v>-0.97</v>
      </c>
      <c r="C13125">
        <v>-0.3</v>
      </c>
      <c r="D13125">
        <v>0.03</v>
      </c>
      <c r="E13125">
        <v>3.5999999999999997E-2</v>
      </c>
    </row>
    <row r="13126" spans="1:5">
      <c r="A13126">
        <v>19740426</v>
      </c>
      <c r="B13126">
        <v>0.56999999999999995</v>
      </c>
      <c r="C13126">
        <v>-0.15</v>
      </c>
      <c r="D13126">
        <v>-0.09</v>
      </c>
      <c r="E13126">
        <v>3.5999999999999997E-2</v>
      </c>
    </row>
    <row r="13127" spans="1:5">
      <c r="A13127">
        <v>19740429</v>
      </c>
      <c r="B13127">
        <v>-0.08</v>
      </c>
      <c r="C13127">
        <v>0.2</v>
      </c>
      <c r="D13127">
        <v>-0.22</v>
      </c>
      <c r="E13127">
        <v>3.5999999999999997E-2</v>
      </c>
    </row>
    <row r="13128" spans="1:5">
      <c r="A13128">
        <v>19740430</v>
      </c>
      <c r="B13128">
        <v>0.26</v>
      </c>
      <c r="C13128">
        <v>-0.09</v>
      </c>
      <c r="D13128">
        <v>-0.32</v>
      </c>
      <c r="E13128">
        <v>3.5999999999999997E-2</v>
      </c>
    </row>
    <row r="13129" spans="1:5">
      <c r="A13129">
        <v>19740501</v>
      </c>
      <c r="B13129">
        <v>1.95</v>
      </c>
      <c r="C13129">
        <v>-0.9</v>
      </c>
      <c r="D13129">
        <v>-0.54</v>
      </c>
      <c r="E13129">
        <v>3.4000000000000002E-2</v>
      </c>
    </row>
    <row r="13130" spans="1:5">
      <c r="A13130">
        <v>19740502</v>
      </c>
      <c r="B13130">
        <v>-0.1</v>
      </c>
      <c r="C13130">
        <v>0.27</v>
      </c>
      <c r="D13130">
        <v>-0.12</v>
      </c>
      <c r="E13130">
        <v>3.4000000000000002E-2</v>
      </c>
    </row>
    <row r="13131" spans="1:5">
      <c r="A13131">
        <v>19740503</v>
      </c>
      <c r="B13131">
        <v>-0.84</v>
      </c>
      <c r="C13131">
        <v>0.19</v>
      </c>
      <c r="D13131">
        <v>0.32</v>
      </c>
      <c r="E13131">
        <v>3.4000000000000002E-2</v>
      </c>
    </row>
    <row r="13132" spans="1:5">
      <c r="A13132">
        <v>19740506</v>
      </c>
      <c r="B13132">
        <v>-0.16</v>
      </c>
      <c r="C13132">
        <v>-0.25</v>
      </c>
      <c r="D13132">
        <v>-0.13</v>
      </c>
      <c r="E13132">
        <v>3.4000000000000002E-2</v>
      </c>
    </row>
    <row r="13133" spans="1:5">
      <c r="A13133">
        <v>19740507</v>
      </c>
      <c r="B13133">
        <v>0.18</v>
      </c>
      <c r="C13133">
        <v>-0.31</v>
      </c>
      <c r="D13133">
        <v>-0.15</v>
      </c>
      <c r="E13133">
        <v>3.4000000000000002E-2</v>
      </c>
    </row>
    <row r="13134" spans="1:5">
      <c r="A13134">
        <v>19740508</v>
      </c>
      <c r="B13134">
        <v>0.01</v>
      </c>
      <c r="C13134">
        <v>-0.09</v>
      </c>
      <c r="D13134">
        <v>-0.34</v>
      </c>
      <c r="E13134">
        <v>3.4000000000000002E-2</v>
      </c>
    </row>
    <row r="13135" spans="1:5">
      <c r="A13135">
        <v>19740509</v>
      </c>
      <c r="B13135">
        <v>1.07</v>
      </c>
      <c r="C13135">
        <v>-0.76</v>
      </c>
      <c r="D13135">
        <v>-0.26</v>
      </c>
      <c r="E13135">
        <v>3.4000000000000002E-2</v>
      </c>
    </row>
    <row r="13136" spans="1:5">
      <c r="A13136">
        <v>19740510</v>
      </c>
      <c r="B13136">
        <v>-1.63</v>
      </c>
      <c r="C13136">
        <v>0.61</v>
      </c>
      <c r="D13136">
        <v>0.37</v>
      </c>
      <c r="E13136">
        <v>3.4000000000000002E-2</v>
      </c>
    </row>
    <row r="13137" spans="1:5">
      <c r="A13137">
        <v>19740513</v>
      </c>
      <c r="B13137">
        <v>-0.96</v>
      </c>
      <c r="C13137">
        <v>-0.19</v>
      </c>
      <c r="D13137">
        <v>0.2</v>
      </c>
      <c r="E13137">
        <v>3.4000000000000002E-2</v>
      </c>
    </row>
    <row r="13138" spans="1:5">
      <c r="A13138">
        <v>19740514</v>
      </c>
      <c r="B13138">
        <v>-0.03</v>
      </c>
      <c r="C13138">
        <v>-0.08</v>
      </c>
      <c r="D13138">
        <v>-0.21</v>
      </c>
      <c r="E13138">
        <v>3.4000000000000002E-2</v>
      </c>
    </row>
    <row r="13139" spans="1:5">
      <c r="A13139">
        <v>19740515</v>
      </c>
      <c r="B13139">
        <v>-0.23</v>
      </c>
      <c r="C13139">
        <v>-0.09</v>
      </c>
      <c r="D13139">
        <v>-0.16</v>
      </c>
      <c r="E13139">
        <v>3.4000000000000002E-2</v>
      </c>
    </row>
    <row r="13140" spans="1:5">
      <c r="A13140">
        <v>19740516</v>
      </c>
      <c r="B13140">
        <v>-0.66</v>
      </c>
      <c r="C13140">
        <v>0.38</v>
      </c>
      <c r="D13140">
        <v>-0.01</v>
      </c>
      <c r="E13140">
        <v>3.4000000000000002E-2</v>
      </c>
    </row>
    <row r="13141" spans="1:5">
      <c r="A13141">
        <v>19740517</v>
      </c>
      <c r="B13141">
        <v>-1.79</v>
      </c>
      <c r="C13141">
        <v>0.19</v>
      </c>
      <c r="D13141">
        <v>0.31</v>
      </c>
      <c r="E13141">
        <v>3.4000000000000002E-2</v>
      </c>
    </row>
    <row r="13142" spans="1:5">
      <c r="A13142">
        <v>19740520</v>
      </c>
      <c r="B13142">
        <v>-0.48</v>
      </c>
      <c r="C13142">
        <v>-0.2</v>
      </c>
      <c r="D13142">
        <v>-0.21</v>
      </c>
      <c r="E13142">
        <v>3.4000000000000002E-2</v>
      </c>
    </row>
    <row r="13143" spans="1:5">
      <c r="A13143">
        <v>19740521</v>
      </c>
      <c r="B13143">
        <v>-0.03</v>
      </c>
      <c r="C13143">
        <v>-0.57999999999999996</v>
      </c>
      <c r="D13143">
        <v>-0.65</v>
      </c>
      <c r="E13143">
        <v>3.4000000000000002E-2</v>
      </c>
    </row>
    <row r="13144" spans="1:5">
      <c r="A13144">
        <v>19740522</v>
      </c>
      <c r="B13144">
        <v>-1</v>
      </c>
      <c r="C13144">
        <v>-0.13</v>
      </c>
      <c r="D13144">
        <v>-0.19</v>
      </c>
      <c r="E13144">
        <v>3.4000000000000002E-2</v>
      </c>
    </row>
    <row r="13145" spans="1:5">
      <c r="A13145">
        <v>19740523</v>
      </c>
      <c r="B13145">
        <v>0.01</v>
      </c>
      <c r="C13145">
        <v>-0.82</v>
      </c>
      <c r="D13145">
        <v>-0.34</v>
      </c>
      <c r="E13145">
        <v>3.4000000000000002E-2</v>
      </c>
    </row>
    <row r="13146" spans="1:5">
      <c r="A13146">
        <v>19740524</v>
      </c>
      <c r="B13146">
        <v>1.52</v>
      </c>
      <c r="C13146">
        <v>-0.38</v>
      </c>
      <c r="D13146">
        <v>-0.33</v>
      </c>
      <c r="E13146">
        <v>3.4000000000000002E-2</v>
      </c>
    </row>
    <row r="13147" spans="1:5">
      <c r="A13147">
        <v>19740528</v>
      </c>
      <c r="B13147">
        <v>-0.24</v>
      </c>
      <c r="C13147">
        <v>0.03</v>
      </c>
      <c r="D13147">
        <v>0.23</v>
      </c>
      <c r="E13147">
        <v>3.4000000000000002E-2</v>
      </c>
    </row>
    <row r="13148" spans="1:5">
      <c r="A13148">
        <v>19740529</v>
      </c>
      <c r="B13148">
        <v>-1.62</v>
      </c>
      <c r="C13148">
        <v>0.49</v>
      </c>
      <c r="D13148">
        <v>-0.02</v>
      </c>
      <c r="E13148">
        <v>3.4000000000000002E-2</v>
      </c>
    </row>
    <row r="13149" spans="1:5">
      <c r="A13149">
        <v>19740530</v>
      </c>
      <c r="B13149">
        <v>0.54</v>
      </c>
      <c r="C13149">
        <v>-0.72</v>
      </c>
      <c r="D13149">
        <v>0.12</v>
      </c>
      <c r="E13149">
        <v>3.4000000000000002E-2</v>
      </c>
    </row>
    <row r="13150" spans="1:5">
      <c r="A13150">
        <v>19740531</v>
      </c>
      <c r="B13150">
        <v>-0.14000000000000001</v>
      </c>
      <c r="C13150">
        <v>0.11</v>
      </c>
      <c r="D13150">
        <v>-0.01</v>
      </c>
      <c r="E13150">
        <v>3.4000000000000002E-2</v>
      </c>
    </row>
    <row r="13151" spans="1:5">
      <c r="A13151">
        <v>19740603</v>
      </c>
      <c r="B13151">
        <v>1.86</v>
      </c>
      <c r="C13151">
        <v>-0.76</v>
      </c>
      <c r="D13151">
        <v>-0.18</v>
      </c>
      <c r="E13151">
        <v>0.03</v>
      </c>
    </row>
    <row r="13152" spans="1:5">
      <c r="A13152">
        <v>19740604</v>
      </c>
      <c r="B13152">
        <v>1.22</v>
      </c>
      <c r="C13152">
        <v>-0.01</v>
      </c>
      <c r="D13152">
        <v>0.06</v>
      </c>
      <c r="E13152">
        <v>0.03</v>
      </c>
    </row>
    <row r="13153" spans="1:5">
      <c r="A13153">
        <v>19740605</v>
      </c>
      <c r="B13153">
        <v>0.27</v>
      </c>
      <c r="C13153">
        <v>0.16</v>
      </c>
      <c r="D13153">
        <v>0.18</v>
      </c>
      <c r="E13153">
        <v>0.03</v>
      </c>
    </row>
    <row r="13154" spans="1:5">
      <c r="A13154">
        <v>19740606</v>
      </c>
      <c r="B13154">
        <v>1.7</v>
      </c>
      <c r="C13154">
        <v>-0.61</v>
      </c>
      <c r="D13154">
        <v>-0.68</v>
      </c>
      <c r="E13154">
        <v>0.03</v>
      </c>
    </row>
    <row r="13155" spans="1:5">
      <c r="A13155">
        <v>19740607</v>
      </c>
      <c r="B13155">
        <v>0.66</v>
      </c>
      <c r="C13155">
        <v>0.38</v>
      </c>
      <c r="D13155">
        <v>0.06</v>
      </c>
      <c r="E13155">
        <v>0.03</v>
      </c>
    </row>
    <row r="13156" spans="1:5">
      <c r="A13156">
        <v>19740610</v>
      </c>
      <c r="B13156">
        <v>0.55000000000000004</v>
      </c>
      <c r="C13156">
        <v>-0.13</v>
      </c>
      <c r="D13156">
        <v>-0.3</v>
      </c>
      <c r="E13156">
        <v>0.03</v>
      </c>
    </row>
    <row r="13157" spans="1:5">
      <c r="A13157">
        <v>19740611</v>
      </c>
      <c r="B13157">
        <v>-0.85</v>
      </c>
      <c r="C13157">
        <v>0.47</v>
      </c>
      <c r="D13157">
        <v>-0.1</v>
      </c>
      <c r="E13157">
        <v>0.03</v>
      </c>
    </row>
    <row r="13158" spans="1:5">
      <c r="A13158">
        <v>19740612</v>
      </c>
      <c r="B13158">
        <v>-0.38</v>
      </c>
      <c r="C13158">
        <v>-0.11</v>
      </c>
      <c r="D13158">
        <v>-0.18</v>
      </c>
      <c r="E13158">
        <v>0.03</v>
      </c>
    </row>
    <row r="13159" spans="1:5">
      <c r="A13159">
        <v>19740613</v>
      </c>
      <c r="B13159">
        <v>0.21</v>
      </c>
      <c r="C13159">
        <v>0.21</v>
      </c>
      <c r="D13159">
        <v>-0.47</v>
      </c>
      <c r="E13159">
        <v>0.03</v>
      </c>
    </row>
    <row r="13160" spans="1:5">
      <c r="A13160">
        <v>19740614</v>
      </c>
      <c r="B13160">
        <v>-1.03</v>
      </c>
      <c r="C13160">
        <v>0.34</v>
      </c>
      <c r="D13160">
        <v>0.28000000000000003</v>
      </c>
      <c r="E13160">
        <v>0.03</v>
      </c>
    </row>
    <row r="13161" spans="1:5">
      <c r="A13161">
        <v>19740617</v>
      </c>
      <c r="B13161">
        <v>-1.36</v>
      </c>
      <c r="C13161">
        <v>0.38</v>
      </c>
      <c r="D13161">
        <v>0.42</v>
      </c>
      <c r="E13161">
        <v>0.03</v>
      </c>
    </row>
    <row r="13162" spans="1:5">
      <c r="A13162">
        <v>19740618</v>
      </c>
      <c r="B13162">
        <v>-0.69</v>
      </c>
      <c r="C13162">
        <v>0.11</v>
      </c>
      <c r="D13162">
        <v>0.05</v>
      </c>
      <c r="E13162">
        <v>0.03</v>
      </c>
    </row>
    <row r="13163" spans="1:5">
      <c r="A13163">
        <v>19740619</v>
      </c>
      <c r="B13163">
        <v>-0.75</v>
      </c>
      <c r="C13163">
        <v>0.12</v>
      </c>
      <c r="D13163">
        <v>0.23</v>
      </c>
      <c r="E13163">
        <v>0.03</v>
      </c>
    </row>
    <row r="13164" spans="1:5">
      <c r="A13164">
        <v>19740620</v>
      </c>
      <c r="B13164">
        <v>-0.83</v>
      </c>
      <c r="C13164">
        <v>0.02</v>
      </c>
      <c r="D13164">
        <v>0.17</v>
      </c>
      <c r="E13164">
        <v>0.03</v>
      </c>
    </row>
    <row r="13165" spans="1:5">
      <c r="A13165">
        <v>19740621</v>
      </c>
      <c r="B13165">
        <v>-0.97</v>
      </c>
      <c r="C13165">
        <v>0.08</v>
      </c>
      <c r="D13165">
        <v>0.04</v>
      </c>
      <c r="E13165">
        <v>0.03</v>
      </c>
    </row>
    <row r="13166" spans="1:5">
      <c r="A13166">
        <v>19740624</v>
      </c>
      <c r="B13166">
        <v>7.0000000000000007E-2</v>
      </c>
      <c r="C13166">
        <v>-0.31</v>
      </c>
      <c r="D13166">
        <v>0.06</v>
      </c>
      <c r="E13166">
        <v>0.03</v>
      </c>
    </row>
    <row r="13167" spans="1:5">
      <c r="A13167">
        <v>19740625</v>
      </c>
      <c r="B13167">
        <v>1.26</v>
      </c>
      <c r="C13167">
        <v>-0.79</v>
      </c>
      <c r="D13167">
        <v>-0.23</v>
      </c>
      <c r="E13167">
        <v>0.03</v>
      </c>
    </row>
    <row r="13168" spans="1:5">
      <c r="A13168">
        <v>19740626</v>
      </c>
      <c r="B13168">
        <v>-1.57</v>
      </c>
      <c r="C13168">
        <v>0.33</v>
      </c>
      <c r="D13168">
        <v>0.92</v>
      </c>
      <c r="E13168">
        <v>0.03</v>
      </c>
    </row>
    <row r="13169" spans="1:5">
      <c r="A13169">
        <v>19740627</v>
      </c>
      <c r="B13169">
        <v>-1.55</v>
      </c>
      <c r="C13169">
        <v>-0.01</v>
      </c>
      <c r="D13169">
        <v>0.38</v>
      </c>
      <c r="E13169">
        <v>0.03</v>
      </c>
    </row>
    <row r="13170" spans="1:5">
      <c r="A13170">
        <v>19740628</v>
      </c>
      <c r="B13170">
        <v>-0.57999999999999996</v>
      </c>
      <c r="C13170">
        <v>-0.18</v>
      </c>
      <c r="D13170">
        <v>0.01</v>
      </c>
      <c r="E13170">
        <v>0.03</v>
      </c>
    </row>
    <row r="13171" spans="1:5">
      <c r="A13171">
        <v>19740701</v>
      </c>
      <c r="B13171">
        <v>-0.18</v>
      </c>
      <c r="C13171">
        <v>-0.39</v>
      </c>
      <c r="D13171">
        <v>0.12</v>
      </c>
      <c r="E13171">
        <v>3.2000000000000001E-2</v>
      </c>
    </row>
    <row r="13172" spans="1:5">
      <c r="A13172">
        <v>19740702</v>
      </c>
      <c r="B13172">
        <v>-2.13</v>
      </c>
      <c r="C13172">
        <v>0.19</v>
      </c>
      <c r="D13172">
        <v>0.71</v>
      </c>
      <c r="E13172">
        <v>3.2000000000000001E-2</v>
      </c>
    </row>
    <row r="13173" spans="1:5">
      <c r="A13173">
        <v>19740703</v>
      </c>
      <c r="B13173">
        <v>-0.16</v>
      </c>
      <c r="C13173">
        <v>-0.56000000000000005</v>
      </c>
      <c r="D13173">
        <v>0.22</v>
      </c>
      <c r="E13173">
        <v>3.2000000000000001E-2</v>
      </c>
    </row>
    <row r="13174" spans="1:5">
      <c r="A13174">
        <v>19740705</v>
      </c>
      <c r="B13174">
        <v>-0.56999999999999995</v>
      </c>
      <c r="C13174">
        <v>0.17</v>
      </c>
      <c r="D13174">
        <v>0.25</v>
      </c>
      <c r="E13174">
        <v>3.2000000000000001E-2</v>
      </c>
    </row>
    <row r="13175" spans="1:5">
      <c r="A13175">
        <v>19740708</v>
      </c>
      <c r="B13175">
        <v>-3.21</v>
      </c>
      <c r="C13175">
        <v>0.02</v>
      </c>
      <c r="D13175">
        <v>0.82</v>
      </c>
      <c r="E13175">
        <v>3.2000000000000001E-2</v>
      </c>
    </row>
    <row r="13176" spans="1:5">
      <c r="A13176">
        <v>19740709</v>
      </c>
      <c r="B13176">
        <v>0.24</v>
      </c>
      <c r="C13176">
        <v>-0.63</v>
      </c>
      <c r="D13176">
        <v>-0.28999999999999998</v>
      </c>
      <c r="E13176">
        <v>3.2000000000000001E-2</v>
      </c>
    </row>
    <row r="13177" spans="1:5">
      <c r="A13177">
        <v>19740710</v>
      </c>
      <c r="B13177">
        <v>-1.75</v>
      </c>
      <c r="C13177">
        <v>0.51</v>
      </c>
      <c r="D13177">
        <v>0.54</v>
      </c>
      <c r="E13177">
        <v>3.2000000000000001E-2</v>
      </c>
    </row>
    <row r="13178" spans="1:5">
      <c r="A13178">
        <v>19740711</v>
      </c>
      <c r="B13178">
        <v>-0.14000000000000001</v>
      </c>
      <c r="C13178">
        <v>-0.34</v>
      </c>
      <c r="D13178">
        <v>-0.33</v>
      </c>
      <c r="E13178">
        <v>3.2000000000000001E-2</v>
      </c>
    </row>
    <row r="13179" spans="1:5">
      <c r="A13179">
        <v>19740712</v>
      </c>
      <c r="B13179">
        <v>4.01</v>
      </c>
      <c r="C13179">
        <v>-1.01</v>
      </c>
      <c r="D13179">
        <v>-0.26</v>
      </c>
      <c r="E13179">
        <v>3.2000000000000001E-2</v>
      </c>
    </row>
    <row r="13180" spans="1:5">
      <c r="A13180">
        <v>19740715</v>
      </c>
      <c r="B13180">
        <v>0.79</v>
      </c>
      <c r="C13180">
        <v>0.16</v>
      </c>
      <c r="D13180">
        <v>0.17</v>
      </c>
      <c r="E13180">
        <v>3.2000000000000001E-2</v>
      </c>
    </row>
    <row r="13181" spans="1:5">
      <c r="A13181">
        <v>19740716</v>
      </c>
      <c r="B13181">
        <v>-1.04</v>
      </c>
      <c r="C13181">
        <v>0.5</v>
      </c>
      <c r="D13181">
        <v>0.17</v>
      </c>
      <c r="E13181">
        <v>3.2000000000000001E-2</v>
      </c>
    </row>
    <row r="13182" spans="1:5">
      <c r="A13182">
        <v>19740717</v>
      </c>
      <c r="B13182">
        <v>1.08</v>
      </c>
      <c r="C13182">
        <v>-0.37</v>
      </c>
      <c r="D13182">
        <v>-0.14000000000000001</v>
      </c>
      <c r="E13182">
        <v>3.2000000000000001E-2</v>
      </c>
    </row>
    <row r="13183" spans="1:5">
      <c r="A13183">
        <v>19740718</v>
      </c>
      <c r="B13183">
        <v>0.18</v>
      </c>
      <c r="C13183">
        <v>0.54</v>
      </c>
      <c r="D13183">
        <v>0.68</v>
      </c>
      <c r="E13183">
        <v>3.2000000000000001E-2</v>
      </c>
    </row>
    <row r="13184" spans="1:5">
      <c r="A13184">
        <v>19740719</v>
      </c>
      <c r="B13184">
        <v>-0.11</v>
      </c>
      <c r="C13184">
        <v>0.2</v>
      </c>
      <c r="D13184">
        <v>0.16</v>
      </c>
      <c r="E13184">
        <v>3.2000000000000001E-2</v>
      </c>
    </row>
    <row r="13185" spans="1:5">
      <c r="A13185">
        <v>19740722</v>
      </c>
      <c r="B13185">
        <v>0.28999999999999998</v>
      </c>
      <c r="C13185">
        <v>-0.09</v>
      </c>
      <c r="D13185">
        <v>-0.22</v>
      </c>
      <c r="E13185">
        <v>3.2000000000000001E-2</v>
      </c>
    </row>
    <row r="13186" spans="1:5">
      <c r="A13186">
        <v>19740723</v>
      </c>
      <c r="B13186">
        <v>1.03</v>
      </c>
      <c r="C13186">
        <v>-0.2</v>
      </c>
      <c r="D13186">
        <v>0.32</v>
      </c>
      <c r="E13186">
        <v>3.2000000000000001E-2</v>
      </c>
    </row>
    <row r="13187" spans="1:5">
      <c r="A13187">
        <v>19740724</v>
      </c>
      <c r="B13187">
        <v>0.35</v>
      </c>
      <c r="C13187">
        <v>-0.36</v>
      </c>
      <c r="D13187">
        <v>0.45</v>
      </c>
      <c r="E13187">
        <v>3.2000000000000001E-2</v>
      </c>
    </row>
    <row r="13188" spans="1:5">
      <c r="A13188">
        <v>19740725</v>
      </c>
      <c r="B13188">
        <v>-1.2</v>
      </c>
      <c r="C13188">
        <v>0.72</v>
      </c>
      <c r="D13188">
        <v>0.61</v>
      </c>
      <c r="E13188">
        <v>3.2000000000000001E-2</v>
      </c>
    </row>
    <row r="13189" spans="1:5">
      <c r="A13189">
        <v>19740726</v>
      </c>
      <c r="B13189">
        <v>-1.73</v>
      </c>
      <c r="C13189">
        <v>0.92</v>
      </c>
      <c r="D13189">
        <v>0.66</v>
      </c>
      <c r="E13189">
        <v>3.2000000000000001E-2</v>
      </c>
    </row>
    <row r="13190" spans="1:5">
      <c r="A13190">
        <v>19740729</v>
      </c>
      <c r="B13190">
        <v>-1.8</v>
      </c>
      <c r="C13190">
        <v>0.37</v>
      </c>
      <c r="D13190">
        <v>0.24</v>
      </c>
      <c r="E13190">
        <v>3.2000000000000001E-2</v>
      </c>
    </row>
    <row r="13191" spans="1:5">
      <c r="A13191">
        <v>19740730</v>
      </c>
      <c r="B13191">
        <v>-0.56000000000000005</v>
      </c>
      <c r="C13191">
        <v>0.13</v>
      </c>
      <c r="D13191">
        <v>-0.23</v>
      </c>
      <c r="E13191">
        <v>3.2000000000000001E-2</v>
      </c>
    </row>
    <row r="13192" spans="1:5">
      <c r="A13192">
        <v>19740731</v>
      </c>
      <c r="B13192">
        <v>-1.51</v>
      </c>
      <c r="C13192">
        <v>0.45</v>
      </c>
      <c r="D13192">
        <v>0.72</v>
      </c>
      <c r="E13192">
        <v>3.2000000000000001E-2</v>
      </c>
    </row>
    <row r="13193" spans="1:5">
      <c r="A13193">
        <v>19740801</v>
      </c>
      <c r="B13193">
        <v>-0.66</v>
      </c>
      <c r="C13193">
        <v>-0.13</v>
      </c>
      <c r="D13193">
        <v>0.38</v>
      </c>
      <c r="E13193">
        <v>2.7E-2</v>
      </c>
    </row>
    <row r="13194" spans="1:5">
      <c r="A13194">
        <v>19740802</v>
      </c>
      <c r="B13194">
        <v>-0.25</v>
      </c>
      <c r="C13194">
        <v>-0.1</v>
      </c>
      <c r="D13194">
        <v>0.23</v>
      </c>
      <c r="E13194">
        <v>2.7E-2</v>
      </c>
    </row>
    <row r="13195" spans="1:5">
      <c r="A13195">
        <v>19740805</v>
      </c>
      <c r="B13195">
        <v>0.87</v>
      </c>
      <c r="C13195">
        <v>-0.46</v>
      </c>
      <c r="D13195">
        <v>-0.03</v>
      </c>
      <c r="E13195">
        <v>2.7E-2</v>
      </c>
    </row>
    <row r="13196" spans="1:5">
      <c r="A13196">
        <v>19740806</v>
      </c>
      <c r="B13196">
        <v>1.55</v>
      </c>
      <c r="C13196">
        <v>-0.28999999999999998</v>
      </c>
      <c r="D13196">
        <v>-0.68</v>
      </c>
      <c r="E13196">
        <v>2.7E-2</v>
      </c>
    </row>
    <row r="13197" spans="1:5">
      <c r="A13197">
        <v>19740807</v>
      </c>
      <c r="B13197">
        <v>2.48</v>
      </c>
      <c r="C13197">
        <v>-0.91</v>
      </c>
      <c r="D13197">
        <v>-0.02</v>
      </c>
      <c r="E13197">
        <v>2.7E-2</v>
      </c>
    </row>
    <row r="13198" spans="1:5">
      <c r="A13198">
        <v>19740808</v>
      </c>
      <c r="B13198">
        <v>-1.21</v>
      </c>
      <c r="C13198">
        <v>1.44</v>
      </c>
      <c r="D13198">
        <v>0.53</v>
      </c>
      <c r="E13198">
        <v>2.7E-2</v>
      </c>
    </row>
    <row r="13199" spans="1:5">
      <c r="A13199">
        <v>19740809</v>
      </c>
      <c r="B13199">
        <v>-0.66</v>
      </c>
      <c r="C13199">
        <v>0.67</v>
      </c>
      <c r="D13199">
        <v>0.34</v>
      </c>
      <c r="E13199">
        <v>2.7E-2</v>
      </c>
    </row>
    <row r="13200" spans="1:5">
      <c r="A13200">
        <v>19740812</v>
      </c>
      <c r="B13200">
        <v>-1.17</v>
      </c>
      <c r="C13200">
        <v>0.63</v>
      </c>
      <c r="D13200">
        <v>0.31</v>
      </c>
      <c r="E13200">
        <v>2.7E-2</v>
      </c>
    </row>
    <row r="13201" spans="1:5">
      <c r="A13201">
        <v>19740813</v>
      </c>
      <c r="B13201">
        <v>-1.66</v>
      </c>
      <c r="C13201">
        <v>0.23</v>
      </c>
      <c r="D13201">
        <v>0.75</v>
      </c>
      <c r="E13201">
        <v>2.7E-2</v>
      </c>
    </row>
    <row r="13202" spans="1:5">
      <c r="A13202">
        <v>19740814</v>
      </c>
      <c r="B13202">
        <v>-2.19</v>
      </c>
      <c r="C13202">
        <v>0.6</v>
      </c>
      <c r="D13202">
        <v>0.34</v>
      </c>
      <c r="E13202">
        <v>2.7E-2</v>
      </c>
    </row>
    <row r="13203" spans="1:5">
      <c r="A13203">
        <v>19740815</v>
      </c>
      <c r="B13203">
        <v>-0.57999999999999996</v>
      </c>
      <c r="C13203">
        <v>-0.26</v>
      </c>
      <c r="D13203">
        <v>0.26</v>
      </c>
      <c r="E13203">
        <v>2.7E-2</v>
      </c>
    </row>
    <row r="13204" spans="1:5">
      <c r="A13204">
        <v>19740816</v>
      </c>
      <c r="B13204">
        <v>-0.85</v>
      </c>
      <c r="C13204">
        <v>0.27</v>
      </c>
      <c r="D13204">
        <v>0.59</v>
      </c>
      <c r="E13204">
        <v>2.7E-2</v>
      </c>
    </row>
    <row r="13205" spans="1:5">
      <c r="A13205">
        <v>19740819</v>
      </c>
      <c r="B13205">
        <v>-1.44</v>
      </c>
      <c r="C13205">
        <v>-0.05</v>
      </c>
      <c r="D13205">
        <v>0.45</v>
      </c>
      <c r="E13205">
        <v>2.7E-2</v>
      </c>
    </row>
    <row r="13206" spans="1:5">
      <c r="A13206">
        <v>19740820</v>
      </c>
      <c r="B13206">
        <v>0.39</v>
      </c>
      <c r="C13206">
        <v>-0.38</v>
      </c>
      <c r="D13206">
        <v>-0.04</v>
      </c>
      <c r="E13206">
        <v>2.7E-2</v>
      </c>
    </row>
    <row r="13207" spans="1:5">
      <c r="A13207">
        <v>19740821</v>
      </c>
      <c r="B13207">
        <v>-1.78</v>
      </c>
      <c r="C13207">
        <v>0.46</v>
      </c>
      <c r="D13207">
        <v>0.9</v>
      </c>
      <c r="E13207">
        <v>2.7E-2</v>
      </c>
    </row>
    <row r="13208" spans="1:5">
      <c r="A13208">
        <v>19740822</v>
      </c>
      <c r="B13208">
        <v>-1.1100000000000001</v>
      </c>
      <c r="C13208">
        <v>-0.51</v>
      </c>
      <c r="D13208">
        <v>0.38</v>
      </c>
      <c r="E13208">
        <v>2.7E-2</v>
      </c>
    </row>
    <row r="13209" spans="1:5">
      <c r="A13209">
        <v>19740823</v>
      </c>
      <c r="B13209">
        <v>-1.62</v>
      </c>
      <c r="C13209">
        <v>0.2</v>
      </c>
      <c r="D13209">
        <v>0.69</v>
      </c>
      <c r="E13209">
        <v>2.7E-2</v>
      </c>
    </row>
    <row r="13210" spans="1:5">
      <c r="A13210">
        <v>19740826</v>
      </c>
      <c r="B13210">
        <v>0.7</v>
      </c>
      <c r="C13210">
        <v>-0.87</v>
      </c>
      <c r="D13210">
        <v>-0.97</v>
      </c>
      <c r="E13210">
        <v>2.7E-2</v>
      </c>
    </row>
    <row r="13211" spans="1:5">
      <c r="A13211">
        <v>19740827</v>
      </c>
      <c r="B13211">
        <v>-1.57</v>
      </c>
      <c r="C13211">
        <v>0.56999999999999995</v>
      </c>
      <c r="D13211">
        <v>-0.44</v>
      </c>
      <c r="E13211">
        <v>2.7E-2</v>
      </c>
    </row>
    <row r="13212" spans="1:5">
      <c r="A13212">
        <v>19740828</v>
      </c>
      <c r="B13212">
        <v>-0.33</v>
      </c>
      <c r="C13212">
        <v>-0.33</v>
      </c>
      <c r="D13212">
        <v>-0.7</v>
      </c>
      <c r="E13212">
        <v>2.7E-2</v>
      </c>
    </row>
    <row r="13213" spans="1:5">
      <c r="A13213">
        <v>19740829</v>
      </c>
      <c r="B13213">
        <v>-1.26</v>
      </c>
      <c r="C13213">
        <v>-0.26</v>
      </c>
      <c r="D13213">
        <v>-0.66</v>
      </c>
      <c r="E13213">
        <v>2.7E-2</v>
      </c>
    </row>
    <row r="13214" spans="1:5">
      <c r="A13214">
        <v>19740830</v>
      </c>
      <c r="B13214">
        <v>2.79</v>
      </c>
      <c r="C13214">
        <v>-1.34</v>
      </c>
      <c r="D13214">
        <v>0.06</v>
      </c>
      <c r="E13214">
        <v>2.7E-2</v>
      </c>
    </row>
    <row r="13215" spans="1:5">
      <c r="A13215">
        <v>19740903</v>
      </c>
      <c r="B13215">
        <v>-2.1800000000000002</v>
      </c>
      <c r="C13215">
        <v>0.59</v>
      </c>
      <c r="D13215">
        <v>0.8</v>
      </c>
      <c r="E13215">
        <v>0.04</v>
      </c>
    </row>
    <row r="13216" spans="1:5">
      <c r="A13216">
        <v>19740904</v>
      </c>
      <c r="B13216">
        <v>-2.69</v>
      </c>
      <c r="C13216">
        <v>-0.08</v>
      </c>
      <c r="D13216">
        <v>0.61</v>
      </c>
      <c r="E13216">
        <v>0.04</v>
      </c>
    </row>
    <row r="13217" spans="1:5">
      <c r="A13217">
        <v>19740905</v>
      </c>
      <c r="B13217">
        <v>2.9</v>
      </c>
      <c r="C13217">
        <v>-1.78</v>
      </c>
      <c r="D13217">
        <v>-0.87</v>
      </c>
      <c r="E13217">
        <v>0.04</v>
      </c>
    </row>
    <row r="13218" spans="1:5">
      <c r="A13218">
        <v>19740906</v>
      </c>
      <c r="B13218">
        <v>0.75</v>
      </c>
      <c r="C13218">
        <v>-0.09</v>
      </c>
      <c r="D13218">
        <v>0.56000000000000005</v>
      </c>
      <c r="E13218">
        <v>0.04</v>
      </c>
    </row>
    <row r="13219" spans="1:5">
      <c r="A13219">
        <v>19740909</v>
      </c>
      <c r="B13219">
        <v>-2.2799999999999998</v>
      </c>
      <c r="C13219">
        <v>0.53</v>
      </c>
      <c r="D13219">
        <v>0.61</v>
      </c>
      <c r="E13219">
        <v>0.04</v>
      </c>
    </row>
    <row r="13220" spans="1:5">
      <c r="A13220">
        <v>19740910</v>
      </c>
      <c r="B13220">
        <v>-0.79</v>
      </c>
      <c r="C13220">
        <v>-0.44</v>
      </c>
      <c r="D13220">
        <v>0.37</v>
      </c>
      <c r="E13220">
        <v>0.04</v>
      </c>
    </row>
    <row r="13221" spans="1:5">
      <c r="A13221">
        <v>19740911</v>
      </c>
      <c r="B13221">
        <v>-0.89</v>
      </c>
      <c r="C13221">
        <v>0</v>
      </c>
      <c r="D13221">
        <v>-0.11</v>
      </c>
      <c r="E13221">
        <v>0.04</v>
      </c>
    </row>
    <row r="13222" spans="1:5">
      <c r="A13222">
        <v>19740912</v>
      </c>
      <c r="B13222">
        <v>-2.56</v>
      </c>
      <c r="C13222">
        <v>-0.22</v>
      </c>
      <c r="D13222">
        <v>0.76</v>
      </c>
      <c r="E13222">
        <v>0.04</v>
      </c>
    </row>
    <row r="13223" spans="1:5">
      <c r="A13223">
        <v>19740913</v>
      </c>
      <c r="B13223">
        <v>-2.2400000000000002</v>
      </c>
      <c r="C13223">
        <v>0.35</v>
      </c>
      <c r="D13223">
        <v>0.28999999999999998</v>
      </c>
      <c r="E13223">
        <v>0.04</v>
      </c>
    </row>
    <row r="13224" spans="1:5">
      <c r="A13224">
        <v>19740916</v>
      </c>
      <c r="B13224">
        <v>1.4</v>
      </c>
      <c r="C13224">
        <v>-1.58</v>
      </c>
      <c r="D13224">
        <v>-0.95</v>
      </c>
      <c r="E13224">
        <v>0.04</v>
      </c>
    </row>
    <row r="13225" spans="1:5">
      <c r="A13225">
        <v>19740917</v>
      </c>
      <c r="B13225">
        <v>1.64</v>
      </c>
      <c r="C13225">
        <v>-0.32</v>
      </c>
      <c r="D13225">
        <v>0.48</v>
      </c>
      <c r="E13225">
        <v>0.04</v>
      </c>
    </row>
    <row r="13226" spans="1:5">
      <c r="A13226">
        <v>19740918</v>
      </c>
      <c r="B13226">
        <v>0.36</v>
      </c>
      <c r="C13226">
        <v>-0.48</v>
      </c>
      <c r="D13226">
        <v>-0.37</v>
      </c>
      <c r="E13226">
        <v>0.04</v>
      </c>
    </row>
    <row r="13227" spans="1:5">
      <c r="A13227">
        <v>19740919</v>
      </c>
      <c r="B13227">
        <v>3.34</v>
      </c>
      <c r="C13227">
        <v>-0.66</v>
      </c>
      <c r="D13227">
        <v>-0.28999999999999998</v>
      </c>
      <c r="E13227">
        <v>0.04</v>
      </c>
    </row>
    <row r="13228" spans="1:5">
      <c r="A13228">
        <v>19740920</v>
      </c>
      <c r="B13228">
        <v>0.31</v>
      </c>
      <c r="C13228">
        <v>0.51</v>
      </c>
      <c r="D13228">
        <v>0.33</v>
      </c>
      <c r="E13228">
        <v>0.04</v>
      </c>
    </row>
    <row r="13229" spans="1:5">
      <c r="A13229">
        <v>19740923</v>
      </c>
      <c r="B13229">
        <v>-0.79</v>
      </c>
      <c r="C13229">
        <v>0.54</v>
      </c>
      <c r="D13229">
        <v>0.65</v>
      </c>
      <c r="E13229">
        <v>0.04</v>
      </c>
    </row>
    <row r="13230" spans="1:5">
      <c r="A13230">
        <v>19740924</v>
      </c>
      <c r="B13230">
        <v>-1.84</v>
      </c>
      <c r="C13230">
        <v>0.67</v>
      </c>
      <c r="D13230">
        <v>0.62</v>
      </c>
      <c r="E13230">
        <v>0.04</v>
      </c>
    </row>
    <row r="13231" spans="1:5">
      <c r="A13231">
        <v>19740925</v>
      </c>
      <c r="B13231">
        <v>-0.41</v>
      </c>
      <c r="C13231">
        <v>0.82</v>
      </c>
      <c r="D13231">
        <v>0.38</v>
      </c>
      <c r="E13231">
        <v>0.04</v>
      </c>
    </row>
    <row r="13232" spans="1:5">
      <c r="A13232">
        <v>19740926</v>
      </c>
      <c r="B13232">
        <v>-1.64</v>
      </c>
      <c r="C13232">
        <v>0.47</v>
      </c>
      <c r="D13232">
        <v>0.63</v>
      </c>
      <c r="E13232">
        <v>0.04</v>
      </c>
    </row>
    <row r="13233" spans="1:5">
      <c r="A13233">
        <v>19740927</v>
      </c>
      <c r="B13233">
        <v>-2.11</v>
      </c>
      <c r="C13233">
        <v>0.91</v>
      </c>
      <c r="D13233">
        <v>0.88</v>
      </c>
      <c r="E13233">
        <v>0.04</v>
      </c>
    </row>
    <row r="13234" spans="1:5">
      <c r="A13234">
        <v>19740930</v>
      </c>
      <c r="B13234">
        <v>-2.37</v>
      </c>
      <c r="C13234">
        <v>0.39</v>
      </c>
      <c r="D13234">
        <v>0.53</v>
      </c>
      <c r="E13234">
        <v>0.04</v>
      </c>
    </row>
    <row r="13235" spans="1:5">
      <c r="A13235">
        <v>19741001</v>
      </c>
      <c r="B13235">
        <v>-0.23</v>
      </c>
      <c r="C13235">
        <v>-0.28999999999999998</v>
      </c>
      <c r="D13235">
        <v>-0.02</v>
      </c>
      <c r="E13235">
        <v>2.1999999999999999E-2</v>
      </c>
    </row>
    <row r="13236" spans="1:5">
      <c r="A13236">
        <v>19741002</v>
      </c>
      <c r="B13236">
        <v>0.06</v>
      </c>
      <c r="C13236">
        <v>0.42</v>
      </c>
      <c r="D13236">
        <v>0.16</v>
      </c>
      <c r="E13236">
        <v>2.1999999999999999E-2</v>
      </c>
    </row>
    <row r="13237" spans="1:5">
      <c r="A13237">
        <v>19741003</v>
      </c>
      <c r="B13237">
        <v>-1.67</v>
      </c>
      <c r="C13237">
        <v>0.71</v>
      </c>
      <c r="D13237">
        <v>0.33</v>
      </c>
      <c r="E13237">
        <v>2.1999999999999999E-2</v>
      </c>
    </row>
    <row r="13238" spans="1:5">
      <c r="A13238">
        <v>19741004</v>
      </c>
      <c r="B13238">
        <v>7.0000000000000007E-2</v>
      </c>
      <c r="C13238">
        <v>-0.24</v>
      </c>
      <c r="D13238">
        <v>0.28999999999999998</v>
      </c>
      <c r="E13238">
        <v>2.1999999999999999E-2</v>
      </c>
    </row>
    <row r="13239" spans="1:5">
      <c r="A13239">
        <v>19741007</v>
      </c>
      <c r="B13239">
        <v>3.77</v>
      </c>
      <c r="C13239">
        <v>-1.68</v>
      </c>
      <c r="D13239">
        <v>-0.08</v>
      </c>
      <c r="E13239">
        <v>2.1999999999999999E-2</v>
      </c>
    </row>
    <row r="13240" spans="1:5">
      <c r="A13240">
        <v>19741008</v>
      </c>
      <c r="B13240">
        <v>-0.12</v>
      </c>
      <c r="C13240">
        <v>0.85</v>
      </c>
      <c r="D13240">
        <v>0.01</v>
      </c>
      <c r="E13240">
        <v>2.1999999999999999E-2</v>
      </c>
    </row>
    <row r="13241" spans="1:5">
      <c r="A13241">
        <v>19741009</v>
      </c>
      <c r="B13241">
        <v>4.2300000000000004</v>
      </c>
      <c r="C13241">
        <v>-2.0499999999999998</v>
      </c>
      <c r="D13241">
        <v>-1.4</v>
      </c>
      <c r="E13241">
        <v>2.1999999999999999E-2</v>
      </c>
    </row>
    <row r="13242" spans="1:5">
      <c r="A13242">
        <v>19741010</v>
      </c>
      <c r="B13242">
        <v>2.96</v>
      </c>
      <c r="C13242">
        <v>0.08</v>
      </c>
      <c r="D13242">
        <v>-1.2</v>
      </c>
      <c r="E13242">
        <v>2.1999999999999999E-2</v>
      </c>
    </row>
    <row r="13243" spans="1:5">
      <c r="A13243">
        <v>19741011</v>
      </c>
      <c r="B13243">
        <v>2.0099999999999998</v>
      </c>
      <c r="C13243">
        <v>-0.19</v>
      </c>
      <c r="D13243">
        <v>-0.82</v>
      </c>
      <c r="E13243">
        <v>2.1999999999999999E-2</v>
      </c>
    </row>
    <row r="13244" spans="1:5">
      <c r="A13244">
        <v>19741014</v>
      </c>
      <c r="B13244">
        <v>2.2799999999999998</v>
      </c>
      <c r="C13244">
        <v>-0.01</v>
      </c>
      <c r="D13244">
        <v>-0.76</v>
      </c>
      <c r="E13244">
        <v>2.1999999999999999E-2</v>
      </c>
    </row>
    <row r="13245" spans="1:5">
      <c r="A13245">
        <v>19741015</v>
      </c>
      <c r="B13245">
        <v>-1.63</v>
      </c>
      <c r="C13245">
        <v>0.75</v>
      </c>
      <c r="D13245">
        <v>-0.09</v>
      </c>
      <c r="E13245">
        <v>2.1999999999999999E-2</v>
      </c>
    </row>
    <row r="13246" spans="1:5">
      <c r="A13246">
        <v>19741016</v>
      </c>
      <c r="B13246">
        <v>-1.42</v>
      </c>
      <c r="C13246">
        <v>0.79</v>
      </c>
      <c r="D13246">
        <v>-0.09</v>
      </c>
      <c r="E13246">
        <v>2.1999999999999999E-2</v>
      </c>
    </row>
    <row r="13247" spans="1:5">
      <c r="A13247">
        <v>19741017</v>
      </c>
      <c r="B13247">
        <v>1.08</v>
      </c>
      <c r="C13247">
        <v>-0.27</v>
      </c>
      <c r="D13247">
        <v>-0.75</v>
      </c>
      <c r="E13247">
        <v>2.1999999999999999E-2</v>
      </c>
    </row>
    <row r="13248" spans="1:5">
      <c r="A13248">
        <v>19741018</v>
      </c>
      <c r="B13248">
        <v>1.38</v>
      </c>
      <c r="C13248">
        <v>-0.46</v>
      </c>
      <c r="D13248">
        <v>-0.92</v>
      </c>
      <c r="E13248">
        <v>2.1999999999999999E-2</v>
      </c>
    </row>
    <row r="13249" spans="1:5">
      <c r="A13249">
        <v>19741021</v>
      </c>
      <c r="B13249">
        <v>1.69</v>
      </c>
      <c r="C13249">
        <v>-0.63</v>
      </c>
      <c r="D13249">
        <v>-1.28</v>
      </c>
      <c r="E13249">
        <v>2.1999999999999999E-2</v>
      </c>
    </row>
    <row r="13250" spans="1:5">
      <c r="A13250">
        <v>19741022</v>
      </c>
      <c r="B13250">
        <v>-0.3</v>
      </c>
      <c r="C13250">
        <v>0.73</v>
      </c>
      <c r="D13250">
        <v>-0.28000000000000003</v>
      </c>
      <c r="E13250">
        <v>2.1999999999999999E-2</v>
      </c>
    </row>
    <row r="13251" spans="1:5">
      <c r="A13251">
        <v>19741023</v>
      </c>
      <c r="B13251">
        <v>-2.52</v>
      </c>
      <c r="C13251">
        <v>1.29</v>
      </c>
      <c r="D13251">
        <v>0.33</v>
      </c>
      <c r="E13251">
        <v>2.1999999999999999E-2</v>
      </c>
    </row>
    <row r="13252" spans="1:5">
      <c r="A13252">
        <v>19741024</v>
      </c>
      <c r="B13252">
        <v>-1.2</v>
      </c>
      <c r="C13252">
        <v>-0.34</v>
      </c>
      <c r="D13252">
        <v>0.1</v>
      </c>
      <c r="E13252">
        <v>2.1999999999999999E-2</v>
      </c>
    </row>
    <row r="13253" spans="1:5">
      <c r="A13253">
        <v>19741025</v>
      </c>
      <c r="B13253">
        <v>-0.05</v>
      </c>
      <c r="C13253">
        <v>0</v>
      </c>
      <c r="D13253">
        <v>0</v>
      </c>
      <c r="E13253">
        <v>2.1999999999999999E-2</v>
      </c>
    </row>
    <row r="13254" spans="1:5">
      <c r="A13254">
        <v>19741028</v>
      </c>
      <c r="B13254">
        <v>-0.09</v>
      </c>
      <c r="C13254">
        <v>-0.2</v>
      </c>
      <c r="D13254">
        <v>-0.35</v>
      </c>
      <c r="E13254">
        <v>2.1999999999999999E-2</v>
      </c>
    </row>
    <row r="13255" spans="1:5">
      <c r="A13255">
        <v>19741029</v>
      </c>
      <c r="B13255">
        <v>3.42</v>
      </c>
      <c r="C13255">
        <v>-2.25</v>
      </c>
      <c r="D13255">
        <v>-1.1200000000000001</v>
      </c>
      <c r="E13255">
        <v>2.1999999999999999E-2</v>
      </c>
    </row>
    <row r="13256" spans="1:5">
      <c r="A13256">
        <v>19741030</v>
      </c>
      <c r="B13256">
        <v>1.94</v>
      </c>
      <c r="C13256">
        <v>-0.71</v>
      </c>
      <c r="D13256">
        <v>-1</v>
      </c>
      <c r="E13256">
        <v>2.1999999999999999E-2</v>
      </c>
    </row>
    <row r="13257" spans="1:5">
      <c r="A13257">
        <v>19741031</v>
      </c>
      <c r="B13257">
        <v>-0.32</v>
      </c>
      <c r="C13257">
        <v>0.37</v>
      </c>
      <c r="D13257">
        <v>-7.0000000000000007E-2</v>
      </c>
      <c r="E13257">
        <v>2.1999999999999999E-2</v>
      </c>
    </row>
    <row r="13258" spans="1:5">
      <c r="A13258">
        <v>19741101</v>
      </c>
      <c r="B13258">
        <v>-0.03</v>
      </c>
      <c r="C13258">
        <v>0.02</v>
      </c>
      <c r="D13258">
        <v>0.06</v>
      </c>
      <c r="E13258">
        <v>2.7E-2</v>
      </c>
    </row>
    <row r="13259" spans="1:5">
      <c r="A13259">
        <v>19741104</v>
      </c>
      <c r="B13259">
        <v>-0.95</v>
      </c>
      <c r="C13259">
        <v>0.2</v>
      </c>
      <c r="D13259">
        <v>-0.1</v>
      </c>
      <c r="E13259">
        <v>2.7E-2</v>
      </c>
    </row>
    <row r="13260" spans="1:5">
      <c r="A13260">
        <v>19741105</v>
      </c>
      <c r="B13260">
        <v>2.56</v>
      </c>
      <c r="C13260">
        <v>-0.9</v>
      </c>
      <c r="D13260">
        <v>-1.44</v>
      </c>
      <c r="E13260">
        <v>2.7E-2</v>
      </c>
    </row>
    <row r="13261" spans="1:5">
      <c r="A13261">
        <v>19741106</v>
      </c>
      <c r="B13261">
        <v>-0.12</v>
      </c>
      <c r="C13261">
        <v>0.13</v>
      </c>
      <c r="D13261">
        <v>0.22</v>
      </c>
      <c r="E13261">
        <v>2.7E-2</v>
      </c>
    </row>
    <row r="13262" spans="1:5">
      <c r="A13262">
        <v>19741107</v>
      </c>
      <c r="B13262">
        <v>0.74</v>
      </c>
      <c r="C13262">
        <v>-0.23</v>
      </c>
      <c r="D13262">
        <v>-0.14000000000000001</v>
      </c>
      <c r="E13262">
        <v>2.7E-2</v>
      </c>
    </row>
    <row r="13263" spans="1:5">
      <c r="A13263">
        <v>19741108</v>
      </c>
      <c r="B13263">
        <v>-0.21</v>
      </c>
      <c r="C13263">
        <v>0.27</v>
      </c>
      <c r="D13263">
        <v>0.47</v>
      </c>
      <c r="E13263">
        <v>2.7E-2</v>
      </c>
    </row>
    <row r="13264" spans="1:5">
      <c r="A13264">
        <v>19741111</v>
      </c>
      <c r="B13264">
        <v>0.32</v>
      </c>
      <c r="C13264">
        <v>0.22</v>
      </c>
      <c r="D13264">
        <v>0.45</v>
      </c>
      <c r="E13264">
        <v>2.7E-2</v>
      </c>
    </row>
    <row r="13265" spans="1:5">
      <c r="A13265">
        <v>19741112</v>
      </c>
      <c r="B13265">
        <v>-1.95</v>
      </c>
      <c r="C13265">
        <v>0.45</v>
      </c>
      <c r="D13265">
        <v>0.53</v>
      </c>
      <c r="E13265">
        <v>2.7E-2</v>
      </c>
    </row>
    <row r="13266" spans="1:5">
      <c r="A13266">
        <v>19741113</v>
      </c>
      <c r="B13266">
        <v>-0.49</v>
      </c>
      <c r="C13266">
        <v>-0.11</v>
      </c>
      <c r="D13266">
        <v>0.01</v>
      </c>
      <c r="E13266">
        <v>2.7E-2</v>
      </c>
    </row>
    <row r="13267" spans="1:5">
      <c r="A13267">
        <v>19741114</v>
      </c>
      <c r="B13267">
        <v>-0.28999999999999998</v>
      </c>
      <c r="C13267">
        <v>-0.22</v>
      </c>
      <c r="D13267">
        <v>0.6</v>
      </c>
      <c r="E13267">
        <v>2.7E-2</v>
      </c>
    </row>
    <row r="13268" spans="1:5">
      <c r="A13268">
        <v>19741115</v>
      </c>
      <c r="B13268">
        <v>-1.44</v>
      </c>
      <c r="C13268">
        <v>0.61</v>
      </c>
      <c r="D13268">
        <v>0.5</v>
      </c>
      <c r="E13268">
        <v>2.7E-2</v>
      </c>
    </row>
    <row r="13269" spans="1:5">
      <c r="A13269">
        <v>19741118</v>
      </c>
      <c r="B13269">
        <v>-3.57</v>
      </c>
      <c r="C13269">
        <v>0.65</v>
      </c>
      <c r="D13269">
        <v>0.82</v>
      </c>
      <c r="E13269">
        <v>2.7E-2</v>
      </c>
    </row>
    <row r="13270" spans="1:5">
      <c r="A13270">
        <v>19741119</v>
      </c>
      <c r="B13270">
        <v>-1.65</v>
      </c>
      <c r="C13270">
        <v>-0.2</v>
      </c>
      <c r="D13270">
        <v>0.28999999999999998</v>
      </c>
      <c r="E13270">
        <v>2.7E-2</v>
      </c>
    </row>
    <row r="13271" spans="1:5">
      <c r="A13271">
        <v>19741120</v>
      </c>
      <c r="B13271">
        <v>-0.45</v>
      </c>
      <c r="C13271">
        <v>-0.27</v>
      </c>
      <c r="D13271">
        <v>0.13</v>
      </c>
      <c r="E13271">
        <v>2.7E-2</v>
      </c>
    </row>
    <row r="13272" spans="1:5">
      <c r="A13272">
        <v>19741121</v>
      </c>
      <c r="B13272">
        <v>0.49</v>
      </c>
      <c r="C13272">
        <v>-0.33</v>
      </c>
      <c r="D13272">
        <v>-0.87</v>
      </c>
      <c r="E13272">
        <v>2.7E-2</v>
      </c>
    </row>
    <row r="13273" spans="1:5">
      <c r="A13273">
        <v>19741122</v>
      </c>
      <c r="B13273">
        <v>1.08</v>
      </c>
      <c r="C13273">
        <v>-0.55000000000000004</v>
      </c>
      <c r="D13273">
        <v>-0.16</v>
      </c>
      <c r="E13273">
        <v>2.7E-2</v>
      </c>
    </row>
    <row r="13274" spans="1:5">
      <c r="A13274">
        <v>19741125</v>
      </c>
      <c r="B13274">
        <v>-0.1</v>
      </c>
      <c r="C13274">
        <v>-0.2</v>
      </c>
      <c r="D13274">
        <v>-0.54</v>
      </c>
      <c r="E13274">
        <v>2.7E-2</v>
      </c>
    </row>
    <row r="13275" spans="1:5">
      <c r="A13275">
        <v>19741126</v>
      </c>
      <c r="B13275">
        <v>0.95</v>
      </c>
      <c r="C13275">
        <v>-0.44</v>
      </c>
      <c r="D13275">
        <v>-0.69</v>
      </c>
      <c r="E13275">
        <v>2.7E-2</v>
      </c>
    </row>
    <row r="13276" spans="1:5">
      <c r="A13276">
        <v>19741127</v>
      </c>
      <c r="B13276">
        <v>0.6</v>
      </c>
      <c r="C13276">
        <v>-0.19</v>
      </c>
      <c r="D13276">
        <v>-0.15</v>
      </c>
      <c r="E13276">
        <v>2.7E-2</v>
      </c>
    </row>
    <row r="13277" spans="1:5">
      <c r="A13277">
        <v>19741129</v>
      </c>
      <c r="B13277">
        <v>7.0000000000000007E-2</v>
      </c>
      <c r="C13277">
        <v>-0.15</v>
      </c>
      <c r="D13277">
        <v>-0.27</v>
      </c>
      <c r="E13277">
        <v>2.7E-2</v>
      </c>
    </row>
    <row r="13278" spans="1:5">
      <c r="A13278">
        <v>19741202</v>
      </c>
      <c r="B13278">
        <v>-2.5099999999999998</v>
      </c>
      <c r="C13278">
        <v>0.56999999999999995</v>
      </c>
      <c r="D13278">
        <v>0.57999999999999996</v>
      </c>
      <c r="E13278">
        <v>3.3000000000000002E-2</v>
      </c>
    </row>
    <row r="13279" spans="1:5">
      <c r="A13279">
        <v>19741203</v>
      </c>
      <c r="B13279">
        <v>-1.47</v>
      </c>
      <c r="C13279">
        <v>-0.05</v>
      </c>
      <c r="D13279">
        <v>0.03</v>
      </c>
      <c r="E13279">
        <v>3.3000000000000002E-2</v>
      </c>
    </row>
    <row r="13280" spans="1:5">
      <c r="A13280">
        <v>19741204</v>
      </c>
      <c r="B13280">
        <v>0.2</v>
      </c>
      <c r="C13280">
        <v>-0.81</v>
      </c>
      <c r="D13280">
        <v>-0.06</v>
      </c>
      <c r="E13280">
        <v>3.3000000000000002E-2</v>
      </c>
    </row>
    <row r="13281" spans="1:5">
      <c r="A13281">
        <v>19741205</v>
      </c>
      <c r="B13281">
        <v>-1.94</v>
      </c>
      <c r="C13281">
        <v>7.0000000000000007E-2</v>
      </c>
      <c r="D13281">
        <v>0.72</v>
      </c>
      <c r="E13281">
        <v>3.3000000000000002E-2</v>
      </c>
    </row>
    <row r="13282" spans="1:5">
      <c r="A13282">
        <v>19741206</v>
      </c>
      <c r="B13282">
        <v>-1.75</v>
      </c>
      <c r="C13282">
        <v>-0.01</v>
      </c>
      <c r="D13282">
        <v>0.03</v>
      </c>
      <c r="E13282">
        <v>3.3000000000000002E-2</v>
      </c>
    </row>
    <row r="13283" spans="1:5">
      <c r="A13283">
        <v>19741209</v>
      </c>
      <c r="B13283">
        <v>0.53</v>
      </c>
      <c r="C13283">
        <v>-1.49</v>
      </c>
      <c r="D13283">
        <v>-0.68</v>
      </c>
      <c r="E13283">
        <v>3.3000000000000002E-2</v>
      </c>
    </row>
    <row r="13284" spans="1:5">
      <c r="A13284">
        <v>19741210</v>
      </c>
      <c r="B13284">
        <v>2.27</v>
      </c>
      <c r="C13284">
        <v>-1.53</v>
      </c>
      <c r="D13284">
        <v>-0.53</v>
      </c>
      <c r="E13284">
        <v>3.3000000000000002E-2</v>
      </c>
    </row>
    <row r="13285" spans="1:5">
      <c r="A13285">
        <v>19741211</v>
      </c>
      <c r="B13285">
        <v>0.64</v>
      </c>
      <c r="C13285">
        <v>-0.54</v>
      </c>
      <c r="D13285">
        <v>0.2</v>
      </c>
      <c r="E13285">
        <v>3.3000000000000002E-2</v>
      </c>
    </row>
    <row r="13286" spans="1:5">
      <c r="A13286">
        <v>19741212</v>
      </c>
      <c r="B13286">
        <v>-0.41</v>
      </c>
      <c r="C13286">
        <v>-0.22</v>
      </c>
      <c r="D13286">
        <v>0.12</v>
      </c>
      <c r="E13286">
        <v>3.3000000000000002E-2</v>
      </c>
    </row>
    <row r="13287" spans="1:5">
      <c r="A13287">
        <v>19741213</v>
      </c>
      <c r="B13287">
        <v>-0.57999999999999996</v>
      </c>
      <c r="C13287">
        <v>0.08</v>
      </c>
      <c r="D13287">
        <v>0.09</v>
      </c>
      <c r="E13287">
        <v>3.3000000000000002E-2</v>
      </c>
    </row>
    <row r="13288" spans="1:5">
      <c r="A13288">
        <v>19741216</v>
      </c>
      <c r="B13288">
        <v>-0.92</v>
      </c>
      <c r="C13288">
        <v>-0.01</v>
      </c>
      <c r="D13288">
        <v>0.38</v>
      </c>
      <c r="E13288">
        <v>3.3000000000000002E-2</v>
      </c>
    </row>
    <row r="13289" spans="1:5">
      <c r="A13289">
        <v>19741217</v>
      </c>
      <c r="B13289">
        <v>1.32</v>
      </c>
      <c r="C13289">
        <v>-1.35</v>
      </c>
      <c r="D13289">
        <v>-0.88</v>
      </c>
      <c r="E13289">
        <v>3.3000000000000002E-2</v>
      </c>
    </row>
    <row r="13290" spans="1:5">
      <c r="A13290">
        <v>19741218</v>
      </c>
      <c r="B13290">
        <v>0.46</v>
      </c>
      <c r="C13290">
        <v>-0.03</v>
      </c>
      <c r="D13290">
        <v>-0.05</v>
      </c>
      <c r="E13290">
        <v>3.3000000000000002E-2</v>
      </c>
    </row>
    <row r="13291" spans="1:5">
      <c r="A13291">
        <v>19741219</v>
      </c>
      <c r="B13291">
        <v>-0.37</v>
      </c>
      <c r="C13291">
        <v>0.15</v>
      </c>
      <c r="D13291">
        <v>0.08</v>
      </c>
      <c r="E13291">
        <v>3.3000000000000002E-2</v>
      </c>
    </row>
    <row r="13292" spans="1:5">
      <c r="A13292">
        <v>19741220</v>
      </c>
      <c r="B13292">
        <v>-1.1499999999999999</v>
      </c>
      <c r="C13292">
        <v>0.28000000000000003</v>
      </c>
      <c r="D13292">
        <v>0.46</v>
      </c>
      <c r="E13292">
        <v>3.3000000000000002E-2</v>
      </c>
    </row>
    <row r="13293" spans="1:5">
      <c r="A13293">
        <v>19741223</v>
      </c>
      <c r="B13293">
        <v>-1.47</v>
      </c>
      <c r="C13293">
        <v>0.22</v>
      </c>
      <c r="D13293">
        <v>0.18</v>
      </c>
      <c r="E13293">
        <v>3.3000000000000002E-2</v>
      </c>
    </row>
    <row r="13294" spans="1:5">
      <c r="A13294">
        <v>19741224</v>
      </c>
      <c r="B13294">
        <v>1.3</v>
      </c>
      <c r="C13294">
        <v>-0.7</v>
      </c>
      <c r="D13294">
        <v>-0.18</v>
      </c>
      <c r="E13294">
        <v>3.3000000000000002E-2</v>
      </c>
    </row>
    <row r="13295" spans="1:5">
      <c r="A13295">
        <v>19741226</v>
      </c>
      <c r="B13295">
        <v>0.87</v>
      </c>
      <c r="C13295">
        <v>-0.14000000000000001</v>
      </c>
      <c r="D13295">
        <v>-0.06</v>
      </c>
      <c r="E13295">
        <v>3.3000000000000002E-2</v>
      </c>
    </row>
    <row r="13296" spans="1:5">
      <c r="A13296">
        <v>19741227</v>
      </c>
      <c r="B13296">
        <v>-0.42</v>
      </c>
      <c r="C13296">
        <v>0.31</v>
      </c>
      <c r="D13296">
        <v>0.01</v>
      </c>
      <c r="E13296">
        <v>3.3000000000000002E-2</v>
      </c>
    </row>
    <row r="13297" spans="1:5">
      <c r="A13297">
        <v>19741230</v>
      </c>
      <c r="B13297">
        <v>-0.08</v>
      </c>
      <c r="C13297">
        <v>-0.36</v>
      </c>
      <c r="D13297">
        <v>-0.4</v>
      </c>
      <c r="E13297">
        <v>3.3000000000000002E-2</v>
      </c>
    </row>
    <row r="13298" spans="1:5">
      <c r="A13298">
        <v>19741231</v>
      </c>
      <c r="B13298">
        <v>2.1800000000000002</v>
      </c>
      <c r="C13298">
        <v>0.53</v>
      </c>
      <c r="D13298">
        <v>-0.06</v>
      </c>
      <c r="E13298">
        <v>3.3000000000000002E-2</v>
      </c>
    </row>
    <row r="13299" spans="1:5">
      <c r="A13299">
        <v>19750102</v>
      </c>
      <c r="B13299">
        <v>2.48</v>
      </c>
      <c r="C13299">
        <v>0.3</v>
      </c>
      <c r="D13299">
        <v>1.35</v>
      </c>
      <c r="E13299">
        <v>2.5999999999999999E-2</v>
      </c>
    </row>
    <row r="13300" spans="1:5">
      <c r="A13300">
        <v>19750103</v>
      </c>
      <c r="B13300">
        <v>0.8</v>
      </c>
      <c r="C13300">
        <v>0.44</v>
      </c>
      <c r="D13300">
        <v>1.43</v>
      </c>
      <c r="E13300">
        <v>2.5999999999999999E-2</v>
      </c>
    </row>
    <row r="13301" spans="1:5">
      <c r="A13301">
        <v>19750106</v>
      </c>
      <c r="B13301">
        <v>0.78</v>
      </c>
      <c r="C13301">
        <v>0.69</v>
      </c>
      <c r="D13301">
        <v>1.57</v>
      </c>
      <c r="E13301">
        <v>2.5999999999999999E-2</v>
      </c>
    </row>
    <row r="13302" spans="1:5">
      <c r="A13302">
        <v>19750107</v>
      </c>
      <c r="B13302">
        <v>0</v>
      </c>
      <c r="C13302">
        <v>0.87</v>
      </c>
      <c r="D13302">
        <v>0.69</v>
      </c>
      <c r="E13302">
        <v>2.5999999999999999E-2</v>
      </c>
    </row>
    <row r="13303" spans="1:5">
      <c r="A13303">
        <v>19750108</v>
      </c>
      <c r="B13303">
        <v>-1.1599999999999999</v>
      </c>
      <c r="C13303">
        <v>1.1200000000000001</v>
      </c>
      <c r="D13303">
        <v>0.78</v>
      </c>
      <c r="E13303">
        <v>2.5999999999999999E-2</v>
      </c>
    </row>
    <row r="13304" spans="1:5">
      <c r="A13304">
        <v>19750109</v>
      </c>
      <c r="B13304">
        <v>1.6</v>
      </c>
      <c r="C13304">
        <v>-0.5</v>
      </c>
      <c r="D13304">
        <v>-0.04</v>
      </c>
      <c r="E13304">
        <v>2.5999999999999999E-2</v>
      </c>
    </row>
    <row r="13305" spans="1:5">
      <c r="A13305">
        <v>19750110</v>
      </c>
      <c r="B13305">
        <v>2.12</v>
      </c>
      <c r="C13305">
        <v>0.51</v>
      </c>
      <c r="D13305">
        <v>0.25</v>
      </c>
      <c r="E13305">
        <v>2.5999999999999999E-2</v>
      </c>
    </row>
    <row r="13306" spans="1:5">
      <c r="A13306">
        <v>19750113</v>
      </c>
      <c r="B13306">
        <v>-0.35</v>
      </c>
      <c r="C13306">
        <v>1.23</v>
      </c>
      <c r="D13306">
        <v>0.99</v>
      </c>
      <c r="E13306">
        <v>2.5999999999999999E-2</v>
      </c>
    </row>
    <row r="13307" spans="1:5">
      <c r="A13307">
        <v>19750114</v>
      </c>
      <c r="B13307">
        <v>-0.78</v>
      </c>
      <c r="C13307">
        <v>0.77</v>
      </c>
      <c r="D13307">
        <v>0.36</v>
      </c>
      <c r="E13307">
        <v>2.5999999999999999E-2</v>
      </c>
    </row>
    <row r="13308" spans="1:5">
      <c r="A13308">
        <v>19750115</v>
      </c>
      <c r="B13308">
        <v>0.68</v>
      </c>
      <c r="C13308">
        <v>-0.01</v>
      </c>
      <c r="D13308">
        <v>-0.54</v>
      </c>
      <c r="E13308">
        <v>2.5999999999999999E-2</v>
      </c>
    </row>
    <row r="13309" spans="1:5">
      <c r="A13309">
        <v>19750116</v>
      </c>
      <c r="B13309">
        <v>0.13</v>
      </c>
      <c r="C13309">
        <v>0.75</v>
      </c>
      <c r="D13309">
        <v>-0.33</v>
      </c>
      <c r="E13309">
        <v>2.5999999999999999E-2</v>
      </c>
    </row>
    <row r="13310" spans="1:5">
      <c r="A13310">
        <v>19750117</v>
      </c>
      <c r="B13310">
        <v>-1.24</v>
      </c>
      <c r="C13310">
        <v>0.83</v>
      </c>
      <c r="D13310">
        <v>0.28999999999999998</v>
      </c>
      <c r="E13310">
        <v>2.5999999999999999E-2</v>
      </c>
    </row>
    <row r="13311" spans="1:5">
      <c r="A13311">
        <v>19750120</v>
      </c>
      <c r="B13311">
        <v>0</v>
      </c>
      <c r="C13311">
        <v>-0.32</v>
      </c>
      <c r="D13311">
        <v>0.13</v>
      </c>
      <c r="E13311">
        <v>2.5999999999999999E-2</v>
      </c>
    </row>
    <row r="13312" spans="1:5">
      <c r="A13312">
        <v>19750121</v>
      </c>
      <c r="B13312">
        <v>-0.43</v>
      </c>
      <c r="C13312">
        <v>0.23</v>
      </c>
      <c r="D13312">
        <v>0.88</v>
      </c>
      <c r="E13312">
        <v>2.5999999999999999E-2</v>
      </c>
    </row>
    <row r="13313" spans="1:5">
      <c r="A13313">
        <v>19750122</v>
      </c>
      <c r="B13313">
        <v>1.08</v>
      </c>
      <c r="C13313">
        <v>-0.63</v>
      </c>
      <c r="D13313">
        <v>-0.32</v>
      </c>
      <c r="E13313">
        <v>2.5999999999999999E-2</v>
      </c>
    </row>
    <row r="13314" spans="1:5">
      <c r="A13314">
        <v>19750123</v>
      </c>
      <c r="B13314">
        <v>0.51</v>
      </c>
      <c r="C13314">
        <v>0.54</v>
      </c>
      <c r="D13314">
        <v>-0.1</v>
      </c>
      <c r="E13314">
        <v>2.5999999999999999E-2</v>
      </c>
    </row>
    <row r="13315" spans="1:5">
      <c r="A13315">
        <v>19750124</v>
      </c>
      <c r="B13315">
        <v>1.25</v>
      </c>
      <c r="C13315">
        <v>0.06</v>
      </c>
      <c r="D13315">
        <v>0.56999999999999995</v>
      </c>
      <c r="E13315">
        <v>2.5999999999999999E-2</v>
      </c>
    </row>
    <row r="13316" spans="1:5">
      <c r="A13316">
        <v>19750127</v>
      </c>
      <c r="B13316">
        <v>3.35</v>
      </c>
      <c r="C13316">
        <v>0.01</v>
      </c>
      <c r="D13316">
        <v>-0.32</v>
      </c>
      <c r="E13316">
        <v>2.5999999999999999E-2</v>
      </c>
    </row>
    <row r="13317" spans="1:5">
      <c r="A13317">
        <v>19750128</v>
      </c>
      <c r="B13317">
        <v>0.46</v>
      </c>
      <c r="C13317">
        <v>0.65</v>
      </c>
      <c r="D13317">
        <v>-0.52</v>
      </c>
      <c r="E13317">
        <v>2.5999999999999999E-2</v>
      </c>
    </row>
    <row r="13318" spans="1:5">
      <c r="A13318">
        <v>19750129</v>
      </c>
      <c r="B13318">
        <v>1.55</v>
      </c>
      <c r="C13318">
        <v>0.17</v>
      </c>
      <c r="D13318">
        <v>-0.27</v>
      </c>
      <c r="E13318">
        <v>2.5999999999999999E-2</v>
      </c>
    </row>
    <row r="13319" spans="1:5">
      <c r="A13319">
        <v>19750130</v>
      </c>
      <c r="B13319">
        <v>-1.1299999999999999</v>
      </c>
      <c r="C13319">
        <v>1.1499999999999999</v>
      </c>
      <c r="D13319">
        <v>0.12</v>
      </c>
      <c r="E13319">
        <v>2.5999999999999999E-2</v>
      </c>
    </row>
    <row r="13320" spans="1:5">
      <c r="A13320">
        <v>19750131</v>
      </c>
      <c r="B13320">
        <v>0.98</v>
      </c>
      <c r="C13320">
        <v>0.18</v>
      </c>
      <c r="D13320">
        <v>-0.01</v>
      </c>
      <c r="E13320">
        <v>2.5999999999999999E-2</v>
      </c>
    </row>
    <row r="13321" spans="1:5">
      <c r="A13321">
        <v>19750203</v>
      </c>
      <c r="B13321">
        <v>1.24</v>
      </c>
      <c r="C13321">
        <v>0.41</v>
      </c>
      <c r="D13321">
        <v>0.12</v>
      </c>
      <c r="E13321">
        <v>2.3E-2</v>
      </c>
    </row>
    <row r="13322" spans="1:5">
      <c r="A13322">
        <v>19750204</v>
      </c>
      <c r="B13322">
        <v>-0.32</v>
      </c>
      <c r="C13322">
        <v>0.4</v>
      </c>
      <c r="D13322">
        <v>-1.03</v>
      </c>
      <c r="E13322">
        <v>2.3E-2</v>
      </c>
    </row>
    <row r="13323" spans="1:5">
      <c r="A13323">
        <v>19750205</v>
      </c>
      <c r="B13323">
        <v>1.63</v>
      </c>
      <c r="C13323">
        <v>-0.33</v>
      </c>
      <c r="D13323">
        <v>-0.62</v>
      </c>
      <c r="E13323">
        <v>2.3E-2</v>
      </c>
    </row>
    <row r="13324" spans="1:5">
      <c r="A13324">
        <v>19750206</v>
      </c>
      <c r="B13324">
        <v>-0.13</v>
      </c>
      <c r="C13324">
        <v>0.73</v>
      </c>
      <c r="D13324">
        <v>-0.08</v>
      </c>
      <c r="E13324">
        <v>2.3E-2</v>
      </c>
    </row>
    <row r="13325" spans="1:5">
      <c r="A13325">
        <v>19750207</v>
      </c>
      <c r="B13325">
        <v>-0.03</v>
      </c>
      <c r="C13325">
        <v>-0.15</v>
      </c>
      <c r="D13325">
        <v>-0.21</v>
      </c>
      <c r="E13325">
        <v>2.3E-2</v>
      </c>
    </row>
    <row r="13326" spans="1:5">
      <c r="A13326">
        <v>19750210</v>
      </c>
      <c r="B13326">
        <v>-0.3</v>
      </c>
      <c r="C13326">
        <v>0.14000000000000001</v>
      </c>
      <c r="D13326">
        <v>-0.26</v>
      </c>
      <c r="E13326">
        <v>2.3E-2</v>
      </c>
    </row>
    <row r="13327" spans="1:5">
      <c r="A13327">
        <v>19750211</v>
      </c>
      <c r="B13327">
        <v>0.17</v>
      </c>
      <c r="C13327">
        <v>-0.26</v>
      </c>
      <c r="D13327">
        <v>-0.55000000000000004</v>
      </c>
      <c r="E13327">
        <v>2.3E-2</v>
      </c>
    </row>
    <row r="13328" spans="1:5">
      <c r="A13328">
        <v>19750212</v>
      </c>
      <c r="B13328">
        <v>1.57</v>
      </c>
      <c r="C13328">
        <v>-0.53</v>
      </c>
      <c r="D13328">
        <v>-0.5</v>
      </c>
      <c r="E13328">
        <v>2.3E-2</v>
      </c>
    </row>
    <row r="13329" spans="1:5">
      <c r="A13329">
        <v>19750213</v>
      </c>
      <c r="B13329">
        <v>1.32</v>
      </c>
      <c r="C13329">
        <v>-0.04</v>
      </c>
      <c r="D13329">
        <v>-0.82</v>
      </c>
      <c r="E13329">
        <v>2.3E-2</v>
      </c>
    </row>
    <row r="13330" spans="1:5">
      <c r="A13330">
        <v>19750214</v>
      </c>
      <c r="B13330">
        <v>0.51</v>
      </c>
      <c r="C13330">
        <v>-0.1</v>
      </c>
      <c r="D13330">
        <v>-0.5</v>
      </c>
      <c r="E13330">
        <v>2.3E-2</v>
      </c>
    </row>
    <row r="13331" spans="1:5">
      <c r="A13331">
        <v>19750218</v>
      </c>
      <c r="B13331">
        <v>-0.68</v>
      </c>
      <c r="C13331">
        <v>0.1</v>
      </c>
      <c r="D13331">
        <v>0.67</v>
      </c>
      <c r="E13331">
        <v>2.3E-2</v>
      </c>
    </row>
    <row r="13332" spans="1:5">
      <c r="A13332">
        <v>19750219</v>
      </c>
      <c r="B13332">
        <v>0.47</v>
      </c>
      <c r="C13332">
        <v>-0.36</v>
      </c>
      <c r="D13332">
        <v>-0.31</v>
      </c>
      <c r="E13332">
        <v>2.3E-2</v>
      </c>
    </row>
    <row r="13333" spans="1:5">
      <c r="A13333">
        <v>19750220</v>
      </c>
      <c r="B13333">
        <v>0.93</v>
      </c>
      <c r="C13333">
        <v>-0.34</v>
      </c>
      <c r="D13333">
        <v>-0.45</v>
      </c>
      <c r="E13333">
        <v>2.3E-2</v>
      </c>
    </row>
    <row r="13334" spans="1:5">
      <c r="A13334">
        <v>19750221</v>
      </c>
      <c r="B13334">
        <v>0.44</v>
      </c>
      <c r="C13334">
        <v>0.04</v>
      </c>
      <c r="D13334">
        <v>-0.12</v>
      </c>
      <c r="E13334">
        <v>2.3E-2</v>
      </c>
    </row>
    <row r="13335" spans="1:5">
      <c r="A13335">
        <v>19750224</v>
      </c>
      <c r="B13335">
        <v>-1.28</v>
      </c>
      <c r="C13335">
        <v>0.69</v>
      </c>
      <c r="D13335">
        <v>0.09</v>
      </c>
      <c r="E13335">
        <v>2.3E-2</v>
      </c>
    </row>
    <row r="13336" spans="1:5">
      <c r="A13336">
        <v>19750225</v>
      </c>
      <c r="B13336">
        <v>-2.25</v>
      </c>
      <c r="C13336">
        <v>0.18</v>
      </c>
      <c r="D13336">
        <v>0.16</v>
      </c>
      <c r="E13336">
        <v>2.3E-2</v>
      </c>
    </row>
    <row r="13337" spans="1:5">
      <c r="A13337">
        <v>19750226</v>
      </c>
      <c r="B13337">
        <v>0.85</v>
      </c>
      <c r="C13337">
        <v>-0.34</v>
      </c>
      <c r="D13337">
        <v>-0.02</v>
      </c>
      <c r="E13337">
        <v>2.3E-2</v>
      </c>
    </row>
    <row r="13338" spans="1:5">
      <c r="A13338">
        <v>19750227</v>
      </c>
      <c r="B13338">
        <v>0.5</v>
      </c>
      <c r="C13338">
        <v>0.33</v>
      </c>
      <c r="D13338">
        <v>-0.48</v>
      </c>
      <c r="E13338">
        <v>2.3E-2</v>
      </c>
    </row>
    <row r="13339" spans="1:5">
      <c r="A13339">
        <v>19750228</v>
      </c>
      <c r="B13339">
        <v>0.86</v>
      </c>
      <c r="C13339">
        <v>-0.46</v>
      </c>
      <c r="D13339">
        <v>0.53</v>
      </c>
      <c r="E13339">
        <v>2.3E-2</v>
      </c>
    </row>
    <row r="13340" spans="1:5">
      <c r="A13340">
        <v>19750303</v>
      </c>
      <c r="B13340">
        <v>1.71</v>
      </c>
      <c r="C13340">
        <v>-0.53</v>
      </c>
      <c r="D13340">
        <v>0.3</v>
      </c>
      <c r="E13340">
        <v>2.1000000000000001E-2</v>
      </c>
    </row>
    <row r="13341" spans="1:5">
      <c r="A13341">
        <v>19750304</v>
      </c>
      <c r="B13341">
        <v>0.69</v>
      </c>
      <c r="C13341">
        <v>-0.14000000000000001</v>
      </c>
      <c r="D13341">
        <v>0.05</v>
      </c>
      <c r="E13341">
        <v>2.1000000000000001E-2</v>
      </c>
    </row>
    <row r="13342" spans="1:5">
      <c r="A13342">
        <v>19750305</v>
      </c>
      <c r="B13342">
        <v>-0.75</v>
      </c>
      <c r="C13342">
        <v>0.2</v>
      </c>
      <c r="D13342">
        <v>0.39</v>
      </c>
      <c r="E13342">
        <v>2.1000000000000001E-2</v>
      </c>
    </row>
    <row r="13343" spans="1:5">
      <c r="A13343">
        <v>19750306</v>
      </c>
      <c r="B13343">
        <v>0.88</v>
      </c>
      <c r="C13343">
        <v>-0.09</v>
      </c>
      <c r="D13343">
        <v>0.35</v>
      </c>
      <c r="E13343">
        <v>2.1000000000000001E-2</v>
      </c>
    </row>
    <row r="13344" spans="1:5">
      <c r="A13344">
        <v>19750307</v>
      </c>
      <c r="B13344">
        <v>0.75</v>
      </c>
      <c r="C13344">
        <v>0.63</v>
      </c>
      <c r="D13344">
        <v>0.17</v>
      </c>
      <c r="E13344">
        <v>2.1000000000000001E-2</v>
      </c>
    </row>
    <row r="13345" spans="1:5">
      <c r="A13345">
        <v>19750310</v>
      </c>
      <c r="B13345">
        <v>0.74</v>
      </c>
      <c r="C13345">
        <v>0.43</v>
      </c>
      <c r="D13345">
        <v>0.56999999999999995</v>
      </c>
      <c r="E13345">
        <v>2.1000000000000001E-2</v>
      </c>
    </row>
    <row r="13346" spans="1:5">
      <c r="A13346">
        <v>19750311</v>
      </c>
      <c r="B13346">
        <v>-0.53</v>
      </c>
      <c r="C13346">
        <v>0.83</v>
      </c>
      <c r="D13346">
        <v>0.63</v>
      </c>
      <c r="E13346">
        <v>2.1000000000000001E-2</v>
      </c>
    </row>
    <row r="13347" spans="1:5">
      <c r="A13347">
        <v>19750312</v>
      </c>
      <c r="B13347">
        <v>-0.9</v>
      </c>
      <c r="C13347">
        <v>0.21</v>
      </c>
      <c r="D13347">
        <v>0.38</v>
      </c>
      <c r="E13347">
        <v>2.1000000000000001E-2</v>
      </c>
    </row>
    <row r="13348" spans="1:5">
      <c r="A13348">
        <v>19750313</v>
      </c>
      <c r="B13348">
        <v>0.26</v>
      </c>
      <c r="C13348">
        <v>0.75</v>
      </c>
      <c r="D13348">
        <v>-0.69</v>
      </c>
      <c r="E13348">
        <v>2.1000000000000001E-2</v>
      </c>
    </row>
    <row r="13349" spans="1:5">
      <c r="A13349">
        <v>19750314</v>
      </c>
      <c r="B13349">
        <v>1.36</v>
      </c>
      <c r="C13349">
        <v>0.66</v>
      </c>
      <c r="D13349">
        <v>-0.15</v>
      </c>
      <c r="E13349">
        <v>2.1000000000000001E-2</v>
      </c>
    </row>
    <row r="13350" spans="1:5">
      <c r="A13350">
        <v>19750317</v>
      </c>
      <c r="B13350">
        <v>1.36</v>
      </c>
      <c r="C13350">
        <v>0.13</v>
      </c>
      <c r="D13350">
        <v>0.46</v>
      </c>
      <c r="E13350">
        <v>2.1000000000000001E-2</v>
      </c>
    </row>
    <row r="13351" spans="1:5">
      <c r="A13351">
        <v>19750318</v>
      </c>
      <c r="B13351">
        <v>-0.9</v>
      </c>
      <c r="C13351">
        <v>-0.25</v>
      </c>
      <c r="D13351">
        <v>0.23</v>
      </c>
      <c r="E13351">
        <v>2.1000000000000001E-2</v>
      </c>
    </row>
    <row r="13352" spans="1:5">
      <c r="A13352">
        <v>19750319</v>
      </c>
      <c r="B13352">
        <v>-0.89</v>
      </c>
      <c r="C13352">
        <v>0.31</v>
      </c>
      <c r="D13352">
        <v>-0.13</v>
      </c>
      <c r="E13352">
        <v>2.1000000000000001E-2</v>
      </c>
    </row>
    <row r="13353" spans="1:5">
      <c r="A13353">
        <v>19750320</v>
      </c>
      <c r="B13353">
        <v>-0.68</v>
      </c>
      <c r="C13353">
        <v>0.66</v>
      </c>
      <c r="D13353">
        <v>-0.1</v>
      </c>
      <c r="E13353">
        <v>2.1000000000000001E-2</v>
      </c>
    </row>
    <row r="13354" spans="1:5">
      <c r="A13354">
        <v>19750321</v>
      </c>
      <c r="B13354">
        <v>-0.21</v>
      </c>
      <c r="C13354">
        <v>-0.06</v>
      </c>
      <c r="D13354">
        <v>-0.02</v>
      </c>
      <c r="E13354">
        <v>2.1000000000000001E-2</v>
      </c>
    </row>
    <row r="13355" spans="1:5">
      <c r="A13355">
        <v>19750324</v>
      </c>
      <c r="B13355">
        <v>-2.2999999999999998</v>
      </c>
      <c r="C13355">
        <v>-0.11</v>
      </c>
      <c r="D13355">
        <v>0.11</v>
      </c>
      <c r="E13355">
        <v>2.1000000000000001E-2</v>
      </c>
    </row>
    <row r="13356" spans="1:5">
      <c r="A13356">
        <v>19750325</v>
      </c>
      <c r="B13356">
        <v>0.57999999999999996</v>
      </c>
      <c r="C13356">
        <v>-0.25</v>
      </c>
      <c r="D13356">
        <v>-0.49</v>
      </c>
      <c r="E13356">
        <v>2.1000000000000001E-2</v>
      </c>
    </row>
    <row r="13357" spans="1:5">
      <c r="A13357">
        <v>19750326</v>
      </c>
      <c r="B13357">
        <v>1.76</v>
      </c>
      <c r="C13357">
        <v>-0.23</v>
      </c>
      <c r="D13357">
        <v>0.21</v>
      </c>
      <c r="E13357">
        <v>2.1000000000000001E-2</v>
      </c>
    </row>
    <row r="13358" spans="1:5">
      <c r="A13358">
        <v>19750327</v>
      </c>
      <c r="B13358">
        <v>0.34</v>
      </c>
      <c r="C13358">
        <v>7.0000000000000007E-2</v>
      </c>
      <c r="D13358">
        <v>-0.03</v>
      </c>
      <c r="E13358">
        <v>2.1000000000000001E-2</v>
      </c>
    </row>
    <row r="13359" spans="1:5">
      <c r="A13359">
        <v>19750331</v>
      </c>
      <c r="B13359">
        <v>-0.56000000000000005</v>
      </c>
      <c r="C13359">
        <v>0.37</v>
      </c>
      <c r="D13359">
        <v>0.13</v>
      </c>
      <c r="E13359">
        <v>2.1000000000000001E-2</v>
      </c>
    </row>
    <row r="13360" spans="1:5">
      <c r="A13360">
        <v>19750401</v>
      </c>
      <c r="B13360">
        <v>-0.81</v>
      </c>
      <c r="C13360">
        <v>0.09</v>
      </c>
      <c r="D13360">
        <v>-0.32</v>
      </c>
      <c r="E13360">
        <v>0.02</v>
      </c>
    </row>
    <row r="13361" spans="1:5">
      <c r="A13361">
        <v>19750402</v>
      </c>
      <c r="B13361">
        <v>-0.23</v>
      </c>
      <c r="C13361">
        <v>0.25</v>
      </c>
      <c r="D13361">
        <v>-0.11</v>
      </c>
      <c r="E13361">
        <v>0.02</v>
      </c>
    </row>
    <row r="13362" spans="1:5">
      <c r="A13362">
        <v>19750403</v>
      </c>
      <c r="B13362">
        <v>-1.03</v>
      </c>
      <c r="C13362">
        <v>0.64</v>
      </c>
      <c r="D13362">
        <v>0.21</v>
      </c>
      <c r="E13362">
        <v>0.02</v>
      </c>
    </row>
    <row r="13363" spans="1:5">
      <c r="A13363">
        <v>19750404</v>
      </c>
      <c r="B13363">
        <v>-0.59</v>
      </c>
      <c r="C13363">
        <v>0.34</v>
      </c>
      <c r="D13363">
        <v>0.02</v>
      </c>
      <c r="E13363">
        <v>0.02</v>
      </c>
    </row>
    <row r="13364" spans="1:5">
      <c r="A13364">
        <v>19750407</v>
      </c>
      <c r="B13364">
        <v>-0.68</v>
      </c>
      <c r="C13364">
        <v>-0.06</v>
      </c>
      <c r="D13364">
        <v>-0.05</v>
      </c>
      <c r="E13364">
        <v>0.02</v>
      </c>
    </row>
    <row r="13365" spans="1:5">
      <c r="A13365">
        <v>19750408</v>
      </c>
      <c r="B13365">
        <v>0.57999999999999996</v>
      </c>
      <c r="C13365">
        <v>-0.7</v>
      </c>
      <c r="D13365">
        <v>-0.22</v>
      </c>
      <c r="E13365">
        <v>0.02</v>
      </c>
    </row>
    <row r="13366" spans="1:5">
      <c r="A13366">
        <v>19750409</v>
      </c>
      <c r="B13366">
        <v>2</v>
      </c>
      <c r="C13366">
        <v>-0.62</v>
      </c>
      <c r="D13366">
        <v>-0.51</v>
      </c>
      <c r="E13366">
        <v>0.02</v>
      </c>
    </row>
    <row r="13367" spans="1:5">
      <c r="A13367">
        <v>19750410</v>
      </c>
      <c r="B13367">
        <v>1.02</v>
      </c>
      <c r="C13367">
        <v>-0.45</v>
      </c>
      <c r="D13367">
        <v>0.23</v>
      </c>
      <c r="E13367">
        <v>0.02</v>
      </c>
    </row>
    <row r="13368" spans="1:5">
      <c r="A13368">
        <v>19750411</v>
      </c>
      <c r="B13368">
        <v>0.57999999999999996</v>
      </c>
      <c r="C13368">
        <v>0.34</v>
      </c>
      <c r="D13368">
        <v>0.03</v>
      </c>
      <c r="E13368">
        <v>0.02</v>
      </c>
    </row>
    <row r="13369" spans="1:5">
      <c r="A13369">
        <v>19750414</v>
      </c>
      <c r="B13369">
        <v>1.55</v>
      </c>
      <c r="C13369">
        <v>-0.21</v>
      </c>
      <c r="D13369">
        <v>-0.42</v>
      </c>
      <c r="E13369">
        <v>0.02</v>
      </c>
    </row>
    <row r="13370" spans="1:5">
      <c r="A13370">
        <v>19750415</v>
      </c>
      <c r="B13370">
        <v>0.66</v>
      </c>
      <c r="C13370">
        <v>-0.33</v>
      </c>
      <c r="D13370">
        <v>0.12</v>
      </c>
      <c r="E13370">
        <v>0.02</v>
      </c>
    </row>
    <row r="13371" spans="1:5">
      <c r="A13371">
        <v>19750416</v>
      </c>
      <c r="B13371">
        <v>0.39</v>
      </c>
      <c r="C13371">
        <v>-7.0000000000000007E-2</v>
      </c>
      <c r="D13371">
        <v>-0.13</v>
      </c>
      <c r="E13371">
        <v>0.02</v>
      </c>
    </row>
    <row r="13372" spans="1:5">
      <c r="A13372">
        <v>19750417</v>
      </c>
      <c r="B13372">
        <v>0.73</v>
      </c>
      <c r="C13372">
        <v>-0.1</v>
      </c>
      <c r="D13372">
        <v>0.14000000000000001</v>
      </c>
      <c r="E13372">
        <v>0.02</v>
      </c>
    </row>
    <row r="13373" spans="1:5">
      <c r="A13373">
        <v>19750418</v>
      </c>
      <c r="B13373">
        <v>-0.9</v>
      </c>
      <c r="C13373">
        <v>0.89</v>
      </c>
      <c r="D13373">
        <v>0.13</v>
      </c>
      <c r="E13373">
        <v>0.02</v>
      </c>
    </row>
    <row r="13374" spans="1:5">
      <c r="A13374">
        <v>19750421</v>
      </c>
      <c r="B13374">
        <v>1.08</v>
      </c>
      <c r="C13374">
        <v>0.06</v>
      </c>
      <c r="D13374">
        <v>0.19</v>
      </c>
      <c r="E13374">
        <v>0.02</v>
      </c>
    </row>
    <row r="13375" spans="1:5">
      <c r="A13375">
        <v>19750422</v>
      </c>
      <c r="B13375">
        <v>-0.27</v>
      </c>
      <c r="C13375">
        <v>7.0000000000000007E-2</v>
      </c>
      <c r="D13375">
        <v>0.23</v>
      </c>
      <c r="E13375">
        <v>0.02</v>
      </c>
    </row>
    <row r="13376" spans="1:5">
      <c r="A13376">
        <v>19750423</v>
      </c>
      <c r="B13376">
        <v>-1.04</v>
      </c>
      <c r="C13376">
        <v>0.19</v>
      </c>
      <c r="D13376">
        <v>-0.16</v>
      </c>
      <c r="E13376">
        <v>0.02</v>
      </c>
    </row>
    <row r="13377" spans="1:5">
      <c r="A13377">
        <v>19750424</v>
      </c>
      <c r="B13377">
        <v>-0.02</v>
      </c>
      <c r="C13377">
        <v>0.05</v>
      </c>
      <c r="D13377">
        <v>0.28999999999999998</v>
      </c>
      <c r="E13377">
        <v>0.02</v>
      </c>
    </row>
    <row r="13378" spans="1:5">
      <c r="A13378">
        <v>19750425</v>
      </c>
      <c r="B13378">
        <v>0.7</v>
      </c>
      <c r="C13378">
        <v>0.15</v>
      </c>
      <c r="D13378">
        <v>7.0000000000000007E-2</v>
      </c>
      <c r="E13378">
        <v>0.02</v>
      </c>
    </row>
    <row r="13379" spans="1:5">
      <c r="A13379">
        <v>19750428</v>
      </c>
      <c r="B13379">
        <v>-0.38</v>
      </c>
      <c r="C13379">
        <v>0.08</v>
      </c>
      <c r="D13379">
        <v>0.19</v>
      </c>
      <c r="E13379">
        <v>0.02</v>
      </c>
    </row>
    <row r="13380" spans="1:5">
      <c r="A13380">
        <v>19750429</v>
      </c>
      <c r="B13380">
        <v>-0.77</v>
      </c>
      <c r="C13380">
        <v>-0.18</v>
      </c>
      <c r="D13380">
        <v>-0.32</v>
      </c>
      <c r="E13380">
        <v>0.02</v>
      </c>
    </row>
    <row r="13381" spans="1:5">
      <c r="A13381">
        <v>19750430</v>
      </c>
      <c r="B13381">
        <v>1.65</v>
      </c>
      <c r="C13381">
        <v>-1</v>
      </c>
      <c r="D13381">
        <v>-0.68</v>
      </c>
      <c r="E13381">
        <v>0.02</v>
      </c>
    </row>
    <row r="13382" spans="1:5">
      <c r="A13382">
        <v>19750501</v>
      </c>
      <c r="B13382">
        <v>0.85</v>
      </c>
      <c r="C13382">
        <v>-0.1</v>
      </c>
      <c r="D13382">
        <v>-0.53</v>
      </c>
      <c r="E13382">
        <v>2.1000000000000001E-2</v>
      </c>
    </row>
    <row r="13383" spans="1:5">
      <c r="A13383">
        <v>19750502</v>
      </c>
      <c r="B13383">
        <v>1.24</v>
      </c>
      <c r="C13383">
        <v>-0.56999999999999995</v>
      </c>
      <c r="D13383">
        <v>-0.34</v>
      </c>
      <c r="E13383">
        <v>2.1000000000000001E-2</v>
      </c>
    </row>
    <row r="13384" spans="1:5">
      <c r="A13384">
        <v>19750505</v>
      </c>
      <c r="B13384">
        <v>0.96</v>
      </c>
      <c r="C13384">
        <v>-0.14000000000000001</v>
      </c>
      <c r="D13384">
        <v>-0.26</v>
      </c>
      <c r="E13384">
        <v>2.1000000000000001E-2</v>
      </c>
    </row>
    <row r="13385" spans="1:5">
      <c r="A13385">
        <v>19750506</v>
      </c>
      <c r="B13385">
        <v>-1.27</v>
      </c>
      <c r="C13385">
        <v>0.72</v>
      </c>
      <c r="D13385">
        <v>-0.5</v>
      </c>
      <c r="E13385">
        <v>2.1000000000000001E-2</v>
      </c>
    </row>
    <row r="13386" spans="1:5">
      <c r="A13386">
        <v>19750507</v>
      </c>
      <c r="B13386">
        <v>0.47</v>
      </c>
      <c r="C13386">
        <v>0.4</v>
      </c>
      <c r="D13386">
        <v>-0.52</v>
      </c>
      <c r="E13386">
        <v>2.1000000000000001E-2</v>
      </c>
    </row>
    <row r="13387" spans="1:5">
      <c r="A13387">
        <v>19750508</v>
      </c>
      <c r="B13387">
        <v>0.73</v>
      </c>
      <c r="C13387">
        <v>0.24</v>
      </c>
      <c r="D13387">
        <v>0.15</v>
      </c>
      <c r="E13387">
        <v>2.1000000000000001E-2</v>
      </c>
    </row>
    <row r="13388" spans="1:5">
      <c r="A13388">
        <v>19750509</v>
      </c>
      <c r="B13388">
        <v>1.1499999999999999</v>
      </c>
      <c r="C13388">
        <v>0.04</v>
      </c>
      <c r="D13388">
        <v>0.2</v>
      </c>
      <c r="E13388">
        <v>2.1000000000000001E-2</v>
      </c>
    </row>
    <row r="13389" spans="1:5">
      <c r="A13389">
        <v>19750512</v>
      </c>
      <c r="B13389">
        <v>0.05</v>
      </c>
      <c r="C13389">
        <v>0.2</v>
      </c>
      <c r="D13389">
        <v>-0.19</v>
      </c>
      <c r="E13389">
        <v>2.1000000000000001E-2</v>
      </c>
    </row>
    <row r="13390" spans="1:5">
      <c r="A13390">
        <v>19750513</v>
      </c>
      <c r="B13390">
        <v>0.81</v>
      </c>
      <c r="C13390">
        <v>-0.49</v>
      </c>
      <c r="D13390">
        <v>-0.09</v>
      </c>
      <c r="E13390">
        <v>2.1000000000000001E-2</v>
      </c>
    </row>
    <row r="13391" spans="1:5">
      <c r="A13391">
        <v>19750514</v>
      </c>
      <c r="B13391">
        <v>0.74</v>
      </c>
      <c r="C13391">
        <v>-0.35</v>
      </c>
      <c r="D13391">
        <v>0.19</v>
      </c>
      <c r="E13391">
        <v>2.1000000000000001E-2</v>
      </c>
    </row>
    <row r="13392" spans="1:5">
      <c r="A13392">
        <v>19750515</v>
      </c>
      <c r="B13392">
        <v>-0.76</v>
      </c>
      <c r="C13392">
        <v>0.75</v>
      </c>
      <c r="D13392">
        <v>-0.16</v>
      </c>
      <c r="E13392">
        <v>2.1000000000000001E-2</v>
      </c>
    </row>
    <row r="13393" spans="1:5">
      <c r="A13393">
        <v>19750516</v>
      </c>
      <c r="B13393">
        <v>-0.94</v>
      </c>
      <c r="C13393">
        <v>0.67</v>
      </c>
      <c r="D13393">
        <v>-0.03</v>
      </c>
      <c r="E13393">
        <v>2.1000000000000001E-2</v>
      </c>
    </row>
    <row r="13394" spans="1:5">
      <c r="A13394">
        <v>19750519</v>
      </c>
      <c r="B13394">
        <v>0.08</v>
      </c>
      <c r="C13394">
        <v>0.03</v>
      </c>
      <c r="D13394">
        <v>0.11</v>
      </c>
      <c r="E13394">
        <v>2.1000000000000001E-2</v>
      </c>
    </row>
    <row r="13395" spans="1:5">
      <c r="A13395">
        <v>19750520</v>
      </c>
      <c r="B13395">
        <v>-0.41</v>
      </c>
      <c r="C13395">
        <v>0.53</v>
      </c>
      <c r="D13395">
        <v>-0.19</v>
      </c>
      <c r="E13395">
        <v>2.1000000000000001E-2</v>
      </c>
    </row>
    <row r="13396" spans="1:5">
      <c r="A13396">
        <v>19750521</v>
      </c>
      <c r="B13396">
        <v>-1.1299999999999999</v>
      </c>
      <c r="C13396">
        <v>0.33</v>
      </c>
      <c r="D13396">
        <v>-0.3</v>
      </c>
      <c r="E13396">
        <v>2.1000000000000001E-2</v>
      </c>
    </row>
    <row r="13397" spans="1:5">
      <c r="A13397">
        <v>19750522</v>
      </c>
      <c r="B13397">
        <v>0.39</v>
      </c>
      <c r="C13397">
        <v>0.36</v>
      </c>
      <c r="D13397">
        <v>-0.84</v>
      </c>
      <c r="E13397">
        <v>2.1000000000000001E-2</v>
      </c>
    </row>
    <row r="13398" spans="1:5">
      <c r="A13398">
        <v>19750523</v>
      </c>
      <c r="B13398">
        <v>1.29</v>
      </c>
      <c r="C13398">
        <v>-7.0000000000000007E-2</v>
      </c>
      <c r="D13398">
        <v>-0.28999999999999998</v>
      </c>
      <c r="E13398">
        <v>2.1000000000000001E-2</v>
      </c>
    </row>
    <row r="13399" spans="1:5">
      <c r="A13399">
        <v>19750527</v>
      </c>
      <c r="B13399">
        <v>-0.1</v>
      </c>
      <c r="C13399">
        <v>0.36</v>
      </c>
      <c r="D13399">
        <v>0.04</v>
      </c>
      <c r="E13399">
        <v>2.1000000000000001E-2</v>
      </c>
    </row>
    <row r="13400" spans="1:5">
      <c r="A13400">
        <v>19750528</v>
      </c>
      <c r="B13400">
        <v>-0.66</v>
      </c>
      <c r="C13400">
        <v>0.53</v>
      </c>
      <c r="D13400">
        <v>-0.24</v>
      </c>
      <c r="E13400">
        <v>2.1000000000000001E-2</v>
      </c>
    </row>
    <row r="13401" spans="1:5">
      <c r="A13401">
        <v>19750529</v>
      </c>
      <c r="B13401">
        <v>0.01</v>
      </c>
      <c r="C13401">
        <v>0.15</v>
      </c>
      <c r="D13401">
        <v>0.1</v>
      </c>
      <c r="E13401">
        <v>2.1000000000000001E-2</v>
      </c>
    </row>
    <row r="13402" spans="1:5">
      <c r="A13402">
        <v>19750530</v>
      </c>
      <c r="B13402">
        <v>1.62</v>
      </c>
      <c r="C13402">
        <v>0.05</v>
      </c>
      <c r="D13402">
        <v>-0.06</v>
      </c>
      <c r="E13402">
        <v>2.1000000000000001E-2</v>
      </c>
    </row>
    <row r="13403" spans="1:5">
      <c r="A13403">
        <v>19750602</v>
      </c>
      <c r="B13403">
        <v>1.42</v>
      </c>
      <c r="C13403">
        <v>-0.22</v>
      </c>
      <c r="D13403">
        <v>0.15</v>
      </c>
      <c r="E13403">
        <v>1.9E-2</v>
      </c>
    </row>
    <row r="13404" spans="1:5">
      <c r="A13404">
        <v>19750603</v>
      </c>
      <c r="B13404">
        <v>0.33</v>
      </c>
      <c r="C13404">
        <v>-0.06</v>
      </c>
      <c r="D13404">
        <v>-0.16</v>
      </c>
      <c r="E13404">
        <v>1.9E-2</v>
      </c>
    </row>
    <row r="13405" spans="1:5">
      <c r="A13405">
        <v>19750604</v>
      </c>
      <c r="B13405">
        <v>-0.19</v>
      </c>
      <c r="C13405">
        <v>0.56000000000000005</v>
      </c>
      <c r="D13405">
        <v>-0.19</v>
      </c>
      <c r="E13405">
        <v>1.9E-2</v>
      </c>
    </row>
    <row r="13406" spans="1:5">
      <c r="A13406">
        <v>19750605</v>
      </c>
      <c r="B13406">
        <v>0.11</v>
      </c>
      <c r="C13406">
        <v>0.16</v>
      </c>
      <c r="D13406">
        <v>-0.06</v>
      </c>
      <c r="E13406">
        <v>1.9E-2</v>
      </c>
    </row>
    <row r="13407" spans="1:5">
      <c r="A13407">
        <v>19750606</v>
      </c>
      <c r="B13407">
        <v>-0.12</v>
      </c>
      <c r="C13407">
        <v>0.18</v>
      </c>
      <c r="D13407">
        <v>-0.13</v>
      </c>
      <c r="E13407">
        <v>1.9E-2</v>
      </c>
    </row>
    <row r="13408" spans="1:5">
      <c r="A13408">
        <v>19750609</v>
      </c>
      <c r="B13408">
        <v>-1.24</v>
      </c>
      <c r="C13408">
        <v>0.21</v>
      </c>
      <c r="D13408">
        <v>0.52</v>
      </c>
      <c r="E13408">
        <v>1.9E-2</v>
      </c>
    </row>
    <row r="13409" spans="1:5">
      <c r="A13409">
        <v>19750610</v>
      </c>
      <c r="B13409">
        <v>-0.84</v>
      </c>
      <c r="C13409">
        <v>0.06</v>
      </c>
      <c r="D13409">
        <v>-0.13</v>
      </c>
      <c r="E13409">
        <v>1.9E-2</v>
      </c>
    </row>
    <row r="13410" spans="1:5">
      <c r="A13410">
        <v>19750611</v>
      </c>
      <c r="B13410">
        <v>0.12</v>
      </c>
      <c r="C13410">
        <v>-0.16</v>
      </c>
      <c r="D13410">
        <v>0.15</v>
      </c>
      <c r="E13410">
        <v>1.9E-2</v>
      </c>
    </row>
    <row r="13411" spans="1:5">
      <c r="A13411">
        <v>19750612</v>
      </c>
      <c r="B13411">
        <v>-0.51</v>
      </c>
      <c r="C13411">
        <v>-0.2</v>
      </c>
      <c r="D13411">
        <v>0.59</v>
      </c>
      <c r="E13411">
        <v>1.9E-2</v>
      </c>
    </row>
    <row r="13412" spans="1:5">
      <c r="A13412">
        <v>19750613</v>
      </c>
      <c r="B13412">
        <v>0.49</v>
      </c>
      <c r="C13412">
        <v>-0.12</v>
      </c>
      <c r="D13412">
        <v>-0.1</v>
      </c>
      <c r="E13412">
        <v>1.9E-2</v>
      </c>
    </row>
    <row r="13413" spans="1:5">
      <c r="A13413">
        <v>19750616</v>
      </c>
      <c r="B13413">
        <v>0.96</v>
      </c>
      <c r="C13413">
        <v>-0.69</v>
      </c>
      <c r="D13413">
        <v>0.08</v>
      </c>
      <c r="E13413">
        <v>1.9E-2</v>
      </c>
    </row>
    <row r="13414" spans="1:5">
      <c r="A13414">
        <v>19750617</v>
      </c>
      <c r="B13414">
        <v>-0.84</v>
      </c>
      <c r="C13414">
        <v>0.13</v>
      </c>
      <c r="D13414">
        <v>0.21</v>
      </c>
      <c r="E13414">
        <v>1.9E-2</v>
      </c>
    </row>
    <row r="13415" spans="1:5">
      <c r="A13415">
        <v>19750618</v>
      </c>
      <c r="B13415">
        <v>-0.2</v>
      </c>
      <c r="C13415">
        <v>-0.15</v>
      </c>
      <c r="D13415">
        <v>0.15</v>
      </c>
      <c r="E13415">
        <v>1.9E-2</v>
      </c>
    </row>
    <row r="13416" spans="1:5">
      <c r="A13416">
        <v>19750619</v>
      </c>
      <c r="B13416">
        <v>1.78</v>
      </c>
      <c r="C13416">
        <v>-0.44</v>
      </c>
      <c r="D13416">
        <v>-0.13</v>
      </c>
      <c r="E13416">
        <v>1.9E-2</v>
      </c>
    </row>
    <row r="13417" spans="1:5">
      <c r="A13417">
        <v>19750620</v>
      </c>
      <c r="B13417">
        <v>0.68</v>
      </c>
      <c r="C13417">
        <v>0.15</v>
      </c>
      <c r="D13417">
        <v>0.05</v>
      </c>
      <c r="E13417">
        <v>1.9E-2</v>
      </c>
    </row>
    <row r="13418" spans="1:5">
      <c r="A13418">
        <v>19750623</v>
      </c>
      <c r="B13418">
        <v>1.04</v>
      </c>
      <c r="C13418">
        <v>0.06</v>
      </c>
      <c r="D13418">
        <v>-0.17</v>
      </c>
      <c r="E13418">
        <v>1.9E-2</v>
      </c>
    </row>
    <row r="13419" spans="1:5">
      <c r="A13419">
        <v>19750624</v>
      </c>
      <c r="B13419">
        <v>0.64</v>
      </c>
      <c r="C13419">
        <v>-0.03</v>
      </c>
      <c r="D13419">
        <v>-0.14000000000000001</v>
      </c>
      <c r="E13419">
        <v>1.9E-2</v>
      </c>
    </row>
    <row r="13420" spans="1:5">
      <c r="A13420">
        <v>19750625</v>
      </c>
      <c r="B13420">
        <v>0.42</v>
      </c>
      <c r="C13420">
        <v>0.26</v>
      </c>
      <c r="D13420">
        <v>-0.04</v>
      </c>
      <c r="E13420">
        <v>1.9E-2</v>
      </c>
    </row>
    <row r="13421" spans="1:5">
      <c r="A13421">
        <v>19750626</v>
      </c>
      <c r="B13421">
        <v>0.22</v>
      </c>
      <c r="C13421">
        <v>0.1</v>
      </c>
      <c r="D13421">
        <v>0.24</v>
      </c>
      <c r="E13421">
        <v>1.9E-2</v>
      </c>
    </row>
    <row r="13422" spans="1:5">
      <c r="A13422">
        <v>19750627</v>
      </c>
      <c r="B13422">
        <v>0.02</v>
      </c>
      <c r="C13422">
        <v>0.34</v>
      </c>
      <c r="D13422">
        <v>0.19</v>
      </c>
      <c r="E13422">
        <v>1.9E-2</v>
      </c>
    </row>
    <row r="13423" spans="1:5">
      <c r="A13423">
        <v>19750630</v>
      </c>
      <c r="B13423">
        <v>0.47</v>
      </c>
      <c r="C13423">
        <v>0.55000000000000004</v>
      </c>
      <c r="D13423">
        <v>0.17</v>
      </c>
      <c r="E13423">
        <v>1.9E-2</v>
      </c>
    </row>
    <row r="13424" spans="1:5">
      <c r="A13424">
        <v>19750701</v>
      </c>
      <c r="B13424">
        <v>-0.41</v>
      </c>
      <c r="C13424">
        <v>0.3</v>
      </c>
      <c r="D13424">
        <v>0.3</v>
      </c>
      <c r="E13424">
        <v>2.1999999999999999E-2</v>
      </c>
    </row>
    <row r="13425" spans="1:5">
      <c r="A13425">
        <v>19750702</v>
      </c>
      <c r="B13425">
        <v>-0.79</v>
      </c>
      <c r="C13425">
        <v>0.2</v>
      </c>
      <c r="D13425">
        <v>-0.12</v>
      </c>
      <c r="E13425">
        <v>2.1999999999999999E-2</v>
      </c>
    </row>
    <row r="13426" spans="1:5">
      <c r="A13426">
        <v>19750703</v>
      </c>
      <c r="B13426">
        <v>0.35</v>
      </c>
      <c r="C13426">
        <v>0.53</v>
      </c>
      <c r="D13426">
        <v>-0.1</v>
      </c>
      <c r="E13426">
        <v>2.1999999999999999E-2</v>
      </c>
    </row>
    <row r="13427" spans="1:5">
      <c r="A13427">
        <v>19750707</v>
      </c>
      <c r="B13427">
        <v>-0.83</v>
      </c>
      <c r="C13427">
        <v>0.35</v>
      </c>
      <c r="D13427">
        <v>0.08</v>
      </c>
      <c r="E13427">
        <v>2.1999999999999999E-2</v>
      </c>
    </row>
    <row r="13428" spans="1:5">
      <c r="A13428">
        <v>19750708</v>
      </c>
      <c r="B13428">
        <v>-0.18</v>
      </c>
      <c r="C13428">
        <v>-0.22</v>
      </c>
      <c r="D13428">
        <v>0.38</v>
      </c>
      <c r="E13428">
        <v>2.1999999999999999E-2</v>
      </c>
    </row>
    <row r="13429" spans="1:5">
      <c r="A13429">
        <v>19750709</v>
      </c>
      <c r="B13429">
        <v>1.53</v>
      </c>
      <c r="C13429">
        <v>0.03</v>
      </c>
      <c r="D13429">
        <v>0.27</v>
      </c>
      <c r="E13429">
        <v>2.1999999999999999E-2</v>
      </c>
    </row>
    <row r="13430" spans="1:5">
      <c r="A13430">
        <v>19750710</v>
      </c>
      <c r="B13430">
        <v>0.06</v>
      </c>
      <c r="C13430">
        <v>0.19</v>
      </c>
      <c r="D13430">
        <v>0.69</v>
      </c>
      <c r="E13430">
        <v>2.1999999999999999E-2</v>
      </c>
    </row>
    <row r="13431" spans="1:5">
      <c r="A13431">
        <v>19750711</v>
      </c>
      <c r="B13431">
        <v>-0.02</v>
      </c>
      <c r="C13431">
        <v>0.34</v>
      </c>
      <c r="D13431">
        <v>0.6</v>
      </c>
      <c r="E13431">
        <v>2.1999999999999999E-2</v>
      </c>
    </row>
    <row r="13432" spans="1:5">
      <c r="A13432">
        <v>19750714</v>
      </c>
      <c r="B13432">
        <v>0.55000000000000004</v>
      </c>
      <c r="C13432">
        <v>0.48</v>
      </c>
      <c r="D13432">
        <v>0.17</v>
      </c>
      <c r="E13432">
        <v>2.1999999999999999E-2</v>
      </c>
    </row>
    <row r="13433" spans="1:5">
      <c r="A13433">
        <v>19750715</v>
      </c>
      <c r="B13433">
        <v>0.45</v>
      </c>
      <c r="C13433">
        <v>0.26</v>
      </c>
      <c r="D13433">
        <v>0.85</v>
      </c>
      <c r="E13433">
        <v>2.1999999999999999E-2</v>
      </c>
    </row>
    <row r="13434" spans="1:5">
      <c r="A13434">
        <v>19750716</v>
      </c>
      <c r="B13434">
        <v>-0.99</v>
      </c>
      <c r="C13434">
        <v>0.37</v>
      </c>
      <c r="D13434">
        <v>-0.05</v>
      </c>
      <c r="E13434">
        <v>2.1999999999999999E-2</v>
      </c>
    </row>
    <row r="13435" spans="1:5">
      <c r="A13435">
        <v>19750717</v>
      </c>
      <c r="B13435">
        <v>-0.9</v>
      </c>
      <c r="C13435">
        <v>0.51</v>
      </c>
      <c r="D13435">
        <v>0.23</v>
      </c>
      <c r="E13435">
        <v>2.1999999999999999E-2</v>
      </c>
    </row>
    <row r="13436" spans="1:5">
      <c r="A13436">
        <v>19750718</v>
      </c>
      <c r="B13436">
        <v>-0.34</v>
      </c>
      <c r="C13436">
        <v>0.49</v>
      </c>
      <c r="D13436">
        <v>-0.03</v>
      </c>
      <c r="E13436">
        <v>2.1999999999999999E-2</v>
      </c>
    </row>
    <row r="13437" spans="1:5">
      <c r="A13437">
        <v>19750721</v>
      </c>
      <c r="B13437">
        <v>-0.73</v>
      </c>
      <c r="C13437">
        <v>0.42</v>
      </c>
      <c r="D13437">
        <v>-0.19</v>
      </c>
      <c r="E13437">
        <v>2.1999999999999999E-2</v>
      </c>
    </row>
    <row r="13438" spans="1:5">
      <c r="A13438">
        <v>19750722</v>
      </c>
      <c r="B13438">
        <v>-1.1399999999999999</v>
      </c>
      <c r="C13438">
        <v>-0.05</v>
      </c>
      <c r="D13438">
        <v>-0.28999999999999998</v>
      </c>
      <c r="E13438">
        <v>2.1999999999999999E-2</v>
      </c>
    </row>
    <row r="13439" spans="1:5">
      <c r="A13439">
        <v>19750723</v>
      </c>
      <c r="B13439">
        <v>-1.46</v>
      </c>
      <c r="C13439">
        <v>-0.24</v>
      </c>
      <c r="D13439">
        <v>-0.18</v>
      </c>
      <c r="E13439">
        <v>2.1999999999999999E-2</v>
      </c>
    </row>
    <row r="13440" spans="1:5">
      <c r="A13440">
        <v>19750724</v>
      </c>
      <c r="B13440">
        <v>-0.35</v>
      </c>
      <c r="C13440">
        <v>-0.67</v>
      </c>
      <c r="D13440">
        <v>-0.51</v>
      </c>
      <c r="E13440">
        <v>2.1999999999999999E-2</v>
      </c>
    </row>
    <row r="13441" spans="1:5">
      <c r="A13441">
        <v>19750725</v>
      </c>
      <c r="B13441">
        <v>-0.82</v>
      </c>
      <c r="C13441">
        <v>0.18</v>
      </c>
      <c r="D13441">
        <v>0.21</v>
      </c>
      <c r="E13441">
        <v>2.1999999999999999E-2</v>
      </c>
    </row>
    <row r="13442" spans="1:5">
      <c r="A13442">
        <v>19750728</v>
      </c>
      <c r="B13442">
        <v>-0.74</v>
      </c>
      <c r="C13442">
        <v>-0.23</v>
      </c>
      <c r="D13442">
        <v>-0.37</v>
      </c>
      <c r="E13442">
        <v>2.1999999999999999E-2</v>
      </c>
    </row>
    <row r="13443" spans="1:5">
      <c r="A13443">
        <v>19750729</v>
      </c>
      <c r="B13443">
        <v>-0.65</v>
      </c>
      <c r="C13443">
        <v>-0.23</v>
      </c>
      <c r="D13443">
        <v>-0.19</v>
      </c>
      <c r="E13443">
        <v>2.1999999999999999E-2</v>
      </c>
    </row>
    <row r="13444" spans="1:5">
      <c r="A13444">
        <v>19750730</v>
      </c>
      <c r="B13444">
        <v>0.7</v>
      </c>
      <c r="C13444">
        <v>-0.41</v>
      </c>
      <c r="D13444">
        <v>-0.01</v>
      </c>
      <c r="E13444">
        <v>2.1999999999999999E-2</v>
      </c>
    </row>
    <row r="13445" spans="1:5">
      <c r="A13445">
        <v>19750731</v>
      </c>
      <c r="B13445">
        <v>-0.01</v>
      </c>
      <c r="C13445">
        <v>0.21</v>
      </c>
      <c r="D13445">
        <v>7.0000000000000007E-2</v>
      </c>
      <c r="E13445">
        <v>2.1999999999999999E-2</v>
      </c>
    </row>
    <row r="13446" spans="1:5">
      <c r="A13446">
        <v>19750801</v>
      </c>
      <c r="B13446">
        <v>-0.98</v>
      </c>
      <c r="C13446">
        <v>0</v>
      </c>
      <c r="D13446">
        <v>0.24</v>
      </c>
      <c r="E13446">
        <v>2.3E-2</v>
      </c>
    </row>
    <row r="13447" spans="1:5">
      <c r="A13447">
        <v>19750804</v>
      </c>
      <c r="B13447">
        <v>-0.98</v>
      </c>
      <c r="C13447">
        <v>0.04</v>
      </c>
      <c r="D13447">
        <v>-0.46</v>
      </c>
      <c r="E13447">
        <v>2.3E-2</v>
      </c>
    </row>
    <row r="13448" spans="1:5">
      <c r="A13448">
        <v>19750805</v>
      </c>
      <c r="B13448">
        <v>-1.1299999999999999</v>
      </c>
      <c r="C13448">
        <v>-0.28000000000000003</v>
      </c>
      <c r="D13448">
        <v>-0.33</v>
      </c>
      <c r="E13448">
        <v>2.3E-2</v>
      </c>
    </row>
    <row r="13449" spans="1:5">
      <c r="A13449">
        <v>19750806</v>
      </c>
      <c r="B13449">
        <v>-0.01</v>
      </c>
      <c r="C13449">
        <v>-0.42</v>
      </c>
      <c r="D13449">
        <v>-0.45</v>
      </c>
      <c r="E13449">
        <v>2.3E-2</v>
      </c>
    </row>
    <row r="13450" spans="1:5">
      <c r="A13450">
        <v>19750807</v>
      </c>
      <c r="B13450">
        <v>-0.05</v>
      </c>
      <c r="C13450">
        <v>-0.35</v>
      </c>
      <c r="D13450">
        <v>0.26</v>
      </c>
      <c r="E13450">
        <v>2.3E-2</v>
      </c>
    </row>
    <row r="13451" spans="1:5">
      <c r="A13451">
        <v>19750808</v>
      </c>
      <c r="B13451">
        <v>-0.35</v>
      </c>
      <c r="C13451">
        <v>-0.42</v>
      </c>
      <c r="D13451">
        <v>0.04</v>
      </c>
      <c r="E13451">
        <v>2.3E-2</v>
      </c>
    </row>
    <row r="13452" spans="1:5">
      <c r="A13452">
        <v>19750811</v>
      </c>
      <c r="B13452">
        <v>0.47</v>
      </c>
      <c r="C13452">
        <v>-0.66</v>
      </c>
      <c r="D13452">
        <v>-0.83</v>
      </c>
      <c r="E13452">
        <v>2.3E-2</v>
      </c>
    </row>
    <row r="13453" spans="1:5">
      <c r="A13453">
        <v>19750812</v>
      </c>
      <c r="B13453">
        <v>0.65</v>
      </c>
      <c r="C13453">
        <v>-0.05</v>
      </c>
      <c r="D13453">
        <v>0.19</v>
      </c>
      <c r="E13453">
        <v>2.3E-2</v>
      </c>
    </row>
    <row r="13454" spans="1:5">
      <c r="A13454">
        <v>19750813</v>
      </c>
      <c r="B13454">
        <v>-1.22</v>
      </c>
      <c r="C13454">
        <v>0.18</v>
      </c>
      <c r="D13454">
        <v>0.53</v>
      </c>
      <c r="E13454">
        <v>2.3E-2</v>
      </c>
    </row>
    <row r="13455" spans="1:5">
      <c r="A13455">
        <v>19750814</v>
      </c>
      <c r="B13455">
        <v>-0.57999999999999996</v>
      </c>
      <c r="C13455">
        <v>0.04</v>
      </c>
      <c r="D13455">
        <v>-0.23</v>
      </c>
      <c r="E13455">
        <v>2.3E-2</v>
      </c>
    </row>
    <row r="13456" spans="1:5">
      <c r="A13456">
        <v>19750815</v>
      </c>
      <c r="B13456">
        <v>0.74</v>
      </c>
      <c r="C13456">
        <v>-0.36</v>
      </c>
      <c r="D13456">
        <v>0.1</v>
      </c>
      <c r="E13456">
        <v>2.3E-2</v>
      </c>
    </row>
    <row r="13457" spans="1:5">
      <c r="A13457">
        <v>19750818</v>
      </c>
      <c r="B13457">
        <v>-0.22</v>
      </c>
      <c r="C13457">
        <v>0.05</v>
      </c>
      <c r="D13457">
        <v>0.11</v>
      </c>
      <c r="E13457">
        <v>2.3E-2</v>
      </c>
    </row>
    <row r="13458" spans="1:5">
      <c r="A13458">
        <v>19750819</v>
      </c>
      <c r="B13458">
        <v>-1.57</v>
      </c>
      <c r="C13458">
        <v>0.1</v>
      </c>
      <c r="D13458">
        <v>0.47</v>
      </c>
      <c r="E13458">
        <v>2.3E-2</v>
      </c>
    </row>
    <row r="13459" spans="1:5">
      <c r="A13459">
        <v>19750820</v>
      </c>
      <c r="B13459">
        <v>-2.0299999999999998</v>
      </c>
      <c r="C13459">
        <v>0.22</v>
      </c>
      <c r="D13459">
        <v>-0.26</v>
      </c>
      <c r="E13459">
        <v>2.3E-2</v>
      </c>
    </row>
    <row r="13460" spans="1:5">
      <c r="A13460">
        <v>19750821</v>
      </c>
      <c r="B13460">
        <v>-0.12</v>
      </c>
      <c r="C13460">
        <v>-0.53</v>
      </c>
      <c r="D13460">
        <v>-0.38</v>
      </c>
      <c r="E13460">
        <v>2.3E-2</v>
      </c>
    </row>
    <row r="13461" spans="1:5">
      <c r="A13461">
        <v>19750822</v>
      </c>
      <c r="B13461">
        <v>1.39</v>
      </c>
      <c r="C13461">
        <v>-0.45</v>
      </c>
      <c r="D13461">
        <v>-0.06</v>
      </c>
      <c r="E13461">
        <v>2.3E-2</v>
      </c>
    </row>
    <row r="13462" spans="1:5">
      <c r="A13462">
        <v>19750825</v>
      </c>
      <c r="B13462">
        <v>0.95</v>
      </c>
      <c r="C13462">
        <v>-0.32</v>
      </c>
      <c r="D13462">
        <v>0.02</v>
      </c>
      <c r="E13462">
        <v>2.3E-2</v>
      </c>
    </row>
    <row r="13463" spans="1:5">
      <c r="A13463">
        <v>19750826</v>
      </c>
      <c r="B13463">
        <v>-1.17</v>
      </c>
      <c r="C13463">
        <v>0.42</v>
      </c>
      <c r="D13463">
        <v>-7.0000000000000007E-2</v>
      </c>
      <c r="E13463">
        <v>2.3E-2</v>
      </c>
    </row>
    <row r="13464" spans="1:5">
      <c r="A13464">
        <v>19750827</v>
      </c>
      <c r="B13464">
        <v>0.48</v>
      </c>
      <c r="C13464">
        <v>-0.14000000000000001</v>
      </c>
      <c r="D13464">
        <v>-0.32</v>
      </c>
      <c r="E13464">
        <v>2.3E-2</v>
      </c>
    </row>
    <row r="13465" spans="1:5">
      <c r="A13465">
        <v>19750828</v>
      </c>
      <c r="B13465">
        <v>2.2599999999999998</v>
      </c>
      <c r="C13465">
        <v>-0.76</v>
      </c>
      <c r="D13465">
        <v>0.38</v>
      </c>
      <c r="E13465">
        <v>2.3E-2</v>
      </c>
    </row>
    <row r="13466" spans="1:5">
      <c r="A13466">
        <v>19750829</v>
      </c>
      <c r="B13466">
        <v>0.72</v>
      </c>
      <c r="C13466">
        <v>0.38</v>
      </c>
      <c r="D13466">
        <v>0.2</v>
      </c>
      <c r="E13466">
        <v>2.3E-2</v>
      </c>
    </row>
    <row r="13467" spans="1:5">
      <c r="A13467">
        <v>19750902</v>
      </c>
      <c r="B13467">
        <v>-1.56</v>
      </c>
      <c r="C13467">
        <v>0.47</v>
      </c>
      <c r="D13467">
        <v>0.22</v>
      </c>
      <c r="E13467">
        <v>2.5000000000000001E-2</v>
      </c>
    </row>
    <row r="13468" spans="1:5">
      <c r="A13468">
        <v>19750903</v>
      </c>
      <c r="B13468">
        <v>0.46</v>
      </c>
      <c r="C13468">
        <v>-0.32</v>
      </c>
      <c r="D13468">
        <v>-0.23</v>
      </c>
      <c r="E13468">
        <v>2.5000000000000001E-2</v>
      </c>
    </row>
    <row r="13469" spans="1:5">
      <c r="A13469">
        <v>19750904</v>
      </c>
      <c r="B13469">
        <v>0.16</v>
      </c>
      <c r="C13469">
        <v>-0.02</v>
      </c>
      <c r="D13469">
        <v>0.23</v>
      </c>
      <c r="E13469">
        <v>2.5000000000000001E-2</v>
      </c>
    </row>
    <row r="13470" spans="1:5">
      <c r="A13470">
        <v>19750905</v>
      </c>
      <c r="B13470">
        <v>-0.64</v>
      </c>
      <c r="C13470">
        <v>0.27</v>
      </c>
      <c r="D13470">
        <v>0.16</v>
      </c>
      <c r="E13470">
        <v>2.5000000000000001E-2</v>
      </c>
    </row>
    <row r="13471" spans="1:5">
      <c r="A13471">
        <v>19750908</v>
      </c>
      <c r="B13471">
        <v>0.15</v>
      </c>
      <c r="C13471">
        <v>-0.28999999999999998</v>
      </c>
      <c r="D13471">
        <v>0.13</v>
      </c>
      <c r="E13471">
        <v>2.5000000000000001E-2</v>
      </c>
    </row>
    <row r="13472" spans="1:5">
      <c r="A13472">
        <v>19750909</v>
      </c>
      <c r="B13472">
        <v>-1.36</v>
      </c>
      <c r="C13472">
        <v>0.38</v>
      </c>
      <c r="D13472">
        <v>0.55000000000000004</v>
      </c>
      <c r="E13472">
        <v>2.5000000000000001E-2</v>
      </c>
    </row>
    <row r="13473" spans="1:5">
      <c r="A13473">
        <v>19750910</v>
      </c>
      <c r="B13473">
        <v>-1.17</v>
      </c>
      <c r="C13473">
        <v>-7.0000000000000007E-2</v>
      </c>
      <c r="D13473">
        <v>-0.08</v>
      </c>
      <c r="E13473">
        <v>2.5000000000000001E-2</v>
      </c>
    </row>
    <row r="13474" spans="1:5">
      <c r="A13474">
        <v>19750911</v>
      </c>
      <c r="B13474">
        <v>-0.39</v>
      </c>
      <c r="C13474">
        <v>0.05</v>
      </c>
      <c r="D13474">
        <v>0</v>
      </c>
      <c r="E13474">
        <v>2.5000000000000001E-2</v>
      </c>
    </row>
    <row r="13475" spans="1:5">
      <c r="A13475">
        <v>19750912</v>
      </c>
      <c r="B13475">
        <v>-0.24</v>
      </c>
      <c r="C13475">
        <v>0.28999999999999998</v>
      </c>
      <c r="D13475">
        <v>0.1</v>
      </c>
      <c r="E13475">
        <v>2.5000000000000001E-2</v>
      </c>
    </row>
    <row r="13476" spans="1:5">
      <c r="A13476">
        <v>19750915</v>
      </c>
      <c r="B13476">
        <v>-0.55000000000000004</v>
      </c>
      <c r="C13476">
        <v>-0.01</v>
      </c>
      <c r="D13476">
        <v>-0.13</v>
      </c>
      <c r="E13476">
        <v>2.5000000000000001E-2</v>
      </c>
    </row>
    <row r="13477" spans="1:5">
      <c r="A13477">
        <v>19750916</v>
      </c>
      <c r="B13477">
        <v>-0.95</v>
      </c>
      <c r="C13477">
        <v>0.03</v>
      </c>
      <c r="D13477">
        <v>-0.05</v>
      </c>
      <c r="E13477">
        <v>2.5000000000000001E-2</v>
      </c>
    </row>
    <row r="13478" spans="1:5">
      <c r="A13478">
        <v>19750917</v>
      </c>
      <c r="B13478">
        <v>0.19</v>
      </c>
      <c r="C13478">
        <v>-0.37</v>
      </c>
      <c r="D13478">
        <v>-0.16</v>
      </c>
      <c r="E13478">
        <v>2.5000000000000001E-2</v>
      </c>
    </row>
    <row r="13479" spans="1:5">
      <c r="A13479">
        <v>19750918</v>
      </c>
      <c r="B13479">
        <v>1.83</v>
      </c>
      <c r="C13479">
        <v>-1.01</v>
      </c>
      <c r="D13479">
        <v>0.08</v>
      </c>
      <c r="E13479">
        <v>2.5000000000000001E-2</v>
      </c>
    </row>
    <row r="13480" spans="1:5">
      <c r="A13480">
        <v>19750919</v>
      </c>
      <c r="B13480">
        <v>2.2200000000000002</v>
      </c>
      <c r="C13480">
        <v>-0.4</v>
      </c>
      <c r="D13480">
        <v>-0.2</v>
      </c>
      <c r="E13480">
        <v>2.5000000000000001E-2</v>
      </c>
    </row>
    <row r="13481" spans="1:5">
      <c r="A13481">
        <v>19750922</v>
      </c>
      <c r="B13481">
        <v>-0.84</v>
      </c>
      <c r="C13481">
        <v>0.48</v>
      </c>
      <c r="D13481">
        <v>7.0000000000000007E-2</v>
      </c>
      <c r="E13481">
        <v>2.5000000000000001E-2</v>
      </c>
    </row>
    <row r="13482" spans="1:5">
      <c r="A13482">
        <v>19750923</v>
      </c>
      <c r="B13482">
        <v>-0.15</v>
      </c>
      <c r="C13482">
        <v>-0.01</v>
      </c>
      <c r="D13482">
        <v>-0.34</v>
      </c>
      <c r="E13482">
        <v>2.5000000000000001E-2</v>
      </c>
    </row>
    <row r="13483" spans="1:5">
      <c r="A13483">
        <v>19750924</v>
      </c>
      <c r="B13483">
        <v>0.95</v>
      </c>
      <c r="C13483">
        <v>-0.15</v>
      </c>
      <c r="D13483">
        <v>0.11</v>
      </c>
      <c r="E13483">
        <v>2.5000000000000001E-2</v>
      </c>
    </row>
    <row r="13484" spans="1:5">
      <c r="A13484">
        <v>19750925</v>
      </c>
      <c r="B13484">
        <v>-0.18</v>
      </c>
      <c r="C13484">
        <v>0.18</v>
      </c>
      <c r="D13484">
        <v>-0.38</v>
      </c>
      <c r="E13484">
        <v>2.5000000000000001E-2</v>
      </c>
    </row>
    <row r="13485" spans="1:5">
      <c r="A13485">
        <v>19750926</v>
      </c>
      <c r="B13485">
        <v>0.5</v>
      </c>
      <c r="C13485">
        <v>-0.27</v>
      </c>
      <c r="D13485">
        <v>-0.3</v>
      </c>
      <c r="E13485">
        <v>2.5000000000000001E-2</v>
      </c>
    </row>
    <row r="13486" spans="1:5">
      <c r="A13486">
        <v>19750929</v>
      </c>
      <c r="B13486">
        <v>-1.24</v>
      </c>
      <c r="C13486">
        <v>0.32</v>
      </c>
      <c r="D13486">
        <v>0.53</v>
      </c>
      <c r="E13486">
        <v>2.5000000000000001E-2</v>
      </c>
    </row>
    <row r="13487" spans="1:5">
      <c r="A13487">
        <v>19750930</v>
      </c>
      <c r="B13487">
        <v>-1.42</v>
      </c>
      <c r="C13487">
        <v>0.22</v>
      </c>
      <c r="D13487">
        <v>-0.05</v>
      </c>
      <c r="E13487">
        <v>2.5000000000000001E-2</v>
      </c>
    </row>
    <row r="13488" spans="1:5">
      <c r="A13488">
        <v>19751001</v>
      </c>
      <c r="B13488">
        <v>-1.1599999999999999</v>
      </c>
      <c r="C13488">
        <v>0.09</v>
      </c>
      <c r="D13488">
        <v>-7.0000000000000007E-2</v>
      </c>
      <c r="E13488">
        <v>2.4E-2</v>
      </c>
    </row>
    <row r="13489" spans="1:5">
      <c r="A13489">
        <v>19751002</v>
      </c>
      <c r="B13489">
        <v>0.89</v>
      </c>
      <c r="C13489">
        <v>-0.69</v>
      </c>
      <c r="D13489">
        <v>-0.32</v>
      </c>
      <c r="E13489">
        <v>2.4E-2</v>
      </c>
    </row>
    <row r="13490" spans="1:5">
      <c r="A13490">
        <v>19751003</v>
      </c>
      <c r="B13490">
        <v>2.37</v>
      </c>
      <c r="C13490">
        <v>-0.99</v>
      </c>
      <c r="D13490">
        <v>-0.32</v>
      </c>
      <c r="E13490">
        <v>2.4E-2</v>
      </c>
    </row>
    <row r="13491" spans="1:5">
      <c r="A13491">
        <v>19751006</v>
      </c>
      <c r="B13491">
        <v>1.02</v>
      </c>
      <c r="C13491">
        <v>-0.42</v>
      </c>
      <c r="D13491">
        <v>-0.28999999999999998</v>
      </c>
      <c r="E13491">
        <v>2.4E-2</v>
      </c>
    </row>
    <row r="13492" spans="1:5">
      <c r="A13492">
        <v>19751007</v>
      </c>
      <c r="B13492">
        <v>-0.15</v>
      </c>
      <c r="C13492">
        <v>0.03</v>
      </c>
      <c r="D13492">
        <v>-0.34</v>
      </c>
      <c r="E13492">
        <v>2.4E-2</v>
      </c>
    </row>
    <row r="13493" spans="1:5">
      <c r="A13493">
        <v>19751008</v>
      </c>
      <c r="B13493">
        <v>1.21</v>
      </c>
      <c r="C13493">
        <v>-0.41</v>
      </c>
      <c r="D13493">
        <v>-0.36</v>
      </c>
      <c r="E13493">
        <v>2.4E-2</v>
      </c>
    </row>
    <row r="13494" spans="1:5">
      <c r="A13494">
        <v>19751009</v>
      </c>
      <c r="B13494">
        <v>0.45</v>
      </c>
      <c r="C13494">
        <v>-0.22</v>
      </c>
      <c r="D13494">
        <v>-0.03</v>
      </c>
      <c r="E13494">
        <v>2.4E-2</v>
      </c>
    </row>
    <row r="13495" spans="1:5">
      <c r="A13495">
        <v>19751010</v>
      </c>
      <c r="B13495">
        <v>-0.1</v>
      </c>
      <c r="C13495">
        <v>0</v>
      </c>
      <c r="D13495">
        <v>0.19</v>
      </c>
      <c r="E13495">
        <v>2.4E-2</v>
      </c>
    </row>
    <row r="13496" spans="1:5">
      <c r="A13496">
        <v>19751013</v>
      </c>
      <c r="B13496">
        <v>1.34</v>
      </c>
      <c r="C13496">
        <v>-0.73</v>
      </c>
      <c r="D13496">
        <v>-0.05</v>
      </c>
      <c r="E13496">
        <v>2.4E-2</v>
      </c>
    </row>
    <row r="13497" spans="1:5">
      <c r="A13497">
        <v>19751014</v>
      </c>
      <c r="B13497">
        <v>-0.04</v>
      </c>
      <c r="C13497">
        <v>0.28000000000000003</v>
      </c>
      <c r="D13497">
        <v>-0.05</v>
      </c>
      <c r="E13497">
        <v>2.4E-2</v>
      </c>
    </row>
    <row r="13498" spans="1:5">
      <c r="A13498">
        <v>19751015</v>
      </c>
      <c r="B13498">
        <v>-7.0000000000000007E-2</v>
      </c>
      <c r="C13498">
        <v>-0.12</v>
      </c>
      <c r="D13498">
        <v>-0.02</v>
      </c>
      <c r="E13498">
        <v>2.4E-2</v>
      </c>
    </row>
    <row r="13499" spans="1:5">
      <c r="A13499">
        <v>19751016</v>
      </c>
      <c r="B13499">
        <v>0.17</v>
      </c>
      <c r="C13499">
        <v>-0.01</v>
      </c>
      <c r="D13499">
        <v>0.25</v>
      </c>
      <c r="E13499">
        <v>2.4E-2</v>
      </c>
    </row>
    <row r="13500" spans="1:5">
      <c r="A13500">
        <v>19751017</v>
      </c>
      <c r="B13500">
        <v>-0.6</v>
      </c>
      <c r="C13500">
        <v>0.1</v>
      </c>
      <c r="D13500">
        <v>0.05</v>
      </c>
      <c r="E13500">
        <v>2.4E-2</v>
      </c>
    </row>
    <row r="13501" spans="1:5">
      <c r="A13501">
        <v>19751020</v>
      </c>
      <c r="B13501">
        <v>0.94</v>
      </c>
      <c r="C13501">
        <v>-0.8</v>
      </c>
      <c r="D13501">
        <v>0.1</v>
      </c>
      <c r="E13501">
        <v>2.4E-2</v>
      </c>
    </row>
    <row r="13502" spans="1:5">
      <c r="A13502">
        <v>19751021</v>
      </c>
      <c r="B13502">
        <v>0.78</v>
      </c>
      <c r="C13502">
        <v>-0.42</v>
      </c>
      <c r="D13502">
        <v>0.41</v>
      </c>
      <c r="E13502">
        <v>2.4E-2</v>
      </c>
    </row>
    <row r="13503" spans="1:5">
      <c r="A13503">
        <v>19751022</v>
      </c>
      <c r="B13503">
        <v>0.18</v>
      </c>
      <c r="C13503">
        <v>-0.02</v>
      </c>
      <c r="D13503">
        <v>-0.08</v>
      </c>
      <c r="E13503">
        <v>2.4E-2</v>
      </c>
    </row>
    <row r="13504" spans="1:5">
      <c r="A13504">
        <v>19751023</v>
      </c>
      <c r="B13504">
        <v>0.48</v>
      </c>
      <c r="C13504">
        <v>-0.24</v>
      </c>
      <c r="D13504">
        <v>0.52</v>
      </c>
      <c r="E13504">
        <v>2.4E-2</v>
      </c>
    </row>
    <row r="13505" spans="1:5">
      <c r="A13505">
        <v>19751024</v>
      </c>
      <c r="B13505">
        <v>-1.33</v>
      </c>
      <c r="C13505">
        <v>0.82</v>
      </c>
      <c r="D13505">
        <v>0.28999999999999998</v>
      </c>
      <c r="E13505">
        <v>2.4E-2</v>
      </c>
    </row>
    <row r="13506" spans="1:5">
      <c r="A13506">
        <v>19751027</v>
      </c>
      <c r="B13506">
        <v>-0.11</v>
      </c>
      <c r="C13506">
        <v>-0.22</v>
      </c>
      <c r="D13506">
        <v>0.25</v>
      </c>
      <c r="E13506">
        <v>2.4E-2</v>
      </c>
    </row>
    <row r="13507" spans="1:5">
      <c r="A13507">
        <v>19751028</v>
      </c>
      <c r="B13507">
        <v>0.77</v>
      </c>
      <c r="C13507">
        <v>-0.18</v>
      </c>
      <c r="D13507">
        <v>-0.11</v>
      </c>
      <c r="E13507">
        <v>2.4E-2</v>
      </c>
    </row>
    <row r="13508" spans="1:5">
      <c r="A13508">
        <v>19751029</v>
      </c>
      <c r="B13508">
        <v>-1.35</v>
      </c>
      <c r="C13508">
        <v>0.3</v>
      </c>
      <c r="D13508">
        <v>0.05</v>
      </c>
      <c r="E13508">
        <v>2.4E-2</v>
      </c>
    </row>
    <row r="13509" spans="1:5">
      <c r="A13509">
        <v>19751030</v>
      </c>
      <c r="B13509">
        <v>-0.19</v>
      </c>
      <c r="C13509">
        <v>0</v>
      </c>
      <c r="D13509">
        <v>-0.02</v>
      </c>
      <c r="E13509">
        <v>2.4E-2</v>
      </c>
    </row>
    <row r="13510" spans="1:5">
      <c r="A13510">
        <v>19751031</v>
      </c>
      <c r="B13510">
        <v>-0.26</v>
      </c>
      <c r="C13510">
        <v>-0.08</v>
      </c>
      <c r="D13510">
        <v>0.26</v>
      </c>
      <c r="E13510">
        <v>2.4E-2</v>
      </c>
    </row>
    <row r="13511" spans="1:5">
      <c r="A13511">
        <v>19751103</v>
      </c>
      <c r="B13511">
        <v>-0.94</v>
      </c>
      <c r="C13511">
        <v>0.46</v>
      </c>
      <c r="D13511">
        <v>-0.01</v>
      </c>
      <c r="E13511">
        <v>2.1999999999999999E-2</v>
      </c>
    </row>
    <row r="13512" spans="1:5">
      <c r="A13512">
        <v>19751104</v>
      </c>
      <c r="B13512">
        <v>0.41</v>
      </c>
      <c r="C13512">
        <v>-0.46</v>
      </c>
      <c r="D13512">
        <v>0.02</v>
      </c>
      <c r="E13512">
        <v>2.1999999999999999E-2</v>
      </c>
    </row>
    <row r="13513" spans="1:5">
      <c r="A13513">
        <v>19751105</v>
      </c>
      <c r="B13513">
        <v>0.83</v>
      </c>
      <c r="C13513">
        <v>-0.21</v>
      </c>
      <c r="D13513">
        <v>0.38</v>
      </c>
      <c r="E13513">
        <v>2.1999999999999999E-2</v>
      </c>
    </row>
    <row r="13514" spans="1:5">
      <c r="A13514">
        <v>19751106</v>
      </c>
      <c r="B13514">
        <v>0.43</v>
      </c>
      <c r="C13514">
        <v>-0.1</v>
      </c>
      <c r="D13514">
        <v>-0.03</v>
      </c>
      <c r="E13514">
        <v>2.1999999999999999E-2</v>
      </c>
    </row>
    <row r="13515" spans="1:5">
      <c r="A13515">
        <v>19751107</v>
      </c>
      <c r="B13515">
        <v>-0.16</v>
      </c>
      <c r="C13515">
        <v>0.25</v>
      </c>
      <c r="D13515">
        <v>0.03</v>
      </c>
      <c r="E13515">
        <v>2.1999999999999999E-2</v>
      </c>
    </row>
    <row r="13516" spans="1:5">
      <c r="A13516">
        <v>19751110</v>
      </c>
      <c r="B13516">
        <v>0</v>
      </c>
      <c r="C13516">
        <v>-0.17</v>
      </c>
      <c r="D13516">
        <v>-0.3</v>
      </c>
      <c r="E13516">
        <v>2.1999999999999999E-2</v>
      </c>
    </row>
    <row r="13517" spans="1:5">
      <c r="A13517">
        <v>19751111</v>
      </c>
      <c r="B13517">
        <v>0.6</v>
      </c>
      <c r="C13517">
        <v>-0.08</v>
      </c>
      <c r="D13517">
        <v>7.0000000000000007E-2</v>
      </c>
      <c r="E13517">
        <v>2.1999999999999999E-2</v>
      </c>
    </row>
    <row r="13518" spans="1:5">
      <c r="A13518">
        <v>19751112</v>
      </c>
      <c r="B13518">
        <v>1.47</v>
      </c>
      <c r="C13518">
        <v>-0.3</v>
      </c>
      <c r="D13518">
        <v>0.11</v>
      </c>
      <c r="E13518">
        <v>2.1999999999999999E-2</v>
      </c>
    </row>
    <row r="13519" spans="1:5">
      <c r="A13519">
        <v>19751113</v>
      </c>
      <c r="B13519">
        <v>-0.05</v>
      </c>
      <c r="C13519">
        <v>0.19</v>
      </c>
      <c r="D13519">
        <v>0.01</v>
      </c>
      <c r="E13519">
        <v>2.1999999999999999E-2</v>
      </c>
    </row>
    <row r="13520" spans="1:5">
      <c r="A13520">
        <v>19751114</v>
      </c>
      <c r="B13520">
        <v>-0.12</v>
      </c>
      <c r="C13520">
        <v>0.08</v>
      </c>
      <c r="D13520">
        <v>0.18</v>
      </c>
      <c r="E13520">
        <v>2.1999999999999999E-2</v>
      </c>
    </row>
    <row r="13521" spans="1:5">
      <c r="A13521">
        <v>19751117</v>
      </c>
      <c r="B13521">
        <v>0.49</v>
      </c>
      <c r="C13521">
        <v>-0.43</v>
      </c>
      <c r="D13521">
        <v>0.31</v>
      </c>
      <c r="E13521">
        <v>2.1999999999999999E-2</v>
      </c>
    </row>
    <row r="13522" spans="1:5">
      <c r="A13522">
        <v>19751118</v>
      </c>
      <c r="B13522">
        <v>-0.52</v>
      </c>
      <c r="C13522">
        <v>-0.04</v>
      </c>
      <c r="D13522">
        <v>0.36</v>
      </c>
      <c r="E13522">
        <v>2.1999999999999999E-2</v>
      </c>
    </row>
    <row r="13523" spans="1:5">
      <c r="A13523">
        <v>19751119</v>
      </c>
      <c r="B13523">
        <v>-1.1000000000000001</v>
      </c>
      <c r="C13523">
        <v>0.26</v>
      </c>
      <c r="D13523">
        <v>0.15</v>
      </c>
      <c r="E13523">
        <v>2.1999999999999999E-2</v>
      </c>
    </row>
    <row r="13524" spans="1:5">
      <c r="A13524">
        <v>19751120</v>
      </c>
      <c r="B13524">
        <v>-0.41</v>
      </c>
      <c r="C13524">
        <v>0.15</v>
      </c>
      <c r="D13524">
        <v>0.22</v>
      </c>
      <c r="E13524">
        <v>2.1999999999999999E-2</v>
      </c>
    </row>
    <row r="13525" spans="1:5">
      <c r="A13525">
        <v>19751121</v>
      </c>
      <c r="B13525">
        <v>-0.05</v>
      </c>
      <c r="C13525">
        <v>0.05</v>
      </c>
      <c r="D13525">
        <v>0.01</v>
      </c>
      <c r="E13525">
        <v>2.1999999999999999E-2</v>
      </c>
    </row>
    <row r="13526" spans="1:5">
      <c r="A13526">
        <v>19751124</v>
      </c>
      <c r="B13526">
        <v>0.28000000000000003</v>
      </c>
      <c r="C13526">
        <v>-0.25</v>
      </c>
      <c r="D13526">
        <v>0.08</v>
      </c>
      <c r="E13526">
        <v>2.1999999999999999E-2</v>
      </c>
    </row>
    <row r="13527" spans="1:5">
      <c r="A13527">
        <v>19751125</v>
      </c>
      <c r="B13527">
        <v>0.92</v>
      </c>
      <c r="C13527">
        <v>-0.51</v>
      </c>
      <c r="D13527">
        <v>-7.0000000000000007E-2</v>
      </c>
      <c r="E13527">
        <v>2.1999999999999999E-2</v>
      </c>
    </row>
    <row r="13528" spans="1:5">
      <c r="A13528">
        <v>19751126</v>
      </c>
      <c r="B13528">
        <v>0.3</v>
      </c>
      <c r="C13528">
        <v>7.0000000000000007E-2</v>
      </c>
      <c r="D13528">
        <v>0.1</v>
      </c>
      <c r="E13528">
        <v>2.1999999999999999E-2</v>
      </c>
    </row>
    <row r="13529" spans="1:5">
      <c r="A13529">
        <v>19751128</v>
      </c>
      <c r="B13529">
        <v>0.28000000000000003</v>
      </c>
      <c r="C13529">
        <v>-0.15</v>
      </c>
      <c r="D13529">
        <v>0.28999999999999998</v>
      </c>
      <c r="E13529">
        <v>2.1999999999999999E-2</v>
      </c>
    </row>
    <row r="13530" spans="1:5">
      <c r="A13530">
        <v>19751201</v>
      </c>
      <c r="B13530">
        <v>-0.59</v>
      </c>
      <c r="C13530">
        <v>7.0000000000000007E-2</v>
      </c>
      <c r="D13530">
        <v>0.14000000000000001</v>
      </c>
      <c r="E13530">
        <v>2.1999999999999999E-2</v>
      </c>
    </row>
    <row r="13531" spans="1:5">
      <c r="A13531">
        <v>19751202</v>
      </c>
      <c r="B13531">
        <v>-1.55</v>
      </c>
      <c r="C13531">
        <v>0.3</v>
      </c>
      <c r="D13531">
        <v>-0.38</v>
      </c>
      <c r="E13531">
        <v>2.1999999999999999E-2</v>
      </c>
    </row>
    <row r="13532" spans="1:5">
      <c r="A13532">
        <v>19751203</v>
      </c>
      <c r="B13532">
        <v>-2.0699999999999998</v>
      </c>
      <c r="C13532">
        <v>0.16</v>
      </c>
      <c r="D13532">
        <v>-0.34</v>
      </c>
      <c r="E13532">
        <v>2.1999999999999999E-2</v>
      </c>
    </row>
    <row r="13533" spans="1:5">
      <c r="A13533">
        <v>19751204</v>
      </c>
      <c r="B13533">
        <v>0.13</v>
      </c>
      <c r="C13533">
        <v>-0.46</v>
      </c>
      <c r="D13533">
        <v>-0.01</v>
      </c>
      <c r="E13533">
        <v>2.1999999999999999E-2</v>
      </c>
    </row>
    <row r="13534" spans="1:5">
      <c r="A13534">
        <v>19751205</v>
      </c>
      <c r="B13534">
        <v>-1.08</v>
      </c>
      <c r="C13534">
        <v>0.55000000000000004</v>
      </c>
      <c r="D13534">
        <v>0.55000000000000004</v>
      </c>
      <c r="E13534">
        <v>2.1999999999999999E-2</v>
      </c>
    </row>
    <row r="13535" spans="1:5">
      <c r="A13535">
        <v>19751208</v>
      </c>
      <c r="B13535">
        <v>0.14000000000000001</v>
      </c>
      <c r="C13535">
        <v>-0.49</v>
      </c>
      <c r="D13535">
        <v>-0.3</v>
      </c>
      <c r="E13535">
        <v>2.1999999999999999E-2</v>
      </c>
    </row>
    <row r="13536" spans="1:5">
      <c r="A13536">
        <v>19751209</v>
      </c>
      <c r="B13536">
        <v>0.09</v>
      </c>
      <c r="C13536">
        <v>-0.68</v>
      </c>
      <c r="D13536">
        <v>0.01</v>
      </c>
      <c r="E13536">
        <v>2.1999999999999999E-2</v>
      </c>
    </row>
    <row r="13537" spans="1:5">
      <c r="A13537">
        <v>19751210</v>
      </c>
      <c r="B13537">
        <v>0.9</v>
      </c>
      <c r="C13537">
        <v>-0.49</v>
      </c>
      <c r="D13537">
        <v>-0.01</v>
      </c>
      <c r="E13537">
        <v>2.1999999999999999E-2</v>
      </c>
    </row>
    <row r="13538" spans="1:5">
      <c r="A13538">
        <v>19751211</v>
      </c>
      <c r="B13538">
        <v>-0.25</v>
      </c>
      <c r="C13538">
        <v>0.23</v>
      </c>
      <c r="D13538">
        <v>0.16</v>
      </c>
      <c r="E13538">
        <v>2.1999999999999999E-2</v>
      </c>
    </row>
    <row r="13539" spans="1:5">
      <c r="A13539">
        <v>19751212</v>
      </c>
      <c r="B13539">
        <v>-0.08</v>
      </c>
      <c r="C13539">
        <v>-0.06</v>
      </c>
      <c r="D13539">
        <v>0.04</v>
      </c>
      <c r="E13539">
        <v>2.1999999999999999E-2</v>
      </c>
    </row>
    <row r="13540" spans="1:5">
      <c r="A13540">
        <v>19751215</v>
      </c>
      <c r="B13540">
        <v>0.19</v>
      </c>
      <c r="C13540">
        <v>-0.42</v>
      </c>
      <c r="D13540">
        <v>-0.16</v>
      </c>
      <c r="E13540">
        <v>2.1999999999999999E-2</v>
      </c>
    </row>
    <row r="13541" spans="1:5">
      <c r="A13541">
        <v>19751216</v>
      </c>
      <c r="B13541">
        <v>0.94</v>
      </c>
      <c r="C13541">
        <v>-0.33</v>
      </c>
      <c r="D13541">
        <v>-0.16</v>
      </c>
      <c r="E13541">
        <v>2.1999999999999999E-2</v>
      </c>
    </row>
    <row r="13542" spans="1:5">
      <c r="A13542">
        <v>19751217</v>
      </c>
      <c r="B13542">
        <v>0.28999999999999998</v>
      </c>
      <c r="C13542">
        <v>-0.01</v>
      </c>
      <c r="D13542">
        <v>0.06</v>
      </c>
      <c r="E13542">
        <v>2.1999999999999999E-2</v>
      </c>
    </row>
    <row r="13543" spans="1:5">
      <c r="A13543">
        <v>19751218</v>
      </c>
      <c r="B13543">
        <v>0.35</v>
      </c>
      <c r="C13543">
        <v>0.06</v>
      </c>
      <c r="D13543">
        <v>0.34</v>
      </c>
      <c r="E13543">
        <v>2.1999999999999999E-2</v>
      </c>
    </row>
    <row r="13544" spans="1:5">
      <c r="A13544">
        <v>19751219</v>
      </c>
      <c r="B13544">
        <v>-0.65</v>
      </c>
      <c r="C13544">
        <v>0.56000000000000005</v>
      </c>
      <c r="D13544">
        <v>0.19</v>
      </c>
      <c r="E13544">
        <v>2.1999999999999999E-2</v>
      </c>
    </row>
    <row r="13545" spans="1:5">
      <c r="A13545">
        <v>19751222</v>
      </c>
      <c r="B13545">
        <v>-0.73</v>
      </c>
      <c r="C13545">
        <v>0.14000000000000001</v>
      </c>
      <c r="D13545">
        <v>-7.0000000000000007E-2</v>
      </c>
      <c r="E13545">
        <v>2.1999999999999999E-2</v>
      </c>
    </row>
    <row r="13546" spans="1:5">
      <c r="A13546">
        <v>19751223</v>
      </c>
      <c r="B13546">
        <v>0.57999999999999996</v>
      </c>
      <c r="C13546">
        <v>-0.56000000000000005</v>
      </c>
      <c r="D13546">
        <v>0.31</v>
      </c>
      <c r="E13546">
        <v>2.1999999999999999E-2</v>
      </c>
    </row>
    <row r="13547" spans="1:5">
      <c r="A13547">
        <v>19751224</v>
      </c>
      <c r="B13547">
        <v>0.84</v>
      </c>
      <c r="C13547">
        <v>-0.16</v>
      </c>
      <c r="D13547">
        <v>0.42</v>
      </c>
      <c r="E13547">
        <v>2.1999999999999999E-2</v>
      </c>
    </row>
    <row r="13548" spans="1:5">
      <c r="A13548">
        <v>19751226</v>
      </c>
      <c r="B13548">
        <v>0.9</v>
      </c>
      <c r="C13548">
        <v>-0.24</v>
      </c>
      <c r="D13548">
        <v>0.34</v>
      </c>
      <c r="E13548">
        <v>2.1999999999999999E-2</v>
      </c>
    </row>
    <row r="13549" spans="1:5">
      <c r="A13549">
        <v>19751229</v>
      </c>
      <c r="B13549">
        <v>-0.16</v>
      </c>
      <c r="C13549">
        <v>0.08</v>
      </c>
      <c r="D13549">
        <v>-0.01</v>
      </c>
      <c r="E13549">
        <v>2.1999999999999999E-2</v>
      </c>
    </row>
    <row r="13550" spans="1:5">
      <c r="A13550">
        <v>19751230</v>
      </c>
      <c r="B13550">
        <v>-0.38</v>
      </c>
      <c r="C13550">
        <v>0.12</v>
      </c>
      <c r="D13550">
        <v>0.08</v>
      </c>
      <c r="E13550">
        <v>2.1999999999999999E-2</v>
      </c>
    </row>
    <row r="13551" spans="1:5">
      <c r="A13551">
        <v>19751231</v>
      </c>
      <c r="B13551">
        <v>0.62</v>
      </c>
      <c r="C13551">
        <v>0.85</v>
      </c>
      <c r="D13551">
        <v>0.62</v>
      </c>
      <c r="E13551">
        <v>2.1999999999999999E-2</v>
      </c>
    </row>
    <row r="13552" spans="1:5">
      <c r="A13552">
        <v>19760102</v>
      </c>
      <c r="B13552">
        <v>0.79</v>
      </c>
      <c r="C13552">
        <v>-0.1</v>
      </c>
      <c r="D13552">
        <v>1.22</v>
      </c>
      <c r="E13552">
        <v>2.1999999999999999E-2</v>
      </c>
    </row>
    <row r="13553" spans="1:5">
      <c r="A13553">
        <v>19760105</v>
      </c>
      <c r="B13553">
        <v>1.78</v>
      </c>
      <c r="C13553">
        <v>-0.26</v>
      </c>
      <c r="D13553">
        <v>0.94</v>
      </c>
      <c r="E13553">
        <v>2.1999999999999999E-2</v>
      </c>
    </row>
    <row r="13554" spans="1:5">
      <c r="A13554">
        <v>19760106</v>
      </c>
      <c r="B13554">
        <v>1.2</v>
      </c>
      <c r="C13554">
        <v>0.44</v>
      </c>
      <c r="D13554">
        <v>0.27</v>
      </c>
      <c r="E13554">
        <v>2.1999999999999999E-2</v>
      </c>
    </row>
    <row r="13555" spans="1:5">
      <c r="A13555">
        <v>19760107</v>
      </c>
      <c r="B13555">
        <v>0.52</v>
      </c>
      <c r="C13555">
        <v>0.08</v>
      </c>
      <c r="D13555">
        <v>-0.17</v>
      </c>
      <c r="E13555">
        <v>2.1999999999999999E-2</v>
      </c>
    </row>
    <row r="13556" spans="1:5">
      <c r="A13556">
        <v>19760108</v>
      </c>
      <c r="B13556">
        <v>0.68</v>
      </c>
      <c r="C13556">
        <v>-0.14000000000000001</v>
      </c>
      <c r="D13556">
        <v>0.18</v>
      </c>
      <c r="E13556">
        <v>2.1999999999999999E-2</v>
      </c>
    </row>
    <row r="13557" spans="1:5">
      <c r="A13557">
        <v>19760109</v>
      </c>
      <c r="B13557">
        <v>0.43</v>
      </c>
      <c r="C13557">
        <v>0.38</v>
      </c>
      <c r="D13557">
        <v>0.19</v>
      </c>
      <c r="E13557">
        <v>2.1999999999999999E-2</v>
      </c>
    </row>
    <row r="13558" spans="1:5">
      <c r="A13558">
        <v>19760112</v>
      </c>
      <c r="B13558">
        <v>1.3</v>
      </c>
      <c r="C13558">
        <v>-0.11</v>
      </c>
      <c r="D13558">
        <v>0.46</v>
      </c>
      <c r="E13558">
        <v>2.1999999999999999E-2</v>
      </c>
    </row>
    <row r="13559" spans="1:5">
      <c r="A13559">
        <v>19760113</v>
      </c>
      <c r="B13559">
        <v>-0.72</v>
      </c>
      <c r="C13559">
        <v>0.27</v>
      </c>
      <c r="D13559">
        <v>-0.04</v>
      </c>
      <c r="E13559">
        <v>2.1999999999999999E-2</v>
      </c>
    </row>
    <row r="13560" spans="1:5">
      <c r="A13560">
        <v>19760114</v>
      </c>
      <c r="B13560">
        <v>1.58</v>
      </c>
      <c r="C13560">
        <v>-0.05</v>
      </c>
      <c r="D13560">
        <v>0.76</v>
      </c>
      <c r="E13560">
        <v>2.1999999999999999E-2</v>
      </c>
    </row>
    <row r="13561" spans="1:5">
      <c r="A13561">
        <v>19760115</v>
      </c>
      <c r="B13561">
        <v>-0.45</v>
      </c>
      <c r="C13561">
        <v>0.43</v>
      </c>
      <c r="D13561">
        <v>0.39</v>
      </c>
      <c r="E13561">
        <v>2.1999999999999999E-2</v>
      </c>
    </row>
    <row r="13562" spans="1:5">
      <c r="A13562">
        <v>19760116</v>
      </c>
      <c r="B13562">
        <v>0.44</v>
      </c>
      <c r="C13562">
        <v>0.21</v>
      </c>
      <c r="D13562">
        <v>0.31</v>
      </c>
      <c r="E13562">
        <v>2.1999999999999999E-2</v>
      </c>
    </row>
    <row r="13563" spans="1:5">
      <c r="A13563">
        <v>19760119</v>
      </c>
      <c r="B13563">
        <v>1.21</v>
      </c>
      <c r="C13563">
        <v>0</v>
      </c>
      <c r="D13563">
        <v>1.1499999999999999</v>
      </c>
      <c r="E13563">
        <v>2.1999999999999999E-2</v>
      </c>
    </row>
    <row r="13564" spans="1:5">
      <c r="A13564">
        <v>19760120</v>
      </c>
      <c r="B13564">
        <v>0.49</v>
      </c>
      <c r="C13564">
        <v>0.12</v>
      </c>
      <c r="D13564">
        <v>0.24</v>
      </c>
      <c r="E13564">
        <v>2.1999999999999999E-2</v>
      </c>
    </row>
    <row r="13565" spans="1:5">
      <c r="A13565">
        <v>19760121</v>
      </c>
      <c r="B13565">
        <v>-0.49</v>
      </c>
      <c r="C13565">
        <v>0.56000000000000005</v>
      </c>
      <c r="D13565">
        <v>0.32</v>
      </c>
      <c r="E13565">
        <v>2.1999999999999999E-2</v>
      </c>
    </row>
    <row r="13566" spans="1:5">
      <c r="A13566">
        <v>19760122</v>
      </c>
      <c r="B13566">
        <v>-0.19</v>
      </c>
      <c r="C13566">
        <v>0.98</v>
      </c>
      <c r="D13566">
        <v>0.11</v>
      </c>
      <c r="E13566">
        <v>2.1999999999999999E-2</v>
      </c>
    </row>
    <row r="13567" spans="1:5">
      <c r="A13567">
        <v>19760123</v>
      </c>
      <c r="B13567">
        <v>1.1499999999999999</v>
      </c>
      <c r="C13567">
        <v>0.25</v>
      </c>
      <c r="D13567">
        <v>0.43</v>
      </c>
      <c r="E13567">
        <v>2.1999999999999999E-2</v>
      </c>
    </row>
    <row r="13568" spans="1:5">
      <c r="A13568">
        <v>19760126</v>
      </c>
      <c r="B13568">
        <v>0.41</v>
      </c>
      <c r="C13568">
        <v>0.47</v>
      </c>
      <c r="D13568">
        <v>0.23</v>
      </c>
      <c r="E13568">
        <v>2.1999999999999999E-2</v>
      </c>
    </row>
    <row r="13569" spans="1:5">
      <c r="A13569">
        <v>19760127</v>
      </c>
      <c r="B13569">
        <v>-0.52</v>
      </c>
      <c r="C13569">
        <v>0.51</v>
      </c>
      <c r="D13569">
        <v>0.19</v>
      </c>
      <c r="E13569">
        <v>2.1999999999999999E-2</v>
      </c>
    </row>
    <row r="13570" spans="1:5">
      <c r="A13570">
        <v>19760128</v>
      </c>
      <c r="B13570">
        <v>-0.46</v>
      </c>
      <c r="C13570">
        <v>0.02</v>
      </c>
      <c r="D13570">
        <v>-0.21</v>
      </c>
      <c r="E13570">
        <v>2.1999999999999999E-2</v>
      </c>
    </row>
    <row r="13571" spans="1:5">
      <c r="A13571">
        <v>19760129</v>
      </c>
      <c r="B13571">
        <v>1.67</v>
      </c>
      <c r="C13571">
        <v>0.08</v>
      </c>
      <c r="D13571">
        <v>0.12</v>
      </c>
      <c r="E13571">
        <v>2.1999999999999999E-2</v>
      </c>
    </row>
    <row r="13572" spans="1:5">
      <c r="A13572">
        <v>19760130</v>
      </c>
      <c r="B13572">
        <v>0.73</v>
      </c>
      <c r="C13572">
        <v>0.04</v>
      </c>
      <c r="D13572">
        <v>0.28999999999999998</v>
      </c>
      <c r="E13572">
        <v>2.1999999999999999E-2</v>
      </c>
    </row>
    <row r="13573" spans="1:5">
      <c r="A13573">
        <v>19760202</v>
      </c>
      <c r="B13573">
        <v>0.14000000000000001</v>
      </c>
      <c r="C13573">
        <v>0.3</v>
      </c>
      <c r="D13573">
        <v>0.24</v>
      </c>
      <c r="E13573">
        <v>1.7999999999999999E-2</v>
      </c>
    </row>
    <row r="13574" spans="1:5">
      <c r="A13574">
        <v>19760203</v>
      </c>
      <c r="B13574">
        <v>0.42</v>
      </c>
      <c r="C13574">
        <v>0.15</v>
      </c>
      <c r="D13574">
        <v>0.4</v>
      </c>
      <c r="E13574">
        <v>1.7999999999999999E-2</v>
      </c>
    </row>
    <row r="13575" spans="1:5">
      <c r="A13575">
        <v>19760204</v>
      </c>
      <c r="B13575">
        <v>0.87</v>
      </c>
      <c r="C13575">
        <v>0.6</v>
      </c>
      <c r="D13575">
        <v>0.2</v>
      </c>
      <c r="E13575">
        <v>1.7999999999999999E-2</v>
      </c>
    </row>
    <row r="13576" spans="1:5">
      <c r="A13576">
        <v>19760205</v>
      </c>
      <c r="B13576">
        <v>-1.31</v>
      </c>
      <c r="C13576">
        <v>0.61</v>
      </c>
      <c r="D13576">
        <v>-0.19</v>
      </c>
      <c r="E13576">
        <v>1.7999999999999999E-2</v>
      </c>
    </row>
    <row r="13577" spans="1:5">
      <c r="A13577">
        <v>19760206</v>
      </c>
      <c r="B13577">
        <v>-0.85</v>
      </c>
      <c r="C13577">
        <v>0.35</v>
      </c>
      <c r="D13577">
        <v>-0.14000000000000001</v>
      </c>
      <c r="E13577">
        <v>1.7999999999999999E-2</v>
      </c>
    </row>
    <row r="13578" spans="1:5">
      <c r="A13578">
        <v>19760209</v>
      </c>
      <c r="B13578">
        <v>0.27</v>
      </c>
      <c r="C13578">
        <v>0.34</v>
      </c>
      <c r="D13578">
        <v>0.95</v>
      </c>
      <c r="E13578">
        <v>1.7999999999999999E-2</v>
      </c>
    </row>
    <row r="13579" spans="1:5">
      <c r="A13579">
        <v>19760210</v>
      </c>
      <c r="B13579">
        <v>0.79</v>
      </c>
      <c r="C13579">
        <v>-0.02</v>
      </c>
      <c r="D13579">
        <v>0.57999999999999996</v>
      </c>
      <c r="E13579">
        <v>1.7999999999999999E-2</v>
      </c>
    </row>
    <row r="13580" spans="1:5">
      <c r="A13580">
        <v>19760211</v>
      </c>
      <c r="B13580">
        <v>0.43</v>
      </c>
      <c r="C13580">
        <v>0.45</v>
      </c>
      <c r="D13580">
        <v>0.23</v>
      </c>
      <c r="E13580">
        <v>1.7999999999999999E-2</v>
      </c>
    </row>
    <row r="13581" spans="1:5">
      <c r="A13581">
        <v>19760212</v>
      </c>
      <c r="B13581">
        <v>-0.36</v>
      </c>
      <c r="C13581">
        <v>0.82</v>
      </c>
      <c r="D13581">
        <v>0.22</v>
      </c>
      <c r="E13581">
        <v>1.7999999999999999E-2</v>
      </c>
    </row>
    <row r="13582" spans="1:5">
      <c r="A13582">
        <v>19760213</v>
      </c>
      <c r="B13582">
        <v>-0.41</v>
      </c>
      <c r="C13582">
        <v>0.74</v>
      </c>
      <c r="D13582">
        <v>0.1</v>
      </c>
      <c r="E13582">
        <v>1.7999999999999999E-2</v>
      </c>
    </row>
    <row r="13583" spans="1:5">
      <c r="A13583">
        <v>19760217</v>
      </c>
      <c r="B13583">
        <v>-0.52</v>
      </c>
      <c r="C13583">
        <v>0.75</v>
      </c>
      <c r="D13583">
        <v>0.67</v>
      </c>
      <c r="E13583">
        <v>1.7999999999999999E-2</v>
      </c>
    </row>
    <row r="13584" spans="1:5">
      <c r="A13584">
        <v>19760218</v>
      </c>
      <c r="B13584">
        <v>0.79</v>
      </c>
      <c r="C13584">
        <v>0.43</v>
      </c>
      <c r="D13584">
        <v>0.66</v>
      </c>
      <c r="E13584">
        <v>1.7999999999999999E-2</v>
      </c>
    </row>
    <row r="13585" spans="1:5">
      <c r="A13585">
        <v>19760219</v>
      </c>
      <c r="B13585">
        <v>1.59</v>
      </c>
      <c r="C13585">
        <v>0.34</v>
      </c>
      <c r="D13585">
        <v>0.73</v>
      </c>
      <c r="E13585">
        <v>1.7999999999999999E-2</v>
      </c>
    </row>
    <row r="13586" spans="1:5">
      <c r="A13586">
        <v>19760220</v>
      </c>
      <c r="B13586">
        <v>0.67</v>
      </c>
      <c r="C13586">
        <v>0.2</v>
      </c>
      <c r="D13586">
        <v>0.22</v>
      </c>
      <c r="E13586">
        <v>1.7999999999999999E-2</v>
      </c>
    </row>
    <row r="13587" spans="1:5">
      <c r="A13587">
        <v>19760223</v>
      </c>
      <c r="B13587">
        <v>-0.28999999999999998</v>
      </c>
      <c r="C13587">
        <v>0.35</v>
      </c>
      <c r="D13587">
        <v>0.16</v>
      </c>
      <c r="E13587">
        <v>1.7999999999999999E-2</v>
      </c>
    </row>
    <row r="13588" spans="1:5">
      <c r="A13588">
        <v>19760224</v>
      </c>
      <c r="B13588">
        <v>0.49</v>
      </c>
      <c r="C13588">
        <v>0.14000000000000001</v>
      </c>
      <c r="D13588">
        <v>0.78</v>
      </c>
      <c r="E13588">
        <v>1.7999999999999999E-2</v>
      </c>
    </row>
    <row r="13589" spans="1:5">
      <c r="A13589">
        <v>19760225</v>
      </c>
      <c r="B13589">
        <v>-0.16</v>
      </c>
      <c r="C13589">
        <v>-0.09</v>
      </c>
      <c r="D13589">
        <v>0.48</v>
      </c>
      <c r="E13589">
        <v>1.7999999999999999E-2</v>
      </c>
    </row>
    <row r="13590" spans="1:5">
      <c r="A13590">
        <v>19760226</v>
      </c>
      <c r="B13590">
        <v>-1.48</v>
      </c>
      <c r="C13590">
        <v>0.28999999999999998</v>
      </c>
      <c r="D13590">
        <v>-0.59</v>
      </c>
      <c r="E13590">
        <v>1.7999999999999999E-2</v>
      </c>
    </row>
    <row r="13591" spans="1:5">
      <c r="A13591">
        <v>19760227</v>
      </c>
      <c r="B13591">
        <v>-0.68</v>
      </c>
      <c r="C13591">
        <v>-0.17</v>
      </c>
      <c r="D13591">
        <v>-0.24</v>
      </c>
      <c r="E13591">
        <v>1.7999999999999999E-2</v>
      </c>
    </row>
    <row r="13592" spans="1:5">
      <c r="A13592">
        <v>19760301</v>
      </c>
      <c r="B13592">
        <v>0.32</v>
      </c>
      <c r="C13592">
        <v>-0.11</v>
      </c>
      <c r="D13592">
        <v>0.47</v>
      </c>
      <c r="E13592">
        <v>1.7000000000000001E-2</v>
      </c>
    </row>
    <row r="13593" spans="1:5">
      <c r="A13593">
        <v>19760302</v>
      </c>
      <c r="B13593">
        <v>0.57999999999999996</v>
      </c>
      <c r="C13593">
        <v>0.25</v>
      </c>
      <c r="D13593">
        <v>0.66</v>
      </c>
      <c r="E13593">
        <v>1.7000000000000001E-2</v>
      </c>
    </row>
    <row r="13594" spans="1:5">
      <c r="A13594">
        <v>19760303</v>
      </c>
      <c r="B13594">
        <v>-0.56000000000000005</v>
      </c>
      <c r="C13594">
        <v>0.28999999999999998</v>
      </c>
      <c r="D13594">
        <v>0.16</v>
      </c>
      <c r="E13594">
        <v>1.7000000000000001E-2</v>
      </c>
    </row>
    <row r="13595" spans="1:5">
      <c r="A13595">
        <v>19760304</v>
      </c>
      <c r="B13595">
        <v>-0.97</v>
      </c>
      <c r="C13595">
        <v>0.3</v>
      </c>
      <c r="D13595">
        <v>-0.4</v>
      </c>
      <c r="E13595">
        <v>1.7000000000000001E-2</v>
      </c>
    </row>
    <row r="13596" spans="1:5">
      <c r="A13596">
        <v>19760305</v>
      </c>
      <c r="B13596">
        <v>0.13</v>
      </c>
      <c r="C13596">
        <v>-0.06</v>
      </c>
      <c r="D13596">
        <v>0.3</v>
      </c>
      <c r="E13596">
        <v>1.7000000000000001E-2</v>
      </c>
    </row>
    <row r="13597" spans="1:5">
      <c r="A13597">
        <v>19760308</v>
      </c>
      <c r="B13597">
        <v>1</v>
      </c>
      <c r="C13597">
        <v>-0.11</v>
      </c>
      <c r="D13597">
        <v>0.46</v>
      </c>
      <c r="E13597">
        <v>1.7000000000000001E-2</v>
      </c>
    </row>
    <row r="13598" spans="1:5">
      <c r="A13598">
        <v>19760309</v>
      </c>
      <c r="B13598">
        <v>0.27</v>
      </c>
      <c r="C13598">
        <v>-0.14000000000000001</v>
      </c>
      <c r="D13598">
        <v>0.04</v>
      </c>
      <c r="E13598">
        <v>1.7000000000000001E-2</v>
      </c>
    </row>
    <row r="13599" spans="1:5">
      <c r="A13599">
        <v>19760310</v>
      </c>
      <c r="B13599">
        <v>0.35</v>
      </c>
      <c r="C13599">
        <v>-0.21</v>
      </c>
      <c r="D13599">
        <v>0.1</v>
      </c>
      <c r="E13599">
        <v>1.7000000000000001E-2</v>
      </c>
    </row>
    <row r="13600" spans="1:5">
      <c r="A13600">
        <v>19760311</v>
      </c>
      <c r="B13600">
        <v>0.83</v>
      </c>
      <c r="C13600">
        <v>-0.34</v>
      </c>
      <c r="D13600">
        <v>-0.34</v>
      </c>
      <c r="E13600">
        <v>1.7000000000000001E-2</v>
      </c>
    </row>
    <row r="13601" spans="1:5">
      <c r="A13601">
        <v>19760312</v>
      </c>
      <c r="B13601">
        <v>-0.87</v>
      </c>
      <c r="C13601">
        <v>0.1</v>
      </c>
      <c r="D13601">
        <v>-0.42</v>
      </c>
      <c r="E13601">
        <v>1.7000000000000001E-2</v>
      </c>
    </row>
    <row r="13602" spans="1:5">
      <c r="A13602">
        <v>19760315</v>
      </c>
      <c r="B13602">
        <v>-1.1200000000000001</v>
      </c>
      <c r="C13602">
        <v>0.05</v>
      </c>
      <c r="D13602">
        <v>-0.39</v>
      </c>
      <c r="E13602">
        <v>1.7000000000000001E-2</v>
      </c>
    </row>
    <row r="13603" spans="1:5">
      <c r="A13603">
        <v>19760316</v>
      </c>
      <c r="B13603">
        <v>0.98</v>
      </c>
      <c r="C13603">
        <v>-0.49</v>
      </c>
      <c r="D13603">
        <v>0.39</v>
      </c>
      <c r="E13603">
        <v>1.7000000000000001E-2</v>
      </c>
    </row>
    <row r="13604" spans="1:5">
      <c r="A13604">
        <v>19760317</v>
      </c>
      <c r="B13604">
        <v>-0.02</v>
      </c>
      <c r="C13604">
        <v>0.38</v>
      </c>
      <c r="D13604">
        <v>0.19</v>
      </c>
      <c r="E13604">
        <v>1.7000000000000001E-2</v>
      </c>
    </row>
    <row r="13605" spans="1:5">
      <c r="A13605">
        <v>19760318</v>
      </c>
      <c r="B13605">
        <v>-0.42</v>
      </c>
      <c r="C13605">
        <v>0.04</v>
      </c>
      <c r="D13605">
        <v>-0.41</v>
      </c>
      <c r="E13605">
        <v>1.7000000000000001E-2</v>
      </c>
    </row>
    <row r="13606" spans="1:5">
      <c r="A13606">
        <v>19760319</v>
      </c>
      <c r="B13606">
        <v>0.09</v>
      </c>
      <c r="C13606">
        <v>-0.05</v>
      </c>
      <c r="D13606">
        <v>-0.2</v>
      </c>
      <c r="E13606">
        <v>1.7000000000000001E-2</v>
      </c>
    </row>
    <row r="13607" spans="1:5">
      <c r="A13607">
        <v>19760322</v>
      </c>
      <c r="B13607">
        <v>0.06</v>
      </c>
      <c r="C13607">
        <v>-0.1</v>
      </c>
      <c r="D13607">
        <v>-0.11</v>
      </c>
      <c r="E13607">
        <v>1.7000000000000001E-2</v>
      </c>
    </row>
    <row r="13608" spans="1:5">
      <c r="A13608">
        <v>19760323</v>
      </c>
      <c r="B13608">
        <v>1.3</v>
      </c>
      <c r="C13608">
        <v>-0.73</v>
      </c>
      <c r="D13608">
        <v>-0.25</v>
      </c>
      <c r="E13608">
        <v>1.7000000000000001E-2</v>
      </c>
    </row>
    <row r="13609" spans="1:5">
      <c r="A13609">
        <v>19760324</v>
      </c>
      <c r="B13609">
        <v>1.03</v>
      </c>
      <c r="C13609">
        <v>-0.2</v>
      </c>
      <c r="D13609">
        <v>-0.33</v>
      </c>
      <c r="E13609">
        <v>1.7000000000000001E-2</v>
      </c>
    </row>
    <row r="13610" spans="1:5">
      <c r="A13610">
        <v>19760325</v>
      </c>
      <c r="B13610">
        <v>-0.55000000000000004</v>
      </c>
      <c r="C13610">
        <v>0</v>
      </c>
      <c r="D13610">
        <v>0.02</v>
      </c>
      <c r="E13610">
        <v>1.7000000000000001E-2</v>
      </c>
    </row>
    <row r="13611" spans="1:5">
      <c r="A13611">
        <v>19760326</v>
      </c>
      <c r="B13611">
        <v>0.1</v>
      </c>
      <c r="C13611">
        <v>0.15</v>
      </c>
      <c r="D13611">
        <v>0.23</v>
      </c>
      <c r="E13611">
        <v>1.7000000000000001E-2</v>
      </c>
    </row>
    <row r="13612" spans="1:5">
      <c r="A13612">
        <v>19760329</v>
      </c>
      <c r="B13612">
        <v>-0.4</v>
      </c>
      <c r="C13612">
        <v>0.03</v>
      </c>
      <c r="D13612">
        <v>0.05</v>
      </c>
      <c r="E13612">
        <v>1.7000000000000001E-2</v>
      </c>
    </row>
    <row r="13613" spans="1:5">
      <c r="A13613">
        <v>19760330</v>
      </c>
      <c r="B13613">
        <v>-0.42</v>
      </c>
      <c r="C13613">
        <v>-0.14000000000000001</v>
      </c>
      <c r="D13613">
        <v>-0.18</v>
      </c>
      <c r="E13613">
        <v>1.7000000000000001E-2</v>
      </c>
    </row>
    <row r="13614" spans="1:5">
      <c r="A13614">
        <v>19760331</v>
      </c>
      <c r="B13614">
        <v>0.63</v>
      </c>
      <c r="C13614">
        <v>-0.1</v>
      </c>
      <c r="D13614">
        <v>-0.02</v>
      </c>
      <c r="E13614">
        <v>1.7000000000000001E-2</v>
      </c>
    </row>
    <row r="13615" spans="1:5">
      <c r="A13615">
        <v>19760401</v>
      </c>
      <c r="B13615">
        <v>-0.43</v>
      </c>
      <c r="C13615">
        <v>0.43</v>
      </c>
      <c r="D13615">
        <v>-0.23</v>
      </c>
      <c r="E13615">
        <v>0.02</v>
      </c>
    </row>
    <row r="13616" spans="1:5">
      <c r="A13616">
        <v>19760402</v>
      </c>
      <c r="B13616">
        <v>0.03</v>
      </c>
      <c r="C13616">
        <v>0.16</v>
      </c>
      <c r="D13616">
        <v>-0.27</v>
      </c>
      <c r="E13616">
        <v>0.02</v>
      </c>
    </row>
    <row r="13617" spans="1:5">
      <c r="A13617">
        <v>19760405</v>
      </c>
      <c r="B13617">
        <v>1.1499999999999999</v>
      </c>
      <c r="C13617">
        <v>-0.24</v>
      </c>
      <c r="D13617">
        <v>0.33</v>
      </c>
      <c r="E13617">
        <v>0.02</v>
      </c>
    </row>
    <row r="13618" spans="1:5">
      <c r="A13618">
        <v>19760406</v>
      </c>
      <c r="B13618">
        <v>-0.09</v>
      </c>
      <c r="C13618">
        <v>0.11</v>
      </c>
      <c r="D13618">
        <v>0.24</v>
      </c>
      <c r="E13618">
        <v>0.02</v>
      </c>
    </row>
    <row r="13619" spans="1:5">
      <c r="A13619">
        <v>19760407</v>
      </c>
      <c r="B13619">
        <v>-1.18</v>
      </c>
      <c r="C13619">
        <v>0.1</v>
      </c>
      <c r="D13619">
        <v>-0.52</v>
      </c>
      <c r="E13619">
        <v>0.02</v>
      </c>
    </row>
    <row r="13620" spans="1:5">
      <c r="A13620">
        <v>19760408</v>
      </c>
      <c r="B13620">
        <v>-0.98</v>
      </c>
      <c r="C13620">
        <v>-0.18</v>
      </c>
      <c r="D13620">
        <v>-0.48</v>
      </c>
      <c r="E13620">
        <v>0.02</v>
      </c>
    </row>
    <row r="13621" spans="1:5">
      <c r="A13621">
        <v>19760409</v>
      </c>
      <c r="B13621">
        <v>-1.05</v>
      </c>
      <c r="C13621">
        <v>0.02</v>
      </c>
      <c r="D13621">
        <v>-0.43</v>
      </c>
      <c r="E13621">
        <v>0.02</v>
      </c>
    </row>
    <row r="13622" spans="1:5">
      <c r="A13622">
        <v>19760412</v>
      </c>
      <c r="B13622">
        <v>-0.19</v>
      </c>
      <c r="C13622">
        <v>-0.39</v>
      </c>
      <c r="D13622">
        <v>0.17</v>
      </c>
      <c r="E13622">
        <v>0.02</v>
      </c>
    </row>
    <row r="13623" spans="1:5">
      <c r="A13623">
        <v>19760413</v>
      </c>
      <c r="B13623">
        <v>0.65</v>
      </c>
      <c r="C13623">
        <v>-0.62</v>
      </c>
      <c r="D13623">
        <v>-0.12</v>
      </c>
      <c r="E13623">
        <v>0.02</v>
      </c>
    </row>
    <row r="13624" spans="1:5">
      <c r="A13624">
        <v>19760414</v>
      </c>
      <c r="B13624">
        <v>-0.61</v>
      </c>
      <c r="C13624">
        <v>0.32</v>
      </c>
      <c r="D13624">
        <v>0.04</v>
      </c>
      <c r="E13624">
        <v>0.02</v>
      </c>
    </row>
    <row r="13625" spans="1:5">
      <c r="A13625">
        <v>19760415</v>
      </c>
      <c r="B13625">
        <v>0.33</v>
      </c>
      <c r="C13625">
        <v>-0.24</v>
      </c>
      <c r="D13625">
        <v>0.28999999999999998</v>
      </c>
      <c r="E13625">
        <v>0.02</v>
      </c>
    </row>
    <row r="13626" spans="1:5">
      <c r="A13626">
        <v>19760419</v>
      </c>
      <c r="B13626">
        <v>0.67</v>
      </c>
      <c r="C13626">
        <v>-0.02</v>
      </c>
      <c r="D13626">
        <v>0.31</v>
      </c>
      <c r="E13626">
        <v>0.02</v>
      </c>
    </row>
    <row r="13627" spans="1:5">
      <c r="A13627">
        <v>19760420</v>
      </c>
      <c r="B13627">
        <v>1.46</v>
      </c>
      <c r="C13627">
        <v>-0.02</v>
      </c>
      <c r="D13627">
        <v>0.36</v>
      </c>
      <c r="E13627">
        <v>0.02</v>
      </c>
    </row>
    <row r="13628" spans="1:5">
      <c r="A13628">
        <v>19760421</v>
      </c>
      <c r="B13628">
        <v>0.36</v>
      </c>
      <c r="C13628">
        <v>0.08</v>
      </c>
      <c r="D13628">
        <v>0.2</v>
      </c>
      <c r="E13628">
        <v>0.02</v>
      </c>
    </row>
    <row r="13629" spans="1:5">
      <c r="A13629">
        <v>19760422</v>
      </c>
      <c r="B13629">
        <v>-0.2</v>
      </c>
      <c r="C13629">
        <v>0.22</v>
      </c>
      <c r="D13629">
        <v>0.17</v>
      </c>
      <c r="E13629">
        <v>0.02</v>
      </c>
    </row>
    <row r="13630" spans="1:5">
      <c r="A13630">
        <v>19760423</v>
      </c>
      <c r="B13630">
        <v>-0.66</v>
      </c>
      <c r="C13630">
        <v>0.27</v>
      </c>
      <c r="D13630">
        <v>-0.16</v>
      </c>
      <c r="E13630">
        <v>0.02</v>
      </c>
    </row>
    <row r="13631" spans="1:5">
      <c r="A13631">
        <v>19760426</v>
      </c>
      <c r="B13631">
        <v>7.0000000000000007E-2</v>
      </c>
      <c r="C13631">
        <v>-0.08</v>
      </c>
      <c r="D13631">
        <v>0.06</v>
      </c>
      <c r="E13631">
        <v>0.02</v>
      </c>
    </row>
    <row r="13632" spans="1:5">
      <c r="A13632">
        <v>19760427</v>
      </c>
      <c r="B13632">
        <v>-0.52</v>
      </c>
      <c r="C13632">
        <v>0.04</v>
      </c>
      <c r="D13632">
        <v>-0.27</v>
      </c>
      <c r="E13632">
        <v>0.02</v>
      </c>
    </row>
    <row r="13633" spans="1:5">
      <c r="A13633">
        <v>19760428</v>
      </c>
      <c r="B13633">
        <v>0.17</v>
      </c>
      <c r="C13633">
        <v>-0.26</v>
      </c>
      <c r="D13633">
        <v>-0.17</v>
      </c>
      <c r="E13633">
        <v>0.02</v>
      </c>
    </row>
    <row r="13634" spans="1:5">
      <c r="A13634">
        <v>19760429</v>
      </c>
      <c r="B13634">
        <v>-0.03</v>
      </c>
      <c r="C13634">
        <v>0.09</v>
      </c>
      <c r="D13634">
        <v>0.25</v>
      </c>
      <c r="E13634">
        <v>0.02</v>
      </c>
    </row>
    <row r="13635" spans="1:5">
      <c r="A13635">
        <v>19760430</v>
      </c>
      <c r="B13635">
        <v>-0.4</v>
      </c>
      <c r="C13635">
        <v>0.2</v>
      </c>
      <c r="D13635">
        <v>0.18</v>
      </c>
      <c r="E13635">
        <v>0.02</v>
      </c>
    </row>
    <row r="13636" spans="1:5">
      <c r="A13636">
        <v>19760503</v>
      </c>
      <c r="B13636">
        <v>-0.83</v>
      </c>
      <c r="C13636">
        <v>-0.05</v>
      </c>
      <c r="D13636">
        <v>-0.36</v>
      </c>
      <c r="E13636">
        <v>1.9E-2</v>
      </c>
    </row>
    <row r="13637" spans="1:5">
      <c r="A13637">
        <v>19760504</v>
      </c>
      <c r="B13637">
        <v>0.56000000000000005</v>
      </c>
      <c r="C13637">
        <v>-0.37</v>
      </c>
      <c r="D13637">
        <v>0.08</v>
      </c>
      <c r="E13637">
        <v>1.9E-2</v>
      </c>
    </row>
    <row r="13638" spans="1:5">
      <c r="A13638">
        <v>19760505</v>
      </c>
      <c r="B13638">
        <v>-0.45</v>
      </c>
      <c r="C13638">
        <v>0.32</v>
      </c>
      <c r="D13638">
        <v>-0.21</v>
      </c>
      <c r="E13638">
        <v>1.9E-2</v>
      </c>
    </row>
    <row r="13639" spans="1:5">
      <c r="A13639">
        <v>19760506</v>
      </c>
      <c r="B13639">
        <v>0.28999999999999998</v>
      </c>
      <c r="C13639">
        <v>-0.17</v>
      </c>
      <c r="D13639">
        <v>-0.25</v>
      </c>
      <c r="E13639">
        <v>1.9E-2</v>
      </c>
    </row>
    <row r="13640" spans="1:5">
      <c r="A13640">
        <v>19760507</v>
      </c>
      <c r="B13640">
        <v>0.76</v>
      </c>
      <c r="C13640">
        <v>-0.09</v>
      </c>
      <c r="D13640">
        <v>-0.03</v>
      </c>
      <c r="E13640">
        <v>1.9E-2</v>
      </c>
    </row>
    <row r="13641" spans="1:5">
      <c r="A13641">
        <v>19760510</v>
      </c>
      <c r="B13641">
        <v>1.22</v>
      </c>
      <c r="C13641">
        <v>-0.53</v>
      </c>
      <c r="D13641">
        <v>0.51</v>
      </c>
      <c r="E13641">
        <v>1.9E-2</v>
      </c>
    </row>
    <row r="13642" spans="1:5">
      <c r="A13642">
        <v>19760511</v>
      </c>
      <c r="B13642">
        <v>-0.1</v>
      </c>
      <c r="C13642">
        <v>0.21</v>
      </c>
      <c r="D13642">
        <v>0.3</v>
      </c>
      <c r="E13642">
        <v>1.9E-2</v>
      </c>
    </row>
    <row r="13643" spans="1:5">
      <c r="A13643">
        <v>19760512</v>
      </c>
      <c r="B13643">
        <v>-0.17</v>
      </c>
      <c r="C13643">
        <v>0.15</v>
      </c>
      <c r="D13643">
        <v>-0.08</v>
      </c>
      <c r="E13643">
        <v>1.9E-2</v>
      </c>
    </row>
    <row r="13644" spans="1:5">
      <c r="A13644">
        <v>19760513</v>
      </c>
      <c r="B13644">
        <v>-0.56000000000000005</v>
      </c>
      <c r="C13644">
        <v>0.21</v>
      </c>
      <c r="D13644">
        <v>0.18</v>
      </c>
      <c r="E13644">
        <v>1.9E-2</v>
      </c>
    </row>
    <row r="13645" spans="1:5">
      <c r="A13645">
        <v>19760514</v>
      </c>
      <c r="B13645">
        <v>-0.75</v>
      </c>
      <c r="C13645">
        <v>0.09</v>
      </c>
      <c r="D13645">
        <v>0.15</v>
      </c>
      <c r="E13645">
        <v>1.9E-2</v>
      </c>
    </row>
    <row r="13646" spans="1:5">
      <c r="A13646">
        <v>19760517</v>
      </c>
      <c r="B13646">
        <v>-0.28000000000000003</v>
      </c>
      <c r="C13646">
        <v>-0.08</v>
      </c>
      <c r="D13646">
        <v>-0.19</v>
      </c>
      <c r="E13646">
        <v>1.9E-2</v>
      </c>
    </row>
    <row r="13647" spans="1:5">
      <c r="A13647">
        <v>19760518</v>
      </c>
      <c r="B13647">
        <v>0.11</v>
      </c>
      <c r="C13647">
        <v>-0.2</v>
      </c>
      <c r="D13647">
        <v>0.08</v>
      </c>
      <c r="E13647">
        <v>1.9E-2</v>
      </c>
    </row>
    <row r="13648" spans="1:5">
      <c r="A13648">
        <v>19760519</v>
      </c>
      <c r="B13648">
        <v>-0.05</v>
      </c>
      <c r="C13648">
        <v>-0.13</v>
      </c>
      <c r="D13648">
        <v>0.21</v>
      </c>
      <c r="E13648">
        <v>1.9E-2</v>
      </c>
    </row>
    <row r="13649" spans="1:5">
      <c r="A13649">
        <v>19760520</v>
      </c>
      <c r="B13649">
        <v>0.64</v>
      </c>
      <c r="C13649">
        <v>-0.18</v>
      </c>
      <c r="D13649">
        <v>-0.27</v>
      </c>
      <c r="E13649">
        <v>1.9E-2</v>
      </c>
    </row>
    <row r="13650" spans="1:5">
      <c r="A13650">
        <v>19760521</v>
      </c>
      <c r="B13650">
        <v>-0.54</v>
      </c>
      <c r="C13650">
        <v>0.19</v>
      </c>
      <c r="D13650">
        <v>0.11</v>
      </c>
      <c r="E13650">
        <v>1.9E-2</v>
      </c>
    </row>
    <row r="13651" spans="1:5">
      <c r="A13651">
        <v>19760524</v>
      </c>
      <c r="B13651">
        <v>-1.66</v>
      </c>
      <c r="C13651">
        <v>0.15</v>
      </c>
      <c r="D13651">
        <v>-0.36</v>
      </c>
      <c r="E13651">
        <v>1.9E-2</v>
      </c>
    </row>
    <row r="13652" spans="1:5">
      <c r="A13652">
        <v>19760525</v>
      </c>
      <c r="B13652">
        <v>-0.09</v>
      </c>
      <c r="C13652">
        <v>-0.32</v>
      </c>
      <c r="D13652">
        <v>-0.73</v>
      </c>
      <c r="E13652">
        <v>1.9E-2</v>
      </c>
    </row>
    <row r="13653" spans="1:5">
      <c r="A13653">
        <v>19760526</v>
      </c>
      <c r="B13653">
        <v>-0.06</v>
      </c>
      <c r="C13653">
        <v>0.12</v>
      </c>
      <c r="D13653">
        <v>-0.21</v>
      </c>
      <c r="E13653">
        <v>1.9E-2</v>
      </c>
    </row>
    <row r="13654" spans="1:5">
      <c r="A13654">
        <v>19760527</v>
      </c>
      <c r="B13654">
        <v>-0.11</v>
      </c>
      <c r="C13654">
        <v>-0.41</v>
      </c>
      <c r="D13654">
        <v>-0.42</v>
      </c>
      <c r="E13654">
        <v>1.9E-2</v>
      </c>
    </row>
    <row r="13655" spans="1:5">
      <c r="A13655">
        <v>19760528</v>
      </c>
      <c r="B13655">
        <v>0.73</v>
      </c>
      <c r="C13655">
        <v>-0.18</v>
      </c>
      <c r="D13655">
        <v>0.2</v>
      </c>
      <c r="E13655">
        <v>1.9E-2</v>
      </c>
    </row>
    <row r="13656" spans="1:5">
      <c r="A13656">
        <v>19760601</v>
      </c>
      <c r="B13656">
        <v>-0.28000000000000003</v>
      </c>
      <c r="C13656">
        <v>-7.0000000000000007E-2</v>
      </c>
      <c r="D13656">
        <v>0.17</v>
      </c>
      <c r="E13656">
        <v>0.02</v>
      </c>
    </row>
    <row r="13657" spans="1:5">
      <c r="A13657">
        <v>19760602</v>
      </c>
      <c r="B13657">
        <v>0.28999999999999998</v>
      </c>
      <c r="C13657">
        <v>-0.19</v>
      </c>
      <c r="D13657">
        <v>-0.06</v>
      </c>
      <c r="E13657">
        <v>0.02</v>
      </c>
    </row>
    <row r="13658" spans="1:5">
      <c r="A13658">
        <v>19760603</v>
      </c>
      <c r="B13658">
        <v>-0.06</v>
      </c>
      <c r="C13658">
        <v>-0.1</v>
      </c>
      <c r="D13658">
        <v>0.09</v>
      </c>
      <c r="E13658">
        <v>0.02</v>
      </c>
    </row>
    <row r="13659" spans="1:5">
      <c r="A13659">
        <v>19760604</v>
      </c>
      <c r="B13659">
        <v>-0.89</v>
      </c>
      <c r="C13659">
        <v>0.13</v>
      </c>
      <c r="D13659">
        <v>-0.21</v>
      </c>
      <c r="E13659">
        <v>0.02</v>
      </c>
    </row>
    <row r="13660" spans="1:5">
      <c r="A13660">
        <v>19760607</v>
      </c>
      <c r="B13660">
        <v>-0.52</v>
      </c>
      <c r="C13660">
        <v>-0.44</v>
      </c>
      <c r="D13660">
        <v>-0.23</v>
      </c>
      <c r="E13660">
        <v>0.02</v>
      </c>
    </row>
    <row r="13661" spans="1:5">
      <c r="A13661">
        <v>19760608</v>
      </c>
      <c r="B13661">
        <v>0.14000000000000001</v>
      </c>
      <c r="C13661">
        <v>-0.2</v>
      </c>
      <c r="D13661">
        <v>-0.32</v>
      </c>
      <c r="E13661">
        <v>0.02</v>
      </c>
    </row>
    <row r="13662" spans="1:5">
      <c r="A13662">
        <v>19760609</v>
      </c>
      <c r="B13662">
        <v>-0.06</v>
      </c>
      <c r="C13662">
        <v>7.0000000000000007E-2</v>
      </c>
      <c r="D13662">
        <v>-0.06</v>
      </c>
      <c r="E13662">
        <v>0.02</v>
      </c>
    </row>
    <row r="13663" spans="1:5">
      <c r="A13663">
        <v>19760610</v>
      </c>
      <c r="B13663">
        <v>0.78</v>
      </c>
      <c r="C13663">
        <v>-0.2</v>
      </c>
      <c r="D13663">
        <v>-0.05</v>
      </c>
      <c r="E13663">
        <v>0.02</v>
      </c>
    </row>
    <row r="13664" spans="1:5">
      <c r="A13664">
        <v>19760611</v>
      </c>
      <c r="B13664">
        <v>1.17</v>
      </c>
      <c r="C13664">
        <v>-0.31</v>
      </c>
      <c r="D13664">
        <v>0.13</v>
      </c>
      <c r="E13664">
        <v>0.02</v>
      </c>
    </row>
    <row r="13665" spans="1:5">
      <c r="A13665">
        <v>19760614</v>
      </c>
      <c r="B13665">
        <v>0.99</v>
      </c>
      <c r="C13665">
        <v>-0.16</v>
      </c>
      <c r="D13665">
        <v>0.25</v>
      </c>
      <c r="E13665">
        <v>0.02</v>
      </c>
    </row>
    <row r="13666" spans="1:5">
      <c r="A13666">
        <v>19760615</v>
      </c>
      <c r="B13666">
        <v>-0.42</v>
      </c>
      <c r="C13666">
        <v>0.34</v>
      </c>
      <c r="D13666">
        <v>0.1</v>
      </c>
      <c r="E13666">
        <v>0.02</v>
      </c>
    </row>
    <row r="13667" spans="1:5">
      <c r="A13667">
        <v>19760616</v>
      </c>
      <c r="B13667">
        <v>0.56000000000000005</v>
      </c>
      <c r="C13667">
        <v>-0.13</v>
      </c>
      <c r="D13667">
        <v>0.12</v>
      </c>
      <c r="E13667">
        <v>0.02</v>
      </c>
    </row>
    <row r="13668" spans="1:5">
      <c r="A13668">
        <v>19760617</v>
      </c>
      <c r="B13668">
        <v>1.43</v>
      </c>
      <c r="C13668">
        <v>-0.42</v>
      </c>
      <c r="D13668">
        <v>0.13</v>
      </c>
      <c r="E13668">
        <v>0.02</v>
      </c>
    </row>
    <row r="13669" spans="1:5">
      <c r="A13669">
        <v>19760618</v>
      </c>
      <c r="B13669">
        <v>0.19</v>
      </c>
      <c r="C13669">
        <v>0.12</v>
      </c>
      <c r="D13669">
        <v>0.05</v>
      </c>
      <c r="E13669">
        <v>0.02</v>
      </c>
    </row>
    <row r="13670" spans="1:5">
      <c r="A13670">
        <v>19760621</v>
      </c>
      <c r="B13670">
        <v>0.39</v>
      </c>
      <c r="C13670">
        <v>-0.06</v>
      </c>
      <c r="D13670">
        <v>-0.14000000000000001</v>
      </c>
      <c r="E13670">
        <v>0.02</v>
      </c>
    </row>
    <row r="13671" spans="1:5">
      <c r="A13671">
        <v>19760622</v>
      </c>
      <c r="B13671">
        <v>-0.7</v>
      </c>
      <c r="C13671">
        <v>0.21</v>
      </c>
      <c r="D13671">
        <v>-7.0000000000000007E-2</v>
      </c>
      <c r="E13671">
        <v>0.02</v>
      </c>
    </row>
    <row r="13672" spans="1:5">
      <c r="A13672">
        <v>19760623</v>
      </c>
      <c r="B13672">
        <v>-0.22</v>
      </c>
      <c r="C13672">
        <v>-0.05</v>
      </c>
      <c r="D13672">
        <v>0.02</v>
      </c>
      <c r="E13672">
        <v>0.02</v>
      </c>
    </row>
    <row r="13673" spans="1:5">
      <c r="A13673">
        <v>19760624</v>
      </c>
      <c r="B13673">
        <v>0.59</v>
      </c>
      <c r="C13673">
        <v>-7.0000000000000007E-2</v>
      </c>
      <c r="D13673">
        <v>0.23</v>
      </c>
      <c r="E13673">
        <v>0.02</v>
      </c>
    </row>
    <row r="13674" spans="1:5">
      <c r="A13674">
        <v>19760625</v>
      </c>
      <c r="B13674">
        <v>0.01</v>
      </c>
      <c r="C13674">
        <v>0.28999999999999998</v>
      </c>
      <c r="D13674">
        <v>0.11</v>
      </c>
      <c r="E13674">
        <v>0.02</v>
      </c>
    </row>
    <row r="13675" spans="1:5">
      <c r="A13675">
        <v>19760628</v>
      </c>
      <c r="B13675">
        <v>-0.23</v>
      </c>
      <c r="C13675">
        <v>0.15</v>
      </c>
      <c r="D13675">
        <v>0.02</v>
      </c>
      <c r="E13675">
        <v>0.02</v>
      </c>
    </row>
    <row r="13676" spans="1:5">
      <c r="A13676">
        <v>19760629</v>
      </c>
      <c r="B13676">
        <v>0.38</v>
      </c>
      <c r="C13676">
        <v>-0.19</v>
      </c>
      <c r="D13676">
        <v>0.14000000000000001</v>
      </c>
      <c r="E13676">
        <v>0.02</v>
      </c>
    </row>
    <row r="13677" spans="1:5">
      <c r="A13677">
        <v>19760630</v>
      </c>
      <c r="B13677">
        <v>0.45</v>
      </c>
      <c r="C13677">
        <v>-0.04</v>
      </c>
      <c r="D13677">
        <v>0.26</v>
      </c>
      <c r="E13677">
        <v>0.02</v>
      </c>
    </row>
    <row r="13678" spans="1:5">
      <c r="A13678">
        <v>19760701</v>
      </c>
      <c r="B13678">
        <v>-0.67</v>
      </c>
      <c r="C13678">
        <v>0.33</v>
      </c>
      <c r="D13678">
        <v>0.1</v>
      </c>
      <c r="E13678">
        <v>2.1999999999999999E-2</v>
      </c>
    </row>
    <row r="13679" spans="1:5">
      <c r="A13679">
        <v>19760702</v>
      </c>
      <c r="B13679">
        <v>0.47</v>
      </c>
      <c r="C13679">
        <v>0.02</v>
      </c>
      <c r="D13679">
        <v>-7.0000000000000007E-2</v>
      </c>
      <c r="E13679">
        <v>2.1999999999999999E-2</v>
      </c>
    </row>
    <row r="13680" spans="1:5">
      <c r="A13680">
        <v>19760706</v>
      </c>
      <c r="B13680">
        <v>-0.46</v>
      </c>
      <c r="C13680">
        <v>0.46</v>
      </c>
      <c r="D13680">
        <v>-0.05</v>
      </c>
      <c r="E13680">
        <v>2.1999999999999999E-2</v>
      </c>
    </row>
    <row r="13681" spans="1:5">
      <c r="A13681">
        <v>19760707</v>
      </c>
      <c r="B13681">
        <v>0.25</v>
      </c>
      <c r="C13681">
        <v>-0.09</v>
      </c>
      <c r="D13681">
        <v>0.28999999999999998</v>
      </c>
      <c r="E13681">
        <v>2.1999999999999999E-2</v>
      </c>
    </row>
    <row r="13682" spans="1:5">
      <c r="A13682">
        <v>19760708</v>
      </c>
      <c r="B13682">
        <v>0.15</v>
      </c>
      <c r="C13682">
        <v>0.13</v>
      </c>
      <c r="D13682">
        <v>0.19</v>
      </c>
      <c r="E13682">
        <v>2.1999999999999999E-2</v>
      </c>
    </row>
    <row r="13683" spans="1:5">
      <c r="A13683">
        <v>19760709</v>
      </c>
      <c r="B13683">
        <v>0.87</v>
      </c>
      <c r="C13683">
        <v>-0.05</v>
      </c>
      <c r="D13683">
        <v>0</v>
      </c>
      <c r="E13683">
        <v>2.1999999999999999E-2</v>
      </c>
    </row>
    <row r="13684" spans="1:5">
      <c r="A13684">
        <v>19760712</v>
      </c>
      <c r="B13684">
        <v>0.76</v>
      </c>
      <c r="C13684">
        <v>-0.18</v>
      </c>
      <c r="D13684">
        <v>0.09</v>
      </c>
      <c r="E13684">
        <v>2.1999999999999999E-2</v>
      </c>
    </row>
    <row r="13685" spans="1:5">
      <c r="A13685">
        <v>19760713</v>
      </c>
      <c r="B13685">
        <v>-0.21</v>
      </c>
      <c r="C13685">
        <v>0.06</v>
      </c>
      <c r="D13685">
        <v>0.21</v>
      </c>
      <c r="E13685">
        <v>2.1999999999999999E-2</v>
      </c>
    </row>
    <row r="13686" spans="1:5">
      <c r="A13686">
        <v>19760714</v>
      </c>
      <c r="B13686">
        <v>0.25</v>
      </c>
      <c r="C13686">
        <v>0.18</v>
      </c>
      <c r="D13686">
        <v>-0.06</v>
      </c>
      <c r="E13686">
        <v>2.1999999999999999E-2</v>
      </c>
    </row>
    <row r="13687" spans="1:5">
      <c r="A13687">
        <v>19760715</v>
      </c>
      <c r="B13687">
        <v>-0.6</v>
      </c>
      <c r="C13687">
        <v>0.48</v>
      </c>
      <c r="D13687">
        <v>-0.04</v>
      </c>
      <c r="E13687">
        <v>2.1999999999999999E-2</v>
      </c>
    </row>
    <row r="13688" spans="1:5">
      <c r="A13688">
        <v>19760716</v>
      </c>
      <c r="B13688">
        <v>-0.48</v>
      </c>
      <c r="C13688">
        <v>0.27</v>
      </c>
      <c r="D13688">
        <v>-0.18</v>
      </c>
      <c r="E13688">
        <v>2.1999999999999999E-2</v>
      </c>
    </row>
    <row r="13689" spans="1:5">
      <c r="A13689">
        <v>19760719</v>
      </c>
      <c r="B13689">
        <v>-0.32</v>
      </c>
      <c r="C13689">
        <v>-0.11</v>
      </c>
      <c r="D13689">
        <v>0.36</v>
      </c>
      <c r="E13689">
        <v>2.1999999999999999E-2</v>
      </c>
    </row>
    <row r="13690" spans="1:5">
      <c r="A13690">
        <v>19760720</v>
      </c>
      <c r="B13690">
        <v>-0.63</v>
      </c>
      <c r="C13690">
        <v>-0.13</v>
      </c>
      <c r="D13690">
        <v>-0.12</v>
      </c>
      <c r="E13690">
        <v>2.1999999999999999E-2</v>
      </c>
    </row>
    <row r="13691" spans="1:5">
      <c r="A13691">
        <v>19760721</v>
      </c>
      <c r="B13691">
        <v>0.06</v>
      </c>
      <c r="C13691">
        <v>-7.0000000000000007E-2</v>
      </c>
      <c r="D13691">
        <v>0.17</v>
      </c>
      <c r="E13691">
        <v>2.1999999999999999E-2</v>
      </c>
    </row>
    <row r="13692" spans="1:5">
      <c r="A13692">
        <v>19760722</v>
      </c>
      <c r="B13692">
        <v>0.12</v>
      </c>
      <c r="C13692">
        <v>0.12</v>
      </c>
      <c r="D13692">
        <v>-0.35</v>
      </c>
      <c r="E13692">
        <v>2.1999999999999999E-2</v>
      </c>
    </row>
    <row r="13693" spans="1:5">
      <c r="A13693">
        <v>19760723</v>
      </c>
      <c r="B13693">
        <v>0.12</v>
      </c>
      <c r="C13693">
        <v>-0.1</v>
      </c>
      <c r="D13693">
        <v>0.17</v>
      </c>
      <c r="E13693">
        <v>2.1999999999999999E-2</v>
      </c>
    </row>
    <row r="13694" spans="1:5">
      <c r="A13694">
        <v>19760726</v>
      </c>
      <c r="B13694">
        <v>-0.08</v>
      </c>
      <c r="C13694">
        <v>-0.21</v>
      </c>
      <c r="D13694">
        <v>0.13</v>
      </c>
      <c r="E13694">
        <v>2.1999999999999999E-2</v>
      </c>
    </row>
    <row r="13695" spans="1:5">
      <c r="A13695">
        <v>19760727</v>
      </c>
      <c r="B13695">
        <v>-0.5</v>
      </c>
      <c r="C13695">
        <v>-0.05</v>
      </c>
      <c r="D13695">
        <v>0.05</v>
      </c>
      <c r="E13695">
        <v>2.1999999999999999E-2</v>
      </c>
    </row>
    <row r="13696" spans="1:5">
      <c r="A13696">
        <v>19760728</v>
      </c>
      <c r="B13696">
        <v>-0.4</v>
      </c>
      <c r="C13696">
        <v>-0.22</v>
      </c>
      <c r="D13696">
        <v>0.21</v>
      </c>
      <c r="E13696">
        <v>2.1999999999999999E-2</v>
      </c>
    </row>
    <row r="13697" spans="1:5">
      <c r="A13697">
        <v>19760729</v>
      </c>
      <c r="B13697">
        <v>-0.16</v>
      </c>
      <c r="C13697">
        <v>-0.15</v>
      </c>
      <c r="D13697">
        <v>0.38</v>
      </c>
      <c r="E13697">
        <v>2.1999999999999999E-2</v>
      </c>
    </row>
    <row r="13698" spans="1:5">
      <c r="A13698">
        <v>19760730</v>
      </c>
      <c r="B13698">
        <v>0.4</v>
      </c>
      <c r="C13698">
        <v>-0.39</v>
      </c>
      <c r="D13698">
        <v>0.19</v>
      </c>
      <c r="E13698">
        <v>2.1999999999999999E-2</v>
      </c>
    </row>
    <row r="13699" spans="1:5">
      <c r="A13699">
        <v>19760802</v>
      </c>
      <c r="B13699">
        <v>-0.15</v>
      </c>
      <c r="C13699">
        <v>-0.08</v>
      </c>
      <c r="D13699">
        <v>0.24</v>
      </c>
      <c r="E13699">
        <v>1.9E-2</v>
      </c>
    </row>
    <row r="13700" spans="1:5">
      <c r="A13700">
        <v>19760803</v>
      </c>
      <c r="B13700">
        <v>0.89</v>
      </c>
      <c r="C13700">
        <v>-0.56000000000000005</v>
      </c>
      <c r="D13700">
        <v>0.15</v>
      </c>
      <c r="E13700">
        <v>1.9E-2</v>
      </c>
    </row>
    <row r="13701" spans="1:5">
      <c r="A13701">
        <v>19760804</v>
      </c>
      <c r="B13701">
        <v>0.22</v>
      </c>
      <c r="C13701">
        <v>-0.05</v>
      </c>
      <c r="D13701">
        <v>0.14000000000000001</v>
      </c>
      <c r="E13701">
        <v>1.9E-2</v>
      </c>
    </row>
    <row r="13702" spans="1:5">
      <c r="A13702">
        <v>19760805</v>
      </c>
      <c r="B13702">
        <v>-0.43</v>
      </c>
      <c r="C13702">
        <v>0.19</v>
      </c>
      <c r="D13702">
        <v>0.05</v>
      </c>
      <c r="E13702">
        <v>1.9E-2</v>
      </c>
    </row>
    <row r="13703" spans="1:5">
      <c r="A13703">
        <v>19760806</v>
      </c>
      <c r="B13703">
        <v>-0.03</v>
      </c>
      <c r="C13703">
        <v>-0.02</v>
      </c>
      <c r="D13703">
        <v>7.0000000000000007E-2</v>
      </c>
      <c r="E13703">
        <v>1.9E-2</v>
      </c>
    </row>
    <row r="13704" spans="1:5">
      <c r="A13704">
        <v>19760809</v>
      </c>
      <c r="B13704">
        <v>-0.24</v>
      </c>
      <c r="C13704">
        <v>-0.08</v>
      </c>
      <c r="D13704">
        <v>0.01</v>
      </c>
      <c r="E13704">
        <v>1.9E-2</v>
      </c>
    </row>
    <row r="13705" spans="1:5">
      <c r="A13705">
        <v>19760810</v>
      </c>
      <c r="B13705">
        <v>0.77</v>
      </c>
      <c r="C13705">
        <v>-0.4</v>
      </c>
      <c r="D13705">
        <v>0.01</v>
      </c>
      <c r="E13705">
        <v>1.9E-2</v>
      </c>
    </row>
    <row r="13706" spans="1:5">
      <c r="A13706">
        <v>19760811</v>
      </c>
      <c r="B13706">
        <v>-0.25</v>
      </c>
      <c r="C13706">
        <v>0.05</v>
      </c>
      <c r="D13706">
        <v>0.09</v>
      </c>
      <c r="E13706">
        <v>1.9E-2</v>
      </c>
    </row>
    <row r="13707" spans="1:5">
      <c r="A13707">
        <v>19760812</v>
      </c>
      <c r="B13707">
        <v>7.0000000000000007E-2</v>
      </c>
      <c r="C13707">
        <v>-0.15</v>
      </c>
      <c r="D13707">
        <v>-0.21</v>
      </c>
      <c r="E13707">
        <v>1.9E-2</v>
      </c>
    </row>
    <row r="13708" spans="1:5">
      <c r="A13708">
        <v>19760813</v>
      </c>
      <c r="B13708">
        <v>0.05</v>
      </c>
      <c r="C13708">
        <v>0</v>
      </c>
      <c r="D13708">
        <v>0.09</v>
      </c>
      <c r="E13708">
        <v>1.9E-2</v>
      </c>
    </row>
    <row r="13709" spans="1:5">
      <c r="A13709">
        <v>19760816</v>
      </c>
      <c r="B13709">
        <v>0.16</v>
      </c>
      <c r="C13709">
        <v>-0.14000000000000001</v>
      </c>
      <c r="D13709">
        <v>0.13</v>
      </c>
      <c r="E13709">
        <v>1.9E-2</v>
      </c>
    </row>
    <row r="13710" spans="1:5">
      <c r="A13710">
        <v>19760817</v>
      </c>
      <c r="B13710">
        <v>0.3</v>
      </c>
      <c r="C13710">
        <v>-0.16</v>
      </c>
      <c r="D13710">
        <v>-0.14000000000000001</v>
      </c>
      <c r="E13710">
        <v>1.9E-2</v>
      </c>
    </row>
    <row r="13711" spans="1:5">
      <c r="A13711">
        <v>19760818</v>
      </c>
      <c r="B13711">
        <v>-0.2</v>
      </c>
      <c r="C13711">
        <v>-0.09</v>
      </c>
      <c r="D13711">
        <v>7.0000000000000007E-2</v>
      </c>
      <c r="E13711">
        <v>1.9E-2</v>
      </c>
    </row>
    <row r="13712" spans="1:5">
      <c r="A13712">
        <v>19760819</v>
      </c>
      <c r="B13712">
        <v>-1.17</v>
      </c>
      <c r="C13712">
        <v>-0.05</v>
      </c>
      <c r="D13712">
        <v>0.1</v>
      </c>
      <c r="E13712">
        <v>1.9E-2</v>
      </c>
    </row>
    <row r="13713" spans="1:5">
      <c r="A13713">
        <v>19760820</v>
      </c>
      <c r="B13713">
        <v>-0.9</v>
      </c>
      <c r="C13713">
        <v>0.26</v>
      </c>
      <c r="D13713">
        <v>-0.01</v>
      </c>
      <c r="E13713">
        <v>1.9E-2</v>
      </c>
    </row>
    <row r="13714" spans="1:5">
      <c r="A13714">
        <v>19760823</v>
      </c>
      <c r="B13714">
        <v>-0.43</v>
      </c>
      <c r="C13714">
        <v>-0.25</v>
      </c>
      <c r="D13714">
        <v>-0.15</v>
      </c>
      <c r="E13714">
        <v>1.9E-2</v>
      </c>
    </row>
    <row r="13715" spans="1:5">
      <c r="A13715">
        <v>19760824</v>
      </c>
      <c r="B13715">
        <v>-0.62</v>
      </c>
      <c r="C13715">
        <v>0.25</v>
      </c>
      <c r="D13715">
        <v>-0.02</v>
      </c>
      <c r="E13715">
        <v>1.9E-2</v>
      </c>
    </row>
    <row r="13716" spans="1:5">
      <c r="A13716">
        <v>19760825</v>
      </c>
      <c r="B13716">
        <v>0.75</v>
      </c>
      <c r="C13716">
        <v>-0.6</v>
      </c>
      <c r="D13716">
        <v>0.02</v>
      </c>
      <c r="E13716">
        <v>1.9E-2</v>
      </c>
    </row>
    <row r="13717" spans="1:5">
      <c r="A13717">
        <v>19760826</v>
      </c>
      <c r="B13717">
        <v>-0.63</v>
      </c>
      <c r="C13717">
        <v>0.37</v>
      </c>
      <c r="D13717">
        <v>0.25</v>
      </c>
      <c r="E13717">
        <v>1.9E-2</v>
      </c>
    </row>
    <row r="13718" spans="1:5">
      <c r="A13718">
        <v>19760827</v>
      </c>
      <c r="B13718">
        <v>0.09</v>
      </c>
      <c r="C13718">
        <v>-0.04</v>
      </c>
      <c r="D13718">
        <v>-0.1</v>
      </c>
      <c r="E13718">
        <v>1.9E-2</v>
      </c>
    </row>
    <row r="13719" spans="1:5">
      <c r="A13719">
        <v>19760830</v>
      </c>
      <c r="B13719">
        <v>0.53</v>
      </c>
      <c r="C13719">
        <v>-0.33</v>
      </c>
      <c r="D13719">
        <v>-0.03</v>
      </c>
      <c r="E13719">
        <v>1.9E-2</v>
      </c>
    </row>
    <row r="13720" spans="1:5">
      <c r="A13720">
        <v>19760831</v>
      </c>
      <c r="B13720">
        <v>0.69</v>
      </c>
      <c r="C13720">
        <v>-0.22</v>
      </c>
      <c r="D13720">
        <v>0.04</v>
      </c>
      <c r="E13720">
        <v>1.9E-2</v>
      </c>
    </row>
    <row r="13721" spans="1:5">
      <c r="A13721">
        <v>19760901</v>
      </c>
      <c r="B13721">
        <v>1.02</v>
      </c>
      <c r="C13721">
        <v>-0.19</v>
      </c>
      <c r="D13721">
        <v>-0.35</v>
      </c>
      <c r="E13721">
        <v>2.1000000000000001E-2</v>
      </c>
    </row>
    <row r="13722" spans="1:5">
      <c r="A13722">
        <v>19760902</v>
      </c>
      <c r="B13722">
        <v>-0.04</v>
      </c>
      <c r="C13722">
        <v>0.18</v>
      </c>
      <c r="D13722">
        <v>-0.15</v>
      </c>
      <c r="E13722">
        <v>2.1000000000000001E-2</v>
      </c>
    </row>
    <row r="13723" spans="1:5">
      <c r="A13723">
        <v>19760903</v>
      </c>
      <c r="B13723">
        <v>0.37</v>
      </c>
      <c r="C13723">
        <v>-0.02</v>
      </c>
      <c r="D13723">
        <v>0.03</v>
      </c>
      <c r="E13723">
        <v>2.1000000000000001E-2</v>
      </c>
    </row>
    <row r="13724" spans="1:5">
      <c r="A13724">
        <v>19760907</v>
      </c>
      <c r="B13724">
        <v>0.61</v>
      </c>
      <c r="C13724">
        <v>-0.27</v>
      </c>
      <c r="D13724">
        <v>7.0000000000000007E-2</v>
      </c>
      <c r="E13724">
        <v>2.1000000000000001E-2</v>
      </c>
    </row>
    <row r="13725" spans="1:5">
      <c r="A13725">
        <v>19760908</v>
      </c>
      <c r="B13725">
        <v>-0.11</v>
      </c>
      <c r="C13725">
        <v>0.2</v>
      </c>
      <c r="D13725">
        <v>-0.05</v>
      </c>
      <c r="E13725">
        <v>2.1000000000000001E-2</v>
      </c>
    </row>
    <row r="13726" spans="1:5">
      <c r="A13726">
        <v>19760909</v>
      </c>
      <c r="B13726">
        <v>-0.44</v>
      </c>
      <c r="C13726">
        <v>0.19</v>
      </c>
      <c r="D13726">
        <v>0.01</v>
      </c>
      <c r="E13726">
        <v>2.1000000000000001E-2</v>
      </c>
    </row>
    <row r="13727" spans="1:5">
      <c r="A13727">
        <v>19760910</v>
      </c>
      <c r="B13727">
        <v>0.24</v>
      </c>
      <c r="C13727">
        <v>0.03</v>
      </c>
      <c r="D13727">
        <v>-0.17</v>
      </c>
      <c r="E13727">
        <v>2.1000000000000001E-2</v>
      </c>
    </row>
    <row r="13728" spans="1:5">
      <c r="A13728">
        <v>19760913</v>
      </c>
      <c r="B13728">
        <v>-0.28999999999999998</v>
      </c>
      <c r="C13728">
        <v>0.1</v>
      </c>
      <c r="D13728">
        <v>0.05</v>
      </c>
      <c r="E13728">
        <v>2.1000000000000001E-2</v>
      </c>
    </row>
    <row r="13729" spans="1:5">
      <c r="A13729">
        <v>19760914</v>
      </c>
      <c r="B13729">
        <v>-0.3</v>
      </c>
      <c r="C13729">
        <v>0.06</v>
      </c>
      <c r="D13729">
        <v>-0.08</v>
      </c>
      <c r="E13729">
        <v>2.1000000000000001E-2</v>
      </c>
    </row>
    <row r="13730" spans="1:5">
      <c r="A13730">
        <v>19760915</v>
      </c>
      <c r="B13730">
        <v>0.2</v>
      </c>
      <c r="C13730">
        <v>-0.12</v>
      </c>
      <c r="D13730">
        <v>-0.21</v>
      </c>
      <c r="E13730">
        <v>2.1000000000000001E-2</v>
      </c>
    </row>
    <row r="13731" spans="1:5">
      <c r="A13731">
        <v>19760916</v>
      </c>
      <c r="B13731">
        <v>0.87</v>
      </c>
      <c r="C13731">
        <v>-0.34</v>
      </c>
      <c r="D13731">
        <v>-0.22</v>
      </c>
      <c r="E13731">
        <v>2.1000000000000001E-2</v>
      </c>
    </row>
    <row r="13732" spans="1:5">
      <c r="A13732">
        <v>19760917</v>
      </c>
      <c r="B13732">
        <v>0.87</v>
      </c>
      <c r="C13732">
        <v>-0.22</v>
      </c>
      <c r="D13732">
        <v>0.18</v>
      </c>
      <c r="E13732">
        <v>2.1000000000000001E-2</v>
      </c>
    </row>
    <row r="13733" spans="1:5">
      <c r="A13733">
        <v>19760920</v>
      </c>
      <c r="B13733">
        <v>0.1</v>
      </c>
      <c r="C13733">
        <v>-7.0000000000000007E-2</v>
      </c>
      <c r="D13733">
        <v>0.43</v>
      </c>
      <c r="E13733">
        <v>2.1000000000000001E-2</v>
      </c>
    </row>
    <row r="13734" spans="1:5">
      <c r="A13734">
        <v>19760921</v>
      </c>
      <c r="B13734">
        <v>1.23</v>
      </c>
      <c r="C13734">
        <v>-0.56999999999999995</v>
      </c>
      <c r="D13734">
        <v>0.28999999999999998</v>
      </c>
      <c r="E13734">
        <v>2.1000000000000001E-2</v>
      </c>
    </row>
    <row r="13735" spans="1:5">
      <c r="A13735">
        <v>19760922</v>
      </c>
      <c r="B13735">
        <v>-0.28999999999999998</v>
      </c>
      <c r="C13735">
        <v>0.46</v>
      </c>
      <c r="D13735">
        <v>0.08</v>
      </c>
      <c r="E13735">
        <v>2.1000000000000001E-2</v>
      </c>
    </row>
    <row r="13736" spans="1:5">
      <c r="A13736">
        <v>19760923</v>
      </c>
      <c r="B13736">
        <v>-0.46</v>
      </c>
      <c r="C13736">
        <v>0.26</v>
      </c>
      <c r="D13736">
        <v>-0.11</v>
      </c>
      <c r="E13736">
        <v>2.1000000000000001E-2</v>
      </c>
    </row>
    <row r="13737" spans="1:5">
      <c r="A13737">
        <v>19760924</v>
      </c>
      <c r="B13737">
        <v>-0.1</v>
      </c>
      <c r="C13737">
        <v>0.22</v>
      </c>
      <c r="D13737">
        <v>-0.03</v>
      </c>
      <c r="E13737">
        <v>2.1000000000000001E-2</v>
      </c>
    </row>
    <row r="13738" spans="1:5">
      <c r="A13738">
        <v>19760927</v>
      </c>
      <c r="B13738">
        <v>0.36</v>
      </c>
      <c r="C13738">
        <v>-0.12</v>
      </c>
      <c r="D13738">
        <v>-0.01</v>
      </c>
      <c r="E13738">
        <v>2.1000000000000001E-2</v>
      </c>
    </row>
    <row r="13739" spans="1:5">
      <c r="A13739">
        <v>19760928</v>
      </c>
      <c r="B13739">
        <v>-1.1200000000000001</v>
      </c>
      <c r="C13739">
        <v>0.22</v>
      </c>
      <c r="D13739">
        <v>-0.03</v>
      </c>
      <c r="E13739">
        <v>2.1000000000000001E-2</v>
      </c>
    </row>
    <row r="13740" spans="1:5">
      <c r="A13740">
        <v>19760929</v>
      </c>
      <c r="B13740">
        <v>-0.52</v>
      </c>
      <c r="C13740">
        <v>0</v>
      </c>
      <c r="D13740">
        <v>0.05</v>
      </c>
      <c r="E13740">
        <v>2.1000000000000001E-2</v>
      </c>
    </row>
    <row r="13741" spans="1:5">
      <c r="A13741">
        <v>19760930</v>
      </c>
      <c r="B13741">
        <v>-0.13</v>
      </c>
      <c r="C13741">
        <v>0.05</v>
      </c>
      <c r="D13741">
        <v>-0.14000000000000001</v>
      </c>
      <c r="E13741">
        <v>2.1000000000000001E-2</v>
      </c>
    </row>
    <row r="13742" spans="1:5">
      <c r="A13742">
        <v>19761001</v>
      </c>
      <c r="B13742">
        <v>-0.92</v>
      </c>
      <c r="C13742">
        <v>0.3</v>
      </c>
      <c r="D13742">
        <v>0.18</v>
      </c>
      <c r="E13742">
        <v>1.9E-2</v>
      </c>
    </row>
    <row r="13743" spans="1:5">
      <c r="A13743">
        <v>19761004</v>
      </c>
      <c r="B13743">
        <v>-0.15</v>
      </c>
      <c r="C13743">
        <v>-0.01</v>
      </c>
      <c r="D13743">
        <v>0.18</v>
      </c>
      <c r="E13743">
        <v>1.9E-2</v>
      </c>
    </row>
    <row r="13744" spans="1:5">
      <c r="A13744">
        <v>19761005</v>
      </c>
      <c r="B13744">
        <v>-0.73</v>
      </c>
      <c r="C13744">
        <v>-0.06</v>
      </c>
      <c r="D13744">
        <v>-0.01</v>
      </c>
      <c r="E13744">
        <v>1.9E-2</v>
      </c>
    </row>
    <row r="13745" spans="1:5">
      <c r="A13745">
        <v>19761006</v>
      </c>
      <c r="B13745">
        <v>-0.43</v>
      </c>
      <c r="C13745">
        <v>-0.25</v>
      </c>
      <c r="D13745">
        <v>-0.1</v>
      </c>
      <c r="E13745">
        <v>1.9E-2</v>
      </c>
    </row>
    <row r="13746" spans="1:5">
      <c r="A13746">
        <v>19761007</v>
      </c>
      <c r="B13746">
        <v>0.57999999999999996</v>
      </c>
      <c r="C13746">
        <v>-0.02</v>
      </c>
      <c r="D13746">
        <v>-0.31</v>
      </c>
      <c r="E13746">
        <v>1.9E-2</v>
      </c>
    </row>
    <row r="13747" spans="1:5">
      <c r="A13747">
        <v>19761008</v>
      </c>
      <c r="B13747">
        <v>-0.84</v>
      </c>
      <c r="C13747">
        <v>0.41</v>
      </c>
      <c r="D13747">
        <v>0.09</v>
      </c>
      <c r="E13747">
        <v>1.9E-2</v>
      </c>
    </row>
    <row r="13748" spans="1:5">
      <c r="A13748">
        <v>19761011</v>
      </c>
      <c r="B13748">
        <v>-0.93</v>
      </c>
      <c r="C13748">
        <v>0.04</v>
      </c>
      <c r="D13748">
        <v>-0.41</v>
      </c>
      <c r="E13748">
        <v>1.9E-2</v>
      </c>
    </row>
    <row r="13749" spans="1:5">
      <c r="A13749">
        <v>19761012</v>
      </c>
      <c r="B13749">
        <v>-0.78</v>
      </c>
      <c r="C13749">
        <v>0.06</v>
      </c>
      <c r="D13749">
        <v>0.28999999999999998</v>
      </c>
      <c r="E13749">
        <v>1.9E-2</v>
      </c>
    </row>
    <row r="13750" spans="1:5">
      <c r="A13750">
        <v>19761013</v>
      </c>
      <c r="B13750">
        <v>1.1000000000000001</v>
      </c>
      <c r="C13750">
        <v>-0.82</v>
      </c>
      <c r="D13750">
        <v>0.02</v>
      </c>
      <c r="E13750">
        <v>1.9E-2</v>
      </c>
    </row>
    <row r="13751" spans="1:5">
      <c r="A13751">
        <v>19761014</v>
      </c>
      <c r="B13751">
        <v>-1.1599999999999999</v>
      </c>
      <c r="C13751">
        <v>0.67</v>
      </c>
      <c r="D13751">
        <v>0.03</v>
      </c>
      <c r="E13751">
        <v>1.9E-2</v>
      </c>
    </row>
    <row r="13752" spans="1:5">
      <c r="A13752">
        <v>19761015</v>
      </c>
      <c r="B13752">
        <v>0.1</v>
      </c>
      <c r="C13752">
        <v>0.3</v>
      </c>
      <c r="D13752">
        <v>-0.03</v>
      </c>
      <c r="E13752">
        <v>1.9E-2</v>
      </c>
    </row>
    <row r="13753" spans="1:5">
      <c r="A13753">
        <v>19761018</v>
      </c>
      <c r="B13753">
        <v>0.55000000000000004</v>
      </c>
      <c r="C13753">
        <v>-0.24</v>
      </c>
      <c r="D13753">
        <v>0.19</v>
      </c>
      <c r="E13753">
        <v>1.9E-2</v>
      </c>
    </row>
    <row r="13754" spans="1:5">
      <c r="A13754">
        <v>19761019</v>
      </c>
      <c r="B13754">
        <v>-0.05</v>
      </c>
      <c r="C13754">
        <v>0.12</v>
      </c>
      <c r="D13754">
        <v>-0.05</v>
      </c>
      <c r="E13754">
        <v>1.9E-2</v>
      </c>
    </row>
    <row r="13755" spans="1:5">
      <c r="A13755">
        <v>19761020</v>
      </c>
      <c r="B13755">
        <v>0.23</v>
      </c>
      <c r="C13755">
        <v>-0.08</v>
      </c>
      <c r="D13755">
        <v>0.23</v>
      </c>
      <c r="E13755">
        <v>1.9E-2</v>
      </c>
    </row>
    <row r="13756" spans="1:5">
      <c r="A13756">
        <v>19761021</v>
      </c>
      <c r="B13756">
        <v>-0.82</v>
      </c>
      <c r="C13756">
        <v>0.42</v>
      </c>
      <c r="D13756">
        <v>0.26</v>
      </c>
      <c r="E13756">
        <v>1.9E-2</v>
      </c>
    </row>
    <row r="13757" spans="1:5">
      <c r="A13757">
        <v>19761022</v>
      </c>
      <c r="B13757">
        <v>-0.75</v>
      </c>
      <c r="C13757">
        <v>0.24</v>
      </c>
      <c r="D13757">
        <v>0.03</v>
      </c>
      <c r="E13757">
        <v>1.9E-2</v>
      </c>
    </row>
    <row r="13758" spans="1:5">
      <c r="A13758">
        <v>19761025</v>
      </c>
      <c r="B13758">
        <v>0.09</v>
      </c>
      <c r="C13758">
        <v>-0.04</v>
      </c>
      <c r="D13758">
        <v>-0.12</v>
      </c>
      <c r="E13758">
        <v>1.9E-2</v>
      </c>
    </row>
    <row r="13759" spans="1:5">
      <c r="A13759">
        <v>19761026</v>
      </c>
      <c r="B13759">
        <v>0.86</v>
      </c>
      <c r="C13759">
        <v>-0.41</v>
      </c>
      <c r="D13759">
        <v>-7.0000000000000007E-2</v>
      </c>
      <c r="E13759">
        <v>1.9E-2</v>
      </c>
    </row>
    <row r="13760" spans="1:5">
      <c r="A13760">
        <v>19761027</v>
      </c>
      <c r="B13760">
        <v>0.56000000000000005</v>
      </c>
      <c r="C13760">
        <v>-0.19</v>
      </c>
      <c r="D13760">
        <v>-0.27</v>
      </c>
      <c r="E13760">
        <v>1.9E-2</v>
      </c>
    </row>
    <row r="13761" spans="1:5">
      <c r="A13761">
        <v>19761028</v>
      </c>
      <c r="B13761">
        <v>-0.1</v>
      </c>
      <c r="C13761">
        <v>0.11</v>
      </c>
      <c r="D13761">
        <v>-0.08</v>
      </c>
      <c r="E13761">
        <v>1.9E-2</v>
      </c>
    </row>
    <row r="13762" spans="1:5">
      <c r="A13762">
        <v>19761029</v>
      </c>
      <c r="B13762">
        <v>1.19</v>
      </c>
      <c r="C13762">
        <v>-0.36</v>
      </c>
      <c r="D13762">
        <v>-0.19</v>
      </c>
      <c r="E13762">
        <v>1.9E-2</v>
      </c>
    </row>
    <row r="13763" spans="1:5">
      <c r="A13763">
        <v>19761101</v>
      </c>
      <c r="B13763">
        <v>0.23</v>
      </c>
      <c r="C13763">
        <v>-0.04</v>
      </c>
      <c r="D13763">
        <v>0.18</v>
      </c>
      <c r="E13763">
        <v>0.02</v>
      </c>
    </row>
    <row r="13764" spans="1:5">
      <c r="A13764">
        <v>19761103</v>
      </c>
      <c r="B13764">
        <v>-1.1599999999999999</v>
      </c>
      <c r="C13764">
        <v>0.12</v>
      </c>
      <c r="D13764">
        <v>0.34</v>
      </c>
      <c r="E13764">
        <v>0.02</v>
      </c>
    </row>
    <row r="13765" spans="1:5">
      <c r="A13765">
        <v>19761104</v>
      </c>
      <c r="B13765">
        <v>0.77</v>
      </c>
      <c r="C13765">
        <v>0.35</v>
      </c>
      <c r="D13765">
        <v>0.51</v>
      </c>
      <c r="E13765">
        <v>0.02</v>
      </c>
    </row>
    <row r="13766" spans="1:5">
      <c r="A13766">
        <v>19761105</v>
      </c>
      <c r="B13766">
        <v>-1.2</v>
      </c>
      <c r="C13766">
        <v>0.79</v>
      </c>
      <c r="D13766">
        <v>0.41</v>
      </c>
      <c r="E13766">
        <v>0.02</v>
      </c>
    </row>
    <row r="13767" spans="1:5">
      <c r="A13767">
        <v>19761108</v>
      </c>
      <c r="B13767">
        <v>-1.1299999999999999</v>
      </c>
      <c r="C13767">
        <v>0.41</v>
      </c>
      <c r="D13767">
        <v>-0.13</v>
      </c>
      <c r="E13767">
        <v>0.02</v>
      </c>
    </row>
    <row r="13768" spans="1:5">
      <c r="A13768">
        <v>19761109</v>
      </c>
      <c r="B13768">
        <v>-0.34</v>
      </c>
      <c r="C13768">
        <v>-0.22</v>
      </c>
      <c r="D13768">
        <v>0.2</v>
      </c>
      <c r="E13768">
        <v>0.02</v>
      </c>
    </row>
    <row r="13769" spans="1:5">
      <c r="A13769">
        <v>19761110</v>
      </c>
      <c r="B13769">
        <v>-0.47</v>
      </c>
      <c r="C13769">
        <v>0.36</v>
      </c>
      <c r="D13769">
        <v>-0.18</v>
      </c>
      <c r="E13769">
        <v>0.02</v>
      </c>
    </row>
    <row r="13770" spans="1:5">
      <c r="A13770">
        <v>19761111</v>
      </c>
      <c r="B13770">
        <v>0.71</v>
      </c>
      <c r="C13770">
        <v>-0.45</v>
      </c>
      <c r="D13770">
        <v>-0.22</v>
      </c>
      <c r="E13770">
        <v>0.02</v>
      </c>
    </row>
    <row r="13771" spans="1:5">
      <c r="A13771">
        <v>19761112</v>
      </c>
      <c r="B13771">
        <v>-0.32</v>
      </c>
      <c r="C13771">
        <v>0.25</v>
      </c>
      <c r="D13771">
        <v>0.11</v>
      </c>
      <c r="E13771">
        <v>0.02</v>
      </c>
    </row>
    <row r="13772" spans="1:5">
      <c r="A13772">
        <v>19761115</v>
      </c>
      <c r="B13772">
        <v>0.51</v>
      </c>
      <c r="C13772">
        <v>-0.34</v>
      </c>
      <c r="D13772">
        <v>-0.21</v>
      </c>
      <c r="E13772">
        <v>0.02</v>
      </c>
    </row>
    <row r="13773" spans="1:5">
      <c r="A13773">
        <v>19761116</v>
      </c>
      <c r="B13773">
        <v>0.26</v>
      </c>
      <c r="C13773">
        <v>0.19</v>
      </c>
      <c r="D13773">
        <v>-0.04</v>
      </c>
      <c r="E13773">
        <v>0.02</v>
      </c>
    </row>
    <row r="13774" spans="1:5">
      <c r="A13774">
        <v>19761117</v>
      </c>
      <c r="B13774">
        <v>0.63</v>
      </c>
      <c r="C13774">
        <v>0</v>
      </c>
      <c r="D13774">
        <v>-0.09</v>
      </c>
      <c r="E13774">
        <v>0.02</v>
      </c>
    </row>
    <row r="13775" spans="1:5">
      <c r="A13775">
        <v>19761118</v>
      </c>
      <c r="B13775">
        <v>1.24</v>
      </c>
      <c r="C13775">
        <v>-0.35</v>
      </c>
      <c r="D13775">
        <v>0.18</v>
      </c>
      <c r="E13775">
        <v>0.02</v>
      </c>
    </row>
    <row r="13776" spans="1:5">
      <c r="A13776">
        <v>19761119</v>
      </c>
      <c r="B13776">
        <v>0.14000000000000001</v>
      </c>
      <c r="C13776">
        <v>0.18</v>
      </c>
      <c r="D13776">
        <v>0.3</v>
      </c>
      <c r="E13776">
        <v>0.02</v>
      </c>
    </row>
    <row r="13777" spans="1:5">
      <c r="A13777">
        <v>19761122</v>
      </c>
      <c r="B13777">
        <v>0.63</v>
      </c>
      <c r="C13777">
        <v>-0.17</v>
      </c>
      <c r="D13777">
        <v>7.0000000000000007E-2</v>
      </c>
      <c r="E13777">
        <v>0.02</v>
      </c>
    </row>
    <row r="13778" spans="1:5">
      <c r="A13778">
        <v>19761123</v>
      </c>
      <c r="B13778">
        <v>-0.41</v>
      </c>
      <c r="C13778">
        <v>0.3</v>
      </c>
      <c r="D13778">
        <v>0.16</v>
      </c>
      <c r="E13778">
        <v>0.02</v>
      </c>
    </row>
    <row r="13779" spans="1:5">
      <c r="A13779">
        <v>19761124</v>
      </c>
      <c r="B13779">
        <v>0.53</v>
      </c>
      <c r="C13779">
        <v>0.19</v>
      </c>
      <c r="D13779">
        <v>-0.09</v>
      </c>
      <c r="E13779">
        <v>0.02</v>
      </c>
    </row>
    <row r="13780" spans="1:5">
      <c r="A13780">
        <v>19761126</v>
      </c>
      <c r="B13780">
        <v>0.7</v>
      </c>
      <c r="C13780">
        <v>0.13</v>
      </c>
      <c r="D13780">
        <v>-0.35</v>
      </c>
      <c r="E13780">
        <v>0.02</v>
      </c>
    </row>
    <row r="13781" spans="1:5">
      <c r="A13781">
        <v>19761129</v>
      </c>
      <c r="B13781">
        <v>-0.56999999999999995</v>
      </c>
      <c r="C13781">
        <v>0.44</v>
      </c>
      <c r="D13781">
        <v>0.03</v>
      </c>
      <c r="E13781">
        <v>0.02</v>
      </c>
    </row>
    <row r="13782" spans="1:5">
      <c r="A13782">
        <v>19761130</v>
      </c>
      <c r="B13782">
        <v>-0.32</v>
      </c>
      <c r="C13782">
        <v>0.12</v>
      </c>
      <c r="D13782">
        <v>0.38</v>
      </c>
      <c r="E13782">
        <v>0.02</v>
      </c>
    </row>
    <row r="13783" spans="1:5">
      <c r="A13783">
        <v>19761201</v>
      </c>
      <c r="B13783">
        <v>0.43</v>
      </c>
      <c r="C13783">
        <v>0</v>
      </c>
      <c r="D13783">
        <v>7.0000000000000007E-2</v>
      </c>
      <c r="E13783">
        <v>1.7999999999999999E-2</v>
      </c>
    </row>
    <row r="13784" spans="1:5">
      <c r="A13784">
        <v>19761202</v>
      </c>
      <c r="B13784">
        <v>-0.28999999999999998</v>
      </c>
      <c r="C13784">
        <v>0.38</v>
      </c>
      <c r="D13784">
        <v>0.42</v>
      </c>
      <c r="E13784">
        <v>1.7999999999999999E-2</v>
      </c>
    </row>
    <row r="13785" spans="1:5">
      <c r="A13785">
        <v>19761203</v>
      </c>
      <c r="B13785">
        <v>0.55000000000000004</v>
      </c>
      <c r="C13785">
        <v>-0.1</v>
      </c>
      <c r="D13785">
        <v>0.04</v>
      </c>
      <c r="E13785">
        <v>1.7999999999999999E-2</v>
      </c>
    </row>
    <row r="13786" spans="1:5">
      <c r="A13786">
        <v>19761206</v>
      </c>
      <c r="B13786">
        <v>0.78</v>
      </c>
      <c r="C13786">
        <v>-0.02</v>
      </c>
      <c r="D13786">
        <v>0.27</v>
      </c>
      <c r="E13786">
        <v>1.7999999999999999E-2</v>
      </c>
    </row>
    <row r="13787" spans="1:5">
      <c r="A13787">
        <v>19761207</v>
      </c>
      <c r="B13787">
        <v>0.02</v>
      </c>
      <c r="C13787">
        <v>0.27</v>
      </c>
      <c r="D13787">
        <v>0.13</v>
      </c>
      <c r="E13787">
        <v>1.7999999999999999E-2</v>
      </c>
    </row>
    <row r="13788" spans="1:5">
      <c r="A13788">
        <v>19761208</v>
      </c>
      <c r="B13788">
        <v>0.53</v>
      </c>
      <c r="C13788">
        <v>0.16</v>
      </c>
      <c r="D13788">
        <v>-0.2</v>
      </c>
      <c r="E13788">
        <v>1.7999999999999999E-2</v>
      </c>
    </row>
    <row r="13789" spans="1:5">
      <c r="A13789">
        <v>19761209</v>
      </c>
      <c r="B13789">
        <v>0.56999999999999995</v>
      </c>
      <c r="C13789">
        <v>0.27</v>
      </c>
      <c r="D13789">
        <v>0.15</v>
      </c>
      <c r="E13789">
        <v>1.7999999999999999E-2</v>
      </c>
    </row>
    <row r="13790" spans="1:5">
      <c r="A13790">
        <v>19761210</v>
      </c>
      <c r="B13790">
        <v>0.22</v>
      </c>
      <c r="C13790">
        <v>0.38</v>
      </c>
      <c r="D13790">
        <v>0.21</v>
      </c>
      <c r="E13790">
        <v>1.7999999999999999E-2</v>
      </c>
    </row>
    <row r="13791" spans="1:5">
      <c r="A13791">
        <v>19761213</v>
      </c>
      <c r="B13791">
        <v>7.0000000000000007E-2</v>
      </c>
      <c r="C13791">
        <v>0.3</v>
      </c>
      <c r="D13791">
        <v>0.23</v>
      </c>
      <c r="E13791">
        <v>1.7999999999999999E-2</v>
      </c>
    </row>
    <row r="13792" spans="1:5">
      <c r="A13792">
        <v>19761214</v>
      </c>
      <c r="B13792">
        <v>0.4</v>
      </c>
      <c r="C13792">
        <v>-0.28999999999999998</v>
      </c>
      <c r="D13792">
        <v>0.4</v>
      </c>
      <c r="E13792">
        <v>1.7999999999999999E-2</v>
      </c>
    </row>
    <row r="13793" spans="1:5">
      <c r="A13793">
        <v>19761215</v>
      </c>
      <c r="B13793">
        <v>0.06</v>
      </c>
      <c r="C13793">
        <v>0.03</v>
      </c>
      <c r="D13793">
        <v>0.43</v>
      </c>
      <c r="E13793">
        <v>1.7999999999999999E-2</v>
      </c>
    </row>
    <row r="13794" spans="1:5">
      <c r="A13794">
        <v>19761216</v>
      </c>
      <c r="B13794">
        <v>-0.28000000000000003</v>
      </c>
      <c r="C13794">
        <v>0.13</v>
      </c>
      <c r="D13794">
        <v>0.42</v>
      </c>
      <c r="E13794">
        <v>1.7999999999999999E-2</v>
      </c>
    </row>
    <row r="13795" spans="1:5">
      <c r="A13795">
        <v>19761217</v>
      </c>
      <c r="B13795">
        <v>-0.43</v>
      </c>
      <c r="C13795">
        <v>0.31</v>
      </c>
      <c r="D13795">
        <v>0.24</v>
      </c>
      <c r="E13795">
        <v>1.7999999999999999E-2</v>
      </c>
    </row>
    <row r="13796" spans="1:5">
      <c r="A13796">
        <v>19761220</v>
      </c>
      <c r="B13796">
        <v>-0.55000000000000004</v>
      </c>
      <c r="C13796">
        <v>0.1</v>
      </c>
      <c r="D13796">
        <v>7.0000000000000007E-2</v>
      </c>
      <c r="E13796">
        <v>1.7999999999999999E-2</v>
      </c>
    </row>
    <row r="13797" spans="1:5">
      <c r="A13797">
        <v>19761221</v>
      </c>
      <c r="B13797">
        <v>0.45</v>
      </c>
      <c r="C13797">
        <v>-0.23</v>
      </c>
      <c r="D13797">
        <v>-0.24</v>
      </c>
      <c r="E13797">
        <v>1.7999999999999999E-2</v>
      </c>
    </row>
    <row r="13798" spans="1:5">
      <c r="A13798">
        <v>19761222</v>
      </c>
      <c r="B13798">
        <v>0.46</v>
      </c>
      <c r="C13798">
        <v>0.03</v>
      </c>
      <c r="D13798">
        <v>-0.04</v>
      </c>
      <c r="E13798">
        <v>1.7999999999999999E-2</v>
      </c>
    </row>
    <row r="13799" spans="1:5">
      <c r="A13799">
        <v>19761223</v>
      </c>
      <c r="B13799">
        <v>0.05</v>
      </c>
      <c r="C13799">
        <v>0.19</v>
      </c>
      <c r="D13799">
        <v>-0.49</v>
      </c>
      <c r="E13799">
        <v>1.7999999999999999E-2</v>
      </c>
    </row>
    <row r="13800" spans="1:5">
      <c r="A13800">
        <v>19761227</v>
      </c>
      <c r="B13800">
        <v>1.07</v>
      </c>
      <c r="C13800">
        <v>-0.31</v>
      </c>
      <c r="D13800">
        <v>-0.2</v>
      </c>
      <c r="E13800">
        <v>1.7999999999999999E-2</v>
      </c>
    </row>
    <row r="13801" spans="1:5">
      <c r="A13801">
        <v>19761228</v>
      </c>
      <c r="B13801">
        <v>0.62</v>
      </c>
      <c r="C13801">
        <v>-0.04</v>
      </c>
      <c r="D13801">
        <v>-0.12</v>
      </c>
      <c r="E13801">
        <v>1.7999999999999999E-2</v>
      </c>
    </row>
    <row r="13802" spans="1:5">
      <c r="A13802">
        <v>19761229</v>
      </c>
      <c r="B13802">
        <v>-0.32</v>
      </c>
      <c r="C13802">
        <v>0.41</v>
      </c>
      <c r="D13802">
        <v>0.09</v>
      </c>
      <c r="E13802">
        <v>1.7999999999999999E-2</v>
      </c>
    </row>
    <row r="13803" spans="1:5">
      <c r="A13803">
        <v>19761230</v>
      </c>
      <c r="B13803">
        <v>0.53</v>
      </c>
      <c r="C13803">
        <v>0.25</v>
      </c>
      <c r="D13803">
        <v>0</v>
      </c>
      <c r="E13803">
        <v>1.7999999999999999E-2</v>
      </c>
    </row>
    <row r="13804" spans="1:5">
      <c r="A13804">
        <v>19761231</v>
      </c>
      <c r="B13804">
        <v>0.59</v>
      </c>
      <c r="C13804">
        <v>0.62</v>
      </c>
      <c r="D13804">
        <v>0.17</v>
      </c>
      <c r="E13804">
        <v>1.7999999999999999E-2</v>
      </c>
    </row>
    <row r="13805" spans="1:5">
      <c r="A13805">
        <v>19770103</v>
      </c>
      <c r="B13805">
        <v>-0.32</v>
      </c>
      <c r="C13805">
        <v>0.56000000000000005</v>
      </c>
      <c r="D13805">
        <v>0.67</v>
      </c>
      <c r="E13805">
        <v>1.7000000000000001E-2</v>
      </c>
    </row>
    <row r="13806" spans="1:5">
      <c r="A13806">
        <v>19770104</v>
      </c>
      <c r="B13806">
        <v>-0.98</v>
      </c>
      <c r="C13806">
        <v>0.82</v>
      </c>
      <c r="D13806">
        <v>0.26</v>
      </c>
      <c r="E13806">
        <v>1.7000000000000001E-2</v>
      </c>
    </row>
    <row r="13807" spans="1:5">
      <c r="A13807">
        <v>19770105</v>
      </c>
      <c r="B13807">
        <v>-0.74</v>
      </c>
      <c r="C13807">
        <v>0.38</v>
      </c>
      <c r="D13807">
        <v>7.0000000000000007E-2</v>
      </c>
      <c r="E13807">
        <v>1.7000000000000001E-2</v>
      </c>
    </row>
    <row r="13808" spans="1:5">
      <c r="A13808">
        <v>19770106</v>
      </c>
      <c r="B13808">
        <v>0.18</v>
      </c>
      <c r="C13808">
        <v>0.43</v>
      </c>
      <c r="D13808">
        <v>0.26</v>
      </c>
      <c r="E13808">
        <v>1.7000000000000001E-2</v>
      </c>
    </row>
    <row r="13809" spans="1:5">
      <c r="A13809">
        <v>19770107</v>
      </c>
      <c r="B13809">
        <v>0.09</v>
      </c>
      <c r="C13809">
        <v>0.51</v>
      </c>
      <c r="D13809">
        <v>0.06</v>
      </c>
      <c r="E13809">
        <v>1.7000000000000001E-2</v>
      </c>
    </row>
    <row r="13810" spans="1:5">
      <c r="A13810">
        <v>19770110</v>
      </c>
      <c r="B13810">
        <v>0.12</v>
      </c>
      <c r="C13810">
        <v>0.02</v>
      </c>
      <c r="D13810">
        <v>0.21</v>
      </c>
      <c r="E13810">
        <v>1.7000000000000001E-2</v>
      </c>
    </row>
    <row r="13811" spans="1:5">
      <c r="A13811">
        <v>19770111</v>
      </c>
      <c r="B13811">
        <v>-0.93</v>
      </c>
      <c r="C13811">
        <v>0.08</v>
      </c>
      <c r="D13811">
        <v>0.28999999999999998</v>
      </c>
      <c r="E13811">
        <v>1.7000000000000001E-2</v>
      </c>
    </row>
    <row r="13812" spans="1:5">
      <c r="A13812">
        <v>19770112</v>
      </c>
      <c r="B13812">
        <v>-0.68</v>
      </c>
      <c r="C13812">
        <v>0.18</v>
      </c>
      <c r="D13812">
        <v>0.18</v>
      </c>
      <c r="E13812">
        <v>1.7000000000000001E-2</v>
      </c>
    </row>
    <row r="13813" spans="1:5">
      <c r="A13813">
        <v>19770113</v>
      </c>
      <c r="B13813">
        <v>0.82</v>
      </c>
      <c r="C13813">
        <v>0.21</v>
      </c>
      <c r="D13813">
        <v>-0.16</v>
      </c>
      <c r="E13813">
        <v>1.7000000000000001E-2</v>
      </c>
    </row>
    <row r="13814" spans="1:5">
      <c r="A13814">
        <v>19770114</v>
      </c>
      <c r="B13814">
        <v>-0.02</v>
      </c>
      <c r="C13814">
        <v>0.47</v>
      </c>
      <c r="D13814">
        <v>0.19</v>
      </c>
      <c r="E13814">
        <v>1.7000000000000001E-2</v>
      </c>
    </row>
    <row r="13815" spans="1:5">
      <c r="A13815">
        <v>19770117</v>
      </c>
      <c r="B13815">
        <v>-0.2</v>
      </c>
      <c r="C13815">
        <v>0.26</v>
      </c>
      <c r="D13815">
        <v>0.12</v>
      </c>
      <c r="E13815">
        <v>1.7000000000000001E-2</v>
      </c>
    </row>
    <row r="13816" spans="1:5">
      <c r="A13816">
        <v>19770118</v>
      </c>
      <c r="B13816">
        <v>-0.28999999999999998</v>
      </c>
      <c r="C13816">
        <v>0.14000000000000001</v>
      </c>
      <c r="D13816">
        <v>0.25</v>
      </c>
      <c r="E13816">
        <v>1.7000000000000001E-2</v>
      </c>
    </row>
    <row r="13817" spans="1:5">
      <c r="A13817">
        <v>19770119</v>
      </c>
      <c r="B13817">
        <v>0.5</v>
      </c>
      <c r="C13817">
        <v>0.27</v>
      </c>
      <c r="D13817">
        <v>0.15</v>
      </c>
      <c r="E13817">
        <v>1.7000000000000001E-2</v>
      </c>
    </row>
    <row r="13818" spans="1:5">
      <c r="A13818">
        <v>19770120</v>
      </c>
      <c r="B13818">
        <v>-0.74</v>
      </c>
      <c r="C13818">
        <v>0.35</v>
      </c>
      <c r="D13818">
        <v>0.48</v>
      </c>
      <c r="E13818">
        <v>1.7000000000000001E-2</v>
      </c>
    </row>
    <row r="13819" spans="1:5">
      <c r="A13819">
        <v>19770121</v>
      </c>
      <c r="B13819">
        <v>0.36</v>
      </c>
      <c r="C13819">
        <v>0.1</v>
      </c>
      <c r="D13819">
        <v>0.24</v>
      </c>
      <c r="E13819">
        <v>1.7000000000000001E-2</v>
      </c>
    </row>
    <row r="13820" spans="1:5">
      <c r="A13820">
        <v>19770124</v>
      </c>
      <c r="B13820">
        <v>0.01</v>
      </c>
      <c r="C13820">
        <v>-0.04</v>
      </c>
      <c r="D13820">
        <v>0.48</v>
      </c>
      <c r="E13820">
        <v>1.7000000000000001E-2</v>
      </c>
    </row>
    <row r="13821" spans="1:5">
      <c r="A13821">
        <v>19770125</v>
      </c>
      <c r="B13821">
        <v>-0.04</v>
      </c>
      <c r="C13821">
        <v>0.15</v>
      </c>
      <c r="D13821">
        <v>0.56000000000000005</v>
      </c>
      <c r="E13821">
        <v>1.7000000000000001E-2</v>
      </c>
    </row>
    <row r="13822" spans="1:5">
      <c r="A13822">
        <v>19770126</v>
      </c>
      <c r="B13822">
        <v>-0.65</v>
      </c>
      <c r="C13822">
        <v>0.23</v>
      </c>
      <c r="D13822">
        <v>0.38</v>
      </c>
      <c r="E13822">
        <v>1.7000000000000001E-2</v>
      </c>
    </row>
    <row r="13823" spans="1:5">
      <c r="A13823">
        <v>19770127</v>
      </c>
      <c r="B13823">
        <v>-0.57999999999999996</v>
      </c>
      <c r="C13823">
        <v>0.13</v>
      </c>
      <c r="D13823">
        <v>0.11</v>
      </c>
      <c r="E13823">
        <v>1.7000000000000001E-2</v>
      </c>
    </row>
    <row r="13824" spans="1:5">
      <c r="A13824">
        <v>19770128</v>
      </c>
      <c r="B13824">
        <v>0.03</v>
      </c>
      <c r="C13824">
        <v>-0.06</v>
      </c>
      <c r="D13824">
        <v>-0.24</v>
      </c>
      <c r="E13824">
        <v>1.7000000000000001E-2</v>
      </c>
    </row>
    <row r="13825" spans="1:5">
      <c r="A13825">
        <v>19770131</v>
      </c>
      <c r="B13825">
        <v>0</v>
      </c>
      <c r="C13825">
        <v>-0.43</v>
      </c>
      <c r="D13825">
        <v>-0.18</v>
      </c>
      <c r="E13825">
        <v>1.7000000000000001E-2</v>
      </c>
    </row>
    <row r="13826" spans="1:5">
      <c r="A13826">
        <v>19770201</v>
      </c>
      <c r="B13826">
        <v>0.5</v>
      </c>
      <c r="C13826">
        <v>0.11</v>
      </c>
      <c r="D13826">
        <v>-0.12</v>
      </c>
      <c r="E13826">
        <v>1.7999999999999999E-2</v>
      </c>
    </row>
    <row r="13827" spans="1:5">
      <c r="A13827">
        <v>19770202</v>
      </c>
      <c r="B13827">
        <v>-0.11</v>
      </c>
      <c r="C13827">
        <v>0.31</v>
      </c>
      <c r="D13827">
        <v>0.04</v>
      </c>
      <c r="E13827">
        <v>1.7999999999999999E-2</v>
      </c>
    </row>
    <row r="13828" spans="1:5">
      <c r="A13828">
        <v>19770203</v>
      </c>
      <c r="B13828">
        <v>-0.39</v>
      </c>
      <c r="C13828">
        <v>0.23</v>
      </c>
      <c r="D13828">
        <v>0.09</v>
      </c>
      <c r="E13828">
        <v>1.7999999999999999E-2</v>
      </c>
    </row>
    <row r="13829" spans="1:5">
      <c r="A13829">
        <v>19770204</v>
      </c>
      <c r="B13829">
        <v>0.17</v>
      </c>
      <c r="C13829">
        <v>0.28999999999999998</v>
      </c>
      <c r="D13829">
        <v>0.06</v>
      </c>
      <c r="E13829">
        <v>1.7999999999999999E-2</v>
      </c>
    </row>
    <row r="13830" spans="1:5">
      <c r="A13830">
        <v>19770207</v>
      </c>
      <c r="B13830">
        <v>0.06</v>
      </c>
      <c r="C13830">
        <v>0.12</v>
      </c>
      <c r="D13830">
        <v>-0.13</v>
      </c>
      <c r="E13830">
        <v>1.7999999999999999E-2</v>
      </c>
    </row>
    <row r="13831" spans="1:5">
      <c r="A13831">
        <v>19770208</v>
      </c>
      <c r="B13831">
        <v>-0.25</v>
      </c>
      <c r="C13831">
        <v>0.25</v>
      </c>
      <c r="D13831">
        <v>-0.03</v>
      </c>
      <c r="E13831">
        <v>1.7999999999999999E-2</v>
      </c>
    </row>
    <row r="13832" spans="1:5">
      <c r="A13832">
        <v>19770209</v>
      </c>
      <c r="B13832">
        <v>-0.85</v>
      </c>
      <c r="C13832">
        <v>0.35</v>
      </c>
      <c r="D13832">
        <v>-7.0000000000000007E-2</v>
      </c>
      <c r="E13832">
        <v>1.7999999999999999E-2</v>
      </c>
    </row>
    <row r="13833" spans="1:5">
      <c r="A13833">
        <v>19770210</v>
      </c>
      <c r="B13833">
        <v>0.1</v>
      </c>
      <c r="C13833">
        <v>0.17</v>
      </c>
      <c r="D13833">
        <v>-0.18</v>
      </c>
      <c r="E13833">
        <v>1.7999999999999999E-2</v>
      </c>
    </row>
    <row r="13834" spans="1:5">
      <c r="A13834">
        <v>19770211</v>
      </c>
      <c r="B13834">
        <v>-0.53</v>
      </c>
      <c r="C13834">
        <v>0.17</v>
      </c>
      <c r="D13834">
        <v>0.04</v>
      </c>
      <c r="E13834">
        <v>1.7999999999999999E-2</v>
      </c>
    </row>
    <row r="13835" spans="1:5">
      <c r="A13835">
        <v>19770214</v>
      </c>
      <c r="B13835">
        <v>0.43</v>
      </c>
      <c r="C13835">
        <v>-0.4</v>
      </c>
      <c r="D13835">
        <v>-0.16</v>
      </c>
      <c r="E13835">
        <v>1.7999999999999999E-2</v>
      </c>
    </row>
    <row r="13836" spans="1:5">
      <c r="A13836">
        <v>19770215</v>
      </c>
      <c r="B13836">
        <v>0.28000000000000003</v>
      </c>
      <c r="C13836">
        <v>-0.17</v>
      </c>
      <c r="D13836">
        <v>0.28999999999999998</v>
      </c>
      <c r="E13836">
        <v>1.7999999999999999E-2</v>
      </c>
    </row>
    <row r="13837" spans="1:5">
      <c r="A13837">
        <v>19770216</v>
      </c>
      <c r="B13837">
        <v>0.38</v>
      </c>
      <c r="C13837">
        <v>-0.19</v>
      </c>
      <c r="D13837">
        <v>0.18</v>
      </c>
      <c r="E13837">
        <v>1.7999999999999999E-2</v>
      </c>
    </row>
    <row r="13838" spans="1:5">
      <c r="A13838">
        <v>19770217</v>
      </c>
      <c r="B13838">
        <v>-0.52</v>
      </c>
      <c r="C13838">
        <v>0.17</v>
      </c>
      <c r="D13838">
        <v>0.18</v>
      </c>
      <c r="E13838">
        <v>1.7999999999999999E-2</v>
      </c>
    </row>
    <row r="13839" spans="1:5">
      <c r="A13839">
        <v>19770218</v>
      </c>
      <c r="B13839">
        <v>-0.28999999999999998</v>
      </c>
      <c r="C13839">
        <v>0.14000000000000001</v>
      </c>
      <c r="D13839">
        <v>0.37</v>
      </c>
      <c r="E13839">
        <v>1.7999999999999999E-2</v>
      </c>
    </row>
    <row r="13840" spans="1:5">
      <c r="A13840">
        <v>19770222</v>
      </c>
      <c r="B13840">
        <v>-0.03</v>
      </c>
      <c r="C13840">
        <v>-0.14000000000000001</v>
      </c>
      <c r="D13840">
        <v>-0.12</v>
      </c>
      <c r="E13840">
        <v>1.7999999999999999E-2</v>
      </c>
    </row>
    <row r="13841" spans="1:5">
      <c r="A13841">
        <v>19770223</v>
      </c>
      <c r="B13841">
        <v>-0.3</v>
      </c>
      <c r="C13841">
        <v>0.13</v>
      </c>
      <c r="D13841">
        <v>-0.01</v>
      </c>
      <c r="E13841">
        <v>1.7999999999999999E-2</v>
      </c>
    </row>
    <row r="13842" spans="1:5">
      <c r="A13842">
        <v>19770224</v>
      </c>
      <c r="B13842">
        <v>-0.62</v>
      </c>
      <c r="C13842">
        <v>-0.17</v>
      </c>
      <c r="D13842">
        <v>0.15</v>
      </c>
      <c r="E13842">
        <v>1.7999999999999999E-2</v>
      </c>
    </row>
    <row r="13843" spans="1:5">
      <c r="A13843">
        <v>19770225</v>
      </c>
      <c r="B13843">
        <v>-0.17</v>
      </c>
      <c r="C13843">
        <v>0.14000000000000001</v>
      </c>
      <c r="D13843">
        <v>-0.09</v>
      </c>
      <c r="E13843">
        <v>1.7999999999999999E-2</v>
      </c>
    </row>
    <row r="13844" spans="1:5">
      <c r="A13844">
        <v>19770228</v>
      </c>
      <c r="B13844">
        <v>0.2</v>
      </c>
      <c r="C13844">
        <v>-0.44</v>
      </c>
      <c r="D13844">
        <v>0.05</v>
      </c>
      <c r="E13844">
        <v>1.7999999999999999E-2</v>
      </c>
    </row>
    <row r="13845" spans="1:5">
      <c r="A13845">
        <v>19770301</v>
      </c>
      <c r="B13845">
        <v>0.85</v>
      </c>
      <c r="C13845">
        <v>-0.21</v>
      </c>
      <c r="D13845">
        <v>-0.24</v>
      </c>
      <c r="E13845">
        <v>1.6E-2</v>
      </c>
    </row>
    <row r="13846" spans="1:5">
      <c r="A13846">
        <v>19770302</v>
      </c>
      <c r="B13846">
        <v>-0.22</v>
      </c>
      <c r="C13846">
        <v>0.14000000000000001</v>
      </c>
      <c r="D13846">
        <v>0.09</v>
      </c>
      <c r="E13846">
        <v>1.6E-2</v>
      </c>
    </row>
    <row r="13847" spans="1:5">
      <c r="A13847">
        <v>19770303</v>
      </c>
      <c r="B13847">
        <v>0.44</v>
      </c>
      <c r="C13847">
        <v>-0.25</v>
      </c>
      <c r="D13847">
        <v>0.04</v>
      </c>
      <c r="E13847">
        <v>1.6E-2</v>
      </c>
    </row>
    <row r="13848" spans="1:5">
      <c r="A13848">
        <v>19770304</v>
      </c>
      <c r="B13848">
        <v>0.35</v>
      </c>
      <c r="C13848">
        <v>0.14000000000000001</v>
      </c>
      <c r="D13848">
        <v>-0.09</v>
      </c>
      <c r="E13848">
        <v>1.6E-2</v>
      </c>
    </row>
    <row r="13849" spans="1:5">
      <c r="A13849">
        <v>19770307</v>
      </c>
      <c r="B13849">
        <v>0.12</v>
      </c>
      <c r="C13849">
        <v>0.06</v>
      </c>
      <c r="D13849">
        <v>0.01</v>
      </c>
      <c r="E13849">
        <v>1.6E-2</v>
      </c>
    </row>
    <row r="13850" spans="1:5">
      <c r="A13850">
        <v>19770308</v>
      </c>
      <c r="B13850">
        <v>-0.34</v>
      </c>
      <c r="C13850">
        <v>0.27</v>
      </c>
      <c r="D13850">
        <v>0.06</v>
      </c>
      <c r="E13850">
        <v>1.6E-2</v>
      </c>
    </row>
    <row r="13851" spans="1:5">
      <c r="A13851">
        <v>19770309</v>
      </c>
      <c r="B13851">
        <v>-0.7</v>
      </c>
      <c r="C13851">
        <v>0.18</v>
      </c>
      <c r="D13851">
        <v>0.05</v>
      </c>
      <c r="E13851">
        <v>1.6E-2</v>
      </c>
    </row>
    <row r="13852" spans="1:5">
      <c r="A13852">
        <v>19770310</v>
      </c>
      <c r="B13852">
        <v>0.48</v>
      </c>
      <c r="C13852">
        <v>-0.02</v>
      </c>
      <c r="D13852">
        <v>-0.22</v>
      </c>
      <c r="E13852">
        <v>1.6E-2</v>
      </c>
    </row>
    <row r="13853" spans="1:5">
      <c r="A13853">
        <v>19770311</v>
      </c>
      <c r="B13853">
        <v>7.0000000000000007E-2</v>
      </c>
      <c r="C13853">
        <v>0.13</v>
      </c>
      <c r="D13853">
        <v>0.11</v>
      </c>
      <c r="E13853">
        <v>1.6E-2</v>
      </c>
    </row>
    <row r="13854" spans="1:5">
      <c r="A13854">
        <v>19770314</v>
      </c>
      <c r="B13854">
        <v>0.63</v>
      </c>
      <c r="C13854">
        <v>-0.45</v>
      </c>
      <c r="D13854">
        <v>0.11</v>
      </c>
      <c r="E13854">
        <v>1.6E-2</v>
      </c>
    </row>
    <row r="13855" spans="1:5">
      <c r="A13855">
        <v>19770315</v>
      </c>
      <c r="B13855">
        <v>0.44</v>
      </c>
      <c r="C13855">
        <v>-0.31</v>
      </c>
      <c r="D13855">
        <v>0.26</v>
      </c>
      <c r="E13855">
        <v>1.6E-2</v>
      </c>
    </row>
    <row r="13856" spans="1:5">
      <c r="A13856">
        <v>19770316</v>
      </c>
      <c r="B13856">
        <v>0.19</v>
      </c>
      <c r="C13856">
        <v>-0.04</v>
      </c>
      <c r="D13856">
        <v>0.04</v>
      </c>
      <c r="E13856">
        <v>1.6E-2</v>
      </c>
    </row>
    <row r="13857" spans="1:5">
      <c r="A13857">
        <v>19770317</v>
      </c>
      <c r="B13857">
        <v>-0.09</v>
      </c>
      <c r="C13857">
        <v>0.11</v>
      </c>
      <c r="D13857">
        <v>0.02</v>
      </c>
      <c r="E13857">
        <v>1.6E-2</v>
      </c>
    </row>
    <row r="13858" spans="1:5">
      <c r="A13858">
        <v>19770318</v>
      </c>
      <c r="B13858">
        <v>-0.22</v>
      </c>
      <c r="C13858">
        <v>0.37</v>
      </c>
      <c r="D13858">
        <v>-0.02</v>
      </c>
      <c r="E13858">
        <v>1.6E-2</v>
      </c>
    </row>
    <row r="13859" spans="1:5">
      <c r="A13859">
        <v>19770321</v>
      </c>
      <c r="B13859">
        <v>-0.45</v>
      </c>
      <c r="C13859">
        <v>0.24</v>
      </c>
      <c r="D13859">
        <v>-0.09</v>
      </c>
      <c r="E13859">
        <v>1.6E-2</v>
      </c>
    </row>
    <row r="13860" spans="1:5">
      <c r="A13860">
        <v>19770322</v>
      </c>
      <c r="B13860">
        <v>-0.22</v>
      </c>
      <c r="C13860">
        <v>0.15</v>
      </c>
      <c r="D13860">
        <v>-0.01</v>
      </c>
      <c r="E13860">
        <v>1.6E-2</v>
      </c>
    </row>
    <row r="13861" spans="1:5">
      <c r="A13861">
        <v>19770323</v>
      </c>
      <c r="B13861">
        <v>-0.78</v>
      </c>
      <c r="C13861">
        <v>0.35</v>
      </c>
      <c r="D13861">
        <v>0.23</v>
      </c>
      <c r="E13861">
        <v>1.6E-2</v>
      </c>
    </row>
    <row r="13862" spans="1:5">
      <c r="A13862">
        <v>19770324</v>
      </c>
      <c r="B13862">
        <v>-0.46</v>
      </c>
      <c r="C13862">
        <v>0.14000000000000001</v>
      </c>
      <c r="D13862">
        <v>0.08</v>
      </c>
      <c r="E13862">
        <v>1.6E-2</v>
      </c>
    </row>
    <row r="13863" spans="1:5">
      <c r="A13863">
        <v>19770325</v>
      </c>
      <c r="B13863">
        <v>-0.59</v>
      </c>
      <c r="C13863">
        <v>0.41</v>
      </c>
      <c r="D13863">
        <v>-0.02</v>
      </c>
      <c r="E13863">
        <v>1.6E-2</v>
      </c>
    </row>
    <row r="13864" spans="1:5">
      <c r="A13864">
        <v>19770328</v>
      </c>
      <c r="B13864">
        <v>-0.15</v>
      </c>
      <c r="C13864">
        <v>-0.37</v>
      </c>
      <c r="D13864">
        <v>-0.01</v>
      </c>
      <c r="E13864">
        <v>1.6E-2</v>
      </c>
    </row>
    <row r="13865" spans="1:5">
      <c r="A13865">
        <v>19770329</v>
      </c>
      <c r="B13865">
        <v>0.55000000000000004</v>
      </c>
      <c r="C13865">
        <v>-0.28999999999999998</v>
      </c>
      <c r="D13865">
        <v>0.14000000000000001</v>
      </c>
      <c r="E13865">
        <v>1.6E-2</v>
      </c>
    </row>
    <row r="13866" spans="1:5">
      <c r="A13866">
        <v>19770330</v>
      </c>
      <c r="B13866">
        <v>-1.1000000000000001</v>
      </c>
      <c r="C13866">
        <v>0.2</v>
      </c>
      <c r="D13866">
        <v>0.4</v>
      </c>
      <c r="E13866">
        <v>1.6E-2</v>
      </c>
    </row>
    <row r="13867" spans="1:5">
      <c r="A13867">
        <v>19770331</v>
      </c>
      <c r="B13867">
        <v>-0.14000000000000001</v>
      </c>
      <c r="C13867">
        <v>0.01</v>
      </c>
      <c r="D13867">
        <v>0.03</v>
      </c>
      <c r="E13867">
        <v>1.6E-2</v>
      </c>
    </row>
    <row r="13868" spans="1:5">
      <c r="A13868">
        <v>19770401</v>
      </c>
      <c r="B13868">
        <v>0.75</v>
      </c>
      <c r="C13868">
        <v>-0.32</v>
      </c>
      <c r="D13868">
        <v>0.02</v>
      </c>
      <c r="E13868">
        <v>1.9E-2</v>
      </c>
    </row>
    <row r="13869" spans="1:5">
      <c r="A13869">
        <v>19770404</v>
      </c>
      <c r="B13869">
        <v>-0.89</v>
      </c>
      <c r="C13869">
        <v>0.26</v>
      </c>
      <c r="D13869">
        <v>0.19</v>
      </c>
      <c r="E13869">
        <v>1.9E-2</v>
      </c>
    </row>
    <row r="13870" spans="1:5">
      <c r="A13870">
        <v>19770405</v>
      </c>
      <c r="B13870">
        <v>-0.28000000000000003</v>
      </c>
      <c r="C13870">
        <v>-0.24</v>
      </c>
      <c r="D13870">
        <v>0.04</v>
      </c>
      <c r="E13870">
        <v>1.9E-2</v>
      </c>
    </row>
    <row r="13871" spans="1:5">
      <c r="A13871">
        <v>19770406</v>
      </c>
      <c r="B13871">
        <v>-7.0000000000000007E-2</v>
      </c>
      <c r="C13871">
        <v>0.1</v>
      </c>
      <c r="D13871">
        <v>0.05</v>
      </c>
      <c r="E13871">
        <v>1.9E-2</v>
      </c>
    </row>
    <row r="13872" spans="1:5">
      <c r="A13872">
        <v>19770407</v>
      </c>
      <c r="B13872">
        <v>0.32</v>
      </c>
      <c r="C13872">
        <v>-0.2</v>
      </c>
      <c r="D13872">
        <v>-0.1</v>
      </c>
      <c r="E13872">
        <v>1.9E-2</v>
      </c>
    </row>
    <row r="13873" spans="1:5">
      <c r="A13873">
        <v>19770411</v>
      </c>
      <c r="B13873">
        <v>0.49</v>
      </c>
      <c r="C13873">
        <v>-0.3</v>
      </c>
      <c r="D13873">
        <v>-0.01</v>
      </c>
      <c r="E13873">
        <v>1.9E-2</v>
      </c>
    </row>
    <row r="13874" spans="1:5">
      <c r="A13874">
        <v>19770412</v>
      </c>
      <c r="B13874">
        <v>1.2</v>
      </c>
      <c r="C13874">
        <v>-0.46</v>
      </c>
      <c r="D13874">
        <v>0.46</v>
      </c>
      <c r="E13874">
        <v>1.9E-2</v>
      </c>
    </row>
    <row r="13875" spans="1:5">
      <c r="A13875">
        <v>19770413</v>
      </c>
      <c r="B13875">
        <v>0.03</v>
      </c>
      <c r="C13875">
        <v>0.12</v>
      </c>
      <c r="D13875">
        <v>0.27</v>
      </c>
      <c r="E13875">
        <v>1.9E-2</v>
      </c>
    </row>
    <row r="13876" spans="1:5">
      <c r="A13876">
        <v>19770414</v>
      </c>
      <c r="B13876">
        <v>0.84</v>
      </c>
      <c r="C13876">
        <v>-7.0000000000000007E-2</v>
      </c>
      <c r="D13876">
        <v>0.13</v>
      </c>
      <c r="E13876">
        <v>1.9E-2</v>
      </c>
    </row>
    <row r="13877" spans="1:5">
      <c r="A13877">
        <v>19770415</v>
      </c>
      <c r="B13877">
        <v>0.03</v>
      </c>
      <c r="C13877">
        <v>0.12</v>
      </c>
      <c r="D13877">
        <v>0.09</v>
      </c>
      <c r="E13877">
        <v>1.9E-2</v>
      </c>
    </row>
    <row r="13878" spans="1:5">
      <c r="A13878">
        <v>19770418</v>
      </c>
      <c r="B13878">
        <v>-0.4</v>
      </c>
      <c r="C13878">
        <v>0.3</v>
      </c>
      <c r="D13878">
        <v>0.18</v>
      </c>
      <c r="E13878">
        <v>1.9E-2</v>
      </c>
    </row>
    <row r="13879" spans="1:5">
      <c r="A13879">
        <v>19770419</v>
      </c>
      <c r="B13879">
        <v>-0.33</v>
      </c>
      <c r="C13879">
        <v>0.36</v>
      </c>
      <c r="D13879">
        <v>0.05</v>
      </c>
      <c r="E13879">
        <v>1.9E-2</v>
      </c>
    </row>
    <row r="13880" spans="1:5">
      <c r="A13880">
        <v>19770420</v>
      </c>
      <c r="B13880">
        <v>0.34</v>
      </c>
      <c r="C13880">
        <v>0.11</v>
      </c>
      <c r="D13880">
        <v>0.36</v>
      </c>
      <c r="E13880">
        <v>1.9E-2</v>
      </c>
    </row>
    <row r="13881" spans="1:5">
      <c r="A13881">
        <v>19770421</v>
      </c>
      <c r="B13881">
        <v>-0.65</v>
      </c>
      <c r="C13881">
        <v>0.25</v>
      </c>
      <c r="D13881">
        <v>0.28999999999999998</v>
      </c>
      <c r="E13881">
        <v>1.9E-2</v>
      </c>
    </row>
    <row r="13882" spans="1:5">
      <c r="A13882">
        <v>19770422</v>
      </c>
      <c r="B13882">
        <v>-1.2</v>
      </c>
      <c r="C13882">
        <v>0.31</v>
      </c>
      <c r="D13882">
        <v>0.48</v>
      </c>
      <c r="E13882">
        <v>1.9E-2</v>
      </c>
    </row>
    <row r="13883" spans="1:5">
      <c r="A13883">
        <v>19770425</v>
      </c>
      <c r="B13883">
        <v>-1.25</v>
      </c>
      <c r="C13883">
        <v>-0.02</v>
      </c>
      <c r="D13883">
        <v>0.38</v>
      </c>
      <c r="E13883">
        <v>1.9E-2</v>
      </c>
    </row>
    <row r="13884" spans="1:5">
      <c r="A13884">
        <v>19770426</v>
      </c>
      <c r="B13884">
        <v>-0.05</v>
      </c>
      <c r="C13884">
        <v>-0.22</v>
      </c>
      <c r="D13884">
        <v>0.2</v>
      </c>
      <c r="E13884">
        <v>1.9E-2</v>
      </c>
    </row>
    <row r="13885" spans="1:5">
      <c r="A13885">
        <v>19770427</v>
      </c>
      <c r="B13885">
        <v>0.85</v>
      </c>
      <c r="C13885">
        <v>-0.22</v>
      </c>
      <c r="D13885">
        <v>7.0000000000000007E-2</v>
      </c>
      <c r="E13885">
        <v>1.9E-2</v>
      </c>
    </row>
    <row r="13886" spans="1:5">
      <c r="A13886">
        <v>19770428</v>
      </c>
      <c r="B13886">
        <v>0.21</v>
      </c>
      <c r="C13886">
        <v>-0.16</v>
      </c>
      <c r="D13886">
        <v>0.13</v>
      </c>
      <c r="E13886">
        <v>1.9E-2</v>
      </c>
    </row>
    <row r="13887" spans="1:5">
      <c r="A13887">
        <v>19770429</v>
      </c>
      <c r="B13887">
        <v>0.25</v>
      </c>
      <c r="C13887">
        <v>0.13</v>
      </c>
      <c r="D13887">
        <v>0.1</v>
      </c>
      <c r="E13887">
        <v>1.9E-2</v>
      </c>
    </row>
    <row r="13888" spans="1:5">
      <c r="A13888">
        <v>19770502</v>
      </c>
      <c r="B13888">
        <v>0.53</v>
      </c>
      <c r="C13888">
        <v>-0.15</v>
      </c>
      <c r="D13888">
        <v>-0.14000000000000001</v>
      </c>
      <c r="E13888">
        <v>1.7999999999999999E-2</v>
      </c>
    </row>
    <row r="13889" spans="1:5">
      <c r="A13889">
        <v>19770503</v>
      </c>
      <c r="B13889">
        <v>0.47</v>
      </c>
      <c r="C13889">
        <v>-0.03</v>
      </c>
      <c r="D13889">
        <v>0.05</v>
      </c>
      <c r="E13889">
        <v>1.7999999999999999E-2</v>
      </c>
    </row>
    <row r="13890" spans="1:5">
      <c r="A13890">
        <v>19770504</v>
      </c>
      <c r="B13890">
        <v>0.56999999999999995</v>
      </c>
      <c r="C13890">
        <v>-0.16</v>
      </c>
      <c r="D13890">
        <v>0.13</v>
      </c>
      <c r="E13890">
        <v>1.7999999999999999E-2</v>
      </c>
    </row>
    <row r="13891" spans="1:5">
      <c r="A13891">
        <v>19770505</v>
      </c>
      <c r="B13891">
        <v>0.27</v>
      </c>
      <c r="C13891">
        <v>0.11</v>
      </c>
      <c r="D13891">
        <v>-0.11</v>
      </c>
      <c r="E13891">
        <v>1.7999999999999999E-2</v>
      </c>
    </row>
    <row r="13892" spans="1:5">
      <c r="A13892">
        <v>19770506</v>
      </c>
      <c r="B13892">
        <v>-0.41</v>
      </c>
      <c r="C13892">
        <v>0.39</v>
      </c>
      <c r="D13892">
        <v>0.19</v>
      </c>
      <c r="E13892">
        <v>1.7999999999999999E-2</v>
      </c>
    </row>
    <row r="13893" spans="1:5">
      <c r="A13893">
        <v>19770509</v>
      </c>
      <c r="B13893">
        <v>-0.21</v>
      </c>
      <c r="C13893">
        <v>0.08</v>
      </c>
      <c r="D13893">
        <v>0.24</v>
      </c>
      <c r="E13893">
        <v>1.7999999999999999E-2</v>
      </c>
    </row>
    <row r="13894" spans="1:5">
      <c r="A13894">
        <v>19770510</v>
      </c>
      <c r="B13894">
        <v>0.3</v>
      </c>
      <c r="C13894">
        <v>-0.04</v>
      </c>
      <c r="D13894">
        <v>-0.1</v>
      </c>
      <c r="E13894">
        <v>1.7999999999999999E-2</v>
      </c>
    </row>
    <row r="13895" spans="1:5">
      <c r="A13895">
        <v>19770511</v>
      </c>
      <c r="B13895">
        <v>-0.55000000000000004</v>
      </c>
      <c r="C13895">
        <v>0.4</v>
      </c>
      <c r="D13895">
        <v>0.09</v>
      </c>
      <c r="E13895">
        <v>1.7999999999999999E-2</v>
      </c>
    </row>
    <row r="13896" spans="1:5">
      <c r="A13896">
        <v>19770512</v>
      </c>
      <c r="B13896">
        <v>-0.03</v>
      </c>
      <c r="C13896">
        <v>0.02</v>
      </c>
      <c r="D13896">
        <v>0.08</v>
      </c>
      <c r="E13896">
        <v>1.7999999999999999E-2</v>
      </c>
    </row>
    <row r="13897" spans="1:5">
      <c r="A13897">
        <v>19770513</v>
      </c>
      <c r="B13897">
        <v>0.32</v>
      </c>
      <c r="C13897">
        <v>0.12</v>
      </c>
      <c r="D13897">
        <v>0.05</v>
      </c>
      <c r="E13897">
        <v>1.7999999999999999E-2</v>
      </c>
    </row>
    <row r="13898" spans="1:5">
      <c r="A13898">
        <v>19770516</v>
      </c>
      <c r="B13898">
        <v>0.4</v>
      </c>
      <c r="C13898">
        <v>-0.04</v>
      </c>
      <c r="D13898">
        <v>0.05</v>
      </c>
      <c r="E13898">
        <v>1.7999999999999999E-2</v>
      </c>
    </row>
    <row r="13899" spans="1:5">
      <c r="A13899">
        <v>19770517</v>
      </c>
      <c r="B13899">
        <v>0.25</v>
      </c>
      <c r="C13899">
        <v>-0.09</v>
      </c>
      <c r="D13899">
        <v>-7.0000000000000007E-2</v>
      </c>
      <c r="E13899">
        <v>1.7999999999999999E-2</v>
      </c>
    </row>
    <row r="13900" spans="1:5">
      <c r="A13900">
        <v>19770518</v>
      </c>
      <c r="B13900">
        <v>0.48</v>
      </c>
      <c r="C13900">
        <v>0</v>
      </c>
      <c r="D13900">
        <v>-0.11</v>
      </c>
      <c r="E13900">
        <v>1.7999999999999999E-2</v>
      </c>
    </row>
    <row r="13901" spans="1:5">
      <c r="A13901">
        <v>19770519</v>
      </c>
      <c r="B13901">
        <v>-0.32</v>
      </c>
      <c r="C13901">
        <v>0.31</v>
      </c>
      <c r="D13901">
        <v>0.12</v>
      </c>
      <c r="E13901">
        <v>1.7999999999999999E-2</v>
      </c>
    </row>
    <row r="13902" spans="1:5">
      <c r="A13902">
        <v>19770520</v>
      </c>
      <c r="B13902">
        <v>-0.37</v>
      </c>
      <c r="C13902">
        <v>0.26</v>
      </c>
      <c r="D13902">
        <v>0.11</v>
      </c>
      <c r="E13902">
        <v>1.7999999999999999E-2</v>
      </c>
    </row>
    <row r="13903" spans="1:5">
      <c r="A13903">
        <v>19770523</v>
      </c>
      <c r="B13903">
        <v>-1.1299999999999999</v>
      </c>
      <c r="C13903">
        <v>0.13</v>
      </c>
      <c r="D13903">
        <v>0.23</v>
      </c>
      <c r="E13903">
        <v>1.7999999999999999E-2</v>
      </c>
    </row>
    <row r="13904" spans="1:5">
      <c r="A13904">
        <v>19770524</v>
      </c>
      <c r="B13904">
        <v>-0.47</v>
      </c>
      <c r="C13904">
        <v>-0.11</v>
      </c>
      <c r="D13904">
        <v>-0.19</v>
      </c>
      <c r="E13904">
        <v>1.7999999999999999E-2</v>
      </c>
    </row>
    <row r="13905" spans="1:5">
      <c r="A13905">
        <v>19770525</v>
      </c>
      <c r="B13905">
        <v>-0.82</v>
      </c>
      <c r="C13905">
        <v>0.11</v>
      </c>
      <c r="D13905">
        <v>0.26</v>
      </c>
      <c r="E13905">
        <v>1.7999999999999999E-2</v>
      </c>
    </row>
    <row r="13906" spans="1:5">
      <c r="A13906">
        <v>19770526</v>
      </c>
      <c r="B13906">
        <v>0.16</v>
      </c>
      <c r="C13906">
        <v>-0.15</v>
      </c>
      <c r="D13906">
        <v>-0.17</v>
      </c>
      <c r="E13906">
        <v>1.7999999999999999E-2</v>
      </c>
    </row>
    <row r="13907" spans="1:5">
      <c r="A13907">
        <v>19770527</v>
      </c>
      <c r="B13907">
        <v>-0.64</v>
      </c>
      <c r="C13907">
        <v>0.4</v>
      </c>
      <c r="D13907">
        <v>0.15</v>
      </c>
      <c r="E13907">
        <v>1.7999999999999999E-2</v>
      </c>
    </row>
    <row r="13908" spans="1:5">
      <c r="A13908">
        <v>19770531</v>
      </c>
      <c r="B13908">
        <v>-0.24</v>
      </c>
      <c r="C13908">
        <v>-0.35</v>
      </c>
      <c r="D13908">
        <v>-0.03</v>
      </c>
      <c r="E13908">
        <v>1.7999999999999999E-2</v>
      </c>
    </row>
    <row r="13909" spans="1:5">
      <c r="A13909">
        <v>19770601</v>
      </c>
      <c r="B13909">
        <v>0.74</v>
      </c>
      <c r="C13909">
        <v>-0.27</v>
      </c>
      <c r="D13909">
        <v>-0.17</v>
      </c>
      <c r="E13909">
        <v>1.7999999999999999E-2</v>
      </c>
    </row>
    <row r="13910" spans="1:5">
      <c r="A13910">
        <v>19770602</v>
      </c>
      <c r="B13910">
        <v>-0.14000000000000001</v>
      </c>
      <c r="C13910">
        <v>0.06</v>
      </c>
      <c r="D13910">
        <v>0.31</v>
      </c>
      <c r="E13910">
        <v>1.7999999999999999E-2</v>
      </c>
    </row>
    <row r="13911" spans="1:5">
      <c r="A13911">
        <v>19770603</v>
      </c>
      <c r="B13911">
        <v>0.87</v>
      </c>
      <c r="C13911">
        <v>-0.18</v>
      </c>
      <c r="D13911">
        <v>-0.47</v>
      </c>
      <c r="E13911">
        <v>1.7999999999999999E-2</v>
      </c>
    </row>
    <row r="13912" spans="1:5">
      <c r="A13912">
        <v>19770606</v>
      </c>
      <c r="B13912">
        <v>-0.39</v>
      </c>
      <c r="C13912">
        <v>0.34</v>
      </c>
      <c r="D13912">
        <v>0.09</v>
      </c>
      <c r="E13912">
        <v>1.7999999999999999E-2</v>
      </c>
    </row>
    <row r="13913" spans="1:5">
      <c r="A13913">
        <v>19770607</v>
      </c>
      <c r="B13913">
        <v>0.44</v>
      </c>
      <c r="C13913">
        <v>-0.23</v>
      </c>
      <c r="D13913">
        <v>0.02</v>
      </c>
      <c r="E13913">
        <v>1.7999999999999999E-2</v>
      </c>
    </row>
    <row r="13914" spans="1:5">
      <c r="A13914">
        <v>19770608</v>
      </c>
      <c r="B13914">
        <v>0.51</v>
      </c>
      <c r="C13914">
        <v>-0.11</v>
      </c>
      <c r="D13914">
        <v>0.12</v>
      </c>
      <c r="E13914">
        <v>1.7999999999999999E-2</v>
      </c>
    </row>
    <row r="13915" spans="1:5">
      <c r="A13915">
        <v>19770609</v>
      </c>
      <c r="B13915">
        <v>-0.03</v>
      </c>
      <c r="C13915">
        <v>0.38</v>
      </c>
      <c r="D13915">
        <v>-0.18</v>
      </c>
      <c r="E13915">
        <v>1.7999999999999999E-2</v>
      </c>
    </row>
    <row r="13916" spans="1:5">
      <c r="A13916">
        <v>19770610</v>
      </c>
      <c r="B13916">
        <v>0.28999999999999998</v>
      </c>
      <c r="C13916">
        <v>0.27</v>
      </c>
      <c r="D13916">
        <v>-0.01</v>
      </c>
      <c r="E13916">
        <v>1.7999999999999999E-2</v>
      </c>
    </row>
    <row r="13917" spans="1:5">
      <c r="A13917">
        <v>19770613</v>
      </c>
      <c r="B13917">
        <v>0.32</v>
      </c>
      <c r="C13917">
        <v>-0.12</v>
      </c>
      <c r="D13917">
        <v>-0.19</v>
      </c>
      <c r="E13917">
        <v>1.7999999999999999E-2</v>
      </c>
    </row>
    <row r="13918" spans="1:5">
      <c r="A13918">
        <v>19770614</v>
      </c>
      <c r="B13918">
        <v>0.99</v>
      </c>
      <c r="C13918">
        <v>-0.47</v>
      </c>
      <c r="D13918">
        <v>-0.2</v>
      </c>
      <c r="E13918">
        <v>1.7999999999999999E-2</v>
      </c>
    </row>
    <row r="13919" spans="1:5">
      <c r="A13919">
        <v>19770615</v>
      </c>
      <c r="B13919">
        <v>-0.2</v>
      </c>
      <c r="C13919">
        <v>0.26</v>
      </c>
      <c r="D13919">
        <v>7.0000000000000007E-2</v>
      </c>
      <c r="E13919">
        <v>1.7999999999999999E-2</v>
      </c>
    </row>
    <row r="13920" spans="1:5">
      <c r="A13920">
        <v>19770616</v>
      </c>
      <c r="B13920">
        <v>0.28999999999999998</v>
      </c>
      <c r="C13920">
        <v>0.1</v>
      </c>
      <c r="D13920">
        <v>-0.25</v>
      </c>
      <c r="E13920">
        <v>1.7999999999999999E-2</v>
      </c>
    </row>
    <row r="13921" spans="1:5">
      <c r="A13921">
        <v>19770617</v>
      </c>
      <c r="B13921">
        <v>0.15</v>
      </c>
      <c r="C13921">
        <v>0.28000000000000003</v>
      </c>
      <c r="D13921">
        <v>-0.15</v>
      </c>
      <c r="E13921">
        <v>1.7999999999999999E-2</v>
      </c>
    </row>
    <row r="13922" spans="1:5">
      <c r="A13922">
        <v>19770620</v>
      </c>
      <c r="B13922">
        <v>0.43</v>
      </c>
      <c r="C13922">
        <v>-0.11</v>
      </c>
      <c r="D13922">
        <v>-0.05</v>
      </c>
      <c r="E13922">
        <v>1.7999999999999999E-2</v>
      </c>
    </row>
    <row r="13923" spans="1:5">
      <c r="A13923">
        <v>19770621</v>
      </c>
      <c r="B13923">
        <v>0.32</v>
      </c>
      <c r="C13923">
        <v>-0.19</v>
      </c>
      <c r="D13923">
        <v>0.14000000000000001</v>
      </c>
      <c r="E13923">
        <v>1.7999999999999999E-2</v>
      </c>
    </row>
    <row r="13924" spans="1:5">
      <c r="A13924">
        <v>19770622</v>
      </c>
      <c r="B13924">
        <v>-0.2</v>
      </c>
      <c r="C13924">
        <v>0.24</v>
      </c>
      <c r="D13924">
        <v>0.15</v>
      </c>
      <c r="E13924">
        <v>1.7999999999999999E-2</v>
      </c>
    </row>
    <row r="13925" spans="1:5">
      <c r="A13925">
        <v>19770623</v>
      </c>
      <c r="B13925">
        <v>0.22</v>
      </c>
      <c r="C13925">
        <v>0.35</v>
      </c>
      <c r="D13925">
        <v>0.11</v>
      </c>
      <c r="E13925">
        <v>1.7999999999999999E-2</v>
      </c>
    </row>
    <row r="13926" spans="1:5">
      <c r="A13926">
        <v>19770624</v>
      </c>
      <c r="B13926">
        <v>0.56000000000000005</v>
      </c>
      <c r="C13926">
        <v>0.22</v>
      </c>
      <c r="D13926">
        <v>-0.09</v>
      </c>
      <c r="E13926">
        <v>1.7999999999999999E-2</v>
      </c>
    </row>
    <row r="13927" spans="1:5">
      <c r="A13927">
        <v>19770627</v>
      </c>
      <c r="B13927">
        <v>-0.1</v>
      </c>
      <c r="C13927">
        <v>0.3</v>
      </c>
      <c r="D13927">
        <v>-0.03</v>
      </c>
      <c r="E13927">
        <v>1.7999999999999999E-2</v>
      </c>
    </row>
    <row r="13928" spans="1:5">
      <c r="A13928">
        <v>19770628</v>
      </c>
      <c r="B13928">
        <v>-0.72</v>
      </c>
      <c r="C13928">
        <v>0.4</v>
      </c>
      <c r="D13928">
        <v>0.15</v>
      </c>
      <c r="E13928">
        <v>1.7999999999999999E-2</v>
      </c>
    </row>
    <row r="13929" spans="1:5">
      <c r="A13929">
        <v>19770629</v>
      </c>
      <c r="B13929">
        <v>-7.0000000000000007E-2</v>
      </c>
      <c r="C13929">
        <v>0.17</v>
      </c>
      <c r="D13929">
        <v>0.05</v>
      </c>
      <c r="E13929">
        <v>1.7999999999999999E-2</v>
      </c>
    </row>
    <row r="13930" spans="1:5">
      <c r="A13930">
        <v>19770630</v>
      </c>
      <c r="B13930">
        <v>0.35</v>
      </c>
      <c r="C13930">
        <v>0.26</v>
      </c>
      <c r="D13930">
        <v>7.0000000000000007E-2</v>
      </c>
      <c r="E13930">
        <v>1.7999999999999999E-2</v>
      </c>
    </row>
    <row r="13931" spans="1:5">
      <c r="A13931">
        <v>19770701</v>
      </c>
      <c r="B13931">
        <v>-0.26</v>
      </c>
      <c r="C13931">
        <v>0.51</v>
      </c>
      <c r="D13931">
        <v>0.2</v>
      </c>
      <c r="E13931">
        <v>2.1999999999999999E-2</v>
      </c>
    </row>
    <row r="13932" spans="1:5">
      <c r="A13932">
        <v>19770705</v>
      </c>
      <c r="B13932">
        <v>0.01</v>
      </c>
      <c r="C13932">
        <v>0.19</v>
      </c>
      <c r="D13932">
        <v>-0.1</v>
      </c>
      <c r="E13932">
        <v>2.1999999999999999E-2</v>
      </c>
    </row>
    <row r="13933" spans="1:5">
      <c r="A13933">
        <v>19770706</v>
      </c>
      <c r="B13933">
        <v>-0.45</v>
      </c>
      <c r="C13933">
        <v>0.32</v>
      </c>
      <c r="D13933">
        <v>7.0000000000000007E-2</v>
      </c>
      <c r="E13933">
        <v>2.1999999999999999E-2</v>
      </c>
    </row>
    <row r="13934" spans="1:5">
      <c r="A13934">
        <v>19770707</v>
      </c>
      <c r="B13934">
        <v>0.31</v>
      </c>
      <c r="C13934">
        <v>0.01</v>
      </c>
      <c r="D13934">
        <v>-0.18</v>
      </c>
      <c r="E13934">
        <v>2.1999999999999999E-2</v>
      </c>
    </row>
    <row r="13935" spans="1:5">
      <c r="A13935">
        <v>19770708</v>
      </c>
      <c r="B13935">
        <v>-0.01</v>
      </c>
      <c r="C13935">
        <v>0.42</v>
      </c>
      <c r="D13935">
        <v>0.23</v>
      </c>
      <c r="E13935">
        <v>2.1999999999999999E-2</v>
      </c>
    </row>
    <row r="13936" spans="1:5">
      <c r="A13936">
        <v>19770711</v>
      </c>
      <c r="B13936">
        <v>-0.26</v>
      </c>
      <c r="C13936">
        <v>0.15</v>
      </c>
      <c r="D13936">
        <v>0.25</v>
      </c>
      <c r="E13936">
        <v>2.1999999999999999E-2</v>
      </c>
    </row>
    <row r="13937" spans="1:5">
      <c r="A13937">
        <v>19770712</v>
      </c>
      <c r="B13937">
        <v>-0.1</v>
      </c>
      <c r="C13937">
        <v>0.09</v>
      </c>
      <c r="D13937">
        <v>0.1</v>
      </c>
      <c r="E13937">
        <v>2.1999999999999999E-2</v>
      </c>
    </row>
    <row r="13938" spans="1:5">
      <c r="A13938">
        <v>19770713</v>
      </c>
      <c r="B13938">
        <v>0.16</v>
      </c>
      <c r="C13938">
        <v>0.06</v>
      </c>
      <c r="D13938">
        <v>-0.18</v>
      </c>
      <c r="E13938">
        <v>2.1999999999999999E-2</v>
      </c>
    </row>
    <row r="13939" spans="1:5">
      <c r="A13939">
        <v>19770715</v>
      </c>
      <c r="B13939">
        <v>0.6</v>
      </c>
      <c r="C13939">
        <v>-0.02</v>
      </c>
      <c r="D13939">
        <v>-0.57999999999999996</v>
      </c>
      <c r="E13939">
        <v>2.1999999999999999E-2</v>
      </c>
    </row>
    <row r="13940" spans="1:5">
      <c r="A13940">
        <v>19770718</v>
      </c>
      <c r="B13940">
        <v>0.62</v>
      </c>
      <c r="C13940">
        <v>-0.18</v>
      </c>
      <c r="D13940">
        <v>-0.26</v>
      </c>
      <c r="E13940">
        <v>2.1999999999999999E-2</v>
      </c>
    </row>
    <row r="13941" spans="1:5">
      <c r="A13941">
        <v>19770719</v>
      </c>
      <c r="B13941">
        <v>0.62</v>
      </c>
      <c r="C13941">
        <v>-0.08</v>
      </c>
      <c r="D13941">
        <v>-0.18</v>
      </c>
      <c r="E13941">
        <v>2.1999999999999999E-2</v>
      </c>
    </row>
    <row r="13942" spans="1:5">
      <c r="A13942">
        <v>19770720</v>
      </c>
      <c r="B13942">
        <v>-0.03</v>
      </c>
      <c r="C13942">
        <v>-0.02</v>
      </c>
      <c r="D13942">
        <v>7.0000000000000007E-2</v>
      </c>
      <c r="E13942">
        <v>2.1999999999999999E-2</v>
      </c>
    </row>
    <row r="13943" spans="1:5">
      <c r="A13943">
        <v>19770721</v>
      </c>
      <c r="B13943">
        <v>-0.11</v>
      </c>
      <c r="C13943">
        <v>0.18</v>
      </c>
      <c r="D13943">
        <v>0</v>
      </c>
      <c r="E13943">
        <v>2.1999999999999999E-2</v>
      </c>
    </row>
    <row r="13944" spans="1:5">
      <c r="A13944">
        <v>19770722</v>
      </c>
      <c r="B13944">
        <v>7.0000000000000007E-2</v>
      </c>
      <c r="C13944">
        <v>0.21</v>
      </c>
      <c r="D13944">
        <v>0.05</v>
      </c>
      <c r="E13944">
        <v>2.1999999999999999E-2</v>
      </c>
    </row>
    <row r="13945" spans="1:5">
      <c r="A13945">
        <v>19770725</v>
      </c>
      <c r="B13945">
        <v>-0.67</v>
      </c>
      <c r="C13945">
        <v>0.4</v>
      </c>
      <c r="D13945">
        <v>-0.11</v>
      </c>
      <c r="E13945">
        <v>2.1999999999999999E-2</v>
      </c>
    </row>
    <row r="13946" spans="1:5">
      <c r="A13946">
        <v>19770726</v>
      </c>
      <c r="B13946">
        <v>-0.53</v>
      </c>
      <c r="C13946">
        <v>0.1</v>
      </c>
      <c r="D13946">
        <v>7.0000000000000007E-2</v>
      </c>
      <c r="E13946">
        <v>2.1999999999999999E-2</v>
      </c>
    </row>
    <row r="13947" spans="1:5">
      <c r="A13947">
        <v>19770727</v>
      </c>
      <c r="B13947">
        <v>-1.6</v>
      </c>
      <c r="C13947">
        <v>0.06</v>
      </c>
      <c r="D13947">
        <v>0.17</v>
      </c>
      <c r="E13947">
        <v>2.1999999999999999E-2</v>
      </c>
    </row>
    <row r="13948" spans="1:5">
      <c r="A13948">
        <v>19770728</v>
      </c>
      <c r="B13948">
        <v>-0.05</v>
      </c>
      <c r="C13948">
        <v>-0.18</v>
      </c>
      <c r="D13948">
        <v>-0.27</v>
      </c>
      <c r="E13948">
        <v>2.1999999999999999E-2</v>
      </c>
    </row>
    <row r="13949" spans="1:5">
      <c r="A13949">
        <v>19770729</v>
      </c>
      <c r="B13949">
        <v>-0.02</v>
      </c>
      <c r="C13949">
        <v>-0.15</v>
      </c>
      <c r="D13949">
        <v>-7.0000000000000007E-2</v>
      </c>
      <c r="E13949">
        <v>2.1999999999999999E-2</v>
      </c>
    </row>
    <row r="13950" spans="1:5">
      <c r="A13950">
        <v>19770801</v>
      </c>
      <c r="B13950">
        <v>0.35</v>
      </c>
      <c r="C13950">
        <v>-0.2</v>
      </c>
      <c r="D13950">
        <v>-0.01</v>
      </c>
      <c r="E13950">
        <v>1.9E-2</v>
      </c>
    </row>
    <row r="13951" spans="1:5">
      <c r="A13951">
        <v>19770802</v>
      </c>
      <c r="B13951">
        <v>-0.61</v>
      </c>
      <c r="C13951">
        <v>0.18</v>
      </c>
      <c r="D13951">
        <v>-0.03</v>
      </c>
      <c r="E13951">
        <v>1.9E-2</v>
      </c>
    </row>
    <row r="13952" spans="1:5">
      <c r="A13952">
        <v>19770803</v>
      </c>
      <c r="B13952">
        <v>-0.22</v>
      </c>
      <c r="C13952">
        <v>-0.19</v>
      </c>
      <c r="D13952">
        <v>-0.08</v>
      </c>
      <c r="E13952">
        <v>1.9E-2</v>
      </c>
    </row>
    <row r="13953" spans="1:5">
      <c r="A13953">
        <v>19770804</v>
      </c>
      <c r="B13953">
        <v>0.49</v>
      </c>
      <c r="C13953">
        <v>0.13</v>
      </c>
      <c r="D13953">
        <v>-0.41</v>
      </c>
      <c r="E13953">
        <v>1.9E-2</v>
      </c>
    </row>
    <row r="13954" spans="1:5">
      <c r="A13954">
        <v>19770805</v>
      </c>
      <c r="B13954">
        <v>0.01</v>
      </c>
      <c r="C13954">
        <v>0.33</v>
      </c>
      <c r="D13954">
        <v>-0.17</v>
      </c>
      <c r="E13954">
        <v>1.9E-2</v>
      </c>
    </row>
    <row r="13955" spans="1:5">
      <c r="A13955">
        <v>19770808</v>
      </c>
      <c r="B13955">
        <v>-0.59</v>
      </c>
      <c r="C13955">
        <v>0.12</v>
      </c>
      <c r="D13955">
        <v>0.11</v>
      </c>
      <c r="E13955">
        <v>1.9E-2</v>
      </c>
    </row>
    <row r="13956" spans="1:5">
      <c r="A13956">
        <v>19770809</v>
      </c>
      <c r="B13956">
        <v>7.0000000000000007E-2</v>
      </c>
      <c r="C13956">
        <v>0.02</v>
      </c>
      <c r="D13956">
        <v>-0.23</v>
      </c>
      <c r="E13956">
        <v>1.9E-2</v>
      </c>
    </row>
    <row r="13957" spans="1:5">
      <c r="A13957">
        <v>19770810</v>
      </c>
      <c r="B13957">
        <v>0.7</v>
      </c>
      <c r="C13957">
        <v>-0.19</v>
      </c>
      <c r="D13957">
        <v>-0.31</v>
      </c>
      <c r="E13957">
        <v>1.9E-2</v>
      </c>
    </row>
    <row r="13958" spans="1:5">
      <c r="A13958">
        <v>19770811</v>
      </c>
      <c r="B13958">
        <v>-0.54</v>
      </c>
      <c r="C13958">
        <v>0.67</v>
      </c>
      <c r="D13958">
        <v>-0.22</v>
      </c>
      <c r="E13958">
        <v>1.9E-2</v>
      </c>
    </row>
    <row r="13959" spans="1:5">
      <c r="A13959">
        <v>19770812</v>
      </c>
      <c r="B13959">
        <v>-0.31</v>
      </c>
      <c r="C13959">
        <v>0.15</v>
      </c>
      <c r="D13959">
        <v>-0.19</v>
      </c>
      <c r="E13959">
        <v>1.9E-2</v>
      </c>
    </row>
    <row r="13960" spans="1:5">
      <c r="A13960">
        <v>19770815</v>
      </c>
      <c r="B13960">
        <v>0.21</v>
      </c>
      <c r="C13960">
        <v>-0.25</v>
      </c>
      <c r="D13960">
        <v>-0.34</v>
      </c>
      <c r="E13960">
        <v>1.9E-2</v>
      </c>
    </row>
    <row r="13961" spans="1:5">
      <c r="A13961">
        <v>19770816</v>
      </c>
      <c r="B13961">
        <v>-0.36</v>
      </c>
      <c r="C13961">
        <v>0.32</v>
      </c>
      <c r="D13961">
        <v>-0.04</v>
      </c>
      <c r="E13961">
        <v>1.9E-2</v>
      </c>
    </row>
    <row r="13962" spans="1:5">
      <c r="A13962">
        <v>19770817</v>
      </c>
      <c r="B13962">
        <v>-0.05</v>
      </c>
      <c r="C13962">
        <v>0.1</v>
      </c>
      <c r="D13962">
        <v>-0.44</v>
      </c>
      <c r="E13962">
        <v>1.9E-2</v>
      </c>
    </row>
    <row r="13963" spans="1:5">
      <c r="A13963">
        <v>19770818</v>
      </c>
      <c r="B13963">
        <v>0.01</v>
      </c>
      <c r="C13963">
        <v>0.15</v>
      </c>
      <c r="D13963">
        <v>-0.18</v>
      </c>
      <c r="E13963">
        <v>1.9E-2</v>
      </c>
    </row>
    <row r="13964" spans="1:5">
      <c r="A13964">
        <v>19770819</v>
      </c>
      <c r="B13964">
        <v>-0.23</v>
      </c>
      <c r="C13964">
        <v>0.32</v>
      </c>
      <c r="D13964">
        <v>-0.47</v>
      </c>
      <c r="E13964">
        <v>1.9E-2</v>
      </c>
    </row>
    <row r="13965" spans="1:5">
      <c r="A13965">
        <v>19770822</v>
      </c>
      <c r="B13965">
        <v>0.27</v>
      </c>
      <c r="C13965">
        <v>-0.11</v>
      </c>
      <c r="D13965">
        <v>-0.42</v>
      </c>
      <c r="E13965">
        <v>1.9E-2</v>
      </c>
    </row>
    <row r="13966" spans="1:5">
      <c r="A13966">
        <v>19770823</v>
      </c>
      <c r="B13966">
        <v>-0.15</v>
      </c>
      <c r="C13966">
        <v>0.12</v>
      </c>
      <c r="D13966">
        <v>0.31</v>
      </c>
      <c r="E13966">
        <v>1.9E-2</v>
      </c>
    </row>
    <row r="13967" spans="1:5">
      <c r="A13967">
        <v>19770824</v>
      </c>
      <c r="B13967">
        <v>-0.38</v>
      </c>
      <c r="C13967">
        <v>0.2</v>
      </c>
      <c r="D13967">
        <v>0.36</v>
      </c>
      <c r="E13967">
        <v>1.9E-2</v>
      </c>
    </row>
    <row r="13968" spans="1:5">
      <c r="A13968">
        <v>19770825</v>
      </c>
      <c r="B13968">
        <v>-0.91</v>
      </c>
      <c r="C13968">
        <v>0.28000000000000003</v>
      </c>
      <c r="D13968">
        <v>0.28000000000000003</v>
      </c>
      <c r="E13968">
        <v>1.9E-2</v>
      </c>
    </row>
    <row r="13969" spans="1:5">
      <c r="A13969">
        <v>19770826</v>
      </c>
      <c r="B13969">
        <v>-0.09</v>
      </c>
      <c r="C13969">
        <v>-0.13</v>
      </c>
      <c r="D13969">
        <v>-0.13</v>
      </c>
      <c r="E13969">
        <v>1.9E-2</v>
      </c>
    </row>
    <row r="13970" spans="1:5">
      <c r="A13970">
        <v>19770829</v>
      </c>
      <c r="B13970">
        <v>0.8</v>
      </c>
      <c r="C13970">
        <v>-0.25</v>
      </c>
      <c r="D13970">
        <v>-0.4</v>
      </c>
      <c r="E13970">
        <v>1.9E-2</v>
      </c>
    </row>
    <row r="13971" spans="1:5">
      <c r="A13971">
        <v>19770830</v>
      </c>
      <c r="B13971">
        <v>-0.47</v>
      </c>
      <c r="C13971">
        <v>0.11</v>
      </c>
      <c r="D13971">
        <v>0.3</v>
      </c>
      <c r="E13971">
        <v>1.9E-2</v>
      </c>
    </row>
    <row r="13972" spans="1:5">
      <c r="A13972">
        <v>19770831</v>
      </c>
      <c r="B13972">
        <v>0.24</v>
      </c>
      <c r="C13972">
        <v>-0.28000000000000003</v>
      </c>
      <c r="D13972">
        <v>-0.18</v>
      </c>
      <c r="E13972">
        <v>1.9E-2</v>
      </c>
    </row>
    <row r="13973" spans="1:5">
      <c r="A13973">
        <v>19770901</v>
      </c>
      <c r="B13973">
        <v>0.14000000000000001</v>
      </c>
      <c r="C13973">
        <v>0.33</v>
      </c>
      <c r="D13973">
        <v>0.18</v>
      </c>
      <c r="E13973">
        <v>2.1000000000000001E-2</v>
      </c>
    </row>
    <row r="13974" spans="1:5">
      <c r="A13974">
        <v>19770902</v>
      </c>
      <c r="B13974">
        <v>0.63</v>
      </c>
      <c r="C13974">
        <v>-0.03</v>
      </c>
      <c r="D13974">
        <v>-0.09</v>
      </c>
      <c r="E13974">
        <v>2.1000000000000001E-2</v>
      </c>
    </row>
    <row r="13975" spans="1:5">
      <c r="A13975">
        <v>19770906</v>
      </c>
      <c r="B13975">
        <v>0.17</v>
      </c>
      <c r="C13975">
        <v>-0.16</v>
      </c>
      <c r="D13975">
        <v>-0.01</v>
      </c>
      <c r="E13975">
        <v>2.1000000000000001E-2</v>
      </c>
    </row>
    <row r="13976" spans="1:5">
      <c r="A13976">
        <v>19770907</v>
      </c>
      <c r="B13976">
        <v>0.26</v>
      </c>
      <c r="C13976">
        <v>7.0000000000000007E-2</v>
      </c>
      <c r="D13976">
        <v>-0.17</v>
      </c>
      <c r="E13976">
        <v>2.1000000000000001E-2</v>
      </c>
    </row>
    <row r="13977" spans="1:5">
      <c r="A13977">
        <v>19770908</v>
      </c>
      <c r="B13977">
        <v>-0.63</v>
      </c>
      <c r="C13977">
        <v>0.42</v>
      </c>
      <c r="D13977">
        <v>0.34</v>
      </c>
      <c r="E13977">
        <v>2.1000000000000001E-2</v>
      </c>
    </row>
    <row r="13978" spans="1:5">
      <c r="A13978">
        <v>19770909</v>
      </c>
      <c r="B13978">
        <v>-0.85</v>
      </c>
      <c r="C13978">
        <v>0.41</v>
      </c>
      <c r="D13978">
        <v>0.13</v>
      </c>
      <c r="E13978">
        <v>2.1000000000000001E-2</v>
      </c>
    </row>
    <row r="13979" spans="1:5">
      <c r="A13979">
        <v>19770912</v>
      </c>
      <c r="B13979">
        <v>-0.31</v>
      </c>
      <c r="C13979">
        <v>0.06</v>
      </c>
      <c r="D13979">
        <v>-0.18</v>
      </c>
      <c r="E13979">
        <v>2.1000000000000001E-2</v>
      </c>
    </row>
    <row r="13980" spans="1:5">
      <c r="A13980">
        <v>19770913</v>
      </c>
      <c r="B13980">
        <v>0</v>
      </c>
      <c r="C13980">
        <v>0</v>
      </c>
      <c r="D13980">
        <v>-0.24</v>
      </c>
      <c r="E13980">
        <v>2.1000000000000001E-2</v>
      </c>
    </row>
    <row r="13981" spans="1:5">
      <c r="A13981">
        <v>19770914</v>
      </c>
      <c r="B13981">
        <v>0.36</v>
      </c>
      <c r="C13981">
        <v>-0.08</v>
      </c>
      <c r="D13981">
        <v>-0.19</v>
      </c>
      <c r="E13981">
        <v>2.1000000000000001E-2</v>
      </c>
    </row>
    <row r="13982" spans="1:5">
      <c r="A13982">
        <v>19770915</v>
      </c>
      <c r="B13982">
        <v>0.31</v>
      </c>
      <c r="C13982">
        <v>-0.03</v>
      </c>
      <c r="D13982">
        <v>-0.02</v>
      </c>
      <c r="E13982">
        <v>2.1000000000000001E-2</v>
      </c>
    </row>
    <row r="13983" spans="1:5">
      <c r="A13983">
        <v>19770916</v>
      </c>
      <c r="B13983">
        <v>-0.3</v>
      </c>
      <c r="C13983">
        <v>0.34</v>
      </c>
      <c r="D13983">
        <v>0.06</v>
      </c>
      <c r="E13983">
        <v>2.1000000000000001E-2</v>
      </c>
    </row>
    <row r="13984" spans="1:5">
      <c r="A13984">
        <v>19770919</v>
      </c>
      <c r="B13984">
        <v>-0.59</v>
      </c>
      <c r="C13984">
        <v>0.1</v>
      </c>
      <c r="D13984">
        <v>0.3</v>
      </c>
      <c r="E13984">
        <v>2.1000000000000001E-2</v>
      </c>
    </row>
    <row r="13985" spans="1:5">
      <c r="A13985">
        <v>19770920</v>
      </c>
      <c r="B13985">
        <v>0.01</v>
      </c>
      <c r="C13985">
        <v>-0.01</v>
      </c>
      <c r="D13985">
        <v>-0.15</v>
      </c>
      <c r="E13985">
        <v>2.1000000000000001E-2</v>
      </c>
    </row>
    <row r="13986" spans="1:5">
      <c r="A13986">
        <v>19770921</v>
      </c>
      <c r="B13986">
        <v>-0.75</v>
      </c>
      <c r="C13986">
        <v>0.15</v>
      </c>
      <c r="D13986">
        <v>0.3</v>
      </c>
      <c r="E13986">
        <v>2.1000000000000001E-2</v>
      </c>
    </row>
    <row r="13987" spans="1:5">
      <c r="A13987">
        <v>19770922</v>
      </c>
      <c r="B13987">
        <v>-0.06</v>
      </c>
      <c r="C13987">
        <v>-0.12</v>
      </c>
      <c r="D13987">
        <v>-0.03</v>
      </c>
      <c r="E13987">
        <v>2.1000000000000001E-2</v>
      </c>
    </row>
    <row r="13988" spans="1:5">
      <c r="A13988">
        <v>19770923</v>
      </c>
      <c r="B13988">
        <v>-0.02</v>
      </c>
      <c r="C13988">
        <v>0.24</v>
      </c>
      <c r="D13988">
        <v>-0.06</v>
      </c>
      <c r="E13988">
        <v>2.1000000000000001E-2</v>
      </c>
    </row>
    <row r="13989" spans="1:5">
      <c r="A13989">
        <v>19770926</v>
      </c>
      <c r="B13989">
        <v>0.25</v>
      </c>
      <c r="C13989">
        <v>-0.16</v>
      </c>
      <c r="D13989">
        <v>-0.28999999999999998</v>
      </c>
      <c r="E13989">
        <v>2.1000000000000001E-2</v>
      </c>
    </row>
    <row r="13990" spans="1:5">
      <c r="A13990">
        <v>19770927</v>
      </c>
      <c r="B13990">
        <v>-0.14000000000000001</v>
      </c>
      <c r="C13990">
        <v>0.12</v>
      </c>
      <c r="D13990">
        <v>-0.12</v>
      </c>
      <c r="E13990">
        <v>2.1000000000000001E-2</v>
      </c>
    </row>
    <row r="13991" spans="1:5">
      <c r="A13991">
        <v>19770928</v>
      </c>
      <c r="B13991">
        <v>0.04</v>
      </c>
      <c r="C13991">
        <v>0.09</v>
      </c>
      <c r="D13991">
        <v>-0.12</v>
      </c>
      <c r="E13991">
        <v>2.1000000000000001E-2</v>
      </c>
    </row>
    <row r="13992" spans="1:5">
      <c r="A13992">
        <v>19770929</v>
      </c>
      <c r="B13992">
        <v>0.52</v>
      </c>
      <c r="C13992">
        <v>-0.2</v>
      </c>
      <c r="D13992">
        <v>0.08</v>
      </c>
      <c r="E13992">
        <v>2.1000000000000001E-2</v>
      </c>
    </row>
    <row r="13993" spans="1:5">
      <c r="A13993">
        <v>19770930</v>
      </c>
      <c r="B13993">
        <v>0.69</v>
      </c>
      <c r="C13993">
        <v>-7.0000000000000007E-2</v>
      </c>
      <c r="D13993">
        <v>-0.01</v>
      </c>
      <c r="E13993">
        <v>2.1000000000000001E-2</v>
      </c>
    </row>
    <row r="13994" spans="1:5">
      <c r="A13994">
        <v>19771003</v>
      </c>
      <c r="B13994">
        <v>0.28000000000000003</v>
      </c>
      <c r="C13994">
        <v>0</v>
      </c>
      <c r="D13994">
        <v>0.1</v>
      </c>
      <c r="E13994">
        <v>2.3E-2</v>
      </c>
    </row>
    <row r="13995" spans="1:5">
      <c r="A13995">
        <v>19771004</v>
      </c>
      <c r="B13995">
        <v>-0.61</v>
      </c>
      <c r="C13995">
        <v>0.28000000000000003</v>
      </c>
      <c r="D13995">
        <v>0.42</v>
      </c>
      <c r="E13995">
        <v>2.3E-2</v>
      </c>
    </row>
    <row r="13996" spans="1:5">
      <c r="A13996">
        <v>19771005</v>
      </c>
      <c r="B13996">
        <v>-0.36</v>
      </c>
      <c r="C13996">
        <v>0.18</v>
      </c>
      <c r="D13996">
        <v>-0.02</v>
      </c>
      <c r="E13996">
        <v>2.3E-2</v>
      </c>
    </row>
    <row r="13997" spans="1:5">
      <c r="A13997">
        <v>19771006</v>
      </c>
      <c r="B13997">
        <v>0.36</v>
      </c>
      <c r="C13997">
        <v>-7.0000000000000007E-2</v>
      </c>
      <c r="D13997">
        <v>0.12</v>
      </c>
      <c r="E13997">
        <v>2.3E-2</v>
      </c>
    </row>
    <row r="13998" spans="1:5">
      <c r="A13998">
        <v>19771007</v>
      </c>
      <c r="B13998">
        <v>-0.01</v>
      </c>
      <c r="C13998">
        <v>0.31</v>
      </c>
      <c r="D13998">
        <v>-0.06</v>
      </c>
      <c r="E13998">
        <v>2.3E-2</v>
      </c>
    </row>
    <row r="13999" spans="1:5">
      <c r="A13999">
        <v>19771010</v>
      </c>
      <c r="B13999">
        <v>-0.17</v>
      </c>
      <c r="C13999">
        <v>0.15</v>
      </c>
      <c r="D13999">
        <v>0.04</v>
      </c>
      <c r="E13999">
        <v>2.3E-2</v>
      </c>
    </row>
    <row r="14000" spans="1:5">
      <c r="A14000">
        <v>19771011</v>
      </c>
      <c r="B14000">
        <v>-0.77</v>
      </c>
      <c r="C14000">
        <v>0.33</v>
      </c>
      <c r="D14000">
        <v>0.3</v>
      </c>
      <c r="E14000">
        <v>2.3E-2</v>
      </c>
    </row>
    <row r="14001" spans="1:5">
      <c r="A14001">
        <v>19771012</v>
      </c>
      <c r="B14001">
        <v>-1.1299999999999999</v>
      </c>
      <c r="C14001">
        <v>-0.21</v>
      </c>
      <c r="D14001">
        <v>0.13</v>
      </c>
      <c r="E14001">
        <v>2.3E-2</v>
      </c>
    </row>
    <row r="14002" spans="1:5">
      <c r="A14002">
        <v>19771013</v>
      </c>
      <c r="B14002">
        <v>-0.69</v>
      </c>
      <c r="C14002">
        <v>-0.2</v>
      </c>
      <c r="D14002">
        <v>-0.19</v>
      </c>
      <c r="E14002">
        <v>2.3E-2</v>
      </c>
    </row>
    <row r="14003" spans="1:5">
      <c r="A14003">
        <v>19771014</v>
      </c>
      <c r="B14003">
        <v>0.03</v>
      </c>
      <c r="C14003">
        <v>0.02</v>
      </c>
      <c r="D14003">
        <v>0.1</v>
      </c>
      <c r="E14003">
        <v>2.3E-2</v>
      </c>
    </row>
    <row r="14004" spans="1:5">
      <c r="A14004">
        <v>19771017</v>
      </c>
      <c r="B14004">
        <v>-0.11</v>
      </c>
      <c r="C14004">
        <v>-0.01</v>
      </c>
      <c r="D14004">
        <v>-0.15</v>
      </c>
      <c r="E14004">
        <v>2.3E-2</v>
      </c>
    </row>
    <row r="14005" spans="1:5">
      <c r="A14005">
        <v>19771018</v>
      </c>
      <c r="B14005">
        <v>-0.02</v>
      </c>
      <c r="C14005">
        <v>0.21</v>
      </c>
      <c r="D14005">
        <v>0.18</v>
      </c>
      <c r="E14005">
        <v>2.3E-2</v>
      </c>
    </row>
    <row r="14006" spans="1:5">
      <c r="A14006">
        <v>19771019</v>
      </c>
      <c r="B14006">
        <v>-1.05</v>
      </c>
      <c r="C14006">
        <v>0.32</v>
      </c>
      <c r="D14006">
        <v>0.47</v>
      </c>
      <c r="E14006">
        <v>2.3E-2</v>
      </c>
    </row>
    <row r="14007" spans="1:5">
      <c r="A14007">
        <v>19771020</v>
      </c>
      <c r="B14007">
        <v>0.19</v>
      </c>
      <c r="C14007">
        <v>-0.27</v>
      </c>
      <c r="D14007">
        <v>-7.0000000000000007E-2</v>
      </c>
      <c r="E14007">
        <v>2.3E-2</v>
      </c>
    </row>
    <row r="14008" spans="1:5">
      <c r="A14008">
        <v>19771021</v>
      </c>
      <c r="B14008">
        <v>-0.23</v>
      </c>
      <c r="C14008">
        <v>0.3</v>
      </c>
      <c r="D14008">
        <v>0.08</v>
      </c>
      <c r="E14008">
        <v>2.3E-2</v>
      </c>
    </row>
    <row r="14009" spans="1:5">
      <c r="A14009">
        <v>19771024</v>
      </c>
      <c r="B14009">
        <v>-0.79</v>
      </c>
      <c r="C14009">
        <v>0.1</v>
      </c>
      <c r="D14009">
        <v>0.24</v>
      </c>
      <c r="E14009">
        <v>2.3E-2</v>
      </c>
    </row>
    <row r="14010" spans="1:5">
      <c r="A14010">
        <v>19771025</v>
      </c>
      <c r="B14010">
        <v>-0.83</v>
      </c>
      <c r="C14010">
        <v>-0.33</v>
      </c>
      <c r="D14010">
        <v>7.0000000000000007E-2</v>
      </c>
      <c r="E14010">
        <v>2.3E-2</v>
      </c>
    </row>
    <row r="14011" spans="1:5">
      <c r="A14011">
        <v>19771026</v>
      </c>
      <c r="B14011">
        <v>0.98</v>
      </c>
      <c r="C14011">
        <v>-0.45</v>
      </c>
      <c r="D14011">
        <v>-0.26</v>
      </c>
      <c r="E14011">
        <v>2.3E-2</v>
      </c>
    </row>
    <row r="14012" spans="1:5">
      <c r="A14012">
        <v>19771027</v>
      </c>
      <c r="B14012">
        <v>0.36</v>
      </c>
      <c r="C14012">
        <v>0.09</v>
      </c>
      <c r="D14012">
        <v>-0.05</v>
      </c>
      <c r="E14012">
        <v>2.3E-2</v>
      </c>
    </row>
    <row r="14013" spans="1:5">
      <c r="A14013">
        <v>19771028</v>
      </c>
      <c r="B14013">
        <v>0.33</v>
      </c>
      <c r="C14013">
        <v>0.19</v>
      </c>
      <c r="D14013">
        <v>-0.05</v>
      </c>
      <c r="E14013">
        <v>2.3E-2</v>
      </c>
    </row>
    <row r="14014" spans="1:5">
      <c r="A14014">
        <v>19771031</v>
      </c>
      <c r="B14014">
        <v>-0.19</v>
      </c>
      <c r="C14014">
        <v>0.27</v>
      </c>
      <c r="D14014">
        <v>0.2</v>
      </c>
      <c r="E14014">
        <v>2.3E-2</v>
      </c>
    </row>
    <row r="14015" spans="1:5">
      <c r="A14015">
        <v>19771101</v>
      </c>
      <c r="B14015">
        <v>-0.98</v>
      </c>
      <c r="C14015">
        <v>0.19</v>
      </c>
      <c r="D14015">
        <v>0.44</v>
      </c>
      <c r="E14015">
        <v>2.4E-2</v>
      </c>
    </row>
    <row r="14016" spans="1:5">
      <c r="A14016">
        <v>19771102</v>
      </c>
      <c r="B14016">
        <v>-0.6</v>
      </c>
      <c r="C14016">
        <v>0.28999999999999998</v>
      </c>
      <c r="D14016">
        <v>0</v>
      </c>
      <c r="E14016">
        <v>2.4E-2</v>
      </c>
    </row>
    <row r="14017" spans="1:5">
      <c r="A14017">
        <v>19771103</v>
      </c>
      <c r="B14017">
        <v>0.14000000000000001</v>
      </c>
      <c r="C14017">
        <v>-0.03</v>
      </c>
      <c r="D14017">
        <v>-0.1</v>
      </c>
      <c r="E14017">
        <v>2.4E-2</v>
      </c>
    </row>
    <row r="14018" spans="1:5">
      <c r="A14018">
        <v>19771104</v>
      </c>
      <c r="B14018">
        <v>0.94</v>
      </c>
      <c r="C14018">
        <v>0.09</v>
      </c>
      <c r="D14018">
        <v>-7.0000000000000007E-2</v>
      </c>
      <c r="E14018">
        <v>2.4E-2</v>
      </c>
    </row>
    <row r="14019" spans="1:5">
      <c r="A14019">
        <v>19771107</v>
      </c>
      <c r="B14019">
        <v>0.81</v>
      </c>
      <c r="C14019">
        <v>-0.01</v>
      </c>
      <c r="D14019">
        <v>-0.18</v>
      </c>
      <c r="E14019">
        <v>2.4E-2</v>
      </c>
    </row>
    <row r="14020" spans="1:5">
      <c r="A14020">
        <v>19771108</v>
      </c>
      <c r="B14020">
        <v>0.19</v>
      </c>
      <c r="C14020">
        <v>0.17</v>
      </c>
      <c r="D14020">
        <v>0.17</v>
      </c>
      <c r="E14020">
        <v>2.4E-2</v>
      </c>
    </row>
    <row r="14021" spans="1:5">
      <c r="A14021">
        <v>19771109</v>
      </c>
      <c r="B14021">
        <v>0.5</v>
      </c>
      <c r="C14021">
        <v>0.15</v>
      </c>
      <c r="D14021">
        <v>-0.14000000000000001</v>
      </c>
      <c r="E14021">
        <v>2.4E-2</v>
      </c>
    </row>
    <row r="14022" spans="1:5">
      <c r="A14022">
        <v>19771110</v>
      </c>
      <c r="B14022">
        <v>1.91</v>
      </c>
      <c r="C14022">
        <v>-0.33</v>
      </c>
      <c r="D14022">
        <v>-0.55000000000000004</v>
      </c>
      <c r="E14022">
        <v>2.4E-2</v>
      </c>
    </row>
    <row r="14023" spans="1:5">
      <c r="A14023">
        <v>19771111</v>
      </c>
      <c r="B14023">
        <v>1.28</v>
      </c>
      <c r="C14023">
        <v>-0.34</v>
      </c>
      <c r="D14023">
        <v>-0.13</v>
      </c>
      <c r="E14023">
        <v>2.4E-2</v>
      </c>
    </row>
    <row r="14024" spans="1:5">
      <c r="A14024">
        <v>19771114</v>
      </c>
      <c r="B14024">
        <v>-0.5</v>
      </c>
      <c r="C14024">
        <v>0.41</v>
      </c>
      <c r="D14024">
        <v>0.27</v>
      </c>
      <c r="E14024">
        <v>2.4E-2</v>
      </c>
    </row>
    <row r="14025" spans="1:5">
      <c r="A14025">
        <v>19771115</v>
      </c>
      <c r="B14025">
        <v>0.65</v>
      </c>
      <c r="C14025">
        <v>0.09</v>
      </c>
      <c r="D14025">
        <v>-0.26</v>
      </c>
      <c r="E14025">
        <v>2.4E-2</v>
      </c>
    </row>
    <row r="14026" spans="1:5">
      <c r="A14026">
        <v>19771116</v>
      </c>
      <c r="B14026">
        <v>-0.33</v>
      </c>
      <c r="C14026">
        <v>0.5</v>
      </c>
      <c r="D14026">
        <v>0.1</v>
      </c>
      <c r="E14026">
        <v>2.4E-2</v>
      </c>
    </row>
    <row r="14027" spans="1:5">
      <c r="A14027">
        <v>19771117</v>
      </c>
      <c r="B14027">
        <v>-0.21</v>
      </c>
      <c r="C14027">
        <v>0.66</v>
      </c>
      <c r="D14027">
        <v>0.28000000000000003</v>
      </c>
      <c r="E14027">
        <v>2.4E-2</v>
      </c>
    </row>
    <row r="14028" spans="1:5">
      <c r="A14028">
        <v>19771118</v>
      </c>
      <c r="B14028">
        <v>0.25</v>
      </c>
      <c r="C14028">
        <v>0.32</v>
      </c>
      <c r="D14028">
        <v>-0.04</v>
      </c>
      <c r="E14028">
        <v>2.4E-2</v>
      </c>
    </row>
    <row r="14029" spans="1:5">
      <c r="A14029">
        <v>19771121</v>
      </c>
      <c r="B14029">
        <v>-0.08</v>
      </c>
      <c r="C14029">
        <v>0.19</v>
      </c>
      <c r="D14029">
        <v>-0.02</v>
      </c>
      <c r="E14029">
        <v>2.4E-2</v>
      </c>
    </row>
    <row r="14030" spans="1:5">
      <c r="A14030">
        <v>19771122</v>
      </c>
      <c r="B14030">
        <v>0.86</v>
      </c>
      <c r="C14030">
        <v>-0.19</v>
      </c>
      <c r="D14030">
        <v>-0.12</v>
      </c>
      <c r="E14030">
        <v>2.4E-2</v>
      </c>
    </row>
    <row r="14031" spans="1:5">
      <c r="A14031">
        <v>19771123</v>
      </c>
      <c r="B14031">
        <v>0.59</v>
      </c>
      <c r="C14031">
        <v>0.24</v>
      </c>
      <c r="D14031">
        <v>-7.0000000000000007E-2</v>
      </c>
      <c r="E14031">
        <v>2.4E-2</v>
      </c>
    </row>
    <row r="14032" spans="1:5">
      <c r="A14032">
        <v>19771125</v>
      </c>
      <c r="B14032">
        <v>0.32</v>
      </c>
      <c r="C14032">
        <v>0.26</v>
      </c>
      <c r="D14032">
        <v>-0.02</v>
      </c>
      <c r="E14032">
        <v>2.4E-2</v>
      </c>
    </row>
    <row r="14033" spans="1:5">
      <c r="A14033">
        <v>19771128</v>
      </c>
      <c r="B14033">
        <v>-0.54</v>
      </c>
      <c r="C14033">
        <v>0.32</v>
      </c>
      <c r="D14033">
        <v>0.23</v>
      </c>
      <c r="E14033">
        <v>2.4E-2</v>
      </c>
    </row>
    <row r="14034" spans="1:5">
      <c r="A14034">
        <v>19771129</v>
      </c>
      <c r="B14034">
        <v>-1.41</v>
      </c>
      <c r="C14034">
        <v>0.48</v>
      </c>
      <c r="D14034">
        <v>0.38</v>
      </c>
      <c r="E14034">
        <v>2.4E-2</v>
      </c>
    </row>
    <row r="14035" spans="1:5">
      <c r="A14035">
        <v>19771130</v>
      </c>
      <c r="B14035">
        <v>0.17</v>
      </c>
      <c r="C14035">
        <v>0</v>
      </c>
      <c r="D14035">
        <v>0.09</v>
      </c>
      <c r="E14035">
        <v>2.4E-2</v>
      </c>
    </row>
    <row r="14036" spans="1:5">
      <c r="A14036">
        <v>19771201</v>
      </c>
      <c r="B14036">
        <v>0.05</v>
      </c>
      <c r="C14036">
        <v>0.48</v>
      </c>
      <c r="D14036">
        <v>0.08</v>
      </c>
      <c r="E14036">
        <v>2.3E-2</v>
      </c>
    </row>
    <row r="14037" spans="1:5">
      <c r="A14037">
        <v>19771202</v>
      </c>
      <c r="B14037">
        <v>0.01</v>
      </c>
      <c r="C14037">
        <v>0.32</v>
      </c>
      <c r="D14037">
        <v>0.21</v>
      </c>
      <c r="E14037">
        <v>2.3E-2</v>
      </c>
    </row>
    <row r="14038" spans="1:5">
      <c r="A14038">
        <v>19771205</v>
      </c>
      <c r="B14038">
        <v>-0.36</v>
      </c>
      <c r="C14038">
        <v>0.3</v>
      </c>
      <c r="D14038">
        <v>7.0000000000000007E-2</v>
      </c>
      <c r="E14038">
        <v>2.3E-2</v>
      </c>
    </row>
    <row r="14039" spans="1:5">
      <c r="A14039">
        <v>19771206</v>
      </c>
      <c r="B14039">
        <v>-1.52</v>
      </c>
      <c r="C14039">
        <v>7.0000000000000007E-2</v>
      </c>
      <c r="D14039">
        <v>0.44</v>
      </c>
      <c r="E14039">
        <v>2.3E-2</v>
      </c>
    </row>
    <row r="14040" spans="1:5">
      <c r="A14040">
        <v>19771207</v>
      </c>
      <c r="B14040">
        <v>-0.14000000000000001</v>
      </c>
      <c r="C14040">
        <v>-0.04</v>
      </c>
      <c r="D14040">
        <v>0.01</v>
      </c>
      <c r="E14040">
        <v>2.3E-2</v>
      </c>
    </row>
    <row r="14041" spans="1:5">
      <c r="A14041">
        <v>19771208</v>
      </c>
      <c r="B14041">
        <v>0.2</v>
      </c>
      <c r="C14041">
        <v>0.13</v>
      </c>
      <c r="D14041">
        <v>-0.25</v>
      </c>
      <c r="E14041">
        <v>2.3E-2</v>
      </c>
    </row>
    <row r="14042" spans="1:5">
      <c r="A14042">
        <v>19771209</v>
      </c>
      <c r="B14042">
        <v>0.69</v>
      </c>
      <c r="C14042">
        <v>-0.08</v>
      </c>
      <c r="D14042">
        <v>0.01</v>
      </c>
      <c r="E14042">
        <v>2.3E-2</v>
      </c>
    </row>
    <row r="14043" spans="1:5">
      <c r="A14043">
        <v>19771212</v>
      </c>
      <c r="B14043">
        <v>0.04</v>
      </c>
      <c r="C14043">
        <v>-0.02</v>
      </c>
      <c r="D14043">
        <v>-0.05</v>
      </c>
      <c r="E14043">
        <v>2.3E-2</v>
      </c>
    </row>
    <row r="14044" spans="1:5">
      <c r="A14044">
        <v>19771213</v>
      </c>
      <c r="B14044">
        <v>-0.05</v>
      </c>
      <c r="C14044">
        <v>-0.06</v>
      </c>
      <c r="D14044">
        <v>-0.05</v>
      </c>
      <c r="E14044">
        <v>2.3E-2</v>
      </c>
    </row>
    <row r="14045" spans="1:5">
      <c r="A14045">
        <v>19771214</v>
      </c>
      <c r="B14045">
        <v>0.33</v>
      </c>
      <c r="C14045">
        <v>0.1</v>
      </c>
      <c r="D14045">
        <v>-0.31</v>
      </c>
      <c r="E14045">
        <v>2.3E-2</v>
      </c>
    </row>
    <row r="14046" spans="1:5">
      <c r="A14046">
        <v>19771215</v>
      </c>
      <c r="B14046">
        <v>-0.4</v>
      </c>
      <c r="C14046">
        <v>0.5</v>
      </c>
      <c r="D14046">
        <v>0.01</v>
      </c>
      <c r="E14046">
        <v>2.3E-2</v>
      </c>
    </row>
    <row r="14047" spans="1:5">
      <c r="A14047">
        <v>19771216</v>
      </c>
      <c r="B14047">
        <v>-0.11</v>
      </c>
      <c r="C14047">
        <v>0.18</v>
      </c>
      <c r="D14047">
        <v>0.15</v>
      </c>
      <c r="E14047">
        <v>2.3E-2</v>
      </c>
    </row>
    <row r="14048" spans="1:5">
      <c r="A14048">
        <v>19771219</v>
      </c>
      <c r="B14048">
        <v>-0.71</v>
      </c>
      <c r="C14048">
        <v>-0.12</v>
      </c>
      <c r="D14048">
        <v>0.38</v>
      </c>
      <c r="E14048">
        <v>2.3E-2</v>
      </c>
    </row>
    <row r="14049" spans="1:5">
      <c r="A14049">
        <v>19771220</v>
      </c>
      <c r="B14049">
        <v>-0.36</v>
      </c>
      <c r="C14049">
        <v>-0.32</v>
      </c>
      <c r="D14049">
        <v>-0.01</v>
      </c>
      <c r="E14049">
        <v>2.3E-2</v>
      </c>
    </row>
    <row r="14050" spans="1:5">
      <c r="A14050">
        <v>19771221</v>
      </c>
      <c r="B14050">
        <v>0.57999999999999996</v>
      </c>
      <c r="C14050">
        <v>-7.0000000000000007E-2</v>
      </c>
      <c r="D14050">
        <v>-0.45</v>
      </c>
      <c r="E14050">
        <v>2.3E-2</v>
      </c>
    </row>
    <row r="14051" spans="1:5">
      <c r="A14051">
        <v>19771222</v>
      </c>
      <c r="B14051">
        <v>0.66</v>
      </c>
      <c r="C14051">
        <v>-0.11</v>
      </c>
      <c r="D14051">
        <v>-0.25</v>
      </c>
      <c r="E14051">
        <v>2.3E-2</v>
      </c>
    </row>
    <row r="14052" spans="1:5">
      <c r="A14052">
        <v>19771223</v>
      </c>
      <c r="B14052">
        <v>0.88</v>
      </c>
      <c r="C14052">
        <v>-0.17</v>
      </c>
      <c r="D14052">
        <v>-0.21</v>
      </c>
      <c r="E14052">
        <v>2.3E-2</v>
      </c>
    </row>
    <row r="14053" spans="1:5">
      <c r="A14053">
        <v>19771227</v>
      </c>
      <c r="B14053">
        <v>-0.02</v>
      </c>
      <c r="C14053">
        <v>-0.25</v>
      </c>
      <c r="D14053">
        <v>0.24</v>
      </c>
      <c r="E14053">
        <v>2.3E-2</v>
      </c>
    </row>
    <row r="14054" spans="1:5">
      <c r="A14054">
        <v>19771228</v>
      </c>
      <c r="B14054">
        <v>0.02</v>
      </c>
      <c r="C14054">
        <v>0.06</v>
      </c>
      <c r="D14054">
        <v>0.11</v>
      </c>
      <c r="E14054">
        <v>2.3E-2</v>
      </c>
    </row>
    <row r="14055" spans="1:5">
      <c r="A14055">
        <v>19771229</v>
      </c>
      <c r="B14055">
        <v>0.31</v>
      </c>
      <c r="C14055">
        <v>0.06</v>
      </c>
      <c r="D14055">
        <v>-0.3</v>
      </c>
      <c r="E14055">
        <v>2.3E-2</v>
      </c>
    </row>
    <row r="14056" spans="1:5">
      <c r="A14056">
        <v>19771230</v>
      </c>
      <c r="B14056">
        <v>0.18</v>
      </c>
      <c r="C14056">
        <v>0.34</v>
      </c>
      <c r="D14056">
        <v>-0.17</v>
      </c>
      <c r="E14056">
        <v>2.3E-2</v>
      </c>
    </row>
    <row r="14057" spans="1:5">
      <c r="A14057">
        <v>19780103</v>
      </c>
      <c r="B14057">
        <v>-1.29</v>
      </c>
      <c r="C14057">
        <v>0.33</v>
      </c>
      <c r="D14057">
        <v>0.68</v>
      </c>
      <c r="E14057">
        <v>2.3E-2</v>
      </c>
    </row>
    <row r="14058" spans="1:5">
      <c r="A14058">
        <v>19780104</v>
      </c>
      <c r="B14058">
        <v>-0.41</v>
      </c>
      <c r="C14058">
        <v>-0.11</v>
      </c>
      <c r="D14058">
        <v>0.1</v>
      </c>
      <c r="E14058">
        <v>2.3E-2</v>
      </c>
    </row>
    <row r="14059" spans="1:5">
      <c r="A14059">
        <v>19780105</v>
      </c>
      <c r="B14059">
        <v>-0.73</v>
      </c>
      <c r="C14059">
        <v>0.31</v>
      </c>
      <c r="D14059">
        <v>0.62</v>
      </c>
      <c r="E14059">
        <v>2.3E-2</v>
      </c>
    </row>
    <row r="14060" spans="1:5">
      <c r="A14060">
        <v>19780106</v>
      </c>
      <c r="B14060">
        <v>-1.24</v>
      </c>
      <c r="C14060">
        <v>-0.17</v>
      </c>
      <c r="D14060">
        <v>0.54</v>
      </c>
      <c r="E14060">
        <v>2.3E-2</v>
      </c>
    </row>
    <row r="14061" spans="1:5">
      <c r="A14061">
        <v>19780109</v>
      </c>
      <c r="B14061">
        <v>-1.18</v>
      </c>
      <c r="C14061">
        <v>-0.26</v>
      </c>
      <c r="D14061">
        <v>0.28999999999999998</v>
      </c>
      <c r="E14061">
        <v>2.3E-2</v>
      </c>
    </row>
    <row r="14062" spans="1:5">
      <c r="A14062">
        <v>19780110</v>
      </c>
      <c r="B14062">
        <v>-0.64</v>
      </c>
      <c r="C14062">
        <v>-0.08</v>
      </c>
      <c r="D14062">
        <v>0.13</v>
      </c>
      <c r="E14062">
        <v>2.3E-2</v>
      </c>
    </row>
    <row r="14063" spans="1:5">
      <c r="A14063">
        <v>19780111</v>
      </c>
      <c r="B14063">
        <v>-0.53</v>
      </c>
      <c r="C14063">
        <v>-0.02</v>
      </c>
      <c r="D14063">
        <v>0.3</v>
      </c>
      <c r="E14063">
        <v>2.3E-2</v>
      </c>
    </row>
    <row r="14064" spans="1:5">
      <c r="A14064">
        <v>19780112</v>
      </c>
      <c r="B14064">
        <v>0.19</v>
      </c>
      <c r="C14064">
        <v>0.25</v>
      </c>
      <c r="D14064">
        <v>0</v>
      </c>
      <c r="E14064">
        <v>2.3E-2</v>
      </c>
    </row>
    <row r="14065" spans="1:5">
      <c r="A14065">
        <v>19780113</v>
      </c>
      <c r="B14065">
        <v>-0.03</v>
      </c>
      <c r="C14065">
        <v>0.33</v>
      </c>
      <c r="D14065">
        <v>0.32</v>
      </c>
      <c r="E14065">
        <v>2.3E-2</v>
      </c>
    </row>
    <row r="14066" spans="1:5">
      <c r="A14066">
        <v>19780116</v>
      </c>
      <c r="B14066">
        <v>-0.35</v>
      </c>
      <c r="C14066">
        <v>-0.28000000000000003</v>
      </c>
      <c r="D14066">
        <v>0.09</v>
      </c>
      <c r="E14066">
        <v>2.3E-2</v>
      </c>
    </row>
    <row r="14067" spans="1:5">
      <c r="A14067">
        <v>19780117</v>
      </c>
      <c r="B14067">
        <v>0.52</v>
      </c>
      <c r="C14067">
        <v>0.14000000000000001</v>
      </c>
      <c r="D14067">
        <v>-0.24</v>
      </c>
      <c r="E14067">
        <v>2.3E-2</v>
      </c>
    </row>
    <row r="14068" spans="1:5">
      <c r="A14068">
        <v>19780118</v>
      </c>
      <c r="B14068">
        <v>0.68</v>
      </c>
      <c r="C14068">
        <v>-0.03</v>
      </c>
      <c r="D14068">
        <v>0.22</v>
      </c>
      <c r="E14068">
        <v>2.3E-2</v>
      </c>
    </row>
    <row r="14069" spans="1:5">
      <c r="A14069">
        <v>19780119</v>
      </c>
      <c r="B14069">
        <v>-0.34</v>
      </c>
      <c r="C14069">
        <v>0.68</v>
      </c>
      <c r="D14069">
        <v>0.08</v>
      </c>
      <c r="E14069">
        <v>2.3E-2</v>
      </c>
    </row>
    <row r="14070" spans="1:5">
      <c r="A14070">
        <v>19780120</v>
      </c>
      <c r="B14070">
        <v>-0.21</v>
      </c>
      <c r="C14070">
        <v>0.34</v>
      </c>
      <c r="D14070">
        <v>0.04</v>
      </c>
      <c r="E14070">
        <v>2.3E-2</v>
      </c>
    </row>
    <row r="14071" spans="1:5">
      <c r="A14071">
        <v>19780123</v>
      </c>
      <c r="B14071">
        <v>-0.66</v>
      </c>
      <c r="C14071">
        <v>0.27</v>
      </c>
      <c r="D14071">
        <v>0.13</v>
      </c>
      <c r="E14071">
        <v>2.3E-2</v>
      </c>
    </row>
    <row r="14072" spans="1:5">
      <c r="A14072">
        <v>19780124</v>
      </c>
      <c r="B14072">
        <v>0.02</v>
      </c>
      <c r="C14072">
        <v>0.1</v>
      </c>
      <c r="D14072">
        <v>0.05</v>
      </c>
      <c r="E14072">
        <v>2.3E-2</v>
      </c>
    </row>
    <row r="14073" spans="1:5">
      <c r="A14073">
        <v>19780125</v>
      </c>
      <c r="B14073">
        <v>0.17</v>
      </c>
      <c r="C14073">
        <v>0.11</v>
      </c>
      <c r="D14073">
        <v>0.32</v>
      </c>
      <c r="E14073">
        <v>2.3E-2</v>
      </c>
    </row>
    <row r="14074" spans="1:5">
      <c r="A14074">
        <v>19780126</v>
      </c>
      <c r="B14074">
        <v>-0.77</v>
      </c>
      <c r="C14074">
        <v>0.31</v>
      </c>
      <c r="D14074">
        <v>0.46</v>
      </c>
      <c r="E14074">
        <v>2.3E-2</v>
      </c>
    </row>
    <row r="14075" spans="1:5">
      <c r="A14075">
        <v>19780127</v>
      </c>
      <c r="B14075">
        <v>-0.02</v>
      </c>
      <c r="C14075">
        <v>0.03</v>
      </c>
      <c r="D14075">
        <v>0</v>
      </c>
      <c r="E14075">
        <v>2.3E-2</v>
      </c>
    </row>
    <row r="14076" spans="1:5">
      <c r="A14076">
        <v>19780130</v>
      </c>
      <c r="B14076">
        <v>0.75</v>
      </c>
      <c r="C14076">
        <v>-0.22</v>
      </c>
      <c r="D14076">
        <v>-0.32</v>
      </c>
      <c r="E14076">
        <v>2.3E-2</v>
      </c>
    </row>
    <row r="14077" spans="1:5">
      <c r="A14077">
        <v>19780131</v>
      </c>
      <c r="B14077">
        <v>-0.09</v>
      </c>
      <c r="C14077">
        <v>0.28999999999999998</v>
      </c>
      <c r="D14077">
        <v>-0.38</v>
      </c>
      <c r="E14077">
        <v>2.3E-2</v>
      </c>
    </row>
    <row r="14078" spans="1:5">
      <c r="A14078">
        <v>19780201</v>
      </c>
      <c r="B14078">
        <v>0.78</v>
      </c>
      <c r="C14078">
        <v>0.17</v>
      </c>
      <c r="D14078">
        <v>-0.37</v>
      </c>
      <c r="E14078">
        <v>2.4E-2</v>
      </c>
    </row>
    <row r="14079" spans="1:5">
      <c r="A14079">
        <v>19780202</v>
      </c>
      <c r="B14079">
        <v>0.34</v>
      </c>
      <c r="C14079">
        <v>0.1</v>
      </c>
      <c r="D14079">
        <v>0.15</v>
      </c>
      <c r="E14079">
        <v>2.4E-2</v>
      </c>
    </row>
    <row r="14080" spans="1:5">
      <c r="A14080">
        <v>19780203</v>
      </c>
      <c r="B14080">
        <v>-0.3</v>
      </c>
      <c r="C14080">
        <v>0.72</v>
      </c>
      <c r="D14080">
        <v>0.01</v>
      </c>
      <c r="E14080">
        <v>2.4E-2</v>
      </c>
    </row>
    <row r="14081" spans="1:5">
      <c r="A14081">
        <v>19780206</v>
      </c>
      <c r="B14081">
        <v>0</v>
      </c>
      <c r="C14081">
        <v>0.12</v>
      </c>
      <c r="D14081">
        <v>0.03</v>
      </c>
      <c r="E14081">
        <v>2.4E-2</v>
      </c>
    </row>
    <row r="14082" spans="1:5">
      <c r="A14082">
        <v>19780207</v>
      </c>
      <c r="B14082">
        <v>0.75</v>
      </c>
      <c r="C14082">
        <v>-0.21</v>
      </c>
      <c r="D14082">
        <v>-0.23</v>
      </c>
      <c r="E14082">
        <v>2.4E-2</v>
      </c>
    </row>
    <row r="14083" spans="1:5">
      <c r="A14083">
        <v>19780208</v>
      </c>
      <c r="B14083">
        <v>0.52</v>
      </c>
      <c r="C14083">
        <v>-0.1</v>
      </c>
      <c r="D14083">
        <v>0.04</v>
      </c>
      <c r="E14083">
        <v>2.4E-2</v>
      </c>
    </row>
    <row r="14084" spans="1:5">
      <c r="A14084">
        <v>19780209</v>
      </c>
      <c r="B14084">
        <v>-0.36</v>
      </c>
      <c r="C14084">
        <v>0.5</v>
      </c>
      <c r="D14084">
        <v>0.24</v>
      </c>
      <c r="E14084">
        <v>2.4E-2</v>
      </c>
    </row>
    <row r="14085" spans="1:5">
      <c r="A14085">
        <v>19780210</v>
      </c>
      <c r="B14085">
        <v>-0.12</v>
      </c>
      <c r="C14085">
        <v>0.39</v>
      </c>
      <c r="D14085">
        <v>-7.0000000000000007E-2</v>
      </c>
      <c r="E14085">
        <v>2.4E-2</v>
      </c>
    </row>
    <row r="14086" spans="1:5">
      <c r="A14086">
        <v>19780213</v>
      </c>
      <c r="B14086">
        <v>-0.27</v>
      </c>
      <c r="C14086">
        <v>0.24</v>
      </c>
      <c r="D14086">
        <v>0.05</v>
      </c>
      <c r="E14086">
        <v>2.4E-2</v>
      </c>
    </row>
    <row r="14087" spans="1:5">
      <c r="A14087">
        <v>19780214</v>
      </c>
      <c r="B14087">
        <v>-0.78</v>
      </c>
      <c r="C14087">
        <v>0.3</v>
      </c>
      <c r="D14087">
        <v>0.2</v>
      </c>
      <c r="E14087">
        <v>2.4E-2</v>
      </c>
    </row>
    <row r="14088" spans="1:5">
      <c r="A14088">
        <v>19780215</v>
      </c>
      <c r="B14088">
        <v>-0.26</v>
      </c>
      <c r="C14088">
        <v>0.35</v>
      </c>
      <c r="D14088">
        <v>0.06</v>
      </c>
      <c r="E14088">
        <v>2.4E-2</v>
      </c>
    </row>
    <row r="14089" spans="1:5">
      <c r="A14089">
        <v>19780216</v>
      </c>
      <c r="B14089">
        <v>-0.78</v>
      </c>
      <c r="C14089">
        <v>0.33</v>
      </c>
      <c r="D14089">
        <v>0.08</v>
      </c>
      <c r="E14089">
        <v>2.4E-2</v>
      </c>
    </row>
    <row r="14090" spans="1:5">
      <c r="A14090">
        <v>19780217</v>
      </c>
      <c r="B14090">
        <v>-0.11</v>
      </c>
      <c r="C14090">
        <v>0.13</v>
      </c>
      <c r="D14090">
        <v>0.22</v>
      </c>
      <c r="E14090">
        <v>2.4E-2</v>
      </c>
    </row>
    <row r="14091" spans="1:5">
      <c r="A14091">
        <v>19780221</v>
      </c>
      <c r="B14091">
        <v>-0.39</v>
      </c>
      <c r="C14091">
        <v>0.16</v>
      </c>
      <c r="D14091">
        <v>7.0000000000000007E-2</v>
      </c>
      <c r="E14091">
        <v>2.4E-2</v>
      </c>
    </row>
    <row r="14092" spans="1:5">
      <c r="A14092">
        <v>19780222</v>
      </c>
      <c r="B14092">
        <v>0.06</v>
      </c>
      <c r="C14092">
        <v>0.09</v>
      </c>
      <c r="D14092">
        <v>-0.01</v>
      </c>
      <c r="E14092">
        <v>2.4E-2</v>
      </c>
    </row>
    <row r="14093" spans="1:5">
      <c r="A14093">
        <v>19780223</v>
      </c>
      <c r="B14093">
        <v>0.18</v>
      </c>
      <c r="C14093">
        <v>0.01</v>
      </c>
      <c r="D14093">
        <v>-0.02</v>
      </c>
      <c r="E14093">
        <v>2.4E-2</v>
      </c>
    </row>
    <row r="14094" spans="1:5">
      <c r="A14094">
        <v>19780224</v>
      </c>
      <c r="B14094">
        <v>0.84</v>
      </c>
      <c r="C14094">
        <v>-0.14000000000000001</v>
      </c>
      <c r="D14094">
        <v>-0.18</v>
      </c>
      <c r="E14094">
        <v>2.4E-2</v>
      </c>
    </row>
    <row r="14095" spans="1:5">
      <c r="A14095">
        <v>19780227</v>
      </c>
      <c r="B14095">
        <v>-0.7</v>
      </c>
      <c r="C14095">
        <v>0.34</v>
      </c>
      <c r="D14095">
        <v>0.21</v>
      </c>
      <c r="E14095">
        <v>2.4E-2</v>
      </c>
    </row>
    <row r="14096" spans="1:5">
      <c r="A14096">
        <v>19780228</v>
      </c>
      <c r="B14096">
        <v>-0.79</v>
      </c>
      <c r="C14096">
        <v>0.08</v>
      </c>
      <c r="D14096">
        <v>0.31</v>
      </c>
      <c r="E14096">
        <v>2.4E-2</v>
      </c>
    </row>
    <row r="14097" spans="1:5">
      <c r="A14097">
        <v>19780301</v>
      </c>
      <c r="B14097">
        <v>0.1</v>
      </c>
      <c r="C14097">
        <v>-0.09</v>
      </c>
      <c r="D14097">
        <v>-0.01</v>
      </c>
      <c r="E14097">
        <v>2.4E-2</v>
      </c>
    </row>
    <row r="14098" spans="1:5">
      <c r="A14098">
        <v>19780302</v>
      </c>
      <c r="B14098">
        <v>0.21</v>
      </c>
      <c r="C14098">
        <v>0.11</v>
      </c>
      <c r="D14098">
        <v>0.17</v>
      </c>
      <c r="E14098">
        <v>2.4E-2</v>
      </c>
    </row>
    <row r="14099" spans="1:5">
      <c r="A14099">
        <v>19780303</v>
      </c>
      <c r="B14099">
        <v>0.13</v>
      </c>
      <c r="C14099">
        <v>0</v>
      </c>
      <c r="D14099">
        <v>0.24</v>
      </c>
      <c r="E14099">
        <v>2.4E-2</v>
      </c>
    </row>
    <row r="14100" spans="1:5">
      <c r="A14100">
        <v>19780306</v>
      </c>
      <c r="B14100">
        <v>-0.54</v>
      </c>
      <c r="C14100">
        <v>0.18</v>
      </c>
      <c r="D14100">
        <v>0.23</v>
      </c>
      <c r="E14100">
        <v>2.4E-2</v>
      </c>
    </row>
    <row r="14101" spans="1:5">
      <c r="A14101">
        <v>19780307</v>
      </c>
      <c r="B14101">
        <v>0.47</v>
      </c>
      <c r="C14101">
        <v>-0.08</v>
      </c>
      <c r="D14101">
        <v>-0.15</v>
      </c>
      <c r="E14101">
        <v>2.4E-2</v>
      </c>
    </row>
    <row r="14102" spans="1:5">
      <c r="A14102">
        <v>19780308</v>
      </c>
      <c r="B14102">
        <v>0.49</v>
      </c>
      <c r="C14102">
        <v>-0.05</v>
      </c>
      <c r="D14102">
        <v>-0.15</v>
      </c>
      <c r="E14102">
        <v>2.4E-2</v>
      </c>
    </row>
    <row r="14103" spans="1:5">
      <c r="A14103">
        <v>19780309</v>
      </c>
      <c r="B14103">
        <v>0.2</v>
      </c>
      <c r="C14103">
        <v>0.33</v>
      </c>
      <c r="D14103">
        <v>-0.03</v>
      </c>
      <c r="E14103">
        <v>2.4E-2</v>
      </c>
    </row>
    <row r="14104" spans="1:5">
      <c r="A14104">
        <v>19780310</v>
      </c>
      <c r="B14104">
        <v>1.04</v>
      </c>
      <c r="C14104">
        <v>-0.1</v>
      </c>
      <c r="D14104">
        <v>-0.33</v>
      </c>
      <c r="E14104">
        <v>2.4E-2</v>
      </c>
    </row>
    <row r="14105" spans="1:5">
      <c r="A14105">
        <v>19780313</v>
      </c>
      <c r="B14105">
        <v>0.1</v>
      </c>
      <c r="C14105">
        <v>0.02</v>
      </c>
      <c r="D14105">
        <v>0.05</v>
      </c>
      <c r="E14105">
        <v>2.4E-2</v>
      </c>
    </row>
    <row r="14106" spans="1:5">
      <c r="A14106">
        <v>19780314</v>
      </c>
      <c r="B14106">
        <v>0.4</v>
      </c>
      <c r="C14106">
        <v>-0.21</v>
      </c>
      <c r="D14106">
        <v>-0.03</v>
      </c>
      <c r="E14106">
        <v>2.4E-2</v>
      </c>
    </row>
    <row r="14107" spans="1:5">
      <c r="A14107">
        <v>19780315</v>
      </c>
      <c r="B14107">
        <v>-0.18</v>
      </c>
      <c r="C14107">
        <v>0.38</v>
      </c>
      <c r="D14107">
        <v>0.17</v>
      </c>
      <c r="E14107">
        <v>2.4E-2</v>
      </c>
    </row>
    <row r="14108" spans="1:5">
      <c r="A14108">
        <v>19780316</v>
      </c>
      <c r="B14108">
        <v>0.43</v>
      </c>
      <c r="C14108">
        <v>0.32</v>
      </c>
      <c r="D14108">
        <v>-7.0000000000000007E-2</v>
      </c>
      <c r="E14108">
        <v>2.4E-2</v>
      </c>
    </row>
    <row r="14109" spans="1:5">
      <c r="A14109">
        <v>19780317</v>
      </c>
      <c r="B14109">
        <v>0.73</v>
      </c>
      <c r="C14109">
        <v>0.02</v>
      </c>
      <c r="D14109">
        <v>-0.22</v>
      </c>
      <c r="E14109">
        <v>2.4E-2</v>
      </c>
    </row>
    <row r="14110" spans="1:5">
      <c r="A14110">
        <v>19780320</v>
      </c>
      <c r="B14110">
        <v>0.57999999999999996</v>
      </c>
      <c r="C14110">
        <v>-0.13</v>
      </c>
      <c r="D14110">
        <v>-0.19</v>
      </c>
      <c r="E14110">
        <v>2.4E-2</v>
      </c>
    </row>
    <row r="14111" spans="1:5">
      <c r="A14111">
        <v>19780321</v>
      </c>
      <c r="B14111">
        <v>-0.97</v>
      </c>
      <c r="C14111">
        <v>0.51</v>
      </c>
      <c r="D14111">
        <v>0.49</v>
      </c>
      <c r="E14111">
        <v>2.4E-2</v>
      </c>
    </row>
    <row r="14112" spans="1:5">
      <c r="A14112">
        <v>19780322</v>
      </c>
      <c r="B14112">
        <v>-0.26</v>
      </c>
      <c r="C14112">
        <v>0.27</v>
      </c>
      <c r="D14112">
        <v>0.13</v>
      </c>
      <c r="E14112">
        <v>2.4E-2</v>
      </c>
    </row>
    <row r="14113" spans="1:5">
      <c r="A14113">
        <v>19780323</v>
      </c>
      <c r="B14113">
        <v>-0.05</v>
      </c>
      <c r="C14113">
        <v>0.44</v>
      </c>
      <c r="D14113">
        <v>0.09</v>
      </c>
      <c r="E14113">
        <v>2.4E-2</v>
      </c>
    </row>
    <row r="14114" spans="1:5">
      <c r="A14114">
        <v>19780327</v>
      </c>
      <c r="B14114">
        <v>-0.43</v>
      </c>
      <c r="C14114">
        <v>0.53</v>
      </c>
      <c r="D14114">
        <v>0.24</v>
      </c>
      <c r="E14114">
        <v>2.4E-2</v>
      </c>
    </row>
    <row r="14115" spans="1:5">
      <c r="A14115">
        <v>19780328</v>
      </c>
      <c r="B14115">
        <v>0.62</v>
      </c>
      <c r="C14115">
        <v>0</v>
      </c>
      <c r="D14115">
        <v>-0.05</v>
      </c>
      <c r="E14115">
        <v>2.4E-2</v>
      </c>
    </row>
    <row r="14116" spans="1:5">
      <c r="A14116">
        <v>19780329</v>
      </c>
      <c r="B14116">
        <v>0.2</v>
      </c>
      <c r="C14116">
        <v>0.39</v>
      </c>
      <c r="D14116">
        <v>0.09</v>
      </c>
      <c r="E14116">
        <v>2.4E-2</v>
      </c>
    </row>
    <row r="14117" spans="1:5">
      <c r="A14117">
        <v>19780330</v>
      </c>
      <c r="B14117">
        <v>-0.23</v>
      </c>
      <c r="C14117">
        <v>0.34</v>
      </c>
      <c r="D14117">
        <v>0.23</v>
      </c>
      <c r="E14117">
        <v>2.4E-2</v>
      </c>
    </row>
    <row r="14118" spans="1:5">
      <c r="A14118">
        <v>19780331</v>
      </c>
      <c r="B14118">
        <v>-0.23</v>
      </c>
      <c r="C14118">
        <v>0.11</v>
      </c>
      <c r="D14118">
        <v>0.27</v>
      </c>
      <c r="E14118">
        <v>2.4E-2</v>
      </c>
    </row>
    <row r="14119" spans="1:5">
      <c r="A14119">
        <v>19780403</v>
      </c>
      <c r="B14119">
        <v>-0.71</v>
      </c>
      <c r="C14119">
        <v>0.1</v>
      </c>
      <c r="D14119">
        <v>0.25</v>
      </c>
      <c r="E14119">
        <v>2.7E-2</v>
      </c>
    </row>
    <row r="14120" spans="1:5">
      <c r="A14120">
        <v>19780404</v>
      </c>
      <c r="B14120">
        <v>0.38</v>
      </c>
      <c r="C14120">
        <v>7.0000000000000007E-2</v>
      </c>
      <c r="D14120">
        <v>-0.09</v>
      </c>
      <c r="E14120">
        <v>2.7E-2</v>
      </c>
    </row>
    <row r="14121" spans="1:5">
      <c r="A14121">
        <v>19780405</v>
      </c>
      <c r="B14121">
        <v>0.81</v>
      </c>
      <c r="C14121">
        <v>0.08</v>
      </c>
      <c r="D14121">
        <v>-0.19</v>
      </c>
      <c r="E14121">
        <v>2.7E-2</v>
      </c>
    </row>
    <row r="14122" spans="1:5">
      <c r="A14122">
        <v>19780406</v>
      </c>
      <c r="B14122">
        <v>0.24</v>
      </c>
      <c r="C14122">
        <v>0.22</v>
      </c>
      <c r="D14122">
        <v>-0.08</v>
      </c>
      <c r="E14122">
        <v>2.7E-2</v>
      </c>
    </row>
    <row r="14123" spans="1:5">
      <c r="A14123">
        <v>19780407</v>
      </c>
      <c r="B14123">
        <v>0.47</v>
      </c>
      <c r="C14123">
        <v>0.26</v>
      </c>
      <c r="D14123">
        <v>-0.39</v>
      </c>
      <c r="E14123">
        <v>2.7E-2</v>
      </c>
    </row>
    <row r="14124" spans="1:5">
      <c r="A14124">
        <v>19780410</v>
      </c>
      <c r="B14124">
        <v>0.31</v>
      </c>
      <c r="C14124">
        <v>-0.11</v>
      </c>
      <c r="D14124">
        <v>-0.06</v>
      </c>
      <c r="E14124">
        <v>2.7E-2</v>
      </c>
    </row>
    <row r="14125" spans="1:5">
      <c r="A14125">
        <v>19780411</v>
      </c>
      <c r="B14125">
        <v>-0.21</v>
      </c>
      <c r="C14125">
        <v>0.18</v>
      </c>
      <c r="D14125">
        <v>0.04</v>
      </c>
      <c r="E14125">
        <v>2.7E-2</v>
      </c>
    </row>
    <row r="14126" spans="1:5">
      <c r="A14126">
        <v>19780412</v>
      </c>
      <c r="B14126">
        <v>-0.03</v>
      </c>
      <c r="C14126">
        <v>0.38</v>
      </c>
      <c r="D14126">
        <v>0.24</v>
      </c>
      <c r="E14126">
        <v>2.7E-2</v>
      </c>
    </row>
    <row r="14127" spans="1:5">
      <c r="A14127">
        <v>19780413</v>
      </c>
      <c r="B14127">
        <v>0.97</v>
      </c>
      <c r="C14127">
        <v>0.19</v>
      </c>
      <c r="D14127">
        <v>-0.5</v>
      </c>
      <c r="E14127">
        <v>2.7E-2</v>
      </c>
    </row>
    <row r="14128" spans="1:5">
      <c r="A14128">
        <v>19780414</v>
      </c>
      <c r="B14128">
        <v>1.86</v>
      </c>
      <c r="C14128">
        <v>-0.64</v>
      </c>
      <c r="D14128">
        <v>-0.59</v>
      </c>
      <c r="E14128">
        <v>2.7E-2</v>
      </c>
    </row>
    <row r="14129" spans="1:5">
      <c r="A14129">
        <v>19780417</v>
      </c>
      <c r="B14129">
        <v>1.39</v>
      </c>
      <c r="C14129">
        <v>-0.97</v>
      </c>
      <c r="D14129">
        <v>-0.77</v>
      </c>
      <c r="E14129">
        <v>2.7E-2</v>
      </c>
    </row>
    <row r="14130" spans="1:5">
      <c r="A14130">
        <v>19780418</v>
      </c>
      <c r="B14130">
        <v>-1.03</v>
      </c>
      <c r="C14130">
        <v>0.31</v>
      </c>
      <c r="D14130">
        <v>0.28000000000000003</v>
      </c>
      <c r="E14130">
        <v>2.7E-2</v>
      </c>
    </row>
    <row r="14131" spans="1:5">
      <c r="A14131">
        <v>19780419</v>
      </c>
      <c r="B14131">
        <v>0.36</v>
      </c>
      <c r="C14131">
        <v>0.02</v>
      </c>
      <c r="D14131">
        <v>-7.0000000000000007E-2</v>
      </c>
      <c r="E14131">
        <v>2.7E-2</v>
      </c>
    </row>
    <row r="14132" spans="1:5">
      <c r="A14132">
        <v>19780420</v>
      </c>
      <c r="B14132">
        <v>0.72</v>
      </c>
      <c r="C14132">
        <v>0.05</v>
      </c>
      <c r="D14132">
        <v>-0.26</v>
      </c>
      <c r="E14132">
        <v>2.7E-2</v>
      </c>
    </row>
    <row r="14133" spans="1:5">
      <c r="A14133">
        <v>19780421</v>
      </c>
      <c r="B14133">
        <v>-0.1</v>
      </c>
      <c r="C14133">
        <v>0.47</v>
      </c>
      <c r="D14133">
        <v>0.06</v>
      </c>
      <c r="E14133">
        <v>2.7E-2</v>
      </c>
    </row>
    <row r="14134" spans="1:5">
      <c r="A14134">
        <v>19780424</v>
      </c>
      <c r="B14134">
        <v>1.24</v>
      </c>
      <c r="C14134">
        <v>-0.51</v>
      </c>
      <c r="D14134">
        <v>-0.38</v>
      </c>
      <c r="E14134">
        <v>2.7E-2</v>
      </c>
    </row>
    <row r="14135" spans="1:5">
      <c r="A14135">
        <v>19780425</v>
      </c>
      <c r="B14135">
        <v>0.77</v>
      </c>
      <c r="C14135">
        <v>-0.35</v>
      </c>
      <c r="D14135">
        <v>-0.59</v>
      </c>
      <c r="E14135">
        <v>2.7E-2</v>
      </c>
    </row>
    <row r="14136" spans="1:5">
      <c r="A14136">
        <v>19780426</v>
      </c>
      <c r="B14136">
        <v>0.17</v>
      </c>
      <c r="C14136">
        <v>0.03</v>
      </c>
      <c r="D14136">
        <v>-0.04</v>
      </c>
      <c r="E14136">
        <v>2.7E-2</v>
      </c>
    </row>
    <row r="14137" spans="1:5">
      <c r="A14137">
        <v>19780427</v>
      </c>
      <c r="B14137">
        <v>-0.86</v>
      </c>
      <c r="C14137">
        <v>0.6</v>
      </c>
      <c r="D14137">
        <v>0.2</v>
      </c>
      <c r="E14137">
        <v>2.7E-2</v>
      </c>
    </row>
    <row r="14138" spans="1:5">
      <c r="A14138">
        <v>19780428</v>
      </c>
      <c r="B14138">
        <v>0.87</v>
      </c>
      <c r="C14138">
        <v>-0.05</v>
      </c>
      <c r="D14138">
        <v>-0.36</v>
      </c>
      <c r="E14138">
        <v>2.7E-2</v>
      </c>
    </row>
    <row r="14139" spans="1:5">
      <c r="A14139">
        <v>19780501</v>
      </c>
      <c r="B14139">
        <v>0.84</v>
      </c>
      <c r="C14139">
        <v>-0.13</v>
      </c>
      <c r="D14139">
        <v>-0.33</v>
      </c>
      <c r="E14139">
        <v>2.3E-2</v>
      </c>
    </row>
    <row r="14140" spans="1:5">
      <c r="A14140">
        <v>19780502</v>
      </c>
      <c r="B14140">
        <v>-0.26</v>
      </c>
      <c r="C14140">
        <v>0.24</v>
      </c>
      <c r="D14140">
        <v>0.23</v>
      </c>
      <c r="E14140">
        <v>2.3E-2</v>
      </c>
    </row>
    <row r="14141" spans="1:5">
      <c r="A14141">
        <v>19780503</v>
      </c>
      <c r="B14141">
        <v>-0.73</v>
      </c>
      <c r="C14141">
        <v>0.74</v>
      </c>
      <c r="D14141">
        <v>0.33</v>
      </c>
      <c r="E14141">
        <v>2.3E-2</v>
      </c>
    </row>
    <row r="14142" spans="1:5">
      <c r="A14142">
        <v>19780504</v>
      </c>
      <c r="B14142">
        <v>-0.05</v>
      </c>
      <c r="C14142">
        <v>0.45</v>
      </c>
      <c r="D14142">
        <v>0.06</v>
      </c>
      <c r="E14142">
        <v>2.3E-2</v>
      </c>
    </row>
    <row r="14143" spans="1:5">
      <c r="A14143">
        <v>19780505</v>
      </c>
      <c r="B14143">
        <v>0.68</v>
      </c>
      <c r="C14143">
        <v>0.36</v>
      </c>
      <c r="D14143">
        <v>-0.24</v>
      </c>
      <c r="E14143">
        <v>2.3E-2</v>
      </c>
    </row>
    <row r="14144" spans="1:5">
      <c r="A14144">
        <v>19780508</v>
      </c>
      <c r="B14144">
        <v>-0.26</v>
      </c>
      <c r="C14144">
        <v>0.37</v>
      </c>
      <c r="D14144">
        <v>-0.02</v>
      </c>
      <c r="E14144">
        <v>2.3E-2</v>
      </c>
    </row>
    <row r="14145" spans="1:5">
      <c r="A14145">
        <v>19780509</v>
      </c>
      <c r="B14145">
        <v>-0.17</v>
      </c>
      <c r="C14145">
        <v>0.27</v>
      </c>
      <c r="D14145">
        <v>-0.1</v>
      </c>
      <c r="E14145">
        <v>2.3E-2</v>
      </c>
    </row>
    <row r="14146" spans="1:5">
      <c r="A14146">
        <v>19780510</v>
      </c>
      <c r="B14146">
        <v>0.09</v>
      </c>
      <c r="C14146">
        <v>0.42</v>
      </c>
      <c r="D14146">
        <v>-7.0000000000000007E-2</v>
      </c>
      <c r="E14146">
        <v>2.3E-2</v>
      </c>
    </row>
    <row r="14147" spans="1:5">
      <c r="A14147">
        <v>19780511</v>
      </c>
      <c r="B14147">
        <v>1.1200000000000001</v>
      </c>
      <c r="C14147">
        <v>-0.09</v>
      </c>
      <c r="D14147">
        <v>-0.63</v>
      </c>
      <c r="E14147">
        <v>2.3E-2</v>
      </c>
    </row>
    <row r="14148" spans="1:5">
      <c r="A14148">
        <v>19780512</v>
      </c>
      <c r="B14148">
        <v>0.83</v>
      </c>
      <c r="C14148">
        <v>0.16</v>
      </c>
      <c r="D14148">
        <v>-0.46</v>
      </c>
      <c r="E14148">
        <v>2.3E-2</v>
      </c>
    </row>
    <row r="14149" spans="1:5">
      <c r="A14149">
        <v>19780515</v>
      </c>
      <c r="B14149">
        <v>0.59</v>
      </c>
      <c r="C14149">
        <v>-0.15</v>
      </c>
      <c r="D14149">
        <v>-0.27</v>
      </c>
      <c r="E14149">
        <v>2.3E-2</v>
      </c>
    </row>
    <row r="14150" spans="1:5">
      <c r="A14150">
        <v>19780516</v>
      </c>
      <c r="B14150">
        <v>0.67</v>
      </c>
      <c r="C14150">
        <v>0.02</v>
      </c>
      <c r="D14150">
        <v>-0.23</v>
      </c>
      <c r="E14150">
        <v>2.3E-2</v>
      </c>
    </row>
    <row r="14151" spans="1:5">
      <c r="A14151">
        <v>19780517</v>
      </c>
      <c r="B14151">
        <v>0.28999999999999998</v>
      </c>
      <c r="C14151">
        <v>0.27</v>
      </c>
      <c r="D14151">
        <v>0.16</v>
      </c>
      <c r="E14151">
        <v>2.3E-2</v>
      </c>
    </row>
    <row r="14152" spans="1:5">
      <c r="A14152">
        <v>19780518</v>
      </c>
      <c r="B14152">
        <v>-0.75</v>
      </c>
      <c r="C14152">
        <v>0.62</v>
      </c>
      <c r="D14152">
        <v>0.43</v>
      </c>
      <c r="E14152">
        <v>2.3E-2</v>
      </c>
    </row>
    <row r="14153" spans="1:5">
      <c r="A14153">
        <v>19780519</v>
      </c>
      <c r="B14153">
        <v>-0.44</v>
      </c>
      <c r="C14153">
        <v>0.47</v>
      </c>
      <c r="D14153">
        <v>0.14000000000000001</v>
      </c>
      <c r="E14153">
        <v>2.3E-2</v>
      </c>
    </row>
    <row r="14154" spans="1:5">
      <c r="A14154">
        <v>19780522</v>
      </c>
      <c r="B14154">
        <v>0.83</v>
      </c>
      <c r="C14154">
        <v>-0.31</v>
      </c>
      <c r="D14154">
        <v>-0.25</v>
      </c>
      <c r="E14154">
        <v>2.3E-2</v>
      </c>
    </row>
    <row r="14155" spans="1:5">
      <c r="A14155">
        <v>19780523</v>
      </c>
      <c r="B14155">
        <v>-0.85</v>
      </c>
      <c r="C14155">
        <v>0.18</v>
      </c>
      <c r="D14155">
        <v>0.38</v>
      </c>
      <c r="E14155">
        <v>2.3E-2</v>
      </c>
    </row>
    <row r="14156" spans="1:5">
      <c r="A14156">
        <v>19780524</v>
      </c>
      <c r="B14156">
        <v>-0.98</v>
      </c>
      <c r="C14156">
        <v>-0.08</v>
      </c>
      <c r="D14156">
        <v>0.39</v>
      </c>
      <c r="E14156">
        <v>2.3E-2</v>
      </c>
    </row>
    <row r="14157" spans="1:5">
      <c r="A14157">
        <v>19780525</v>
      </c>
      <c r="B14157">
        <v>-0.18</v>
      </c>
      <c r="C14157">
        <v>0.35</v>
      </c>
      <c r="D14157">
        <v>-0.02</v>
      </c>
      <c r="E14157">
        <v>2.3E-2</v>
      </c>
    </row>
    <row r="14158" spans="1:5">
      <c r="A14158">
        <v>19780526</v>
      </c>
      <c r="B14158">
        <v>-0.16</v>
      </c>
      <c r="C14158">
        <v>0.28000000000000003</v>
      </c>
      <c r="D14158">
        <v>-0.11</v>
      </c>
      <c r="E14158">
        <v>2.3E-2</v>
      </c>
    </row>
    <row r="14159" spans="1:5">
      <c r="A14159">
        <v>19780530</v>
      </c>
      <c r="B14159">
        <v>0.23</v>
      </c>
      <c r="C14159">
        <v>-0.03</v>
      </c>
      <c r="D14159">
        <v>-0.06</v>
      </c>
      <c r="E14159">
        <v>2.3E-2</v>
      </c>
    </row>
    <row r="14160" spans="1:5">
      <c r="A14160">
        <v>19780531</v>
      </c>
      <c r="B14160">
        <v>0.4</v>
      </c>
      <c r="C14160">
        <v>-0.13</v>
      </c>
      <c r="D14160">
        <v>0.06</v>
      </c>
      <c r="E14160">
        <v>2.3E-2</v>
      </c>
    </row>
    <row r="14161" spans="1:5">
      <c r="A14161">
        <v>19780601</v>
      </c>
      <c r="B14161">
        <v>0.11</v>
      </c>
      <c r="C14161">
        <v>0.01</v>
      </c>
      <c r="D14161">
        <v>-7.0000000000000007E-2</v>
      </c>
      <c r="E14161">
        <v>2.4E-2</v>
      </c>
    </row>
    <row r="14162" spans="1:5">
      <c r="A14162">
        <v>19780602</v>
      </c>
      <c r="B14162">
        <v>0.74</v>
      </c>
      <c r="C14162">
        <v>-0.02</v>
      </c>
      <c r="D14162">
        <v>-0.25</v>
      </c>
      <c r="E14162">
        <v>2.4E-2</v>
      </c>
    </row>
    <row r="14163" spans="1:5">
      <c r="A14163">
        <v>19780605</v>
      </c>
      <c r="B14163">
        <v>1.6</v>
      </c>
      <c r="C14163">
        <v>-0.54</v>
      </c>
      <c r="D14163">
        <v>-0.61</v>
      </c>
      <c r="E14163">
        <v>2.4E-2</v>
      </c>
    </row>
    <row r="14164" spans="1:5">
      <c r="A14164">
        <v>19780606</v>
      </c>
      <c r="B14164">
        <v>0.43</v>
      </c>
      <c r="C14164">
        <v>0.02</v>
      </c>
      <c r="D14164">
        <v>0.12</v>
      </c>
      <c r="E14164">
        <v>2.4E-2</v>
      </c>
    </row>
    <row r="14165" spans="1:5">
      <c r="A14165">
        <v>19780607</v>
      </c>
      <c r="B14165">
        <v>-0.14000000000000001</v>
      </c>
      <c r="C14165">
        <v>0.33</v>
      </c>
      <c r="D14165">
        <v>0.1</v>
      </c>
      <c r="E14165">
        <v>2.4E-2</v>
      </c>
    </row>
    <row r="14166" spans="1:5">
      <c r="A14166">
        <v>19780608</v>
      </c>
      <c r="B14166">
        <v>0.21</v>
      </c>
      <c r="C14166">
        <v>0.5</v>
      </c>
      <c r="D14166">
        <v>0.14000000000000001</v>
      </c>
      <c r="E14166">
        <v>2.4E-2</v>
      </c>
    </row>
    <row r="14167" spans="1:5">
      <c r="A14167">
        <v>19780609</v>
      </c>
      <c r="B14167">
        <v>-0.14000000000000001</v>
      </c>
      <c r="C14167">
        <v>0.69</v>
      </c>
      <c r="D14167">
        <v>-0.04</v>
      </c>
      <c r="E14167">
        <v>2.4E-2</v>
      </c>
    </row>
    <row r="14168" spans="1:5">
      <c r="A14168">
        <v>19780612</v>
      </c>
      <c r="B14168">
        <v>-0.28000000000000003</v>
      </c>
      <c r="C14168">
        <v>0.28999999999999998</v>
      </c>
      <c r="D14168">
        <v>0.11</v>
      </c>
      <c r="E14168">
        <v>2.4E-2</v>
      </c>
    </row>
    <row r="14169" spans="1:5">
      <c r="A14169">
        <v>19780613</v>
      </c>
      <c r="B14169">
        <v>0.08</v>
      </c>
      <c r="C14169">
        <v>0.17</v>
      </c>
      <c r="D14169">
        <v>-0.16</v>
      </c>
      <c r="E14169">
        <v>2.4E-2</v>
      </c>
    </row>
    <row r="14170" spans="1:5">
      <c r="A14170">
        <v>19780614</v>
      </c>
      <c r="B14170">
        <v>-0.06</v>
      </c>
      <c r="C14170">
        <v>0.53</v>
      </c>
      <c r="D14170">
        <v>0</v>
      </c>
      <c r="E14170">
        <v>2.4E-2</v>
      </c>
    </row>
    <row r="14171" spans="1:5">
      <c r="A14171">
        <v>19780615</v>
      </c>
      <c r="B14171">
        <v>-0.96</v>
      </c>
      <c r="C14171">
        <v>0.44</v>
      </c>
      <c r="D14171">
        <v>7.0000000000000007E-2</v>
      </c>
      <c r="E14171">
        <v>2.4E-2</v>
      </c>
    </row>
    <row r="14172" spans="1:5">
      <c r="A14172">
        <v>19780616</v>
      </c>
      <c r="B14172">
        <v>-0.85</v>
      </c>
      <c r="C14172">
        <v>0.24</v>
      </c>
      <c r="D14172">
        <v>0.23</v>
      </c>
      <c r="E14172">
        <v>2.4E-2</v>
      </c>
    </row>
    <row r="14173" spans="1:5">
      <c r="A14173">
        <v>19780619</v>
      </c>
      <c r="B14173">
        <v>-0.19</v>
      </c>
      <c r="C14173">
        <v>-0.42</v>
      </c>
      <c r="D14173">
        <v>0.02</v>
      </c>
      <c r="E14173">
        <v>2.4E-2</v>
      </c>
    </row>
    <row r="14174" spans="1:5">
      <c r="A14174">
        <v>19780620</v>
      </c>
      <c r="B14174">
        <v>-0.95</v>
      </c>
      <c r="C14174">
        <v>0.04</v>
      </c>
      <c r="D14174">
        <v>0.45</v>
      </c>
      <c r="E14174">
        <v>2.4E-2</v>
      </c>
    </row>
    <row r="14175" spans="1:5">
      <c r="A14175">
        <v>19780621</v>
      </c>
      <c r="B14175">
        <v>-0.65</v>
      </c>
      <c r="C14175">
        <v>-0.51</v>
      </c>
      <c r="D14175">
        <v>0.17</v>
      </c>
      <c r="E14175">
        <v>2.4E-2</v>
      </c>
    </row>
    <row r="14176" spans="1:5">
      <c r="A14176">
        <v>19780622</v>
      </c>
      <c r="B14176">
        <v>0.21</v>
      </c>
      <c r="C14176">
        <v>-0.08</v>
      </c>
      <c r="D14176">
        <v>0.13</v>
      </c>
      <c r="E14176">
        <v>2.4E-2</v>
      </c>
    </row>
    <row r="14177" spans="1:5">
      <c r="A14177">
        <v>19780623</v>
      </c>
      <c r="B14177">
        <v>-0.28000000000000003</v>
      </c>
      <c r="C14177">
        <v>0.47</v>
      </c>
      <c r="D14177">
        <v>0.23</v>
      </c>
      <c r="E14177">
        <v>2.4E-2</v>
      </c>
    </row>
    <row r="14178" spans="1:5">
      <c r="A14178">
        <v>19780626</v>
      </c>
      <c r="B14178">
        <v>-1.27</v>
      </c>
      <c r="C14178">
        <v>-0.19</v>
      </c>
      <c r="D14178">
        <v>0.38</v>
      </c>
      <c r="E14178">
        <v>2.4E-2</v>
      </c>
    </row>
    <row r="14179" spans="1:5">
      <c r="A14179">
        <v>19780627</v>
      </c>
      <c r="B14179">
        <v>0.21</v>
      </c>
      <c r="C14179">
        <v>-0.61</v>
      </c>
      <c r="D14179">
        <v>-0.33</v>
      </c>
      <c r="E14179">
        <v>2.4E-2</v>
      </c>
    </row>
    <row r="14180" spans="1:5">
      <c r="A14180">
        <v>19780628</v>
      </c>
      <c r="B14180">
        <v>0.37</v>
      </c>
      <c r="C14180">
        <v>-0.05</v>
      </c>
      <c r="D14180">
        <v>-0.04</v>
      </c>
      <c r="E14180">
        <v>2.4E-2</v>
      </c>
    </row>
    <row r="14181" spans="1:5">
      <c r="A14181">
        <v>19780629</v>
      </c>
      <c r="B14181">
        <v>0.21</v>
      </c>
      <c r="C14181">
        <v>0.26</v>
      </c>
      <c r="D14181">
        <v>-0.02</v>
      </c>
      <c r="E14181">
        <v>2.4E-2</v>
      </c>
    </row>
    <row r="14182" spans="1:5">
      <c r="A14182">
        <v>19780630</v>
      </c>
      <c r="B14182">
        <v>-7.0000000000000007E-2</v>
      </c>
      <c r="C14182">
        <v>0.17</v>
      </c>
      <c r="D14182">
        <v>-0.02</v>
      </c>
      <c r="E14182">
        <v>2.4E-2</v>
      </c>
    </row>
    <row r="14183" spans="1:5">
      <c r="A14183">
        <v>19780703</v>
      </c>
      <c r="B14183">
        <v>-0.31</v>
      </c>
      <c r="C14183">
        <v>0.3</v>
      </c>
      <c r="D14183">
        <v>0.06</v>
      </c>
      <c r="E14183">
        <v>2.8000000000000001E-2</v>
      </c>
    </row>
    <row r="14184" spans="1:5">
      <c r="A14184">
        <v>19780705</v>
      </c>
      <c r="B14184">
        <v>-0.87</v>
      </c>
      <c r="C14184">
        <v>-0.02</v>
      </c>
      <c r="D14184">
        <v>0.03</v>
      </c>
      <c r="E14184">
        <v>2.8000000000000001E-2</v>
      </c>
    </row>
    <row r="14185" spans="1:5">
      <c r="A14185">
        <v>19780706</v>
      </c>
      <c r="B14185">
        <v>-0.03</v>
      </c>
      <c r="C14185">
        <v>-0.37</v>
      </c>
      <c r="D14185">
        <v>-0.17</v>
      </c>
      <c r="E14185">
        <v>2.8000000000000001E-2</v>
      </c>
    </row>
    <row r="14186" spans="1:5">
      <c r="A14186">
        <v>19780707</v>
      </c>
      <c r="B14186">
        <v>0.56999999999999995</v>
      </c>
      <c r="C14186">
        <v>-0.04</v>
      </c>
      <c r="D14186">
        <v>-7.0000000000000007E-2</v>
      </c>
      <c r="E14186">
        <v>2.8000000000000001E-2</v>
      </c>
    </row>
    <row r="14187" spans="1:5">
      <c r="A14187">
        <v>19780710</v>
      </c>
      <c r="B14187">
        <v>0.34</v>
      </c>
      <c r="C14187">
        <v>-0.18</v>
      </c>
      <c r="D14187">
        <v>-0.21</v>
      </c>
      <c r="E14187">
        <v>2.8000000000000001E-2</v>
      </c>
    </row>
    <row r="14188" spans="1:5">
      <c r="A14188">
        <v>19780711</v>
      </c>
      <c r="B14188">
        <v>0.6</v>
      </c>
      <c r="C14188">
        <v>-0.26</v>
      </c>
      <c r="D14188">
        <v>0.08</v>
      </c>
      <c r="E14188">
        <v>2.8000000000000001E-2</v>
      </c>
    </row>
    <row r="14189" spans="1:5">
      <c r="A14189">
        <v>19780712</v>
      </c>
      <c r="B14189">
        <v>0.35</v>
      </c>
      <c r="C14189">
        <v>0</v>
      </c>
      <c r="D14189">
        <v>-0.02</v>
      </c>
      <c r="E14189">
        <v>2.8000000000000001E-2</v>
      </c>
    </row>
    <row r="14190" spans="1:5">
      <c r="A14190">
        <v>19780713</v>
      </c>
      <c r="B14190">
        <v>0.02</v>
      </c>
      <c r="C14190">
        <v>0.18</v>
      </c>
      <c r="D14190">
        <v>0.13</v>
      </c>
      <c r="E14190">
        <v>2.8000000000000001E-2</v>
      </c>
    </row>
    <row r="14191" spans="1:5">
      <c r="A14191">
        <v>19780714</v>
      </c>
      <c r="B14191">
        <v>1.23</v>
      </c>
      <c r="C14191">
        <v>-0.31</v>
      </c>
      <c r="D14191">
        <v>-0.54</v>
      </c>
      <c r="E14191">
        <v>2.8000000000000001E-2</v>
      </c>
    </row>
    <row r="14192" spans="1:5">
      <c r="A14192">
        <v>19780717</v>
      </c>
      <c r="B14192">
        <v>0.23</v>
      </c>
      <c r="C14192">
        <v>0.19</v>
      </c>
      <c r="D14192">
        <v>-0.08</v>
      </c>
      <c r="E14192">
        <v>2.8000000000000001E-2</v>
      </c>
    </row>
    <row r="14193" spans="1:5">
      <c r="A14193">
        <v>19780718</v>
      </c>
      <c r="B14193">
        <v>-0.78</v>
      </c>
      <c r="C14193">
        <v>0.45</v>
      </c>
      <c r="D14193">
        <v>0.32</v>
      </c>
      <c r="E14193">
        <v>2.8000000000000001E-2</v>
      </c>
    </row>
    <row r="14194" spans="1:5">
      <c r="A14194">
        <v>19780719</v>
      </c>
      <c r="B14194">
        <v>1.1000000000000001</v>
      </c>
      <c r="C14194">
        <v>-0.38</v>
      </c>
      <c r="D14194">
        <v>-0.09</v>
      </c>
      <c r="E14194">
        <v>2.8000000000000001E-2</v>
      </c>
    </row>
    <row r="14195" spans="1:5">
      <c r="A14195">
        <v>19780720</v>
      </c>
      <c r="B14195">
        <v>0</v>
      </c>
      <c r="C14195">
        <v>0.62</v>
      </c>
      <c r="D14195">
        <v>-0.05</v>
      </c>
      <c r="E14195">
        <v>2.8000000000000001E-2</v>
      </c>
    </row>
    <row r="14196" spans="1:5">
      <c r="A14196">
        <v>19780721</v>
      </c>
      <c r="B14196">
        <v>-0.32</v>
      </c>
      <c r="C14196">
        <v>0.19</v>
      </c>
      <c r="D14196">
        <v>0.23</v>
      </c>
      <c r="E14196">
        <v>2.8000000000000001E-2</v>
      </c>
    </row>
    <row r="14197" spans="1:5">
      <c r="A14197">
        <v>19780724</v>
      </c>
      <c r="B14197">
        <v>-0.1</v>
      </c>
      <c r="C14197">
        <v>0.03</v>
      </c>
      <c r="D14197">
        <v>-0.1</v>
      </c>
      <c r="E14197">
        <v>2.8000000000000001E-2</v>
      </c>
    </row>
    <row r="14198" spans="1:5">
      <c r="A14198">
        <v>19780725</v>
      </c>
      <c r="B14198">
        <v>0.68</v>
      </c>
      <c r="C14198">
        <v>-0.41</v>
      </c>
      <c r="D14198">
        <v>0.01</v>
      </c>
      <c r="E14198">
        <v>2.8000000000000001E-2</v>
      </c>
    </row>
    <row r="14199" spans="1:5">
      <c r="A14199">
        <v>19780726</v>
      </c>
      <c r="B14199">
        <v>0.6</v>
      </c>
      <c r="C14199">
        <v>0.1</v>
      </c>
      <c r="D14199">
        <v>-0.34</v>
      </c>
      <c r="E14199">
        <v>2.8000000000000001E-2</v>
      </c>
    </row>
    <row r="14200" spans="1:5">
      <c r="A14200">
        <v>19780727</v>
      </c>
      <c r="B14200">
        <v>0.52</v>
      </c>
      <c r="C14200">
        <v>0.24</v>
      </c>
      <c r="D14200">
        <v>0.08</v>
      </c>
      <c r="E14200">
        <v>2.8000000000000001E-2</v>
      </c>
    </row>
    <row r="14201" spans="1:5">
      <c r="A14201">
        <v>19780728</v>
      </c>
      <c r="B14201">
        <v>0.46</v>
      </c>
      <c r="C14201">
        <v>7.0000000000000007E-2</v>
      </c>
      <c r="D14201">
        <v>0.02</v>
      </c>
      <c r="E14201">
        <v>2.8000000000000001E-2</v>
      </c>
    </row>
    <row r="14202" spans="1:5">
      <c r="A14202">
        <v>19780731</v>
      </c>
      <c r="B14202">
        <v>0.71</v>
      </c>
      <c r="C14202">
        <v>-0.08</v>
      </c>
      <c r="D14202">
        <v>-0.24</v>
      </c>
      <c r="E14202">
        <v>2.8000000000000001E-2</v>
      </c>
    </row>
    <row r="14203" spans="1:5">
      <c r="A14203">
        <v>19780801</v>
      </c>
      <c r="B14203">
        <v>0.12</v>
      </c>
      <c r="C14203">
        <v>-0.02</v>
      </c>
      <c r="D14203">
        <v>-0.01</v>
      </c>
      <c r="E14203">
        <v>2.4E-2</v>
      </c>
    </row>
    <row r="14204" spans="1:5">
      <c r="A14204">
        <v>19780802</v>
      </c>
      <c r="B14204">
        <v>2.13</v>
      </c>
      <c r="C14204">
        <v>-0.81</v>
      </c>
      <c r="D14204">
        <v>-0.62</v>
      </c>
      <c r="E14204">
        <v>2.4E-2</v>
      </c>
    </row>
    <row r="14205" spans="1:5">
      <c r="A14205">
        <v>19780803</v>
      </c>
      <c r="B14205">
        <v>0.43</v>
      </c>
      <c r="C14205">
        <v>-0.31</v>
      </c>
      <c r="D14205">
        <v>0.08</v>
      </c>
      <c r="E14205">
        <v>2.4E-2</v>
      </c>
    </row>
    <row r="14206" spans="1:5">
      <c r="A14206">
        <v>19780804</v>
      </c>
      <c r="B14206">
        <v>0.43</v>
      </c>
      <c r="C14206">
        <v>-0.17</v>
      </c>
      <c r="D14206">
        <v>0.09</v>
      </c>
      <c r="E14206">
        <v>2.4E-2</v>
      </c>
    </row>
    <row r="14207" spans="1:5">
      <c r="A14207">
        <v>19780807</v>
      </c>
      <c r="B14207">
        <v>-0.17</v>
      </c>
      <c r="C14207">
        <v>0.62</v>
      </c>
      <c r="D14207">
        <v>-0.12</v>
      </c>
      <c r="E14207">
        <v>2.4E-2</v>
      </c>
    </row>
    <row r="14208" spans="1:5">
      <c r="A14208">
        <v>19780808</v>
      </c>
      <c r="B14208">
        <v>0.48</v>
      </c>
      <c r="C14208">
        <v>0.14000000000000001</v>
      </c>
      <c r="D14208">
        <v>-0.33</v>
      </c>
      <c r="E14208">
        <v>2.4E-2</v>
      </c>
    </row>
    <row r="14209" spans="1:5">
      <c r="A14209">
        <v>19780809</v>
      </c>
      <c r="B14209">
        <v>0.52</v>
      </c>
      <c r="C14209">
        <v>0.48</v>
      </c>
      <c r="D14209">
        <v>-0.19</v>
      </c>
      <c r="E14209">
        <v>2.4E-2</v>
      </c>
    </row>
    <row r="14210" spans="1:5">
      <c r="A14210">
        <v>19780810</v>
      </c>
      <c r="B14210">
        <v>-0.59</v>
      </c>
      <c r="C14210">
        <v>0.65</v>
      </c>
      <c r="D14210">
        <v>0.3</v>
      </c>
      <c r="E14210">
        <v>2.4E-2</v>
      </c>
    </row>
    <row r="14211" spans="1:5">
      <c r="A14211">
        <v>19780811</v>
      </c>
      <c r="B14211">
        <v>0.33</v>
      </c>
      <c r="C14211">
        <v>0.25</v>
      </c>
      <c r="D14211">
        <v>0.17</v>
      </c>
      <c r="E14211">
        <v>2.4E-2</v>
      </c>
    </row>
    <row r="14212" spans="1:5">
      <c r="A14212">
        <v>19780814</v>
      </c>
      <c r="B14212">
        <v>0.09</v>
      </c>
      <c r="C14212">
        <v>0.34</v>
      </c>
      <c r="D14212">
        <v>0.16</v>
      </c>
      <c r="E14212">
        <v>2.4E-2</v>
      </c>
    </row>
    <row r="14213" spans="1:5">
      <c r="A14213">
        <v>19780815</v>
      </c>
      <c r="B14213">
        <v>-0.14000000000000001</v>
      </c>
      <c r="C14213">
        <v>0.1</v>
      </c>
      <c r="D14213">
        <v>0.15</v>
      </c>
      <c r="E14213">
        <v>2.4E-2</v>
      </c>
    </row>
    <row r="14214" spans="1:5">
      <c r="A14214">
        <v>19780816</v>
      </c>
      <c r="B14214">
        <v>0.72</v>
      </c>
      <c r="C14214">
        <v>0.2</v>
      </c>
      <c r="D14214">
        <v>-0.43</v>
      </c>
      <c r="E14214">
        <v>2.4E-2</v>
      </c>
    </row>
    <row r="14215" spans="1:5">
      <c r="A14215">
        <v>19780817</v>
      </c>
      <c r="B14215">
        <v>0.56000000000000005</v>
      </c>
      <c r="C14215">
        <v>0.41</v>
      </c>
      <c r="D14215">
        <v>-0.23</v>
      </c>
      <c r="E14215">
        <v>2.4E-2</v>
      </c>
    </row>
    <row r="14216" spans="1:5">
      <c r="A14216">
        <v>19780818</v>
      </c>
      <c r="B14216">
        <v>-0.23</v>
      </c>
      <c r="C14216">
        <v>0.5</v>
      </c>
      <c r="D14216">
        <v>0.17</v>
      </c>
      <c r="E14216">
        <v>2.4E-2</v>
      </c>
    </row>
    <row r="14217" spans="1:5">
      <c r="A14217">
        <v>19780821</v>
      </c>
      <c r="B14217">
        <v>-0.8</v>
      </c>
      <c r="C14217">
        <v>0.08</v>
      </c>
      <c r="D14217">
        <v>0.35</v>
      </c>
      <c r="E14217">
        <v>2.4E-2</v>
      </c>
    </row>
    <row r="14218" spans="1:5">
      <c r="A14218">
        <v>19780822</v>
      </c>
      <c r="B14218">
        <v>0.28999999999999998</v>
      </c>
      <c r="C14218">
        <v>0.05</v>
      </c>
      <c r="D14218">
        <v>-0.17</v>
      </c>
      <c r="E14218">
        <v>2.4E-2</v>
      </c>
    </row>
    <row r="14219" spans="1:5">
      <c r="A14219">
        <v>19780823</v>
      </c>
      <c r="B14219">
        <v>0.61</v>
      </c>
      <c r="C14219">
        <v>0.21</v>
      </c>
      <c r="D14219">
        <v>-0.36</v>
      </c>
      <c r="E14219">
        <v>2.4E-2</v>
      </c>
    </row>
    <row r="14220" spans="1:5">
      <c r="A14220">
        <v>19780824</v>
      </c>
      <c r="B14220">
        <v>0.27</v>
      </c>
      <c r="C14220">
        <v>0.53</v>
      </c>
      <c r="D14220">
        <v>0.17</v>
      </c>
      <c r="E14220">
        <v>2.4E-2</v>
      </c>
    </row>
    <row r="14221" spans="1:5">
      <c r="A14221">
        <v>19780825</v>
      </c>
      <c r="B14221">
        <v>0.05</v>
      </c>
      <c r="C14221">
        <v>0.5</v>
      </c>
      <c r="D14221">
        <v>-0.02</v>
      </c>
      <c r="E14221">
        <v>2.4E-2</v>
      </c>
    </row>
    <row r="14222" spans="1:5">
      <c r="A14222">
        <v>19780828</v>
      </c>
      <c r="B14222">
        <v>-0.72</v>
      </c>
      <c r="C14222">
        <v>0.39</v>
      </c>
      <c r="D14222">
        <v>0.23</v>
      </c>
      <c r="E14222">
        <v>2.4E-2</v>
      </c>
    </row>
    <row r="14223" spans="1:5">
      <c r="A14223">
        <v>19780829</v>
      </c>
      <c r="B14223">
        <v>-0.57999999999999996</v>
      </c>
      <c r="C14223">
        <v>0.27</v>
      </c>
      <c r="D14223">
        <v>0.23</v>
      </c>
      <c r="E14223">
        <v>2.4E-2</v>
      </c>
    </row>
    <row r="14224" spans="1:5">
      <c r="A14224">
        <v>19780830</v>
      </c>
      <c r="B14224">
        <v>0.15</v>
      </c>
      <c r="C14224">
        <v>0.24</v>
      </c>
      <c r="D14224">
        <v>-0.18</v>
      </c>
      <c r="E14224">
        <v>2.4E-2</v>
      </c>
    </row>
    <row r="14225" spans="1:5">
      <c r="A14225">
        <v>19780831</v>
      </c>
      <c r="B14225">
        <v>-0.2</v>
      </c>
      <c r="C14225">
        <v>0.16</v>
      </c>
      <c r="D14225">
        <v>0.01</v>
      </c>
      <c r="E14225">
        <v>2.4E-2</v>
      </c>
    </row>
    <row r="14226" spans="1:5">
      <c r="A14226">
        <v>19780901</v>
      </c>
      <c r="B14226">
        <v>0.4</v>
      </c>
      <c r="C14226">
        <v>-0.21</v>
      </c>
      <c r="D14226">
        <v>0.06</v>
      </c>
      <c r="E14226">
        <v>3.1E-2</v>
      </c>
    </row>
    <row r="14227" spans="1:5">
      <c r="A14227">
        <v>19780905</v>
      </c>
      <c r="B14227">
        <v>0.53</v>
      </c>
      <c r="C14227">
        <v>-0.45</v>
      </c>
      <c r="D14227">
        <v>-0.14000000000000001</v>
      </c>
      <c r="E14227">
        <v>3.1E-2</v>
      </c>
    </row>
    <row r="14228" spans="1:5">
      <c r="A14228">
        <v>19780906</v>
      </c>
      <c r="B14228">
        <v>0.84</v>
      </c>
      <c r="C14228">
        <v>0.04</v>
      </c>
      <c r="D14228">
        <v>-0.17</v>
      </c>
      <c r="E14228">
        <v>3.1E-2</v>
      </c>
    </row>
    <row r="14229" spans="1:5">
      <c r="A14229">
        <v>19780907</v>
      </c>
      <c r="B14229">
        <v>0.12</v>
      </c>
      <c r="C14229">
        <v>0.43</v>
      </c>
      <c r="D14229">
        <v>0.02</v>
      </c>
      <c r="E14229">
        <v>3.1E-2</v>
      </c>
    </row>
    <row r="14230" spans="1:5">
      <c r="A14230">
        <v>19780908</v>
      </c>
      <c r="B14230">
        <v>1.25</v>
      </c>
      <c r="C14230">
        <v>-0.2</v>
      </c>
      <c r="D14230">
        <v>-0.17</v>
      </c>
      <c r="E14230">
        <v>3.1E-2</v>
      </c>
    </row>
    <row r="14231" spans="1:5">
      <c r="A14231">
        <v>19780911</v>
      </c>
      <c r="B14231">
        <v>0.21</v>
      </c>
      <c r="C14231">
        <v>0.4</v>
      </c>
      <c r="D14231">
        <v>0.12</v>
      </c>
      <c r="E14231">
        <v>3.1E-2</v>
      </c>
    </row>
    <row r="14232" spans="1:5">
      <c r="A14232">
        <v>19780912</v>
      </c>
      <c r="B14232">
        <v>7.0000000000000007E-2</v>
      </c>
      <c r="C14232">
        <v>0.11</v>
      </c>
      <c r="D14232">
        <v>0</v>
      </c>
      <c r="E14232">
        <v>3.1E-2</v>
      </c>
    </row>
    <row r="14233" spans="1:5">
      <c r="A14233">
        <v>19780913</v>
      </c>
      <c r="B14233">
        <v>-0.55000000000000004</v>
      </c>
      <c r="C14233">
        <v>0.51</v>
      </c>
      <c r="D14233">
        <v>0.28000000000000003</v>
      </c>
      <c r="E14233">
        <v>3.1E-2</v>
      </c>
    </row>
    <row r="14234" spans="1:5">
      <c r="A14234">
        <v>19780914</v>
      </c>
      <c r="B14234">
        <v>-1.06</v>
      </c>
      <c r="C14234">
        <v>0.26</v>
      </c>
      <c r="D14234">
        <v>0.41</v>
      </c>
      <c r="E14234">
        <v>3.1E-2</v>
      </c>
    </row>
    <row r="14235" spans="1:5">
      <c r="A14235">
        <v>19780915</v>
      </c>
      <c r="B14235">
        <v>-0.95</v>
      </c>
      <c r="C14235">
        <v>0.08</v>
      </c>
      <c r="D14235">
        <v>0.19</v>
      </c>
      <c r="E14235">
        <v>3.1E-2</v>
      </c>
    </row>
    <row r="14236" spans="1:5">
      <c r="A14236">
        <v>19780918</v>
      </c>
      <c r="B14236">
        <v>-1.07</v>
      </c>
      <c r="C14236">
        <v>-0.35</v>
      </c>
      <c r="D14236">
        <v>0.27</v>
      </c>
      <c r="E14236">
        <v>3.1E-2</v>
      </c>
    </row>
    <row r="14237" spans="1:5">
      <c r="A14237">
        <v>19780919</v>
      </c>
      <c r="B14237">
        <v>-0.75</v>
      </c>
      <c r="C14237">
        <v>-0.54</v>
      </c>
      <c r="D14237">
        <v>0.33</v>
      </c>
      <c r="E14237">
        <v>3.1E-2</v>
      </c>
    </row>
    <row r="14238" spans="1:5">
      <c r="A14238">
        <v>19780920</v>
      </c>
      <c r="B14238">
        <v>-0.94</v>
      </c>
      <c r="C14238">
        <v>-0.6</v>
      </c>
      <c r="D14238">
        <v>0.4</v>
      </c>
      <c r="E14238">
        <v>3.1E-2</v>
      </c>
    </row>
    <row r="14239" spans="1:5">
      <c r="A14239">
        <v>19780921</v>
      </c>
      <c r="B14239">
        <v>-0.04</v>
      </c>
      <c r="C14239">
        <v>-0.41</v>
      </c>
      <c r="D14239">
        <v>0.01</v>
      </c>
      <c r="E14239">
        <v>3.1E-2</v>
      </c>
    </row>
    <row r="14240" spans="1:5">
      <c r="A14240">
        <v>19780922</v>
      </c>
      <c r="B14240">
        <v>0.03</v>
      </c>
      <c r="C14240">
        <v>0.3</v>
      </c>
      <c r="D14240">
        <v>-0.05</v>
      </c>
      <c r="E14240">
        <v>3.1E-2</v>
      </c>
    </row>
    <row r="14241" spans="1:5">
      <c r="A14241">
        <v>19780925</v>
      </c>
      <c r="B14241">
        <v>-0.03</v>
      </c>
      <c r="C14241">
        <v>-0.05</v>
      </c>
      <c r="D14241">
        <v>0.12</v>
      </c>
      <c r="E14241">
        <v>3.1E-2</v>
      </c>
    </row>
    <row r="14242" spans="1:5">
      <c r="A14242">
        <v>19780926</v>
      </c>
      <c r="B14242">
        <v>0.69</v>
      </c>
      <c r="C14242">
        <v>0.02</v>
      </c>
      <c r="D14242">
        <v>-0.09</v>
      </c>
      <c r="E14242">
        <v>3.1E-2</v>
      </c>
    </row>
    <row r="14243" spans="1:5">
      <c r="A14243">
        <v>19780927</v>
      </c>
      <c r="B14243">
        <v>-0.87</v>
      </c>
      <c r="C14243">
        <v>0.27</v>
      </c>
      <c r="D14243">
        <v>0.25</v>
      </c>
      <c r="E14243">
        <v>3.1E-2</v>
      </c>
    </row>
    <row r="14244" spans="1:5">
      <c r="A14244">
        <v>19780928</v>
      </c>
      <c r="B14244">
        <v>0.21</v>
      </c>
      <c r="C14244">
        <v>-0.15</v>
      </c>
      <c r="D14244">
        <v>0.04</v>
      </c>
      <c r="E14244">
        <v>3.1E-2</v>
      </c>
    </row>
    <row r="14245" spans="1:5">
      <c r="A14245">
        <v>19780929</v>
      </c>
      <c r="B14245">
        <v>0.49</v>
      </c>
      <c r="C14245">
        <v>0.08</v>
      </c>
      <c r="D14245">
        <v>-0.03</v>
      </c>
      <c r="E14245">
        <v>3.1E-2</v>
      </c>
    </row>
    <row r="14246" spans="1:5">
      <c r="A14246">
        <v>19781002</v>
      </c>
      <c r="B14246">
        <v>0.32</v>
      </c>
      <c r="C14246">
        <v>-0.09</v>
      </c>
      <c r="D14246">
        <v>-0.04</v>
      </c>
      <c r="E14246">
        <v>3.1E-2</v>
      </c>
    </row>
    <row r="14247" spans="1:5">
      <c r="A14247">
        <v>19781003</v>
      </c>
      <c r="B14247">
        <v>-0.31</v>
      </c>
      <c r="C14247">
        <v>0.02</v>
      </c>
      <c r="D14247">
        <v>0.13</v>
      </c>
      <c r="E14247">
        <v>3.1E-2</v>
      </c>
    </row>
    <row r="14248" spans="1:5">
      <c r="A14248">
        <v>19781004</v>
      </c>
      <c r="B14248">
        <v>0.38</v>
      </c>
      <c r="C14248">
        <v>-0.48</v>
      </c>
      <c r="D14248">
        <v>0.04</v>
      </c>
      <c r="E14248">
        <v>3.1E-2</v>
      </c>
    </row>
    <row r="14249" spans="1:5">
      <c r="A14249">
        <v>19781005</v>
      </c>
      <c r="B14249">
        <v>0.22</v>
      </c>
      <c r="C14249">
        <v>0.19</v>
      </c>
      <c r="D14249">
        <v>0.09</v>
      </c>
      <c r="E14249">
        <v>3.1E-2</v>
      </c>
    </row>
    <row r="14250" spans="1:5">
      <c r="A14250">
        <v>19781006</v>
      </c>
      <c r="B14250">
        <v>0.23</v>
      </c>
      <c r="C14250">
        <v>0.17</v>
      </c>
      <c r="D14250">
        <v>-0.06</v>
      </c>
      <c r="E14250">
        <v>3.1E-2</v>
      </c>
    </row>
    <row r="14251" spans="1:5">
      <c r="A14251">
        <v>19781009</v>
      </c>
      <c r="B14251">
        <v>0.92</v>
      </c>
      <c r="C14251">
        <v>-0.36</v>
      </c>
      <c r="D14251">
        <v>-0.19</v>
      </c>
      <c r="E14251">
        <v>3.1E-2</v>
      </c>
    </row>
    <row r="14252" spans="1:5">
      <c r="A14252">
        <v>19781010</v>
      </c>
      <c r="B14252">
        <v>-0.14000000000000001</v>
      </c>
      <c r="C14252">
        <v>0.26</v>
      </c>
      <c r="D14252">
        <v>0.05</v>
      </c>
      <c r="E14252">
        <v>3.1E-2</v>
      </c>
    </row>
    <row r="14253" spans="1:5">
      <c r="A14253">
        <v>19781011</v>
      </c>
      <c r="B14253">
        <v>0.86</v>
      </c>
      <c r="C14253">
        <v>-0.7</v>
      </c>
      <c r="D14253">
        <v>-0.33</v>
      </c>
      <c r="E14253">
        <v>3.1E-2</v>
      </c>
    </row>
    <row r="14254" spans="1:5">
      <c r="A14254">
        <v>19781012</v>
      </c>
      <c r="B14254">
        <v>-0.47</v>
      </c>
      <c r="C14254">
        <v>0.68</v>
      </c>
      <c r="D14254">
        <v>7.0000000000000007E-2</v>
      </c>
      <c r="E14254">
        <v>3.1E-2</v>
      </c>
    </row>
    <row r="14255" spans="1:5">
      <c r="A14255">
        <v>19781013</v>
      </c>
      <c r="B14255">
        <v>-0.28999999999999998</v>
      </c>
      <c r="C14255">
        <v>0.2</v>
      </c>
      <c r="D14255">
        <v>0.1</v>
      </c>
      <c r="E14255">
        <v>3.1E-2</v>
      </c>
    </row>
    <row r="14256" spans="1:5">
      <c r="A14256">
        <v>19781016</v>
      </c>
      <c r="B14256">
        <v>-1.82</v>
      </c>
      <c r="C14256">
        <v>0.13</v>
      </c>
      <c r="D14256">
        <v>0.36</v>
      </c>
      <c r="E14256">
        <v>3.1E-2</v>
      </c>
    </row>
    <row r="14257" spans="1:5">
      <c r="A14257">
        <v>19781017</v>
      </c>
      <c r="B14257">
        <v>-1.71</v>
      </c>
      <c r="C14257">
        <v>-1.32</v>
      </c>
      <c r="D14257">
        <v>0.12</v>
      </c>
      <c r="E14257">
        <v>3.1E-2</v>
      </c>
    </row>
    <row r="14258" spans="1:5">
      <c r="A14258">
        <v>19781018</v>
      </c>
      <c r="B14258">
        <v>-0.99</v>
      </c>
      <c r="C14258">
        <v>-0.85</v>
      </c>
      <c r="D14258">
        <v>0.08</v>
      </c>
      <c r="E14258">
        <v>3.1E-2</v>
      </c>
    </row>
    <row r="14259" spans="1:5">
      <c r="A14259">
        <v>19781019</v>
      </c>
      <c r="B14259">
        <v>-1.32</v>
      </c>
      <c r="C14259">
        <v>-0.39</v>
      </c>
      <c r="D14259">
        <v>0.39</v>
      </c>
      <c r="E14259">
        <v>3.1E-2</v>
      </c>
    </row>
    <row r="14260" spans="1:5">
      <c r="A14260">
        <v>19781020</v>
      </c>
      <c r="B14260">
        <v>-1.79</v>
      </c>
      <c r="C14260">
        <v>-2</v>
      </c>
      <c r="D14260">
        <v>0.08</v>
      </c>
      <c r="E14260">
        <v>3.1E-2</v>
      </c>
    </row>
    <row r="14261" spans="1:5">
      <c r="A14261">
        <v>19781023</v>
      </c>
      <c r="B14261">
        <v>-0.25</v>
      </c>
      <c r="C14261">
        <v>-1.45</v>
      </c>
      <c r="D14261">
        <v>-0.15</v>
      </c>
      <c r="E14261">
        <v>3.1E-2</v>
      </c>
    </row>
    <row r="14262" spans="1:5">
      <c r="A14262">
        <v>19781024</v>
      </c>
      <c r="B14262">
        <v>-0.57999999999999996</v>
      </c>
      <c r="C14262">
        <v>0.38</v>
      </c>
      <c r="D14262">
        <v>0.34</v>
      </c>
      <c r="E14262">
        <v>3.1E-2</v>
      </c>
    </row>
    <row r="14263" spans="1:5">
      <c r="A14263">
        <v>19781025</v>
      </c>
      <c r="B14263">
        <v>-0.22</v>
      </c>
      <c r="C14263">
        <v>0.24</v>
      </c>
      <c r="D14263">
        <v>0.01</v>
      </c>
      <c r="E14263">
        <v>3.1E-2</v>
      </c>
    </row>
    <row r="14264" spans="1:5">
      <c r="A14264">
        <v>19781026</v>
      </c>
      <c r="B14264">
        <v>-1.73</v>
      </c>
      <c r="C14264">
        <v>-1.76</v>
      </c>
      <c r="D14264">
        <v>0.63</v>
      </c>
      <c r="E14264">
        <v>3.1E-2</v>
      </c>
    </row>
    <row r="14265" spans="1:5">
      <c r="A14265">
        <v>19781027</v>
      </c>
      <c r="B14265">
        <v>-1.97</v>
      </c>
      <c r="C14265">
        <v>-1.59</v>
      </c>
      <c r="D14265">
        <v>-0.04</v>
      </c>
      <c r="E14265">
        <v>3.1E-2</v>
      </c>
    </row>
    <row r="14266" spans="1:5">
      <c r="A14266">
        <v>19781030</v>
      </c>
      <c r="B14266">
        <v>0</v>
      </c>
      <c r="C14266">
        <v>-3.09</v>
      </c>
      <c r="D14266">
        <v>-0.76</v>
      </c>
      <c r="E14266">
        <v>3.1E-2</v>
      </c>
    </row>
    <row r="14267" spans="1:5">
      <c r="A14267">
        <v>19781031</v>
      </c>
      <c r="B14267">
        <v>-1.81</v>
      </c>
      <c r="C14267">
        <v>0.24</v>
      </c>
      <c r="D14267">
        <v>0.73</v>
      </c>
      <c r="E14267">
        <v>3.1E-2</v>
      </c>
    </row>
    <row r="14268" spans="1:5">
      <c r="A14268">
        <v>19781101</v>
      </c>
      <c r="B14268">
        <v>4.12</v>
      </c>
      <c r="C14268">
        <v>0.69</v>
      </c>
      <c r="D14268">
        <v>-1.7</v>
      </c>
      <c r="E14268">
        <v>3.3000000000000002E-2</v>
      </c>
    </row>
    <row r="14269" spans="1:5">
      <c r="A14269">
        <v>19781102</v>
      </c>
      <c r="B14269">
        <v>-0.92</v>
      </c>
      <c r="C14269">
        <v>1.21</v>
      </c>
      <c r="D14269">
        <v>0.24</v>
      </c>
      <c r="E14269">
        <v>3.3000000000000002E-2</v>
      </c>
    </row>
    <row r="14270" spans="1:5">
      <c r="A14270">
        <v>19781103</v>
      </c>
      <c r="B14270">
        <v>0.56000000000000005</v>
      </c>
      <c r="C14270">
        <v>0.34</v>
      </c>
      <c r="D14270">
        <v>-0.13</v>
      </c>
      <c r="E14270">
        <v>3.3000000000000002E-2</v>
      </c>
    </row>
    <row r="14271" spans="1:5">
      <c r="A14271">
        <v>19781106</v>
      </c>
      <c r="B14271">
        <v>-0.8</v>
      </c>
      <c r="C14271">
        <v>0.72</v>
      </c>
      <c r="D14271">
        <v>0.36</v>
      </c>
      <c r="E14271">
        <v>3.3000000000000002E-2</v>
      </c>
    </row>
    <row r="14272" spans="1:5">
      <c r="A14272">
        <v>19781107</v>
      </c>
      <c r="B14272">
        <v>-1.58</v>
      </c>
      <c r="C14272">
        <v>-0.95</v>
      </c>
      <c r="D14272">
        <v>0.52</v>
      </c>
      <c r="E14272">
        <v>3.3000000000000002E-2</v>
      </c>
    </row>
    <row r="14273" spans="1:5">
      <c r="A14273">
        <v>19781108</v>
      </c>
      <c r="B14273">
        <v>0.42</v>
      </c>
      <c r="C14273">
        <v>-0.39</v>
      </c>
      <c r="D14273">
        <v>-0.56999999999999995</v>
      </c>
      <c r="E14273">
        <v>3.3000000000000002E-2</v>
      </c>
    </row>
    <row r="14274" spans="1:5">
      <c r="A14274">
        <v>19781109</v>
      </c>
      <c r="B14274">
        <v>0.14000000000000001</v>
      </c>
      <c r="C14274">
        <v>0.53</v>
      </c>
      <c r="D14274">
        <v>-0.01</v>
      </c>
      <c r="E14274">
        <v>3.3000000000000002E-2</v>
      </c>
    </row>
    <row r="14275" spans="1:5">
      <c r="A14275">
        <v>19781110</v>
      </c>
      <c r="B14275">
        <v>0.49</v>
      </c>
      <c r="C14275">
        <v>0.4</v>
      </c>
      <c r="D14275">
        <v>-0.02</v>
      </c>
      <c r="E14275">
        <v>3.3000000000000002E-2</v>
      </c>
    </row>
    <row r="14276" spans="1:5">
      <c r="A14276">
        <v>19781113</v>
      </c>
      <c r="B14276">
        <v>-1.67</v>
      </c>
      <c r="C14276">
        <v>-0.08</v>
      </c>
      <c r="D14276">
        <v>0.44</v>
      </c>
      <c r="E14276">
        <v>3.3000000000000002E-2</v>
      </c>
    </row>
    <row r="14277" spans="1:5">
      <c r="A14277">
        <v>19781114</v>
      </c>
      <c r="B14277">
        <v>-1.02</v>
      </c>
      <c r="C14277">
        <v>-1.37</v>
      </c>
      <c r="D14277">
        <v>0.19</v>
      </c>
      <c r="E14277">
        <v>3.3000000000000002E-2</v>
      </c>
    </row>
    <row r="14278" spans="1:5">
      <c r="A14278">
        <v>19781115</v>
      </c>
      <c r="B14278">
        <v>0.28999999999999998</v>
      </c>
      <c r="C14278">
        <v>0.24</v>
      </c>
      <c r="D14278">
        <v>-0.26</v>
      </c>
      <c r="E14278">
        <v>3.3000000000000002E-2</v>
      </c>
    </row>
    <row r="14279" spans="1:5">
      <c r="A14279">
        <v>19781116</v>
      </c>
      <c r="B14279">
        <v>1.01</v>
      </c>
      <c r="C14279">
        <v>-0.42</v>
      </c>
      <c r="D14279">
        <v>-0.47</v>
      </c>
      <c r="E14279">
        <v>3.3000000000000002E-2</v>
      </c>
    </row>
    <row r="14280" spans="1:5">
      <c r="A14280">
        <v>19781117</v>
      </c>
      <c r="B14280">
        <v>0.95</v>
      </c>
      <c r="C14280">
        <v>0.59</v>
      </c>
      <c r="D14280">
        <v>-0.33</v>
      </c>
      <c r="E14280">
        <v>3.3000000000000002E-2</v>
      </c>
    </row>
    <row r="14281" spans="1:5">
      <c r="A14281">
        <v>19781120</v>
      </c>
      <c r="B14281">
        <v>0.91</v>
      </c>
      <c r="C14281">
        <v>0.19</v>
      </c>
      <c r="D14281">
        <v>-0.23</v>
      </c>
      <c r="E14281">
        <v>3.3000000000000002E-2</v>
      </c>
    </row>
    <row r="14282" spans="1:5">
      <c r="A14282">
        <v>19781121</v>
      </c>
      <c r="B14282">
        <v>-0.13</v>
      </c>
      <c r="C14282">
        <v>0.42</v>
      </c>
      <c r="D14282">
        <v>-0.03</v>
      </c>
      <c r="E14282">
        <v>3.3000000000000002E-2</v>
      </c>
    </row>
    <row r="14283" spans="1:5">
      <c r="A14283">
        <v>19781122</v>
      </c>
      <c r="B14283">
        <v>0.59</v>
      </c>
      <c r="C14283">
        <v>0.33</v>
      </c>
      <c r="D14283">
        <v>-0.17</v>
      </c>
      <c r="E14283">
        <v>3.3000000000000002E-2</v>
      </c>
    </row>
    <row r="14284" spans="1:5">
      <c r="A14284">
        <v>19781124</v>
      </c>
      <c r="B14284">
        <v>0.47</v>
      </c>
      <c r="C14284">
        <v>0.32</v>
      </c>
      <c r="D14284">
        <v>-0.22</v>
      </c>
      <c r="E14284">
        <v>3.3000000000000002E-2</v>
      </c>
    </row>
    <row r="14285" spans="1:5">
      <c r="A14285">
        <v>19781127</v>
      </c>
      <c r="B14285">
        <v>0.25</v>
      </c>
      <c r="C14285">
        <v>0.01</v>
      </c>
      <c r="D14285">
        <v>-0.17</v>
      </c>
      <c r="E14285">
        <v>3.3000000000000002E-2</v>
      </c>
    </row>
    <row r="14286" spans="1:5">
      <c r="A14286">
        <v>19781128</v>
      </c>
      <c r="B14286">
        <v>-0.8</v>
      </c>
      <c r="C14286">
        <v>0.27</v>
      </c>
      <c r="D14286">
        <v>0.36</v>
      </c>
      <c r="E14286">
        <v>3.3000000000000002E-2</v>
      </c>
    </row>
    <row r="14287" spans="1:5">
      <c r="A14287">
        <v>19781129</v>
      </c>
      <c r="B14287">
        <v>-1.39</v>
      </c>
      <c r="C14287">
        <v>0.12</v>
      </c>
      <c r="D14287">
        <v>0.43</v>
      </c>
      <c r="E14287">
        <v>3.3000000000000002E-2</v>
      </c>
    </row>
    <row r="14288" spans="1:5">
      <c r="A14288">
        <v>19781130</v>
      </c>
      <c r="B14288">
        <v>0.9</v>
      </c>
      <c r="C14288">
        <v>-0.2</v>
      </c>
      <c r="D14288">
        <v>-0.42</v>
      </c>
      <c r="E14288">
        <v>3.3000000000000002E-2</v>
      </c>
    </row>
    <row r="14289" spans="1:5">
      <c r="A14289">
        <v>19781201</v>
      </c>
      <c r="B14289">
        <v>1.57</v>
      </c>
      <c r="C14289">
        <v>0.12</v>
      </c>
      <c r="D14289">
        <v>-0.68</v>
      </c>
      <c r="E14289">
        <v>3.9E-2</v>
      </c>
    </row>
    <row r="14290" spans="1:5">
      <c r="A14290">
        <v>19781204</v>
      </c>
      <c r="B14290">
        <v>0.01</v>
      </c>
      <c r="C14290">
        <v>0.28999999999999998</v>
      </c>
      <c r="D14290">
        <v>-7.0000000000000007E-2</v>
      </c>
      <c r="E14290">
        <v>3.9E-2</v>
      </c>
    </row>
    <row r="14291" spans="1:5">
      <c r="A14291">
        <v>19781205</v>
      </c>
      <c r="B14291">
        <v>1.24</v>
      </c>
      <c r="C14291">
        <v>-0.18</v>
      </c>
      <c r="D14291">
        <v>-0.36</v>
      </c>
      <c r="E14291">
        <v>3.9E-2</v>
      </c>
    </row>
    <row r="14292" spans="1:5">
      <c r="A14292">
        <v>19781206</v>
      </c>
      <c r="B14292">
        <v>0.17</v>
      </c>
      <c r="C14292">
        <v>0.25</v>
      </c>
      <c r="D14292">
        <v>0.16</v>
      </c>
      <c r="E14292">
        <v>3.9E-2</v>
      </c>
    </row>
    <row r="14293" spans="1:5">
      <c r="A14293">
        <v>19781207</v>
      </c>
      <c r="B14293">
        <v>-0.39</v>
      </c>
      <c r="C14293">
        <v>0.37</v>
      </c>
      <c r="D14293">
        <v>-0.04</v>
      </c>
      <c r="E14293">
        <v>3.9E-2</v>
      </c>
    </row>
    <row r="14294" spans="1:5">
      <c r="A14294">
        <v>19781208</v>
      </c>
      <c r="B14294">
        <v>-0.43</v>
      </c>
      <c r="C14294">
        <v>0.21</v>
      </c>
      <c r="D14294">
        <v>0.42</v>
      </c>
      <c r="E14294">
        <v>3.9E-2</v>
      </c>
    </row>
    <row r="14295" spans="1:5">
      <c r="A14295">
        <v>19781211</v>
      </c>
      <c r="B14295">
        <v>0.43</v>
      </c>
      <c r="C14295">
        <v>-0.16</v>
      </c>
      <c r="D14295">
        <v>-0.31</v>
      </c>
      <c r="E14295">
        <v>3.9E-2</v>
      </c>
    </row>
    <row r="14296" spans="1:5">
      <c r="A14296">
        <v>19781212</v>
      </c>
      <c r="B14296">
        <v>-0.52</v>
      </c>
      <c r="C14296">
        <v>0.2</v>
      </c>
      <c r="D14296">
        <v>0.3</v>
      </c>
      <c r="E14296">
        <v>3.9E-2</v>
      </c>
    </row>
    <row r="14297" spans="1:5">
      <c r="A14297">
        <v>19781213</v>
      </c>
      <c r="B14297">
        <v>-0.59</v>
      </c>
      <c r="C14297">
        <v>0.18</v>
      </c>
      <c r="D14297">
        <v>0.02</v>
      </c>
      <c r="E14297">
        <v>3.9E-2</v>
      </c>
    </row>
    <row r="14298" spans="1:5">
      <c r="A14298">
        <v>19781214</v>
      </c>
      <c r="B14298">
        <v>-0.03</v>
      </c>
      <c r="C14298">
        <v>-0.06</v>
      </c>
      <c r="D14298">
        <v>0.02</v>
      </c>
      <c r="E14298">
        <v>3.9E-2</v>
      </c>
    </row>
    <row r="14299" spans="1:5">
      <c r="A14299">
        <v>19781215</v>
      </c>
      <c r="B14299">
        <v>-0.74</v>
      </c>
      <c r="C14299">
        <v>0.05</v>
      </c>
      <c r="D14299">
        <v>0.14000000000000001</v>
      </c>
      <c r="E14299">
        <v>3.9E-2</v>
      </c>
    </row>
    <row r="14300" spans="1:5">
      <c r="A14300">
        <v>19781218</v>
      </c>
      <c r="B14300">
        <v>-2.23</v>
      </c>
      <c r="C14300">
        <v>-0.79</v>
      </c>
      <c r="D14300">
        <v>0.6</v>
      </c>
      <c r="E14300">
        <v>3.9E-2</v>
      </c>
    </row>
    <row r="14301" spans="1:5">
      <c r="A14301">
        <v>19781219</v>
      </c>
      <c r="B14301">
        <v>0.72</v>
      </c>
      <c r="C14301">
        <v>-0.33</v>
      </c>
      <c r="D14301">
        <v>-0.71</v>
      </c>
      <c r="E14301">
        <v>3.9E-2</v>
      </c>
    </row>
    <row r="14302" spans="1:5">
      <c r="A14302">
        <v>19781220</v>
      </c>
      <c r="B14302">
        <v>0.41</v>
      </c>
      <c r="C14302">
        <v>0.22</v>
      </c>
      <c r="D14302">
        <v>-0.31</v>
      </c>
      <c r="E14302">
        <v>3.9E-2</v>
      </c>
    </row>
    <row r="14303" spans="1:5">
      <c r="A14303">
        <v>19781221</v>
      </c>
      <c r="B14303">
        <v>0.05</v>
      </c>
      <c r="C14303">
        <v>0.34</v>
      </c>
      <c r="D14303">
        <v>-0.2</v>
      </c>
      <c r="E14303">
        <v>3.9E-2</v>
      </c>
    </row>
    <row r="14304" spans="1:5">
      <c r="A14304">
        <v>19781222</v>
      </c>
      <c r="B14304">
        <v>1.66</v>
      </c>
      <c r="C14304">
        <v>-0.17</v>
      </c>
      <c r="D14304">
        <v>-0.61</v>
      </c>
      <c r="E14304">
        <v>3.9E-2</v>
      </c>
    </row>
    <row r="14305" spans="1:5">
      <c r="A14305">
        <v>19781226</v>
      </c>
      <c r="B14305">
        <v>0.98</v>
      </c>
      <c r="C14305">
        <v>-0.37</v>
      </c>
      <c r="D14305">
        <v>-0.82</v>
      </c>
      <c r="E14305">
        <v>3.9E-2</v>
      </c>
    </row>
    <row r="14306" spans="1:5">
      <c r="A14306">
        <v>19781227</v>
      </c>
      <c r="B14306">
        <v>-0.84</v>
      </c>
      <c r="C14306">
        <v>0.2</v>
      </c>
      <c r="D14306">
        <v>0.32</v>
      </c>
      <c r="E14306">
        <v>3.9E-2</v>
      </c>
    </row>
    <row r="14307" spans="1:5">
      <c r="A14307">
        <v>19781228</v>
      </c>
      <c r="B14307">
        <v>-0.4</v>
      </c>
      <c r="C14307">
        <v>0.06</v>
      </c>
      <c r="D14307">
        <v>-0.18</v>
      </c>
      <c r="E14307">
        <v>3.9E-2</v>
      </c>
    </row>
    <row r="14308" spans="1:5">
      <c r="A14308">
        <v>19781229</v>
      </c>
      <c r="B14308">
        <v>-0.13</v>
      </c>
      <c r="C14308">
        <v>0.7</v>
      </c>
      <c r="D14308">
        <v>0.09</v>
      </c>
      <c r="E14308">
        <v>3.9E-2</v>
      </c>
    </row>
    <row r="14309" spans="1:5">
      <c r="A14309">
        <v>19790102</v>
      </c>
      <c r="B14309">
        <v>0.59</v>
      </c>
      <c r="C14309">
        <v>-0.18</v>
      </c>
      <c r="D14309">
        <v>0.46</v>
      </c>
      <c r="E14309">
        <v>3.5000000000000003E-2</v>
      </c>
    </row>
    <row r="14310" spans="1:5">
      <c r="A14310">
        <v>19790103</v>
      </c>
      <c r="B14310">
        <v>1.1200000000000001</v>
      </c>
      <c r="C14310">
        <v>0.36</v>
      </c>
      <c r="D14310">
        <v>-0.06</v>
      </c>
      <c r="E14310">
        <v>3.5000000000000003E-2</v>
      </c>
    </row>
    <row r="14311" spans="1:5">
      <c r="A14311">
        <v>19790104</v>
      </c>
      <c r="B14311">
        <v>0.94</v>
      </c>
      <c r="C14311">
        <v>0.42</v>
      </c>
      <c r="D14311">
        <v>0.02</v>
      </c>
      <c r="E14311">
        <v>3.5000000000000003E-2</v>
      </c>
    </row>
    <row r="14312" spans="1:5">
      <c r="A14312">
        <v>19790105</v>
      </c>
      <c r="B14312">
        <v>0.65</v>
      </c>
      <c r="C14312">
        <v>0.63</v>
      </c>
      <c r="D14312">
        <v>-0.04</v>
      </c>
      <c r="E14312">
        <v>3.5000000000000003E-2</v>
      </c>
    </row>
    <row r="14313" spans="1:5">
      <c r="A14313">
        <v>19790108</v>
      </c>
      <c r="B14313">
        <v>-0.28000000000000003</v>
      </c>
      <c r="C14313">
        <v>0.05</v>
      </c>
      <c r="D14313">
        <v>0.09</v>
      </c>
      <c r="E14313">
        <v>3.5000000000000003E-2</v>
      </c>
    </row>
    <row r="14314" spans="1:5">
      <c r="A14314">
        <v>19790109</v>
      </c>
      <c r="B14314">
        <v>0.51</v>
      </c>
      <c r="C14314">
        <v>0.34</v>
      </c>
      <c r="D14314">
        <v>0.02</v>
      </c>
      <c r="E14314">
        <v>3.5000000000000003E-2</v>
      </c>
    </row>
    <row r="14315" spans="1:5">
      <c r="A14315">
        <v>19790110</v>
      </c>
      <c r="B14315">
        <v>-0.55000000000000004</v>
      </c>
      <c r="C14315">
        <v>0.32</v>
      </c>
      <c r="D14315">
        <v>0.21</v>
      </c>
      <c r="E14315">
        <v>3.5000000000000003E-2</v>
      </c>
    </row>
    <row r="14316" spans="1:5">
      <c r="A14316">
        <v>19790111</v>
      </c>
      <c r="B14316">
        <v>0.42</v>
      </c>
      <c r="C14316">
        <v>-0.04</v>
      </c>
      <c r="D14316">
        <v>-0.38</v>
      </c>
      <c r="E14316">
        <v>3.5000000000000003E-2</v>
      </c>
    </row>
    <row r="14317" spans="1:5">
      <c r="A14317">
        <v>19790112</v>
      </c>
      <c r="B14317">
        <v>0.75</v>
      </c>
      <c r="C14317">
        <v>0.36</v>
      </c>
      <c r="D14317">
        <v>-0.23</v>
      </c>
      <c r="E14317">
        <v>3.5000000000000003E-2</v>
      </c>
    </row>
    <row r="14318" spans="1:5">
      <c r="A14318">
        <v>19790115</v>
      </c>
      <c r="B14318">
        <v>0.65</v>
      </c>
      <c r="C14318">
        <v>-0.12</v>
      </c>
      <c r="D14318">
        <v>-0.12</v>
      </c>
      <c r="E14318">
        <v>3.5000000000000003E-2</v>
      </c>
    </row>
    <row r="14319" spans="1:5">
      <c r="A14319">
        <v>19790116</v>
      </c>
      <c r="B14319">
        <v>-1.1299999999999999</v>
      </c>
      <c r="C14319">
        <v>0.25</v>
      </c>
      <c r="D14319">
        <v>0.56999999999999995</v>
      </c>
      <c r="E14319">
        <v>3.5000000000000003E-2</v>
      </c>
    </row>
    <row r="14320" spans="1:5">
      <c r="A14320">
        <v>19790117</v>
      </c>
      <c r="B14320">
        <v>-0.08</v>
      </c>
      <c r="C14320">
        <v>-0.22</v>
      </c>
      <c r="D14320">
        <v>0.23</v>
      </c>
      <c r="E14320">
        <v>3.5000000000000003E-2</v>
      </c>
    </row>
    <row r="14321" spans="1:5">
      <c r="A14321">
        <v>19790118</v>
      </c>
      <c r="B14321">
        <v>0.4</v>
      </c>
      <c r="C14321">
        <v>0.49</v>
      </c>
      <c r="D14321">
        <v>0.09</v>
      </c>
      <c r="E14321">
        <v>3.5000000000000003E-2</v>
      </c>
    </row>
    <row r="14322" spans="1:5">
      <c r="A14322">
        <v>19790119</v>
      </c>
      <c r="B14322">
        <v>-0.02</v>
      </c>
      <c r="C14322">
        <v>0.41</v>
      </c>
      <c r="D14322">
        <v>0.24</v>
      </c>
      <c r="E14322">
        <v>3.5000000000000003E-2</v>
      </c>
    </row>
    <row r="14323" spans="1:5">
      <c r="A14323">
        <v>19790122</v>
      </c>
      <c r="B14323">
        <v>0.05</v>
      </c>
      <c r="C14323">
        <v>-0.09</v>
      </c>
      <c r="D14323">
        <v>-0.13</v>
      </c>
      <c r="E14323">
        <v>3.5000000000000003E-2</v>
      </c>
    </row>
    <row r="14324" spans="1:5">
      <c r="A14324">
        <v>19790123</v>
      </c>
      <c r="B14324">
        <v>0.63</v>
      </c>
      <c r="C14324">
        <v>-0.01</v>
      </c>
      <c r="D14324">
        <v>0.15</v>
      </c>
      <c r="E14324">
        <v>3.5000000000000003E-2</v>
      </c>
    </row>
    <row r="14325" spans="1:5">
      <c r="A14325">
        <v>19790124</v>
      </c>
      <c r="B14325">
        <v>-0.36</v>
      </c>
      <c r="C14325">
        <v>0.06</v>
      </c>
      <c r="D14325">
        <v>0.31</v>
      </c>
      <c r="E14325">
        <v>3.5000000000000003E-2</v>
      </c>
    </row>
    <row r="14326" spans="1:5">
      <c r="A14326">
        <v>19790125</v>
      </c>
      <c r="B14326">
        <v>0.93</v>
      </c>
      <c r="C14326">
        <v>-0.31</v>
      </c>
      <c r="D14326">
        <v>-0.01</v>
      </c>
      <c r="E14326">
        <v>3.5000000000000003E-2</v>
      </c>
    </row>
    <row r="14327" spans="1:5">
      <c r="A14327">
        <v>19790126</v>
      </c>
      <c r="B14327">
        <v>0.64</v>
      </c>
      <c r="C14327">
        <v>-7.0000000000000007E-2</v>
      </c>
      <c r="D14327">
        <v>0.09</v>
      </c>
      <c r="E14327">
        <v>3.5000000000000003E-2</v>
      </c>
    </row>
    <row r="14328" spans="1:5">
      <c r="A14328">
        <v>19790129</v>
      </c>
      <c r="B14328">
        <v>-0.24</v>
      </c>
      <c r="C14328">
        <v>0.13</v>
      </c>
      <c r="D14328">
        <v>0.17</v>
      </c>
      <c r="E14328">
        <v>3.5000000000000003E-2</v>
      </c>
    </row>
    <row r="14329" spans="1:5">
      <c r="A14329">
        <v>19790130</v>
      </c>
      <c r="B14329">
        <v>-0.35</v>
      </c>
      <c r="C14329">
        <v>0.24</v>
      </c>
      <c r="D14329">
        <v>0.21</v>
      </c>
      <c r="E14329">
        <v>3.5000000000000003E-2</v>
      </c>
    </row>
    <row r="14330" spans="1:5">
      <c r="A14330">
        <v>19790131</v>
      </c>
      <c r="B14330">
        <v>-1.1299999999999999</v>
      </c>
      <c r="C14330">
        <v>0.4</v>
      </c>
      <c r="D14330">
        <v>0.22</v>
      </c>
      <c r="E14330">
        <v>3.5000000000000003E-2</v>
      </c>
    </row>
    <row r="14331" spans="1:5">
      <c r="A14331">
        <v>19790201</v>
      </c>
      <c r="B14331">
        <v>0.04</v>
      </c>
      <c r="C14331">
        <v>-0.19</v>
      </c>
      <c r="D14331">
        <v>-0.04</v>
      </c>
      <c r="E14331">
        <v>3.7999999999999999E-2</v>
      </c>
    </row>
    <row r="14332" spans="1:5">
      <c r="A14332">
        <v>19790202</v>
      </c>
      <c r="B14332">
        <v>-0.33</v>
      </c>
      <c r="C14332">
        <v>0.48</v>
      </c>
      <c r="D14332">
        <v>7.0000000000000007E-2</v>
      </c>
      <c r="E14332">
        <v>3.7999999999999999E-2</v>
      </c>
    </row>
    <row r="14333" spans="1:5">
      <c r="A14333">
        <v>19790205</v>
      </c>
      <c r="B14333">
        <v>-1.31</v>
      </c>
      <c r="C14333">
        <v>-0.09</v>
      </c>
      <c r="D14333">
        <v>0.27</v>
      </c>
      <c r="E14333">
        <v>3.7999999999999999E-2</v>
      </c>
    </row>
    <row r="14334" spans="1:5">
      <c r="A14334">
        <v>19790206</v>
      </c>
      <c r="B14334">
        <v>-0.03</v>
      </c>
      <c r="C14334">
        <v>-0.18</v>
      </c>
      <c r="D14334">
        <v>0.2</v>
      </c>
      <c r="E14334">
        <v>3.7999999999999999E-2</v>
      </c>
    </row>
    <row r="14335" spans="1:5">
      <c r="A14335">
        <v>19790207</v>
      </c>
      <c r="B14335">
        <v>-0.95</v>
      </c>
      <c r="C14335">
        <v>-0.34</v>
      </c>
      <c r="D14335">
        <v>0.25</v>
      </c>
      <c r="E14335">
        <v>3.7999999999999999E-2</v>
      </c>
    </row>
    <row r="14336" spans="1:5">
      <c r="A14336">
        <v>19790208</v>
      </c>
      <c r="B14336">
        <v>0.52</v>
      </c>
      <c r="C14336">
        <v>0.15</v>
      </c>
      <c r="D14336">
        <v>-0.13</v>
      </c>
      <c r="E14336">
        <v>3.7999999999999999E-2</v>
      </c>
    </row>
    <row r="14337" spans="1:5">
      <c r="A14337">
        <v>19790209</v>
      </c>
      <c r="B14337">
        <v>0.25</v>
      </c>
      <c r="C14337">
        <v>0.32</v>
      </c>
      <c r="D14337">
        <v>0.03</v>
      </c>
      <c r="E14337">
        <v>3.7999999999999999E-2</v>
      </c>
    </row>
    <row r="14338" spans="1:5">
      <c r="A14338">
        <v>19790212</v>
      </c>
      <c r="B14338">
        <v>0.25</v>
      </c>
      <c r="C14338">
        <v>-0.2</v>
      </c>
      <c r="D14338">
        <v>-0.25</v>
      </c>
      <c r="E14338">
        <v>3.7999999999999999E-2</v>
      </c>
    </row>
    <row r="14339" spans="1:5">
      <c r="A14339">
        <v>19790213</v>
      </c>
      <c r="B14339">
        <v>0.74</v>
      </c>
      <c r="C14339">
        <v>0.17</v>
      </c>
      <c r="D14339">
        <v>-0.06</v>
      </c>
      <c r="E14339">
        <v>3.7999999999999999E-2</v>
      </c>
    </row>
    <row r="14340" spans="1:5">
      <c r="A14340">
        <v>19790214</v>
      </c>
      <c r="B14340">
        <v>-0.14000000000000001</v>
      </c>
      <c r="C14340">
        <v>0.04</v>
      </c>
      <c r="D14340">
        <v>0.24</v>
      </c>
      <c r="E14340">
        <v>3.7999999999999999E-2</v>
      </c>
    </row>
    <row r="14341" spans="1:5">
      <c r="A14341">
        <v>19790215</v>
      </c>
      <c r="B14341">
        <v>-7.0000000000000007E-2</v>
      </c>
      <c r="C14341">
        <v>0.27</v>
      </c>
      <c r="D14341">
        <v>-0.12</v>
      </c>
      <c r="E14341">
        <v>3.7999999999999999E-2</v>
      </c>
    </row>
    <row r="14342" spans="1:5">
      <c r="A14342">
        <v>19790216</v>
      </c>
      <c r="B14342">
        <v>0.03</v>
      </c>
      <c r="C14342">
        <v>0.32</v>
      </c>
      <c r="D14342">
        <v>0.09</v>
      </c>
      <c r="E14342">
        <v>3.7999999999999999E-2</v>
      </c>
    </row>
    <row r="14343" spans="1:5">
      <c r="A14343">
        <v>19790220</v>
      </c>
      <c r="B14343">
        <v>0.57999999999999996</v>
      </c>
      <c r="C14343">
        <v>-0.27</v>
      </c>
      <c r="D14343">
        <v>-0.18</v>
      </c>
      <c r="E14343">
        <v>3.7999999999999999E-2</v>
      </c>
    </row>
    <row r="14344" spans="1:5">
      <c r="A14344">
        <v>19790221</v>
      </c>
      <c r="B14344">
        <v>-0.28000000000000003</v>
      </c>
      <c r="C14344">
        <v>0.24</v>
      </c>
      <c r="D14344">
        <v>0.23</v>
      </c>
      <c r="E14344">
        <v>3.7999999999999999E-2</v>
      </c>
    </row>
    <row r="14345" spans="1:5">
      <c r="A14345">
        <v>19790222</v>
      </c>
      <c r="B14345">
        <v>-0.56999999999999995</v>
      </c>
      <c r="C14345">
        <v>0.28999999999999998</v>
      </c>
      <c r="D14345">
        <v>0.13</v>
      </c>
      <c r="E14345">
        <v>3.7999999999999999E-2</v>
      </c>
    </row>
    <row r="14346" spans="1:5">
      <c r="A14346">
        <v>19790223</v>
      </c>
      <c r="B14346">
        <v>-0.56999999999999995</v>
      </c>
      <c r="C14346">
        <v>0.18</v>
      </c>
      <c r="D14346">
        <v>0.15</v>
      </c>
      <c r="E14346">
        <v>3.7999999999999999E-2</v>
      </c>
    </row>
    <row r="14347" spans="1:5">
      <c r="A14347">
        <v>19790226</v>
      </c>
      <c r="B14347">
        <v>-0.14000000000000001</v>
      </c>
      <c r="C14347">
        <v>0.06</v>
      </c>
      <c r="D14347">
        <v>-0.05</v>
      </c>
      <c r="E14347">
        <v>3.7999999999999999E-2</v>
      </c>
    </row>
    <row r="14348" spans="1:5">
      <c r="A14348">
        <v>19790227</v>
      </c>
      <c r="B14348">
        <v>-1.7</v>
      </c>
      <c r="C14348">
        <v>-0.55000000000000004</v>
      </c>
      <c r="D14348">
        <v>0.47</v>
      </c>
      <c r="E14348">
        <v>3.7999999999999999E-2</v>
      </c>
    </row>
    <row r="14349" spans="1:5">
      <c r="A14349">
        <v>19790228</v>
      </c>
      <c r="B14349">
        <v>0.09</v>
      </c>
      <c r="C14349">
        <v>-0.23</v>
      </c>
      <c r="D14349">
        <v>-0.09</v>
      </c>
      <c r="E14349">
        <v>3.7999999999999999E-2</v>
      </c>
    </row>
    <row r="14350" spans="1:5">
      <c r="A14350">
        <v>19790301</v>
      </c>
      <c r="B14350">
        <v>0.67</v>
      </c>
      <c r="C14350">
        <v>-0.05</v>
      </c>
      <c r="D14350">
        <v>0.02</v>
      </c>
      <c r="E14350">
        <v>3.6999999999999998E-2</v>
      </c>
    </row>
    <row r="14351" spans="1:5">
      <c r="A14351">
        <v>19790302</v>
      </c>
      <c r="B14351">
        <v>0.12</v>
      </c>
      <c r="C14351">
        <v>0.33</v>
      </c>
      <c r="D14351">
        <v>0</v>
      </c>
      <c r="E14351">
        <v>3.6999999999999998E-2</v>
      </c>
    </row>
    <row r="14352" spans="1:5">
      <c r="A14352">
        <v>19790305</v>
      </c>
      <c r="B14352">
        <v>1.1000000000000001</v>
      </c>
      <c r="C14352">
        <v>-0.31</v>
      </c>
      <c r="D14352">
        <v>-0.06</v>
      </c>
      <c r="E14352">
        <v>3.6999999999999998E-2</v>
      </c>
    </row>
    <row r="14353" spans="1:5">
      <c r="A14353">
        <v>19790306</v>
      </c>
      <c r="B14353">
        <v>-0.23</v>
      </c>
      <c r="C14353">
        <v>0.15</v>
      </c>
      <c r="D14353">
        <v>0.62</v>
      </c>
      <c r="E14353">
        <v>3.6999999999999998E-2</v>
      </c>
    </row>
    <row r="14354" spans="1:5">
      <c r="A14354">
        <v>19790307</v>
      </c>
      <c r="B14354">
        <v>0.64</v>
      </c>
      <c r="C14354">
        <v>0.1</v>
      </c>
      <c r="D14354">
        <v>0.15</v>
      </c>
      <c r="E14354">
        <v>3.6999999999999998E-2</v>
      </c>
    </row>
    <row r="14355" spans="1:5">
      <c r="A14355">
        <v>19790308</v>
      </c>
      <c r="B14355">
        <v>1.01</v>
      </c>
      <c r="C14355">
        <v>-0.05</v>
      </c>
      <c r="D14355">
        <v>-0.06</v>
      </c>
      <c r="E14355">
        <v>3.6999999999999998E-2</v>
      </c>
    </row>
    <row r="14356" spans="1:5">
      <c r="A14356">
        <v>19790309</v>
      </c>
      <c r="B14356">
        <v>0.03</v>
      </c>
      <c r="C14356">
        <v>0.08</v>
      </c>
      <c r="D14356">
        <v>7.0000000000000007E-2</v>
      </c>
      <c r="E14356">
        <v>3.6999999999999998E-2</v>
      </c>
    </row>
    <row r="14357" spans="1:5">
      <c r="A14357">
        <v>19790312</v>
      </c>
      <c r="B14357">
        <v>0.15</v>
      </c>
      <c r="C14357">
        <v>0.13</v>
      </c>
      <c r="D14357">
        <v>-0.16</v>
      </c>
      <c r="E14357">
        <v>3.6999999999999998E-2</v>
      </c>
    </row>
    <row r="14358" spans="1:5">
      <c r="A14358">
        <v>19790313</v>
      </c>
      <c r="B14358">
        <v>0.23</v>
      </c>
      <c r="C14358">
        <v>0.25</v>
      </c>
      <c r="D14358">
        <v>-0.1</v>
      </c>
      <c r="E14358">
        <v>3.6999999999999998E-2</v>
      </c>
    </row>
    <row r="14359" spans="1:5">
      <c r="A14359">
        <v>19790314</v>
      </c>
      <c r="B14359">
        <v>-7.0000000000000007E-2</v>
      </c>
      <c r="C14359">
        <v>0.21</v>
      </c>
      <c r="D14359">
        <v>-0.04</v>
      </c>
      <c r="E14359">
        <v>3.6999999999999998E-2</v>
      </c>
    </row>
    <row r="14360" spans="1:5">
      <c r="A14360">
        <v>19790315</v>
      </c>
      <c r="B14360">
        <v>0.17</v>
      </c>
      <c r="C14360">
        <v>0.05</v>
      </c>
      <c r="D14360">
        <v>0.17</v>
      </c>
      <c r="E14360">
        <v>3.6999999999999998E-2</v>
      </c>
    </row>
    <row r="14361" spans="1:5">
      <c r="A14361">
        <v>19790316</v>
      </c>
      <c r="B14361">
        <v>0.74</v>
      </c>
      <c r="C14361">
        <v>0</v>
      </c>
      <c r="D14361">
        <v>-0.31</v>
      </c>
      <c r="E14361">
        <v>3.6999999999999998E-2</v>
      </c>
    </row>
    <row r="14362" spans="1:5">
      <c r="A14362">
        <v>19790319</v>
      </c>
      <c r="B14362">
        <v>0.35</v>
      </c>
      <c r="C14362">
        <v>-0.04</v>
      </c>
      <c r="D14362">
        <v>-0.04</v>
      </c>
      <c r="E14362">
        <v>3.6999999999999998E-2</v>
      </c>
    </row>
    <row r="14363" spans="1:5">
      <c r="A14363">
        <v>19790320</v>
      </c>
      <c r="B14363">
        <v>-0.53</v>
      </c>
      <c r="C14363">
        <v>0.28999999999999998</v>
      </c>
      <c r="D14363">
        <v>0.03</v>
      </c>
      <c r="E14363">
        <v>3.6999999999999998E-2</v>
      </c>
    </row>
    <row r="14364" spans="1:5">
      <c r="A14364">
        <v>19790321</v>
      </c>
      <c r="B14364">
        <v>0.66</v>
      </c>
      <c r="C14364">
        <v>-0.11</v>
      </c>
      <c r="D14364">
        <v>-0.36</v>
      </c>
      <c r="E14364">
        <v>3.6999999999999998E-2</v>
      </c>
    </row>
    <row r="14365" spans="1:5">
      <c r="A14365">
        <v>19790322</v>
      </c>
      <c r="B14365">
        <v>0.4</v>
      </c>
      <c r="C14365">
        <v>0.12</v>
      </c>
      <c r="D14365">
        <v>-0.17</v>
      </c>
      <c r="E14365">
        <v>3.6999999999999998E-2</v>
      </c>
    </row>
    <row r="14366" spans="1:5">
      <c r="A14366">
        <v>19790323</v>
      </c>
      <c r="B14366">
        <v>-0.02</v>
      </c>
      <c r="C14366">
        <v>0.51</v>
      </c>
      <c r="D14366">
        <v>0.08</v>
      </c>
      <c r="E14366">
        <v>3.6999999999999998E-2</v>
      </c>
    </row>
    <row r="14367" spans="1:5">
      <c r="A14367">
        <v>19790326</v>
      </c>
      <c r="B14367">
        <v>-0.5</v>
      </c>
      <c r="C14367">
        <v>0.17</v>
      </c>
      <c r="D14367">
        <v>0.22</v>
      </c>
      <c r="E14367">
        <v>3.6999999999999998E-2</v>
      </c>
    </row>
    <row r="14368" spans="1:5">
      <c r="A14368">
        <v>19790327</v>
      </c>
      <c r="B14368">
        <v>1.3</v>
      </c>
      <c r="C14368">
        <v>-0.5</v>
      </c>
      <c r="D14368">
        <v>-0.43</v>
      </c>
      <c r="E14368">
        <v>3.6999999999999998E-2</v>
      </c>
    </row>
    <row r="14369" spans="1:5">
      <c r="A14369">
        <v>19790328</v>
      </c>
      <c r="B14369">
        <v>-0.36</v>
      </c>
      <c r="C14369">
        <v>0.41</v>
      </c>
      <c r="D14369">
        <v>0.09</v>
      </c>
      <c r="E14369">
        <v>3.6999999999999998E-2</v>
      </c>
    </row>
    <row r="14370" spans="1:5">
      <c r="A14370">
        <v>19790329</v>
      </c>
      <c r="B14370">
        <v>-0.03</v>
      </c>
      <c r="C14370">
        <v>0.52</v>
      </c>
      <c r="D14370">
        <v>-0.27</v>
      </c>
      <c r="E14370">
        <v>3.6999999999999998E-2</v>
      </c>
    </row>
    <row r="14371" spans="1:5">
      <c r="A14371">
        <v>19790330</v>
      </c>
      <c r="B14371">
        <v>-0.31</v>
      </c>
      <c r="C14371">
        <v>0.65</v>
      </c>
      <c r="D14371">
        <v>-0.03</v>
      </c>
      <c r="E14371">
        <v>3.6999999999999998E-2</v>
      </c>
    </row>
    <row r="14372" spans="1:5">
      <c r="A14372">
        <v>19790402</v>
      </c>
      <c r="B14372">
        <v>-0.68</v>
      </c>
      <c r="C14372">
        <v>0.24</v>
      </c>
      <c r="D14372">
        <v>0.16</v>
      </c>
      <c r="E14372">
        <v>0.04</v>
      </c>
    </row>
    <row r="14373" spans="1:5">
      <c r="A14373">
        <v>19790403</v>
      </c>
      <c r="B14373">
        <v>1.34</v>
      </c>
      <c r="C14373">
        <v>-0.28999999999999998</v>
      </c>
      <c r="D14373">
        <v>-0.14000000000000001</v>
      </c>
      <c r="E14373">
        <v>0.04</v>
      </c>
    </row>
    <row r="14374" spans="1:5">
      <c r="A14374">
        <v>19790404</v>
      </c>
      <c r="B14374">
        <v>0.3</v>
      </c>
      <c r="C14374">
        <v>0.01</v>
      </c>
      <c r="D14374">
        <v>0.12</v>
      </c>
      <c r="E14374">
        <v>0.04</v>
      </c>
    </row>
    <row r="14375" spans="1:5">
      <c r="A14375">
        <v>19790405</v>
      </c>
      <c r="B14375">
        <v>0.55000000000000004</v>
      </c>
      <c r="C14375">
        <v>-0.04</v>
      </c>
      <c r="D14375">
        <v>-0.14000000000000001</v>
      </c>
      <c r="E14375">
        <v>0.04</v>
      </c>
    </row>
    <row r="14376" spans="1:5">
      <c r="A14376">
        <v>19790406</v>
      </c>
      <c r="B14376">
        <v>-0.06</v>
      </c>
      <c r="C14376">
        <v>0.08</v>
      </c>
      <c r="D14376">
        <v>0.09</v>
      </c>
      <c r="E14376">
        <v>0.04</v>
      </c>
    </row>
    <row r="14377" spans="1:5">
      <c r="A14377">
        <v>19790409</v>
      </c>
      <c r="B14377">
        <v>-0.3</v>
      </c>
      <c r="C14377">
        <v>0.15</v>
      </c>
      <c r="D14377">
        <v>0.08</v>
      </c>
      <c r="E14377">
        <v>0.04</v>
      </c>
    </row>
    <row r="14378" spans="1:5">
      <c r="A14378">
        <v>19790410</v>
      </c>
      <c r="B14378">
        <v>0.45</v>
      </c>
      <c r="C14378">
        <v>-0.04</v>
      </c>
      <c r="D14378">
        <v>0.18</v>
      </c>
      <c r="E14378">
        <v>0.04</v>
      </c>
    </row>
    <row r="14379" spans="1:5">
      <c r="A14379">
        <v>19790411</v>
      </c>
      <c r="B14379">
        <v>-0.9</v>
      </c>
      <c r="C14379">
        <v>0.38</v>
      </c>
      <c r="D14379">
        <v>0.4</v>
      </c>
      <c r="E14379">
        <v>0.04</v>
      </c>
    </row>
    <row r="14380" spans="1:5">
      <c r="A14380">
        <v>19790412</v>
      </c>
      <c r="B14380">
        <v>-0.24</v>
      </c>
      <c r="C14380">
        <v>0.35</v>
      </c>
      <c r="D14380">
        <v>0.3</v>
      </c>
      <c r="E14380">
        <v>0.04</v>
      </c>
    </row>
    <row r="14381" spans="1:5">
      <c r="A14381">
        <v>19790416</v>
      </c>
      <c r="B14381">
        <v>-0.87</v>
      </c>
      <c r="C14381">
        <v>0.01</v>
      </c>
      <c r="D14381">
        <v>0.11</v>
      </c>
      <c r="E14381">
        <v>0.04</v>
      </c>
    </row>
    <row r="14382" spans="1:5">
      <c r="A14382">
        <v>19790417</v>
      </c>
      <c r="B14382">
        <v>-0.08</v>
      </c>
      <c r="C14382">
        <v>-0.1</v>
      </c>
      <c r="D14382">
        <v>0.02</v>
      </c>
      <c r="E14382">
        <v>0.04</v>
      </c>
    </row>
    <row r="14383" spans="1:5">
      <c r="A14383">
        <v>19790418</v>
      </c>
      <c r="B14383">
        <v>0.49</v>
      </c>
      <c r="C14383">
        <v>0.28999999999999998</v>
      </c>
      <c r="D14383">
        <v>-0.03</v>
      </c>
      <c r="E14383">
        <v>0.04</v>
      </c>
    </row>
    <row r="14384" spans="1:5">
      <c r="A14384">
        <v>19790419</v>
      </c>
      <c r="B14384">
        <v>-0.38</v>
      </c>
      <c r="C14384">
        <v>0.37</v>
      </c>
      <c r="D14384">
        <v>-0.06</v>
      </c>
      <c r="E14384">
        <v>0.04</v>
      </c>
    </row>
    <row r="14385" spans="1:5">
      <c r="A14385">
        <v>19790420</v>
      </c>
      <c r="B14385">
        <v>0.01</v>
      </c>
      <c r="C14385">
        <v>0.18</v>
      </c>
      <c r="D14385">
        <v>-0.12</v>
      </c>
      <c r="E14385">
        <v>0.04</v>
      </c>
    </row>
    <row r="14386" spans="1:5">
      <c r="A14386">
        <v>19790423</v>
      </c>
      <c r="B14386">
        <v>0.3</v>
      </c>
      <c r="C14386">
        <v>0.01</v>
      </c>
      <c r="D14386">
        <v>-0.22</v>
      </c>
      <c r="E14386">
        <v>0.04</v>
      </c>
    </row>
    <row r="14387" spans="1:5">
      <c r="A14387">
        <v>19790424</v>
      </c>
      <c r="B14387">
        <v>0.52</v>
      </c>
      <c r="C14387">
        <v>-0.03</v>
      </c>
      <c r="D14387">
        <v>-0.05</v>
      </c>
      <c r="E14387">
        <v>0.04</v>
      </c>
    </row>
    <row r="14388" spans="1:5">
      <c r="A14388">
        <v>19790425</v>
      </c>
      <c r="B14388">
        <v>0.32</v>
      </c>
      <c r="C14388">
        <v>0.1</v>
      </c>
      <c r="D14388">
        <v>-0.01</v>
      </c>
      <c r="E14388">
        <v>0.04</v>
      </c>
    </row>
    <row r="14389" spans="1:5">
      <c r="A14389">
        <v>19790426</v>
      </c>
      <c r="B14389">
        <v>-0.48</v>
      </c>
      <c r="C14389">
        <v>0.36</v>
      </c>
      <c r="D14389">
        <v>0.26</v>
      </c>
      <c r="E14389">
        <v>0.04</v>
      </c>
    </row>
    <row r="14390" spans="1:5">
      <c r="A14390">
        <v>19790427</v>
      </c>
      <c r="B14390">
        <v>-0.25</v>
      </c>
      <c r="C14390">
        <v>0.18</v>
      </c>
      <c r="D14390">
        <v>0.14000000000000001</v>
      </c>
      <c r="E14390">
        <v>0.04</v>
      </c>
    </row>
    <row r="14391" spans="1:5">
      <c r="A14391">
        <v>19790430</v>
      </c>
      <c r="B14391">
        <v>-7.0000000000000007E-2</v>
      </c>
      <c r="C14391">
        <v>-0.12</v>
      </c>
      <c r="D14391">
        <v>-0.04</v>
      </c>
      <c r="E14391">
        <v>0.04</v>
      </c>
    </row>
    <row r="14392" spans="1:5">
      <c r="A14392">
        <v>19790501</v>
      </c>
      <c r="B14392">
        <v>-0.02</v>
      </c>
      <c r="C14392">
        <v>0.06</v>
      </c>
      <c r="D14392">
        <v>0.09</v>
      </c>
      <c r="E14392">
        <v>3.6999999999999998E-2</v>
      </c>
    </row>
    <row r="14393" spans="1:5">
      <c r="A14393">
        <v>19790502</v>
      </c>
      <c r="B14393">
        <v>0.05</v>
      </c>
      <c r="C14393">
        <v>0.17</v>
      </c>
      <c r="D14393">
        <v>-0.09</v>
      </c>
      <c r="E14393">
        <v>3.6999999999999998E-2</v>
      </c>
    </row>
    <row r="14394" spans="1:5">
      <c r="A14394">
        <v>19790503</v>
      </c>
      <c r="B14394">
        <v>0.02</v>
      </c>
      <c r="C14394">
        <v>0.12</v>
      </c>
      <c r="D14394">
        <v>-0.18</v>
      </c>
      <c r="E14394">
        <v>3.6999999999999998E-2</v>
      </c>
    </row>
    <row r="14395" spans="1:5">
      <c r="A14395">
        <v>19790504</v>
      </c>
      <c r="B14395">
        <v>-0.97</v>
      </c>
      <c r="C14395">
        <v>0.19</v>
      </c>
      <c r="D14395">
        <v>0.25</v>
      </c>
      <c r="E14395">
        <v>3.6999999999999998E-2</v>
      </c>
    </row>
    <row r="14396" spans="1:5">
      <c r="A14396">
        <v>19790507</v>
      </c>
      <c r="B14396">
        <v>-1.82</v>
      </c>
      <c r="C14396">
        <v>-0.82</v>
      </c>
      <c r="D14396">
        <v>0.33</v>
      </c>
      <c r="E14396">
        <v>3.6999999999999998E-2</v>
      </c>
    </row>
    <row r="14397" spans="1:5">
      <c r="A14397">
        <v>19790508</v>
      </c>
      <c r="B14397">
        <v>-0.02</v>
      </c>
      <c r="C14397">
        <v>-0.72</v>
      </c>
      <c r="D14397">
        <v>-0.16</v>
      </c>
      <c r="E14397">
        <v>3.6999999999999998E-2</v>
      </c>
    </row>
    <row r="14398" spans="1:5">
      <c r="A14398">
        <v>19790509</v>
      </c>
      <c r="B14398">
        <v>0.33</v>
      </c>
      <c r="C14398">
        <v>0.22</v>
      </c>
      <c r="D14398">
        <v>0.21</v>
      </c>
      <c r="E14398">
        <v>3.6999999999999998E-2</v>
      </c>
    </row>
    <row r="14399" spans="1:5">
      <c r="A14399">
        <v>19790510</v>
      </c>
      <c r="B14399">
        <v>-0.89</v>
      </c>
      <c r="C14399">
        <v>0.12</v>
      </c>
      <c r="D14399">
        <v>0.23</v>
      </c>
      <c r="E14399">
        <v>3.6999999999999998E-2</v>
      </c>
    </row>
    <row r="14400" spans="1:5">
      <c r="A14400">
        <v>19790511</v>
      </c>
      <c r="B14400">
        <v>0.12</v>
      </c>
      <c r="C14400">
        <v>0.02</v>
      </c>
      <c r="D14400">
        <v>0.02</v>
      </c>
      <c r="E14400">
        <v>3.6999999999999998E-2</v>
      </c>
    </row>
    <row r="14401" spans="1:5">
      <c r="A14401">
        <v>19790514</v>
      </c>
      <c r="B14401">
        <v>-0.48</v>
      </c>
      <c r="C14401">
        <v>0.18</v>
      </c>
      <c r="D14401">
        <v>0.01</v>
      </c>
      <c r="E14401">
        <v>3.6999999999999998E-2</v>
      </c>
    </row>
    <row r="14402" spans="1:5">
      <c r="A14402">
        <v>19790515</v>
      </c>
      <c r="B14402">
        <v>7.0000000000000007E-2</v>
      </c>
      <c r="C14402">
        <v>-0.06</v>
      </c>
      <c r="D14402">
        <v>0.22</v>
      </c>
      <c r="E14402">
        <v>3.6999999999999998E-2</v>
      </c>
    </row>
    <row r="14403" spans="1:5">
      <c r="A14403">
        <v>19790516</v>
      </c>
      <c r="B14403">
        <v>0.22</v>
      </c>
      <c r="C14403">
        <v>-0.2</v>
      </c>
      <c r="D14403">
        <v>0.05</v>
      </c>
      <c r="E14403">
        <v>3.6999999999999998E-2</v>
      </c>
    </row>
    <row r="14404" spans="1:5">
      <c r="A14404">
        <v>19790517</v>
      </c>
      <c r="B14404">
        <v>1.47</v>
      </c>
      <c r="C14404">
        <v>-0.46</v>
      </c>
      <c r="D14404">
        <v>0.09</v>
      </c>
      <c r="E14404">
        <v>3.6999999999999998E-2</v>
      </c>
    </row>
    <row r="14405" spans="1:5">
      <c r="A14405">
        <v>19790518</v>
      </c>
      <c r="B14405">
        <v>0.08</v>
      </c>
      <c r="C14405">
        <v>0.38</v>
      </c>
      <c r="D14405">
        <v>0</v>
      </c>
      <c r="E14405">
        <v>3.6999999999999998E-2</v>
      </c>
    </row>
    <row r="14406" spans="1:5">
      <c r="A14406">
        <v>19790521</v>
      </c>
      <c r="B14406">
        <v>0.3</v>
      </c>
      <c r="C14406">
        <v>0.19</v>
      </c>
      <c r="D14406">
        <v>-0.16</v>
      </c>
      <c r="E14406">
        <v>3.6999999999999998E-2</v>
      </c>
    </row>
    <row r="14407" spans="1:5">
      <c r="A14407">
        <v>19790522</v>
      </c>
      <c r="B14407">
        <v>0.46</v>
      </c>
      <c r="C14407">
        <v>-0.01</v>
      </c>
      <c r="D14407">
        <v>-0.09</v>
      </c>
      <c r="E14407">
        <v>3.6999999999999998E-2</v>
      </c>
    </row>
    <row r="14408" spans="1:5">
      <c r="A14408">
        <v>19790523</v>
      </c>
      <c r="B14408">
        <v>-0.39</v>
      </c>
      <c r="C14408">
        <v>0.52</v>
      </c>
      <c r="D14408">
        <v>0.04</v>
      </c>
      <c r="E14408">
        <v>3.6999999999999998E-2</v>
      </c>
    </row>
    <row r="14409" spans="1:5">
      <c r="A14409">
        <v>19790524</v>
      </c>
      <c r="B14409">
        <v>0.13</v>
      </c>
      <c r="C14409">
        <v>0.15</v>
      </c>
      <c r="D14409">
        <v>0.04</v>
      </c>
      <c r="E14409">
        <v>3.6999999999999998E-2</v>
      </c>
    </row>
    <row r="14410" spans="1:5">
      <c r="A14410">
        <v>19790525</v>
      </c>
      <c r="B14410">
        <v>0.28999999999999998</v>
      </c>
      <c r="C14410">
        <v>0.25</v>
      </c>
      <c r="D14410">
        <v>0.03</v>
      </c>
      <c r="E14410">
        <v>3.6999999999999998E-2</v>
      </c>
    </row>
    <row r="14411" spans="1:5">
      <c r="A14411">
        <v>19790529</v>
      </c>
      <c r="B14411">
        <v>-0.18</v>
      </c>
      <c r="C14411">
        <v>0.02</v>
      </c>
      <c r="D14411">
        <v>0.05</v>
      </c>
      <c r="E14411">
        <v>3.6999999999999998E-2</v>
      </c>
    </row>
    <row r="14412" spans="1:5">
      <c r="A14412">
        <v>19790530</v>
      </c>
      <c r="B14412">
        <v>-0.94</v>
      </c>
      <c r="C14412">
        <v>-0.06</v>
      </c>
      <c r="D14412">
        <v>0.22</v>
      </c>
      <c r="E14412">
        <v>3.6999999999999998E-2</v>
      </c>
    </row>
    <row r="14413" spans="1:5">
      <c r="A14413">
        <v>19790531</v>
      </c>
      <c r="B14413">
        <v>0.01</v>
      </c>
      <c r="C14413">
        <v>0.32</v>
      </c>
      <c r="D14413">
        <v>0.73</v>
      </c>
      <c r="E14413">
        <v>3.6999999999999998E-2</v>
      </c>
    </row>
    <row r="14414" spans="1:5">
      <c r="A14414">
        <v>19790601</v>
      </c>
      <c r="B14414">
        <v>0.1</v>
      </c>
      <c r="C14414">
        <v>0.16</v>
      </c>
      <c r="D14414">
        <v>-0.12</v>
      </c>
      <c r="E14414">
        <v>3.7999999999999999E-2</v>
      </c>
    </row>
    <row r="14415" spans="1:5">
      <c r="A14415">
        <v>19790604</v>
      </c>
      <c r="B14415">
        <v>0.18</v>
      </c>
      <c r="C14415">
        <v>-0.03</v>
      </c>
      <c r="D14415">
        <v>0.35</v>
      </c>
      <c r="E14415">
        <v>3.7999999999999999E-2</v>
      </c>
    </row>
    <row r="14416" spans="1:5">
      <c r="A14416">
        <v>19790605</v>
      </c>
      <c r="B14416">
        <v>1.18</v>
      </c>
      <c r="C14416">
        <v>-0.15</v>
      </c>
      <c r="D14416">
        <v>-0.37</v>
      </c>
      <c r="E14416">
        <v>3.7999999999999999E-2</v>
      </c>
    </row>
    <row r="14417" spans="1:5">
      <c r="A14417">
        <v>19790606</v>
      </c>
      <c r="B14417">
        <v>0.66</v>
      </c>
      <c r="C14417">
        <v>-0.1</v>
      </c>
      <c r="D14417">
        <v>-0.24</v>
      </c>
      <c r="E14417">
        <v>3.7999999999999999E-2</v>
      </c>
    </row>
    <row r="14418" spans="1:5">
      <c r="A14418">
        <v>19790607</v>
      </c>
      <c r="B14418">
        <v>0.56999999999999995</v>
      </c>
      <c r="C14418">
        <v>-0.03</v>
      </c>
      <c r="D14418">
        <v>-0.03</v>
      </c>
      <c r="E14418">
        <v>3.7999999999999999E-2</v>
      </c>
    </row>
    <row r="14419" spans="1:5">
      <c r="A14419">
        <v>19790608</v>
      </c>
      <c r="B14419">
        <v>-0.2</v>
      </c>
      <c r="C14419">
        <v>0.37</v>
      </c>
      <c r="D14419">
        <v>0.54</v>
      </c>
      <c r="E14419">
        <v>3.7999999999999999E-2</v>
      </c>
    </row>
    <row r="14420" spans="1:5">
      <c r="A14420">
        <v>19790611</v>
      </c>
      <c r="B14420">
        <v>0.26</v>
      </c>
      <c r="C14420">
        <v>0.14000000000000001</v>
      </c>
      <c r="D14420">
        <v>-0.03</v>
      </c>
      <c r="E14420">
        <v>3.7999999999999999E-2</v>
      </c>
    </row>
    <row r="14421" spans="1:5">
      <c r="A14421">
        <v>19790612</v>
      </c>
      <c r="B14421">
        <v>0.9</v>
      </c>
      <c r="C14421">
        <v>-0.08</v>
      </c>
      <c r="D14421">
        <v>0.14000000000000001</v>
      </c>
      <c r="E14421">
        <v>3.7999999999999999E-2</v>
      </c>
    </row>
    <row r="14422" spans="1:5">
      <c r="A14422">
        <v>19790613</v>
      </c>
      <c r="B14422">
        <v>-0.35</v>
      </c>
      <c r="C14422">
        <v>0.51</v>
      </c>
      <c r="D14422">
        <v>0.55000000000000004</v>
      </c>
      <c r="E14422">
        <v>3.7999999999999999E-2</v>
      </c>
    </row>
    <row r="14423" spans="1:5">
      <c r="A14423">
        <v>19790614</v>
      </c>
      <c r="B14423">
        <v>-0.19</v>
      </c>
      <c r="C14423">
        <v>-0.08</v>
      </c>
      <c r="D14423">
        <v>0.11</v>
      </c>
      <c r="E14423">
        <v>3.7999999999999999E-2</v>
      </c>
    </row>
    <row r="14424" spans="1:5">
      <c r="A14424">
        <v>19790615</v>
      </c>
      <c r="B14424">
        <v>0.05</v>
      </c>
      <c r="C14424">
        <v>0.09</v>
      </c>
      <c r="D14424">
        <v>-0.14000000000000001</v>
      </c>
      <c r="E14424">
        <v>3.7999999999999999E-2</v>
      </c>
    </row>
    <row r="14425" spans="1:5">
      <c r="A14425">
        <v>19790618</v>
      </c>
      <c r="B14425">
        <v>-0.56999999999999995</v>
      </c>
      <c r="C14425">
        <v>0.15</v>
      </c>
      <c r="D14425">
        <v>0.22</v>
      </c>
      <c r="E14425">
        <v>3.7999999999999999E-2</v>
      </c>
    </row>
    <row r="14426" spans="1:5">
      <c r="A14426">
        <v>19790619</v>
      </c>
      <c r="B14426">
        <v>0.02</v>
      </c>
      <c r="C14426">
        <v>-0.04</v>
      </c>
      <c r="D14426">
        <v>0.28000000000000003</v>
      </c>
      <c r="E14426">
        <v>3.7999999999999999E-2</v>
      </c>
    </row>
    <row r="14427" spans="1:5">
      <c r="A14427">
        <v>19790620</v>
      </c>
      <c r="B14427">
        <v>0.14000000000000001</v>
      </c>
      <c r="C14427">
        <v>0.38</v>
      </c>
      <c r="D14427">
        <v>0.12</v>
      </c>
      <c r="E14427">
        <v>3.7999999999999999E-2</v>
      </c>
    </row>
    <row r="14428" spans="1:5">
      <c r="A14428">
        <v>19790621</v>
      </c>
      <c r="B14428">
        <v>0.39</v>
      </c>
      <c r="C14428">
        <v>0.14000000000000001</v>
      </c>
      <c r="D14428">
        <v>-0.17</v>
      </c>
      <c r="E14428">
        <v>3.7999999999999999E-2</v>
      </c>
    </row>
    <row r="14429" spans="1:5">
      <c r="A14429">
        <v>19790622</v>
      </c>
      <c r="B14429">
        <v>0.44</v>
      </c>
      <c r="C14429">
        <v>-0.12</v>
      </c>
      <c r="D14429">
        <v>-0.06</v>
      </c>
      <c r="E14429">
        <v>3.7999999999999999E-2</v>
      </c>
    </row>
    <row r="14430" spans="1:5">
      <c r="A14430">
        <v>19790625</v>
      </c>
      <c r="B14430">
        <v>-0.52</v>
      </c>
      <c r="C14430">
        <v>-0.15</v>
      </c>
      <c r="D14430">
        <v>0.13</v>
      </c>
      <c r="E14430">
        <v>3.7999999999999999E-2</v>
      </c>
    </row>
    <row r="14431" spans="1:5">
      <c r="A14431">
        <v>19790626</v>
      </c>
      <c r="B14431">
        <v>-0.44</v>
      </c>
      <c r="C14431">
        <v>0.08</v>
      </c>
      <c r="D14431">
        <v>0.19</v>
      </c>
      <c r="E14431">
        <v>3.7999999999999999E-2</v>
      </c>
    </row>
    <row r="14432" spans="1:5">
      <c r="A14432">
        <v>19790627</v>
      </c>
      <c r="B14432">
        <v>0.56000000000000005</v>
      </c>
      <c r="C14432">
        <v>-0.09</v>
      </c>
      <c r="D14432">
        <v>-0.09</v>
      </c>
      <c r="E14432">
        <v>3.7999999999999999E-2</v>
      </c>
    </row>
    <row r="14433" spans="1:5">
      <c r="A14433">
        <v>19790628</v>
      </c>
      <c r="B14433">
        <v>0.54</v>
      </c>
      <c r="C14433">
        <v>-0.04</v>
      </c>
      <c r="D14433">
        <v>0.04</v>
      </c>
      <c r="E14433">
        <v>3.7999999999999999E-2</v>
      </c>
    </row>
    <row r="14434" spans="1:5">
      <c r="A14434">
        <v>19790629</v>
      </c>
      <c r="B14434">
        <v>0.02</v>
      </c>
      <c r="C14434">
        <v>-0.05</v>
      </c>
      <c r="D14434">
        <v>-0.03</v>
      </c>
      <c r="E14434">
        <v>3.7999999999999999E-2</v>
      </c>
    </row>
    <row r="14435" spans="1:5">
      <c r="A14435">
        <v>19790702</v>
      </c>
      <c r="B14435">
        <v>-0.91</v>
      </c>
      <c r="C14435">
        <v>-0.06</v>
      </c>
      <c r="D14435">
        <v>0.48</v>
      </c>
      <c r="E14435">
        <v>3.5999999999999997E-2</v>
      </c>
    </row>
    <row r="14436" spans="1:5">
      <c r="A14436">
        <v>19790703</v>
      </c>
      <c r="B14436">
        <v>0.14000000000000001</v>
      </c>
      <c r="C14436">
        <v>0.04</v>
      </c>
      <c r="D14436">
        <v>0.28000000000000003</v>
      </c>
      <c r="E14436">
        <v>3.5999999999999997E-2</v>
      </c>
    </row>
    <row r="14437" spans="1:5">
      <c r="A14437">
        <v>19790705</v>
      </c>
      <c r="B14437">
        <v>0.37</v>
      </c>
      <c r="C14437">
        <v>0.19</v>
      </c>
      <c r="D14437">
        <v>0.08</v>
      </c>
      <c r="E14437">
        <v>3.5999999999999997E-2</v>
      </c>
    </row>
    <row r="14438" spans="1:5">
      <c r="A14438">
        <v>19790706</v>
      </c>
      <c r="B14438">
        <v>1.04</v>
      </c>
      <c r="C14438">
        <v>-0.3</v>
      </c>
      <c r="D14438">
        <v>-0.26</v>
      </c>
      <c r="E14438">
        <v>3.5999999999999997E-2</v>
      </c>
    </row>
    <row r="14439" spans="1:5">
      <c r="A14439">
        <v>19790709</v>
      </c>
      <c r="B14439">
        <v>0.78</v>
      </c>
      <c r="C14439">
        <v>-0.41</v>
      </c>
      <c r="D14439">
        <v>0.22</v>
      </c>
      <c r="E14439">
        <v>3.5999999999999997E-2</v>
      </c>
    </row>
    <row r="14440" spans="1:5">
      <c r="A14440">
        <v>19790710</v>
      </c>
      <c r="B14440">
        <v>-0.31</v>
      </c>
      <c r="C14440">
        <v>0.18</v>
      </c>
      <c r="D14440">
        <v>0.1</v>
      </c>
      <c r="E14440">
        <v>3.5999999999999997E-2</v>
      </c>
    </row>
    <row r="14441" spans="1:5">
      <c r="A14441">
        <v>19790711</v>
      </c>
      <c r="B14441">
        <v>-0.6</v>
      </c>
      <c r="C14441">
        <v>0.41</v>
      </c>
      <c r="D14441">
        <v>0.21</v>
      </c>
      <c r="E14441">
        <v>3.5999999999999997E-2</v>
      </c>
    </row>
    <row r="14442" spans="1:5">
      <c r="A14442">
        <v>19790712</v>
      </c>
      <c r="B14442">
        <v>-0.76</v>
      </c>
      <c r="C14442">
        <v>0.5</v>
      </c>
      <c r="D14442">
        <v>0.35</v>
      </c>
      <c r="E14442">
        <v>3.5999999999999997E-2</v>
      </c>
    </row>
    <row r="14443" spans="1:5">
      <c r="A14443">
        <v>19790713</v>
      </c>
      <c r="B14443">
        <v>-0.34</v>
      </c>
      <c r="C14443">
        <v>0.13</v>
      </c>
      <c r="D14443">
        <v>0.12</v>
      </c>
      <c r="E14443">
        <v>3.5999999999999997E-2</v>
      </c>
    </row>
    <row r="14444" spans="1:5">
      <c r="A14444">
        <v>19790716</v>
      </c>
      <c r="B14444">
        <v>0.41</v>
      </c>
      <c r="C14444">
        <v>-0.14000000000000001</v>
      </c>
      <c r="D14444">
        <v>-0.02</v>
      </c>
      <c r="E14444">
        <v>3.5999999999999997E-2</v>
      </c>
    </row>
    <row r="14445" spans="1:5">
      <c r="A14445">
        <v>19790717</v>
      </c>
      <c r="B14445">
        <v>-0.97</v>
      </c>
      <c r="C14445">
        <v>-0.08</v>
      </c>
      <c r="D14445">
        <v>0.53</v>
      </c>
      <c r="E14445">
        <v>3.5999999999999997E-2</v>
      </c>
    </row>
    <row r="14446" spans="1:5">
      <c r="A14446">
        <v>19790718</v>
      </c>
      <c r="B14446">
        <v>-0.28999999999999998</v>
      </c>
      <c r="C14446">
        <v>-0.33</v>
      </c>
      <c r="D14446">
        <v>-0.13</v>
      </c>
      <c r="E14446">
        <v>3.5999999999999997E-2</v>
      </c>
    </row>
    <row r="14447" spans="1:5">
      <c r="A14447">
        <v>19790719</v>
      </c>
      <c r="B14447">
        <v>-0.01</v>
      </c>
      <c r="C14447">
        <v>0.5</v>
      </c>
      <c r="D14447">
        <v>0.11</v>
      </c>
      <c r="E14447">
        <v>3.5999999999999997E-2</v>
      </c>
    </row>
    <row r="14448" spans="1:5">
      <c r="A14448">
        <v>19790720</v>
      </c>
      <c r="B14448">
        <v>0.25</v>
      </c>
      <c r="C14448">
        <v>0.04</v>
      </c>
      <c r="D14448">
        <v>-0.21</v>
      </c>
      <c r="E14448">
        <v>3.5999999999999997E-2</v>
      </c>
    </row>
    <row r="14449" spans="1:5">
      <c r="A14449">
        <v>19790723</v>
      </c>
      <c r="B14449">
        <v>-0.28999999999999998</v>
      </c>
      <c r="C14449">
        <v>0.11</v>
      </c>
      <c r="D14449">
        <v>-0.04</v>
      </c>
      <c r="E14449">
        <v>3.5999999999999997E-2</v>
      </c>
    </row>
    <row r="14450" spans="1:5">
      <c r="A14450">
        <v>19790724</v>
      </c>
      <c r="B14450">
        <v>0.31</v>
      </c>
      <c r="C14450">
        <v>-0.01</v>
      </c>
      <c r="D14450">
        <v>-0.01</v>
      </c>
      <c r="E14450">
        <v>3.5999999999999997E-2</v>
      </c>
    </row>
    <row r="14451" spans="1:5">
      <c r="A14451">
        <v>19790725</v>
      </c>
      <c r="B14451">
        <v>1.05</v>
      </c>
      <c r="C14451">
        <v>-0.27</v>
      </c>
      <c r="D14451">
        <v>-0.2</v>
      </c>
      <c r="E14451">
        <v>3.5999999999999997E-2</v>
      </c>
    </row>
    <row r="14452" spans="1:5">
      <c r="A14452">
        <v>19790726</v>
      </c>
      <c r="B14452">
        <v>0.11</v>
      </c>
      <c r="C14452">
        <v>0.31</v>
      </c>
      <c r="D14452">
        <v>0.02</v>
      </c>
      <c r="E14452">
        <v>3.5999999999999997E-2</v>
      </c>
    </row>
    <row r="14453" spans="1:5">
      <c r="A14453">
        <v>19790727</v>
      </c>
      <c r="B14453">
        <v>0.12</v>
      </c>
      <c r="C14453">
        <v>0.38</v>
      </c>
      <c r="D14453">
        <v>0.05</v>
      </c>
      <c r="E14453">
        <v>3.5999999999999997E-2</v>
      </c>
    </row>
    <row r="14454" spans="1:5">
      <c r="A14454">
        <v>19790730</v>
      </c>
      <c r="B14454">
        <v>0.13</v>
      </c>
      <c r="C14454">
        <v>0.13</v>
      </c>
      <c r="D14454">
        <v>-0.11</v>
      </c>
      <c r="E14454">
        <v>3.5999999999999997E-2</v>
      </c>
    </row>
    <row r="14455" spans="1:5">
      <c r="A14455">
        <v>19790731</v>
      </c>
      <c r="B14455">
        <v>0.59</v>
      </c>
      <c r="C14455">
        <v>-0.1</v>
      </c>
      <c r="D14455">
        <v>0.02</v>
      </c>
      <c r="E14455">
        <v>3.5999999999999997E-2</v>
      </c>
    </row>
    <row r="14456" spans="1:5">
      <c r="A14456">
        <v>19790801</v>
      </c>
      <c r="B14456">
        <v>0.35</v>
      </c>
      <c r="C14456">
        <v>0.25</v>
      </c>
      <c r="D14456">
        <v>-0.18</v>
      </c>
      <c r="E14456">
        <v>3.3000000000000002E-2</v>
      </c>
    </row>
    <row r="14457" spans="1:5">
      <c r="A14457">
        <v>19790802</v>
      </c>
      <c r="B14457">
        <v>0.05</v>
      </c>
      <c r="C14457">
        <v>0.35</v>
      </c>
      <c r="D14457">
        <v>-0.24</v>
      </c>
      <c r="E14457">
        <v>3.3000000000000002E-2</v>
      </c>
    </row>
    <row r="14458" spans="1:5">
      <c r="A14458">
        <v>19790803</v>
      </c>
      <c r="B14458">
        <v>-0.08</v>
      </c>
      <c r="C14458">
        <v>0.05</v>
      </c>
      <c r="D14458">
        <v>0.16</v>
      </c>
      <c r="E14458">
        <v>3.3000000000000002E-2</v>
      </c>
    </row>
    <row r="14459" spans="1:5">
      <c r="A14459">
        <v>19790806</v>
      </c>
      <c r="B14459">
        <v>0.2</v>
      </c>
      <c r="C14459">
        <v>-0.16</v>
      </c>
      <c r="D14459">
        <v>-0.17</v>
      </c>
      <c r="E14459">
        <v>3.3000000000000002E-2</v>
      </c>
    </row>
    <row r="14460" spans="1:5">
      <c r="A14460">
        <v>19790807</v>
      </c>
      <c r="B14460">
        <v>1.17</v>
      </c>
      <c r="C14460">
        <v>-0.36</v>
      </c>
      <c r="D14460">
        <v>-0.5</v>
      </c>
      <c r="E14460">
        <v>3.3000000000000002E-2</v>
      </c>
    </row>
    <row r="14461" spans="1:5">
      <c r="A14461">
        <v>19790808</v>
      </c>
      <c r="B14461">
        <v>0.33</v>
      </c>
      <c r="C14461">
        <v>0.06</v>
      </c>
      <c r="D14461">
        <v>-0.13</v>
      </c>
      <c r="E14461">
        <v>3.3000000000000002E-2</v>
      </c>
    </row>
    <row r="14462" spans="1:5">
      <c r="A14462">
        <v>19790809</v>
      </c>
      <c r="B14462">
        <v>-0.28999999999999998</v>
      </c>
      <c r="C14462">
        <v>0.43</v>
      </c>
      <c r="D14462">
        <v>0.09</v>
      </c>
      <c r="E14462">
        <v>3.3000000000000002E-2</v>
      </c>
    </row>
    <row r="14463" spans="1:5">
      <c r="A14463">
        <v>19790810</v>
      </c>
      <c r="B14463">
        <v>0.8</v>
      </c>
      <c r="C14463">
        <v>-0.11</v>
      </c>
      <c r="D14463">
        <v>-0.54</v>
      </c>
      <c r="E14463">
        <v>3.3000000000000002E-2</v>
      </c>
    </row>
    <row r="14464" spans="1:5">
      <c r="A14464">
        <v>19790813</v>
      </c>
      <c r="B14464">
        <v>0.86</v>
      </c>
      <c r="C14464">
        <v>-0.14000000000000001</v>
      </c>
      <c r="D14464">
        <v>-0.23</v>
      </c>
      <c r="E14464">
        <v>3.3000000000000002E-2</v>
      </c>
    </row>
    <row r="14465" spans="1:5">
      <c r="A14465">
        <v>19790814</v>
      </c>
      <c r="B14465">
        <v>0.15</v>
      </c>
      <c r="C14465">
        <v>0.16</v>
      </c>
      <c r="D14465">
        <v>0.33</v>
      </c>
      <c r="E14465">
        <v>3.3000000000000002E-2</v>
      </c>
    </row>
    <row r="14466" spans="1:5">
      <c r="A14466">
        <v>19790815</v>
      </c>
      <c r="B14466">
        <v>0.69</v>
      </c>
      <c r="C14466">
        <v>0.12</v>
      </c>
      <c r="D14466">
        <v>-0.16</v>
      </c>
      <c r="E14466">
        <v>3.3000000000000002E-2</v>
      </c>
    </row>
    <row r="14467" spans="1:5">
      <c r="A14467">
        <v>19790816</v>
      </c>
      <c r="B14467">
        <v>-0.2</v>
      </c>
      <c r="C14467">
        <v>0.09</v>
      </c>
      <c r="D14467">
        <v>-0.03</v>
      </c>
      <c r="E14467">
        <v>3.3000000000000002E-2</v>
      </c>
    </row>
    <row r="14468" spans="1:5">
      <c r="A14468">
        <v>19790817</v>
      </c>
      <c r="B14468">
        <v>0.24</v>
      </c>
      <c r="C14468">
        <v>-0.06</v>
      </c>
      <c r="D14468">
        <v>0.15</v>
      </c>
      <c r="E14468">
        <v>3.3000000000000002E-2</v>
      </c>
    </row>
    <row r="14469" spans="1:5">
      <c r="A14469">
        <v>19790820</v>
      </c>
      <c r="B14469">
        <v>0.48</v>
      </c>
      <c r="C14469">
        <v>-0.12</v>
      </c>
      <c r="D14469">
        <v>-0.04</v>
      </c>
      <c r="E14469">
        <v>3.3000000000000002E-2</v>
      </c>
    </row>
    <row r="14470" spans="1:5">
      <c r="A14470">
        <v>19790821</v>
      </c>
      <c r="B14470">
        <v>0.02</v>
      </c>
      <c r="C14470">
        <v>0.12</v>
      </c>
      <c r="D14470">
        <v>0</v>
      </c>
      <c r="E14470">
        <v>3.3000000000000002E-2</v>
      </c>
    </row>
    <row r="14471" spans="1:5">
      <c r="A14471">
        <v>19790822</v>
      </c>
      <c r="B14471">
        <v>0.15</v>
      </c>
      <c r="C14471">
        <v>0.23</v>
      </c>
      <c r="D14471">
        <v>0.04</v>
      </c>
      <c r="E14471">
        <v>3.3000000000000002E-2</v>
      </c>
    </row>
    <row r="14472" spans="1:5">
      <c r="A14472">
        <v>19790823</v>
      </c>
      <c r="B14472">
        <v>-0.28000000000000003</v>
      </c>
      <c r="C14472">
        <v>0.39</v>
      </c>
      <c r="D14472">
        <v>0.14000000000000001</v>
      </c>
      <c r="E14472">
        <v>3.3000000000000002E-2</v>
      </c>
    </row>
    <row r="14473" spans="1:5">
      <c r="A14473">
        <v>19790824</v>
      </c>
      <c r="B14473">
        <v>0</v>
      </c>
      <c r="C14473">
        <v>-0.09</v>
      </c>
      <c r="D14473">
        <v>0.24</v>
      </c>
      <c r="E14473">
        <v>3.3000000000000002E-2</v>
      </c>
    </row>
    <row r="14474" spans="1:5">
      <c r="A14474">
        <v>19790827</v>
      </c>
      <c r="B14474">
        <v>0.53</v>
      </c>
      <c r="C14474">
        <v>-0.28000000000000003</v>
      </c>
      <c r="D14474">
        <v>0.1</v>
      </c>
      <c r="E14474">
        <v>3.3000000000000002E-2</v>
      </c>
    </row>
    <row r="14475" spans="1:5">
      <c r="A14475">
        <v>19790828</v>
      </c>
      <c r="B14475">
        <v>-0.1</v>
      </c>
      <c r="C14475">
        <v>0.16</v>
      </c>
      <c r="D14475">
        <v>-0.05</v>
      </c>
      <c r="E14475">
        <v>3.3000000000000002E-2</v>
      </c>
    </row>
    <row r="14476" spans="1:5">
      <c r="A14476">
        <v>19790829</v>
      </c>
      <c r="B14476">
        <v>0.01</v>
      </c>
      <c r="C14476">
        <v>0.3</v>
      </c>
      <c r="D14476">
        <v>-0.11</v>
      </c>
      <c r="E14476">
        <v>3.3000000000000002E-2</v>
      </c>
    </row>
    <row r="14477" spans="1:5">
      <c r="A14477">
        <v>19790830</v>
      </c>
      <c r="B14477">
        <v>-0.02</v>
      </c>
      <c r="C14477">
        <v>0.28999999999999998</v>
      </c>
      <c r="D14477">
        <v>-0.1</v>
      </c>
      <c r="E14477">
        <v>3.3000000000000002E-2</v>
      </c>
    </row>
    <row r="14478" spans="1:5">
      <c r="A14478">
        <v>19790831</v>
      </c>
      <c r="B14478">
        <v>0.31</v>
      </c>
      <c r="C14478">
        <v>0.26</v>
      </c>
      <c r="D14478">
        <v>-0.22</v>
      </c>
      <c r="E14478">
        <v>3.3000000000000002E-2</v>
      </c>
    </row>
    <row r="14479" spans="1:5">
      <c r="A14479">
        <v>19790904</v>
      </c>
      <c r="B14479">
        <v>-1.61</v>
      </c>
      <c r="C14479">
        <v>0.15</v>
      </c>
      <c r="D14479">
        <v>0.32</v>
      </c>
      <c r="E14479">
        <v>4.2999999999999997E-2</v>
      </c>
    </row>
    <row r="14480" spans="1:5">
      <c r="A14480">
        <v>19790905</v>
      </c>
      <c r="B14480">
        <v>-1.25</v>
      </c>
      <c r="C14480">
        <v>-0.77</v>
      </c>
      <c r="D14480">
        <v>0.2</v>
      </c>
      <c r="E14480">
        <v>4.2999999999999997E-2</v>
      </c>
    </row>
    <row r="14481" spans="1:5">
      <c r="A14481">
        <v>19790906</v>
      </c>
      <c r="B14481">
        <v>0.47</v>
      </c>
      <c r="C14481">
        <v>0.26</v>
      </c>
      <c r="D14481">
        <v>-0.11</v>
      </c>
      <c r="E14481">
        <v>4.2999999999999997E-2</v>
      </c>
    </row>
    <row r="14482" spans="1:5">
      <c r="A14482">
        <v>19790907</v>
      </c>
      <c r="B14482">
        <v>0.76</v>
      </c>
      <c r="C14482">
        <v>-0.12</v>
      </c>
      <c r="D14482">
        <v>0.22</v>
      </c>
      <c r="E14482">
        <v>4.2999999999999997E-2</v>
      </c>
    </row>
    <row r="14483" spans="1:5">
      <c r="A14483">
        <v>19790910</v>
      </c>
      <c r="B14483">
        <v>0.47</v>
      </c>
      <c r="C14483">
        <v>-0.06</v>
      </c>
      <c r="D14483">
        <v>0.05</v>
      </c>
      <c r="E14483">
        <v>4.2999999999999997E-2</v>
      </c>
    </row>
    <row r="14484" spans="1:5">
      <c r="A14484">
        <v>19790911</v>
      </c>
      <c r="B14484">
        <v>-0.68</v>
      </c>
      <c r="C14484">
        <v>0.16</v>
      </c>
      <c r="D14484">
        <v>0.05</v>
      </c>
      <c r="E14484">
        <v>4.2999999999999997E-2</v>
      </c>
    </row>
    <row r="14485" spans="1:5">
      <c r="A14485">
        <v>19790912</v>
      </c>
      <c r="B14485">
        <v>0.31</v>
      </c>
      <c r="C14485">
        <v>0.09</v>
      </c>
      <c r="D14485">
        <v>-0.19</v>
      </c>
      <c r="E14485">
        <v>4.2999999999999997E-2</v>
      </c>
    </row>
    <row r="14486" spans="1:5">
      <c r="A14486">
        <v>19790913</v>
      </c>
      <c r="B14486">
        <v>0.03</v>
      </c>
      <c r="C14486">
        <v>0.43</v>
      </c>
      <c r="D14486">
        <v>-0.49</v>
      </c>
      <c r="E14486">
        <v>4.2999999999999997E-2</v>
      </c>
    </row>
    <row r="14487" spans="1:5">
      <c r="A14487">
        <v>19790914</v>
      </c>
      <c r="B14487">
        <v>0.91</v>
      </c>
      <c r="C14487">
        <v>0</v>
      </c>
      <c r="D14487">
        <v>-0.35</v>
      </c>
      <c r="E14487">
        <v>4.2999999999999997E-2</v>
      </c>
    </row>
    <row r="14488" spans="1:5">
      <c r="A14488">
        <v>19790917</v>
      </c>
      <c r="B14488">
        <v>-0.11</v>
      </c>
      <c r="C14488">
        <v>-0.06</v>
      </c>
      <c r="D14488">
        <v>-0.17</v>
      </c>
      <c r="E14488">
        <v>4.2999999999999997E-2</v>
      </c>
    </row>
    <row r="14489" spans="1:5">
      <c r="A14489">
        <v>19790918</v>
      </c>
      <c r="B14489">
        <v>-0.76</v>
      </c>
      <c r="C14489">
        <v>0.01</v>
      </c>
      <c r="D14489">
        <v>0</v>
      </c>
      <c r="E14489">
        <v>4.2999999999999997E-2</v>
      </c>
    </row>
    <row r="14490" spans="1:5">
      <c r="A14490">
        <v>19790919</v>
      </c>
      <c r="B14490">
        <v>0.21</v>
      </c>
      <c r="C14490">
        <v>-0.06</v>
      </c>
      <c r="D14490">
        <v>-0.05</v>
      </c>
      <c r="E14490">
        <v>4.2999999999999997E-2</v>
      </c>
    </row>
    <row r="14491" spans="1:5">
      <c r="A14491">
        <v>19790920</v>
      </c>
      <c r="B14491">
        <v>1.67</v>
      </c>
      <c r="C14491">
        <v>-1.25</v>
      </c>
      <c r="D14491">
        <v>-0.31</v>
      </c>
      <c r="E14491">
        <v>4.2999999999999997E-2</v>
      </c>
    </row>
    <row r="14492" spans="1:5">
      <c r="A14492">
        <v>19790921</v>
      </c>
      <c r="B14492">
        <v>-0.05</v>
      </c>
      <c r="C14492">
        <v>0.24</v>
      </c>
      <c r="D14492">
        <v>0.04</v>
      </c>
      <c r="E14492">
        <v>4.2999999999999997E-2</v>
      </c>
    </row>
    <row r="14493" spans="1:5">
      <c r="A14493">
        <v>19790924</v>
      </c>
      <c r="B14493">
        <v>-0.79</v>
      </c>
      <c r="C14493">
        <v>0.3</v>
      </c>
      <c r="D14493">
        <v>-0.15</v>
      </c>
      <c r="E14493">
        <v>4.2999999999999997E-2</v>
      </c>
    </row>
    <row r="14494" spans="1:5">
      <c r="A14494">
        <v>19790925</v>
      </c>
      <c r="B14494">
        <v>0.01</v>
      </c>
      <c r="C14494">
        <v>-0.26</v>
      </c>
      <c r="D14494">
        <v>-0.16</v>
      </c>
      <c r="E14494">
        <v>4.2999999999999997E-2</v>
      </c>
    </row>
    <row r="14495" spans="1:5">
      <c r="A14495">
        <v>19790926</v>
      </c>
      <c r="B14495">
        <v>0.22</v>
      </c>
      <c r="C14495">
        <v>0.1</v>
      </c>
      <c r="D14495">
        <v>0.01</v>
      </c>
      <c r="E14495">
        <v>4.2999999999999997E-2</v>
      </c>
    </row>
    <row r="14496" spans="1:5">
      <c r="A14496">
        <v>19790927</v>
      </c>
      <c r="B14496">
        <v>0.1</v>
      </c>
      <c r="C14496">
        <v>0.1</v>
      </c>
      <c r="D14496">
        <v>0.02</v>
      </c>
      <c r="E14496">
        <v>4.2999999999999997E-2</v>
      </c>
    </row>
    <row r="14497" spans="1:5">
      <c r="A14497">
        <v>19790928</v>
      </c>
      <c r="B14497">
        <v>-0.69</v>
      </c>
      <c r="C14497">
        <v>0.51</v>
      </c>
      <c r="D14497">
        <v>0.19</v>
      </c>
      <c r="E14497">
        <v>4.2999999999999997E-2</v>
      </c>
    </row>
    <row r="14498" spans="1:5">
      <c r="A14498">
        <v>19791001</v>
      </c>
      <c r="B14498">
        <v>-0.57999999999999996</v>
      </c>
      <c r="C14498">
        <v>0.33</v>
      </c>
      <c r="D14498">
        <v>-0.17</v>
      </c>
      <c r="E14498">
        <v>3.7999999999999999E-2</v>
      </c>
    </row>
    <row r="14499" spans="1:5">
      <c r="A14499">
        <v>19791002</v>
      </c>
      <c r="B14499">
        <v>0.78</v>
      </c>
      <c r="C14499">
        <v>-0.27</v>
      </c>
      <c r="D14499">
        <v>-0.11</v>
      </c>
      <c r="E14499">
        <v>3.7999999999999999E-2</v>
      </c>
    </row>
    <row r="14500" spans="1:5">
      <c r="A14500">
        <v>19791003</v>
      </c>
      <c r="B14500">
        <v>0.13</v>
      </c>
      <c r="C14500">
        <v>0.35</v>
      </c>
      <c r="D14500">
        <v>-0.2</v>
      </c>
      <c r="E14500">
        <v>3.7999999999999999E-2</v>
      </c>
    </row>
    <row r="14501" spans="1:5">
      <c r="A14501">
        <v>19791004</v>
      </c>
      <c r="B14501">
        <v>0.56000000000000005</v>
      </c>
      <c r="C14501">
        <v>0.04</v>
      </c>
      <c r="D14501">
        <v>0.01</v>
      </c>
      <c r="E14501">
        <v>3.7999999999999999E-2</v>
      </c>
    </row>
    <row r="14502" spans="1:5">
      <c r="A14502">
        <v>19791005</v>
      </c>
      <c r="B14502">
        <v>0.85</v>
      </c>
      <c r="C14502">
        <v>-0.08</v>
      </c>
      <c r="D14502">
        <v>-0.02</v>
      </c>
      <c r="E14502">
        <v>3.7999999999999999E-2</v>
      </c>
    </row>
    <row r="14503" spans="1:5">
      <c r="A14503">
        <v>19791008</v>
      </c>
      <c r="B14503">
        <v>-1.24</v>
      </c>
      <c r="C14503">
        <v>-0.03</v>
      </c>
      <c r="D14503">
        <v>-0.02</v>
      </c>
      <c r="E14503">
        <v>3.7999999999999999E-2</v>
      </c>
    </row>
    <row r="14504" spans="1:5">
      <c r="A14504">
        <v>19791009</v>
      </c>
      <c r="B14504">
        <v>-3.44</v>
      </c>
      <c r="C14504">
        <v>-1.29</v>
      </c>
      <c r="D14504">
        <v>0.01</v>
      </c>
      <c r="E14504">
        <v>3.7999999999999999E-2</v>
      </c>
    </row>
    <row r="14505" spans="1:5">
      <c r="A14505">
        <v>19791010</v>
      </c>
      <c r="B14505">
        <v>-1.92</v>
      </c>
      <c r="C14505">
        <v>-2.69</v>
      </c>
      <c r="D14505">
        <v>-0.44</v>
      </c>
      <c r="E14505">
        <v>3.7999999999999999E-2</v>
      </c>
    </row>
    <row r="14506" spans="1:5">
      <c r="A14506">
        <v>19791011</v>
      </c>
      <c r="B14506">
        <v>-0.02</v>
      </c>
      <c r="C14506">
        <v>0.73</v>
      </c>
      <c r="D14506">
        <v>0.01</v>
      </c>
      <c r="E14506">
        <v>3.7999999999999999E-2</v>
      </c>
    </row>
    <row r="14507" spans="1:5">
      <c r="A14507">
        <v>19791012</v>
      </c>
      <c r="B14507">
        <v>-0.31</v>
      </c>
      <c r="C14507">
        <v>0.73</v>
      </c>
      <c r="D14507">
        <v>0.03</v>
      </c>
      <c r="E14507">
        <v>3.7999999999999999E-2</v>
      </c>
    </row>
    <row r="14508" spans="1:5">
      <c r="A14508">
        <v>19791015</v>
      </c>
      <c r="B14508">
        <v>-1.23</v>
      </c>
      <c r="C14508">
        <v>-0.64</v>
      </c>
      <c r="D14508">
        <v>0.04</v>
      </c>
      <c r="E14508">
        <v>3.7999999999999999E-2</v>
      </c>
    </row>
    <row r="14509" spans="1:5">
      <c r="A14509">
        <v>19791016</v>
      </c>
      <c r="B14509">
        <v>-0.21</v>
      </c>
      <c r="C14509">
        <v>0.02</v>
      </c>
      <c r="D14509">
        <v>0.08</v>
      </c>
      <c r="E14509">
        <v>3.7999999999999999E-2</v>
      </c>
    </row>
    <row r="14510" spans="1:5">
      <c r="A14510">
        <v>19791017</v>
      </c>
      <c r="B14510">
        <v>0.3</v>
      </c>
      <c r="C14510">
        <v>0.26</v>
      </c>
      <c r="D14510">
        <v>-0.13</v>
      </c>
      <c r="E14510">
        <v>3.7999999999999999E-2</v>
      </c>
    </row>
    <row r="14511" spans="1:5">
      <c r="A14511">
        <v>19791018</v>
      </c>
      <c r="B14511">
        <v>0.18</v>
      </c>
      <c r="C14511">
        <v>0.04</v>
      </c>
      <c r="D14511">
        <v>-0.02</v>
      </c>
      <c r="E14511">
        <v>3.7999999999999999E-2</v>
      </c>
    </row>
    <row r="14512" spans="1:5">
      <c r="A14512">
        <v>19791019</v>
      </c>
      <c r="B14512">
        <v>-2.09</v>
      </c>
      <c r="C14512">
        <v>-0.05</v>
      </c>
      <c r="D14512">
        <v>0.36</v>
      </c>
      <c r="E14512">
        <v>3.7999999999999999E-2</v>
      </c>
    </row>
    <row r="14513" spans="1:5">
      <c r="A14513">
        <v>19791022</v>
      </c>
      <c r="B14513">
        <v>-1.43</v>
      </c>
      <c r="C14513">
        <v>-1.62</v>
      </c>
      <c r="D14513">
        <v>-0.37</v>
      </c>
      <c r="E14513">
        <v>3.7999999999999999E-2</v>
      </c>
    </row>
    <row r="14514" spans="1:5">
      <c r="A14514">
        <v>19791023</v>
      </c>
      <c r="B14514">
        <v>-0.37</v>
      </c>
      <c r="C14514">
        <v>-0.05</v>
      </c>
      <c r="D14514">
        <v>-0.26</v>
      </c>
      <c r="E14514">
        <v>3.7999999999999999E-2</v>
      </c>
    </row>
    <row r="14515" spans="1:5">
      <c r="A14515">
        <v>19791024</v>
      </c>
      <c r="B14515">
        <v>0.21</v>
      </c>
      <c r="C14515">
        <v>0.12</v>
      </c>
      <c r="D14515">
        <v>-0.13</v>
      </c>
      <c r="E14515">
        <v>3.7999999999999999E-2</v>
      </c>
    </row>
    <row r="14516" spans="1:5">
      <c r="A14516">
        <v>19791025</v>
      </c>
      <c r="B14516">
        <v>-0.34</v>
      </c>
      <c r="C14516">
        <v>0.25</v>
      </c>
      <c r="D14516">
        <v>0.19</v>
      </c>
      <c r="E14516">
        <v>3.7999999999999999E-2</v>
      </c>
    </row>
    <row r="14517" spans="1:5">
      <c r="A14517">
        <v>19791026</v>
      </c>
      <c r="B14517">
        <v>0.64</v>
      </c>
      <c r="C14517">
        <v>0.25</v>
      </c>
      <c r="D14517">
        <v>-0.23</v>
      </c>
      <c r="E14517">
        <v>3.7999999999999999E-2</v>
      </c>
    </row>
    <row r="14518" spans="1:5">
      <c r="A14518">
        <v>19791029</v>
      </c>
      <c r="B14518">
        <v>0.16</v>
      </c>
      <c r="C14518">
        <v>0.04</v>
      </c>
      <c r="D14518">
        <v>-0.1</v>
      </c>
      <c r="E14518">
        <v>3.7999999999999999E-2</v>
      </c>
    </row>
    <row r="14519" spans="1:5">
      <c r="A14519">
        <v>19791030</v>
      </c>
      <c r="B14519">
        <v>1.77</v>
      </c>
      <c r="C14519">
        <v>-0.51</v>
      </c>
      <c r="D14519">
        <v>-0.73</v>
      </c>
      <c r="E14519">
        <v>3.7999999999999999E-2</v>
      </c>
    </row>
    <row r="14520" spans="1:5">
      <c r="A14520">
        <v>19791031</v>
      </c>
      <c r="B14520">
        <v>-0.62</v>
      </c>
      <c r="C14520">
        <v>0.56999999999999995</v>
      </c>
      <c r="D14520">
        <v>0.17</v>
      </c>
      <c r="E14520">
        <v>3.7999999999999999E-2</v>
      </c>
    </row>
    <row r="14521" spans="1:5">
      <c r="A14521">
        <v>19791101</v>
      </c>
      <c r="B14521">
        <v>0.79</v>
      </c>
      <c r="C14521">
        <v>-0.16</v>
      </c>
      <c r="D14521">
        <v>-0.2</v>
      </c>
      <c r="E14521">
        <v>4.7E-2</v>
      </c>
    </row>
    <row r="14522" spans="1:5">
      <c r="A14522">
        <v>19791102</v>
      </c>
      <c r="B14522">
        <v>0.17</v>
      </c>
      <c r="C14522">
        <v>0.28000000000000003</v>
      </c>
      <c r="D14522">
        <v>-0.15</v>
      </c>
      <c r="E14522">
        <v>4.7E-2</v>
      </c>
    </row>
    <row r="14523" spans="1:5">
      <c r="A14523">
        <v>19791105</v>
      </c>
      <c r="B14523">
        <v>-0.68</v>
      </c>
      <c r="C14523">
        <v>0.11</v>
      </c>
      <c r="D14523">
        <v>-0.02</v>
      </c>
      <c r="E14523">
        <v>4.7E-2</v>
      </c>
    </row>
    <row r="14524" spans="1:5">
      <c r="A14524">
        <v>19791106</v>
      </c>
      <c r="B14524">
        <v>-0.61</v>
      </c>
      <c r="C14524">
        <v>0.19</v>
      </c>
      <c r="D14524">
        <v>0.08</v>
      </c>
      <c r="E14524">
        <v>4.7E-2</v>
      </c>
    </row>
    <row r="14525" spans="1:5">
      <c r="A14525">
        <v>19791107</v>
      </c>
      <c r="B14525">
        <v>-1.24</v>
      </c>
      <c r="C14525">
        <v>0.06</v>
      </c>
      <c r="D14525">
        <v>0.25</v>
      </c>
      <c r="E14525">
        <v>4.7E-2</v>
      </c>
    </row>
    <row r="14526" spans="1:5">
      <c r="A14526">
        <v>19791108</v>
      </c>
      <c r="B14526">
        <v>0.53</v>
      </c>
      <c r="C14526">
        <v>-0.11</v>
      </c>
      <c r="D14526">
        <v>-0.37</v>
      </c>
      <c r="E14526">
        <v>4.7E-2</v>
      </c>
    </row>
    <row r="14527" spans="1:5">
      <c r="A14527">
        <v>19791109</v>
      </c>
      <c r="B14527">
        <v>1.23</v>
      </c>
      <c r="C14527">
        <v>-7.0000000000000007E-2</v>
      </c>
      <c r="D14527">
        <v>-0.14000000000000001</v>
      </c>
      <c r="E14527">
        <v>4.7E-2</v>
      </c>
    </row>
    <row r="14528" spans="1:5">
      <c r="A14528">
        <v>19791112</v>
      </c>
      <c r="B14528">
        <v>1.71</v>
      </c>
      <c r="C14528">
        <v>-0.76</v>
      </c>
      <c r="D14528">
        <v>-0.3</v>
      </c>
      <c r="E14528">
        <v>4.7E-2</v>
      </c>
    </row>
    <row r="14529" spans="1:5">
      <c r="A14529">
        <v>19791113</v>
      </c>
      <c r="B14529">
        <v>-0.36</v>
      </c>
      <c r="C14529">
        <v>0.32</v>
      </c>
      <c r="D14529">
        <v>0.26</v>
      </c>
      <c r="E14529">
        <v>4.7E-2</v>
      </c>
    </row>
    <row r="14530" spans="1:5">
      <c r="A14530">
        <v>19791114</v>
      </c>
      <c r="B14530">
        <v>0.37</v>
      </c>
      <c r="C14530">
        <v>0.12</v>
      </c>
      <c r="D14530">
        <v>-0.25</v>
      </c>
      <c r="E14530">
        <v>4.7E-2</v>
      </c>
    </row>
    <row r="14531" spans="1:5">
      <c r="A14531">
        <v>19791115</v>
      </c>
      <c r="B14531">
        <v>0.74</v>
      </c>
      <c r="C14531">
        <v>0.23</v>
      </c>
      <c r="D14531">
        <v>-0.48</v>
      </c>
      <c r="E14531">
        <v>4.7E-2</v>
      </c>
    </row>
    <row r="14532" spans="1:5">
      <c r="A14532">
        <v>19791116</v>
      </c>
      <c r="B14532">
        <v>-0.18</v>
      </c>
      <c r="C14532">
        <v>0.04</v>
      </c>
      <c r="D14532">
        <v>-0.05</v>
      </c>
      <c r="E14532">
        <v>4.7E-2</v>
      </c>
    </row>
    <row r="14533" spans="1:5">
      <c r="A14533">
        <v>19791119</v>
      </c>
      <c r="B14533">
        <v>0.41</v>
      </c>
      <c r="C14533">
        <v>0.03</v>
      </c>
      <c r="D14533">
        <v>-0.39</v>
      </c>
      <c r="E14533">
        <v>4.7E-2</v>
      </c>
    </row>
    <row r="14534" spans="1:5">
      <c r="A14534">
        <v>19791120</v>
      </c>
      <c r="B14534">
        <v>-0.48</v>
      </c>
      <c r="C14534">
        <v>0.46</v>
      </c>
      <c r="D14534">
        <v>-0.21</v>
      </c>
      <c r="E14534">
        <v>4.7E-2</v>
      </c>
    </row>
    <row r="14535" spans="1:5">
      <c r="A14535">
        <v>19791121</v>
      </c>
      <c r="B14535">
        <v>0.08</v>
      </c>
      <c r="C14535">
        <v>-0.23</v>
      </c>
      <c r="D14535">
        <v>-0.19</v>
      </c>
      <c r="E14535">
        <v>4.7E-2</v>
      </c>
    </row>
    <row r="14536" spans="1:5">
      <c r="A14536">
        <v>19791123</v>
      </c>
      <c r="B14536">
        <v>0.76</v>
      </c>
      <c r="C14536">
        <v>7.0000000000000007E-2</v>
      </c>
      <c r="D14536">
        <v>-0.31</v>
      </c>
      <c r="E14536">
        <v>4.7E-2</v>
      </c>
    </row>
    <row r="14537" spans="1:5">
      <c r="A14537">
        <v>19791126</v>
      </c>
      <c r="B14537">
        <v>2.11</v>
      </c>
      <c r="C14537">
        <v>-0.28000000000000003</v>
      </c>
      <c r="D14537">
        <v>-0.4</v>
      </c>
      <c r="E14537">
        <v>4.7E-2</v>
      </c>
    </row>
    <row r="14538" spans="1:5">
      <c r="A14538">
        <v>19791127</v>
      </c>
      <c r="B14538">
        <v>-0.19</v>
      </c>
      <c r="C14538">
        <v>0.76</v>
      </c>
      <c r="D14538">
        <v>0.28999999999999998</v>
      </c>
      <c r="E14538">
        <v>4.7E-2</v>
      </c>
    </row>
    <row r="14539" spans="1:5">
      <c r="A14539">
        <v>19791128</v>
      </c>
      <c r="B14539">
        <v>0.41</v>
      </c>
      <c r="C14539">
        <v>0.4</v>
      </c>
      <c r="D14539">
        <v>-0.34</v>
      </c>
      <c r="E14539">
        <v>4.7E-2</v>
      </c>
    </row>
    <row r="14540" spans="1:5">
      <c r="A14540">
        <v>19791129</v>
      </c>
      <c r="B14540">
        <v>7.0000000000000007E-2</v>
      </c>
      <c r="C14540">
        <v>0.52</v>
      </c>
      <c r="D14540">
        <v>-0.19</v>
      </c>
      <c r="E14540">
        <v>4.7E-2</v>
      </c>
    </row>
    <row r="14541" spans="1:5">
      <c r="A14541">
        <v>19791130</v>
      </c>
      <c r="B14541">
        <v>-0.49</v>
      </c>
      <c r="C14541">
        <v>0.54</v>
      </c>
      <c r="D14541">
        <v>7.0000000000000007E-2</v>
      </c>
      <c r="E14541">
        <v>4.7E-2</v>
      </c>
    </row>
    <row r="14542" spans="1:5">
      <c r="A14542">
        <v>19791203</v>
      </c>
      <c r="B14542">
        <v>-0.3</v>
      </c>
      <c r="C14542">
        <v>0.14000000000000001</v>
      </c>
      <c r="D14542">
        <v>0.19</v>
      </c>
      <c r="E14542">
        <v>4.7E-2</v>
      </c>
    </row>
    <row r="14543" spans="1:5">
      <c r="A14543">
        <v>19791204</v>
      </c>
      <c r="B14543">
        <v>0.83</v>
      </c>
      <c r="C14543">
        <v>-0.2</v>
      </c>
      <c r="D14543">
        <v>-0.42</v>
      </c>
      <c r="E14543">
        <v>4.7E-2</v>
      </c>
    </row>
    <row r="14544" spans="1:5">
      <c r="A14544">
        <v>19791205</v>
      </c>
      <c r="B14544">
        <v>0.5</v>
      </c>
      <c r="C14544">
        <v>0.27</v>
      </c>
      <c r="D14544">
        <v>-0.37</v>
      </c>
      <c r="E14544">
        <v>4.7E-2</v>
      </c>
    </row>
    <row r="14545" spans="1:5">
      <c r="A14545">
        <v>19791206</v>
      </c>
      <c r="B14545">
        <v>0.69</v>
      </c>
      <c r="C14545">
        <v>0.2</v>
      </c>
      <c r="D14545">
        <v>-0.19</v>
      </c>
      <c r="E14545">
        <v>4.7E-2</v>
      </c>
    </row>
    <row r="14546" spans="1:5">
      <c r="A14546">
        <v>19791207</v>
      </c>
      <c r="B14546">
        <v>-0.35</v>
      </c>
      <c r="C14546">
        <v>0.67</v>
      </c>
      <c r="D14546">
        <v>-0.08</v>
      </c>
      <c r="E14546">
        <v>4.7E-2</v>
      </c>
    </row>
    <row r="14547" spans="1:5">
      <c r="A14547">
        <v>19791210</v>
      </c>
      <c r="B14547">
        <v>0.23</v>
      </c>
      <c r="C14547">
        <v>7.0000000000000007E-2</v>
      </c>
      <c r="D14547">
        <v>-0.03</v>
      </c>
      <c r="E14547">
        <v>4.7E-2</v>
      </c>
    </row>
    <row r="14548" spans="1:5">
      <c r="A14548">
        <v>19791211</v>
      </c>
      <c r="B14548">
        <v>-0.22</v>
      </c>
      <c r="C14548">
        <v>0.11</v>
      </c>
      <c r="D14548">
        <v>0.06</v>
      </c>
      <c r="E14548">
        <v>4.7E-2</v>
      </c>
    </row>
    <row r="14549" spans="1:5">
      <c r="A14549">
        <v>19791212</v>
      </c>
      <c r="B14549">
        <v>0.06</v>
      </c>
      <c r="C14549">
        <v>0.55000000000000004</v>
      </c>
      <c r="D14549">
        <v>-0.33</v>
      </c>
      <c r="E14549">
        <v>4.7E-2</v>
      </c>
    </row>
    <row r="14550" spans="1:5">
      <c r="A14550">
        <v>19791213</v>
      </c>
      <c r="B14550">
        <v>0.14000000000000001</v>
      </c>
      <c r="C14550">
        <v>0.24</v>
      </c>
      <c r="D14550">
        <v>-0.48</v>
      </c>
      <c r="E14550">
        <v>4.7E-2</v>
      </c>
    </row>
    <row r="14551" spans="1:5">
      <c r="A14551">
        <v>19791214</v>
      </c>
      <c r="B14551">
        <v>1.05</v>
      </c>
      <c r="C14551">
        <v>-0.2</v>
      </c>
      <c r="D14551">
        <v>-0.4</v>
      </c>
      <c r="E14551">
        <v>4.7E-2</v>
      </c>
    </row>
    <row r="14552" spans="1:5">
      <c r="A14552">
        <v>19791217</v>
      </c>
      <c r="B14552">
        <v>0.44</v>
      </c>
      <c r="C14552">
        <v>0.06</v>
      </c>
      <c r="D14552">
        <v>-0.24</v>
      </c>
      <c r="E14552">
        <v>4.7E-2</v>
      </c>
    </row>
    <row r="14553" spans="1:5">
      <c r="A14553">
        <v>19791218</v>
      </c>
      <c r="B14553">
        <v>-0.92</v>
      </c>
      <c r="C14553">
        <v>0.3</v>
      </c>
      <c r="D14553">
        <v>0.53</v>
      </c>
      <c r="E14553">
        <v>4.7E-2</v>
      </c>
    </row>
    <row r="14554" spans="1:5">
      <c r="A14554">
        <v>19791219</v>
      </c>
      <c r="B14554">
        <v>-0.14000000000000001</v>
      </c>
      <c r="C14554">
        <v>0.14000000000000001</v>
      </c>
      <c r="D14554">
        <v>-0.06</v>
      </c>
      <c r="E14554">
        <v>4.7E-2</v>
      </c>
    </row>
    <row r="14555" spans="1:5">
      <c r="A14555">
        <v>19791220</v>
      </c>
      <c r="B14555">
        <v>0.13</v>
      </c>
      <c r="C14555">
        <v>0.26</v>
      </c>
      <c r="D14555">
        <v>-0.02</v>
      </c>
      <c r="E14555">
        <v>4.7E-2</v>
      </c>
    </row>
    <row r="14556" spans="1:5">
      <c r="A14556">
        <v>19791221</v>
      </c>
      <c r="B14556">
        <v>-0.61</v>
      </c>
      <c r="C14556">
        <v>0.57999999999999996</v>
      </c>
      <c r="D14556">
        <v>0.02</v>
      </c>
      <c r="E14556">
        <v>4.7E-2</v>
      </c>
    </row>
    <row r="14557" spans="1:5">
      <c r="A14557">
        <v>19791224</v>
      </c>
      <c r="B14557">
        <v>0.04</v>
      </c>
      <c r="C14557">
        <v>0</v>
      </c>
      <c r="D14557">
        <v>0.18</v>
      </c>
      <c r="E14557">
        <v>4.7E-2</v>
      </c>
    </row>
    <row r="14558" spans="1:5">
      <c r="A14558">
        <v>19791226</v>
      </c>
      <c r="B14558">
        <v>0.09</v>
      </c>
      <c r="C14558">
        <v>0.01</v>
      </c>
      <c r="D14558">
        <v>0.03</v>
      </c>
      <c r="E14558">
        <v>4.7E-2</v>
      </c>
    </row>
    <row r="14559" spans="1:5">
      <c r="A14559">
        <v>19791227</v>
      </c>
      <c r="B14559">
        <v>7.0000000000000007E-2</v>
      </c>
      <c r="C14559">
        <v>0.14000000000000001</v>
      </c>
      <c r="D14559">
        <v>-0.1</v>
      </c>
      <c r="E14559">
        <v>4.7E-2</v>
      </c>
    </row>
    <row r="14560" spans="1:5">
      <c r="A14560">
        <v>19791228</v>
      </c>
      <c r="B14560">
        <v>0.03</v>
      </c>
      <c r="C14560">
        <v>0.37</v>
      </c>
      <c r="D14560">
        <v>-0.1</v>
      </c>
      <c r="E14560">
        <v>4.7E-2</v>
      </c>
    </row>
    <row r="14561" spans="1:5">
      <c r="A14561">
        <v>19791231</v>
      </c>
      <c r="B14561">
        <v>0.05</v>
      </c>
      <c r="C14561">
        <v>0.28000000000000003</v>
      </c>
      <c r="D14561">
        <v>-0.1</v>
      </c>
      <c r="E14561">
        <v>4.7E-2</v>
      </c>
    </row>
    <row r="14562" spans="1:5">
      <c r="A14562">
        <v>19800102</v>
      </c>
      <c r="B14562">
        <v>-2.0499999999999998</v>
      </c>
      <c r="C14562">
        <v>0.18</v>
      </c>
      <c r="D14562">
        <v>1.07</v>
      </c>
      <c r="E14562">
        <v>3.5999999999999997E-2</v>
      </c>
    </row>
    <row r="14563" spans="1:5">
      <c r="A14563">
        <v>19800103</v>
      </c>
      <c r="B14563">
        <v>-0.73</v>
      </c>
      <c r="C14563">
        <v>-0.9</v>
      </c>
      <c r="D14563">
        <v>0.32</v>
      </c>
      <c r="E14563">
        <v>3.5999999999999997E-2</v>
      </c>
    </row>
    <row r="14564" spans="1:5">
      <c r="A14564">
        <v>19800104</v>
      </c>
      <c r="B14564">
        <v>1.32</v>
      </c>
      <c r="C14564">
        <v>0.57999999999999996</v>
      </c>
      <c r="D14564">
        <v>-0.38</v>
      </c>
      <c r="E14564">
        <v>3.5999999999999997E-2</v>
      </c>
    </row>
    <row r="14565" spans="1:5">
      <c r="A14565">
        <v>19800107</v>
      </c>
      <c r="B14565">
        <v>0.39</v>
      </c>
      <c r="C14565">
        <v>0.24</v>
      </c>
      <c r="D14565">
        <v>0.05</v>
      </c>
      <c r="E14565">
        <v>3.5999999999999997E-2</v>
      </c>
    </row>
    <row r="14566" spans="1:5">
      <c r="A14566">
        <v>19800108</v>
      </c>
      <c r="B14566">
        <v>1.93</v>
      </c>
      <c r="C14566">
        <v>-0.36</v>
      </c>
      <c r="D14566">
        <v>-0.7</v>
      </c>
      <c r="E14566">
        <v>3.5999999999999997E-2</v>
      </c>
    </row>
    <row r="14567" spans="1:5">
      <c r="A14567">
        <v>19800109</v>
      </c>
      <c r="B14567">
        <v>0.11</v>
      </c>
      <c r="C14567">
        <v>0.64</v>
      </c>
      <c r="D14567">
        <v>0.01</v>
      </c>
      <c r="E14567">
        <v>3.5999999999999997E-2</v>
      </c>
    </row>
    <row r="14568" spans="1:5">
      <c r="A14568">
        <v>19800110</v>
      </c>
      <c r="B14568">
        <v>0.85</v>
      </c>
      <c r="C14568">
        <v>0.32</v>
      </c>
      <c r="D14568">
        <v>-0.02</v>
      </c>
      <c r="E14568">
        <v>3.5999999999999997E-2</v>
      </c>
    </row>
    <row r="14569" spans="1:5">
      <c r="A14569">
        <v>19800111</v>
      </c>
      <c r="B14569">
        <v>0.2</v>
      </c>
      <c r="C14569">
        <v>0.21</v>
      </c>
      <c r="D14569">
        <v>0.45</v>
      </c>
      <c r="E14569">
        <v>3.5999999999999997E-2</v>
      </c>
    </row>
    <row r="14570" spans="1:5">
      <c r="A14570">
        <v>19800114</v>
      </c>
      <c r="B14570">
        <v>0.34</v>
      </c>
      <c r="C14570">
        <v>0.3</v>
      </c>
      <c r="D14570">
        <v>0.66</v>
      </c>
      <c r="E14570">
        <v>3.5999999999999997E-2</v>
      </c>
    </row>
    <row r="14571" spans="1:5">
      <c r="A14571">
        <v>19800115</v>
      </c>
      <c r="B14571">
        <v>0.54</v>
      </c>
      <c r="C14571">
        <v>-0.11</v>
      </c>
      <c r="D14571">
        <v>-0.1</v>
      </c>
      <c r="E14571">
        <v>3.5999999999999997E-2</v>
      </c>
    </row>
    <row r="14572" spans="1:5">
      <c r="A14572">
        <v>19800116</v>
      </c>
      <c r="B14572">
        <v>0.04</v>
      </c>
      <c r="C14572">
        <v>0.46</v>
      </c>
      <c r="D14572">
        <v>-0.1</v>
      </c>
      <c r="E14572">
        <v>3.5999999999999997E-2</v>
      </c>
    </row>
    <row r="14573" spans="1:5">
      <c r="A14573">
        <v>19800117</v>
      </c>
      <c r="B14573">
        <v>-0.28000000000000003</v>
      </c>
      <c r="C14573">
        <v>0.46</v>
      </c>
      <c r="D14573">
        <v>0.28000000000000003</v>
      </c>
      <c r="E14573">
        <v>3.5999999999999997E-2</v>
      </c>
    </row>
    <row r="14574" spans="1:5">
      <c r="A14574">
        <v>19800118</v>
      </c>
      <c r="B14574">
        <v>0.23</v>
      </c>
      <c r="C14574">
        <v>0.01</v>
      </c>
      <c r="D14574">
        <v>0.09</v>
      </c>
      <c r="E14574">
        <v>3.5999999999999997E-2</v>
      </c>
    </row>
    <row r="14575" spans="1:5">
      <c r="A14575">
        <v>19800121</v>
      </c>
      <c r="B14575">
        <v>0.85</v>
      </c>
      <c r="C14575">
        <v>-0.17</v>
      </c>
      <c r="D14575">
        <v>0.25</v>
      </c>
      <c r="E14575">
        <v>3.5999999999999997E-2</v>
      </c>
    </row>
    <row r="14576" spans="1:5">
      <c r="A14576">
        <v>19800122</v>
      </c>
      <c r="B14576">
        <v>-0.59</v>
      </c>
      <c r="C14576">
        <v>-0.01</v>
      </c>
      <c r="D14576">
        <v>-0.04</v>
      </c>
      <c r="E14576">
        <v>3.5999999999999997E-2</v>
      </c>
    </row>
    <row r="14577" spans="1:5">
      <c r="A14577">
        <v>19800123</v>
      </c>
      <c r="B14577">
        <v>1.5</v>
      </c>
      <c r="C14577">
        <v>-0.7</v>
      </c>
      <c r="D14577">
        <v>-0.17</v>
      </c>
      <c r="E14577">
        <v>3.5999999999999997E-2</v>
      </c>
    </row>
    <row r="14578" spans="1:5">
      <c r="A14578">
        <v>19800124</v>
      </c>
      <c r="B14578">
        <v>0.25</v>
      </c>
      <c r="C14578">
        <v>0.17</v>
      </c>
      <c r="D14578">
        <v>-0.09</v>
      </c>
      <c r="E14578">
        <v>3.5999999999999997E-2</v>
      </c>
    </row>
    <row r="14579" spans="1:5">
      <c r="A14579">
        <v>19800125</v>
      </c>
      <c r="B14579">
        <v>-0.03</v>
      </c>
      <c r="C14579">
        <v>0.33</v>
      </c>
      <c r="D14579">
        <v>-0.19</v>
      </c>
      <c r="E14579">
        <v>3.5999999999999997E-2</v>
      </c>
    </row>
    <row r="14580" spans="1:5">
      <c r="A14580">
        <v>19800128</v>
      </c>
      <c r="B14580">
        <v>1</v>
      </c>
      <c r="C14580">
        <v>-0.41</v>
      </c>
      <c r="D14580">
        <v>-0.28999999999999998</v>
      </c>
      <c r="E14580">
        <v>3.5999999999999997E-2</v>
      </c>
    </row>
    <row r="14581" spans="1:5">
      <c r="A14581">
        <v>19800129</v>
      </c>
      <c r="B14581">
        <v>-0.65</v>
      </c>
      <c r="C14581">
        <v>-0.04</v>
      </c>
      <c r="D14581">
        <v>0.22</v>
      </c>
      <c r="E14581">
        <v>3.5999999999999997E-2</v>
      </c>
    </row>
    <row r="14582" spans="1:5">
      <c r="A14582">
        <v>19800130</v>
      </c>
      <c r="B14582">
        <v>0.94</v>
      </c>
      <c r="C14582">
        <v>-0.21</v>
      </c>
      <c r="D14582">
        <v>0.17</v>
      </c>
      <c r="E14582">
        <v>3.5999999999999997E-2</v>
      </c>
    </row>
    <row r="14583" spans="1:5">
      <c r="A14583">
        <v>19800131</v>
      </c>
      <c r="B14583">
        <v>-0.72</v>
      </c>
      <c r="C14583">
        <v>0.54</v>
      </c>
      <c r="D14583">
        <v>0.17</v>
      </c>
      <c r="E14583">
        <v>3.5999999999999997E-2</v>
      </c>
    </row>
    <row r="14584" spans="1:5">
      <c r="A14584">
        <v>19800201</v>
      </c>
      <c r="B14584">
        <v>0.66</v>
      </c>
      <c r="C14584">
        <v>-0.28999999999999998</v>
      </c>
      <c r="D14584">
        <v>0.11</v>
      </c>
      <c r="E14584">
        <v>4.3999999999999997E-2</v>
      </c>
    </row>
    <row r="14585" spans="1:5">
      <c r="A14585">
        <v>19800204</v>
      </c>
      <c r="B14585">
        <v>-0.46</v>
      </c>
      <c r="C14585">
        <v>0.34</v>
      </c>
      <c r="D14585">
        <v>0.2</v>
      </c>
      <c r="E14585">
        <v>4.3999999999999997E-2</v>
      </c>
    </row>
    <row r="14586" spans="1:5">
      <c r="A14586">
        <v>19800205</v>
      </c>
      <c r="B14586">
        <v>0.21</v>
      </c>
      <c r="C14586">
        <v>-0.01</v>
      </c>
      <c r="D14586">
        <v>-7.0000000000000007E-2</v>
      </c>
      <c r="E14586">
        <v>4.3999999999999997E-2</v>
      </c>
    </row>
    <row r="14587" spans="1:5">
      <c r="A14587">
        <v>19800206</v>
      </c>
      <c r="B14587">
        <v>0.84</v>
      </c>
      <c r="C14587">
        <v>-0.67</v>
      </c>
      <c r="D14587">
        <v>0.19</v>
      </c>
      <c r="E14587">
        <v>4.3999999999999997E-2</v>
      </c>
    </row>
    <row r="14588" spans="1:5">
      <c r="A14588">
        <v>19800207</v>
      </c>
      <c r="B14588">
        <v>0.43</v>
      </c>
      <c r="C14588">
        <v>-7.0000000000000007E-2</v>
      </c>
      <c r="D14588">
        <v>0.45</v>
      </c>
      <c r="E14588">
        <v>4.3999999999999997E-2</v>
      </c>
    </row>
    <row r="14589" spans="1:5">
      <c r="A14589">
        <v>19800208</v>
      </c>
      <c r="B14589">
        <v>1.25</v>
      </c>
      <c r="C14589">
        <v>-0.72</v>
      </c>
      <c r="D14589">
        <v>0.51</v>
      </c>
      <c r="E14589">
        <v>4.3999999999999997E-2</v>
      </c>
    </row>
    <row r="14590" spans="1:5">
      <c r="A14590">
        <v>19800211</v>
      </c>
      <c r="B14590">
        <v>-0.72</v>
      </c>
      <c r="C14590">
        <v>0.37</v>
      </c>
      <c r="D14590">
        <v>-0.19</v>
      </c>
      <c r="E14590">
        <v>4.3999999999999997E-2</v>
      </c>
    </row>
    <row r="14591" spans="1:5">
      <c r="A14591">
        <v>19800212</v>
      </c>
      <c r="B14591">
        <v>0.57999999999999996</v>
      </c>
      <c r="C14591">
        <v>-0.45</v>
      </c>
      <c r="D14591">
        <v>-0.52</v>
      </c>
      <c r="E14591">
        <v>4.3999999999999997E-2</v>
      </c>
    </row>
    <row r="14592" spans="1:5">
      <c r="A14592">
        <v>19800213</v>
      </c>
      <c r="B14592">
        <v>0.27</v>
      </c>
      <c r="C14592">
        <v>-0.11</v>
      </c>
      <c r="D14592">
        <v>-0.26</v>
      </c>
      <c r="E14592">
        <v>4.3999999999999997E-2</v>
      </c>
    </row>
    <row r="14593" spans="1:5">
      <c r="A14593">
        <v>19800214</v>
      </c>
      <c r="B14593">
        <v>-1.43</v>
      </c>
      <c r="C14593">
        <v>0.47</v>
      </c>
      <c r="D14593">
        <v>0.28000000000000003</v>
      </c>
      <c r="E14593">
        <v>4.3999999999999997E-2</v>
      </c>
    </row>
    <row r="14594" spans="1:5">
      <c r="A14594">
        <v>19800215</v>
      </c>
      <c r="B14594">
        <v>-0.92</v>
      </c>
      <c r="C14594">
        <v>0.28000000000000003</v>
      </c>
      <c r="D14594">
        <v>0.01</v>
      </c>
      <c r="E14594">
        <v>4.3999999999999997E-2</v>
      </c>
    </row>
    <row r="14595" spans="1:5">
      <c r="A14595">
        <v>19800219</v>
      </c>
      <c r="B14595">
        <v>-0.79</v>
      </c>
      <c r="C14595">
        <v>0.01</v>
      </c>
      <c r="D14595">
        <v>-0.06</v>
      </c>
      <c r="E14595">
        <v>4.3999999999999997E-2</v>
      </c>
    </row>
    <row r="14596" spans="1:5">
      <c r="A14596">
        <v>19800220</v>
      </c>
      <c r="B14596">
        <v>1.41</v>
      </c>
      <c r="C14596">
        <v>-0.91</v>
      </c>
      <c r="D14596">
        <v>0.08</v>
      </c>
      <c r="E14596">
        <v>4.3999999999999997E-2</v>
      </c>
    </row>
    <row r="14597" spans="1:5">
      <c r="A14597">
        <v>19800221</v>
      </c>
      <c r="B14597">
        <v>-0.93</v>
      </c>
      <c r="C14597">
        <v>0.41</v>
      </c>
      <c r="D14597">
        <v>-0.09</v>
      </c>
      <c r="E14597">
        <v>4.3999999999999997E-2</v>
      </c>
    </row>
    <row r="14598" spans="1:5">
      <c r="A14598">
        <v>19800222</v>
      </c>
      <c r="B14598">
        <v>-0.4</v>
      </c>
      <c r="C14598">
        <v>-0.52</v>
      </c>
      <c r="D14598">
        <v>0.16</v>
      </c>
      <c r="E14598">
        <v>4.3999999999999997E-2</v>
      </c>
    </row>
    <row r="14599" spans="1:5">
      <c r="A14599">
        <v>19800225</v>
      </c>
      <c r="B14599">
        <v>-1.41</v>
      </c>
      <c r="C14599">
        <v>0.31</v>
      </c>
      <c r="D14599">
        <v>-0.24</v>
      </c>
      <c r="E14599">
        <v>4.3999999999999997E-2</v>
      </c>
    </row>
    <row r="14600" spans="1:5">
      <c r="A14600">
        <v>19800226</v>
      </c>
      <c r="B14600">
        <v>0.56000000000000005</v>
      </c>
      <c r="C14600">
        <v>-0.43</v>
      </c>
      <c r="D14600">
        <v>0.14000000000000001</v>
      </c>
      <c r="E14600">
        <v>4.3999999999999997E-2</v>
      </c>
    </row>
    <row r="14601" spans="1:5">
      <c r="A14601">
        <v>19800227</v>
      </c>
      <c r="B14601">
        <v>-1.24</v>
      </c>
      <c r="C14601">
        <v>0.81</v>
      </c>
      <c r="D14601">
        <v>0.27</v>
      </c>
      <c r="E14601">
        <v>4.3999999999999997E-2</v>
      </c>
    </row>
    <row r="14602" spans="1:5">
      <c r="A14602">
        <v>19800228</v>
      </c>
      <c r="B14602">
        <v>-0.03</v>
      </c>
      <c r="C14602">
        <v>-0.08</v>
      </c>
      <c r="D14602">
        <v>-0.26</v>
      </c>
      <c r="E14602">
        <v>4.3999999999999997E-2</v>
      </c>
    </row>
    <row r="14603" spans="1:5">
      <c r="A14603">
        <v>19800229</v>
      </c>
      <c r="B14603">
        <v>0.97</v>
      </c>
      <c r="C14603">
        <v>-0.66</v>
      </c>
      <c r="D14603">
        <v>-0.11</v>
      </c>
      <c r="E14603">
        <v>4.3999999999999997E-2</v>
      </c>
    </row>
    <row r="14604" spans="1:5">
      <c r="A14604">
        <v>19800303</v>
      </c>
      <c r="B14604">
        <v>-0.94</v>
      </c>
      <c r="C14604">
        <v>0.31</v>
      </c>
      <c r="D14604">
        <v>0.02</v>
      </c>
      <c r="E14604">
        <v>5.7000000000000002E-2</v>
      </c>
    </row>
    <row r="14605" spans="1:5">
      <c r="A14605">
        <v>19800304</v>
      </c>
      <c r="B14605">
        <v>-0.08</v>
      </c>
      <c r="C14605">
        <v>-1.1299999999999999</v>
      </c>
      <c r="D14605">
        <v>0.2</v>
      </c>
      <c r="E14605">
        <v>5.7000000000000002E-2</v>
      </c>
    </row>
    <row r="14606" spans="1:5">
      <c r="A14606">
        <v>19800305</v>
      </c>
      <c r="B14606">
        <v>-1.59</v>
      </c>
      <c r="C14606">
        <v>-0.19</v>
      </c>
      <c r="D14606">
        <v>0.42</v>
      </c>
      <c r="E14606">
        <v>5.7000000000000002E-2</v>
      </c>
    </row>
    <row r="14607" spans="1:5">
      <c r="A14607">
        <v>19800306</v>
      </c>
      <c r="B14607">
        <v>-2.42</v>
      </c>
      <c r="C14607">
        <v>-0.34</v>
      </c>
      <c r="D14607">
        <v>-0.21</v>
      </c>
      <c r="E14607">
        <v>5.7000000000000002E-2</v>
      </c>
    </row>
    <row r="14608" spans="1:5">
      <c r="A14608">
        <v>19800307</v>
      </c>
      <c r="B14608">
        <v>-1.73</v>
      </c>
      <c r="C14608">
        <v>-0.03</v>
      </c>
      <c r="D14608">
        <v>-0.35</v>
      </c>
      <c r="E14608">
        <v>5.7000000000000002E-2</v>
      </c>
    </row>
    <row r="14609" spans="1:5">
      <c r="A14609">
        <v>19800310</v>
      </c>
      <c r="B14609">
        <v>-0.76</v>
      </c>
      <c r="C14609">
        <v>-1.51</v>
      </c>
      <c r="D14609">
        <v>0.3</v>
      </c>
      <c r="E14609">
        <v>5.7000000000000002E-2</v>
      </c>
    </row>
    <row r="14610" spans="1:5">
      <c r="A14610">
        <v>19800311</v>
      </c>
      <c r="B14610">
        <v>1.21</v>
      </c>
      <c r="C14610">
        <v>-0.46</v>
      </c>
      <c r="D14610">
        <v>0.01</v>
      </c>
      <c r="E14610">
        <v>5.7000000000000002E-2</v>
      </c>
    </row>
    <row r="14611" spans="1:5">
      <c r="A14611">
        <v>19800312</v>
      </c>
      <c r="B14611">
        <v>-0.7</v>
      </c>
      <c r="C14611">
        <v>0.64</v>
      </c>
      <c r="D14611">
        <v>-0.04</v>
      </c>
      <c r="E14611">
        <v>5.7000000000000002E-2</v>
      </c>
    </row>
    <row r="14612" spans="1:5">
      <c r="A14612">
        <v>19800313</v>
      </c>
      <c r="B14612">
        <v>-1.02</v>
      </c>
      <c r="C14612">
        <v>0.88</v>
      </c>
      <c r="D14612">
        <v>-0.45</v>
      </c>
      <c r="E14612">
        <v>5.7000000000000002E-2</v>
      </c>
    </row>
    <row r="14613" spans="1:5">
      <c r="A14613">
        <v>19800314</v>
      </c>
      <c r="B14613">
        <v>-0.34</v>
      </c>
      <c r="C14613">
        <v>-0.22</v>
      </c>
      <c r="D14613">
        <v>-0.02</v>
      </c>
      <c r="E14613">
        <v>5.7000000000000002E-2</v>
      </c>
    </row>
    <row r="14614" spans="1:5">
      <c r="A14614">
        <v>19800317</v>
      </c>
      <c r="B14614">
        <v>-3.2</v>
      </c>
      <c r="C14614">
        <v>-0.27</v>
      </c>
      <c r="D14614">
        <v>0</v>
      </c>
      <c r="E14614">
        <v>5.7000000000000002E-2</v>
      </c>
    </row>
    <row r="14615" spans="1:5">
      <c r="A14615">
        <v>19800318</v>
      </c>
      <c r="B14615">
        <v>1.32</v>
      </c>
      <c r="C14615">
        <v>-2.15</v>
      </c>
      <c r="D14615">
        <v>0.25</v>
      </c>
      <c r="E14615">
        <v>5.7000000000000002E-2</v>
      </c>
    </row>
    <row r="14616" spans="1:5">
      <c r="A14616">
        <v>19800319</v>
      </c>
      <c r="B14616">
        <v>0.36</v>
      </c>
      <c r="C14616">
        <v>0.46</v>
      </c>
      <c r="D14616">
        <v>-0.01</v>
      </c>
      <c r="E14616">
        <v>5.7000000000000002E-2</v>
      </c>
    </row>
    <row r="14617" spans="1:5">
      <c r="A14617">
        <v>19800320</v>
      </c>
      <c r="B14617">
        <v>-1.05</v>
      </c>
      <c r="C14617">
        <v>0.96</v>
      </c>
      <c r="D14617">
        <v>-0.24</v>
      </c>
      <c r="E14617">
        <v>5.7000000000000002E-2</v>
      </c>
    </row>
    <row r="14618" spans="1:5">
      <c r="A14618">
        <v>19800321</v>
      </c>
      <c r="B14618">
        <v>-0.77</v>
      </c>
      <c r="C14618">
        <v>0.08</v>
      </c>
      <c r="D14618">
        <v>0.26</v>
      </c>
      <c r="E14618">
        <v>5.7000000000000002E-2</v>
      </c>
    </row>
    <row r="14619" spans="1:5">
      <c r="A14619">
        <v>19800324</v>
      </c>
      <c r="B14619">
        <v>-3.13</v>
      </c>
      <c r="C14619">
        <v>-0.41</v>
      </c>
      <c r="D14619">
        <v>0.59</v>
      </c>
      <c r="E14619">
        <v>5.7000000000000002E-2</v>
      </c>
    </row>
    <row r="14620" spans="1:5">
      <c r="A14620">
        <v>19800325</v>
      </c>
      <c r="B14620">
        <v>-0.55000000000000004</v>
      </c>
      <c r="C14620">
        <v>-1.41</v>
      </c>
      <c r="D14620">
        <v>-0.43</v>
      </c>
      <c r="E14620">
        <v>5.7000000000000002E-2</v>
      </c>
    </row>
    <row r="14621" spans="1:5">
      <c r="A14621">
        <v>19800326</v>
      </c>
      <c r="B14621">
        <v>-0.54</v>
      </c>
      <c r="C14621">
        <v>0.34</v>
      </c>
      <c r="D14621">
        <v>-0.2</v>
      </c>
      <c r="E14621">
        <v>5.7000000000000002E-2</v>
      </c>
    </row>
    <row r="14622" spans="1:5">
      <c r="A14622">
        <v>19800327</v>
      </c>
      <c r="B14622">
        <v>-1.85</v>
      </c>
      <c r="C14622">
        <v>-5.14</v>
      </c>
      <c r="D14622">
        <v>0.32</v>
      </c>
      <c r="E14622">
        <v>5.7000000000000002E-2</v>
      </c>
    </row>
    <row r="14623" spans="1:5">
      <c r="A14623">
        <v>19800328</v>
      </c>
      <c r="B14623">
        <v>2.93</v>
      </c>
      <c r="C14623">
        <v>1.98</v>
      </c>
      <c r="D14623">
        <v>-1.49</v>
      </c>
      <c r="E14623">
        <v>5.7000000000000002E-2</v>
      </c>
    </row>
    <row r="14624" spans="1:5">
      <c r="A14624">
        <v>19800331</v>
      </c>
      <c r="B14624">
        <v>1.46</v>
      </c>
      <c r="C14624">
        <v>0.12</v>
      </c>
      <c r="D14624">
        <v>-0.16</v>
      </c>
      <c r="E14624">
        <v>5.7000000000000002E-2</v>
      </c>
    </row>
    <row r="14625" spans="1:5">
      <c r="A14625">
        <v>19800401</v>
      </c>
      <c r="B14625">
        <v>0.32</v>
      </c>
      <c r="C14625">
        <v>0.85</v>
      </c>
      <c r="D14625">
        <v>-7.0000000000000007E-2</v>
      </c>
      <c r="E14625">
        <v>5.8999999999999997E-2</v>
      </c>
    </row>
    <row r="14626" spans="1:5">
      <c r="A14626">
        <v>19800402</v>
      </c>
      <c r="B14626">
        <v>0.84</v>
      </c>
      <c r="C14626">
        <v>0.46</v>
      </c>
      <c r="D14626">
        <v>-0.31</v>
      </c>
      <c r="E14626">
        <v>5.8999999999999997E-2</v>
      </c>
    </row>
    <row r="14627" spans="1:5">
      <c r="A14627">
        <v>19800403</v>
      </c>
      <c r="B14627">
        <v>-0.41</v>
      </c>
      <c r="C14627">
        <v>0.38</v>
      </c>
      <c r="D14627">
        <v>0.12</v>
      </c>
      <c r="E14627">
        <v>5.8999999999999997E-2</v>
      </c>
    </row>
    <row r="14628" spans="1:5">
      <c r="A14628">
        <v>19800407</v>
      </c>
      <c r="B14628">
        <v>-2.0699999999999998</v>
      </c>
      <c r="C14628">
        <v>0.01</v>
      </c>
      <c r="D14628">
        <v>0.51</v>
      </c>
      <c r="E14628">
        <v>5.8999999999999997E-2</v>
      </c>
    </row>
    <row r="14629" spans="1:5">
      <c r="A14629">
        <v>19800408</v>
      </c>
      <c r="B14629">
        <v>0.94</v>
      </c>
      <c r="C14629">
        <v>-0.52</v>
      </c>
      <c r="D14629">
        <v>-0.09</v>
      </c>
      <c r="E14629">
        <v>5.8999999999999997E-2</v>
      </c>
    </row>
    <row r="14630" spans="1:5">
      <c r="A14630">
        <v>19800409</v>
      </c>
      <c r="B14630">
        <v>1.81</v>
      </c>
      <c r="C14630">
        <v>-0.83</v>
      </c>
      <c r="D14630">
        <v>0.22</v>
      </c>
      <c r="E14630">
        <v>5.8999999999999997E-2</v>
      </c>
    </row>
    <row r="14631" spans="1:5">
      <c r="A14631">
        <v>19800410</v>
      </c>
      <c r="B14631">
        <v>0.87</v>
      </c>
      <c r="C14631">
        <v>0.45</v>
      </c>
      <c r="D14631">
        <v>0.24</v>
      </c>
      <c r="E14631">
        <v>5.8999999999999997E-2</v>
      </c>
    </row>
    <row r="14632" spans="1:5">
      <c r="A14632">
        <v>19800411</v>
      </c>
      <c r="B14632">
        <v>-0.11</v>
      </c>
      <c r="C14632">
        <v>0.53</v>
      </c>
      <c r="D14632">
        <v>0.41</v>
      </c>
      <c r="E14632">
        <v>5.8999999999999997E-2</v>
      </c>
    </row>
    <row r="14633" spans="1:5">
      <c r="A14633">
        <v>19800414</v>
      </c>
      <c r="B14633">
        <v>-1.03</v>
      </c>
      <c r="C14633">
        <v>0.18</v>
      </c>
      <c r="D14633">
        <v>0.17</v>
      </c>
      <c r="E14633">
        <v>5.8999999999999997E-2</v>
      </c>
    </row>
    <row r="14634" spans="1:5">
      <c r="A14634">
        <v>19800415</v>
      </c>
      <c r="B14634">
        <v>-0.23</v>
      </c>
      <c r="C14634">
        <v>-0.08</v>
      </c>
      <c r="D14634">
        <v>0.12</v>
      </c>
      <c r="E14634">
        <v>5.8999999999999997E-2</v>
      </c>
    </row>
    <row r="14635" spans="1:5">
      <c r="A14635">
        <v>19800416</v>
      </c>
      <c r="B14635">
        <v>-1.0900000000000001</v>
      </c>
      <c r="C14635">
        <v>0.39</v>
      </c>
      <c r="D14635">
        <v>0.59</v>
      </c>
      <c r="E14635">
        <v>5.8999999999999997E-2</v>
      </c>
    </row>
    <row r="14636" spans="1:5">
      <c r="A14636">
        <v>19800417</v>
      </c>
      <c r="B14636">
        <v>-0.55000000000000004</v>
      </c>
      <c r="C14636">
        <v>-0.26</v>
      </c>
      <c r="D14636">
        <v>0.21</v>
      </c>
      <c r="E14636">
        <v>5.8999999999999997E-2</v>
      </c>
    </row>
    <row r="14637" spans="1:5">
      <c r="A14637">
        <v>19800418</v>
      </c>
      <c r="B14637">
        <v>-0.41</v>
      </c>
      <c r="C14637">
        <v>0.32</v>
      </c>
      <c r="D14637">
        <v>0.13</v>
      </c>
      <c r="E14637">
        <v>5.8999999999999997E-2</v>
      </c>
    </row>
    <row r="14638" spans="1:5">
      <c r="A14638">
        <v>19800421</v>
      </c>
      <c r="B14638">
        <v>-0.89</v>
      </c>
      <c r="C14638">
        <v>-0.44</v>
      </c>
      <c r="D14638">
        <v>0.39</v>
      </c>
      <c r="E14638">
        <v>5.8999999999999997E-2</v>
      </c>
    </row>
    <row r="14639" spans="1:5">
      <c r="A14639">
        <v>19800422</v>
      </c>
      <c r="B14639">
        <v>3.41</v>
      </c>
      <c r="C14639">
        <v>-0.83</v>
      </c>
      <c r="D14639">
        <v>-1.0900000000000001</v>
      </c>
      <c r="E14639">
        <v>5.8999999999999997E-2</v>
      </c>
    </row>
    <row r="14640" spans="1:5">
      <c r="A14640">
        <v>19800423</v>
      </c>
      <c r="B14640">
        <v>0.35</v>
      </c>
      <c r="C14640">
        <v>0.62</v>
      </c>
      <c r="D14640">
        <v>-0.05</v>
      </c>
      <c r="E14640">
        <v>5.8999999999999997E-2</v>
      </c>
    </row>
    <row r="14641" spans="1:5">
      <c r="A14641">
        <v>19800424</v>
      </c>
      <c r="B14641">
        <v>0.81</v>
      </c>
      <c r="C14641">
        <v>0.28000000000000003</v>
      </c>
      <c r="D14641">
        <v>-0.43</v>
      </c>
      <c r="E14641">
        <v>5.8999999999999997E-2</v>
      </c>
    </row>
    <row r="14642" spans="1:5">
      <c r="A14642">
        <v>19800425</v>
      </c>
      <c r="B14642">
        <v>0.47</v>
      </c>
      <c r="C14642">
        <v>-0.87</v>
      </c>
      <c r="D14642">
        <v>-0.24</v>
      </c>
      <c r="E14642">
        <v>5.8999999999999997E-2</v>
      </c>
    </row>
    <row r="14643" spans="1:5">
      <c r="A14643">
        <v>19800428</v>
      </c>
      <c r="B14643">
        <v>0.39</v>
      </c>
      <c r="C14643">
        <v>0.11</v>
      </c>
      <c r="D14643">
        <v>0.01</v>
      </c>
      <c r="E14643">
        <v>5.8999999999999997E-2</v>
      </c>
    </row>
    <row r="14644" spans="1:5">
      <c r="A14644">
        <v>19800429</v>
      </c>
      <c r="B14644">
        <v>0.3</v>
      </c>
      <c r="C14644">
        <v>0.23</v>
      </c>
      <c r="D14644">
        <v>-0.03</v>
      </c>
      <c r="E14644">
        <v>5.8999999999999997E-2</v>
      </c>
    </row>
    <row r="14645" spans="1:5">
      <c r="A14645">
        <v>19800430</v>
      </c>
      <c r="B14645">
        <v>0.28999999999999998</v>
      </c>
      <c r="C14645">
        <v>-0.05</v>
      </c>
      <c r="D14645">
        <v>0.14000000000000001</v>
      </c>
      <c r="E14645">
        <v>5.8999999999999997E-2</v>
      </c>
    </row>
    <row r="14646" spans="1:5">
      <c r="A14646">
        <v>19800501</v>
      </c>
      <c r="B14646">
        <v>-0.66</v>
      </c>
      <c r="C14646">
        <v>0.34</v>
      </c>
      <c r="D14646">
        <v>0.3</v>
      </c>
      <c r="E14646">
        <v>3.7999999999999999E-2</v>
      </c>
    </row>
    <row r="14647" spans="1:5">
      <c r="A14647">
        <v>19800502</v>
      </c>
      <c r="B14647">
        <v>0.15</v>
      </c>
      <c r="C14647">
        <v>0.1</v>
      </c>
      <c r="D14647">
        <v>0.18</v>
      </c>
      <c r="E14647">
        <v>3.7999999999999999E-2</v>
      </c>
    </row>
    <row r="14648" spans="1:5">
      <c r="A14648">
        <v>19800505</v>
      </c>
      <c r="B14648">
        <v>0.76</v>
      </c>
      <c r="C14648">
        <v>-0.2</v>
      </c>
      <c r="D14648">
        <v>0.24</v>
      </c>
      <c r="E14648">
        <v>3.7999999999999999E-2</v>
      </c>
    </row>
    <row r="14649" spans="1:5">
      <c r="A14649">
        <v>19800506</v>
      </c>
      <c r="B14649">
        <v>0.14000000000000001</v>
      </c>
      <c r="C14649">
        <v>0.5</v>
      </c>
      <c r="D14649">
        <v>-0.06</v>
      </c>
      <c r="E14649">
        <v>3.7999999999999999E-2</v>
      </c>
    </row>
    <row r="14650" spans="1:5">
      <c r="A14650">
        <v>19800507</v>
      </c>
      <c r="B14650">
        <v>0.87</v>
      </c>
      <c r="C14650">
        <v>-0.01</v>
      </c>
      <c r="D14650">
        <v>0.64</v>
      </c>
      <c r="E14650">
        <v>3.7999999999999999E-2</v>
      </c>
    </row>
    <row r="14651" spans="1:5">
      <c r="A14651">
        <v>19800508</v>
      </c>
      <c r="B14651">
        <v>-0.71</v>
      </c>
      <c r="C14651">
        <v>0.68</v>
      </c>
      <c r="D14651">
        <v>0.16</v>
      </c>
      <c r="E14651">
        <v>3.7999999999999999E-2</v>
      </c>
    </row>
    <row r="14652" spans="1:5">
      <c r="A14652">
        <v>19800509</v>
      </c>
      <c r="B14652">
        <v>-1.18</v>
      </c>
      <c r="C14652">
        <v>0.89</v>
      </c>
      <c r="D14652">
        <v>0.16</v>
      </c>
      <c r="E14652">
        <v>3.7999999999999999E-2</v>
      </c>
    </row>
    <row r="14653" spans="1:5">
      <c r="A14653">
        <v>19800512</v>
      </c>
      <c r="B14653">
        <v>-0.02</v>
      </c>
      <c r="C14653">
        <v>0.03</v>
      </c>
      <c r="D14653">
        <v>-0.02</v>
      </c>
      <c r="E14653">
        <v>3.7999999999999999E-2</v>
      </c>
    </row>
    <row r="14654" spans="1:5">
      <c r="A14654">
        <v>19800513</v>
      </c>
      <c r="B14654">
        <v>1.19</v>
      </c>
      <c r="C14654">
        <v>-0.39</v>
      </c>
      <c r="D14654">
        <v>-0.24</v>
      </c>
      <c r="E14654">
        <v>3.7999999999999999E-2</v>
      </c>
    </row>
    <row r="14655" spans="1:5">
      <c r="A14655">
        <v>19800514</v>
      </c>
      <c r="B14655">
        <v>0.65</v>
      </c>
      <c r="C14655">
        <v>0.42</v>
      </c>
      <c r="D14655">
        <v>-0.26</v>
      </c>
      <c r="E14655">
        <v>3.7999999999999999E-2</v>
      </c>
    </row>
    <row r="14656" spans="1:5">
      <c r="A14656">
        <v>19800515</v>
      </c>
      <c r="B14656">
        <v>0.2</v>
      </c>
      <c r="C14656">
        <v>0.45</v>
      </c>
      <c r="D14656">
        <v>-0.38</v>
      </c>
      <c r="E14656">
        <v>3.7999999999999999E-2</v>
      </c>
    </row>
    <row r="14657" spans="1:5">
      <c r="A14657">
        <v>19800516</v>
      </c>
      <c r="B14657">
        <v>0.38</v>
      </c>
      <c r="C14657">
        <v>0.15</v>
      </c>
      <c r="D14657">
        <v>-0.2</v>
      </c>
      <c r="E14657">
        <v>3.7999999999999999E-2</v>
      </c>
    </row>
    <row r="14658" spans="1:5">
      <c r="A14658">
        <v>19800519</v>
      </c>
      <c r="B14658">
        <v>0.24</v>
      </c>
      <c r="C14658">
        <v>0.1</v>
      </c>
      <c r="D14658">
        <v>-0.12</v>
      </c>
      <c r="E14658">
        <v>3.7999999999999999E-2</v>
      </c>
    </row>
    <row r="14659" spans="1:5">
      <c r="A14659">
        <v>19800520</v>
      </c>
      <c r="B14659">
        <v>-0.08</v>
      </c>
      <c r="C14659">
        <v>0.12</v>
      </c>
      <c r="D14659">
        <v>-0.01</v>
      </c>
      <c r="E14659">
        <v>3.7999999999999999E-2</v>
      </c>
    </row>
    <row r="14660" spans="1:5">
      <c r="A14660">
        <v>19800521</v>
      </c>
      <c r="B14660">
        <v>0.06</v>
      </c>
      <c r="C14660">
        <v>-0.05</v>
      </c>
      <c r="D14660">
        <v>0.11</v>
      </c>
      <c r="E14660">
        <v>3.7999999999999999E-2</v>
      </c>
    </row>
    <row r="14661" spans="1:5">
      <c r="A14661">
        <v>19800522</v>
      </c>
      <c r="B14661">
        <v>1.21</v>
      </c>
      <c r="C14661">
        <v>-0.37</v>
      </c>
      <c r="D14661">
        <v>-0.24</v>
      </c>
      <c r="E14661">
        <v>3.7999999999999999E-2</v>
      </c>
    </row>
    <row r="14662" spans="1:5">
      <c r="A14662">
        <v>19800523</v>
      </c>
      <c r="B14662">
        <v>1.45</v>
      </c>
      <c r="C14662">
        <v>-0.43</v>
      </c>
      <c r="D14662">
        <v>-0.09</v>
      </c>
      <c r="E14662">
        <v>3.7999999999999999E-2</v>
      </c>
    </row>
    <row r="14663" spans="1:5">
      <c r="A14663">
        <v>19800527</v>
      </c>
      <c r="B14663">
        <v>0.66</v>
      </c>
      <c r="C14663">
        <v>-0.27</v>
      </c>
      <c r="D14663">
        <v>0.28000000000000003</v>
      </c>
      <c r="E14663">
        <v>3.7999999999999999E-2</v>
      </c>
    </row>
    <row r="14664" spans="1:5">
      <c r="A14664">
        <v>19800528</v>
      </c>
      <c r="B14664">
        <v>0.61</v>
      </c>
      <c r="C14664">
        <v>-0.45</v>
      </c>
      <c r="D14664">
        <v>-0.02</v>
      </c>
      <c r="E14664">
        <v>3.7999999999999999E-2</v>
      </c>
    </row>
    <row r="14665" spans="1:5">
      <c r="A14665">
        <v>19800529</v>
      </c>
      <c r="B14665">
        <v>-1.47</v>
      </c>
      <c r="C14665">
        <v>0.82</v>
      </c>
      <c r="D14665">
        <v>-0.09</v>
      </c>
      <c r="E14665">
        <v>3.7999999999999999E-2</v>
      </c>
    </row>
    <row r="14666" spans="1:5">
      <c r="A14666">
        <v>19800530</v>
      </c>
      <c r="B14666">
        <v>0.7</v>
      </c>
      <c r="C14666">
        <v>-0.46</v>
      </c>
      <c r="D14666">
        <v>0.02</v>
      </c>
      <c r="E14666">
        <v>3.7999999999999999E-2</v>
      </c>
    </row>
    <row r="14667" spans="1:5">
      <c r="A14667">
        <v>19800602</v>
      </c>
      <c r="B14667">
        <v>-0.25</v>
      </c>
      <c r="C14667">
        <v>0.31</v>
      </c>
      <c r="D14667">
        <v>0.02</v>
      </c>
      <c r="E14667">
        <v>2.9000000000000001E-2</v>
      </c>
    </row>
    <row r="14668" spans="1:5">
      <c r="A14668">
        <v>19800603</v>
      </c>
      <c r="B14668">
        <v>-0.21</v>
      </c>
      <c r="C14668">
        <v>0.23</v>
      </c>
      <c r="D14668">
        <v>-0.05</v>
      </c>
      <c r="E14668">
        <v>2.9000000000000001E-2</v>
      </c>
    </row>
    <row r="14669" spans="1:5">
      <c r="A14669">
        <v>19800604</v>
      </c>
      <c r="B14669">
        <v>1.69</v>
      </c>
      <c r="C14669">
        <v>-0.69</v>
      </c>
      <c r="D14669">
        <v>-0.68</v>
      </c>
      <c r="E14669">
        <v>2.9000000000000001E-2</v>
      </c>
    </row>
    <row r="14670" spans="1:5">
      <c r="A14670">
        <v>19800605</v>
      </c>
      <c r="B14670">
        <v>0.21</v>
      </c>
      <c r="C14670">
        <v>0.3</v>
      </c>
      <c r="D14670">
        <v>-0.02</v>
      </c>
      <c r="E14670">
        <v>2.9000000000000001E-2</v>
      </c>
    </row>
    <row r="14671" spans="1:5">
      <c r="A14671">
        <v>19800606</v>
      </c>
      <c r="B14671">
        <v>0.4</v>
      </c>
      <c r="C14671">
        <v>0.09</v>
      </c>
      <c r="D14671">
        <v>-0.2</v>
      </c>
      <c r="E14671">
        <v>2.9000000000000001E-2</v>
      </c>
    </row>
    <row r="14672" spans="1:5">
      <c r="A14672">
        <v>19800609</v>
      </c>
      <c r="B14672">
        <v>0.37</v>
      </c>
      <c r="C14672">
        <v>-0.15</v>
      </c>
      <c r="D14672">
        <v>0.19</v>
      </c>
      <c r="E14672">
        <v>2.9000000000000001E-2</v>
      </c>
    </row>
    <row r="14673" spans="1:5">
      <c r="A14673">
        <v>19800610</v>
      </c>
      <c r="B14673">
        <v>0.8</v>
      </c>
      <c r="C14673">
        <v>-0.37</v>
      </c>
      <c r="D14673">
        <v>-0.12</v>
      </c>
      <c r="E14673">
        <v>2.9000000000000001E-2</v>
      </c>
    </row>
    <row r="14674" spans="1:5">
      <c r="A14674">
        <v>19800611</v>
      </c>
      <c r="B14674">
        <v>1.08</v>
      </c>
      <c r="C14674">
        <v>-0.46</v>
      </c>
      <c r="D14674">
        <v>-0.22</v>
      </c>
      <c r="E14674">
        <v>2.9000000000000001E-2</v>
      </c>
    </row>
    <row r="14675" spans="1:5">
      <c r="A14675">
        <v>19800612</v>
      </c>
      <c r="B14675">
        <v>-0.25</v>
      </c>
      <c r="C14675">
        <v>0.19</v>
      </c>
      <c r="D14675">
        <v>-0.28000000000000003</v>
      </c>
      <c r="E14675">
        <v>2.9000000000000001E-2</v>
      </c>
    </row>
    <row r="14676" spans="1:5">
      <c r="A14676">
        <v>19800613</v>
      </c>
      <c r="B14676">
        <v>0.28999999999999998</v>
      </c>
      <c r="C14676">
        <v>0.46</v>
      </c>
      <c r="D14676">
        <v>0.04</v>
      </c>
      <c r="E14676">
        <v>2.9000000000000001E-2</v>
      </c>
    </row>
    <row r="14677" spans="1:5">
      <c r="A14677">
        <v>19800616</v>
      </c>
      <c r="B14677">
        <v>0.17</v>
      </c>
      <c r="C14677">
        <v>-0.13</v>
      </c>
      <c r="D14677">
        <v>0.03</v>
      </c>
      <c r="E14677">
        <v>2.9000000000000001E-2</v>
      </c>
    </row>
    <row r="14678" spans="1:5">
      <c r="A14678">
        <v>19800617</v>
      </c>
      <c r="B14678">
        <v>0.03</v>
      </c>
      <c r="C14678">
        <v>0.1</v>
      </c>
      <c r="D14678">
        <v>0.16</v>
      </c>
      <c r="E14678">
        <v>2.9000000000000001E-2</v>
      </c>
    </row>
    <row r="14679" spans="1:5">
      <c r="A14679">
        <v>19800618</v>
      </c>
      <c r="B14679">
        <v>0.15</v>
      </c>
      <c r="C14679">
        <v>-0.24</v>
      </c>
      <c r="D14679">
        <v>0.23</v>
      </c>
      <c r="E14679">
        <v>2.9000000000000001E-2</v>
      </c>
    </row>
    <row r="14680" spans="1:5">
      <c r="A14680">
        <v>19800619</v>
      </c>
      <c r="B14680">
        <v>-1.27</v>
      </c>
      <c r="C14680">
        <v>0.83</v>
      </c>
      <c r="D14680">
        <v>0.16</v>
      </c>
      <c r="E14680">
        <v>2.9000000000000001E-2</v>
      </c>
    </row>
    <row r="14681" spans="1:5">
      <c r="A14681">
        <v>19800620</v>
      </c>
      <c r="B14681">
        <v>-0.41</v>
      </c>
      <c r="C14681">
        <v>0.27</v>
      </c>
      <c r="D14681">
        <v>0.22</v>
      </c>
      <c r="E14681">
        <v>2.9000000000000001E-2</v>
      </c>
    </row>
    <row r="14682" spans="1:5">
      <c r="A14682">
        <v>19800623</v>
      </c>
      <c r="B14682">
        <v>0.39</v>
      </c>
      <c r="C14682">
        <v>-0.06</v>
      </c>
      <c r="D14682">
        <v>-0.1</v>
      </c>
      <c r="E14682">
        <v>2.9000000000000001E-2</v>
      </c>
    </row>
    <row r="14683" spans="1:5">
      <c r="A14683">
        <v>19800624</v>
      </c>
      <c r="B14683">
        <v>0.57999999999999996</v>
      </c>
      <c r="C14683">
        <v>-0.11</v>
      </c>
      <c r="D14683">
        <v>-0.13</v>
      </c>
      <c r="E14683">
        <v>2.9000000000000001E-2</v>
      </c>
    </row>
    <row r="14684" spans="1:5">
      <c r="A14684">
        <v>19800625</v>
      </c>
      <c r="B14684">
        <v>1.21</v>
      </c>
      <c r="C14684">
        <v>-0.33</v>
      </c>
      <c r="D14684">
        <v>-0.09</v>
      </c>
      <c r="E14684">
        <v>2.9000000000000001E-2</v>
      </c>
    </row>
    <row r="14685" spans="1:5">
      <c r="A14685">
        <v>19800626</v>
      </c>
      <c r="B14685">
        <v>-0.36</v>
      </c>
      <c r="C14685">
        <v>0.39</v>
      </c>
      <c r="D14685">
        <v>0</v>
      </c>
      <c r="E14685">
        <v>2.9000000000000001E-2</v>
      </c>
    </row>
    <row r="14686" spans="1:5">
      <c r="A14686">
        <v>19800627</v>
      </c>
      <c r="B14686">
        <v>-0.12</v>
      </c>
      <c r="C14686">
        <v>0.33</v>
      </c>
      <c r="D14686">
        <v>-0.17</v>
      </c>
      <c r="E14686">
        <v>2.9000000000000001E-2</v>
      </c>
    </row>
    <row r="14687" spans="1:5">
      <c r="A14687">
        <v>19800630</v>
      </c>
      <c r="B14687">
        <v>-1.46</v>
      </c>
      <c r="C14687">
        <v>0.61</v>
      </c>
      <c r="D14687">
        <v>0.14000000000000001</v>
      </c>
      <c r="E14687">
        <v>2.9000000000000001E-2</v>
      </c>
    </row>
    <row r="14688" spans="1:5">
      <c r="A14688">
        <v>19800701</v>
      </c>
      <c r="B14688">
        <v>0.55000000000000004</v>
      </c>
      <c r="C14688">
        <v>-0.06</v>
      </c>
      <c r="D14688">
        <v>-0.69</v>
      </c>
      <c r="E14688">
        <v>2.4E-2</v>
      </c>
    </row>
    <row r="14689" spans="1:5">
      <c r="A14689">
        <v>19800702</v>
      </c>
      <c r="B14689">
        <v>0.66</v>
      </c>
      <c r="C14689">
        <v>0.16</v>
      </c>
      <c r="D14689">
        <v>-0.47</v>
      </c>
      <c r="E14689">
        <v>2.4E-2</v>
      </c>
    </row>
    <row r="14690" spans="1:5">
      <c r="A14690">
        <v>19800703</v>
      </c>
      <c r="B14690">
        <v>1.39</v>
      </c>
      <c r="C14690">
        <v>-0.28000000000000003</v>
      </c>
      <c r="D14690">
        <v>-0.52</v>
      </c>
      <c r="E14690">
        <v>2.4E-2</v>
      </c>
    </row>
    <row r="14691" spans="1:5">
      <c r="A14691">
        <v>19800707</v>
      </c>
      <c r="B14691">
        <v>0.76</v>
      </c>
      <c r="C14691">
        <v>-0.12</v>
      </c>
      <c r="D14691">
        <v>-0.19</v>
      </c>
      <c r="E14691">
        <v>2.4E-2</v>
      </c>
    </row>
    <row r="14692" spans="1:5">
      <c r="A14692">
        <v>19800708</v>
      </c>
      <c r="B14692">
        <v>-0.3</v>
      </c>
      <c r="C14692">
        <v>0.38</v>
      </c>
      <c r="D14692">
        <v>0.06</v>
      </c>
      <c r="E14692">
        <v>2.4E-2</v>
      </c>
    </row>
    <row r="14693" spans="1:5">
      <c r="A14693">
        <v>19800709</v>
      </c>
      <c r="B14693">
        <v>0.13</v>
      </c>
      <c r="C14693">
        <v>0.26</v>
      </c>
      <c r="D14693">
        <v>-0.08</v>
      </c>
      <c r="E14693">
        <v>2.4E-2</v>
      </c>
    </row>
    <row r="14694" spans="1:5">
      <c r="A14694">
        <v>19800710</v>
      </c>
      <c r="B14694">
        <v>-0.75</v>
      </c>
      <c r="C14694">
        <v>0.73</v>
      </c>
      <c r="D14694">
        <v>0.14000000000000001</v>
      </c>
      <c r="E14694">
        <v>2.4E-2</v>
      </c>
    </row>
    <row r="14695" spans="1:5">
      <c r="A14695">
        <v>19800711</v>
      </c>
      <c r="B14695">
        <v>0.7</v>
      </c>
      <c r="C14695">
        <v>0.04</v>
      </c>
      <c r="D14695">
        <v>-0.53</v>
      </c>
      <c r="E14695">
        <v>2.4E-2</v>
      </c>
    </row>
    <row r="14696" spans="1:5">
      <c r="A14696">
        <v>19800714</v>
      </c>
      <c r="B14696">
        <v>1.72</v>
      </c>
      <c r="C14696">
        <v>-0.22</v>
      </c>
      <c r="D14696">
        <v>-0.97</v>
      </c>
      <c r="E14696">
        <v>2.4E-2</v>
      </c>
    </row>
    <row r="14697" spans="1:5">
      <c r="A14697">
        <v>19800715</v>
      </c>
      <c r="B14697">
        <v>-0.46</v>
      </c>
      <c r="C14697">
        <v>0.64</v>
      </c>
      <c r="D14697">
        <v>7.0000000000000007E-2</v>
      </c>
      <c r="E14697">
        <v>2.4E-2</v>
      </c>
    </row>
    <row r="14698" spans="1:5">
      <c r="A14698">
        <v>19800716</v>
      </c>
      <c r="B14698">
        <v>0.21</v>
      </c>
      <c r="C14698">
        <v>0.38</v>
      </c>
      <c r="D14698">
        <v>-0.12</v>
      </c>
      <c r="E14698">
        <v>2.4E-2</v>
      </c>
    </row>
    <row r="14699" spans="1:5">
      <c r="A14699">
        <v>19800717</v>
      </c>
      <c r="B14699">
        <v>1.41</v>
      </c>
      <c r="C14699">
        <v>-0.22</v>
      </c>
      <c r="D14699">
        <v>-0.83</v>
      </c>
      <c r="E14699">
        <v>2.4E-2</v>
      </c>
    </row>
    <row r="14700" spans="1:5">
      <c r="A14700">
        <v>19800718</v>
      </c>
      <c r="B14700">
        <v>0.33</v>
      </c>
      <c r="C14700">
        <v>0.36</v>
      </c>
      <c r="D14700">
        <v>-0.17</v>
      </c>
      <c r="E14700">
        <v>2.4E-2</v>
      </c>
    </row>
    <row r="14701" spans="1:5">
      <c r="A14701">
        <v>19800721</v>
      </c>
      <c r="B14701">
        <v>0.34</v>
      </c>
      <c r="C14701">
        <v>-0.03</v>
      </c>
      <c r="D14701">
        <v>-0.22</v>
      </c>
      <c r="E14701">
        <v>2.4E-2</v>
      </c>
    </row>
    <row r="14702" spans="1:5">
      <c r="A14702">
        <v>19800722</v>
      </c>
      <c r="B14702">
        <v>-0.26</v>
      </c>
      <c r="C14702">
        <v>7.0000000000000007E-2</v>
      </c>
      <c r="D14702">
        <v>0.2</v>
      </c>
      <c r="E14702">
        <v>2.4E-2</v>
      </c>
    </row>
    <row r="14703" spans="1:5">
      <c r="A14703">
        <v>19800723</v>
      </c>
      <c r="B14703">
        <v>-0.16</v>
      </c>
      <c r="C14703">
        <v>0.25</v>
      </c>
      <c r="D14703">
        <v>-7.0000000000000007E-2</v>
      </c>
      <c r="E14703">
        <v>2.4E-2</v>
      </c>
    </row>
    <row r="14704" spans="1:5">
      <c r="A14704">
        <v>19800724</v>
      </c>
      <c r="B14704">
        <v>-0.11</v>
      </c>
      <c r="C14704">
        <v>0.27</v>
      </c>
      <c r="D14704">
        <v>-0.22</v>
      </c>
      <c r="E14704">
        <v>2.4E-2</v>
      </c>
    </row>
    <row r="14705" spans="1:5">
      <c r="A14705">
        <v>19800725</v>
      </c>
      <c r="B14705">
        <v>-0.76</v>
      </c>
      <c r="C14705">
        <v>0.43</v>
      </c>
      <c r="D14705">
        <v>0.06</v>
      </c>
      <c r="E14705">
        <v>2.4E-2</v>
      </c>
    </row>
    <row r="14706" spans="1:5">
      <c r="A14706">
        <v>19800728</v>
      </c>
      <c r="B14706">
        <v>0.43</v>
      </c>
      <c r="C14706">
        <v>-0.23</v>
      </c>
      <c r="D14706">
        <v>-0.4</v>
      </c>
      <c r="E14706">
        <v>2.4E-2</v>
      </c>
    </row>
    <row r="14707" spans="1:5">
      <c r="A14707">
        <v>19800729</v>
      </c>
      <c r="B14707">
        <v>0.76</v>
      </c>
      <c r="C14707">
        <v>7.0000000000000007E-2</v>
      </c>
      <c r="D14707">
        <v>-0.52</v>
      </c>
      <c r="E14707">
        <v>2.4E-2</v>
      </c>
    </row>
    <row r="14708" spans="1:5">
      <c r="A14708">
        <v>19800730</v>
      </c>
      <c r="B14708">
        <v>0.08</v>
      </c>
      <c r="C14708">
        <v>0.86</v>
      </c>
      <c r="D14708">
        <v>-0.52</v>
      </c>
      <c r="E14708">
        <v>2.4E-2</v>
      </c>
    </row>
    <row r="14709" spans="1:5">
      <c r="A14709">
        <v>19800731</v>
      </c>
      <c r="B14709">
        <v>-0.38</v>
      </c>
      <c r="C14709">
        <v>0.18</v>
      </c>
      <c r="D14709">
        <v>0.12</v>
      </c>
      <c r="E14709">
        <v>2.4E-2</v>
      </c>
    </row>
    <row r="14710" spans="1:5">
      <c r="A14710">
        <v>19800801</v>
      </c>
      <c r="B14710">
        <v>-0.18</v>
      </c>
      <c r="C14710">
        <v>0.88</v>
      </c>
      <c r="D14710">
        <v>-0.32</v>
      </c>
      <c r="E14710">
        <v>0.03</v>
      </c>
    </row>
    <row r="14711" spans="1:5">
      <c r="A14711">
        <v>19800804</v>
      </c>
      <c r="B14711">
        <v>-0.36</v>
      </c>
      <c r="C14711">
        <v>0.03</v>
      </c>
      <c r="D14711">
        <v>0.34</v>
      </c>
      <c r="E14711">
        <v>0.03</v>
      </c>
    </row>
    <row r="14712" spans="1:5">
      <c r="A14712">
        <v>19800805</v>
      </c>
      <c r="B14712">
        <v>-0.02</v>
      </c>
      <c r="C14712">
        <v>0.46</v>
      </c>
      <c r="D14712">
        <v>-0.17</v>
      </c>
      <c r="E14712">
        <v>0.03</v>
      </c>
    </row>
    <row r="14713" spans="1:5">
      <c r="A14713">
        <v>19800806</v>
      </c>
      <c r="B14713">
        <v>0.66</v>
      </c>
      <c r="C14713">
        <v>0.01</v>
      </c>
      <c r="D14713">
        <v>-0.42</v>
      </c>
      <c r="E14713">
        <v>0.03</v>
      </c>
    </row>
    <row r="14714" spans="1:5">
      <c r="A14714">
        <v>19800807</v>
      </c>
      <c r="B14714">
        <v>1.45</v>
      </c>
      <c r="C14714">
        <v>-0.32</v>
      </c>
      <c r="D14714">
        <v>-0.77</v>
      </c>
      <c r="E14714">
        <v>0.03</v>
      </c>
    </row>
    <row r="14715" spans="1:5">
      <c r="A14715">
        <v>19800808</v>
      </c>
      <c r="B14715">
        <v>0.28999999999999998</v>
      </c>
      <c r="C14715">
        <v>0.12</v>
      </c>
      <c r="D14715">
        <v>-0.12</v>
      </c>
      <c r="E14715">
        <v>0.03</v>
      </c>
    </row>
    <row r="14716" spans="1:5">
      <c r="A14716">
        <v>19800811</v>
      </c>
      <c r="B14716">
        <v>0.91</v>
      </c>
      <c r="C14716">
        <v>-0.22</v>
      </c>
      <c r="D14716">
        <v>-0.24</v>
      </c>
      <c r="E14716">
        <v>0.03</v>
      </c>
    </row>
    <row r="14717" spans="1:5">
      <c r="A14717">
        <v>19800812</v>
      </c>
      <c r="B14717">
        <v>-0.74</v>
      </c>
      <c r="C14717">
        <v>0.31</v>
      </c>
      <c r="D14717">
        <v>0.17</v>
      </c>
      <c r="E14717">
        <v>0.03</v>
      </c>
    </row>
    <row r="14718" spans="1:5">
      <c r="A14718">
        <v>19800813</v>
      </c>
      <c r="B14718">
        <v>-0.28000000000000003</v>
      </c>
      <c r="C14718">
        <v>0.5</v>
      </c>
      <c r="D14718">
        <v>0.08</v>
      </c>
      <c r="E14718">
        <v>0.03</v>
      </c>
    </row>
    <row r="14719" spans="1:5">
      <c r="A14719">
        <v>19800814</v>
      </c>
      <c r="B14719">
        <v>1.51</v>
      </c>
      <c r="C14719">
        <v>-0.15</v>
      </c>
      <c r="D14719">
        <v>-0.82</v>
      </c>
      <c r="E14719">
        <v>0.03</v>
      </c>
    </row>
    <row r="14720" spans="1:5">
      <c r="A14720">
        <v>19800815</v>
      </c>
      <c r="B14720">
        <v>0.4</v>
      </c>
      <c r="C14720">
        <v>0.16</v>
      </c>
      <c r="D14720">
        <v>-0.23</v>
      </c>
      <c r="E14720">
        <v>0.03</v>
      </c>
    </row>
    <row r="14721" spans="1:5">
      <c r="A14721">
        <v>19800818</v>
      </c>
      <c r="B14721">
        <v>-1.79</v>
      </c>
      <c r="C14721">
        <v>0.09</v>
      </c>
      <c r="D14721">
        <v>1</v>
      </c>
      <c r="E14721">
        <v>0.03</v>
      </c>
    </row>
    <row r="14722" spans="1:5">
      <c r="A14722">
        <v>19800819</v>
      </c>
      <c r="B14722">
        <v>-0.61</v>
      </c>
      <c r="C14722">
        <v>0.05</v>
      </c>
      <c r="D14722">
        <v>7.0000000000000007E-2</v>
      </c>
      <c r="E14722">
        <v>0.03</v>
      </c>
    </row>
    <row r="14723" spans="1:5">
      <c r="A14723">
        <v>19800820</v>
      </c>
      <c r="B14723">
        <v>0.98</v>
      </c>
      <c r="C14723">
        <v>-0.13</v>
      </c>
      <c r="D14723">
        <v>-0.39</v>
      </c>
      <c r="E14723">
        <v>0.03</v>
      </c>
    </row>
    <row r="14724" spans="1:5">
      <c r="A14724">
        <v>19800821</v>
      </c>
      <c r="B14724">
        <v>1.47</v>
      </c>
      <c r="C14724">
        <v>0.1</v>
      </c>
      <c r="D14724">
        <v>-0.74</v>
      </c>
      <c r="E14724">
        <v>0.03</v>
      </c>
    </row>
    <row r="14725" spans="1:5">
      <c r="A14725">
        <v>19800822</v>
      </c>
      <c r="B14725">
        <v>0.6</v>
      </c>
      <c r="C14725">
        <v>0.21</v>
      </c>
      <c r="D14725">
        <v>-0.38</v>
      </c>
      <c r="E14725">
        <v>0.03</v>
      </c>
    </row>
    <row r="14726" spans="1:5">
      <c r="A14726">
        <v>19800825</v>
      </c>
      <c r="B14726">
        <v>-0.5</v>
      </c>
      <c r="C14726">
        <v>0.37</v>
      </c>
      <c r="D14726">
        <v>-0.2</v>
      </c>
      <c r="E14726">
        <v>0.03</v>
      </c>
    </row>
    <row r="14727" spans="1:5">
      <c r="A14727">
        <v>19800826</v>
      </c>
      <c r="B14727">
        <v>-0.12</v>
      </c>
      <c r="C14727">
        <v>0.4</v>
      </c>
      <c r="D14727">
        <v>-0.32</v>
      </c>
      <c r="E14727">
        <v>0.03</v>
      </c>
    </row>
    <row r="14728" spans="1:5">
      <c r="A14728">
        <v>19800827</v>
      </c>
      <c r="B14728">
        <v>-0.93</v>
      </c>
      <c r="C14728">
        <v>0.56999999999999995</v>
      </c>
      <c r="D14728">
        <v>0.28000000000000003</v>
      </c>
      <c r="E14728">
        <v>0.03</v>
      </c>
    </row>
    <row r="14729" spans="1:5">
      <c r="A14729">
        <v>19800828</v>
      </c>
      <c r="B14729">
        <v>-1.1399999999999999</v>
      </c>
      <c r="C14729">
        <v>0.13</v>
      </c>
      <c r="D14729">
        <v>0.68</v>
      </c>
      <c r="E14729">
        <v>0.03</v>
      </c>
    </row>
    <row r="14730" spans="1:5">
      <c r="A14730">
        <v>19800829</v>
      </c>
      <c r="B14730">
        <v>0.26</v>
      </c>
      <c r="C14730">
        <v>0.19</v>
      </c>
      <c r="D14730">
        <v>0</v>
      </c>
      <c r="E14730">
        <v>0.03</v>
      </c>
    </row>
    <row r="14731" spans="1:5">
      <c r="A14731">
        <v>19800902</v>
      </c>
      <c r="B14731">
        <v>0.99</v>
      </c>
      <c r="C14731">
        <v>-0.28000000000000003</v>
      </c>
      <c r="D14731">
        <v>-0.03</v>
      </c>
      <c r="E14731">
        <v>3.5999999999999997E-2</v>
      </c>
    </row>
    <row r="14732" spans="1:5">
      <c r="A14732">
        <v>19800903</v>
      </c>
      <c r="B14732">
        <v>1.92</v>
      </c>
      <c r="C14732">
        <v>-0.48</v>
      </c>
      <c r="D14732">
        <v>-0.41</v>
      </c>
      <c r="E14732">
        <v>3.5999999999999997E-2</v>
      </c>
    </row>
    <row r="14733" spans="1:5">
      <c r="A14733">
        <v>19800904</v>
      </c>
      <c r="B14733">
        <v>-0.38</v>
      </c>
      <c r="C14733">
        <v>0.57999999999999996</v>
      </c>
      <c r="D14733">
        <v>0.13</v>
      </c>
      <c r="E14733">
        <v>3.5999999999999997E-2</v>
      </c>
    </row>
    <row r="14734" spans="1:5">
      <c r="A14734">
        <v>19800905</v>
      </c>
      <c r="B14734">
        <v>-0.31</v>
      </c>
      <c r="C14734">
        <v>0.69</v>
      </c>
      <c r="D14734">
        <v>-0.19</v>
      </c>
      <c r="E14734">
        <v>3.5999999999999997E-2</v>
      </c>
    </row>
    <row r="14735" spans="1:5">
      <c r="A14735">
        <v>19800908</v>
      </c>
      <c r="B14735">
        <v>-1.22</v>
      </c>
      <c r="C14735">
        <v>0.69</v>
      </c>
      <c r="D14735">
        <v>0.19</v>
      </c>
      <c r="E14735">
        <v>3.5999999999999997E-2</v>
      </c>
    </row>
    <row r="14736" spans="1:5">
      <c r="A14736">
        <v>19800909</v>
      </c>
      <c r="B14736">
        <v>0.54</v>
      </c>
      <c r="C14736">
        <v>-0.1</v>
      </c>
      <c r="D14736">
        <v>-0.32</v>
      </c>
      <c r="E14736">
        <v>3.5999999999999997E-2</v>
      </c>
    </row>
    <row r="14737" spans="1:5">
      <c r="A14737">
        <v>19800910</v>
      </c>
      <c r="B14737">
        <v>0.67</v>
      </c>
      <c r="C14737">
        <v>0.34</v>
      </c>
      <c r="D14737">
        <v>-0.24</v>
      </c>
      <c r="E14737">
        <v>3.5999999999999997E-2</v>
      </c>
    </row>
    <row r="14738" spans="1:5">
      <c r="A14738">
        <v>19800911</v>
      </c>
      <c r="B14738">
        <v>0.68</v>
      </c>
      <c r="C14738">
        <v>0.5</v>
      </c>
      <c r="D14738">
        <v>-0.96</v>
      </c>
      <c r="E14738">
        <v>3.5999999999999997E-2</v>
      </c>
    </row>
    <row r="14739" spans="1:5">
      <c r="A14739">
        <v>19800912</v>
      </c>
      <c r="B14739">
        <v>0.08</v>
      </c>
      <c r="C14739">
        <v>0.63</v>
      </c>
      <c r="D14739">
        <v>-0.59</v>
      </c>
      <c r="E14739">
        <v>3.5999999999999997E-2</v>
      </c>
    </row>
    <row r="14740" spans="1:5">
      <c r="A14740">
        <v>19800915</v>
      </c>
      <c r="B14740">
        <v>0.09</v>
      </c>
      <c r="C14740">
        <v>7.0000000000000007E-2</v>
      </c>
      <c r="D14740">
        <v>-0.4</v>
      </c>
      <c r="E14740">
        <v>3.5999999999999997E-2</v>
      </c>
    </row>
    <row r="14741" spans="1:5">
      <c r="A14741">
        <v>19800916</v>
      </c>
      <c r="B14741">
        <v>0.9</v>
      </c>
      <c r="C14741">
        <v>0.06</v>
      </c>
      <c r="D14741">
        <v>-0.78</v>
      </c>
      <c r="E14741">
        <v>3.5999999999999997E-2</v>
      </c>
    </row>
    <row r="14742" spans="1:5">
      <c r="A14742">
        <v>19800917</v>
      </c>
      <c r="B14742">
        <v>1.5</v>
      </c>
      <c r="C14742">
        <v>-0.28999999999999998</v>
      </c>
      <c r="D14742">
        <v>-1.08</v>
      </c>
      <c r="E14742">
        <v>3.5999999999999997E-2</v>
      </c>
    </row>
    <row r="14743" spans="1:5">
      <c r="A14743">
        <v>19800918</v>
      </c>
      <c r="B14743">
        <v>-0.34</v>
      </c>
      <c r="C14743">
        <v>0.16</v>
      </c>
      <c r="D14743">
        <v>0.08</v>
      </c>
      <c r="E14743">
        <v>3.5999999999999997E-2</v>
      </c>
    </row>
    <row r="14744" spans="1:5">
      <c r="A14744">
        <v>19800919</v>
      </c>
      <c r="B14744">
        <v>0.56999999999999995</v>
      </c>
      <c r="C14744">
        <v>0.19</v>
      </c>
      <c r="D14744">
        <v>-0.45</v>
      </c>
      <c r="E14744">
        <v>3.5999999999999997E-2</v>
      </c>
    </row>
    <row r="14745" spans="1:5">
      <c r="A14745">
        <v>19800922</v>
      </c>
      <c r="B14745">
        <v>0.76</v>
      </c>
      <c r="C14745">
        <v>-0.62</v>
      </c>
      <c r="D14745">
        <v>-0.78</v>
      </c>
      <c r="E14745">
        <v>3.5999999999999997E-2</v>
      </c>
    </row>
    <row r="14746" spans="1:5">
      <c r="A14746">
        <v>19800923</v>
      </c>
      <c r="B14746">
        <v>-0.68</v>
      </c>
      <c r="C14746">
        <v>-0.4</v>
      </c>
      <c r="D14746">
        <v>0.27</v>
      </c>
      <c r="E14746">
        <v>3.5999999999999997E-2</v>
      </c>
    </row>
    <row r="14747" spans="1:5">
      <c r="A14747">
        <v>19800924</v>
      </c>
      <c r="B14747">
        <v>0.61</v>
      </c>
      <c r="C14747">
        <v>-0.7</v>
      </c>
      <c r="D14747">
        <v>-0.52</v>
      </c>
      <c r="E14747">
        <v>3.5999999999999997E-2</v>
      </c>
    </row>
    <row r="14748" spans="1:5">
      <c r="A14748">
        <v>19800925</v>
      </c>
      <c r="B14748">
        <v>-1.17</v>
      </c>
      <c r="C14748">
        <v>0.59</v>
      </c>
      <c r="D14748">
        <v>0.25</v>
      </c>
      <c r="E14748">
        <v>3.5999999999999997E-2</v>
      </c>
    </row>
    <row r="14749" spans="1:5">
      <c r="A14749">
        <v>19800926</v>
      </c>
      <c r="B14749">
        <v>-2.0099999999999998</v>
      </c>
      <c r="C14749">
        <v>-0.06</v>
      </c>
      <c r="D14749">
        <v>0.82</v>
      </c>
      <c r="E14749">
        <v>3.5999999999999997E-2</v>
      </c>
    </row>
    <row r="14750" spans="1:5">
      <c r="A14750">
        <v>19800929</v>
      </c>
      <c r="B14750">
        <v>-2.42</v>
      </c>
      <c r="C14750">
        <v>-0.64</v>
      </c>
      <c r="D14750">
        <v>1.08</v>
      </c>
      <c r="E14750">
        <v>3.5999999999999997E-2</v>
      </c>
    </row>
    <row r="14751" spans="1:5">
      <c r="A14751">
        <v>19800930</v>
      </c>
      <c r="B14751">
        <v>1.5</v>
      </c>
      <c r="C14751">
        <v>-0.06</v>
      </c>
      <c r="D14751">
        <v>-0.95</v>
      </c>
      <c r="E14751">
        <v>3.5999999999999997E-2</v>
      </c>
    </row>
    <row r="14752" spans="1:5">
      <c r="A14752">
        <v>19801001</v>
      </c>
      <c r="B14752">
        <v>1.31</v>
      </c>
      <c r="C14752">
        <v>-0.35</v>
      </c>
      <c r="D14752">
        <v>-1.56</v>
      </c>
      <c r="E14752">
        <v>4.1000000000000002E-2</v>
      </c>
    </row>
    <row r="14753" spans="1:5">
      <c r="A14753">
        <v>19801002</v>
      </c>
      <c r="B14753">
        <v>0.72</v>
      </c>
      <c r="C14753">
        <v>-0.05</v>
      </c>
      <c r="D14753">
        <v>-0.57999999999999996</v>
      </c>
      <c r="E14753">
        <v>4.1000000000000002E-2</v>
      </c>
    </row>
    <row r="14754" spans="1:5">
      <c r="A14754">
        <v>19801003</v>
      </c>
      <c r="B14754">
        <v>1.1100000000000001</v>
      </c>
      <c r="C14754">
        <v>0.31</v>
      </c>
      <c r="D14754">
        <v>-0.59</v>
      </c>
      <c r="E14754">
        <v>4.1000000000000002E-2</v>
      </c>
    </row>
    <row r="14755" spans="1:5">
      <c r="A14755">
        <v>19801006</v>
      </c>
      <c r="B14755">
        <v>1.71</v>
      </c>
      <c r="C14755">
        <v>-0.24</v>
      </c>
      <c r="D14755">
        <v>-0.9</v>
      </c>
      <c r="E14755">
        <v>4.1000000000000002E-2</v>
      </c>
    </row>
    <row r="14756" spans="1:5">
      <c r="A14756">
        <v>19801007</v>
      </c>
      <c r="B14756">
        <v>-0.5</v>
      </c>
      <c r="C14756">
        <v>0.34</v>
      </c>
      <c r="D14756">
        <v>0.05</v>
      </c>
      <c r="E14756">
        <v>4.1000000000000002E-2</v>
      </c>
    </row>
    <row r="14757" spans="1:5">
      <c r="A14757">
        <v>19801008</v>
      </c>
      <c r="B14757">
        <v>0.48</v>
      </c>
      <c r="C14757">
        <v>0.23</v>
      </c>
      <c r="D14757">
        <v>-0.56000000000000005</v>
      </c>
      <c r="E14757">
        <v>4.1000000000000002E-2</v>
      </c>
    </row>
    <row r="14758" spans="1:5">
      <c r="A14758">
        <v>19801009</v>
      </c>
      <c r="B14758">
        <v>-0.37</v>
      </c>
      <c r="C14758">
        <v>0.55000000000000004</v>
      </c>
      <c r="D14758">
        <v>0.05</v>
      </c>
      <c r="E14758">
        <v>4.1000000000000002E-2</v>
      </c>
    </row>
    <row r="14759" spans="1:5">
      <c r="A14759">
        <v>19801010</v>
      </c>
      <c r="B14759">
        <v>-0.42</v>
      </c>
      <c r="C14759">
        <v>0.51</v>
      </c>
      <c r="D14759">
        <v>0.4</v>
      </c>
      <c r="E14759">
        <v>4.1000000000000002E-2</v>
      </c>
    </row>
    <row r="14760" spans="1:5">
      <c r="A14760">
        <v>19801013</v>
      </c>
      <c r="B14760">
        <v>1.1299999999999999</v>
      </c>
      <c r="C14760">
        <v>-0.47</v>
      </c>
      <c r="D14760">
        <v>-0.45</v>
      </c>
      <c r="E14760">
        <v>4.1000000000000002E-2</v>
      </c>
    </row>
    <row r="14761" spans="1:5">
      <c r="A14761">
        <v>19801014</v>
      </c>
      <c r="B14761">
        <v>0</v>
      </c>
      <c r="C14761">
        <v>0.25</v>
      </c>
      <c r="D14761">
        <v>-0.09</v>
      </c>
      <c r="E14761">
        <v>4.1000000000000002E-2</v>
      </c>
    </row>
    <row r="14762" spans="1:5">
      <c r="A14762">
        <v>19801015</v>
      </c>
      <c r="B14762">
        <v>1.1000000000000001</v>
      </c>
      <c r="C14762">
        <v>-0.59</v>
      </c>
      <c r="D14762">
        <v>-0.55000000000000004</v>
      </c>
      <c r="E14762">
        <v>4.1000000000000002E-2</v>
      </c>
    </row>
    <row r="14763" spans="1:5">
      <c r="A14763">
        <v>19801016</v>
      </c>
      <c r="B14763">
        <v>-1.2</v>
      </c>
      <c r="C14763">
        <v>0.37</v>
      </c>
      <c r="D14763">
        <v>0.74</v>
      </c>
      <c r="E14763">
        <v>4.1000000000000002E-2</v>
      </c>
    </row>
    <row r="14764" spans="1:5">
      <c r="A14764">
        <v>19801017</v>
      </c>
      <c r="B14764">
        <v>-0.52</v>
      </c>
      <c r="C14764">
        <v>0.15</v>
      </c>
      <c r="D14764">
        <v>0.08</v>
      </c>
      <c r="E14764">
        <v>4.1000000000000002E-2</v>
      </c>
    </row>
    <row r="14765" spans="1:5">
      <c r="A14765">
        <v>19801020</v>
      </c>
      <c r="B14765">
        <v>0.6</v>
      </c>
      <c r="C14765">
        <v>-0.48</v>
      </c>
      <c r="D14765">
        <v>0.05</v>
      </c>
      <c r="E14765">
        <v>4.1000000000000002E-2</v>
      </c>
    </row>
    <row r="14766" spans="1:5">
      <c r="A14766">
        <v>19801021</v>
      </c>
      <c r="B14766">
        <v>-0.63</v>
      </c>
      <c r="C14766">
        <v>0.27</v>
      </c>
      <c r="D14766">
        <v>0.1</v>
      </c>
      <c r="E14766">
        <v>4.1000000000000002E-2</v>
      </c>
    </row>
    <row r="14767" spans="1:5">
      <c r="A14767">
        <v>19801022</v>
      </c>
      <c r="B14767">
        <v>0.17</v>
      </c>
      <c r="C14767">
        <v>0.41</v>
      </c>
      <c r="D14767">
        <v>-0.22</v>
      </c>
      <c r="E14767">
        <v>4.1000000000000002E-2</v>
      </c>
    </row>
    <row r="14768" spans="1:5">
      <c r="A14768">
        <v>19801023</v>
      </c>
      <c r="B14768">
        <v>-1.79</v>
      </c>
      <c r="C14768">
        <v>0.6</v>
      </c>
      <c r="D14768">
        <v>0.9</v>
      </c>
      <c r="E14768">
        <v>4.1000000000000002E-2</v>
      </c>
    </row>
    <row r="14769" spans="1:5">
      <c r="A14769">
        <v>19801024</v>
      </c>
      <c r="B14769">
        <v>0.25</v>
      </c>
      <c r="C14769">
        <v>-0.06</v>
      </c>
      <c r="D14769">
        <v>0.15</v>
      </c>
      <c r="E14769">
        <v>4.1000000000000002E-2</v>
      </c>
    </row>
    <row r="14770" spans="1:5">
      <c r="A14770">
        <v>19801027</v>
      </c>
      <c r="B14770">
        <v>-1.41</v>
      </c>
      <c r="C14770">
        <v>0.57999999999999996</v>
      </c>
      <c r="D14770">
        <v>0.44</v>
      </c>
      <c r="E14770">
        <v>4.1000000000000002E-2</v>
      </c>
    </row>
    <row r="14771" spans="1:5">
      <c r="A14771">
        <v>19801028</v>
      </c>
      <c r="B14771">
        <v>-0.01</v>
      </c>
      <c r="C14771">
        <v>-0.13</v>
      </c>
      <c r="D14771">
        <v>-0.54</v>
      </c>
      <c r="E14771">
        <v>4.1000000000000002E-2</v>
      </c>
    </row>
    <row r="14772" spans="1:5">
      <c r="A14772">
        <v>19801029</v>
      </c>
      <c r="B14772">
        <v>-0.14000000000000001</v>
      </c>
      <c r="C14772">
        <v>0.24</v>
      </c>
      <c r="D14772">
        <v>-0.23</v>
      </c>
      <c r="E14772">
        <v>4.1000000000000002E-2</v>
      </c>
    </row>
    <row r="14773" spans="1:5">
      <c r="A14773">
        <v>19801030</v>
      </c>
      <c r="B14773">
        <v>-1.44</v>
      </c>
      <c r="C14773">
        <v>0.44</v>
      </c>
      <c r="D14773">
        <v>0.54</v>
      </c>
      <c r="E14773">
        <v>4.1000000000000002E-2</v>
      </c>
    </row>
    <row r="14774" spans="1:5">
      <c r="A14774">
        <v>19801031</v>
      </c>
      <c r="B14774">
        <v>0.97</v>
      </c>
      <c r="C14774">
        <v>-0.61</v>
      </c>
      <c r="D14774">
        <v>-0.2</v>
      </c>
      <c r="E14774">
        <v>4.1000000000000002E-2</v>
      </c>
    </row>
    <row r="14775" spans="1:5">
      <c r="A14775">
        <v>19801103</v>
      </c>
      <c r="B14775">
        <v>1.1000000000000001</v>
      </c>
      <c r="C14775">
        <v>-0.52</v>
      </c>
      <c r="D14775">
        <v>-0.79</v>
      </c>
      <c r="E14775">
        <v>5.2999999999999999E-2</v>
      </c>
    </row>
    <row r="14776" spans="1:5">
      <c r="A14776">
        <v>19801105</v>
      </c>
      <c r="B14776">
        <v>1.69</v>
      </c>
      <c r="C14776">
        <v>-0.36</v>
      </c>
      <c r="D14776">
        <v>-1.42</v>
      </c>
      <c r="E14776">
        <v>5.2999999999999999E-2</v>
      </c>
    </row>
    <row r="14777" spans="1:5">
      <c r="A14777">
        <v>19801106</v>
      </c>
      <c r="B14777">
        <v>-1.79</v>
      </c>
      <c r="C14777">
        <v>0.38</v>
      </c>
      <c r="D14777">
        <v>0.24</v>
      </c>
      <c r="E14777">
        <v>5.2999999999999999E-2</v>
      </c>
    </row>
    <row r="14778" spans="1:5">
      <c r="A14778">
        <v>19801107</v>
      </c>
      <c r="B14778">
        <v>0.12</v>
      </c>
      <c r="C14778">
        <v>-0.47</v>
      </c>
      <c r="D14778">
        <v>-0.1</v>
      </c>
      <c r="E14778">
        <v>5.2999999999999999E-2</v>
      </c>
    </row>
    <row r="14779" spans="1:5">
      <c r="A14779">
        <v>19801110</v>
      </c>
      <c r="B14779">
        <v>0.27</v>
      </c>
      <c r="C14779">
        <v>-0.18</v>
      </c>
      <c r="D14779">
        <v>-0.4</v>
      </c>
      <c r="E14779">
        <v>5.2999999999999999E-2</v>
      </c>
    </row>
    <row r="14780" spans="1:5">
      <c r="A14780">
        <v>19801111</v>
      </c>
      <c r="B14780">
        <v>1.2</v>
      </c>
      <c r="C14780">
        <v>-0.35</v>
      </c>
      <c r="D14780">
        <v>-0.23</v>
      </c>
      <c r="E14780">
        <v>5.2999999999999999E-2</v>
      </c>
    </row>
    <row r="14781" spans="1:5">
      <c r="A14781">
        <v>19801112</v>
      </c>
      <c r="B14781">
        <v>2.35</v>
      </c>
      <c r="C14781">
        <v>-0.96</v>
      </c>
      <c r="D14781">
        <v>-1.1599999999999999</v>
      </c>
      <c r="E14781">
        <v>5.2999999999999999E-2</v>
      </c>
    </row>
    <row r="14782" spans="1:5">
      <c r="A14782">
        <v>19801113</v>
      </c>
      <c r="B14782">
        <v>1.47</v>
      </c>
      <c r="C14782">
        <v>-0.34</v>
      </c>
      <c r="D14782">
        <v>-0.88</v>
      </c>
      <c r="E14782">
        <v>5.2999999999999999E-2</v>
      </c>
    </row>
    <row r="14783" spans="1:5">
      <c r="A14783">
        <v>19801114</v>
      </c>
      <c r="B14783">
        <v>0.49</v>
      </c>
      <c r="C14783">
        <v>0.12</v>
      </c>
      <c r="D14783">
        <v>-0.49</v>
      </c>
      <c r="E14783">
        <v>5.2999999999999999E-2</v>
      </c>
    </row>
    <row r="14784" spans="1:5">
      <c r="A14784">
        <v>19801117</v>
      </c>
      <c r="B14784">
        <v>0.39</v>
      </c>
      <c r="C14784">
        <v>-0.48</v>
      </c>
      <c r="D14784">
        <v>-0.47</v>
      </c>
      <c r="E14784">
        <v>5.2999999999999999E-2</v>
      </c>
    </row>
    <row r="14785" spans="1:5">
      <c r="A14785">
        <v>19801118</v>
      </c>
      <c r="B14785">
        <v>1.37</v>
      </c>
      <c r="C14785">
        <v>-0.6</v>
      </c>
      <c r="D14785">
        <v>-0.96</v>
      </c>
      <c r="E14785">
        <v>5.2999999999999999E-2</v>
      </c>
    </row>
    <row r="14786" spans="1:5">
      <c r="A14786">
        <v>19801119</v>
      </c>
      <c r="B14786">
        <v>-0.37</v>
      </c>
      <c r="C14786">
        <v>0.67</v>
      </c>
      <c r="D14786">
        <v>-0.57999999999999996</v>
      </c>
      <c r="E14786">
        <v>5.2999999999999999E-2</v>
      </c>
    </row>
    <row r="14787" spans="1:5">
      <c r="A14787">
        <v>19801120</v>
      </c>
      <c r="B14787">
        <v>0.91</v>
      </c>
      <c r="C14787">
        <v>-0.41</v>
      </c>
      <c r="D14787">
        <v>-0.32</v>
      </c>
      <c r="E14787">
        <v>5.2999999999999999E-2</v>
      </c>
    </row>
    <row r="14788" spans="1:5">
      <c r="A14788">
        <v>19801121</v>
      </c>
      <c r="B14788">
        <v>-0.87</v>
      </c>
      <c r="C14788">
        <v>0.68</v>
      </c>
      <c r="D14788">
        <v>-0.05</v>
      </c>
      <c r="E14788">
        <v>5.2999999999999999E-2</v>
      </c>
    </row>
    <row r="14789" spans="1:5">
      <c r="A14789">
        <v>19801124</v>
      </c>
      <c r="B14789">
        <v>-0.64</v>
      </c>
      <c r="C14789">
        <v>-0.37</v>
      </c>
      <c r="D14789">
        <v>0.81</v>
      </c>
      <c r="E14789">
        <v>5.2999999999999999E-2</v>
      </c>
    </row>
    <row r="14790" spans="1:5">
      <c r="A14790">
        <v>19801125</v>
      </c>
      <c r="B14790">
        <v>0.76</v>
      </c>
      <c r="C14790">
        <v>-7.0000000000000007E-2</v>
      </c>
      <c r="D14790">
        <v>-0.19</v>
      </c>
      <c r="E14790">
        <v>5.2999999999999999E-2</v>
      </c>
    </row>
    <row r="14791" spans="1:5">
      <c r="A14791">
        <v>19801126</v>
      </c>
      <c r="B14791">
        <v>0.5</v>
      </c>
      <c r="C14791">
        <v>0.08</v>
      </c>
      <c r="D14791">
        <v>-0.71</v>
      </c>
      <c r="E14791">
        <v>5.2999999999999999E-2</v>
      </c>
    </row>
    <row r="14792" spans="1:5">
      <c r="A14792">
        <v>19801128</v>
      </c>
      <c r="B14792">
        <v>0.26</v>
      </c>
      <c r="C14792">
        <v>0.03</v>
      </c>
      <c r="D14792">
        <v>0.06</v>
      </c>
      <c r="E14792">
        <v>5.2999999999999999E-2</v>
      </c>
    </row>
    <row r="14793" spans="1:5">
      <c r="A14793">
        <v>19801201</v>
      </c>
      <c r="B14793">
        <v>-2.21</v>
      </c>
      <c r="C14793">
        <v>0.91</v>
      </c>
      <c r="D14793">
        <v>0.35</v>
      </c>
      <c r="E14793">
        <v>5.8999999999999997E-2</v>
      </c>
    </row>
    <row r="14794" spans="1:5">
      <c r="A14794">
        <v>19801202</v>
      </c>
      <c r="B14794">
        <v>-0.3</v>
      </c>
      <c r="C14794">
        <v>-0.39</v>
      </c>
      <c r="D14794">
        <v>0.24</v>
      </c>
      <c r="E14794">
        <v>5.8999999999999997E-2</v>
      </c>
    </row>
    <row r="14795" spans="1:5">
      <c r="A14795">
        <v>19801203</v>
      </c>
      <c r="B14795">
        <v>-7.0000000000000007E-2</v>
      </c>
      <c r="C14795">
        <v>0.56000000000000005</v>
      </c>
      <c r="D14795">
        <v>-0.37</v>
      </c>
      <c r="E14795">
        <v>5.8999999999999997E-2</v>
      </c>
    </row>
    <row r="14796" spans="1:5">
      <c r="A14796">
        <v>19801204</v>
      </c>
      <c r="B14796">
        <v>-0.13</v>
      </c>
      <c r="C14796">
        <v>0.57999999999999996</v>
      </c>
      <c r="D14796">
        <v>-0.2</v>
      </c>
      <c r="E14796">
        <v>5.8999999999999997E-2</v>
      </c>
    </row>
    <row r="14797" spans="1:5">
      <c r="A14797">
        <v>19801205</v>
      </c>
      <c r="B14797">
        <v>-1.92</v>
      </c>
      <c r="C14797">
        <v>0.6</v>
      </c>
      <c r="D14797">
        <v>0.88</v>
      </c>
      <c r="E14797">
        <v>5.8999999999999997E-2</v>
      </c>
    </row>
    <row r="14798" spans="1:5">
      <c r="A14798">
        <v>19801208</v>
      </c>
      <c r="B14798">
        <v>-2.71</v>
      </c>
      <c r="C14798">
        <v>-0.79</v>
      </c>
      <c r="D14798">
        <v>1.68</v>
      </c>
      <c r="E14798">
        <v>5.8999999999999997E-2</v>
      </c>
    </row>
    <row r="14799" spans="1:5">
      <c r="A14799">
        <v>19801209</v>
      </c>
      <c r="B14799">
        <v>-0.21</v>
      </c>
      <c r="C14799">
        <v>-0.64</v>
      </c>
      <c r="D14799">
        <v>0.23</v>
      </c>
      <c r="E14799">
        <v>5.8999999999999997E-2</v>
      </c>
    </row>
    <row r="14800" spans="1:5">
      <c r="A14800">
        <v>19801210</v>
      </c>
      <c r="B14800">
        <v>-1.6</v>
      </c>
      <c r="C14800">
        <v>0.3</v>
      </c>
      <c r="D14800">
        <v>0.84</v>
      </c>
      <c r="E14800">
        <v>5.8999999999999997E-2</v>
      </c>
    </row>
    <row r="14801" spans="1:5">
      <c r="A14801">
        <v>19801211</v>
      </c>
      <c r="B14801">
        <v>-1.1599999999999999</v>
      </c>
      <c r="C14801">
        <v>-1.51</v>
      </c>
      <c r="D14801">
        <v>0.5</v>
      </c>
      <c r="E14801">
        <v>5.8999999999999997E-2</v>
      </c>
    </row>
    <row r="14802" spans="1:5">
      <c r="A14802">
        <v>19801212</v>
      </c>
      <c r="B14802">
        <v>1.38</v>
      </c>
      <c r="C14802">
        <v>-0.04</v>
      </c>
      <c r="D14802">
        <v>-1.08</v>
      </c>
      <c r="E14802">
        <v>5.8999999999999997E-2</v>
      </c>
    </row>
    <row r="14803" spans="1:5">
      <c r="A14803">
        <v>19801215</v>
      </c>
      <c r="B14803">
        <v>0.11</v>
      </c>
      <c r="C14803">
        <v>0.24</v>
      </c>
      <c r="D14803">
        <v>-0.49</v>
      </c>
      <c r="E14803">
        <v>5.8999999999999997E-2</v>
      </c>
    </row>
    <row r="14804" spans="1:5">
      <c r="A14804">
        <v>19801216</v>
      </c>
      <c r="B14804">
        <v>0.71</v>
      </c>
      <c r="C14804">
        <v>-0.76</v>
      </c>
      <c r="D14804">
        <v>-0.47</v>
      </c>
      <c r="E14804">
        <v>5.8999999999999997E-2</v>
      </c>
    </row>
    <row r="14805" spans="1:5">
      <c r="A14805">
        <v>19801217</v>
      </c>
      <c r="B14805">
        <v>1.52</v>
      </c>
      <c r="C14805">
        <v>-0.85</v>
      </c>
      <c r="D14805">
        <v>-0.34</v>
      </c>
      <c r="E14805">
        <v>5.8999999999999997E-2</v>
      </c>
    </row>
    <row r="14806" spans="1:5">
      <c r="A14806">
        <v>19801218</v>
      </c>
      <c r="B14806">
        <v>0.41</v>
      </c>
      <c r="C14806">
        <v>0.21</v>
      </c>
      <c r="D14806">
        <v>1.27</v>
      </c>
      <c r="E14806">
        <v>5.8999999999999997E-2</v>
      </c>
    </row>
    <row r="14807" spans="1:5">
      <c r="A14807">
        <v>19801219</v>
      </c>
      <c r="B14807">
        <v>0.57999999999999996</v>
      </c>
      <c r="C14807">
        <v>0.18</v>
      </c>
      <c r="D14807">
        <v>0.6</v>
      </c>
      <c r="E14807">
        <v>5.8999999999999997E-2</v>
      </c>
    </row>
    <row r="14808" spans="1:5">
      <c r="A14808">
        <v>19801222</v>
      </c>
      <c r="B14808">
        <v>1.28</v>
      </c>
      <c r="C14808">
        <v>-0.33</v>
      </c>
      <c r="D14808">
        <v>-0.04</v>
      </c>
      <c r="E14808">
        <v>5.8999999999999997E-2</v>
      </c>
    </row>
    <row r="14809" spans="1:5">
      <c r="A14809">
        <v>19801223</v>
      </c>
      <c r="B14809">
        <v>-0.31</v>
      </c>
      <c r="C14809">
        <v>0.55000000000000004</v>
      </c>
      <c r="D14809">
        <v>0.16</v>
      </c>
      <c r="E14809">
        <v>5.8999999999999997E-2</v>
      </c>
    </row>
    <row r="14810" spans="1:5">
      <c r="A14810">
        <v>19801224</v>
      </c>
      <c r="B14810">
        <v>0.35</v>
      </c>
      <c r="C14810">
        <v>0</v>
      </c>
      <c r="D14810">
        <v>0.19</v>
      </c>
      <c r="E14810">
        <v>5.8999999999999997E-2</v>
      </c>
    </row>
    <row r="14811" spans="1:5">
      <c r="A14811">
        <v>19801226</v>
      </c>
      <c r="B14811">
        <v>0.46</v>
      </c>
      <c r="C14811">
        <v>-0.05</v>
      </c>
      <c r="D14811">
        <v>-0.26</v>
      </c>
      <c r="E14811">
        <v>5.8999999999999997E-2</v>
      </c>
    </row>
    <row r="14812" spans="1:5">
      <c r="A14812">
        <v>19801229</v>
      </c>
      <c r="B14812">
        <v>-1.06</v>
      </c>
      <c r="C14812">
        <v>0.4</v>
      </c>
      <c r="D14812">
        <v>-0.24</v>
      </c>
      <c r="E14812">
        <v>5.8999999999999997E-2</v>
      </c>
    </row>
    <row r="14813" spans="1:5">
      <c r="A14813">
        <v>19801230</v>
      </c>
      <c r="B14813">
        <v>0.16</v>
      </c>
      <c r="C14813">
        <v>-0.06</v>
      </c>
      <c r="D14813">
        <v>-0.44</v>
      </c>
      <c r="E14813">
        <v>5.8999999999999997E-2</v>
      </c>
    </row>
    <row r="14814" spans="1:5">
      <c r="A14814">
        <v>19801231</v>
      </c>
      <c r="B14814">
        <v>0.35</v>
      </c>
      <c r="C14814">
        <v>0.6</v>
      </c>
      <c r="D14814">
        <v>-0.33</v>
      </c>
      <c r="E14814">
        <v>5.8999999999999997E-2</v>
      </c>
    </row>
    <row r="14815" spans="1:5">
      <c r="A14815">
        <v>19810102</v>
      </c>
      <c r="B14815">
        <v>0.56000000000000005</v>
      </c>
      <c r="C14815">
        <v>0.22</v>
      </c>
      <c r="D14815">
        <v>0.64</v>
      </c>
      <c r="E14815">
        <v>4.9000000000000002E-2</v>
      </c>
    </row>
    <row r="14816" spans="1:5">
      <c r="A14816">
        <v>19810105</v>
      </c>
      <c r="B14816">
        <v>0.95</v>
      </c>
      <c r="C14816">
        <v>-0.23</v>
      </c>
      <c r="D14816">
        <v>0.94</v>
      </c>
      <c r="E14816">
        <v>4.9000000000000002E-2</v>
      </c>
    </row>
    <row r="14817" spans="1:5">
      <c r="A14817">
        <v>19810106</v>
      </c>
      <c r="B14817">
        <v>0.05</v>
      </c>
      <c r="C14817">
        <v>0.19</v>
      </c>
      <c r="D14817">
        <v>0.84</v>
      </c>
      <c r="E14817">
        <v>4.9000000000000002E-2</v>
      </c>
    </row>
    <row r="14818" spans="1:5">
      <c r="A14818">
        <v>19810107</v>
      </c>
      <c r="B14818">
        <v>-2.65</v>
      </c>
      <c r="C14818">
        <v>-1.27</v>
      </c>
      <c r="D14818">
        <v>1.8</v>
      </c>
      <c r="E14818">
        <v>4.9000000000000002E-2</v>
      </c>
    </row>
    <row r="14819" spans="1:5">
      <c r="A14819">
        <v>19810108</v>
      </c>
      <c r="B14819">
        <v>-1.37</v>
      </c>
      <c r="C14819">
        <v>0.72</v>
      </c>
      <c r="D14819">
        <v>0.64</v>
      </c>
      <c r="E14819">
        <v>4.9000000000000002E-2</v>
      </c>
    </row>
    <row r="14820" spans="1:5">
      <c r="A14820">
        <v>19810109</v>
      </c>
      <c r="B14820">
        <v>0.37</v>
      </c>
      <c r="C14820">
        <v>0.67</v>
      </c>
      <c r="D14820">
        <v>-0.35</v>
      </c>
      <c r="E14820">
        <v>4.9000000000000002E-2</v>
      </c>
    </row>
    <row r="14821" spans="1:5">
      <c r="A14821">
        <v>19810112</v>
      </c>
      <c r="B14821">
        <v>0.02</v>
      </c>
      <c r="C14821">
        <v>0.38</v>
      </c>
      <c r="D14821">
        <v>0.45</v>
      </c>
      <c r="E14821">
        <v>4.9000000000000002E-2</v>
      </c>
    </row>
    <row r="14822" spans="1:5">
      <c r="A14822">
        <v>19810113</v>
      </c>
      <c r="B14822">
        <v>-0.33</v>
      </c>
      <c r="C14822">
        <v>0.17</v>
      </c>
      <c r="D14822">
        <v>0.05</v>
      </c>
      <c r="E14822">
        <v>4.9000000000000002E-2</v>
      </c>
    </row>
    <row r="14823" spans="1:5">
      <c r="A14823">
        <v>19810114</v>
      </c>
      <c r="B14823">
        <v>0.27</v>
      </c>
      <c r="C14823">
        <v>0.21</v>
      </c>
      <c r="D14823">
        <v>-0.36</v>
      </c>
      <c r="E14823">
        <v>4.9000000000000002E-2</v>
      </c>
    </row>
    <row r="14824" spans="1:5">
      <c r="A14824">
        <v>19810115</v>
      </c>
      <c r="B14824">
        <v>0.5</v>
      </c>
      <c r="C14824">
        <v>0.01</v>
      </c>
      <c r="D14824">
        <v>-0.47</v>
      </c>
      <c r="E14824">
        <v>4.9000000000000002E-2</v>
      </c>
    </row>
    <row r="14825" spans="1:5">
      <c r="A14825">
        <v>19810116</v>
      </c>
      <c r="B14825">
        <v>0.49</v>
      </c>
      <c r="C14825">
        <v>-0.06</v>
      </c>
      <c r="D14825">
        <v>-0.09</v>
      </c>
      <c r="E14825">
        <v>4.9000000000000002E-2</v>
      </c>
    </row>
    <row r="14826" spans="1:5">
      <c r="A14826">
        <v>19810119</v>
      </c>
      <c r="B14826">
        <v>-0.25</v>
      </c>
      <c r="C14826">
        <v>0.3</v>
      </c>
      <c r="D14826">
        <v>0.17</v>
      </c>
      <c r="E14826">
        <v>4.9000000000000002E-2</v>
      </c>
    </row>
    <row r="14827" spans="1:5">
      <c r="A14827">
        <v>19810120</v>
      </c>
      <c r="B14827">
        <v>-1.89</v>
      </c>
      <c r="C14827">
        <v>0.65</v>
      </c>
      <c r="D14827">
        <v>0.57999999999999996</v>
      </c>
      <c r="E14827">
        <v>4.9000000000000002E-2</v>
      </c>
    </row>
    <row r="14828" spans="1:5">
      <c r="A14828">
        <v>19810121</v>
      </c>
      <c r="B14828">
        <v>-0.36</v>
      </c>
      <c r="C14828">
        <v>-0.01</v>
      </c>
      <c r="D14828">
        <v>0.32</v>
      </c>
      <c r="E14828">
        <v>4.9000000000000002E-2</v>
      </c>
    </row>
    <row r="14829" spans="1:5">
      <c r="A14829">
        <v>19810122</v>
      </c>
      <c r="B14829">
        <v>-0.83</v>
      </c>
      <c r="C14829">
        <v>0.44</v>
      </c>
      <c r="D14829">
        <v>0.09</v>
      </c>
      <c r="E14829">
        <v>4.9000000000000002E-2</v>
      </c>
    </row>
    <row r="14830" spans="1:5">
      <c r="A14830">
        <v>19810123</v>
      </c>
      <c r="B14830">
        <v>-0.05</v>
      </c>
      <c r="C14830">
        <v>0.22</v>
      </c>
      <c r="D14830">
        <v>-0.19</v>
      </c>
      <c r="E14830">
        <v>4.9000000000000002E-2</v>
      </c>
    </row>
    <row r="14831" spans="1:5">
      <c r="A14831">
        <v>19810126</v>
      </c>
      <c r="B14831">
        <v>-0.51</v>
      </c>
      <c r="C14831">
        <v>-0.15</v>
      </c>
      <c r="D14831">
        <v>0.37</v>
      </c>
      <c r="E14831">
        <v>4.9000000000000002E-2</v>
      </c>
    </row>
    <row r="14832" spans="1:5">
      <c r="A14832">
        <v>19810127</v>
      </c>
      <c r="B14832">
        <v>1.01</v>
      </c>
      <c r="C14832">
        <v>-0.45</v>
      </c>
      <c r="D14832">
        <v>-0.31</v>
      </c>
      <c r="E14832">
        <v>4.9000000000000002E-2</v>
      </c>
    </row>
    <row r="14833" spans="1:5">
      <c r="A14833">
        <v>19810128</v>
      </c>
      <c r="B14833">
        <v>-0.46</v>
      </c>
      <c r="C14833">
        <v>0.42</v>
      </c>
      <c r="D14833">
        <v>0.35</v>
      </c>
      <c r="E14833">
        <v>4.9000000000000002E-2</v>
      </c>
    </row>
    <row r="14834" spans="1:5">
      <c r="A14834">
        <v>19810129</v>
      </c>
      <c r="B14834">
        <v>-0.08</v>
      </c>
      <c r="C14834">
        <v>0.3</v>
      </c>
      <c r="D14834">
        <v>0.45</v>
      </c>
      <c r="E14834">
        <v>4.9000000000000002E-2</v>
      </c>
    </row>
    <row r="14835" spans="1:5">
      <c r="A14835">
        <v>19810130</v>
      </c>
      <c r="B14835">
        <v>-0.48</v>
      </c>
      <c r="C14835">
        <v>0.34</v>
      </c>
      <c r="D14835">
        <v>0.95</v>
      </c>
      <c r="E14835">
        <v>4.9000000000000002E-2</v>
      </c>
    </row>
    <row r="14836" spans="1:5">
      <c r="A14836">
        <v>19810202</v>
      </c>
      <c r="B14836">
        <v>-2.2400000000000002</v>
      </c>
      <c r="C14836">
        <v>-0.15</v>
      </c>
      <c r="D14836">
        <v>1.79</v>
      </c>
      <c r="E14836">
        <v>5.6000000000000001E-2</v>
      </c>
    </row>
    <row r="14837" spans="1:5">
      <c r="A14837">
        <v>19810203</v>
      </c>
      <c r="B14837">
        <v>1.08</v>
      </c>
      <c r="C14837">
        <v>-0.92</v>
      </c>
      <c r="D14837">
        <v>-0.48</v>
      </c>
      <c r="E14837">
        <v>5.6000000000000001E-2</v>
      </c>
    </row>
    <row r="14838" spans="1:5">
      <c r="A14838">
        <v>19810204</v>
      </c>
      <c r="B14838">
        <v>0.21</v>
      </c>
      <c r="C14838">
        <v>0.49</v>
      </c>
      <c r="D14838">
        <v>-0.14000000000000001</v>
      </c>
      <c r="E14838">
        <v>5.6000000000000001E-2</v>
      </c>
    </row>
    <row r="14839" spans="1:5">
      <c r="A14839">
        <v>19810205</v>
      </c>
      <c r="B14839">
        <v>0.94</v>
      </c>
      <c r="C14839">
        <v>0.11</v>
      </c>
      <c r="D14839">
        <v>-0.26</v>
      </c>
      <c r="E14839">
        <v>5.6000000000000001E-2</v>
      </c>
    </row>
    <row r="14840" spans="1:5">
      <c r="A14840">
        <v>19810206</v>
      </c>
      <c r="B14840">
        <v>0.77</v>
      </c>
      <c r="C14840">
        <v>0.16</v>
      </c>
      <c r="D14840">
        <v>-0.44</v>
      </c>
      <c r="E14840">
        <v>5.6000000000000001E-2</v>
      </c>
    </row>
    <row r="14841" spans="1:5">
      <c r="A14841">
        <v>19810209</v>
      </c>
      <c r="B14841">
        <v>-0.99</v>
      </c>
      <c r="C14841">
        <v>0.69</v>
      </c>
      <c r="D14841">
        <v>0.53</v>
      </c>
      <c r="E14841">
        <v>5.6000000000000001E-2</v>
      </c>
    </row>
    <row r="14842" spans="1:5">
      <c r="A14842">
        <v>19810210</v>
      </c>
      <c r="B14842">
        <v>-0.14000000000000001</v>
      </c>
      <c r="C14842">
        <v>0.05</v>
      </c>
      <c r="D14842">
        <v>0.13</v>
      </c>
      <c r="E14842">
        <v>5.6000000000000001E-2</v>
      </c>
    </row>
    <row r="14843" spans="1:5">
      <c r="A14843">
        <v>19810211</v>
      </c>
      <c r="B14843">
        <v>-0.74</v>
      </c>
      <c r="C14843">
        <v>0.41</v>
      </c>
      <c r="D14843">
        <v>0.52</v>
      </c>
      <c r="E14843">
        <v>5.6000000000000001E-2</v>
      </c>
    </row>
    <row r="14844" spans="1:5">
      <c r="A14844">
        <v>19810212</v>
      </c>
      <c r="B14844">
        <v>-0.65</v>
      </c>
      <c r="C14844">
        <v>0.03</v>
      </c>
      <c r="D14844">
        <v>0.56000000000000005</v>
      </c>
      <c r="E14844">
        <v>5.6000000000000001E-2</v>
      </c>
    </row>
    <row r="14845" spans="1:5">
      <c r="A14845">
        <v>19810213</v>
      </c>
      <c r="B14845">
        <v>-0.31</v>
      </c>
      <c r="C14845">
        <v>7.0000000000000007E-2</v>
      </c>
      <c r="D14845">
        <v>-0.1</v>
      </c>
      <c r="E14845">
        <v>5.6000000000000001E-2</v>
      </c>
    </row>
    <row r="14846" spans="1:5">
      <c r="A14846">
        <v>19810217</v>
      </c>
      <c r="B14846">
        <v>0.43</v>
      </c>
      <c r="C14846">
        <v>-0.57999999999999996</v>
      </c>
      <c r="D14846">
        <v>-0.04</v>
      </c>
      <c r="E14846">
        <v>5.6000000000000001E-2</v>
      </c>
    </row>
    <row r="14847" spans="1:5">
      <c r="A14847">
        <v>19810218</v>
      </c>
      <c r="B14847">
        <v>0.45</v>
      </c>
      <c r="C14847">
        <v>-0.27</v>
      </c>
      <c r="D14847">
        <v>-0.51</v>
      </c>
      <c r="E14847">
        <v>5.6000000000000001E-2</v>
      </c>
    </row>
    <row r="14848" spans="1:5">
      <c r="A14848">
        <v>19810219</v>
      </c>
      <c r="B14848">
        <v>-1.47</v>
      </c>
      <c r="C14848">
        <v>0.36</v>
      </c>
      <c r="D14848">
        <v>0.55000000000000004</v>
      </c>
      <c r="E14848">
        <v>5.6000000000000001E-2</v>
      </c>
    </row>
    <row r="14849" spans="1:5">
      <c r="A14849">
        <v>19810220</v>
      </c>
      <c r="B14849">
        <v>-0.19</v>
      </c>
      <c r="C14849">
        <v>-0.2</v>
      </c>
      <c r="D14849">
        <v>0.5</v>
      </c>
      <c r="E14849">
        <v>5.6000000000000001E-2</v>
      </c>
    </row>
    <row r="14850" spans="1:5">
      <c r="A14850">
        <v>19810223</v>
      </c>
      <c r="B14850">
        <v>0.53</v>
      </c>
      <c r="C14850">
        <v>-0.33</v>
      </c>
      <c r="D14850">
        <v>-0.13</v>
      </c>
      <c r="E14850">
        <v>5.6000000000000001E-2</v>
      </c>
    </row>
    <row r="14851" spans="1:5">
      <c r="A14851">
        <v>19810224</v>
      </c>
      <c r="B14851">
        <v>0.17</v>
      </c>
      <c r="C14851">
        <v>0.2</v>
      </c>
      <c r="D14851">
        <v>-0.13</v>
      </c>
      <c r="E14851">
        <v>5.6000000000000001E-2</v>
      </c>
    </row>
    <row r="14852" spans="1:5">
      <c r="A14852">
        <v>19810225</v>
      </c>
      <c r="B14852">
        <v>0.7</v>
      </c>
      <c r="C14852">
        <v>-0.76</v>
      </c>
      <c r="D14852">
        <v>-0.23</v>
      </c>
      <c r="E14852">
        <v>5.6000000000000001E-2</v>
      </c>
    </row>
    <row r="14853" spans="1:5">
      <c r="A14853">
        <v>19810226</v>
      </c>
      <c r="B14853">
        <v>1.17</v>
      </c>
      <c r="C14853">
        <v>0.13</v>
      </c>
      <c r="D14853">
        <v>-0.73</v>
      </c>
      <c r="E14853">
        <v>5.6000000000000001E-2</v>
      </c>
    </row>
    <row r="14854" spans="1:5">
      <c r="A14854">
        <v>19810227</v>
      </c>
      <c r="B14854">
        <v>0.96</v>
      </c>
      <c r="C14854">
        <v>0.11</v>
      </c>
      <c r="D14854">
        <v>-0.53</v>
      </c>
      <c r="E14854">
        <v>5.6000000000000001E-2</v>
      </c>
    </row>
    <row r="14855" spans="1:5">
      <c r="A14855">
        <v>19810302</v>
      </c>
      <c r="B14855">
        <v>0.6</v>
      </c>
      <c r="C14855">
        <v>0.04</v>
      </c>
      <c r="D14855">
        <v>-0.45</v>
      </c>
      <c r="E14855">
        <v>5.5E-2</v>
      </c>
    </row>
    <row r="14856" spans="1:5">
      <c r="A14856">
        <v>19810303</v>
      </c>
      <c r="B14856">
        <v>-0.92</v>
      </c>
      <c r="C14856">
        <v>0.75</v>
      </c>
      <c r="D14856">
        <v>0.56000000000000005</v>
      </c>
      <c r="E14856">
        <v>5.5E-2</v>
      </c>
    </row>
    <row r="14857" spans="1:5">
      <c r="A14857">
        <v>19810304</v>
      </c>
      <c r="B14857">
        <v>0.14000000000000001</v>
      </c>
      <c r="C14857">
        <v>-0.02</v>
      </c>
      <c r="D14857">
        <v>0.28999999999999998</v>
      </c>
      <c r="E14857">
        <v>5.5E-2</v>
      </c>
    </row>
    <row r="14858" spans="1:5">
      <c r="A14858">
        <v>19810305</v>
      </c>
      <c r="B14858">
        <v>-0.51</v>
      </c>
      <c r="C14858">
        <v>0.64</v>
      </c>
      <c r="D14858">
        <v>0.19</v>
      </c>
      <c r="E14858">
        <v>5.5E-2</v>
      </c>
    </row>
    <row r="14859" spans="1:5">
      <c r="A14859">
        <v>19810306</v>
      </c>
      <c r="B14859">
        <v>-0.09</v>
      </c>
      <c r="C14859">
        <v>0.43</v>
      </c>
      <c r="D14859">
        <v>0.16</v>
      </c>
      <c r="E14859">
        <v>5.5E-2</v>
      </c>
    </row>
    <row r="14860" spans="1:5">
      <c r="A14860">
        <v>19810309</v>
      </c>
      <c r="B14860">
        <v>0.72</v>
      </c>
      <c r="C14860">
        <v>-0.28999999999999998</v>
      </c>
      <c r="D14860">
        <v>-0.53</v>
      </c>
      <c r="E14860">
        <v>5.5E-2</v>
      </c>
    </row>
    <row r="14861" spans="1:5">
      <c r="A14861">
        <v>19810310</v>
      </c>
      <c r="B14861">
        <v>-0.46</v>
      </c>
      <c r="C14861">
        <v>-7.0000000000000007E-2</v>
      </c>
      <c r="D14861">
        <v>0.57999999999999996</v>
      </c>
      <c r="E14861">
        <v>5.5E-2</v>
      </c>
    </row>
    <row r="14862" spans="1:5">
      <c r="A14862">
        <v>19810311</v>
      </c>
      <c r="B14862">
        <v>-0.32</v>
      </c>
      <c r="C14862">
        <v>0.06</v>
      </c>
      <c r="D14862">
        <v>0.37</v>
      </c>
      <c r="E14862">
        <v>5.5E-2</v>
      </c>
    </row>
    <row r="14863" spans="1:5">
      <c r="A14863">
        <v>19810312</v>
      </c>
      <c r="B14863">
        <v>2.23</v>
      </c>
      <c r="C14863">
        <v>-0.98</v>
      </c>
      <c r="D14863">
        <v>-0.69</v>
      </c>
      <c r="E14863">
        <v>5.5E-2</v>
      </c>
    </row>
    <row r="14864" spans="1:5">
      <c r="A14864">
        <v>19810313</v>
      </c>
      <c r="B14864">
        <v>0.03</v>
      </c>
      <c r="C14864">
        <v>0.24</v>
      </c>
      <c r="D14864">
        <v>0.5</v>
      </c>
      <c r="E14864">
        <v>5.5E-2</v>
      </c>
    </row>
    <row r="14865" spans="1:5">
      <c r="A14865">
        <v>19810316</v>
      </c>
      <c r="B14865">
        <v>1.01</v>
      </c>
      <c r="C14865">
        <v>-0.27</v>
      </c>
      <c r="D14865">
        <v>-7.0000000000000007E-2</v>
      </c>
      <c r="E14865">
        <v>5.5E-2</v>
      </c>
    </row>
    <row r="14866" spans="1:5">
      <c r="A14866">
        <v>19810317</v>
      </c>
      <c r="B14866">
        <v>-0.45</v>
      </c>
      <c r="C14866">
        <v>0.34</v>
      </c>
      <c r="D14866">
        <v>0.74</v>
      </c>
      <c r="E14866">
        <v>5.5E-2</v>
      </c>
    </row>
    <row r="14867" spans="1:5">
      <c r="A14867">
        <v>19810318</v>
      </c>
      <c r="B14867">
        <v>0.23</v>
      </c>
      <c r="C14867">
        <v>0.25</v>
      </c>
      <c r="D14867">
        <v>0.31</v>
      </c>
      <c r="E14867">
        <v>5.5E-2</v>
      </c>
    </row>
    <row r="14868" spans="1:5">
      <c r="A14868">
        <v>19810319</v>
      </c>
      <c r="B14868">
        <v>-0.5</v>
      </c>
      <c r="C14868">
        <v>0.9</v>
      </c>
      <c r="D14868">
        <v>0.59</v>
      </c>
      <c r="E14868">
        <v>5.5E-2</v>
      </c>
    </row>
    <row r="14869" spans="1:5">
      <c r="A14869">
        <v>19810320</v>
      </c>
      <c r="B14869">
        <v>0.63</v>
      </c>
      <c r="C14869">
        <v>0.42</v>
      </c>
      <c r="D14869">
        <v>-0.3</v>
      </c>
      <c r="E14869">
        <v>5.5E-2</v>
      </c>
    </row>
    <row r="14870" spans="1:5">
      <c r="A14870">
        <v>19810323</v>
      </c>
      <c r="B14870">
        <v>1.02</v>
      </c>
      <c r="C14870">
        <v>-0.39</v>
      </c>
      <c r="D14870">
        <v>-1.01</v>
      </c>
      <c r="E14870">
        <v>5.5E-2</v>
      </c>
    </row>
    <row r="14871" spans="1:5">
      <c r="A14871">
        <v>19810324</v>
      </c>
      <c r="B14871">
        <v>-0.6</v>
      </c>
      <c r="C14871">
        <v>0.48</v>
      </c>
      <c r="D14871">
        <v>-0.3</v>
      </c>
      <c r="E14871">
        <v>5.5E-2</v>
      </c>
    </row>
    <row r="14872" spans="1:5">
      <c r="A14872">
        <v>19810325</v>
      </c>
      <c r="B14872">
        <v>1.54</v>
      </c>
      <c r="C14872">
        <v>-0.56999999999999995</v>
      </c>
      <c r="D14872">
        <v>-0.45</v>
      </c>
      <c r="E14872">
        <v>5.5E-2</v>
      </c>
    </row>
    <row r="14873" spans="1:5">
      <c r="A14873">
        <v>19810326</v>
      </c>
      <c r="B14873">
        <v>-0.45</v>
      </c>
      <c r="C14873">
        <v>0.52</v>
      </c>
      <c r="D14873">
        <v>0.12</v>
      </c>
      <c r="E14873">
        <v>5.5E-2</v>
      </c>
    </row>
    <row r="14874" spans="1:5">
      <c r="A14874">
        <v>19810327</v>
      </c>
      <c r="B14874">
        <v>-1.01</v>
      </c>
      <c r="C14874">
        <v>0.67</v>
      </c>
      <c r="D14874">
        <v>0.1</v>
      </c>
      <c r="E14874">
        <v>5.5E-2</v>
      </c>
    </row>
    <row r="14875" spans="1:5">
      <c r="A14875">
        <v>19810330</v>
      </c>
      <c r="B14875">
        <v>-0.3</v>
      </c>
      <c r="C14875">
        <v>0.22</v>
      </c>
      <c r="D14875">
        <v>-7.0000000000000007E-2</v>
      </c>
      <c r="E14875">
        <v>5.5E-2</v>
      </c>
    </row>
    <row r="14876" spans="1:5">
      <c r="A14876">
        <v>19810331</v>
      </c>
      <c r="B14876">
        <v>1.04</v>
      </c>
      <c r="C14876">
        <v>-0.18</v>
      </c>
      <c r="D14876">
        <v>-0.1</v>
      </c>
      <c r="E14876">
        <v>5.5E-2</v>
      </c>
    </row>
    <row r="14877" spans="1:5">
      <c r="A14877">
        <v>19810401</v>
      </c>
      <c r="B14877">
        <v>0.49</v>
      </c>
      <c r="C14877">
        <v>0.19</v>
      </c>
      <c r="D14877">
        <v>0</v>
      </c>
      <c r="E14877">
        <v>5.0999999999999997E-2</v>
      </c>
    </row>
    <row r="14878" spans="1:5">
      <c r="A14878">
        <v>19810402</v>
      </c>
      <c r="B14878">
        <v>-0.08</v>
      </c>
      <c r="C14878">
        <v>0.39</v>
      </c>
      <c r="D14878">
        <v>0.18</v>
      </c>
      <c r="E14878">
        <v>5.0999999999999997E-2</v>
      </c>
    </row>
    <row r="14879" spans="1:5">
      <c r="A14879">
        <v>19810403</v>
      </c>
      <c r="B14879">
        <v>-0.48</v>
      </c>
      <c r="C14879">
        <v>0.63</v>
      </c>
      <c r="D14879">
        <v>0.23</v>
      </c>
      <c r="E14879">
        <v>5.0999999999999997E-2</v>
      </c>
    </row>
    <row r="14880" spans="1:5">
      <c r="A14880">
        <v>19810406</v>
      </c>
      <c r="B14880">
        <v>-1.1100000000000001</v>
      </c>
      <c r="C14880">
        <v>0.35</v>
      </c>
      <c r="D14880">
        <v>0.17</v>
      </c>
      <c r="E14880">
        <v>5.0999999999999997E-2</v>
      </c>
    </row>
    <row r="14881" spans="1:5">
      <c r="A14881">
        <v>19810407</v>
      </c>
      <c r="B14881">
        <v>-0.04</v>
      </c>
      <c r="C14881">
        <v>0.34</v>
      </c>
      <c r="D14881">
        <v>0.27</v>
      </c>
      <c r="E14881">
        <v>5.0999999999999997E-2</v>
      </c>
    </row>
    <row r="14882" spans="1:5">
      <c r="A14882">
        <v>19810408</v>
      </c>
      <c r="B14882">
        <v>0.32</v>
      </c>
      <c r="C14882">
        <v>0.02</v>
      </c>
      <c r="D14882">
        <v>0.22</v>
      </c>
      <c r="E14882">
        <v>5.0999999999999997E-2</v>
      </c>
    </row>
    <row r="14883" spans="1:5">
      <c r="A14883">
        <v>19810409</v>
      </c>
      <c r="B14883">
        <v>0.38</v>
      </c>
      <c r="C14883">
        <v>0.21</v>
      </c>
      <c r="D14883">
        <v>0.45</v>
      </c>
      <c r="E14883">
        <v>5.0999999999999997E-2</v>
      </c>
    </row>
    <row r="14884" spans="1:5">
      <c r="A14884">
        <v>19810410</v>
      </c>
      <c r="B14884">
        <v>0.04</v>
      </c>
      <c r="C14884">
        <v>0.56000000000000005</v>
      </c>
      <c r="D14884">
        <v>-0.14000000000000001</v>
      </c>
      <c r="E14884">
        <v>5.0999999999999997E-2</v>
      </c>
    </row>
    <row r="14885" spans="1:5">
      <c r="A14885">
        <v>19810413</v>
      </c>
      <c r="B14885">
        <v>-1.05</v>
      </c>
      <c r="C14885">
        <v>0.49</v>
      </c>
      <c r="D14885">
        <v>0.31</v>
      </c>
      <c r="E14885">
        <v>5.0999999999999997E-2</v>
      </c>
    </row>
    <row r="14886" spans="1:5">
      <c r="A14886">
        <v>19810414</v>
      </c>
      <c r="B14886">
        <v>-0.56000000000000005</v>
      </c>
      <c r="C14886">
        <v>0.06</v>
      </c>
      <c r="D14886">
        <v>0.74</v>
      </c>
      <c r="E14886">
        <v>5.0999999999999997E-2</v>
      </c>
    </row>
    <row r="14887" spans="1:5">
      <c r="A14887">
        <v>19810415</v>
      </c>
      <c r="B14887">
        <v>1.01</v>
      </c>
      <c r="C14887">
        <v>-0.13</v>
      </c>
      <c r="D14887">
        <v>-0.39</v>
      </c>
      <c r="E14887">
        <v>5.0999999999999997E-2</v>
      </c>
    </row>
    <row r="14888" spans="1:5">
      <c r="A14888">
        <v>19810416</v>
      </c>
      <c r="B14888">
        <v>0.44</v>
      </c>
      <c r="C14888">
        <v>0.42</v>
      </c>
      <c r="D14888">
        <v>-0.42</v>
      </c>
      <c r="E14888">
        <v>5.0999999999999997E-2</v>
      </c>
    </row>
    <row r="14889" spans="1:5">
      <c r="A14889">
        <v>19810420</v>
      </c>
      <c r="B14889">
        <v>0.54</v>
      </c>
      <c r="C14889">
        <v>0.06</v>
      </c>
      <c r="D14889">
        <v>-0.32</v>
      </c>
      <c r="E14889">
        <v>5.0999999999999997E-2</v>
      </c>
    </row>
    <row r="14890" spans="1:5">
      <c r="A14890">
        <v>19810421</v>
      </c>
      <c r="B14890">
        <v>-0.95</v>
      </c>
      <c r="C14890">
        <v>0.56000000000000005</v>
      </c>
      <c r="D14890">
        <v>0.36</v>
      </c>
      <c r="E14890">
        <v>5.0999999999999997E-2</v>
      </c>
    </row>
    <row r="14891" spans="1:5">
      <c r="A14891">
        <v>19810422</v>
      </c>
      <c r="B14891">
        <v>-0.08</v>
      </c>
      <c r="C14891">
        <v>0.16</v>
      </c>
      <c r="D14891">
        <v>0.38</v>
      </c>
      <c r="E14891">
        <v>5.0999999999999997E-2</v>
      </c>
    </row>
    <row r="14892" spans="1:5">
      <c r="A14892">
        <v>19810423</v>
      </c>
      <c r="B14892">
        <v>-0.03</v>
      </c>
      <c r="C14892">
        <v>0.57999999999999996</v>
      </c>
      <c r="D14892">
        <v>-0.01</v>
      </c>
      <c r="E14892">
        <v>5.0999999999999997E-2</v>
      </c>
    </row>
    <row r="14893" spans="1:5">
      <c r="A14893">
        <v>19810424</v>
      </c>
      <c r="B14893">
        <v>0.72</v>
      </c>
      <c r="C14893">
        <v>-0.18</v>
      </c>
      <c r="D14893">
        <v>-0.15</v>
      </c>
      <c r="E14893">
        <v>5.0999999999999997E-2</v>
      </c>
    </row>
    <row r="14894" spans="1:5">
      <c r="A14894">
        <v>19810427</v>
      </c>
      <c r="B14894">
        <v>0.2</v>
      </c>
      <c r="C14894">
        <v>-0.25</v>
      </c>
      <c r="D14894">
        <v>0.04</v>
      </c>
      <c r="E14894">
        <v>5.0999999999999997E-2</v>
      </c>
    </row>
    <row r="14895" spans="1:5">
      <c r="A14895">
        <v>19810428</v>
      </c>
      <c r="B14895">
        <v>-0.95</v>
      </c>
      <c r="C14895">
        <v>-0.28999999999999998</v>
      </c>
      <c r="D14895">
        <v>0.62</v>
      </c>
      <c r="E14895">
        <v>5.0999999999999997E-2</v>
      </c>
    </row>
    <row r="14896" spans="1:5">
      <c r="A14896">
        <v>19810429</v>
      </c>
      <c r="B14896">
        <v>-0.94</v>
      </c>
      <c r="C14896">
        <v>0.14000000000000001</v>
      </c>
      <c r="D14896">
        <v>0.21</v>
      </c>
      <c r="E14896">
        <v>5.0999999999999997E-2</v>
      </c>
    </row>
    <row r="14897" spans="1:5">
      <c r="A14897">
        <v>19810430</v>
      </c>
      <c r="B14897">
        <v>0.01</v>
      </c>
      <c r="C14897">
        <v>0.23</v>
      </c>
      <c r="D14897">
        <v>-0.42</v>
      </c>
      <c r="E14897">
        <v>5.0999999999999997E-2</v>
      </c>
    </row>
    <row r="14898" spans="1:5">
      <c r="A14898">
        <v>19810501</v>
      </c>
      <c r="B14898">
        <v>-0.17</v>
      </c>
      <c r="C14898">
        <v>0.02</v>
      </c>
      <c r="D14898">
        <v>-0.3</v>
      </c>
      <c r="E14898">
        <v>5.7000000000000002E-2</v>
      </c>
    </row>
    <row r="14899" spans="1:5">
      <c r="A14899">
        <v>19810504</v>
      </c>
      <c r="B14899">
        <v>-1.53</v>
      </c>
      <c r="C14899">
        <v>-0.35</v>
      </c>
      <c r="D14899">
        <v>0.43</v>
      </c>
      <c r="E14899">
        <v>5.7000000000000002E-2</v>
      </c>
    </row>
    <row r="14900" spans="1:5">
      <c r="A14900">
        <v>19810505</v>
      </c>
      <c r="B14900">
        <v>-0.41</v>
      </c>
      <c r="C14900">
        <v>-0.37</v>
      </c>
      <c r="D14900">
        <v>-0.35</v>
      </c>
      <c r="E14900">
        <v>5.7000000000000002E-2</v>
      </c>
    </row>
    <row r="14901" spans="1:5">
      <c r="A14901">
        <v>19810506</v>
      </c>
      <c r="B14901">
        <v>0.4</v>
      </c>
      <c r="C14901">
        <v>-0.05</v>
      </c>
      <c r="D14901">
        <v>-0.39</v>
      </c>
      <c r="E14901">
        <v>5.7000000000000002E-2</v>
      </c>
    </row>
    <row r="14902" spans="1:5">
      <c r="A14902">
        <v>19810507</v>
      </c>
      <c r="B14902">
        <v>0.7</v>
      </c>
      <c r="C14902">
        <v>-0.23</v>
      </c>
      <c r="D14902">
        <v>-0.34</v>
      </c>
      <c r="E14902">
        <v>5.7000000000000002E-2</v>
      </c>
    </row>
    <row r="14903" spans="1:5">
      <c r="A14903">
        <v>19810508</v>
      </c>
      <c r="B14903">
        <v>0.08</v>
      </c>
      <c r="C14903">
        <v>0.35</v>
      </c>
      <c r="D14903">
        <v>7.0000000000000007E-2</v>
      </c>
      <c r="E14903">
        <v>5.7000000000000002E-2</v>
      </c>
    </row>
    <row r="14904" spans="1:5">
      <c r="A14904">
        <v>19810511</v>
      </c>
      <c r="B14904">
        <v>-1.42</v>
      </c>
      <c r="C14904">
        <v>0.33</v>
      </c>
      <c r="D14904">
        <v>0.73</v>
      </c>
      <c r="E14904">
        <v>5.7000000000000002E-2</v>
      </c>
    </row>
    <row r="14905" spans="1:5">
      <c r="A14905">
        <v>19810512</v>
      </c>
      <c r="B14905">
        <v>0.65</v>
      </c>
      <c r="C14905">
        <v>-0.66</v>
      </c>
      <c r="D14905">
        <v>0.17</v>
      </c>
      <c r="E14905">
        <v>5.7000000000000002E-2</v>
      </c>
    </row>
    <row r="14906" spans="1:5">
      <c r="A14906">
        <v>19810513</v>
      </c>
      <c r="B14906">
        <v>-0.04</v>
      </c>
      <c r="C14906">
        <v>0.59</v>
      </c>
      <c r="D14906">
        <v>-0.17</v>
      </c>
      <c r="E14906">
        <v>5.7000000000000002E-2</v>
      </c>
    </row>
    <row r="14907" spans="1:5">
      <c r="A14907">
        <v>19810514</v>
      </c>
      <c r="B14907">
        <v>0.56000000000000005</v>
      </c>
      <c r="C14907">
        <v>0</v>
      </c>
      <c r="D14907">
        <v>0.21</v>
      </c>
      <c r="E14907">
        <v>5.7000000000000002E-2</v>
      </c>
    </row>
    <row r="14908" spans="1:5">
      <c r="A14908">
        <v>19810515</v>
      </c>
      <c r="B14908">
        <v>0.61</v>
      </c>
      <c r="C14908">
        <v>-0.2</v>
      </c>
      <c r="D14908">
        <v>0.22</v>
      </c>
      <c r="E14908">
        <v>5.7000000000000002E-2</v>
      </c>
    </row>
    <row r="14909" spans="1:5">
      <c r="A14909">
        <v>19810518</v>
      </c>
      <c r="B14909">
        <v>0.16</v>
      </c>
      <c r="C14909">
        <v>0.06</v>
      </c>
      <c r="D14909">
        <v>-0.34</v>
      </c>
      <c r="E14909">
        <v>5.7000000000000002E-2</v>
      </c>
    </row>
    <row r="14910" spans="1:5">
      <c r="A14910">
        <v>19810519</v>
      </c>
      <c r="B14910">
        <v>-0.32</v>
      </c>
      <c r="C14910">
        <v>0.05</v>
      </c>
      <c r="D14910">
        <v>-0.01</v>
      </c>
      <c r="E14910">
        <v>5.7000000000000002E-2</v>
      </c>
    </row>
    <row r="14911" spans="1:5">
      <c r="A14911">
        <v>19810520</v>
      </c>
      <c r="B14911">
        <v>0.1</v>
      </c>
      <c r="C14911">
        <v>0.45</v>
      </c>
      <c r="D14911">
        <v>-0.39</v>
      </c>
      <c r="E14911">
        <v>5.7000000000000002E-2</v>
      </c>
    </row>
    <row r="14912" spans="1:5">
      <c r="A14912">
        <v>19810521</v>
      </c>
      <c r="B14912">
        <v>-0.11</v>
      </c>
      <c r="C14912">
        <v>0.35</v>
      </c>
      <c r="D14912">
        <v>0.12</v>
      </c>
      <c r="E14912">
        <v>5.7000000000000002E-2</v>
      </c>
    </row>
    <row r="14913" spans="1:5">
      <c r="A14913">
        <v>19810522</v>
      </c>
      <c r="B14913">
        <v>-0.01</v>
      </c>
      <c r="C14913">
        <v>0.38</v>
      </c>
      <c r="D14913">
        <v>-0.13</v>
      </c>
      <c r="E14913">
        <v>5.7000000000000002E-2</v>
      </c>
    </row>
    <row r="14914" spans="1:5">
      <c r="A14914">
        <v>19810526</v>
      </c>
      <c r="B14914">
        <v>0.88</v>
      </c>
      <c r="C14914">
        <v>-0.52</v>
      </c>
      <c r="D14914">
        <v>-0.39</v>
      </c>
      <c r="E14914">
        <v>5.7000000000000002E-2</v>
      </c>
    </row>
    <row r="14915" spans="1:5">
      <c r="A14915">
        <v>19810527</v>
      </c>
      <c r="B14915">
        <v>0.65</v>
      </c>
      <c r="C14915">
        <v>0.22</v>
      </c>
      <c r="D14915">
        <v>-0.21</v>
      </c>
      <c r="E14915">
        <v>5.7000000000000002E-2</v>
      </c>
    </row>
    <row r="14916" spans="1:5">
      <c r="A14916">
        <v>19810528</v>
      </c>
      <c r="B14916">
        <v>-0.17</v>
      </c>
      <c r="C14916">
        <v>0.83</v>
      </c>
      <c r="D14916">
        <v>0.28999999999999998</v>
      </c>
      <c r="E14916">
        <v>5.7000000000000002E-2</v>
      </c>
    </row>
    <row r="14917" spans="1:5">
      <c r="A14917">
        <v>19810529</v>
      </c>
      <c r="B14917">
        <v>-0.46</v>
      </c>
      <c r="C14917">
        <v>0.61</v>
      </c>
      <c r="D14917">
        <v>0.35</v>
      </c>
      <c r="E14917">
        <v>5.7000000000000002E-2</v>
      </c>
    </row>
    <row r="14918" spans="1:5">
      <c r="A14918">
        <v>19810601</v>
      </c>
      <c r="B14918">
        <v>-0.23</v>
      </c>
      <c r="C14918">
        <v>0.45</v>
      </c>
      <c r="D14918">
        <v>0.37</v>
      </c>
      <c r="E14918">
        <v>6.0999999999999999E-2</v>
      </c>
    </row>
    <row r="14919" spans="1:5">
      <c r="A14919">
        <v>19810602</v>
      </c>
      <c r="B14919">
        <v>-1.45</v>
      </c>
      <c r="C14919">
        <v>0.18</v>
      </c>
      <c r="D14919">
        <v>0.88</v>
      </c>
      <c r="E14919">
        <v>6.0999999999999999E-2</v>
      </c>
    </row>
    <row r="14920" spans="1:5">
      <c r="A14920">
        <v>19810603</v>
      </c>
      <c r="B14920">
        <v>-0.03</v>
      </c>
      <c r="C14920">
        <v>-0.03</v>
      </c>
      <c r="D14920">
        <v>0.13</v>
      </c>
      <c r="E14920">
        <v>6.0999999999999999E-2</v>
      </c>
    </row>
    <row r="14921" spans="1:5">
      <c r="A14921">
        <v>19810604</v>
      </c>
      <c r="B14921">
        <v>0.15</v>
      </c>
      <c r="C14921">
        <v>0.04</v>
      </c>
      <c r="D14921">
        <v>-0.1</v>
      </c>
      <c r="E14921">
        <v>6.0999999999999999E-2</v>
      </c>
    </row>
    <row r="14922" spans="1:5">
      <c r="A14922">
        <v>19810605</v>
      </c>
      <c r="B14922">
        <v>0.85</v>
      </c>
      <c r="C14922">
        <v>-0.6</v>
      </c>
      <c r="D14922">
        <v>-0.3</v>
      </c>
      <c r="E14922">
        <v>6.0999999999999999E-2</v>
      </c>
    </row>
    <row r="14923" spans="1:5">
      <c r="A14923">
        <v>19810608</v>
      </c>
      <c r="B14923">
        <v>-0.03</v>
      </c>
      <c r="C14923">
        <v>-0.16</v>
      </c>
      <c r="D14923">
        <v>0.44</v>
      </c>
      <c r="E14923">
        <v>6.0999999999999999E-2</v>
      </c>
    </row>
    <row r="14924" spans="1:5">
      <c r="A14924">
        <v>19810609</v>
      </c>
      <c r="B14924">
        <v>-0.34</v>
      </c>
      <c r="C14924">
        <v>-0.1</v>
      </c>
      <c r="D14924">
        <v>0.31</v>
      </c>
      <c r="E14924">
        <v>6.0999999999999999E-2</v>
      </c>
    </row>
    <row r="14925" spans="1:5">
      <c r="A14925">
        <v>19810610</v>
      </c>
      <c r="B14925">
        <v>0.25</v>
      </c>
      <c r="C14925">
        <v>-0.18</v>
      </c>
      <c r="D14925">
        <v>0.4</v>
      </c>
      <c r="E14925">
        <v>6.0999999999999999E-2</v>
      </c>
    </row>
    <row r="14926" spans="1:5">
      <c r="A14926">
        <v>19810611</v>
      </c>
      <c r="B14926">
        <v>1.01</v>
      </c>
      <c r="C14926">
        <v>-0.02</v>
      </c>
      <c r="D14926">
        <v>0.1</v>
      </c>
      <c r="E14926">
        <v>6.0999999999999999E-2</v>
      </c>
    </row>
    <row r="14927" spans="1:5">
      <c r="A14927">
        <v>19810612</v>
      </c>
      <c r="B14927">
        <v>-0.04</v>
      </c>
      <c r="C14927">
        <v>0.38</v>
      </c>
      <c r="D14927">
        <v>0.48</v>
      </c>
      <c r="E14927">
        <v>6.0999999999999999E-2</v>
      </c>
    </row>
    <row r="14928" spans="1:5">
      <c r="A14928">
        <v>19810615</v>
      </c>
      <c r="B14928">
        <v>0.06</v>
      </c>
      <c r="C14928">
        <v>-0.04</v>
      </c>
      <c r="D14928">
        <v>1.1100000000000001</v>
      </c>
      <c r="E14928">
        <v>6.0999999999999999E-2</v>
      </c>
    </row>
    <row r="14929" spans="1:5">
      <c r="A14929">
        <v>19810616</v>
      </c>
      <c r="B14929">
        <v>-1.1599999999999999</v>
      </c>
      <c r="C14929">
        <v>0.06</v>
      </c>
      <c r="D14929">
        <v>1.37</v>
      </c>
      <c r="E14929">
        <v>6.0999999999999999E-2</v>
      </c>
    </row>
    <row r="14930" spans="1:5">
      <c r="A14930">
        <v>19810617</v>
      </c>
      <c r="B14930">
        <v>0.68</v>
      </c>
      <c r="C14930">
        <v>-0.69</v>
      </c>
      <c r="D14930">
        <v>-0.23</v>
      </c>
      <c r="E14930">
        <v>6.0999999999999999E-2</v>
      </c>
    </row>
    <row r="14931" spans="1:5">
      <c r="A14931">
        <v>19810618</v>
      </c>
      <c r="B14931">
        <v>-1.21</v>
      </c>
      <c r="C14931">
        <v>0.53</v>
      </c>
      <c r="D14931">
        <v>0.28000000000000003</v>
      </c>
      <c r="E14931">
        <v>6.0999999999999999E-2</v>
      </c>
    </row>
    <row r="14932" spans="1:5">
      <c r="A14932">
        <v>19810619</v>
      </c>
      <c r="B14932">
        <v>0.38</v>
      </c>
      <c r="C14932">
        <v>-0.22</v>
      </c>
      <c r="D14932">
        <v>-0.35</v>
      </c>
      <c r="E14932">
        <v>6.0999999999999999E-2</v>
      </c>
    </row>
    <row r="14933" spans="1:5">
      <c r="A14933">
        <v>19810622</v>
      </c>
      <c r="B14933">
        <v>-0.21</v>
      </c>
      <c r="C14933">
        <v>-0.1</v>
      </c>
      <c r="D14933">
        <v>0.26</v>
      </c>
      <c r="E14933">
        <v>6.0999999999999999E-2</v>
      </c>
    </row>
    <row r="14934" spans="1:5">
      <c r="A14934">
        <v>19810623</v>
      </c>
      <c r="B14934">
        <v>0.93</v>
      </c>
      <c r="C14934">
        <v>-0.73</v>
      </c>
      <c r="D14934">
        <v>-0.16</v>
      </c>
      <c r="E14934">
        <v>6.0999999999999999E-2</v>
      </c>
    </row>
    <row r="14935" spans="1:5">
      <c r="A14935">
        <v>19810624</v>
      </c>
      <c r="B14935">
        <v>-0.55000000000000004</v>
      </c>
      <c r="C14935">
        <v>0.53</v>
      </c>
      <c r="D14935">
        <v>0.18</v>
      </c>
      <c r="E14935">
        <v>6.0999999999999999E-2</v>
      </c>
    </row>
    <row r="14936" spans="1:5">
      <c r="A14936">
        <v>19810625</v>
      </c>
      <c r="B14936">
        <v>0.1</v>
      </c>
      <c r="C14936">
        <v>-0.05</v>
      </c>
      <c r="D14936">
        <v>-0.08</v>
      </c>
      <c r="E14936">
        <v>6.0999999999999999E-2</v>
      </c>
    </row>
    <row r="14937" spans="1:5">
      <c r="A14937">
        <v>19810626</v>
      </c>
      <c r="B14937">
        <v>-0.23</v>
      </c>
      <c r="C14937">
        <v>0.24</v>
      </c>
      <c r="D14937">
        <v>-0.23</v>
      </c>
      <c r="E14937">
        <v>6.0999999999999999E-2</v>
      </c>
    </row>
    <row r="14938" spans="1:5">
      <c r="A14938">
        <v>19810629</v>
      </c>
      <c r="B14938">
        <v>-0.67</v>
      </c>
      <c r="C14938">
        <v>-0.13</v>
      </c>
      <c r="D14938">
        <v>0.35</v>
      </c>
      <c r="E14938">
        <v>6.0999999999999999E-2</v>
      </c>
    </row>
    <row r="14939" spans="1:5">
      <c r="A14939">
        <v>19810630</v>
      </c>
      <c r="B14939">
        <v>-0.65</v>
      </c>
      <c r="C14939">
        <v>-0.2</v>
      </c>
      <c r="D14939">
        <v>0.05</v>
      </c>
      <c r="E14939">
        <v>6.0999999999999999E-2</v>
      </c>
    </row>
    <row r="14940" spans="1:5">
      <c r="A14940">
        <v>19810701</v>
      </c>
      <c r="B14940">
        <v>-0.98</v>
      </c>
      <c r="C14940">
        <v>0.35</v>
      </c>
      <c r="D14940">
        <v>-0.02</v>
      </c>
      <c r="E14940">
        <v>5.6000000000000001E-2</v>
      </c>
    </row>
    <row r="14941" spans="1:5">
      <c r="A14941">
        <v>19810702</v>
      </c>
      <c r="B14941">
        <v>-0.95</v>
      </c>
      <c r="C14941">
        <v>0.04</v>
      </c>
      <c r="D14941">
        <v>0.54</v>
      </c>
      <c r="E14941">
        <v>5.6000000000000001E-2</v>
      </c>
    </row>
    <row r="14942" spans="1:5">
      <c r="A14942">
        <v>19810706</v>
      </c>
      <c r="B14942">
        <v>-1.1200000000000001</v>
      </c>
      <c r="C14942">
        <v>-0.46</v>
      </c>
      <c r="D14942">
        <v>0.83</v>
      </c>
      <c r="E14942">
        <v>5.6000000000000001E-2</v>
      </c>
    </row>
    <row r="14943" spans="1:5">
      <c r="A14943">
        <v>19810707</v>
      </c>
      <c r="B14943">
        <v>0.32</v>
      </c>
      <c r="C14943">
        <v>-0.8</v>
      </c>
      <c r="D14943">
        <v>-0.14000000000000001</v>
      </c>
      <c r="E14943">
        <v>5.6000000000000001E-2</v>
      </c>
    </row>
    <row r="14944" spans="1:5">
      <c r="A14944">
        <v>19810708</v>
      </c>
      <c r="B14944">
        <v>0.09</v>
      </c>
      <c r="C14944">
        <v>-0.13</v>
      </c>
      <c r="D14944">
        <v>0</v>
      </c>
      <c r="E14944">
        <v>5.6000000000000001E-2</v>
      </c>
    </row>
    <row r="14945" spans="1:5">
      <c r="A14945">
        <v>19810709</v>
      </c>
      <c r="B14945">
        <v>0.66</v>
      </c>
      <c r="C14945">
        <v>-0.18</v>
      </c>
      <c r="D14945">
        <v>-0.61</v>
      </c>
      <c r="E14945">
        <v>5.6000000000000001E-2</v>
      </c>
    </row>
    <row r="14946" spans="1:5">
      <c r="A14946">
        <v>19810710</v>
      </c>
      <c r="B14946">
        <v>0.1</v>
      </c>
      <c r="C14946">
        <v>0.23</v>
      </c>
      <c r="D14946">
        <v>-0.12</v>
      </c>
      <c r="E14946">
        <v>5.6000000000000001E-2</v>
      </c>
    </row>
    <row r="14947" spans="1:5">
      <c r="A14947">
        <v>19810713</v>
      </c>
      <c r="B14947">
        <v>0.12</v>
      </c>
      <c r="C14947">
        <v>-0.18</v>
      </c>
      <c r="D14947">
        <v>0.28000000000000003</v>
      </c>
      <c r="E14947">
        <v>5.6000000000000001E-2</v>
      </c>
    </row>
    <row r="14948" spans="1:5">
      <c r="A14948">
        <v>19810714</v>
      </c>
      <c r="B14948">
        <v>-0.12</v>
      </c>
      <c r="C14948">
        <v>-0.35</v>
      </c>
      <c r="D14948">
        <v>-0.35</v>
      </c>
      <c r="E14948">
        <v>5.6000000000000001E-2</v>
      </c>
    </row>
    <row r="14949" spans="1:5">
      <c r="A14949">
        <v>19810715</v>
      </c>
      <c r="B14949">
        <v>0.38</v>
      </c>
      <c r="C14949">
        <v>0.14000000000000001</v>
      </c>
      <c r="D14949">
        <v>-0.23</v>
      </c>
      <c r="E14949">
        <v>5.6000000000000001E-2</v>
      </c>
    </row>
    <row r="14950" spans="1:5">
      <c r="A14950">
        <v>19810716</v>
      </c>
      <c r="B14950">
        <v>0.15</v>
      </c>
      <c r="C14950">
        <v>0.15</v>
      </c>
      <c r="D14950">
        <v>-0.27</v>
      </c>
      <c r="E14950">
        <v>5.6000000000000001E-2</v>
      </c>
    </row>
    <row r="14951" spans="1:5">
      <c r="A14951">
        <v>19810717</v>
      </c>
      <c r="B14951">
        <v>0.28999999999999998</v>
      </c>
      <c r="C14951">
        <v>0.01</v>
      </c>
      <c r="D14951">
        <v>-0.25</v>
      </c>
      <c r="E14951">
        <v>5.6000000000000001E-2</v>
      </c>
    </row>
    <row r="14952" spans="1:5">
      <c r="A14952">
        <v>19810720</v>
      </c>
      <c r="B14952">
        <v>-1.59</v>
      </c>
      <c r="C14952">
        <v>0.22</v>
      </c>
      <c r="D14952">
        <v>0.32</v>
      </c>
      <c r="E14952">
        <v>5.6000000000000001E-2</v>
      </c>
    </row>
    <row r="14953" spans="1:5">
      <c r="A14953">
        <v>19810721</v>
      </c>
      <c r="B14953">
        <v>-0.5</v>
      </c>
      <c r="C14953">
        <v>-0.55000000000000004</v>
      </c>
      <c r="D14953">
        <v>-0.09</v>
      </c>
      <c r="E14953">
        <v>5.6000000000000001E-2</v>
      </c>
    </row>
    <row r="14954" spans="1:5">
      <c r="A14954">
        <v>19810722</v>
      </c>
      <c r="B14954">
        <v>-0.88</v>
      </c>
      <c r="C14954">
        <v>0.37</v>
      </c>
      <c r="D14954">
        <v>0.31</v>
      </c>
      <c r="E14954">
        <v>5.6000000000000001E-2</v>
      </c>
    </row>
    <row r="14955" spans="1:5">
      <c r="A14955">
        <v>19810723</v>
      </c>
      <c r="B14955">
        <v>0.12</v>
      </c>
      <c r="C14955">
        <v>-0.33</v>
      </c>
      <c r="D14955">
        <v>-0.24</v>
      </c>
      <c r="E14955">
        <v>5.6000000000000001E-2</v>
      </c>
    </row>
    <row r="14956" spans="1:5">
      <c r="A14956">
        <v>19810724</v>
      </c>
      <c r="B14956">
        <v>0.8</v>
      </c>
      <c r="C14956">
        <v>-0.33</v>
      </c>
      <c r="D14956">
        <v>0.01</v>
      </c>
      <c r="E14956">
        <v>5.6000000000000001E-2</v>
      </c>
    </row>
    <row r="14957" spans="1:5">
      <c r="A14957">
        <v>19810727</v>
      </c>
      <c r="B14957">
        <v>0.81</v>
      </c>
      <c r="C14957">
        <v>-0.34</v>
      </c>
      <c r="D14957">
        <v>-0.42</v>
      </c>
      <c r="E14957">
        <v>5.6000000000000001E-2</v>
      </c>
    </row>
    <row r="14958" spans="1:5">
      <c r="A14958">
        <v>19810728</v>
      </c>
      <c r="B14958">
        <v>-0.51</v>
      </c>
      <c r="C14958">
        <v>0.27</v>
      </c>
      <c r="D14958">
        <v>0.28000000000000003</v>
      </c>
      <c r="E14958">
        <v>5.6000000000000001E-2</v>
      </c>
    </row>
    <row r="14959" spans="1:5">
      <c r="A14959">
        <v>19810729</v>
      </c>
      <c r="B14959">
        <v>-0.03</v>
      </c>
      <c r="C14959">
        <v>-0.05</v>
      </c>
      <c r="D14959">
        <v>0.33</v>
      </c>
      <c r="E14959">
        <v>5.6000000000000001E-2</v>
      </c>
    </row>
    <row r="14960" spans="1:5">
      <c r="A14960">
        <v>19810730</v>
      </c>
      <c r="B14960">
        <v>0.56999999999999995</v>
      </c>
      <c r="C14960">
        <v>-7.0000000000000007E-2</v>
      </c>
      <c r="D14960">
        <v>-0.44</v>
      </c>
      <c r="E14960">
        <v>5.6000000000000001E-2</v>
      </c>
    </row>
    <row r="14961" spans="1:5">
      <c r="A14961">
        <v>19810731</v>
      </c>
      <c r="B14961">
        <v>0.77</v>
      </c>
      <c r="C14961">
        <v>-0.21</v>
      </c>
      <c r="D14961">
        <v>-0.33</v>
      </c>
      <c r="E14961">
        <v>5.6000000000000001E-2</v>
      </c>
    </row>
    <row r="14962" spans="1:5">
      <c r="A14962">
        <v>19810803</v>
      </c>
      <c r="B14962">
        <v>-0.34</v>
      </c>
      <c r="C14962">
        <v>-0.14000000000000001</v>
      </c>
      <c r="D14962">
        <v>0.12</v>
      </c>
      <c r="E14962">
        <v>6.0999999999999999E-2</v>
      </c>
    </row>
    <row r="14963" spans="1:5">
      <c r="A14963">
        <v>19810804</v>
      </c>
      <c r="B14963">
        <v>0.42</v>
      </c>
      <c r="C14963">
        <v>-0.51</v>
      </c>
      <c r="D14963">
        <v>-0.46</v>
      </c>
      <c r="E14963">
        <v>6.0999999999999999E-2</v>
      </c>
    </row>
    <row r="14964" spans="1:5">
      <c r="A14964">
        <v>19810805</v>
      </c>
      <c r="B14964">
        <v>1.05</v>
      </c>
      <c r="C14964">
        <v>-0.6</v>
      </c>
      <c r="D14964">
        <v>-0.26</v>
      </c>
      <c r="E14964">
        <v>6.0999999999999999E-2</v>
      </c>
    </row>
    <row r="14965" spans="1:5">
      <c r="A14965">
        <v>19810806</v>
      </c>
      <c r="B14965">
        <v>0.1</v>
      </c>
      <c r="C14965">
        <v>0.14000000000000001</v>
      </c>
      <c r="D14965">
        <v>0.12</v>
      </c>
      <c r="E14965">
        <v>6.0999999999999999E-2</v>
      </c>
    </row>
    <row r="14966" spans="1:5">
      <c r="A14966">
        <v>19810807</v>
      </c>
      <c r="B14966">
        <v>-0.45</v>
      </c>
      <c r="C14966">
        <v>0.19</v>
      </c>
      <c r="D14966">
        <v>0.24</v>
      </c>
      <c r="E14966">
        <v>6.0999999999999999E-2</v>
      </c>
    </row>
    <row r="14967" spans="1:5">
      <c r="A14967">
        <v>19810810</v>
      </c>
      <c r="B14967">
        <v>0.34</v>
      </c>
      <c r="C14967">
        <v>-0.73</v>
      </c>
      <c r="D14967">
        <v>0.05</v>
      </c>
      <c r="E14967">
        <v>6.0999999999999999E-2</v>
      </c>
    </row>
    <row r="14968" spans="1:5">
      <c r="A14968">
        <v>19810811</v>
      </c>
      <c r="B14968">
        <v>0.84</v>
      </c>
      <c r="C14968">
        <v>-0.63</v>
      </c>
      <c r="D14968">
        <v>-0.1</v>
      </c>
      <c r="E14968">
        <v>6.0999999999999999E-2</v>
      </c>
    </row>
    <row r="14969" spans="1:5">
      <c r="A14969">
        <v>19810812</v>
      </c>
      <c r="B14969">
        <v>-0.24</v>
      </c>
      <c r="C14969">
        <v>0.32</v>
      </c>
      <c r="D14969">
        <v>0.28999999999999998</v>
      </c>
      <c r="E14969">
        <v>6.0999999999999999E-2</v>
      </c>
    </row>
    <row r="14970" spans="1:5">
      <c r="A14970">
        <v>19810813</v>
      </c>
      <c r="B14970">
        <v>0.06</v>
      </c>
      <c r="C14970">
        <v>0.05</v>
      </c>
      <c r="D14970">
        <v>-0.27</v>
      </c>
      <c r="E14970">
        <v>6.0999999999999999E-2</v>
      </c>
    </row>
    <row r="14971" spans="1:5">
      <c r="A14971">
        <v>19810814</v>
      </c>
      <c r="B14971">
        <v>-0.69</v>
      </c>
      <c r="C14971">
        <v>0.57999999999999996</v>
      </c>
      <c r="D14971">
        <v>0.14000000000000001</v>
      </c>
      <c r="E14971">
        <v>6.0999999999999999E-2</v>
      </c>
    </row>
    <row r="14972" spans="1:5">
      <c r="A14972">
        <v>19810817</v>
      </c>
      <c r="B14972">
        <v>-1.02</v>
      </c>
      <c r="C14972">
        <v>0.03</v>
      </c>
      <c r="D14972">
        <v>0.62</v>
      </c>
      <c r="E14972">
        <v>6.0999999999999999E-2</v>
      </c>
    </row>
    <row r="14973" spans="1:5">
      <c r="A14973">
        <v>19810818</v>
      </c>
      <c r="B14973">
        <v>-1.1100000000000001</v>
      </c>
      <c r="C14973">
        <v>-0.16</v>
      </c>
      <c r="D14973">
        <v>0.71</v>
      </c>
      <c r="E14973">
        <v>6.0999999999999999E-2</v>
      </c>
    </row>
    <row r="14974" spans="1:5">
      <c r="A14974">
        <v>19810819</v>
      </c>
      <c r="B14974">
        <v>0.19</v>
      </c>
      <c r="C14974">
        <v>-0.21</v>
      </c>
      <c r="D14974">
        <v>-0.27</v>
      </c>
      <c r="E14974">
        <v>6.0999999999999999E-2</v>
      </c>
    </row>
    <row r="14975" spans="1:5">
      <c r="A14975">
        <v>19810820</v>
      </c>
      <c r="B14975">
        <v>0.15</v>
      </c>
      <c r="C14975">
        <v>0.12</v>
      </c>
      <c r="D14975">
        <v>-0.25</v>
      </c>
      <c r="E14975">
        <v>6.0999999999999999E-2</v>
      </c>
    </row>
    <row r="14976" spans="1:5">
      <c r="A14976">
        <v>19810821</v>
      </c>
      <c r="B14976">
        <v>-1.03</v>
      </c>
      <c r="C14976">
        <v>0.4</v>
      </c>
      <c r="D14976">
        <v>0.88</v>
      </c>
      <c r="E14976">
        <v>6.0999999999999999E-2</v>
      </c>
    </row>
    <row r="14977" spans="1:5">
      <c r="A14977">
        <v>19810824</v>
      </c>
      <c r="B14977">
        <v>-2.97</v>
      </c>
      <c r="C14977">
        <v>0.09</v>
      </c>
      <c r="D14977">
        <v>1.81</v>
      </c>
      <c r="E14977">
        <v>6.0999999999999999E-2</v>
      </c>
    </row>
    <row r="14978" spans="1:5">
      <c r="A14978">
        <v>19810825</v>
      </c>
      <c r="B14978">
        <v>-0.53</v>
      </c>
      <c r="C14978">
        <v>-1.07</v>
      </c>
      <c r="D14978">
        <v>-0.15</v>
      </c>
      <c r="E14978">
        <v>6.0999999999999999E-2</v>
      </c>
    </row>
    <row r="14979" spans="1:5">
      <c r="A14979">
        <v>19810826</v>
      </c>
      <c r="B14979">
        <v>-0.12</v>
      </c>
      <c r="C14979">
        <v>-0.06</v>
      </c>
      <c r="D14979">
        <v>0.19</v>
      </c>
      <c r="E14979">
        <v>6.0999999999999999E-2</v>
      </c>
    </row>
    <row r="14980" spans="1:5">
      <c r="A14980">
        <v>19810827</v>
      </c>
      <c r="B14980">
        <v>-1.07</v>
      </c>
      <c r="C14980">
        <v>0.27</v>
      </c>
      <c r="D14980">
        <v>0.81</v>
      </c>
      <c r="E14980">
        <v>6.0999999999999999E-2</v>
      </c>
    </row>
    <row r="14981" spans="1:5">
      <c r="A14981">
        <v>19810828</v>
      </c>
      <c r="B14981">
        <v>0.41</v>
      </c>
      <c r="C14981">
        <v>-0.19</v>
      </c>
      <c r="D14981">
        <v>-0.03</v>
      </c>
      <c r="E14981">
        <v>6.0999999999999999E-2</v>
      </c>
    </row>
    <row r="14982" spans="1:5">
      <c r="A14982">
        <v>19810831</v>
      </c>
      <c r="B14982">
        <v>-1.1399999999999999</v>
      </c>
      <c r="C14982">
        <v>0.05</v>
      </c>
      <c r="D14982">
        <v>0.86</v>
      </c>
      <c r="E14982">
        <v>6.0999999999999999E-2</v>
      </c>
    </row>
    <row r="14983" spans="1:5">
      <c r="A14983">
        <v>19810901</v>
      </c>
      <c r="B14983">
        <v>0.13</v>
      </c>
      <c r="C14983">
        <v>-0.5</v>
      </c>
      <c r="D14983">
        <v>-0.11</v>
      </c>
      <c r="E14983">
        <v>5.8999999999999997E-2</v>
      </c>
    </row>
    <row r="14984" spans="1:5">
      <c r="A14984">
        <v>19810902</v>
      </c>
      <c r="B14984">
        <v>0.26</v>
      </c>
      <c r="C14984">
        <v>0.05</v>
      </c>
      <c r="D14984">
        <v>-0.14000000000000001</v>
      </c>
      <c r="E14984">
        <v>5.8999999999999997E-2</v>
      </c>
    </row>
    <row r="14985" spans="1:5">
      <c r="A14985">
        <v>19810903</v>
      </c>
      <c r="B14985">
        <v>-1.91</v>
      </c>
      <c r="C14985">
        <v>0.25</v>
      </c>
      <c r="D14985">
        <v>1.18</v>
      </c>
      <c r="E14985">
        <v>5.8999999999999997E-2</v>
      </c>
    </row>
    <row r="14986" spans="1:5">
      <c r="A14986">
        <v>19810904</v>
      </c>
      <c r="B14986">
        <v>-1.04</v>
      </c>
      <c r="C14986">
        <v>0.03</v>
      </c>
      <c r="D14986">
        <v>0.42</v>
      </c>
      <c r="E14986">
        <v>5.8999999999999997E-2</v>
      </c>
    </row>
    <row r="14987" spans="1:5">
      <c r="A14987">
        <v>19810908</v>
      </c>
      <c r="B14987">
        <v>-1.96</v>
      </c>
      <c r="C14987">
        <v>-0.79</v>
      </c>
      <c r="D14987">
        <v>1.1000000000000001</v>
      </c>
      <c r="E14987">
        <v>5.8999999999999997E-2</v>
      </c>
    </row>
    <row r="14988" spans="1:5">
      <c r="A14988">
        <v>19810909</v>
      </c>
      <c r="B14988">
        <v>0.25</v>
      </c>
      <c r="C14988">
        <v>-0.3</v>
      </c>
      <c r="D14988">
        <v>-0.2</v>
      </c>
      <c r="E14988">
        <v>5.8999999999999997E-2</v>
      </c>
    </row>
    <row r="14989" spans="1:5">
      <c r="A14989">
        <v>19810910</v>
      </c>
      <c r="B14989">
        <v>1.49</v>
      </c>
      <c r="C14989">
        <v>0</v>
      </c>
      <c r="D14989">
        <v>-0.72</v>
      </c>
      <c r="E14989">
        <v>5.8999999999999997E-2</v>
      </c>
    </row>
    <row r="14990" spans="1:5">
      <c r="A14990">
        <v>19810911</v>
      </c>
      <c r="B14990">
        <v>1.1499999999999999</v>
      </c>
      <c r="C14990">
        <v>-0.06</v>
      </c>
      <c r="D14990">
        <v>-0.25</v>
      </c>
      <c r="E14990">
        <v>5.8999999999999997E-2</v>
      </c>
    </row>
    <row r="14991" spans="1:5">
      <c r="A14991">
        <v>19810914</v>
      </c>
      <c r="B14991">
        <v>-0.78</v>
      </c>
      <c r="C14991">
        <v>0.68</v>
      </c>
      <c r="D14991">
        <v>-0.04</v>
      </c>
      <c r="E14991">
        <v>5.8999999999999997E-2</v>
      </c>
    </row>
    <row r="14992" spans="1:5">
      <c r="A14992">
        <v>19810915</v>
      </c>
      <c r="B14992">
        <v>-0.59</v>
      </c>
      <c r="C14992">
        <v>0.46</v>
      </c>
      <c r="D14992">
        <v>0.42</v>
      </c>
      <c r="E14992">
        <v>5.8999999999999997E-2</v>
      </c>
    </row>
    <row r="14993" spans="1:5">
      <c r="A14993">
        <v>19810916</v>
      </c>
      <c r="B14993">
        <v>-0.84</v>
      </c>
      <c r="C14993">
        <v>-0.3</v>
      </c>
      <c r="D14993">
        <v>1.1000000000000001</v>
      </c>
      <c r="E14993">
        <v>5.8999999999999997E-2</v>
      </c>
    </row>
    <row r="14994" spans="1:5">
      <c r="A14994">
        <v>19810917</v>
      </c>
      <c r="B14994">
        <v>-1.49</v>
      </c>
      <c r="C14994">
        <v>0.14000000000000001</v>
      </c>
      <c r="D14994">
        <v>1.3</v>
      </c>
      <c r="E14994">
        <v>5.8999999999999997E-2</v>
      </c>
    </row>
    <row r="14995" spans="1:5">
      <c r="A14995">
        <v>19810918</v>
      </c>
      <c r="B14995">
        <v>-0.92</v>
      </c>
      <c r="C14995">
        <v>-0.26</v>
      </c>
      <c r="D14995">
        <v>0.77</v>
      </c>
      <c r="E14995">
        <v>5.8999999999999997E-2</v>
      </c>
    </row>
    <row r="14996" spans="1:5">
      <c r="A14996">
        <v>19810921</v>
      </c>
      <c r="B14996">
        <v>0.54</v>
      </c>
      <c r="C14996">
        <v>-0.82</v>
      </c>
      <c r="D14996">
        <v>0.25</v>
      </c>
      <c r="E14996">
        <v>5.8999999999999997E-2</v>
      </c>
    </row>
    <row r="14997" spans="1:5">
      <c r="A14997">
        <v>19810922</v>
      </c>
      <c r="B14997">
        <v>-0.52</v>
      </c>
      <c r="C14997">
        <v>0.18</v>
      </c>
      <c r="D14997">
        <v>0.48</v>
      </c>
      <c r="E14997">
        <v>5.8999999999999997E-2</v>
      </c>
    </row>
    <row r="14998" spans="1:5">
      <c r="A14998">
        <v>19810923</v>
      </c>
      <c r="B14998">
        <v>-1.22</v>
      </c>
      <c r="C14998">
        <v>-0.9</v>
      </c>
      <c r="D14998">
        <v>0.9</v>
      </c>
      <c r="E14998">
        <v>5.8999999999999997E-2</v>
      </c>
    </row>
    <row r="14999" spans="1:5">
      <c r="A14999">
        <v>19810924</v>
      </c>
      <c r="B14999">
        <v>-0.4</v>
      </c>
      <c r="C14999">
        <v>0.27</v>
      </c>
      <c r="D14999">
        <v>0.2</v>
      </c>
      <c r="E14999">
        <v>5.8999999999999997E-2</v>
      </c>
    </row>
    <row r="15000" spans="1:5">
      <c r="A15000">
        <v>19810925</v>
      </c>
      <c r="B15000">
        <v>-2.4</v>
      </c>
      <c r="C15000">
        <v>-1.1599999999999999</v>
      </c>
      <c r="D15000">
        <v>1.74</v>
      </c>
      <c r="E15000">
        <v>5.8999999999999997E-2</v>
      </c>
    </row>
    <row r="15001" spans="1:5">
      <c r="A15001">
        <v>19810928</v>
      </c>
      <c r="B15001">
        <v>1.93</v>
      </c>
      <c r="C15001">
        <v>-1.82</v>
      </c>
      <c r="D15001">
        <v>-1.56</v>
      </c>
      <c r="E15001">
        <v>5.8999999999999997E-2</v>
      </c>
    </row>
    <row r="15002" spans="1:5">
      <c r="A15002">
        <v>19810929</v>
      </c>
      <c r="B15002">
        <v>0.85</v>
      </c>
      <c r="C15002">
        <v>1.54</v>
      </c>
      <c r="D15002">
        <v>-1.27</v>
      </c>
      <c r="E15002">
        <v>5.8999999999999997E-2</v>
      </c>
    </row>
    <row r="15003" spans="1:5">
      <c r="A15003">
        <v>19810930</v>
      </c>
      <c r="B15003">
        <v>0.26</v>
      </c>
      <c r="C15003">
        <v>0.5</v>
      </c>
      <c r="D15003">
        <v>-0.33</v>
      </c>
      <c r="E15003">
        <v>5.8999999999999997E-2</v>
      </c>
    </row>
    <row r="15004" spans="1:5">
      <c r="A15004">
        <v>19811001</v>
      </c>
      <c r="B15004">
        <v>0.66</v>
      </c>
      <c r="C15004">
        <v>0.02</v>
      </c>
      <c r="D15004">
        <v>-0.83</v>
      </c>
      <c r="E15004">
        <v>5.3999999999999999E-2</v>
      </c>
    </row>
    <row r="15005" spans="1:5">
      <c r="A15005">
        <v>19811002</v>
      </c>
      <c r="B15005">
        <v>1.97</v>
      </c>
      <c r="C15005">
        <v>-0.19</v>
      </c>
      <c r="D15005">
        <v>-1</v>
      </c>
      <c r="E15005">
        <v>5.3999999999999999E-2</v>
      </c>
    </row>
    <row r="15006" spans="1:5">
      <c r="A15006">
        <v>19811005</v>
      </c>
      <c r="B15006">
        <v>0.31</v>
      </c>
      <c r="C15006">
        <v>0.61</v>
      </c>
      <c r="D15006">
        <v>-0.23</v>
      </c>
      <c r="E15006">
        <v>5.3999999999999999E-2</v>
      </c>
    </row>
    <row r="15007" spans="1:5">
      <c r="A15007">
        <v>19811006</v>
      </c>
      <c r="B15007">
        <v>-0.14000000000000001</v>
      </c>
      <c r="C15007">
        <v>0.32</v>
      </c>
      <c r="D15007">
        <v>-0.94</v>
      </c>
      <c r="E15007">
        <v>5.3999999999999999E-2</v>
      </c>
    </row>
    <row r="15008" spans="1:5">
      <c r="A15008">
        <v>19811007</v>
      </c>
      <c r="B15008">
        <v>1.55</v>
      </c>
      <c r="C15008">
        <v>-7.0000000000000007E-2</v>
      </c>
      <c r="D15008">
        <v>-0.81</v>
      </c>
      <c r="E15008">
        <v>5.3999999999999999E-2</v>
      </c>
    </row>
    <row r="15009" spans="1:5">
      <c r="A15009">
        <v>19811008</v>
      </c>
      <c r="B15009">
        <v>0.88</v>
      </c>
      <c r="C15009">
        <v>0.39</v>
      </c>
      <c r="D15009">
        <v>-0.66</v>
      </c>
      <c r="E15009">
        <v>5.3999999999999999E-2</v>
      </c>
    </row>
    <row r="15010" spans="1:5">
      <c r="A15010">
        <v>19811009</v>
      </c>
      <c r="B15010">
        <v>-0.51</v>
      </c>
      <c r="C15010">
        <v>0.59</v>
      </c>
      <c r="D15010">
        <v>0.88</v>
      </c>
      <c r="E15010">
        <v>5.3999999999999999E-2</v>
      </c>
    </row>
    <row r="15011" spans="1:5">
      <c r="A15011">
        <v>19811012</v>
      </c>
      <c r="B15011">
        <v>-0.21</v>
      </c>
      <c r="C15011">
        <v>0.31</v>
      </c>
      <c r="D15011">
        <v>0.28000000000000003</v>
      </c>
      <c r="E15011">
        <v>5.3999999999999999E-2</v>
      </c>
    </row>
    <row r="15012" spans="1:5">
      <c r="A15012">
        <v>19811013</v>
      </c>
      <c r="B15012">
        <v>-0.22</v>
      </c>
      <c r="C15012">
        <v>0.49</v>
      </c>
      <c r="D15012">
        <v>-0.1</v>
      </c>
      <c r="E15012">
        <v>5.3999999999999999E-2</v>
      </c>
    </row>
    <row r="15013" spans="1:5">
      <c r="A15013">
        <v>19811014</v>
      </c>
      <c r="B15013">
        <v>-1.58</v>
      </c>
      <c r="C15013">
        <v>0.41</v>
      </c>
      <c r="D15013">
        <v>1</v>
      </c>
      <c r="E15013">
        <v>5.3999999999999999E-2</v>
      </c>
    </row>
    <row r="15014" spans="1:5">
      <c r="A15014">
        <v>19811015</v>
      </c>
      <c r="B15014">
        <v>0.55000000000000004</v>
      </c>
      <c r="C15014">
        <v>-0.4</v>
      </c>
      <c r="D15014">
        <v>-0.17</v>
      </c>
      <c r="E15014">
        <v>5.3999999999999999E-2</v>
      </c>
    </row>
    <row r="15015" spans="1:5">
      <c r="A15015">
        <v>19811016</v>
      </c>
      <c r="B15015">
        <v>-0.36</v>
      </c>
      <c r="C15015">
        <v>0.36</v>
      </c>
      <c r="D15015">
        <v>0.32</v>
      </c>
      <c r="E15015">
        <v>5.3999999999999999E-2</v>
      </c>
    </row>
    <row r="15016" spans="1:5">
      <c r="A15016">
        <v>19811019</v>
      </c>
      <c r="B15016">
        <v>-0.21</v>
      </c>
      <c r="C15016">
        <v>-0.18</v>
      </c>
      <c r="D15016">
        <v>0.27</v>
      </c>
      <c r="E15016">
        <v>5.3999999999999999E-2</v>
      </c>
    </row>
    <row r="15017" spans="1:5">
      <c r="A15017">
        <v>19811020</v>
      </c>
      <c r="B15017">
        <v>0.95</v>
      </c>
      <c r="C15017">
        <v>-0.36</v>
      </c>
      <c r="D15017">
        <v>-0.6</v>
      </c>
      <c r="E15017">
        <v>5.3999999999999999E-2</v>
      </c>
    </row>
    <row r="15018" spans="1:5">
      <c r="A15018">
        <v>19811021</v>
      </c>
      <c r="B15018">
        <v>-0.12</v>
      </c>
      <c r="C15018">
        <v>0.42</v>
      </c>
      <c r="D15018">
        <v>-0.48</v>
      </c>
      <c r="E15018">
        <v>5.3999999999999999E-2</v>
      </c>
    </row>
    <row r="15019" spans="1:5">
      <c r="A15019">
        <v>19811022</v>
      </c>
      <c r="B15019">
        <v>-0.37</v>
      </c>
      <c r="C15019">
        <v>7.0000000000000007E-2</v>
      </c>
      <c r="D15019">
        <v>-0.01</v>
      </c>
      <c r="E15019">
        <v>5.3999999999999999E-2</v>
      </c>
    </row>
    <row r="15020" spans="1:5">
      <c r="A15020">
        <v>19811023</v>
      </c>
      <c r="B15020">
        <v>-0.8</v>
      </c>
      <c r="C15020">
        <v>0.42</v>
      </c>
      <c r="D15020">
        <v>0.09</v>
      </c>
      <c r="E15020">
        <v>5.3999999999999999E-2</v>
      </c>
    </row>
    <row r="15021" spans="1:5">
      <c r="A15021">
        <v>19811026</v>
      </c>
      <c r="B15021">
        <v>-0.45</v>
      </c>
      <c r="C15021">
        <v>-0.15</v>
      </c>
      <c r="D15021">
        <v>-0.13</v>
      </c>
      <c r="E15021">
        <v>5.3999999999999999E-2</v>
      </c>
    </row>
    <row r="15022" spans="1:5">
      <c r="A15022">
        <v>19811027</v>
      </c>
      <c r="B15022">
        <v>0.94</v>
      </c>
      <c r="C15022">
        <v>-0.19</v>
      </c>
      <c r="D15022">
        <v>-0.49</v>
      </c>
      <c r="E15022">
        <v>5.3999999999999999E-2</v>
      </c>
    </row>
    <row r="15023" spans="1:5">
      <c r="A15023">
        <v>19811028</v>
      </c>
      <c r="B15023">
        <v>0.22</v>
      </c>
      <c r="C15023">
        <v>0.2</v>
      </c>
      <c r="D15023">
        <v>-0.2</v>
      </c>
      <c r="E15023">
        <v>5.3999999999999999E-2</v>
      </c>
    </row>
    <row r="15024" spans="1:5">
      <c r="A15024">
        <v>19811029</v>
      </c>
      <c r="B15024">
        <v>-0.38</v>
      </c>
      <c r="C15024">
        <v>0.09</v>
      </c>
      <c r="D15024">
        <v>0.03</v>
      </c>
      <c r="E15024">
        <v>5.3999999999999999E-2</v>
      </c>
    </row>
    <row r="15025" spans="1:5">
      <c r="A15025">
        <v>19811030</v>
      </c>
      <c r="B15025">
        <v>2.15</v>
      </c>
      <c r="C15025">
        <v>-1.2</v>
      </c>
      <c r="D15025">
        <v>-0.22</v>
      </c>
      <c r="E15025">
        <v>5.3999999999999999E-2</v>
      </c>
    </row>
    <row r="15026" spans="1:5">
      <c r="A15026">
        <v>19811102</v>
      </c>
      <c r="B15026">
        <v>1.89</v>
      </c>
      <c r="C15026">
        <v>-0.49</v>
      </c>
      <c r="D15026">
        <v>-1.36</v>
      </c>
      <c r="E15026">
        <v>5.2999999999999999E-2</v>
      </c>
    </row>
    <row r="15027" spans="1:5">
      <c r="A15027">
        <v>19811103</v>
      </c>
      <c r="B15027">
        <v>0.44</v>
      </c>
      <c r="C15027">
        <v>0.2</v>
      </c>
      <c r="D15027">
        <v>-0.14000000000000001</v>
      </c>
      <c r="E15027">
        <v>5.2999999999999999E-2</v>
      </c>
    </row>
    <row r="15028" spans="1:5">
      <c r="A15028">
        <v>19811104</v>
      </c>
      <c r="B15028">
        <v>0.13</v>
      </c>
      <c r="C15028">
        <v>0.14000000000000001</v>
      </c>
      <c r="D15028">
        <v>0.09</v>
      </c>
      <c r="E15028">
        <v>5.2999999999999999E-2</v>
      </c>
    </row>
    <row r="15029" spans="1:5">
      <c r="A15029">
        <v>19811105</v>
      </c>
      <c r="B15029">
        <v>-0.7</v>
      </c>
      <c r="C15029">
        <v>0.59</v>
      </c>
      <c r="D15029">
        <v>0.66</v>
      </c>
      <c r="E15029">
        <v>5.2999999999999999E-2</v>
      </c>
    </row>
    <row r="15030" spans="1:5">
      <c r="A15030">
        <v>19811106</v>
      </c>
      <c r="B15030">
        <v>-0.51</v>
      </c>
      <c r="C15030">
        <v>0.28000000000000003</v>
      </c>
      <c r="D15030">
        <v>0.48</v>
      </c>
      <c r="E15030">
        <v>5.2999999999999999E-2</v>
      </c>
    </row>
    <row r="15031" spans="1:5">
      <c r="A15031">
        <v>19811109</v>
      </c>
      <c r="B15031">
        <v>0.35</v>
      </c>
      <c r="C15031">
        <v>-0.62</v>
      </c>
      <c r="D15031">
        <v>0.73</v>
      </c>
      <c r="E15031">
        <v>5.2999999999999999E-2</v>
      </c>
    </row>
    <row r="15032" spans="1:5">
      <c r="A15032">
        <v>19811110</v>
      </c>
      <c r="B15032">
        <v>-0.4</v>
      </c>
      <c r="C15032">
        <v>0.4</v>
      </c>
      <c r="D15032">
        <v>0.62</v>
      </c>
      <c r="E15032">
        <v>5.2999999999999999E-2</v>
      </c>
    </row>
    <row r="15033" spans="1:5">
      <c r="A15033">
        <v>19811111</v>
      </c>
      <c r="B15033">
        <v>0.12</v>
      </c>
      <c r="C15033">
        <v>-0.23</v>
      </c>
      <c r="D15033">
        <v>0.48</v>
      </c>
      <c r="E15033">
        <v>5.2999999999999999E-2</v>
      </c>
    </row>
    <row r="15034" spans="1:5">
      <c r="A15034">
        <v>19811112</v>
      </c>
      <c r="B15034">
        <v>0.21</v>
      </c>
      <c r="C15034">
        <v>0.12</v>
      </c>
      <c r="D15034">
        <v>0.51</v>
      </c>
      <c r="E15034">
        <v>5.2999999999999999E-2</v>
      </c>
    </row>
    <row r="15035" spans="1:5">
      <c r="A15035">
        <v>19811113</v>
      </c>
      <c r="B15035">
        <v>-1.1599999999999999</v>
      </c>
      <c r="C15035">
        <v>0.61</v>
      </c>
      <c r="D15035">
        <v>1.1200000000000001</v>
      </c>
      <c r="E15035">
        <v>5.2999999999999999E-2</v>
      </c>
    </row>
    <row r="15036" spans="1:5">
      <c r="A15036">
        <v>19811116</v>
      </c>
      <c r="B15036">
        <v>-1.31</v>
      </c>
      <c r="C15036">
        <v>-0.27</v>
      </c>
      <c r="D15036">
        <v>1.08</v>
      </c>
      <c r="E15036">
        <v>5.2999999999999999E-2</v>
      </c>
    </row>
    <row r="15037" spans="1:5">
      <c r="A15037">
        <v>19811117</v>
      </c>
      <c r="B15037">
        <v>0.51</v>
      </c>
      <c r="C15037">
        <v>-0.67</v>
      </c>
      <c r="D15037">
        <v>7.0000000000000007E-2</v>
      </c>
      <c r="E15037">
        <v>5.2999999999999999E-2</v>
      </c>
    </row>
    <row r="15038" spans="1:5">
      <c r="A15038">
        <v>19811118</v>
      </c>
      <c r="B15038">
        <v>-0.45</v>
      </c>
      <c r="C15038">
        <v>0.38</v>
      </c>
      <c r="D15038">
        <v>0.41</v>
      </c>
      <c r="E15038">
        <v>5.2999999999999999E-2</v>
      </c>
    </row>
    <row r="15039" spans="1:5">
      <c r="A15039">
        <v>19811119</v>
      </c>
      <c r="B15039">
        <v>0.42</v>
      </c>
      <c r="C15039">
        <v>-0.42</v>
      </c>
      <c r="D15039">
        <v>-0.56999999999999995</v>
      </c>
      <c r="E15039">
        <v>5.2999999999999999E-2</v>
      </c>
    </row>
    <row r="15040" spans="1:5">
      <c r="A15040">
        <v>19811120</v>
      </c>
      <c r="B15040">
        <v>0.87</v>
      </c>
      <c r="C15040">
        <v>-0.18</v>
      </c>
      <c r="D15040">
        <v>-0.5</v>
      </c>
      <c r="E15040">
        <v>5.2999999999999999E-2</v>
      </c>
    </row>
    <row r="15041" spans="1:5">
      <c r="A15041">
        <v>19811123</v>
      </c>
      <c r="B15041">
        <v>-0.1</v>
      </c>
      <c r="C15041">
        <v>0.11</v>
      </c>
      <c r="D15041">
        <v>-0.42</v>
      </c>
      <c r="E15041">
        <v>5.2999999999999999E-2</v>
      </c>
    </row>
    <row r="15042" spans="1:5">
      <c r="A15042">
        <v>19811124</v>
      </c>
      <c r="B15042">
        <v>1.21</v>
      </c>
      <c r="C15042">
        <v>-0.78</v>
      </c>
      <c r="D15042">
        <v>-0.16</v>
      </c>
      <c r="E15042">
        <v>5.2999999999999999E-2</v>
      </c>
    </row>
    <row r="15043" spans="1:5">
      <c r="A15043">
        <v>19811125</v>
      </c>
      <c r="B15043">
        <v>0.34</v>
      </c>
      <c r="C15043">
        <v>0.18</v>
      </c>
      <c r="D15043">
        <v>-0.03</v>
      </c>
      <c r="E15043">
        <v>5.2999999999999999E-2</v>
      </c>
    </row>
    <row r="15044" spans="1:5">
      <c r="A15044">
        <v>19811127</v>
      </c>
      <c r="B15044">
        <v>0.7</v>
      </c>
      <c r="C15044">
        <v>-0.05</v>
      </c>
      <c r="D15044">
        <v>-0.39</v>
      </c>
      <c r="E15044">
        <v>5.2999999999999999E-2</v>
      </c>
    </row>
    <row r="15045" spans="1:5">
      <c r="A15045">
        <v>19811130</v>
      </c>
      <c r="B15045">
        <v>0.79</v>
      </c>
      <c r="C15045">
        <v>-0.28000000000000003</v>
      </c>
      <c r="D15045">
        <v>-0.87</v>
      </c>
      <c r="E15045">
        <v>5.2999999999999999E-2</v>
      </c>
    </row>
    <row r="15046" spans="1:5">
      <c r="A15046">
        <v>19811201</v>
      </c>
      <c r="B15046">
        <v>-0.23</v>
      </c>
      <c r="C15046">
        <v>0.17</v>
      </c>
      <c r="D15046">
        <v>0.09</v>
      </c>
      <c r="E15046">
        <v>0.04</v>
      </c>
    </row>
    <row r="15047" spans="1:5">
      <c r="A15047">
        <v>19811202</v>
      </c>
      <c r="B15047">
        <v>-1.01</v>
      </c>
      <c r="C15047">
        <v>0.62</v>
      </c>
      <c r="D15047">
        <v>0.28000000000000003</v>
      </c>
      <c r="E15047">
        <v>0.04</v>
      </c>
    </row>
    <row r="15048" spans="1:5">
      <c r="A15048">
        <v>19811203</v>
      </c>
      <c r="B15048">
        <v>0.31</v>
      </c>
      <c r="C15048">
        <v>-0.44</v>
      </c>
      <c r="D15048">
        <v>-0.18</v>
      </c>
      <c r="E15048">
        <v>0.04</v>
      </c>
    </row>
    <row r="15049" spans="1:5">
      <c r="A15049">
        <v>19811204</v>
      </c>
      <c r="B15049">
        <v>0.65</v>
      </c>
      <c r="C15049">
        <v>-0.21</v>
      </c>
      <c r="D15049">
        <v>-0.09</v>
      </c>
      <c r="E15049">
        <v>0.04</v>
      </c>
    </row>
    <row r="15050" spans="1:5">
      <c r="A15050">
        <v>19811207</v>
      </c>
      <c r="B15050">
        <v>-0.78</v>
      </c>
      <c r="C15050">
        <v>0.16</v>
      </c>
      <c r="D15050">
        <v>0.41</v>
      </c>
      <c r="E15050">
        <v>0.04</v>
      </c>
    </row>
    <row r="15051" spans="1:5">
      <c r="A15051">
        <v>19811208</v>
      </c>
      <c r="B15051">
        <v>-0.48</v>
      </c>
      <c r="C15051">
        <v>-0.33</v>
      </c>
      <c r="D15051">
        <v>0.1</v>
      </c>
      <c r="E15051">
        <v>0.04</v>
      </c>
    </row>
    <row r="15052" spans="1:5">
      <c r="A15052">
        <v>19811209</v>
      </c>
      <c r="B15052">
        <v>0.46</v>
      </c>
      <c r="C15052">
        <v>-0.26</v>
      </c>
      <c r="D15052">
        <v>-0.5</v>
      </c>
      <c r="E15052">
        <v>0.04</v>
      </c>
    </row>
    <row r="15053" spans="1:5">
      <c r="A15053">
        <v>19811210</v>
      </c>
      <c r="B15053">
        <v>0.14000000000000001</v>
      </c>
      <c r="C15053">
        <v>0.15</v>
      </c>
      <c r="D15053">
        <v>-0.02</v>
      </c>
      <c r="E15053">
        <v>0.04</v>
      </c>
    </row>
    <row r="15054" spans="1:5">
      <c r="A15054">
        <v>19811211</v>
      </c>
      <c r="B15054">
        <v>-0.56999999999999995</v>
      </c>
      <c r="C15054">
        <v>0.45</v>
      </c>
      <c r="D15054">
        <v>-0.03</v>
      </c>
      <c r="E15054">
        <v>0.04</v>
      </c>
    </row>
    <row r="15055" spans="1:5">
      <c r="A15055">
        <v>19811214</v>
      </c>
      <c r="B15055">
        <v>-1.59</v>
      </c>
      <c r="C15055">
        <v>0.16</v>
      </c>
      <c r="D15055">
        <v>0.61</v>
      </c>
      <c r="E15055">
        <v>0.04</v>
      </c>
    </row>
    <row r="15056" spans="1:5">
      <c r="A15056">
        <v>19811215</v>
      </c>
      <c r="B15056">
        <v>0.04</v>
      </c>
      <c r="C15056">
        <v>0.05</v>
      </c>
      <c r="D15056">
        <v>0.02</v>
      </c>
      <c r="E15056">
        <v>0.04</v>
      </c>
    </row>
    <row r="15057" spans="1:5">
      <c r="A15057">
        <v>19811216</v>
      </c>
      <c r="B15057">
        <v>-0.37</v>
      </c>
      <c r="C15057">
        <v>0.37</v>
      </c>
      <c r="D15057">
        <v>-0.12</v>
      </c>
      <c r="E15057">
        <v>0.04</v>
      </c>
    </row>
    <row r="15058" spans="1:5">
      <c r="A15058">
        <v>19811217</v>
      </c>
      <c r="B15058">
        <v>0.4</v>
      </c>
      <c r="C15058">
        <v>-0.16</v>
      </c>
      <c r="D15058">
        <v>-0.66</v>
      </c>
      <c r="E15058">
        <v>0.04</v>
      </c>
    </row>
    <row r="15059" spans="1:5">
      <c r="A15059">
        <v>19811218</v>
      </c>
      <c r="B15059">
        <v>0.63</v>
      </c>
      <c r="C15059">
        <v>-0.14000000000000001</v>
      </c>
      <c r="D15059">
        <v>-0.42</v>
      </c>
      <c r="E15059">
        <v>0.04</v>
      </c>
    </row>
    <row r="15060" spans="1:5">
      <c r="A15060">
        <v>19811221</v>
      </c>
      <c r="B15060">
        <v>-0.47</v>
      </c>
      <c r="C15060">
        <v>0.05</v>
      </c>
      <c r="D15060">
        <v>0.37</v>
      </c>
      <c r="E15060">
        <v>0.04</v>
      </c>
    </row>
    <row r="15061" spans="1:5">
      <c r="A15061">
        <v>19811222</v>
      </c>
      <c r="B15061">
        <v>-0.39</v>
      </c>
      <c r="C15061">
        <v>0.08</v>
      </c>
      <c r="D15061">
        <v>0.4</v>
      </c>
      <c r="E15061">
        <v>0.04</v>
      </c>
    </row>
    <row r="15062" spans="1:5">
      <c r="A15062">
        <v>19811223</v>
      </c>
      <c r="B15062">
        <v>-0.4</v>
      </c>
      <c r="C15062">
        <v>0.28000000000000003</v>
      </c>
      <c r="D15062">
        <v>0.21</v>
      </c>
      <c r="E15062">
        <v>0.04</v>
      </c>
    </row>
    <row r="15063" spans="1:5">
      <c r="A15063">
        <v>19811224</v>
      </c>
      <c r="B15063">
        <v>0.21</v>
      </c>
      <c r="C15063">
        <v>-0.01</v>
      </c>
      <c r="D15063">
        <v>-0.15</v>
      </c>
      <c r="E15063">
        <v>0.04</v>
      </c>
    </row>
    <row r="15064" spans="1:5">
      <c r="A15064">
        <v>19811228</v>
      </c>
      <c r="B15064">
        <v>-0.27</v>
      </c>
      <c r="C15064">
        <v>-0.09</v>
      </c>
      <c r="D15064">
        <v>0.27</v>
      </c>
      <c r="E15064">
        <v>0.04</v>
      </c>
    </row>
    <row r="15065" spans="1:5">
      <c r="A15065">
        <v>19811229</v>
      </c>
      <c r="B15065">
        <v>-0.56000000000000005</v>
      </c>
      <c r="C15065">
        <v>-0.03</v>
      </c>
      <c r="D15065">
        <v>0.42</v>
      </c>
      <c r="E15065">
        <v>0.04</v>
      </c>
    </row>
    <row r="15066" spans="1:5">
      <c r="A15066">
        <v>19811230</v>
      </c>
      <c r="B15066">
        <v>0.34</v>
      </c>
      <c r="C15066">
        <v>-0.13</v>
      </c>
      <c r="D15066">
        <v>-0.12</v>
      </c>
      <c r="E15066">
        <v>0.04</v>
      </c>
    </row>
    <row r="15067" spans="1:5">
      <c r="A15067">
        <v>19811231</v>
      </c>
      <c r="B15067">
        <v>0.31</v>
      </c>
      <c r="C15067">
        <v>0.44</v>
      </c>
      <c r="D15067">
        <v>-0.2</v>
      </c>
      <c r="E15067">
        <v>0.04</v>
      </c>
    </row>
    <row r="15068" spans="1:5">
      <c r="A15068">
        <v>19820104</v>
      </c>
      <c r="B15068">
        <v>0.16</v>
      </c>
      <c r="C15068">
        <v>-0.01</v>
      </c>
      <c r="D15068">
        <v>0.59</v>
      </c>
      <c r="E15068">
        <v>0.04</v>
      </c>
    </row>
    <row r="15069" spans="1:5">
      <c r="A15069">
        <v>19820105</v>
      </c>
      <c r="B15069">
        <v>-2.0299999999999998</v>
      </c>
      <c r="C15069">
        <v>0.66</v>
      </c>
      <c r="D15069">
        <v>1.48</v>
      </c>
      <c r="E15069">
        <v>0.04</v>
      </c>
    </row>
    <row r="15070" spans="1:5">
      <c r="A15070">
        <v>19820106</v>
      </c>
      <c r="B15070">
        <v>-0.81</v>
      </c>
      <c r="C15070">
        <v>-0.06</v>
      </c>
      <c r="D15070">
        <v>0.73</v>
      </c>
      <c r="E15070">
        <v>0.04</v>
      </c>
    </row>
    <row r="15071" spans="1:5">
      <c r="A15071">
        <v>19820107</v>
      </c>
      <c r="B15071">
        <v>-0.27</v>
      </c>
      <c r="C15071">
        <v>0.25</v>
      </c>
      <c r="D15071">
        <v>7.0000000000000007E-2</v>
      </c>
      <c r="E15071">
        <v>0.04</v>
      </c>
    </row>
    <row r="15072" spans="1:5">
      <c r="A15072">
        <v>19820108</v>
      </c>
      <c r="B15072">
        <v>0.46</v>
      </c>
      <c r="C15072">
        <v>-0.01</v>
      </c>
      <c r="D15072">
        <v>0.08</v>
      </c>
      <c r="E15072">
        <v>0.04</v>
      </c>
    </row>
    <row r="15073" spans="1:5">
      <c r="A15073">
        <v>19820111</v>
      </c>
      <c r="B15073">
        <v>-2.33</v>
      </c>
      <c r="C15073">
        <v>0.22</v>
      </c>
      <c r="D15073">
        <v>1.78</v>
      </c>
      <c r="E15073">
        <v>0.04</v>
      </c>
    </row>
    <row r="15074" spans="1:5">
      <c r="A15074">
        <v>19820112</v>
      </c>
      <c r="B15074">
        <v>-0.55000000000000004</v>
      </c>
      <c r="C15074">
        <v>-0.35</v>
      </c>
      <c r="D15074">
        <v>0.12</v>
      </c>
      <c r="E15074">
        <v>0.04</v>
      </c>
    </row>
    <row r="15075" spans="1:5">
      <c r="A15075">
        <v>19820113</v>
      </c>
      <c r="B15075">
        <v>-1.28</v>
      </c>
      <c r="C15075">
        <v>0.41</v>
      </c>
      <c r="D15075">
        <v>0.3</v>
      </c>
      <c r="E15075">
        <v>0.04</v>
      </c>
    </row>
    <row r="15076" spans="1:5">
      <c r="A15076">
        <v>19820114</v>
      </c>
      <c r="B15076">
        <v>0.48</v>
      </c>
      <c r="C15076">
        <v>-0.38</v>
      </c>
      <c r="D15076">
        <v>-0.38</v>
      </c>
      <c r="E15076">
        <v>0.04</v>
      </c>
    </row>
    <row r="15077" spans="1:5">
      <c r="A15077">
        <v>19820115</v>
      </c>
      <c r="B15077">
        <v>0.6</v>
      </c>
      <c r="C15077">
        <v>0.13</v>
      </c>
      <c r="D15077">
        <v>-0.81</v>
      </c>
      <c r="E15077">
        <v>0.04</v>
      </c>
    </row>
    <row r="15078" spans="1:5">
      <c r="A15078">
        <v>19820118</v>
      </c>
      <c r="B15078">
        <v>0.57999999999999996</v>
      </c>
      <c r="C15078">
        <v>-0.56000000000000005</v>
      </c>
      <c r="D15078">
        <v>-0.52</v>
      </c>
      <c r="E15078">
        <v>0.04</v>
      </c>
    </row>
    <row r="15079" spans="1:5">
      <c r="A15079">
        <v>19820119</v>
      </c>
      <c r="B15079">
        <v>-0.95</v>
      </c>
      <c r="C15079">
        <v>0.51</v>
      </c>
      <c r="D15079">
        <v>0.79</v>
      </c>
      <c r="E15079">
        <v>0.04</v>
      </c>
    </row>
    <row r="15080" spans="1:5">
      <c r="A15080">
        <v>19820120</v>
      </c>
      <c r="B15080">
        <v>-0.61</v>
      </c>
      <c r="C15080">
        <v>0.22</v>
      </c>
      <c r="D15080">
        <v>0.55000000000000004</v>
      </c>
      <c r="E15080">
        <v>0.04</v>
      </c>
    </row>
    <row r="15081" spans="1:5">
      <c r="A15081">
        <v>19820121</v>
      </c>
      <c r="B15081">
        <v>0.3</v>
      </c>
      <c r="C15081">
        <v>-0.33</v>
      </c>
      <c r="D15081">
        <v>0.01</v>
      </c>
      <c r="E15081">
        <v>0.04</v>
      </c>
    </row>
    <row r="15082" spans="1:5">
      <c r="A15082">
        <v>19820122</v>
      </c>
      <c r="B15082">
        <v>-0.38</v>
      </c>
      <c r="C15082">
        <v>0.02</v>
      </c>
      <c r="D15082">
        <v>0.64</v>
      </c>
      <c r="E15082">
        <v>0.04</v>
      </c>
    </row>
    <row r="15083" spans="1:5">
      <c r="A15083">
        <v>19820125</v>
      </c>
      <c r="B15083">
        <v>-0.4</v>
      </c>
      <c r="C15083">
        <v>-0.94</v>
      </c>
      <c r="D15083">
        <v>0.3</v>
      </c>
      <c r="E15083">
        <v>0.04</v>
      </c>
    </row>
    <row r="15084" spans="1:5">
      <c r="A15084">
        <v>19820126</v>
      </c>
      <c r="B15084">
        <v>-0.17</v>
      </c>
      <c r="C15084">
        <v>-0.02</v>
      </c>
      <c r="D15084">
        <v>0.08</v>
      </c>
      <c r="E15084">
        <v>0.04</v>
      </c>
    </row>
    <row r="15085" spans="1:5">
      <c r="A15085">
        <v>19820127</v>
      </c>
      <c r="B15085">
        <v>0.35</v>
      </c>
      <c r="C15085">
        <v>-0.38</v>
      </c>
      <c r="D15085">
        <v>-0.24</v>
      </c>
      <c r="E15085">
        <v>0.04</v>
      </c>
    </row>
    <row r="15086" spans="1:5">
      <c r="A15086">
        <v>19820128</v>
      </c>
      <c r="B15086">
        <v>2.5299999999999998</v>
      </c>
      <c r="C15086">
        <v>-0.73</v>
      </c>
      <c r="D15086">
        <v>-1.74</v>
      </c>
      <c r="E15086">
        <v>0.04</v>
      </c>
    </row>
    <row r="15087" spans="1:5">
      <c r="A15087">
        <v>19820129</v>
      </c>
      <c r="B15087">
        <v>1.1200000000000001</v>
      </c>
      <c r="C15087">
        <v>0.03</v>
      </c>
      <c r="D15087">
        <v>-0.74</v>
      </c>
      <c r="E15087">
        <v>0.04</v>
      </c>
    </row>
    <row r="15088" spans="1:5">
      <c r="A15088">
        <v>19820201</v>
      </c>
      <c r="B15088">
        <v>-1.79</v>
      </c>
      <c r="C15088">
        <v>0.96</v>
      </c>
      <c r="D15088">
        <v>0.79</v>
      </c>
      <c r="E15088">
        <v>4.8000000000000001E-2</v>
      </c>
    </row>
    <row r="15089" spans="1:5">
      <c r="A15089">
        <v>19820202</v>
      </c>
      <c r="B15089">
        <v>0.27</v>
      </c>
      <c r="C15089">
        <v>0.01</v>
      </c>
      <c r="D15089">
        <v>-0.16</v>
      </c>
      <c r="E15089">
        <v>4.8000000000000001E-2</v>
      </c>
    </row>
    <row r="15090" spans="1:5">
      <c r="A15090">
        <v>19820203</v>
      </c>
      <c r="B15090">
        <v>-0.93</v>
      </c>
      <c r="C15090">
        <v>0.79</v>
      </c>
      <c r="D15090">
        <v>0.54</v>
      </c>
      <c r="E15090">
        <v>4.8000000000000001E-2</v>
      </c>
    </row>
    <row r="15091" spans="1:5">
      <c r="A15091">
        <v>19820204</v>
      </c>
      <c r="B15091">
        <v>-0.2</v>
      </c>
      <c r="C15091">
        <v>-0.01</v>
      </c>
      <c r="D15091">
        <v>0.22</v>
      </c>
      <c r="E15091">
        <v>4.8000000000000001E-2</v>
      </c>
    </row>
    <row r="15092" spans="1:5">
      <c r="A15092">
        <v>19820205</v>
      </c>
      <c r="B15092">
        <v>0.76</v>
      </c>
      <c r="C15092">
        <v>-0.1</v>
      </c>
      <c r="D15092">
        <v>-0.09</v>
      </c>
      <c r="E15092">
        <v>4.8000000000000001E-2</v>
      </c>
    </row>
    <row r="15093" spans="1:5">
      <c r="A15093">
        <v>19820208</v>
      </c>
      <c r="B15093">
        <v>-2.16</v>
      </c>
      <c r="C15093">
        <v>0.27</v>
      </c>
      <c r="D15093">
        <v>1.6</v>
      </c>
      <c r="E15093">
        <v>4.8000000000000001E-2</v>
      </c>
    </row>
    <row r="15094" spans="1:5">
      <c r="A15094">
        <v>19820209</v>
      </c>
      <c r="B15094">
        <v>-0.94</v>
      </c>
      <c r="C15094">
        <v>-0.34</v>
      </c>
      <c r="D15094">
        <v>0.94</v>
      </c>
      <c r="E15094">
        <v>4.8000000000000001E-2</v>
      </c>
    </row>
    <row r="15095" spans="1:5">
      <c r="A15095">
        <v>19820210</v>
      </c>
      <c r="B15095">
        <v>0.61</v>
      </c>
      <c r="C15095">
        <v>-0.47</v>
      </c>
      <c r="D15095">
        <v>-0.12</v>
      </c>
      <c r="E15095">
        <v>4.8000000000000001E-2</v>
      </c>
    </row>
    <row r="15096" spans="1:5">
      <c r="A15096">
        <v>19820211</v>
      </c>
      <c r="B15096">
        <v>-0.14000000000000001</v>
      </c>
      <c r="C15096">
        <v>-0.21</v>
      </c>
      <c r="D15096">
        <v>0.44</v>
      </c>
      <c r="E15096">
        <v>4.8000000000000001E-2</v>
      </c>
    </row>
    <row r="15097" spans="1:5">
      <c r="A15097">
        <v>19820212</v>
      </c>
      <c r="B15097">
        <v>-7.0000000000000007E-2</v>
      </c>
      <c r="C15097">
        <v>0.15</v>
      </c>
      <c r="D15097">
        <v>-0.09</v>
      </c>
      <c r="E15097">
        <v>4.8000000000000001E-2</v>
      </c>
    </row>
    <row r="15098" spans="1:5">
      <c r="A15098">
        <v>19820216</v>
      </c>
      <c r="B15098">
        <v>-0.46</v>
      </c>
      <c r="C15098">
        <v>-0.31</v>
      </c>
      <c r="D15098">
        <v>0.11</v>
      </c>
      <c r="E15098">
        <v>4.8000000000000001E-2</v>
      </c>
    </row>
    <row r="15099" spans="1:5">
      <c r="A15099">
        <v>19820217</v>
      </c>
      <c r="B15099">
        <v>-0.19</v>
      </c>
      <c r="C15099">
        <v>0.45</v>
      </c>
      <c r="D15099">
        <v>-0.38</v>
      </c>
      <c r="E15099">
        <v>4.8000000000000001E-2</v>
      </c>
    </row>
    <row r="15100" spans="1:5">
      <c r="A15100">
        <v>19820218</v>
      </c>
      <c r="B15100">
        <v>0.06</v>
      </c>
      <c r="C15100">
        <v>-0.08</v>
      </c>
      <c r="D15100">
        <v>-0.43</v>
      </c>
      <c r="E15100">
        <v>4.8000000000000001E-2</v>
      </c>
    </row>
    <row r="15101" spans="1:5">
      <c r="A15101">
        <v>19820219</v>
      </c>
      <c r="B15101">
        <v>-0.47</v>
      </c>
      <c r="C15101">
        <v>-7.0000000000000007E-2</v>
      </c>
      <c r="D15101">
        <v>0.45</v>
      </c>
      <c r="E15101">
        <v>4.8000000000000001E-2</v>
      </c>
    </row>
    <row r="15102" spans="1:5">
      <c r="A15102">
        <v>19820222</v>
      </c>
      <c r="B15102">
        <v>-1.25</v>
      </c>
      <c r="C15102">
        <v>0.43</v>
      </c>
      <c r="D15102">
        <v>1.63</v>
      </c>
      <c r="E15102">
        <v>4.8000000000000001E-2</v>
      </c>
    </row>
    <row r="15103" spans="1:5">
      <c r="A15103">
        <v>19820223</v>
      </c>
      <c r="B15103">
        <v>-0.22</v>
      </c>
      <c r="C15103">
        <v>-0.66</v>
      </c>
      <c r="D15103">
        <v>0.99</v>
      </c>
      <c r="E15103">
        <v>4.8000000000000001E-2</v>
      </c>
    </row>
    <row r="15104" spans="1:5">
      <c r="A15104">
        <v>19820224</v>
      </c>
      <c r="B15104">
        <v>1.4</v>
      </c>
      <c r="C15104">
        <v>-0.97</v>
      </c>
      <c r="D15104">
        <v>-0.27</v>
      </c>
      <c r="E15104">
        <v>4.8000000000000001E-2</v>
      </c>
    </row>
    <row r="15105" spans="1:5">
      <c r="A15105">
        <v>19820225</v>
      </c>
      <c r="B15105">
        <v>-0.04</v>
      </c>
      <c r="C15105">
        <v>0.65</v>
      </c>
      <c r="D15105">
        <v>-0.28999999999999998</v>
      </c>
      <c r="E15105">
        <v>4.8000000000000001E-2</v>
      </c>
    </row>
    <row r="15106" spans="1:5">
      <c r="A15106">
        <v>19820226</v>
      </c>
      <c r="B15106">
        <v>-0.16</v>
      </c>
      <c r="C15106">
        <v>-0.01</v>
      </c>
      <c r="D15106">
        <v>0.43</v>
      </c>
      <c r="E15106">
        <v>4.8000000000000001E-2</v>
      </c>
    </row>
    <row r="15107" spans="1:5">
      <c r="A15107">
        <v>19820301</v>
      </c>
      <c r="B15107">
        <v>0.24</v>
      </c>
      <c r="C15107">
        <v>-0.04</v>
      </c>
      <c r="D15107">
        <v>0.32</v>
      </c>
      <c r="E15107">
        <v>4.2000000000000003E-2</v>
      </c>
    </row>
    <row r="15108" spans="1:5">
      <c r="A15108">
        <v>19820302</v>
      </c>
      <c r="B15108">
        <v>-0.38</v>
      </c>
      <c r="C15108">
        <v>0.3</v>
      </c>
      <c r="D15108">
        <v>1.1299999999999999</v>
      </c>
      <c r="E15108">
        <v>4.2000000000000003E-2</v>
      </c>
    </row>
    <row r="15109" spans="1:5">
      <c r="A15109">
        <v>19820303</v>
      </c>
      <c r="B15109">
        <v>-1.52</v>
      </c>
      <c r="C15109">
        <v>-7.0000000000000007E-2</v>
      </c>
      <c r="D15109">
        <v>2</v>
      </c>
      <c r="E15109">
        <v>4.2000000000000003E-2</v>
      </c>
    </row>
    <row r="15110" spans="1:5">
      <c r="A15110">
        <v>19820304</v>
      </c>
      <c r="B15110">
        <v>-1.08</v>
      </c>
      <c r="C15110">
        <v>-0.14000000000000001</v>
      </c>
      <c r="D15110">
        <v>1.44</v>
      </c>
      <c r="E15110">
        <v>4.2000000000000003E-2</v>
      </c>
    </row>
    <row r="15111" spans="1:5">
      <c r="A15111">
        <v>19820305</v>
      </c>
      <c r="B15111">
        <v>-0.69</v>
      </c>
      <c r="C15111">
        <v>-0.59</v>
      </c>
      <c r="D15111">
        <v>1.7</v>
      </c>
      <c r="E15111">
        <v>4.2000000000000003E-2</v>
      </c>
    </row>
    <row r="15112" spans="1:5">
      <c r="A15112">
        <v>19820308</v>
      </c>
      <c r="B15112">
        <v>-1.61</v>
      </c>
      <c r="C15112">
        <v>-0.19</v>
      </c>
      <c r="D15112">
        <v>2.1</v>
      </c>
      <c r="E15112">
        <v>4.2000000000000003E-2</v>
      </c>
    </row>
    <row r="15113" spans="1:5">
      <c r="A15113">
        <v>19820309</v>
      </c>
      <c r="B15113">
        <v>0.7</v>
      </c>
      <c r="C15113">
        <v>-1.33</v>
      </c>
      <c r="D15113">
        <v>-0.6</v>
      </c>
      <c r="E15113">
        <v>4.2000000000000003E-2</v>
      </c>
    </row>
    <row r="15114" spans="1:5">
      <c r="A15114">
        <v>19820310</v>
      </c>
      <c r="B15114">
        <v>0.5</v>
      </c>
      <c r="C15114">
        <v>0.12</v>
      </c>
      <c r="D15114">
        <v>-0.49</v>
      </c>
      <c r="E15114">
        <v>4.2000000000000003E-2</v>
      </c>
    </row>
    <row r="15115" spans="1:5">
      <c r="A15115">
        <v>19820311</v>
      </c>
      <c r="B15115">
        <v>-0.12</v>
      </c>
      <c r="C15115">
        <v>-7.0000000000000007E-2</v>
      </c>
      <c r="D15115">
        <v>0.27</v>
      </c>
      <c r="E15115">
        <v>4.2000000000000003E-2</v>
      </c>
    </row>
    <row r="15116" spans="1:5">
      <c r="A15116">
        <v>19820312</v>
      </c>
      <c r="B15116">
        <v>-0.8</v>
      </c>
      <c r="C15116">
        <v>-0.02</v>
      </c>
      <c r="D15116">
        <v>0.56999999999999995</v>
      </c>
      <c r="E15116">
        <v>4.2000000000000003E-2</v>
      </c>
    </row>
    <row r="15117" spans="1:5">
      <c r="A15117">
        <v>19820315</v>
      </c>
      <c r="B15117">
        <v>0.49</v>
      </c>
      <c r="C15117">
        <v>-0.63</v>
      </c>
      <c r="D15117">
        <v>-1</v>
      </c>
      <c r="E15117">
        <v>4.2000000000000003E-2</v>
      </c>
    </row>
    <row r="15118" spans="1:5">
      <c r="A15118">
        <v>19820316</v>
      </c>
      <c r="B15118">
        <v>-0.06</v>
      </c>
      <c r="C15118">
        <v>0.41</v>
      </c>
      <c r="D15118">
        <v>-0.27</v>
      </c>
      <c r="E15118">
        <v>4.2000000000000003E-2</v>
      </c>
    </row>
    <row r="15119" spans="1:5">
      <c r="A15119">
        <v>19820317</v>
      </c>
      <c r="B15119">
        <v>-0.15</v>
      </c>
      <c r="C15119">
        <v>0.17</v>
      </c>
      <c r="D15119">
        <v>-0.11</v>
      </c>
      <c r="E15119">
        <v>4.2000000000000003E-2</v>
      </c>
    </row>
    <row r="15120" spans="1:5">
      <c r="A15120">
        <v>19820318</v>
      </c>
      <c r="B15120">
        <v>1.1200000000000001</v>
      </c>
      <c r="C15120">
        <v>-0.05</v>
      </c>
      <c r="D15120">
        <v>-0.96</v>
      </c>
      <c r="E15120">
        <v>4.2000000000000003E-2</v>
      </c>
    </row>
    <row r="15121" spans="1:5">
      <c r="A15121">
        <v>19820319</v>
      </c>
      <c r="B15121">
        <v>0.3</v>
      </c>
      <c r="C15121">
        <v>0.45</v>
      </c>
      <c r="D15121">
        <v>-0.35</v>
      </c>
      <c r="E15121">
        <v>4.2000000000000003E-2</v>
      </c>
    </row>
    <row r="15122" spans="1:5">
      <c r="A15122">
        <v>19820322</v>
      </c>
      <c r="B15122">
        <v>1.88</v>
      </c>
      <c r="C15122">
        <v>-0.31</v>
      </c>
      <c r="D15122">
        <v>-1.66</v>
      </c>
      <c r="E15122">
        <v>4.2000000000000003E-2</v>
      </c>
    </row>
    <row r="15123" spans="1:5">
      <c r="A15123">
        <v>19820323</v>
      </c>
      <c r="B15123">
        <v>0.59</v>
      </c>
      <c r="C15123">
        <v>0.01</v>
      </c>
      <c r="D15123">
        <v>-0.55000000000000004</v>
      </c>
      <c r="E15123">
        <v>4.2000000000000003E-2</v>
      </c>
    </row>
    <row r="15124" spans="1:5">
      <c r="A15124">
        <v>19820324</v>
      </c>
      <c r="B15124">
        <v>-0.45</v>
      </c>
      <c r="C15124">
        <v>0.5</v>
      </c>
      <c r="D15124">
        <v>0.19</v>
      </c>
      <c r="E15124">
        <v>4.2000000000000003E-2</v>
      </c>
    </row>
    <row r="15125" spans="1:5">
      <c r="A15125">
        <v>19820325</v>
      </c>
      <c r="B15125">
        <v>0.31</v>
      </c>
      <c r="C15125">
        <v>0.36</v>
      </c>
      <c r="D15125">
        <v>-0.35</v>
      </c>
      <c r="E15125">
        <v>4.2000000000000003E-2</v>
      </c>
    </row>
    <row r="15126" spans="1:5">
      <c r="A15126">
        <v>19820326</v>
      </c>
      <c r="B15126">
        <v>-0.89</v>
      </c>
      <c r="C15126">
        <v>0.57999999999999996</v>
      </c>
      <c r="D15126">
        <v>0.34</v>
      </c>
      <c r="E15126">
        <v>4.2000000000000003E-2</v>
      </c>
    </row>
    <row r="15127" spans="1:5">
      <c r="A15127">
        <v>19820329</v>
      </c>
      <c r="B15127">
        <v>0.12</v>
      </c>
      <c r="C15127">
        <v>0.03</v>
      </c>
      <c r="D15127">
        <v>-0.23</v>
      </c>
      <c r="E15127">
        <v>4.2000000000000003E-2</v>
      </c>
    </row>
    <row r="15128" spans="1:5">
      <c r="A15128">
        <v>19820330</v>
      </c>
      <c r="B15128">
        <v>0.01</v>
      </c>
      <c r="C15128">
        <v>0.06</v>
      </c>
      <c r="D15128">
        <v>0</v>
      </c>
      <c r="E15128">
        <v>4.2000000000000003E-2</v>
      </c>
    </row>
    <row r="15129" spans="1:5">
      <c r="A15129">
        <v>19820331</v>
      </c>
      <c r="B15129">
        <v>-0.22</v>
      </c>
      <c r="C15129">
        <v>0.2</v>
      </c>
      <c r="D15129">
        <v>0.08</v>
      </c>
      <c r="E15129">
        <v>4.2000000000000003E-2</v>
      </c>
    </row>
    <row r="15130" spans="1:5">
      <c r="A15130">
        <v>19820401</v>
      </c>
      <c r="B15130">
        <v>1.37</v>
      </c>
      <c r="C15130">
        <v>-0.36</v>
      </c>
      <c r="D15130">
        <v>-1.02</v>
      </c>
      <c r="E15130">
        <v>5.2999999999999999E-2</v>
      </c>
    </row>
    <row r="15131" spans="1:5">
      <c r="A15131">
        <v>19820402</v>
      </c>
      <c r="B15131">
        <v>1.06</v>
      </c>
      <c r="C15131">
        <v>-0.31</v>
      </c>
      <c r="D15131">
        <v>-1.1399999999999999</v>
      </c>
      <c r="E15131">
        <v>5.2999999999999999E-2</v>
      </c>
    </row>
    <row r="15132" spans="1:5">
      <c r="A15132">
        <v>19820405</v>
      </c>
      <c r="B15132">
        <v>-0.31</v>
      </c>
      <c r="C15132">
        <v>0.4</v>
      </c>
      <c r="D15132">
        <v>-0.15</v>
      </c>
      <c r="E15132">
        <v>5.2999999999999999E-2</v>
      </c>
    </row>
    <row r="15133" spans="1:5">
      <c r="A15133">
        <v>19820406</v>
      </c>
      <c r="B15133">
        <v>0.48</v>
      </c>
      <c r="C15133">
        <v>-0.24</v>
      </c>
      <c r="D15133">
        <v>-0.1</v>
      </c>
      <c r="E15133">
        <v>5.2999999999999999E-2</v>
      </c>
    </row>
    <row r="15134" spans="1:5">
      <c r="A15134">
        <v>19820407</v>
      </c>
      <c r="B15134">
        <v>0.15</v>
      </c>
      <c r="C15134">
        <v>0.3</v>
      </c>
      <c r="D15134">
        <v>-0.24</v>
      </c>
      <c r="E15134">
        <v>5.2999999999999999E-2</v>
      </c>
    </row>
    <row r="15135" spans="1:5">
      <c r="A15135">
        <v>19820408</v>
      </c>
      <c r="B15135">
        <v>0.59</v>
      </c>
      <c r="C15135">
        <v>-0.05</v>
      </c>
      <c r="D15135">
        <v>-0.33</v>
      </c>
      <c r="E15135">
        <v>5.2999999999999999E-2</v>
      </c>
    </row>
    <row r="15136" spans="1:5">
      <c r="A15136">
        <v>19820412</v>
      </c>
      <c r="B15136">
        <v>-0.22</v>
      </c>
      <c r="C15136">
        <v>0.17</v>
      </c>
      <c r="D15136">
        <v>0.17</v>
      </c>
      <c r="E15136">
        <v>5.2999999999999999E-2</v>
      </c>
    </row>
    <row r="15137" spans="1:5">
      <c r="A15137">
        <v>19820413</v>
      </c>
      <c r="B15137">
        <v>-0.04</v>
      </c>
      <c r="C15137">
        <v>0.13</v>
      </c>
      <c r="D15137">
        <v>0.23</v>
      </c>
      <c r="E15137">
        <v>5.2999999999999999E-2</v>
      </c>
    </row>
    <row r="15138" spans="1:5">
      <c r="A15138">
        <v>19820414</v>
      </c>
      <c r="B15138">
        <v>-0.17</v>
      </c>
      <c r="C15138">
        <v>-0.03</v>
      </c>
      <c r="D15138">
        <v>0.25</v>
      </c>
      <c r="E15138">
        <v>5.2999999999999999E-2</v>
      </c>
    </row>
    <row r="15139" spans="1:5">
      <c r="A15139">
        <v>19820415</v>
      </c>
      <c r="B15139">
        <v>0.39</v>
      </c>
      <c r="C15139">
        <v>0.01</v>
      </c>
      <c r="D15139">
        <v>-0.5</v>
      </c>
      <c r="E15139">
        <v>5.2999999999999999E-2</v>
      </c>
    </row>
    <row r="15140" spans="1:5">
      <c r="A15140">
        <v>19820416</v>
      </c>
      <c r="B15140">
        <v>0.45</v>
      </c>
      <c r="C15140">
        <v>0.01</v>
      </c>
      <c r="D15140">
        <v>-0.31</v>
      </c>
      <c r="E15140">
        <v>5.2999999999999999E-2</v>
      </c>
    </row>
    <row r="15141" spans="1:5">
      <c r="A15141">
        <v>19820419</v>
      </c>
      <c r="B15141">
        <v>-0.09</v>
      </c>
      <c r="C15141">
        <v>0.19</v>
      </c>
      <c r="D15141">
        <v>0.51</v>
      </c>
      <c r="E15141">
        <v>5.2999999999999999E-2</v>
      </c>
    </row>
    <row r="15142" spans="1:5">
      <c r="A15142">
        <v>19820420</v>
      </c>
      <c r="B15142">
        <v>-0.94</v>
      </c>
      <c r="C15142">
        <v>0.56999999999999995</v>
      </c>
      <c r="D15142">
        <v>0.68</v>
      </c>
      <c r="E15142">
        <v>5.2999999999999999E-2</v>
      </c>
    </row>
    <row r="15143" spans="1:5">
      <c r="A15143">
        <v>19820421</v>
      </c>
      <c r="B15143">
        <v>0.22</v>
      </c>
      <c r="C15143">
        <v>0</v>
      </c>
      <c r="D15143">
        <v>0.22</v>
      </c>
      <c r="E15143">
        <v>5.2999999999999999E-2</v>
      </c>
    </row>
    <row r="15144" spans="1:5">
      <c r="A15144">
        <v>19820422</v>
      </c>
      <c r="B15144">
        <v>1.01</v>
      </c>
      <c r="C15144">
        <v>-0.44</v>
      </c>
      <c r="D15144">
        <v>-0.56999999999999995</v>
      </c>
      <c r="E15144">
        <v>5.2999999999999999E-2</v>
      </c>
    </row>
    <row r="15145" spans="1:5">
      <c r="A15145">
        <v>19820423</v>
      </c>
      <c r="B15145">
        <v>1.04</v>
      </c>
      <c r="C15145">
        <v>-0.35</v>
      </c>
      <c r="D15145">
        <v>-0.79</v>
      </c>
      <c r="E15145">
        <v>5.2999999999999999E-2</v>
      </c>
    </row>
    <row r="15146" spans="1:5">
      <c r="A15146">
        <v>19820426</v>
      </c>
      <c r="B15146">
        <v>0.42</v>
      </c>
      <c r="C15146">
        <v>0.02</v>
      </c>
      <c r="D15146">
        <v>-0.48</v>
      </c>
      <c r="E15146">
        <v>5.2999999999999999E-2</v>
      </c>
    </row>
    <row r="15147" spans="1:5">
      <c r="A15147">
        <v>19820427</v>
      </c>
      <c r="B15147">
        <v>-0.91</v>
      </c>
      <c r="C15147">
        <v>0.43</v>
      </c>
      <c r="D15147">
        <v>0.35</v>
      </c>
      <c r="E15147">
        <v>5.2999999999999999E-2</v>
      </c>
    </row>
    <row r="15148" spans="1:5">
      <c r="A15148">
        <v>19820428</v>
      </c>
      <c r="B15148">
        <v>-0.61</v>
      </c>
      <c r="C15148">
        <v>0.61</v>
      </c>
      <c r="D15148">
        <v>-0.05</v>
      </c>
      <c r="E15148">
        <v>5.2999999999999999E-2</v>
      </c>
    </row>
    <row r="15149" spans="1:5">
      <c r="A15149">
        <v>19820429</v>
      </c>
      <c r="B15149">
        <v>-0.9</v>
      </c>
      <c r="C15149">
        <v>0.46</v>
      </c>
      <c r="D15149">
        <v>0.42</v>
      </c>
      <c r="E15149">
        <v>5.2999999999999999E-2</v>
      </c>
    </row>
    <row r="15150" spans="1:5">
      <c r="A15150">
        <v>19820430</v>
      </c>
      <c r="B15150">
        <v>0.17</v>
      </c>
      <c r="C15150">
        <v>-0.02</v>
      </c>
      <c r="D15150">
        <v>-0.18</v>
      </c>
      <c r="E15150">
        <v>5.2999999999999999E-2</v>
      </c>
    </row>
    <row r="15151" spans="1:5">
      <c r="A15151">
        <v>19820503</v>
      </c>
      <c r="B15151">
        <v>0.27</v>
      </c>
      <c r="C15151">
        <v>-0.31</v>
      </c>
      <c r="D15151">
        <v>0.05</v>
      </c>
      <c r="E15151">
        <v>5.2999999999999999E-2</v>
      </c>
    </row>
    <row r="15152" spans="1:5">
      <c r="A15152">
        <v>19820504</v>
      </c>
      <c r="B15152">
        <v>0.59</v>
      </c>
      <c r="C15152">
        <v>-0.05</v>
      </c>
      <c r="D15152">
        <v>-0.2</v>
      </c>
      <c r="E15152">
        <v>5.2999999999999999E-2</v>
      </c>
    </row>
    <row r="15153" spans="1:5">
      <c r="A15153">
        <v>19820505</v>
      </c>
      <c r="B15153">
        <v>0.12</v>
      </c>
      <c r="C15153">
        <v>-0.24</v>
      </c>
      <c r="D15153">
        <v>0.12</v>
      </c>
      <c r="E15153">
        <v>5.2999999999999999E-2</v>
      </c>
    </row>
    <row r="15154" spans="1:5">
      <c r="A15154">
        <v>19820506</v>
      </c>
      <c r="B15154">
        <v>0.83</v>
      </c>
      <c r="C15154">
        <v>-0.13</v>
      </c>
      <c r="D15154">
        <v>-0.13</v>
      </c>
      <c r="E15154">
        <v>5.2999999999999999E-2</v>
      </c>
    </row>
    <row r="15155" spans="1:5">
      <c r="A15155">
        <v>19820507</v>
      </c>
      <c r="B15155">
        <v>0.69</v>
      </c>
      <c r="C15155">
        <v>-0.31</v>
      </c>
      <c r="D15155">
        <v>-0.18</v>
      </c>
      <c r="E15155">
        <v>5.2999999999999999E-2</v>
      </c>
    </row>
    <row r="15156" spans="1:5">
      <c r="A15156">
        <v>19820510</v>
      </c>
      <c r="B15156">
        <v>-0.75</v>
      </c>
      <c r="C15156">
        <v>0.36</v>
      </c>
      <c r="D15156">
        <v>0.1</v>
      </c>
      <c r="E15156">
        <v>5.2999999999999999E-2</v>
      </c>
    </row>
    <row r="15157" spans="1:5">
      <c r="A15157">
        <v>19820511</v>
      </c>
      <c r="B15157">
        <v>0.79</v>
      </c>
      <c r="C15157">
        <v>-0.32</v>
      </c>
      <c r="D15157">
        <v>-0.46</v>
      </c>
      <c r="E15157">
        <v>5.2999999999999999E-2</v>
      </c>
    </row>
    <row r="15158" spans="1:5">
      <c r="A15158">
        <v>19820512</v>
      </c>
      <c r="B15158">
        <v>-0.31</v>
      </c>
      <c r="C15158">
        <v>0.17</v>
      </c>
      <c r="D15158">
        <v>0.24</v>
      </c>
      <c r="E15158">
        <v>5.2999999999999999E-2</v>
      </c>
    </row>
    <row r="15159" spans="1:5">
      <c r="A15159">
        <v>19820513</v>
      </c>
      <c r="B15159">
        <v>-0.62</v>
      </c>
      <c r="C15159">
        <v>0.51</v>
      </c>
      <c r="D15159">
        <v>0.04</v>
      </c>
      <c r="E15159">
        <v>5.2999999999999999E-2</v>
      </c>
    </row>
    <row r="15160" spans="1:5">
      <c r="A15160">
        <v>19820514</v>
      </c>
      <c r="B15160">
        <v>-0.13</v>
      </c>
      <c r="C15160">
        <v>0.23</v>
      </c>
      <c r="D15160">
        <v>-0.06</v>
      </c>
      <c r="E15160">
        <v>5.2999999999999999E-2</v>
      </c>
    </row>
    <row r="15161" spans="1:5">
      <c r="A15161">
        <v>19820517</v>
      </c>
      <c r="B15161">
        <v>-1.07</v>
      </c>
      <c r="C15161">
        <v>0.32</v>
      </c>
      <c r="D15161">
        <v>0.45</v>
      </c>
      <c r="E15161">
        <v>5.2999999999999999E-2</v>
      </c>
    </row>
    <row r="15162" spans="1:5">
      <c r="A15162">
        <v>19820518</v>
      </c>
      <c r="B15162">
        <v>-0.82</v>
      </c>
      <c r="C15162">
        <v>0.01</v>
      </c>
      <c r="D15162">
        <v>0.32</v>
      </c>
      <c r="E15162">
        <v>5.2999999999999999E-2</v>
      </c>
    </row>
    <row r="15163" spans="1:5">
      <c r="A15163">
        <v>19820519</v>
      </c>
      <c r="B15163">
        <v>-0.76</v>
      </c>
      <c r="C15163">
        <v>0.15</v>
      </c>
      <c r="D15163">
        <v>0.4</v>
      </c>
      <c r="E15163">
        <v>5.2999999999999999E-2</v>
      </c>
    </row>
    <row r="15164" spans="1:5">
      <c r="A15164">
        <v>19820520</v>
      </c>
      <c r="B15164">
        <v>-0.44</v>
      </c>
      <c r="C15164">
        <v>-0.33</v>
      </c>
      <c r="D15164">
        <v>0.32</v>
      </c>
      <c r="E15164">
        <v>5.2999999999999999E-2</v>
      </c>
    </row>
    <row r="15165" spans="1:5">
      <c r="A15165">
        <v>19820521</v>
      </c>
      <c r="B15165">
        <v>0.16</v>
      </c>
      <c r="C15165">
        <v>-0.37</v>
      </c>
      <c r="D15165">
        <v>0.19</v>
      </c>
      <c r="E15165">
        <v>5.2999999999999999E-2</v>
      </c>
    </row>
    <row r="15166" spans="1:5">
      <c r="A15166">
        <v>19820524</v>
      </c>
      <c r="B15166">
        <v>-0.08</v>
      </c>
      <c r="C15166">
        <v>-0.38</v>
      </c>
      <c r="D15166">
        <v>-0.18</v>
      </c>
      <c r="E15166">
        <v>5.2999999999999999E-2</v>
      </c>
    </row>
    <row r="15167" spans="1:5">
      <c r="A15167">
        <v>19820525</v>
      </c>
      <c r="B15167">
        <v>-0.3</v>
      </c>
      <c r="C15167">
        <v>0.12</v>
      </c>
      <c r="D15167">
        <v>0.19</v>
      </c>
      <c r="E15167">
        <v>5.2999999999999999E-2</v>
      </c>
    </row>
    <row r="15168" spans="1:5">
      <c r="A15168">
        <v>19820526</v>
      </c>
      <c r="B15168">
        <v>-1.26</v>
      </c>
      <c r="C15168">
        <v>-0.02</v>
      </c>
      <c r="D15168">
        <v>0.6</v>
      </c>
      <c r="E15168">
        <v>5.2999999999999999E-2</v>
      </c>
    </row>
    <row r="15169" spans="1:5">
      <c r="A15169">
        <v>19820527</v>
      </c>
      <c r="B15169">
        <v>-0.47</v>
      </c>
      <c r="C15169">
        <v>-0.01</v>
      </c>
      <c r="D15169">
        <v>-0.01</v>
      </c>
      <c r="E15169">
        <v>5.2999999999999999E-2</v>
      </c>
    </row>
    <row r="15170" spans="1:5">
      <c r="A15170">
        <v>19820528</v>
      </c>
      <c r="B15170">
        <v>-0.38</v>
      </c>
      <c r="C15170">
        <v>0.77</v>
      </c>
      <c r="D15170">
        <v>0.01</v>
      </c>
      <c r="E15170">
        <v>5.2999999999999999E-2</v>
      </c>
    </row>
    <row r="15171" spans="1:5">
      <c r="A15171">
        <v>19820601</v>
      </c>
      <c r="B15171">
        <v>-0.39</v>
      </c>
      <c r="C15171">
        <v>-0.24</v>
      </c>
      <c r="D15171">
        <v>-0.16</v>
      </c>
      <c r="E15171">
        <v>4.2999999999999997E-2</v>
      </c>
    </row>
    <row r="15172" spans="1:5">
      <c r="A15172">
        <v>19820602</v>
      </c>
      <c r="B15172">
        <v>0.31</v>
      </c>
      <c r="C15172">
        <v>-0.02</v>
      </c>
      <c r="D15172">
        <v>-0.06</v>
      </c>
      <c r="E15172">
        <v>4.2999999999999997E-2</v>
      </c>
    </row>
    <row r="15173" spans="1:5">
      <c r="A15173">
        <v>19820603</v>
      </c>
      <c r="B15173">
        <v>-0.22</v>
      </c>
      <c r="C15173">
        <v>-0.01</v>
      </c>
      <c r="D15173">
        <v>0.36</v>
      </c>
      <c r="E15173">
        <v>4.2999999999999997E-2</v>
      </c>
    </row>
    <row r="15174" spans="1:5">
      <c r="A15174">
        <v>19820604</v>
      </c>
      <c r="B15174">
        <v>-1.52</v>
      </c>
      <c r="C15174">
        <v>0.39</v>
      </c>
      <c r="D15174">
        <v>0.81</v>
      </c>
      <c r="E15174">
        <v>4.2999999999999997E-2</v>
      </c>
    </row>
    <row r="15175" spans="1:5">
      <c r="A15175">
        <v>19820607</v>
      </c>
      <c r="B15175">
        <v>-0.14000000000000001</v>
      </c>
      <c r="C15175">
        <v>-0.48</v>
      </c>
      <c r="D15175">
        <v>0.05</v>
      </c>
      <c r="E15175">
        <v>4.2999999999999997E-2</v>
      </c>
    </row>
    <row r="15176" spans="1:5">
      <c r="A15176">
        <v>19820608</v>
      </c>
      <c r="B15176">
        <v>-0.44</v>
      </c>
      <c r="C15176">
        <v>-0.02</v>
      </c>
      <c r="D15176">
        <v>0.23</v>
      </c>
      <c r="E15176">
        <v>4.2999999999999997E-2</v>
      </c>
    </row>
    <row r="15177" spans="1:5">
      <c r="A15177">
        <v>19820609</v>
      </c>
      <c r="B15177">
        <v>-0.69</v>
      </c>
      <c r="C15177">
        <v>-0.25</v>
      </c>
      <c r="D15177">
        <v>0.25</v>
      </c>
      <c r="E15177">
        <v>4.2999999999999997E-2</v>
      </c>
    </row>
    <row r="15178" spans="1:5">
      <c r="A15178">
        <v>19820610</v>
      </c>
      <c r="B15178">
        <v>0.37</v>
      </c>
      <c r="C15178">
        <v>-0.16</v>
      </c>
      <c r="D15178">
        <v>-0.31</v>
      </c>
      <c r="E15178">
        <v>4.2999999999999997E-2</v>
      </c>
    </row>
    <row r="15179" spans="1:5">
      <c r="A15179">
        <v>19820611</v>
      </c>
      <c r="B15179">
        <v>1.52</v>
      </c>
      <c r="C15179">
        <v>-0.21</v>
      </c>
      <c r="D15179">
        <v>-0.43</v>
      </c>
      <c r="E15179">
        <v>4.2999999999999997E-2</v>
      </c>
    </row>
    <row r="15180" spans="1:5">
      <c r="A15180">
        <v>19820614</v>
      </c>
      <c r="B15180">
        <v>-1.1399999999999999</v>
      </c>
      <c r="C15180">
        <v>0.39</v>
      </c>
      <c r="D15180">
        <v>0.72</v>
      </c>
      <c r="E15180">
        <v>4.2999999999999997E-2</v>
      </c>
    </row>
    <row r="15181" spans="1:5">
      <c r="A15181">
        <v>19820615</v>
      </c>
      <c r="B15181">
        <v>-0.37</v>
      </c>
      <c r="C15181">
        <v>-0.09</v>
      </c>
      <c r="D15181">
        <v>0.26</v>
      </c>
      <c r="E15181">
        <v>4.2999999999999997E-2</v>
      </c>
    </row>
    <row r="15182" spans="1:5">
      <c r="A15182">
        <v>19820616</v>
      </c>
      <c r="B15182">
        <v>-0.56000000000000005</v>
      </c>
      <c r="C15182">
        <v>0.55000000000000004</v>
      </c>
      <c r="D15182">
        <v>0.3</v>
      </c>
      <c r="E15182">
        <v>4.2999999999999997E-2</v>
      </c>
    </row>
    <row r="15183" spans="1:5">
      <c r="A15183">
        <v>19820617</v>
      </c>
      <c r="B15183">
        <v>-1.05</v>
      </c>
      <c r="C15183">
        <v>0.13</v>
      </c>
      <c r="D15183">
        <v>0.71</v>
      </c>
      <c r="E15183">
        <v>4.2999999999999997E-2</v>
      </c>
    </row>
    <row r="15184" spans="1:5">
      <c r="A15184">
        <v>19820618</v>
      </c>
      <c r="B15184">
        <v>-0.55000000000000004</v>
      </c>
      <c r="C15184">
        <v>-0.14000000000000001</v>
      </c>
      <c r="D15184">
        <v>0.19</v>
      </c>
      <c r="E15184">
        <v>4.2999999999999997E-2</v>
      </c>
    </row>
    <row r="15185" spans="1:5">
      <c r="A15185">
        <v>19820621</v>
      </c>
      <c r="B15185">
        <v>-7.0000000000000007E-2</v>
      </c>
      <c r="C15185">
        <v>0.15</v>
      </c>
      <c r="D15185">
        <v>-0.17</v>
      </c>
      <c r="E15185">
        <v>4.2999999999999997E-2</v>
      </c>
    </row>
    <row r="15186" spans="1:5">
      <c r="A15186">
        <v>19820622</v>
      </c>
      <c r="B15186">
        <v>0.76</v>
      </c>
      <c r="C15186">
        <v>-0.41</v>
      </c>
      <c r="D15186">
        <v>-0.73</v>
      </c>
      <c r="E15186">
        <v>4.2999999999999997E-2</v>
      </c>
    </row>
    <row r="15187" spans="1:5">
      <c r="A15187">
        <v>19820623</v>
      </c>
      <c r="B15187">
        <v>1.52</v>
      </c>
      <c r="C15187">
        <v>-0.51</v>
      </c>
      <c r="D15187">
        <v>-1.19</v>
      </c>
      <c r="E15187">
        <v>4.2999999999999997E-2</v>
      </c>
    </row>
    <row r="15188" spans="1:5">
      <c r="A15188">
        <v>19820624</v>
      </c>
      <c r="B15188">
        <v>-0.19</v>
      </c>
      <c r="C15188">
        <v>0.43</v>
      </c>
      <c r="D15188">
        <v>0.21</v>
      </c>
      <c r="E15188">
        <v>4.2999999999999997E-2</v>
      </c>
    </row>
    <row r="15189" spans="1:5">
      <c r="A15189">
        <v>19820625</v>
      </c>
      <c r="B15189">
        <v>-0.57999999999999996</v>
      </c>
      <c r="C15189">
        <v>0.32</v>
      </c>
      <c r="D15189">
        <v>0.04</v>
      </c>
      <c r="E15189">
        <v>4.2999999999999997E-2</v>
      </c>
    </row>
    <row r="15190" spans="1:5">
      <c r="A15190">
        <v>19820628</v>
      </c>
      <c r="B15190">
        <v>0.74</v>
      </c>
      <c r="C15190">
        <v>-0.48</v>
      </c>
      <c r="D15190">
        <v>-0.61</v>
      </c>
      <c r="E15190">
        <v>4.2999999999999997E-2</v>
      </c>
    </row>
    <row r="15191" spans="1:5">
      <c r="A15191">
        <v>19820629</v>
      </c>
      <c r="B15191">
        <v>0.01</v>
      </c>
      <c r="C15191">
        <v>-0.28000000000000003</v>
      </c>
      <c r="D15191">
        <v>0.6</v>
      </c>
      <c r="E15191">
        <v>4.2999999999999997E-2</v>
      </c>
    </row>
    <row r="15192" spans="1:5">
      <c r="A15192">
        <v>19820630</v>
      </c>
      <c r="B15192">
        <v>-0.39</v>
      </c>
      <c r="C15192">
        <v>0.67</v>
      </c>
      <c r="D15192">
        <v>0.7</v>
      </c>
      <c r="E15192">
        <v>4.2999999999999997E-2</v>
      </c>
    </row>
    <row r="15193" spans="1:5">
      <c r="A15193">
        <v>19820701</v>
      </c>
      <c r="B15193">
        <v>-0.79</v>
      </c>
      <c r="C15193">
        <v>0.35</v>
      </c>
      <c r="D15193">
        <v>0.54</v>
      </c>
      <c r="E15193">
        <v>0.05</v>
      </c>
    </row>
    <row r="15194" spans="1:5">
      <c r="A15194">
        <v>19820702</v>
      </c>
      <c r="B15194">
        <v>-0.75</v>
      </c>
      <c r="C15194">
        <v>0.55000000000000004</v>
      </c>
      <c r="D15194">
        <v>0.45</v>
      </c>
      <c r="E15194">
        <v>0.05</v>
      </c>
    </row>
    <row r="15195" spans="1:5">
      <c r="A15195">
        <v>19820706</v>
      </c>
      <c r="B15195">
        <v>-0.43</v>
      </c>
      <c r="C15195">
        <v>0.03</v>
      </c>
      <c r="D15195">
        <v>0.16</v>
      </c>
      <c r="E15195">
        <v>0.05</v>
      </c>
    </row>
    <row r="15196" spans="1:5">
      <c r="A15196">
        <v>19820707</v>
      </c>
      <c r="B15196">
        <v>-0.21</v>
      </c>
      <c r="C15196">
        <v>-0.08</v>
      </c>
      <c r="D15196">
        <v>0.13</v>
      </c>
      <c r="E15196">
        <v>0.05</v>
      </c>
    </row>
    <row r="15197" spans="1:5">
      <c r="A15197">
        <v>19820708</v>
      </c>
      <c r="B15197">
        <v>0.03</v>
      </c>
      <c r="C15197">
        <v>-0.74</v>
      </c>
      <c r="D15197">
        <v>-0.12</v>
      </c>
      <c r="E15197">
        <v>0.05</v>
      </c>
    </row>
    <row r="15198" spans="1:5">
      <c r="A15198">
        <v>19820709</v>
      </c>
      <c r="B15198">
        <v>1.08</v>
      </c>
      <c r="C15198">
        <v>-0.14000000000000001</v>
      </c>
      <c r="D15198">
        <v>-0.38</v>
      </c>
      <c r="E15198">
        <v>0.05</v>
      </c>
    </row>
    <row r="15199" spans="1:5">
      <c r="A15199">
        <v>19820712</v>
      </c>
      <c r="B15199">
        <v>0.67</v>
      </c>
      <c r="C15199">
        <v>-0.09</v>
      </c>
      <c r="D15199">
        <v>0.15</v>
      </c>
      <c r="E15199">
        <v>0.05</v>
      </c>
    </row>
    <row r="15200" spans="1:5">
      <c r="A15200">
        <v>19820713</v>
      </c>
      <c r="B15200">
        <v>-0.12</v>
      </c>
      <c r="C15200">
        <v>0.21</v>
      </c>
      <c r="D15200">
        <v>-0.31</v>
      </c>
      <c r="E15200">
        <v>0.05</v>
      </c>
    </row>
    <row r="15201" spans="1:5">
      <c r="A15201">
        <v>19820714</v>
      </c>
      <c r="B15201">
        <v>0.6</v>
      </c>
      <c r="C15201">
        <v>-0.76</v>
      </c>
      <c r="D15201">
        <v>-0.59</v>
      </c>
      <c r="E15201">
        <v>0.05</v>
      </c>
    </row>
    <row r="15202" spans="1:5">
      <c r="A15202">
        <v>19820715</v>
      </c>
      <c r="B15202">
        <v>0.04</v>
      </c>
      <c r="C15202">
        <v>0.15</v>
      </c>
      <c r="D15202">
        <v>-0.14000000000000001</v>
      </c>
      <c r="E15202">
        <v>0.05</v>
      </c>
    </row>
    <row r="15203" spans="1:5">
      <c r="A15203">
        <v>19820716</v>
      </c>
      <c r="B15203">
        <v>0.43</v>
      </c>
      <c r="C15203">
        <v>-0.32</v>
      </c>
      <c r="D15203">
        <v>-0.49</v>
      </c>
      <c r="E15203">
        <v>0.05</v>
      </c>
    </row>
    <row r="15204" spans="1:5">
      <c r="A15204">
        <v>19820719</v>
      </c>
      <c r="B15204">
        <v>-0.25</v>
      </c>
      <c r="C15204">
        <v>0.28999999999999998</v>
      </c>
      <c r="D15204">
        <v>0.24</v>
      </c>
      <c r="E15204">
        <v>0.05</v>
      </c>
    </row>
    <row r="15205" spans="1:5">
      <c r="A15205">
        <v>19820720</v>
      </c>
      <c r="B15205">
        <v>0.53</v>
      </c>
      <c r="C15205">
        <v>-0.25</v>
      </c>
      <c r="D15205">
        <v>-0.06</v>
      </c>
      <c r="E15205">
        <v>0.05</v>
      </c>
    </row>
    <row r="15206" spans="1:5">
      <c r="A15206">
        <v>19820721</v>
      </c>
      <c r="B15206">
        <v>0</v>
      </c>
      <c r="C15206">
        <v>0.35</v>
      </c>
      <c r="D15206">
        <v>-0.22</v>
      </c>
      <c r="E15206">
        <v>0.05</v>
      </c>
    </row>
    <row r="15207" spans="1:5">
      <c r="A15207">
        <v>19820722</v>
      </c>
      <c r="B15207">
        <v>0.03</v>
      </c>
      <c r="C15207">
        <v>0.26</v>
      </c>
      <c r="D15207">
        <v>-0.02</v>
      </c>
      <c r="E15207">
        <v>0.05</v>
      </c>
    </row>
    <row r="15208" spans="1:5">
      <c r="A15208">
        <v>19820723</v>
      </c>
      <c r="B15208">
        <v>-0.33</v>
      </c>
      <c r="C15208">
        <v>0.38</v>
      </c>
      <c r="D15208">
        <v>0.17</v>
      </c>
      <c r="E15208">
        <v>0.05</v>
      </c>
    </row>
    <row r="15209" spans="1:5">
      <c r="A15209">
        <v>19820726</v>
      </c>
      <c r="B15209">
        <v>-0.7</v>
      </c>
      <c r="C15209">
        <v>0.23</v>
      </c>
      <c r="D15209">
        <v>0.03</v>
      </c>
      <c r="E15209">
        <v>0.05</v>
      </c>
    </row>
    <row r="15210" spans="1:5">
      <c r="A15210">
        <v>19820727</v>
      </c>
      <c r="B15210">
        <v>-0.8</v>
      </c>
      <c r="C15210">
        <v>0.48</v>
      </c>
      <c r="D15210">
        <v>7.0000000000000007E-2</v>
      </c>
      <c r="E15210">
        <v>0.05</v>
      </c>
    </row>
    <row r="15211" spans="1:5">
      <c r="A15211">
        <v>19820728</v>
      </c>
      <c r="B15211">
        <v>-1.55</v>
      </c>
      <c r="C15211">
        <v>0.14000000000000001</v>
      </c>
      <c r="D15211">
        <v>0.61</v>
      </c>
      <c r="E15211">
        <v>0.05</v>
      </c>
    </row>
    <row r="15212" spans="1:5">
      <c r="A15212">
        <v>19820729</v>
      </c>
      <c r="B15212">
        <v>-0.16</v>
      </c>
      <c r="C15212">
        <v>-0.48</v>
      </c>
      <c r="D15212">
        <v>-0.24</v>
      </c>
      <c r="E15212">
        <v>0.05</v>
      </c>
    </row>
    <row r="15213" spans="1:5">
      <c r="A15213">
        <v>19820730</v>
      </c>
      <c r="B15213">
        <v>-0.45</v>
      </c>
      <c r="C15213">
        <v>0.35</v>
      </c>
      <c r="D15213">
        <v>0.15</v>
      </c>
      <c r="E15213">
        <v>0.05</v>
      </c>
    </row>
    <row r="15214" spans="1:5">
      <c r="A15214">
        <v>19820802</v>
      </c>
      <c r="B15214">
        <v>1.56</v>
      </c>
      <c r="C15214">
        <v>-0.99</v>
      </c>
      <c r="D15214">
        <v>-0.01</v>
      </c>
      <c r="E15214">
        <v>3.5000000000000003E-2</v>
      </c>
    </row>
    <row r="15215" spans="1:5">
      <c r="A15215">
        <v>19820803</v>
      </c>
      <c r="B15215">
        <v>-0.83</v>
      </c>
      <c r="C15215">
        <v>0.69</v>
      </c>
      <c r="D15215">
        <v>0.46</v>
      </c>
      <c r="E15215">
        <v>3.5000000000000003E-2</v>
      </c>
    </row>
    <row r="15216" spans="1:5">
      <c r="A15216">
        <v>19820804</v>
      </c>
      <c r="B15216">
        <v>-1.46</v>
      </c>
      <c r="C15216">
        <v>0.54</v>
      </c>
      <c r="D15216">
        <v>0.86</v>
      </c>
      <c r="E15216">
        <v>3.5000000000000003E-2</v>
      </c>
    </row>
    <row r="15217" spans="1:5">
      <c r="A15217">
        <v>19820805</v>
      </c>
      <c r="B15217">
        <v>-0.81</v>
      </c>
      <c r="C15217">
        <v>-0.05</v>
      </c>
      <c r="D15217">
        <v>0.64</v>
      </c>
      <c r="E15217">
        <v>3.5000000000000003E-2</v>
      </c>
    </row>
    <row r="15218" spans="1:5">
      <c r="A15218">
        <v>19820806</v>
      </c>
      <c r="B15218">
        <v>-1.2</v>
      </c>
      <c r="C15218">
        <v>0.37</v>
      </c>
      <c r="D15218">
        <v>0.91</v>
      </c>
      <c r="E15218">
        <v>3.5000000000000003E-2</v>
      </c>
    </row>
    <row r="15219" spans="1:5">
      <c r="A15219">
        <v>19820809</v>
      </c>
      <c r="B15219">
        <v>-0.79</v>
      </c>
      <c r="C15219">
        <v>-0.9</v>
      </c>
      <c r="D15219">
        <v>0.44</v>
      </c>
      <c r="E15219">
        <v>3.5000000000000003E-2</v>
      </c>
    </row>
    <row r="15220" spans="1:5">
      <c r="A15220">
        <v>19820810</v>
      </c>
      <c r="B15220">
        <v>-0.17</v>
      </c>
      <c r="C15220">
        <v>0</v>
      </c>
      <c r="D15220">
        <v>0.21</v>
      </c>
      <c r="E15220">
        <v>3.5000000000000003E-2</v>
      </c>
    </row>
    <row r="15221" spans="1:5">
      <c r="A15221">
        <v>19820811</v>
      </c>
      <c r="B15221">
        <v>-0.33</v>
      </c>
      <c r="C15221">
        <v>-0.19</v>
      </c>
      <c r="D15221">
        <v>0.63</v>
      </c>
      <c r="E15221">
        <v>3.5000000000000003E-2</v>
      </c>
    </row>
    <row r="15222" spans="1:5">
      <c r="A15222">
        <v>19820812</v>
      </c>
      <c r="B15222">
        <v>-0.3</v>
      </c>
      <c r="C15222">
        <v>-0.25</v>
      </c>
      <c r="D15222">
        <v>0.64</v>
      </c>
      <c r="E15222">
        <v>3.5000000000000003E-2</v>
      </c>
    </row>
    <row r="15223" spans="1:5">
      <c r="A15223">
        <v>19820813</v>
      </c>
      <c r="B15223">
        <v>1.0900000000000001</v>
      </c>
      <c r="C15223">
        <v>-1.36</v>
      </c>
      <c r="D15223">
        <v>0.75</v>
      </c>
      <c r="E15223">
        <v>3.5000000000000003E-2</v>
      </c>
    </row>
    <row r="15224" spans="1:5">
      <c r="A15224">
        <v>19820816</v>
      </c>
      <c r="B15224">
        <v>0.41</v>
      </c>
      <c r="C15224">
        <v>0.3</v>
      </c>
      <c r="D15224">
        <v>0.48</v>
      </c>
      <c r="E15224">
        <v>3.5000000000000003E-2</v>
      </c>
    </row>
    <row r="15225" spans="1:5">
      <c r="A15225">
        <v>19820817</v>
      </c>
      <c r="B15225">
        <v>4.09</v>
      </c>
      <c r="C15225">
        <v>-2.41</v>
      </c>
      <c r="D15225">
        <v>0.15</v>
      </c>
      <c r="E15225">
        <v>3.5000000000000003E-2</v>
      </c>
    </row>
    <row r="15226" spans="1:5">
      <c r="A15226">
        <v>19820818</v>
      </c>
      <c r="B15226">
        <v>0.12</v>
      </c>
      <c r="C15226">
        <v>1.55</v>
      </c>
      <c r="D15226">
        <v>-0.4</v>
      </c>
      <c r="E15226">
        <v>3.5000000000000003E-2</v>
      </c>
    </row>
    <row r="15227" spans="1:5">
      <c r="A15227">
        <v>19820819</v>
      </c>
      <c r="B15227">
        <v>0.21</v>
      </c>
      <c r="C15227">
        <v>-0.46</v>
      </c>
      <c r="D15227">
        <v>0.16</v>
      </c>
      <c r="E15227">
        <v>3.5000000000000003E-2</v>
      </c>
    </row>
    <row r="15228" spans="1:5">
      <c r="A15228">
        <v>19820820</v>
      </c>
      <c r="B15228">
        <v>3.08</v>
      </c>
      <c r="C15228">
        <v>-1.7</v>
      </c>
      <c r="D15228">
        <v>-0.44</v>
      </c>
      <c r="E15228">
        <v>3.5000000000000003E-2</v>
      </c>
    </row>
    <row r="15229" spans="1:5">
      <c r="A15229">
        <v>19820823</v>
      </c>
      <c r="B15229">
        <v>2.59</v>
      </c>
      <c r="C15229">
        <v>-1.01</v>
      </c>
      <c r="D15229">
        <v>-0.68</v>
      </c>
      <c r="E15229">
        <v>3.5000000000000003E-2</v>
      </c>
    </row>
    <row r="15230" spans="1:5">
      <c r="A15230">
        <v>19820824</v>
      </c>
      <c r="B15230">
        <v>-0.25</v>
      </c>
      <c r="C15230">
        <v>1.25</v>
      </c>
      <c r="D15230">
        <v>-0.62</v>
      </c>
      <c r="E15230">
        <v>3.5000000000000003E-2</v>
      </c>
    </row>
    <row r="15231" spans="1:5">
      <c r="A15231">
        <v>19820825</v>
      </c>
      <c r="B15231">
        <v>2</v>
      </c>
      <c r="C15231">
        <v>-0.26</v>
      </c>
      <c r="D15231">
        <v>-0.94</v>
      </c>
      <c r="E15231">
        <v>3.5000000000000003E-2</v>
      </c>
    </row>
    <row r="15232" spans="1:5">
      <c r="A15232">
        <v>19820826</v>
      </c>
      <c r="B15232">
        <v>1.07</v>
      </c>
      <c r="C15232">
        <v>0.7</v>
      </c>
      <c r="D15232">
        <v>-1.1299999999999999</v>
      </c>
      <c r="E15232">
        <v>3.5000000000000003E-2</v>
      </c>
    </row>
    <row r="15233" spans="1:5">
      <c r="A15233">
        <v>19820827</v>
      </c>
      <c r="B15233">
        <v>-1.07</v>
      </c>
      <c r="C15233">
        <v>0.96</v>
      </c>
      <c r="D15233">
        <v>-0.46</v>
      </c>
      <c r="E15233">
        <v>3.5000000000000003E-2</v>
      </c>
    </row>
    <row r="15234" spans="1:5">
      <c r="A15234">
        <v>19820830</v>
      </c>
      <c r="B15234">
        <v>0.36</v>
      </c>
      <c r="C15234">
        <v>-0.33</v>
      </c>
      <c r="D15234">
        <v>-0.41</v>
      </c>
      <c r="E15234">
        <v>3.5000000000000003E-2</v>
      </c>
    </row>
    <row r="15235" spans="1:5">
      <c r="A15235">
        <v>19820831</v>
      </c>
      <c r="B15235">
        <v>1.43</v>
      </c>
      <c r="C15235">
        <v>-0.41</v>
      </c>
      <c r="D15235">
        <v>-0.24</v>
      </c>
      <c r="E15235">
        <v>3.5000000000000003E-2</v>
      </c>
    </row>
    <row r="15236" spans="1:5">
      <c r="A15236">
        <v>19820901</v>
      </c>
      <c r="B15236">
        <v>-0.88</v>
      </c>
      <c r="C15236">
        <v>0.6</v>
      </c>
      <c r="D15236">
        <v>0.53</v>
      </c>
      <c r="E15236">
        <v>2.4E-2</v>
      </c>
    </row>
    <row r="15237" spans="1:5">
      <c r="A15237">
        <v>19820902</v>
      </c>
      <c r="B15237">
        <v>1.56</v>
      </c>
      <c r="C15237">
        <v>-0.35</v>
      </c>
      <c r="D15237">
        <v>-0.7</v>
      </c>
      <c r="E15237">
        <v>2.4E-2</v>
      </c>
    </row>
    <row r="15238" spans="1:5">
      <c r="A15238">
        <v>19820903</v>
      </c>
      <c r="B15238">
        <v>1.8</v>
      </c>
      <c r="C15238">
        <v>-0.94</v>
      </c>
      <c r="D15238">
        <v>-0.6</v>
      </c>
      <c r="E15238">
        <v>2.4E-2</v>
      </c>
    </row>
    <row r="15239" spans="1:5">
      <c r="A15239">
        <v>19820907</v>
      </c>
      <c r="B15239">
        <v>-0.96</v>
      </c>
      <c r="C15239">
        <v>0.69</v>
      </c>
      <c r="D15239">
        <v>0.38</v>
      </c>
      <c r="E15239">
        <v>2.4E-2</v>
      </c>
    </row>
    <row r="15240" spans="1:5">
      <c r="A15240">
        <v>19820908</v>
      </c>
      <c r="B15240">
        <v>0.67</v>
      </c>
      <c r="C15240">
        <v>0.01</v>
      </c>
      <c r="D15240">
        <v>-0.36</v>
      </c>
      <c r="E15240">
        <v>2.4E-2</v>
      </c>
    </row>
    <row r="15241" spans="1:5">
      <c r="A15241">
        <v>19820909</v>
      </c>
      <c r="B15241">
        <v>0.01</v>
      </c>
      <c r="C15241">
        <v>0.64</v>
      </c>
      <c r="D15241">
        <v>0.03</v>
      </c>
      <c r="E15241">
        <v>2.4E-2</v>
      </c>
    </row>
    <row r="15242" spans="1:5">
      <c r="A15242">
        <v>19820910</v>
      </c>
      <c r="B15242">
        <v>-0.73</v>
      </c>
      <c r="C15242">
        <v>0.48</v>
      </c>
      <c r="D15242">
        <v>0.28999999999999998</v>
      </c>
      <c r="E15242">
        <v>2.4E-2</v>
      </c>
    </row>
    <row r="15243" spans="1:5">
      <c r="A15243">
        <v>19820913</v>
      </c>
      <c r="B15243">
        <v>0.81</v>
      </c>
      <c r="C15243">
        <v>-0.77</v>
      </c>
      <c r="D15243">
        <v>-0.23</v>
      </c>
      <c r="E15243">
        <v>2.4E-2</v>
      </c>
    </row>
    <row r="15244" spans="1:5">
      <c r="A15244">
        <v>19820914</v>
      </c>
      <c r="B15244">
        <v>0.81</v>
      </c>
      <c r="C15244">
        <v>0</v>
      </c>
      <c r="D15244">
        <v>-0.28000000000000003</v>
      </c>
      <c r="E15244">
        <v>2.4E-2</v>
      </c>
    </row>
    <row r="15245" spans="1:5">
      <c r="A15245">
        <v>19820915</v>
      </c>
      <c r="B15245">
        <v>0.8</v>
      </c>
      <c r="C15245">
        <v>-0.21</v>
      </c>
      <c r="D15245">
        <v>-0.23</v>
      </c>
      <c r="E15245">
        <v>2.4E-2</v>
      </c>
    </row>
    <row r="15246" spans="1:5">
      <c r="A15246">
        <v>19820916</v>
      </c>
      <c r="B15246">
        <v>-0.15</v>
      </c>
      <c r="C15246">
        <v>0.56000000000000005</v>
      </c>
      <c r="D15246">
        <v>-0.21</v>
      </c>
      <c r="E15246">
        <v>2.4E-2</v>
      </c>
    </row>
    <row r="15247" spans="1:5">
      <c r="A15247">
        <v>19820917</v>
      </c>
      <c r="B15247">
        <v>-0.93</v>
      </c>
      <c r="C15247">
        <v>0.62</v>
      </c>
      <c r="D15247">
        <v>0.12</v>
      </c>
      <c r="E15247">
        <v>2.4E-2</v>
      </c>
    </row>
    <row r="15248" spans="1:5">
      <c r="A15248">
        <v>19820920</v>
      </c>
      <c r="B15248">
        <v>-0.11</v>
      </c>
      <c r="C15248">
        <v>-0.3</v>
      </c>
      <c r="D15248">
        <v>0.13</v>
      </c>
      <c r="E15248">
        <v>2.4E-2</v>
      </c>
    </row>
    <row r="15249" spans="1:5">
      <c r="A15249">
        <v>19820921</v>
      </c>
      <c r="B15249">
        <v>1.68</v>
      </c>
      <c r="C15249">
        <v>-0.74</v>
      </c>
      <c r="D15249">
        <v>-0.35</v>
      </c>
      <c r="E15249">
        <v>2.4E-2</v>
      </c>
    </row>
    <row r="15250" spans="1:5">
      <c r="A15250">
        <v>19820922</v>
      </c>
      <c r="B15250">
        <v>-0.46</v>
      </c>
      <c r="C15250">
        <v>0.72</v>
      </c>
      <c r="D15250">
        <v>0.47</v>
      </c>
      <c r="E15250">
        <v>2.4E-2</v>
      </c>
    </row>
    <row r="15251" spans="1:5">
      <c r="A15251">
        <v>19820923</v>
      </c>
      <c r="B15251">
        <v>-0.19</v>
      </c>
      <c r="C15251">
        <v>-0.08</v>
      </c>
      <c r="D15251">
        <v>-0.02</v>
      </c>
      <c r="E15251">
        <v>2.4E-2</v>
      </c>
    </row>
    <row r="15252" spans="1:5">
      <c r="A15252">
        <v>19820924</v>
      </c>
      <c r="B15252">
        <v>-0.28000000000000003</v>
      </c>
      <c r="C15252">
        <v>0.52</v>
      </c>
      <c r="D15252">
        <v>-0.19</v>
      </c>
      <c r="E15252">
        <v>2.4E-2</v>
      </c>
    </row>
    <row r="15253" spans="1:5">
      <c r="A15253">
        <v>19820927</v>
      </c>
      <c r="B15253">
        <v>0.18</v>
      </c>
      <c r="C15253">
        <v>-0.23</v>
      </c>
      <c r="D15253">
        <v>0.09</v>
      </c>
      <c r="E15253">
        <v>2.4E-2</v>
      </c>
    </row>
    <row r="15254" spans="1:5">
      <c r="A15254">
        <v>19820928</v>
      </c>
      <c r="B15254">
        <v>-0.2</v>
      </c>
      <c r="C15254">
        <v>0.43</v>
      </c>
      <c r="D15254">
        <v>0.15</v>
      </c>
      <c r="E15254">
        <v>2.4E-2</v>
      </c>
    </row>
    <row r="15255" spans="1:5">
      <c r="A15255">
        <v>19820929</v>
      </c>
      <c r="B15255">
        <v>-1.23</v>
      </c>
      <c r="C15255">
        <v>0.51</v>
      </c>
      <c r="D15255">
        <v>0.65</v>
      </c>
      <c r="E15255">
        <v>2.4E-2</v>
      </c>
    </row>
    <row r="15256" spans="1:5">
      <c r="A15256">
        <v>19820930</v>
      </c>
      <c r="B15256">
        <v>-0.85</v>
      </c>
      <c r="C15256">
        <v>0.56000000000000005</v>
      </c>
      <c r="D15256">
        <v>0.52</v>
      </c>
      <c r="E15256">
        <v>2.4E-2</v>
      </c>
    </row>
    <row r="15257" spans="1:5">
      <c r="A15257">
        <v>19821001</v>
      </c>
      <c r="B15257">
        <v>1.1000000000000001</v>
      </c>
      <c r="C15257">
        <v>-0.66</v>
      </c>
      <c r="D15257">
        <v>0.01</v>
      </c>
      <c r="E15257">
        <v>2.8000000000000001E-2</v>
      </c>
    </row>
    <row r="15258" spans="1:5">
      <c r="A15258">
        <v>19821004</v>
      </c>
      <c r="B15258">
        <v>-0.28999999999999998</v>
      </c>
      <c r="C15258">
        <v>0.02</v>
      </c>
      <c r="D15258">
        <v>-0.02</v>
      </c>
      <c r="E15258">
        <v>2.8000000000000001E-2</v>
      </c>
    </row>
    <row r="15259" spans="1:5">
      <c r="A15259">
        <v>19821005</v>
      </c>
      <c r="B15259">
        <v>0.42</v>
      </c>
      <c r="C15259">
        <v>0.1</v>
      </c>
      <c r="D15259">
        <v>-0.23</v>
      </c>
      <c r="E15259">
        <v>2.8000000000000001E-2</v>
      </c>
    </row>
    <row r="15260" spans="1:5">
      <c r="A15260">
        <v>19821006</v>
      </c>
      <c r="B15260">
        <v>2.92</v>
      </c>
      <c r="C15260">
        <v>-1.35</v>
      </c>
      <c r="D15260">
        <v>-0.97</v>
      </c>
      <c r="E15260">
        <v>2.8000000000000001E-2</v>
      </c>
    </row>
    <row r="15261" spans="1:5">
      <c r="A15261">
        <v>19821007</v>
      </c>
      <c r="B15261">
        <v>2.0499999999999998</v>
      </c>
      <c r="C15261">
        <v>-0.46</v>
      </c>
      <c r="D15261">
        <v>-0.38</v>
      </c>
      <c r="E15261">
        <v>2.8000000000000001E-2</v>
      </c>
    </row>
    <row r="15262" spans="1:5">
      <c r="A15262">
        <v>19821008</v>
      </c>
      <c r="B15262">
        <v>1.74</v>
      </c>
      <c r="C15262">
        <v>-0.49</v>
      </c>
      <c r="D15262">
        <v>0.27</v>
      </c>
      <c r="E15262">
        <v>2.8000000000000001E-2</v>
      </c>
    </row>
    <row r="15263" spans="1:5">
      <c r="A15263">
        <v>19821011</v>
      </c>
      <c r="B15263">
        <v>2.2400000000000002</v>
      </c>
      <c r="C15263">
        <v>-0.53</v>
      </c>
      <c r="D15263">
        <v>0.11</v>
      </c>
      <c r="E15263">
        <v>2.8000000000000001E-2</v>
      </c>
    </row>
    <row r="15264" spans="1:5">
      <c r="A15264">
        <v>19821012</v>
      </c>
      <c r="B15264">
        <v>-0.1</v>
      </c>
      <c r="C15264">
        <v>0.25</v>
      </c>
      <c r="D15264">
        <v>-0.13</v>
      </c>
      <c r="E15264">
        <v>2.8000000000000001E-2</v>
      </c>
    </row>
    <row r="15265" spans="1:5">
      <c r="A15265">
        <v>19821013</v>
      </c>
      <c r="B15265">
        <v>1.8</v>
      </c>
      <c r="C15265">
        <v>0.23</v>
      </c>
      <c r="D15265">
        <v>-1.0900000000000001</v>
      </c>
      <c r="E15265">
        <v>2.8000000000000001E-2</v>
      </c>
    </row>
    <row r="15266" spans="1:5">
      <c r="A15266">
        <v>19821014</v>
      </c>
      <c r="B15266">
        <v>-1.28</v>
      </c>
      <c r="C15266">
        <v>1.41</v>
      </c>
      <c r="D15266">
        <v>0.23</v>
      </c>
      <c r="E15266">
        <v>2.8000000000000001E-2</v>
      </c>
    </row>
    <row r="15267" spans="1:5">
      <c r="A15267">
        <v>19821015</v>
      </c>
      <c r="B15267">
        <v>-0.6</v>
      </c>
      <c r="C15267">
        <v>0.66</v>
      </c>
      <c r="D15267">
        <v>0.1</v>
      </c>
      <c r="E15267">
        <v>2.8000000000000001E-2</v>
      </c>
    </row>
    <row r="15268" spans="1:5">
      <c r="A15268">
        <v>19821018</v>
      </c>
      <c r="B15268">
        <v>2.0299999999999998</v>
      </c>
      <c r="C15268">
        <v>-0.87</v>
      </c>
      <c r="D15268">
        <v>-0.65</v>
      </c>
      <c r="E15268">
        <v>2.8000000000000001E-2</v>
      </c>
    </row>
    <row r="15269" spans="1:5">
      <c r="A15269">
        <v>19821019</v>
      </c>
      <c r="B15269">
        <v>-0.01</v>
      </c>
      <c r="C15269">
        <v>0.21</v>
      </c>
      <c r="D15269">
        <v>0.3</v>
      </c>
      <c r="E15269">
        <v>2.8000000000000001E-2</v>
      </c>
    </row>
    <row r="15270" spans="1:5">
      <c r="A15270">
        <v>19821020</v>
      </c>
      <c r="B15270">
        <v>1.87</v>
      </c>
      <c r="C15270">
        <v>-0.56000000000000005</v>
      </c>
      <c r="D15270">
        <v>-0.55000000000000004</v>
      </c>
      <c r="E15270">
        <v>2.8000000000000001E-2</v>
      </c>
    </row>
    <row r="15271" spans="1:5">
      <c r="A15271">
        <v>19821021</v>
      </c>
      <c r="B15271">
        <v>0</v>
      </c>
      <c r="C15271">
        <v>0.72</v>
      </c>
      <c r="D15271">
        <v>-0.77</v>
      </c>
      <c r="E15271">
        <v>2.8000000000000001E-2</v>
      </c>
    </row>
    <row r="15272" spans="1:5">
      <c r="A15272">
        <v>19821022</v>
      </c>
      <c r="B15272">
        <v>0.04</v>
      </c>
      <c r="C15272">
        <v>1.19</v>
      </c>
      <c r="D15272">
        <v>-0.18</v>
      </c>
      <c r="E15272">
        <v>2.8000000000000001E-2</v>
      </c>
    </row>
    <row r="15273" spans="1:5">
      <c r="A15273">
        <v>19821025</v>
      </c>
      <c r="B15273">
        <v>-3.62</v>
      </c>
      <c r="C15273">
        <v>1.47</v>
      </c>
      <c r="D15273">
        <v>0.56000000000000005</v>
      </c>
      <c r="E15273">
        <v>2.8000000000000001E-2</v>
      </c>
    </row>
    <row r="15274" spans="1:5">
      <c r="A15274">
        <v>19821026</v>
      </c>
      <c r="B15274">
        <v>0.55000000000000004</v>
      </c>
      <c r="C15274">
        <v>-1.39</v>
      </c>
      <c r="D15274">
        <v>-0.11</v>
      </c>
      <c r="E15274">
        <v>2.8000000000000001E-2</v>
      </c>
    </row>
    <row r="15275" spans="1:5">
      <c r="A15275">
        <v>19821027</v>
      </c>
      <c r="B15275">
        <v>0.77</v>
      </c>
      <c r="C15275">
        <v>0.83</v>
      </c>
      <c r="D15275">
        <v>-0.3</v>
      </c>
      <c r="E15275">
        <v>2.8000000000000001E-2</v>
      </c>
    </row>
    <row r="15276" spans="1:5">
      <c r="A15276">
        <v>19821028</v>
      </c>
      <c r="B15276">
        <v>-1.02</v>
      </c>
      <c r="C15276">
        <v>1.1499999999999999</v>
      </c>
      <c r="D15276">
        <v>0.3</v>
      </c>
      <c r="E15276">
        <v>2.8000000000000001E-2</v>
      </c>
    </row>
    <row r="15277" spans="1:5">
      <c r="A15277">
        <v>19821029</v>
      </c>
      <c r="B15277">
        <v>0.26</v>
      </c>
      <c r="C15277">
        <v>0.08</v>
      </c>
      <c r="D15277">
        <v>0.2</v>
      </c>
      <c r="E15277">
        <v>2.8000000000000001E-2</v>
      </c>
    </row>
    <row r="15278" spans="1:5">
      <c r="A15278">
        <v>19821101</v>
      </c>
      <c r="B15278">
        <v>1.1499999999999999</v>
      </c>
      <c r="C15278">
        <v>-0.51</v>
      </c>
      <c r="D15278">
        <v>-0.32</v>
      </c>
      <c r="E15278">
        <v>0.03</v>
      </c>
    </row>
    <row r="15279" spans="1:5">
      <c r="A15279">
        <v>19821102</v>
      </c>
      <c r="B15279">
        <v>1.53</v>
      </c>
      <c r="C15279">
        <v>0.12</v>
      </c>
      <c r="D15279">
        <v>-0.03</v>
      </c>
      <c r="E15279">
        <v>0.03</v>
      </c>
    </row>
    <row r="15280" spans="1:5">
      <c r="A15280">
        <v>19821103</v>
      </c>
      <c r="B15280">
        <v>3.56</v>
      </c>
      <c r="C15280">
        <v>-1.1499999999999999</v>
      </c>
      <c r="D15280">
        <v>-0.55000000000000004</v>
      </c>
      <c r="E15280">
        <v>0.03</v>
      </c>
    </row>
    <row r="15281" spans="1:5">
      <c r="A15281">
        <v>19821104</v>
      </c>
      <c r="B15281">
        <v>-0.36</v>
      </c>
      <c r="C15281">
        <v>1.04</v>
      </c>
      <c r="D15281">
        <v>-0.06</v>
      </c>
      <c r="E15281">
        <v>0.03</v>
      </c>
    </row>
    <row r="15282" spans="1:5">
      <c r="A15282">
        <v>19821105</v>
      </c>
      <c r="B15282">
        <v>0.48</v>
      </c>
      <c r="C15282">
        <v>0.53</v>
      </c>
      <c r="D15282">
        <v>-0.04</v>
      </c>
      <c r="E15282">
        <v>0.03</v>
      </c>
    </row>
    <row r="15283" spans="1:5">
      <c r="A15283">
        <v>19821108</v>
      </c>
      <c r="B15283">
        <v>-0.96</v>
      </c>
      <c r="C15283">
        <v>1.04</v>
      </c>
      <c r="D15283">
        <v>-0.04</v>
      </c>
      <c r="E15283">
        <v>0.03</v>
      </c>
    </row>
    <row r="15284" spans="1:5">
      <c r="A15284">
        <v>19821109</v>
      </c>
      <c r="B15284">
        <v>1.64</v>
      </c>
      <c r="C15284">
        <v>7.0000000000000007E-2</v>
      </c>
      <c r="D15284">
        <v>-0.47</v>
      </c>
      <c r="E15284">
        <v>0.03</v>
      </c>
    </row>
    <row r="15285" spans="1:5">
      <c r="A15285">
        <v>19821110</v>
      </c>
      <c r="B15285">
        <v>-1.05</v>
      </c>
      <c r="C15285">
        <v>1.06</v>
      </c>
      <c r="D15285">
        <v>-0.04</v>
      </c>
      <c r="E15285">
        <v>0.03</v>
      </c>
    </row>
    <row r="15286" spans="1:5">
      <c r="A15286">
        <v>19821111</v>
      </c>
      <c r="B15286">
        <v>0.44</v>
      </c>
      <c r="C15286">
        <v>-0.02</v>
      </c>
      <c r="D15286">
        <v>-0.26</v>
      </c>
      <c r="E15286">
        <v>0.03</v>
      </c>
    </row>
    <row r="15287" spans="1:5">
      <c r="A15287">
        <v>19821112</v>
      </c>
      <c r="B15287">
        <v>-0.98</v>
      </c>
      <c r="C15287">
        <v>1.5</v>
      </c>
      <c r="D15287">
        <v>0.39</v>
      </c>
      <c r="E15287">
        <v>0.03</v>
      </c>
    </row>
    <row r="15288" spans="1:5">
      <c r="A15288">
        <v>19821115</v>
      </c>
      <c r="B15288">
        <v>-1.75</v>
      </c>
      <c r="C15288">
        <v>0.37</v>
      </c>
      <c r="D15288">
        <v>0.83</v>
      </c>
      <c r="E15288">
        <v>0.03</v>
      </c>
    </row>
    <row r="15289" spans="1:5">
      <c r="A15289">
        <v>19821116</v>
      </c>
      <c r="B15289">
        <v>-1.38</v>
      </c>
      <c r="C15289">
        <v>-0.49</v>
      </c>
      <c r="D15289">
        <v>0.74</v>
      </c>
      <c r="E15289">
        <v>0.03</v>
      </c>
    </row>
    <row r="15290" spans="1:5">
      <c r="A15290">
        <v>19821117</v>
      </c>
      <c r="B15290">
        <v>1.67</v>
      </c>
      <c r="C15290">
        <v>-0.49</v>
      </c>
      <c r="D15290">
        <v>-0.47</v>
      </c>
      <c r="E15290">
        <v>0.03</v>
      </c>
    </row>
    <row r="15291" spans="1:5">
      <c r="A15291">
        <v>19821118</v>
      </c>
      <c r="B15291">
        <v>0.44</v>
      </c>
      <c r="C15291">
        <v>0.38</v>
      </c>
      <c r="D15291">
        <v>-0.35</v>
      </c>
      <c r="E15291">
        <v>0.03</v>
      </c>
    </row>
    <row r="15292" spans="1:5">
      <c r="A15292">
        <v>19821119</v>
      </c>
      <c r="B15292">
        <v>-0.67</v>
      </c>
      <c r="C15292">
        <v>0.88</v>
      </c>
      <c r="D15292">
        <v>0.04</v>
      </c>
      <c r="E15292">
        <v>0.03</v>
      </c>
    </row>
    <row r="15293" spans="1:5">
      <c r="A15293">
        <v>19821122</v>
      </c>
      <c r="B15293">
        <v>-1.96</v>
      </c>
      <c r="C15293">
        <v>0.7</v>
      </c>
      <c r="D15293">
        <v>0.79</v>
      </c>
      <c r="E15293">
        <v>0.03</v>
      </c>
    </row>
    <row r="15294" spans="1:5">
      <c r="A15294">
        <v>19821123</v>
      </c>
      <c r="B15294">
        <v>-0.8</v>
      </c>
      <c r="C15294">
        <v>0.43</v>
      </c>
      <c r="D15294">
        <v>0.01</v>
      </c>
      <c r="E15294">
        <v>0.03</v>
      </c>
    </row>
    <row r="15295" spans="1:5">
      <c r="A15295">
        <v>19821124</v>
      </c>
      <c r="B15295">
        <v>0.72</v>
      </c>
      <c r="C15295">
        <v>-0.14000000000000001</v>
      </c>
      <c r="D15295">
        <v>-0.24</v>
      </c>
      <c r="E15295">
        <v>0.03</v>
      </c>
    </row>
    <row r="15296" spans="1:5">
      <c r="A15296">
        <v>19821126</v>
      </c>
      <c r="B15296">
        <v>0.71</v>
      </c>
      <c r="C15296">
        <v>0.08</v>
      </c>
      <c r="D15296">
        <v>-0.55000000000000004</v>
      </c>
      <c r="E15296">
        <v>0.03</v>
      </c>
    </row>
    <row r="15297" spans="1:5">
      <c r="A15297">
        <v>19821129</v>
      </c>
      <c r="B15297">
        <v>-0.48</v>
      </c>
      <c r="C15297">
        <v>0.3</v>
      </c>
      <c r="D15297">
        <v>-0.01</v>
      </c>
      <c r="E15297">
        <v>0.03</v>
      </c>
    </row>
    <row r="15298" spans="1:5">
      <c r="A15298">
        <v>19821130</v>
      </c>
      <c r="B15298">
        <v>2.81</v>
      </c>
      <c r="C15298">
        <v>-1.33</v>
      </c>
      <c r="D15298">
        <v>-1.33</v>
      </c>
      <c r="E15298">
        <v>0.03</v>
      </c>
    </row>
    <row r="15299" spans="1:5">
      <c r="A15299">
        <v>19821201</v>
      </c>
      <c r="B15299">
        <v>0.34</v>
      </c>
      <c r="C15299">
        <v>0.94</v>
      </c>
      <c r="D15299">
        <v>-0.62</v>
      </c>
      <c r="E15299">
        <v>3.1E-2</v>
      </c>
    </row>
    <row r="15300" spans="1:5">
      <c r="A15300">
        <v>19821202</v>
      </c>
      <c r="B15300">
        <v>0.01</v>
      </c>
      <c r="C15300">
        <v>0.08</v>
      </c>
      <c r="D15300">
        <v>0.01</v>
      </c>
      <c r="E15300">
        <v>3.1E-2</v>
      </c>
    </row>
    <row r="15301" spans="1:5">
      <c r="A15301">
        <v>19821203</v>
      </c>
      <c r="B15301">
        <v>-0.08</v>
      </c>
      <c r="C15301">
        <v>0.14000000000000001</v>
      </c>
      <c r="D15301">
        <v>0.01</v>
      </c>
      <c r="E15301">
        <v>3.1E-2</v>
      </c>
    </row>
    <row r="15302" spans="1:5">
      <c r="A15302">
        <v>19821206</v>
      </c>
      <c r="B15302">
        <v>1.8</v>
      </c>
      <c r="C15302">
        <v>-1.06</v>
      </c>
      <c r="D15302">
        <v>-0.97</v>
      </c>
      <c r="E15302">
        <v>3.1E-2</v>
      </c>
    </row>
    <row r="15303" spans="1:5">
      <c r="A15303">
        <v>19821207</v>
      </c>
      <c r="B15303">
        <v>0.6</v>
      </c>
      <c r="C15303">
        <v>0.22</v>
      </c>
      <c r="D15303">
        <v>-0.5</v>
      </c>
      <c r="E15303">
        <v>3.1E-2</v>
      </c>
    </row>
    <row r="15304" spans="1:5">
      <c r="A15304">
        <v>19821208</v>
      </c>
      <c r="B15304">
        <v>-0.44</v>
      </c>
      <c r="C15304">
        <v>0.86</v>
      </c>
      <c r="D15304">
        <v>-0.05</v>
      </c>
      <c r="E15304">
        <v>3.1E-2</v>
      </c>
    </row>
    <row r="15305" spans="1:5">
      <c r="A15305">
        <v>19821209</v>
      </c>
      <c r="B15305">
        <v>-1.18</v>
      </c>
      <c r="C15305">
        <v>0.2</v>
      </c>
      <c r="D15305">
        <v>0.56000000000000005</v>
      </c>
      <c r="E15305">
        <v>3.1E-2</v>
      </c>
    </row>
    <row r="15306" spans="1:5">
      <c r="A15306">
        <v>19821210</v>
      </c>
      <c r="B15306">
        <v>-0.59</v>
      </c>
      <c r="C15306">
        <v>-0.6</v>
      </c>
      <c r="D15306">
        <v>0.37</v>
      </c>
      <c r="E15306">
        <v>3.1E-2</v>
      </c>
    </row>
    <row r="15307" spans="1:5">
      <c r="A15307">
        <v>19821213</v>
      </c>
      <c r="B15307">
        <v>0.16</v>
      </c>
      <c r="C15307">
        <v>-0.59</v>
      </c>
      <c r="D15307">
        <v>0.37</v>
      </c>
      <c r="E15307">
        <v>3.1E-2</v>
      </c>
    </row>
    <row r="15308" spans="1:5">
      <c r="A15308">
        <v>19821214</v>
      </c>
      <c r="B15308">
        <v>-1.58</v>
      </c>
      <c r="C15308">
        <v>0.49</v>
      </c>
      <c r="D15308">
        <v>1.44</v>
      </c>
      <c r="E15308">
        <v>3.1E-2</v>
      </c>
    </row>
    <row r="15309" spans="1:5">
      <c r="A15309">
        <v>19821215</v>
      </c>
      <c r="B15309">
        <v>-1.69</v>
      </c>
      <c r="C15309">
        <v>-0.5</v>
      </c>
      <c r="D15309">
        <v>0.83</v>
      </c>
      <c r="E15309">
        <v>3.1E-2</v>
      </c>
    </row>
    <row r="15310" spans="1:5">
      <c r="A15310">
        <v>19821216</v>
      </c>
      <c r="B15310">
        <v>-0.14000000000000001</v>
      </c>
      <c r="C15310">
        <v>-0.24</v>
      </c>
      <c r="D15310">
        <v>-0.31</v>
      </c>
      <c r="E15310">
        <v>3.1E-2</v>
      </c>
    </row>
    <row r="15311" spans="1:5">
      <c r="A15311">
        <v>19821217</v>
      </c>
      <c r="B15311">
        <v>1.45</v>
      </c>
      <c r="C15311">
        <v>-0.17</v>
      </c>
      <c r="D15311">
        <v>-1.1000000000000001</v>
      </c>
      <c r="E15311">
        <v>3.1E-2</v>
      </c>
    </row>
    <row r="15312" spans="1:5">
      <c r="A15312">
        <v>19821220</v>
      </c>
      <c r="B15312">
        <v>-0.81</v>
      </c>
      <c r="C15312">
        <v>0.44</v>
      </c>
      <c r="D15312">
        <v>0.22</v>
      </c>
      <c r="E15312">
        <v>3.1E-2</v>
      </c>
    </row>
    <row r="15313" spans="1:5">
      <c r="A15313">
        <v>19821221</v>
      </c>
      <c r="B15313">
        <v>1.36</v>
      </c>
      <c r="C15313">
        <v>-0.98</v>
      </c>
      <c r="D15313">
        <v>-0.27</v>
      </c>
      <c r="E15313">
        <v>3.1E-2</v>
      </c>
    </row>
    <row r="15314" spans="1:5">
      <c r="A15314">
        <v>19821222</v>
      </c>
      <c r="B15314">
        <v>0.24</v>
      </c>
      <c r="C15314">
        <v>0.45</v>
      </c>
      <c r="D15314">
        <v>-0.36</v>
      </c>
      <c r="E15314">
        <v>3.1E-2</v>
      </c>
    </row>
    <row r="15315" spans="1:5">
      <c r="A15315">
        <v>19821223</v>
      </c>
      <c r="B15315">
        <v>0.57999999999999996</v>
      </c>
      <c r="C15315">
        <v>-0.13</v>
      </c>
      <c r="D15315">
        <v>0.02</v>
      </c>
      <c r="E15315">
        <v>3.1E-2</v>
      </c>
    </row>
    <row r="15316" spans="1:5">
      <c r="A15316">
        <v>19821227</v>
      </c>
      <c r="B15316">
        <v>1.43</v>
      </c>
      <c r="C15316">
        <v>-1.04</v>
      </c>
      <c r="D15316">
        <v>0.12</v>
      </c>
      <c r="E15316">
        <v>3.1E-2</v>
      </c>
    </row>
    <row r="15317" spans="1:5">
      <c r="A15317">
        <v>19821228</v>
      </c>
      <c r="B15317">
        <v>-0.8</v>
      </c>
      <c r="C15317">
        <v>0.54</v>
      </c>
      <c r="D15317">
        <v>0.45</v>
      </c>
      <c r="E15317">
        <v>3.1E-2</v>
      </c>
    </row>
    <row r="15318" spans="1:5">
      <c r="A15318">
        <v>19821229</v>
      </c>
      <c r="B15318">
        <v>0.3</v>
      </c>
      <c r="C15318">
        <v>-0.24</v>
      </c>
      <c r="D15318">
        <v>-0.12</v>
      </c>
      <c r="E15318">
        <v>3.1E-2</v>
      </c>
    </row>
    <row r="15319" spans="1:5">
      <c r="A15319">
        <v>19821230</v>
      </c>
      <c r="B15319">
        <v>-0.57999999999999996</v>
      </c>
      <c r="C15319">
        <v>0.47</v>
      </c>
      <c r="D15319">
        <v>0.16</v>
      </c>
      <c r="E15319">
        <v>3.1E-2</v>
      </c>
    </row>
    <row r="15320" spans="1:5">
      <c r="A15320">
        <v>19821231</v>
      </c>
      <c r="B15320">
        <v>0.31</v>
      </c>
      <c r="C15320">
        <v>0.43</v>
      </c>
      <c r="D15320">
        <v>-0.39</v>
      </c>
      <c r="E15320">
        <v>3.1E-2</v>
      </c>
    </row>
    <row r="15321" spans="1:5">
      <c r="A15321">
        <v>19830103</v>
      </c>
      <c r="B15321">
        <v>-1.45</v>
      </c>
      <c r="C15321">
        <v>0.76</v>
      </c>
      <c r="D15321">
        <v>1.02</v>
      </c>
      <c r="E15321">
        <v>3.3000000000000002E-2</v>
      </c>
    </row>
    <row r="15322" spans="1:5">
      <c r="A15322">
        <v>19830104</v>
      </c>
      <c r="B15322">
        <v>1.67</v>
      </c>
      <c r="C15322">
        <v>-1.3</v>
      </c>
      <c r="D15322">
        <v>-0.18</v>
      </c>
      <c r="E15322">
        <v>3.3000000000000002E-2</v>
      </c>
    </row>
    <row r="15323" spans="1:5">
      <c r="A15323">
        <v>19830105</v>
      </c>
      <c r="B15323">
        <v>0.5</v>
      </c>
      <c r="C15323">
        <v>0.25</v>
      </c>
      <c r="D15323">
        <v>0.19</v>
      </c>
      <c r="E15323">
        <v>3.3000000000000002E-2</v>
      </c>
    </row>
    <row r="15324" spans="1:5">
      <c r="A15324">
        <v>19830106</v>
      </c>
      <c r="B15324">
        <v>2.2799999999999998</v>
      </c>
      <c r="C15324">
        <v>-0.48</v>
      </c>
      <c r="D15324">
        <v>-0.5</v>
      </c>
      <c r="E15324">
        <v>3.3000000000000002E-2</v>
      </c>
    </row>
    <row r="15325" spans="1:5">
      <c r="A15325">
        <v>19830107</v>
      </c>
      <c r="B15325">
        <v>0.08</v>
      </c>
      <c r="C15325">
        <v>0.66</v>
      </c>
      <c r="D15325">
        <v>0.08</v>
      </c>
      <c r="E15325">
        <v>3.3000000000000002E-2</v>
      </c>
    </row>
    <row r="15326" spans="1:5">
      <c r="A15326">
        <v>19830110</v>
      </c>
      <c r="B15326">
        <v>1.1200000000000001</v>
      </c>
      <c r="C15326">
        <v>0.06</v>
      </c>
      <c r="D15326">
        <v>-0.53</v>
      </c>
      <c r="E15326">
        <v>3.3000000000000002E-2</v>
      </c>
    </row>
    <row r="15327" spans="1:5">
      <c r="A15327">
        <v>19830111</v>
      </c>
      <c r="B15327">
        <v>-0.55000000000000004</v>
      </c>
      <c r="C15327">
        <v>0.62</v>
      </c>
      <c r="D15327">
        <v>0.2</v>
      </c>
      <c r="E15327">
        <v>3.3000000000000002E-2</v>
      </c>
    </row>
    <row r="15328" spans="1:5">
      <c r="A15328">
        <v>19830112</v>
      </c>
      <c r="B15328">
        <v>0.62</v>
      </c>
      <c r="C15328">
        <v>0.1</v>
      </c>
      <c r="D15328">
        <v>-7.0000000000000007E-2</v>
      </c>
      <c r="E15328">
        <v>3.3000000000000002E-2</v>
      </c>
    </row>
    <row r="15329" spans="1:5">
      <c r="A15329">
        <v>19830113</v>
      </c>
      <c r="B15329">
        <v>-0.49</v>
      </c>
      <c r="C15329">
        <v>0.4</v>
      </c>
      <c r="D15329">
        <v>0.04</v>
      </c>
      <c r="E15329">
        <v>3.3000000000000002E-2</v>
      </c>
    </row>
    <row r="15330" spans="1:5">
      <c r="A15330">
        <v>19830114</v>
      </c>
      <c r="B15330">
        <v>0.61</v>
      </c>
      <c r="C15330">
        <v>0.44</v>
      </c>
      <c r="D15330">
        <v>-0.12</v>
      </c>
      <c r="E15330">
        <v>3.3000000000000002E-2</v>
      </c>
    </row>
    <row r="15331" spans="1:5">
      <c r="A15331">
        <v>19830117</v>
      </c>
      <c r="B15331">
        <v>0.19</v>
      </c>
      <c r="C15331">
        <v>0.48</v>
      </c>
      <c r="D15331">
        <v>-0.39</v>
      </c>
      <c r="E15331">
        <v>3.3000000000000002E-2</v>
      </c>
    </row>
    <row r="15332" spans="1:5">
      <c r="A15332">
        <v>19830118</v>
      </c>
      <c r="B15332">
        <v>-0.14000000000000001</v>
      </c>
      <c r="C15332">
        <v>0.13</v>
      </c>
      <c r="D15332">
        <v>-0.16</v>
      </c>
      <c r="E15332">
        <v>3.3000000000000002E-2</v>
      </c>
    </row>
    <row r="15333" spans="1:5">
      <c r="A15333">
        <v>19830119</v>
      </c>
      <c r="B15333">
        <v>-0.75</v>
      </c>
      <c r="C15333">
        <v>0.09</v>
      </c>
      <c r="D15333">
        <v>0.03</v>
      </c>
      <c r="E15333">
        <v>3.3000000000000002E-2</v>
      </c>
    </row>
    <row r="15334" spans="1:5">
      <c r="A15334">
        <v>19830120</v>
      </c>
      <c r="B15334">
        <v>0.47</v>
      </c>
      <c r="C15334">
        <v>-0.44</v>
      </c>
      <c r="D15334">
        <v>7.0000000000000007E-2</v>
      </c>
      <c r="E15334">
        <v>3.3000000000000002E-2</v>
      </c>
    </row>
    <row r="15335" spans="1:5">
      <c r="A15335">
        <v>19830121</v>
      </c>
      <c r="B15335">
        <v>-1.52</v>
      </c>
      <c r="C15335">
        <v>0.54</v>
      </c>
      <c r="D15335">
        <v>0.52</v>
      </c>
      <c r="E15335">
        <v>3.3000000000000002E-2</v>
      </c>
    </row>
    <row r="15336" spans="1:5">
      <c r="A15336">
        <v>19830124</v>
      </c>
      <c r="B15336">
        <v>-2.75</v>
      </c>
      <c r="C15336">
        <v>-0.26</v>
      </c>
      <c r="D15336">
        <v>0.86</v>
      </c>
      <c r="E15336">
        <v>3.3000000000000002E-2</v>
      </c>
    </row>
    <row r="15337" spans="1:5">
      <c r="A15337">
        <v>19830125</v>
      </c>
      <c r="B15337">
        <v>1.1399999999999999</v>
      </c>
      <c r="C15337">
        <v>-0.36</v>
      </c>
      <c r="D15337">
        <v>-0.19</v>
      </c>
      <c r="E15337">
        <v>3.3000000000000002E-2</v>
      </c>
    </row>
    <row r="15338" spans="1:5">
      <c r="A15338">
        <v>19830126</v>
      </c>
      <c r="B15338">
        <v>0.05</v>
      </c>
      <c r="C15338">
        <v>0.83</v>
      </c>
      <c r="D15338">
        <v>-0.47</v>
      </c>
      <c r="E15338">
        <v>3.3000000000000002E-2</v>
      </c>
    </row>
    <row r="15339" spans="1:5">
      <c r="A15339">
        <v>19830127</v>
      </c>
      <c r="B15339">
        <v>1.76</v>
      </c>
      <c r="C15339">
        <v>-0.44</v>
      </c>
      <c r="D15339">
        <v>-0.69</v>
      </c>
      <c r="E15339">
        <v>3.3000000000000002E-2</v>
      </c>
    </row>
    <row r="15340" spans="1:5">
      <c r="A15340">
        <v>19830128</v>
      </c>
      <c r="B15340">
        <v>0.22</v>
      </c>
      <c r="C15340">
        <v>0.52</v>
      </c>
      <c r="D15340">
        <v>-0.23</v>
      </c>
      <c r="E15340">
        <v>3.3000000000000002E-2</v>
      </c>
    </row>
    <row r="15341" spans="1:5">
      <c r="A15341">
        <v>19830131</v>
      </c>
      <c r="B15341">
        <v>0.56999999999999995</v>
      </c>
      <c r="C15341">
        <v>-7.0000000000000007E-2</v>
      </c>
      <c r="D15341">
        <v>-0.27</v>
      </c>
      <c r="E15341">
        <v>3.3000000000000002E-2</v>
      </c>
    </row>
    <row r="15342" spans="1:5">
      <c r="A15342">
        <v>19830201</v>
      </c>
      <c r="B15342">
        <v>-1.1499999999999999</v>
      </c>
      <c r="C15342">
        <v>1.02</v>
      </c>
      <c r="D15342">
        <v>0.64</v>
      </c>
      <c r="E15342">
        <v>3.2000000000000001E-2</v>
      </c>
    </row>
    <row r="15343" spans="1:5">
      <c r="A15343">
        <v>19830202</v>
      </c>
      <c r="B15343">
        <v>0.01</v>
      </c>
      <c r="C15343">
        <v>-0.05</v>
      </c>
      <c r="D15343">
        <v>0.4</v>
      </c>
      <c r="E15343">
        <v>3.2000000000000001E-2</v>
      </c>
    </row>
    <row r="15344" spans="1:5">
      <c r="A15344">
        <v>19830203</v>
      </c>
      <c r="B15344">
        <v>0.72</v>
      </c>
      <c r="C15344">
        <v>-0.14000000000000001</v>
      </c>
      <c r="D15344">
        <v>0.27</v>
      </c>
      <c r="E15344">
        <v>3.2000000000000001E-2</v>
      </c>
    </row>
    <row r="15345" spans="1:5">
      <c r="A15345">
        <v>19830204</v>
      </c>
      <c r="B15345">
        <v>1.27</v>
      </c>
      <c r="C15345">
        <v>-0.24</v>
      </c>
      <c r="D15345">
        <v>-0.63</v>
      </c>
      <c r="E15345">
        <v>3.2000000000000001E-2</v>
      </c>
    </row>
    <row r="15346" spans="1:5">
      <c r="A15346">
        <v>19830207</v>
      </c>
      <c r="B15346">
        <v>0.51</v>
      </c>
      <c r="C15346">
        <v>0.04</v>
      </c>
      <c r="D15346">
        <v>0.33</v>
      </c>
      <c r="E15346">
        <v>3.2000000000000001E-2</v>
      </c>
    </row>
    <row r="15347" spans="1:5">
      <c r="A15347">
        <v>19830208</v>
      </c>
      <c r="B15347">
        <v>-0.71</v>
      </c>
      <c r="C15347">
        <v>0.6</v>
      </c>
      <c r="D15347">
        <v>0.3</v>
      </c>
      <c r="E15347">
        <v>3.2000000000000001E-2</v>
      </c>
    </row>
    <row r="15348" spans="1:5">
      <c r="A15348">
        <v>19830209</v>
      </c>
      <c r="B15348">
        <v>-0.36</v>
      </c>
      <c r="C15348">
        <v>0.66</v>
      </c>
      <c r="D15348">
        <v>-0.09</v>
      </c>
      <c r="E15348">
        <v>3.2000000000000001E-2</v>
      </c>
    </row>
    <row r="15349" spans="1:5">
      <c r="A15349">
        <v>19830210</v>
      </c>
      <c r="B15349">
        <v>1.5</v>
      </c>
      <c r="C15349">
        <v>-0.35</v>
      </c>
      <c r="D15349">
        <v>-0.53</v>
      </c>
      <c r="E15349">
        <v>3.2000000000000001E-2</v>
      </c>
    </row>
    <row r="15350" spans="1:5">
      <c r="A15350">
        <v>19830211</v>
      </c>
      <c r="B15350">
        <v>0.15</v>
      </c>
      <c r="C15350">
        <v>0.35</v>
      </c>
      <c r="D15350">
        <v>-0.4</v>
      </c>
      <c r="E15350">
        <v>3.2000000000000001E-2</v>
      </c>
    </row>
    <row r="15351" spans="1:5">
      <c r="A15351">
        <v>19830214</v>
      </c>
      <c r="B15351">
        <v>0.87</v>
      </c>
      <c r="C15351">
        <v>-0.14000000000000001</v>
      </c>
      <c r="D15351">
        <v>-0.88</v>
      </c>
      <c r="E15351">
        <v>3.2000000000000001E-2</v>
      </c>
    </row>
    <row r="15352" spans="1:5">
      <c r="A15352">
        <v>19830215</v>
      </c>
      <c r="B15352">
        <v>-0.2</v>
      </c>
      <c r="C15352">
        <v>0.54</v>
      </c>
      <c r="D15352">
        <v>-0.4</v>
      </c>
      <c r="E15352">
        <v>3.2000000000000001E-2</v>
      </c>
    </row>
    <row r="15353" spans="1:5">
      <c r="A15353">
        <v>19830216</v>
      </c>
      <c r="B15353">
        <v>-0.52</v>
      </c>
      <c r="C15353">
        <v>0.52</v>
      </c>
      <c r="D15353">
        <v>0.32</v>
      </c>
      <c r="E15353">
        <v>3.2000000000000001E-2</v>
      </c>
    </row>
    <row r="15354" spans="1:5">
      <c r="A15354">
        <v>19830217</v>
      </c>
      <c r="B15354">
        <v>-0.06</v>
      </c>
      <c r="C15354">
        <v>-0.06</v>
      </c>
      <c r="D15354">
        <v>0.08</v>
      </c>
      <c r="E15354">
        <v>3.2000000000000001E-2</v>
      </c>
    </row>
    <row r="15355" spans="1:5">
      <c r="A15355">
        <v>19830218</v>
      </c>
      <c r="B15355">
        <v>0.42</v>
      </c>
      <c r="C15355">
        <v>0.3</v>
      </c>
      <c r="D15355">
        <v>-0.03</v>
      </c>
      <c r="E15355">
        <v>3.2000000000000001E-2</v>
      </c>
    </row>
    <row r="15356" spans="1:5">
      <c r="A15356">
        <v>19830222</v>
      </c>
      <c r="B15356">
        <v>-1.33</v>
      </c>
      <c r="C15356">
        <v>0.52</v>
      </c>
      <c r="D15356">
        <v>0.68</v>
      </c>
      <c r="E15356">
        <v>3.2000000000000001E-2</v>
      </c>
    </row>
    <row r="15357" spans="1:5">
      <c r="A15357">
        <v>19830223</v>
      </c>
      <c r="B15357">
        <v>0.76</v>
      </c>
      <c r="C15357">
        <v>-0.52</v>
      </c>
      <c r="D15357">
        <v>-7.0000000000000007E-2</v>
      </c>
      <c r="E15357">
        <v>3.2000000000000001E-2</v>
      </c>
    </row>
    <row r="15358" spans="1:5">
      <c r="A15358">
        <v>19830224</v>
      </c>
      <c r="B15358">
        <v>1.64</v>
      </c>
      <c r="C15358">
        <v>-0.8</v>
      </c>
      <c r="D15358">
        <v>-0.44</v>
      </c>
      <c r="E15358">
        <v>3.2000000000000001E-2</v>
      </c>
    </row>
    <row r="15359" spans="1:5">
      <c r="A15359">
        <v>19830225</v>
      </c>
      <c r="B15359">
        <v>0.09</v>
      </c>
      <c r="C15359">
        <v>-0.06</v>
      </c>
      <c r="D15359">
        <v>0.51</v>
      </c>
      <c r="E15359">
        <v>3.2000000000000001E-2</v>
      </c>
    </row>
    <row r="15360" spans="1:5">
      <c r="A15360">
        <v>19830228</v>
      </c>
      <c r="B15360">
        <v>-0.99</v>
      </c>
      <c r="C15360">
        <v>0.77</v>
      </c>
      <c r="D15360">
        <v>0.44</v>
      </c>
      <c r="E15360">
        <v>3.2000000000000001E-2</v>
      </c>
    </row>
    <row r="15361" spans="1:5">
      <c r="A15361">
        <v>19830301</v>
      </c>
      <c r="B15361">
        <v>1.54</v>
      </c>
      <c r="C15361">
        <v>-1.17</v>
      </c>
      <c r="D15361">
        <v>0.52</v>
      </c>
      <c r="E15361">
        <v>2.7E-2</v>
      </c>
    </row>
    <row r="15362" spans="1:5">
      <c r="A15362">
        <v>19830302</v>
      </c>
      <c r="B15362">
        <v>0.86</v>
      </c>
      <c r="C15362">
        <v>-0.16</v>
      </c>
      <c r="D15362">
        <v>-0.13</v>
      </c>
      <c r="E15362">
        <v>2.7E-2</v>
      </c>
    </row>
    <row r="15363" spans="1:5">
      <c r="A15363">
        <v>19830303</v>
      </c>
      <c r="B15363">
        <v>0.74</v>
      </c>
      <c r="C15363">
        <v>0.11</v>
      </c>
      <c r="D15363">
        <v>0.18</v>
      </c>
      <c r="E15363">
        <v>2.7E-2</v>
      </c>
    </row>
    <row r="15364" spans="1:5">
      <c r="A15364">
        <v>19830304</v>
      </c>
      <c r="B15364">
        <v>0.18</v>
      </c>
      <c r="C15364">
        <v>0.16</v>
      </c>
      <c r="D15364">
        <v>0.39</v>
      </c>
      <c r="E15364">
        <v>2.7E-2</v>
      </c>
    </row>
    <row r="15365" spans="1:5">
      <c r="A15365">
        <v>19830307</v>
      </c>
      <c r="B15365">
        <v>0.01</v>
      </c>
      <c r="C15365">
        <v>0.36</v>
      </c>
      <c r="D15365">
        <v>0.18</v>
      </c>
      <c r="E15365">
        <v>2.7E-2</v>
      </c>
    </row>
    <row r="15366" spans="1:5">
      <c r="A15366">
        <v>19830308</v>
      </c>
      <c r="B15366">
        <v>-1.35</v>
      </c>
      <c r="C15366">
        <v>0.73</v>
      </c>
      <c r="D15366">
        <v>0.72</v>
      </c>
      <c r="E15366">
        <v>2.7E-2</v>
      </c>
    </row>
    <row r="15367" spans="1:5">
      <c r="A15367">
        <v>19830309</v>
      </c>
      <c r="B15367">
        <v>0.89</v>
      </c>
      <c r="C15367">
        <v>-0.23</v>
      </c>
      <c r="D15367">
        <v>-0.4</v>
      </c>
      <c r="E15367">
        <v>2.7E-2</v>
      </c>
    </row>
    <row r="15368" spans="1:5">
      <c r="A15368">
        <v>19830310</v>
      </c>
      <c r="B15368">
        <v>-0.5</v>
      </c>
      <c r="C15368">
        <v>0.9</v>
      </c>
      <c r="D15368">
        <v>0.12</v>
      </c>
      <c r="E15368">
        <v>2.7E-2</v>
      </c>
    </row>
    <row r="15369" spans="1:5">
      <c r="A15369">
        <v>19830311</v>
      </c>
      <c r="B15369">
        <v>-0.34</v>
      </c>
      <c r="C15369">
        <v>0.16</v>
      </c>
      <c r="D15369">
        <v>0.16</v>
      </c>
      <c r="E15369">
        <v>2.7E-2</v>
      </c>
    </row>
    <row r="15370" spans="1:5">
      <c r="A15370">
        <v>19830314</v>
      </c>
      <c r="B15370">
        <v>-0.43</v>
      </c>
      <c r="C15370">
        <v>-0.15</v>
      </c>
      <c r="D15370">
        <v>0.37</v>
      </c>
      <c r="E15370">
        <v>2.7E-2</v>
      </c>
    </row>
    <row r="15371" spans="1:5">
      <c r="A15371">
        <v>19830315</v>
      </c>
      <c r="B15371">
        <v>0.2</v>
      </c>
      <c r="C15371">
        <v>-0.43</v>
      </c>
      <c r="D15371">
        <v>0.22</v>
      </c>
      <c r="E15371">
        <v>2.7E-2</v>
      </c>
    </row>
    <row r="15372" spans="1:5">
      <c r="A15372">
        <v>19830316</v>
      </c>
      <c r="B15372">
        <v>-0.76</v>
      </c>
      <c r="C15372">
        <v>0.83</v>
      </c>
      <c r="D15372">
        <v>0.48</v>
      </c>
      <c r="E15372">
        <v>2.7E-2</v>
      </c>
    </row>
    <row r="15373" spans="1:5">
      <c r="A15373">
        <v>19830317</v>
      </c>
      <c r="B15373">
        <v>-0.21</v>
      </c>
      <c r="C15373">
        <v>-0.14000000000000001</v>
      </c>
      <c r="D15373">
        <v>0.23</v>
      </c>
      <c r="E15373">
        <v>2.7E-2</v>
      </c>
    </row>
    <row r="15374" spans="1:5">
      <c r="A15374">
        <v>19830318</v>
      </c>
      <c r="B15374">
        <v>0.21</v>
      </c>
      <c r="C15374">
        <v>0.23</v>
      </c>
      <c r="D15374">
        <v>-0.23</v>
      </c>
      <c r="E15374">
        <v>2.7E-2</v>
      </c>
    </row>
    <row r="15375" spans="1:5">
      <c r="A15375">
        <v>19830321</v>
      </c>
      <c r="B15375">
        <v>0.68</v>
      </c>
      <c r="C15375">
        <v>-0.34</v>
      </c>
      <c r="D15375">
        <v>-0.1</v>
      </c>
      <c r="E15375">
        <v>2.7E-2</v>
      </c>
    </row>
    <row r="15376" spans="1:5">
      <c r="A15376">
        <v>19830322</v>
      </c>
      <c r="B15376">
        <v>-0.2</v>
      </c>
      <c r="C15376">
        <v>0.61</v>
      </c>
      <c r="D15376">
        <v>-0.06</v>
      </c>
      <c r="E15376">
        <v>2.7E-2</v>
      </c>
    </row>
    <row r="15377" spans="1:5">
      <c r="A15377">
        <v>19830323</v>
      </c>
      <c r="B15377">
        <v>1.23</v>
      </c>
      <c r="C15377">
        <v>-0.43</v>
      </c>
      <c r="D15377">
        <v>-0.24</v>
      </c>
      <c r="E15377">
        <v>2.7E-2</v>
      </c>
    </row>
    <row r="15378" spans="1:5">
      <c r="A15378">
        <v>19830324</v>
      </c>
      <c r="B15378">
        <v>0.39</v>
      </c>
      <c r="C15378">
        <v>0.24</v>
      </c>
      <c r="D15378">
        <v>0.1</v>
      </c>
      <c r="E15378">
        <v>2.7E-2</v>
      </c>
    </row>
    <row r="15379" spans="1:5">
      <c r="A15379">
        <v>19830325</v>
      </c>
      <c r="B15379">
        <v>-0.28000000000000003</v>
      </c>
      <c r="C15379">
        <v>0.45</v>
      </c>
      <c r="D15379">
        <v>-0.19</v>
      </c>
      <c r="E15379">
        <v>2.7E-2</v>
      </c>
    </row>
    <row r="15380" spans="1:5">
      <c r="A15380">
        <v>19830328</v>
      </c>
      <c r="B15380">
        <v>-0.57999999999999996</v>
      </c>
      <c r="C15380">
        <v>0.09</v>
      </c>
      <c r="D15380">
        <v>0.11</v>
      </c>
      <c r="E15380">
        <v>2.7E-2</v>
      </c>
    </row>
    <row r="15381" spans="1:5">
      <c r="A15381">
        <v>19830329</v>
      </c>
      <c r="B15381">
        <v>-0.17</v>
      </c>
      <c r="C15381">
        <v>0.04</v>
      </c>
      <c r="D15381">
        <v>-0.15</v>
      </c>
      <c r="E15381">
        <v>2.7E-2</v>
      </c>
    </row>
    <row r="15382" spans="1:5">
      <c r="A15382">
        <v>19830330</v>
      </c>
      <c r="B15382">
        <v>0.96</v>
      </c>
      <c r="C15382">
        <v>-0.5</v>
      </c>
      <c r="D15382">
        <v>-0.34</v>
      </c>
      <c r="E15382">
        <v>2.7E-2</v>
      </c>
    </row>
    <row r="15383" spans="1:5">
      <c r="A15383">
        <v>19830331</v>
      </c>
      <c r="B15383">
        <v>-0.21</v>
      </c>
      <c r="C15383">
        <v>0.32</v>
      </c>
      <c r="D15383">
        <v>7.0000000000000007E-2</v>
      </c>
      <c r="E15383">
        <v>2.7E-2</v>
      </c>
    </row>
    <row r="15384" spans="1:5">
      <c r="A15384">
        <v>19830404</v>
      </c>
      <c r="B15384">
        <v>-7.0000000000000007E-2</v>
      </c>
      <c r="C15384">
        <v>-0.49</v>
      </c>
      <c r="D15384">
        <v>0.31</v>
      </c>
      <c r="E15384">
        <v>3.5999999999999997E-2</v>
      </c>
    </row>
    <row r="15385" spans="1:5">
      <c r="A15385">
        <v>19830405</v>
      </c>
      <c r="B15385">
        <v>-0.59</v>
      </c>
      <c r="C15385">
        <v>0.69</v>
      </c>
      <c r="D15385">
        <v>0.14000000000000001</v>
      </c>
      <c r="E15385">
        <v>3.5999999999999997E-2</v>
      </c>
    </row>
    <row r="15386" spans="1:5">
      <c r="A15386">
        <v>19830406</v>
      </c>
      <c r="B15386">
        <v>-0.67</v>
      </c>
      <c r="C15386">
        <v>-0.2</v>
      </c>
      <c r="D15386">
        <v>0.68</v>
      </c>
      <c r="E15386">
        <v>3.5999999999999997E-2</v>
      </c>
    </row>
    <row r="15387" spans="1:5">
      <c r="A15387">
        <v>19830407</v>
      </c>
      <c r="B15387">
        <v>0.33</v>
      </c>
      <c r="C15387">
        <v>-0.24</v>
      </c>
      <c r="D15387">
        <v>0.31</v>
      </c>
      <c r="E15387">
        <v>3.5999999999999997E-2</v>
      </c>
    </row>
    <row r="15388" spans="1:5">
      <c r="A15388">
        <v>19830408</v>
      </c>
      <c r="B15388">
        <v>0.57999999999999996</v>
      </c>
      <c r="C15388">
        <v>-0.13</v>
      </c>
      <c r="D15388">
        <v>7.0000000000000007E-2</v>
      </c>
      <c r="E15388">
        <v>3.5999999999999997E-2</v>
      </c>
    </row>
    <row r="15389" spans="1:5">
      <c r="A15389">
        <v>19830411</v>
      </c>
      <c r="B15389">
        <v>1.28</v>
      </c>
      <c r="C15389">
        <v>-0.41</v>
      </c>
      <c r="D15389">
        <v>-0.44</v>
      </c>
      <c r="E15389">
        <v>3.5999999999999997E-2</v>
      </c>
    </row>
    <row r="15390" spans="1:5">
      <c r="A15390">
        <v>19830412</v>
      </c>
      <c r="B15390">
        <v>0.44</v>
      </c>
      <c r="C15390">
        <v>0.16</v>
      </c>
      <c r="D15390">
        <v>-0.14000000000000001</v>
      </c>
      <c r="E15390">
        <v>3.5999999999999997E-2</v>
      </c>
    </row>
    <row r="15391" spans="1:5">
      <c r="A15391">
        <v>19830413</v>
      </c>
      <c r="B15391">
        <v>0.7</v>
      </c>
      <c r="C15391">
        <v>0.28000000000000003</v>
      </c>
      <c r="D15391">
        <v>-0.19</v>
      </c>
      <c r="E15391">
        <v>3.5999999999999997E-2</v>
      </c>
    </row>
    <row r="15392" spans="1:5">
      <c r="A15392">
        <v>19830414</v>
      </c>
      <c r="B15392">
        <v>0.83</v>
      </c>
      <c r="C15392">
        <v>0.28999999999999998</v>
      </c>
      <c r="D15392">
        <v>-0.24</v>
      </c>
      <c r="E15392">
        <v>3.5999999999999997E-2</v>
      </c>
    </row>
    <row r="15393" spans="1:5">
      <c r="A15393">
        <v>19830415</v>
      </c>
      <c r="B15393">
        <v>0.5</v>
      </c>
      <c r="C15393">
        <v>0.17</v>
      </c>
      <c r="D15393">
        <v>-0.05</v>
      </c>
      <c r="E15393">
        <v>3.5999999999999997E-2</v>
      </c>
    </row>
    <row r="15394" spans="1:5">
      <c r="A15394">
        <v>19830418</v>
      </c>
      <c r="B15394">
        <v>0.6</v>
      </c>
      <c r="C15394">
        <v>-0.03</v>
      </c>
      <c r="D15394">
        <v>-0.02</v>
      </c>
      <c r="E15394">
        <v>3.5999999999999997E-2</v>
      </c>
    </row>
    <row r="15395" spans="1:5">
      <c r="A15395">
        <v>19830419</v>
      </c>
      <c r="B15395">
        <v>-0.62</v>
      </c>
      <c r="C15395">
        <v>0.41</v>
      </c>
      <c r="D15395">
        <v>0.04</v>
      </c>
      <c r="E15395">
        <v>3.5999999999999997E-2</v>
      </c>
    </row>
    <row r="15396" spans="1:5">
      <c r="A15396">
        <v>19830420</v>
      </c>
      <c r="B15396">
        <v>1.1200000000000001</v>
      </c>
      <c r="C15396">
        <v>-0.2</v>
      </c>
      <c r="D15396">
        <v>-0.21</v>
      </c>
      <c r="E15396">
        <v>3.5999999999999997E-2</v>
      </c>
    </row>
    <row r="15397" spans="1:5">
      <c r="A15397">
        <v>19830421</v>
      </c>
      <c r="B15397">
        <v>-0.24</v>
      </c>
      <c r="C15397">
        <v>0.56000000000000005</v>
      </c>
      <c r="D15397">
        <v>0.2</v>
      </c>
      <c r="E15397">
        <v>3.5999999999999997E-2</v>
      </c>
    </row>
    <row r="15398" spans="1:5">
      <c r="A15398">
        <v>19830422</v>
      </c>
      <c r="B15398">
        <v>0.22</v>
      </c>
      <c r="C15398">
        <v>0.28000000000000003</v>
      </c>
      <c r="D15398">
        <v>0.01</v>
      </c>
      <c r="E15398">
        <v>3.5999999999999997E-2</v>
      </c>
    </row>
    <row r="15399" spans="1:5">
      <c r="A15399">
        <v>19830425</v>
      </c>
      <c r="B15399">
        <v>-0.93</v>
      </c>
      <c r="C15399">
        <v>0.27</v>
      </c>
      <c r="D15399">
        <v>0.4</v>
      </c>
      <c r="E15399">
        <v>3.5999999999999997E-2</v>
      </c>
    </row>
    <row r="15400" spans="1:5">
      <c r="A15400">
        <v>19830426</v>
      </c>
      <c r="B15400">
        <v>1.48</v>
      </c>
      <c r="C15400">
        <v>-0.96</v>
      </c>
      <c r="D15400">
        <v>-0.02</v>
      </c>
      <c r="E15400">
        <v>3.5999999999999997E-2</v>
      </c>
    </row>
    <row r="15401" spans="1:5">
      <c r="A15401">
        <v>19830427</v>
      </c>
      <c r="B15401">
        <v>-0.11</v>
      </c>
      <c r="C15401">
        <v>0.24</v>
      </c>
      <c r="D15401">
        <v>-0.02</v>
      </c>
      <c r="E15401">
        <v>3.5999999999999997E-2</v>
      </c>
    </row>
    <row r="15402" spans="1:5">
      <c r="A15402">
        <v>19830428</v>
      </c>
      <c r="B15402">
        <v>0.87</v>
      </c>
      <c r="C15402">
        <v>-0.23</v>
      </c>
      <c r="D15402">
        <v>-0.05</v>
      </c>
      <c r="E15402">
        <v>3.5999999999999997E-2</v>
      </c>
    </row>
    <row r="15403" spans="1:5">
      <c r="A15403">
        <v>19830429</v>
      </c>
      <c r="B15403">
        <v>0.75</v>
      </c>
      <c r="C15403">
        <v>0.01</v>
      </c>
      <c r="D15403">
        <v>-0.28000000000000003</v>
      </c>
      <c r="E15403">
        <v>3.5999999999999997E-2</v>
      </c>
    </row>
    <row r="15404" spans="1:5">
      <c r="A15404">
        <v>19830502</v>
      </c>
      <c r="B15404">
        <v>-1.25</v>
      </c>
      <c r="C15404">
        <v>0.68</v>
      </c>
      <c r="D15404">
        <v>0.28999999999999998</v>
      </c>
      <c r="E15404">
        <v>3.3000000000000002E-2</v>
      </c>
    </row>
    <row r="15405" spans="1:5">
      <c r="A15405">
        <v>19830503</v>
      </c>
      <c r="B15405">
        <v>0.01</v>
      </c>
      <c r="C15405">
        <v>-0.18</v>
      </c>
      <c r="D15405">
        <v>0.12</v>
      </c>
      <c r="E15405">
        <v>3.3000000000000002E-2</v>
      </c>
    </row>
    <row r="15406" spans="1:5">
      <c r="A15406">
        <v>19830504</v>
      </c>
      <c r="B15406">
        <v>0.83</v>
      </c>
      <c r="C15406">
        <v>0.23</v>
      </c>
      <c r="D15406">
        <v>-0.13</v>
      </c>
      <c r="E15406">
        <v>3.3000000000000002E-2</v>
      </c>
    </row>
    <row r="15407" spans="1:5">
      <c r="A15407">
        <v>19830505</v>
      </c>
      <c r="B15407">
        <v>0.83</v>
      </c>
      <c r="C15407">
        <v>0.53</v>
      </c>
      <c r="D15407">
        <v>-0.22</v>
      </c>
      <c r="E15407">
        <v>3.3000000000000002E-2</v>
      </c>
    </row>
    <row r="15408" spans="1:5">
      <c r="A15408">
        <v>19830506</v>
      </c>
      <c r="B15408">
        <v>1.1499999999999999</v>
      </c>
      <c r="C15408">
        <v>0.3</v>
      </c>
      <c r="D15408">
        <v>-0.28000000000000003</v>
      </c>
      <c r="E15408">
        <v>3.3000000000000002E-2</v>
      </c>
    </row>
    <row r="15409" spans="1:5">
      <c r="A15409">
        <v>19830509</v>
      </c>
      <c r="B15409">
        <v>0.01</v>
      </c>
      <c r="C15409">
        <v>0.56999999999999995</v>
      </c>
      <c r="D15409">
        <v>-0.15</v>
      </c>
      <c r="E15409">
        <v>3.3000000000000002E-2</v>
      </c>
    </row>
    <row r="15410" spans="1:5">
      <c r="A15410">
        <v>19830510</v>
      </c>
      <c r="B15410">
        <v>0.21</v>
      </c>
      <c r="C15410">
        <v>0.67</v>
      </c>
      <c r="D15410">
        <v>7.0000000000000007E-2</v>
      </c>
      <c r="E15410">
        <v>3.3000000000000002E-2</v>
      </c>
    </row>
    <row r="15411" spans="1:5">
      <c r="A15411">
        <v>19830511</v>
      </c>
      <c r="B15411">
        <v>-0.56999999999999995</v>
      </c>
      <c r="C15411">
        <v>0.19</v>
      </c>
      <c r="D15411">
        <v>0.37</v>
      </c>
      <c r="E15411">
        <v>3.3000000000000002E-2</v>
      </c>
    </row>
    <row r="15412" spans="1:5">
      <c r="A15412">
        <v>19830512</v>
      </c>
      <c r="B15412">
        <v>-0.36</v>
      </c>
      <c r="C15412">
        <v>0.26</v>
      </c>
      <c r="D15412">
        <v>-7.0000000000000007E-2</v>
      </c>
      <c r="E15412">
        <v>3.3000000000000002E-2</v>
      </c>
    </row>
    <row r="15413" spans="1:5">
      <c r="A15413">
        <v>19830513</v>
      </c>
      <c r="B15413">
        <v>0.44</v>
      </c>
      <c r="C15413">
        <v>0.45</v>
      </c>
      <c r="D15413">
        <v>-0.22</v>
      </c>
      <c r="E15413">
        <v>3.3000000000000002E-2</v>
      </c>
    </row>
    <row r="15414" spans="1:5">
      <c r="A15414">
        <v>19830516</v>
      </c>
      <c r="B15414">
        <v>-0.98</v>
      </c>
      <c r="C15414">
        <v>-0.32</v>
      </c>
      <c r="D15414">
        <v>7.0000000000000007E-2</v>
      </c>
      <c r="E15414">
        <v>3.3000000000000002E-2</v>
      </c>
    </row>
    <row r="15415" spans="1:5">
      <c r="A15415">
        <v>19830517</v>
      </c>
      <c r="B15415">
        <v>0.34</v>
      </c>
      <c r="C15415">
        <v>0.28999999999999998</v>
      </c>
      <c r="D15415">
        <v>-0.06</v>
      </c>
      <c r="E15415">
        <v>3.3000000000000002E-2</v>
      </c>
    </row>
    <row r="15416" spans="1:5">
      <c r="A15416">
        <v>19830518</v>
      </c>
      <c r="B15416">
        <v>0.01</v>
      </c>
      <c r="C15416">
        <v>0.74</v>
      </c>
      <c r="D15416">
        <v>-0.4</v>
      </c>
      <c r="E15416">
        <v>3.3000000000000002E-2</v>
      </c>
    </row>
    <row r="15417" spans="1:5">
      <c r="A15417">
        <v>19830519</v>
      </c>
      <c r="B15417">
        <v>-0.67</v>
      </c>
      <c r="C15417">
        <v>0.19</v>
      </c>
      <c r="D15417">
        <v>-0.1</v>
      </c>
      <c r="E15417">
        <v>3.3000000000000002E-2</v>
      </c>
    </row>
    <row r="15418" spans="1:5">
      <c r="A15418">
        <v>19830520</v>
      </c>
      <c r="B15418">
        <v>-0.02</v>
      </c>
      <c r="C15418">
        <v>0</v>
      </c>
      <c r="D15418">
        <v>-0.13</v>
      </c>
      <c r="E15418">
        <v>3.3000000000000002E-2</v>
      </c>
    </row>
    <row r="15419" spans="1:5">
      <c r="A15419">
        <v>19830523</v>
      </c>
      <c r="B15419">
        <v>0.69</v>
      </c>
      <c r="C15419">
        <v>-0.73</v>
      </c>
      <c r="D15419">
        <v>-0.36</v>
      </c>
      <c r="E15419">
        <v>3.3000000000000002E-2</v>
      </c>
    </row>
    <row r="15420" spans="1:5">
      <c r="A15420">
        <v>19830524</v>
      </c>
      <c r="B15420">
        <v>1.24</v>
      </c>
      <c r="C15420">
        <v>0.1</v>
      </c>
      <c r="D15420">
        <v>-0.21</v>
      </c>
      <c r="E15420">
        <v>3.3000000000000002E-2</v>
      </c>
    </row>
    <row r="15421" spans="1:5">
      <c r="A15421">
        <v>19830525</v>
      </c>
      <c r="B15421">
        <v>0.49</v>
      </c>
      <c r="C15421">
        <v>0.3</v>
      </c>
      <c r="D15421">
        <v>-0.1</v>
      </c>
      <c r="E15421">
        <v>3.3000000000000002E-2</v>
      </c>
    </row>
    <row r="15422" spans="1:5">
      <c r="A15422">
        <v>19830526</v>
      </c>
      <c r="B15422">
        <v>-0.22</v>
      </c>
      <c r="C15422">
        <v>0.63</v>
      </c>
      <c r="D15422">
        <v>-0.05</v>
      </c>
      <c r="E15422">
        <v>3.3000000000000002E-2</v>
      </c>
    </row>
    <row r="15423" spans="1:5">
      <c r="A15423">
        <v>19830527</v>
      </c>
      <c r="B15423">
        <v>-0.4</v>
      </c>
      <c r="C15423">
        <v>0.75</v>
      </c>
      <c r="D15423">
        <v>0.02</v>
      </c>
      <c r="E15423">
        <v>3.3000000000000002E-2</v>
      </c>
    </row>
    <row r="15424" spans="1:5">
      <c r="A15424">
        <v>19830531</v>
      </c>
      <c r="B15424">
        <v>-1.2</v>
      </c>
      <c r="C15424">
        <v>0.32</v>
      </c>
      <c r="D15424">
        <v>0.27</v>
      </c>
      <c r="E15424">
        <v>3.3000000000000002E-2</v>
      </c>
    </row>
    <row r="15425" spans="1:5">
      <c r="A15425">
        <v>19830601</v>
      </c>
      <c r="B15425">
        <v>0.01</v>
      </c>
      <c r="C15425">
        <v>-0.25</v>
      </c>
      <c r="D15425">
        <v>-0.27</v>
      </c>
      <c r="E15425">
        <v>0.03</v>
      </c>
    </row>
    <row r="15426" spans="1:5">
      <c r="A15426">
        <v>19830602</v>
      </c>
      <c r="B15426">
        <v>0.78</v>
      </c>
      <c r="C15426">
        <v>0.01</v>
      </c>
      <c r="D15426">
        <v>-0.44</v>
      </c>
      <c r="E15426">
        <v>0.03</v>
      </c>
    </row>
    <row r="15427" spans="1:5">
      <c r="A15427">
        <v>19830603</v>
      </c>
      <c r="B15427">
        <v>0.41</v>
      </c>
      <c r="C15427">
        <v>0.56999999999999995</v>
      </c>
      <c r="D15427">
        <v>-0.52</v>
      </c>
      <c r="E15427">
        <v>0.03</v>
      </c>
    </row>
    <row r="15428" spans="1:5">
      <c r="A15428">
        <v>19830606</v>
      </c>
      <c r="B15428">
        <v>0.32</v>
      </c>
      <c r="C15428">
        <v>0.14000000000000001</v>
      </c>
      <c r="D15428">
        <v>-0.38</v>
      </c>
      <c r="E15428">
        <v>0.03</v>
      </c>
    </row>
    <row r="15429" spans="1:5">
      <c r="A15429">
        <v>19830607</v>
      </c>
      <c r="B15429">
        <v>-0.94</v>
      </c>
      <c r="C15429">
        <v>0.87</v>
      </c>
      <c r="D15429">
        <v>-0.03</v>
      </c>
      <c r="E15429">
        <v>0.03</v>
      </c>
    </row>
    <row r="15430" spans="1:5">
      <c r="A15430">
        <v>19830608</v>
      </c>
      <c r="B15430">
        <v>-0.84</v>
      </c>
      <c r="C15430">
        <v>0.06</v>
      </c>
      <c r="D15430">
        <v>-0.19</v>
      </c>
      <c r="E15430">
        <v>0.03</v>
      </c>
    </row>
    <row r="15431" spans="1:5">
      <c r="A15431">
        <v>19830609</v>
      </c>
      <c r="B15431">
        <v>0.23</v>
      </c>
      <c r="C15431">
        <v>0.01</v>
      </c>
      <c r="D15431">
        <v>-0.01</v>
      </c>
      <c r="E15431">
        <v>0.03</v>
      </c>
    </row>
    <row r="15432" spans="1:5">
      <c r="A15432">
        <v>19830610</v>
      </c>
      <c r="B15432">
        <v>0.65</v>
      </c>
      <c r="C15432">
        <v>0.36</v>
      </c>
      <c r="D15432">
        <v>-0.03</v>
      </c>
      <c r="E15432">
        <v>0.03</v>
      </c>
    </row>
    <row r="15433" spans="1:5">
      <c r="A15433">
        <v>19830613</v>
      </c>
      <c r="B15433">
        <v>1.1599999999999999</v>
      </c>
      <c r="C15433">
        <v>-0.22</v>
      </c>
      <c r="D15433">
        <v>-0.13</v>
      </c>
      <c r="E15433">
        <v>0.03</v>
      </c>
    </row>
    <row r="15434" spans="1:5">
      <c r="A15434">
        <v>19830614</v>
      </c>
      <c r="B15434">
        <v>0.41</v>
      </c>
      <c r="C15434">
        <v>0.23</v>
      </c>
      <c r="D15434">
        <v>-0.17</v>
      </c>
      <c r="E15434">
        <v>0.03</v>
      </c>
    </row>
    <row r="15435" spans="1:5">
      <c r="A15435">
        <v>19830615</v>
      </c>
      <c r="B15435">
        <v>0.87</v>
      </c>
      <c r="C15435">
        <v>-0.1</v>
      </c>
      <c r="D15435">
        <v>-0.41</v>
      </c>
      <c r="E15435">
        <v>0.03</v>
      </c>
    </row>
    <row r="15436" spans="1:5">
      <c r="A15436">
        <v>19830616</v>
      </c>
      <c r="B15436">
        <v>1.05</v>
      </c>
      <c r="C15436">
        <v>-0.12</v>
      </c>
      <c r="D15436">
        <v>-0.41</v>
      </c>
      <c r="E15436">
        <v>0.03</v>
      </c>
    </row>
    <row r="15437" spans="1:5">
      <c r="A15437">
        <v>19830617</v>
      </c>
      <c r="B15437">
        <v>-0.03</v>
      </c>
      <c r="C15437">
        <v>0.04</v>
      </c>
      <c r="D15437">
        <v>-0.12</v>
      </c>
      <c r="E15437">
        <v>0.03</v>
      </c>
    </row>
    <row r="15438" spans="1:5">
      <c r="A15438">
        <v>19830620</v>
      </c>
      <c r="B15438">
        <v>-0.13</v>
      </c>
      <c r="C15438">
        <v>0.02</v>
      </c>
      <c r="D15438">
        <v>-0.04</v>
      </c>
      <c r="E15438">
        <v>0.03</v>
      </c>
    </row>
    <row r="15439" spans="1:5">
      <c r="A15439">
        <v>19830621</v>
      </c>
      <c r="B15439">
        <v>0.69</v>
      </c>
      <c r="C15439">
        <v>-0.36</v>
      </c>
      <c r="D15439">
        <v>-0.38</v>
      </c>
      <c r="E15439">
        <v>0.03</v>
      </c>
    </row>
    <row r="15440" spans="1:5">
      <c r="A15440">
        <v>19830622</v>
      </c>
      <c r="B15440">
        <v>0.24</v>
      </c>
      <c r="C15440">
        <v>0.16</v>
      </c>
      <c r="D15440">
        <v>-0.24</v>
      </c>
      <c r="E15440">
        <v>0.03</v>
      </c>
    </row>
    <row r="15441" spans="1:5">
      <c r="A15441">
        <v>19830623</v>
      </c>
      <c r="B15441">
        <v>-0.22</v>
      </c>
      <c r="C15441">
        <v>0.08</v>
      </c>
      <c r="D15441">
        <v>-0.4</v>
      </c>
      <c r="E15441">
        <v>0.03</v>
      </c>
    </row>
    <row r="15442" spans="1:5">
      <c r="A15442">
        <v>19830624</v>
      </c>
      <c r="B15442">
        <v>0.16</v>
      </c>
      <c r="C15442">
        <v>0.27</v>
      </c>
      <c r="D15442">
        <v>-0.3</v>
      </c>
      <c r="E15442">
        <v>0.03</v>
      </c>
    </row>
    <row r="15443" spans="1:5">
      <c r="A15443">
        <v>19830627</v>
      </c>
      <c r="B15443">
        <v>-1.17</v>
      </c>
      <c r="C15443">
        <v>-0.16</v>
      </c>
      <c r="D15443">
        <v>0.48</v>
      </c>
      <c r="E15443">
        <v>0.03</v>
      </c>
    </row>
    <row r="15444" spans="1:5">
      <c r="A15444">
        <v>19830628</v>
      </c>
      <c r="B15444">
        <v>-1.85</v>
      </c>
      <c r="C15444">
        <v>-0.49</v>
      </c>
      <c r="D15444">
        <v>0.81</v>
      </c>
      <c r="E15444">
        <v>0.03</v>
      </c>
    </row>
    <row r="15445" spans="1:5">
      <c r="A15445">
        <v>19830629</v>
      </c>
      <c r="B15445">
        <v>0.42</v>
      </c>
      <c r="C15445">
        <v>-0.44</v>
      </c>
      <c r="D15445">
        <v>-0.39</v>
      </c>
      <c r="E15445">
        <v>0.03</v>
      </c>
    </row>
    <row r="15446" spans="1:5">
      <c r="A15446">
        <v>19830630</v>
      </c>
      <c r="B15446">
        <v>0.83</v>
      </c>
      <c r="C15446">
        <v>0.19</v>
      </c>
      <c r="D15446">
        <v>-0.2</v>
      </c>
      <c r="E15446">
        <v>0.03</v>
      </c>
    </row>
    <row r="15447" spans="1:5">
      <c r="A15447">
        <v>19830701</v>
      </c>
      <c r="B15447">
        <v>0.56000000000000005</v>
      </c>
      <c r="C15447">
        <v>0.24</v>
      </c>
      <c r="D15447">
        <v>-0.13</v>
      </c>
      <c r="E15447">
        <v>3.6999999999999998E-2</v>
      </c>
    </row>
    <row r="15448" spans="1:5">
      <c r="A15448">
        <v>19830705</v>
      </c>
      <c r="B15448">
        <v>-1.34</v>
      </c>
      <c r="C15448">
        <v>0.39</v>
      </c>
      <c r="D15448">
        <v>0.82</v>
      </c>
      <c r="E15448">
        <v>3.6999999999999998E-2</v>
      </c>
    </row>
    <row r="15449" spans="1:5">
      <c r="A15449">
        <v>19830706</v>
      </c>
      <c r="B15449">
        <v>0.94</v>
      </c>
      <c r="C15449">
        <v>-0.16</v>
      </c>
      <c r="D15449">
        <v>0.17</v>
      </c>
      <c r="E15449">
        <v>3.6999999999999998E-2</v>
      </c>
    </row>
    <row r="15450" spans="1:5">
      <c r="A15450">
        <v>19830707</v>
      </c>
      <c r="B15450">
        <v>-0.43</v>
      </c>
      <c r="C15450">
        <v>0.63</v>
      </c>
      <c r="D15450">
        <v>-0.08</v>
      </c>
      <c r="E15450">
        <v>3.6999999999999998E-2</v>
      </c>
    </row>
    <row r="15451" spans="1:5">
      <c r="A15451">
        <v>19830708</v>
      </c>
      <c r="B15451">
        <v>-0.24</v>
      </c>
      <c r="C15451">
        <v>0.06</v>
      </c>
      <c r="D15451">
        <v>0.14000000000000001</v>
      </c>
      <c r="E15451">
        <v>3.6999999999999998E-2</v>
      </c>
    </row>
    <row r="15452" spans="1:5">
      <c r="A15452">
        <v>19830711</v>
      </c>
      <c r="B15452">
        <v>0.45</v>
      </c>
      <c r="C15452">
        <v>-0.22</v>
      </c>
      <c r="D15452">
        <v>0.05</v>
      </c>
      <c r="E15452">
        <v>3.6999999999999998E-2</v>
      </c>
    </row>
    <row r="15453" spans="1:5">
      <c r="A15453">
        <v>19830712</v>
      </c>
      <c r="B15453">
        <v>-1.42</v>
      </c>
      <c r="C15453">
        <v>0.43</v>
      </c>
      <c r="D15453">
        <v>0.56999999999999995</v>
      </c>
      <c r="E15453">
        <v>3.6999999999999998E-2</v>
      </c>
    </row>
    <row r="15454" spans="1:5">
      <c r="A15454">
        <v>19830713</v>
      </c>
      <c r="B15454">
        <v>-0.25</v>
      </c>
      <c r="C15454">
        <v>-0.35</v>
      </c>
      <c r="D15454">
        <v>0.76</v>
      </c>
      <c r="E15454">
        <v>3.6999999999999998E-2</v>
      </c>
    </row>
    <row r="15455" spans="1:5">
      <c r="A15455">
        <v>19830714</v>
      </c>
      <c r="B15455">
        <v>0.28000000000000003</v>
      </c>
      <c r="C15455">
        <v>0.01</v>
      </c>
      <c r="D15455">
        <v>7.0000000000000007E-2</v>
      </c>
      <c r="E15455">
        <v>3.6999999999999998E-2</v>
      </c>
    </row>
    <row r="15456" spans="1:5">
      <c r="A15456">
        <v>19830715</v>
      </c>
      <c r="B15456">
        <v>-1.01</v>
      </c>
      <c r="C15456">
        <v>0.4</v>
      </c>
      <c r="D15456">
        <v>0.51</v>
      </c>
      <c r="E15456">
        <v>3.6999999999999998E-2</v>
      </c>
    </row>
    <row r="15457" spans="1:5">
      <c r="A15457">
        <v>19830718</v>
      </c>
      <c r="B15457">
        <v>-0.44</v>
      </c>
      <c r="C15457">
        <v>-0.46</v>
      </c>
      <c r="D15457">
        <v>0.43</v>
      </c>
      <c r="E15457">
        <v>3.6999999999999998E-2</v>
      </c>
    </row>
    <row r="15458" spans="1:5">
      <c r="A15458">
        <v>19830719</v>
      </c>
      <c r="B15458">
        <v>0.45</v>
      </c>
      <c r="C15458">
        <v>-0.18</v>
      </c>
      <c r="D15458">
        <v>-0.02</v>
      </c>
      <c r="E15458">
        <v>3.6999999999999998E-2</v>
      </c>
    </row>
    <row r="15459" spans="1:5">
      <c r="A15459">
        <v>19830720</v>
      </c>
      <c r="B15459">
        <v>2.35</v>
      </c>
      <c r="C15459">
        <v>-1.1100000000000001</v>
      </c>
      <c r="D15459">
        <v>-0.71</v>
      </c>
      <c r="E15459">
        <v>3.6999999999999998E-2</v>
      </c>
    </row>
    <row r="15460" spans="1:5">
      <c r="A15460">
        <v>19830721</v>
      </c>
      <c r="B15460">
        <v>0.08</v>
      </c>
      <c r="C15460">
        <v>0.56000000000000005</v>
      </c>
      <c r="D15460">
        <v>-0.55000000000000004</v>
      </c>
      <c r="E15460">
        <v>3.6999999999999998E-2</v>
      </c>
    </row>
    <row r="15461" spans="1:5">
      <c r="A15461">
        <v>19830722</v>
      </c>
      <c r="B15461">
        <v>-0.03</v>
      </c>
      <c r="C15461">
        <v>0.5</v>
      </c>
      <c r="D15461">
        <v>-0.14000000000000001</v>
      </c>
      <c r="E15461">
        <v>3.6999999999999998E-2</v>
      </c>
    </row>
    <row r="15462" spans="1:5">
      <c r="A15462">
        <v>19830725</v>
      </c>
      <c r="B15462">
        <v>0.3</v>
      </c>
      <c r="C15462">
        <v>-0.21</v>
      </c>
      <c r="D15462">
        <v>0.1</v>
      </c>
      <c r="E15462">
        <v>3.6999999999999998E-2</v>
      </c>
    </row>
    <row r="15463" spans="1:5">
      <c r="A15463">
        <v>19830726</v>
      </c>
      <c r="B15463">
        <v>0.32</v>
      </c>
      <c r="C15463">
        <v>0.12</v>
      </c>
      <c r="D15463">
        <v>0.42</v>
      </c>
      <c r="E15463">
        <v>3.6999999999999998E-2</v>
      </c>
    </row>
    <row r="15464" spans="1:5">
      <c r="A15464">
        <v>19830727</v>
      </c>
      <c r="B15464">
        <v>-1.57</v>
      </c>
      <c r="C15464">
        <v>0.33</v>
      </c>
      <c r="D15464">
        <v>1.49</v>
      </c>
      <c r="E15464">
        <v>3.6999999999999998E-2</v>
      </c>
    </row>
    <row r="15465" spans="1:5">
      <c r="A15465">
        <v>19830728</v>
      </c>
      <c r="B15465">
        <v>-1.61</v>
      </c>
      <c r="C15465">
        <v>0.53</v>
      </c>
      <c r="D15465">
        <v>1.27</v>
      </c>
      <c r="E15465">
        <v>3.6999999999999998E-2</v>
      </c>
    </row>
    <row r="15466" spans="1:5">
      <c r="A15466">
        <v>19830729</v>
      </c>
      <c r="B15466">
        <v>-1.45</v>
      </c>
      <c r="C15466">
        <v>-0.08</v>
      </c>
      <c r="D15466">
        <v>0.5</v>
      </c>
      <c r="E15466">
        <v>3.6999999999999998E-2</v>
      </c>
    </row>
    <row r="15467" spans="1:5">
      <c r="A15467">
        <v>19830801</v>
      </c>
      <c r="B15467">
        <v>-0.52</v>
      </c>
      <c r="C15467">
        <v>-0.72</v>
      </c>
      <c r="D15467">
        <v>0.26</v>
      </c>
      <c r="E15467">
        <v>3.3000000000000002E-2</v>
      </c>
    </row>
    <row r="15468" spans="1:5">
      <c r="A15468">
        <v>19830802</v>
      </c>
      <c r="B15468">
        <v>-0.05</v>
      </c>
      <c r="C15468">
        <v>-0.25</v>
      </c>
      <c r="D15468">
        <v>0.03</v>
      </c>
      <c r="E15468">
        <v>3.3000000000000002E-2</v>
      </c>
    </row>
    <row r="15469" spans="1:5">
      <c r="A15469">
        <v>19830803</v>
      </c>
      <c r="B15469">
        <v>0.51</v>
      </c>
      <c r="C15469">
        <v>-0.82</v>
      </c>
      <c r="D15469">
        <v>0.57999999999999996</v>
      </c>
      <c r="E15469">
        <v>3.3000000000000002E-2</v>
      </c>
    </row>
    <row r="15470" spans="1:5">
      <c r="A15470">
        <v>19830804</v>
      </c>
      <c r="B15470">
        <v>-1.2</v>
      </c>
      <c r="C15470">
        <v>0.09</v>
      </c>
      <c r="D15470">
        <v>0.56999999999999995</v>
      </c>
      <c r="E15470">
        <v>3.3000000000000002E-2</v>
      </c>
    </row>
    <row r="15471" spans="1:5">
      <c r="A15471">
        <v>19830805</v>
      </c>
      <c r="B15471">
        <v>0.26</v>
      </c>
      <c r="C15471">
        <v>-0.04</v>
      </c>
      <c r="D15471">
        <v>-0.08</v>
      </c>
      <c r="E15471">
        <v>3.3000000000000002E-2</v>
      </c>
    </row>
    <row r="15472" spans="1:5">
      <c r="A15472">
        <v>19830808</v>
      </c>
      <c r="B15472">
        <v>-1.54</v>
      </c>
      <c r="C15472">
        <v>0.08</v>
      </c>
      <c r="D15472">
        <v>0.88</v>
      </c>
      <c r="E15472">
        <v>3.3000000000000002E-2</v>
      </c>
    </row>
    <row r="15473" spans="1:5">
      <c r="A15473">
        <v>19830809</v>
      </c>
      <c r="B15473">
        <v>0.31</v>
      </c>
      <c r="C15473">
        <v>-1.03</v>
      </c>
      <c r="D15473">
        <v>0.45</v>
      </c>
      <c r="E15473">
        <v>3.3000000000000002E-2</v>
      </c>
    </row>
    <row r="15474" spans="1:5">
      <c r="A15474">
        <v>19830810</v>
      </c>
      <c r="B15474">
        <v>0.79</v>
      </c>
      <c r="C15474">
        <v>-0.25</v>
      </c>
      <c r="D15474">
        <v>-0.15</v>
      </c>
      <c r="E15474">
        <v>3.3000000000000002E-2</v>
      </c>
    </row>
    <row r="15475" spans="1:5">
      <c r="A15475">
        <v>19830811</v>
      </c>
      <c r="B15475">
        <v>0.1</v>
      </c>
      <c r="C15475">
        <v>0.24</v>
      </c>
      <c r="D15475">
        <v>-0.23</v>
      </c>
      <c r="E15475">
        <v>3.3000000000000002E-2</v>
      </c>
    </row>
    <row r="15476" spans="1:5">
      <c r="A15476">
        <v>19830812</v>
      </c>
      <c r="B15476">
        <v>0.55000000000000004</v>
      </c>
      <c r="C15476">
        <v>-0.02</v>
      </c>
      <c r="D15476">
        <v>0.02</v>
      </c>
      <c r="E15476">
        <v>3.3000000000000002E-2</v>
      </c>
    </row>
    <row r="15477" spans="1:5">
      <c r="A15477">
        <v>19830815</v>
      </c>
      <c r="B15477">
        <v>0.83</v>
      </c>
      <c r="C15477">
        <v>-0.19</v>
      </c>
      <c r="D15477">
        <v>-0.38</v>
      </c>
      <c r="E15477">
        <v>3.3000000000000002E-2</v>
      </c>
    </row>
    <row r="15478" spans="1:5">
      <c r="A15478">
        <v>19830816</v>
      </c>
      <c r="B15478">
        <v>-0.35</v>
      </c>
      <c r="C15478">
        <v>-0.13</v>
      </c>
      <c r="D15478">
        <v>0.71</v>
      </c>
      <c r="E15478">
        <v>3.3000000000000002E-2</v>
      </c>
    </row>
    <row r="15479" spans="1:5">
      <c r="A15479">
        <v>19830817</v>
      </c>
      <c r="B15479">
        <v>0.91</v>
      </c>
      <c r="C15479">
        <v>-0.59</v>
      </c>
      <c r="D15479">
        <v>0.7</v>
      </c>
      <c r="E15479">
        <v>3.3000000000000002E-2</v>
      </c>
    </row>
    <row r="15480" spans="1:5">
      <c r="A15480">
        <v>19830818</v>
      </c>
      <c r="B15480">
        <v>-0.78</v>
      </c>
      <c r="C15480">
        <v>0.78</v>
      </c>
      <c r="D15480">
        <v>0.25</v>
      </c>
      <c r="E15480">
        <v>3.3000000000000002E-2</v>
      </c>
    </row>
    <row r="15481" spans="1:5">
      <c r="A15481">
        <v>19830819</v>
      </c>
      <c r="B15481">
        <v>0.12</v>
      </c>
      <c r="C15481">
        <v>-0.22</v>
      </c>
      <c r="D15481">
        <v>0.28999999999999998</v>
      </c>
      <c r="E15481">
        <v>3.3000000000000002E-2</v>
      </c>
    </row>
    <row r="15482" spans="1:5">
      <c r="A15482">
        <v>19830822</v>
      </c>
      <c r="B15482">
        <v>0.04</v>
      </c>
      <c r="C15482">
        <v>-0.1</v>
      </c>
      <c r="D15482">
        <v>0.69</v>
      </c>
      <c r="E15482">
        <v>3.3000000000000002E-2</v>
      </c>
    </row>
    <row r="15483" spans="1:5">
      <c r="A15483">
        <v>19830823</v>
      </c>
      <c r="B15483">
        <v>-1.01</v>
      </c>
      <c r="C15483">
        <v>0.28999999999999998</v>
      </c>
      <c r="D15483">
        <v>0.98</v>
      </c>
      <c r="E15483">
        <v>3.3000000000000002E-2</v>
      </c>
    </row>
    <row r="15484" spans="1:5">
      <c r="A15484">
        <v>19830824</v>
      </c>
      <c r="B15484">
        <v>-0.91</v>
      </c>
      <c r="C15484">
        <v>0.14000000000000001</v>
      </c>
      <c r="D15484">
        <v>0.56000000000000005</v>
      </c>
      <c r="E15484">
        <v>3.3000000000000002E-2</v>
      </c>
    </row>
    <row r="15485" spans="1:5">
      <c r="A15485">
        <v>19830825</v>
      </c>
      <c r="B15485">
        <v>-0.32</v>
      </c>
      <c r="C15485">
        <v>-0.21</v>
      </c>
      <c r="D15485">
        <v>0.27</v>
      </c>
      <c r="E15485">
        <v>3.3000000000000002E-2</v>
      </c>
    </row>
    <row r="15486" spans="1:5">
      <c r="A15486">
        <v>19830826</v>
      </c>
      <c r="B15486">
        <v>0.65</v>
      </c>
      <c r="C15486">
        <v>-0.59</v>
      </c>
      <c r="D15486">
        <v>-0.27</v>
      </c>
      <c r="E15486">
        <v>3.3000000000000002E-2</v>
      </c>
    </row>
    <row r="15487" spans="1:5">
      <c r="A15487">
        <v>19830829</v>
      </c>
      <c r="B15487">
        <v>-0.05</v>
      </c>
      <c r="C15487">
        <v>-0.4</v>
      </c>
      <c r="D15487">
        <v>-7.0000000000000007E-2</v>
      </c>
      <c r="E15487">
        <v>3.3000000000000002E-2</v>
      </c>
    </row>
    <row r="15488" spans="1:5">
      <c r="A15488">
        <v>19830830</v>
      </c>
      <c r="B15488">
        <v>0.19</v>
      </c>
      <c r="C15488">
        <v>0.03</v>
      </c>
      <c r="D15488">
        <v>-0.02</v>
      </c>
      <c r="E15488">
        <v>3.3000000000000002E-2</v>
      </c>
    </row>
    <row r="15489" spans="1:5">
      <c r="A15489">
        <v>19830831</v>
      </c>
      <c r="B15489">
        <v>1.01</v>
      </c>
      <c r="C15489">
        <v>-0.43</v>
      </c>
      <c r="D15489">
        <v>-0.51</v>
      </c>
      <c r="E15489">
        <v>3.3000000000000002E-2</v>
      </c>
    </row>
    <row r="15490" spans="1:5">
      <c r="A15490">
        <v>19830901</v>
      </c>
      <c r="B15490">
        <v>-0.01</v>
      </c>
      <c r="C15490">
        <v>0.34</v>
      </c>
      <c r="D15490">
        <v>-0.17</v>
      </c>
      <c r="E15490">
        <v>3.5999999999999997E-2</v>
      </c>
    </row>
    <row r="15491" spans="1:5">
      <c r="A15491">
        <v>19830902</v>
      </c>
      <c r="B15491">
        <v>0.6</v>
      </c>
      <c r="C15491">
        <v>0.02</v>
      </c>
      <c r="D15491">
        <v>-0.55000000000000004</v>
      </c>
      <c r="E15491">
        <v>3.5999999999999997E-2</v>
      </c>
    </row>
    <row r="15492" spans="1:5">
      <c r="A15492">
        <v>19830906</v>
      </c>
      <c r="B15492">
        <v>1.48</v>
      </c>
      <c r="C15492">
        <v>-0.52</v>
      </c>
      <c r="D15492">
        <v>-0.31</v>
      </c>
      <c r="E15492">
        <v>3.5999999999999997E-2</v>
      </c>
    </row>
    <row r="15493" spans="1:5">
      <c r="A15493">
        <v>19830907</v>
      </c>
      <c r="B15493">
        <v>0.05</v>
      </c>
      <c r="C15493">
        <v>0.19</v>
      </c>
      <c r="D15493">
        <v>0.42</v>
      </c>
      <c r="E15493">
        <v>3.5999999999999997E-2</v>
      </c>
    </row>
    <row r="15494" spans="1:5">
      <c r="A15494">
        <v>19830908</v>
      </c>
      <c r="B15494">
        <v>-0.01</v>
      </c>
      <c r="C15494">
        <v>0.36</v>
      </c>
      <c r="D15494">
        <v>-0.05</v>
      </c>
      <c r="E15494">
        <v>3.5999999999999997E-2</v>
      </c>
    </row>
    <row r="15495" spans="1:5">
      <c r="A15495">
        <v>19830909</v>
      </c>
      <c r="B15495">
        <v>-0.16</v>
      </c>
      <c r="C15495">
        <v>0.4</v>
      </c>
      <c r="D15495">
        <v>0.44</v>
      </c>
      <c r="E15495">
        <v>3.5999999999999997E-2</v>
      </c>
    </row>
    <row r="15496" spans="1:5">
      <c r="A15496">
        <v>19830912</v>
      </c>
      <c r="B15496">
        <v>-0.85</v>
      </c>
      <c r="C15496">
        <v>0.68</v>
      </c>
      <c r="D15496">
        <v>0.34</v>
      </c>
      <c r="E15496">
        <v>3.5999999999999997E-2</v>
      </c>
    </row>
    <row r="15497" spans="1:5">
      <c r="A15497">
        <v>19830913</v>
      </c>
      <c r="B15497">
        <v>-0.57999999999999996</v>
      </c>
      <c r="C15497">
        <v>-0.13</v>
      </c>
      <c r="D15497">
        <v>0.45</v>
      </c>
      <c r="E15497">
        <v>3.5999999999999997E-2</v>
      </c>
    </row>
    <row r="15498" spans="1:5">
      <c r="A15498">
        <v>19830914</v>
      </c>
      <c r="B15498">
        <v>0.24</v>
      </c>
      <c r="C15498">
        <v>-0.21</v>
      </c>
      <c r="D15498">
        <v>0.02</v>
      </c>
      <c r="E15498">
        <v>3.5999999999999997E-2</v>
      </c>
    </row>
    <row r="15499" spans="1:5">
      <c r="A15499">
        <v>19830915</v>
      </c>
      <c r="B15499">
        <v>-0.45</v>
      </c>
      <c r="C15499">
        <v>0.25</v>
      </c>
      <c r="D15499">
        <v>0.35</v>
      </c>
      <c r="E15499">
        <v>3.5999999999999997E-2</v>
      </c>
    </row>
    <row r="15500" spans="1:5">
      <c r="A15500">
        <v>19830916</v>
      </c>
      <c r="B15500">
        <v>0.85</v>
      </c>
      <c r="C15500">
        <v>-0.65</v>
      </c>
      <c r="D15500">
        <v>-0.41</v>
      </c>
      <c r="E15500">
        <v>3.5999999999999997E-2</v>
      </c>
    </row>
    <row r="15501" spans="1:5">
      <c r="A15501">
        <v>19830919</v>
      </c>
      <c r="B15501">
        <v>1</v>
      </c>
      <c r="C15501">
        <v>-0.02</v>
      </c>
      <c r="D15501">
        <v>-0.36</v>
      </c>
      <c r="E15501">
        <v>3.5999999999999997E-2</v>
      </c>
    </row>
    <row r="15502" spans="1:5">
      <c r="A15502">
        <v>19830920</v>
      </c>
      <c r="B15502">
        <v>0.72</v>
      </c>
      <c r="C15502">
        <v>-0.5</v>
      </c>
      <c r="D15502">
        <v>-0.03</v>
      </c>
      <c r="E15502">
        <v>3.5999999999999997E-2</v>
      </c>
    </row>
    <row r="15503" spans="1:5">
      <c r="A15503">
        <v>19830921</v>
      </c>
      <c r="B15503">
        <v>-0.4</v>
      </c>
      <c r="C15503">
        <v>0.26</v>
      </c>
      <c r="D15503">
        <v>0.18</v>
      </c>
      <c r="E15503">
        <v>3.5999999999999997E-2</v>
      </c>
    </row>
    <row r="15504" spans="1:5">
      <c r="A15504">
        <v>19830922</v>
      </c>
      <c r="B15504">
        <v>0.71</v>
      </c>
      <c r="C15504">
        <v>-0.45</v>
      </c>
      <c r="D15504">
        <v>-0.3</v>
      </c>
      <c r="E15504">
        <v>3.5999999999999997E-2</v>
      </c>
    </row>
    <row r="15505" spans="1:5">
      <c r="A15505">
        <v>19830923</v>
      </c>
      <c r="B15505">
        <v>-0.15</v>
      </c>
      <c r="C15505">
        <v>0.03</v>
      </c>
      <c r="D15505">
        <v>0.18</v>
      </c>
      <c r="E15505">
        <v>3.5999999999999997E-2</v>
      </c>
    </row>
    <row r="15506" spans="1:5">
      <c r="A15506">
        <v>19830926</v>
      </c>
      <c r="B15506">
        <v>0.14000000000000001</v>
      </c>
      <c r="C15506">
        <v>-0.01</v>
      </c>
      <c r="D15506">
        <v>-0.19</v>
      </c>
      <c r="E15506">
        <v>3.5999999999999997E-2</v>
      </c>
    </row>
    <row r="15507" spans="1:5">
      <c r="A15507">
        <v>19830927</v>
      </c>
      <c r="B15507">
        <v>-0.89</v>
      </c>
      <c r="C15507">
        <v>0.09</v>
      </c>
      <c r="D15507">
        <v>0.35</v>
      </c>
      <c r="E15507">
        <v>3.5999999999999997E-2</v>
      </c>
    </row>
    <row r="15508" spans="1:5">
      <c r="A15508">
        <v>19830928</v>
      </c>
      <c r="B15508">
        <v>-0.27</v>
      </c>
      <c r="C15508">
        <v>-0.08</v>
      </c>
      <c r="D15508">
        <v>0.05</v>
      </c>
      <c r="E15508">
        <v>3.5999999999999997E-2</v>
      </c>
    </row>
    <row r="15509" spans="1:5">
      <c r="A15509">
        <v>19830929</v>
      </c>
      <c r="B15509">
        <v>-0.4</v>
      </c>
      <c r="C15509">
        <v>0.27</v>
      </c>
      <c r="D15509">
        <v>0.41</v>
      </c>
      <c r="E15509">
        <v>3.5999999999999997E-2</v>
      </c>
    </row>
    <row r="15510" spans="1:5">
      <c r="A15510">
        <v>19830930</v>
      </c>
      <c r="B15510">
        <v>-0.68</v>
      </c>
      <c r="C15510">
        <v>0.21</v>
      </c>
      <c r="D15510">
        <v>0.2</v>
      </c>
      <c r="E15510">
        <v>3.5999999999999997E-2</v>
      </c>
    </row>
    <row r="15511" spans="1:5">
      <c r="A15511">
        <v>19831003</v>
      </c>
      <c r="B15511">
        <v>-0.28999999999999998</v>
      </c>
      <c r="C15511">
        <v>-0.39</v>
      </c>
      <c r="D15511">
        <v>0.22</v>
      </c>
      <c r="E15511">
        <v>3.5999999999999997E-2</v>
      </c>
    </row>
    <row r="15512" spans="1:5">
      <c r="A15512">
        <v>19831004</v>
      </c>
      <c r="B15512">
        <v>0.26</v>
      </c>
      <c r="C15512">
        <v>-0.28999999999999998</v>
      </c>
      <c r="D15512">
        <v>-0.17</v>
      </c>
      <c r="E15512">
        <v>3.5999999999999997E-2</v>
      </c>
    </row>
    <row r="15513" spans="1:5">
      <c r="A15513">
        <v>19831005</v>
      </c>
      <c r="B15513">
        <v>0.67</v>
      </c>
      <c r="C15513">
        <v>-0.52</v>
      </c>
      <c r="D15513">
        <v>-0.21</v>
      </c>
      <c r="E15513">
        <v>3.5999999999999997E-2</v>
      </c>
    </row>
    <row r="15514" spans="1:5">
      <c r="A15514">
        <v>19831006</v>
      </c>
      <c r="B15514">
        <v>1.26</v>
      </c>
      <c r="C15514">
        <v>-0.95</v>
      </c>
      <c r="D15514">
        <v>-0.34</v>
      </c>
      <c r="E15514">
        <v>3.5999999999999997E-2</v>
      </c>
    </row>
    <row r="15515" spans="1:5">
      <c r="A15515">
        <v>19831007</v>
      </c>
      <c r="B15515">
        <v>0.28000000000000003</v>
      </c>
      <c r="C15515">
        <v>0.03</v>
      </c>
      <c r="D15515">
        <v>-0.6</v>
      </c>
      <c r="E15515">
        <v>3.5999999999999997E-2</v>
      </c>
    </row>
    <row r="15516" spans="1:5">
      <c r="A15516">
        <v>19831010</v>
      </c>
      <c r="B15516">
        <v>0.72</v>
      </c>
      <c r="C15516">
        <v>-0.71</v>
      </c>
      <c r="D15516">
        <v>0.37</v>
      </c>
      <c r="E15516">
        <v>3.5999999999999997E-2</v>
      </c>
    </row>
    <row r="15517" spans="1:5">
      <c r="A15517">
        <v>19831011</v>
      </c>
      <c r="B15517">
        <v>-1.1599999999999999</v>
      </c>
      <c r="C15517">
        <v>0.81</v>
      </c>
      <c r="D15517">
        <v>0.3</v>
      </c>
      <c r="E15517">
        <v>3.5999999999999997E-2</v>
      </c>
    </row>
    <row r="15518" spans="1:5">
      <c r="A15518">
        <v>19831012</v>
      </c>
      <c r="B15518">
        <v>-0.62</v>
      </c>
      <c r="C15518">
        <v>-0.15</v>
      </c>
      <c r="D15518">
        <v>0.83</v>
      </c>
      <c r="E15518">
        <v>3.5999999999999997E-2</v>
      </c>
    </row>
    <row r="15519" spans="1:5">
      <c r="A15519">
        <v>19831013</v>
      </c>
      <c r="B15519">
        <v>-0.06</v>
      </c>
      <c r="C15519">
        <v>-0.39</v>
      </c>
      <c r="D15519">
        <v>0.37</v>
      </c>
      <c r="E15519">
        <v>3.5999999999999997E-2</v>
      </c>
    </row>
    <row r="15520" spans="1:5">
      <c r="A15520">
        <v>19831014</v>
      </c>
      <c r="B15520">
        <v>0.01</v>
      </c>
      <c r="C15520">
        <v>-0.06</v>
      </c>
      <c r="D15520">
        <v>0.31</v>
      </c>
      <c r="E15520">
        <v>3.5999999999999997E-2</v>
      </c>
    </row>
    <row r="15521" spans="1:5">
      <c r="A15521">
        <v>19831017</v>
      </c>
      <c r="B15521">
        <v>0.1</v>
      </c>
      <c r="C15521">
        <v>-0.21</v>
      </c>
      <c r="D15521">
        <v>0.33</v>
      </c>
      <c r="E15521">
        <v>3.5999999999999997E-2</v>
      </c>
    </row>
    <row r="15522" spans="1:5">
      <c r="A15522">
        <v>19831018</v>
      </c>
      <c r="B15522">
        <v>-1.58</v>
      </c>
      <c r="C15522">
        <v>0.25</v>
      </c>
      <c r="D15522">
        <v>1.67</v>
      </c>
      <c r="E15522">
        <v>3.5999999999999997E-2</v>
      </c>
    </row>
    <row r="15523" spans="1:5">
      <c r="A15523">
        <v>19831019</v>
      </c>
      <c r="B15523">
        <v>-0.83</v>
      </c>
      <c r="C15523">
        <v>-0.46</v>
      </c>
      <c r="D15523">
        <v>0.35</v>
      </c>
      <c r="E15523">
        <v>3.5999999999999997E-2</v>
      </c>
    </row>
    <row r="15524" spans="1:5">
      <c r="A15524">
        <v>19831020</v>
      </c>
      <c r="B15524">
        <v>0.18</v>
      </c>
      <c r="C15524">
        <v>-0.02</v>
      </c>
      <c r="D15524">
        <v>0.04</v>
      </c>
      <c r="E15524">
        <v>3.5999999999999997E-2</v>
      </c>
    </row>
    <row r="15525" spans="1:5">
      <c r="A15525">
        <v>19831021</v>
      </c>
      <c r="B15525">
        <v>-0.71</v>
      </c>
      <c r="C15525">
        <v>0.24</v>
      </c>
      <c r="D15525">
        <v>0.45</v>
      </c>
      <c r="E15525">
        <v>3.5999999999999997E-2</v>
      </c>
    </row>
    <row r="15526" spans="1:5">
      <c r="A15526">
        <v>19831024</v>
      </c>
      <c r="B15526">
        <v>-0.15</v>
      </c>
      <c r="C15526">
        <v>-0.8</v>
      </c>
      <c r="D15526">
        <v>0.22</v>
      </c>
      <c r="E15526">
        <v>3.5999999999999997E-2</v>
      </c>
    </row>
    <row r="15527" spans="1:5">
      <c r="A15527">
        <v>19831025</v>
      </c>
      <c r="B15527">
        <v>0.26</v>
      </c>
      <c r="C15527">
        <v>-0.15</v>
      </c>
      <c r="D15527">
        <v>-0.1</v>
      </c>
      <c r="E15527">
        <v>3.5999999999999997E-2</v>
      </c>
    </row>
    <row r="15528" spans="1:5">
      <c r="A15528">
        <v>19831026</v>
      </c>
      <c r="B15528">
        <v>-0.56000000000000005</v>
      </c>
      <c r="C15528">
        <v>0.28000000000000003</v>
      </c>
      <c r="D15528">
        <v>-0.03</v>
      </c>
      <c r="E15528">
        <v>3.5999999999999997E-2</v>
      </c>
    </row>
    <row r="15529" spans="1:5">
      <c r="A15529">
        <v>19831027</v>
      </c>
      <c r="B15529">
        <v>-0.33</v>
      </c>
      <c r="C15529">
        <v>-0.09</v>
      </c>
      <c r="D15529">
        <v>0.17</v>
      </c>
      <c r="E15529">
        <v>3.5999999999999997E-2</v>
      </c>
    </row>
    <row r="15530" spans="1:5">
      <c r="A15530">
        <v>19831028</v>
      </c>
      <c r="B15530">
        <v>-0.79</v>
      </c>
      <c r="C15530">
        <v>0.25</v>
      </c>
      <c r="D15530">
        <v>0.37</v>
      </c>
      <c r="E15530">
        <v>3.5999999999999997E-2</v>
      </c>
    </row>
    <row r="15531" spans="1:5">
      <c r="A15531">
        <v>19831031</v>
      </c>
      <c r="B15531">
        <v>-0.1</v>
      </c>
      <c r="C15531">
        <v>-0.43</v>
      </c>
      <c r="D15531">
        <v>0.71</v>
      </c>
      <c r="E15531">
        <v>3.5999999999999997E-2</v>
      </c>
    </row>
    <row r="15532" spans="1:5">
      <c r="A15532">
        <v>19831101</v>
      </c>
      <c r="B15532">
        <v>-0.03</v>
      </c>
      <c r="C15532">
        <v>-0.55000000000000004</v>
      </c>
      <c r="D15532">
        <v>0.06</v>
      </c>
      <c r="E15532">
        <v>3.3000000000000002E-2</v>
      </c>
    </row>
    <row r="15533" spans="1:5">
      <c r="A15533">
        <v>19831102</v>
      </c>
      <c r="B15533">
        <v>0.77</v>
      </c>
      <c r="C15533">
        <v>-0.31</v>
      </c>
      <c r="D15533">
        <v>-0.33</v>
      </c>
      <c r="E15533">
        <v>3.3000000000000002E-2</v>
      </c>
    </row>
    <row r="15534" spans="1:5">
      <c r="A15534">
        <v>19831103</v>
      </c>
      <c r="B15534">
        <v>-0.6</v>
      </c>
      <c r="C15534">
        <v>0.68</v>
      </c>
      <c r="D15534">
        <v>0.04</v>
      </c>
      <c r="E15534">
        <v>3.3000000000000002E-2</v>
      </c>
    </row>
    <row r="15535" spans="1:5">
      <c r="A15535">
        <v>19831104</v>
      </c>
      <c r="B15535">
        <v>-0.57999999999999996</v>
      </c>
      <c r="C15535">
        <v>0.2</v>
      </c>
      <c r="D15535">
        <v>0.41</v>
      </c>
      <c r="E15535">
        <v>3.3000000000000002E-2</v>
      </c>
    </row>
    <row r="15536" spans="1:5">
      <c r="A15536">
        <v>19831107</v>
      </c>
      <c r="B15536">
        <v>-0.4</v>
      </c>
      <c r="C15536">
        <v>-0.1</v>
      </c>
      <c r="D15536">
        <v>0.31</v>
      </c>
      <c r="E15536">
        <v>3.3000000000000002E-2</v>
      </c>
    </row>
    <row r="15537" spans="1:5">
      <c r="A15537">
        <v>19831108</v>
      </c>
      <c r="B15537">
        <v>-0.23</v>
      </c>
      <c r="C15537">
        <v>-0.16</v>
      </c>
      <c r="D15537">
        <v>0.1</v>
      </c>
      <c r="E15537">
        <v>3.3000000000000002E-2</v>
      </c>
    </row>
    <row r="15538" spans="1:5">
      <c r="A15538">
        <v>19831109</v>
      </c>
      <c r="B15538">
        <v>1.06</v>
      </c>
      <c r="C15538">
        <v>-0.82</v>
      </c>
      <c r="D15538">
        <v>-7.0000000000000007E-2</v>
      </c>
      <c r="E15538">
        <v>3.3000000000000002E-2</v>
      </c>
    </row>
    <row r="15539" spans="1:5">
      <c r="A15539">
        <v>19831110</v>
      </c>
      <c r="B15539">
        <v>0.34</v>
      </c>
      <c r="C15539">
        <v>0.25</v>
      </c>
      <c r="D15539">
        <v>-0.53</v>
      </c>
      <c r="E15539">
        <v>3.3000000000000002E-2</v>
      </c>
    </row>
    <row r="15540" spans="1:5">
      <c r="A15540">
        <v>19831111</v>
      </c>
      <c r="B15540">
        <v>1.2</v>
      </c>
      <c r="C15540">
        <v>-0.12</v>
      </c>
      <c r="D15540">
        <v>-0.88</v>
      </c>
      <c r="E15540">
        <v>3.3000000000000002E-2</v>
      </c>
    </row>
    <row r="15541" spans="1:5">
      <c r="A15541">
        <v>19831114</v>
      </c>
      <c r="B15541">
        <v>0.38</v>
      </c>
      <c r="C15541">
        <v>0.44</v>
      </c>
      <c r="D15541">
        <v>-0.92</v>
      </c>
      <c r="E15541">
        <v>3.3000000000000002E-2</v>
      </c>
    </row>
    <row r="15542" spans="1:5">
      <c r="A15542">
        <v>19831115</v>
      </c>
      <c r="B15542">
        <v>-0.55000000000000004</v>
      </c>
      <c r="C15542">
        <v>0.71</v>
      </c>
      <c r="D15542">
        <v>-0.09</v>
      </c>
      <c r="E15542">
        <v>3.3000000000000002E-2</v>
      </c>
    </row>
    <row r="15543" spans="1:5">
      <c r="A15543">
        <v>19831116</v>
      </c>
      <c r="B15543">
        <v>0.39</v>
      </c>
      <c r="C15543">
        <v>-0.16</v>
      </c>
      <c r="D15543">
        <v>0.14000000000000001</v>
      </c>
      <c r="E15543">
        <v>3.3000000000000002E-2</v>
      </c>
    </row>
    <row r="15544" spans="1:5">
      <c r="A15544">
        <v>19831117</v>
      </c>
      <c r="B15544">
        <v>0.06</v>
      </c>
      <c r="C15544">
        <v>0.36</v>
      </c>
      <c r="D15544">
        <v>0.09</v>
      </c>
      <c r="E15544">
        <v>3.3000000000000002E-2</v>
      </c>
    </row>
    <row r="15545" spans="1:5">
      <c r="A15545">
        <v>19831118</v>
      </c>
      <c r="B15545">
        <v>-0.39</v>
      </c>
      <c r="C15545">
        <v>0.62</v>
      </c>
      <c r="D15545">
        <v>-0.28000000000000003</v>
      </c>
      <c r="E15545">
        <v>3.3000000000000002E-2</v>
      </c>
    </row>
    <row r="15546" spans="1:5">
      <c r="A15546">
        <v>19831121</v>
      </c>
      <c r="B15546">
        <v>0.51</v>
      </c>
      <c r="C15546">
        <v>-0.16</v>
      </c>
      <c r="D15546">
        <v>-0.14000000000000001</v>
      </c>
      <c r="E15546">
        <v>3.3000000000000002E-2</v>
      </c>
    </row>
    <row r="15547" spans="1:5">
      <c r="A15547">
        <v>19831122</v>
      </c>
      <c r="B15547">
        <v>0.39</v>
      </c>
      <c r="C15547">
        <v>-0.09</v>
      </c>
      <c r="D15547">
        <v>0.75</v>
      </c>
      <c r="E15547">
        <v>3.3000000000000002E-2</v>
      </c>
    </row>
    <row r="15548" spans="1:5">
      <c r="A15548">
        <v>19831123</v>
      </c>
      <c r="B15548">
        <v>0.02</v>
      </c>
      <c r="C15548">
        <v>0.17</v>
      </c>
      <c r="D15548">
        <v>0.52</v>
      </c>
      <c r="E15548">
        <v>3.3000000000000002E-2</v>
      </c>
    </row>
    <row r="15549" spans="1:5">
      <c r="A15549">
        <v>19831125</v>
      </c>
      <c r="B15549">
        <v>0.2</v>
      </c>
      <c r="C15549">
        <v>7.0000000000000007E-2</v>
      </c>
      <c r="D15549">
        <v>0.17</v>
      </c>
      <c r="E15549">
        <v>3.3000000000000002E-2</v>
      </c>
    </row>
    <row r="15550" spans="1:5">
      <c r="A15550">
        <v>19831128</v>
      </c>
      <c r="B15550">
        <v>-0.36</v>
      </c>
      <c r="C15550">
        <v>0.21</v>
      </c>
      <c r="D15550">
        <v>0.2</v>
      </c>
      <c r="E15550">
        <v>3.3000000000000002E-2</v>
      </c>
    </row>
    <row r="15551" spans="1:5">
      <c r="A15551">
        <v>19831129</v>
      </c>
      <c r="B15551">
        <v>0.69</v>
      </c>
      <c r="C15551">
        <v>-0.13</v>
      </c>
      <c r="D15551">
        <v>-0.19</v>
      </c>
      <c r="E15551">
        <v>3.3000000000000002E-2</v>
      </c>
    </row>
    <row r="15552" spans="1:5">
      <c r="A15552">
        <v>19831130</v>
      </c>
      <c r="B15552">
        <v>-0.69</v>
      </c>
      <c r="C15552">
        <v>0.84</v>
      </c>
      <c r="D15552">
        <v>0.03</v>
      </c>
      <c r="E15552">
        <v>3.3000000000000002E-2</v>
      </c>
    </row>
    <row r="15553" spans="1:5">
      <c r="A15553">
        <v>19831201</v>
      </c>
      <c r="B15553">
        <v>0.03</v>
      </c>
      <c r="C15553">
        <v>-0.01</v>
      </c>
      <c r="D15553">
        <v>0.26</v>
      </c>
      <c r="E15553">
        <v>3.4000000000000002E-2</v>
      </c>
    </row>
    <row r="15554" spans="1:5">
      <c r="A15554">
        <v>19831202</v>
      </c>
      <c r="B15554">
        <v>-0.65</v>
      </c>
      <c r="C15554">
        <v>0.28000000000000003</v>
      </c>
      <c r="D15554">
        <v>0.42</v>
      </c>
      <c r="E15554">
        <v>3.4000000000000002E-2</v>
      </c>
    </row>
    <row r="15555" spans="1:5">
      <c r="A15555">
        <v>19831205</v>
      </c>
      <c r="B15555">
        <v>0</v>
      </c>
      <c r="C15555">
        <v>-0.27</v>
      </c>
      <c r="D15555">
        <v>0.36</v>
      </c>
      <c r="E15555">
        <v>3.4000000000000002E-2</v>
      </c>
    </row>
    <row r="15556" spans="1:5">
      <c r="A15556">
        <v>19831206</v>
      </c>
      <c r="B15556">
        <v>-0.21</v>
      </c>
      <c r="C15556">
        <v>0.16</v>
      </c>
      <c r="D15556">
        <v>-0.09</v>
      </c>
      <c r="E15556">
        <v>3.4000000000000002E-2</v>
      </c>
    </row>
    <row r="15557" spans="1:5">
      <c r="A15557">
        <v>19831207</v>
      </c>
      <c r="B15557">
        <v>0.21</v>
      </c>
      <c r="C15557">
        <v>-0.12</v>
      </c>
      <c r="D15557">
        <v>-0.14000000000000001</v>
      </c>
      <c r="E15557">
        <v>3.4000000000000002E-2</v>
      </c>
    </row>
    <row r="15558" spans="1:5">
      <c r="A15558">
        <v>19831208</v>
      </c>
      <c r="B15558">
        <v>-0.48</v>
      </c>
      <c r="C15558">
        <v>0.04</v>
      </c>
      <c r="D15558">
        <v>0.5</v>
      </c>
      <c r="E15558">
        <v>3.4000000000000002E-2</v>
      </c>
    </row>
    <row r="15559" spans="1:5">
      <c r="A15559">
        <v>19831209</v>
      </c>
      <c r="B15559">
        <v>0</v>
      </c>
      <c r="C15559">
        <v>0.02</v>
      </c>
      <c r="D15559">
        <v>0.08</v>
      </c>
      <c r="E15559">
        <v>3.4000000000000002E-2</v>
      </c>
    </row>
    <row r="15560" spans="1:5">
      <c r="A15560">
        <v>19831212</v>
      </c>
      <c r="B15560">
        <v>0.12</v>
      </c>
      <c r="C15560">
        <v>-0.3</v>
      </c>
      <c r="D15560">
        <v>0.06</v>
      </c>
      <c r="E15560">
        <v>3.4000000000000002E-2</v>
      </c>
    </row>
    <row r="15561" spans="1:5">
      <c r="A15561">
        <v>19831213</v>
      </c>
      <c r="B15561">
        <v>-0.39</v>
      </c>
      <c r="C15561">
        <v>0.18</v>
      </c>
      <c r="D15561">
        <v>0.28000000000000003</v>
      </c>
      <c r="E15561">
        <v>3.4000000000000002E-2</v>
      </c>
    </row>
    <row r="15562" spans="1:5">
      <c r="A15562">
        <v>19831214</v>
      </c>
      <c r="B15562">
        <v>-0.97</v>
      </c>
      <c r="C15562">
        <v>0.35</v>
      </c>
      <c r="D15562">
        <v>0.45</v>
      </c>
      <c r="E15562">
        <v>3.4000000000000002E-2</v>
      </c>
    </row>
    <row r="15563" spans="1:5">
      <c r="A15563">
        <v>19831215</v>
      </c>
      <c r="B15563">
        <v>-0.86</v>
      </c>
      <c r="C15563">
        <v>0.48</v>
      </c>
      <c r="D15563">
        <v>0.21</v>
      </c>
      <c r="E15563">
        <v>3.4000000000000002E-2</v>
      </c>
    </row>
    <row r="15564" spans="1:5">
      <c r="A15564">
        <v>19831216</v>
      </c>
      <c r="B15564">
        <v>0.3</v>
      </c>
      <c r="C15564">
        <v>-0.35</v>
      </c>
      <c r="D15564">
        <v>-0.41</v>
      </c>
      <c r="E15564">
        <v>3.4000000000000002E-2</v>
      </c>
    </row>
    <row r="15565" spans="1:5">
      <c r="A15565">
        <v>19831219</v>
      </c>
      <c r="B15565">
        <v>-0.05</v>
      </c>
      <c r="C15565">
        <v>-0.21</v>
      </c>
      <c r="D15565">
        <v>-0.08</v>
      </c>
      <c r="E15565">
        <v>3.4000000000000002E-2</v>
      </c>
    </row>
    <row r="15566" spans="1:5">
      <c r="A15566">
        <v>19831220</v>
      </c>
      <c r="B15566">
        <v>-0.25</v>
      </c>
      <c r="C15566">
        <v>-7.0000000000000007E-2</v>
      </c>
      <c r="D15566">
        <v>0.1</v>
      </c>
      <c r="E15566">
        <v>3.4000000000000002E-2</v>
      </c>
    </row>
    <row r="15567" spans="1:5">
      <c r="A15567">
        <v>19831221</v>
      </c>
      <c r="B15567">
        <v>0.72</v>
      </c>
      <c r="C15567">
        <v>-0.56999999999999995</v>
      </c>
      <c r="D15567">
        <v>-0.17</v>
      </c>
      <c r="E15567">
        <v>3.4000000000000002E-2</v>
      </c>
    </row>
    <row r="15568" spans="1:5">
      <c r="A15568">
        <v>19831222</v>
      </c>
      <c r="B15568">
        <v>-0.19</v>
      </c>
      <c r="C15568">
        <v>0.36</v>
      </c>
      <c r="D15568">
        <v>-0.25</v>
      </c>
      <c r="E15568">
        <v>3.4000000000000002E-2</v>
      </c>
    </row>
    <row r="15569" spans="1:5">
      <c r="A15569">
        <v>19831223</v>
      </c>
      <c r="B15569">
        <v>-0.03</v>
      </c>
      <c r="C15569">
        <v>0.04</v>
      </c>
      <c r="D15569">
        <v>-0.08</v>
      </c>
      <c r="E15569">
        <v>3.4000000000000002E-2</v>
      </c>
    </row>
    <row r="15570" spans="1:5">
      <c r="A15570">
        <v>19831227</v>
      </c>
      <c r="B15570">
        <v>0.64</v>
      </c>
      <c r="C15570">
        <v>-0.63</v>
      </c>
      <c r="D15570">
        <v>0.03</v>
      </c>
      <c r="E15570">
        <v>3.4000000000000002E-2</v>
      </c>
    </row>
    <row r="15571" spans="1:5">
      <c r="A15571">
        <v>19831228</v>
      </c>
      <c r="B15571">
        <v>0.21</v>
      </c>
      <c r="C15571">
        <v>-0.5</v>
      </c>
      <c r="D15571">
        <v>0.66</v>
      </c>
      <c r="E15571">
        <v>3.4000000000000002E-2</v>
      </c>
    </row>
    <row r="15572" spans="1:5">
      <c r="A15572">
        <v>19831229</v>
      </c>
      <c r="B15572">
        <v>-0.16</v>
      </c>
      <c r="C15572">
        <v>0.31</v>
      </c>
      <c r="D15572">
        <v>-0.21</v>
      </c>
      <c r="E15572">
        <v>3.4000000000000002E-2</v>
      </c>
    </row>
    <row r="15573" spans="1:5">
      <c r="A15573">
        <v>19831230</v>
      </c>
      <c r="B15573">
        <v>0.2</v>
      </c>
      <c r="C15573">
        <v>0.48</v>
      </c>
      <c r="D15573">
        <v>-0.27</v>
      </c>
      <c r="E15573">
        <v>3.4000000000000002E-2</v>
      </c>
    </row>
    <row r="15574" spans="1:5">
      <c r="A15574">
        <v>19840103</v>
      </c>
      <c r="B15574">
        <v>-0.47</v>
      </c>
      <c r="C15574">
        <v>0.49</v>
      </c>
      <c r="D15574">
        <v>0.1</v>
      </c>
      <c r="E15574">
        <v>3.5999999999999997E-2</v>
      </c>
    </row>
    <row r="15575" spans="1:5">
      <c r="A15575">
        <v>19840104</v>
      </c>
      <c r="B15575">
        <v>1.46</v>
      </c>
      <c r="C15575">
        <v>-0.68</v>
      </c>
      <c r="D15575">
        <v>-0.06</v>
      </c>
      <c r="E15575">
        <v>3.5999999999999997E-2</v>
      </c>
    </row>
    <row r="15576" spans="1:5">
      <c r="A15576">
        <v>19840105</v>
      </c>
      <c r="B15576">
        <v>1.26</v>
      </c>
      <c r="C15576">
        <v>-0.13</v>
      </c>
      <c r="D15576">
        <v>-0.38</v>
      </c>
      <c r="E15576">
        <v>3.5999999999999997E-2</v>
      </c>
    </row>
    <row r="15577" spans="1:5">
      <c r="A15577">
        <v>19840106</v>
      </c>
      <c r="B15577">
        <v>0.42</v>
      </c>
      <c r="C15577">
        <v>0.41</v>
      </c>
      <c r="D15577">
        <v>0.05</v>
      </c>
      <c r="E15577">
        <v>3.5999999999999997E-2</v>
      </c>
    </row>
    <row r="15578" spans="1:5">
      <c r="A15578">
        <v>19840109</v>
      </c>
      <c r="B15578">
        <v>-0.22</v>
      </c>
      <c r="C15578">
        <v>0.28999999999999998</v>
      </c>
      <c r="D15578">
        <v>0.48</v>
      </c>
      <c r="E15578">
        <v>3.5999999999999997E-2</v>
      </c>
    </row>
    <row r="15579" spans="1:5">
      <c r="A15579">
        <v>19840110</v>
      </c>
      <c r="B15579">
        <v>-0.39</v>
      </c>
      <c r="C15579">
        <v>0.48</v>
      </c>
      <c r="D15579">
        <v>0.32</v>
      </c>
      <c r="E15579">
        <v>3.5999999999999997E-2</v>
      </c>
    </row>
    <row r="15580" spans="1:5">
      <c r="A15580">
        <v>19840111</v>
      </c>
      <c r="B15580">
        <v>-0.11</v>
      </c>
      <c r="C15580">
        <v>0.08</v>
      </c>
      <c r="D15580">
        <v>0.23</v>
      </c>
      <c r="E15580">
        <v>3.5999999999999997E-2</v>
      </c>
    </row>
    <row r="15581" spans="1:5">
      <c r="A15581">
        <v>19840112</v>
      </c>
      <c r="B15581">
        <v>-0.06</v>
      </c>
      <c r="C15581">
        <v>0.27</v>
      </c>
      <c r="D15581">
        <v>0.52</v>
      </c>
      <c r="E15581">
        <v>3.5999999999999997E-2</v>
      </c>
    </row>
    <row r="15582" spans="1:5">
      <c r="A15582">
        <v>19840113</v>
      </c>
      <c r="B15582">
        <v>-0.37</v>
      </c>
      <c r="C15582">
        <v>0.2</v>
      </c>
      <c r="D15582">
        <v>0.48</v>
      </c>
      <c r="E15582">
        <v>3.5999999999999997E-2</v>
      </c>
    </row>
    <row r="15583" spans="1:5">
      <c r="A15583">
        <v>19840116</v>
      </c>
      <c r="B15583">
        <v>-0.02</v>
      </c>
      <c r="C15583">
        <v>-0.02</v>
      </c>
      <c r="D15583">
        <v>-0.15</v>
      </c>
      <c r="E15583">
        <v>3.5999999999999997E-2</v>
      </c>
    </row>
    <row r="15584" spans="1:5">
      <c r="A15584">
        <v>19840117</v>
      </c>
      <c r="B15584">
        <v>0.28999999999999998</v>
      </c>
      <c r="C15584">
        <v>-0.17</v>
      </c>
      <c r="D15584">
        <v>-0.01</v>
      </c>
      <c r="E15584">
        <v>3.5999999999999997E-2</v>
      </c>
    </row>
    <row r="15585" spans="1:5">
      <c r="A15585">
        <v>19840118</v>
      </c>
      <c r="B15585">
        <v>-0.17</v>
      </c>
      <c r="C15585">
        <v>0.25</v>
      </c>
      <c r="D15585">
        <v>0.19</v>
      </c>
      <c r="E15585">
        <v>3.5999999999999997E-2</v>
      </c>
    </row>
    <row r="15586" spans="1:5">
      <c r="A15586">
        <v>19840119</v>
      </c>
      <c r="B15586">
        <v>-0.34</v>
      </c>
      <c r="C15586">
        <v>0.17</v>
      </c>
      <c r="D15586">
        <v>0.34</v>
      </c>
      <c r="E15586">
        <v>3.5999999999999997E-2</v>
      </c>
    </row>
    <row r="15587" spans="1:5">
      <c r="A15587">
        <v>19840120</v>
      </c>
      <c r="B15587">
        <v>-0.62</v>
      </c>
      <c r="C15587">
        <v>0.13</v>
      </c>
      <c r="D15587">
        <v>0.48</v>
      </c>
      <c r="E15587">
        <v>3.5999999999999997E-2</v>
      </c>
    </row>
    <row r="15588" spans="1:5">
      <c r="A15588">
        <v>19840123</v>
      </c>
      <c r="B15588">
        <v>-0.93</v>
      </c>
      <c r="C15588">
        <v>-0.25</v>
      </c>
      <c r="D15588">
        <v>1.06</v>
      </c>
      <c r="E15588">
        <v>3.5999999999999997E-2</v>
      </c>
    </row>
    <row r="15589" spans="1:5">
      <c r="A15589">
        <v>19840124</v>
      </c>
      <c r="B15589">
        <v>0.33</v>
      </c>
      <c r="C15589">
        <v>-0.65</v>
      </c>
      <c r="D15589">
        <v>0.64</v>
      </c>
      <c r="E15589">
        <v>3.5999999999999997E-2</v>
      </c>
    </row>
    <row r="15590" spans="1:5">
      <c r="A15590">
        <v>19840125</v>
      </c>
      <c r="B15590">
        <v>-0.6</v>
      </c>
      <c r="C15590">
        <v>0.33</v>
      </c>
      <c r="D15590">
        <v>0.66</v>
      </c>
      <c r="E15590">
        <v>3.5999999999999997E-2</v>
      </c>
    </row>
    <row r="15591" spans="1:5">
      <c r="A15591">
        <v>19840126</v>
      </c>
      <c r="B15591">
        <v>-0.47</v>
      </c>
      <c r="C15591">
        <v>0.02</v>
      </c>
      <c r="D15591">
        <v>0.55000000000000004</v>
      </c>
      <c r="E15591">
        <v>3.5999999999999997E-2</v>
      </c>
    </row>
    <row r="15592" spans="1:5">
      <c r="A15592">
        <v>19840127</v>
      </c>
      <c r="B15592">
        <v>-0.23</v>
      </c>
      <c r="C15592">
        <v>-0.44</v>
      </c>
      <c r="D15592">
        <v>0.72</v>
      </c>
      <c r="E15592">
        <v>3.5999999999999997E-2</v>
      </c>
    </row>
    <row r="15593" spans="1:5">
      <c r="A15593">
        <v>19840130</v>
      </c>
      <c r="B15593">
        <v>-0.85</v>
      </c>
      <c r="C15593">
        <v>-0.44</v>
      </c>
      <c r="D15593">
        <v>1.18</v>
      </c>
      <c r="E15593">
        <v>3.5999999999999997E-2</v>
      </c>
    </row>
    <row r="15594" spans="1:5">
      <c r="A15594">
        <v>19840131</v>
      </c>
      <c r="B15594">
        <v>0.11</v>
      </c>
      <c r="C15594">
        <v>-0.7</v>
      </c>
      <c r="D15594">
        <v>0.18</v>
      </c>
      <c r="E15594">
        <v>3.5999999999999997E-2</v>
      </c>
    </row>
    <row r="15595" spans="1:5">
      <c r="A15595">
        <v>19840201</v>
      </c>
      <c r="B15595">
        <v>-0.49</v>
      </c>
      <c r="C15595">
        <v>-0.12</v>
      </c>
      <c r="D15595">
        <v>0.28000000000000003</v>
      </c>
      <c r="E15595">
        <v>3.5999999999999997E-2</v>
      </c>
    </row>
    <row r="15596" spans="1:5">
      <c r="A15596">
        <v>19840202</v>
      </c>
      <c r="B15596">
        <v>0.3</v>
      </c>
      <c r="C15596">
        <v>-0.41</v>
      </c>
      <c r="D15596">
        <v>-0.17</v>
      </c>
      <c r="E15596">
        <v>3.5999999999999997E-2</v>
      </c>
    </row>
    <row r="15597" spans="1:5">
      <c r="A15597">
        <v>19840203</v>
      </c>
      <c r="B15597">
        <v>-1.34</v>
      </c>
      <c r="C15597">
        <v>0.68</v>
      </c>
      <c r="D15597">
        <v>0.71</v>
      </c>
      <c r="E15597">
        <v>3.5999999999999997E-2</v>
      </c>
    </row>
    <row r="15598" spans="1:5">
      <c r="A15598">
        <v>19840206</v>
      </c>
      <c r="B15598">
        <v>-1.67</v>
      </c>
      <c r="C15598">
        <v>-0.09</v>
      </c>
      <c r="D15598">
        <v>1.07</v>
      </c>
      <c r="E15598">
        <v>3.5999999999999997E-2</v>
      </c>
    </row>
    <row r="15599" spans="1:5">
      <c r="A15599">
        <v>19840207</v>
      </c>
      <c r="B15599">
        <v>0.11</v>
      </c>
      <c r="C15599">
        <v>-1.03</v>
      </c>
      <c r="D15599">
        <v>-0.14000000000000001</v>
      </c>
      <c r="E15599">
        <v>3.5999999999999997E-2</v>
      </c>
    </row>
    <row r="15600" spans="1:5">
      <c r="A15600">
        <v>19840208</v>
      </c>
      <c r="B15600">
        <v>-1.73</v>
      </c>
      <c r="C15600">
        <v>0.63</v>
      </c>
      <c r="D15600">
        <v>0.82</v>
      </c>
      <c r="E15600">
        <v>3.5999999999999997E-2</v>
      </c>
    </row>
    <row r="15601" spans="1:5">
      <c r="A15601">
        <v>19840209</v>
      </c>
      <c r="B15601">
        <v>-0.51</v>
      </c>
      <c r="C15601">
        <v>-0.77</v>
      </c>
      <c r="D15601">
        <v>7.0000000000000007E-2</v>
      </c>
      <c r="E15601">
        <v>3.5999999999999997E-2</v>
      </c>
    </row>
    <row r="15602" spans="1:5">
      <c r="A15602">
        <v>19840210</v>
      </c>
      <c r="B15602">
        <v>0.51</v>
      </c>
      <c r="C15602">
        <v>-7.0000000000000007E-2</v>
      </c>
      <c r="D15602">
        <v>-0.7</v>
      </c>
      <c r="E15602">
        <v>3.5999999999999997E-2</v>
      </c>
    </row>
    <row r="15603" spans="1:5">
      <c r="A15603">
        <v>19840213</v>
      </c>
      <c r="B15603">
        <v>-0.97</v>
      </c>
      <c r="C15603">
        <v>-0.25</v>
      </c>
      <c r="D15603">
        <v>0.4</v>
      </c>
      <c r="E15603">
        <v>3.5999999999999997E-2</v>
      </c>
    </row>
    <row r="15604" spans="1:5">
      <c r="A15604">
        <v>19840214</v>
      </c>
      <c r="B15604">
        <v>0.94</v>
      </c>
      <c r="C15604">
        <v>-0.48</v>
      </c>
      <c r="D15604">
        <v>-0.32</v>
      </c>
      <c r="E15604">
        <v>3.5999999999999997E-2</v>
      </c>
    </row>
    <row r="15605" spans="1:5">
      <c r="A15605">
        <v>19840215</v>
      </c>
      <c r="B15605">
        <v>-0.15</v>
      </c>
      <c r="C15605">
        <v>0.28999999999999998</v>
      </c>
      <c r="D15605">
        <v>0</v>
      </c>
      <c r="E15605">
        <v>3.5999999999999997E-2</v>
      </c>
    </row>
    <row r="15606" spans="1:5">
      <c r="A15606">
        <v>19840216</v>
      </c>
      <c r="B15606">
        <v>-0.21</v>
      </c>
      <c r="C15606">
        <v>-0.11</v>
      </c>
      <c r="D15606">
        <v>0.26</v>
      </c>
      <c r="E15606">
        <v>3.5999999999999997E-2</v>
      </c>
    </row>
    <row r="15607" spans="1:5">
      <c r="A15607">
        <v>19840217</v>
      </c>
      <c r="B15607">
        <v>-0.28000000000000003</v>
      </c>
      <c r="C15607">
        <v>0.19</v>
      </c>
      <c r="D15607">
        <v>0.27</v>
      </c>
      <c r="E15607">
        <v>3.5999999999999997E-2</v>
      </c>
    </row>
    <row r="15608" spans="1:5">
      <c r="A15608">
        <v>19840221</v>
      </c>
      <c r="B15608">
        <v>-0.76</v>
      </c>
      <c r="C15608">
        <v>0.1</v>
      </c>
      <c r="D15608">
        <v>0.31</v>
      </c>
      <c r="E15608">
        <v>3.5999999999999997E-2</v>
      </c>
    </row>
    <row r="15609" spans="1:5">
      <c r="A15609">
        <v>19840222</v>
      </c>
      <c r="B15609">
        <v>-0.3</v>
      </c>
      <c r="C15609">
        <v>0.05</v>
      </c>
      <c r="D15609">
        <v>0.41</v>
      </c>
      <c r="E15609">
        <v>3.5999999999999997E-2</v>
      </c>
    </row>
    <row r="15610" spans="1:5">
      <c r="A15610">
        <v>19840223</v>
      </c>
      <c r="B15610">
        <v>-0.23</v>
      </c>
      <c r="C15610">
        <v>-0.62</v>
      </c>
      <c r="D15610">
        <v>0.37</v>
      </c>
      <c r="E15610">
        <v>3.5999999999999997E-2</v>
      </c>
    </row>
    <row r="15611" spans="1:5">
      <c r="A15611">
        <v>19840224</v>
      </c>
      <c r="B15611">
        <v>1.98</v>
      </c>
      <c r="C15611">
        <v>-0.69</v>
      </c>
      <c r="D15611">
        <v>-1.21</v>
      </c>
      <c r="E15611">
        <v>3.5999999999999997E-2</v>
      </c>
    </row>
    <row r="15612" spans="1:5">
      <c r="A15612">
        <v>19840227</v>
      </c>
      <c r="B15612">
        <v>1.17</v>
      </c>
      <c r="C15612">
        <v>-0.2</v>
      </c>
      <c r="D15612">
        <v>0.19</v>
      </c>
      <c r="E15612">
        <v>3.5999999999999997E-2</v>
      </c>
    </row>
    <row r="15613" spans="1:5">
      <c r="A15613">
        <v>19840228</v>
      </c>
      <c r="B15613">
        <v>-1.39</v>
      </c>
      <c r="C15613">
        <v>0.85</v>
      </c>
      <c r="D15613">
        <v>0.89</v>
      </c>
      <c r="E15613">
        <v>3.5999999999999997E-2</v>
      </c>
    </row>
    <row r="15614" spans="1:5">
      <c r="A15614">
        <v>19840229</v>
      </c>
      <c r="B15614">
        <v>0.21</v>
      </c>
      <c r="C15614">
        <v>0.18</v>
      </c>
      <c r="D15614">
        <v>0.03</v>
      </c>
      <c r="E15614">
        <v>3.5999999999999997E-2</v>
      </c>
    </row>
    <row r="15615" spans="1:5">
      <c r="A15615">
        <v>19840301</v>
      </c>
      <c r="B15615">
        <v>0.66</v>
      </c>
      <c r="C15615">
        <v>-0.27</v>
      </c>
      <c r="D15615">
        <v>0</v>
      </c>
      <c r="E15615">
        <v>3.3000000000000002E-2</v>
      </c>
    </row>
    <row r="15616" spans="1:5">
      <c r="A15616">
        <v>19840302</v>
      </c>
      <c r="B15616">
        <v>0.67</v>
      </c>
      <c r="C15616">
        <v>0.08</v>
      </c>
      <c r="D15616">
        <v>-0.23</v>
      </c>
      <c r="E15616">
        <v>3.3000000000000002E-2</v>
      </c>
    </row>
    <row r="15617" spans="1:5">
      <c r="A15617">
        <v>19840305</v>
      </c>
      <c r="B15617">
        <v>-0.78</v>
      </c>
      <c r="C15617">
        <v>0.38</v>
      </c>
      <c r="D15617">
        <v>0.41</v>
      </c>
      <c r="E15617">
        <v>3.3000000000000002E-2</v>
      </c>
    </row>
    <row r="15618" spans="1:5">
      <c r="A15618">
        <v>19840306</v>
      </c>
      <c r="B15618">
        <v>-1</v>
      </c>
      <c r="C15618">
        <v>0.84</v>
      </c>
      <c r="D15618">
        <v>7.0000000000000007E-2</v>
      </c>
      <c r="E15618">
        <v>3.3000000000000002E-2</v>
      </c>
    </row>
    <row r="15619" spans="1:5">
      <c r="A15619">
        <v>19840307</v>
      </c>
      <c r="B15619">
        <v>-1.1000000000000001</v>
      </c>
      <c r="C15619">
        <v>0.11</v>
      </c>
      <c r="D15619">
        <v>0.67</v>
      </c>
      <c r="E15619">
        <v>3.3000000000000002E-2</v>
      </c>
    </row>
    <row r="15620" spans="1:5">
      <c r="A15620">
        <v>19840308</v>
      </c>
      <c r="B15620">
        <v>0.31</v>
      </c>
      <c r="C15620">
        <v>-0.17</v>
      </c>
      <c r="D15620">
        <v>0.18</v>
      </c>
      <c r="E15620">
        <v>3.3000000000000002E-2</v>
      </c>
    </row>
    <row r="15621" spans="1:5">
      <c r="A15621">
        <v>19840309</v>
      </c>
      <c r="B15621">
        <v>-0.47</v>
      </c>
      <c r="C15621">
        <v>0.22</v>
      </c>
      <c r="D15621">
        <v>0.14000000000000001</v>
      </c>
      <c r="E15621">
        <v>3.3000000000000002E-2</v>
      </c>
    </row>
    <row r="15622" spans="1:5">
      <c r="A15622">
        <v>19840312</v>
      </c>
      <c r="B15622">
        <v>0.99</v>
      </c>
      <c r="C15622">
        <v>-0.92</v>
      </c>
      <c r="D15622">
        <v>-0.51</v>
      </c>
      <c r="E15622">
        <v>3.3000000000000002E-2</v>
      </c>
    </row>
    <row r="15623" spans="1:5">
      <c r="A15623">
        <v>19840313</v>
      </c>
      <c r="B15623">
        <v>0.39</v>
      </c>
      <c r="C15623">
        <v>0.36</v>
      </c>
      <c r="D15623">
        <v>-0.75</v>
      </c>
      <c r="E15623">
        <v>3.3000000000000002E-2</v>
      </c>
    </row>
    <row r="15624" spans="1:5">
      <c r="A15624">
        <v>19840314</v>
      </c>
      <c r="B15624">
        <v>-0.06</v>
      </c>
      <c r="C15624">
        <v>0.04</v>
      </c>
      <c r="D15624">
        <v>-0.3</v>
      </c>
      <c r="E15624">
        <v>3.3000000000000002E-2</v>
      </c>
    </row>
    <row r="15625" spans="1:5">
      <c r="A15625">
        <v>19840315</v>
      </c>
      <c r="B15625">
        <v>0.42</v>
      </c>
      <c r="C15625">
        <v>-0.01</v>
      </c>
      <c r="D15625">
        <v>-0.41</v>
      </c>
      <c r="E15625">
        <v>3.3000000000000002E-2</v>
      </c>
    </row>
    <row r="15626" spans="1:5">
      <c r="A15626">
        <v>19840316</v>
      </c>
      <c r="B15626">
        <v>1.04</v>
      </c>
      <c r="C15626">
        <v>-0.4</v>
      </c>
      <c r="D15626">
        <v>-0.16</v>
      </c>
      <c r="E15626">
        <v>3.3000000000000002E-2</v>
      </c>
    </row>
    <row r="15627" spans="1:5">
      <c r="A15627">
        <v>19840319</v>
      </c>
      <c r="B15627">
        <v>-0.93</v>
      </c>
      <c r="C15627">
        <v>0.19</v>
      </c>
      <c r="D15627">
        <v>0.47</v>
      </c>
      <c r="E15627">
        <v>3.3000000000000002E-2</v>
      </c>
    </row>
    <row r="15628" spans="1:5">
      <c r="A15628">
        <v>19840320</v>
      </c>
      <c r="B15628">
        <v>0.53</v>
      </c>
      <c r="C15628">
        <v>-0.33</v>
      </c>
      <c r="D15628">
        <v>0.1</v>
      </c>
      <c r="E15628">
        <v>3.3000000000000002E-2</v>
      </c>
    </row>
    <row r="15629" spans="1:5">
      <c r="A15629">
        <v>19840321</v>
      </c>
      <c r="B15629">
        <v>-0.13</v>
      </c>
      <c r="C15629">
        <v>0.43</v>
      </c>
      <c r="D15629">
        <v>0.11</v>
      </c>
      <c r="E15629">
        <v>3.3000000000000002E-2</v>
      </c>
    </row>
    <row r="15630" spans="1:5">
      <c r="A15630">
        <v>19840322</v>
      </c>
      <c r="B15630">
        <v>-1.03</v>
      </c>
      <c r="C15630">
        <v>0.66</v>
      </c>
      <c r="D15630">
        <v>0.34</v>
      </c>
      <c r="E15630">
        <v>3.3000000000000002E-2</v>
      </c>
    </row>
    <row r="15631" spans="1:5">
      <c r="A15631">
        <v>19840323</v>
      </c>
      <c r="B15631">
        <v>-0.1</v>
      </c>
      <c r="C15631">
        <v>-0.16</v>
      </c>
      <c r="D15631">
        <v>0.24</v>
      </c>
      <c r="E15631">
        <v>3.3000000000000002E-2</v>
      </c>
    </row>
    <row r="15632" spans="1:5">
      <c r="A15632">
        <v>19840326</v>
      </c>
      <c r="B15632">
        <v>-0.08</v>
      </c>
      <c r="C15632">
        <v>-0.38</v>
      </c>
      <c r="D15632">
        <v>0.51</v>
      </c>
      <c r="E15632">
        <v>3.3000000000000002E-2</v>
      </c>
    </row>
    <row r="15633" spans="1:5">
      <c r="A15633">
        <v>19840327</v>
      </c>
      <c r="B15633">
        <v>0.25</v>
      </c>
      <c r="C15633">
        <v>-0.42</v>
      </c>
      <c r="D15633">
        <v>0</v>
      </c>
      <c r="E15633">
        <v>3.3000000000000002E-2</v>
      </c>
    </row>
    <row r="15634" spans="1:5">
      <c r="A15634">
        <v>19840328</v>
      </c>
      <c r="B15634">
        <v>1.37</v>
      </c>
      <c r="C15634">
        <v>-0.92</v>
      </c>
      <c r="D15634">
        <v>-0.45</v>
      </c>
      <c r="E15634">
        <v>3.3000000000000002E-2</v>
      </c>
    </row>
    <row r="15635" spans="1:5">
      <c r="A15635">
        <v>19840329</v>
      </c>
      <c r="B15635">
        <v>-0.12</v>
      </c>
      <c r="C15635">
        <v>0.39</v>
      </c>
      <c r="D15635">
        <v>0.03</v>
      </c>
      <c r="E15635">
        <v>3.3000000000000002E-2</v>
      </c>
    </row>
    <row r="15636" spans="1:5">
      <c r="A15636">
        <v>19840330</v>
      </c>
      <c r="B15636">
        <v>-0.15</v>
      </c>
      <c r="C15636">
        <v>0.28999999999999998</v>
      </c>
      <c r="D15636">
        <v>0</v>
      </c>
      <c r="E15636">
        <v>3.3000000000000002E-2</v>
      </c>
    </row>
    <row r="15637" spans="1:5">
      <c r="A15637">
        <v>19840402</v>
      </c>
      <c r="B15637">
        <v>-0.68</v>
      </c>
      <c r="C15637">
        <v>0.34</v>
      </c>
      <c r="D15637">
        <v>0.38</v>
      </c>
      <c r="E15637">
        <v>4.1000000000000002E-2</v>
      </c>
    </row>
    <row r="15638" spans="1:5">
      <c r="A15638">
        <v>19840403</v>
      </c>
      <c r="B15638">
        <v>-0.34</v>
      </c>
      <c r="C15638">
        <v>0.03</v>
      </c>
      <c r="D15638">
        <v>0.44</v>
      </c>
      <c r="E15638">
        <v>4.1000000000000002E-2</v>
      </c>
    </row>
    <row r="15639" spans="1:5">
      <c r="A15639">
        <v>19840404</v>
      </c>
      <c r="B15639">
        <v>-0.08</v>
      </c>
      <c r="C15639">
        <v>-0.21</v>
      </c>
      <c r="D15639">
        <v>0.28000000000000003</v>
      </c>
      <c r="E15639">
        <v>4.1000000000000002E-2</v>
      </c>
    </row>
    <row r="15640" spans="1:5">
      <c r="A15640">
        <v>19840405</v>
      </c>
      <c r="B15640">
        <v>-1.53</v>
      </c>
      <c r="C15640">
        <v>0.66</v>
      </c>
      <c r="D15640">
        <v>0.51</v>
      </c>
      <c r="E15640">
        <v>4.1000000000000002E-2</v>
      </c>
    </row>
    <row r="15641" spans="1:5">
      <c r="A15641">
        <v>19840406</v>
      </c>
      <c r="B15641">
        <v>-0.01</v>
      </c>
      <c r="C15641">
        <v>-0.77</v>
      </c>
      <c r="D15641">
        <v>0.31</v>
      </c>
      <c r="E15641">
        <v>4.1000000000000002E-2</v>
      </c>
    </row>
    <row r="15642" spans="1:5">
      <c r="A15642">
        <v>19840409</v>
      </c>
      <c r="B15642">
        <v>-7.0000000000000007E-2</v>
      </c>
      <c r="C15642">
        <v>-0.33</v>
      </c>
      <c r="D15642">
        <v>0.2</v>
      </c>
      <c r="E15642">
        <v>4.1000000000000002E-2</v>
      </c>
    </row>
    <row r="15643" spans="1:5">
      <c r="A15643">
        <v>19840410</v>
      </c>
      <c r="B15643">
        <v>0.19</v>
      </c>
      <c r="C15643">
        <v>-0.22</v>
      </c>
      <c r="D15643">
        <v>0.2</v>
      </c>
      <c r="E15643">
        <v>4.1000000000000002E-2</v>
      </c>
    </row>
    <row r="15644" spans="1:5">
      <c r="A15644">
        <v>19840411</v>
      </c>
      <c r="B15644">
        <v>-0.59</v>
      </c>
      <c r="C15644">
        <v>0.15</v>
      </c>
      <c r="D15644">
        <v>0.54</v>
      </c>
      <c r="E15644">
        <v>4.1000000000000002E-2</v>
      </c>
    </row>
    <row r="15645" spans="1:5">
      <c r="A15645">
        <v>19840412</v>
      </c>
      <c r="B15645">
        <v>1.35</v>
      </c>
      <c r="C15645">
        <v>-1.18</v>
      </c>
      <c r="D15645">
        <v>-0.34</v>
      </c>
      <c r="E15645">
        <v>4.1000000000000002E-2</v>
      </c>
    </row>
    <row r="15646" spans="1:5">
      <c r="A15646">
        <v>19840413</v>
      </c>
      <c r="B15646">
        <v>-7.0000000000000007E-2</v>
      </c>
      <c r="C15646">
        <v>0.65</v>
      </c>
      <c r="D15646">
        <v>-0.5</v>
      </c>
      <c r="E15646">
        <v>4.1000000000000002E-2</v>
      </c>
    </row>
    <row r="15647" spans="1:5">
      <c r="A15647">
        <v>19840416</v>
      </c>
      <c r="B15647">
        <v>0.46</v>
      </c>
      <c r="C15647">
        <v>-0.56999999999999995</v>
      </c>
      <c r="D15647">
        <v>-0.14000000000000001</v>
      </c>
      <c r="E15647">
        <v>4.1000000000000002E-2</v>
      </c>
    </row>
    <row r="15648" spans="1:5">
      <c r="A15648">
        <v>19840417</v>
      </c>
      <c r="B15648">
        <v>0.45</v>
      </c>
      <c r="C15648">
        <v>0.16</v>
      </c>
      <c r="D15648">
        <v>-0.15</v>
      </c>
      <c r="E15648">
        <v>4.1000000000000002E-2</v>
      </c>
    </row>
    <row r="15649" spans="1:5">
      <c r="A15649">
        <v>19840418</v>
      </c>
      <c r="B15649">
        <v>-0.57999999999999996</v>
      </c>
      <c r="C15649">
        <v>0.56000000000000005</v>
      </c>
      <c r="D15649">
        <v>-0.11</v>
      </c>
      <c r="E15649">
        <v>4.1000000000000002E-2</v>
      </c>
    </row>
    <row r="15650" spans="1:5">
      <c r="A15650">
        <v>19840419</v>
      </c>
      <c r="B15650">
        <v>-0.01</v>
      </c>
      <c r="C15650">
        <v>-0.02</v>
      </c>
      <c r="D15650">
        <v>-0.05</v>
      </c>
      <c r="E15650">
        <v>4.1000000000000002E-2</v>
      </c>
    </row>
    <row r="15651" spans="1:5">
      <c r="A15651">
        <v>19840423</v>
      </c>
      <c r="B15651">
        <v>-0.7</v>
      </c>
      <c r="C15651">
        <v>0.24</v>
      </c>
      <c r="D15651">
        <v>0.1</v>
      </c>
      <c r="E15651">
        <v>4.1000000000000002E-2</v>
      </c>
    </row>
    <row r="15652" spans="1:5">
      <c r="A15652">
        <v>19840424</v>
      </c>
      <c r="B15652">
        <v>0.53</v>
      </c>
      <c r="C15652">
        <v>-0.49</v>
      </c>
      <c r="D15652">
        <v>0.02</v>
      </c>
      <c r="E15652">
        <v>4.1000000000000002E-2</v>
      </c>
    </row>
    <row r="15653" spans="1:5">
      <c r="A15653">
        <v>19840425</v>
      </c>
      <c r="B15653">
        <v>0.28000000000000003</v>
      </c>
      <c r="C15653">
        <v>-0.08</v>
      </c>
      <c r="D15653">
        <v>-0.42</v>
      </c>
      <c r="E15653">
        <v>4.1000000000000002E-2</v>
      </c>
    </row>
    <row r="15654" spans="1:5">
      <c r="A15654">
        <v>19840426</v>
      </c>
      <c r="B15654">
        <v>0.97</v>
      </c>
      <c r="C15654">
        <v>-0.4</v>
      </c>
      <c r="D15654">
        <v>-0.13</v>
      </c>
      <c r="E15654">
        <v>4.1000000000000002E-2</v>
      </c>
    </row>
    <row r="15655" spans="1:5">
      <c r="A15655">
        <v>19840427</v>
      </c>
      <c r="B15655">
        <v>-0.1</v>
      </c>
      <c r="C15655">
        <v>0.3</v>
      </c>
      <c r="D15655">
        <v>7.0000000000000007E-2</v>
      </c>
      <c r="E15655">
        <v>4.1000000000000002E-2</v>
      </c>
    </row>
    <row r="15656" spans="1:5">
      <c r="A15656">
        <v>19840430</v>
      </c>
      <c r="B15656">
        <v>0.06</v>
      </c>
      <c r="C15656">
        <v>-0.03</v>
      </c>
      <c r="D15656">
        <v>0.03</v>
      </c>
      <c r="E15656">
        <v>4.1000000000000002E-2</v>
      </c>
    </row>
    <row r="15657" spans="1:5">
      <c r="A15657">
        <v>19840501</v>
      </c>
      <c r="B15657">
        <v>1.01</v>
      </c>
      <c r="C15657">
        <v>-0.42</v>
      </c>
      <c r="D15657">
        <v>-0.36</v>
      </c>
      <c r="E15657">
        <v>3.5000000000000003E-2</v>
      </c>
    </row>
    <row r="15658" spans="1:5">
      <c r="A15658">
        <v>19840502</v>
      </c>
      <c r="B15658">
        <v>0.37</v>
      </c>
      <c r="C15658">
        <v>0.51</v>
      </c>
      <c r="D15658">
        <v>-0.64</v>
      </c>
      <c r="E15658">
        <v>3.5000000000000003E-2</v>
      </c>
    </row>
    <row r="15659" spans="1:5">
      <c r="A15659">
        <v>19840503</v>
      </c>
      <c r="B15659">
        <v>-0.28000000000000003</v>
      </c>
      <c r="C15659">
        <v>0.63</v>
      </c>
      <c r="D15659">
        <v>-0.13</v>
      </c>
      <c r="E15659">
        <v>3.5000000000000003E-2</v>
      </c>
    </row>
    <row r="15660" spans="1:5">
      <c r="A15660">
        <v>19840504</v>
      </c>
      <c r="B15660">
        <v>-1.03</v>
      </c>
      <c r="C15660">
        <v>0.54</v>
      </c>
      <c r="D15660">
        <v>0.67</v>
      </c>
      <c r="E15660">
        <v>3.5000000000000003E-2</v>
      </c>
    </row>
    <row r="15661" spans="1:5">
      <c r="A15661">
        <v>19840507</v>
      </c>
      <c r="B15661">
        <v>0.13</v>
      </c>
      <c r="C15661">
        <v>-0.1</v>
      </c>
      <c r="D15661">
        <v>-0.22</v>
      </c>
      <c r="E15661">
        <v>3.5000000000000003E-2</v>
      </c>
    </row>
    <row r="15662" spans="1:5">
      <c r="A15662">
        <v>19840508</v>
      </c>
      <c r="B15662">
        <v>0.63</v>
      </c>
      <c r="C15662">
        <v>-0.52</v>
      </c>
      <c r="D15662">
        <v>-0.02</v>
      </c>
      <c r="E15662">
        <v>3.5000000000000003E-2</v>
      </c>
    </row>
    <row r="15663" spans="1:5">
      <c r="A15663">
        <v>19840509</v>
      </c>
      <c r="B15663">
        <v>-0.21</v>
      </c>
      <c r="C15663">
        <v>-0.01</v>
      </c>
      <c r="D15663">
        <v>0.12</v>
      </c>
      <c r="E15663">
        <v>3.5000000000000003E-2</v>
      </c>
    </row>
    <row r="15664" spans="1:5">
      <c r="A15664">
        <v>19840510</v>
      </c>
      <c r="B15664">
        <v>-0.11</v>
      </c>
      <c r="C15664">
        <v>0.27</v>
      </c>
      <c r="D15664">
        <v>-0.06</v>
      </c>
      <c r="E15664">
        <v>3.5000000000000003E-2</v>
      </c>
    </row>
    <row r="15665" spans="1:5">
      <c r="A15665">
        <v>19840511</v>
      </c>
      <c r="B15665">
        <v>-0.87</v>
      </c>
      <c r="C15665">
        <v>0.12</v>
      </c>
      <c r="D15665">
        <v>0.27</v>
      </c>
      <c r="E15665">
        <v>3.5000000000000003E-2</v>
      </c>
    </row>
    <row r="15666" spans="1:5">
      <c r="A15666">
        <v>19840514</v>
      </c>
      <c r="B15666">
        <v>-0.64</v>
      </c>
      <c r="C15666">
        <v>0.11</v>
      </c>
      <c r="D15666">
        <v>-7.0000000000000007E-2</v>
      </c>
      <c r="E15666">
        <v>3.5000000000000003E-2</v>
      </c>
    </row>
    <row r="15667" spans="1:5">
      <c r="A15667">
        <v>19840515</v>
      </c>
      <c r="B15667">
        <v>0.23</v>
      </c>
      <c r="C15667">
        <v>-0.46</v>
      </c>
      <c r="D15667">
        <v>0.06</v>
      </c>
      <c r="E15667">
        <v>3.5000000000000003E-2</v>
      </c>
    </row>
    <row r="15668" spans="1:5">
      <c r="A15668">
        <v>19840516</v>
      </c>
      <c r="B15668">
        <v>-0.08</v>
      </c>
      <c r="C15668">
        <v>0.02</v>
      </c>
      <c r="D15668">
        <v>-0.05</v>
      </c>
      <c r="E15668">
        <v>3.5000000000000003E-2</v>
      </c>
    </row>
    <row r="15669" spans="1:5">
      <c r="A15669">
        <v>19840517</v>
      </c>
      <c r="B15669">
        <v>-1</v>
      </c>
      <c r="C15669">
        <v>0.22</v>
      </c>
      <c r="D15669">
        <v>0.39</v>
      </c>
      <c r="E15669">
        <v>3.5000000000000003E-2</v>
      </c>
    </row>
    <row r="15670" spans="1:5">
      <c r="A15670">
        <v>19840518</v>
      </c>
      <c r="B15670">
        <v>-0.62</v>
      </c>
      <c r="C15670">
        <v>0.02</v>
      </c>
      <c r="D15670">
        <v>0.44</v>
      </c>
      <c r="E15670">
        <v>3.5000000000000003E-2</v>
      </c>
    </row>
    <row r="15671" spans="1:5">
      <c r="A15671">
        <v>19840521</v>
      </c>
      <c r="B15671">
        <v>-0.62</v>
      </c>
      <c r="C15671">
        <v>-0.04</v>
      </c>
      <c r="D15671">
        <v>0.26</v>
      </c>
      <c r="E15671">
        <v>3.5000000000000003E-2</v>
      </c>
    </row>
    <row r="15672" spans="1:5">
      <c r="A15672">
        <v>19840522</v>
      </c>
      <c r="B15672">
        <v>-0.71</v>
      </c>
      <c r="C15672">
        <v>-0.18</v>
      </c>
      <c r="D15672">
        <v>0.03</v>
      </c>
      <c r="E15672">
        <v>3.5000000000000003E-2</v>
      </c>
    </row>
    <row r="15673" spans="1:5">
      <c r="A15673">
        <v>19840523</v>
      </c>
      <c r="B15673">
        <v>-0.45</v>
      </c>
      <c r="C15673">
        <v>-0.05</v>
      </c>
      <c r="D15673">
        <v>0.11</v>
      </c>
      <c r="E15673">
        <v>3.5000000000000003E-2</v>
      </c>
    </row>
    <row r="15674" spans="1:5">
      <c r="A15674">
        <v>19840524</v>
      </c>
      <c r="B15674">
        <v>-1.38</v>
      </c>
      <c r="C15674">
        <v>-0.19</v>
      </c>
      <c r="D15674">
        <v>-0.02</v>
      </c>
      <c r="E15674">
        <v>3.5000000000000003E-2</v>
      </c>
    </row>
    <row r="15675" spans="1:5">
      <c r="A15675">
        <v>19840525</v>
      </c>
      <c r="B15675">
        <v>0.2</v>
      </c>
      <c r="C15675">
        <v>-0.43</v>
      </c>
      <c r="D15675">
        <v>0.24</v>
      </c>
      <c r="E15675">
        <v>3.5000000000000003E-2</v>
      </c>
    </row>
    <row r="15676" spans="1:5">
      <c r="A15676">
        <v>19840529</v>
      </c>
      <c r="B15676">
        <v>-0.86</v>
      </c>
      <c r="C15676">
        <v>0.11</v>
      </c>
      <c r="D15676">
        <v>0.44</v>
      </c>
      <c r="E15676">
        <v>3.5000000000000003E-2</v>
      </c>
    </row>
    <row r="15677" spans="1:5">
      <c r="A15677">
        <v>19840530</v>
      </c>
      <c r="B15677">
        <v>-0.05</v>
      </c>
      <c r="C15677">
        <v>-0.25</v>
      </c>
      <c r="D15677">
        <v>-0.48</v>
      </c>
      <c r="E15677">
        <v>3.5000000000000003E-2</v>
      </c>
    </row>
    <row r="15678" spans="1:5">
      <c r="A15678">
        <v>19840531</v>
      </c>
      <c r="B15678">
        <v>0.27</v>
      </c>
      <c r="C15678">
        <v>0.15</v>
      </c>
      <c r="D15678">
        <v>-0.79</v>
      </c>
      <c r="E15678">
        <v>3.5000000000000003E-2</v>
      </c>
    </row>
    <row r="15679" spans="1:5">
      <c r="A15679">
        <v>19840601</v>
      </c>
      <c r="B15679">
        <v>1.65</v>
      </c>
      <c r="C15679">
        <v>-0.57999999999999996</v>
      </c>
      <c r="D15679">
        <v>-0.56000000000000005</v>
      </c>
      <c r="E15679">
        <v>3.5999999999999997E-2</v>
      </c>
    </row>
    <row r="15680" spans="1:5">
      <c r="A15680">
        <v>19840604</v>
      </c>
      <c r="B15680">
        <v>0.84</v>
      </c>
      <c r="C15680">
        <v>0.16</v>
      </c>
      <c r="D15680">
        <v>-0.79</v>
      </c>
      <c r="E15680">
        <v>3.5999999999999997E-2</v>
      </c>
    </row>
    <row r="15681" spans="1:5">
      <c r="A15681">
        <v>19840605</v>
      </c>
      <c r="B15681">
        <v>-0.37</v>
      </c>
      <c r="C15681">
        <v>0.33</v>
      </c>
      <c r="D15681">
        <v>-0.28000000000000003</v>
      </c>
      <c r="E15681">
        <v>3.5999999999999997E-2</v>
      </c>
    </row>
    <row r="15682" spans="1:5">
      <c r="A15682">
        <v>19840606</v>
      </c>
      <c r="B15682">
        <v>0.65</v>
      </c>
      <c r="C15682">
        <v>-0.36</v>
      </c>
      <c r="D15682">
        <v>-0.16</v>
      </c>
      <c r="E15682">
        <v>3.5999999999999997E-2</v>
      </c>
    </row>
    <row r="15683" spans="1:5">
      <c r="A15683">
        <v>19840607</v>
      </c>
      <c r="B15683">
        <v>0</v>
      </c>
      <c r="C15683">
        <v>0.31</v>
      </c>
      <c r="D15683">
        <v>-0.02</v>
      </c>
      <c r="E15683">
        <v>3.5999999999999997E-2</v>
      </c>
    </row>
    <row r="15684" spans="1:5">
      <c r="A15684">
        <v>19840608</v>
      </c>
      <c r="B15684">
        <v>0.13</v>
      </c>
      <c r="C15684">
        <v>0.03</v>
      </c>
      <c r="D15684">
        <v>0.01</v>
      </c>
      <c r="E15684">
        <v>3.5999999999999997E-2</v>
      </c>
    </row>
    <row r="15685" spans="1:5">
      <c r="A15685">
        <v>19840611</v>
      </c>
      <c r="B15685">
        <v>-1.18</v>
      </c>
      <c r="C15685">
        <v>0.54</v>
      </c>
      <c r="D15685">
        <v>0.57999999999999996</v>
      </c>
      <c r="E15685">
        <v>3.5999999999999997E-2</v>
      </c>
    </row>
    <row r="15686" spans="1:5">
      <c r="A15686">
        <v>19840612</v>
      </c>
      <c r="B15686">
        <v>-0.47</v>
      </c>
      <c r="C15686">
        <v>0</v>
      </c>
      <c r="D15686">
        <v>0.21</v>
      </c>
      <c r="E15686">
        <v>3.5999999999999997E-2</v>
      </c>
    </row>
    <row r="15687" spans="1:5">
      <c r="A15687">
        <v>19840613</v>
      </c>
      <c r="B15687">
        <v>-0.06</v>
      </c>
      <c r="C15687">
        <v>0.13</v>
      </c>
      <c r="D15687">
        <v>-0.37</v>
      </c>
      <c r="E15687">
        <v>3.5999999999999997E-2</v>
      </c>
    </row>
    <row r="15688" spans="1:5">
      <c r="A15688">
        <v>19840614</v>
      </c>
      <c r="B15688">
        <v>-1.02</v>
      </c>
      <c r="C15688">
        <v>0.54</v>
      </c>
      <c r="D15688">
        <v>0.11</v>
      </c>
      <c r="E15688">
        <v>3.5999999999999997E-2</v>
      </c>
    </row>
    <row r="15689" spans="1:5">
      <c r="A15689">
        <v>19840615</v>
      </c>
      <c r="B15689">
        <v>-0.6</v>
      </c>
      <c r="C15689">
        <v>0.22</v>
      </c>
      <c r="D15689">
        <v>-0.13</v>
      </c>
      <c r="E15689">
        <v>3.5999999999999997E-2</v>
      </c>
    </row>
    <row r="15690" spans="1:5">
      <c r="A15690">
        <v>19840618</v>
      </c>
      <c r="B15690">
        <v>1.38</v>
      </c>
      <c r="C15690">
        <v>-1.34</v>
      </c>
      <c r="D15690">
        <v>-0.23</v>
      </c>
      <c r="E15690">
        <v>3.5999999999999997E-2</v>
      </c>
    </row>
    <row r="15691" spans="1:5">
      <c r="A15691">
        <v>19840619</v>
      </c>
      <c r="B15691">
        <v>0.53</v>
      </c>
      <c r="C15691">
        <v>-0.17</v>
      </c>
      <c r="D15691">
        <v>-0.43</v>
      </c>
      <c r="E15691">
        <v>3.5999999999999997E-2</v>
      </c>
    </row>
    <row r="15692" spans="1:5">
      <c r="A15692">
        <v>19840620</v>
      </c>
      <c r="B15692">
        <v>1.07</v>
      </c>
      <c r="C15692">
        <v>-1.36</v>
      </c>
      <c r="D15692">
        <v>-0.24</v>
      </c>
      <c r="E15692">
        <v>3.5999999999999997E-2</v>
      </c>
    </row>
    <row r="15693" spans="1:5">
      <c r="A15693">
        <v>19840621</v>
      </c>
      <c r="B15693">
        <v>-0.05</v>
      </c>
      <c r="C15693">
        <v>0.43</v>
      </c>
      <c r="D15693">
        <v>-0.63</v>
      </c>
      <c r="E15693">
        <v>3.5999999999999997E-2</v>
      </c>
    </row>
    <row r="15694" spans="1:5">
      <c r="A15694">
        <v>19840622</v>
      </c>
      <c r="B15694">
        <v>0.06</v>
      </c>
      <c r="C15694">
        <v>0.28999999999999998</v>
      </c>
      <c r="D15694">
        <v>-0.36</v>
      </c>
      <c r="E15694">
        <v>3.5999999999999997E-2</v>
      </c>
    </row>
    <row r="15695" spans="1:5">
      <c r="A15695">
        <v>19840625</v>
      </c>
      <c r="B15695">
        <v>-0.17</v>
      </c>
      <c r="C15695">
        <v>0.2</v>
      </c>
      <c r="D15695">
        <v>-7.0000000000000007E-2</v>
      </c>
      <c r="E15695">
        <v>3.5999999999999997E-2</v>
      </c>
    </row>
    <row r="15696" spans="1:5">
      <c r="A15696">
        <v>19840626</v>
      </c>
      <c r="B15696">
        <v>-0.77</v>
      </c>
      <c r="C15696">
        <v>0.35</v>
      </c>
      <c r="D15696">
        <v>0.16</v>
      </c>
      <c r="E15696">
        <v>3.5999999999999997E-2</v>
      </c>
    </row>
    <row r="15697" spans="1:5">
      <c r="A15697">
        <v>19840627</v>
      </c>
      <c r="B15697">
        <v>-0.69</v>
      </c>
      <c r="C15697">
        <v>0.11</v>
      </c>
      <c r="D15697">
        <v>0.61</v>
      </c>
      <c r="E15697">
        <v>3.5999999999999997E-2</v>
      </c>
    </row>
    <row r="15698" spans="1:5">
      <c r="A15698">
        <v>19840628</v>
      </c>
      <c r="B15698">
        <v>0.64</v>
      </c>
      <c r="C15698">
        <v>-0.39</v>
      </c>
      <c r="D15698">
        <v>-0.16</v>
      </c>
      <c r="E15698">
        <v>3.5999999999999997E-2</v>
      </c>
    </row>
    <row r="15699" spans="1:5">
      <c r="A15699">
        <v>19840629</v>
      </c>
      <c r="B15699">
        <v>0.26</v>
      </c>
      <c r="C15699">
        <v>0.14000000000000001</v>
      </c>
      <c r="D15699">
        <v>0.22</v>
      </c>
      <c r="E15699">
        <v>3.5999999999999997E-2</v>
      </c>
    </row>
    <row r="15700" spans="1:5">
      <c r="A15700">
        <v>19840702</v>
      </c>
      <c r="B15700">
        <v>-0.16</v>
      </c>
      <c r="C15700">
        <v>-0.24</v>
      </c>
      <c r="D15700">
        <v>0.36</v>
      </c>
      <c r="E15700">
        <v>3.9E-2</v>
      </c>
    </row>
    <row r="15701" spans="1:5">
      <c r="A15701">
        <v>19840703</v>
      </c>
      <c r="B15701">
        <v>0.32</v>
      </c>
      <c r="C15701">
        <v>-0.1</v>
      </c>
      <c r="D15701">
        <v>-0.13</v>
      </c>
      <c r="E15701">
        <v>3.9E-2</v>
      </c>
    </row>
    <row r="15702" spans="1:5">
      <c r="A15702">
        <v>19840705</v>
      </c>
      <c r="B15702">
        <v>-0.52</v>
      </c>
      <c r="C15702">
        <v>0.33</v>
      </c>
      <c r="D15702">
        <v>0.23</v>
      </c>
      <c r="E15702">
        <v>3.9E-2</v>
      </c>
    </row>
    <row r="15703" spans="1:5">
      <c r="A15703">
        <v>19840706</v>
      </c>
      <c r="B15703">
        <v>-0.37</v>
      </c>
      <c r="C15703">
        <v>-0.01</v>
      </c>
      <c r="D15703">
        <v>0.35</v>
      </c>
      <c r="E15703">
        <v>3.9E-2</v>
      </c>
    </row>
    <row r="15704" spans="1:5">
      <c r="A15704">
        <v>19840709</v>
      </c>
      <c r="B15704">
        <v>0.53</v>
      </c>
      <c r="C15704">
        <v>-0.89</v>
      </c>
      <c r="D15704">
        <v>-0.04</v>
      </c>
      <c r="E15704">
        <v>3.9E-2</v>
      </c>
    </row>
    <row r="15705" spans="1:5">
      <c r="A15705">
        <v>19840710</v>
      </c>
      <c r="B15705">
        <v>-0.28999999999999998</v>
      </c>
      <c r="C15705">
        <v>0.41</v>
      </c>
      <c r="D15705">
        <v>-0.09</v>
      </c>
      <c r="E15705">
        <v>3.9E-2</v>
      </c>
    </row>
    <row r="15706" spans="1:5">
      <c r="A15706">
        <v>19840711</v>
      </c>
      <c r="B15706">
        <v>-1.34</v>
      </c>
      <c r="C15706">
        <v>0.84</v>
      </c>
      <c r="D15706">
        <v>0.3</v>
      </c>
      <c r="E15706">
        <v>3.9E-2</v>
      </c>
    </row>
    <row r="15707" spans="1:5">
      <c r="A15707">
        <v>19840712</v>
      </c>
      <c r="B15707">
        <v>-0.41</v>
      </c>
      <c r="C15707">
        <v>-0.08</v>
      </c>
      <c r="D15707">
        <v>0.44</v>
      </c>
      <c r="E15707">
        <v>3.9E-2</v>
      </c>
    </row>
    <row r="15708" spans="1:5">
      <c r="A15708">
        <v>19840713</v>
      </c>
      <c r="B15708">
        <v>0.42</v>
      </c>
      <c r="C15708">
        <v>-0.2</v>
      </c>
      <c r="D15708">
        <v>0.36</v>
      </c>
      <c r="E15708">
        <v>3.9E-2</v>
      </c>
    </row>
    <row r="15709" spans="1:5">
      <c r="A15709">
        <v>19840716</v>
      </c>
      <c r="B15709">
        <v>0.19</v>
      </c>
      <c r="C15709">
        <v>-0.64</v>
      </c>
      <c r="D15709">
        <v>0.34</v>
      </c>
      <c r="E15709">
        <v>3.9E-2</v>
      </c>
    </row>
    <row r="15710" spans="1:5">
      <c r="A15710">
        <v>19840717</v>
      </c>
      <c r="B15710">
        <v>0.37</v>
      </c>
      <c r="C15710">
        <v>-0.23</v>
      </c>
      <c r="D15710">
        <v>0.15</v>
      </c>
      <c r="E15710">
        <v>3.9E-2</v>
      </c>
    </row>
    <row r="15711" spans="1:5">
      <c r="A15711">
        <v>19840718</v>
      </c>
      <c r="B15711">
        <v>-0.57999999999999996</v>
      </c>
      <c r="C15711">
        <v>0.14000000000000001</v>
      </c>
      <c r="D15711">
        <v>0.53</v>
      </c>
      <c r="E15711">
        <v>3.9E-2</v>
      </c>
    </row>
    <row r="15712" spans="1:5">
      <c r="A15712">
        <v>19840719</v>
      </c>
      <c r="B15712">
        <v>-0.7</v>
      </c>
      <c r="C15712">
        <v>0.23</v>
      </c>
      <c r="D15712">
        <v>0.26</v>
      </c>
      <c r="E15712">
        <v>3.9E-2</v>
      </c>
    </row>
    <row r="15713" spans="1:5">
      <c r="A15713">
        <v>19840720</v>
      </c>
      <c r="B15713">
        <v>-0.6</v>
      </c>
      <c r="C15713">
        <v>-0.06</v>
      </c>
      <c r="D15713">
        <v>0.53</v>
      </c>
      <c r="E15713">
        <v>3.9E-2</v>
      </c>
    </row>
    <row r="15714" spans="1:5">
      <c r="A15714">
        <v>19840723</v>
      </c>
      <c r="B15714">
        <v>-0.65</v>
      </c>
      <c r="C15714">
        <v>-0.51</v>
      </c>
      <c r="D15714">
        <v>0.41</v>
      </c>
      <c r="E15714">
        <v>3.9E-2</v>
      </c>
    </row>
    <row r="15715" spans="1:5">
      <c r="A15715">
        <v>19840724</v>
      </c>
      <c r="B15715">
        <v>-0.7</v>
      </c>
      <c r="C15715">
        <v>0</v>
      </c>
      <c r="D15715">
        <v>0.31</v>
      </c>
      <c r="E15715">
        <v>3.9E-2</v>
      </c>
    </row>
    <row r="15716" spans="1:5">
      <c r="A15716">
        <v>19840725</v>
      </c>
      <c r="B15716">
        <v>0.44</v>
      </c>
      <c r="C15716">
        <v>-0.82</v>
      </c>
      <c r="D15716">
        <v>-0.47</v>
      </c>
      <c r="E15716">
        <v>3.9E-2</v>
      </c>
    </row>
    <row r="15717" spans="1:5">
      <c r="A15717">
        <v>19840726</v>
      </c>
      <c r="B15717">
        <v>0.76</v>
      </c>
      <c r="C15717">
        <v>-0.5</v>
      </c>
      <c r="D15717">
        <v>-0.99</v>
      </c>
      <c r="E15717">
        <v>3.9E-2</v>
      </c>
    </row>
    <row r="15718" spans="1:5">
      <c r="A15718">
        <v>19840727</v>
      </c>
      <c r="B15718">
        <v>0.79</v>
      </c>
      <c r="C15718">
        <v>-0.14000000000000001</v>
      </c>
      <c r="D15718">
        <v>-1.26</v>
      </c>
      <c r="E15718">
        <v>3.9E-2</v>
      </c>
    </row>
    <row r="15719" spans="1:5">
      <c r="A15719">
        <v>19840730</v>
      </c>
      <c r="B15719">
        <v>-0.46</v>
      </c>
      <c r="C15719">
        <v>0.26</v>
      </c>
      <c r="D15719">
        <v>-0.06</v>
      </c>
      <c r="E15719">
        <v>3.9E-2</v>
      </c>
    </row>
    <row r="15720" spans="1:5">
      <c r="A15720">
        <v>19840731</v>
      </c>
      <c r="B15720">
        <v>0.25</v>
      </c>
      <c r="C15720">
        <v>-0.06</v>
      </c>
      <c r="D15720">
        <v>-0.99</v>
      </c>
      <c r="E15720">
        <v>3.9E-2</v>
      </c>
    </row>
    <row r="15721" spans="1:5">
      <c r="A15721">
        <v>19840801</v>
      </c>
      <c r="B15721">
        <v>2.02</v>
      </c>
      <c r="C15721">
        <v>-0.76</v>
      </c>
      <c r="D15721">
        <v>-0.76</v>
      </c>
      <c r="E15721">
        <v>3.5999999999999997E-2</v>
      </c>
    </row>
    <row r="15722" spans="1:5">
      <c r="A15722">
        <v>19840802</v>
      </c>
      <c r="B15722">
        <v>2.4300000000000002</v>
      </c>
      <c r="C15722">
        <v>-0.35</v>
      </c>
      <c r="D15722">
        <v>-1.57</v>
      </c>
      <c r="E15722">
        <v>3.5999999999999997E-2</v>
      </c>
    </row>
    <row r="15723" spans="1:5">
      <c r="A15723">
        <v>19840803</v>
      </c>
      <c r="B15723">
        <v>2.81</v>
      </c>
      <c r="C15723">
        <v>-0.18</v>
      </c>
      <c r="D15723">
        <v>-1.98</v>
      </c>
      <c r="E15723">
        <v>3.5999999999999997E-2</v>
      </c>
    </row>
    <row r="15724" spans="1:5">
      <c r="A15724">
        <v>19840806</v>
      </c>
      <c r="B15724">
        <v>0.38</v>
      </c>
      <c r="C15724">
        <v>0.6</v>
      </c>
      <c r="D15724">
        <v>-0.69</v>
      </c>
      <c r="E15724">
        <v>3.5999999999999997E-2</v>
      </c>
    </row>
    <row r="15725" spans="1:5">
      <c r="A15725">
        <v>19840807</v>
      </c>
      <c r="B15725">
        <v>0.04</v>
      </c>
      <c r="C15725">
        <v>-0.19</v>
      </c>
      <c r="D15725">
        <v>-0.06</v>
      </c>
      <c r="E15725">
        <v>3.5999999999999997E-2</v>
      </c>
    </row>
    <row r="15726" spans="1:5">
      <c r="A15726">
        <v>19840808</v>
      </c>
      <c r="B15726">
        <v>-0.53</v>
      </c>
      <c r="C15726">
        <v>0.22</v>
      </c>
      <c r="D15726">
        <v>1.1200000000000001</v>
      </c>
      <c r="E15726">
        <v>3.5999999999999997E-2</v>
      </c>
    </row>
    <row r="15727" spans="1:5">
      <c r="A15727">
        <v>19840809</v>
      </c>
      <c r="B15727">
        <v>1.99</v>
      </c>
      <c r="C15727">
        <v>-1.08</v>
      </c>
      <c r="D15727">
        <v>-0.2</v>
      </c>
      <c r="E15727">
        <v>3.5999999999999997E-2</v>
      </c>
    </row>
    <row r="15728" spans="1:5">
      <c r="A15728">
        <v>19840810</v>
      </c>
      <c r="B15728">
        <v>0.21</v>
      </c>
      <c r="C15728">
        <v>0.47</v>
      </c>
      <c r="D15728">
        <v>0.17</v>
      </c>
      <c r="E15728">
        <v>3.5999999999999997E-2</v>
      </c>
    </row>
    <row r="15729" spans="1:5">
      <c r="A15729">
        <v>19840813</v>
      </c>
      <c r="B15729">
        <v>-0.13</v>
      </c>
      <c r="C15729">
        <v>-0.17</v>
      </c>
      <c r="D15729">
        <v>0.16</v>
      </c>
      <c r="E15729">
        <v>3.5999999999999997E-2</v>
      </c>
    </row>
    <row r="15730" spans="1:5">
      <c r="A15730">
        <v>19840814</v>
      </c>
      <c r="B15730">
        <v>-0.52</v>
      </c>
      <c r="C15730">
        <v>0.55000000000000004</v>
      </c>
      <c r="D15730">
        <v>0.45</v>
      </c>
      <c r="E15730">
        <v>3.5999999999999997E-2</v>
      </c>
    </row>
    <row r="15731" spans="1:5">
      <c r="A15731">
        <v>19840815</v>
      </c>
      <c r="B15731">
        <v>-0.81</v>
      </c>
      <c r="C15731">
        <v>0.5</v>
      </c>
      <c r="D15731">
        <v>0.23</v>
      </c>
      <c r="E15731">
        <v>3.5999999999999997E-2</v>
      </c>
    </row>
    <row r="15732" spans="1:5">
      <c r="A15732">
        <v>19840816</v>
      </c>
      <c r="B15732">
        <v>0.52</v>
      </c>
      <c r="C15732">
        <v>-0.27</v>
      </c>
      <c r="D15732">
        <v>-0.01</v>
      </c>
      <c r="E15732">
        <v>3.5999999999999997E-2</v>
      </c>
    </row>
    <row r="15733" spans="1:5">
      <c r="A15733">
        <v>19840817</v>
      </c>
      <c r="B15733">
        <v>0.08</v>
      </c>
      <c r="C15733">
        <v>-0.02</v>
      </c>
      <c r="D15733">
        <v>0.1</v>
      </c>
      <c r="E15733">
        <v>3.5999999999999997E-2</v>
      </c>
    </row>
    <row r="15734" spans="1:5">
      <c r="A15734">
        <v>19840820</v>
      </c>
      <c r="B15734">
        <v>0.28999999999999998</v>
      </c>
      <c r="C15734">
        <v>-0.54</v>
      </c>
      <c r="D15734">
        <v>0.33</v>
      </c>
      <c r="E15734">
        <v>3.5999999999999997E-2</v>
      </c>
    </row>
    <row r="15735" spans="1:5">
      <c r="A15735">
        <v>19840821</v>
      </c>
      <c r="B15735">
        <v>1.52</v>
      </c>
      <c r="C15735">
        <v>-0.63</v>
      </c>
      <c r="D15735">
        <v>-0.25</v>
      </c>
      <c r="E15735">
        <v>3.5999999999999997E-2</v>
      </c>
    </row>
    <row r="15736" spans="1:5">
      <c r="A15736">
        <v>19840822</v>
      </c>
      <c r="B15736">
        <v>-0.32</v>
      </c>
      <c r="C15736">
        <v>0.52</v>
      </c>
      <c r="D15736">
        <v>0.57999999999999996</v>
      </c>
      <c r="E15736">
        <v>3.5999999999999997E-2</v>
      </c>
    </row>
    <row r="15737" spans="1:5">
      <c r="A15737">
        <v>19840823</v>
      </c>
      <c r="B15737">
        <v>0.06</v>
      </c>
      <c r="C15737">
        <v>0.09</v>
      </c>
      <c r="D15737">
        <v>-0.12</v>
      </c>
      <c r="E15737">
        <v>3.5999999999999997E-2</v>
      </c>
    </row>
    <row r="15738" spans="1:5">
      <c r="A15738">
        <v>19840824</v>
      </c>
      <c r="B15738">
        <v>0.17</v>
      </c>
      <c r="C15738">
        <v>0.2</v>
      </c>
      <c r="D15738">
        <v>0.03</v>
      </c>
      <c r="E15738">
        <v>3.5999999999999997E-2</v>
      </c>
    </row>
    <row r="15739" spans="1:5">
      <c r="A15739">
        <v>19840827</v>
      </c>
      <c r="B15739">
        <v>-0.56000000000000005</v>
      </c>
      <c r="C15739">
        <v>0.19</v>
      </c>
      <c r="D15739">
        <v>0.62</v>
      </c>
      <c r="E15739">
        <v>3.5999999999999997E-2</v>
      </c>
    </row>
    <row r="15740" spans="1:5">
      <c r="A15740">
        <v>19840828</v>
      </c>
      <c r="B15740">
        <v>0.48</v>
      </c>
      <c r="C15740">
        <v>-0.28000000000000003</v>
      </c>
      <c r="D15740">
        <v>-0.1</v>
      </c>
      <c r="E15740">
        <v>3.5999999999999997E-2</v>
      </c>
    </row>
    <row r="15741" spans="1:5">
      <c r="A15741">
        <v>19840829</v>
      </c>
      <c r="B15741">
        <v>-0.09</v>
      </c>
      <c r="C15741">
        <v>0.3</v>
      </c>
      <c r="D15741">
        <v>0.12</v>
      </c>
      <c r="E15741">
        <v>3.5999999999999997E-2</v>
      </c>
    </row>
    <row r="15742" spans="1:5">
      <c r="A15742">
        <v>19840830</v>
      </c>
      <c r="B15742">
        <v>-0.28999999999999998</v>
      </c>
      <c r="C15742">
        <v>0.37</v>
      </c>
      <c r="D15742">
        <v>0.04</v>
      </c>
      <c r="E15742">
        <v>3.5999999999999997E-2</v>
      </c>
    </row>
    <row r="15743" spans="1:5">
      <c r="A15743">
        <v>19840831</v>
      </c>
      <c r="B15743">
        <v>0.08</v>
      </c>
      <c r="C15743">
        <v>0.14000000000000001</v>
      </c>
      <c r="D15743">
        <v>0.04</v>
      </c>
      <c r="E15743">
        <v>3.5999999999999997E-2</v>
      </c>
    </row>
    <row r="15744" spans="1:5">
      <c r="A15744">
        <v>19840904</v>
      </c>
      <c r="B15744">
        <v>-0.9</v>
      </c>
      <c r="C15744">
        <v>0.37</v>
      </c>
      <c r="D15744">
        <v>0.43</v>
      </c>
      <c r="E15744">
        <v>4.4999999999999998E-2</v>
      </c>
    </row>
    <row r="15745" spans="1:5">
      <c r="A15745">
        <v>19840905</v>
      </c>
      <c r="B15745">
        <v>-0.38</v>
      </c>
      <c r="C15745">
        <v>0.1</v>
      </c>
      <c r="D15745">
        <v>0.25</v>
      </c>
      <c r="E15745">
        <v>4.4999999999999998E-2</v>
      </c>
    </row>
    <row r="15746" spans="1:5">
      <c r="A15746">
        <v>19840906</v>
      </c>
      <c r="B15746">
        <v>0.69</v>
      </c>
      <c r="C15746">
        <v>-0.35</v>
      </c>
      <c r="D15746">
        <v>-0.04</v>
      </c>
      <c r="E15746">
        <v>4.4999999999999998E-2</v>
      </c>
    </row>
    <row r="15747" spans="1:5">
      <c r="A15747">
        <v>19840907</v>
      </c>
      <c r="B15747">
        <v>-0.62</v>
      </c>
      <c r="C15747">
        <v>0.51</v>
      </c>
      <c r="D15747">
        <v>0.3</v>
      </c>
      <c r="E15747">
        <v>4.4999999999999998E-2</v>
      </c>
    </row>
    <row r="15748" spans="1:5">
      <c r="A15748">
        <v>19840910</v>
      </c>
      <c r="B15748">
        <v>-0.12</v>
      </c>
      <c r="C15748">
        <v>-0.27</v>
      </c>
      <c r="D15748">
        <v>0.16</v>
      </c>
      <c r="E15748">
        <v>4.4999999999999998E-2</v>
      </c>
    </row>
    <row r="15749" spans="1:5">
      <c r="A15749">
        <v>19840911</v>
      </c>
      <c r="B15749">
        <v>0.19</v>
      </c>
      <c r="C15749">
        <v>0.19</v>
      </c>
      <c r="D15749">
        <v>-0.04</v>
      </c>
      <c r="E15749">
        <v>4.4999999999999998E-2</v>
      </c>
    </row>
    <row r="15750" spans="1:5">
      <c r="A15750">
        <v>19840912</v>
      </c>
      <c r="B15750">
        <v>-0.03</v>
      </c>
      <c r="C15750">
        <v>-0.08</v>
      </c>
      <c r="D15750">
        <v>0.53</v>
      </c>
      <c r="E15750">
        <v>4.4999999999999998E-2</v>
      </c>
    </row>
    <row r="15751" spans="1:5">
      <c r="A15751">
        <v>19840913</v>
      </c>
      <c r="B15751">
        <v>1.56</v>
      </c>
      <c r="C15751">
        <v>-1.1499999999999999</v>
      </c>
      <c r="D15751">
        <v>-0.44</v>
      </c>
      <c r="E15751">
        <v>4.4999999999999998E-2</v>
      </c>
    </row>
    <row r="15752" spans="1:5">
      <c r="A15752">
        <v>19840914</v>
      </c>
      <c r="B15752">
        <v>0.6</v>
      </c>
      <c r="C15752">
        <v>0.14000000000000001</v>
      </c>
      <c r="D15752">
        <v>-0.15</v>
      </c>
      <c r="E15752">
        <v>4.4999999999999998E-2</v>
      </c>
    </row>
    <row r="15753" spans="1:5">
      <c r="A15753">
        <v>19840917</v>
      </c>
      <c r="B15753">
        <v>0.03</v>
      </c>
      <c r="C15753">
        <v>-0.14000000000000001</v>
      </c>
      <c r="D15753">
        <v>0.14000000000000001</v>
      </c>
      <c r="E15753">
        <v>4.4999999999999998E-2</v>
      </c>
    </row>
    <row r="15754" spans="1:5">
      <c r="A15754">
        <v>19840918</v>
      </c>
      <c r="B15754">
        <v>-0.6</v>
      </c>
      <c r="C15754">
        <v>0.49</v>
      </c>
      <c r="D15754">
        <v>0.66</v>
      </c>
      <c r="E15754">
        <v>4.4999999999999998E-2</v>
      </c>
    </row>
    <row r="15755" spans="1:5">
      <c r="A15755">
        <v>19840919</v>
      </c>
      <c r="B15755">
        <v>-0.42</v>
      </c>
      <c r="C15755">
        <v>0.27</v>
      </c>
      <c r="D15755">
        <v>0.91</v>
      </c>
      <c r="E15755">
        <v>4.4999999999999998E-2</v>
      </c>
    </row>
    <row r="15756" spans="1:5">
      <c r="A15756">
        <v>19840920</v>
      </c>
      <c r="B15756">
        <v>0.25</v>
      </c>
      <c r="C15756">
        <v>-0.26</v>
      </c>
      <c r="D15756">
        <v>0.4</v>
      </c>
      <c r="E15756">
        <v>4.4999999999999998E-2</v>
      </c>
    </row>
    <row r="15757" spans="1:5">
      <c r="A15757">
        <v>19840921</v>
      </c>
      <c r="B15757">
        <v>-0.82</v>
      </c>
      <c r="C15757">
        <v>1.01</v>
      </c>
      <c r="D15757">
        <v>0.18</v>
      </c>
      <c r="E15757">
        <v>4.4999999999999998E-2</v>
      </c>
    </row>
    <row r="15758" spans="1:5">
      <c r="A15758">
        <v>19840924</v>
      </c>
      <c r="B15758">
        <v>-0.34</v>
      </c>
      <c r="C15758">
        <v>-0.16</v>
      </c>
      <c r="D15758">
        <v>0.47</v>
      </c>
      <c r="E15758">
        <v>4.4999999999999998E-2</v>
      </c>
    </row>
    <row r="15759" spans="1:5">
      <c r="A15759">
        <v>19840925</v>
      </c>
      <c r="B15759">
        <v>0.05</v>
      </c>
      <c r="C15759">
        <v>-0.55000000000000004</v>
      </c>
      <c r="D15759">
        <v>0.45</v>
      </c>
      <c r="E15759">
        <v>4.4999999999999998E-2</v>
      </c>
    </row>
    <row r="15760" spans="1:5">
      <c r="A15760">
        <v>19840926</v>
      </c>
      <c r="B15760">
        <v>0.26</v>
      </c>
      <c r="C15760">
        <v>-0.3</v>
      </c>
      <c r="D15760">
        <v>0.36</v>
      </c>
      <c r="E15760">
        <v>4.4999999999999998E-2</v>
      </c>
    </row>
    <row r="15761" spans="1:5">
      <c r="A15761">
        <v>19840927</v>
      </c>
      <c r="B15761">
        <v>0.28000000000000003</v>
      </c>
      <c r="C15761">
        <v>-0.12</v>
      </c>
      <c r="D15761">
        <v>0.42</v>
      </c>
      <c r="E15761">
        <v>4.4999999999999998E-2</v>
      </c>
    </row>
    <row r="15762" spans="1:5">
      <c r="A15762">
        <v>19840928</v>
      </c>
      <c r="B15762">
        <v>-0.45</v>
      </c>
      <c r="C15762">
        <v>0.44</v>
      </c>
      <c r="D15762">
        <v>0.33</v>
      </c>
      <c r="E15762">
        <v>4.4999999999999998E-2</v>
      </c>
    </row>
    <row r="15763" spans="1:5">
      <c r="A15763">
        <v>19841001</v>
      </c>
      <c r="B15763">
        <v>-0.84</v>
      </c>
      <c r="C15763">
        <v>0.12</v>
      </c>
      <c r="D15763">
        <v>0.73</v>
      </c>
      <c r="E15763">
        <v>4.2999999999999997E-2</v>
      </c>
    </row>
    <row r="15764" spans="1:5">
      <c r="A15764">
        <v>19841002</v>
      </c>
      <c r="B15764">
        <v>-0.7</v>
      </c>
      <c r="C15764">
        <v>0.25</v>
      </c>
      <c r="D15764">
        <v>0.52</v>
      </c>
      <c r="E15764">
        <v>4.2999999999999997E-2</v>
      </c>
    </row>
    <row r="15765" spans="1:5">
      <c r="A15765">
        <v>19841003</v>
      </c>
      <c r="B15765">
        <v>-0.67</v>
      </c>
      <c r="C15765">
        <v>0.14000000000000001</v>
      </c>
      <c r="D15765">
        <v>0.14000000000000001</v>
      </c>
      <c r="E15765">
        <v>4.2999999999999997E-2</v>
      </c>
    </row>
    <row r="15766" spans="1:5">
      <c r="A15766">
        <v>19841004</v>
      </c>
      <c r="B15766">
        <v>0.16</v>
      </c>
      <c r="C15766">
        <v>-0.14000000000000001</v>
      </c>
      <c r="D15766">
        <v>-0.05</v>
      </c>
      <c r="E15766">
        <v>4.2999999999999997E-2</v>
      </c>
    </row>
    <row r="15767" spans="1:5">
      <c r="A15767">
        <v>19841005</v>
      </c>
      <c r="B15767">
        <v>-0.11</v>
      </c>
      <c r="C15767">
        <v>0.32</v>
      </c>
      <c r="D15767">
        <v>0.09</v>
      </c>
      <c r="E15767">
        <v>4.2999999999999997E-2</v>
      </c>
    </row>
    <row r="15768" spans="1:5">
      <c r="A15768">
        <v>19841008</v>
      </c>
      <c r="B15768">
        <v>-0.4</v>
      </c>
      <c r="C15768">
        <v>7.0000000000000007E-2</v>
      </c>
      <c r="D15768">
        <v>0.25</v>
      </c>
      <c r="E15768">
        <v>4.2999999999999997E-2</v>
      </c>
    </row>
    <row r="15769" spans="1:5">
      <c r="A15769">
        <v>19841009</v>
      </c>
      <c r="B15769">
        <v>-0.23</v>
      </c>
      <c r="C15769">
        <v>-0.02</v>
      </c>
      <c r="D15769">
        <v>0.22</v>
      </c>
      <c r="E15769">
        <v>4.2999999999999997E-2</v>
      </c>
    </row>
    <row r="15770" spans="1:5">
      <c r="A15770">
        <v>19841010</v>
      </c>
      <c r="B15770">
        <v>0.14000000000000001</v>
      </c>
      <c r="C15770">
        <v>-0.43</v>
      </c>
      <c r="D15770">
        <v>-0.14000000000000001</v>
      </c>
      <c r="E15770">
        <v>4.2999999999999997E-2</v>
      </c>
    </row>
    <row r="15771" spans="1:5">
      <c r="A15771">
        <v>19841011</v>
      </c>
      <c r="B15771">
        <v>0.41</v>
      </c>
      <c r="C15771">
        <v>-0.04</v>
      </c>
      <c r="D15771">
        <v>0.09</v>
      </c>
      <c r="E15771">
        <v>4.2999999999999997E-2</v>
      </c>
    </row>
    <row r="15772" spans="1:5">
      <c r="A15772">
        <v>19841012</v>
      </c>
      <c r="B15772">
        <v>0.79</v>
      </c>
      <c r="C15772">
        <v>-0.34</v>
      </c>
      <c r="D15772">
        <v>-0.15</v>
      </c>
      <c r="E15772">
        <v>4.2999999999999997E-2</v>
      </c>
    </row>
    <row r="15773" spans="1:5">
      <c r="A15773">
        <v>19841015</v>
      </c>
      <c r="B15773">
        <v>0.78</v>
      </c>
      <c r="C15773">
        <v>-0.53</v>
      </c>
      <c r="D15773">
        <v>-0.3</v>
      </c>
      <c r="E15773">
        <v>4.2999999999999997E-2</v>
      </c>
    </row>
    <row r="15774" spans="1:5">
      <c r="A15774">
        <v>19841016</v>
      </c>
      <c r="B15774">
        <v>-0.42</v>
      </c>
      <c r="C15774">
        <v>0.48</v>
      </c>
      <c r="D15774">
        <v>-0.14000000000000001</v>
      </c>
      <c r="E15774">
        <v>4.2999999999999997E-2</v>
      </c>
    </row>
    <row r="15775" spans="1:5">
      <c r="A15775">
        <v>19841017</v>
      </c>
      <c r="B15775">
        <v>-0.3</v>
      </c>
      <c r="C15775">
        <v>0.34</v>
      </c>
      <c r="D15775">
        <v>-0.56999999999999995</v>
      </c>
      <c r="E15775">
        <v>4.2999999999999997E-2</v>
      </c>
    </row>
    <row r="15776" spans="1:5">
      <c r="A15776">
        <v>19841018</v>
      </c>
      <c r="B15776">
        <v>1.93</v>
      </c>
      <c r="C15776">
        <v>-1.35</v>
      </c>
      <c r="D15776">
        <v>-0.98</v>
      </c>
      <c r="E15776">
        <v>4.2999999999999997E-2</v>
      </c>
    </row>
    <row r="15777" spans="1:5">
      <c r="A15777">
        <v>19841019</v>
      </c>
      <c r="B15777">
        <v>0.1</v>
      </c>
      <c r="C15777">
        <v>0.46</v>
      </c>
      <c r="D15777">
        <v>-0.41</v>
      </c>
      <c r="E15777">
        <v>4.2999999999999997E-2</v>
      </c>
    </row>
    <row r="15778" spans="1:5">
      <c r="A15778">
        <v>19841022</v>
      </c>
      <c r="B15778">
        <v>-0.37</v>
      </c>
      <c r="C15778">
        <v>0.23</v>
      </c>
      <c r="D15778">
        <v>-0.17</v>
      </c>
      <c r="E15778">
        <v>4.2999999999999997E-2</v>
      </c>
    </row>
    <row r="15779" spans="1:5">
      <c r="A15779">
        <v>19841023</v>
      </c>
      <c r="B15779">
        <v>-0.16</v>
      </c>
      <c r="C15779">
        <v>7.0000000000000007E-2</v>
      </c>
      <c r="D15779">
        <v>0.04</v>
      </c>
      <c r="E15779">
        <v>4.2999999999999997E-2</v>
      </c>
    </row>
    <row r="15780" spans="1:5">
      <c r="A15780">
        <v>19841024</v>
      </c>
      <c r="B15780">
        <v>-0.01</v>
      </c>
      <c r="C15780">
        <v>-0.2</v>
      </c>
      <c r="D15780">
        <v>0.12</v>
      </c>
      <c r="E15780">
        <v>4.2999999999999997E-2</v>
      </c>
    </row>
    <row r="15781" spans="1:5">
      <c r="A15781">
        <v>19841025</v>
      </c>
      <c r="B15781">
        <v>-0.56999999999999995</v>
      </c>
      <c r="C15781">
        <v>0.13</v>
      </c>
      <c r="D15781">
        <v>0.75</v>
      </c>
      <c r="E15781">
        <v>4.2999999999999997E-2</v>
      </c>
    </row>
    <row r="15782" spans="1:5">
      <c r="A15782">
        <v>19841026</v>
      </c>
      <c r="B15782">
        <v>-0.66</v>
      </c>
      <c r="C15782">
        <v>0.09</v>
      </c>
      <c r="D15782">
        <v>0.56000000000000005</v>
      </c>
      <c r="E15782">
        <v>4.2999999999999997E-2</v>
      </c>
    </row>
    <row r="15783" spans="1:5">
      <c r="A15783">
        <v>19841029</v>
      </c>
      <c r="B15783">
        <v>-0.34</v>
      </c>
      <c r="C15783">
        <v>-0.1</v>
      </c>
      <c r="D15783">
        <v>-0.06</v>
      </c>
      <c r="E15783">
        <v>4.2999999999999997E-2</v>
      </c>
    </row>
    <row r="15784" spans="1:5">
      <c r="A15784">
        <v>19841030</v>
      </c>
      <c r="B15784">
        <v>1.01</v>
      </c>
      <c r="C15784">
        <v>-0.86</v>
      </c>
      <c r="D15784">
        <v>-0.09</v>
      </c>
      <c r="E15784">
        <v>4.2999999999999997E-2</v>
      </c>
    </row>
    <row r="15785" spans="1:5">
      <c r="A15785">
        <v>19841031</v>
      </c>
      <c r="B15785">
        <v>-0.34</v>
      </c>
      <c r="C15785">
        <v>0.17</v>
      </c>
      <c r="D15785">
        <v>0.15</v>
      </c>
      <c r="E15785">
        <v>4.2999999999999997E-2</v>
      </c>
    </row>
    <row r="15786" spans="1:5">
      <c r="A15786">
        <v>19841101</v>
      </c>
      <c r="B15786">
        <v>0.68</v>
      </c>
      <c r="C15786">
        <v>-0.46</v>
      </c>
      <c r="D15786">
        <v>0.25</v>
      </c>
      <c r="E15786">
        <v>3.5000000000000003E-2</v>
      </c>
    </row>
    <row r="15787" spans="1:5">
      <c r="A15787">
        <v>19841102</v>
      </c>
      <c r="B15787">
        <v>0.09</v>
      </c>
      <c r="C15787">
        <v>0.13</v>
      </c>
      <c r="D15787">
        <v>0.26</v>
      </c>
      <c r="E15787">
        <v>3.5000000000000003E-2</v>
      </c>
    </row>
    <row r="15788" spans="1:5">
      <c r="A15788">
        <v>19841105</v>
      </c>
      <c r="B15788">
        <v>0.63</v>
      </c>
      <c r="C15788">
        <v>-0.38</v>
      </c>
      <c r="D15788">
        <v>0.32</v>
      </c>
      <c r="E15788">
        <v>3.5000000000000003E-2</v>
      </c>
    </row>
    <row r="15789" spans="1:5">
      <c r="A15789">
        <v>19841106</v>
      </c>
      <c r="B15789">
        <v>0.94</v>
      </c>
      <c r="C15789">
        <v>-0.44</v>
      </c>
      <c r="D15789">
        <v>-0.1</v>
      </c>
      <c r="E15789">
        <v>3.5000000000000003E-2</v>
      </c>
    </row>
    <row r="15790" spans="1:5">
      <c r="A15790">
        <v>19841107</v>
      </c>
      <c r="B15790">
        <v>-0.67</v>
      </c>
      <c r="C15790">
        <v>0.31</v>
      </c>
      <c r="D15790">
        <v>0.42</v>
      </c>
      <c r="E15790">
        <v>3.5000000000000003E-2</v>
      </c>
    </row>
    <row r="15791" spans="1:5">
      <c r="A15791">
        <v>19841108</v>
      </c>
      <c r="B15791">
        <v>-0.21</v>
      </c>
      <c r="C15791">
        <v>0.09</v>
      </c>
      <c r="D15791">
        <v>-0.01</v>
      </c>
      <c r="E15791">
        <v>3.5000000000000003E-2</v>
      </c>
    </row>
    <row r="15792" spans="1:5">
      <c r="A15792">
        <v>19841109</v>
      </c>
      <c r="B15792">
        <v>-0.45</v>
      </c>
      <c r="C15792">
        <v>0.66</v>
      </c>
      <c r="D15792">
        <v>0.26</v>
      </c>
      <c r="E15792">
        <v>3.5000000000000003E-2</v>
      </c>
    </row>
    <row r="15793" spans="1:5">
      <c r="A15793">
        <v>19841112</v>
      </c>
      <c r="B15793">
        <v>-0.21</v>
      </c>
      <c r="C15793">
        <v>-0.05</v>
      </c>
      <c r="D15793">
        <v>-0.04</v>
      </c>
      <c r="E15793">
        <v>3.5000000000000003E-2</v>
      </c>
    </row>
    <row r="15794" spans="1:5">
      <c r="A15794">
        <v>19841113</v>
      </c>
      <c r="B15794">
        <v>-0.76</v>
      </c>
      <c r="C15794">
        <v>0.36</v>
      </c>
      <c r="D15794">
        <v>0.25</v>
      </c>
      <c r="E15794">
        <v>3.5000000000000003E-2</v>
      </c>
    </row>
    <row r="15795" spans="1:5">
      <c r="A15795">
        <v>19841114</v>
      </c>
      <c r="B15795">
        <v>-0.1</v>
      </c>
      <c r="C15795">
        <v>-0.19</v>
      </c>
      <c r="D15795">
        <v>7.0000000000000007E-2</v>
      </c>
      <c r="E15795">
        <v>3.5000000000000003E-2</v>
      </c>
    </row>
    <row r="15796" spans="1:5">
      <c r="A15796">
        <v>19841115</v>
      </c>
      <c r="B15796">
        <v>-0.13</v>
      </c>
      <c r="C15796">
        <v>-0.3</v>
      </c>
      <c r="D15796">
        <v>0.36</v>
      </c>
      <c r="E15796">
        <v>3.5000000000000003E-2</v>
      </c>
    </row>
    <row r="15797" spans="1:5">
      <c r="A15797">
        <v>19841116</v>
      </c>
      <c r="B15797">
        <v>-0.89</v>
      </c>
      <c r="C15797">
        <v>0.42</v>
      </c>
      <c r="D15797">
        <v>0.22</v>
      </c>
      <c r="E15797">
        <v>3.5000000000000003E-2</v>
      </c>
    </row>
    <row r="15798" spans="1:5">
      <c r="A15798">
        <v>19841119</v>
      </c>
      <c r="B15798">
        <v>-0.73</v>
      </c>
      <c r="C15798">
        <v>-0.15</v>
      </c>
      <c r="D15798">
        <v>0.28999999999999998</v>
      </c>
      <c r="E15798">
        <v>3.5000000000000003E-2</v>
      </c>
    </row>
    <row r="15799" spans="1:5">
      <c r="A15799">
        <v>19841120</v>
      </c>
      <c r="B15799">
        <v>0.43</v>
      </c>
      <c r="C15799">
        <v>-0.61</v>
      </c>
      <c r="D15799">
        <v>0.16</v>
      </c>
      <c r="E15799">
        <v>3.5000000000000003E-2</v>
      </c>
    </row>
    <row r="15800" spans="1:5">
      <c r="A15800">
        <v>19841121</v>
      </c>
      <c r="B15800">
        <v>0.2</v>
      </c>
      <c r="C15800">
        <v>-0.2</v>
      </c>
      <c r="D15800">
        <v>0.28999999999999998</v>
      </c>
      <c r="E15800">
        <v>3.5000000000000003E-2</v>
      </c>
    </row>
    <row r="15801" spans="1:5">
      <c r="A15801">
        <v>19841123</v>
      </c>
      <c r="B15801">
        <v>1.27</v>
      </c>
      <c r="C15801">
        <v>-0.55000000000000004</v>
      </c>
      <c r="D15801">
        <v>-0.51</v>
      </c>
      <c r="E15801">
        <v>3.5000000000000003E-2</v>
      </c>
    </row>
    <row r="15802" spans="1:5">
      <c r="A15802">
        <v>19841126</v>
      </c>
      <c r="B15802">
        <v>-0.62</v>
      </c>
      <c r="C15802">
        <v>0.51</v>
      </c>
      <c r="D15802">
        <v>-0.01</v>
      </c>
      <c r="E15802">
        <v>3.5000000000000003E-2</v>
      </c>
    </row>
    <row r="15803" spans="1:5">
      <c r="A15803">
        <v>19841127</v>
      </c>
      <c r="B15803">
        <v>0.45</v>
      </c>
      <c r="C15803">
        <v>-0.49</v>
      </c>
      <c r="D15803">
        <v>0.08</v>
      </c>
      <c r="E15803">
        <v>3.5000000000000003E-2</v>
      </c>
    </row>
    <row r="15804" spans="1:5">
      <c r="A15804">
        <v>19841128</v>
      </c>
      <c r="B15804">
        <v>-0.7</v>
      </c>
      <c r="C15804">
        <v>0.45</v>
      </c>
      <c r="D15804">
        <v>0.45</v>
      </c>
      <c r="E15804">
        <v>3.5000000000000003E-2</v>
      </c>
    </row>
    <row r="15805" spans="1:5">
      <c r="A15805">
        <v>19841129</v>
      </c>
      <c r="B15805">
        <v>-0.67</v>
      </c>
      <c r="C15805">
        <v>0.23</v>
      </c>
      <c r="D15805">
        <v>0.62</v>
      </c>
      <c r="E15805">
        <v>3.5000000000000003E-2</v>
      </c>
    </row>
    <row r="15806" spans="1:5">
      <c r="A15806">
        <v>19841130</v>
      </c>
      <c r="B15806">
        <v>-0.27</v>
      </c>
      <c r="C15806">
        <v>-0.12</v>
      </c>
      <c r="D15806">
        <v>0.35</v>
      </c>
      <c r="E15806">
        <v>3.5000000000000003E-2</v>
      </c>
    </row>
    <row r="15807" spans="1:5">
      <c r="A15807">
        <v>19841203</v>
      </c>
      <c r="B15807">
        <v>-0.48</v>
      </c>
      <c r="C15807">
        <v>-0.02</v>
      </c>
      <c r="D15807">
        <v>0.35</v>
      </c>
      <c r="E15807">
        <v>3.2000000000000001E-2</v>
      </c>
    </row>
    <row r="15808" spans="1:5">
      <c r="A15808">
        <v>19841204</v>
      </c>
      <c r="B15808">
        <v>0.18</v>
      </c>
      <c r="C15808">
        <v>-0.28000000000000003</v>
      </c>
      <c r="D15808">
        <v>0.09</v>
      </c>
      <c r="E15808">
        <v>3.2000000000000001E-2</v>
      </c>
    </row>
    <row r="15809" spans="1:5">
      <c r="A15809">
        <v>19841205</v>
      </c>
      <c r="B15809">
        <v>-0.72</v>
      </c>
      <c r="C15809">
        <v>-0.09</v>
      </c>
      <c r="D15809">
        <v>0.79</v>
      </c>
      <c r="E15809">
        <v>3.2000000000000001E-2</v>
      </c>
    </row>
    <row r="15810" spans="1:5">
      <c r="A15810">
        <v>19841206</v>
      </c>
      <c r="B15810">
        <v>0.25</v>
      </c>
      <c r="C15810">
        <v>-0.34</v>
      </c>
      <c r="D15810">
        <v>-0.23</v>
      </c>
      <c r="E15810">
        <v>3.2000000000000001E-2</v>
      </c>
    </row>
    <row r="15811" spans="1:5">
      <c r="A15811">
        <v>19841207</v>
      </c>
      <c r="B15811">
        <v>-0.21</v>
      </c>
      <c r="C15811">
        <v>0.13</v>
      </c>
      <c r="D15811">
        <v>0.2</v>
      </c>
      <c r="E15811">
        <v>3.2000000000000001E-2</v>
      </c>
    </row>
    <row r="15812" spans="1:5">
      <c r="A15812">
        <v>19841210</v>
      </c>
      <c r="B15812">
        <v>0.24</v>
      </c>
      <c r="C15812">
        <v>-0.32</v>
      </c>
      <c r="D15812">
        <v>0.01</v>
      </c>
      <c r="E15812">
        <v>3.2000000000000001E-2</v>
      </c>
    </row>
    <row r="15813" spans="1:5">
      <c r="A15813">
        <v>19841211</v>
      </c>
      <c r="B15813">
        <v>0.17</v>
      </c>
      <c r="C15813">
        <v>-0.08</v>
      </c>
      <c r="D15813">
        <v>-0.24</v>
      </c>
      <c r="E15813">
        <v>3.2000000000000001E-2</v>
      </c>
    </row>
    <row r="15814" spans="1:5">
      <c r="A15814">
        <v>19841212</v>
      </c>
      <c r="B15814">
        <v>-0.22</v>
      </c>
      <c r="C15814">
        <v>0.24</v>
      </c>
      <c r="D15814">
        <v>-0.13</v>
      </c>
      <c r="E15814">
        <v>3.2000000000000001E-2</v>
      </c>
    </row>
    <row r="15815" spans="1:5">
      <c r="A15815">
        <v>19841213</v>
      </c>
      <c r="B15815">
        <v>-0.41</v>
      </c>
      <c r="C15815">
        <v>0.33</v>
      </c>
      <c r="D15815">
        <v>0</v>
      </c>
      <c r="E15815">
        <v>3.2000000000000001E-2</v>
      </c>
    </row>
    <row r="15816" spans="1:5">
      <c r="A15816">
        <v>19841214</v>
      </c>
      <c r="B15816">
        <v>0.47</v>
      </c>
      <c r="C15816">
        <v>-0.26</v>
      </c>
      <c r="D15816">
        <v>-0.27</v>
      </c>
      <c r="E15816">
        <v>3.2000000000000001E-2</v>
      </c>
    </row>
    <row r="15817" spans="1:5">
      <c r="A15817">
        <v>19841217</v>
      </c>
      <c r="B15817">
        <v>0.46</v>
      </c>
      <c r="C15817">
        <v>-0.62</v>
      </c>
      <c r="D15817">
        <v>0.21</v>
      </c>
      <c r="E15817">
        <v>3.2000000000000001E-2</v>
      </c>
    </row>
    <row r="15818" spans="1:5">
      <c r="A15818">
        <v>19841218</v>
      </c>
      <c r="B15818">
        <v>2.4</v>
      </c>
      <c r="C15818">
        <v>-1.06</v>
      </c>
      <c r="D15818">
        <v>-1.1599999999999999</v>
      </c>
      <c r="E15818">
        <v>3.2000000000000001E-2</v>
      </c>
    </row>
    <row r="15819" spans="1:5">
      <c r="A15819">
        <v>19841219</v>
      </c>
      <c r="B15819">
        <v>-0.26</v>
      </c>
      <c r="C15819">
        <v>0.89</v>
      </c>
      <c r="D15819">
        <v>-0.57999999999999996</v>
      </c>
      <c r="E15819">
        <v>3.2000000000000001E-2</v>
      </c>
    </row>
    <row r="15820" spans="1:5">
      <c r="A15820">
        <v>19841220</v>
      </c>
      <c r="B15820">
        <v>-0.43</v>
      </c>
      <c r="C15820">
        <v>0.34</v>
      </c>
      <c r="D15820">
        <v>0.56000000000000005</v>
      </c>
      <c r="E15820">
        <v>3.2000000000000001E-2</v>
      </c>
    </row>
    <row r="15821" spans="1:5">
      <c r="A15821">
        <v>19841221</v>
      </c>
      <c r="B15821">
        <v>-0.37</v>
      </c>
      <c r="C15821">
        <v>0.19</v>
      </c>
      <c r="D15821">
        <v>0.2</v>
      </c>
      <c r="E15821">
        <v>3.2000000000000001E-2</v>
      </c>
    </row>
    <row r="15822" spans="1:5">
      <c r="A15822">
        <v>19841224</v>
      </c>
      <c r="B15822">
        <v>0.67</v>
      </c>
      <c r="C15822">
        <v>-0.01</v>
      </c>
      <c r="D15822">
        <v>-7.0000000000000007E-2</v>
      </c>
      <c r="E15822">
        <v>3.2000000000000001E-2</v>
      </c>
    </row>
    <row r="15823" spans="1:5">
      <c r="A15823">
        <v>19841226</v>
      </c>
      <c r="B15823">
        <v>-0.14000000000000001</v>
      </c>
      <c r="C15823">
        <v>0.14000000000000001</v>
      </c>
      <c r="D15823">
        <v>0.03</v>
      </c>
      <c r="E15823">
        <v>3.2000000000000001E-2</v>
      </c>
    </row>
    <row r="15824" spans="1:5">
      <c r="A15824">
        <v>19841227</v>
      </c>
      <c r="B15824">
        <v>-0.44</v>
      </c>
      <c r="C15824">
        <v>0.25</v>
      </c>
      <c r="D15824">
        <v>0.3</v>
      </c>
      <c r="E15824">
        <v>3.2000000000000001E-2</v>
      </c>
    </row>
    <row r="15825" spans="1:5">
      <c r="A15825">
        <v>19841228</v>
      </c>
      <c r="B15825">
        <v>0.23</v>
      </c>
      <c r="C15825">
        <v>-0.09</v>
      </c>
      <c r="D15825">
        <v>-0.03</v>
      </c>
      <c r="E15825">
        <v>3.2000000000000001E-2</v>
      </c>
    </row>
    <row r="15826" spans="1:5">
      <c r="A15826">
        <v>19841231</v>
      </c>
      <c r="B15826">
        <v>0.46</v>
      </c>
      <c r="C15826">
        <v>0.18</v>
      </c>
      <c r="D15826">
        <v>-0.03</v>
      </c>
      <c r="E15826">
        <v>3.2000000000000001E-2</v>
      </c>
    </row>
    <row r="15827" spans="1:5">
      <c r="A15827">
        <v>19850102</v>
      </c>
      <c r="B15827">
        <v>-0.93</v>
      </c>
      <c r="C15827">
        <v>0.78</v>
      </c>
      <c r="D15827">
        <v>0.25</v>
      </c>
      <c r="E15827">
        <v>2.9000000000000001E-2</v>
      </c>
    </row>
    <row r="15828" spans="1:5">
      <c r="A15828">
        <v>19850103</v>
      </c>
      <c r="B15828">
        <v>-0.33</v>
      </c>
      <c r="C15828">
        <v>0.41</v>
      </c>
      <c r="D15828">
        <v>-0.03</v>
      </c>
      <c r="E15828">
        <v>2.9000000000000001E-2</v>
      </c>
    </row>
    <row r="15829" spans="1:5">
      <c r="A15829">
        <v>19850104</v>
      </c>
      <c r="B15829">
        <v>-0.42</v>
      </c>
      <c r="C15829">
        <v>0.35</v>
      </c>
      <c r="D15829">
        <v>-0.17</v>
      </c>
      <c r="E15829">
        <v>2.9000000000000001E-2</v>
      </c>
    </row>
    <row r="15830" spans="1:5">
      <c r="A15830">
        <v>19850107</v>
      </c>
      <c r="B15830">
        <v>0.25</v>
      </c>
      <c r="C15830">
        <v>-0.17</v>
      </c>
      <c r="D15830">
        <v>0.14000000000000001</v>
      </c>
      <c r="E15830">
        <v>2.9000000000000001E-2</v>
      </c>
    </row>
    <row r="15831" spans="1:5">
      <c r="A15831">
        <v>19850108</v>
      </c>
      <c r="B15831">
        <v>-0.05</v>
      </c>
      <c r="C15831">
        <v>0.2</v>
      </c>
      <c r="D15831">
        <v>0.15</v>
      </c>
      <c r="E15831">
        <v>2.9000000000000001E-2</v>
      </c>
    </row>
    <row r="15832" spans="1:5">
      <c r="A15832">
        <v>19850109</v>
      </c>
      <c r="B15832">
        <v>0.63</v>
      </c>
      <c r="C15832">
        <v>-0.11</v>
      </c>
      <c r="D15832">
        <v>-0.17</v>
      </c>
      <c r="E15832">
        <v>2.9000000000000001E-2</v>
      </c>
    </row>
    <row r="15833" spans="1:5">
      <c r="A15833">
        <v>19850110</v>
      </c>
      <c r="B15833">
        <v>1.68</v>
      </c>
      <c r="C15833">
        <v>-0.7</v>
      </c>
      <c r="D15833">
        <v>-0.7</v>
      </c>
      <c r="E15833">
        <v>2.9000000000000001E-2</v>
      </c>
    </row>
    <row r="15834" spans="1:5">
      <c r="A15834">
        <v>19850111</v>
      </c>
      <c r="B15834">
        <v>-0.05</v>
      </c>
      <c r="C15834">
        <v>0.45</v>
      </c>
      <c r="D15834">
        <v>-0.31</v>
      </c>
      <c r="E15834">
        <v>2.9000000000000001E-2</v>
      </c>
    </row>
    <row r="15835" spans="1:5">
      <c r="A15835">
        <v>19850114</v>
      </c>
      <c r="B15835">
        <v>1.41</v>
      </c>
      <c r="C15835">
        <v>-0.32</v>
      </c>
      <c r="D15835">
        <v>-0.9</v>
      </c>
      <c r="E15835">
        <v>2.9000000000000001E-2</v>
      </c>
    </row>
    <row r="15836" spans="1:5">
      <c r="A15836">
        <v>19850115</v>
      </c>
      <c r="B15836">
        <v>0.27</v>
      </c>
      <c r="C15836">
        <v>0.47</v>
      </c>
      <c r="D15836">
        <v>-0.19</v>
      </c>
      <c r="E15836">
        <v>2.9000000000000001E-2</v>
      </c>
    </row>
    <row r="15837" spans="1:5">
      <c r="A15837">
        <v>19850116</v>
      </c>
      <c r="B15837">
        <v>0.4</v>
      </c>
      <c r="C15837">
        <v>0.39</v>
      </c>
      <c r="D15837">
        <v>-7.0000000000000007E-2</v>
      </c>
      <c r="E15837">
        <v>2.9000000000000001E-2</v>
      </c>
    </row>
    <row r="15838" spans="1:5">
      <c r="A15838">
        <v>19850117</v>
      </c>
      <c r="B15838">
        <v>-0.12</v>
      </c>
      <c r="C15838">
        <v>0.62</v>
      </c>
      <c r="D15838">
        <v>-0.18</v>
      </c>
      <c r="E15838">
        <v>2.9000000000000001E-2</v>
      </c>
    </row>
    <row r="15839" spans="1:5">
      <c r="A15839">
        <v>19850118</v>
      </c>
      <c r="B15839">
        <v>0.31</v>
      </c>
      <c r="C15839">
        <v>0.25</v>
      </c>
      <c r="D15839">
        <v>0.02</v>
      </c>
      <c r="E15839">
        <v>2.9000000000000001E-2</v>
      </c>
    </row>
    <row r="15840" spans="1:5">
      <c r="A15840">
        <v>19850121</v>
      </c>
      <c r="B15840">
        <v>1.96</v>
      </c>
      <c r="C15840">
        <v>-0.91</v>
      </c>
      <c r="D15840">
        <v>-0.92</v>
      </c>
      <c r="E15840">
        <v>2.9000000000000001E-2</v>
      </c>
    </row>
    <row r="15841" spans="1:5">
      <c r="A15841">
        <v>19850122</v>
      </c>
      <c r="B15841">
        <v>0.18</v>
      </c>
      <c r="C15841">
        <v>0.21</v>
      </c>
      <c r="D15841">
        <v>-0.14000000000000001</v>
      </c>
      <c r="E15841">
        <v>2.9000000000000001E-2</v>
      </c>
    </row>
    <row r="15842" spans="1:5">
      <c r="A15842">
        <v>19850123</v>
      </c>
      <c r="B15842">
        <v>0.99</v>
      </c>
      <c r="C15842">
        <v>-0.27</v>
      </c>
      <c r="D15842">
        <v>-0.71</v>
      </c>
      <c r="E15842">
        <v>2.9000000000000001E-2</v>
      </c>
    </row>
    <row r="15843" spans="1:5">
      <c r="A15843">
        <v>19850124</v>
      </c>
      <c r="B15843">
        <v>-0.15</v>
      </c>
      <c r="C15843">
        <v>0.55000000000000004</v>
      </c>
      <c r="D15843">
        <v>-0.34</v>
      </c>
      <c r="E15843">
        <v>2.9000000000000001E-2</v>
      </c>
    </row>
    <row r="15844" spans="1:5">
      <c r="A15844">
        <v>19850125</v>
      </c>
      <c r="B15844">
        <v>0.4</v>
      </c>
      <c r="C15844">
        <v>0.13</v>
      </c>
      <c r="D15844">
        <v>-0.33</v>
      </c>
      <c r="E15844">
        <v>2.9000000000000001E-2</v>
      </c>
    </row>
    <row r="15845" spans="1:5">
      <c r="A15845">
        <v>19850128</v>
      </c>
      <c r="B15845">
        <v>0.17</v>
      </c>
      <c r="C15845">
        <v>0.42</v>
      </c>
      <c r="D15845">
        <v>-0.57999999999999996</v>
      </c>
      <c r="E15845">
        <v>2.9000000000000001E-2</v>
      </c>
    </row>
    <row r="15846" spans="1:5">
      <c r="A15846">
        <v>19850129</v>
      </c>
      <c r="B15846">
        <v>0.82</v>
      </c>
      <c r="C15846">
        <v>-0.36</v>
      </c>
      <c r="D15846">
        <v>-0.26</v>
      </c>
      <c r="E15846">
        <v>2.9000000000000001E-2</v>
      </c>
    </row>
    <row r="15847" spans="1:5">
      <c r="A15847">
        <v>19850130</v>
      </c>
      <c r="B15847">
        <v>0.24</v>
      </c>
      <c r="C15847">
        <v>0.39</v>
      </c>
      <c r="D15847">
        <v>-0.06</v>
      </c>
      <c r="E15847">
        <v>2.9000000000000001E-2</v>
      </c>
    </row>
    <row r="15848" spans="1:5">
      <c r="A15848">
        <v>19850131</v>
      </c>
      <c r="B15848">
        <v>0.04</v>
      </c>
      <c r="C15848">
        <v>0.11</v>
      </c>
      <c r="D15848">
        <v>0.48</v>
      </c>
      <c r="E15848">
        <v>2.9000000000000001E-2</v>
      </c>
    </row>
    <row r="15849" spans="1:5">
      <c r="A15849">
        <v>19850201</v>
      </c>
      <c r="B15849">
        <v>-0.45</v>
      </c>
      <c r="C15849">
        <v>0.31</v>
      </c>
      <c r="D15849">
        <v>0.37</v>
      </c>
      <c r="E15849">
        <v>0.03</v>
      </c>
    </row>
    <row r="15850" spans="1:5">
      <c r="A15850">
        <v>19850204</v>
      </c>
      <c r="B15850">
        <v>0.97</v>
      </c>
      <c r="C15850">
        <v>-0.46</v>
      </c>
      <c r="D15850">
        <v>-0.47</v>
      </c>
      <c r="E15850">
        <v>0.03</v>
      </c>
    </row>
    <row r="15851" spans="1:5">
      <c r="A15851">
        <v>19850205</v>
      </c>
      <c r="B15851">
        <v>0.3</v>
      </c>
      <c r="C15851">
        <v>0.41</v>
      </c>
      <c r="D15851">
        <v>-0.08</v>
      </c>
      <c r="E15851">
        <v>0.03</v>
      </c>
    </row>
    <row r="15852" spans="1:5">
      <c r="A15852">
        <v>19850206</v>
      </c>
      <c r="B15852">
        <v>0.08</v>
      </c>
      <c r="C15852">
        <v>0.56000000000000005</v>
      </c>
      <c r="D15852">
        <v>-0.22</v>
      </c>
      <c r="E15852">
        <v>0.03</v>
      </c>
    </row>
    <row r="15853" spans="1:5">
      <c r="A15853">
        <v>19850207</v>
      </c>
      <c r="B15853">
        <v>0.79</v>
      </c>
      <c r="C15853">
        <v>0.01</v>
      </c>
      <c r="D15853">
        <v>-0.4</v>
      </c>
      <c r="E15853">
        <v>0.03</v>
      </c>
    </row>
    <row r="15854" spans="1:5">
      <c r="A15854">
        <v>19850208</v>
      </c>
      <c r="B15854">
        <v>0.24</v>
      </c>
      <c r="C15854">
        <v>0.22</v>
      </c>
      <c r="D15854">
        <v>0.16</v>
      </c>
      <c r="E15854">
        <v>0.03</v>
      </c>
    </row>
    <row r="15855" spans="1:5">
      <c r="A15855">
        <v>19850211</v>
      </c>
      <c r="B15855">
        <v>-0.78</v>
      </c>
      <c r="C15855">
        <v>0.56999999999999995</v>
      </c>
      <c r="D15855">
        <v>0.34</v>
      </c>
      <c r="E15855">
        <v>0.03</v>
      </c>
    </row>
    <row r="15856" spans="1:5">
      <c r="A15856">
        <v>19850212</v>
      </c>
      <c r="B15856">
        <v>-0.05</v>
      </c>
      <c r="C15856">
        <v>0.09</v>
      </c>
      <c r="D15856">
        <v>0.41</v>
      </c>
      <c r="E15856">
        <v>0.03</v>
      </c>
    </row>
    <row r="15857" spans="1:5">
      <c r="A15857">
        <v>19850213</v>
      </c>
      <c r="B15857">
        <v>1.35</v>
      </c>
      <c r="C15857">
        <v>-0.74</v>
      </c>
      <c r="D15857">
        <v>-0.18</v>
      </c>
      <c r="E15857">
        <v>0.03</v>
      </c>
    </row>
    <row r="15858" spans="1:5">
      <c r="A15858">
        <v>19850214</v>
      </c>
      <c r="B15858">
        <v>-0.31</v>
      </c>
      <c r="C15858">
        <v>0.44</v>
      </c>
      <c r="D15858">
        <v>7.0000000000000007E-2</v>
      </c>
      <c r="E15858">
        <v>0.03</v>
      </c>
    </row>
    <row r="15859" spans="1:5">
      <c r="A15859">
        <v>19850215</v>
      </c>
      <c r="B15859">
        <v>-0.43</v>
      </c>
      <c r="C15859">
        <v>0.3</v>
      </c>
      <c r="D15859">
        <v>0.09</v>
      </c>
      <c r="E15859">
        <v>0.03</v>
      </c>
    </row>
    <row r="15860" spans="1:5">
      <c r="A15860">
        <v>19850219</v>
      </c>
      <c r="B15860">
        <v>-0.14000000000000001</v>
      </c>
      <c r="C15860">
        <v>-7.0000000000000007E-2</v>
      </c>
      <c r="D15860">
        <v>0.1</v>
      </c>
      <c r="E15860">
        <v>0.03</v>
      </c>
    </row>
    <row r="15861" spans="1:5">
      <c r="A15861">
        <v>19850220</v>
      </c>
      <c r="B15861">
        <v>0.02</v>
      </c>
      <c r="C15861">
        <v>0.18</v>
      </c>
      <c r="D15861">
        <v>-0.28999999999999998</v>
      </c>
      <c r="E15861">
        <v>0.03</v>
      </c>
    </row>
    <row r="15862" spans="1:5">
      <c r="A15862">
        <v>19850221</v>
      </c>
      <c r="B15862">
        <v>-0.55000000000000004</v>
      </c>
      <c r="C15862">
        <v>0.18</v>
      </c>
      <c r="D15862">
        <v>0.21</v>
      </c>
      <c r="E15862">
        <v>0.03</v>
      </c>
    </row>
    <row r="15863" spans="1:5">
      <c r="A15863">
        <v>19850222</v>
      </c>
      <c r="B15863">
        <v>-0.39</v>
      </c>
      <c r="C15863">
        <v>-0.04</v>
      </c>
      <c r="D15863">
        <v>0.28000000000000003</v>
      </c>
      <c r="E15863">
        <v>0.03</v>
      </c>
    </row>
    <row r="15864" spans="1:5">
      <c r="A15864">
        <v>19850225</v>
      </c>
      <c r="B15864">
        <v>-0.25</v>
      </c>
      <c r="C15864">
        <v>-0.85</v>
      </c>
      <c r="D15864">
        <v>-0.12</v>
      </c>
      <c r="E15864">
        <v>0.03</v>
      </c>
    </row>
    <row r="15865" spans="1:5">
      <c r="A15865">
        <v>19850226</v>
      </c>
      <c r="B15865">
        <v>0.83</v>
      </c>
      <c r="C15865">
        <v>-0.6</v>
      </c>
      <c r="D15865">
        <v>-0.5</v>
      </c>
      <c r="E15865">
        <v>0.03</v>
      </c>
    </row>
    <row r="15866" spans="1:5">
      <c r="A15866">
        <v>19850227</v>
      </c>
      <c r="B15866">
        <v>-0.19</v>
      </c>
      <c r="C15866">
        <v>0.13</v>
      </c>
      <c r="D15866">
        <v>0.12</v>
      </c>
      <c r="E15866">
        <v>0.03</v>
      </c>
    </row>
    <row r="15867" spans="1:5">
      <c r="A15867">
        <v>19850228</v>
      </c>
      <c r="B15867">
        <v>0.19</v>
      </c>
      <c r="C15867">
        <v>-0.1</v>
      </c>
      <c r="D15867">
        <v>-0.3</v>
      </c>
      <c r="E15867">
        <v>0.03</v>
      </c>
    </row>
    <row r="15868" spans="1:5">
      <c r="A15868">
        <v>19850301</v>
      </c>
      <c r="B15868">
        <v>1.04</v>
      </c>
      <c r="C15868">
        <v>-0.28000000000000003</v>
      </c>
      <c r="D15868">
        <v>-0.34</v>
      </c>
      <c r="E15868">
        <v>2.9000000000000001E-2</v>
      </c>
    </row>
    <row r="15869" spans="1:5">
      <c r="A15869">
        <v>19850304</v>
      </c>
      <c r="B15869">
        <v>-0.53</v>
      </c>
      <c r="C15869">
        <v>0.46</v>
      </c>
      <c r="D15869">
        <v>0.17</v>
      </c>
      <c r="E15869">
        <v>2.9000000000000001E-2</v>
      </c>
    </row>
    <row r="15870" spans="1:5">
      <c r="A15870">
        <v>19850305</v>
      </c>
      <c r="B15870">
        <v>0.05</v>
      </c>
      <c r="C15870">
        <v>-0.1</v>
      </c>
      <c r="D15870">
        <v>0.28000000000000003</v>
      </c>
      <c r="E15870">
        <v>2.9000000000000001E-2</v>
      </c>
    </row>
    <row r="15871" spans="1:5">
      <c r="A15871">
        <v>19850306</v>
      </c>
      <c r="B15871">
        <v>-0.78</v>
      </c>
      <c r="C15871">
        <v>0.51</v>
      </c>
      <c r="D15871">
        <v>0.59</v>
      </c>
      <c r="E15871">
        <v>2.9000000000000001E-2</v>
      </c>
    </row>
    <row r="15872" spans="1:5">
      <c r="A15872">
        <v>19850307</v>
      </c>
      <c r="B15872">
        <v>-0.57999999999999996</v>
      </c>
      <c r="C15872">
        <v>0.24</v>
      </c>
      <c r="D15872">
        <v>0.68</v>
      </c>
      <c r="E15872">
        <v>2.9000000000000001E-2</v>
      </c>
    </row>
    <row r="15873" spans="1:5">
      <c r="A15873">
        <v>19850308</v>
      </c>
      <c r="B15873">
        <v>-0.27</v>
      </c>
      <c r="C15873">
        <v>0.09</v>
      </c>
      <c r="D15873">
        <v>0.23</v>
      </c>
      <c r="E15873">
        <v>2.9000000000000001E-2</v>
      </c>
    </row>
    <row r="15874" spans="1:5">
      <c r="A15874">
        <v>19850311</v>
      </c>
      <c r="B15874">
        <v>-0.22</v>
      </c>
      <c r="C15874">
        <v>-0.21</v>
      </c>
      <c r="D15874">
        <v>0.15</v>
      </c>
      <c r="E15874">
        <v>2.9000000000000001E-2</v>
      </c>
    </row>
    <row r="15875" spans="1:5">
      <c r="A15875">
        <v>19850312</v>
      </c>
      <c r="B15875">
        <v>0.31</v>
      </c>
      <c r="C15875">
        <v>-0.52</v>
      </c>
      <c r="D15875">
        <v>0.35</v>
      </c>
      <c r="E15875">
        <v>2.9000000000000001E-2</v>
      </c>
    </row>
    <row r="15876" spans="1:5">
      <c r="A15876">
        <v>19850313</v>
      </c>
      <c r="B15876">
        <v>-0.86</v>
      </c>
      <c r="C15876">
        <v>0.12</v>
      </c>
      <c r="D15876">
        <v>0.82</v>
      </c>
      <c r="E15876">
        <v>2.9000000000000001E-2</v>
      </c>
    </row>
    <row r="15877" spans="1:5">
      <c r="A15877">
        <v>19850314</v>
      </c>
      <c r="B15877">
        <v>-0.15</v>
      </c>
      <c r="C15877">
        <v>0.1</v>
      </c>
      <c r="D15877">
        <v>0.1</v>
      </c>
      <c r="E15877">
        <v>2.9000000000000001E-2</v>
      </c>
    </row>
    <row r="15878" spans="1:5">
      <c r="A15878">
        <v>19850315</v>
      </c>
      <c r="B15878">
        <v>-0.45</v>
      </c>
      <c r="C15878">
        <v>0.55000000000000004</v>
      </c>
      <c r="D15878">
        <v>-7.0000000000000007E-2</v>
      </c>
      <c r="E15878">
        <v>2.9000000000000001E-2</v>
      </c>
    </row>
    <row r="15879" spans="1:5">
      <c r="A15879">
        <v>19850318</v>
      </c>
      <c r="B15879">
        <v>-0.12</v>
      </c>
      <c r="C15879">
        <v>-0.5</v>
      </c>
      <c r="D15879">
        <v>0.19</v>
      </c>
      <c r="E15879">
        <v>2.9000000000000001E-2</v>
      </c>
    </row>
    <row r="15880" spans="1:5">
      <c r="A15880">
        <v>19850319</v>
      </c>
      <c r="B15880">
        <v>1.21</v>
      </c>
      <c r="C15880">
        <v>-0.99</v>
      </c>
      <c r="D15880">
        <v>-0.75</v>
      </c>
      <c r="E15880">
        <v>2.9000000000000001E-2</v>
      </c>
    </row>
    <row r="15881" spans="1:5">
      <c r="A15881">
        <v>19850320</v>
      </c>
      <c r="B15881">
        <v>-0.21</v>
      </c>
      <c r="C15881">
        <v>0.05</v>
      </c>
      <c r="D15881">
        <v>0.24</v>
      </c>
      <c r="E15881">
        <v>2.9000000000000001E-2</v>
      </c>
    </row>
    <row r="15882" spans="1:5">
      <c r="A15882">
        <v>19850321</v>
      </c>
      <c r="B15882">
        <v>0.14000000000000001</v>
      </c>
      <c r="C15882">
        <v>-0.05</v>
      </c>
      <c r="D15882">
        <v>0.11</v>
      </c>
      <c r="E15882">
        <v>2.9000000000000001E-2</v>
      </c>
    </row>
    <row r="15883" spans="1:5">
      <c r="A15883">
        <v>19850322</v>
      </c>
      <c r="B15883">
        <v>-0.2</v>
      </c>
      <c r="C15883">
        <v>-0.04</v>
      </c>
      <c r="D15883">
        <v>0.22</v>
      </c>
      <c r="E15883">
        <v>2.9000000000000001E-2</v>
      </c>
    </row>
    <row r="15884" spans="1:5">
      <c r="A15884">
        <v>19850325</v>
      </c>
      <c r="B15884">
        <v>-0.56999999999999995</v>
      </c>
      <c r="C15884">
        <v>-0.18</v>
      </c>
      <c r="D15884">
        <v>0.82</v>
      </c>
      <c r="E15884">
        <v>2.9000000000000001E-2</v>
      </c>
    </row>
    <row r="15885" spans="1:5">
      <c r="A15885">
        <v>19850326</v>
      </c>
      <c r="B15885">
        <v>0.16</v>
      </c>
      <c r="C15885">
        <v>-0.28000000000000003</v>
      </c>
      <c r="D15885">
        <v>0.14000000000000001</v>
      </c>
      <c r="E15885">
        <v>2.9000000000000001E-2</v>
      </c>
    </row>
    <row r="15886" spans="1:5">
      <c r="A15886">
        <v>19850327</v>
      </c>
      <c r="B15886">
        <v>0.56999999999999995</v>
      </c>
      <c r="C15886">
        <v>-0.19</v>
      </c>
      <c r="D15886">
        <v>-0.17</v>
      </c>
      <c r="E15886">
        <v>2.9000000000000001E-2</v>
      </c>
    </row>
    <row r="15887" spans="1:5">
      <c r="A15887">
        <v>19850328</v>
      </c>
      <c r="B15887">
        <v>0.1</v>
      </c>
      <c r="C15887">
        <v>0.13</v>
      </c>
      <c r="D15887">
        <v>0.11</v>
      </c>
      <c r="E15887">
        <v>2.9000000000000001E-2</v>
      </c>
    </row>
    <row r="15888" spans="1:5">
      <c r="A15888">
        <v>19850329</v>
      </c>
      <c r="B15888">
        <v>0.56000000000000005</v>
      </c>
      <c r="C15888">
        <v>-0.15</v>
      </c>
      <c r="D15888">
        <v>0.2</v>
      </c>
      <c r="E15888">
        <v>2.9000000000000001E-2</v>
      </c>
    </row>
    <row r="15889" spans="1:5">
      <c r="A15889">
        <v>19850401</v>
      </c>
      <c r="B15889">
        <v>0.28000000000000003</v>
      </c>
      <c r="C15889">
        <v>-0.17</v>
      </c>
      <c r="D15889">
        <v>0.01</v>
      </c>
      <c r="E15889">
        <v>3.4000000000000002E-2</v>
      </c>
    </row>
    <row r="15890" spans="1:5">
      <c r="A15890">
        <v>19850402</v>
      </c>
      <c r="B15890">
        <v>-0.36</v>
      </c>
      <c r="C15890">
        <v>0.28999999999999998</v>
      </c>
      <c r="D15890">
        <v>0.25</v>
      </c>
      <c r="E15890">
        <v>3.4000000000000002E-2</v>
      </c>
    </row>
    <row r="15891" spans="1:5">
      <c r="A15891">
        <v>19850403</v>
      </c>
      <c r="B15891">
        <v>-0.74</v>
      </c>
      <c r="C15891">
        <v>0.26</v>
      </c>
      <c r="D15891">
        <v>0.56000000000000005</v>
      </c>
      <c r="E15891">
        <v>3.4000000000000002E-2</v>
      </c>
    </row>
    <row r="15892" spans="1:5">
      <c r="A15892">
        <v>19850404</v>
      </c>
      <c r="B15892">
        <v>-0.09</v>
      </c>
      <c r="C15892">
        <v>-0.08</v>
      </c>
      <c r="D15892">
        <v>0.12</v>
      </c>
      <c r="E15892">
        <v>3.4000000000000002E-2</v>
      </c>
    </row>
    <row r="15893" spans="1:5">
      <c r="A15893">
        <v>19850408</v>
      </c>
      <c r="B15893">
        <v>-0.44</v>
      </c>
      <c r="C15893">
        <v>0.33</v>
      </c>
      <c r="D15893">
        <v>0.6</v>
      </c>
      <c r="E15893">
        <v>3.4000000000000002E-2</v>
      </c>
    </row>
    <row r="15894" spans="1:5">
      <c r="A15894">
        <v>19850409</v>
      </c>
      <c r="B15894">
        <v>0.04</v>
      </c>
      <c r="C15894">
        <v>-0.12</v>
      </c>
      <c r="D15894">
        <v>0.18</v>
      </c>
      <c r="E15894">
        <v>3.4000000000000002E-2</v>
      </c>
    </row>
    <row r="15895" spans="1:5">
      <c r="A15895">
        <v>19850410</v>
      </c>
      <c r="B15895">
        <v>0.59</v>
      </c>
      <c r="C15895">
        <v>-0.12</v>
      </c>
      <c r="D15895">
        <v>-0.25</v>
      </c>
      <c r="E15895">
        <v>3.4000000000000002E-2</v>
      </c>
    </row>
    <row r="15896" spans="1:5">
      <c r="A15896">
        <v>19850411</v>
      </c>
      <c r="B15896">
        <v>0.42</v>
      </c>
      <c r="C15896">
        <v>-0.09</v>
      </c>
      <c r="D15896">
        <v>-7.0000000000000007E-2</v>
      </c>
      <c r="E15896">
        <v>3.4000000000000002E-2</v>
      </c>
    </row>
    <row r="15897" spans="1:5">
      <c r="A15897">
        <v>19850412</v>
      </c>
      <c r="B15897">
        <v>0.15</v>
      </c>
      <c r="C15897">
        <v>-0.09</v>
      </c>
      <c r="D15897">
        <v>0</v>
      </c>
      <c r="E15897">
        <v>3.4000000000000002E-2</v>
      </c>
    </row>
    <row r="15898" spans="1:5">
      <c r="A15898">
        <v>19850415</v>
      </c>
      <c r="B15898">
        <v>0.2</v>
      </c>
      <c r="C15898">
        <v>-0.11</v>
      </c>
      <c r="D15898">
        <v>0.12</v>
      </c>
      <c r="E15898">
        <v>3.4000000000000002E-2</v>
      </c>
    </row>
    <row r="15899" spans="1:5">
      <c r="A15899">
        <v>19850416</v>
      </c>
      <c r="B15899">
        <v>0.15</v>
      </c>
      <c r="C15899">
        <v>-0.04</v>
      </c>
      <c r="D15899">
        <v>-0.11</v>
      </c>
      <c r="E15899">
        <v>3.4000000000000002E-2</v>
      </c>
    </row>
    <row r="15900" spans="1:5">
      <c r="A15900">
        <v>19850417</v>
      </c>
      <c r="B15900">
        <v>0.21</v>
      </c>
      <c r="C15900">
        <v>0.04</v>
      </c>
      <c r="D15900">
        <v>-0.01</v>
      </c>
      <c r="E15900">
        <v>3.4000000000000002E-2</v>
      </c>
    </row>
    <row r="15901" spans="1:5">
      <c r="A15901">
        <v>19850418</v>
      </c>
      <c r="B15901">
        <v>-0.46</v>
      </c>
      <c r="C15901">
        <v>0.38</v>
      </c>
      <c r="D15901">
        <v>0.37</v>
      </c>
      <c r="E15901">
        <v>3.4000000000000002E-2</v>
      </c>
    </row>
    <row r="15902" spans="1:5">
      <c r="A15902">
        <v>19850419</v>
      </c>
      <c r="B15902">
        <v>0.09</v>
      </c>
      <c r="C15902">
        <v>-0.2</v>
      </c>
      <c r="D15902">
        <v>0.16</v>
      </c>
      <c r="E15902">
        <v>3.4000000000000002E-2</v>
      </c>
    </row>
    <row r="15903" spans="1:5">
      <c r="A15903">
        <v>19850422</v>
      </c>
      <c r="B15903">
        <v>-0.28000000000000003</v>
      </c>
      <c r="C15903">
        <v>0.05</v>
      </c>
      <c r="D15903">
        <v>0.28000000000000003</v>
      </c>
      <c r="E15903">
        <v>3.4000000000000002E-2</v>
      </c>
    </row>
    <row r="15904" spans="1:5">
      <c r="A15904">
        <v>19850423</v>
      </c>
      <c r="B15904">
        <v>0.54</v>
      </c>
      <c r="C15904">
        <v>-0.46</v>
      </c>
      <c r="D15904">
        <v>-0.06</v>
      </c>
      <c r="E15904">
        <v>3.4000000000000002E-2</v>
      </c>
    </row>
    <row r="15905" spans="1:5">
      <c r="A15905">
        <v>19850424</v>
      </c>
      <c r="B15905">
        <v>0.14000000000000001</v>
      </c>
      <c r="C15905">
        <v>-0.12</v>
      </c>
      <c r="D15905">
        <v>0.13</v>
      </c>
      <c r="E15905">
        <v>3.4000000000000002E-2</v>
      </c>
    </row>
    <row r="15906" spans="1:5">
      <c r="A15906">
        <v>19850425</v>
      </c>
      <c r="B15906">
        <v>0.49</v>
      </c>
      <c r="C15906">
        <v>-0.37</v>
      </c>
      <c r="D15906">
        <v>0.23</v>
      </c>
      <c r="E15906">
        <v>3.4000000000000002E-2</v>
      </c>
    </row>
    <row r="15907" spans="1:5">
      <c r="A15907">
        <v>19850426</v>
      </c>
      <c r="B15907">
        <v>-0.53</v>
      </c>
      <c r="C15907">
        <v>0.5</v>
      </c>
      <c r="D15907">
        <v>0.01</v>
      </c>
      <c r="E15907">
        <v>3.4000000000000002E-2</v>
      </c>
    </row>
    <row r="15908" spans="1:5">
      <c r="A15908">
        <v>19850429</v>
      </c>
      <c r="B15908">
        <v>-0.82</v>
      </c>
      <c r="C15908">
        <v>0.23</v>
      </c>
      <c r="D15908">
        <v>0.8</v>
      </c>
      <c r="E15908">
        <v>3.4000000000000002E-2</v>
      </c>
    </row>
    <row r="15909" spans="1:5">
      <c r="A15909">
        <v>19850430</v>
      </c>
      <c r="B15909">
        <v>-0.52</v>
      </c>
      <c r="C15909">
        <v>0.01</v>
      </c>
      <c r="D15909">
        <v>0.42</v>
      </c>
      <c r="E15909">
        <v>3.4000000000000002E-2</v>
      </c>
    </row>
    <row r="15910" spans="1:5">
      <c r="A15910">
        <v>19850501</v>
      </c>
      <c r="B15910">
        <v>-0.67</v>
      </c>
      <c r="C15910">
        <v>0.42</v>
      </c>
      <c r="D15910">
        <v>0.55000000000000004</v>
      </c>
      <c r="E15910">
        <v>0.03</v>
      </c>
    </row>
    <row r="15911" spans="1:5">
      <c r="A15911">
        <v>19850502</v>
      </c>
      <c r="B15911">
        <v>0.14000000000000001</v>
      </c>
      <c r="C15911">
        <v>-0.46</v>
      </c>
      <c r="D15911">
        <v>0.3</v>
      </c>
      <c r="E15911">
        <v>0.03</v>
      </c>
    </row>
    <row r="15912" spans="1:5">
      <c r="A15912">
        <v>19850503</v>
      </c>
      <c r="B15912">
        <v>0.57999999999999996</v>
      </c>
      <c r="C15912">
        <v>-0.39</v>
      </c>
      <c r="D15912">
        <v>-0.21</v>
      </c>
      <c r="E15912">
        <v>0.03</v>
      </c>
    </row>
    <row r="15913" spans="1:5">
      <c r="A15913">
        <v>19850506</v>
      </c>
      <c r="B15913">
        <v>0.04</v>
      </c>
      <c r="C15913">
        <v>-0.03</v>
      </c>
      <c r="D15913">
        <v>0.15</v>
      </c>
      <c r="E15913">
        <v>0.03</v>
      </c>
    </row>
    <row r="15914" spans="1:5">
      <c r="A15914">
        <v>19850507</v>
      </c>
      <c r="B15914">
        <v>0.4</v>
      </c>
      <c r="C15914">
        <v>-0.22</v>
      </c>
      <c r="D15914">
        <v>-0.2</v>
      </c>
      <c r="E15914">
        <v>0.03</v>
      </c>
    </row>
    <row r="15915" spans="1:5">
      <c r="A15915">
        <v>19850508</v>
      </c>
      <c r="B15915">
        <v>-0.01</v>
      </c>
      <c r="C15915">
        <v>0.17</v>
      </c>
      <c r="D15915">
        <v>-0.2</v>
      </c>
      <c r="E15915">
        <v>0.03</v>
      </c>
    </row>
    <row r="15916" spans="1:5">
      <c r="A15916">
        <v>19850509</v>
      </c>
      <c r="B15916">
        <v>0.74</v>
      </c>
      <c r="C15916">
        <v>-0.13</v>
      </c>
      <c r="D15916">
        <v>-0.33</v>
      </c>
      <c r="E15916">
        <v>0.03</v>
      </c>
    </row>
    <row r="15917" spans="1:5">
      <c r="A15917">
        <v>19850510</v>
      </c>
      <c r="B15917">
        <v>1.3</v>
      </c>
      <c r="C15917">
        <v>-0.25</v>
      </c>
      <c r="D15917">
        <v>-0.78</v>
      </c>
      <c r="E15917">
        <v>0.03</v>
      </c>
    </row>
    <row r="15918" spans="1:5">
      <c r="A15918">
        <v>19850513</v>
      </c>
      <c r="B15918">
        <v>0.14000000000000001</v>
      </c>
      <c r="C15918">
        <v>-0.06</v>
      </c>
      <c r="D15918">
        <v>-0.23</v>
      </c>
      <c r="E15918">
        <v>0.03</v>
      </c>
    </row>
    <row r="15919" spans="1:5">
      <c r="A15919">
        <v>19850514</v>
      </c>
      <c r="B15919">
        <v>-0.3</v>
      </c>
      <c r="C15919">
        <v>0.26</v>
      </c>
      <c r="D15919">
        <v>0.47</v>
      </c>
      <c r="E15919">
        <v>0.03</v>
      </c>
    </row>
    <row r="15920" spans="1:5">
      <c r="A15920">
        <v>19850515</v>
      </c>
      <c r="B15920">
        <v>0.28999999999999998</v>
      </c>
      <c r="C15920">
        <v>-0.17</v>
      </c>
      <c r="D15920">
        <v>0.02</v>
      </c>
      <c r="E15920">
        <v>0.03</v>
      </c>
    </row>
    <row r="15921" spans="1:5">
      <c r="A15921">
        <v>19850516</v>
      </c>
      <c r="B15921">
        <v>0.54</v>
      </c>
      <c r="C15921">
        <v>-0.23</v>
      </c>
      <c r="D15921">
        <v>0.09</v>
      </c>
      <c r="E15921">
        <v>0.03</v>
      </c>
    </row>
    <row r="15922" spans="1:5">
      <c r="A15922">
        <v>19850517</v>
      </c>
      <c r="B15922">
        <v>0.91</v>
      </c>
      <c r="C15922">
        <v>-0.26</v>
      </c>
      <c r="D15922">
        <v>-0.36</v>
      </c>
      <c r="E15922">
        <v>0.03</v>
      </c>
    </row>
    <row r="15923" spans="1:5">
      <c r="A15923">
        <v>19850520</v>
      </c>
      <c r="B15923">
        <v>1.1599999999999999</v>
      </c>
      <c r="C15923">
        <v>-0.46</v>
      </c>
      <c r="D15923">
        <v>-0.47</v>
      </c>
      <c r="E15923">
        <v>0.03</v>
      </c>
    </row>
    <row r="15924" spans="1:5">
      <c r="A15924">
        <v>19850521</v>
      </c>
      <c r="B15924">
        <v>-0.06</v>
      </c>
      <c r="C15924">
        <v>-0.08</v>
      </c>
      <c r="D15924">
        <v>-7.0000000000000007E-2</v>
      </c>
      <c r="E15924">
        <v>0.03</v>
      </c>
    </row>
    <row r="15925" spans="1:5">
      <c r="A15925">
        <v>19850522</v>
      </c>
      <c r="B15925">
        <v>-0.56000000000000005</v>
      </c>
      <c r="C15925">
        <v>0.17</v>
      </c>
      <c r="D15925">
        <v>-0.04</v>
      </c>
      <c r="E15925">
        <v>0.03</v>
      </c>
    </row>
    <row r="15926" spans="1:5">
      <c r="A15926">
        <v>19850523</v>
      </c>
      <c r="B15926">
        <v>-0.47</v>
      </c>
      <c r="C15926">
        <v>0.2</v>
      </c>
      <c r="D15926">
        <v>0.21</v>
      </c>
      <c r="E15926">
        <v>0.03</v>
      </c>
    </row>
    <row r="15927" spans="1:5">
      <c r="A15927">
        <v>19850524</v>
      </c>
      <c r="B15927">
        <v>0.31</v>
      </c>
      <c r="C15927">
        <v>-0.16</v>
      </c>
      <c r="D15927">
        <v>-0.09</v>
      </c>
      <c r="E15927">
        <v>0.03</v>
      </c>
    </row>
    <row r="15928" spans="1:5">
      <c r="A15928">
        <v>19850528</v>
      </c>
      <c r="B15928">
        <v>-0.16</v>
      </c>
      <c r="C15928">
        <v>0.02</v>
      </c>
      <c r="D15928">
        <v>0.28999999999999998</v>
      </c>
      <c r="E15928">
        <v>0.03</v>
      </c>
    </row>
    <row r="15929" spans="1:5">
      <c r="A15929">
        <v>19850529</v>
      </c>
      <c r="B15929">
        <v>-0.08</v>
      </c>
      <c r="C15929">
        <v>0.09</v>
      </c>
      <c r="D15929">
        <v>-0.2</v>
      </c>
      <c r="E15929">
        <v>0.03</v>
      </c>
    </row>
    <row r="15930" spans="1:5">
      <c r="A15930">
        <v>19850530</v>
      </c>
      <c r="B15930">
        <v>-0.02</v>
      </c>
      <c r="C15930">
        <v>-0.06</v>
      </c>
      <c r="D15930">
        <v>0.21</v>
      </c>
      <c r="E15930">
        <v>0.03</v>
      </c>
    </row>
    <row r="15931" spans="1:5">
      <c r="A15931">
        <v>19850531</v>
      </c>
      <c r="B15931">
        <v>0.75</v>
      </c>
      <c r="C15931">
        <v>-0.55000000000000004</v>
      </c>
      <c r="D15931">
        <v>0.02</v>
      </c>
      <c r="E15931">
        <v>0.03</v>
      </c>
    </row>
    <row r="15932" spans="1:5">
      <c r="A15932">
        <v>19850603</v>
      </c>
      <c r="B15932">
        <v>0.05</v>
      </c>
      <c r="C15932">
        <v>7.0000000000000007E-2</v>
      </c>
      <c r="D15932">
        <v>-0.17</v>
      </c>
      <c r="E15932">
        <v>2.8000000000000001E-2</v>
      </c>
    </row>
    <row r="15933" spans="1:5">
      <c r="A15933">
        <v>19850604</v>
      </c>
      <c r="B15933">
        <v>0.37</v>
      </c>
      <c r="C15933">
        <v>-0.23</v>
      </c>
      <c r="D15933">
        <v>-0.28000000000000003</v>
      </c>
      <c r="E15933">
        <v>2.8000000000000001E-2</v>
      </c>
    </row>
    <row r="15934" spans="1:5">
      <c r="A15934">
        <v>19850605</v>
      </c>
      <c r="B15934">
        <v>0.13</v>
      </c>
      <c r="C15934">
        <v>0.22</v>
      </c>
      <c r="D15934">
        <v>0.01</v>
      </c>
      <c r="E15934">
        <v>2.8000000000000001E-2</v>
      </c>
    </row>
    <row r="15935" spans="1:5">
      <c r="A15935">
        <v>19850606</v>
      </c>
      <c r="B15935">
        <v>0.36</v>
      </c>
      <c r="C15935">
        <v>-0.39</v>
      </c>
      <c r="D15935">
        <v>-0.27</v>
      </c>
      <c r="E15935">
        <v>2.8000000000000001E-2</v>
      </c>
    </row>
    <row r="15936" spans="1:5">
      <c r="A15936">
        <v>19850607</v>
      </c>
      <c r="B15936">
        <v>-0.61</v>
      </c>
      <c r="C15936">
        <v>0.45</v>
      </c>
      <c r="D15936">
        <v>0.22</v>
      </c>
      <c r="E15936">
        <v>2.8000000000000001E-2</v>
      </c>
    </row>
    <row r="15937" spans="1:5">
      <c r="A15937">
        <v>19850610</v>
      </c>
      <c r="B15937">
        <v>-0.13</v>
      </c>
      <c r="C15937">
        <v>-0.25</v>
      </c>
      <c r="D15937">
        <v>0.36</v>
      </c>
      <c r="E15937">
        <v>2.8000000000000001E-2</v>
      </c>
    </row>
    <row r="15938" spans="1:5">
      <c r="A15938">
        <v>19850611</v>
      </c>
      <c r="B15938">
        <v>-0.22</v>
      </c>
      <c r="C15938">
        <v>0.25</v>
      </c>
      <c r="D15938">
        <v>0.39</v>
      </c>
      <c r="E15938">
        <v>2.8000000000000001E-2</v>
      </c>
    </row>
    <row r="15939" spans="1:5">
      <c r="A15939">
        <v>19850612</v>
      </c>
      <c r="B15939">
        <v>-0.61</v>
      </c>
      <c r="C15939">
        <v>0.43</v>
      </c>
      <c r="D15939">
        <v>0.75</v>
      </c>
      <c r="E15939">
        <v>2.8000000000000001E-2</v>
      </c>
    </row>
    <row r="15940" spans="1:5">
      <c r="A15940">
        <v>19850613</v>
      </c>
      <c r="B15940">
        <v>-1.1100000000000001</v>
      </c>
      <c r="C15940">
        <v>0.49</v>
      </c>
      <c r="D15940">
        <v>0.67</v>
      </c>
      <c r="E15940">
        <v>2.8000000000000001E-2</v>
      </c>
    </row>
    <row r="15941" spans="1:5">
      <c r="A15941">
        <v>19850614</v>
      </c>
      <c r="B15941">
        <v>0.74</v>
      </c>
      <c r="C15941">
        <v>-0.56000000000000005</v>
      </c>
      <c r="D15941">
        <v>0.03</v>
      </c>
      <c r="E15941">
        <v>2.8000000000000001E-2</v>
      </c>
    </row>
    <row r="15942" spans="1:5">
      <c r="A15942">
        <v>19850617</v>
      </c>
      <c r="B15942">
        <v>-0.26</v>
      </c>
      <c r="C15942">
        <v>0.17</v>
      </c>
      <c r="D15942">
        <v>0.13</v>
      </c>
      <c r="E15942">
        <v>2.8000000000000001E-2</v>
      </c>
    </row>
    <row r="15943" spans="1:5">
      <c r="A15943">
        <v>19850618</v>
      </c>
      <c r="B15943">
        <v>0.37</v>
      </c>
      <c r="C15943">
        <v>-0.18</v>
      </c>
      <c r="D15943">
        <v>0.28999999999999998</v>
      </c>
      <c r="E15943">
        <v>2.8000000000000001E-2</v>
      </c>
    </row>
    <row r="15944" spans="1:5">
      <c r="A15944">
        <v>19850619</v>
      </c>
      <c r="B15944">
        <v>-0.21</v>
      </c>
      <c r="C15944">
        <v>0.35</v>
      </c>
      <c r="D15944">
        <v>-0.04</v>
      </c>
      <c r="E15944">
        <v>2.8000000000000001E-2</v>
      </c>
    </row>
    <row r="15945" spans="1:5">
      <c r="A15945">
        <v>19850620</v>
      </c>
      <c r="B15945">
        <v>-7.0000000000000007E-2</v>
      </c>
      <c r="C15945">
        <v>-0.1</v>
      </c>
      <c r="D15945">
        <v>0.17</v>
      </c>
      <c r="E15945">
        <v>2.8000000000000001E-2</v>
      </c>
    </row>
    <row r="15946" spans="1:5">
      <c r="A15946">
        <v>19850621</v>
      </c>
      <c r="B15946">
        <v>1.06</v>
      </c>
      <c r="C15946">
        <v>-0.82</v>
      </c>
      <c r="D15946">
        <v>-0.04</v>
      </c>
      <c r="E15946">
        <v>2.8000000000000001E-2</v>
      </c>
    </row>
    <row r="15947" spans="1:5">
      <c r="A15947">
        <v>19850624</v>
      </c>
      <c r="B15947">
        <v>0.04</v>
      </c>
      <c r="C15947">
        <v>0.17</v>
      </c>
      <c r="D15947">
        <v>-0.6</v>
      </c>
      <c r="E15947">
        <v>2.8000000000000001E-2</v>
      </c>
    </row>
    <row r="15948" spans="1:5">
      <c r="A15948">
        <v>19850625</v>
      </c>
      <c r="B15948">
        <v>0.35</v>
      </c>
      <c r="C15948">
        <v>0.2</v>
      </c>
      <c r="D15948">
        <v>-0.57999999999999996</v>
      </c>
      <c r="E15948">
        <v>2.8000000000000001E-2</v>
      </c>
    </row>
    <row r="15949" spans="1:5">
      <c r="A15949">
        <v>19850626</v>
      </c>
      <c r="B15949">
        <v>0.16</v>
      </c>
      <c r="C15949">
        <v>-0.02</v>
      </c>
      <c r="D15949">
        <v>-0.38</v>
      </c>
      <c r="E15949">
        <v>2.8000000000000001E-2</v>
      </c>
    </row>
    <row r="15950" spans="1:5">
      <c r="A15950">
        <v>19850627</v>
      </c>
      <c r="B15950">
        <v>0.59</v>
      </c>
      <c r="C15950">
        <v>-0.08</v>
      </c>
      <c r="D15950">
        <v>-0.3</v>
      </c>
      <c r="E15950">
        <v>2.8000000000000001E-2</v>
      </c>
    </row>
    <row r="15951" spans="1:5">
      <c r="A15951">
        <v>19850628</v>
      </c>
      <c r="B15951">
        <v>0.28999999999999998</v>
      </c>
      <c r="C15951">
        <v>0.21</v>
      </c>
      <c r="D15951">
        <v>0.02</v>
      </c>
      <c r="E15951">
        <v>2.8000000000000001E-2</v>
      </c>
    </row>
    <row r="15952" spans="1:5">
      <c r="A15952">
        <v>19850701</v>
      </c>
      <c r="B15952">
        <v>0.27</v>
      </c>
      <c r="C15952">
        <v>-0.08</v>
      </c>
      <c r="D15952">
        <v>-0.13</v>
      </c>
      <c r="E15952">
        <v>2.8000000000000001E-2</v>
      </c>
    </row>
    <row r="15953" spans="1:5">
      <c r="A15953">
        <v>19850702</v>
      </c>
      <c r="B15953">
        <v>-0.11</v>
      </c>
      <c r="C15953">
        <v>0.3</v>
      </c>
      <c r="D15953">
        <v>0.15</v>
      </c>
      <c r="E15953">
        <v>2.8000000000000001E-2</v>
      </c>
    </row>
    <row r="15954" spans="1:5">
      <c r="A15954">
        <v>19850703</v>
      </c>
      <c r="B15954">
        <v>-0.2</v>
      </c>
      <c r="C15954">
        <v>0.28000000000000003</v>
      </c>
      <c r="D15954">
        <v>0.15</v>
      </c>
      <c r="E15954">
        <v>2.8000000000000001E-2</v>
      </c>
    </row>
    <row r="15955" spans="1:5">
      <c r="A15955">
        <v>19850705</v>
      </c>
      <c r="B15955">
        <v>0.53</v>
      </c>
      <c r="C15955">
        <v>0.14000000000000001</v>
      </c>
      <c r="D15955">
        <v>0.08</v>
      </c>
      <c r="E15955">
        <v>2.8000000000000001E-2</v>
      </c>
    </row>
    <row r="15956" spans="1:5">
      <c r="A15956">
        <v>19850708</v>
      </c>
      <c r="B15956">
        <v>-0.33</v>
      </c>
      <c r="C15956">
        <v>0.01</v>
      </c>
      <c r="D15956">
        <v>0.28000000000000003</v>
      </c>
      <c r="E15956">
        <v>2.8000000000000001E-2</v>
      </c>
    </row>
    <row r="15957" spans="1:5">
      <c r="A15957">
        <v>19850709</v>
      </c>
      <c r="B15957">
        <v>-0.37</v>
      </c>
      <c r="C15957">
        <v>0.19</v>
      </c>
      <c r="D15957">
        <v>0.56999999999999995</v>
      </c>
      <c r="E15957">
        <v>2.8000000000000001E-2</v>
      </c>
    </row>
    <row r="15958" spans="1:5">
      <c r="A15958">
        <v>19850710</v>
      </c>
      <c r="B15958">
        <v>0.59</v>
      </c>
      <c r="C15958">
        <v>-0.1</v>
      </c>
      <c r="D15958">
        <v>-0.14000000000000001</v>
      </c>
      <c r="E15958">
        <v>2.8000000000000001E-2</v>
      </c>
    </row>
    <row r="15959" spans="1:5">
      <c r="A15959">
        <v>19850711</v>
      </c>
      <c r="B15959">
        <v>0.34</v>
      </c>
      <c r="C15959">
        <v>0.25</v>
      </c>
      <c r="D15959">
        <v>-0.28999999999999998</v>
      </c>
      <c r="E15959">
        <v>2.8000000000000001E-2</v>
      </c>
    </row>
    <row r="15960" spans="1:5">
      <c r="A15960">
        <v>19850712</v>
      </c>
      <c r="B15960">
        <v>0.21</v>
      </c>
      <c r="C15960">
        <v>0.14000000000000001</v>
      </c>
      <c r="D15960">
        <v>0.02</v>
      </c>
      <c r="E15960">
        <v>2.8000000000000001E-2</v>
      </c>
    </row>
    <row r="15961" spans="1:5">
      <c r="A15961">
        <v>19850715</v>
      </c>
      <c r="B15961">
        <v>-0.15</v>
      </c>
      <c r="C15961">
        <v>0.37</v>
      </c>
      <c r="D15961">
        <v>0.06</v>
      </c>
      <c r="E15961">
        <v>2.8000000000000001E-2</v>
      </c>
    </row>
    <row r="15962" spans="1:5">
      <c r="A15962">
        <v>19850716</v>
      </c>
      <c r="B15962">
        <v>0.98</v>
      </c>
      <c r="C15962">
        <v>-0.09</v>
      </c>
      <c r="D15962">
        <v>-0.55000000000000004</v>
      </c>
      <c r="E15962">
        <v>2.8000000000000001E-2</v>
      </c>
    </row>
    <row r="15963" spans="1:5">
      <c r="A15963">
        <v>19850717</v>
      </c>
      <c r="B15963">
        <v>0.37</v>
      </c>
      <c r="C15963">
        <v>0.2</v>
      </c>
      <c r="D15963">
        <v>-0.53</v>
      </c>
      <c r="E15963">
        <v>2.8000000000000001E-2</v>
      </c>
    </row>
    <row r="15964" spans="1:5">
      <c r="A15964">
        <v>19850718</v>
      </c>
      <c r="B15964">
        <v>-0.56999999999999995</v>
      </c>
      <c r="C15964">
        <v>0.59</v>
      </c>
      <c r="D15964">
        <v>0.26</v>
      </c>
      <c r="E15964">
        <v>2.8000000000000001E-2</v>
      </c>
    </row>
    <row r="15965" spans="1:5">
      <c r="A15965">
        <v>19850719</v>
      </c>
      <c r="B15965">
        <v>0.3</v>
      </c>
      <c r="C15965">
        <v>0.41</v>
      </c>
      <c r="D15965">
        <v>0.04</v>
      </c>
      <c r="E15965">
        <v>2.8000000000000001E-2</v>
      </c>
    </row>
    <row r="15966" spans="1:5">
      <c r="A15966">
        <v>19850722</v>
      </c>
      <c r="B15966">
        <v>-0.45</v>
      </c>
      <c r="C15966">
        <v>0.1</v>
      </c>
      <c r="D15966">
        <v>-0.54</v>
      </c>
      <c r="E15966">
        <v>2.8000000000000001E-2</v>
      </c>
    </row>
    <row r="15967" spans="1:5">
      <c r="A15967">
        <v>19850723</v>
      </c>
      <c r="B15967">
        <v>-0.84</v>
      </c>
      <c r="C15967">
        <v>0.69</v>
      </c>
      <c r="D15967">
        <v>-1.17</v>
      </c>
      <c r="E15967">
        <v>2.8000000000000001E-2</v>
      </c>
    </row>
    <row r="15968" spans="1:5">
      <c r="A15968">
        <v>19850724</v>
      </c>
      <c r="B15968">
        <v>-0.62</v>
      </c>
      <c r="C15968">
        <v>0.14000000000000001</v>
      </c>
      <c r="D15968">
        <v>0.28999999999999998</v>
      </c>
      <c r="E15968">
        <v>2.8000000000000001E-2</v>
      </c>
    </row>
    <row r="15969" spans="1:5">
      <c r="A15969">
        <v>19850725</v>
      </c>
      <c r="B15969">
        <v>0.08</v>
      </c>
      <c r="C15969">
        <v>-7.0000000000000007E-2</v>
      </c>
      <c r="D15969">
        <v>7.0000000000000007E-2</v>
      </c>
      <c r="E15969">
        <v>2.8000000000000001E-2</v>
      </c>
    </row>
    <row r="15970" spans="1:5">
      <c r="A15970">
        <v>19850726</v>
      </c>
      <c r="B15970">
        <v>0.11</v>
      </c>
      <c r="C15970">
        <v>-0.11</v>
      </c>
      <c r="D15970">
        <v>-0.05</v>
      </c>
      <c r="E15970">
        <v>2.8000000000000001E-2</v>
      </c>
    </row>
    <row r="15971" spans="1:5">
      <c r="A15971">
        <v>19850729</v>
      </c>
      <c r="B15971">
        <v>-1.39</v>
      </c>
      <c r="C15971">
        <v>0.35</v>
      </c>
      <c r="D15971">
        <v>0.22</v>
      </c>
      <c r="E15971">
        <v>2.8000000000000001E-2</v>
      </c>
    </row>
    <row r="15972" spans="1:5">
      <c r="A15972">
        <v>19850730</v>
      </c>
      <c r="B15972">
        <v>0.05</v>
      </c>
      <c r="C15972">
        <v>-0.37</v>
      </c>
      <c r="D15972">
        <v>0.28999999999999998</v>
      </c>
      <c r="E15972">
        <v>2.8000000000000001E-2</v>
      </c>
    </row>
    <row r="15973" spans="1:5">
      <c r="A15973">
        <v>19850731</v>
      </c>
      <c r="B15973">
        <v>0.49</v>
      </c>
      <c r="C15973">
        <v>-0.23</v>
      </c>
      <c r="D15973">
        <v>-0.44</v>
      </c>
      <c r="E15973">
        <v>2.8000000000000001E-2</v>
      </c>
    </row>
    <row r="15974" spans="1:5">
      <c r="A15974">
        <v>19850801</v>
      </c>
      <c r="B15974">
        <v>0.69</v>
      </c>
      <c r="C15974">
        <v>-0.06</v>
      </c>
      <c r="D15974">
        <v>-0.42</v>
      </c>
      <c r="E15974">
        <v>2.5000000000000001E-2</v>
      </c>
    </row>
    <row r="15975" spans="1:5">
      <c r="A15975">
        <v>19850802</v>
      </c>
      <c r="B15975">
        <v>-0.23</v>
      </c>
      <c r="C15975">
        <v>0.47</v>
      </c>
      <c r="D15975">
        <v>0.06</v>
      </c>
      <c r="E15975">
        <v>2.5000000000000001E-2</v>
      </c>
    </row>
    <row r="15976" spans="1:5">
      <c r="A15976">
        <v>19850805</v>
      </c>
      <c r="B15976">
        <v>-0.53</v>
      </c>
      <c r="C15976">
        <v>-0.31</v>
      </c>
      <c r="D15976">
        <v>0.02</v>
      </c>
      <c r="E15976">
        <v>2.5000000000000001E-2</v>
      </c>
    </row>
    <row r="15977" spans="1:5">
      <c r="A15977">
        <v>19850806</v>
      </c>
      <c r="B15977">
        <v>-1.2</v>
      </c>
      <c r="C15977">
        <v>0.28000000000000003</v>
      </c>
      <c r="D15977">
        <v>0.1</v>
      </c>
      <c r="E15977">
        <v>2.5000000000000001E-2</v>
      </c>
    </row>
    <row r="15978" spans="1:5">
      <c r="A15978">
        <v>19850807</v>
      </c>
      <c r="B15978">
        <v>-0.28999999999999998</v>
      </c>
      <c r="C15978">
        <v>-0.28999999999999998</v>
      </c>
      <c r="D15978">
        <v>0.45</v>
      </c>
      <c r="E15978">
        <v>2.5000000000000001E-2</v>
      </c>
    </row>
    <row r="15979" spans="1:5">
      <c r="A15979">
        <v>19850808</v>
      </c>
      <c r="B15979">
        <v>0.7</v>
      </c>
      <c r="C15979">
        <v>-0.39</v>
      </c>
      <c r="D15979">
        <v>0.39</v>
      </c>
      <c r="E15979">
        <v>2.5000000000000001E-2</v>
      </c>
    </row>
    <row r="15980" spans="1:5">
      <c r="A15980">
        <v>19850809</v>
      </c>
      <c r="B15980">
        <v>-0.23</v>
      </c>
      <c r="C15980">
        <v>0.16</v>
      </c>
      <c r="D15980">
        <v>-0.12</v>
      </c>
      <c r="E15980">
        <v>2.5000000000000001E-2</v>
      </c>
    </row>
    <row r="15981" spans="1:5">
      <c r="A15981">
        <v>19850812</v>
      </c>
      <c r="B15981">
        <v>-0.34</v>
      </c>
      <c r="C15981">
        <v>-0.14000000000000001</v>
      </c>
      <c r="D15981">
        <v>0.08</v>
      </c>
      <c r="E15981">
        <v>2.5000000000000001E-2</v>
      </c>
    </row>
    <row r="15982" spans="1:5">
      <c r="A15982">
        <v>19850813</v>
      </c>
      <c r="B15982">
        <v>-0.19</v>
      </c>
      <c r="C15982">
        <v>-0.02</v>
      </c>
      <c r="D15982">
        <v>0.37</v>
      </c>
      <c r="E15982">
        <v>2.5000000000000001E-2</v>
      </c>
    </row>
    <row r="15983" spans="1:5">
      <c r="A15983">
        <v>19850814</v>
      </c>
      <c r="B15983">
        <v>0.09</v>
      </c>
      <c r="C15983">
        <v>0.04</v>
      </c>
      <c r="D15983">
        <v>0.19</v>
      </c>
      <c r="E15983">
        <v>2.5000000000000001E-2</v>
      </c>
    </row>
    <row r="15984" spans="1:5">
      <c r="A15984">
        <v>19850815</v>
      </c>
      <c r="B15984">
        <v>-0.06</v>
      </c>
      <c r="C15984">
        <v>0.2</v>
      </c>
      <c r="D15984">
        <v>0.37</v>
      </c>
      <c r="E15984">
        <v>2.5000000000000001E-2</v>
      </c>
    </row>
    <row r="15985" spans="1:5">
      <c r="A15985">
        <v>19850816</v>
      </c>
      <c r="B15985">
        <v>-0.56000000000000005</v>
      </c>
      <c r="C15985">
        <v>0.02</v>
      </c>
      <c r="D15985">
        <v>-0.06</v>
      </c>
      <c r="E15985">
        <v>2.5000000000000001E-2</v>
      </c>
    </row>
    <row r="15986" spans="1:5">
      <c r="A15986">
        <v>19850819</v>
      </c>
      <c r="B15986">
        <v>0.11</v>
      </c>
      <c r="C15986">
        <v>-0.27</v>
      </c>
      <c r="D15986">
        <v>0.32</v>
      </c>
      <c r="E15986">
        <v>2.5000000000000001E-2</v>
      </c>
    </row>
    <row r="15987" spans="1:5">
      <c r="A15987">
        <v>19850820</v>
      </c>
      <c r="B15987">
        <v>0.67</v>
      </c>
      <c r="C15987">
        <v>-0.5</v>
      </c>
      <c r="D15987">
        <v>-0.05</v>
      </c>
      <c r="E15987">
        <v>2.5000000000000001E-2</v>
      </c>
    </row>
    <row r="15988" spans="1:5">
      <c r="A15988">
        <v>19850821</v>
      </c>
      <c r="B15988">
        <v>0.48</v>
      </c>
      <c r="C15988">
        <v>-0.08</v>
      </c>
      <c r="D15988">
        <v>-0.09</v>
      </c>
      <c r="E15988">
        <v>2.5000000000000001E-2</v>
      </c>
    </row>
    <row r="15989" spans="1:5">
      <c r="A15989">
        <v>19850822</v>
      </c>
      <c r="B15989">
        <v>-0.76</v>
      </c>
      <c r="C15989">
        <v>0.45</v>
      </c>
      <c r="D15989">
        <v>0.32</v>
      </c>
      <c r="E15989">
        <v>2.5000000000000001E-2</v>
      </c>
    </row>
    <row r="15990" spans="1:5">
      <c r="A15990">
        <v>19850823</v>
      </c>
      <c r="B15990">
        <v>-0.12</v>
      </c>
      <c r="C15990">
        <v>0.19</v>
      </c>
      <c r="D15990">
        <v>0.15</v>
      </c>
      <c r="E15990">
        <v>2.5000000000000001E-2</v>
      </c>
    </row>
    <row r="15991" spans="1:5">
      <c r="A15991">
        <v>19850826</v>
      </c>
      <c r="B15991">
        <v>0.12</v>
      </c>
      <c r="C15991">
        <v>-0.23</v>
      </c>
      <c r="D15991">
        <v>-0.03</v>
      </c>
      <c r="E15991">
        <v>2.5000000000000001E-2</v>
      </c>
    </row>
    <row r="15992" spans="1:5">
      <c r="A15992">
        <v>19850827</v>
      </c>
      <c r="B15992">
        <v>0.33</v>
      </c>
      <c r="C15992">
        <v>-0.18</v>
      </c>
      <c r="D15992">
        <v>-0.22</v>
      </c>
      <c r="E15992">
        <v>2.5000000000000001E-2</v>
      </c>
    </row>
    <row r="15993" spans="1:5">
      <c r="A15993">
        <v>19850828</v>
      </c>
      <c r="B15993">
        <v>0.31</v>
      </c>
      <c r="C15993">
        <v>-0.17</v>
      </c>
      <c r="D15993">
        <v>0</v>
      </c>
      <c r="E15993">
        <v>2.5000000000000001E-2</v>
      </c>
    </row>
    <row r="15994" spans="1:5">
      <c r="A15994">
        <v>19850829</v>
      </c>
      <c r="B15994">
        <v>7.0000000000000007E-2</v>
      </c>
      <c r="C15994">
        <v>7.0000000000000007E-2</v>
      </c>
      <c r="D15994">
        <v>0.16</v>
      </c>
      <c r="E15994">
        <v>2.5000000000000001E-2</v>
      </c>
    </row>
    <row r="15995" spans="1:5">
      <c r="A15995">
        <v>19850830</v>
      </c>
      <c r="B15995">
        <v>-0.05</v>
      </c>
      <c r="C15995">
        <v>0.39</v>
      </c>
      <c r="D15995">
        <v>0.32</v>
      </c>
      <c r="E15995">
        <v>2.5000000000000001E-2</v>
      </c>
    </row>
    <row r="15996" spans="1:5">
      <c r="A15996">
        <v>19850903</v>
      </c>
      <c r="B15996">
        <v>-0.43</v>
      </c>
      <c r="C15996">
        <v>-0.19</v>
      </c>
      <c r="D15996">
        <v>0.08</v>
      </c>
      <c r="E15996">
        <v>3.2000000000000001E-2</v>
      </c>
    </row>
    <row r="15997" spans="1:5">
      <c r="A15997">
        <v>19850904</v>
      </c>
      <c r="B15997">
        <v>-0.33</v>
      </c>
      <c r="C15997">
        <v>0</v>
      </c>
      <c r="D15997">
        <v>0.25</v>
      </c>
      <c r="E15997">
        <v>3.2000000000000001E-2</v>
      </c>
    </row>
    <row r="15998" spans="1:5">
      <c r="A15998">
        <v>19850905</v>
      </c>
      <c r="B15998">
        <v>-0.04</v>
      </c>
      <c r="C15998">
        <v>-0.05</v>
      </c>
      <c r="D15998">
        <v>0.05</v>
      </c>
      <c r="E15998">
        <v>3.2000000000000001E-2</v>
      </c>
    </row>
    <row r="15999" spans="1:5">
      <c r="A15999">
        <v>19850906</v>
      </c>
      <c r="B15999">
        <v>0.41</v>
      </c>
      <c r="C15999">
        <v>-0.13</v>
      </c>
      <c r="D15999">
        <v>-0.49</v>
      </c>
      <c r="E15999">
        <v>3.2000000000000001E-2</v>
      </c>
    </row>
    <row r="16000" spans="1:5">
      <c r="A16000">
        <v>19850909</v>
      </c>
      <c r="B16000">
        <v>7.0000000000000007E-2</v>
      </c>
      <c r="C16000">
        <v>-0.15</v>
      </c>
      <c r="D16000">
        <v>-0.15</v>
      </c>
      <c r="E16000">
        <v>3.2000000000000001E-2</v>
      </c>
    </row>
    <row r="16001" spans="1:5">
      <c r="A16001">
        <v>19850910</v>
      </c>
      <c r="B16001">
        <v>-0.75</v>
      </c>
      <c r="C16001">
        <v>0.11</v>
      </c>
      <c r="D16001">
        <v>0.12</v>
      </c>
      <c r="E16001">
        <v>3.2000000000000001E-2</v>
      </c>
    </row>
    <row r="16002" spans="1:5">
      <c r="A16002">
        <v>19850911</v>
      </c>
      <c r="B16002">
        <v>-1.03</v>
      </c>
      <c r="C16002">
        <v>0.11</v>
      </c>
      <c r="D16002">
        <v>0.27</v>
      </c>
      <c r="E16002">
        <v>3.2000000000000001E-2</v>
      </c>
    </row>
    <row r="16003" spans="1:5">
      <c r="A16003">
        <v>19850912</v>
      </c>
      <c r="B16003">
        <v>-0.79</v>
      </c>
      <c r="C16003">
        <v>0.06</v>
      </c>
      <c r="D16003">
        <v>-0.25</v>
      </c>
      <c r="E16003">
        <v>3.2000000000000001E-2</v>
      </c>
    </row>
    <row r="16004" spans="1:5">
      <c r="A16004">
        <v>19850913</v>
      </c>
      <c r="B16004">
        <v>-0.6</v>
      </c>
      <c r="C16004">
        <v>-0.43</v>
      </c>
      <c r="D16004">
        <v>0.18</v>
      </c>
      <c r="E16004">
        <v>3.2000000000000001E-2</v>
      </c>
    </row>
    <row r="16005" spans="1:5">
      <c r="A16005">
        <v>19850916</v>
      </c>
      <c r="B16005">
        <v>-0.14000000000000001</v>
      </c>
      <c r="C16005">
        <v>-0.33</v>
      </c>
      <c r="D16005">
        <v>0.04</v>
      </c>
      <c r="E16005">
        <v>3.2000000000000001E-2</v>
      </c>
    </row>
    <row r="16006" spans="1:5">
      <c r="A16006">
        <v>19850917</v>
      </c>
      <c r="B16006">
        <v>-0.93</v>
      </c>
      <c r="C16006">
        <v>-0.35</v>
      </c>
      <c r="D16006">
        <v>0.59</v>
      </c>
      <c r="E16006">
        <v>3.2000000000000001E-2</v>
      </c>
    </row>
    <row r="16007" spans="1:5">
      <c r="A16007">
        <v>19850918</v>
      </c>
      <c r="B16007">
        <v>7.0000000000000007E-2</v>
      </c>
      <c r="C16007">
        <v>-0.26</v>
      </c>
      <c r="D16007">
        <v>0.05</v>
      </c>
      <c r="E16007">
        <v>3.2000000000000001E-2</v>
      </c>
    </row>
    <row r="16008" spans="1:5">
      <c r="A16008">
        <v>19850919</v>
      </c>
      <c r="B16008">
        <v>0.91</v>
      </c>
      <c r="C16008">
        <v>0</v>
      </c>
      <c r="D16008">
        <v>-0.26</v>
      </c>
      <c r="E16008">
        <v>3.2000000000000001E-2</v>
      </c>
    </row>
    <row r="16009" spans="1:5">
      <c r="A16009">
        <v>19850920</v>
      </c>
      <c r="B16009">
        <v>-0.46</v>
      </c>
      <c r="C16009">
        <v>0.7</v>
      </c>
      <c r="D16009">
        <v>-0.01</v>
      </c>
      <c r="E16009">
        <v>3.2000000000000001E-2</v>
      </c>
    </row>
    <row r="16010" spans="1:5">
      <c r="A16010">
        <v>19850923</v>
      </c>
      <c r="B16010">
        <v>0.91</v>
      </c>
      <c r="C16010">
        <v>-0.56999999999999995</v>
      </c>
      <c r="D16010">
        <v>-0.35</v>
      </c>
      <c r="E16010">
        <v>3.2000000000000001E-2</v>
      </c>
    </row>
    <row r="16011" spans="1:5">
      <c r="A16011">
        <v>19850924</v>
      </c>
      <c r="B16011">
        <v>-0.76</v>
      </c>
      <c r="C16011">
        <v>0.4</v>
      </c>
      <c r="D16011">
        <v>0.27</v>
      </c>
      <c r="E16011">
        <v>3.2000000000000001E-2</v>
      </c>
    </row>
    <row r="16012" spans="1:5">
      <c r="A16012">
        <v>19850925</v>
      </c>
      <c r="B16012">
        <v>-1.01</v>
      </c>
      <c r="C16012">
        <v>0.39</v>
      </c>
      <c r="D16012">
        <v>0.42</v>
      </c>
      <c r="E16012">
        <v>3.2000000000000001E-2</v>
      </c>
    </row>
    <row r="16013" spans="1:5">
      <c r="A16013">
        <v>19850926</v>
      </c>
      <c r="B16013">
        <v>7.0000000000000007E-2</v>
      </c>
      <c r="C16013">
        <v>-0.65</v>
      </c>
      <c r="D16013">
        <v>0.4</v>
      </c>
      <c r="E16013">
        <v>3.2000000000000001E-2</v>
      </c>
    </row>
    <row r="16014" spans="1:5">
      <c r="A16014">
        <v>19850930</v>
      </c>
      <c r="B16014">
        <v>0.26</v>
      </c>
      <c r="C16014">
        <v>-0.33</v>
      </c>
      <c r="D16014">
        <v>0.16</v>
      </c>
      <c r="E16014">
        <v>3.2000000000000001E-2</v>
      </c>
    </row>
    <row r="16015" spans="1:5">
      <c r="A16015">
        <v>19851001</v>
      </c>
      <c r="B16015">
        <v>1.36</v>
      </c>
      <c r="C16015">
        <v>-0.84</v>
      </c>
      <c r="D16015">
        <v>0.02</v>
      </c>
      <c r="E16015">
        <v>2.8000000000000001E-2</v>
      </c>
    </row>
    <row r="16016" spans="1:5">
      <c r="A16016">
        <v>19851002</v>
      </c>
      <c r="B16016">
        <v>-0.39</v>
      </c>
      <c r="C16016">
        <v>0.25</v>
      </c>
      <c r="D16016">
        <v>0.7</v>
      </c>
      <c r="E16016">
        <v>2.8000000000000001E-2</v>
      </c>
    </row>
    <row r="16017" spans="1:5">
      <c r="A16017">
        <v>19851003</v>
      </c>
      <c r="B16017">
        <v>0.11</v>
      </c>
      <c r="C16017">
        <v>-0.09</v>
      </c>
      <c r="D16017">
        <v>0.38</v>
      </c>
      <c r="E16017">
        <v>2.8000000000000001E-2</v>
      </c>
    </row>
    <row r="16018" spans="1:5">
      <c r="A16018">
        <v>19851004</v>
      </c>
      <c r="B16018">
        <v>-0.53</v>
      </c>
      <c r="C16018">
        <v>0.38</v>
      </c>
      <c r="D16018">
        <v>0.46</v>
      </c>
      <c r="E16018">
        <v>2.8000000000000001E-2</v>
      </c>
    </row>
    <row r="16019" spans="1:5">
      <c r="A16019">
        <v>19851007</v>
      </c>
      <c r="B16019">
        <v>-0.68</v>
      </c>
      <c r="C16019">
        <v>0.13</v>
      </c>
      <c r="D16019">
        <v>0.2</v>
      </c>
      <c r="E16019">
        <v>2.8000000000000001E-2</v>
      </c>
    </row>
    <row r="16020" spans="1:5">
      <c r="A16020">
        <v>19851008</v>
      </c>
      <c r="B16020">
        <v>-0.13</v>
      </c>
      <c r="C16020">
        <v>-0.31</v>
      </c>
      <c r="D16020">
        <v>0.4</v>
      </c>
      <c r="E16020">
        <v>2.8000000000000001E-2</v>
      </c>
    </row>
    <row r="16021" spans="1:5">
      <c r="A16021">
        <v>19851009</v>
      </c>
      <c r="B16021">
        <v>0.34</v>
      </c>
      <c r="C16021">
        <v>-0.06</v>
      </c>
      <c r="D16021">
        <v>-0.02</v>
      </c>
      <c r="E16021">
        <v>2.8000000000000001E-2</v>
      </c>
    </row>
    <row r="16022" spans="1:5">
      <c r="A16022">
        <v>19851010</v>
      </c>
      <c r="B16022">
        <v>0.24</v>
      </c>
      <c r="C16022">
        <v>0.03</v>
      </c>
      <c r="D16022">
        <v>-0.16</v>
      </c>
      <c r="E16022">
        <v>2.8000000000000001E-2</v>
      </c>
    </row>
    <row r="16023" spans="1:5">
      <c r="A16023">
        <v>19851011</v>
      </c>
      <c r="B16023">
        <v>0.78</v>
      </c>
      <c r="C16023">
        <v>-0.19</v>
      </c>
      <c r="D16023">
        <v>-0.59</v>
      </c>
      <c r="E16023">
        <v>2.8000000000000001E-2</v>
      </c>
    </row>
    <row r="16024" spans="1:5">
      <c r="A16024">
        <v>19851014</v>
      </c>
      <c r="B16024">
        <v>1.01</v>
      </c>
      <c r="C16024">
        <v>-0.5</v>
      </c>
      <c r="D16024">
        <v>-0.61</v>
      </c>
      <c r="E16024">
        <v>2.8000000000000001E-2</v>
      </c>
    </row>
    <row r="16025" spans="1:5">
      <c r="A16025">
        <v>19851015</v>
      </c>
      <c r="B16025">
        <v>-0.12</v>
      </c>
      <c r="C16025">
        <v>0.25</v>
      </c>
      <c r="D16025">
        <v>-0.11</v>
      </c>
      <c r="E16025">
        <v>2.8000000000000001E-2</v>
      </c>
    </row>
    <row r="16026" spans="1:5">
      <c r="A16026">
        <v>19851016</v>
      </c>
      <c r="B16026">
        <v>0.84</v>
      </c>
      <c r="C16026">
        <v>-0.47</v>
      </c>
      <c r="D16026">
        <v>-0.34</v>
      </c>
      <c r="E16026">
        <v>2.8000000000000001E-2</v>
      </c>
    </row>
    <row r="16027" spans="1:5">
      <c r="A16027">
        <v>19851017</v>
      </c>
      <c r="B16027">
        <v>0.04</v>
      </c>
      <c r="C16027">
        <v>0.38</v>
      </c>
      <c r="D16027">
        <v>-0.28999999999999998</v>
      </c>
      <c r="E16027">
        <v>2.8000000000000001E-2</v>
      </c>
    </row>
    <row r="16028" spans="1:5">
      <c r="A16028">
        <v>19851018</v>
      </c>
      <c r="B16028">
        <v>-0.23</v>
      </c>
      <c r="C16028">
        <v>0.25</v>
      </c>
      <c r="D16028">
        <v>0.02</v>
      </c>
      <c r="E16028">
        <v>2.8000000000000001E-2</v>
      </c>
    </row>
    <row r="16029" spans="1:5">
      <c r="A16029">
        <v>19851021</v>
      </c>
      <c r="B16029">
        <v>-0.09</v>
      </c>
      <c r="C16029">
        <v>-0.25</v>
      </c>
      <c r="D16029">
        <v>0.24</v>
      </c>
      <c r="E16029">
        <v>2.8000000000000001E-2</v>
      </c>
    </row>
    <row r="16030" spans="1:5">
      <c r="A16030">
        <v>19851022</v>
      </c>
      <c r="B16030">
        <v>0.51</v>
      </c>
      <c r="C16030">
        <v>-0.35</v>
      </c>
      <c r="D16030">
        <v>-0.25</v>
      </c>
      <c r="E16030">
        <v>2.8000000000000001E-2</v>
      </c>
    </row>
    <row r="16031" spans="1:5">
      <c r="A16031">
        <v>19851023</v>
      </c>
      <c r="B16031">
        <v>0.46</v>
      </c>
      <c r="C16031">
        <v>-0.19</v>
      </c>
      <c r="D16031">
        <v>0.08</v>
      </c>
      <c r="E16031">
        <v>2.8000000000000001E-2</v>
      </c>
    </row>
    <row r="16032" spans="1:5">
      <c r="A16032">
        <v>19851024</v>
      </c>
      <c r="B16032">
        <v>-0.2</v>
      </c>
      <c r="C16032">
        <v>0.37</v>
      </c>
      <c r="D16032">
        <v>0.08</v>
      </c>
      <c r="E16032">
        <v>2.8000000000000001E-2</v>
      </c>
    </row>
    <row r="16033" spans="1:5">
      <c r="A16033">
        <v>19851025</v>
      </c>
      <c r="B16033">
        <v>-0.51</v>
      </c>
      <c r="C16033">
        <v>0.24</v>
      </c>
      <c r="D16033">
        <v>0.37</v>
      </c>
      <c r="E16033">
        <v>2.8000000000000001E-2</v>
      </c>
    </row>
    <row r="16034" spans="1:5">
      <c r="A16034">
        <v>19851028</v>
      </c>
      <c r="B16034">
        <v>7.0000000000000007E-2</v>
      </c>
      <c r="C16034">
        <v>-0.37</v>
      </c>
      <c r="D16034">
        <v>0.33</v>
      </c>
      <c r="E16034">
        <v>2.8000000000000001E-2</v>
      </c>
    </row>
    <row r="16035" spans="1:5">
      <c r="A16035">
        <v>19851029</v>
      </c>
      <c r="B16035">
        <v>0.71</v>
      </c>
      <c r="C16035">
        <v>-0.27</v>
      </c>
      <c r="D16035">
        <v>-0.2</v>
      </c>
      <c r="E16035">
        <v>2.8000000000000001E-2</v>
      </c>
    </row>
    <row r="16036" spans="1:5">
      <c r="A16036">
        <v>19851030</v>
      </c>
      <c r="B16036">
        <v>0.42</v>
      </c>
      <c r="C16036">
        <v>-0.14000000000000001</v>
      </c>
      <c r="D16036">
        <v>0.01</v>
      </c>
      <c r="E16036">
        <v>2.8000000000000001E-2</v>
      </c>
    </row>
    <row r="16037" spans="1:5">
      <c r="A16037">
        <v>19851031</v>
      </c>
      <c r="B16037">
        <v>-0.06</v>
      </c>
      <c r="C16037">
        <v>0.19</v>
      </c>
      <c r="D16037">
        <v>0.13</v>
      </c>
      <c r="E16037">
        <v>2.8000000000000001E-2</v>
      </c>
    </row>
    <row r="16038" spans="1:5">
      <c r="A16038">
        <v>19851101</v>
      </c>
      <c r="B16038">
        <v>0.73</v>
      </c>
      <c r="C16038">
        <v>-0.31</v>
      </c>
      <c r="D16038">
        <v>-0.21</v>
      </c>
      <c r="E16038">
        <v>0.03</v>
      </c>
    </row>
    <row r="16039" spans="1:5">
      <c r="A16039">
        <v>19851104</v>
      </c>
      <c r="B16039">
        <v>-0.04</v>
      </c>
      <c r="C16039">
        <v>0.11</v>
      </c>
      <c r="D16039">
        <v>0.01</v>
      </c>
      <c r="E16039">
        <v>0.03</v>
      </c>
    </row>
    <row r="16040" spans="1:5">
      <c r="A16040">
        <v>19851105</v>
      </c>
      <c r="B16040">
        <v>0.57999999999999996</v>
      </c>
      <c r="C16040">
        <v>-0.27</v>
      </c>
      <c r="D16040">
        <v>-0.39</v>
      </c>
      <c r="E16040">
        <v>0.03</v>
      </c>
    </row>
    <row r="16041" spans="1:5">
      <c r="A16041">
        <v>19851106</v>
      </c>
      <c r="B16041">
        <v>0.28999999999999998</v>
      </c>
      <c r="C16041">
        <v>0.09</v>
      </c>
      <c r="D16041">
        <v>-0.28000000000000003</v>
      </c>
      <c r="E16041">
        <v>0.03</v>
      </c>
    </row>
    <row r="16042" spans="1:5">
      <c r="A16042">
        <v>19851107</v>
      </c>
      <c r="B16042">
        <v>0.02</v>
      </c>
      <c r="C16042">
        <v>0.19</v>
      </c>
      <c r="D16042">
        <v>0.02</v>
      </c>
      <c r="E16042">
        <v>0.03</v>
      </c>
    </row>
    <row r="16043" spans="1:5">
      <c r="A16043">
        <v>19851108</v>
      </c>
      <c r="B16043">
        <v>0.68</v>
      </c>
      <c r="C16043">
        <v>0.1</v>
      </c>
      <c r="D16043">
        <v>0.01</v>
      </c>
      <c r="E16043">
        <v>0.03</v>
      </c>
    </row>
    <row r="16044" spans="1:5">
      <c r="A16044">
        <v>19851111</v>
      </c>
      <c r="B16044">
        <v>1.52</v>
      </c>
      <c r="C16044">
        <v>-0.92</v>
      </c>
      <c r="D16044">
        <v>-0.27</v>
      </c>
      <c r="E16044">
        <v>0.03</v>
      </c>
    </row>
    <row r="16045" spans="1:5">
      <c r="A16045">
        <v>19851112</v>
      </c>
      <c r="B16045">
        <v>0.5</v>
      </c>
      <c r="C16045">
        <v>0.24</v>
      </c>
      <c r="D16045">
        <v>-0.05</v>
      </c>
      <c r="E16045">
        <v>0.03</v>
      </c>
    </row>
    <row r="16046" spans="1:5">
      <c r="A16046">
        <v>19851113</v>
      </c>
      <c r="B16046">
        <v>-0.46</v>
      </c>
      <c r="C16046">
        <v>0.18</v>
      </c>
      <c r="D16046">
        <v>-0.12</v>
      </c>
      <c r="E16046">
        <v>0.03</v>
      </c>
    </row>
    <row r="16047" spans="1:5">
      <c r="A16047">
        <v>19851114</v>
      </c>
      <c r="B16047">
        <v>0.84</v>
      </c>
      <c r="C16047">
        <v>-0.35</v>
      </c>
      <c r="D16047">
        <v>0.08</v>
      </c>
      <c r="E16047">
        <v>0.03</v>
      </c>
    </row>
    <row r="16048" spans="1:5">
      <c r="A16048">
        <v>19851115</v>
      </c>
      <c r="B16048">
        <v>-0.32</v>
      </c>
      <c r="C16048">
        <v>0.63</v>
      </c>
      <c r="D16048">
        <v>-0.12</v>
      </c>
      <c r="E16048">
        <v>0.03</v>
      </c>
    </row>
    <row r="16049" spans="1:5">
      <c r="A16049">
        <v>19851118</v>
      </c>
      <c r="B16049">
        <v>0.19</v>
      </c>
      <c r="C16049">
        <v>-0.37</v>
      </c>
      <c r="D16049">
        <v>-0.51</v>
      </c>
      <c r="E16049">
        <v>0.03</v>
      </c>
    </row>
    <row r="16050" spans="1:5">
      <c r="A16050">
        <v>19851119</v>
      </c>
      <c r="B16050">
        <v>0.05</v>
      </c>
      <c r="C16050">
        <v>0.55000000000000004</v>
      </c>
      <c r="D16050">
        <v>-0.02</v>
      </c>
      <c r="E16050">
        <v>0.03</v>
      </c>
    </row>
    <row r="16051" spans="1:5">
      <c r="A16051">
        <v>19851120</v>
      </c>
      <c r="B16051">
        <v>0.1</v>
      </c>
      <c r="C16051">
        <v>-0.16</v>
      </c>
      <c r="D16051">
        <v>-0.09</v>
      </c>
      <c r="E16051">
        <v>0.03</v>
      </c>
    </row>
    <row r="16052" spans="1:5">
      <c r="A16052">
        <v>19851121</v>
      </c>
      <c r="B16052">
        <v>1.08</v>
      </c>
      <c r="C16052">
        <v>-0.28999999999999998</v>
      </c>
      <c r="D16052">
        <v>-0.13</v>
      </c>
      <c r="E16052">
        <v>0.03</v>
      </c>
    </row>
    <row r="16053" spans="1:5">
      <c r="A16053">
        <v>19851122</v>
      </c>
      <c r="B16053">
        <v>0.16</v>
      </c>
      <c r="C16053">
        <v>0.42</v>
      </c>
      <c r="D16053">
        <v>0.04</v>
      </c>
      <c r="E16053">
        <v>0.03</v>
      </c>
    </row>
    <row r="16054" spans="1:5">
      <c r="A16054">
        <v>19851125</v>
      </c>
      <c r="B16054">
        <v>-0.55000000000000004</v>
      </c>
      <c r="C16054">
        <v>0.15</v>
      </c>
      <c r="D16054">
        <v>0.12</v>
      </c>
      <c r="E16054">
        <v>0.03</v>
      </c>
    </row>
    <row r="16055" spans="1:5">
      <c r="A16055">
        <v>19851126</v>
      </c>
      <c r="B16055">
        <v>0.13</v>
      </c>
      <c r="C16055">
        <v>-0.03</v>
      </c>
      <c r="D16055">
        <v>-0.15</v>
      </c>
      <c r="E16055">
        <v>0.03</v>
      </c>
    </row>
    <row r="16056" spans="1:5">
      <c r="A16056">
        <v>19851127</v>
      </c>
      <c r="B16056">
        <v>0.81</v>
      </c>
      <c r="C16056">
        <v>-0.17</v>
      </c>
      <c r="D16056">
        <v>-0.64</v>
      </c>
      <c r="E16056">
        <v>0.03</v>
      </c>
    </row>
    <row r="16057" spans="1:5">
      <c r="A16057">
        <v>19851129</v>
      </c>
      <c r="B16057">
        <v>-0.02</v>
      </c>
      <c r="C16057">
        <v>0.38</v>
      </c>
      <c r="D16057">
        <v>-0.06</v>
      </c>
      <c r="E16057">
        <v>0.03</v>
      </c>
    </row>
    <row r="16058" spans="1:5">
      <c r="A16058">
        <v>19851202</v>
      </c>
      <c r="B16058">
        <v>-0.75</v>
      </c>
      <c r="C16058">
        <v>0.6</v>
      </c>
      <c r="D16058">
        <v>-0.01</v>
      </c>
      <c r="E16058">
        <v>3.1E-2</v>
      </c>
    </row>
    <row r="16059" spans="1:5">
      <c r="A16059">
        <v>19851203</v>
      </c>
      <c r="B16059">
        <v>0.2</v>
      </c>
      <c r="C16059">
        <v>0.03</v>
      </c>
      <c r="D16059">
        <v>-0.01</v>
      </c>
      <c r="E16059">
        <v>3.1E-2</v>
      </c>
    </row>
    <row r="16060" spans="1:5">
      <c r="A16060">
        <v>19851204</v>
      </c>
      <c r="B16060">
        <v>1.49</v>
      </c>
      <c r="C16060">
        <v>-0.4</v>
      </c>
      <c r="D16060">
        <v>-0.57999999999999996</v>
      </c>
      <c r="E16060">
        <v>3.1E-2</v>
      </c>
    </row>
    <row r="16061" spans="1:5">
      <c r="A16061">
        <v>19851205</v>
      </c>
      <c r="B16061">
        <v>-0.05</v>
      </c>
      <c r="C16061">
        <v>0.34</v>
      </c>
      <c r="D16061">
        <v>-0.28999999999999998</v>
      </c>
      <c r="E16061">
        <v>3.1E-2</v>
      </c>
    </row>
    <row r="16062" spans="1:5">
      <c r="A16062">
        <v>19851206</v>
      </c>
      <c r="B16062">
        <v>-0.52</v>
      </c>
      <c r="C16062">
        <v>-0.09</v>
      </c>
      <c r="D16062">
        <v>0.09</v>
      </c>
      <c r="E16062">
        <v>3.1E-2</v>
      </c>
    </row>
    <row r="16063" spans="1:5">
      <c r="A16063">
        <v>19851209</v>
      </c>
      <c r="B16063">
        <v>0.56999999999999995</v>
      </c>
      <c r="C16063">
        <v>-0.56000000000000005</v>
      </c>
      <c r="D16063">
        <v>-0.51</v>
      </c>
      <c r="E16063">
        <v>3.1E-2</v>
      </c>
    </row>
    <row r="16064" spans="1:5">
      <c r="A16064">
        <v>19851210</v>
      </c>
      <c r="B16064">
        <v>0.1</v>
      </c>
      <c r="C16064">
        <v>-0.13</v>
      </c>
      <c r="D16064">
        <v>-0.47</v>
      </c>
      <c r="E16064">
        <v>3.1E-2</v>
      </c>
    </row>
    <row r="16065" spans="1:5">
      <c r="A16065">
        <v>19851211</v>
      </c>
      <c r="B16065">
        <v>0.88</v>
      </c>
      <c r="C16065">
        <v>-0.42</v>
      </c>
      <c r="D16065">
        <v>-0.22</v>
      </c>
      <c r="E16065">
        <v>3.1E-2</v>
      </c>
    </row>
    <row r="16066" spans="1:5">
      <c r="A16066">
        <v>19851212</v>
      </c>
      <c r="B16066">
        <v>0.23</v>
      </c>
      <c r="C16066">
        <v>0.27</v>
      </c>
      <c r="D16066">
        <v>-0.16</v>
      </c>
      <c r="E16066">
        <v>3.1E-2</v>
      </c>
    </row>
    <row r="16067" spans="1:5">
      <c r="A16067">
        <v>19851213</v>
      </c>
      <c r="B16067">
        <v>1.38</v>
      </c>
      <c r="C16067">
        <v>-0.41</v>
      </c>
      <c r="D16067">
        <v>-0.27</v>
      </c>
      <c r="E16067">
        <v>3.1E-2</v>
      </c>
    </row>
    <row r="16068" spans="1:5">
      <c r="A16068">
        <v>19851216</v>
      </c>
      <c r="B16068">
        <v>0.77</v>
      </c>
      <c r="C16068">
        <v>-0.67</v>
      </c>
      <c r="D16068">
        <v>-0.14000000000000001</v>
      </c>
      <c r="E16068">
        <v>3.1E-2</v>
      </c>
    </row>
    <row r="16069" spans="1:5">
      <c r="A16069">
        <v>19851217</v>
      </c>
      <c r="B16069">
        <v>-0.61</v>
      </c>
      <c r="C16069">
        <v>-0.06</v>
      </c>
      <c r="D16069">
        <v>0.88</v>
      </c>
      <c r="E16069">
        <v>3.1E-2</v>
      </c>
    </row>
    <row r="16070" spans="1:5">
      <c r="A16070">
        <v>19851218</v>
      </c>
      <c r="B16070">
        <v>-0.44</v>
      </c>
      <c r="C16070">
        <v>0.03</v>
      </c>
      <c r="D16070">
        <v>0.46</v>
      </c>
      <c r="E16070">
        <v>3.1E-2</v>
      </c>
    </row>
    <row r="16071" spans="1:5">
      <c r="A16071">
        <v>19851219</v>
      </c>
      <c r="B16071">
        <v>0.02</v>
      </c>
      <c r="C16071">
        <v>0.09</v>
      </c>
      <c r="D16071">
        <v>-0.03</v>
      </c>
      <c r="E16071">
        <v>3.1E-2</v>
      </c>
    </row>
    <row r="16072" spans="1:5">
      <c r="A16072">
        <v>19851220</v>
      </c>
      <c r="B16072">
        <v>0.38</v>
      </c>
      <c r="C16072">
        <v>0.26</v>
      </c>
      <c r="D16072">
        <v>-7.0000000000000007E-2</v>
      </c>
      <c r="E16072">
        <v>3.1E-2</v>
      </c>
    </row>
    <row r="16073" spans="1:5">
      <c r="A16073">
        <v>19851223</v>
      </c>
      <c r="B16073">
        <v>-1.02</v>
      </c>
      <c r="C16073">
        <v>0.65</v>
      </c>
      <c r="D16073">
        <v>-0.28000000000000003</v>
      </c>
      <c r="E16073">
        <v>3.1E-2</v>
      </c>
    </row>
    <row r="16074" spans="1:5">
      <c r="A16074">
        <v>19851224</v>
      </c>
      <c r="B16074">
        <v>-0.56000000000000005</v>
      </c>
      <c r="C16074">
        <v>0.22</v>
      </c>
      <c r="D16074">
        <v>0.19</v>
      </c>
      <c r="E16074">
        <v>3.1E-2</v>
      </c>
    </row>
    <row r="16075" spans="1:5">
      <c r="A16075">
        <v>19851226</v>
      </c>
      <c r="B16075">
        <v>0.19</v>
      </c>
      <c r="C16075">
        <v>0.08</v>
      </c>
      <c r="D16075">
        <v>0</v>
      </c>
      <c r="E16075">
        <v>3.1E-2</v>
      </c>
    </row>
    <row r="16076" spans="1:5">
      <c r="A16076">
        <v>19851227</v>
      </c>
      <c r="B16076">
        <v>0.87</v>
      </c>
      <c r="C16076">
        <v>-0.23</v>
      </c>
      <c r="D16076">
        <v>-0.1</v>
      </c>
      <c r="E16076">
        <v>3.1E-2</v>
      </c>
    </row>
    <row r="16077" spans="1:5">
      <c r="A16077">
        <v>19851230</v>
      </c>
      <c r="B16077">
        <v>0.39</v>
      </c>
      <c r="C16077">
        <v>-0.28999999999999998</v>
      </c>
      <c r="D16077">
        <v>-0.22</v>
      </c>
      <c r="E16077">
        <v>3.1E-2</v>
      </c>
    </row>
    <row r="16078" spans="1:5">
      <c r="A16078">
        <v>19851231</v>
      </c>
      <c r="B16078">
        <v>0.31</v>
      </c>
      <c r="C16078">
        <v>0.15</v>
      </c>
      <c r="D16078">
        <v>0.28999999999999998</v>
      </c>
      <c r="E16078">
        <v>3.1E-2</v>
      </c>
    </row>
    <row r="16079" spans="1:5">
      <c r="A16079">
        <v>19860102</v>
      </c>
      <c r="B16079">
        <v>-0.63</v>
      </c>
      <c r="C16079">
        <v>0.84</v>
      </c>
      <c r="D16079">
        <v>0.38</v>
      </c>
      <c r="E16079">
        <v>2.5000000000000001E-2</v>
      </c>
    </row>
    <row r="16080" spans="1:5">
      <c r="A16080">
        <v>19860103</v>
      </c>
      <c r="B16080">
        <v>0.56000000000000005</v>
      </c>
      <c r="C16080">
        <v>-7.0000000000000007E-2</v>
      </c>
      <c r="D16080">
        <v>0.21</v>
      </c>
      <c r="E16080">
        <v>2.5000000000000001E-2</v>
      </c>
    </row>
    <row r="16081" spans="1:5">
      <c r="A16081">
        <v>19860106</v>
      </c>
      <c r="B16081">
        <v>-0.04</v>
      </c>
      <c r="C16081">
        <v>0.09</v>
      </c>
      <c r="D16081">
        <v>0.09</v>
      </c>
      <c r="E16081">
        <v>2.5000000000000001E-2</v>
      </c>
    </row>
    <row r="16082" spans="1:5">
      <c r="A16082">
        <v>19860107</v>
      </c>
      <c r="B16082">
        <v>1.38</v>
      </c>
      <c r="C16082">
        <v>-0.42</v>
      </c>
      <c r="D16082">
        <v>0.05</v>
      </c>
      <c r="E16082">
        <v>2.5000000000000001E-2</v>
      </c>
    </row>
    <row r="16083" spans="1:5">
      <c r="A16083">
        <v>19860108</v>
      </c>
      <c r="B16083">
        <v>-2.16</v>
      </c>
      <c r="C16083">
        <v>1.4</v>
      </c>
      <c r="D16083">
        <v>0.3</v>
      </c>
      <c r="E16083">
        <v>2.5000000000000001E-2</v>
      </c>
    </row>
    <row r="16084" spans="1:5">
      <c r="A16084">
        <v>19860109</v>
      </c>
      <c r="B16084">
        <v>-1.17</v>
      </c>
      <c r="C16084">
        <v>-0.77</v>
      </c>
      <c r="D16084">
        <v>-0.14000000000000001</v>
      </c>
      <c r="E16084">
        <v>2.5000000000000001E-2</v>
      </c>
    </row>
    <row r="16085" spans="1:5">
      <c r="A16085">
        <v>19860110</v>
      </c>
      <c r="B16085">
        <v>-0.02</v>
      </c>
      <c r="C16085">
        <v>0.19</v>
      </c>
      <c r="D16085">
        <v>0.26</v>
      </c>
      <c r="E16085">
        <v>2.5000000000000001E-2</v>
      </c>
    </row>
    <row r="16086" spans="1:5">
      <c r="A16086">
        <v>19860113</v>
      </c>
      <c r="B16086">
        <v>0.28000000000000003</v>
      </c>
      <c r="C16086">
        <v>-0.04</v>
      </c>
      <c r="D16086">
        <v>0.28000000000000003</v>
      </c>
      <c r="E16086">
        <v>2.5000000000000001E-2</v>
      </c>
    </row>
    <row r="16087" spans="1:5">
      <c r="A16087">
        <v>19860114</v>
      </c>
      <c r="B16087">
        <v>0.01</v>
      </c>
      <c r="C16087">
        <v>0.44</v>
      </c>
      <c r="D16087">
        <v>-0.01</v>
      </c>
      <c r="E16087">
        <v>2.5000000000000001E-2</v>
      </c>
    </row>
    <row r="16088" spans="1:5">
      <c r="A16088">
        <v>19860115</v>
      </c>
      <c r="B16088">
        <v>0.79</v>
      </c>
      <c r="C16088">
        <v>-0.04</v>
      </c>
      <c r="D16088">
        <v>-0.21</v>
      </c>
      <c r="E16088">
        <v>2.5000000000000001E-2</v>
      </c>
    </row>
    <row r="16089" spans="1:5">
      <c r="A16089">
        <v>19860116</v>
      </c>
      <c r="B16089">
        <v>0.46</v>
      </c>
      <c r="C16089">
        <v>-0.02</v>
      </c>
      <c r="D16089">
        <v>-0.37</v>
      </c>
      <c r="E16089">
        <v>2.5000000000000001E-2</v>
      </c>
    </row>
    <row r="16090" spans="1:5">
      <c r="A16090">
        <v>19860117</v>
      </c>
      <c r="B16090">
        <v>-0.17</v>
      </c>
      <c r="C16090">
        <v>0.47</v>
      </c>
      <c r="D16090">
        <v>0.19</v>
      </c>
      <c r="E16090">
        <v>2.5000000000000001E-2</v>
      </c>
    </row>
    <row r="16091" spans="1:5">
      <c r="A16091">
        <v>19860120</v>
      </c>
      <c r="B16091">
        <v>-0.39</v>
      </c>
      <c r="C16091">
        <v>0.2</v>
      </c>
      <c r="D16091">
        <v>0.09</v>
      </c>
      <c r="E16091">
        <v>2.5000000000000001E-2</v>
      </c>
    </row>
    <row r="16092" spans="1:5">
      <c r="A16092">
        <v>19860121</v>
      </c>
      <c r="B16092">
        <v>-0.67</v>
      </c>
      <c r="C16092">
        <v>0.35</v>
      </c>
      <c r="D16092">
        <v>-0.17</v>
      </c>
      <c r="E16092">
        <v>2.5000000000000001E-2</v>
      </c>
    </row>
    <row r="16093" spans="1:5">
      <c r="A16093">
        <v>19860122</v>
      </c>
      <c r="B16093">
        <v>-0.93</v>
      </c>
      <c r="C16093">
        <v>0.45</v>
      </c>
      <c r="D16093">
        <v>0.21</v>
      </c>
      <c r="E16093">
        <v>2.5000000000000001E-2</v>
      </c>
    </row>
    <row r="16094" spans="1:5">
      <c r="A16094">
        <v>19860123</v>
      </c>
      <c r="B16094">
        <v>0.24</v>
      </c>
      <c r="C16094">
        <v>-0.26</v>
      </c>
      <c r="D16094">
        <v>-0.23</v>
      </c>
      <c r="E16094">
        <v>2.5000000000000001E-2</v>
      </c>
    </row>
    <row r="16095" spans="1:5">
      <c r="A16095">
        <v>19860124</v>
      </c>
      <c r="B16095">
        <v>0.95</v>
      </c>
      <c r="C16095">
        <v>-0.22</v>
      </c>
      <c r="D16095">
        <v>-0.11</v>
      </c>
      <c r="E16095">
        <v>2.5000000000000001E-2</v>
      </c>
    </row>
    <row r="16096" spans="1:5">
      <c r="A16096">
        <v>19860127</v>
      </c>
      <c r="B16096">
        <v>0.45</v>
      </c>
      <c r="C16096">
        <v>-0.33</v>
      </c>
      <c r="D16096">
        <v>-0.15</v>
      </c>
      <c r="E16096">
        <v>2.5000000000000001E-2</v>
      </c>
    </row>
    <row r="16097" spans="1:5">
      <c r="A16097">
        <v>19860128</v>
      </c>
      <c r="B16097">
        <v>0.98</v>
      </c>
      <c r="C16097">
        <v>-0.55000000000000004</v>
      </c>
      <c r="D16097">
        <v>0.08</v>
      </c>
      <c r="E16097">
        <v>2.5000000000000001E-2</v>
      </c>
    </row>
    <row r="16098" spans="1:5">
      <c r="A16098">
        <v>19860129</v>
      </c>
      <c r="B16098">
        <v>0.24</v>
      </c>
      <c r="C16098">
        <v>-0.69</v>
      </c>
      <c r="D16098">
        <v>-0.28999999999999998</v>
      </c>
      <c r="E16098">
        <v>2.5000000000000001E-2</v>
      </c>
    </row>
    <row r="16099" spans="1:5">
      <c r="A16099">
        <v>19860130</v>
      </c>
      <c r="B16099">
        <v>-0.34</v>
      </c>
      <c r="C16099">
        <v>0.61</v>
      </c>
      <c r="D16099">
        <v>0.1</v>
      </c>
      <c r="E16099">
        <v>2.5000000000000001E-2</v>
      </c>
    </row>
    <row r="16100" spans="1:5">
      <c r="A16100">
        <v>19860131</v>
      </c>
      <c r="B16100">
        <v>0.92</v>
      </c>
      <c r="C16100">
        <v>-0.46</v>
      </c>
      <c r="D16100">
        <v>0.01</v>
      </c>
      <c r="E16100">
        <v>2.5000000000000001E-2</v>
      </c>
    </row>
    <row r="16101" spans="1:5">
      <c r="A16101">
        <v>19860203</v>
      </c>
      <c r="B16101">
        <v>0.93</v>
      </c>
      <c r="C16101">
        <v>-0.55000000000000004</v>
      </c>
      <c r="D16101">
        <v>-0.62</v>
      </c>
      <c r="E16101">
        <v>2.8000000000000001E-2</v>
      </c>
    </row>
    <row r="16102" spans="1:5">
      <c r="A16102">
        <v>19860204</v>
      </c>
      <c r="B16102">
        <v>-0.25</v>
      </c>
      <c r="C16102">
        <v>0.15</v>
      </c>
      <c r="D16102">
        <v>-0.3</v>
      </c>
      <c r="E16102">
        <v>2.8000000000000001E-2</v>
      </c>
    </row>
    <row r="16103" spans="1:5">
      <c r="A16103">
        <v>19860205</v>
      </c>
      <c r="B16103">
        <v>7.0000000000000007E-2</v>
      </c>
      <c r="C16103">
        <v>-0.01</v>
      </c>
      <c r="D16103">
        <v>-0.56000000000000005</v>
      </c>
      <c r="E16103">
        <v>2.8000000000000001E-2</v>
      </c>
    </row>
    <row r="16104" spans="1:5">
      <c r="A16104">
        <v>19860206</v>
      </c>
      <c r="B16104">
        <v>0.26</v>
      </c>
      <c r="C16104">
        <v>0.19</v>
      </c>
      <c r="D16104">
        <v>-0.1</v>
      </c>
      <c r="E16104">
        <v>2.8000000000000001E-2</v>
      </c>
    </row>
    <row r="16105" spans="1:5">
      <c r="A16105">
        <v>19860207</v>
      </c>
      <c r="B16105">
        <v>0.49</v>
      </c>
      <c r="C16105">
        <v>0.08</v>
      </c>
      <c r="D16105">
        <v>-0.32</v>
      </c>
      <c r="E16105">
        <v>2.8000000000000001E-2</v>
      </c>
    </row>
    <row r="16106" spans="1:5">
      <c r="A16106">
        <v>19860210</v>
      </c>
      <c r="B16106">
        <v>0.66</v>
      </c>
      <c r="C16106">
        <v>-0.41</v>
      </c>
      <c r="D16106">
        <v>-0.13</v>
      </c>
      <c r="E16106">
        <v>2.8000000000000001E-2</v>
      </c>
    </row>
    <row r="16107" spans="1:5">
      <c r="A16107">
        <v>19860211</v>
      </c>
      <c r="B16107">
        <v>0.03</v>
      </c>
      <c r="C16107">
        <v>0.17</v>
      </c>
      <c r="D16107">
        <v>-0.06</v>
      </c>
      <c r="E16107">
        <v>2.8000000000000001E-2</v>
      </c>
    </row>
    <row r="16108" spans="1:5">
      <c r="A16108">
        <v>19860212</v>
      </c>
      <c r="B16108">
        <v>0.14000000000000001</v>
      </c>
      <c r="C16108">
        <v>0.17</v>
      </c>
      <c r="D16108">
        <v>0.28999999999999998</v>
      </c>
      <c r="E16108">
        <v>2.8000000000000001E-2</v>
      </c>
    </row>
    <row r="16109" spans="1:5">
      <c r="A16109">
        <v>19860213</v>
      </c>
      <c r="B16109">
        <v>0.56999999999999995</v>
      </c>
      <c r="C16109">
        <v>-0.22</v>
      </c>
      <c r="D16109">
        <v>0.02</v>
      </c>
      <c r="E16109">
        <v>2.8000000000000001E-2</v>
      </c>
    </row>
    <row r="16110" spans="1:5">
      <c r="A16110">
        <v>19860214</v>
      </c>
      <c r="B16110">
        <v>0.89</v>
      </c>
      <c r="C16110">
        <v>-0.43</v>
      </c>
      <c r="D16110">
        <v>0.12</v>
      </c>
      <c r="E16110">
        <v>2.8000000000000001E-2</v>
      </c>
    </row>
    <row r="16111" spans="1:5">
      <c r="A16111">
        <v>19860218</v>
      </c>
      <c r="B16111">
        <v>1.1200000000000001</v>
      </c>
      <c r="C16111">
        <v>-0.51</v>
      </c>
      <c r="D16111">
        <v>-0.1</v>
      </c>
      <c r="E16111">
        <v>2.8000000000000001E-2</v>
      </c>
    </row>
    <row r="16112" spans="1:5">
      <c r="A16112">
        <v>19860219</v>
      </c>
      <c r="B16112">
        <v>-0.92</v>
      </c>
      <c r="C16112">
        <v>0.82</v>
      </c>
      <c r="D16112">
        <v>-0.06</v>
      </c>
      <c r="E16112">
        <v>2.8000000000000001E-2</v>
      </c>
    </row>
    <row r="16113" spans="1:5">
      <c r="A16113">
        <v>19860220</v>
      </c>
      <c r="B16113">
        <v>0.83</v>
      </c>
      <c r="C16113">
        <v>-0.54</v>
      </c>
      <c r="D16113">
        <v>-0.18</v>
      </c>
      <c r="E16113">
        <v>2.8000000000000001E-2</v>
      </c>
    </row>
    <row r="16114" spans="1:5">
      <c r="A16114">
        <v>19860221</v>
      </c>
      <c r="B16114">
        <v>1</v>
      </c>
      <c r="C16114">
        <v>-0.02</v>
      </c>
      <c r="D16114">
        <v>0.16</v>
      </c>
      <c r="E16114">
        <v>2.8000000000000001E-2</v>
      </c>
    </row>
    <row r="16115" spans="1:5">
      <c r="A16115">
        <v>19860224</v>
      </c>
      <c r="B16115">
        <v>-0.12</v>
      </c>
      <c r="C16115">
        <v>0.03</v>
      </c>
      <c r="D16115">
        <v>0.33</v>
      </c>
      <c r="E16115">
        <v>2.8000000000000001E-2</v>
      </c>
    </row>
    <row r="16116" spans="1:5">
      <c r="A16116">
        <v>19860225</v>
      </c>
      <c r="B16116">
        <v>-0.23</v>
      </c>
      <c r="C16116">
        <v>0.19</v>
      </c>
      <c r="D16116">
        <v>0.35</v>
      </c>
      <c r="E16116">
        <v>2.8000000000000001E-2</v>
      </c>
    </row>
    <row r="16117" spans="1:5">
      <c r="A16117">
        <v>19860226</v>
      </c>
      <c r="B16117">
        <v>0.1</v>
      </c>
      <c r="C16117">
        <v>0.08</v>
      </c>
      <c r="D16117">
        <v>0.15</v>
      </c>
      <c r="E16117">
        <v>2.8000000000000001E-2</v>
      </c>
    </row>
    <row r="16118" spans="1:5">
      <c r="A16118">
        <v>19860227</v>
      </c>
      <c r="B16118">
        <v>1.1399999999999999</v>
      </c>
      <c r="C16118">
        <v>-0.21</v>
      </c>
      <c r="D16118">
        <v>0.17</v>
      </c>
      <c r="E16118">
        <v>2.8000000000000001E-2</v>
      </c>
    </row>
    <row r="16119" spans="1:5">
      <c r="A16119">
        <v>19860228</v>
      </c>
      <c r="B16119">
        <v>0.19</v>
      </c>
      <c r="C16119">
        <v>0.36</v>
      </c>
      <c r="D16119">
        <v>-0.02</v>
      </c>
      <c r="E16119">
        <v>2.8000000000000001E-2</v>
      </c>
    </row>
    <row r="16120" spans="1:5">
      <c r="A16120">
        <v>19860303</v>
      </c>
      <c r="B16120">
        <v>-0.39</v>
      </c>
      <c r="C16120">
        <v>0.69</v>
      </c>
      <c r="D16120">
        <v>0</v>
      </c>
      <c r="E16120">
        <v>0.03</v>
      </c>
    </row>
    <row r="16121" spans="1:5">
      <c r="A16121">
        <v>19860304</v>
      </c>
      <c r="B16121">
        <v>-0.14000000000000001</v>
      </c>
      <c r="C16121">
        <v>0.8</v>
      </c>
      <c r="D16121">
        <v>0.17</v>
      </c>
      <c r="E16121">
        <v>0.03</v>
      </c>
    </row>
    <row r="16122" spans="1:5">
      <c r="A16122">
        <v>19860305</v>
      </c>
      <c r="B16122">
        <v>-0.2</v>
      </c>
      <c r="C16122">
        <v>-0.3</v>
      </c>
      <c r="D16122">
        <v>0.09</v>
      </c>
      <c r="E16122">
        <v>0.03</v>
      </c>
    </row>
    <row r="16123" spans="1:5">
      <c r="A16123">
        <v>19860306</v>
      </c>
      <c r="B16123">
        <v>0.41</v>
      </c>
      <c r="C16123">
        <v>0.25</v>
      </c>
      <c r="D16123">
        <v>0</v>
      </c>
      <c r="E16123">
        <v>0.03</v>
      </c>
    </row>
    <row r="16124" spans="1:5">
      <c r="A16124">
        <v>19860307</v>
      </c>
      <c r="B16124">
        <v>0.14000000000000001</v>
      </c>
      <c r="C16124">
        <v>0.12</v>
      </c>
      <c r="D16124">
        <v>-0.23</v>
      </c>
      <c r="E16124">
        <v>0.03</v>
      </c>
    </row>
    <row r="16125" spans="1:5">
      <c r="A16125">
        <v>19860310</v>
      </c>
      <c r="B16125">
        <v>0.43</v>
      </c>
      <c r="C16125">
        <v>-0.06</v>
      </c>
      <c r="D16125">
        <v>-0.2</v>
      </c>
      <c r="E16125">
        <v>0.03</v>
      </c>
    </row>
    <row r="16126" spans="1:5">
      <c r="A16126">
        <v>19860311</v>
      </c>
      <c r="B16126">
        <v>1.86</v>
      </c>
      <c r="C16126">
        <v>-1.0900000000000001</v>
      </c>
      <c r="D16126">
        <v>0.03</v>
      </c>
      <c r="E16126">
        <v>0.03</v>
      </c>
    </row>
    <row r="16127" spans="1:5">
      <c r="A16127">
        <v>19860312</v>
      </c>
      <c r="B16127">
        <v>0.45</v>
      </c>
      <c r="C16127">
        <v>0.1</v>
      </c>
      <c r="D16127">
        <v>0.26</v>
      </c>
      <c r="E16127">
        <v>0.03</v>
      </c>
    </row>
    <row r="16128" spans="1:5">
      <c r="A16128">
        <v>19860313</v>
      </c>
      <c r="B16128">
        <v>0.2</v>
      </c>
      <c r="C16128">
        <v>-0.14000000000000001</v>
      </c>
      <c r="D16128">
        <v>-0.33</v>
      </c>
      <c r="E16128">
        <v>0.03</v>
      </c>
    </row>
    <row r="16129" spans="1:5">
      <c r="A16129">
        <v>19860314</v>
      </c>
      <c r="B16129">
        <v>1.03</v>
      </c>
      <c r="C16129">
        <v>-0.84</v>
      </c>
      <c r="D16129">
        <v>-0.22</v>
      </c>
      <c r="E16129">
        <v>0.03</v>
      </c>
    </row>
    <row r="16130" spans="1:5">
      <c r="A16130">
        <v>19860317</v>
      </c>
      <c r="B16130">
        <v>-0.75</v>
      </c>
      <c r="C16130">
        <v>0.02</v>
      </c>
      <c r="D16130">
        <v>-0.32</v>
      </c>
      <c r="E16130">
        <v>0.03</v>
      </c>
    </row>
    <row r="16131" spans="1:5">
      <c r="A16131">
        <v>19860318</v>
      </c>
      <c r="B16131">
        <v>0.47</v>
      </c>
      <c r="C16131">
        <v>0.04</v>
      </c>
      <c r="D16131">
        <v>-0.17</v>
      </c>
      <c r="E16131">
        <v>0.03</v>
      </c>
    </row>
    <row r="16132" spans="1:5">
      <c r="A16132">
        <v>19860319</v>
      </c>
      <c r="B16132">
        <v>-0.17</v>
      </c>
      <c r="C16132">
        <v>0.13</v>
      </c>
      <c r="D16132">
        <v>-0.08</v>
      </c>
      <c r="E16132">
        <v>0.03</v>
      </c>
    </row>
    <row r="16133" spans="1:5">
      <c r="A16133">
        <v>19860320</v>
      </c>
      <c r="B16133">
        <v>0.39</v>
      </c>
      <c r="C16133">
        <v>-0.16</v>
      </c>
      <c r="D16133">
        <v>-0.02</v>
      </c>
      <c r="E16133">
        <v>0.03</v>
      </c>
    </row>
    <row r="16134" spans="1:5">
      <c r="A16134">
        <v>19860321</v>
      </c>
      <c r="B16134">
        <v>-0.83</v>
      </c>
      <c r="C16134">
        <v>1.68</v>
      </c>
      <c r="D16134">
        <v>0.67</v>
      </c>
      <c r="E16134">
        <v>0.03</v>
      </c>
    </row>
    <row r="16135" spans="1:5">
      <c r="A16135">
        <v>19860324</v>
      </c>
      <c r="B16135">
        <v>0.38</v>
      </c>
      <c r="C16135">
        <v>-1.25</v>
      </c>
      <c r="D16135">
        <v>-0.25</v>
      </c>
      <c r="E16135">
        <v>0.03</v>
      </c>
    </row>
    <row r="16136" spans="1:5">
      <c r="A16136">
        <v>19860325</v>
      </c>
      <c r="B16136">
        <v>-0.25</v>
      </c>
      <c r="C16136">
        <v>-0.08</v>
      </c>
      <c r="D16136">
        <v>0.24</v>
      </c>
      <c r="E16136">
        <v>0.03</v>
      </c>
    </row>
    <row r="16137" spans="1:5">
      <c r="A16137">
        <v>19860326</v>
      </c>
      <c r="B16137">
        <v>0.98</v>
      </c>
      <c r="C16137">
        <v>-0.57999999999999996</v>
      </c>
      <c r="D16137">
        <v>0.05</v>
      </c>
      <c r="E16137">
        <v>0.03</v>
      </c>
    </row>
    <row r="16138" spans="1:5">
      <c r="A16138">
        <v>19860327</v>
      </c>
      <c r="B16138">
        <v>0.71</v>
      </c>
      <c r="C16138">
        <v>-7.0000000000000007E-2</v>
      </c>
      <c r="D16138">
        <v>0.05</v>
      </c>
      <c r="E16138">
        <v>0.03</v>
      </c>
    </row>
    <row r="16139" spans="1:5">
      <c r="A16139">
        <v>19860331</v>
      </c>
      <c r="B16139">
        <v>0.06</v>
      </c>
      <c r="C16139">
        <v>0.21</v>
      </c>
      <c r="D16139">
        <v>-0.15</v>
      </c>
      <c r="E16139">
        <v>0.03</v>
      </c>
    </row>
    <row r="16140" spans="1:5">
      <c r="A16140">
        <v>19860401</v>
      </c>
      <c r="B16140">
        <v>-1.21</v>
      </c>
      <c r="C16140">
        <v>0.86</v>
      </c>
      <c r="D16140">
        <v>0.34</v>
      </c>
      <c r="E16140">
        <v>2.4E-2</v>
      </c>
    </row>
    <row r="16141" spans="1:5">
      <c r="A16141">
        <v>19860402</v>
      </c>
      <c r="B16141">
        <v>0.09</v>
      </c>
      <c r="C16141">
        <v>-0.28000000000000003</v>
      </c>
      <c r="D16141">
        <v>-0.09</v>
      </c>
      <c r="E16141">
        <v>2.4E-2</v>
      </c>
    </row>
    <row r="16142" spans="1:5">
      <c r="A16142">
        <v>19860403</v>
      </c>
      <c r="B16142">
        <v>-1.01</v>
      </c>
      <c r="C16142">
        <v>0.8</v>
      </c>
      <c r="D16142">
        <v>0.01</v>
      </c>
      <c r="E16142">
        <v>2.4E-2</v>
      </c>
    </row>
    <row r="16143" spans="1:5">
      <c r="A16143">
        <v>19860404</v>
      </c>
      <c r="B16143">
        <v>-1.45</v>
      </c>
      <c r="C16143">
        <v>0.81</v>
      </c>
      <c r="D16143">
        <v>0.26</v>
      </c>
      <c r="E16143">
        <v>2.4E-2</v>
      </c>
    </row>
    <row r="16144" spans="1:5">
      <c r="A16144">
        <v>19860407</v>
      </c>
      <c r="B16144">
        <v>-0.32</v>
      </c>
      <c r="C16144">
        <v>-0.45</v>
      </c>
      <c r="D16144">
        <v>0.13</v>
      </c>
      <c r="E16144">
        <v>2.4E-2</v>
      </c>
    </row>
    <row r="16145" spans="1:5">
      <c r="A16145">
        <v>19860408</v>
      </c>
      <c r="B16145">
        <v>1.9</v>
      </c>
      <c r="C16145">
        <v>-0.84</v>
      </c>
      <c r="D16145">
        <v>-0.6</v>
      </c>
      <c r="E16145">
        <v>2.4E-2</v>
      </c>
    </row>
    <row r="16146" spans="1:5">
      <c r="A16146">
        <v>19860409</v>
      </c>
      <c r="B16146">
        <v>0.21</v>
      </c>
      <c r="C16146">
        <v>0.14000000000000001</v>
      </c>
      <c r="D16146">
        <v>-0.23</v>
      </c>
      <c r="E16146">
        <v>2.4E-2</v>
      </c>
    </row>
    <row r="16147" spans="1:5">
      <c r="A16147">
        <v>19860410</v>
      </c>
      <c r="B16147">
        <v>0.97</v>
      </c>
      <c r="C16147">
        <v>-0.35</v>
      </c>
      <c r="D16147">
        <v>-0.42</v>
      </c>
      <c r="E16147">
        <v>2.4E-2</v>
      </c>
    </row>
    <row r="16148" spans="1:5">
      <c r="A16148">
        <v>19860411</v>
      </c>
      <c r="B16148">
        <v>-0.08</v>
      </c>
      <c r="C16148">
        <v>0.34</v>
      </c>
      <c r="D16148">
        <v>-0.13</v>
      </c>
      <c r="E16148">
        <v>2.4E-2</v>
      </c>
    </row>
    <row r="16149" spans="1:5">
      <c r="A16149">
        <v>19860414</v>
      </c>
      <c r="B16149">
        <v>0.53</v>
      </c>
      <c r="C16149">
        <v>0.03</v>
      </c>
      <c r="D16149">
        <v>-0.55000000000000004</v>
      </c>
      <c r="E16149">
        <v>2.4E-2</v>
      </c>
    </row>
    <row r="16150" spans="1:5">
      <c r="A16150">
        <v>19860415</v>
      </c>
      <c r="B16150">
        <v>0.14000000000000001</v>
      </c>
      <c r="C16150">
        <v>-0.09</v>
      </c>
      <c r="D16150">
        <v>0.13</v>
      </c>
      <c r="E16150">
        <v>2.4E-2</v>
      </c>
    </row>
    <row r="16151" spans="1:5">
      <c r="A16151">
        <v>19860416</v>
      </c>
      <c r="B16151">
        <v>1.75</v>
      </c>
      <c r="C16151">
        <v>-0.6</v>
      </c>
      <c r="D16151">
        <v>-0.56999999999999995</v>
      </c>
      <c r="E16151">
        <v>2.4E-2</v>
      </c>
    </row>
    <row r="16152" spans="1:5">
      <c r="A16152">
        <v>19860417</v>
      </c>
      <c r="B16152">
        <v>0.33</v>
      </c>
      <c r="C16152">
        <v>0.32</v>
      </c>
      <c r="D16152">
        <v>-0.26</v>
      </c>
      <c r="E16152">
        <v>2.4E-2</v>
      </c>
    </row>
    <row r="16153" spans="1:5">
      <c r="A16153">
        <v>19860418</v>
      </c>
      <c r="B16153">
        <v>-0.11</v>
      </c>
      <c r="C16153">
        <v>0.46</v>
      </c>
      <c r="D16153">
        <v>-0.11</v>
      </c>
      <c r="E16153">
        <v>2.4E-2</v>
      </c>
    </row>
    <row r="16154" spans="1:5">
      <c r="A16154">
        <v>19860421</v>
      </c>
      <c r="B16154">
        <v>0.76</v>
      </c>
      <c r="C16154">
        <v>-0.32</v>
      </c>
      <c r="D16154">
        <v>-0.28000000000000003</v>
      </c>
      <c r="E16154">
        <v>2.4E-2</v>
      </c>
    </row>
    <row r="16155" spans="1:5">
      <c r="A16155">
        <v>19860422</v>
      </c>
      <c r="B16155">
        <v>-0.78</v>
      </c>
      <c r="C16155">
        <v>0.7</v>
      </c>
      <c r="D16155">
        <v>0.11</v>
      </c>
      <c r="E16155">
        <v>2.4E-2</v>
      </c>
    </row>
    <row r="16156" spans="1:5">
      <c r="A16156">
        <v>19860423</v>
      </c>
      <c r="B16156">
        <v>-0.42</v>
      </c>
      <c r="C16156">
        <v>0.02</v>
      </c>
      <c r="D16156">
        <v>0.03</v>
      </c>
      <c r="E16156">
        <v>2.4E-2</v>
      </c>
    </row>
    <row r="16157" spans="1:5">
      <c r="A16157">
        <v>19860424</v>
      </c>
      <c r="B16157">
        <v>0.18</v>
      </c>
      <c r="C16157">
        <v>0.28999999999999998</v>
      </c>
      <c r="D16157">
        <v>-0.51</v>
      </c>
      <c r="E16157">
        <v>2.4E-2</v>
      </c>
    </row>
    <row r="16158" spans="1:5">
      <c r="A16158">
        <v>19860425</v>
      </c>
      <c r="B16158">
        <v>0</v>
      </c>
      <c r="C16158">
        <v>0.18</v>
      </c>
      <c r="D16158">
        <v>-0.42</v>
      </c>
      <c r="E16158">
        <v>2.4E-2</v>
      </c>
    </row>
    <row r="16159" spans="1:5">
      <c r="A16159">
        <v>19860428</v>
      </c>
      <c r="B16159">
        <v>0.17</v>
      </c>
      <c r="C16159">
        <v>-0.27</v>
      </c>
      <c r="D16159">
        <v>-0.18</v>
      </c>
      <c r="E16159">
        <v>2.4E-2</v>
      </c>
    </row>
    <row r="16160" spans="1:5">
      <c r="A16160">
        <v>19860429</v>
      </c>
      <c r="B16160">
        <v>-0.97</v>
      </c>
      <c r="C16160">
        <v>0.37</v>
      </c>
      <c r="D16160">
        <v>-0.09</v>
      </c>
      <c r="E16160">
        <v>2.4E-2</v>
      </c>
    </row>
    <row r="16161" spans="1:5">
      <c r="A16161">
        <v>19860430</v>
      </c>
      <c r="B16161">
        <v>-1.9</v>
      </c>
      <c r="C16161">
        <v>0.65</v>
      </c>
      <c r="D16161">
        <v>0.53</v>
      </c>
      <c r="E16161">
        <v>2.4E-2</v>
      </c>
    </row>
    <row r="16162" spans="1:5">
      <c r="A16162">
        <v>19860501</v>
      </c>
      <c r="B16162">
        <v>-0.2</v>
      </c>
      <c r="C16162">
        <v>-0.22</v>
      </c>
      <c r="D16162">
        <v>0.27</v>
      </c>
      <c r="E16162">
        <v>2.3E-2</v>
      </c>
    </row>
    <row r="16163" spans="1:5">
      <c r="A16163">
        <v>19860502</v>
      </c>
      <c r="B16163">
        <v>-0.06</v>
      </c>
      <c r="C16163">
        <v>0.16</v>
      </c>
      <c r="D16163">
        <v>0.19</v>
      </c>
      <c r="E16163">
        <v>2.3E-2</v>
      </c>
    </row>
    <row r="16164" spans="1:5">
      <c r="A16164">
        <v>19860505</v>
      </c>
      <c r="B16164">
        <v>1.1100000000000001</v>
      </c>
      <c r="C16164">
        <v>-0.6</v>
      </c>
      <c r="D16164">
        <v>0.11</v>
      </c>
      <c r="E16164">
        <v>2.3E-2</v>
      </c>
    </row>
    <row r="16165" spans="1:5">
      <c r="A16165">
        <v>19860506</v>
      </c>
      <c r="B16165">
        <v>-0.12</v>
      </c>
      <c r="C16165">
        <v>0.23</v>
      </c>
      <c r="D16165">
        <v>0.05</v>
      </c>
      <c r="E16165">
        <v>2.3E-2</v>
      </c>
    </row>
    <row r="16166" spans="1:5">
      <c r="A16166">
        <v>19860507</v>
      </c>
      <c r="B16166">
        <v>-0.42</v>
      </c>
      <c r="C16166">
        <v>0.22</v>
      </c>
      <c r="D16166">
        <v>0.25</v>
      </c>
      <c r="E16166">
        <v>2.3E-2</v>
      </c>
    </row>
    <row r="16167" spans="1:5">
      <c r="A16167">
        <v>19860508</v>
      </c>
      <c r="B16167">
        <v>0.5</v>
      </c>
      <c r="C16167">
        <v>0.1</v>
      </c>
      <c r="D16167">
        <v>0.2</v>
      </c>
      <c r="E16167">
        <v>2.3E-2</v>
      </c>
    </row>
    <row r="16168" spans="1:5">
      <c r="A16168">
        <v>19860509</v>
      </c>
      <c r="B16168">
        <v>0.3</v>
      </c>
      <c r="C16168">
        <v>0.14000000000000001</v>
      </c>
      <c r="D16168">
        <v>0.05</v>
      </c>
      <c r="E16168">
        <v>2.3E-2</v>
      </c>
    </row>
    <row r="16169" spans="1:5">
      <c r="A16169">
        <v>19860512</v>
      </c>
      <c r="B16169">
        <v>-0.18</v>
      </c>
      <c r="C16169">
        <v>-0.17</v>
      </c>
      <c r="D16169">
        <v>0.32</v>
      </c>
      <c r="E16169">
        <v>2.3E-2</v>
      </c>
    </row>
    <row r="16170" spans="1:5">
      <c r="A16170">
        <v>19860513</v>
      </c>
      <c r="B16170">
        <v>-0.4</v>
      </c>
      <c r="C16170">
        <v>0.1</v>
      </c>
      <c r="D16170">
        <v>-0.16</v>
      </c>
      <c r="E16170">
        <v>2.3E-2</v>
      </c>
    </row>
    <row r="16171" spans="1:5">
      <c r="A16171">
        <v>19860514</v>
      </c>
      <c r="B16171">
        <v>0.38</v>
      </c>
      <c r="C16171">
        <v>-0.27</v>
      </c>
      <c r="D16171">
        <v>-0.4</v>
      </c>
      <c r="E16171">
        <v>2.3E-2</v>
      </c>
    </row>
    <row r="16172" spans="1:5">
      <c r="A16172">
        <v>19860515</v>
      </c>
      <c r="B16172">
        <v>-1.0900000000000001</v>
      </c>
      <c r="C16172">
        <v>0.68</v>
      </c>
      <c r="D16172">
        <v>0.28999999999999998</v>
      </c>
      <c r="E16172">
        <v>2.3E-2</v>
      </c>
    </row>
    <row r="16173" spans="1:5">
      <c r="A16173">
        <v>19860516</v>
      </c>
      <c r="B16173">
        <v>-0.56000000000000005</v>
      </c>
      <c r="C16173">
        <v>0.48</v>
      </c>
      <c r="D16173">
        <v>0.1</v>
      </c>
      <c r="E16173">
        <v>2.3E-2</v>
      </c>
    </row>
    <row r="16174" spans="1:5">
      <c r="A16174">
        <v>19860519</v>
      </c>
      <c r="B16174">
        <v>0.06</v>
      </c>
      <c r="C16174">
        <v>-0.4</v>
      </c>
      <c r="D16174">
        <v>0.08</v>
      </c>
      <c r="E16174">
        <v>2.3E-2</v>
      </c>
    </row>
    <row r="16175" spans="1:5">
      <c r="A16175">
        <v>19860520</v>
      </c>
      <c r="B16175">
        <v>1.01</v>
      </c>
      <c r="C16175">
        <v>-0.86</v>
      </c>
      <c r="D16175">
        <v>-0.49</v>
      </c>
      <c r="E16175">
        <v>2.3E-2</v>
      </c>
    </row>
    <row r="16176" spans="1:5">
      <c r="A16176">
        <v>19860521</v>
      </c>
      <c r="B16176">
        <v>-0.16</v>
      </c>
      <c r="C16176">
        <v>0.33</v>
      </c>
      <c r="D16176">
        <v>0.1</v>
      </c>
      <c r="E16176">
        <v>2.3E-2</v>
      </c>
    </row>
    <row r="16177" spans="1:5">
      <c r="A16177">
        <v>19860522</v>
      </c>
      <c r="B16177">
        <v>1.61</v>
      </c>
      <c r="C16177">
        <v>-0.94</v>
      </c>
      <c r="D16177">
        <v>-0.21</v>
      </c>
      <c r="E16177">
        <v>2.3E-2</v>
      </c>
    </row>
    <row r="16178" spans="1:5">
      <c r="A16178">
        <v>19860523</v>
      </c>
      <c r="B16178">
        <v>0.55000000000000004</v>
      </c>
      <c r="C16178">
        <v>0.04</v>
      </c>
      <c r="D16178">
        <v>-0.06</v>
      </c>
      <c r="E16178">
        <v>2.3E-2</v>
      </c>
    </row>
    <row r="16179" spans="1:5">
      <c r="A16179">
        <v>19860527</v>
      </c>
      <c r="B16179">
        <v>1.27</v>
      </c>
      <c r="C16179">
        <v>-0.39</v>
      </c>
      <c r="D16179">
        <v>-0.33</v>
      </c>
      <c r="E16179">
        <v>2.3E-2</v>
      </c>
    </row>
    <row r="16180" spans="1:5">
      <c r="A16180">
        <v>19860528</v>
      </c>
      <c r="B16180">
        <v>0.69</v>
      </c>
      <c r="C16180">
        <v>-0.19</v>
      </c>
      <c r="D16180">
        <v>-0.51</v>
      </c>
      <c r="E16180">
        <v>2.3E-2</v>
      </c>
    </row>
    <row r="16181" spans="1:5">
      <c r="A16181">
        <v>19860529</v>
      </c>
      <c r="B16181">
        <v>0.4</v>
      </c>
      <c r="C16181">
        <v>-0.2</v>
      </c>
      <c r="D16181">
        <v>-0.11</v>
      </c>
      <c r="E16181">
        <v>2.3E-2</v>
      </c>
    </row>
    <row r="16182" spans="1:5">
      <c r="A16182">
        <v>19860530</v>
      </c>
      <c r="B16182">
        <v>-0.13</v>
      </c>
      <c r="C16182">
        <v>0.41</v>
      </c>
      <c r="D16182">
        <v>0.16</v>
      </c>
      <c r="E16182">
        <v>2.3E-2</v>
      </c>
    </row>
    <row r="16183" spans="1:5">
      <c r="A16183">
        <v>19860602</v>
      </c>
      <c r="B16183">
        <v>-0.75</v>
      </c>
      <c r="C16183">
        <v>0.53</v>
      </c>
      <c r="D16183">
        <v>0.06</v>
      </c>
      <c r="E16183">
        <v>2.5000000000000001E-2</v>
      </c>
    </row>
    <row r="16184" spans="1:5">
      <c r="A16184">
        <v>19860603</v>
      </c>
      <c r="B16184">
        <v>0.1</v>
      </c>
      <c r="C16184">
        <v>0.02</v>
      </c>
      <c r="D16184">
        <v>-0.21</v>
      </c>
      <c r="E16184">
        <v>2.5000000000000001E-2</v>
      </c>
    </row>
    <row r="16185" spans="1:5">
      <c r="A16185">
        <v>19860604</v>
      </c>
      <c r="B16185">
        <v>-0.49</v>
      </c>
      <c r="C16185">
        <v>0.53</v>
      </c>
      <c r="D16185">
        <v>-0.21</v>
      </c>
      <c r="E16185">
        <v>2.5000000000000001E-2</v>
      </c>
    </row>
    <row r="16186" spans="1:5">
      <c r="A16186">
        <v>19860605</v>
      </c>
      <c r="B16186">
        <v>0.43</v>
      </c>
      <c r="C16186">
        <v>-0.46</v>
      </c>
      <c r="D16186">
        <v>0.08</v>
      </c>
      <c r="E16186">
        <v>2.5000000000000001E-2</v>
      </c>
    </row>
    <row r="16187" spans="1:5">
      <c r="A16187">
        <v>19860606</v>
      </c>
      <c r="B16187">
        <v>0.01</v>
      </c>
      <c r="C16187">
        <v>0.11</v>
      </c>
      <c r="D16187">
        <v>-0.03</v>
      </c>
      <c r="E16187">
        <v>2.5000000000000001E-2</v>
      </c>
    </row>
    <row r="16188" spans="1:5">
      <c r="A16188">
        <v>19860609</v>
      </c>
      <c r="B16188">
        <v>-2</v>
      </c>
      <c r="C16188">
        <v>0.75</v>
      </c>
      <c r="D16188">
        <v>0.35</v>
      </c>
      <c r="E16188">
        <v>2.5000000000000001E-2</v>
      </c>
    </row>
    <row r="16189" spans="1:5">
      <c r="A16189">
        <v>19860610</v>
      </c>
      <c r="B16189">
        <v>-0.23</v>
      </c>
      <c r="C16189">
        <v>-0.02</v>
      </c>
      <c r="D16189">
        <v>-0.11</v>
      </c>
      <c r="E16189">
        <v>2.5000000000000001E-2</v>
      </c>
    </row>
    <row r="16190" spans="1:5">
      <c r="A16190">
        <v>19860611</v>
      </c>
      <c r="B16190">
        <v>0.61</v>
      </c>
      <c r="C16190">
        <v>-0.15</v>
      </c>
      <c r="D16190">
        <v>-0.22</v>
      </c>
      <c r="E16190">
        <v>2.5000000000000001E-2</v>
      </c>
    </row>
    <row r="16191" spans="1:5">
      <c r="A16191">
        <v>19860612</v>
      </c>
      <c r="B16191">
        <v>0.17</v>
      </c>
      <c r="C16191">
        <v>0.02</v>
      </c>
      <c r="D16191">
        <v>0.05</v>
      </c>
      <c r="E16191">
        <v>2.5000000000000001E-2</v>
      </c>
    </row>
    <row r="16192" spans="1:5">
      <c r="A16192">
        <v>19860613</v>
      </c>
      <c r="B16192">
        <v>1.45</v>
      </c>
      <c r="C16192">
        <v>-0.81</v>
      </c>
      <c r="D16192">
        <v>-0.17</v>
      </c>
      <c r="E16192">
        <v>2.5000000000000001E-2</v>
      </c>
    </row>
    <row r="16193" spans="1:5">
      <c r="A16193">
        <v>19860616</v>
      </c>
      <c r="B16193">
        <v>0.02</v>
      </c>
      <c r="C16193">
        <v>-0.34</v>
      </c>
      <c r="D16193">
        <v>0.68</v>
      </c>
      <c r="E16193">
        <v>2.5000000000000001E-2</v>
      </c>
    </row>
    <row r="16194" spans="1:5">
      <c r="A16194">
        <v>19860617</v>
      </c>
      <c r="B16194">
        <v>-0.56999999999999995</v>
      </c>
      <c r="C16194">
        <v>0.11</v>
      </c>
      <c r="D16194">
        <v>0.33</v>
      </c>
      <c r="E16194">
        <v>2.5000000000000001E-2</v>
      </c>
    </row>
    <row r="16195" spans="1:5">
      <c r="A16195">
        <v>19860618</v>
      </c>
      <c r="B16195">
        <v>0.04</v>
      </c>
      <c r="C16195">
        <v>-0.41</v>
      </c>
      <c r="D16195">
        <v>0.28999999999999998</v>
      </c>
      <c r="E16195">
        <v>2.5000000000000001E-2</v>
      </c>
    </row>
    <row r="16196" spans="1:5">
      <c r="A16196">
        <v>19860619</v>
      </c>
      <c r="B16196">
        <v>-0.17</v>
      </c>
      <c r="C16196">
        <v>0.4</v>
      </c>
      <c r="D16196">
        <v>-0.01</v>
      </c>
      <c r="E16196">
        <v>2.5000000000000001E-2</v>
      </c>
    </row>
    <row r="16197" spans="1:5">
      <c r="A16197">
        <v>19860620</v>
      </c>
      <c r="B16197">
        <v>0.76</v>
      </c>
      <c r="C16197">
        <v>-1.43</v>
      </c>
      <c r="D16197">
        <v>-0.21</v>
      </c>
      <c r="E16197">
        <v>2.5000000000000001E-2</v>
      </c>
    </row>
    <row r="16198" spans="1:5">
      <c r="A16198">
        <v>19860623</v>
      </c>
      <c r="B16198">
        <v>-0.54</v>
      </c>
      <c r="C16198">
        <v>0.67</v>
      </c>
      <c r="D16198">
        <v>0.13</v>
      </c>
      <c r="E16198">
        <v>2.5000000000000001E-2</v>
      </c>
    </row>
    <row r="16199" spans="1:5">
      <c r="A16199">
        <v>19860624</v>
      </c>
      <c r="B16199">
        <v>0.77</v>
      </c>
      <c r="C16199">
        <v>-0.22</v>
      </c>
      <c r="D16199">
        <v>0</v>
      </c>
      <c r="E16199">
        <v>2.5000000000000001E-2</v>
      </c>
    </row>
    <row r="16200" spans="1:5">
      <c r="A16200">
        <v>19860625</v>
      </c>
      <c r="B16200">
        <v>0.7</v>
      </c>
      <c r="C16200">
        <v>-0.37</v>
      </c>
      <c r="D16200">
        <v>0.06</v>
      </c>
      <c r="E16200">
        <v>2.5000000000000001E-2</v>
      </c>
    </row>
    <row r="16201" spans="1:5">
      <c r="A16201">
        <v>19860626</v>
      </c>
      <c r="B16201">
        <v>-0.05</v>
      </c>
      <c r="C16201">
        <v>0.26</v>
      </c>
      <c r="D16201">
        <v>0.11</v>
      </c>
      <c r="E16201">
        <v>2.5000000000000001E-2</v>
      </c>
    </row>
    <row r="16202" spans="1:5">
      <c r="A16202">
        <v>19860627</v>
      </c>
      <c r="B16202">
        <v>0.28999999999999998</v>
      </c>
      <c r="C16202">
        <v>-0.21</v>
      </c>
      <c r="D16202">
        <v>0.31</v>
      </c>
      <c r="E16202">
        <v>2.5000000000000001E-2</v>
      </c>
    </row>
    <row r="16203" spans="1:5">
      <c r="A16203">
        <v>19860630</v>
      </c>
      <c r="B16203">
        <v>0.52</v>
      </c>
      <c r="C16203">
        <v>0.11</v>
      </c>
      <c r="D16203">
        <v>0.03</v>
      </c>
      <c r="E16203">
        <v>2.5000000000000001E-2</v>
      </c>
    </row>
    <row r="16204" spans="1:5">
      <c r="A16204">
        <v>19860701</v>
      </c>
      <c r="B16204">
        <v>0.47</v>
      </c>
      <c r="C16204">
        <v>-0.03</v>
      </c>
      <c r="D16204">
        <v>-0.57999999999999996</v>
      </c>
      <c r="E16204">
        <v>2.4E-2</v>
      </c>
    </row>
    <row r="16205" spans="1:5">
      <c r="A16205">
        <v>19860702</v>
      </c>
      <c r="B16205">
        <v>0.33</v>
      </c>
      <c r="C16205">
        <v>-0.23</v>
      </c>
      <c r="D16205">
        <v>-0.23</v>
      </c>
      <c r="E16205">
        <v>2.4E-2</v>
      </c>
    </row>
    <row r="16206" spans="1:5">
      <c r="A16206">
        <v>19860703</v>
      </c>
      <c r="B16206">
        <v>-0.21</v>
      </c>
      <c r="C16206">
        <v>0.28999999999999998</v>
      </c>
      <c r="D16206">
        <v>0.17</v>
      </c>
      <c r="E16206">
        <v>2.4E-2</v>
      </c>
    </row>
    <row r="16207" spans="1:5">
      <c r="A16207">
        <v>19860707</v>
      </c>
      <c r="B16207">
        <v>-2.9</v>
      </c>
      <c r="C16207">
        <v>0.5</v>
      </c>
      <c r="D16207">
        <v>1.64</v>
      </c>
      <c r="E16207">
        <v>2.4E-2</v>
      </c>
    </row>
    <row r="16208" spans="1:5">
      <c r="A16208">
        <v>19860708</v>
      </c>
      <c r="B16208">
        <v>-1.52</v>
      </c>
      <c r="C16208">
        <v>-1.08</v>
      </c>
      <c r="D16208">
        <v>1</v>
      </c>
      <c r="E16208">
        <v>2.4E-2</v>
      </c>
    </row>
    <row r="16209" spans="1:5">
      <c r="A16209">
        <v>19860709</v>
      </c>
      <c r="B16209">
        <v>0.64</v>
      </c>
      <c r="C16209">
        <v>0.01</v>
      </c>
      <c r="D16209">
        <v>-0.24</v>
      </c>
      <c r="E16209">
        <v>2.4E-2</v>
      </c>
    </row>
    <row r="16210" spans="1:5">
      <c r="A16210">
        <v>19860710</v>
      </c>
      <c r="B16210">
        <v>0</v>
      </c>
      <c r="C16210">
        <v>-0.17</v>
      </c>
      <c r="D16210">
        <v>0.34</v>
      </c>
      <c r="E16210">
        <v>2.4E-2</v>
      </c>
    </row>
    <row r="16211" spans="1:5">
      <c r="A16211">
        <v>19860711</v>
      </c>
      <c r="B16211">
        <v>-0.12</v>
      </c>
      <c r="C16211">
        <v>0.28000000000000003</v>
      </c>
      <c r="D16211">
        <v>0.53</v>
      </c>
      <c r="E16211">
        <v>2.4E-2</v>
      </c>
    </row>
    <row r="16212" spans="1:5">
      <c r="A16212">
        <v>19860714</v>
      </c>
      <c r="B16212">
        <v>-1.65</v>
      </c>
      <c r="C16212">
        <v>-0.08</v>
      </c>
      <c r="D16212">
        <v>1.52</v>
      </c>
      <c r="E16212">
        <v>2.4E-2</v>
      </c>
    </row>
    <row r="16213" spans="1:5">
      <c r="A16213">
        <v>19860715</v>
      </c>
      <c r="B16213">
        <v>-1.68</v>
      </c>
      <c r="C16213">
        <v>0.05</v>
      </c>
      <c r="D16213">
        <v>1.1200000000000001</v>
      </c>
      <c r="E16213">
        <v>2.4E-2</v>
      </c>
    </row>
    <row r="16214" spans="1:5">
      <c r="A16214">
        <v>19860716</v>
      </c>
      <c r="B16214">
        <v>0.38</v>
      </c>
      <c r="C16214">
        <v>-0.17</v>
      </c>
      <c r="D16214">
        <v>-0.06</v>
      </c>
      <c r="E16214">
        <v>2.4E-2</v>
      </c>
    </row>
    <row r="16215" spans="1:5">
      <c r="A16215">
        <v>19860717</v>
      </c>
      <c r="B16215">
        <v>0.45</v>
      </c>
      <c r="C16215">
        <v>-0.21</v>
      </c>
      <c r="D16215">
        <v>-0.46</v>
      </c>
      <c r="E16215">
        <v>2.4E-2</v>
      </c>
    </row>
    <row r="16216" spans="1:5">
      <c r="A16216">
        <v>19860718</v>
      </c>
      <c r="B16216">
        <v>0.05</v>
      </c>
      <c r="C16216">
        <v>-0.19</v>
      </c>
      <c r="D16216">
        <v>-0.22</v>
      </c>
      <c r="E16216">
        <v>2.4E-2</v>
      </c>
    </row>
    <row r="16217" spans="1:5">
      <c r="A16217">
        <v>19860721</v>
      </c>
      <c r="B16217">
        <v>-0.17</v>
      </c>
      <c r="C16217">
        <v>-0.31</v>
      </c>
      <c r="D16217">
        <v>0.38</v>
      </c>
      <c r="E16217">
        <v>2.4E-2</v>
      </c>
    </row>
    <row r="16218" spans="1:5">
      <c r="A16218">
        <v>19860722</v>
      </c>
      <c r="B16218">
        <v>0.75</v>
      </c>
      <c r="C16218">
        <v>-0.74</v>
      </c>
      <c r="D16218">
        <v>0.1</v>
      </c>
      <c r="E16218">
        <v>2.4E-2</v>
      </c>
    </row>
    <row r="16219" spans="1:5">
      <c r="A16219">
        <v>19860723</v>
      </c>
      <c r="B16219">
        <v>0.12</v>
      </c>
      <c r="C16219">
        <v>-0.11</v>
      </c>
      <c r="D16219">
        <v>-0.12</v>
      </c>
      <c r="E16219">
        <v>2.4E-2</v>
      </c>
    </row>
    <row r="16220" spans="1:5">
      <c r="A16220">
        <v>19860724</v>
      </c>
      <c r="B16220">
        <v>-0.28999999999999998</v>
      </c>
      <c r="C16220">
        <v>-0.17</v>
      </c>
      <c r="D16220">
        <v>-0.08</v>
      </c>
      <c r="E16220">
        <v>2.4E-2</v>
      </c>
    </row>
    <row r="16221" spans="1:5">
      <c r="A16221">
        <v>19860725</v>
      </c>
      <c r="B16221">
        <v>0.76</v>
      </c>
      <c r="C16221">
        <v>-0.69</v>
      </c>
      <c r="D16221">
        <v>-0.15</v>
      </c>
      <c r="E16221">
        <v>2.4E-2</v>
      </c>
    </row>
    <row r="16222" spans="1:5">
      <c r="A16222">
        <v>19860728</v>
      </c>
      <c r="B16222">
        <v>-1.62</v>
      </c>
      <c r="C16222">
        <v>0.42</v>
      </c>
      <c r="D16222">
        <v>0.19</v>
      </c>
      <c r="E16222">
        <v>2.4E-2</v>
      </c>
    </row>
    <row r="16223" spans="1:5">
      <c r="A16223">
        <v>19860729</v>
      </c>
      <c r="B16223">
        <v>-0.68</v>
      </c>
      <c r="C16223">
        <v>-0.14000000000000001</v>
      </c>
      <c r="D16223">
        <v>0.37</v>
      </c>
      <c r="E16223">
        <v>2.4E-2</v>
      </c>
    </row>
    <row r="16224" spans="1:5">
      <c r="A16224">
        <v>19860730</v>
      </c>
      <c r="B16224">
        <v>0.48</v>
      </c>
      <c r="C16224">
        <v>-0.95</v>
      </c>
      <c r="D16224">
        <v>-0.06</v>
      </c>
      <c r="E16224">
        <v>2.4E-2</v>
      </c>
    </row>
    <row r="16225" spans="1:5">
      <c r="A16225">
        <v>19860731</v>
      </c>
      <c r="B16225">
        <v>-0.12</v>
      </c>
      <c r="C16225">
        <v>0.06</v>
      </c>
      <c r="D16225">
        <v>-0.17</v>
      </c>
      <c r="E16225">
        <v>2.4E-2</v>
      </c>
    </row>
    <row r="16226" spans="1:5">
      <c r="A16226">
        <v>19860801</v>
      </c>
      <c r="B16226">
        <v>-0.43</v>
      </c>
      <c r="C16226">
        <v>0.34</v>
      </c>
      <c r="D16226">
        <v>0.45</v>
      </c>
      <c r="E16226">
        <v>2.1999999999999999E-2</v>
      </c>
    </row>
    <row r="16227" spans="1:5">
      <c r="A16227">
        <v>19860804</v>
      </c>
      <c r="B16227">
        <v>0.11</v>
      </c>
      <c r="C16227">
        <v>-1.25</v>
      </c>
      <c r="D16227">
        <v>0.63</v>
      </c>
      <c r="E16227">
        <v>2.1999999999999999E-2</v>
      </c>
    </row>
    <row r="16228" spans="1:5">
      <c r="A16228">
        <v>19860805</v>
      </c>
      <c r="B16228">
        <v>0.26</v>
      </c>
      <c r="C16228">
        <v>-0.02</v>
      </c>
      <c r="D16228">
        <v>0.68</v>
      </c>
      <c r="E16228">
        <v>2.1999999999999999E-2</v>
      </c>
    </row>
    <row r="16229" spans="1:5">
      <c r="A16229">
        <v>19860806</v>
      </c>
      <c r="B16229">
        <v>-0.15</v>
      </c>
      <c r="C16229">
        <v>-0.26</v>
      </c>
      <c r="D16229">
        <v>0.28000000000000003</v>
      </c>
      <c r="E16229">
        <v>2.1999999999999999E-2</v>
      </c>
    </row>
    <row r="16230" spans="1:5">
      <c r="A16230">
        <v>19860807</v>
      </c>
      <c r="B16230">
        <v>0.24</v>
      </c>
      <c r="C16230">
        <v>-0.05</v>
      </c>
      <c r="D16230">
        <v>0.05</v>
      </c>
      <c r="E16230">
        <v>2.1999999999999999E-2</v>
      </c>
    </row>
    <row r="16231" spans="1:5">
      <c r="A16231">
        <v>19860808</v>
      </c>
      <c r="B16231">
        <v>0.02</v>
      </c>
      <c r="C16231">
        <v>0.05</v>
      </c>
      <c r="D16231">
        <v>-0.08</v>
      </c>
      <c r="E16231">
        <v>2.1999999999999999E-2</v>
      </c>
    </row>
    <row r="16232" spans="1:5">
      <c r="A16232">
        <v>19860811</v>
      </c>
      <c r="B16232">
        <v>1.49</v>
      </c>
      <c r="C16232">
        <v>-0.75</v>
      </c>
      <c r="D16232">
        <v>-0.48</v>
      </c>
      <c r="E16232">
        <v>2.1999999999999999E-2</v>
      </c>
    </row>
    <row r="16233" spans="1:5">
      <c r="A16233">
        <v>19860812</v>
      </c>
      <c r="B16233">
        <v>1.08</v>
      </c>
      <c r="C16233">
        <v>-0.36</v>
      </c>
      <c r="D16233">
        <v>-0.51</v>
      </c>
      <c r="E16233">
        <v>2.1999999999999999E-2</v>
      </c>
    </row>
    <row r="16234" spans="1:5">
      <c r="A16234">
        <v>19860813</v>
      </c>
      <c r="B16234">
        <v>0.92</v>
      </c>
      <c r="C16234">
        <v>-0.26</v>
      </c>
      <c r="D16234">
        <v>0.13</v>
      </c>
      <c r="E16234">
        <v>2.1999999999999999E-2</v>
      </c>
    </row>
    <row r="16235" spans="1:5">
      <c r="A16235">
        <v>19860814</v>
      </c>
      <c r="B16235">
        <v>0.35</v>
      </c>
      <c r="C16235">
        <v>0.22</v>
      </c>
      <c r="D16235">
        <v>-0.26</v>
      </c>
      <c r="E16235">
        <v>2.1999999999999999E-2</v>
      </c>
    </row>
    <row r="16236" spans="1:5">
      <c r="A16236">
        <v>19860815</v>
      </c>
      <c r="B16236">
        <v>0.23</v>
      </c>
      <c r="C16236">
        <v>-0.03</v>
      </c>
      <c r="D16236">
        <v>0.39</v>
      </c>
      <c r="E16236">
        <v>2.1999999999999999E-2</v>
      </c>
    </row>
    <row r="16237" spans="1:5">
      <c r="A16237">
        <v>19860818</v>
      </c>
      <c r="B16237">
        <v>0.04</v>
      </c>
      <c r="C16237">
        <v>-0.24</v>
      </c>
      <c r="D16237">
        <v>0.22</v>
      </c>
      <c r="E16237">
        <v>2.1999999999999999E-2</v>
      </c>
    </row>
    <row r="16238" spans="1:5">
      <c r="A16238">
        <v>19860819</v>
      </c>
      <c r="B16238">
        <v>-0.26</v>
      </c>
      <c r="C16238">
        <v>0.08</v>
      </c>
      <c r="D16238">
        <v>0.42</v>
      </c>
      <c r="E16238">
        <v>2.1999999999999999E-2</v>
      </c>
    </row>
    <row r="16239" spans="1:5">
      <c r="A16239">
        <v>19860820</v>
      </c>
      <c r="B16239">
        <v>1.08</v>
      </c>
      <c r="C16239">
        <v>-0.82</v>
      </c>
      <c r="D16239">
        <v>0.61</v>
      </c>
      <c r="E16239">
        <v>2.1999999999999999E-2</v>
      </c>
    </row>
    <row r="16240" spans="1:5">
      <c r="A16240">
        <v>19860821</v>
      </c>
      <c r="B16240">
        <v>-0.04</v>
      </c>
      <c r="C16240">
        <v>0.04</v>
      </c>
      <c r="D16240">
        <v>0.24</v>
      </c>
      <c r="E16240">
        <v>2.1999999999999999E-2</v>
      </c>
    </row>
    <row r="16241" spans="1:5">
      <c r="A16241">
        <v>19860822</v>
      </c>
      <c r="B16241">
        <v>0.13</v>
      </c>
      <c r="C16241">
        <v>-0.11</v>
      </c>
      <c r="D16241">
        <v>0.03</v>
      </c>
      <c r="E16241">
        <v>2.1999999999999999E-2</v>
      </c>
    </row>
    <row r="16242" spans="1:5">
      <c r="A16242">
        <v>19860825</v>
      </c>
      <c r="B16242">
        <v>-0.8</v>
      </c>
      <c r="C16242">
        <v>0.26</v>
      </c>
      <c r="D16242">
        <v>0.24</v>
      </c>
      <c r="E16242">
        <v>2.1999999999999999E-2</v>
      </c>
    </row>
    <row r="16243" spans="1:5">
      <c r="A16243">
        <v>19860826</v>
      </c>
      <c r="B16243">
        <v>1.53</v>
      </c>
      <c r="C16243">
        <v>-1.32</v>
      </c>
      <c r="D16243">
        <v>0.19</v>
      </c>
      <c r="E16243">
        <v>2.1999999999999999E-2</v>
      </c>
    </row>
    <row r="16244" spans="1:5">
      <c r="A16244">
        <v>19860827</v>
      </c>
      <c r="B16244">
        <v>0.16</v>
      </c>
      <c r="C16244">
        <v>-0.03</v>
      </c>
      <c r="D16244">
        <v>0.36</v>
      </c>
      <c r="E16244">
        <v>2.1999999999999999E-2</v>
      </c>
    </row>
    <row r="16245" spans="1:5">
      <c r="A16245">
        <v>19860828</v>
      </c>
      <c r="B16245">
        <v>-0.09</v>
      </c>
      <c r="C16245">
        <v>0.31</v>
      </c>
      <c r="D16245">
        <v>-0.15</v>
      </c>
      <c r="E16245">
        <v>2.1999999999999999E-2</v>
      </c>
    </row>
    <row r="16246" spans="1:5">
      <c r="A16246">
        <v>19860829</v>
      </c>
      <c r="B16246">
        <v>0.04</v>
      </c>
      <c r="C16246">
        <v>0.18</v>
      </c>
      <c r="D16246">
        <v>-0.11</v>
      </c>
      <c r="E16246">
        <v>2.1999999999999999E-2</v>
      </c>
    </row>
    <row r="16247" spans="1:5">
      <c r="A16247">
        <v>19860902</v>
      </c>
      <c r="B16247">
        <v>-1.41</v>
      </c>
      <c r="C16247">
        <v>0.89</v>
      </c>
      <c r="D16247">
        <v>0.76</v>
      </c>
      <c r="E16247">
        <v>2.1000000000000001E-2</v>
      </c>
    </row>
    <row r="16248" spans="1:5">
      <c r="A16248">
        <v>19860903</v>
      </c>
      <c r="B16248">
        <v>0.26</v>
      </c>
      <c r="C16248">
        <v>-0.62</v>
      </c>
      <c r="D16248">
        <v>0.11</v>
      </c>
      <c r="E16248">
        <v>2.1000000000000001E-2</v>
      </c>
    </row>
    <row r="16249" spans="1:5">
      <c r="A16249">
        <v>19860904</v>
      </c>
      <c r="B16249">
        <v>1.26</v>
      </c>
      <c r="C16249">
        <v>-0.35</v>
      </c>
      <c r="D16249">
        <v>0.16</v>
      </c>
      <c r="E16249">
        <v>2.1000000000000001E-2</v>
      </c>
    </row>
    <row r="16250" spans="1:5">
      <c r="A16250">
        <v>19860905</v>
      </c>
      <c r="B16250">
        <v>-1.25</v>
      </c>
      <c r="C16250">
        <v>0.81</v>
      </c>
      <c r="D16250">
        <v>-0.15</v>
      </c>
      <c r="E16250">
        <v>2.1000000000000001E-2</v>
      </c>
    </row>
    <row r="16251" spans="1:5">
      <c r="A16251">
        <v>19860908</v>
      </c>
      <c r="B16251">
        <v>-1.1200000000000001</v>
      </c>
      <c r="C16251">
        <v>0.16</v>
      </c>
      <c r="D16251">
        <v>-0.15</v>
      </c>
      <c r="E16251">
        <v>2.1000000000000001E-2</v>
      </c>
    </row>
    <row r="16252" spans="1:5">
      <c r="A16252">
        <v>19860909</v>
      </c>
      <c r="B16252">
        <v>-0.28999999999999998</v>
      </c>
      <c r="C16252">
        <v>-0.17</v>
      </c>
      <c r="D16252">
        <v>0.18</v>
      </c>
      <c r="E16252">
        <v>2.1000000000000001E-2</v>
      </c>
    </row>
    <row r="16253" spans="1:5">
      <c r="A16253">
        <v>19860910</v>
      </c>
      <c r="B16253">
        <v>-0.46</v>
      </c>
      <c r="C16253">
        <v>-0.15</v>
      </c>
      <c r="D16253">
        <v>0.26</v>
      </c>
      <c r="E16253">
        <v>2.1000000000000001E-2</v>
      </c>
    </row>
    <row r="16254" spans="1:5">
      <c r="A16254">
        <v>19860911</v>
      </c>
      <c r="B16254">
        <v>-4.42</v>
      </c>
      <c r="C16254">
        <v>1.1299999999999999</v>
      </c>
      <c r="D16254">
        <v>0.84</v>
      </c>
      <c r="E16254">
        <v>2.1000000000000001E-2</v>
      </c>
    </row>
    <row r="16255" spans="1:5">
      <c r="A16255">
        <v>19860912</v>
      </c>
      <c r="B16255">
        <v>-1.85</v>
      </c>
      <c r="C16255">
        <v>0.37</v>
      </c>
      <c r="D16255">
        <v>0.43</v>
      </c>
      <c r="E16255">
        <v>2.1000000000000001E-2</v>
      </c>
    </row>
    <row r="16256" spans="1:5">
      <c r="A16256">
        <v>19860915</v>
      </c>
      <c r="B16256">
        <v>0.26</v>
      </c>
      <c r="C16256">
        <v>-0.74</v>
      </c>
      <c r="D16256">
        <v>0.27</v>
      </c>
      <c r="E16256">
        <v>2.1000000000000001E-2</v>
      </c>
    </row>
    <row r="16257" spans="1:5">
      <c r="A16257">
        <v>19860916</v>
      </c>
      <c r="B16257">
        <v>-0.18</v>
      </c>
      <c r="C16257">
        <v>-0.41</v>
      </c>
      <c r="D16257">
        <v>0.23</v>
      </c>
      <c r="E16257">
        <v>2.1000000000000001E-2</v>
      </c>
    </row>
    <row r="16258" spans="1:5">
      <c r="A16258">
        <v>19860917</v>
      </c>
      <c r="B16258">
        <v>0.31</v>
      </c>
      <c r="C16258">
        <v>0.24</v>
      </c>
      <c r="D16258">
        <v>0.06</v>
      </c>
      <c r="E16258">
        <v>2.1000000000000001E-2</v>
      </c>
    </row>
    <row r="16259" spans="1:5">
      <c r="A16259">
        <v>19860918</v>
      </c>
      <c r="B16259">
        <v>0.15</v>
      </c>
      <c r="C16259">
        <v>-0.09</v>
      </c>
      <c r="D16259">
        <v>-0.3</v>
      </c>
      <c r="E16259">
        <v>2.1000000000000001E-2</v>
      </c>
    </row>
    <row r="16260" spans="1:5">
      <c r="A16260">
        <v>19860919</v>
      </c>
      <c r="B16260">
        <v>-7.0000000000000007E-2</v>
      </c>
      <c r="C16260">
        <v>0.32</v>
      </c>
      <c r="D16260">
        <v>0.16</v>
      </c>
      <c r="E16260">
        <v>2.1000000000000001E-2</v>
      </c>
    </row>
    <row r="16261" spans="1:5">
      <c r="A16261">
        <v>19860922</v>
      </c>
      <c r="B16261">
        <v>1.05</v>
      </c>
      <c r="C16261">
        <v>-0.34</v>
      </c>
      <c r="D16261">
        <v>-0.45</v>
      </c>
      <c r="E16261">
        <v>2.1000000000000001E-2</v>
      </c>
    </row>
    <row r="16262" spans="1:5">
      <c r="A16262">
        <v>19860923</v>
      </c>
      <c r="B16262">
        <v>0.45</v>
      </c>
      <c r="C16262">
        <v>0.18</v>
      </c>
      <c r="D16262">
        <v>0.1</v>
      </c>
      <c r="E16262">
        <v>2.1000000000000001E-2</v>
      </c>
    </row>
    <row r="16263" spans="1:5">
      <c r="A16263">
        <v>19860924</v>
      </c>
      <c r="B16263">
        <v>0.39</v>
      </c>
      <c r="C16263">
        <v>-0.05</v>
      </c>
      <c r="D16263">
        <v>0.03</v>
      </c>
      <c r="E16263">
        <v>2.1000000000000001E-2</v>
      </c>
    </row>
    <row r="16264" spans="1:5">
      <c r="A16264">
        <v>19860925</v>
      </c>
      <c r="B16264">
        <v>-1.53</v>
      </c>
      <c r="C16264">
        <v>0.85</v>
      </c>
      <c r="D16264">
        <v>0.46</v>
      </c>
      <c r="E16264">
        <v>2.1000000000000001E-2</v>
      </c>
    </row>
    <row r="16265" spans="1:5">
      <c r="A16265">
        <v>19860926</v>
      </c>
      <c r="B16265">
        <v>0.04</v>
      </c>
      <c r="C16265">
        <v>0.12</v>
      </c>
      <c r="D16265">
        <v>0.27</v>
      </c>
      <c r="E16265">
        <v>2.1000000000000001E-2</v>
      </c>
    </row>
    <row r="16266" spans="1:5">
      <c r="A16266">
        <v>19860929</v>
      </c>
      <c r="B16266">
        <v>-0.99</v>
      </c>
      <c r="C16266">
        <v>0.18</v>
      </c>
      <c r="D16266">
        <v>0.33</v>
      </c>
      <c r="E16266">
        <v>2.1000000000000001E-2</v>
      </c>
    </row>
    <row r="16267" spans="1:5">
      <c r="A16267">
        <v>19860930</v>
      </c>
      <c r="B16267">
        <v>0.65</v>
      </c>
      <c r="C16267">
        <v>0.03</v>
      </c>
      <c r="D16267">
        <v>-0.15</v>
      </c>
      <c r="E16267">
        <v>2.1000000000000001E-2</v>
      </c>
    </row>
    <row r="16268" spans="1:5">
      <c r="A16268">
        <v>19861001</v>
      </c>
      <c r="B16268">
        <v>0.83</v>
      </c>
      <c r="C16268">
        <v>-0.39</v>
      </c>
      <c r="D16268">
        <v>-0.13</v>
      </c>
      <c r="E16268">
        <v>0.02</v>
      </c>
    </row>
    <row r="16269" spans="1:5">
      <c r="A16269">
        <v>19861002</v>
      </c>
      <c r="B16269">
        <v>0.12</v>
      </c>
      <c r="C16269">
        <v>0</v>
      </c>
      <c r="D16269">
        <v>-0.18</v>
      </c>
      <c r="E16269">
        <v>0.02</v>
      </c>
    </row>
    <row r="16270" spans="1:5">
      <c r="A16270">
        <v>19861003</v>
      </c>
      <c r="B16270">
        <v>-0.09</v>
      </c>
      <c r="C16270">
        <v>-0.1</v>
      </c>
      <c r="D16270">
        <v>0.2</v>
      </c>
      <c r="E16270">
        <v>0.02</v>
      </c>
    </row>
    <row r="16271" spans="1:5">
      <c r="A16271">
        <v>19861006</v>
      </c>
      <c r="B16271">
        <v>0.34</v>
      </c>
      <c r="C16271">
        <v>-0.45</v>
      </c>
      <c r="D16271">
        <v>-0.3</v>
      </c>
      <c r="E16271">
        <v>0.02</v>
      </c>
    </row>
    <row r="16272" spans="1:5">
      <c r="A16272">
        <v>19861007</v>
      </c>
      <c r="B16272">
        <v>-0.18</v>
      </c>
      <c r="C16272">
        <v>-0.05</v>
      </c>
      <c r="D16272">
        <v>0.56000000000000005</v>
      </c>
      <c r="E16272">
        <v>0.02</v>
      </c>
    </row>
    <row r="16273" spans="1:5">
      <c r="A16273">
        <v>19861008</v>
      </c>
      <c r="B16273">
        <v>0.77</v>
      </c>
      <c r="C16273">
        <v>-0.64</v>
      </c>
      <c r="D16273">
        <v>-0.16</v>
      </c>
      <c r="E16273">
        <v>0.02</v>
      </c>
    </row>
    <row r="16274" spans="1:5">
      <c r="A16274">
        <v>19861009</v>
      </c>
      <c r="B16274">
        <v>-0.26</v>
      </c>
      <c r="C16274">
        <v>0.26</v>
      </c>
      <c r="D16274">
        <v>-0.02</v>
      </c>
      <c r="E16274">
        <v>0.02</v>
      </c>
    </row>
    <row r="16275" spans="1:5">
      <c r="A16275">
        <v>19861010</v>
      </c>
      <c r="B16275">
        <v>-0.1</v>
      </c>
      <c r="C16275">
        <v>0.15</v>
      </c>
      <c r="D16275">
        <v>-0.25</v>
      </c>
      <c r="E16275">
        <v>0.02</v>
      </c>
    </row>
    <row r="16276" spans="1:5">
      <c r="A16276">
        <v>19861013</v>
      </c>
      <c r="B16276">
        <v>0.13</v>
      </c>
      <c r="C16276">
        <v>-0.13</v>
      </c>
      <c r="D16276">
        <v>0.06</v>
      </c>
      <c r="E16276">
        <v>0.02</v>
      </c>
    </row>
    <row r="16277" spans="1:5">
      <c r="A16277">
        <v>19861014</v>
      </c>
      <c r="B16277">
        <v>-0.2</v>
      </c>
      <c r="C16277">
        <v>0.09</v>
      </c>
      <c r="D16277">
        <v>-0.43</v>
      </c>
      <c r="E16277">
        <v>0.02</v>
      </c>
    </row>
    <row r="16278" spans="1:5">
      <c r="A16278">
        <v>19861015</v>
      </c>
      <c r="B16278">
        <v>1.21</v>
      </c>
      <c r="C16278">
        <v>-0.54</v>
      </c>
      <c r="D16278">
        <v>-0.47</v>
      </c>
      <c r="E16278">
        <v>0.02</v>
      </c>
    </row>
    <row r="16279" spans="1:5">
      <c r="A16279">
        <v>19861016</v>
      </c>
      <c r="B16279">
        <v>0.27</v>
      </c>
      <c r="C16279">
        <v>-0.2</v>
      </c>
      <c r="D16279">
        <v>0.01</v>
      </c>
      <c r="E16279">
        <v>0.02</v>
      </c>
    </row>
    <row r="16280" spans="1:5">
      <c r="A16280">
        <v>19861017</v>
      </c>
      <c r="B16280">
        <v>-0.28000000000000003</v>
      </c>
      <c r="C16280">
        <v>0.24</v>
      </c>
      <c r="D16280">
        <v>-0.03</v>
      </c>
      <c r="E16280">
        <v>0.02</v>
      </c>
    </row>
    <row r="16281" spans="1:5">
      <c r="A16281">
        <v>19861020</v>
      </c>
      <c r="B16281">
        <v>-0.98</v>
      </c>
      <c r="C16281">
        <v>0.42</v>
      </c>
      <c r="D16281">
        <v>0.17</v>
      </c>
      <c r="E16281">
        <v>0.02</v>
      </c>
    </row>
    <row r="16282" spans="1:5">
      <c r="A16282">
        <v>19861021</v>
      </c>
      <c r="B16282">
        <v>-0.05</v>
      </c>
      <c r="C16282">
        <v>0.18</v>
      </c>
      <c r="D16282">
        <v>0.12</v>
      </c>
      <c r="E16282">
        <v>0.02</v>
      </c>
    </row>
    <row r="16283" spans="1:5">
      <c r="A16283">
        <v>19861022</v>
      </c>
      <c r="B16283">
        <v>0.14000000000000001</v>
      </c>
      <c r="C16283">
        <v>-0.13</v>
      </c>
      <c r="D16283">
        <v>-0.13</v>
      </c>
      <c r="E16283">
        <v>0.02</v>
      </c>
    </row>
    <row r="16284" spans="1:5">
      <c r="A16284">
        <v>19861023</v>
      </c>
      <c r="B16284">
        <v>1.08</v>
      </c>
      <c r="C16284">
        <v>-0.63</v>
      </c>
      <c r="D16284">
        <v>-0.38</v>
      </c>
      <c r="E16284">
        <v>0.02</v>
      </c>
    </row>
    <row r="16285" spans="1:5">
      <c r="A16285">
        <v>19861024</v>
      </c>
      <c r="B16285">
        <v>-0.26</v>
      </c>
      <c r="C16285">
        <v>0.28999999999999998</v>
      </c>
      <c r="D16285">
        <v>-7.0000000000000007E-2</v>
      </c>
      <c r="E16285">
        <v>0.02</v>
      </c>
    </row>
    <row r="16286" spans="1:5">
      <c r="A16286">
        <v>19861027</v>
      </c>
      <c r="B16286">
        <v>0.21</v>
      </c>
      <c r="C16286">
        <v>-0.31</v>
      </c>
      <c r="D16286">
        <v>-0.14000000000000001</v>
      </c>
      <c r="E16286">
        <v>0.02</v>
      </c>
    </row>
    <row r="16287" spans="1:5">
      <c r="A16287">
        <v>19861028</v>
      </c>
      <c r="B16287">
        <v>0.2</v>
      </c>
      <c r="C16287">
        <v>-7.0000000000000007E-2</v>
      </c>
      <c r="D16287">
        <v>-0.1</v>
      </c>
      <c r="E16287">
        <v>0.02</v>
      </c>
    </row>
    <row r="16288" spans="1:5">
      <c r="A16288">
        <v>19861029</v>
      </c>
      <c r="B16288">
        <v>0.61</v>
      </c>
      <c r="C16288">
        <v>-0.2</v>
      </c>
      <c r="D16288">
        <v>-0.09</v>
      </c>
      <c r="E16288">
        <v>0.02</v>
      </c>
    </row>
    <row r="16289" spans="1:5">
      <c r="A16289">
        <v>19861030</v>
      </c>
      <c r="B16289">
        <v>1.01</v>
      </c>
      <c r="C16289">
        <v>-0.49</v>
      </c>
      <c r="D16289">
        <v>0.13</v>
      </c>
      <c r="E16289">
        <v>0.02</v>
      </c>
    </row>
    <row r="16290" spans="1:5">
      <c r="A16290">
        <v>19861031</v>
      </c>
      <c r="B16290">
        <v>0.05</v>
      </c>
      <c r="C16290">
        <v>0.27</v>
      </c>
      <c r="D16290">
        <v>0.31</v>
      </c>
      <c r="E16290">
        <v>0.02</v>
      </c>
    </row>
    <row r="16291" spans="1:5">
      <c r="A16291">
        <v>19861103</v>
      </c>
      <c r="B16291">
        <v>0.6</v>
      </c>
      <c r="C16291">
        <v>-0.68</v>
      </c>
      <c r="D16291">
        <v>-0.1</v>
      </c>
      <c r="E16291">
        <v>2.1000000000000001E-2</v>
      </c>
    </row>
    <row r="16292" spans="1:5">
      <c r="A16292">
        <v>19861104</v>
      </c>
      <c r="B16292">
        <v>0.21</v>
      </c>
      <c r="C16292">
        <v>0.06</v>
      </c>
      <c r="D16292">
        <v>0.01</v>
      </c>
      <c r="E16292">
        <v>2.1000000000000001E-2</v>
      </c>
    </row>
    <row r="16293" spans="1:5">
      <c r="A16293">
        <v>19861105</v>
      </c>
      <c r="B16293">
        <v>0.21</v>
      </c>
      <c r="C16293">
        <v>0.12</v>
      </c>
      <c r="D16293">
        <v>0.3</v>
      </c>
      <c r="E16293">
        <v>2.1000000000000001E-2</v>
      </c>
    </row>
    <row r="16294" spans="1:5">
      <c r="A16294">
        <v>19861106</v>
      </c>
      <c r="B16294">
        <v>-0.24</v>
      </c>
      <c r="C16294">
        <v>0.05</v>
      </c>
      <c r="D16294">
        <v>0.14000000000000001</v>
      </c>
      <c r="E16294">
        <v>2.1000000000000001E-2</v>
      </c>
    </row>
    <row r="16295" spans="1:5">
      <c r="A16295">
        <v>19861107</v>
      </c>
      <c r="B16295">
        <v>-0.02</v>
      </c>
      <c r="C16295">
        <v>0.22</v>
      </c>
      <c r="D16295">
        <v>-0.01</v>
      </c>
      <c r="E16295">
        <v>2.1000000000000001E-2</v>
      </c>
    </row>
    <row r="16296" spans="1:5">
      <c r="A16296">
        <v>19861110</v>
      </c>
      <c r="B16296">
        <v>0.06</v>
      </c>
      <c r="C16296">
        <v>0.09</v>
      </c>
      <c r="D16296">
        <v>0.1</v>
      </c>
      <c r="E16296">
        <v>2.1000000000000001E-2</v>
      </c>
    </row>
    <row r="16297" spans="1:5">
      <c r="A16297">
        <v>19861111</v>
      </c>
      <c r="B16297">
        <v>0.32</v>
      </c>
      <c r="C16297">
        <v>-0.21</v>
      </c>
      <c r="D16297">
        <v>-0.08</v>
      </c>
      <c r="E16297">
        <v>2.1000000000000001E-2</v>
      </c>
    </row>
    <row r="16298" spans="1:5">
      <c r="A16298">
        <v>19861112</v>
      </c>
      <c r="B16298">
        <v>-0.2</v>
      </c>
      <c r="C16298">
        <v>0.06</v>
      </c>
      <c r="D16298">
        <v>0.15</v>
      </c>
      <c r="E16298">
        <v>2.1000000000000001E-2</v>
      </c>
    </row>
    <row r="16299" spans="1:5">
      <c r="A16299">
        <v>19861113</v>
      </c>
      <c r="B16299">
        <v>-1.28</v>
      </c>
      <c r="C16299">
        <v>0.7</v>
      </c>
      <c r="D16299">
        <v>0.52</v>
      </c>
      <c r="E16299">
        <v>2.1000000000000001E-2</v>
      </c>
    </row>
    <row r="16300" spans="1:5">
      <c r="A16300">
        <v>19861114</v>
      </c>
      <c r="B16300">
        <v>0.43</v>
      </c>
      <c r="C16300">
        <v>-0.28000000000000003</v>
      </c>
      <c r="D16300">
        <v>-0.11</v>
      </c>
      <c r="E16300">
        <v>2.1000000000000001E-2</v>
      </c>
    </row>
    <row r="16301" spans="1:5">
      <c r="A16301">
        <v>19861117</v>
      </c>
      <c r="B16301">
        <v>-0.56999999999999995</v>
      </c>
      <c r="C16301">
        <v>0.04</v>
      </c>
      <c r="D16301">
        <v>-0.08</v>
      </c>
      <c r="E16301">
        <v>2.1000000000000001E-2</v>
      </c>
    </row>
    <row r="16302" spans="1:5">
      <c r="A16302">
        <v>19861118</v>
      </c>
      <c r="B16302">
        <v>-2.2599999999999998</v>
      </c>
      <c r="C16302">
        <v>1.02</v>
      </c>
      <c r="D16302">
        <v>0.27</v>
      </c>
      <c r="E16302">
        <v>2.1000000000000001E-2</v>
      </c>
    </row>
    <row r="16303" spans="1:5">
      <c r="A16303">
        <v>19861119</v>
      </c>
      <c r="B16303">
        <v>-0.05</v>
      </c>
      <c r="C16303">
        <v>-1.03</v>
      </c>
      <c r="D16303">
        <v>0.1</v>
      </c>
      <c r="E16303">
        <v>2.1000000000000001E-2</v>
      </c>
    </row>
    <row r="16304" spans="1:5">
      <c r="A16304">
        <v>19861120</v>
      </c>
      <c r="B16304">
        <v>1.58</v>
      </c>
      <c r="C16304">
        <v>-0.78</v>
      </c>
      <c r="D16304">
        <v>-0.14000000000000001</v>
      </c>
      <c r="E16304">
        <v>2.1000000000000001E-2</v>
      </c>
    </row>
    <row r="16305" spans="1:5">
      <c r="A16305">
        <v>19861121</v>
      </c>
      <c r="B16305">
        <v>1.29</v>
      </c>
      <c r="C16305">
        <v>-0.94</v>
      </c>
      <c r="D16305">
        <v>-0.21</v>
      </c>
      <c r="E16305">
        <v>2.1000000000000001E-2</v>
      </c>
    </row>
    <row r="16306" spans="1:5">
      <c r="A16306">
        <v>19861124</v>
      </c>
      <c r="B16306">
        <v>0.55000000000000004</v>
      </c>
      <c r="C16306">
        <v>-0.46</v>
      </c>
      <c r="D16306">
        <v>-0.26</v>
      </c>
      <c r="E16306">
        <v>2.1000000000000001E-2</v>
      </c>
    </row>
    <row r="16307" spans="1:5">
      <c r="A16307">
        <v>19861125</v>
      </c>
      <c r="B16307">
        <v>0.26</v>
      </c>
      <c r="C16307">
        <v>-0.02</v>
      </c>
      <c r="D16307">
        <v>-0.46</v>
      </c>
      <c r="E16307">
        <v>2.1000000000000001E-2</v>
      </c>
    </row>
    <row r="16308" spans="1:5">
      <c r="A16308">
        <v>19861126</v>
      </c>
      <c r="B16308">
        <v>0.15</v>
      </c>
      <c r="C16308">
        <v>-0.16</v>
      </c>
      <c r="D16308">
        <v>-0.4</v>
      </c>
      <c r="E16308">
        <v>2.1000000000000001E-2</v>
      </c>
    </row>
    <row r="16309" spans="1:5">
      <c r="A16309">
        <v>19861128</v>
      </c>
      <c r="B16309">
        <v>0.19</v>
      </c>
      <c r="C16309">
        <v>0.28000000000000003</v>
      </c>
      <c r="D16309">
        <v>0.23</v>
      </c>
      <c r="E16309">
        <v>2.1000000000000001E-2</v>
      </c>
    </row>
    <row r="16310" spans="1:5">
      <c r="A16310">
        <v>19861201</v>
      </c>
      <c r="B16310">
        <v>-0.16</v>
      </c>
      <c r="C16310">
        <v>-0.5</v>
      </c>
      <c r="D16310">
        <v>-0.08</v>
      </c>
      <c r="E16310">
        <v>2.1999999999999999E-2</v>
      </c>
    </row>
    <row r="16311" spans="1:5">
      <c r="A16311">
        <v>19861202</v>
      </c>
      <c r="B16311">
        <v>1.71</v>
      </c>
      <c r="C16311">
        <v>-0.89</v>
      </c>
      <c r="D16311">
        <v>-0.37</v>
      </c>
      <c r="E16311">
        <v>2.1999999999999999E-2</v>
      </c>
    </row>
    <row r="16312" spans="1:5">
      <c r="A16312">
        <v>19861203</v>
      </c>
      <c r="B16312">
        <v>0.1</v>
      </c>
      <c r="C16312">
        <v>0.01</v>
      </c>
      <c r="D16312">
        <v>-0.34</v>
      </c>
      <c r="E16312">
        <v>2.1999999999999999E-2</v>
      </c>
    </row>
    <row r="16313" spans="1:5">
      <c r="A16313">
        <v>19861204</v>
      </c>
      <c r="B16313">
        <v>-0.18</v>
      </c>
      <c r="C16313">
        <v>0.3</v>
      </c>
      <c r="D16313">
        <v>-0.14000000000000001</v>
      </c>
      <c r="E16313">
        <v>2.1999999999999999E-2</v>
      </c>
    </row>
    <row r="16314" spans="1:5">
      <c r="A16314">
        <v>19861205</v>
      </c>
      <c r="B16314">
        <v>-0.68</v>
      </c>
      <c r="C16314">
        <v>0.4</v>
      </c>
      <c r="D16314">
        <v>0.09</v>
      </c>
      <c r="E16314">
        <v>2.1999999999999999E-2</v>
      </c>
    </row>
    <row r="16315" spans="1:5">
      <c r="A16315">
        <v>19861208</v>
      </c>
      <c r="B16315">
        <v>-0.11</v>
      </c>
      <c r="C16315">
        <v>-0.23</v>
      </c>
      <c r="D16315">
        <v>0.04</v>
      </c>
      <c r="E16315">
        <v>2.1999999999999999E-2</v>
      </c>
    </row>
    <row r="16316" spans="1:5">
      <c r="A16316">
        <v>19861209</v>
      </c>
      <c r="B16316">
        <v>-0.68</v>
      </c>
      <c r="C16316">
        <v>0.25</v>
      </c>
      <c r="D16316">
        <v>0.22</v>
      </c>
      <c r="E16316">
        <v>2.1999999999999999E-2</v>
      </c>
    </row>
    <row r="16317" spans="1:5">
      <c r="A16317">
        <v>19861210</v>
      </c>
      <c r="B16317">
        <v>0.51</v>
      </c>
      <c r="C16317">
        <v>-0.47</v>
      </c>
      <c r="D16317">
        <v>0.01</v>
      </c>
      <c r="E16317">
        <v>2.1999999999999999E-2</v>
      </c>
    </row>
    <row r="16318" spans="1:5">
      <c r="A16318">
        <v>19861211</v>
      </c>
      <c r="B16318">
        <v>-0.95</v>
      </c>
      <c r="C16318">
        <v>0.43</v>
      </c>
      <c r="D16318">
        <v>0.05</v>
      </c>
      <c r="E16318">
        <v>2.1999999999999999E-2</v>
      </c>
    </row>
    <row r="16319" spans="1:5">
      <c r="A16319">
        <v>19861212</v>
      </c>
      <c r="B16319">
        <v>-0.45</v>
      </c>
      <c r="C16319">
        <v>-0.04</v>
      </c>
      <c r="D16319">
        <v>0.63</v>
      </c>
      <c r="E16319">
        <v>2.1999999999999999E-2</v>
      </c>
    </row>
    <row r="16320" spans="1:5">
      <c r="A16320">
        <v>19861215</v>
      </c>
      <c r="B16320">
        <v>0.08</v>
      </c>
      <c r="C16320">
        <v>-0.69</v>
      </c>
      <c r="D16320">
        <v>0.42</v>
      </c>
      <c r="E16320">
        <v>2.1999999999999999E-2</v>
      </c>
    </row>
    <row r="16321" spans="1:5">
      <c r="A16321">
        <v>19861216</v>
      </c>
      <c r="B16321">
        <v>0.6</v>
      </c>
      <c r="C16321">
        <v>-0.43</v>
      </c>
      <c r="D16321">
        <v>-0.12</v>
      </c>
      <c r="E16321">
        <v>2.1999999999999999E-2</v>
      </c>
    </row>
    <row r="16322" spans="1:5">
      <c r="A16322">
        <v>19861217</v>
      </c>
      <c r="B16322">
        <v>-0.82</v>
      </c>
      <c r="C16322">
        <v>0.38</v>
      </c>
      <c r="D16322">
        <v>-0.04</v>
      </c>
      <c r="E16322">
        <v>2.1999999999999999E-2</v>
      </c>
    </row>
    <row r="16323" spans="1:5">
      <c r="A16323">
        <v>19861218</v>
      </c>
      <c r="B16323">
        <v>-0.36</v>
      </c>
      <c r="C16323">
        <v>0.11</v>
      </c>
      <c r="D16323">
        <v>0.02</v>
      </c>
      <c r="E16323">
        <v>2.1999999999999999E-2</v>
      </c>
    </row>
    <row r="16324" spans="1:5">
      <c r="A16324">
        <v>19861219</v>
      </c>
      <c r="B16324">
        <v>0.83</v>
      </c>
      <c r="C16324">
        <v>-0.12</v>
      </c>
      <c r="D16324">
        <v>-0.08</v>
      </c>
      <c r="E16324">
        <v>2.1999999999999999E-2</v>
      </c>
    </row>
    <row r="16325" spans="1:5">
      <c r="A16325">
        <v>19861222</v>
      </c>
      <c r="B16325">
        <v>-0.35</v>
      </c>
      <c r="C16325">
        <v>-0.19</v>
      </c>
      <c r="D16325">
        <v>0.41</v>
      </c>
      <c r="E16325">
        <v>2.1999999999999999E-2</v>
      </c>
    </row>
    <row r="16326" spans="1:5">
      <c r="A16326">
        <v>19861223</v>
      </c>
      <c r="B16326">
        <v>-0.99</v>
      </c>
      <c r="C16326">
        <v>7.0000000000000007E-2</v>
      </c>
      <c r="D16326">
        <v>0.01</v>
      </c>
      <c r="E16326">
        <v>2.1999999999999999E-2</v>
      </c>
    </row>
    <row r="16327" spans="1:5">
      <c r="A16327">
        <v>19861224</v>
      </c>
      <c r="B16327">
        <v>0.32</v>
      </c>
      <c r="C16327">
        <v>0.18</v>
      </c>
      <c r="D16327">
        <v>-0.05</v>
      </c>
      <c r="E16327">
        <v>2.1999999999999999E-2</v>
      </c>
    </row>
    <row r="16328" spans="1:5">
      <c r="A16328">
        <v>19861226</v>
      </c>
      <c r="B16328">
        <v>0.11</v>
      </c>
      <c r="C16328">
        <v>0.09</v>
      </c>
      <c r="D16328">
        <v>-0.15</v>
      </c>
      <c r="E16328">
        <v>2.1999999999999999E-2</v>
      </c>
    </row>
    <row r="16329" spans="1:5">
      <c r="A16329">
        <v>19861229</v>
      </c>
      <c r="B16329">
        <v>-0.9</v>
      </c>
      <c r="C16329">
        <v>0.14000000000000001</v>
      </c>
      <c r="D16329">
        <v>0.1</v>
      </c>
      <c r="E16329">
        <v>2.1999999999999999E-2</v>
      </c>
    </row>
    <row r="16330" spans="1:5">
      <c r="A16330">
        <v>19861230</v>
      </c>
      <c r="B16330">
        <v>-0.54</v>
      </c>
      <c r="C16330">
        <v>0.25</v>
      </c>
      <c r="D16330">
        <v>-0.13</v>
      </c>
      <c r="E16330">
        <v>2.1999999999999999E-2</v>
      </c>
    </row>
    <row r="16331" spans="1:5">
      <c r="A16331">
        <v>19861231</v>
      </c>
      <c r="B16331">
        <v>-0.37</v>
      </c>
      <c r="C16331">
        <v>1.04</v>
      </c>
      <c r="D16331">
        <v>-0.18</v>
      </c>
      <c r="E16331">
        <v>2.1999999999999999E-2</v>
      </c>
    </row>
    <row r="16332" spans="1:5">
      <c r="A16332">
        <v>19870102</v>
      </c>
      <c r="B16332">
        <v>1.79</v>
      </c>
      <c r="C16332">
        <v>-0.27</v>
      </c>
      <c r="D16332">
        <v>-0.01</v>
      </c>
      <c r="E16332">
        <v>0.02</v>
      </c>
    </row>
    <row r="16333" spans="1:5">
      <c r="A16333">
        <v>19870105</v>
      </c>
      <c r="B16333">
        <v>2.4500000000000002</v>
      </c>
      <c r="C16333">
        <v>-0.11</v>
      </c>
      <c r="D16333">
        <v>-0.33</v>
      </c>
      <c r="E16333">
        <v>0.02</v>
      </c>
    </row>
    <row r="16334" spans="1:5">
      <c r="A16334">
        <v>19870106</v>
      </c>
      <c r="B16334">
        <v>0.43</v>
      </c>
      <c r="C16334">
        <v>0.38</v>
      </c>
      <c r="D16334">
        <v>-0.61</v>
      </c>
      <c r="E16334">
        <v>0.02</v>
      </c>
    </row>
    <row r="16335" spans="1:5">
      <c r="A16335">
        <v>19870107</v>
      </c>
      <c r="B16335">
        <v>1.1299999999999999</v>
      </c>
      <c r="C16335">
        <v>0.2</v>
      </c>
      <c r="D16335">
        <v>-0.62</v>
      </c>
      <c r="E16335">
        <v>0.02</v>
      </c>
    </row>
    <row r="16336" spans="1:5">
      <c r="A16336">
        <v>19870108</v>
      </c>
      <c r="B16336">
        <v>0.82</v>
      </c>
      <c r="C16336">
        <v>0.27</v>
      </c>
      <c r="D16336">
        <v>-0.33</v>
      </c>
      <c r="E16336">
        <v>0.02</v>
      </c>
    </row>
    <row r="16337" spans="1:5">
      <c r="A16337">
        <v>19870109</v>
      </c>
      <c r="B16337">
        <v>0.57999999999999996</v>
      </c>
      <c r="C16337">
        <v>0.23</v>
      </c>
      <c r="D16337">
        <v>0.17</v>
      </c>
      <c r="E16337">
        <v>0.02</v>
      </c>
    </row>
    <row r="16338" spans="1:5">
      <c r="A16338">
        <v>19870112</v>
      </c>
      <c r="B16338">
        <v>0.7</v>
      </c>
      <c r="C16338">
        <v>0.44</v>
      </c>
      <c r="D16338">
        <v>0.24</v>
      </c>
      <c r="E16338">
        <v>0.02</v>
      </c>
    </row>
    <row r="16339" spans="1:5">
      <c r="A16339">
        <v>19870113</v>
      </c>
      <c r="B16339">
        <v>-0.09</v>
      </c>
      <c r="C16339">
        <v>0.28999999999999998</v>
      </c>
      <c r="D16339">
        <v>0.12</v>
      </c>
      <c r="E16339">
        <v>0.02</v>
      </c>
    </row>
    <row r="16340" spans="1:5">
      <c r="A16340">
        <v>19870114</v>
      </c>
      <c r="B16340">
        <v>0.94</v>
      </c>
      <c r="C16340">
        <v>-0.13</v>
      </c>
      <c r="D16340">
        <v>-0.47</v>
      </c>
      <c r="E16340">
        <v>0.02</v>
      </c>
    </row>
    <row r="16341" spans="1:5">
      <c r="A16341">
        <v>19870115</v>
      </c>
      <c r="B16341">
        <v>0.89</v>
      </c>
      <c r="C16341">
        <v>-0.03</v>
      </c>
      <c r="D16341">
        <v>-0.52</v>
      </c>
      <c r="E16341">
        <v>0.02</v>
      </c>
    </row>
    <row r="16342" spans="1:5">
      <c r="A16342">
        <v>19870116</v>
      </c>
      <c r="B16342">
        <v>-0.02</v>
      </c>
      <c r="C16342">
        <v>-0.82</v>
      </c>
      <c r="D16342">
        <v>0.08</v>
      </c>
      <c r="E16342">
        <v>0.02</v>
      </c>
    </row>
    <row r="16343" spans="1:5">
      <c r="A16343">
        <v>19870119</v>
      </c>
      <c r="B16343">
        <v>0.98</v>
      </c>
      <c r="C16343">
        <v>-0.51</v>
      </c>
      <c r="D16343">
        <v>-0.8</v>
      </c>
      <c r="E16343">
        <v>0.02</v>
      </c>
    </row>
    <row r="16344" spans="1:5">
      <c r="A16344">
        <v>19870120</v>
      </c>
      <c r="B16344">
        <v>-0.09</v>
      </c>
      <c r="C16344">
        <v>-7.0000000000000007E-2</v>
      </c>
      <c r="D16344">
        <v>0.42</v>
      </c>
      <c r="E16344">
        <v>0.02</v>
      </c>
    </row>
    <row r="16345" spans="1:5">
      <c r="A16345">
        <v>19870121</v>
      </c>
      <c r="B16345">
        <v>-0.51</v>
      </c>
      <c r="C16345">
        <v>-0.31</v>
      </c>
      <c r="D16345">
        <v>0.01</v>
      </c>
      <c r="E16345">
        <v>0.02</v>
      </c>
    </row>
    <row r="16346" spans="1:5">
      <c r="A16346">
        <v>19870122</v>
      </c>
      <c r="B16346">
        <v>1.85</v>
      </c>
      <c r="C16346">
        <v>-1.26</v>
      </c>
      <c r="D16346">
        <v>-0.69</v>
      </c>
      <c r="E16346">
        <v>0.02</v>
      </c>
    </row>
    <row r="16347" spans="1:5">
      <c r="A16347">
        <v>19870123</v>
      </c>
      <c r="B16347">
        <v>-1.1399999999999999</v>
      </c>
      <c r="C16347">
        <v>0.65</v>
      </c>
      <c r="D16347">
        <v>0.21</v>
      </c>
      <c r="E16347">
        <v>0.02</v>
      </c>
    </row>
    <row r="16348" spans="1:5">
      <c r="A16348">
        <v>19870126</v>
      </c>
      <c r="B16348">
        <v>-0.38</v>
      </c>
      <c r="C16348">
        <v>-0.39</v>
      </c>
      <c r="D16348">
        <v>0.38</v>
      </c>
      <c r="E16348">
        <v>0.02</v>
      </c>
    </row>
    <row r="16349" spans="1:5">
      <c r="A16349">
        <v>19870127</v>
      </c>
      <c r="B16349">
        <v>1.3</v>
      </c>
      <c r="C16349">
        <v>-0.63</v>
      </c>
      <c r="D16349">
        <v>-0.6</v>
      </c>
      <c r="E16349">
        <v>0.02</v>
      </c>
    </row>
    <row r="16350" spans="1:5">
      <c r="A16350">
        <v>19870128</v>
      </c>
      <c r="B16350">
        <v>0.56000000000000005</v>
      </c>
      <c r="C16350">
        <v>-0.22</v>
      </c>
      <c r="D16350">
        <v>-0.22</v>
      </c>
      <c r="E16350">
        <v>0.02</v>
      </c>
    </row>
    <row r="16351" spans="1:5">
      <c r="A16351">
        <v>19870129</v>
      </c>
      <c r="B16351">
        <v>-0.36</v>
      </c>
      <c r="C16351">
        <v>0.37</v>
      </c>
      <c r="D16351">
        <v>0.36</v>
      </c>
      <c r="E16351">
        <v>0.02</v>
      </c>
    </row>
    <row r="16352" spans="1:5">
      <c r="A16352">
        <v>19870130</v>
      </c>
      <c r="B16352">
        <v>-0.02</v>
      </c>
      <c r="C16352">
        <v>0.19</v>
      </c>
      <c r="D16352">
        <v>0.28999999999999998</v>
      </c>
      <c r="E16352">
        <v>0.02</v>
      </c>
    </row>
    <row r="16353" spans="1:5">
      <c r="A16353">
        <v>19870202</v>
      </c>
      <c r="B16353">
        <v>0.97</v>
      </c>
      <c r="C16353">
        <v>0.25</v>
      </c>
      <c r="D16353">
        <v>-0.37</v>
      </c>
      <c r="E16353">
        <v>2.3E-2</v>
      </c>
    </row>
    <row r="16354" spans="1:5">
      <c r="A16354">
        <v>19870203</v>
      </c>
      <c r="B16354">
        <v>-0.03</v>
      </c>
      <c r="C16354">
        <v>0.7</v>
      </c>
      <c r="D16354">
        <v>-0.32</v>
      </c>
      <c r="E16354">
        <v>2.3E-2</v>
      </c>
    </row>
    <row r="16355" spans="1:5">
      <c r="A16355">
        <v>19870204</v>
      </c>
      <c r="B16355">
        <v>1.22</v>
      </c>
      <c r="C16355">
        <v>0.03</v>
      </c>
      <c r="D16355">
        <v>-0.04</v>
      </c>
      <c r="E16355">
        <v>2.3E-2</v>
      </c>
    </row>
    <row r="16356" spans="1:5">
      <c r="A16356">
        <v>19870205</v>
      </c>
      <c r="B16356">
        <v>0.68</v>
      </c>
      <c r="C16356">
        <v>0.14000000000000001</v>
      </c>
      <c r="D16356">
        <v>-0.16</v>
      </c>
      <c r="E16356">
        <v>2.3E-2</v>
      </c>
    </row>
    <row r="16357" spans="1:5">
      <c r="A16357">
        <v>19870206</v>
      </c>
      <c r="B16357">
        <v>-0.21</v>
      </c>
      <c r="C16357">
        <v>0.64</v>
      </c>
      <c r="D16357">
        <v>-0.09</v>
      </c>
      <c r="E16357">
        <v>2.3E-2</v>
      </c>
    </row>
    <row r="16358" spans="1:5">
      <c r="A16358">
        <v>19870209</v>
      </c>
      <c r="B16358">
        <v>-0.62</v>
      </c>
      <c r="C16358">
        <v>0.35</v>
      </c>
      <c r="D16358">
        <v>-0.13</v>
      </c>
      <c r="E16358">
        <v>2.3E-2</v>
      </c>
    </row>
    <row r="16359" spans="1:5">
      <c r="A16359">
        <v>19870210</v>
      </c>
      <c r="B16359">
        <v>-0.99</v>
      </c>
      <c r="C16359">
        <v>0.63</v>
      </c>
      <c r="D16359">
        <v>-0.01</v>
      </c>
      <c r="E16359">
        <v>2.3E-2</v>
      </c>
    </row>
    <row r="16360" spans="1:5">
      <c r="A16360">
        <v>19870211</v>
      </c>
      <c r="B16360">
        <v>0.86</v>
      </c>
      <c r="C16360">
        <v>0.17</v>
      </c>
      <c r="D16360">
        <v>-0.91</v>
      </c>
      <c r="E16360">
        <v>2.3E-2</v>
      </c>
    </row>
    <row r="16361" spans="1:5">
      <c r="A16361">
        <v>19870212</v>
      </c>
      <c r="B16361">
        <v>-0.46</v>
      </c>
      <c r="C16361">
        <v>0.83</v>
      </c>
      <c r="D16361">
        <v>-0.47</v>
      </c>
      <c r="E16361">
        <v>2.3E-2</v>
      </c>
    </row>
    <row r="16362" spans="1:5">
      <c r="A16362">
        <v>19870213</v>
      </c>
      <c r="B16362">
        <v>1.25</v>
      </c>
      <c r="C16362">
        <v>-0.63</v>
      </c>
      <c r="D16362">
        <v>-0.83</v>
      </c>
      <c r="E16362">
        <v>2.3E-2</v>
      </c>
    </row>
    <row r="16363" spans="1:5">
      <c r="A16363">
        <v>19870217</v>
      </c>
      <c r="B16363">
        <v>1.68</v>
      </c>
      <c r="C16363">
        <v>-0.72</v>
      </c>
      <c r="D16363">
        <v>-1.1000000000000001</v>
      </c>
      <c r="E16363">
        <v>2.3E-2</v>
      </c>
    </row>
    <row r="16364" spans="1:5">
      <c r="A16364">
        <v>19870218</v>
      </c>
      <c r="B16364">
        <v>-0.02</v>
      </c>
      <c r="C16364">
        <v>-0.28000000000000003</v>
      </c>
      <c r="D16364">
        <v>0.22</v>
      </c>
      <c r="E16364">
        <v>2.3E-2</v>
      </c>
    </row>
    <row r="16365" spans="1:5">
      <c r="A16365">
        <v>19870219</v>
      </c>
      <c r="B16365">
        <v>0.12</v>
      </c>
      <c r="C16365">
        <v>-0.15</v>
      </c>
      <c r="D16365">
        <v>0.27</v>
      </c>
      <c r="E16365">
        <v>2.3E-2</v>
      </c>
    </row>
    <row r="16366" spans="1:5">
      <c r="A16366">
        <v>19870220</v>
      </c>
      <c r="B16366">
        <v>-0.02</v>
      </c>
      <c r="C16366">
        <v>0.05</v>
      </c>
      <c r="D16366">
        <v>0.19</v>
      </c>
      <c r="E16366">
        <v>2.3E-2</v>
      </c>
    </row>
    <row r="16367" spans="1:5">
      <c r="A16367">
        <v>19870223</v>
      </c>
      <c r="B16367">
        <v>-0.86</v>
      </c>
      <c r="C16367">
        <v>0.32</v>
      </c>
      <c r="D16367">
        <v>-0.11</v>
      </c>
      <c r="E16367">
        <v>2.3E-2</v>
      </c>
    </row>
    <row r="16368" spans="1:5">
      <c r="A16368">
        <v>19870224</v>
      </c>
      <c r="B16368">
        <v>0.2</v>
      </c>
      <c r="C16368">
        <v>0.23</v>
      </c>
      <c r="D16368">
        <v>-0.51</v>
      </c>
      <c r="E16368">
        <v>2.3E-2</v>
      </c>
    </row>
    <row r="16369" spans="1:5">
      <c r="A16369">
        <v>19870225</v>
      </c>
      <c r="B16369">
        <v>0.44</v>
      </c>
      <c r="C16369">
        <v>0.14000000000000001</v>
      </c>
      <c r="D16369">
        <v>-0.89</v>
      </c>
      <c r="E16369">
        <v>2.3E-2</v>
      </c>
    </row>
    <row r="16370" spans="1:5">
      <c r="A16370">
        <v>19870226</v>
      </c>
      <c r="B16370">
        <v>-0.22</v>
      </c>
      <c r="C16370">
        <v>0.5</v>
      </c>
      <c r="D16370">
        <v>-0.38</v>
      </c>
      <c r="E16370">
        <v>2.3E-2</v>
      </c>
    </row>
    <row r="16371" spans="1:5">
      <c r="A16371">
        <v>19870227</v>
      </c>
      <c r="B16371">
        <v>0.37</v>
      </c>
      <c r="C16371">
        <v>0.1</v>
      </c>
      <c r="D16371">
        <v>-0.12</v>
      </c>
      <c r="E16371">
        <v>2.3E-2</v>
      </c>
    </row>
    <row r="16372" spans="1:5">
      <c r="A16372">
        <v>19870302</v>
      </c>
      <c r="B16372">
        <v>-0.22</v>
      </c>
      <c r="C16372">
        <v>0.27</v>
      </c>
      <c r="D16372">
        <v>0.28999999999999998</v>
      </c>
      <c r="E16372">
        <v>2.1000000000000001E-2</v>
      </c>
    </row>
    <row r="16373" spans="1:5">
      <c r="A16373">
        <v>19870303</v>
      </c>
      <c r="B16373">
        <v>0.21</v>
      </c>
      <c r="C16373">
        <v>-0.28999999999999998</v>
      </c>
      <c r="D16373">
        <v>0.3</v>
      </c>
      <c r="E16373">
        <v>2.1000000000000001E-2</v>
      </c>
    </row>
    <row r="16374" spans="1:5">
      <c r="A16374">
        <v>19870304</v>
      </c>
      <c r="B16374">
        <v>1.25</v>
      </c>
      <c r="C16374">
        <v>-0.64</v>
      </c>
      <c r="D16374">
        <v>-0.21</v>
      </c>
      <c r="E16374">
        <v>2.1000000000000001E-2</v>
      </c>
    </row>
    <row r="16375" spans="1:5">
      <c r="A16375">
        <v>19870305</v>
      </c>
      <c r="B16375">
        <v>0.59</v>
      </c>
      <c r="C16375">
        <v>-0.17</v>
      </c>
      <c r="D16375">
        <v>-0.38</v>
      </c>
      <c r="E16375">
        <v>2.1000000000000001E-2</v>
      </c>
    </row>
    <row r="16376" spans="1:5">
      <c r="A16376">
        <v>19870306</v>
      </c>
      <c r="B16376">
        <v>-0.02</v>
      </c>
      <c r="C16376">
        <v>0.18</v>
      </c>
      <c r="D16376">
        <v>0.32</v>
      </c>
      <c r="E16376">
        <v>2.1000000000000001E-2</v>
      </c>
    </row>
    <row r="16377" spans="1:5">
      <c r="A16377">
        <v>19870309</v>
      </c>
      <c r="B16377">
        <v>-0.67</v>
      </c>
      <c r="C16377">
        <v>0.31</v>
      </c>
      <c r="D16377">
        <v>0.19</v>
      </c>
      <c r="E16377">
        <v>2.1000000000000001E-2</v>
      </c>
    </row>
    <row r="16378" spans="1:5">
      <c r="A16378">
        <v>19870310</v>
      </c>
      <c r="B16378">
        <v>0.79</v>
      </c>
      <c r="C16378">
        <v>-0.32</v>
      </c>
      <c r="D16378">
        <v>-0.5</v>
      </c>
      <c r="E16378">
        <v>2.1000000000000001E-2</v>
      </c>
    </row>
    <row r="16379" spans="1:5">
      <c r="A16379">
        <v>19870311</v>
      </c>
      <c r="B16379">
        <v>-0.08</v>
      </c>
      <c r="C16379">
        <v>0.56000000000000005</v>
      </c>
      <c r="D16379">
        <v>-0.16</v>
      </c>
      <c r="E16379">
        <v>2.1000000000000001E-2</v>
      </c>
    </row>
    <row r="16380" spans="1:5">
      <c r="A16380">
        <v>19870312</v>
      </c>
      <c r="B16380">
        <v>0.28999999999999998</v>
      </c>
      <c r="C16380">
        <v>0.19</v>
      </c>
      <c r="D16380">
        <v>0</v>
      </c>
      <c r="E16380">
        <v>2.1000000000000001E-2</v>
      </c>
    </row>
    <row r="16381" spans="1:5">
      <c r="A16381">
        <v>19870313</v>
      </c>
      <c r="B16381">
        <v>-0.38</v>
      </c>
      <c r="C16381">
        <v>0.37</v>
      </c>
      <c r="D16381">
        <v>0.38</v>
      </c>
      <c r="E16381">
        <v>2.1000000000000001E-2</v>
      </c>
    </row>
    <row r="16382" spans="1:5">
      <c r="A16382">
        <v>19870316</v>
      </c>
      <c r="B16382">
        <v>-0.6</v>
      </c>
      <c r="C16382">
        <v>0.15</v>
      </c>
      <c r="D16382">
        <v>0.18</v>
      </c>
      <c r="E16382">
        <v>2.1000000000000001E-2</v>
      </c>
    </row>
    <row r="16383" spans="1:5">
      <c r="A16383">
        <v>19870317</v>
      </c>
      <c r="B16383">
        <v>1.17</v>
      </c>
      <c r="C16383">
        <v>-0.65</v>
      </c>
      <c r="D16383">
        <v>-0.28000000000000003</v>
      </c>
      <c r="E16383">
        <v>2.1000000000000001E-2</v>
      </c>
    </row>
    <row r="16384" spans="1:5">
      <c r="A16384">
        <v>19870318</v>
      </c>
      <c r="B16384">
        <v>0.06</v>
      </c>
      <c r="C16384">
        <v>0.03</v>
      </c>
      <c r="D16384">
        <v>0.36</v>
      </c>
      <c r="E16384">
        <v>2.1000000000000001E-2</v>
      </c>
    </row>
    <row r="16385" spans="1:5">
      <c r="A16385">
        <v>19870319</v>
      </c>
      <c r="B16385">
        <v>0.43</v>
      </c>
      <c r="C16385">
        <v>-0.1</v>
      </c>
      <c r="D16385">
        <v>-0.2</v>
      </c>
      <c r="E16385">
        <v>2.1000000000000001E-2</v>
      </c>
    </row>
    <row r="16386" spans="1:5">
      <c r="A16386">
        <v>19870320</v>
      </c>
      <c r="B16386">
        <v>1.06</v>
      </c>
      <c r="C16386">
        <v>-0.39</v>
      </c>
      <c r="D16386">
        <v>-0.11</v>
      </c>
      <c r="E16386">
        <v>2.1000000000000001E-2</v>
      </c>
    </row>
    <row r="16387" spans="1:5">
      <c r="A16387">
        <v>19870323</v>
      </c>
      <c r="B16387">
        <v>0.65</v>
      </c>
      <c r="C16387">
        <v>-1</v>
      </c>
      <c r="D16387">
        <v>0.01</v>
      </c>
      <c r="E16387">
        <v>2.1000000000000001E-2</v>
      </c>
    </row>
    <row r="16388" spans="1:5">
      <c r="A16388">
        <v>19870324</v>
      </c>
      <c r="B16388">
        <v>0.11</v>
      </c>
      <c r="C16388">
        <v>-0.19</v>
      </c>
      <c r="D16388">
        <v>0.17</v>
      </c>
      <c r="E16388">
        <v>2.1000000000000001E-2</v>
      </c>
    </row>
    <row r="16389" spans="1:5">
      <c r="A16389">
        <v>19870325</v>
      </c>
      <c r="B16389">
        <v>-0.25</v>
      </c>
      <c r="C16389">
        <v>0.27</v>
      </c>
      <c r="D16389">
        <v>0.13</v>
      </c>
      <c r="E16389">
        <v>2.1000000000000001E-2</v>
      </c>
    </row>
    <row r="16390" spans="1:5">
      <c r="A16390">
        <v>19870326</v>
      </c>
      <c r="B16390">
        <v>0.17</v>
      </c>
      <c r="C16390">
        <v>0.17</v>
      </c>
      <c r="D16390">
        <v>0.28999999999999998</v>
      </c>
      <c r="E16390">
        <v>2.1000000000000001E-2</v>
      </c>
    </row>
    <row r="16391" spans="1:5">
      <c r="A16391">
        <v>19870327</v>
      </c>
      <c r="B16391">
        <v>-1.32</v>
      </c>
      <c r="C16391">
        <v>1.1599999999999999</v>
      </c>
      <c r="D16391">
        <v>0.28000000000000003</v>
      </c>
      <c r="E16391">
        <v>2.1000000000000001E-2</v>
      </c>
    </row>
    <row r="16392" spans="1:5">
      <c r="A16392">
        <v>19870330</v>
      </c>
      <c r="B16392">
        <v>-2.27</v>
      </c>
      <c r="C16392">
        <v>0.4</v>
      </c>
      <c r="D16392">
        <v>0.73</v>
      </c>
      <c r="E16392">
        <v>2.1000000000000001E-2</v>
      </c>
    </row>
    <row r="16393" spans="1:5">
      <c r="A16393">
        <v>19870331</v>
      </c>
      <c r="B16393">
        <v>0.69</v>
      </c>
      <c r="C16393">
        <v>0.01</v>
      </c>
      <c r="D16393">
        <v>-0.21</v>
      </c>
      <c r="E16393">
        <v>2.1000000000000001E-2</v>
      </c>
    </row>
    <row r="16394" spans="1:5">
      <c r="A16394">
        <v>19870401</v>
      </c>
      <c r="B16394">
        <v>0.08</v>
      </c>
      <c r="C16394">
        <v>-0.66</v>
      </c>
      <c r="D16394">
        <v>-0.09</v>
      </c>
      <c r="E16394">
        <v>2.1000000000000001E-2</v>
      </c>
    </row>
    <row r="16395" spans="1:5">
      <c r="A16395">
        <v>19870402</v>
      </c>
      <c r="B16395">
        <v>0.4</v>
      </c>
      <c r="C16395">
        <v>0.28999999999999998</v>
      </c>
      <c r="D16395">
        <v>-0.15</v>
      </c>
      <c r="E16395">
        <v>2.1000000000000001E-2</v>
      </c>
    </row>
    <row r="16396" spans="1:5">
      <c r="A16396">
        <v>19870403</v>
      </c>
      <c r="B16396">
        <v>1.92</v>
      </c>
      <c r="C16396">
        <v>-0.83</v>
      </c>
      <c r="D16396">
        <v>-0.69</v>
      </c>
      <c r="E16396">
        <v>2.1000000000000001E-2</v>
      </c>
    </row>
    <row r="16397" spans="1:5">
      <c r="A16397">
        <v>19870406</v>
      </c>
      <c r="B16397">
        <v>0.4</v>
      </c>
      <c r="C16397">
        <v>-0.23</v>
      </c>
      <c r="D16397">
        <v>-0.15</v>
      </c>
      <c r="E16397">
        <v>2.1000000000000001E-2</v>
      </c>
    </row>
    <row r="16398" spans="1:5">
      <c r="A16398">
        <v>19870407</v>
      </c>
      <c r="B16398">
        <v>-1.41</v>
      </c>
      <c r="C16398">
        <v>0.98</v>
      </c>
      <c r="D16398">
        <v>0.42</v>
      </c>
      <c r="E16398">
        <v>2.1000000000000001E-2</v>
      </c>
    </row>
    <row r="16399" spans="1:5">
      <c r="A16399">
        <v>19870408</v>
      </c>
      <c r="B16399">
        <v>7.0000000000000007E-2</v>
      </c>
      <c r="C16399">
        <v>-0.02</v>
      </c>
      <c r="D16399">
        <v>-0.21</v>
      </c>
      <c r="E16399">
        <v>2.1000000000000001E-2</v>
      </c>
    </row>
    <row r="16400" spans="1:5">
      <c r="A16400">
        <v>19870409</v>
      </c>
      <c r="B16400">
        <v>-1.33</v>
      </c>
      <c r="C16400">
        <v>0.68</v>
      </c>
      <c r="D16400">
        <v>-0.24</v>
      </c>
      <c r="E16400">
        <v>2.1000000000000001E-2</v>
      </c>
    </row>
    <row r="16401" spans="1:5">
      <c r="A16401">
        <v>19870410</v>
      </c>
      <c r="B16401">
        <v>-0.27</v>
      </c>
      <c r="C16401">
        <v>-0.03</v>
      </c>
      <c r="D16401">
        <v>-0.16</v>
      </c>
      <c r="E16401">
        <v>2.1000000000000001E-2</v>
      </c>
    </row>
    <row r="16402" spans="1:5">
      <c r="A16402">
        <v>19870413</v>
      </c>
      <c r="B16402">
        <v>-2.06</v>
      </c>
      <c r="C16402">
        <v>0.86</v>
      </c>
      <c r="D16402">
        <v>0.13</v>
      </c>
      <c r="E16402">
        <v>2.1000000000000001E-2</v>
      </c>
    </row>
    <row r="16403" spans="1:5">
      <c r="A16403">
        <v>19870414</v>
      </c>
      <c r="B16403">
        <v>-2.48</v>
      </c>
      <c r="C16403">
        <v>-0.32</v>
      </c>
      <c r="D16403">
        <v>-0.12</v>
      </c>
      <c r="E16403">
        <v>2.1000000000000001E-2</v>
      </c>
    </row>
    <row r="16404" spans="1:5">
      <c r="A16404">
        <v>19870415</v>
      </c>
      <c r="B16404">
        <v>1.59</v>
      </c>
      <c r="C16404">
        <v>-1.08</v>
      </c>
      <c r="D16404">
        <v>0.04</v>
      </c>
      <c r="E16404">
        <v>2.1000000000000001E-2</v>
      </c>
    </row>
    <row r="16405" spans="1:5">
      <c r="A16405">
        <v>19870416</v>
      </c>
      <c r="B16405">
        <v>0.94</v>
      </c>
      <c r="C16405">
        <v>-0.25</v>
      </c>
      <c r="D16405">
        <v>0.48</v>
      </c>
      <c r="E16405">
        <v>2.1000000000000001E-2</v>
      </c>
    </row>
    <row r="16406" spans="1:5">
      <c r="A16406">
        <v>19870420</v>
      </c>
      <c r="B16406">
        <v>-0.31</v>
      </c>
      <c r="C16406">
        <v>-0.06</v>
      </c>
      <c r="D16406">
        <v>0.16</v>
      </c>
      <c r="E16406">
        <v>2.1000000000000001E-2</v>
      </c>
    </row>
    <row r="16407" spans="1:5">
      <c r="A16407">
        <v>19870421</v>
      </c>
      <c r="B16407">
        <v>1.75</v>
      </c>
      <c r="C16407">
        <v>-1.96</v>
      </c>
      <c r="D16407">
        <v>-0.37</v>
      </c>
      <c r="E16407">
        <v>2.1000000000000001E-2</v>
      </c>
    </row>
    <row r="16408" spans="1:5">
      <c r="A16408">
        <v>19870422</v>
      </c>
      <c r="B16408">
        <v>-1.43</v>
      </c>
      <c r="C16408">
        <v>1.57</v>
      </c>
      <c r="D16408">
        <v>-0.15</v>
      </c>
      <c r="E16408">
        <v>2.1000000000000001E-2</v>
      </c>
    </row>
    <row r="16409" spans="1:5">
      <c r="A16409">
        <v>19870423</v>
      </c>
      <c r="B16409">
        <v>-0.21</v>
      </c>
      <c r="C16409">
        <v>-0.06</v>
      </c>
      <c r="D16409">
        <v>0.19</v>
      </c>
      <c r="E16409">
        <v>2.1000000000000001E-2</v>
      </c>
    </row>
    <row r="16410" spans="1:5">
      <c r="A16410">
        <v>19870424</v>
      </c>
      <c r="B16410">
        <v>-1.63</v>
      </c>
      <c r="C16410">
        <v>0.76</v>
      </c>
      <c r="D16410">
        <v>0.28000000000000003</v>
      </c>
      <c r="E16410">
        <v>2.1000000000000001E-2</v>
      </c>
    </row>
    <row r="16411" spans="1:5">
      <c r="A16411">
        <v>19870427</v>
      </c>
      <c r="B16411">
        <v>-0.2</v>
      </c>
      <c r="C16411">
        <v>-0.88</v>
      </c>
      <c r="D16411">
        <v>0.23</v>
      </c>
      <c r="E16411">
        <v>2.1000000000000001E-2</v>
      </c>
    </row>
    <row r="16412" spans="1:5">
      <c r="A16412">
        <v>19870428</v>
      </c>
      <c r="B16412">
        <v>0.45</v>
      </c>
      <c r="C16412">
        <v>0.09</v>
      </c>
      <c r="D16412">
        <v>-0.08</v>
      </c>
      <c r="E16412">
        <v>2.1000000000000001E-2</v>
      </c>
    </row>
    <row r="16413" spans="1:5">
      <c r="A16413">
        <v>19870429</v>
      </c>
      <c r="B16413">
        <v>0.66</v>
      </c>
      <c r="C16413">
        <v>-0.25</v>
      </c>
      <c r="D16413">
        <v>0.04</v>
      </c>
      <c r="E16413">
        <v>2.1000000000000001E-2</v>
      </c>
    </row>
    <row r="16414" spans="1:5">
      <c r="A16414">
        <v>19870430</v>
      </c>
      <c r="B16414">
        <v>1.1200000000000001</v>
      </c>
      <c r="C16414">
        <v>-0.43</v>
      </c>
      <c r="D16414">
        <v>0.08</v>
      </c>
      <c r="E16414">
        <v>2.1000000000000001E-2</v>
      </c>
    </row>
    <row r="16415" spans="1:5">
      <c r="A16415">
        <v>19870501</v>
      </c>
      <c r="B16415">
        <v>-0.13</v>
      </c>
      <c r="C16415">
        <v>0.05</v>
      </c>
      <c r="D16415">
        <v>0.21</v>
      </c>
      <c r="E16415">
        <v>1.9E-2</v>
      </c>
    </row>
    <row r="16416" spans="1:5">
      <c r="A16416">
        <v>19870504</v>
      </c>
      <c r="B16416">
        <v>0.32</v>
      </c>
      <c r="C16416">
        <v>-0.41</v>
      </c>
      <c r="D16416">
        <v>-0.05</v>
      </c>
      <c r="E16416">
        <v>1.9E-2</v>
      </c>
    </row>
    <row r="16417" spans="1:5">
      <c r="A16417">
        <v>19870505</v>
      </c>
      <c r="B16417">
        <v>1.77</v>
      </c>
      <c r="C16417">
        <v>-0.87</v>
      </c>
      <c r="D16417">
        <v>-0.37</v>
      </c>
      <c r="E16417">
        <v>1.9E-2</v>
      </c>
    </row>
    <row r="16418" spans="1:5">
      <c r="A16418">
        <v>19870506</v>
      </c>
      <c r="B16418">
        <v>0.03</v>
      </c>
      <c r="C16418">
        <v>-0.03</v>
      </c>
      <c r="D16418">
        <v>0.65</v>
      </c>
      <c r="E16418">
        <v>1.9E-2</v>
      </c>
    </row>
    <row r="16419" spans="1:5">
      <c r="A16419">
        <v>19870507</v>
      </c>
      <c r="B16419">
        <v>-0.16</v>
      </c>
      <c r="C16419">
        <v>0.42</v>
      </c>
      <c r="D16419">
        <v>0.51</v>
      </c>
      <c r="E16419">
        <v>1.9E-2</v>
      </c>
    </row>
    <row r="16420" spans="1:5">
      <c r="A16420">
        <v>19870508</v>
      </c>
      <c r="B16420">
        <v>-0.32</v>
      </c>
      <c r="C16420">
        <v>0.51</v>
      </c>
      <c r="D16420">
        <v>0.13</v>
      </c>
      <c r="E16420">
        <v>1.9E-2</v>
      </c>
    </row>
    <row r="16421" spans="1:5">
      <c r="A16421">
        <v>19870511</v>
      </c>
      <c r="B16421">
        <v>-0.45</v>
      </c>
      <c r="C16421">
        <v>0.65</v>
      </c>
      <c r="D16421">
        <v>0.41</v>
      </c>
      <c r="E16421">
        <v>1.9E-2</v>
      </c>
    </row>
    <row r="16422" spans="1:5">
      <c r="A16422">
        <v>19870512</v>
      </c>
      <c r="B16422">
        <v>0.25</v>
      </c>
      <c r="C16422">
        <v>-0.56999999999999995</v>
      </c>
      <c r="D16422">
        <v>-0.25</v>
      </c>
      <c r="E16422">
        <v>1.9E-2</v>
      </c>
    </row>
    <row r="16423" spans="1:5">
      <c r="A16423">
        <v>19870513</v>
      </c>
      <c r="B16423">
        <v>0.21</v>
      </c>
      <c r="C16423">
        <v>0</v>
      </c>
      <c r="D16423">
        <v>-0.52</v>
      </c>
      <c r="E16423">
        <v>1.9E-2</v>
      </c>
    </row>
    <row r="16424" spans="1:5">
      <c r="A16424">
        <v>19870514</v>
      </c>
      <c r="B16424">
        <v>0.04</v>
      </c>
      <c r="C16424">
        <v>0.15</v>
      </c>
      <c r="D16424">
        <v>-0.17</v>
      </c>
      <c r="E16424">
        <v>1.9E-2</v>
      </c>
    </row>
    <row r="16425" spans="1:5">
      <c r="A16425">
        <v>19870515</v>
      </c>
      <c r="B16425">
        <v>-1.96</v>
      </c>
      <c r="C16425">
        <v>1.1000000000000001</v>
      </c>
      <c r="D16425">
        <v>0.25</v>
      </c>
      <c r="E16425">
        <v>1.9E-2</v>
      </c>
    </row>
    <row r="16426" spans="1:5">
      <c r="A16426">
        <v>19870518</v>
      </c>
      <c r="B16426">
        <v>-0.65</v>
      </c>
      <c r="C16426">
        <v>-0.61</v>
      </c>
      <c r="D16426">
        <v>0.37</v>
      </c>
      <c r="E16426">
        <v>1.9E-2</v>
      </c>
    </row>
    <row r="16427" spans="1:5">
      <c r="A16427">
        <v>19870519</v>
      </c>
      <c r="B16427">
        <v>-2.0499999999999998</v>
      </c>
      <c r="C16427">
        <v>1.06</v>
      </c>
      <c r="D16427">
        <v>0.05</v>
      </c>
      <c r="E16427">
        <v>1.9E-2</v>
      </c>
    </row>
    <row r="16428" spans="1:5">
      <c r="A16428">
        <v>19870520</v>
      </c>
      <c r="B16428">
        <v>-0.55000000000000004</v>
      </c>
      <c r="C16428">
        <v>-0.18</v>
      </c>
      <c r="D16428">
        <v>-0.33</v>
      </c>
      <c r="E16428">
        <v>1.9E-2</v>
      </c>
    </row>
    <row r="16429" spans="1:5">
      <c r="A16429">
        <v>19870521</v>
      </c>
      <c r="B16429">
        <v>0.67</v>
      </c>
      <c r="C16429">
        <v>-0.24</v>
      </c>
      <c r="D16429">
        <v>-0.27</v>
      </c>
      <c r="E16429">
        <v>1.9E-2</v>
      </c>
    </row>
    <row r="16430" spans="1:5">
      <c r="A16430">
        <v>19870522</v>
      </c>
      <c r="B16430">
        <v>0.42</v>
      </c>
      <c r="C16430">
        <v>-0.57999999999999996</v>
      </c>
      <c r="D16430">
        <v>0.11</v>
      </c>
      <c r="E16430">
        <v>1.9E-2</v>
      </c>
    </row>
    <row r="16431" spans="1:5">
      <c r="A16431">
        <v>19870526</v>
      </c>
      <c r="B16431">
        <v>2.1800000000000002</v>
      </c>
      <c r="C16431">
        <v>-1.41</v>
      </c>
      <c r="D16431">
        <v>-0.37</v>
      </c>
      <c r="E16431">
        <v>1.9E-2</v>
      </c>
    </row>
    <row r="16432" spans="1:5">
      <c r="A16432">
        <v>19870527</v>
      </c>
      <c r="B16432">
        <v>7.0000000000000007E-2</v>
      </c>
      <c r="C16432">
        <v>0.28000000000000003</v>
      </c>
      <c r="D16432">
        <v>-0.2</v>
      </c>
      <c r="E16432">
        <v>1.9E-2</v>
      </c>
    </row>
    <row r="16433" spans="1:5">
      <c r="A16433">
        <v>19870528</v>
      </c>
      <c r="B16433">
        <v>0.56000000000000005</v>
      </c>
      <c r="C16433">
        <v>-0.5</v>
      </c>
      <c r="D16433">
        <v>-0.45</v>
      </c>
      <c r="E16433">
        <v>1.9E-2</v>
      </c>
    </row>
    <row r="16434" spans="1:5">
      <c r="A16434">
        <v>19870529</v>
      </c>
      <c r="B16434">
        <v>-0.04</v>
      </c>
      <c r="C16434">
        <v>0.56999999999999995</v>
      </c>
      <c r="D16434">
        <v>0.35</v>
      </c>
      <c r="E16434">
        <v>1.9E-2</v>
      </c>
    </row>
    <row r="16435" spans="1:5">
      <c r="A16435">
        <v>19870601</v>
      </c>
      <c r="B16435">
        <v>-0.04</v>
      </c>
      <c r="C16435">
        <v>-0.09</v>
      </c>
      <c r="D16435">
        <v>0.28000000000000003</v>
      </c>
      <c r="E16435">
        <v>2.1999999999999999E-2</v>
      </c>
    </row>
    <row r="16436" spans="1:5">
      <c r="A16436">
        <v>19870602</v>
      </c>
      <c r="B16436">
        <v>-0.46</v>
      </c>
      <c r="C16436">
        <v>0.34</v>
      </c>
      <c r="D16436">
        <v>0</v>
      </c>
      <c r="E16436">
        <v>2.1999999999999999E-2</v>
      </c>
    </row>
    <row r="16437" spans="1:5">
      <c r="A16437">
        <v>19870603</v>
      </c>
      <c r="B16437">
        <v>1.35</v>
      </c>
      <c r="C16437">
        <v>-1.02</v>
      </c>
      <c r="D16437">
        <v>-0.2</v>
      </c>
      <c r="E16437">
        <v>2.1999999999999999E-2</v>
      </c>
    </row>
    <row r="16438" spans="1:5">
      <c r="A16438">
        <v>19870604</v>
      </c>
      <c r="B16438">
        <v>0.5</v>
      </c>
      <c r="C16438">
        <v>-0.25</v>
      </c>
      <c r="D16438">
        <v>-7.0000000000000007E-2</v>
      </c>
      <c r="E16438">
        <v>2.1999999999999999E-2</v>
      </c>
    </row>
    <row r="16439" spans="1:5">
      <c r="A16439">
        <v>19870605</v>
      </c>
      <c r="B16439">
        <v>-0.3</v>
      </c>
      <c r="C16439">
        <v>0.51</v>
      </c>
      <c r="D16439">
        <v>7.0000000000000007E-2</v>
      </c>
      <c r="E16439">
        <v>2.1999999999999999E-2</v>
      </c>
    </row>
    <row r="16440" spans="1:5">
      <c r="A16440">
        <v>19870608</v>
      </c>
      <c r="B16440">
        <v>0.88</v>
      </c>
      <c r="C16440">
        <v>-0.6</v>
      </c>
      <c r="D16440">
        <v>7.0000000000000007E-2</v>
      </c>
      <c r="E16440">
        <v>2.1999999999999999E-2</v>
      </c>
    </row>
    <row r="16441" spans="1:5">
      <c r="A16441">
        <v>19870609</v>
      </c>
      <c r="B16441">
        <v>0.2</v>
      </c>
      <c r="C16441">
        <v>-0.02</v>
      </c>
      <c r="D16441">
        <v>-0.4</v>
      </c>
      <c r="E16441">
        <v>2.1999999999999999E-2</v>
      </c>
    </row>
    <row r="16442" spans="1:5">
      <c r="A16442">
        <v>19870610</v>
      </c>
      <c r="B16442">
        <v>0.13</v>
      </c>
      <c r="C16442">
        <v>-0.02</v>
      </c>
      <c r="D16442">
        <v>7.0000000000000007E-2</v>
      </c>
      <c r="E16442">
        <v>2.1999999999999999E-2</v>
      </c>
    </row>
    <row r="16443" spans="1:5">
      <c r="A16443">
        <v>19870611</v>
      </c>
      <c r="B16443">
        <v>0.34</v>
      </c>
      <c r="C16443">
        <v>-0.25</v>
      </c>
      <c r="D16443">
        <v>0.01</v>
      </c>
      <c r="E16443">
        <v>2.1999999999999999E-2</v>
      </c>
    </row>
    <row r="16444" spans="1:5">
      <c r="A16444">
        <v>19870612</v>
      </c>
      <c r="B16444">
        <v>0.86</v>
      </c>
      <c r="C16444">
        <v>-0.53</v>
      </c>
      <c r="D16444">
        <v>-0.03</v>
      </c>
      <c r="E16444">
        <v>2.1999999999999999E-2</v>
      </c>
    </row>
    <row r="16445" spans="1:5">
      <c r="A16445">
        <v>19870615</v>
      </c>
      <c r="B16445">
        <v>0.41</v>
      </c>
      <c r="C16445">
        <v>-0.54</v>
      </c>
      <c r="D16445">
        <v>0.1</v>
      </c>
      <c r="E16445">
        <v>2.1999999999999999E-2</v>
      </c>
    </row>
    <row r="16446" spans="1:5">
      <c r="A16446">
        <v>19870616</v>
      </c>
      <c r="B16446">
        <v>0.46</v>
      </c>
      <c r="C16446">
        <v>-0.28000000000000003</v>
      </c>
      <c r="D16446">
        <v>-0.2</v>
      </c>
      <c r="E16446">
        <v>2.1999999999999999E-2</v>
      </c>
    </row>
    <row r="16447" spans="1:5">
      <c r="A16447">
        <v>19870617</v>
      </c>
      <c r="B16447">
        <v>7.0000000000000007E-2</v>
      </c>
      <c r="C16447">
        <v>0.12</v>
      </c>
      <c r="D16447">
        <v>-0.12</v>
      </c>
      <c r="E16447">
        <v>2.1999999999999999E-2</v>
      </c>
    </row>
    <row r="16448" spans="1:5">
      <c r="A16448">
        <v>19870618</v>
      </c>
      <c r="B16448">
        <v>0.19</v>
      </c>
      <c r="C16448">
        <v>-0.18</v>
      </c>
      <c r="D16448">
        <v>0.18</v>
      </c>
      <c r="E16448">
        <v>2.1999999999999999E-2</v>
      </c>
    </row>
    <row r="16449" spans="1:5">
      <c r="A16449">
        <v>19870619</v>
      </c>
      <c r="B16449">
        <v>0.27</v>
      </c>
      <c r="C16449">
        <v>0.02</v>
      </c>
      <c r="D16449">
        <v>0.14000000000000001</v>
      </c>
      <c r="E16449">
        <v>2.1999999999999999E-2</v>
      </c>
    </row>
    <row r="16450" spans="1:5">
      <c r="A16450">
        <v>19870622</v>
      </c>
      <c r="B16450">
        <v>0.63</v>
      </c>
      <c r="C16450">
        <v>-0.65</v>
      </c>
      <c r="D16450">
        <v>-0.35</v>
      </c>
      <c r="E16450">
        <v>2.1999999999999999E-2</v>
      </c>
    </row>
    <row r="16451" spans="1:5">
      <c r="A16451">
        <v>19870623</v>
      </c>
      <c r="B16451">
        <v>-0.32</v>
      </c>
      <c r="C16451">
        <v>7.0000000000000007E-2</v>
      </c>
      <c r="D16451">
        <v>0.08</v>
      </c>
      <c r="E16451">
        <v>2.1999999999999999E-2</v>
      </c>
    </row>
    <row r="16452" spans="1:5">
      <c r="A16452">
        <v>19870624</v>
      </c>
      <c r="B16452">
        <v>-0.44</v>
      </c>
      <c r="C16452">
        <v>0.4</v>
      </c>
      <c r="D16452">
        <v>-0.01</v>
      </c>
      <c r="E16452">
        <v>2.1999999999999999E-2</v>
      </c>
    </row>
    <row r="16453" spans="1:5">
      <c r="A16453">
        <v>19870625</v>
      </c>
      <c r="B16453">
        <v>0.55000000000000004</v>
      </c>
      <c r="C16453">
        <v>-0.42</v>
      </c>
      <c r="D16453">
        <v>0.28999999999999998</v>
      </c>
      <c r="E16453">
        <v>2.1999999999999999E-2</v>
      </c>
    </row>
    <row r="16454" spans="1:5">
      <c r="A16454">
        <v>19870626</v>
      </c>
      <c r="B16454">
        <v>-0.46</v>
      </c>
      <c r="C16454">
        <v>0.31</v>
      </c>
      <c r="D16454">
        <v>0.12</v>
      </c>
      <c r="E16454">
        <v>2.1999999999999999E-2</v>
      </c>
    </row>
    <row r="16455" spans="1:5">
      <c r="A16455">
        <v>19870629</v>
      </c>
      <c r="B16455">
        <v>0.05</v>
      </c>
      <c r="C16455">
        <v>-7.0000000000000007E-2</v>
      </c>
      <c r="D16455">
        <v>0.47</v>
      </c>
      <c r="E16455">
        <v>2.1999999999999999E-2</v>
      </c>
    </row>
    <row r="16456" spans="1:5">
      <c r="A16456">
        <v>19870630</v>
      </c>
      <c r="B16456">
        <v>-1.04</v>
      </c>
      <c r="C16456">
        <v>1.01</v>
      </c>
      <c r="D16456">
        <v>0.52</v>
      </c>
      <c r="E16456">
        <v>2.1999999999999999E-2</v>
      </c>
    </row>
    <row r="16457" spans="1:5">
      <c r="A16457">
        <v>19870701</v>
      </c>
      <c r="B16457">
        <v>-0.24</v>
      </c>
      <c r="C16457">
        <v>0.14000000000000001</v>
      </c>
      <c r="D16457">
        <v>0.15</v>
      </c>
      <c r="E16457">
        <v>2.1000000000000001E-2</v>
      </c>
    </row>
    <row r="16458" spans="1:5">
      <c r="A16458">
        <v>19870702</v>
      </c>
      <c r="B16458">
        <v>0.63</v>
      </c>
      <c r="C16458">
        <v>-0.36</v>
      </c>
      <c r="D16458">
        <v>-0.09</v>
      </c>
      <c r="E16458">
        <v>2.1000000000000001E-2</v>
      </c>
    </row>
    <row r="16459" spans="1:5">
      <c r="A16459">
        <v>19870706</v>
      </c>
      <c r="B16459">
        <v>-0.21</v>
      </c>
      <c r="C16459">
        <v>0.04</v>
      </c>
      <c r="D16459">
        <v>0.25</v>
      </c>
      <c r="E16459">
        <v>2.1000000000000001E-2</v>
      </c>
    </row>
    <row r="16460" spans="1:5">
      <c r="A16460">
        <v>19870707</v>
      </c>
      <c r="B16460">
        <v>0.57999999999999996</v>
      </c>
      <c r="C16460">
        <v>-0.26</v>
      </c>
      <c r="D16460">
        <v>0.72</v>
      </c>
      <c r="E16460">
        <v>2.1000000000000001E-2</v>
      </c>
    </row>
    <row r="16461" spans="1:5">
      <c r="A16461">
        <v>19870708</v>
      </c>
      <c r="B16461">
        <v>0.24</v>
      </c>
      <c r="C16461">
        <v>0.11</v>
      </c>
      <c r="D16461">
        <v>0.09</v>
      </c>
      <c r="E16461">
        <v>2.1000000000000001E-2</v>
      </c>
    </row>
    <row r="16462" spans="1:5">
      <c r="A16462">
        <v>19870709</v>
      </c>
      <c r="B16462">
        <v>-0.13</v>
      </c>
      <c r="C16462">
        <v>0.38</v>
      </c>
      <c r="D16462">
        <v>0.12</v>
      </c>
      <c r="E16462">
        <v>2.1000000000000001E-2</v>
      </c>
    </row>
    <row r="16463" spans="1:5">
      <c r="A16463">
        <v>19870710</v>
      </c>
      <c r="B16463">
        <v>0.2</v>
      </c>
      <c r="C16463">
        <v>-0.16</v>
      </c>
      <c r="D16463">
        <v>0.13</v>
      </c>
      <c r="E16463">
        <v>2.1000000000000001E-2</v>
      </c>
    </row>
    <row r="16464" spans="1:5">
      <c r="A16464">
        <v>19870713</v>
      </c>
      <c r="B16464">
        <v>-0.18</v>
      </c>
      <c r="C16464">
        <v>0.23</v>
      </c>
      <c r="D16464">
        <v>0.22</v>
      </c>
      <c r="E16464">
        <v>2.1000000000000001E-2</v>
      </c>
    </row>
    <row r="16465" spans="1:5">
      <c r="A16465">
        <v>19870714</v>
      </c>
      <c r="B16465">
        <v>0.91</v>
      </c>
      <c r="C16465">
        <v>-0.24</v>
      </c>
      <c r="D16465">
        <v>-0.27</v>
      </c>
      <c r="E16465">
        <v>2.1000000000000001E-2</v>
      </c>
    </row>
    <row r="16466" spans="1:5">
      <c r="A16466">
        <v>19870715</v>
      </c>
      <c r="B16466">
        <v>-0.06</v>
      </c>
      <c r="C16466">
        <v>0.24</v>
      </c>
      <c r="D16466">
        <v>0.09</v>
      </c>
      <c r="E16466">
        <v>2.1000000000000001E-2</v>
      </c>
    </row>
    <row r="16467" spans="1:5">
      <c r="A16467">
        <v>19870716</v>
      </c>
      <c r="B16467">
        <v>0.56000000000000005</v>
      </c>
      <c r="C16467">
        <v>-0.14000000000000001</v>
      </c>
      <c r="D16467">
        <v>0.06</v>
      </c>
      <c r="E16467">
        <v>2.1000000000000001E-2</v>
      </c>
    </row>
    <row r="16468" spans="1:5">
      <c r="A16468">
        <v>19870717</v>
      </c>
      <c r="B16468">
        <v>0.46</v>
      </c>
      <c r="C16468">
        <v>-0.1</v>
      </c>
      <c r="D16468">
        <v>0.17</v>
      </c>
      <c r="E16468">
        <v>2.1000000000000001E-2</v>
      </c>
    </row>
    <row r="16469" spans="1:5">
      <c r="A16469">
        <v>19870720</v>
      </c>
      <c r="B16469">
        <v>-0.83</v>
      </c>
      <c r="C16469">
        <v>0.49</v>
      </c>
      <c r="D16469">
        <v>0.24</v>
      </c>
      <c r="E16469">
        <v>2.1000000000000001E-2</v>
      </c>
    </row>
    <row r="16470" spans="1:5">
      <c r="A16470">
        <v>19870721</v>
      </c>
      <c r="B16470">
        <v>-0.8</v>
      </c>
      <c r="C16470">
        <v>0.35</v>
      </c>
      <c r="D16470">
        <v>-0.03</v>
      </c>
      <c r="E16470">
        <v>2.1000000000000001E-2</v>
      </c>
    </row>
    <row r="16471" spans="1:5">
      <c r="A16471">
        <v>19870722</v>
      </c>
      <c r="B16471">
        <v>-0.1</v>
      </c>
      <c r="C16471">
        <v>-0.12</v>
      </c>
      <c r="D16471">
        <v>-0.08</v>
      </c>
      <c r="E16471">
        <v>2.1000000000000001E-2</v>
      </c>
    </row>
    <row r="16472" spans="1:5">
      <c r="A16472">
        <v>19870723</v>
      </c>
      <c r="B16472">
        <v>-0.28000000000000003</v>
      </c>
      <c r="C16472">
        <v>-0.12</v>
      </c>
      <c r="D16472">
        <v>-0.08</v>
      </c>
      <c r="E16472">
        <v>2.1000000000000001E-2</v>
      </c>
    </row>
    <row r="16473" spans="1:5">
      <c r="A16473">
        <v>19870724</v>
      </c>
      <c r="B16473">
        <v>0.37</v>
      </c>
      <c r="C16473">
        <v>-7.0000000000000007E-2</v>
      </c>
      <c r="D16473">
        <v>-0.27</v>
      </c>
      <c r="E16473">
        <v>2.1000000000000001E-2</v>
      </c>
    </row>
    <row r="16474" spans="1:5">
      <c r="A16474">
        <v>19870727</v>
      </c>
      <c r="B16474">
        <v>0.38</v>
      </c>
      <c r="C16474">
        <v>-0.38</v>
      </c>
      <c r="D16474">
        <v>-0.21</v>
      </c>
      <c r="E16474">
        <v>2.1000000000000001E-2</v>
      </c>
    </row>
    <row r="16475" spans="1:5">
      <c r="A16475">
        <v>19870728</v>
      </c>
      <c r="B16475">
        <v>0.47</v>
      </c>
      <c r="C16475">
        <v>-0.21</v>
      </c>
      <c r="D16475">
        <v>-0.1</v>
      </c>
      <c r="E16475">
        <v>2.1000000000000001E-2</v>
      </c>
    </row>
    <row r="16476" spans="1:5">
      <c r="A16476">
        <v>19870729</v>
      </c>
      <c r="B16476">
        <v>0.89</v>
      </c>
      <c r="C16476">
        <v>-0.43</v>
      </c>
      <c r="D16476">
        <v>-0.27</v>
      </c>
      <c r="E16476">
        <v>2.1000000000000001E-2</v>
      </c>
    </row>
    <row r="16477" spans="1:5">
      <c r="A16477">
        <v>19870730</v>
      </c>
      <c r="B16477">
        <v>0.71</v>
      </c>
      <c r="C16477">
        <v>-0.14000000000000001</v>
      </c>
      <c r="D16477">
        <v>-0.23</v>
      </c>
      <c r="E16477">
        <v>2.1000000000000001E-2</v>
      </c>
    </row>
    <row r="16478" spans="1:5">
      <c r="A16478">
        <v>19870731</v>
      </c>
      <c r="B16478">
        <v>0.2</v>
      </c>
      <c r="C16478">
        <v>0.11</v>
      </c>
      <c r="D16478">
        <v>0.15</v>
      </c>
      <c r="E16478">
        <v>2.1000000000000001E-2</v>
      </c>
    </row>
    <row r="16479" spans="1:5">
      <c r="A16479">
        <v>19870803</v>
      </c>
      <c r="B16479">
        <v>-0.38</v>
      </c>
      <c r="C16479">
        <v>0.05</v>
      </c>
      <c r="D16479">
        <v>0.6</v>
      </c>
      <c r="E16479">
        <v>2.1999999999999999E-2</v>
      </c>
    </row>
    <row r="16480" spans="1:5">
      <c r="A16480">
        <v>19870804</v>
      </c>
      <c r="B16480">
        <v>-0.31</v>
      </c>
      <c r="C16480">
        <v>0.16</v>
      </c>
      <c r="D16480">
        <v>0.2</v>
      </c>
      <c r="E16480">
        <v>2.1999999999999999E-2</v>
      </c>
    </row>
    <row r="16481" spans="1:5">
      <c r="A16481">
        <v>19870805</v>
      </c>
      <c r="B16481">
        <v>0.71</v>
      </c>
      <c r="C16481">
        <v>-0.1</v>
      </c>
      <c r="D16481">
        <v>-0.44</v>
      </c>
      <c r="E16481">
        <v>2.1999999999999999E-2</v>
      </c>
    </row>
    <row r="16482" spans="1:5">
      <c r="A16482">
        <v>19870806</v>
      </c>
      <c r="B16482">
        <v>1.0900000000000001</v>
      </c>
      <c r="C16482">
        <v>-0.3</v>
      </c>
      <c r="D16482">
        <v>-0.87</v>
      </c>
      <c r="E16482">
        <v>2.1999999999999999E-2</v>
      </c>
    </row>
    <row r="16483" spans="1:5">
      <c r="A16483">
        <v>19870807</v>
      </c>
      <c r="B16483">
        <v>0.39</v>
      </c>
      <c r="C16483">
        <v>0.12</v>
      </c>
      <c r="D16483">
        <v>-0.25</v>
      </c>
      <c r="E16483">
        <v>2.1999999999999999E-2</v>
      </c>
    </row>
    <row r="16484" spans="1:5">
      <c r="A16484">
        <v>19870810</v>
      </c>
      <c r="B16484">
        <v>1.32</v>
      </c>
      <c r="C16484">
        <v>-0.98</v>
      </c>
      <c r="D16484">
        <v>-0.05</v>
      </c>
      <c r="E16484">
        <v>2.1999999999999999E-2</v>
      </c>
    </row>
    <row r="16485" spans="1:5">
      <c r="A16485">
        <v>19870811</v>
      </c>
      <c r="B16485">
        <v>1.35</v>
      </c>
      <c r="C16485">
        <v>-1.03</v>
      </c>
      <c r="D16485">
        <v>-0.13</v>
      </c>
      <c r="E16485">
        <v>2.1999999999999999E-2</v>
      </c>
    </row>
    <row r="16486" spans="1:5">
      <c r="A16486">
        <v>19870812</v>
      </c>
      <c r="B16486">
        <v>-0.22</v>
      </c>
      <c r="C16486">
        <v>-0.05</v>
      </c>
      <c r="D16486">
        <v>0.28000000000000003</v>
      </c>
      <c r="E16486">
        <v>2.1999999999999999E-2</v>
      </c>
    </row>
    <row r="16487" spans="1:5">
      <c r="A16487">
        <v>19870813</v>
      </c>
      <c r="B16487">
        <v>0.61</v>
      </c>
      <c r="C16487">
        <v>-0.34</v>
      </c>
      <c r="D16487">
        <v>0.02</v>
      </c>
      <c r="E16487">
        <v>2.1999999999999999E-2</v>
      </c>
    </row>
    <row r="16488" spans="1:5">
      <c r="A16488">
        <v>19870814</v>
      </c>
      <c r="B16488">
        <v>-0.09</v>
      </c>
      <c r="C16488">
        <v>0.16</v>
      </c>
      <c r="D16488">
        <v>0.64</v>
      </c>
      <c r="E16488">
        <v>2.1999999999999999E-2</v>
      </c>
    </row>
    <row r="16489" spans="1:5">
      <c r="A16489">
        <v>19870817</v>
      </c>
      <c r="B16489">
        <v>0.09</v>
      </c>
      <c r="C16489">
        <v>-0.27</v>
      </c>
      <c r="D16489">
        <v>-0.19</v>
      </c>
      <c r="E16489">
        <v>2.1999999999999999E-2</v>
      </c>
    </row>
    <row r="16490" spans="1:5">
      <c r="A16490">
        <v>19870818</v>
      </c>
      <c r="B16490">
        <v>-1.4</v>
      </c>
      <c r="C16490">
        <v>0.46</v>
      </c>
      <c r="D16490">
        <v>0.13</v>
      </c>
      <c r="E16490">
        <v>2.1999999999999999E-2</v>
      </c>
    </row>
    <row r="16491" spans="1:5">
      <c r="A16491">
        <v>19870819</v>
      </c>
      <c r="B16491">
        <v>0.11</v>
      </c>
      <c r="C16491">
        <v>0.21</v>
      </c>
      <c r="D16491">
        <v>-7.0000000000000007E-2</v>
      </c>
      <c r="E16491">
        <v>2.1999999999999999E-2</v>
      </c>
    </row>
    <row r="16492" spans="1:5">
      <c r="A16492">
        <v>19870820</v>
      </c>
      <c r="B16492">
        <v>1.39</v>
      </c>
      <c r="C16492">
        <v>-0.5</v>
      </c>
      <c r="D16492">
        <v>-0.27</v>
      </c>
      <c r="E16492">
        <v>2.1999999999999999E-2</v>
      </c>
    </row>
    <row r="16493" spans="1:5">
      <c r="A16493">
        <v>19870821</v>
      </c>
      <c r="B16493">
        <v>0.3</v>
      </c>
      <c r="C16493">
        <v>0.1</v>
      </c>
      <c r="D16493">
        <v>-0.41</v>
      </c>
      <c r="E16493">
        <v>2.1999999999999999E-2</v>
      </c>
    </row>
    <row r="16494" spans="1:5">
      <c r="A16494">
        <v>19870824</v>
      </c>
      <c r="B16494">
        <v>-0.59</v>
      </c>
      <c r="C16494">
        <v>0.37</v>
      </c>
      <c r="D16494">
        <v>0.05</v>
      </c>
      <c r="E16494">
        <v>2.1999999999999999E-2</v>
      </c>
    </row>
    <row r="16495" spans="1:5">
      <c r="A16495">
        <v>19870825</v>
      </c>
      <c r="B16495">
        <v>0.81</v>
      </c>
      <c r="C16495">
        <v>-0.56999999999999995</v>
      </c>
      <c r="D16495">
        <v>-0.35</v>
      </c>
      <c r="E16495">
        <v>2.1999999999999999E-2</v>
      </c>
    </row>
    <row r="16496" spans="1:5">
      <c r="A16496">
        <v>19870826</v>
      </c>
      <c r="B16496">
        <v>-0.47</v>
      </c>
      <c r="C16496">
        <v>0.44</v>
      </c>
      <c r="D16496">
        <v>0.09</v>
      </c>
      <c r="E16496">
        <v>2.1999999999999999E-2</v>
      </c>
    </row>
    <row r="16497" spans="1:5">
      <c r="A16497">
        <v>19870827</v>
      </c>
      <c r="B16497">
        <v>-0.82</v>
      </c>
      <c r="C16497">
        <v>0.68</v>
      </c>
      <c r="D16497">
        <v>7.0000000000000007E-2</v>
      </c>
      <c r="E16497">
        <v>2.1999999999999999E-2</v>
      </c>
    </row>
    <row r="16498" spans="1:5">
      <c r="A16498">
        <v>19870828</v>
      </c>
      <c r="B16498">
        <v>-1.1000000000000001</v>
      </c>
      <c r="C16498">
        <v>0.75</v>
      </c>
      <c r="D16498">
        <v>-0.14000000000000001</v>
      </c>
      <c r="E16498">
        <v>2.1999999999999999E-2</v>
      </c>
    </row>
    <row r="16499" spans="1:5">
      <c r="A16499">
        <v>19870831</v>
      </c>
      <c r="B16499">
        <v>0.71</v>
      </c>
      <c r="C16499">
        <v>-0.16</v>
      </c>
      <c r="D16499">
        <v>0.12</v>
      </c>
      <c r="E16499">
        <v>2.1999999999999999E-2</v>
      </c>
    </row>
    <row r="16500" spans="1:5">
      <c r="A16500">
        <v>19870901</v>
      </c>
      <c r="B16500">
        <v>-1.59</v>
      </c>
      <c r="C16500">
        <v>1.02</v>
      </c>
      <c r="D16500">
        <v>-7.0000000000000007E-2</v>
      </c>
      <c r="E16500">
        <v>2.1000000000000001E-2</v>
      </c>
    </row>
    <row r="16501" spans="1:5">
      <c r="A16501">
        <v>19870902</v>
      </c>
      <c r="B16501">
        <v>-0.67</v>
      </c>
      <c r="C16501">
        <v>-0.08</v>
      </c>
      <c r="D16501">
        <v>-0.06</v>
      </c>
      <c r="E16501">
        <v>2.1000000000000001E-2</v>
      </c>
    </row>
    <row r="16502" spans="1:5">
      <c r="A16502">
        <v>19870903</v>
      </c>
      <c r="B16502">
        <v>-0.45</v>
      </c>
      <c r="C16502">
        <v>0.36</v>
      </c>
      <c r="D16502">
        <v>0.01</v>
      </c>
      <c r="E16502">
        <v>2.1000000000000001E-2</v>
      </c>
    </row>
    <row r="16503" spans="1:5">
      <c r="A16503">
        <v>19870904</v>
      </c>
      <c r="B16503">
        <v>-0.91</v>
      </c>
      <c r="C16503">
        <v>0.61</v>
      </c>
      <c r="D16503">
        <v>0.19</v>
      </c>
      <c r="E16503">
        <v>2.1000000000000001E-2</v>
      </c>
    </row>
    <row r="16504" spans="1:5">
      <c r="A16504">
        <v>19870908</v>
      </c>
      <c r="B16504">
        <v>-1.27</v>
      </c>
      <c r="C16504">
        <v>-1.02</v>
      </c>
      <c r="D16504">
        <v>0.12</v>
      </c>
      <c r="E16504">
        <v>2.1000000000000001E-2</v>
      </c>
    </row>
    <row r="16505" spans="1:5">
      <c r="A16505">
        <v>19870909</v>
      </c>
      <c r="B16505">
        <v>0.21</v>
      </c>
      <c r="C16505">
        <v>0.23</v>
      </c>
      <c r="D16505">
        <v>0</v>
      </c>
      <c r="E16505">
        <v>2.1000000000000001E-2</v>
      </c>
    </row>
    <row r="16506" spans="1:5">
      <c r="A16506">
        <v>19870910</v>
      </c>
      <c r="B16506">
        <v>0.92</v>
      </c>
      <c r="C16506">
        <v>-0.05</v>
      </c>
      <c r="D16506">
        <v>-0.8</v>
      </c>
      <c r="E16506">
        <v>2.1000000000000001E-2</v>
      </c>
    </row>
    <row r="16507" spans="1:5">
      <c r="A16507">
        <v>19870911</v>
      </c>
      <c r="B16507">
        <v>1.34</v>
      </c>
      <c r="C16507">
        <v>-0.37</v>
      </c>
      <c r="D16507">
        <v>-0.47</v>
      </c>
      <c r="E16507">
        <v>2.1000000000000001E-2</v>
      </c>
    </row>
    <row r="16508" spans="1:5">
      <c r="A16508">
        <v>19870914</v>
      </c>
      <c r="B16508">
        <v>0.21</v>
      </c>
      <c r="C16508">
        <v>-0.35</v>
      </c>
      <c r="D16508">
        <v>0.13</v>
      </c>
      <c r="E16508">
        <v>2.1000000000000001E-2</v>
      </c>
    </row>
    <row r="16509" spans="1:5">
      <c r="A16509">
        <v>19870915</v>
      </c>
      <c r="B16509">
        <v>-1.34</v>
      </c>
      <c r="C16509">
        <v>0.73</v>
      </c>
      <c r="D16509">
        <v>0.38</v>
      </c>
      <c r="E16509">
        <v>2.1000000000000001E-2</v>
      </c>
    </row>
    <row r="16510" spans="1:5">
      <c r="A16510">
        <v>19870916</v>
      </c>
      <c r="B16510">
        <v>-0.77</v>
      </c>
      <c r="C16510">
        <v>0.61</v>
      </c>
      <c r="D16510">
        <v>0.15</v>
      </c>
      <c r="E16510">
        <v>2.1000000000000001E-2</v>
      </c>
    </row>
    <row r="16511" spans="1:5">
      <c r="A16511">
        <v>19870917</v>
      </c>
      <c r="B16511">
        <v>-0.04</v>
      </c>
      <c r="C16511">
        <v>-0.15</v>
      </c>
      <c r="D16511">
        <v>0.13</v>
      </c>
      <c r="E16511">
        <v>2.1000000000000001E-2</v>
      </c>
    </row>
    <row r="16512" spans="1:5">
      <c r="A16512">
        <v>19870918</v>
      </c>
      <c r="B16512">
        <v>-0.1</v>
      </c>
      <c r="C16512">
        <v>0.2</v>
      </c>
      <c r="D16512">
        <v>-0.08</v>
      </c>
      <c r="E16512">
        <v>2.1000000000000001E-2</v>
      </c>
    </row>
    <row r="16513" spans="1:5">
      <c r="A16513">
        <v>19870921</v>
      </c>
      <c r="B16513">
        <v>-1.28</v>
      </c>
      <c r="C16513">
        <v>0.42</v>
      </c>
      <c r="D16513">
        <v>0.83</v>
      </c>
      <c r="E16513">
        <v>2.1000000000000001E-2</v>
      </c>
    </row>
    <row r="16514" spans="1:5">
      <c r="A16514">
        <v>19870922</v>
      </c>
      <c r="B16514">
        <v>2.16</v>
      </c>
      <c r="C16514">
        <v>-2.36</v>
      </c>
      <c r="D16514">
        <v>-0.03</v>
      </c>
      <c r="E16514">
        <v>2.1000000000000001E-2</v>
      </c>
    </row>
    <row r="16515" spans="1:5">
      <c r="A16515">
        <v>19870923</v>
      </c>
      <c r="B16515">
        <v>0.57999999999999996</v>
      </c>
      <c r="C16515">
        <v>0.09</v>
      </c>
      <c r="D16515">
        <v>-0.27</v>
      </c>
      <c r="E16515">
        <v>2.1000000000000001E-2</v>
      </c>
    </row>
    <row r="16516" spans="1:5">
      <c r="A16516">
        <v>19870924</v>
      </c>
      <c r="B16516">
        <v>-0.25</v>
      </c>
      <c r="C16516">
        <v>0.45</v>
      </c>
      <c r="D16516">
        <v>-0.22</v>
      </c>
      <c r="E16516">
        <v>2.1000000000000001E-2</v>
      </c>
    </row>
    <row r="16517" spans="1:5">
      <c r="A16517">
        <v>19870925</v>
      </c>
      <c r="B16517">
        <v>0.11</v>
      </c>
      <c r="C16517">
        <v>-0.08</v>
      </c>
      <c r="D16517">
        <v>0.02</v>
      </c>
      <c r="E16517">
        <v>2.1000000000000001E-2</v>
      </c>
    </row>
    <row r="16518" spans="1:5">
      <c r="A16518">
        <v>19870928</v>
      </c>
      <c r="B16518">
        <v>0.72</v>
      </c>
      <c r="C16518">
        <v>-0.5</v>
      </c>
      <c r="D16518">
        <v>0.05</v>
      </c>
      <c r="E16518">
        <v>2.1000000000000001E-2</v>
      </c>
    </row>
    <row r="16519" spans="1:5">
      <c r="A16519">
        <v>19870929</v>
      </c>
      <c r="B16519">
        <v>-0.31</v>
      </c>
      <c r="C16519">
        <v>7.0000000000000007E-2</v>
      </c>
      <c r="D16519">
        <v>0.28999999999999998</v>
      </c>
      <c r="E16519">
        <v>2.1000000000000001E-2</v>
      </c>
    </row>
    <row r="16520" spans="1:5">
      <c r="A16520">
        <v>19870930</v>
      </c>
      <c r="B16520">
        <v>0.18</v>
      </c>
      <c r="C16520">
        <v>0.66</v>
      </c>
      <c r="D16520">
        <v>-0.06</v>
      </c>
      <c r="E16520">
        <v>2.1000000000000001E-2</v>
      </c>
    </row>
    <row r="16521" spans="1:5">
      <c r="A16521">
        <v>19871001</v>
      </c>
      <c r="B16521">
        <v>1.43</v>
      </c>
      <c r="C16521">
        <v>-1.1499999999999999</v>
      </c>
      <c r="D16521">
        <v>-0.02</v>
      </c>
      <c r="E16521">
        <v>2.7E-2</v>
      </c>
    </row>
    <row r="16522" spans="1:5">
      <c r="A16522">
        <v>19871002</v>
      </c>
      <c r="B16522">
        <v>0.3</v>
      </c>
      <c r="C16522">
        <v>0.05</v>
      </c>
      <c r="D16522">
        <v>-0.35</v>
      </c>
      <c r="E16522">
        <v>2.7E-2</v>
      </c>
    </row>
    <row r="16523" spans="1:5">
      <c r="A16523">
        <v>19871005</v>
      </c>
      <c r="B16523">
        <v>0.05</v>
      </c>
      <c r="C16523">
        <v>0.27</v>
      </c>
      <c r="D16523">
        <v>-0.23</v>
      </c>
      <c r="E16523">
        <v>2.7E-2</v>
      </c>
    </row>
    <row r="16524" spans="1:5">
      <c r="A16524">
        <v>19871006</v>
      </c>
      <c r="B16524">
        <v>-2.2400000000000002</v>
      </c>
      <c r="C16524">
        <v>0.99</v>
      </c>
      <c r="D16524">
        <v>0.56999999999999995</v>
      </c>
      <c r="E16524">
        <v>2.7E-2</v>
      </c>
    </row>
    <row r="16525" spans="1:5">
      <c r="A16525">
        <v>19871007</v>
      </c>
      <c r="B16525">
        <v>-0.38</v>
      </c>
      <c r="C16525">
        <v>-0.36</v>
      </c>
      <c r="D16525">
        <v>-0.14000000000000001</v>
      </c>
      <c r="E16525">
        <v>2.7E-2</v>
      </c>
    </row>
    <row r="16526" spans="1:5">
      <c r="A16526">
        <v>19871008</v>
      </c>
      <c r="B16526">
        <v>-1.34</v>
      </c>
      <c r="C16526">
        <v>0.28999999999999998</v>
      </c>
      <c r="D16526">
        <v>0.34</v>
      </c>
      <c r="E16526">
        <v>2.7E-2</v>
      </c>
    </row>
    <row r="16527" spans="1:5">
      <c r="A16527">
        <v>19871009</v>
      </c>
      <c r="B16527">
        <v>-0.82</v>
      </c>
      <c r="C16527">
        <v>0.3</v>
      </c>
      <c r="D16527">
        <v>0.28999999999999998</v>
      </c>
      <c r="E16527">
        <v>2.7E-2</v>
      </c>
    </row>
    <row r="16528" spans="1:5">
      <c r="A16528">
        <v>19871012</v>
      </c>
      <c r="B16528">
        <v>-0.74</v>
      </c>
      <c r="C16528">
        <v>-0.56000000000000005</v>
      </c>
      <c r="D16528">
        <v>0.27</v>
      </c>
      <c r="E16528">
        <v>2.7E-2</v>
      </c>
    </row>
    <row r="16529" spans="1:5">
      <c r="A16529">
        <v>19871013</v>
      </c>
      <c r="B16529">
        <v>1.29</v>
      </c>
      <c r="C16529">
        <v>-1.41</v>
      </c>
      <c r="D16529">
        <v>0.19</v>
      </c>
      <c r="E16529">
        <v>2.7E-2</v>
      </c>
    </row>
    <row r="16530" spans="1:5">
      <c r="A16530">
        <v>19871014</v>
      </c>
      <c r="B16530">
        <v>-2.44</v>
      </c>
      <c r="C16530">
        <v>1.05</v>
      </c>
      <c r="D16530">
        <v>0.56999999999999995</v>
      </c>
      <c r="E16530">
        <v>2.7E-2</v>
      </c>
    </row>
    <row r="16531" spans="1:5">
      <c r="A16531">
        <v>19871015</v>
      </c>
      <c r="B16531">
        <v>-2.2599999999999998</v>
      </c>
      <c r="C16531">
        <v>0.87</v>
      </c>
      <c r="D16531">
        <v>0.5</v>
      </c>
      <c r="E16531">
        <v>2.7E-2</v>
      </c>
    </row>
    <row r="16532" spans="1:5">
      <c r="A16532">
        <v>19871016</v>
      </c>
      <c r="B16532">
        <v>-4.87</v>
      </c>
      <c r="C16532">
        <v>0.57999999999999996</v>
      </c>
      <c r="D16532">
        <v>0.76</v>
      </c>
      <c r="E16532">
        <v>2.7E-2</v>
      </c>
    </row>
    <row r="16533" spans="1:5">
      <c r="A16533">
        <v>19871019</v>
      </c>
      <c r="B16533">
        <v>-17.440000000000001</v>
      </c>
      <c r="C16533">
        <v>6.2</v>
      </c>
      <c r="D16533">
        <v>1.17</v>
      </c>
      <c r="E16533">
        <v>2.7E-2</v>
      </c>
    </row>
    <row r="16534" spans="1:5">
      <c r="A16534">
        <v>19871020</v>
      </c>
      <c r="B16534">
        <v>0.72</v>
      </c>
      <c r="C16534">
        <v>-11.62</v>
      </c>
      <c r="D16534">
        <v>2.67</v>
      </c>
      <c r="E16534">
        <v>2.7E-2</v>
      </c>
    </row>
    <row r="16535" spans="1:5">
      <c r="A16535">
        <v>19871021</v>
      </c>
      <c r="B16535">
        <v>8.57</v>
      </c>
      <c r="C16535">
        <v>-1.1200000000000001</v>
      </c>
      <c r="D16535">
        <v>-1.96</v>
      </c>
      <c r="E16535">
        <v>2.7E-2</v>
      </c>
    </row>
    <row r="16536" spans="1:5">
      <c r="A16536">
        <v>19871022</v>
      </c>
      <c r="B16536">
        <v>-3.97</v>
      </c>
      <c r="C16536">
        <v>-0.6</v>
      </c>
      <c r="D16536">
        <v>1.43</v>
      </c>
      <c r="E16536">
        <v>2.7E-2</v>
      </c>
    </row>
    <row r="16537" spans="1:5">
      <c r="A16537">
        <v>19871023</v>
      </c>
      <c r="B16537">
        <v>-0.61</v>
      </c>
      <c r="C16537">
        <v>-1.96</v>
      </c>
      <c r="D16537">
        <v>1.1399999999999999</v>
      </c>
      <c r="E16537">
        <v>2.7E-2</v>
      </c>
    </row>
    <row r="16538" spans="1:5">
      <c r="A16538">
        <v>19871026</v>
      </c>
      <c r="B16538">
        <v>-8.31</v>
      </c>
      <c r="C16538">
        <v>-0.75</v>
      </c>
      <c r="D16538">
        <v>2.54</v>
      </c>
      <c r="E16538">
        <v>2.7E-2</v>
      </c>
    </row>
    <row r="16539" spans="1:5">
      <c r="A16539">
        <v>19871027</v>
      </c>
      <c r="B16539">
        <v>1.56</v>
      </c>
      <c r="C16539">
        <v>-3.55</v>
      </c>
      <c r="D16539">
        <v>-0.36</v>
      </c>
      <c r="E16539">
        <v>2.7E-2</v>
      </c>
    </row>
    <row r="16540" spans="1:5">
      <c r="A16540">
        <v>19871028</v>
      </c>
      <c r="B16540">
        <v>-0.19</v>
      </c>
      <c r="C16540">
        <v>-2.19</v>
      </c>
      <c r="D16540">
        <v>-0.96</v>
      </c>
      <c r="E16540">
        <v>2.7E-2</v>
      </c>
    </row>
    <row r="16541" spans="1:5">
      <c r="A16541">
        <v>19871029</v>
      </c>
      <c r="B16541">
        <v>4.7300000000000004</v>
      </c>
      <c r="C16541">
        <v>-0.46</v>
      </c>
      <c r="D16541">
        <v>-2.68</v>
      </c>
      <c r="E16541">
        <v>2.7E-2</v>
      </c>
    </row>
    <row r="16542" spans="1:5">
      <c r="A16542">
        <v>19871030</v>
      </c>
      <c r="B16542">
        <v>3.61</v>
      </c>
      <c r="C16542">
        <v>3.16</v>
      </c>
      <c r="D16542">
        <v>-0.93</v>
      </c>
      <c r="E16542">
        <v>2.7E-2</v>
      </c>
    </row>
    <row r="16543" spans="1:5">
      <c r="A16543">
        <v>19871102</v>
      </c>
      <c r="B16543">
        <v>1.26</v>
      </c>
      <c r="C16543">
        <v>0.21</v>
      </c>
      <c r="D16543">
        <v>0.01</v>
      </c>
      <c r="E16543">
        <v>1.7000000000000001E-2</v>
      </c>
    </row>
    <row r="16544" spans="1:5">
      <c r="A16544">
        <v>19871103</v>
      </c>
      <c r="B16544">
        <v>-1.87</v>
      </c>
      <c r="C16544">
        <v>-0.14000000000000001</v>
      </c>
      <c r="D16544">
        <v>0.97</v>
      </c>
      <c r="E16544">
        <v>1.7000000000000001E-2</v>
      </c>
    </row>
    <row r="16545" spans="1:5">
      <c r="A16545">
        <v>19871104</v>
      </c>
      <c r="B16545">
        <v>-0.6</v>
      </c>
      <c r="C16545">
        <v>0.23</v>
      </c>
      <c r="D16545">
        <v>0.5</v>
      </c>
      <c r="E16545">
        <v>1.7000000000000001E-2</v>
      </c>
    </row>
    <row r="16546" spans="1:5">
      <c r="A16546">
        <v>19871105</v>
      </c>
      <c r="B16546">
        <v>2.11</v>
      </c>
      <c r="C16546">
        <v>-0.69</v>
      </c>
      <c r="D16546">
        <v>-0.26</v>
      </c>
      <c r="E16546">
        <v>1.7000000000000001E-2</v>
      </c>
    </row>
    <row r="16547" spans="1:5">
      <c r="A16547">
        <v>19871106</v>
      </c>
      <c r="B16547">
        <v>-1.1200000000000001</v>
      </c>
      <c r="C16547">
        <v>1.63</v>
      </c>
      <c r="D16547">
        <v>0.28999999999999998</v>
      </c>
      <c r="E16547">
        <v>1.7000000000000001E-2</v>
      </c>
    </row>
    <row r="16548" spans="1:5">
      <c r="A16548">
        <v>19871109</v>
      </c>
      <c r="B16548">
        <v>-2.48</v>
      </c>
      <c r="C16548">
        <v>1.17</v>
      </c>
      <c r="D16548">
        <v>0.9</v>
      </c>
      <c r="E16548">
        <v>1.7000000000000001E-2</v>
      </c>
    </row>
    <row r="16549" spans="1:5">
      <c r="A16549">
        <v>19871110</v>
      </c>
      <c r="B16549">
        <v>-1.74</v>
      </c>
      <c r="C16549">
        <v>0.04</v>
      </c>
      <c r="D16549">
        <v>0.65</v>
      </c>
      <c r="E16549">
        <v>1.7000000000000001E-2</v>
      </c>
    </row>
    <row r="16550" spans="1:5">
      <c r="A16550">
        <v>19871111</v>
      </c>
      <c r="B16550">
        <v>1</v>
      </c>
      <c r="C16550">
        <v>-0.47</v>
      </c>
      <c r="D16550">
        <v>-0.43</v>
      </c>
      <c r="E16550">
        <v>1.7000000000000001E-2</v>
      </c>
    </row>
    <row r="16551" spans="1:5">
      <c r="A16551">
        <v>19871112</v>
      </c>
      <c r="B16551">
        <v>2.4</v>
      </c>
      <c r="C16551">
        <v>-0.82</v>
      </c>
      <c r="D16551">
        <v>-1.04</v>
      </c>
      <c r="E16551">
        <v>1.7000000000000001E-2</v>
      </c>
    </row>
    <row r="16552" spans="1:5">
      <c r="A16552">
        <v>19871113</v>
      </c>
      <c r="B16552">
        <v>-0.8</v>
      </c>
      <c r="C16552">
        <v>0.89</v>
      </c>
      <c r="D16552">
        <v>0.09</v>
      </c>
      <c r="E16552">
        <v>1.7000000000000001E-2</v>
      </c>
    </row>
    <row r="16553" spans="1:5">
      <c r="A16553">
        <v>19871116</v>
      </c>
      <c r="B16553">
        <v>0.28000000000000003</v>
      </c>
      <c r="C16553">
        <v>-0.38</v>
      </c>
      <c r="D16553">
        <v>0.14000000000000001</v>
      </c>
      <c r="E16553">
        <v>1.7000000000000001E-2</v>
      </c>
    </row>
    <row r="16554" spans="1:5">
      <c r="A16554">
        <v>19871117</v>
      </c>
      <c r="B16554">
        <v>-1.47</v>
      </c>
      <c r="C16554">
        <v>-0.12</v>
      </c>
      <c r="D16554">
        <v>0.57999999999999996</v>
      </c>
      <c r="E16554">
        <v>1.7000000000000001E-2</v>
      </c>
    </row>
    <row r="16555" spans="1:5">
      <c r="A16555">
        <v>19871118</v>
      </c>
      <c r="B16555">
        <v>0.87</v>
      </c>
      <c r="C16555">
        <v>-0.54</v>
      </c>
      <c r="D16555">
        <v>-0.13</v>
      </c>
      <c r="E16555">
        <v>1.7000000000000001E-2</v>
      </c>
    </row>
    <row r="16556" spans="1:5">
      <c r="A16556">
        <v>19871119</v>
      </c>
      <c r="B16556">
        <v>-1.98</v>
      </c>
      <c r="C16556">
        <v>0.87</v>
      </c>
      <c r="D16556">
        <v>0.14000000000000001</v>
      </c>
      <c r="E16556">
        <v>1.7000000000000001E-2</v>
      </c>
    </row>
    <row r="16557" spans="1:5">
      <c r="A16557">
        <v>19871120</v>
      </c>
      <c r="B16557">
        <v>0.53</v>
      </c>
      <c r="C16557">
        <v>-1.1100000000000001</v>
      </c>
      <c r="D16557">
        <v>0.13</v>
      </c>
      <c r="E16557">
        <v>1.7000000000000001E-2</v>
      </c>
    </row>
    <row r="16558" spans="1:5">
      <c r="A16558">
        <v>19871123</v>
      </c>
      <c r="B16558">
        <v>0.32</v>
      </c>
      <c r="C16558">
        <v>-0.34</v>
      </c>
      <c r="D16558">
        <v>-0.08</v>
      </c>
      <c r="E16558">
        <v>1.7000000000000001E-2</v>
      </c>
    </row>
    <row r="16559" spans="1:5">
      <c r="A16559">
        <v>19871124</v>
      </c>
      <c r="B16559">
        <v>1.3</v>
      </c>
      <c r="C16559">
        <v>-0.35</v>
      </c>
      <c r="D16559">
        <v>-0.39</v>
      </c>
      <c r="E16559">
        <v>1.7000000000000001E-2</v>
      </c>
    </row>
    <row r="16560" spans="1:5">
      <c r="A16560">
        <v>19871125</v>
      </c>
      <c r="B16560">
        <v>-0.6</v>
      </c>
      <c r="C16560">
        <v>1.1100000000000001</v>
      </c>
      <c r="D16560">
        <v>-0.17</v>
      </c>
      <c r="E16560">
        <v>1.7000000000000001E-2</v>
      </c>
    </row>
    <row r="16561" spans="1:5">
      <c r="A16561">
        <v>19871127</v>
      </c>
      <c r="B16561">
        <v>-1.2</v>
      </c>
      <c r="C16561">
        <v>0.94</v>
      </c>
      <c r="D16561">
        <v>0.45</v>
      </c>
      <c r="E16561">
        <v>1.7000000000000001E-2</v>
      </c>
    </row>
    <row r="16562" spans="1:5">
      <c r="A16562">
        <v>19871130</v>
      </c>
      <c r="B16562">
        <v>-3.99</v>
      </c>
      <c r="C16562">
        <v>0.67</v>
      </c>
      <c r="D16562">
        <v>0.86</v>
      </c>
      <c r="E16562">
        <v>1.7000000000000001E-2</v>
      </c>
    </row>
    <row r="16563" spans="1:5">
      <c r="A16563">
        <v>19871201</v>
      </c>
      <c r="B16563">
        <v>0.51</v>
      </c>
      <c r="C16563">
        <v>-0.92</v>
      </c>
      <c r="D16563">
        <v>0.47</v>
      </c>
      <c r="E16563">
        <v>1.7999999999999999E-2</v>
      </c>
    </row>
    <row r="16564" spans="1:5">
      <c r="A16564">
        <v>19871202</v>
      </c>
      <c r="B16564">
        <v>0.39</v>
      </c>
      <c r="C16564">
        <v>-0.67</v>
      </c>
      <c r="D16564">
        <v>0.04</v>
      </c>
      <c r="E16564">
        <v>1.7999999999999999E-2</v>
      </c>
    </row>
    <row r="16565" spans="1:5">
      <c r="A16565">
        <v>19871203</v>
      </c>
      <c r="B16565">
        <v>-3.06</v>
      </c>
      <c r="C16565">
        <v>1.28</v>
      </c>
      <c r="D16565">
        <v>0.92</v>
      </c>
      <c r="E16565">
        <v>1.7999999999999999E-2</v>
      </c>
    </row>
    <row r="16566" spans="1:5">
      <c r="A16566">
        <v>19871204</v>
      </c>
      <c r="B16566">
        <v>-1.02</v>
      </c>
      <c r="C16566">
        <v>-1.1000000000000001</v>
      </c>
      <c r="D16566">
        <v>0.33</v>
      </c>
      <c r="E16566">
        <v>1.7999999999999999E-2</v>
      </c>
    </row>
    <row r="16567" spans="1:5">
      <c r="A16567">
        <v>19871207</v>
      </c>
      <c r="B16567">
        <v>1.63</v>
      </c>
      <c r="C16567">
        <v>-1.74</v>
      </c>
      <c r="D16567">
        <v>-0.68</v>
      </c>
      <c r="E16567">
        <v>1.7999999999999999E-2</v>
      </c>
    </row>
    <row r="16568" spans="1:5">
      <c r="A16568">
        <v>19871208</v>
      </c>
      <c r="B16568">
        <v>2.2799999999999998</v>
      </c>
      <c r="C16568">
        <v>-1.62</v>
      </c>
      <c r="D16568">
        <v>-0.14000000000000001</v>
      </c>
      <c r="E16568">
        <v>1.7999999999999999E-2</v>
      </c>
    </row>
    <row r="16569" spans="1:5">
      <c r="A16569">
        <v>19871209</v>
      </c>
      <c r="B16569">
        <v>1.66</v>
      </c>
      <c r="C16569">
        <v>-0.24</v>
      </c>
      <c r="D16569">
        <v>-1.31</v>
      </c>
      <c r="E16569">
        <v>1.7999999999999999E-2</v>
      </c>
    </row>
    <row r="16570" spans="1:5">
      <c r="A16570">
        <v>19871210</v>
      </c>
      <c r="B16570">
        <v>-1.67</v>
      </c>
      <c r="C16570">
        <v>1.35</v>
      </c>
      <c r="D16570">
        <v>-0.67</v>
      </c>
      <c r="E16570">
        <v>1.7999999999999999E-2</v>
      </c>
    </row>
    <row r="16571" spans="1:5">
      <c r="A16571">
        <v>19871211</v>
      </c>
      <c r="B16571">
        <v>0.54</v>
      </c>
      <c r="C16571">
        <v>-0.05</v>
      </c>
      <c r="D16571">
        <v>0.27</v>
      </c>
      <c r="E16571">
        <v>1.7999999999999999E-2</v>
      </c>
    </row>
    <row r="16572" spans="1:5">
      <c r="A16572">
        <v>19871214</v>
      </c>
      <c r="B16572">
        <v>2.71</v>
      </c>
      <c r="C16572">
        <v>-0.49</v>
      </c>
      <c r="D16572">
        <v>-1.33</v>
      </c>
      <c r="E16572">
        <v>1.7999999999999999E-2</v>
      </c>
    </row>
    <row r="16573" spans="1:5">
      <c r="A16573">
        <v>19871215</v>
      </c>
      <c r="B16573">
        <v>0.41</v>
      </c>
      <c r="C16573">
        <v>1.2</v>
      </c>
      <c r="D16573">
        <v>-0.79</v>
      </c>
      <c r="E16573">
        <v>1.7999999999999999E-2</v>
      </c>
    </row>
    <row r="16574" spans="1:5">
      <c r="A16574">
        <v>19871216</v>
      </c>
      <c r="B16574">
        <v>2.02</v>
      </c>
      <c r="C16574">
        <v>-0.02</v>
      </c>
      <c r="D16574">
        <v>-0.67</v>
      </c>
      <c r="E16574">
        <v>1.7999999999999999E-2</v>
      </c>
    </row>
    <row r="16575" spans="1:5">
      <c r="A16575">
        <v>19871217</v>
      </c>
      <c r="B16575">
        <v>-1.41</v>
      </c>
      <c r="C16575">
        <v>1.75</v>
      </c>
      <c r="D16575">
        <v>-0.28999999999999998</v>
      </c>
      <c r="E16575">
        <v>1.7999999999999999E-2</v>
      </c>
    </row>
    <row r="16576" spans="1:5">
      <c r="A16576">
        <v>19871218</v>
      </c>
      <c r="B16576">
        <v>2.21</v>
      </c>
      <c r="C16576">
        <v>-0.02</v>
      </c>
      <c r="D16576">
        <v>-0.19</v>
      </c>
      <c r="E16576">
        <v>1.7999999999999999E-2</v>
      </c>
    </row>
    <row r="16577" spans="1:5">
      <c r="A16577">
        <v>19871221</v>
      </c>
      <c r="B16577">
        <v>0.35</v>
      </c>
      <c r="C16577">
        <v>-0.01</v>
      </c>
      <c r="D16577">
        <v>-0.05</v>
      </c>
      <c r="E16577">
        <v>1.7999999999999999E-2</v>
      </c>
    </row>
    <row r="16578" spans="1:5">
      <c r="A16578">
        <v>19871222</v>
      </c>
      <c r="B16578">
        <v>-0.05</v>
      </c>
      <c r="C16578">
        <v>-0.41</v>
      </c>
      <c r="D16578">
        <v>0.13</v>
      </c>
      <c r="E16578">
        <v>1.7999999999999999E-2</v>
      </c>
    </row>
    <row r="16579" spans="1:5">
      <c r="A16579">
        <v>19871223</v>
      </c>
      <c r="B16579">
        <v>1.2</v>
      </c>
      <c r="C16579">
        <v>-0.11</v>
      </c>
      <c r="D16579">
        <v>-0.05</v>
      </c>
      <c r="E16579">
        <v>1.7999999999999999E-2</v>
      </c>
    </row>
    <row r="16580" spans="1:5">
      <c r="A16580">
        <v>19871224</v>
      </c>
      <c r="B16580">
        <v>-0.16</v>
      </c>
      <c r="C16580">
        <v>0.77</v>
      </c>
      <c r="D16580">
        <v>-0.2</v>
      </c>
      <c r="E16580">
        <v>1.7999999999999999E-2</v>
      </c>
    </row>
    <row r="16581" spans="1:5">
      <c r="A16581">
        <v>19871228</v>
      </c>
      <c r="B16581">
        <v>-2.37</v>
      </c>
      <c r="C16581">
        <v>0.35</v>
      </c>
      <c r="D16581">
        <v>0.57999999999999996</v>
      </c>
      <c r="E16581">
        <v>1.7999999999999999E-2</v>
      </c>
    </row>
    <row r="16582" spans="1:5">
      <c r="A16582">
        <v>19871229</v>
      </c>
      <c r="B16582">
        <v>-0.36</v>
      </c>
      <c r="C16582">
        <v>-0.05</v>
      </c>
      <c r="D16582">
        <v>0.03</v>
      </c>
      <c r="E16582">
        <v>1.7999999999999999E-2</v>
      </c>
    </row>
    <row r="16583" spans="1:5">
      <c r="A16583">
        <v>19871230</v>
      </c>
      <c r="B16583">
        <v>1.2</v>
      </c>
      <c r="C16583">
        <v>-0.27</v>
      </c>
      <c r="D16583">
        <v>-0.66</v>
      </c>
      <c r="E16583">
        <v>1.7999999999999999E-2</v>
      </c>
    </row>
    <row r="16584" spans="1:5">
      <c r="A16584">
        <v>19871231</v>
      </c>
      <c r="B16584">
        <v>-0.19</v>
      </c>
      <c r="C16584">
        <v>1.01</v>
      </c>
      <c r="D16584">
        <v>-0.04</v>
      </c>
      <c r="E16584">
        <v>1.7999999999999999E-2</v>
      </c>
    </row>
    <row r="16585" spans="1:5">
      <c r="A16585">
        <v>19880104</v>
      </c>
      <c r="B16585">
        <v>3.34</v>
      </c>
      <c r="C16585">
        <v>-0.87</v>
      </c>
      <c r="D16585">
        <v>0</v>
      </c>
      <c r="E16585">
        <v>1.4999999999999999E-2</v>
      </c>
    </row>
    <row r="16586" spans="1:5">
      <c r="A16586">
        <v>19880105</v>
      </c>
      <c r="B16586">
        <v>1.22</v>
      </c>
      <c r="C16586">
        <v>0.76</v>
      </c>
      <c r="D16586">
        <v>-0.47</v>
      </c>
      <c r="E16586">
        <v>1.4999999999999999E-2</v>
      </c>
    </row>
    <row r="16587" spans="1:5">
      <c r="A16587">
        <v>19880106</v>
      </c>
      <c r="B16587">
        <v>0.27</v>
      </c>
      <c r="C16587">
        <v>0.35</v>
      </c>
      <c r="D16587">
        <v>0.11</v>
      </c>
      <c r="E16587">
        <v>1.4999999999999999E-2</v>
      </c>
    </row>
    <row r="16588" spans="1:5">
      <c r="A16588">
        <v>19880107</v>
      </c>
      <c r="B16588">
        <v>0.74</v>
      </c>
      <c r="C16588">
        <v>-7.0000000000000007E-2</v>
      </c>
      <c r="D16588">
        <v>0.28999999999999998</v>
      </c>
      <c r="E16588">
        <v>1.4999999999999999E-2</v>
      </c>
    </row>
    <row r="16589" spans="1:5">
      <c r="A16589">
        <v>19880108</v>
      </c>
      <c r="B16589">
        <v>-5.66</v>
      </c>
      <c r="C16589">
        <v>2.84</v>
      </c>
      <c r="D16589">
        <v>1.55</v>
      </c>
      <c r="E16589">
        <v>1.4999999999999999E-2</v>
      </c>
    </row>
    <row r="16590" spans="1:5">
      <c r="A16590">
        <v>19880111</v>
      </c>
      <c r="B16590">
        <v>0.9</v>
      </c>
      <c r="C16590">
        <v>-2.08</v>
      </c>
      <c r="D16590">
        <v>-0.36</v>
      </c>
      <c r="E16590">
        <v>1.4999999999999999E-2</v>
      </c>
    </row>
    <row r="16591" spans="1:5">
      <c r="A16591">
        <v>19880112</v>
      </c>
      <c r="B16591">
        <v>-0.88</v>
      </c>
      <c r="C16591">
        <v>-0.14000000000000001</v>
      </c>
      <c r="D16591">
        <v>0.55000000000000004</v>
      </c>
      <c r="E16591">
        <v>1.4999999999999999E-2</v>
      </c>
    </row>
    <row r="16592" spans="1:5">
      <c r="A16592">
        <v>19880113</v>
      </c>
      <c r="B16592">
        <v>0.19</v>
      </c>
      <c r="C16592">
        <v>-0.1</v>
      </c>
      <c r="D16592">
        <v>0.38</v>
      </c>
      <c r="E16592">
        <v>1.4999999999999999E-2</v>
      </c>
    </row>
    <row r="16593" spans="1:5">
      <c r="A16593">
        <v>19880114</v>
      </c>
      <c r="B16593">
        <v>0.08</v>
      </c>
      <c r="C16593">
        <v>0.33</v>
      </c>
      <c r="D16593">
        <v>0.03</v>
      </c>
      <c r="E16593">
        <v>1.4999999999999999E-2</v>
      </c>
    </row>
    <row r="16594" spans="1:5">
      <c r="A16594">
        <v>19880115</v>
      </c>
      <c r="B16594">
        <v>2.31</v>
      </c>
      <c r="C16594">
        <v>-0.92</v>
      </c>
      <c r="D16594">
        <v>-0.43</v>
      </c>
      <c r="E16594">
        <v>1.4999999999999999E-2</v>
      </c>
    </row>
    <row r="16595" spans="1:5">
      <c r="A16595">
        <v>19880118</v>
      </c>
      <c r="B16595">
        <v>0.03</v>
      </c>
      <c r="C16595">
        <v>0.19</v>
      </c>
      <c r="D16595">
        <v>0.46</v>
      </c>
      <c r="E16595">
        <v>1.4999999999999999E-2</v>
      </c>
    </row>
    <row r="16596" spans="1:5">
      <c r="A16596">
        <v>19880119</v>
      </c>
      <c r="B16596">
        <v>-0.7</v>
      </c>
      <c r="C16596">
        <v>0.86</v>
      </c>
      <c r="D16596">
        <v>0.56999999999999995</v>
      </c>
      <c r="E16596">
        <v>1.4999999999999999E-2</v>
      </c>
    </row>
    <row r="16597" spans="1:5">
      <c r="A16597">
        <v>19880120</v>
      </c>
      <c r="B16597">
        <v>-2.42</v>
      </c>
      <c r="C16597">
        <v>0.64</v>
      </c>
      <c r="D16597">
        <v>1.02</v>
      </c>
      <c r="E16597">
        <v>1.4999999999999999E-2</v>
      </c>
    </row>
    <row r="16598" spans="1:5">
      <c r="A16598">
        <v>19880121</v>
      </c>
      <c r="B16598">
        <v>0.17</v>
      </c>
      <c r="C16598">
        <v>-0.21</v>
      </c>
      <c r="D16598">
        <v>-0.11</v>
      </c>
      <c r="E16598">
        <v>1.4999999999999999E-2</v>
      </c>
    </row>
    <row r="16599" spans="1:5">
      <c r="A16599">
        <v>19880122</v>
      </c>
      <c r="B16599">
        <v>1.21</v>
      </c>
      <c r="C16599">
        <v>-0.37</v>
      </c>
      <c r="D16599">
        <v>0.32</v>
      </c>
      <c r="E16599">
        <v>1.4999999999999999E-2</v>
      </c>
    </row>
    <row r="16600" spans="1:5">
      <c r="A16600">
        <v>19880125</v>
      </c>
      <c r="B16600">
        <v>1.93</v>
      </c>
      <c r="C16600">
        <v>-1.54</v>
      </c>
      <c r="D16600">
        <v>0.08</v>
      </c>
      <c r="E16600">
        <v>1.4999999999999999E-2</v>
      </c>
    </row>
    <row r="16601" spans="1:5">
      <c r="A16601">
        <v>19880126</v>
      </c>
      <c r="B16601">
        <v>-0.75</v>
      </c>
      <c r="C16601">
        <v>0.56000000000000005</v>
      </c>
      <c r="D16601">
        <v>0.44</v>
      </c>
      <c r="E16601">
        <v>1.4999999999999999E-2</v>
      </c>
    </row>
    <row r="16602" spans="1:5">
      <c r="A16602">
        <v>19880127</v>
      </c>
      <c r="B16602">
        <v>-0.05</v>
      </c>
      <c r="C16602">
        <v>0.22</v>
      </c>
      <c r="D16602">
        <v>0.31</v>
      </c>
      <c r="E16602">
        <v>1.4999999999999999E-2</v>
      </c>
    </row>
    <row r="16603" spans="1:5">
      <c r="A16603">
        <v>19880128</v>
      </c>
      <c r="B16603">
        <v>1.3</v>
      </c>
      <c r="C16603">
        <v>-0.7</v>
      </c>
      <c r="D16603">
        <v>0.04</v>
      </c>
      <c r="E16603">
        <v>1.4999999999999999E-2</v>
      </c>
    </row>
    <row r="16604" spans="1:5">
      <c r="A16604">
        <v>19880129</v>
      </c>
      <c r="B16604">
        <v>1.24</v>
      </c>
      <c r="C16604">
        <v>-0.67</v>
      </c>
      <c r="D16604">
        <v>-0.05</v>
      </c>
      <c r="E16604">
        <v>1.4999999999999999E-2</v>
      </c>
    </row>
    <row r="16605" spans="1:5">
      <c r="A16605">
        <v>19880201</v>
      </c>
      <c r="B16605">
        <v>-0.3</v>
      </c>
      <c r="C16605">
        <v>0.85</v>
      </c>
      <c r="D16605">
        <v>0.17</v>
      </c>
      <c r="E16605">
        <v>2.3E-2</v>
      </c>
    </row>
    <row r="16606" spans="1:5">
      <c r="A16606">
        <v>19880202</v>
      </c>
      <c r="B16606">
        <v>0.19</v>
      </c>
      <c r="C16606">
        <v>-0.03</v>
      </c>
      <c r="D16606">
        <v>0.25</v>
      </c>
      <c r="E16606">
        <v>2.3E-2</v>
      </c>
    </row>
    <row r="16607" spans="1:5">
      <c r="A16607">
        <v>19880203</v>
      </c>
      <c r="B16607">
        <v>-1.1100000000000001</v>
      </c>
      <c r="C16607">
        <v>0.8</v>
      </c>
      <c r="D16607">
        <v>0.9</v>
      </c>
      <c r="E16607">
        <v>2.3E-2</v>
      </c>
    </row>
    <row r="16608" spans="1:5">
      <c r="A16608">
        <v>19880204</v>
      </c>
      <c r="B16608">
        <v>0</v>
      </c>
      <c r="C16608">
        <v>-0.12</v>
      </c>
      <c r="D16608">
        <v>0.13</v>
      </c>
      <c r="E16608">
        <v>2.3E-2</v>
      </c>
    </row>
    <row r="16609" spans="1:5">
      <c r="A16609">
        <v>19880205</v>
      </c>
      <c r="B16609">
        <v>-0.21</v>
      </c>
      <c r="C16609">
        <v>0.56000000000000005</v>
      </c>
      <c r="D16609">
        <v>0.01</v>
      </c>
      <c r="E16609">
        <v>2.3E-2</v>
      </c>
    </row>
    <row r="16610" spans="1:5">
      <c r="A16610">
        <v>19880208</v>
      </c>
      <c r="B16610">
        <v>-0.68</v>
      </c>
      <c r="C16610">
        <v>0.38</v>
      </c>
      <c r="D16610">
        <v>-0.16</v>
      </c>
      <c r="E16610">
        <v>2.3E-2</v>
      </c>
    </row>
    <row r="16611" spans="1:5">
      <c r="A16611">
        <v>19880209</v>
      </c>
      <c r="B16611">
        <v>0.83</v>
      </c>
      <c r="C16611">
        <v>-0.71</v>
      </c>
      <c r="D16611">
        <v>-0.17</v>
      </c>
      <c r="E16611">
        <v>2.3E-2</v>
      </c>
    </row>
    <row r="16612" spans="1:5">
      <c r="A16612">
        <v>19880210</v>
      </c>
      <c r="B16612">
        <v>1.72</v>
      </c>
      <c r="C16612">
        <v>-0.49</v>
      </c>
      <c r="D16612">
        <v>-0.51</v>
      </c>
      <c r="E16612">
        <v>2.3E-2</v>
      </c>
    </row>
    <row r="16613" spans="1:5">
      <c r="A16613">
        <v>19880211</v>
      </c>
      <c r="B16613">
        <v>-0.13</v>
      </c>
      <c r="C16613">
        <v>0.77</v>
      </c>
      <c r="D16613">
        <v>-0.12</v>
      </c>
      <c r="E16613">
        <v>2.3E-2</v>
      </c>
    </row>
    <row r="16614" spans="1:5">
      <c r="A16614">
        <v>19880212</v>
      </c>
      <c r="B16614">
        <v>0.55000000000000004</v>
      </c>
      <c r="C16614">
        <v>0.03</v>
      </c>
      <c r="D16614">
        <v>-0.32</v>
      </c>
      <c r="E16614">
        <v>2.3E-2</v>
      </c>
    </row>
    <row r="16615" spans="1:5">
      <c r="A16615">
        <v>19880216</v>
      </c>
      <c r="B16615">
        <v>0.74</v>
      </c>
      <c r="C16615">
        <v>-0.48</v>
      </c>
      <c r="D16615">
        <v>-0.12</v>
      </c>
      <c r="E16615">
        <v>2.3E-2</v>
      </c>
    </row>
    <row r="16616" spans="1:5">
      <c r="A16616">
        <v>19880217</v>
      </c>
      <c r="B16616">
        <v>-0.17</v>
      </c>
      <c r="C16616">
        <v>0.5</v>
      </c>
      <c r="D16616">
        <v>-0.1</v>
      </c>
      <c r="E16616">
        <v>2.3E-2</v>
      </c>
    </row>
    <row r="16617" spans="1:5">
      <c r="A16617">
        <v>19880218</v>
      </c>
      <c r="B16617">
        <v>-0.35</v>
      </c>
      <c r="C16617">
        <v>0.68</v>
      </c>
      <c r="D16617">
        <v>-0.16</v>
      </c>
      <c r="E16617">
        <v>2.3E-2</v>
      </c>
    </row>
    <row r="16618" spans="1:5">
      <c r="A16618">
        <v>19880219</v>
      </c>
      <c r="B16618">
        <v>1.1299999999999999</v>
      </c>
      <c r="C16618">
        <v>-0.89</v>
      </c>
      <c r="D16618">
        <v>-0.01</v>
      </c>
      <c r="E16618">
        <v>2.3E-2</v>
      </c>
    </row>
    <row r="16619" spans="1:5">
      <c r="A16619">
        <v>19880222</v>
      </c>
      <c r="B16619">
        <v>1.29</v>
      </c>
      <c r="C16619">
        <v>-0.35</v>
      </c>
      <c r="D16619">
        <v>-0.43</v>
      </c>
      <c r="E16619">
        <v>2.3E-2</v>
      </c>
    </row>
    <row r="16620" spans="1:5">
      <c r="A16620">
        <v>19880223</v>
      </c>
      <c r="B16620">
        <v>-0.06</v>
      </c>
      <c r="C16620">
        <v>0.39</v>
      </c>
      <c r="D16620">
        <v>-0.14000000000000001</v>
      </c>
      <c r="E16620">
        <v>2.3E-2</v>
      </c>
    </row>
    <row r="16621" spans="1:5">
      <c r="A16621">
        <v>19880224</v>
      </c>
      <c r="B16621">
        <v>0.01</v>
      </c>
      <c r="C16621">
        <v>0.61</v>
      </c>
      <c r="D16621">
        <v>-0.34</v>
      </c>
      <c r="E16621">
        <v>2.3E-2</v>
      </c>
    </row>
    <row r="16622" spans="1:5">
      <c r="A16622">
        <v>19880225</v>
      </c>
      <c r="B16622">
        <v>-0.73</v>
      </c>
      <c r="C16622">
        <v>1.29</v>
      </c>
      <c r="D16622">
        <v>0.2</v>
      </c>
      <c r="E16622">
        <v>2.3E-2</v>
      </c>
    </row>
    <row r="16623" spans="1:5">
      <c r="A16623">
        <v>19880226</v>
      </c>
      <c r="B16623">
        <v>0.22</v>
      </c>
      <c r="C16623">
        <v>-0.13</v>
      </c>
      <c r="D16623">
        <v>-0.21</v>
      </c>
      <c r="E16623">
        <v>2.3E-2</v>
      </c>
    </row>
    <row r="16624" spans="1:5">
      <c r="A16624">
        <v>19880229</v>
      </c>
      <c r="B16624">
        <v>1.79</v>
      </c>
      <c r="C16624">
        <v>-0.52</v>
      </c>
      <c r="D16624">
        <v>-0.4</v>
      </c>
      <c r="E16624">
        <v>2.3E-2</v>
      </c>
    </row>
    <row r="16625" spans="1:5">
      <c r="A16625">
        <v>19880301</v>
      </c>
      <c r="B16625">
        <v>-0.15</v>
      </c>
      <c r="C16625">
        <v>0.24</v>
      </c>
      <c r="D16625">
        <v>-0.06</v>
      </c>
      <c r="E16625">
        <v>1.9E-2</v>
      </c>
    </row>
    <row r="16626" spans="1:5">
      <c r="A16626">
        <v>19880302</v>
      </c>
      <c r="B16626">
        <v>0.43</v>
      </c>
      <c r="C16626">
        <v>0.28999999999999998</v>
      </c>
      <c r="D16626">
        <v>-0.23</v>
      </c>
      <c r="E16626">
        <v>1.9E-2</v>
      </c>
    </row>
    <row r="16627" spans="1:5">
      <c r="A16627">
        <v>19880303</v>
      </c>
      <c r="B16627">
        <v>0.06</v>
      </c>
      <c r="C16627">
        <v>0.23</v>
      </c>
      <c r="D16627">
        <v>-0.26</v>
      </c>
      <c r="E16627">
        <v>1.9E-2</v>
      </c>
    </row>
    <row r="16628" spans="1:5">
      <c r="A16628">
        <v>19880304</v>
      </c>
      <c r="B16628">
        <v>-0.13</v>
      </c>
      <c r="C16628">
        <v>0.52</v>
      </c>
      <c r="D16628">
        <v>0.08</v>
      </c>
      <c r="E16628">
        <v>1.9E-2</v>
      </c>
    </row>
    <row r="16629" spans="1:5">
      <c r="A16629">
        <v>19880307</v>
      </c>
      <c r="B16629">
        <v>0.13</v>
      </c>
      <c r="C16629">
        <v>0.51</v>
      </c>
      <c r="D16629">
        <v>-0.23</v>
      </c>
      <c r="E16629">
        <v>1.9E-2</v>
      </c>
    </row>
    <row r="16630" spans="1:5">
      <c r="A16630">
        <v>19880308</v>
      </c>
      <c r="B16630">
        <v>0.69</v>
      </c>
      <c r="C16630">
        <v>0.34</v>
      </c>
      <c r="D16630">
        <v>-0.19</v>
      </c>
      <c r="E16630">
        <v>1.9E-2</v>
      </c>
    </row>
    <row r="16631" spans="1:5">
      <c r="A16631">
        <v>19880309</v>
      </c>
      <c r="B16631">
        <v>0.06</v>
      </c>
      <c r="C16631">
        <v>1.02</v>
      </c>
      <c r="D16631">
        <v>-0.4</v>
      </c>
      <c r="E16631">
        <v>1.9E-2</v>
      </c>
    </row>
    <row r="16632" spans="1:5">
      <c r="A16632">
        <v>19880310</v>
      </c>
      <c r="B16632">
        <v>-1.66</v>
      </c>
      <c r="C16632">
        <v>0.96</v>
      </c>
      <c r="D16632">
        <v>0.33</v>
      </c>
      <c r="E16632">
        <v>1.9E-2</v>
      </c>
    </row>
    <row r="16633" spans="1:5">
      <c r="A16633">
        <v>19880311</v>
      </c>
      <c r="B16633">
        <v>0.17</v>
      </c>
      <c r="C16633">
        <v>-0.38</v>
      </c>
      <c r="D16633">
        <v>0.69</v>
      </c>
      <c r="E16633">
        <v>1.9E-2</v>
      </c>
    </row>
    <row r="16634" spans="1:5">
      <c r="A16634">
        <v>19880314</v>
      </c>
      <c r="B16634">
        <v>0.42</v>
      </c>
      <c r="C16634">
        <v>-0.15</v>
      </c>
      <c r="D16634">
        <v>-0.32</v>
      </c>
      <c r="E16634">
        <v>1.9E-2</v>
      </c>
    </row>
    <row r="16635" spans="1:5">
      <c r="A16635">
        <v>19880315</v>
      </c>
      <c r="B16635">
        <v>-0.05</v>
      </c>
      <c r="C16635">
        <v>0.12</v>
      </c>
      <c r="D16635">
        <v>0.11</v>
      </c>
      <c r="E16635">
        <v>1.9E-2</v>
      </c>
    </row>
    <row r="16636" spans="1:5">
      <c r="A16636">
        <v>19880316</v>
      </c>
      <c r="B16636">
        <v>0.81</v>
      </c>
      <c r="C16636">
        <v>-0.3</v>
      </c>
      <c r="D16636">
        <v>0.1</v>
      </c>
      <c r="E16636">
        <v>1.9E-2</v>
      </c>
    </row>
    <row r="16637" spans="1:5">
      <c r="A16637">
        <v>19880317</v>
      </c>
      <c r="B16637">
        <v>0.87</v>
      </c>
      <c r="C16637">
        <v>-0.4</v>
      </c>
      <c r="D16637">
        <v>-0.33</v>
      </c>
      <c r="E16637">
        <v>1.9E-2</v>
      </c>
    </row>
    <row r="16638" spans="1:5">
      <c r="A16638">
        <v>19880318</v>
      </c>
      <c r="B16638">
        <v>-0.01</v>
      </c>
      <c r="C16638">
        <v>7.0000000000000007E-2</v>
      </c>
      <c r="D16638">
        <v>0.34</v>
      </c>
      <c r="E16638">
        <v>1.9E-2</v>
      </c>
    </row>
    <row r="16639" spans="1:5">
      <c r="A16639">
        <v>19880321</v>
      </c>
      <c r="B16639">
        <v>-0.78</v>
      </c>
      <c r="C16639">
        <v>0.3</v>
      </c>
      <c r="D16639">
        <v>0.19</v>
      </c>
      <c r="E16639">
        <v>1.9E-2</v>
      </c>
    </row>
    <row r="16640" spans="1:5">
      <c r="A16640">
        <v>19880322</v>
      </c>
      <c r="B16640">
        <v>0.06</v>
      </c>
      <c r="C16640">
        <v>0.17</v>
      </c>
      <c r="D16640">
        <v>-0.19</v>
      </c>
      <c r="E16640">
        <v>1.9E-2</v>
      </c>
    </row>
    <row r="16641" spans="1:5">
      <c r="A16641">
        <v>19880323</v>
      </c>
      <c r="B16641">
        <v>0.14000000000000001</v>
      </c>
      <c r="C16641">
        <v>0.44</v>
      </c>
      <c r="D16641">
        <v>0.38</v>
      </c>
      <c r="E16641">
        <v>1.9E-2</v>
      </c>
    </row>
    <row r="16642" spans="1:5">
      <c r="A16642">
        <v>19880324</v>
      </c>
      <c r="B16642">
        <v>-1.8</v>
      </c>
      <c r="C16642">
        <v>0.75</v>
      </c>
      <c r="D16642">
        <v>0.2</v>
      </c>
      <c r="E16642">
        <v>1.9E-2</v>
      </c>
    </row>
    <row r="16643" spans="1:5">
      <c r="A16643">
        <v>19880325</v>
      </c>
      <c r="B16643">
        <v>-1.49</v>
      </c>
      <c r="C16643">
        <v>0.79</v>
      </c>
      <c r="D16643">
        <v>0.15</v>
      </c>
      <c r="E16643">
        <v>1.9E-2</v>
      </c>
    </row>
    <row r="16644" spans="1:5">
      <c r="A16644">
        <v>19880328</v>
      </c>
      <c r="B16644">
        <v>-0.4</v>
      </c>
      <c r="C16644">
        <v>-0.46</v>
      </c>
      <c r="D16644">
        <v>0.13</v>
      </c>
      <c r="E16644">
        <v>1.9E-2</v>
      </c>
    </row>
    <row r="16645" spans="1:5">
      <c r="A16645">
        <v>19880329</v>
      </c>
      <c r="B16645">
        <v>0.72</v>
      </c>
      <c r="C16645">
        <v>7.0000000000000007E-2</v>
      </c>
      <c r="D16645">
        <v>-0.22</v>
      </c>
      <c r="E16645">
        <v>1.9E-2</v>
      </c>
    </row>
    <row r="16646" spans="1:5">
      <c r="A16646">
        <v>19880330</v>
      </c>
      <c r="B16646">
        <v>-0.64</v>
      </c>
      <c r="C16646">
        <v>0.27</v>
      </c>
      <c r="D16646">
        <v>0.47</v>
      </c>
      <c r="E16646">
        <v>1.9E-2</v>
      </c>
    </row>
    <row r="16647" spans="1:5">
      <c r="A16647">
        <v>19880331</v>
      </c>
      <c r="B16647">
        <v>0.35</v>
      </c>
      <c r="C16647">
        <v>0.66</v>
      </c>
      <c r="D16647">
        <v>0.09</v>
      </c>
      <c r="E16647">
        <v>1.9E-2</v>
      </c>
    </row>
    <row r="16648" spans="1:5">
      <c r="A16648">
        <v>19880404</v>
      </c>
      <c r="B16648">
        <v>-0.93</v>
      </c>
      <c r="C16648">
        <v>0</v>
      </c>
      <c r="D16648">
        <v>0.31</v>
      </c>
      <c r="E16648">
        <v>2.3E-2</v>
      </c>
    </row>
    <row r="16649" spans="1:5">
      <c r="A16649">
        <v>19880405</v>
      </c>
      <c r="B16649">
        <v>0.68</v>
      </c>
      <c r="C16649">
        <v>-0.51</v>
      </c>
      <c r="D16649">
        <v>-0.05</v>
      </c>
      <c r="E16649">
        <v>2.3E-2</v>
      </c>
    </row>
    <row r="16650" spans="1:5">
      <c r="A16650">
        <v>19880406</v>
      </c>
      <c r="B16650">
        <v>2.2000000000000002</v>
      </c>
      <c r="C16650">
        <v>-1.47</v>
      </c>
      <c r="D16650">
        <v>-0.03</v>
      </c>
      <c r="E16650">
        <v>2.3E-2</v>
      </c>
    </row>
    <row r="16651" spans="1:5">
      <c r="A16651">
        <v>19880407</v>
      </c>
      <c r="B16651">
        <v>0.28000000000000003</v>
      </c>
      <c r="C16651">
        <v>0.27</v>
      </c>
      <c r="D16651">
        <v>0.08</v>
      </c>
      <c r="E16651">
        <v>2.3E-2</v>
      </c>
    </row>
    <row r="16652" spans="1:5">
      <c r="A16652">
        <v>19880408</v>
      </c>
      <c r="B16652">
        <v>1.0900000000000001</v>
      </c>
      <c r="C16652">
        <v>-0.32</v>
      </c>
      <c r="D16652">
        <v>7.0000000000000007E-2</v>
      </c>
      <c r="E16652">
        <v>2.3E-2</v>
      </c>
    </row>
    <row r="16653" spans="1:5">
      <c r="A16653">
        <v>19880411</v>
      </c>
      <c r="B16653">
        <v>0.28000000000000003</v>
      </c>
      <c r="C16653">
        <v>0.15</v>
      </c>
      <c r="D16653">
        <v>0.11</v>
      </c>
      <c r="E16653">
        <v>2.3E-2</v>
      </c>
    </row>
    <row r="16654" spans="1:5">
      <c r="A16654">
        <v>19880412</v>
      </c>
      <c r="B16654">
        <v>0.45</v>
      </c>
      <c r="C16654">
        <v>-0.1</v>
      </c>
      <c r="D16654">
        <v>0.13</v>
      </c>
      <c r="E16654">
        <v>2.3E-2</v>
      </c>
    </row>
    <row r="16655" spans="1:5">
      <c r="A16655">
        <v>19880413</v>
      </c>
      <c r="B16655">
        <v>-0.03</v>
      </c>
      <c r="C16655">
        <v>0.04</v>
      </c>
      <c r="D16655">
        <v>0.08</v>
      </c>
      <c r="E16655">
        <v>2.3E-2</v>
      </c>
    </row>
    <row r="16656" spans="1:5">
      <c r="A16656">
        <v>19880414</v>
      </c>
      <c r="B16656">
        <v>-3.76</v>
      </c>
      <c r="C16656">
        <v>1.59</v>
      </c>
      <c r="D16656">
        <v>0.43</v>
      </c>
      <c r="E16656">
        <v>2.3E-2</v>
      </c>
    </row>
    <row r="16657" spans="1:5">
      <c r="A16657">
        <v>19880415</v>
      </c>
      <c r="B16657">
        <v>-0.17</v>
      </c>
      <c r="C16657">
        <v>-0.38</v>
      </c>
      <c r="D16657">
        <v>-0.01</v>
      </c>
      <c r="E16657">
        <v>2.3E-2</v>
      </c>
    </row>
    <row r="16658" spans="1:5">
      <c r="A16658">
        <v>19880418</v>
      </c>
      <c r="B16658">
        <v>-0.14000000000000001</v>
      </c>
      <c r="C16658">
        <v>0.78</v>
      </c>
      <c r="D16658">
        <v>0.25</v>
      </c>
      <c r="E16658">
        <v>2.3E-2</v>
      </c>
    </row>
    <row r="16659" spans="1:5">
      <c r="A16659">
        <v>19880419</v>
      </c>
      <c r="B16659">
        <v>-0.28000000000000003</v>
      </c>
      <c r="C16659">
        <v>0.74</v>
      </c>
      <c r="D16659">
        <v>-0.06</v>
      </c>
      <c r="E16659">
        <v>2.3E-2</v>
      </c>
    </row>
    <row r="16660" spans="1:5">
      <c r="A16660">
        <v>19880420</v>
      </c>
      <c r="B16660">
        <v>-0.7</v>
      </c>
      <c r="C16660">
        <v>0.06</v>
      </c>
      <c r="D16660">
        <v>0.03</v>
      </c>
      <c r="E16660">
        <v>2.3E-2</v>
      </c>
    </row>
    <row r="16661" spans="1:5">
      <c r="A16661">
        <v>19880421</v>
      </c>
      <c r="B16661">
        <v>-0.04</v>
      </c>
      <c r="C16661">
        <v>-0.22</v>
      </c>
      <c r="D16661">
        <v>0.16</v>
      </c>
      <c r="E16661">
        <v>2.3E-2</v>
      </c>
    </row>
    <row r="16662" spans="1:5">
      <c r="A16662">
        <v>19880422</v>
      </c>
      <c r="B16662">
        <v>1.0900000000000001</v>
      </c>
      <c r="C16662">
        <v>-1.06</v>
      </c>
      <c r="D16662">
        <v>0.25</v>
      </c>
      <c r="E16662">
        <v>2.3E-2</v>
      </c>
    </row>
    <row r="16663" spans="1:5">
      <c r="A16663">
        <v>19880425</v>
      </c>
      <c r="B16663">
        <v>0.71</v>
      </c>
      <c r="C16663">
        <v>-0.48</v>
      </c>
      <c r="D16663">
        <v>0.24</v>
      </c>
      <c r="E16663">
        <v>2.3E-2</v>
      </c>
    </row>
    <row r="16664" spans="1:5">
      <c r="A16664">
        <v>19880426</v>
      </c>
      <c r="B16664">
        <v>0.6</v>
      </c>
      <c r="C16664">
        <v>-0.09</v>
      </c>
      <c r="D16664">
        <v>-0.18</v>
      </c>
      <c r="E16664">
        <v>2.3E-2</v>
      </c>
    </row>
    <row r="16665" spans="1:5">
      <c r="A16665">
        <v>19880427</v>
      </c>
      <c r="B16665">
        <v>0.01</v>
      </c>
      <c r="C16665">
        <v>0.33</v>
      </c>
      <c r="D16665">
        <v>-0.06</v>
      </c>
      <c r="E16665">
        <v>2.3E-2</v>
      </c>
    </row>
    <row r="16666" spans="1:5">
      <c r="A16666">
        <v>19880428</v>
      </c>
      <c r="B16666">
        <v>-0.39</v>
      </c>
      <c r="C16666">
        <v>0.56000000000000005</v>
      </c>
      <c r="D16666">
        <v>0.01</v>
      </c>
      <c r="E16666">
        <v>2.3E-2</v>
      </c>
    </row>
    <row r="16667" spans="1:5">
      <c r="A16667">
        <v>19880429</v>
      </c>
      <c r="B16667">
        <v>-0.25</v>
      </c>
      <c r="C16667">
        <v>0.91</v>
      </c>
      <c r="D16667">
        <v>-0.13</v>
      </c>
      <c r="E16667">
        <v>2.3E-2</v>
      </c>
    </row>
    <row r="16668" spans="1:5">
      <c r="A16668">
        <v>19880502</v>
      </c>
      <c r="B16668">
        <v>0.02</v>
      </c>
      <c r="C16668">
        <v>-0.09</v>
      </c>
      <c r="D16668">
        <v>-0.32</v>
      </c>
      <c r="E16668">
        <v>2.4E-2</v>
      </c>
    </row>
    <row r="16669" spans="1:5">
      <c r="A16669">
        <v>19880503</v>
      </c>
      <c r="B16669">
        <v>0.51</v>
      </c>
      <c r="C16669">
        <v>-0.18</v>
      </c>
      <c r="D16669">
        <v>0.02</v>
      </c>
      <c r="E16669">
        <v>2.4E-2</v>
      </c>
    </row>
    <row r="16670" spans="1:5">
      <c r="A16670">
        <v>19880504</v>
      </c>
      <c r="B16670">
        <v>-0.75</v>
      </c>
      <c r="C16670">
        <v>0.76</v>
      </c>
      <c r="D16670">
        <v>0.12</v>
      </c>
      <c r="E16670">
        <v>2.4E-2</v>
      </c>
    </row>
    <row r="16671" spans="1:5">
      <c r="A16671">
        <v>19880505</v>
      </c>
      <c r="B16671">
        <v>-0.54</v>
      </c>
      <c r="C16671">
        <v>0.28000000000000003</v>
      </c>
      <c r="D16671">
        <v>0.32</v>
      </c>
      <c r="E16671">
        <v>2.4E-2</v>
      </c>
    </row>
    <row r="16672" spans="1:5">
      <c r="A16672">
        <v>19880506</v>
      </c>
      <c r="B16672">
        <v>-0.38</v>
      </c>
      <c r="C16672">
        <v>0.35</v>
      </c>
      <c r="D16672">
        <v>0.51</v>
      </c>
      <c r="E16672">
        <v>2.4E-2</v>
      </c>
    </row>
    <row r="16673" spans="1:5">
      <c r="A16673">
        <v>19880509</v>
      </c>
      <c r="B16673">
        <v>-0.43</v>
      </c>
      <c r="C16673">
        <v>-0.28000000000000003</v>
      </c>
      <c r="D16673">
        <v>0.35</v>
      </c>
      <c r="E16673">
        <v>2.4E-2</v>
      </c>
    </row>
    <row r="16674" spans="1:5">
      <c r="A16674">
        <v>19880510</v>
      </c>
      <c r="B16674">
        <v>0.24</v>
      </c>
      <c r="C16674">
        <v>-0.48</v>
      </c>
      <c r="D16674">
        <v>0.31</v>
      </c>
      <c r="E16674">
        <v>2.4E-2</v>
      </c>
    </row>
    <row r="16675" spans="1:5">
      <c r="A16675">
        <v>19880511</v>
      </c>
      <c r="B16675">
        <v>-1.56</v>
      </c>
      <c r="C16675">
        <v>-0.01</v>
      </c>
      <c r="D16675">
        <v>0.39</v>
      </c>
      <c r="E16675">
        <v>2.4E-2</v>
      </c>
    </row>
    <row r="16676" spans="1:5">
      <c r="A16676">
        <v>19880512</v>
      </c>
      <c r="B16676">
        <v>0.25</v>
      </c>
      <c r="C16676">
        <v>-7.0000000000000007E-2</v>
      </c>
      <c r="D16676">
        <v>0.15</v>
      </c>
      <c r="E16676">
        <v>2.4E-2</v>
      </c>
    </row>
    <row r="16677" spans="1:5">
      <c r="A16677">
        <v>19880513</v>
      </c>
      <c r="B16677">
        <v>0.93</v>
      </c>
      <c r="C16677">
        <v>-0.36</v>
      </c>
      <c r="D16677">
        <v>0</v>
      </c>
      <c r="E16677">
        <v>2.4E-2</v>
      </c>
    </row>
    <row r="16678" spans="1:5">
      <c r="A16678">
        <v>19880516</v>
      </c>
      <c r="B16678">
        <v>0.59</v>
      </c>
      <c r="C16678">
        <v>-0.55000000000000004</v>
      </c>
      <c r="D16678">
        <v>-0.04</v>
      </c>
      <c r="E16678">
        <v>2.4E-2</v>
      </c>
    </row>
    <row r="16679" spans="1:5">
      <c r="A16679">
        <v>19880517</v>
      </c>
      <c r="B16679">
        <v>-0.92</v>
      </c>
      <c r="C16679">
        <v>0.68</v>
      </c>
      <c r="D16679">
        <v>0.2</v>
      </c>
      <c r="E16679">
        <v>2.4E-2</v>
      </c>
    </row>
    <row r="16680" spans="1:5">
      <c r="A16680">
        <v>19880518</v>
      </c>
      <c r="B16680">
        <v>-1.49</v>
      </c>
      <c r="C16680">
        <v>0.18</v>
      </c>
      <c r="D16680">
        <v>0.47</v>
      </c>
      <c r="E16680">
        <v>2.4E-2</v>
      </c>
    </row>
    <row r="16681" spans="1:5">
      <c r="A16681">
        <v>19880519</v>
      </c>
      <c r="B16681">
        <v>0.25</v>
      </c>
      <c r="C16681">
        <v>-0.66</v>
      </c>
      <c r="D16681">
        <v>-0.11</v>
      </c>
      <c r="E16681">
        <v>2.4E-2</v>
      </c>
    </row>
    <row r="16682" spans="1:5">
      <c r="A16682">
        <v>19880520</v>
      </c>
      <c r="B16682">
        <v>0.11</v>
      </c>
      <c r="C16682">
        <v>0.09</v>
      </c>
      <c r="D16682">
        <v>-0.04</v>
      </c>
      <c r="E16682">
        <v>2.4E-2</v>
      </c>
    </row>
    <row r="16683" spans="1:5">
      <c r="A16683">
        <v>19880523</v>
      </c>
      <c r="B16683">
        <v>-0.75</v>
      </c>
      <c r="C16683">
        <v>0.19</v>
      </c>
      <c r="D16683">
        <v>0.15</v>
      </c>
      <c r="E16683">
        <v>2.4E-2</v>
      </c>
    </row>
    <row r="16684" spans="1:5">
      <c r="A16684">
        <v>19880524</v>
      </c>
      <c r="B16684">
        <v>0.86</v>
      </c>
      <c r="C16684">
        <v>-0.64</v>
      </c>
      <c r="D16684">
        <v>-0.18</v>
      </c>
      <c r="E16684">
        <v>2.4E-2</v>
      </c>
    </row>
    <row r="16685" spans="1:5">
      <c r="A16685">
        <v>19880525</v>
      </c>
      <c r="B16685">
        <v>0.2</v>
      </c>
      <c r="C16685">
        <v>-0.02</v>
      </c>
      <c r="D16685">
        <v>0.02</v>
      </c>
      <c r="E16685">
        <v>2.4E-2</v>
      </c>
    </row>
    <row r="16686" spans="1:5">
      <c r="A16686">
        <v>19880526</v>
      </c>
      <c r="B16686">
        <v>0.33</v>
      </c>
      <c r="C16686">
        <v>0.02</v>
      </c>
      <c r="D16686">
        <v>0.09</v>
      </c>
      <c r="E16686">
        <v>2.4E-2</v>
      </c>
    </row>
    <row r="16687" spans="1:5">
      <c r="A16687">
        <v>19880527</v>
      </c>
      <c r="B16687">
        <v>-0.36</v>
      </c>
      <c r="C16687">
        <v>0.16</v>
      </c>
      <c r="D16687">
        <v>0.15</v>
      </c>
      <c r="E16687">
        <v>2.4E-2</v>
      </c>
    </row>
    <row r="16688" spans="1:5">
      <c r="A16688">
        <v>19880531</v>
      </c>
      <c r="B16688">
        <v>2.7</v>
      </c>
      <c r="C16688">
        <v>-2.0699999999999998</v>
      </c>
      <c r="D16688">
        <v>-0.19</v>
      </c>
      <c r="E16688">
        <v>2.4E-2</v>
      </c>
    </row>
    <row r="16689" spans="1:5">
      <c r="A16689">
        <v>19880601</v>
      </c>
      <c r="B16689">
        <v>1.66</v>
      </c>
      <c r="C16689">
        <v>-0.67</v>
      </c>
      <c r="D16689">
        <v>-0.35</v>
      </c>
      <c r="E16689">
        <v>2.1999999999999999E-2</v>
      </c>
    </row>
    <row r="16690" spans="1:5">
      <c r="A16690">
        <v>19880602</v>
      </c>
      <c r="B16690">
        <v>-0.4</v>
      </c>
      <c r="C16690">
        <v>0.49</v>
      </c>
      <c r="D16690">
        <v>0.01</v>
      </c>
      <c r="E16690">
        <v>2.1999999999999999E-2</v>
      </c>
    </row>
    <row r="16691" spans="1:5">
      <c r="A16691">
        <v>19880603</v>
      </c>
      <c r="B16691">
        <v>0.44</v>
      </c>
      <c r="C16691">
        <v>0</v>
      </c>
      <c r="D16691">
        <v>0.13</v>
      </c>
      <c r="E16691">
        <v>2.1999999999999999E-2</v>
      </c>
    </row>
    <row r="16692" spans="1:5">
      <c r="A16692">
        <v>19880606</v>
      </c>
      <c r="B16692">
        <v>0.27</v>
      </c>
      <c r="C16692">
        <v>0.16</v>
      </c>
      <c r="D16692">
        <v>-0.28000000000000003</v>
      </c>
      <c r="E16692">
        <v>2.1999999999999999E-2</v>
      </c>
    </row>
    <row r="16693" spans="1:5">
      <c r="A16693">
        <v>19880607</v>
      </c>
      <c r="B16693">
        <v>-0.51</v>
      </c>
      <c r="C16693">
        <v>0.46</v>
      </c>
      <c r="D16693">
        <v>-7.0000000000000007E-2</v>
      </c>
      <c r="E16693">
        <v>2.1999999999999999E-2</v>
      </c>
    </row>
    <row r="16694" spans="1:5">
      <c r="A16694">
        <v>19880608</v>
      </c>
      <c r="B16694">
        <v>1.97</v>
      </c>
      <c r="C16694">
        <v>-1.06</v>
      </c>
      <c r="D16694">
        <v>-0.17</v>
      </c>
      <c r="E16694">
        <v>2.1999999999999999E-2</v>
      </c>
    </row>
    <row r="16695" spans="1:5">
      <c r="A16695">
        <v>19880609</v>
      </c>
      <c r="B16695">
        <v>-0.18</v>
      </c>
      <c r="C16695">
        <v>0.75</v>
      </c>
      <c r="D16695">
        <v>-0.04</v>
      </c>
      <c r="E16695">
        <v>2.1999999999999999E-2</v>
      </c>
    </row>
    <row r="16696" spans="1:5">
      <c r="A16696">
        <v>19880610</v>
      </c>
      <c r="B16696">
        <v>0.3</v>
      </c>
      <c r="C16696">
        <v>0.13</v>
      </c>
      <c r="D16696">
        <v>0.13</v>
      </c>
      <c r="E16696">
        <v>2.1999999999999999E-2</v>
      </c>
    </row>
    <row r="16697" spans="1:5">
      <c r="A16697">
        <v>19880613</v>
      </c>
      <c r="B16697">
        <v>0.08</v>
      </c>
      <c r="C16697">
        <v>0.13</v>
      </c>
      <c r="D16697">
        <v>-0.17</v>
      </c>
      <c r="E16697">
        <v>2.1999999999999999E-2</v>
      </c>
    </row>
    <row r="16698" spans="1:5">
      <c r="A16698">
        <v>19880614</v>
      </c>
      <c r="B16698">
        <v>0.87</v>
      </c>
      <c r="C16698">
        <v>-0.61</v>
      </c>
      <c r="D16698">
        <v>-0.03</v>
      </c>
      <c r="E16698">
        <v>2.1999999999999999E-2</v>
      </c>
    </row>
    <row r="16699" spans="1:5">
      <c r="A16699">
        <v>19880615</v>
      </c>
      <c r="B16699">
        <v>0.09</v>
      </c>
      <c r="C16699">
        <v>0.09</v>
      </c>
      <c r="D16699">
        <v>0.12</v>
      </c>
      <c r="E16699">
        <v>2.1999999999999999E-2</v>
      </c>
    </row>
    <row r="16700" spans="1:5">
      <c r="A16700">
        <v>19880616</v>
      </c>
      <c r="B16700">
        <v>-1.31</v>
      </c>
      <c r="C16700">
        <v>1.02</v>
      </c>
      <c r="D16700">
        <v>0.3</v>
      </c>
      <c r="E16700">
        <v>2.1999999999999999E-2</v>
      </c>
    </row>
    <row r="16701" spans="1:5">
      <c r="A16701">
        <v>19880617</v>
      </c>
      <c r="B16701">
        <v>0.14000000000000001</v>
      </c>
      <c r="C16701">
        <v>-0.36</v>
      </c>
      <c r="D16701">
        <v>0.19</v>
      </c>
      <c r="E16701">
        <v>2.1999999999999999E-2</v>
      </c>
    </row>
    <row r="16702" spans="1:5">
      <c r="A16702">
        <v>19880620</v>
      </c>
      <c r="B16702">
        <v>-0.51</v>
      </c>
      <c r="C16702">
        <v>0.44</v>
      </c>
      <c r="D16702">
        <v>0.14000000000000001</v>
      </c>
      <c r="E16702">
        <v>2.1999999999999999E-2</v>
      </c>
    </row>
    <row r="16703" spans="1:5">
      <c r="A16703">
        <v>19880621</v>
      </c>
      <c r="B16703">
        <v>0.81</v>
      </c>
      <c r="C16703">
        <v>-0.64</v>
      </c>
      <c r="D16703">
        <v>-0.03</v>
      </c>
      <c r="E16703">
        <v>2.1999999999999999E-2</v>
      </c>
    </row>
    <row r="16704" spans="1:5">
      <c r="A16704">
        <v>19880622</v>
      </c>
      <c r="B16704">
        <v>1.25</v>
      </c>
      <c r="C16704">
        <v>-0.65</v>
      </c>
      <c r="D16704">
        <v>-0.13</v>
      </c>
      <c r="E16704">
        <v>2.1999999999999999E-2</v>
      </c>
    </row>
    <row r="16705" spans="1:5">
      <c r="A16705">
        <v>19880623</v>
      </c>
      <c r="B16705">
        <v>-0.14000000000000001</v>
      </c>
      <c r="C16705">
        <v>0.42</v>
      </c>
      <c r="D16705">
        <v>-0.01</v>
      </c>
      <c r="E16705">
        <v>2.1999999999999999E-2</v>
      </c>
    </row>
    <row r="16706" spans="1:5">
      <c r="A16706">
        <v>19880624</v>
      </c>
      <c r="B16706">
        <v>-0.21</v>
      </c>
      <c r="C16706">
        <v>0.51</v>
      </c>
      <c r="D16706">
        <v>0.08</v>
      </c>
      <c r="E16706">
        <v>2.1999999999999999E-2</v>
      </c>
    </row>
    <row r="16707" spans="1:5">
      <c r="A16707">
        <v>19880627</v>
      </c>
      <c r="B16707">
        <v>-1.34</v>
      </c>
      <c r="C16707">
        <v>1.1200000000000001</v>
      </c>
      <c r="D16707">
        <v>0.08</v>
      </c>
      <c r="E16707">
        <v>2.1999999999999999E-2</v>
      </c>
    </row>
    <row r="16708" spans="1:5">
      <c r="A16708">
        <v>19880628</v>
      </c>
      <c r="B16708">
        <v>0.93</v>
      </c>
      <c r="C16708">
        <v>-0.54</v>
      </c>
      <c r="D16708">
        <v>-0.28000000000000003</v>
      </c>
      <c r="E16708">
        <v>2.1999999999999999E-2</v>
      </c>
    </row>
    <row r="16709" spans="1:5">
      <c r="A16709">
        <v>19880629</v>
      </c>
      <c r="B16709">
        <v>-0.36</v>
      </c>
      <c r="C16709">
        <v>0.46</v>
      </c>
      <c r="D16709">
        <v>-0.18</v>
      </c>
      <c r="E16709">
        <v>2.1999999999999999E-2</v>
      </c>
    </row>
    <row r="16710" spans="1:5">
      <c r="A16710">
        <v>19880630</v>
      </c>
      <c r="B16710">
        <v>0.86</v>
      </c>
      <c r="C16710">
        <v>0.28000000000000003</v>
      </c>
      <c r="D16710">
        <v>-0.54</v>
      </c>
      <c r="E16710">
        <v>2.1999999999999999E-2</v>
      </c>
    </row>
    <row r="16711" spans="1:5">
      <c r="A16711">
        <v>19880701</v>
      </c>
      <c r="B16711">
        <v>-0.39</v>
      </c>
      <c r="C16711">
        <v>0.42</v>
      </c>
      <c r="D16711">
        <v>0.1</v>
      </c>
      <c r="E16711">
        <v>2.5000000000000001E-2</v>
      </c>
    </row>
    <row r="16712" spans="1:5">
      <c r="A16712">
        <v>19880705</v>
      </c>
      <c r="B16712">
        <v>1.0900000000000001</v>
      </c>
      <c r="C16712">
        <v>-1.0900000000000001</v>
      </c>
      <c r="D16712">
        <v>-0.01</v>
      </c>
      <c r="E16712">
        <v>2.5000000000000001E-2</v>
      </c>
    </row>
    <row r="16713" spans="1:5">
      <c r="A16713">
        <v>19880706</v>
      </c>
      <c r="B16713">
        <v>-1.1100000000000001</v>
      </c>
      <c r="C16713">
        <v>1.1499999999999999</v>
      </c>
      <c r="D16713">
        <v>0.14000000000000001</v>
      </c>
      <c r="E16713">
        <v>2.5000000000000001E-2</v>
      </c>
    </row>
    <row r="16714" spans="1:5">
      <c r="A16714">
        <v>19880707</v>
      </c>
      <c r="B16714">
        <v>-0.06</v>
      </c>
      <c r="C16714">
        <v>0.11</v>
      </c>
      <c r="D16714">
        <v>-0.02</v>
      </c>
      <c r="E16714">
        <v>2.5000000000000001E-2</v>
      </c>
    </row>
    <row r="16715" spans="1:5">
      <c r="A16715">
        <v>19880708</v>
      </c>
      <c r="B16715">
        <v>-0.5</v>
      </c>
      <c r="C16715">
        <v>0.38</v>
      </c>
      <c r="D16715">
        <v>0.34</v>
      </c>
      <c r="E16715">
        <v>2.5000000000000001E-2</v>
      </c>
    </row>
    <row r="16716" spans="1:5">
      <c r="A16716">
        <v>19880711</v>
      </c>
      <c r="B16716">
        <v>0.11</v>
      </c>
      <c r="C16716">
        <v>-0.04</v>
      </c>
      <c r="D16716">
        <v>0.05</v>
      </c>
      <c r="E16716">
        <v>2.5000000000000001E-2</v>
      </c>
    </row>
    <row r="16717" spans="1:5">
      <c r="A16717">
        <v>19880712</v>
      </c>
      <c r="B16717">
        <v>-0.78</v>
      </c>
      <c r="C16717">
        <v>0.55000000000000004</v>
      </c>
      <c r="D16717">
        <v>0.04</v>
      </c>
      <c r="E16717">
        <v>2.5000000000000001E-2</v>
      </c>
    </row>
    <row r="16718" spans="1:5">
      <c r="A16718">
        <v>19880713</v>
      </c>
      <c r="B16718">
        <v>0.3</v>
      </c>
      <c r="C16718">
        <v>-0.47</v>
      </c>
      <c r="D16718">
        <v>0.1</v>
      </c>
      <c r="E16718">
        <v>2.5000000000000001E-2</v>
      </c>
    </row>
    <row r="16719" spans="1:5">
      <c r="A16719">
        <v>19880714</v>
      </c>
      <c r="B16719">
        <v>0.28000000000000003</v>
      </c>
      <c r="C16719">
        <v>-0.04</v>
      </c>
      <c r="D16719">
        <v>0</v>
      </c>
      <c r="E16719">
        <v>2.5000000000000001E-2</v>
      </c>
    </row>
    <row r="16720" spans="1:5">
      <c r="A16720">
        <v>19880715</v>
      </c>
      <c r="B16720">
        <v>0.44</v>
      </c>
      <c r="C16720">
        <v>-0.31</v>
      </c>
      <c r="D16720">
        <v>0</v>
      </c>
      <c r="E16720">
        <v>2.5000000000000001E-2</v>
      </c>
    </row>
    <row r="16721" spans="1:5">
      <c r="A16721">
        <v>19880718</v>
      </c>
      <c r="B16721">
        <v>-0.42</v>
      </c>
      <c r="C16721">
        <v>0.41</v>
      </c>
      <c r="D16721">
        <v>0.11</v>
      </c>
      <c r="E16721">
        <v>2.5000000000000001E-2</v>
      </c>
    </row>
    <row r="16722" spans="1:5">
      <c r="A16722">
        <v>19880719</v>
      </c>
      <c r="B16722">
        <v>-0.76</v>
      </c>
      <c r="C16722">
        <v>0.34</v>
      </c>
      <c r="D16722">
        <v>0.45</v>
      </c>
      <c r="E16722">
        <v>2.5000000000000001E-2</v>
      </c>
    </row>
    <row r="16723" spans="1:5">
      <c r="A16723">
        <v>19880720</v>
      </c>
      <c r="B16723">
        <v>0.41</v>
      </c>
      <c r="C16723">
        <v>-0.21</v>
      </c>
      <c r="D16723">
        <v>0.18</v>
      </c>
      <c r="E16723">
        <v>2.5000000000000001E-2</v>
      </c>
    </row>
    <row r="16724" spans="1:5">
      <c r="A16724">
        <v>19880721</v>
      </c>
      <c r="B16724">
        <v>-1.05</v>
      </c>
      <c r="C16724">
        <v>0.6</v>
      </c>
      <c r="D16724">
        <v>0.3</v>
      </c>
      <c r="E16724">
        <v>2.5000000000000001E-2</v>
      </c>
    </row>
    <row r="16725" spans="1:5">
      <c r="A16725">
        <v>19880722</v>
      </c>
      <c r="B16725">
        <v>-1.04</v>
      </c>
      <c r="C16725">
        <v>0.47</v>
      </c>
      <c r="D16725">
        <v>0.31</v>
      </c>
      <c r="E16725">
        <v>2.5000000000000001E-2</v>
      </c>
    </row>
    <row r="16726" spans="1:5">
      <c r="A16726">
        <v>19880725</v>
      </c>
      <c r="B16726">
        <v>0.28000000000000003</v>
      </c>
      <c r="C16726">
        <v>-0.44</v>
      </c>
      <c r="D16726">
        <v>0.01</v>
      </c>
      <c r="E16726">
        <v>2.5000000000000001E-2</v>
      </c>
    </row>
    <row r="16727" spans="1:5">
      <c r="A16727">
        <v>19880726</v>
      </c>
      <c r="B16727">
        <v>0.14000000000000001</v>
      </c>
      <c r="C16727">
        <v>-0.24</v>
      </c>
      <c r="D16727">
        <v>0.05</v>
      </c>
      <c r="E16727">
        <v>2.5000000000000001E-2</v>
      </c>
    </row>
    <row r="16728" spans="1:5">
      <c r="A16728">
        <v>19880727</v>
      </c>
      <c r="B16728">
        <v>-0.85</v>
      </c>
      <c r="C16728">
        <v>0.4</v>
      </c>
      <c r="D16728">
        <v>0.48</v>
      </c>
      <c r="E16728">
        <v>2.5000000000000001E-2</v>
      </c>
    </row>
    <row r="16729" spans="1:5">
      <c r="A16729">
        <v>19880728</v>
      </c>
      <c r="B16729">
        <v>0.97</v>
      </c>
      <c r="C16729">
        <v>-0.99</v>
      </c>
      <c r="D16729">
        <v>-0.14000000000000001</v>
      </c>
      <c r="E16729">
        <v>2.5000000000000001E-2</v>
      </c>
    </row>
    <row r="16730" spans="1:5">
      <c r="A16730">
        <v>19880729</v>
      </c>
      <c r="B16730">
        <v>1.75</v>
      </c>
      <c r="C16730">
        <v>-1.29</v>
      </c>
      <c r="D16730">
        <v>-0.24</v>
      </c>
      <c r="E16730">
        <v>2.5000000000000001E-2</v>
      </c>
    </row>
    <row r="16731" spans="1:5">
      <c r="A16731">
        <v>19880801</v>
      </c>
      <c r="B16731">
        <v>0.19</v>
      </c>
      <c r="C16731">
        <v>0.16</v>
      </c>
      <c r="D16731">
        <v>0.04</v>
      </c>
      <c r="E16731">
        <v>2.5999999999999999E-2</v>
      </c>
    </row>
    <row r="16732" spans="1:5">
      <c r="A16732">
        <v>19880802</v>
      </c>
      <c r="B16732">
        <v>-0.01</v>
      </c>
      <c r="C16732">
        <v>-7.0000000000000007E-2</v>
      </c>
      <c r="D16732">
        <v>0.25</v>
      </c>
      <c r="E16732">
        <v>2.5999999999999999E-2</v>
      </c>
    </row>
    <row r="16733" spans="1:5">
      <c r="A16733">
        <v>19880803</v>
      </c>
      <c r="B16733">
        <v>0.3</v>
      </c>
      <c r="C16733">
        <v>-0.25</v>
      </c>
      <c r="D16733">
        <v>-0.15</v>
      </c>
      <c r="E16733">
        <v>2.5999999999999999E-2</v>
      </c>
    </row>
    <row r="16734" spans="1:5">
      <c r="A16734">
        <v>19880804</v>
      </c>
      <c r="B16734">
        <v>-0.21</v>
      </c>
      <c r="C16734">
        <v>0.23</v>
      </c>
      <c r="D16734">
        <v>0.22</v>
      </c>
      <c r="E16734">
        <v>2.5999999999999999E-2</v>
      </c>
    </row>
    <row r="16735" spans="1:5">
      <c r="A16735">
        <v>19880805</v>
      </c>
      <c r="B16735">
        <v>-0.32</v>
      </c>
      <c r="C16735">
        <v>0.08</v>
      </c>
      <c r="D16735">
        <v>0.23</v>
      </c>
      <c r="E16735">
        <v>2.5999999999999999E-2</v>
      </c>
    </row>
    <row r="16736" spans="1:5">
      <c r="A16736">
        <v>19880808</v>
      </c>
      <c r="B16736">
        <v>-0.33</v>
      </c>
      <c r="C16736">
        <v>0.21</v>
      </c>
      <c r="D16736">
        <v>0.14000000000000001</v>
      </c>
      <c r="E16736">
        <v>2.5999999999999999E-2</v>
      </c>
    </row>
    <row r="16737" spans="1:5">
      <c r="A16737">
        <v>19880809</v>
      </c>
      <c r="B16737">
        <v>-1.1200000000000001</v>
      </c>
      <c r="C16737">
        <v>0.39</v>
      </c>
      <c r="D16737">
        <v>0.17</v>
      </c>
      <c r="E16737">
        <v>2.5999999999999999E-2</v>
      </c>
    </row>
    <row r="16738" spans="1:5">
      <c r="A16738">
        <v>19880810</v>
      </c>
      <c r="B16738">
        <v>-1.66</v>
      </c>
      <c r="C16738">
        <v>0.28000000000000003</v>
      </c>
      <c r="D16738">
        <v>0.42</v>
      </c>
      <c r="E16738">
        <v>2.5999999999999999E-2</v>
      </c>
    </row>
    <row r="16739" spans="1:5">
      <c r="A16739">
        <v>19880811</v>
      </c>
      <c r="B16739">
        <v>0.21</v>
      </c>
      <c r="C16739">
        <v>-0.47</v>
      </c>
      <c r="D16739">
        <v>-0.1</v>
      </c>
      <c r="E16739">
        <v>2.5999999999999999E-2</v>
      </c>
    </row>
    <row r="16740" spans="1:5">
      <c r="A16740">
        <v>19880812</v>
      </c>
      <c r="B16740">
        <v>-0.1</v>
      </c>
      <c r="C16740">
        <v>0.25</v>
      </c>
      <c r="D16740">
        <v>0.06</v>
      </c>
      <c r="E16740">
        <v>2.5999999999999999E-2</v>
      </c>
    </row>
    <row r="16741" spans="1:5">
      <c r="A16741">
        <v>19880815</v>
      </c>
      <c r="B16741">
        <v>-1.28</v>
      </c>
      <c r="C16741">
        <v>0.28999999999999998</v>
      </c>
      <c r="D16741">
        <v>0.48</v>
      </c>
      <c r="E16741">
        <v>2.5999999999999999E-2</v>
      </c>
    </row>
    <row r="16742" spans="1:5">
      <c r="A16742">
        <v>19880816</v>
      </c>
      <c r="B16742">
        <v>0.59</v>
      </c>
      <c r="C16742">
        <v>-0.51</v>
      </c>
      <c r="D16742">
        <v>-0.36</v>
      </c>
      <c r="E16742">
        <v>2.5999999999999999E-2</v>
      </c>
    </row>
    <row r="16743" spans="1:5">
      <c r="A16743">
        <v>19880817</v>
      </c>
      <c r="B16743">
        <v>0.1</v>
      </c>
      <c r="C16743">
        <v>-0.19</v>
      </c>
      <c r="D16743">
        <v>0.11</v>
      </c>
      <c r="E16743">
        <v>2.5999999999999999E-2</v>
      </c>
    </row>
    <row r="16744" spans="1:5">
      <c r="A16744">
        <v>19880818</v>
      </c>
      <c r="B16744">
        <v>0.13</v>
      </c>
      <c r="C16744">
        <v>0</v>
      </c>
      <c r="D16744">
        <v>-0.11</v>
      </c>
      <c r="E16744">
        <v>2.5999999999999999E-2</v>
      </c>
    </row>
    <row r="16745" spans="1:5">
      <c r="A16745">
        <v>19880819</v>
      </c>
      <c r="B16745">
        <v>-0.17</v>
      </c>
      <c r="C16745">
        <v>0.32</v>
      </c>
      <c r="D16745">
        <v>0.04</v>
      </c>
      <c r="E16745">
        <v>2.5999999999999999E-2</v>
      </c>
    </row>
    <row r="16746" spans="1:5">
      <c r="A16746">
        <v>19880822</v>
      </c>
      <c r="B16746">
        <v>-1.1200000000000001</v>
      </c>
      <c r="C16746">
        <v>0.12</v>
      </c>
      <c r="D16746">
        <v>0.61</v>
      </c>
      <c r="E16746">
        <v>2.5999999999999999E-2</v>
      </c>
    </row>
    <row r="16747" spans="1:5">
      <c r="A16747">
        <v>19880823</v>
      </c>
      <c r="B16747">
        <v>-0.03</v>
      </c>
      <c r="C16747">
        <v>-0.18</v>
      </c>
      <c r="D16747">
        <v>0.03</v>
      </c>
      <c r="E16747">
        <v>2.5999999999999999E-2</v>
      </c>
    </row>
    <row r="16748" spans="1:5">
      <c r="A16748">
        <v>19880824</v>
      </c>
      <c r="B16748">
        <v>1.25</v>
      </c>
      <c r="C16748">
        <v>-0.68</v>
      </c>
      <c r="D16748">
        <v>-0.3</v>
      </c>
      <c r="E16748">
        <v>2.5999999999999999E-2</v>
      </c>
    </row>
    <row r="16749" spans="1:5">
      <c r="A16749">
        <v>19880825</v>
      </c>
      <c r="B16749">
        <v>-0.63</v>
      </c>
      <c r="C16749">
        <v>0.16</v>
      </c>
      <c r="D16749">
        <v>0.14000000000000001</v>
      </c>
      <c r="E16749">
        <v>2.5999999999999999E-2</v>
      </c>
    </row>
    <row r="16750" spans="1:5">
      <c r="A16750">
        <v>19880826</v>
      </c>
      <c r="B16750">
        <v>0.15</v>
      </c>
      <c r="C16750">
        <v>-7.0000000000000007E-2</v>
      </c>
      <c r="D16750">
        <v>-0.03</v>
      </c>
      <c r="E16750">
        <v>2.5999999999999999E-2</v>
      </c>
    </row>
    <row r="16751" spans="1:5">
      <c r="A16751">
        <v>19880829</v>
      </c>
      <c r="B16751">
        <v>0.89</v>
      </c>
      <c r="C16751">
        <v>-0.64</v>
      </c>
      <c r="D16751">
        <v>-0.39</v>
      </c>
      <c r="E16751">
        <v>2.5999999999999999E-2</v>
      </c>
    </row>
    <row r="16752" spans="1:5">
      <c r="A16752">
        <v>19880830</v>
      </c>
      <c r="B16752">
        <v>0.1</v>
      </c>
      <c r="C16752">
        <v>-0.02</v>
      </c>
      <c r="D16752">
        <v>0.23</v>
      </c>
      <c r="E16752">
        <v>2.5999999999999999E-2</v>
      </c>
    </row>
    <row r="16753" spans="1:5">
      <c r="A16753">
        <v>19880831</v>
      </c>
      <c r="B16753">
        <v>-0.23</v>
      </c>
      <c r="C16753">
        <v>0.62</v>
      </c>
      <c r="D16753">
        <v>0.33</v>
      </c>
      <c r="E16753">
        <v>2.5999999999999999E-2</v>
      </c>
    </row>
    <row r="16754" spans="1:5">
      <c r="A16754">
        <v>19880901</v>
      </c>
      <c r="B16754">
        <v>-1.1000000000000001</v>
      </c>
      <c r="C16754">
        <v>0.28999999999999998</v>
      </c>
      <c r="D16754">
        <v>0.42</v>
      </c>
      <c r="E16754">
        <v>2.9000000000000001E-2</v>
      </c>
    </row>
    <row r="16755" spans="1:5">
      <c r="A16755">
        <v>19880902</v>
      </c>
      <c r="B16755">
        <v>1.88</v>
      </c>
      <c r="C16755">
        <v>-1.28</v>
      </c>
      <c r="D16755">
        <v>-0.27</v>
      </c>
      <c r="E16755">
        <v>2.9000000000000001E-2</v>
      </c>
    </row>
    <row r="16756" spans="1:5">
      <c r="A16756">
        <v>19880906</v>
      </c>
      <c r="B16756">
        <v>0.37</v>
      </c>
      <c r="C16756">
        <v>-0.16</v>
      </c>
      <c r="D16756">
        <v>-0.31</v>
      </c>
      <c r="E16756">
        <v>2.9000000000000001E-2</v>
      </c>
    </row>
    <row r="16757" spans="1:5">
      <c r="A16757">
        <v>19880907</v>
      </c>
      <c r="B16757">
        <v>0.11</v>
      </c>
      <c r="C16757">
        <v>0.15</v>
      </c>
      <c r="D16757">
        <v>-0.14000000000000001</v>
      </c>
      <c r="E16757">
        <v>2.9000000000000001E-2</v>
      </c>
    </row>
    <row r="16758" spans="1:5">
      <c r="A16758">
        <v>19880908</v>
      </c>
      <c r="B16758">
        <v>0.12</v>
      </c>
      <c r="C16758">
        <v>0.31</v>
      </c>
      <c r="D16758">
        <v>-0.21</v>
      </c>
      <c r="E16758">
        <v>2.9000000000000001E-2</v>
      </c>
    </row>
    <row r="16759" spans="1:5">
      <c r="A16759">
        <v>19880909</v>
      </c>
      <c r="B16759">
        <v>0.37</v>
      </c>
      <c r="C16759">
        <v>-0.04</v>
      </c>
      <c r="D16759">
        <v>-0.39</v>
      </c>
      <c r="E16759">
        <v>2.9000000000000001E-2</v>
      </c>
    </row>
    <row r="16760" spans="1:5">
      <c r="A16760">
        <v>19880912</v>
      </c>
      <c r="B16760">
        <v>-0.1</v>
      </c>
      <c r="C16760">
        <v>0.2</v>
      </c>
      <c r="D16760">
        <v>-0.17</v>
      </c>
      <c r="E16760">
        <v>2.9000000000000001E-2</v>
      </c>
    </row>
    <row r="16761" spans="1:5">
      <c r="A16761">
        <v>19880913</v>
      </c>
      <c r="B16761">
        <v>0.23</v>
      </c>
      <c r="C16761">
        <v>-0.18</v>
      </c>
      <c r="D16761">
        <v>0.14000000000000001</v>
      </c>
      <c r="E16761">
        <v>2.9000000000000001E-2</v>
      </c>
    </row>
    <row r="16762" spans="1:5">
      <c r="A16762">
        <v>19880914</v>
      </c>
      <c r="B16762">
        <v>0.56000000000000005</v>
      </c>
      <c r="C16762">
        <v>-0.3</v>
      </c>
      <c r="D16762">
        <v>-0.09</v>
      </c>
      <c r="E16762">
        <v>2.9000000000000001E-2</v>
      </c>
    </row>
    <row r="16763" spans="1:5">
      <c r="A16763">
        <v>19880915</v>
      </c>
      <c r="B16763">
        <v>-0.35</v>
      </c>
      <c r="C16763">
        <v>0.28999999999999998</v>
      </c>
      <c r="D16763">
        <v>0.28999999999999998</v>
      </c>
      <c r="E16763">
        <v>2.9000000000000001E-2</v>
      </c>
    </row>
    <row r="16764" spans="1:5">
      <c r="A16764">
        <v>19880916</v>
      </c>
      <c r="B16764">
        <v>0.69</v>
      </c>
      <c r="C16764">
        <v>-0.57999999999999996</v>
      </c>
      <c r="D16764">
        <v>-0.01</v>
      </c>
      <c r="E16764">
        <v>2.9000000000000001E-2</v>
      </c>
    </row>
    <row r="16765" spans="1:5">
      <c r="A16765">
        <v>19880919</v>
      </c>
      <c r="B16765">
        <v>-0.47</v>
      </c>
      <c r="C16765">
        <v>0.4</v>
      </c>
      <c r="D16765">
        <v>0.3</v>
      </c>
      <c r="E16765">
        <v>2.9000000000000001E-2</v>
      </c>
    </row>
    <row r="16766" spans="1:5">
      <c r="A16766">
        <v>19880920</v>
      </c>
      <c r="B16766">
        <v>0.27</v>
      </c>
      <c r="C16766">
        <v>-0.18</v>
      </c>
      <c r="D16766">
        <v>-0.01</v>
      </c>
      <c r="E16766">
        <v>2.9000000000000001E-2</v>
      </c>
    </row>
    <row r="16767" spans="1:5">
      <c r="A16767">
        <v>19880921</v>
      </c>
      <c r="B16767">
        <v>0.17</v>
      </c>
      <c r="C16767">
        <v>-0.17</v>
      </c>
      <c r="D16767">
        <v>-0.39</v>
      </c>
      <c r="E16767">
        <v>2.9000000000000001E-2</v>
      </c>
    </row>
    <row r="16768" spans="1:5">
      <c r="A16768">
        <v>19880922</v>
      </c>
      <c r="B16768">
        <v>-0.35</v>
      </c>
      <c r="C16768">
        <v>0.17</v>
      </c>
      <c r="D16768">
        <v>-0.03</v>
      </c>
      <c r="E16768">
        <v>2.9000000000000001E-2</v>
      </c>
    </row>
    <row r="16769" spans="1:5">
      <c r="A16769">
        <v>19880923</v>
      </c>
      <c r="B16769">
        <v>0.19</v>
      </c>
      <c r="C16769">
        <v>-7.0000000000000007E-2</v>
      </c>
      <c r="D16769">
        <v>0.03</v>
      </c>
      <c r="E16769">
        <v>2.9000000000000001E-2</v>
      </c>
    </row>
    <row r="16770" spans="1:5">
      <c r="A16770">
        <v>19880926</v>
      </c>
      <c r="B16770">
        <v>-0.34</v>
      </c>
      <c r="C16770">
        <v>-0.14000000000000001</v>
      </c>
      <c r="D16770">
        <v>0.38</v>
      </c>
      <c r="E16770">
        <v>2.9000000000000001E-2</v>
      </c>
    </row>
    <row r="16771" spans="1:5">
      <c r="A16771">
        <v>19880927</v>
      </c>
      <c r="B16771">
        <v>-0.24</v>
      </c>
      <c r="C16771">
        <v>0.06</v>
      </c>
      <c r="D16771">
        <v>0.06</v>
      </c>
      <c r="E16771">
        <v>2.9000000000000001E-2</v>
      </c>
    </row>
    <row r="16772" spans="1:5">
      <c r="A16772">
        <v>19880928</v>
      </c>
      <c r="B16772">
        <v>0.27</v>
      </c>
      <c r="C16772">
        <v>-0.19</v>
      </c>
      <c r="D16772">
        <v>-0.19</v>
      </c>
      <c r="E16772">
        <v>2.9000000000000001E-2</v>
      </c>
    </row>
    <row r="16773" spans="1:5">
      <c r="A16773">
        <v>19880929</v>
      </c>
      <c r="B16773">
        <v>1.08</v>
      </c>
      <c r="C16773">
        <v>-0.45</v>
      </c>
      <c r="D16773">
        <v>-0.3</v>
      </c>
      <c r="E16773">
        <v>2.9000000000000001E-2</v>
      </c>
    </row>
    <row r="16774" spans="1:5">
      <c r="A16774">
        <v>19880930</v>
      </c>
      <c r="B16774">
        <v>-0.08</v>
      </c>
      <c r="C16774">
        <v>0.62</v>
      </c>
      <c r="D16774">
        <v>0.21</v>
      </c>
      <c r="E16774">
        <v>2.9000000000000001E-2</v>
      </c>
    </row>
    <row r="16775" spans="1:5">
      <c r="A16775">
        <v>19881003</v>
      </c>
      <c r="B16775">
        <v>-0.32</v>
      </c>
      <c r="C16775">
        <v>-0.6</v>
      </c>
      <c r="D16775">
        <v>0.03</v>
      </c>
      <c r="E16775">
        <v>2.9000000000000001E-2</v>
      </c>
    </row>
    <row r="16776" spans="1:5">
      <c r="A16776">
        <v>19881004</v>
      </c>
      <c r="B16776">
        <v>-0.19</v>
      </c>
      <c r="C16776">
        <v>0.33</v>
      </c>
      <c r="D16776">
        <v>-0.18</v>
      </c>
      <c r="E16776">
        <v>2.9000000000000001E-2</v>
      </c>
    </row>
    <row r="16777" spans="1:5">
      <c r="A16777">
        <v>19881005</v>
      </c>
      <c r="B16777">
        <v>0.37</v>
      </c>
      <c r="C16777">
        <v>-0.19</v>
      </c>
      <c r="D16777">
        <v>0.17</v>
      </c>
      <c r="E16777">
        <v>2.9000000000000001E-2</v>
      </c>
    </row>
    <row r="16778" spans="1:5">
      <c r="A16778">
        <v>19881006</v>
      </c>
      <c r="B16778">
        <v>0.15</v>
      </c>
      <c r="C16778">
        <v>0</v>
      </c>
      <c r="D16778">
        <v>0.14000000000000001</v>
      </c>
      <c r="E16778">
        <v>2.9000000000000001E-2</v>
      </c>
    </row>
    <row r="16779" spans="1:5">
      <c r="A16779">
        <v>19881007</v>
      </c>
      <c r="B16779">
        <v>1.58</v>
      </c>
      <c r="C16779">
        <v>-1.55</v>
      </c>
      <c r="D16779">
        <v>7.0000000000000007E-2</v>
      </c>
      <c r="E16779">
        <v>2.9000000000000001E-2</v>
      </c>
    </row>
    <row r="16780" spans="1:5">
      <c r="A16780">
        <v>19881010</v>
      </c>
      <c r="B16780">
        <v>7.0000000000000007E-2</v>
      </c>
      <c r="C16780">
        <v>0.12</v>
      </c>
      <c r="D16780">
        <v>0.05</v>
      </c>
      <c r="E16780">
        <v>2.9000000000000001E-2</v>
      </c>
    </row>
    <row r="16781" spans="1:5">
      <c r="A16781">
        <v>19881011</v>
      </c>
      <c r="B16781">
        <v>-0.13</v>
      </c>
      <c r="C16781">
        <v>-0.04</v>
      </c>
      <c r="D16781">
        <v>0</v>
      </c>
      <c r="E16781">
        <v>2.9000000000000001E-2</v>
      </c>
    </row>
    <row r="16782" spans="1:5">
      <c r="A16782">
        <v>19881012</v>
      </c>
      <c r="B16782">
        <v>-1.25</v>
      </c>
      <c r="C16782">
        <v>0.88</v>
      </c>
      <c r="D16782">
        <v>0.52</v>
      </c>
      <c r="E16782">
        <v>2.9000000000000001E-2</v>
      </c>
    </row>
    <row r="16783" spans="1:5">
      <c r="A16783">
        <v>19881013</v>
      </c>
      <c r="B16783">
        <v>0.3</v>
      </c>
      <c r="C16783">
        <v>-0.44</v>
      </c>
      <c r="D16783">
        <v>7.0000000000000007E-2</v>
      </c>
      <c r="E16783">
        <v>2.9000000000000001E-2</v>
      </c>
    </row>
    <row r="16784" spans="1:5">
      <c r="A16784">
        <v>19881014</v>
      </c>
      <c r="B16784">
        <v>0.1</v>
      </c>
      <c r="C16784">
        <v>7.0000000000000007E-2</v>
      </c>
      <c r="D16784">
        <v>-0.17</v>
      </c>
      <c r="E16784">
        <v>2.9000000000000001E-2</v>
      </c>
    </row>
    <row r="16785" spans="1:5">
      <c r="A16785">
        <v>19881017</v>
      </c>
      <c r="B16785">
        <v>0.19</v>
      </c>
      <c r="C16785">
        <v>-0.19</v>
      </c>
      <c r="D16785">
        <v>0.09</v>
      </c>
      <c r="E16785">
        <v>2.9000000000000001E-2</v>
      </c>
    </row>
    <row r="16786" spans="1:5">
      <c r="A16786">
        <v>19881018</v>
      </c>
      <c r="B16786">
        <v>0.8</v>
      </c>
      <c r="C16786">
        <v>-0.56000000000000005</v>
      </c>
      <c r="D16786">
        <v>-0.13</v>
      </c>
      <c r="E16786">
        <v>2.9000000000000001E-2</v>
      </c>
    </row>
    <row r="16787" spans="1:5">
      <c r="A16787">
        <v>19881019</v>
      </c>
      <c r="B16787">
        <v>-0.69</v>
      </c>
      <c r="C16787">
        <v>0.57999999999999996</v>
      </c>
      <c r="D16787">
        <v>0.03</v>
      </c>
      <c r="E16787">
        <v>2.9000000000000001E-2</v>
      </c>
    </row>
    <row r="16788" spans="1:5">
      <c r="A16788">
        <v>19881020</v>
      </c>
      <c r="B16788">
        <v>1.67</v>
      </c>
      <c r="C16788">
        <v>-1.29</v>
      </c>
      <c r="D16788">
        <v>-0.69</v>
      </c>
      <c r="E16788">
        <v>2.9000000000000001E-2</v>
      </c>
    </row>
    <row r="16789" spans="1:5">
      <c r="A16789">
        <v>19881021</v>
      </c>
      <c r="B16789">
        <v>0.17</v>
      </c>
      <c r="C16789">
        <v>-0.27</v>
      </c>
      <c r="D16789">
        <v>0.39</v>
      </c>
      <c r="E16789">
        <v>2.9000000000000001E-2</v>
      </c>
    </row>
    <row r="16790" spans="1:5">
      <c r="A16790">
        <v>19881024</v>
      </c>
      <c r="B16790">
        <v>-0.32</v>
      </c>
      <c r="C16790">
        <v>0.18</v>
      </c>
      <c r="D16790">
        <v>0.09</v>
      </c>
      <c r="E16790">
        <v>2.9000000000000001E-2</v>
      </c>
    </row>
    <row r="16791" spans="1:5">
      <c r="A16791">
        <v>19881025</v>
      </c>
      <c r="B16791">
        <v>-0.05</v>
      </c>
      <c r="C16791">
        <v>-0.15</v>
      </c>
      <c r="D16791">
        <v>0.38</v>
      </c>
      <c r="E16791">
        <v>2.9000000000000001E-2</v>
      </c>
    </row>
    <row r="16792" spans="1:5">
      <c r="A16792">
        <v>19881026</v>
      </c>
      <c r="B16792">
        <v>-0.34</v>
      </c>
      <c r="C16792">
        <v>0.12</v>
      </c>
      <c r="D16792">
        <v>0.21</v>
      </c>
      <c r="E16792">
        <v>2.9000000000000001E-2</v>
      </c>
    </row>
    <row r="16793" spans="1:5">
      <c r="A16793">
        <v>19881027</v>
      </c>
      <c r="B16793">
        <v>-1.33</v>
      </c>
      <c r="C16793">
        <v>0.24</v>
      </c>
      <c r="D16793">
        <v>0.59</v>
      </c>
      <c r="E16793">
        <v>2.9000000000000001E-2</v>
      </c>
    </row>
    <row r="16794" spans="1:5">
      <c r="A16794">
        <v>19881028</v>
      </c>
      <c r="B16794">
        <v>0.33</v>
      </c>
      <c r="C16794">
        <v>-0.12</v>
      </c>
      <c r="D16794">
        <v>0.08</v>
      </c>
      <c r="E16794">
        <v>2.9000000000000001E-2</v>
      </c>
    </row>
    <row r="16795" spans="1:5">
      <c r="A16795">
        <v>19881031</v>
      </c>
      <c r="B16795">
        <v>0.09</v>
      </c>
      <c r="C16795">
        <v>-7.0000000000000007E-2</v>
      </c>
      <c r="D16795">
        <v>-0.03</v>
      </c>
      <c r="E16795">
        <v>2.9000000000000001E-2</v>
      </c>
    </row>
    <row r="16796" spans="1:5">
      <c r="A16796">
        <v>19881101</v>
      </c>
      <c r="B16796">
        <v>0.05</v>
      </c>
      <c r="C16796">
        <v>-0.17</v>
      </c>
      <c r="D16796">
        <v>0.15</v>
      </c>
      <c r="E16796">
        <v>2.7E-2</v>
      </c>
    </row>
    <row r="16797" spans="1:5">
      <c r="A16797">
        <v>19881102</v>
      </c>
      <c r="B16797">
        <v>-0.04</v>
      </c>
      <c r="C16797">
        <v>-0.17</v>
      </c>
      <c r="D16797">
        <v>0.18</v>
      </c>
      <c r="E16797">
        <v>2.7E-2</v>
      </c>
    </row>
    <row r="16798" spans="1:5">
      <c r="A16798">
        <v>19881103</v>
      </c>
      <c r="B16798">
        <v>0.08</v>
      </c>
      <c r="C16798">
        <v>0.02</v>
      </c>
      <c r="D16798">
        <v>0.27</v>
      </c>
      <c r="E16798">
        <v>2.7E-2</v>
      </c>
    </row>
    <row r="16799" spans="1:5">
      <c r="A16799">
        <v>19881104</v>
      </c>
      <c r="B16799">
        <v>-0.77</v>
      </c>
      <c r="C16799">
        <v>0.32</v>
      </c>
      <c r="D16799">
        <v>0.05</v>
      </c>
      <c r="E16799">
        <v>2.7E-2</v>
      </c>
    </row>
    <row r="16800" spans="1:5">
      <c r="A16800">
        <v>19881107</v>
      </c>
      <c r="B16800">
        <v>-0.9</v>
      </c>
      <c r="C16800">
        <v>-0.17</v>
      </c>
      <c r="D16800">
        <v>0.21</v>
      </c>
      <c r="E16800">
        <v>2.7E-2</v>
      </c>
    </row>
    <row r="16801" spans="1:5">
      <c r="A16801">
        <v>19881108</v>
      </c>
      <c r="B16801">
        <v>0.38</v>
      </c>
      <c r="C16801">
        <v>0.03</v>
      </c>
      <c r="D16801">
        <v>-0.21</v>
      </c>
      <c r="E16801">
        <v>2.7E-2</v>
      </c>
    </row>
    <row r="16802" spans="1:5">
      <c r="A16802">
        <v>19881109</v>
      </c>
      <c r="B16802">
        <v>-0.54</v>
      </c>
      <c r="C16802">
        <v>0.21</v>
      </c>
      <c r="D16802">
        <v>0.01</v>
      </c>
      <c r="E16802">
        <v>2.7E-2</v>
      </c>
    </row>
    <row r="16803" spans="1:5">
      <c r="A16803">
        <v>19881110</v>
      </c>
      <c r="B16803">
        <v>0.08</v>
      </c>
      <c r="C16803">
        <v>0.09</v>
      </c>
      <c r="D16803">
        <v>0.12</v>
      </c>
      <c r="E16803">
        <v>2.7E-2</v>
      </c>
    </row>
    <row r="16804" spans="1:5">
      <c r="A16804">
        <v>19881111</v>
      </c>
      <c r="B16804">
        <v>-1.82</v>
      </c>
      <c r="C16804">
        <v>0.93</v>
      </c>
      <c r="D16804">
        <v>0.27</v>
      </c>
      <c r="E16804">
        <v>2.7E-2</v>
      </c>
    </row>
    <row r="16805" spans="1:5">
      <c r="A16805">
        <v>19881114</v>
      </c>
      <c r="B16805">
        <v>-0.2</v>
      </c>
      <c r="C16805">
        <v>-0.41</v>
      </c>
      <c r="D16805">
        <v>0.14000000000000001</v>
      </c>
      <c r="E16805">
        <v>2.7E-2</v>
      </c>
    </row>
    <row r="16806" spans="1:5">
      <c r="A16806">
        <v>19881115</v>
      </c>
      <c r="B16806">
        <v>0.16</v>
      </c>
      <c r="C16806">
        <v>-0.16</v>
      </c>
      <c r="D16806">
        <v>0.01</v>
      </c>
      <c r="E16806">
        <v>2.7E-2</v>
      </c>
    </row>
    <row r="16807" spans="1:5">
      <c r="A16807">
        <v>19881116</v>
      </c>
      <c r="B16807">
        <v>-1.56</v>
      </c>
      <c r="C16807">
        <v>0.43</v>
      </c>
      <c r="D16807">
        <v>0.49</v>
      </c>
      <c r="E16807">
        <v>2.7E-2</v>
      </c>
    </row>
    <row r="16808" spans="1:5">
      <c r="A16808">
        <v>19881117</v>
      </c>
      <c r="B16808">
        <v>0.1</v>
      </c>
      <c r="C16808">
        <v>-0.5</v>
      </c>
      <c r="D16808">
        <v>-0.2</v>
      </c>
      <c r="E16808">
        <v>2.7E-2</v>
      </c>
    </row>
    <row r="16809" spans="1:5">
      <c r="A16809">
        <v>19881118</v>
      </c>
      <c r="B16809">
        <v>0.57999999999999996</v>
      </c>
      <c r="C16809">
        <v>-0.48</v>
      </c>
      <c r="D16809">
        <v>-0.14000000000000001</v>
      </c>
      <c r="E16809">
        <v>2.7E-2</v>
      </c>
    </row>
    <row r="16810" spans="1:5">
      <c r="A16810">
        <v>19881121</v>
      </c>
      <c r="B16810">
        <v>-0.22</v>
      </c>
      <c r="C16810">
        <v>-0.38</v>
      </c>
      <c r="D16810">
        <v>0.39</v>
      </c>
      <c r="E16810">
        <v>2.7E-2</v>
      </c>
    </row>
    <row r="16811" spans="1:5">
      <c r="A16811">
        <v>19881122</v>
      </c>
      <c r="B16811">
        <v>0.27</v>
      </c>
      <c r="C16811">
        <v>-0.48</v>
      </c>
      <c r="D16811">
        <v>0.23</v>
      </c>
      <c r="E16811">
        <v>2.7E-2</v>
      </c>
    </row>
    <row r="16812" spans="1:5">
      <c r="A16812">
        <v>19881123</v>
      </c>
      <c r="B16812">
        <v>0.63</v>
      </c>
      <c r="C16812">
        <v>-0.28000000000000003</v>
      </c>
      <c r="D16812">
        <v>-0.21</v>
      </c>
      <c r="E16812">
        <v>2.7E-2</v>
      </c>
    </row>
    <row r="16813" spans="1:5">
      <c r="A16813">
        <v>19881125</v>
      </c>
      <c r="B16813">
        <v>-0.56999999999999995</v>
      </c>
      <c r="C16813">
        <v>0.41</v>
      </c>
      <c r="D16813">
        <v>0.41</v>
      </c>
      <c r="E16813">
        <v>2.7E-2</v>
      </c>
    </row>
    <row r="16814" spans="1:5">
      <c r="A16814">
        <v>19881128</v>
      </c>
      <c r="B16814">
        <v>0.36</v>
      </c>
      <c r="C16814">
        <v>-0.46</v>
      </c>
      <c r="D16814">
        <v>-0.11</v>
      </c>
      <c r="E16814">
        <v>2.7E-2</v>
      </c>
    </row>
    <row r="16815" spans="1:5">
      <c r="A16815">
        <v>19881129</v>
      </c>
      <c r="B16815">
        <v>0.8</v>
      </c>
      <c r="C16815">
        <v>-0.49</v>
      </c>
      <c r="D16815">
        <v>-0.49</v>
      </c>
      <c r="E16815">
        <v>2.7E-2</v>
      </c>
    </row>
    <row r="16816" spans="1:5">
      <c r="A16816">
        <v>19881130</v>
      </c>
      <c r="B16816">
        <v>0.91</v>
      </c>
      <c r="C16816">
        <v>-0.03</v>
      </c>
      <c r="D16816">
        <v>-0.32</v>
      </c>
      <c r="E16816">
        <v>2.7E-2</v>
      </c>
    </row>
    <row r="16817" spans="1:5">
      <c r="A16817">
        <v>19881201</v>
      </c>
      <c r="B16817">
        <v>-0.19</v>
      </c>
      <c r="C16817">
        <v>0.51</v>
      </c>
      <c r="D16817">
        <v>-0.13</v>
      </c>
      <c r="E16817">
        <v>0.03</v>
      </c>
    </row>
    <row r="16818" spans="1:5">
      <c r="A16818">
        <v>19881202</v>
      </c>
      <c r="B16818">
        <v>-0.2</v>
      </c>
      <c r="C16818">
        <v>0.34</v>
      </c>
      <c r="D16818">
        <v>-0.4</v>
      </c>
      <c r="E16818">
        <v>0.03</v>
      </c>
    </row>
    <row r="16819" spans="1:5">
      <c r="A16819">
        <v>19881205</v>
      </c>
      <c r="B16819">
        <v>0.87</v>
      </c>
      <c r="C16819">
        <v>-0.34</v>
      </c>
      <c r="D16819">
        <v>-0.18</v>
      </c>
      <c r="E16819">
        <v>0.03</v>
      </c>
    </row>
    <row r="16820" spans="1:5">
      <c r="A16820">
        <v>19881206</v>
      </c>
      <c r="B16820">
        <v>0.83</v>
      </c>
      <c r="C16820">
        <v>-0.6</v>
      </c>
      <c r="D16820">
        <v>0.04</v>
      </c>
      <c r="E16820">
        <v>0.03</v>
      </c>
    </row>
    <row r="16821" spans="1:5">
      <c r="A16821">
        <v>19881207</v>
      </c>
      <c r="B16821">
        <v>0.13</v>
      </c>
      <c r="C16821">
        <v>-0.12</v>
      </c>
      <c r="D16821">
        <v>0.17</v>
      </c>
      <c r="E16821">
        <v>0.03</v>
      </c>
    </row>
    <row r="16822" spans="1:5">
      <c r="A16822">
        <v>19881208</v>
      </c>
      <c r="B16822">
        <v>-0.48</v>
      </c>
      <c r="C16822">
        <v>0.31</v>
      </c>
      <c r="D16822">
        <v>0.08</v>
      </c>
      <c r="E16822">
        <v>0.03</v>
      </c>
    </row>
    <row r="16823" spans="1:5">
      <c r="A16823">
        <v>19881209</v>
      </c>
      <c r="B16823">
        <v>0.12</v>
      </c>
      <c r="C16823">
        <v>-0.09</v>
      </c>
      <c r="D16823">
        <v>0.06</v>
      </c>
      <c r="E16823">
        <v>0.03</v>
      </c>
    </row>
    <row r="16824" spans="1:5">
      <c r="A16824">
        <v>19881212</v>
      </c>
      <c r="B16824">
        <v>-0.18</v>
      </c>
      <c r="C16824">
        <v>-0.14000000000000001</v>
      </c>
      <c r="D16824">
        <v>0.33</v>
      </c>
      <c r="E16824">
        <v>0.03</v>
      </c>
    </row>
    <row r="16825" spans="1:5">
      <c r="A16825">
        <v>19881213</v>
      </c>
      <c r="B16825">
        <v>-0.17</v>
      </c>
      <c r="C16825">
        <v>-0.11</v>
      </c>
      <c r="D16825">
        <v>0.11</v>
      </c>
      <c r="E16825">
        <v>0.03</v>
      </c>
    </row>
    <row r="16826" spans="1:5">
      <c r="A16826">
        <v>19881214</v>
      </c>
      <c r="B16826">
        <v>-0.33</v>
      </c>
      <c r="C16826">
        <v>0.4</v>
      </c>
      <c r="D16826">
        <v>-0.02</v>
      </c>
      <c r="E16826">
        <v>0.03</v>
      </c>
    </row>
    <row r="16827" spans="1:5">
      <c r="A16827">
        <v>19881215</v>
      </c>
      <c r="B16827">
        <v>-0.31</v>
      </c>
      <c r="C16827">
        <v>0.28000000000000003</v>
      </c>
      <c r="D16827">
        <v>-0.14000000000000001</v>
      </c>
      <c r="E16827">
        <v>0.03</v>
      </c>
    </row>
    <row r="16828" spans="1:5">
      <c r="A16828">
        <v>19881216</v>
      </c>
      <c r="B16828">
        <v>0.6</v>
      </c>
      <c r="C16828">
        <v>0.19</v>
      </c>
      <c r="D16828">
        <v>-0.35</v>
      </c>
      <c r="E16828">
        <v>0.03</v>
      </c>
    </row>
    <row r="16829" spans="1:5">
      <c r="A16829">
        <v>19881219</v>
      </c>
      <c r="B16829">
        <v>0.69</v>
      </c>
      <c r="C16829">
        <v>-0.63</v>
      </c>
      <c r="D16829">
        <v>-0.3</v>
      </c>
      <c r="E16829">
        <v>0.03</v>
      </c>
    </row>
    <row r="16830" spans="1:5">
      <c r="A16830">
        <v>19881220</v>
      </c>
      <c r="B16830">
        <v>-0.32</v>
      </c>
      <c r="C16830">
        <v>0.28999999999999998</v>
      </c>
      <c r="D16830">
        <v>-0.11</v>
      </c>
      <c r="E16830">
        <v>0.03</v>
      </c>
    </row>
    <row r="16831" spans="1:5">
      <c r="A16831">
        <v>19881221</v>
      </c>
      <c r="B16831">
        <v>-0.1</v>
      </c>
      <c r="C16831">
        <v>-0.08</v>
      </c>
      <c r="D16831">
        <v>-0.1</v>
      </c>
      <c r="E16831">
        <v>0.03</v>
      </c>
    </row>
    <row r="16832" spans="1:5">
      <c r="A16832">
        <v>19881222</v>
      </c>
      <c r="B16832">
        <v>-0.1</v>
      </c>
      <c r="C16832">
        <v>0.28999999999999998</v>
      </c>
      <c r="D16832">
        <v>7.0000000000000007E-2</v>
      </c>
      <c r="E16832">
        <v>0.03</v>
      </c>
    </row>
    <row r="16833" spans="1:5">
      <c r="A16833">
        <v>19881223</v>
      </c>
      <c r="B16833">
        <v>0.38</v>
      </c>
      <c r="C16833">
        <v>-0.14000000000000001</v>
      </c>
      <c r="D16833">
        <v>-0.2</v>
      </c>
      <c r="E16833">
        <v>0.03</v>
      </c>
    </row>
    <row r="16834" spans="1:5">
      <c r="A16834">
        <v>19881227</v>
      </c>
      <c r="B16834">
        <v>-0.3</v>
      </c>
      <c r="C16834">
        <v>0.09</v>
      </c>
      <c r="D16834">
        <v>0</v>
      </c>
      <c r="E16834">
        <v>0.03</v>
      </c>
    </row>
    <row r="16835" spans="1:5">
      <c r="A16835">
        <v>19881228</v>
      </c>
      <c r="B16835">
        <v>0.11</v>
      </c>
      <c r="C16835">
        <v>0.08</v>
      </c>
      <c r="D16835">
        <v>-0.03</v>
      </c>
      <c r="E16835">
        <v>0.03</v>
      </c>
    </row>
    <row r="16836" spans="1:5">
      <c r="A16836">
        <v>19881229</v>
      </c>
      <c r="B16836">
        <v>0.67</v>
      </c>
      <c r="C16836">
        <v>-0.14000000000000001</v>
      </c>
      <c r="D16836">
        <v>-0.26</v>
      </c>
      <c r="E16836">
        <v>0.03</v>
      </c>
    </row>
    <row r="16837" spans="1:5">
      <c r="A16837">
        <v>19881230</v>
      </c>
      <c r="B16837">
        <v>-0.23</v>
      </c>
      <c r="C16837">
        <v>1.39</v>
      </c>
      <c r="D16837">
        <v>-0.28999999999999998</v>
      </c>
      <c r="E16837">
        <v>0.03</v>
      </c>
    </row>
    <row r="16838" spans="1:5">
      <c r="A16838">
        <v>19890103</v>
      </c>
      <c r="B16838">
        <v>-0.82</v>
      </c>
      <c r="C16838">
        <v>0.6</v>
      </c>
      <c r="D16838">
        <v>0.28999999999999998</v>
      </c>
      <c r="E16838">
        <v>2.5999999999999999E-2</v>
      </c>
    </row>
    <row r="16839" spans="1:5">
      <c r="A16839">
        <v>19890104</v>
      </c>
      <c r="B16839">
        <v>1.3</v>
      </c>
      <c r="C16839">
        <v>-0.38</v>
      </c>
      <c r="D16839">
        <v>-0.05</v>
      </c>
      <c r="E16839">
        <v>2.5999999999999999E-2</v>
      </c>
    </row>
    <row r="16840" spans="1:5">
      <c r="A16840">
        <v>19890105</v>
      </c>
      <c r="B16840">
        <v>0.21</v>
      </c>
      <c r="C16840">
        <v>7.0000000000000007E-2</v>
      </c>
      <c r="D16840">
        <v>0.28000000000000003</v>
      </c>
      <c r="E16840">
        <v>2.5999999999999999E-2</v>
      </c>
    </row>
    <row r="16841" spans="1:5">
      <c r="A16841">
        <v>19890106</v>
      </c>
      <c r="B16841">
        <v>0.28999999999999998</v>
      </c>
      <c r="C16841">
        <v>0.28999999999999998</v>
      </c>
      <c r="D16841">
        <v>0.38</v>
      </c>
      <c r="E16841">
        <v>2.5999999999999999E-2</v>
      </c>
    </row>
    <row r="16842" spans="1:5">
      <c r="A16842">
        <v>19890109</v>
      </c>
      <c r="B16842">
        <v>0.12</v>
      </c>
      <c r="C16842">
        <v>-0.12</v>
      </c>
      <c r="D16842">
        <v>0.31</v>
      </c>
      <c r="E16842">
        <v>2.5999999999999999E-2</v>
      </c>
    </row>
    <row r="16843" spans="1:5">
      <c r="A16843">
        <v>19890110</v>
      </c>
      <c r="B16843">
        <v>-0.21</v>
      </c>
      <c r="C16843">
        <v>-0.01</v>
      </c>
      <c r="D16843">
        <v>0.12</v>
      </c>
      <c r="E16843">
        <v>2.5999999999999999E-2</v>
      </c>
    </row>
    <row r="16844" spans="1:5">
      <c r="A16844">
        <v>19890111</v>
      </c>
      <c r="B16844">
        <v>0.43</v>
      </c>
      <c r="C16844">
        <v>-0.4</v>
      </c>
      <c r="D16844">
        <v>0.03</v>
      </c>
      <c r="E16844">
        <v>2.5999999999999999E-2</v>
      </c>
    </row>
    <row r="16845" spans="1:5">
      <c r="A16845">
        <v>19890112</v>
      </c>
      <c r="B16845">
        <v>0.36</v>
      </c>
      <c r="C16845">
        <v>-0.09</v>
      </c>
      <c r="D16845">
        <v>-0.05</v>
      </c>
      <c r="E16845">
        <v>2.5999999999999999E-2</v>
      </c>
    </row>
    <row r="16846" spans="1:5">
      <c r="A16846">
        <v>19890113</v>
      </c>
      <c r="B16846">
        <v>0.14000000000000001</v>
      </c>
      <c r="C16846">
        <v>-0.05</v>
      </c>
      <c r="D16846">
        <v>0.06</v>
      </c>
      <c r="E16846">
        <v>2.5999999999999999E-2</v>
      </c>
    </row>
    <row r="16847" spans="1:5">
      <c r="A16847">
        <v>19890116</v>
      </c>
      <c r="B16847">
        <v>0.12</v>
      </c>
      <c r="C16847">
        <v>-0.12</v>
      </c>
      <c r="D16847">
        <v>0.16</v>
      </c>
      <c r="E16847">
        <v>2.5999999999999999E-2</v>
      </c>
    </row>
    <row r="16848" spans="1:5">
      <c r="A16848">
        <v>19890117</v>
      </c>
      <c r="B16848">
        <v>-0.21</v>
      </c>
      <c r="C16848">
        <v>0.01</v>
      </c>
      <c r="D16848">
        <v>0.22</v>
      </c>
      <c r="E16848">
        <v>2.5999999999999999E-2</v>
      </c>
    </row>
    <row r="16849" spans="1:5">
      <c r="A16849">
        <v>19890118</v>
      </c>
      <c r="B16849">
        <v>0.87</v>
      </c>
      <c r="C16849">
        <v>-0.28000000000000003</v>
      </c>
      <c r="D16849">
        <v>0</v>
      </c>
      <c r="E16849">
        <v>2.5999999999999999E-2</v>
      </c>
    </row>
    <row r="16850" spans="1:5">
      <c r="A16850">
        <v>19890119</v>
      </c>
      <c r="B16850">
        <v>0.14000000000000001</v>
      </c>
      <c r="C16850">
        <v>0.13</v>
      </c>
      <c r="D16850">
        <v>-0.19</v>
      </c>
      <c r="E16850">
        <v>2.5999999999999999E-2</v>
      </c>
    </row>
    <row r="16851" spans="1:5">
      <c r="A16851">
        <v>19890120</v>
      </c>
      <c r="B16851">
        <v>-0.06</v>
      </c>
      <c r="C16851">
        <v>0.14000000000000001</v>
      </c>
      <c r="D16851">
        <v>0.02</v>
      </c>
      <c r="E16851">
        <v>2.5999999999999999E-2</v>
      </c>
    </row>
    <row r="16852" spans="1:5">
      <c r="A16852">
        <v>19890123</v>
      </c>
      <c r="B16852">
        <v>-0.6</v>
      </c>
      <c r="C16852">
        <v>0.32</v>
      </c>
      <c r="D16852">
        <v>0.14000000000000001</v>
      </c>
      <c r="E16852">
        <v>2.5999999999999999E-2</v>
      </c>
    </row>
    <row r="16853" spans="1:5">
      <c r="A16853">
        <v>19890124</v>
      </c>
      <c r="B16853">
        <v>1.04</v>
      </c>
      <c r="C16853">
        <v>-0.89</v>
      </c>
      <c r="D16853">
        <v>-0.17</v>
      </c>
      <c r="E16853">
        <v>2.5999999999999999E-2</v>
      </c>
    </row>
    <row r="16854" spans="1:5">
      <c r="A16854">
        <v>19890125</v>
      </c>
      <c r="B16854">
        <v>0.26</v>
      </c>
      <c r="C16854">
        <v>0.04</v>
      </c>
      <c r="D16854">
        <v>-7.0000000000000007E-2</v>
      </c>
      <c r="E16854">
        <v>2.5999999999999999E-2</v>
      </c>
    </row>
    <row r="16855" spans="1:5">
      <c r="A16855">
        <v>19890126</v>
      </c>
      <c r="B16855">
        <v>0.8</v>
      </c>
      <c r="C16855">
        <v>-0.35</v>
      </c>
      <c r="D16855">
        <v>-0.52</v>
      </c>
      <c r="E16855">
        <v>2.5999999999999999E-2</v>
      </c>
    </row>
    <row r="16856" spans="1:5">
      <c r="A16856">
        <v>19890127</v>
      </c>
      <c r="B16856">
        <v>0.64</v>
      </c>
      <c r="C16856">
        <v>-0.56000000000000005</v>
      </c>
      <c r="D16856">
        <v>0.02</v>
      </c>
      <c r="E16856">
        <v>2.5999999999999999E-2</v>
      </c>
    </row>
    <row r="16857" spans="1:5">
      <c r="A16857">
        <v>19890130</v>
      </c>
      <c r="B16857">
        <v>0.33</v>
      </c>
      <c r="C16857">
        <v>-0.14000000000000001</v>
      </c>
      <c r="D16857">
        <v>-0.3</v>
      </c>
      <c r="E16857">
        <v>2.5999999999999999E-2</v>
      </c>
    </row>
    <row r="16858" spans="1:5">
      <c r="A16858">
        <v>19890131</v>
      </c>
      <c r="B16858">
        <v>0.77</v>
      </c>
      <c r="C16858">
        <v>-0.24</v>
      </c>
      <c r="D16858">
        <v>-0.18</v>
      </c>
      <c r="E16858">
        <v>2.5999999999999999E-2</v>
      </c>
    </row>
    <row r="16859" spans="1:5">
      <c r="A16859">
        <v>19890201</v>
      </c>
      <c r="B16859">
        <v>-0.01</v>
      </c>
      <c r="C16859">
        <v>0.47</v>
      </c>
      <c r="D16859">
        <v>-0.43</v>
      </c>
      <c r="E16859">
        <v>3.2000000000000001E-2</v>
      </c>
    </row>
    <row r="16860" spans="1:5">
      <c r="A16860">
        <v>19890202</v>
      </c>
      <c r="B16860">
        <v>0</v>
      </c>
      <c r="C16860">
        <v>0.39</v>
      </c>
      <c r="D16860">
        <v>-0.12</v>
      </c>
      <c r="E16860">
        <v>3.2000000000000001E-2</v>
      </c>
    </row>
    <row r="16861" spans="1:5">
      <c r="A16861">
        <v>19890203</v>
      </c>
      <c r="B16861">
        <v>0.1</v>
      </c>
      <c r="C16861">
        <v>0.31</v>
      </c>
      <c r="D16861">
        <v>-0.34</v>
      </c>
      <c r="E16861">
        <v>3.2000000000000001E-2</v>
      </c>
    </row>
    <row r="16862" spans="1:5">
      <c r="A16862">
        <v>19890206</v>
      </c>
      <c r="B16862">
        <v>-0.17</v>
      </c>
      <c r="C16862">
        <v>0.13</v>
      </c>
      <c r="D16862">
        <v>0.34</v>
      </c>
      <c r="E16862">
        <v>3.2000000000000001E-2</v>
      </c>
    </row>
    <row r="16863" spans="1:5">
      <c r="A16863">
        <v>19890207</v>
      </c>
      <c r="B16863">
        <v>1.04</v>
      </c>
      <c r="C16863">
        <v>-0.46</v>
      </c>
      <c r="D16863">
        <v>0.18</v>
      </c>
      <c r="E16863">
        <v>3.2000000000000001E-2</v>
      </c>
    </row>
    <row r="16864" spans="1:5">
      <c r="A16864">
        <v>19890208</v>
      </c>
      <c r="B16864">
        <v>-0.21</v>
      </c>
      <c r="C16864">
        <v>0.36</v>
      </c>
      <c r="D16864">
        <v>0.2</v>
      </c>
      <c r="E16864">
        <v>3.2000000000000001E-2</v>
      </c>
    </row>
    <row r="16865" spans="1:5">
      <c r="A16865">
        <v>19890209</v>
      </c>
      <c r="B16865">
        <v>-0.7</v>
      </c>
      <c r="C16865">
        <v>0.51</v>
      </c>
      <c r="D16865">
        <v>0.14000000000000001</v>
      </c>
      <c r="E16865">
        <v>3.2000000000000001E-2</v>
      </c>
    </row>
    <row r="16866" spans="1:5">
      <c r="A16866">
        <v>19890210</v>
      </c>
      <c r="B16866">
        <v>-1.27</v>
      </c>
      <c r="C16866">
        <v>0.46</v>
      </c>
      <c r="D16866">
        <v>0.35</v>
      </c>
      <c r="E16866">
        <v>3.2000000000000001E-2</v>
      </c>
    </row>
    <row r="16867" spans="1:5">
      <c r="A16867">
        <v>19890213</v>
      </c>
      <c r="B16867">
        <v>0.04</v>
      </c>
      <c r="C16867">
        <v>-0.42</v>
      </c>
      <c r="D16867">
        <v>0.16</v>
      </c>
      <c r="E16867">
        <v>3.2000000000000001E-2</v>
      </c>
    </row>
    <row r="16868" spans="1:5">
      <c r="A16868">
        <v>19890214</v>
      </c>
      <c r="B16868">
        <v>-0.1</v>
      </c>
      <c r="C16868">
        <v>0.42</v>
      </c>
      <c r="D16868">
        <v>-0.23</v>
      </c>
      <c r="E16868">
        <v>3.2000000000000001E-2</v>
      </c>
    </row>
    <row r="16869" spans="1:5">
      <c r="A16869">
        <v>19890215</v>
      </c>
      <c r="B16869">
        <v>0.74</v>
      </c>
      <c r="C16869">
        <v>-0.31</v>
      </c>
      <c r="D16869">
        <v>-0.11</v>
      </c>
      <c r="E16869">
        <v>3.2000000000000001E-2</v>
      </c>
    </row>
    <row r="16870" spans="1:5">
      <c r="A16870">
        <v>19890216</v>
      </c>
      <c r="B16870">
        <v>0.21</v>
      </c>
      <c r="C16870">
        <v>0.19</v>
      </c>
      <c r="D16870">
        <v>0.14000000000000001</v>
      </c>
      <c r="E16870">
        <v>3.2000000000000001E-2</v>
      </c>
    </row>
    <row r="16871" spans="1:5">
      <c r="A16871">
        <v>19890217</v>
      </c>
      <c r="B16871">
        <v>0.55000000000000004</v>
      </c>
      <c r="C16871">
        <v>-0.21</v>
      </c>
      <c r="D16871">
        <v>-0.12</v>
      </c>
      <c r="E16871">
        <v>3.2000000000000001E-2</v>
      </c>
    </row>
    <row r="16872" spans="1:5">
      <c r="A16872">
        <v>19890221</v>
      </c>
      <c r="B16872">
        <v>-0.23</v>
      </c>
      <c r="C16872">
        <v>0.01</v>
      </c>
      <c r="D16872">
        <v>0.1</v>
      </c>
      <c r="E16872">
        <v>3.2000000000000001E-2</v>
      </c>
    </row>
    <row r="16873" spans="1:5">
      <c r="A16873">
        <v>19890222</v>
      </c>
      <c r="B16873">
        <v>-1.47</v>
      </c>
      <c r="C16873">
        <v>0.67</v>
      </c>
      <c r="D16873">
        <v>0.18</v>
      </c>
      <c r="E16873">
        <v>3.2000000000000001E-2</v>
      </c>
    </row>
    <row r="16874" spans="1:5">
      <c r="A16874">
        <v>19890223</v>
      </c>
      <c r="B16874">
        <v>0.26</v>
      </c>
      <c r="C16874">
        <v>-0.28999999999999998</v>
      </c>
      <c r="D16874">
        <v>0.03</v>
      </c>
      <c r="E16874">
        <v>3.2000000000000001E-2</v>
      </c>
    </row>
    <row r="16875" spans="1:5">
      <c r="A16875">
        <v>19890224</v>
      </c>
      <c r="B16875">
        <v>-1.37</v>
      </c>
      <c r="C16875">
        <v>0.81</v>
      </c>
      <c r="D16875">
        <v>0.13</v>
      </c>
      <c r="E16875">
        <v>3.2000000000000001E-2</v>
      </c>
    </row>
    <row r="16876" spans="1:5">
      <c r="A16876">
        <v>19890227</v>
      </c>
      <c r="B16876">
        <v>7.0000000000000007E-2</v>
      </c>
      <c r="C16876">
        <v>-0.3</v>
      </c>
      <c r="D16876">
        <v>0.11</v>
      </c>
      <c r="E16876">
        <v>3.2000000000000001E-2</v>
      </c>
    </row>
    <row r="16877" spans="1:5">
      <c r="A16877">
        <v>19890228</v>
      </c>
      <c r="B16877">
        <v>0.31</v>
      </c>
      <c r="C16877">
        <v>-0.02</v>
      </c>
      <c r="D16877">
        <v>0.12</v>
      </c>
      <c r="E16877">
        <v>3.2000000000000001E-2</v>
      </c>
    </row>
    <row r="16878" spans="1:5">
      <c r="A16878">
        <v>19890301</v>
      </c>
      <c r="B16878">
        <v>-0.37</v>
      </c>
      <c r="C16878">
        <v>0.47</v>
      </c>
      <c r="D16878">
        <v>0.14000000000000001</v>
      </c>
      <c r="E16878">
        <v>0.03</v>
      </c>
    </row>
    <row r="16879" spans="1:5">
      <c r="A16879">
        <v>19890302</v>
      </c>
      <c r="B16879">
        <v>0.84</v>
      </c>
      <c r="C16879">
        <v>-0.23</v>
      </c>
      <c r="D16879">
        <v>-0.2</v>
      </c>
      <c r="E16879">
        <v>0.03</v>
      </c>
    </row>
    <row r="16880" spans="1:5">
      <c r="A16880">
        <v>19890303</v>
      </c>
      <c r="B16880">
        <v>0.36</v>
      </c>
      <c r="C16880">
        <v>0.05</v>
      </c>
      <c r="D16880">
        <v>0.04</v>
      </c>
      <c r="E16880">
        <v>0.03</v>
      </c>
    </row>
    <row r="16881" spans="1:5">
      <c r="A16881">
        <v>19890306</v>
      </c>
      <c r="B16881">
        <v>0.99</v>
      </c>
      <c r="C16881">
        <v>-0.51</v>
      </c>
      <c r="D16881">
        <v>-0.03</v>
      </c>
      <c r="E16881">
        <v>0.03</v>
      </c>
    </row>
    <row r="16882" spans="1:5">
      <c r="A16882">
        <v>19890307</v>
      </c>
      <c r="B16882">
        <v>-0.17</v>
      </c>
      <c r="C16882">
        <v>0.45</v>
      </c>
      <c r="D16882">
        <v>0.1</v>
      </c>
      <c r="E16882">
        <v>0.03</v>
      </c>
    </row>
    <row r="16883" spans="1:5">
      <c r="A16883">
        <v>19890308</v>
      </c>
      <c r="B16883">
        <v>7.0000000000000007E-2</v>
      </c>
      <c r="C16883">
        <v>0.17</v>
      </c>
      <c r="D16883">
        <v>-0.09</v>
      </c>
      <c r="E16883">
        <v>0.03</v>
      </c>
    </row>
    <row r="16884" spans="1:5">
      <c r="A16884">
        <v>19890309</v>
      </c>
      <c r="B16884">
        <v>-0.1</v>
      </c>
      <c r="C16884">
        <v>0.03</v>
      </c>
      <c r="D16884">
        <v>0.02</v>
      </c>
      <c r="E16884">
        <v>0.03</v>
      </c>
    </row>
    <row r="16885" spans="1:5">
      <c r="A16885">
        <v>19890310</v>
      </c>
      <c r="B16885">
        <v>-0.25</v>
      </c>
      <c r="C16885">
        <v>0.35</v>
      </c>
      <c r="D16885">
        <v>-0.03</v>
      </c>
      <c r="E16885">
        <v>0.03</v>
      </c>
    </row>
    <row r="16886" spans="1:5">
      <c r="A16886">
        <v>19890313</v>
      </c>
      <c r="B16886">
        <v>0.61</v>
      </c>
      <c r="C16886">
        <v>-0.49</v>
      </c>
      <c r="D16886">
        <v>-0.08</v>
      </c>
      <c r="E16886">
        <v>0.03</v>
      </c>
    </row>
    <row r="16887" spans="1:5">
      <c r="A16887">
        <v>19890314</v>
      </c>
      <c r="B16887">
        <v>-7.0000000000000007E-2</v>
      </c>
      <c r="C16887">
        <v>-0.06</v>
      </c>
      <c r="D16887">
        <v>0</v>
      </c>
      <c r="E16887">
        <v>0.03</v>
      </c>
    </row>
    <row r="16888" spans="1:5">
      <c r="A16888">
        <v>19890315</v>
      </c>
      <c r="B16888">
        <v>0.39</v>
      </c>
      <c r="C16888">
        <v>-0.01</v>
      </c>
      <c r="D16888">
        <v>-0.02</v>
      </c>
      <c r="E16888">
        <v>0.03</v>
      </c>
    </row>
    <row r="16889" spans="1:5">
      <c r="A16889">
        <v>19890316</v>
      </c>
      <c r="B16889">
        <v>0.79</v>
      </c>
      <c r="C16889">
        <v>-0.36</v>
      </c>
      <c r="D16889">
        <v>-0.14000000000000001</v>
      </c>
      <c r="E16889">
        <v>0.03</v>
      </c>
    </row>
    <row r="16890" spans="1:5">
      <c r="A16890">
        <v>19890317</v>
      </c>
      <c r="B16890">
        <v>-2.08</v>
      </c>
      <c r="C16890">
        <v>0.5</v>
      </c>
      <c r="D16890">
        <v>0.57999999999999996</v>
      </c>
      <c r="E16890">
        <v>0.03</v>
      </c>
    </row>
    <row r="16891" spans="1:5">
      <c r="A16891">
        <v>19890320</v>
      </c>
      <c r="B16891">
        <v>-0.97</v>
      </c>
      <c r="C16891">
        <v>0.02</v>
      </c>
      <c r="D16891">
        <v>0.27</v>
      </c>
      <c r="E16891">
        <v>0.03</v>
      </c>
    </row>
    <row r="16892" spans="1:5">
      <c r="A16892">
        <v>19890321</v>
      </c>
      <c r="B16892">
        <v>0.45</v>
      </c>
      <c r="C16892">
        <v>0.15</v>
      </c>
      <c r="D16892">
        <v>-0.14000000000000001</v>
      </c>
      <c r="E16892">
        <v>0.03</v>
      </c>
    </row>
    <row r="16893" spans="1:5">
      <c r="A16893">
        <v>19890322</v>
      </c>
      <c r="B16893">
        <v>-0.28000000000000003</v>
      </c>
      <c r="C16893">
        <v>0.24</v>
      </c>
      <c r="D16893">
        <v>0.08</v>
      </c>
      <c r="E16893">
        <v>0.03</v>
      </c>
    </row>
    <row r="16894" spans="1:5">
      <c r="A16894">
        <v>19890323</v>
      </c>
      <c r="B16894">
        <v>-0.39</v>
      </c>
      <c r="C16894">
        <v>0.55000000000000004</v>
      </c>
      <c r="D16894">
        <v>0.03</v>
      </c>
      <c r="E16894">
        <v>0.03</v>
      </c>
    </row>
    <row r="16895" spans="1:5">
      <c r="A16895">
        <v>19890327</v>
      </c>
      <c r="B16895">
        <v>0.36</v>
      </c>
      <c r="C16895">
        <v>-0.46</v>
      </c>
      <c r="D16895">
        <v>0.12</v>
      </c>
      <c r="E16895">
        <v>0.03</v>
      </c>
    </row>
    <row r="16896" spans="1:5">
      <c r="A16896">
        <v>19890328</v>
      </c>
      <c r="B16896">
        <v>0.35</v>
      </c>
      <c r="C16896">
        <v>0.17</v>
      </c>
      <c r="D16896">
        <v>-0.15</v>
      </c>
      <c r="E16896">
        <v>0.03</v>
      </c>
    </row>
    <row r="16897" spans="1:5">
      <c r="A16897">
        <v>19890329</v>
      </c>
      <c r="B16897">
        <v>0.23</v>
      </c>
      <c r="C16897">
        <v>-0.13</v>
      </c>
      <c r="D16897">
        <v>-0.13</v>
      </c>
      <c r="E16897">
        <v>0.03</v>
      </c>
    </row>
    <row r="16898" spans="1:5">
      <c r="A16898">
        <v>19890330</v>
      </c>
      <c r="B16898">
        <v>0.06</v>
      </c>
      <c r="C16898">
        <v>-0.03</v>
      </c>
      <c r="D16898">
        <v>-0.06</v>
      </c>
      <c r="E16898">
        <v>0.03</v>
      </c>
    </row>
    <row r="16899" spans="1:5">
      <c r="A16899">
        <v>19890331</v>
      </c>
      <c r="B16899">
        <v>0.76</v>
      </c>
      <c r="C16899">
        <v>-0.19</v>
      </c>
      <c r="D16899">
        <v>0.11</v>
      </c>
      <c r="E16899">
        <v>0.03</v>
      </c>
    </row>
    <row r="16900" spans="1:5">
      <c r="A16900">
        <v>19890403</v>
      </c>
      <c r="B16900">
        <v>0.45</v>
      </c>
      <c r="C16900">
        <v>-0.21</v>
      </c>
      <c r="D16900">
        <v>-0.13</v>
      </c>
      <c r="E16900">
        <v>3.4000000000000002E-2</v>
      </c>
    </row>
    <row r="16901" spans="1:5">
      <c r="A16901">
        <v>19890404</v>
      </c>
      <c r="B16901">
        <v>-0.25</v>
      </c>
      <c r="C16901">
        <v>0.12</v>
      </c>
      <c r="D16901">
        <v>-0.05</v>
      </c>
      <c r="E16901">
        <v>3.4000000000000002E-2</v>
      </c>
    </row>
    <row r="16902" spans="1:5">
      <c r="A16902">
        <v>19890405</v>
      </c>
      <c r="B16902">
        <v>0.27</v>
      </c>
      <c r="C16902">
        <v>-0.06</v>
      </c>
      <c r="D16902">
        <v>0.16</v>
      </c>
      <c r="E16902">
        <v>3.4000000000000002E-2</v>
      </c>
    </row>
    <row r="16903" spans="1:5">
      <c r="A16903">
        <v>19890406</v>
      </c>
      <c r="B16903">
        <v>-0.26</v>
      </c>
      <c r="C16903">
        <v>0.25</v>
      </c>
      <c r="D16903">
        <v>-0.01</v>
      </c>
      <c r="E16903">
        <v>3.4000000000000002E-2</v>
      </c>
    </row>
    <row r="16904" spans="1:5">
      <c r="A16904">
        <v>19890407</v>
      </c>
      <c r="B16904">
        <v>0.55000000000000004</v>
      </c>
      <c r="C16904">
        <v>-0.09</v>
      </c>
      <c r="D16904">
        <v>-0.3</v>
      </c>
      <c r="E16904">
        <v>3.4000000000000002E-2</v>
      </c>
    </row>
    <row r="16905" spans="1:5">
      <c r="A16905">
        <v>19890410</v>
      </c>
      <c r="B16905">
        <v>-0.01</v>
      </c>
      <c r="C16905">
        <v>0.14000000000000001</v>
      </c>
      <c r="D16905">
        <v>-0.14000000000000001</v>
      </c>
      <c r="E16905">
        <v>3.4000000000000002E-2</v>
      </c>
    </row>
    <row r="16906" spans="1:5">
      <c r="A16906">
        <v>19890411</v>
      </c>
      <c r="B16906">
        <v>0.4</v>
      </c>
      <c r="C16906">
        <v>0</v>
      </c>
      <c r="D16906">
        <v>-0.06</v>
      </c>
      <c r="E16906">
        <v>3.4000000000000002E-2</v>
      </c>
    </row>
    <row r="16907" spans="1:5">
      <c r="A16907">
        <v>19890412</v>
      </c>
      <c r="B16907">
        <v>0.19</v>
      </c>
      <c r="C16907">
        <v>0.28000000000000003</v>
      </c>
      <c r="D16907">
        <v>-0.19</v>
      </c>
      <c r="E16907">
        <v>3.4000000000000002E-2</v>
      </c>
    </row>
    <row r="16908" spans="1:5">
      <c r="A16908">
        <v>19890413</v>
      </c>
      <c r="B16908">
        <v>-0.75</v>
      </c>
      <c r="C16908">
        <v>0.31</v>
      </c>
      <c r="D16908">
        <v>-0.01</v>
      </c>
      <c r="E16908">
        <v>3.4000000000000002E-2</v>
      </c>
    </row>
    <row r="16909" spans="1:5">
      <c r="A16909">
        <v>19890414</v>
      </c>
      <c r="B16909">
        <v>1.32</v>
      </c>
      <c r="C16909">
        <v>-0.68</v>
      </c>
      <c r="D16909">
        <v>-0.15</v>
      </c>
      <c r="E16909">
        <v>3.4000000000000002E-2</v>
      </c>
    </row>
    <row r="16910" spans="1:5">
      <c r="A16910">
        <v>19890417</v>
      </c>
      <c r="B16910">
        <v>7.0000000000000007E-2</v>
      </c>
      <c r="C16910">
        <v>-0.25</v>
      </c>
      <c r="D16910">
        <v>0.05</v>
      </c>
      <c r="E16910">
        <v>3.4000000000000002E-2</v>
      </c>
    </row>
    <row r="16911" spans="1:5">
      <c r="A16911">
        <v>19890418</v>
      </c>
      <c r="B16911">
        <v>1.1299999999999999</v>
      </c>
      <c r="C16911">
        <v>-0.82</v>
      </c>
      <c r="D16911">
        <v>-0.06</v>
      </c>
      <c r="E16911">
        <v>3.4000000000000002E-2</v>
      </c>
    </row>
    <row r="16912" spans="1:5">
      <c r="A16912">
        <v>19890419</v>
      </c>
      <c r="B16912">
        <v>0.35</v>
      </c>
      <c r="C16912">
        <v>-0.21</v>
      </c>
      <c r="D16912">
        <v>-0.05</v>
      </c>
      <c r="E16912">
        <v>3.4000000000000002E-2</v>
      </c>
    </row>
    <row r="16913" spans="1:5">
      <c r="A16913">
        <v>19890420</v>
      </c>
      <c r="B16913">
        <v>-0.21</v>
      </c>
      <c r="C16913">
        <v>0.24</v>
      </c>
      <c r="D16913">
        <v>0.05</v>
      </c>
      <c r="E16913">
        <v>3.4000000000000002E-2</v>
      </c>
    </row>
    <row r="16914" spans="1:5">
      <c r="A16914">
        <v>19890421</v>
      </c>
      <c r="B16914">
        <v>0.72</v>
      </c>
      <c r="C16914">
        <v>-0.39</v>
      </c>
      <c r="D16914">
        <v>-0.06</v>
      </c>
      <c r="E16914">
        <v>3.4000000000000002E-2</v>
      </c>
    </row>
    <row r="16915" spans="1:5">
      <c r="A16915">
        <v>19890424</v>
      </c>
      <c r="B16915">
        <v>-0.16</v>
      </c>
      <c r="C16915">
        <v>0.2</v>
      </c>
      <c r="D16915">
        <v>0.06</v>
      </c>
      <c r="E16915">
        <v>3.4000000000000002E-2</v>
      </c>
    </row>
    <row r="16916" spans="1:5">
      <c r="A16916">
        <v>19890425</v>
      </c>
      <c r="B16916">
        <v>-0.45</v>
      </c>
      <c r="C16916">
        <v>0.59</v>
      </c>
      <c r="D16916">
        <v>-0.34</v>
      </c>
      <c r="E16916">
        <v>3.4000000000000002E-2</v>
      </c>
    </row>
    <row r="16917" spans="1:5">
      <c r="A16917">
        <v>19890426</v>
      </c>
      <c r="B16917">
        <v>0.1</v>
      </c>
      <c r="C16917">
        <v>0.05</v>
      </c>
      <c r="D16917">
        <v>-0.03</v>
      </c>
      <c r="E16917">
        <v>3.4000000000000002E-2</v>
      </c>
    </row>
    <row r="16918" spans="1:5">
      <c r="A16918">
        <v>19890427</v>
      </c>
      <c r="B16918">
        <v>0.71</v>
      </c>
      <c r="C16918">
        <v>-0.25</v>
      </c>
      <c r="D16918">
        <v>-0.09</v>
      </c>
      <c r="E16918">
        <v>3.4000000000000002E-2</v>
      </c>
    </row>
    <row r="16919" spans="1:5">
      <c r="A16919">
        <v>19890428</v>
      </c>
      <c r="B16919">
        <v>0.05</v>
      </c>
      <c r="C16919">
        <v>0.2</v>
      </c>
      <c r="D16919">
        <v>-0.03</v>
      </c>
      <c r="E16919">
        <v>3.4000000000000002E-2</v>
      </c>
    </row>
    <row r="16920" spans="1:5">
      <c r="A16920">
        <v>19890501</v>
      </c>
      <c r="B16920">
        <v>-0.15</v>
      </c>
      <c r="C16920">
        <v>0.08</v>
      </c>
      <c r="D16920">
        <v>-0.1</v>
      </c>
      <c r="E16920">
        <v>3.5999999999999997E-2</v>
      </c>
    </row>
    <row r="16921" spans="1:5">
      <c r="A16921">
        <v>19890502</v>
      </c>
      <c r="B16921">
        <v>-0.21</v>
      </c>
      <c r="C16921">
        <v>0.45</v>
      </c>
      <c r="D16921">
        <v>0.03</v>
      </c>
      <c r="E16921">
        <v>3.5999999999999997E-2</v>
      </c>
    </row>
    <row r="16922" spans="1:5">
      <c r="A16922">
        <v>19890503</v>
      </c>
      <c r="B16922">
        <v>0</v>
      </c>
      <c r="C16922">
        <v>0.22</v>
      </c>
      <c r="D16922">
        <v>-0.28000000000000003</v>
      </c>
      <c r="E16922">
        <v>3.5999999999999997E-2</v>
      </c>
    </row>
    <row r="16923" spans="1:5">
      <c r="A16923">
        <v>19890504</v>
      </c>
      <c r="B16923">
        <v>-0.06</v>
      </c>
      <c r="C16923">
        <v>0.28000000000000003</v>
      </c>
      <c r="D16923">
        <v>-0.23</v>
      </c>
      <c r="E16923">
        <v>3.5999999999999997E-2</v>
      </c>
    </row>
    <row r="16924" spans="1:5">
      <c r="A16924">
        <v>19890505</v>
      </c>
      <c r="B16924">
        <v>0.01</v>
      </c>
      <c r="C16924">
        <v>0.2</v>
      </c>
      <c r="D16924">
        <v>0.11</v>
      </c>
      <c r="E16924">
        <v>3.5999999999999997E-2</v>
      </c>
    </row>
    <row r="16925" spans="1:5">
      <c r="A16925">
        <v>19890508</v>
      </c>
      <c r="B16925">
        <v>-0.49</v>
      </c>
      <c r="C16925">
        <v>7.0000000000000007E-2</v>
      </c>
      <c r="D16925">
        <v>0.08</v>
      </c>
      <c r="E16925">
        <v>3.5999999999999997E-2</v>
      </c>
    </row>
    <row r="16926" spans="1:5">
      <c r="A16926">
        <v>19890509</v>
      </c>
      <c r="B16926">
        <v>-0.2</v>
      </c>
      <c r="C16926">
        <v>0.23</v>
      </c>
      <c r="D16926">
        <v>-7.0000000000000007E-2</v>
      </c>
      <c r="E16926">
        <v>3.5999999999999997E-2</v>
      </c>
    </row>
    <row r="16927" spans="1:5">
      <c r="A16927">
        <v>19890510</v>
      </c>
      <c r="B16927">
        <v>0.16</v>
      </c>
      <c r="C16927">
        <v>-0.01</v>
      </c>
      <c r="D16927">
        <v>-0.26</v>
      </c>
      <c r="E16927">
        <v>3.5999999999999997E-2</v>
      </c>
    </row>
    <row r="16928" spans="1:5">
      <c r="A16928">
        <v>19890511</v>
      </c>
      <c r="B16928">
        <v>0.3</v>
      </c>
      <c r="C16928">
        <v>-0.11</v>
      </c>
      <c r="D16928">
        <v>-0.25</v>
      </c>
      <c r="E16928">
        <v>3.5999999999999997E-2</v>
      </c>
    </row>
    <row r="16929" spans="1:5">
      <c r="A16929">
        <v>19890512</v>
      </c>
      <c r="B16929">
        <v>1.82</v>
      </c>
      <c r="C16929">
        <v>-1.32</v>
      </c>
      <c r="D16929">
        <v>-0.34</v>
      </c>
      <c r="E16929">
        <v>3.5999999999999997E-2</v>
      </c>
    </row>
    <row r="16930" spans="1:5">
      <c r="A16930">
        <v>19890515</v>
      </c>
      <c r="B16930">
        <v>0.66</v>
      </c>
      <c r="C16930">
        <v>-0.63</v>
      </c>
      <c r="D16930">
        <v>0.01</v>
      </c>
      <c r="E16930">
        <v>3.5999999999999997E-2</v>
      </c>
    </row>
    <row r="16931" spans="1:5">
      <c r="A16931">
        <v>19890516</v>
      </c>
      <c r="B16931">
        <v>-0.19</v>
      </c>
      <c r="C16931">
        <v>0.05</v>
      </c>
      <c r="D16931">
        <v>0.36</v>
      </c>
      <c r="E16931">
        <v>3.5999999999999997E-2</v>
      </c>
    </row>
    <row r="16932" spans="1:5">
      <c r="A16932">
        <v>19890517</v>
      </c>
      <c r="B16932">
        <v>0.62</v>
      </c>
      <c r="C16932">
        <v>-0.11</v>
      </c>
      <c r="D16932">
        <v>-0.3</v>
      </c>
      <c r="E16932">
        <v>3.5999999999999997E-2</v>
      </c>
    </row>
    <row r="16933" spans="1:5">
      <c r="A16933">
        <v>19890518</v>
      </c>
      <c r="B16933">
        <v>0.19</v>
      </c>
      <c r="C16933">
        <v>0.24</v>
      </c>
      <c r="D16933">
        <v>-0.16</v>
      </c>
      <c r="E16933">
        <v>3.5999999999999997E-2</v>
      </c>
    </row>
    <row r="16934" spans="1:5">
      <c r="A16934">
        <v>19890519</v>
      </c>
      <c r="B16934">
        <v>0.78</v>
      </c>
      <c r="C16934">
        <v>-0.56000000000000005</v>
      </c>
      <c r="D16934">
        <v>0.01</v>
      </c>
      <c r="E16934">
        <v>3.5999999999999997E-2</v>
      </c>
    </row>
    <row r="16935" spans="1:5">
      <c r="A16935">
        <v>19890522</v>
      </c>
      <c r="B16935">
        <v>0.25</v>
      </c>
      <c r="C16935">
        <v>-0.45</v>
      </c>
      <c r="D16935">
        <v>0.22</v>
      </c>
      <c r="E16935">
        <v>3.5999999999999997E-2</v>
      </c>
    </row>
    <row r="16936" spans="1:5">
      <c r="A16936">
        <v>19890523</v>
      </c>
      <c r="B16936">
        <v>-0.92</v>
      </c>
      <c r="C16936">
        <v>0.67</v>
      </c>
      <c r="D16936">
        <v>0.31</v>
      </c>
      <c r="E16936">
        <v>3.5999999999999997E-2</v>
      </c>
    </row>
    <row r="16937" spans="1:5">
      <c r="A16937">
        <v>19890524</v>
      </c>
      <c r="B16937">
        <v>0.19</v>
      </c>
      <c r="C16937">
        <v>-0.01</v>
      </c>
      <c r="D16937">
        <v>0.02</v>
      </c>
      <c r="E16937">
        <v>3.5999999999999997E-2</v>
      </c>
    </row>
    <row r="16938" spans="1:5">
      <c r="A16938">
        <v>19890525</v>
      </c>
      <c r="B16938">
        <v>0.08</v>
      </c>
      <c r="C16938">
        <v>0.26</v>
      </c>
      <c r="D16938">
        <v>-0.18</v>
      </c>
      <c r="E16938">
        <v>3.5999999999999997E-2</v>
      </c>
    </row>
    <row r="16939" spans="1:5">
      <c r="A16939">
        <v>19890526</v>
      </c>
      <c r="B16939">
        <v>0.67</v>
      </c>
      <c r="C16939">
        <v>-0.17</v>
      </c>
      <c r="D16939">
        <v>-0.11</v>
      </c>
      <c r="E16939">
        <v>3.5999999999999997E-2</v>
      </c>
    </row>
    <row r="16940" spans="1:5">
      <c r="A16940">
        <v>19890530</v>
      </c>
      <c r="B16940">
        <v>-0.61</v>
      </c>
      <c r="C16940">
        <v>0.41</v>
      </c>
      <c r="D16940">
        <v>0.28000000000000003</v>
      </c>
      <c r="E16940">
        <v>3.5999999999999997E-2</v>
      </c>
    </row>
    <row r="16941" spans="1:5">
      <c r="A16941">
        <v>19890531</v>
      </c>
      <c r="B16941">
        <v>0.4</v>
      </c>
      <c r="C16941">
        <v>0.12</v>
      </c>
      <c r="D16941">
        <v>0.03</v>
      </c>
      <c r="E16941">
        <v>3.5999999999999997E-2</v>
      </c>
    </row>
    <row r="16942" spans="1:5">
      <c r="A16942">
        <v>19890601</v>
      </c>
      <c r="B16942">
        <v>0.45</v>
      </c>
      <c r="C16942">
        <v>0.01</v>
      </c>
      <c r="D16942">
        <v>0.05</v>
      </c>
      <c r="E16942">
        <v>3.2000000000000001E-2</v>
      </c>
    </row>
    <row r="16943" spans="1:5">
      <c r="A16943">
        <v>19890602</v>
      </c>
      <c r="B16943">
        <v>0.97</v>
      </c>
      <c r="C16943">
        <v>-0.46</v>
      </c>
      <c r="D16943">
        <v>-0.17</v>
      </c>
      <c r="E16943">
        <v>3.2000000000000001E-2</v>
      </c>
    </row>
    <row r="16944" spans="1:5">
      <c r="A16944">
        <v>19890605</v>
      </c>
      <c r="B16944">
        <v>-0.87</v>
      </c>
      <c r="C16944">
        <v>0.47</v>
      </c>
      <c r="D16944">
        <v>0.35</v>
      </c>
      <c r="E16944">
        <v>3.2000000000000001E-2</v>
      </c>
    </row>
    <row r="16945" spans="1:5">
      <c r="A16945">
        <v>19890606</v>
      </c>
      <c r="B16945">
        <v>0.44</v>
      </c>
      <c r="C16945">
        <v>-0.51</v>
      </c>
      <c r="D16945">
        <v>0</v>
      </c>
      <c r="E16945">
        <v>3.2000000000000001E-2</v>
      </c>
    </row>
    <row r="16946" spans="1:5">
      <c r="A16946">
        <v>19890607</v>
      </c>
      <c r="B16946">
        <v>0.81</v>
      </c>
      <c r="C16946">
        <v>-0.33</v>
      </c>
      <c r="D16946">
        <v>-0.24</v>
      </c>
      <c r="E16946">
        <v>3.2000000000000001E-2</v>
      </c>
    </row>
    <row r="16947" spans="1:5">
      <c r="A16947">
        <v>19890608</v>
      </c>
      <c r="B16947">
        <v>0</v>
      </c>
      <c r="C16947">
        <v>0.3</v>
      </c>
      <c r="D16947">
        <v>-0.06</v>
      </c>
      <c r="E16947">
        <v>3.2000000000000001E-2</v>
      </c>
    </row>
    <row r="16948" spans="1:5">
      <c r="A16948">
        <v>19890609</v>
      </c>
      <c r="B16948">
        <v>-0.02</v>
      </c>
      <c r="C16948">
        <v>-0.03</v>
      </c>
      <c r="D16948">
        <v>0.1</v>
      </c>
      <c r="E16948">
        <v>3.2000000000000001E-2</v>
      </c>
    </row>
    <row r="16949" spans="1:5">
      <c r="A16949">
        <v>19890612</v>
      </c>
      <c r="B16949">
        <v>-0.12</v>
      </c>
      <c r="C16949">
        <v>0.06</v>
      </c>
      <c r="D16949">
        <v>0.18</v>
      </c>
      <c r="E16949">
        <v>3.2000000000000001E-2</v>
      </c>
    </row>
    <row r="16950" spans="1:5">
      <c r="A16950">
        <v>19890613</v>
      </c>
      <c r="B16950">
        <v>-0.67</v>
      </c>
      <c r="C16950">
        <v>0.24</v>
      </c>
      <c r="D16950">
        <v>0.5</v>
      </c>
      <c r="E16950">
        <v>3.2000000000000001E-2</v>
      </c>
    </row>
    <row r="16951" spans="1:5">
      <c r="A16951">
        <v>19890614</v>
      </c>
      <c r="B16951">
        <v>-0.1</v>
      </c>
      <c r="C16951">
        <v>-0.06</v>
      </c>
      <c r="D16951">
        <v>0.26</v>
      </c>
      <c r="E16951">
        <v>3.2000000000000001E-2</v>
      </c>
    </row>
    <row r="16952" spans="1:5">
      <c r="A16952">
        <v>19890615</v>
      </c>
      <c r="B16952">
        <v>-1.06</v>
      </c>
      <c r="C16952">
        <v>0.44</v>
      </c>
      <c r="D16952">
        <v>0.08</v>
      </c>
      <c r="E16952">
        <v>3.2000000000000001E-2</v>
      </c>
    </row>
    <row r="16953" spans="1:5">
      <c r="A16953">
        <v>19890616</v>
      </c>
      <c r="B16953">
        <v>0.25</v>
      </c>
      <c r="C16953">
        <v>-0.02</v>
      </c>
      <c r="D16953">
        <v>-0.13</v>
      </c>
      <c r="E16953">
        <v>3.2000000000000001E-2</v>
      </c>
    </row>
    <row r="16954" spans="1:5">
      <c r="A16954">
        <v>19890619</v>
      </c>
      <c r="B16954">
        <v>0.08</v>
      </c>
      <c r="C16954">
        <v>-0.37</v>
      </c>
      <c r="D16954">
        <v>-0.09</v>
      </c>
      <c r="E16954">
        <v>3.2000000000000001E-2</v>
      </c>
    </row>
    <row r="16955" spans="1:5">
      <c r="A16955">
        <v>19890620</v>
      </c>
      <c r="B16955">
        <v>-0.2</v>
      </c>
      <c r="C16955">
        <v>0.03</v>
      </c>
      <c r="D16955">
        <v>0.16</v>
      </c>
      <c r="E16955">
        <v>3.2000000000000001E-2</v>
      </c>
    </row>
    <row r="16956" spans="1:5">
      <c r="A16956">
        <v>19890621</v>
      </c>
      <c r="B16956">
        <v>-0.21</v>
      </c>
      <c r="C16956">
        <v>-0.05</v>
      </c>
      <c r="D16956">
        <v>0.04</v>
      </c>
      <c r="E16956">
        <v>3.2000000000000001E-2</v>
      </c>
    </row>
    <row r="16957" spans="1:5">
      <c r="A16957">
        <v>19890622</v>
      </c>
      <c r="B16957">
        <v>0.38</v>
      </c>
      <c r="C16957">
        <v>-0.27</v>
      </c>
      <c r="D16957">
        <v>-0.14000000000000001</v>
      </c>
      <c r="E16957">
        <v>3.2000000000000001E-2</v>
      </c>
    </row>
    <row r="16958" spans="1:5">
      <c r="A16958">
        <v>19890623</v>
      </c>
      <c r="B16958">
        <v>1.41</v>
      </c>
      <c r="C16958">
        <v>-0.97</v>
      </c>
      <c r="D16958">
        <v>-0.38</v>
      </c>
      <c r="E16958">
        <v>3.2000000000000001E-2</v>
      </c>
    </row>
    <row r="16959" spans="1:5">
      <c r="A16959">
        <v>19890626</v>
      </c>
      <c r="B16959">
        <v>-0.28999999999999998</v>
      </c>
      <c r="C16959">
        <v>0.1</v>
      </c>
      <c r="D16959">
        <v>0.24</v>
      </c>
      <c r="E16959">
        <v>3.2000000000000001E-2</v>
      </c>
    </row>
    <row r="16960" spans="1:5">
      <c r="A16960">
        <v>19890627</v>
      </c>
      <c r="B16960">
        <v>0.5</v>
      </c>
      <c r="C16960">
        <v>-0.16</v>
      </c>
      <c r="D16960">
        <v>0.04</v>
      </c>
      <c r="E16960">
        <v>3.2000000000000001E-2</v>
      </c>
    </row>
    <row r="16961" spans="1:5">
      <c r="A16961">
        <v>19890628</v>
      </c>
      <c r="B16961">
        <v>-0.7</v>
      </c>
      <c r="C16961">
        <v>0.15</v>
      </c>
      <c r="D16961">
        <v>0.31</v>
      </c>
      <c r="E16961">
        <v>3.2000000000000001E-2</v>
      </c>
    </row>
    <row r="16962" spans="1:5">
      <c r="A16962">
        <v>19890629</v>
      </c>
      <c r="B16962">
        <v>-1.83</v>
      </c>
      <c r="C16962">
        <v>0.27</v>
      </c>
      <c r="D16962">
        <v>0.68</v>
      </c>
      <c r="E16962">
        <v>3.2000000000000001E-2</v>
      </c>
    </row>
    <row r="16963" spans="1:5">
      <c r="A16963">
        <v>19890630</v>
      </c>
      <c r="B16963">
        <v>-0.53</v>
      </c>
      <c r="C16963">
        <v>0.1</v>
      </c>
      <c r="D16963">
        <v>0.38</v>
      </c>
      <c r="E16963">
        <v>3.2000000000000001E-2</v>
      </c>
    </row>
    <row r="16964" spans="1:5">
      <c r="A16964">
        <v>19890703</v>
      </c>
      <c r="B16964">
        <v>0.33</v>
      </c>
      <c r="C16964">
        <v>-0.28000000000000003</v>
      </c>
      <c r="D16964">
        <v>-0.11</v>
      </c>
      <c r="E16964">
        <v>3.5000000000000003E-2</v>
      </c>
    </row>
    <row r="16965" spans="1:5">
      <c r="A16965">
        <v>19890705</v>
      </c>
      <c r="B16965">
        <v>0.31</v>
      </c>
      <c r="C16965">
        <v>-0.23</v>
      </c>
      <c r="D16965">
        <v>-0.04</v>
      </c>
      <c r="E16965">
        <v>3.5000000000000003E-2</v>
      </c>
    </row>
    <row r="16966" spans="1:5">
      <c r="A16966">
        <v>19890706</v>
      </c>
      <c r="B16966">
        <v>0.36</v>
      </c>
      <c r="C16966">
        <v>0.44</v>
      </c>
      <c r="D16966">
        <v>0</v>
      </c>
      <c r="E16966">
        <v>3.5000000000000003E-2</v>
      </c>
    </row>
    <row r="16967" spans="1:5">
      <c r="A16967">
        <v>19890707</v>
      </c>
      <c r="B16967">
        <v>0.91</v>
      </c>
      <c r="C16967">
        <v>-0.46</v>
      </c>
      <c r="D16967">
        <v>-0.32</v>
      </c>
      <c r="E16967">
        <v>3.5000000000000003E-2</v>
      </c>
    </row>
    <row r="16968" spans="1:5">
      <c r="A16968">
        <v>19890710</v>
      </c>
      <c r="B16968">
        <v>0.52</v>
      </c>
      <c r="C16968">
        <v>-0.31</v>
      </c>
      <c r="D16968">
        <v>0.06</v>
      </c>
      <c r="E16968">
        <v>3.5000000000000003E-2</v>
      </c>
    </row>
    <row r="16969" spans="1:5">
      <c r="A16969">
        <v>19890711</v>
      </c>
      <c r="B16969">
        <v>0.48</v>
      </c>
      <c r="C16969">
        <v>-0.31</v>
      </c>
      <c r="D16969">
        <v>-0.09</v>
      </c>
      <c r="E16969">
        <v>3.5000000000000003E-2</v>
      </c>
    </row>
    <row r="16970" spans="1:5">
      <c r="A16970">
        <v>19890712</v>
      </c>
      <c r="B16970">
        <v>0.3</v>
      </c>
      <c r="C16970">
        <v>0.13</v>
      </c>
      <c r="D16970">
        <v>0.01</v>
      </c>
      <c r="E16970">
        <v>3.5000000000000003E-2</v>
      </c>
    </row>
    <row r="16971" spans="1:5">
      <c r="A16971">
        <v>19890713</v>
      </c>
      <c r="B16971">
        <v>0.06</v>
      </c>
      <c r="C16971">
        <v>0.12</v>
      </c>
      <c r="D16971">
        <v>-7.0000000000000007E-2</v>
      </c>
      <c r="E16971">
        <v>3.5000000000000003E-2</v>
      </c>
    </row>
    <row r="16972" spans="1:5">
      <c r="A16972">
        <v>19890714</v>
      </c>
      <c r="B16972">
        <v>0.37</v>
      </c>
      <c r="C16972">
        <v>-0.48</v>
      </c>
      <c r="D16972">
        <v>0.18</v>
      </c>
      <c r="E16972">
        <v>3.5000000000000003E-2</v>
      </c>
    </row>
    <row r="16973" spans="1:5">
      <c r="A16973">
        <v>19890717</v>
      </c>
      <c r="B16973">
        <v>0.19</v>
      </c>
      <c r="C16973">
        <v>7.0000000000000007E-2</v>
      </c>
      <c r="D16973">
        <v>-0.34</v>
      </c>
      <c r="E16973">
        <v>3.5000000000000003E-2</v>
      </c>
    </row>
    <row r="16974" spans="1:5">
      <c r="A16974">
        <v>19890718</v>
      </c>
      <c r="B16974">
        <v>-0.31</v>
      </c>
      <c r="C16974">
        <v>0.2</v>
      </c>
      <c r="D16974">
        <v>-0.02</v>
      </c>
      <c r="E16974">
        <v>3.5000000000000003E-2</v>
      </c>
    </row>
    <row r="16975" spans="1:5">
      <c r="A16975">
        <v>19890719</v>
      </c>
      <c r="B16975">
        <v>1.0900000000000001</v>
      </c>
      <c r="C16975">
        <v>-0.47</v>
      </c>
      <c r="D16975">
        <v>-0.63</v>
      </c>
      <c r="E16975">
        <v>3.5000000000000003E-2</v>
      </c>
    </row>
    <row r="16976" spans="1:5">
      <c r="A16976">
        <v>19890720</v>
      </c>
      <c r="B16976">
        <v>-0.57999999999999996</v>
      </c>
      <c r="C16976">
        <v>0.42</v>
      </c>
      <c r="D16976">
        <v>0.04</v>
      </c>
      <c r="E16976">
        <v>3.5000000000000003E-2</v>
      </c>
    </row>
    <row r="16977" spans="1:5">
      <c r="A16977">
        <v>19890721</v>
      </c>
      <c r="B16977">
        <v>0.42</v>
      </c>
      <c r="C16977">
        <v>-0.48</v>
      </c>
      <c r="D16977">
        <v>-0.24</v>
      </c>
      <c r="E16977">
        <v>3.5000000000000003E-2</v>
      </c>
    </row>
    <row r="16978" spans="1:5">
      <c r="A16978">
        <v>19890724</v>
      </c>
      <c r="B16978">
        <v>-0.59</v>
      </c>
      <c r="C16978">
        <v>0.14000000000000001</v>
      </c>
      <c r="D16978">
        <v>-0.03</v>
      </c>
      <c r="E16978">
        <v>3.5000000000000003E-2</v>
      </c>
    </row>
    <row r="16979" spans="1:5">
      <c r="A16979">
        <v>19890725</v>
      </c>
      <c r="B16979">
        <v>0.02</v>
      </c>
      <c r="C16979">
        <v>-7.0000000000000007E-2</v>
      </c>
      <c r="D16979">
        <v>-0.02</v>
      </c>
      <c r="E16979">
        <v>3.5000000000000003E-2</v>
      </c>
    </row>
    <row r="16980" spans="1:5">
      <c r="A16980">
        <v>19890726</v>
      </c>
      <c r="B16980">
        <v>1</v>
      </c>
      <c r="C16980">
        <v>-0.75</v>
      </c>
      <c r="D16980">
        <v>-0.46</v>
      </c>
      <c r="E16980">
        <v>3.5000000000000003E-2</v>
      </c>
    </row>
    <row r="16981" spans="1:5">
      <c r="A16981">
        <v>19890727</v>
      </c>
      <c r="B16981">
        <v>1.01</v>
      </c>
      <c r="C16981">
        <v>-0.52</v>
      </c>
      <c r="D16981">
        <v>-0.6</v>
      </c>
      <c r="E16981">
        <v>3.5000000000000003E-2</v>
      </c>
    </row>
    <row r="16982" spans="1:5">
      <c r="A16982">
        <v>19890728</v>
      </c>
      <c r="B16982">
        <v>0.1</v>
      </c>
      <c r="C16982">
        <v>-0.14000000000000001</v>
      </c>
      <c r="D16982">
        <v>-0.03</v>
      </c>
      <c r="E16982">
        <v>3.5000000000000003E-2</v>
      </c>
    </row>
    <row r="16983" spans="1:5">
      <c r="A16983">
        <v>19890731</v>
      </c>
      <c r="B16983">
        <v>0.94</v>
      </c>
      <c r="C16983">
        <v>-0.82</v>
      </c>
      <c r="D16983">
        <v>0.08</v>
      </c>
      <c r="E16983">
        <v>3.5000000000000003E-2</v>
      </c>
    </row>
    <row r="16984" spans="1:5">
      <c r="A16984">
        <v>19890801</v>
      </c>
      <c r="B16984">
        <v>-0.5</v>
      </c>
      <c r="C16984">
        <v>0.28999999999999998</v>
      </c>
      <c r="D16984">
        <v>0.44</v>
      </c>
      <c r="E16984">
        <v>3.2000000000000001E-2</v>
      </c>
    </row>
    <row r="16985" spans="1:5">
      <c r="A16985">
        <v>19890802</v>
      </c>
      <c r="B16985">
        <v>0.18</v>
      </c>
      <c r="C16985">
        <v>-0.09</v>
      </c>
      <c r="D16985">
        <v>7.0000000000000007E-2</v>
      </c>
      <c r="E16985">
        <v>3.2000000000000001E-2</v>
      </c>
    </row>
    <row r="16986" spans="1:5">
      <c r="A16986">
        <v>19890803</v>
      </c>
      <c r="B16986">
        <v>0.23</v>
      </c>
      <c r="C16986">
        <v>0.33</v>
      </c>
      <c r="D16986">
        <v>-0.06</v>
      </c>
      <c r="E16986">
        <v>3.2000000000000001E-2</v>
      </c>
    </row>
    <row r="16987" spans="1:5">
      <c r="A16987">
        <v>19890804</v>
      </c>
      <c r="B16987">
        <v>-0.22</v>
      </c>
      <c r="C16987">
        <v>0.28999999999999998</v>
      </c>
      <c r="D16987">
        <v>0.2</v>
      </c>
      <c r="E16987">
        <v>3.2000000000000001E-2</v>
      </c>
    </row>
    <row r="16988" spans="1:5">
      <c r="A16988">
        <v>19890807</v>
      </c>
      <c r="B16988">
        <v>1.27</v>
      </c>
      <c r="C16988">
        <v>-0.73</v>
      </c>
      <c r="D16988">
        <v>-0.02</v>
      </c>
      <c r="E16988">
        <v>3.2000000000000001E-2</v>
      </c>
    </row>
    <row r="16989" spans="1:5">
      <c r="A16989">
        <v>19890808</v>
      </c>
      <c r="B16989">
        <v>0.08</v>
      </c>
      <c r="C16989">
        <v>0.08</v>
      </c>
      <c r="D16989">
        <v>-0.01</v>
      </c>
      <c r="E16989">
        <v>3.2000000000000001E-2</v>
      </c>
    </row>
    <row r="16990" spans="1:5">
      <c r="A16990">
        <v>19890809</v>
      </c>
      <c r="B16990">
        <v>-0.47</v>
      </c>
      <c r="C16990">
        <v>0.63</v>
      </c>
      <c r="D16990">
        <v>0.03</v>
      </c>
      <c r="E16990">
        <v>3.2000000000000001E-2</v>
      </c>
    </row>
    <row r="16991" spans="1:5">
      <c r="A16991">
        <v>19890810</v>
      </c>
      <c r="B16991">
        <v>0.36</v>
      </c>
      <c r="C16991">
        <v>0</v>
      </c>
      <c r="D16991">
        <v>0.16</v>
      </c>
      <c r="E16991">
        <v>3.2000000000000001E-2</v>
      </c>
    </row>
    <row r="16992" spans="1:5">
      <c r="A16992">
        <v>19890811</v>
      </c>
      <c r="B16992">
        <v>-0.8</v>
      </c>
      <c r="C16992">
        <v>0.56999999999999995</v>
      </c>
      <c r="D16992">
        <v>0.08</v>
      </c>
      <c r="E16992">
        <v>3.2000000000000001E-2</v>
      </c>
    </row>
    <row r="16993" spans="1:5">
      <c r="A16993">
        <v>19890814</v>
      </c>
      <c r="B16993">
        <v>-0.5</v>
      </c>
      <c r="C16993">
        <v>-0.01</v>
      </c>
      <c r="D16993">
        <v>-0.01</v>
      </c>
      <c r="E16993">
        <v>3.2000000000000001E-2</v>
      </c>
    </row>
    <row r="16994" spans="1:5">
      <c r="A16994">
        <v>19890815</v>
      </c>
      <c r="B16994">
        <v>0.33</v>
      </c>
      <c r="C16994">
        <v>-0.35</v>
      </c>
      <c r="D16994">
        <v>0.15</v>
      </c>
      <c r="E16994">
        <v>3.2000000000000001E-2</v>
      </c>
    </row>
    <row r="16995" spans="1:5">
      <c r="A16995">
        <v>19890816</v>
      </c>
      <c r="B16995">
        <v>0.19</v>
      </c>
      <c r="C16995">
        <v>-0.24</v>
      </c>
      <c r="D16995">
        <v>-0.02</v>
      </c>
      <c r="E16995">
        <v>3.2000000000000001E-2</v>
      </c>
    </row>
    <row r="16996" spans="1:5">
      <c r="A16996">
        <v>19890817</v>
      </c>
      <c r="B16996">
        <v>-0.27</v>
      </c>
      <c r="C16996">
        <v>0.13</v>
      </c>
      <c r="D16996">
        <v>-0.21</v>
      </c>
      <c r="E16996">
        <v>3.2000000000000001E-2</v>
      </c>
    </row>
    <row r="16997" spans="1:5">
      <c r="A16997">
        <v>19890818</v>
      </c>
      <c r="B16997">
        <v>0.31</v>
      </c>
      <c r="C16997">
        <v>-0.21</v>
      </c>
      <c r="D16997">
        <v>-0.05</v>
      </c>
      <c r="E16997">
        <v>3.2000000000000001E-2</v>
      </c>
    </row>
    <row r="16998" spans="1:5">
      <c r="A16998">
        <v>19890821</v>
      </c>
      <c r="B16998">
        <v>-1.28</v>
      </c>
      <c r="C16998">
        <v>0.65</v>
      </c>
      <c r="D16998">
        <v>0.2</v>
      </c>
      <c r="E16998">
        <v>3.2000000000000001E-2</v>
      </c>
    </row>
    <row r="16999" spans="1:5">
      <c r="A16999">
        <v>19890822</v>
      </c>
      <c r="B16999">
        <v>0.01</v>
      </c>
      <c r="C16999">
        <v>-0.12</v>
      </c>
      <c r="D16999">
        <v>-0.45</v>
      </c>
      <c r="E16999">
        <v>3.2000000000000001E-2</v>
      </c>
    </row>
    <row r="17000" spans="1:5">
      <c r="A17000">
        <v>19890823</v>
      </c>
      <c r="B17000">
        <v>0.88</v>
      </c>
      <c r="C17000">
        <v>-0.33</v>
      </c>
      <c r="D17000">
        <v>-0.18</v>
      </c>
      <c r="E17000">
        <v>3.2000000000000001E-2</v>
      </c>
    </row>
    <row r="17001" spans="1:5">
      <c r="A17001">
        <v>19890824</v>
      </c>
      <c r="B17001">
        <v>1.68</v>
      </c>
      <c r="C17001">
        <v>-1.01</v>
      </c>
      <c r="D17001">
        <v>-0.22</v>
      </c>
      <c r="E17001">
        <v>3.2000000000000001E-2</v>
      </c>
    </row>
    <row r="17002" spans="1:5">
      <c r="A17002">
        <v>19890825</v>
      </c>
      <c r="B17002">
        <v>-0.16</v>
      </c>
      <c r="C17002">
        <v>0.27</v>
      </c>
      <c r="D17002">
        <v>0.08</v>
      </c>
      <c r="E17002">
        <v>3.2000000000000001E-2</v>
      </c>
    </row>
    <row r="17003" spans="1:5">
      <c r="A17003">
        <v>19890828</v>
      </c>
      <c r="B17003">
        <v>0.3</v>
      </c>
      <c r="C17003">
        <v>-0.34</v>
      </c>
      <c r="D17003">
        <v>-0.01</v>
      </c>
      <c r="E17003">
        <v>3.2000000000000001E-2</v>
      </c>
    </row>
    <row r="17004" spans="1:5">
      <c r="A17004">
        <v>19890829</v>
      </c>
      <c r="B17004">
        <v>-0.5</v>
      </c>
      <c r="C17004">
        <v>0.46</v>
      </c>
      <c r="D17004">
        <v>0.16</v>
      </c>
      <c r="E17004">
        <v>3.2000000000000001E-2</v>
      </c>
    </row>
    <row r="17005" spans="1:5">
      <c r="A17005">
        <v>19890830</v>
      </c>
      <c r="B17005">
        <v>0.24</v>
      </c>
      <c r="C17005">
        <v>0.03</v>
      </c>
      <c r="D17005">
        <v>0.17</v>
      </c>
      <c r="E17005">
        <v>3.2000000000000001E-2</v>
      </c>
    </row>
    <row r="17006" spans="1:5">
      <c r="A17006">
        <v>19890831</v>
      </c>
      <c r="B17006">
        <v>0.13</v>
      </c>
      <c r="C17006">
        <v>0.12</v>
      </c>
      <c r="D17006">
        <v>0.2</v>
      </c>
      <c r="E17006">
        <v>3.2000000000000001E-2</v>
      </c>
    </row>
    <row r="17007" spans="1:5">
      <c r="A17007">
        <v>19890901</v>
      </c>
      <c r="B17007">
        <v>0.59</v>
      </c>
      <c r="C17007">
        <v>-0.37</v>
      </c>
      <c r="D17007">
        <v>-0.02</v>
      </c>
      <c r="E17007">
        <v>3.3000000000000002E-2</v>
      </c>
    </row>
    <row r="17008" spans="1:5">
      <c r="A17008">
        <v>19890905</v>
      </c>
      <c r="B17008">
        <v>-0.22</v>
      </c>
      <c r="C17008">
        <v>0.22</v>
      </c>
      <c r="D17008">
        <v>-0.05</v>
      </c>
      <c r="E17008">
        <v>3.3000000000000002E-2</v>
      </c>
    </row>
    <row r="17009" spans="1:5">
      <c r="A17009">
        <v>19890906</v>
      </c>
      <c r="B17009">
        <v>-0.85</v>
      </c>
      <c r="C17009">
        <v>0.46</v>
      </c>
      <c r="D17009">
        <v>0.18</v>
      </c>
      <c r="E17009">
        <v>3.3000000000000002E-2</v>
      </c>
    </row>
    <row r="17010" spans="1:5">
      <c r="A17010">
        <v>19890907</v>
      </c>
      <c r="B17010">
        <v>-0.18</v>
      </c>
      <c r="C17010">
        <v>0.35</v>
      </c>
      <c r="D17010">
        <v>0.27</v>
      </c>
      <c r="E17010">
        <v>3.3000000000000002E-2</v>
      </c>
    </row>
    <row r="17011" spans="1:5">
      <c r="A17011">
        <v>19890908</v>
      </c>
      <c r="B17011">
        <v>0.09</v>
      </c>
      <c r="C17011">
        <v>0.3</v>
      </c>
      <c r="D17011">
        <v>-0.02</v>
      </c>
      <c r="E17011">
        <v>3.3000000000000002E-2</v>
      </c>
    </row>
    <row r="17012" spans="1:5">
      <c r="A17012">
        <v>19890911</v>
      </c>
      <c r="B17012">
        <v>-0.28999999999999998</v>
      </c>
      <c r="C17012">
        <v>-0.22</v>
      </c>
      <c r="D17012">
        <v>0.14000000000000001</v>
      </c>
      <c r="E17012">
        <v>3.3000000000000002E-2</v>
      </c>
    </row>
    <row r="17013" spans="1:5">
      <c r="A17013">
        <v>19890912</v>
      </c>
      <c r="B17013">
        <v>0.33</v>
      </c>
      <c r="C17013">
        <v>-0.05</v>
      </c>
      <c r="D17013">
        <v>-0.14000000000000001</v>
      </c>
      <c r="E17013">
        <v>3.3000000000000002E-2</v>
      </c>
    </row>
    <row r="17014" spans="1:5">
      <c r="A17014">
        <v>19890913</v>
      </c>
      <c r="B17014">
        <v>-0.77</v>
      </c>
      <c r="C17014">
        <v>0.67</v>
      </c>
      <c r="D17014">
        <v>0.15</v>
      </c>
      <c r="E17014">
        <v>3.3000000000000002E-2</v>
      </c>
    </row>
    <row r="17015" spans="1:5">
      <c r="A17015">
        <v>19890914</v>
      </c>
      <c r="B17015">
        <v>-0.74</v>
      </c>
      <c r="C17015">
        <v>0.09</v>
      </c>
      <c r="D17015">
        <v>-0.21</v>
      </c>
      <c r="E17015">
        <v>3.3000000000000002E-2</v>
      </c>
    </row>
    <row r="17016" spans="1:5">
      <c r="A17016">
        <v>19890915</v>
      </c>
      <c r="B17016">
        <v>0.19</v>
      </c>
      <c r="C17016">
        <v>-0.77</v>
      </c>
      <c r="D17016">
        <v>0.05</v>
      </c>
      <c r="E17016">
        <v>3.3000000000000002E-2</v>
      </c>
    </row>
    <row r="17017" spans="1:5">
      <c r="A17017">
        <v>19890918</v>
      </c>
      <c r="B17017">
        <v>0.34</v>
      </c>
      <c r="C17017">
        <v>-0.5</v>
      </c>
      <c r="D17017">
        <v>-0.16</v>
      </c>
      <c r="E17017">
        <v>3.3000000000000002E-2</v>
      </c>
    </row>
    <row r="17018" spans="1:5">
      <c r="A17018">
        <v>19890919</v>
      </c>
      <c r="B17018">
        <v>0.06</v>
      </c>
      <c r="C17018">
        <v>-0.06</v>
      </c>
      <c r="D17018">
        <v>-0.13</v>
      </c>
      <c r="E17018">
        <v>3.3000000000000002E-2</v>
      </c>
    </row>
    <row r="17019" spans="1:5">
      <c r="A17019">
        <v>19890920</v>
      </c>
      <c r="B17019">
        <v>-0.09</v>
      </c>
      <c r="C17019">
        <v>-0.03</v>
      </c>
      <c r="D17019">
        <v>0.02</v>
      </c>
      <c r="E17019">
        <v>3.3000000000000002E-2</v>
      </c>
    </row>
    <row r="17020" spans="1:5">
      <c r="A17020">
        <v>19890921</v>
      </c>
      <c r="B17020">
        <v>-0.11</v>
      </c>
      <c r="C17020">
        <v>0.16</v>
      </c>
      <c r="D17020">
        <v>-0.15</v>
      </c>
      <c r="E17020">
        <v>3.3000000000000002E-2</v>
      </c>
    </row>
    <row r="17021" spans="1:5">
      <c r="A17021">
        <v>19890922</v>
      </c>
      <c r="B17021">
        <v>0.26</v>
      </c>
      <c r="C17021">
        <v>-0.14000000000000001</v>
      </c>
      <c r="D17021">
        <v>0.03</v>
      </c>
      <c r="E17021">
        <v>3.3000000000000002E-2</v>
      </c>
    </row>
    <row r="17022" spans="1:5">
      <c r="A17022">
        <v>19890925</v>
      </c>
      <c r="B17022">
        <v>-0.71</v>
      </c>
      <c r="C17022">
        <v>0.3</v>
      </c>
      <c r="D17022">
        <v>-0.03</v>
      </c>
      <c r="E17022">
        <v>3.3000000000000002E-2</v>
      </c>
    </row>
    <row r="17023" spans="1:5">
      <c r="A17023">
        <v>19890926</v>
      </c>
      <c r="B17023">
        <v>0.12</v>
      </c>
      <c r="C17023">
        <v>0.21</v>
      </c>
      <c r="D17023">
        <v>-0.22</v>
      </c>
      <c r="E17023">
        <v>3.3000000000000002E-2</v>
      </c>
    </row>
    <row r="17024" spans="1:5">
      <c r="A17024">
        <v>19890927</v>
      </c>
      <c r="B17024">
        <v>0.11</v>
      </c>
      <c r="C17024">
        <v>-0.21</v>
      </c>
      <c r="D17024">
        <v>-0.52</v>
      </c>
      <c r="E17024">
        <v>3.3000000000000002E-2</v>
      </c>
    </row>
    <row r="17025" spans="1:5">
      <c r="A17025">
        <v>19890928</v>
      </c>
      <c r="B17025">
        <v>0.88</v>
      </c>
      <c r="C17025">
        <v>-0.28000000000000003</v>
      </c>
      <c r="D17025">
        <v>-0.54</v>
      </c>
      <c r="E17025">
        <v>3.3000000000000002E-2</v>
      </c>
    </row>
    <row r="17026" spans="1:5">
      <c r="A17026">
        <v>19890929</v>
      </c>
      <c r="B17026">
        <v>0.26</v>
      </c>
      <c r="C17026">
        <v>0.12</v>
      </c>
      <c r="D17026">
        <v>0.03</v>
      </c>
      <c r="E17026">
        <v>3.3000000000000002E-2</v>
      </c>
    </row>
    <row r="17027" spans="1:5">
      <c r="A17027">
        <v>19891002</v>
      </c>
      <c r="B17027">
        <v>0.45</v>
      </c>
      <c r="C17027">
        <v>-0.13</v>
      </c>
      <c r="D17027">
        <v>0.04</v>
      </c>
      <c r="E17027">
        <v>3.1E-2</v>
      </c>
    </row>
    <row r="17028" spans="1:5">
      <c r="A17028">
        <v>19891003</v>
      </c>
      <c r="B17028">
        <v>0.95</v>
      </c>
      <c r="C17028">
        <v>-0.65</v>
      </c>
      <c r="D17028">
        <v>-0.28999999999999998</v>
      </c>
      <c r="E17028">
        <v>3.1E-2</v>
      </c>
    </row>
    <row r="17029" spans="1:5">
      <c r="A17029">
        <v>19891004</v>
      </c>
      <c r="B17029">
        <v>0.53</v>
      </c>
      <c r="C17029">
        <v>-0.42</v>
      </c>
      <c r="D17029">
        <v>-0.12</v>
      </c>
      <c r="E17029">
        <v>3.1E-2</v>
      </c>
    </row>
    <row r="17030" spans="1:5">
      <c r="A17030">
        <v>19891005</v>
      </c>
      <c r="B17030">
        <v>0.06</v>
      </c>
      <c r="C17030">
        <v>0.09</v>
      </c>
      <c r="D17030">
        <v>0.13</v>
      </c>
      <c r="E17030">
        <v>3.1E-2</v>
      </c>
    </row>
    <row r="17031" spans="1:5">
      <c r="A17031">
        <v>19891006</v>
      </c>
      <c r="B17031">
        <v>0.47</v>
      </c>
      <c r="C17031">
        <v>-0.26</v>
      </c>
      <c r="D17031">
        <v>-0.23</v>
      </c>
      <c r="E17031">
        <v>3.1E-2</v>
      </c>
    </row>
    <row r="17032" spans="1:5">
      <c r="A17032">
        <v>19891009</v>
      </c>
      <c r="B17032">
        <v>0.2</v>
      </c>
      <c r="C17032">
        <v>-0.02</v>
      </c>
      <c r="D17032">
        <v>-0.18</v>
      </c>
      <c r="E17032">
        <v>3.1E-2</v>
      </c>
    </row>
    <row r="17033" spans="1:5">
      <c r="A17033">
        <v>19891010</v>
      </c>
      <c r="B17033">
        <v>-0.2</v>
      </c>
      <c r="C17033">
        <v>-0.12</v>
      </c>
      <c r="D17033">
        <v>-0.11</v>
      </c>
      <c r="E17033">
        <v>3.1E-2</v>
      </c>
    </row>
    <row r="17034" spans="1:5">
      <c r="A17034">
        <v>19891011</v>
      </c>
      <c r="B17034">
        <v>-0.6</v>
      </c>
      <c r="C17034">
        <v>0.19</v>
      </c>
      <c r="D17034">
        <v>0.09</v>
      </c>
      <c r="E17034">
        <v>3.1E-2</v>
      </c>
    </row>
    <row r="17035" spans="1:5">
      <c r="A17035">
        <v>19891012</v>
      </c>
      <c r="B17035">
        <v>-0.41</v>
      </c>
      <c r="C17035">
        <v>0.23</v>
      </c>
      <c r="D17035">
        <v>-0.11</v>
      </c>
      <c r="E17035">
        <v>3.1E-2</v>
      </c>
    </row>
    <row r="17036" spans="1:5">
      <c r="A17036">
        <v>19891013</v>
      </c>
      <c r="B17036">
        <v>-5.52</v>
      </c>
      <c r="C17036">
        <v>2.08</v>
      </c>
      <c r="D17036">
        <v>0.97</v>
      </c>
      <c r="E17036">
        <v>3.1E-2</v>
      </c>
    </row>
    <row r="17037" spans="1:5">
      <c r="A17037">
        <v>19891016</v>
      </c>
      <c r="B17037">
        <v>1.64</v>
      </c>
      <c r="C17037">
        <v>-3.49</v>
      </c>
      <c r="D17037">
        <v>-0.63</v>
      </c>
      <c r="E17037">
        <v>3.1E-2</v>
      </c>
    </row>
    <row r="17038" spans="1:5">
      <c r="A17038">
        <v>19891017</v>
      </c>
      <c r="B17038">
        <v>-0.43</v>
      </c>
      <c r="C17038">
        <v>0.24</v>
      </c>
      <c r="D17038">
        <v>-0.26</v>
      </c>
      <c r="E17038">
        <v>3.1E-2</v>
      </c>
    </row>
    <row r="17039" spans="1:5">
      <c r="A17039">
        <v>19891018</v>
      </c>
      <c r="B17039">
        <v>0.25</v>
      </c>
      <c r="C17039">
        <v>0.32</v>
      </c>
      <c r="D17039">
        <v>-0.37</v>
      </c>
      <c r="E17039">
        <v>3.1E-2</v>
      </c>
    </row>
    <row r="17040" spans="1:5">
      <c r="A17040">
        <v>19891019</v>
      </c>
      <c r="B17040">
        <v>1.52</v>
      </c>
      <c r="C17040">
        <v>-0.22</v>
      </c>
      <c r="D17040">
        <v>-0.65</v>
      </c>
      <c r="E17040">
        <v>3.1E-2</v>
      </c>
    </row>
    <row r="17041" spans="1:5">
      <c r="A17041">
        <v>19891020</v>
      </c>
      <c r="B17041">
        <v>-0.05</v>
      </c>
      <c r="C17041">
        <v>-0.05</v>
      </c>
      <c r="D17041">
        <v>0.1</v>
      </c>
      <c r="E17041">
        <v>3.1E-2</v>
      </c>
    </row>
    <row r="17042" spans="1:5">
      <c r="A17042">
        <v>19891023</v>
      </c>
      <c r="B17042">
        <v>-0.67</v>
      </c>
      <c r="C17042">
        <v>0</v>
      </c>
      <c r="D17042">
        <v>-0.05</v>
      </c>
      <c r="E17042">
        <v>3.1E-2</v>
      </c>
    </row>
    <row r="17043" spans="1:5">
      <c r="A17043">
        <v>19891024</v>
      </c>
      <c r="B17043">
        <v>-0.56000000000000005</v>
      </c>
      <c r="C17043">
        <v>-0.8</v>
      </c>
      <c r="D17043">
        <v>-0.15</v>
      </c>
      <c r="E17043">
        <v>3.1E-2</v>
      </c>
    </row>
    <row r="17044" spans="1:5">
      <c r="A17044">
        <v>19891025</v>
      </c>
      <c r="B17044">
        <v>-0.26</v>
      </c>
      <c r="C17044">
        <v>0.52</v>
      </c>
      <c r="D17044">
        <v>0.17</v>
      </c>
      <c r="E17044">
        <v>3.1E-2</v>
      </c>
    </row>
    <row r="17045" spans="1:5">
      <c r="A17045">
        <v>19891026</v>
      </c>
      <c r="B17045">
        <v>-1.1399999999999999</v>
      </c>
      <c r="C17045">
        <v>0.26</v>
      </c>
      <c r="D17045">
        <v>0.19</v>
      </c>
      <c r="E17045">
        <v>3.1E-2</v>
      </c>
    </row>
    <row r="17046" spans="1:5">
      <c r="A17046">
        <v>19891027</v>
      </c>
      <c r="B17046">
        <v>-0.99</v>
      </c>
      <c r="C17046">
        <v>-0.16</v>
      </c>
      <c r="D17046">
        <v>0.42</v>
      </c>
      <c r="E17046">
        <v>3.1E-2</v>
      </c>
    </row>
    <row r="17047" spans="1:5">
      <c r="A17047">
        <v>19891030</v>
      </c>
      <c r="B17047">
        <v>-0.06</v>
      </c>
      <c r="C17047">
        <v>-0.43</v>
      </c>
      <c r="D17047">
        <v>0.02</v>
      </c>
      <c r="E17047">
        <v>3.1E-2</v>
      </c>
    </row>
    <row r="17048" spans="1:5">
      <c r="A17048">
        <v>19891031</v>
      </c>
      <c r="B17048">
        <v>1.34</v>
      </c>
      <c r="C17048">
        <v>-0.75</v>
      </c>
      <c r="D17048">
        <v>-0.19</v>
      </c>
      <c r="E17048">
        <v>3.1E-2</v>
      </c>
    </row>
    <row r="17049" spans="1:5">
      <c r="A17049">
        <v>19891101</v>
      </c>
      <c r="B17049">
        <v>0.28999999999999998</v>
      </c>
      <c r="C17049">
        <v>-0.09</v>
      </c>
      <c r="D17049">
        <v>0.24</v>
      </c>
      <c r="E17049">
        <v>3.3000000000000002E-2</v>
      </c>
    </row>
    <row r="17050" spans="1:5">
      <c r="A17050">
        <v>19891102</v>
      </c>
      <c r="B17050">
        <v>-0.66</v>
      </c>
      <c r="C17050">
        <v>0.34</v>
      </c>
      <c r="D17050">
        <v>0.3</v>
      </c>
      <c r="E17050">
        <v>3.3000000000000002E-2</v>
      </c>
    </row>
    <row r="17051" spans="1:5">
      <c r="A17051">
        <v>19891103</v>
      </c>
      <c r="B17051">
        <v>-0.2</v>
      </c>
      <c r="C17051">
        <v>0.28000000000000003</v>
      </c>
      <c r="D17051">
        <v>0.04</v>
      </c>
      <c r="E17051">
        <v>3.3000000000000002E-2</v>
      </c>
    </row>
    <row r="17052" spans="1:5">
      <c r="A17052">
        <v>19891106</v>
      </c>
      <c r="B17052">
        <v>-1.36</v>
      </c>
      <c r="C17052">
        <v>0.44</v>
      </c>
      <c r="D17052">
        <v>-0.01</v>
      </c>
      <c r="E17052">
        <v>3.3000000000000002E-2</v>
      </c>
    </row>
    <row r="17053" spans="1:5">
      <c r="A17053">
        <v>19891107</v>
      </c>
      <c r="B17053">
        <v>0.49</v>
      </c>
      <c r="C17053">
        <v>-0.56000000000000005</v>
      </c>
      <c r="D17053">
        <v>0.03</v>
      </c>
      <c r="E17053">
        <v>3.3000000000000002E-2</v>
      </c>
    </row>
    <row r="17054" spans="1:5">
      <c r="A17054">
        <v>19891108</v>
      </c>
      <c r="B17054">
        <v>0.97</v>
      </c>
      <c r="C17054">
        <v>-0.12</v>
      </c>
      <c r="D17054">
        <v>-0.7</v>
      </c>
      <c r="E17054">
        <v>3.3000000000000002E-2</v>
      </c>
    </row>
    <row r="17055" spans="1:5">
      <c r="A17055">
        <v>19891109</v>
      </c>
      <c r="B17055">
        <v>-0.34</v>
      </c>
      <c r="C17055">
        <v>0.38</v>
      </c>
      <c r="D17055">
        <v>-7.0000000000000007E-2</v>
      </c>
      <c r="E17055">
        <v>3.3000000000000002E-2</v>
      </c>
    </row>
    <row r="17056" spans="1:5">
      <c r="A17056">
        <v>19891110</v>
      </c>
      <c r="B17056">
        <v>0.59</v>
      </c>
      <c r="C17056">
        <v>-0.28000000000000003</v>
      </c>
      <c r="D17056">
        <v>-0.39</v>
      </c>
      <c r="E17056">
        <v>3.3000000000000002E-2</v>
      </c>
    </row>
    <row r="17057" spans="1:5">
      <c r="A17057">
        <v>19891113</v>
      </c>
      <c r="B17057">
        <v>0.15</v>
      </c>
      <c r="C17057">
        <v>-0.23</v>
      </c>
      <c r="D17057">
        <v>-0.08</v>
      </c>
      <c r="E17057">
        <v>3.3000000000000002E-2</v>
      </c>
    </row>
    <row r="17058" spans="1:5">
      <c r="A17058">
        <v>19891114</v>
      </c>
      <c r="B17058">
        <v>-0.47</v>
      </c>
      <c r="C17058">
        <v>0.16</v>
      </c>
      <c r="D17058">
        <v>0.28000000000000003</v>
      </c>
      <c r="E17058">
        <v>3.3000000000000002E-2</v>
      </c>
    </row>
    <row r="17059" spans="1:5">
      <c r="A17059">
        <v>19891115</v>
      </c>
      <c r="B17059">
        <v>0.57999999999999996</v>
      </c>
      <c r="C17059">
        <v>-0.4</v>
      </c>
      <c r="D17059">
        <v>-0.12</v>
      </c>
      <c r="E17059">
        <v>3.3000000000000002E-2</v>
      </c>
    </row>
    <row r="17060" spans="1:5">
      <c r="A17060">
        <v>19891116</v>
      </c>
      <c r="B17060">
        <v>0.02</v>
      </c>
      <c r="C17060">
        <v>-0.09</v>
      </c>
      <c r="D17060">
        <v>-0.08</v>
      </c>
      <c r="E17060">
        <v>3.3000000000000002E-2</v>
      </c>
    </row>
    <row r="17061" spans="1:5">
      <c r="A17061">
        <v>19891117</v>
      </c>
      <c r="B17061">
        <v>0.28000000000000003</v>
      </c>
      <c r="C17061">
        <v>0.06</v>
      </c>
      <c r="D17061">
        <v>-0.3</v>
      </c>
      <c r="E17061">
        <v>3.3000000000000002E-2</v>
      </c>
    </row>
    <row r="17062" spans="1:5">
      <c r="A17062">
        <v>19891120</v>
      </c>
      <c r="B17062">
        <v>-0.64</v>
      </c>
      <c r="C17062">
        <v>0.04</v>
      </c>
      <c r="D17062">
        <v>-0.08</v>
      </c>
      <c r="E17062">
        <v>3.3000000000000002E-2</v>
      </c>
    </row>
    <row r="17063" spans="1:5">
      <c r="A17063">
        <v>19891121</v>
      </c>
      <c r="B17063">
        <v>-0.08</v>
      </c>
      <c r="C17063">
        <v>-0.23</v>
      </c>
      <c r="D17063">
        <v>-0.02</v>
      </c>
      <c r="E17063">
        <v>3.3000000000000002E-2</v>
      </c>
    </row>
    <row r="17064" spans="1:5">
      <c r="A17064">
        <v>19891122</v>
      </c>
      <c r="B17064">
        <v>0.53</v>
      </c>
      <c r="C17064">
        <v>-0.27</v>
      </c>
      <c r="D17064">
        <v>-0.22</v>
      </c>
      <c r="E17064">
        <v>3.3000000000000002E-2</v>
      </c>
    </row>
    <row r="17065" spans="1:5">
      <c r="A17065">
        <v>19891124</v>
      </c>
      <c r="B17065">
        <v>0.54</v>
      </c>
      <c r="C17065">
        <v>-0.25</v>
      </c>
      <c r="D17065">
        <v>-0.16</v>
      </c>
      <c r="E17065">
        <v>3.3000000000000002E-2</v>
      </c>
    </row>
    <row r="17066" spans="1:5">
      <c r="A17066">
        <v>19891127</v>
      </c>
      <c r="B17066">
        <v>0.37</v>
      </c>
      <c r="C17066">
        <v>-0.33</v>
      </c>
      <c r="D17066">
        <v>0.23</v>
      </c>
      <c r="E17066">
        <v>3.3000000000000002E-2</v>
      </c>
    </row>
    <row r="17067" spans="1:5">
      <c r="A17067">
        <v>19891128</v>
      </c>
      <c r="B17067">
        <v>0.08</v>
      </c>
      <c r="C17067">
        <v>0.17</v>
      </c>
      <c r="D17067">
        <v>0.14000000000000001</v>
      </c>
      <c r="E17067">
        <v>3.3000000000000002E-2</v>
      </c>
    </row>
    <row r="17068" spans="1:5">
      <c r="A17068">
        <v>19891129</v>
      </c>
      <c r="B17068">
        <v>-0.56000000000000005</v>
      </c>
      <c r="C17068">
        <v>0.22</v>
      </c>
      <c r="D17068">
        <v>0.05</v>
      </c>
      <c r="E17068">
        <v>3.3000000000000002E-2</v>
      </c>
    </row>
    <row r="17069" spans="1:5">
      <c r="A17069">
        <v>19891130</v>
      </c>
      <c r="B17069">
        <v>0.44</v>
      </c>
      <c r="C17069">
        <v>-0.51</v>
      </c>
      <c r="D17069">
        <v>-0.21</v>
      </c>
      <c r="E17069">
        <v>3.3000000000000002E-2</v>
      </c>
    </row>
    <row r="17070" spans="1:5">
      <c r="A17070">
        <v>19891201</v>
      </c>
      <c r="B17070">
        <v>1.06</v>
      </c>
      <c r="C17070">
        <v>-0.96</v>
      </c>
      <c r="D17070">
        <v>0.01</v>
      </c>
      <c r="E17070">
        <v>0.03</v>
      </c>
    </row>
    <row r="17071" spans="1:5">
      <c r="A17071">
        <v>19891204</v>
      </c>
      <c r="B17071">
        <v>0.26</v>
      </c>
      <c r="C17071">
        <v>-0.28000000000000003</v>
      </c>
      <c r="D17071">
        <v>0.06</v>
      </c>
      <c r="E17071">
        <v>0.03</v>
      </c>
    </row>
    <row r="17072" spans="1:5">
      <c r="A17072">
        <v>19891205</v>
      </c>
      <c r="B17072">
        <v>-0.38</v>
      </c>
      <c r="C17072">
        <v>0.28999999999999998</v>
      </c>
      <c r="D17072">
        <v>0.16</v>
      </c>
      <c r="E17072">
        <v>0.03</v>
      </c>
    </row>
    <row r="17073" spans="1:5">
      <c r="A17073">
        <v>19891206</v>
      </c>
      <c r="B17073">
        <v>-0.31</v>
      </c>
      <c r="C17073">
        <v>0.39</v>
      </c>
      <c r="D17073">
        <v>0.21</v>
      </c>
      <c r="E17073">
        <v>0.03</v>
      </c>
    </row>
    <row r="17074" spans="1:5">
      <c r="A17074">
        <v>19891207</v>
      </c>
      <c r="B17074">
        <v>-0.25</v>
      </c>
      <c r="C17074">
        <v>0.05</v>
      </c>
      <c r="D17074">
        <v>-0.28000000000000003</v>
      </c>
      <c r="E17074">
        <v>0.03</v>
      </c>
    </row>
    <row r="17075" spans="1:5">
      <c r="A17075">
        <v>19891208</v>
      </c>
      <c r="B17075">
        <v>0.16</v>
      </c>
      <c r="C17075">
        <v>-0.13</v>
      </c>
      <c r="D17075">
        <v>0.2</v>
      </c>
      <c r="E17075">
        <v>0.03</v>
      </c>
    </row>
    <row r="17076" spans="1:5">
      <c r="A17076">
        <v>19891211</v>
      </c>
      <c r="B17076">
        <v>-0.14000000000000001</v>
      </c>
      <c r="C17076">
        <v>-0.36</v>
      </c>
      <c r="D17076">
        <v>0.05</v>
      </c>
      <c r="E17076">
        <v>0.03</v>
      </c>
    </row>
    <row r="17077" spans="1:5">
      <c r="A17077">
        <v>19891212</v>
      </c>
      <c r="B17077">
        <v>0.59</v>
      </c>
      <c r="C17077">
        <v>-0.8</v>
      </c>
      <c r="D17077">
        <v>0.31</v>
      </c>
      <c r="E17077">
        <v>0.03</v>
      </c>
    </row>
    <row r="17078" spans="1:5">
      <c r="A17078">
        <v>19891213</v>
      </c>
      <c r="B17078">
        <v>0.25</v>
      </c>
      <c r="C17078">
        <v>-0.11</v>
      </c>
      <c r="D17078">
        <v>0.14000000000000001</v>
      </c>
      <c r="E17078">
        <v>0.03</v>
      </c>
    </row>
    <row r="17079" spans="1:5">
      <c r="A17079">
        <v>19891214</v>
      </c>
      <c r="B17079">
        <v>-0.54</v>
      </c>
      <c r="C17079">
        <v>-0.21</v>
      </c>
      <c r="D17079">
        <v>0.16</v>
      </c>
      <c r="E17079">
        <v>0.03</v>
      </c>
    </row>
    <row r="17080" spans="1:5">
      <c r="A17080">
        <v>19891215</v>
      </c>
      <c r="B17080">
        <v>-0.39</v>
      </c>
      <c r="C17080">
        <v>-0.17</v>
      </c>
      <c r="D17080">
        <v>-0.27</v>
      </c>
      <c r="E17080">
        <v>0.03</v>
      </c>
    </row>
    <row r="17081" spans="1:5">
      <c r="A17081">
        <v>19891218</v>
      </c>
      <c r="B17081">
        <v>-1.74</v>
      </c>
      <c r="C17081">
        <v>0.13</v>
      </c>
      <c r="D17081">
        <v>0.31</v>
      </c>
      <c r="E17081">
        <v>0.03</v>
      </c>
    </row>
    <row r="17082" spans="1:5">
      <c r="A17082">
        <v>19891219</v>
      </c>
      <c r="B17082">
        <v>-0.44</v>
      </c>
      <c r="C17082">
        <v>-0.26</v>
      </c>
      <c r="D17082">
        <v>-0.06</v>
      </c>
      <c r="E17082">
        <v>0.03</v>
      </c>
    </row>
    <row r="17083" spans="1:5">
      <c r="A17083">
        <v>19891220</v>
      </c>
      <c r="B17083">
        <v>0.09</v>
      </c>
      <c r="C17083">
        <v>-0.05</v>
      </c>
      <c r="D17083">
        <v>0.32</v>
      </c>
      <c r="E17083">
        <v>0.03</v>
      </c>
    </row>
    <row r="17084" spans="1:5">
      <c r="A17084">
        <v>19891221</v>
      </c>
      <c r="B17084">
        <v>0.53</v>
      </c>
      <c r="C17084">
        <v>0</v>
      </c>
      <c r="D17084">
        <v>-0.06</v>
      </c>
      <c r="E17084">
        <v>0.03</v>
      </c>
    </row>
    <row r="17085" spans="1:5">
      <c r="A17085">
        <v>19891222</v>
      </c>
      <c r="B17085">
        <v>0.8</v>
      </c>
      <c r="C17085">
        <v>-0.02</v>
      </c>
      <c r="D17085">
        <v>-0.33</v>
      </c>
      <c r="E17085">
        <v>0.03</v>
      </c>
    </row>
    <row r="17086" spans="1:5">
      <c r="A17086">
        <v>19891226</v>
      </c>
      <c r="B17086">
        <v>-0.09</v>
      </c>
      <c r="C17086">
        <v>0.21</v>
      </c>
      <c r="D17086">
        <v>0.06</v>
      </c>
      <c r="E17086">
        <v>0.03</v>
      </c>
    </row>
    <row r="17087" spans="1:5">
      <c r="A17087">
        <v>19891227</v>
      </c>
      <c r="B17087">
        <v>0.5</v>
      </c>
      <c r="C17087">
        <v>-0.16</v>
      </c>
      <c r="D17087">
        <v>-0.14000000000000001</v>
      </c>
      <c r="E17087">
        <v>0.03</v>
      </c>
    </row>
    <row r="17088" spans="1:5">
      <c r="A17088">
        <v>19891228</v>
      </c>
      <c r="B17088">
        <v>0.46</v>
      </c>
      <c r="C17088">
        <v>-0.26</v>
      </c>
      <c r="D17088">
        <v>-0.32</v>
      </c>
      <c r="E17088">
        <v>0.03</v>
      </c>
    </row>
    <row r="17089" spans="1:5">
      <c r="A17089">
        <v>19891229</v>
      </c>
      <c r="B17089">
        <v>0.77</v>
      </c>
      <c r="C17089">
        <v>0.33</v>
      </c>
      <c r="D17089">
        <v>-0.28000000000000003</v>
      </c>
      <c r="E17089">
        <v>0.03</v>
      </c>
    </row>
    <row r="17090" spans="1:5">
      <c r="A17090">
        <v>19900102</v>
      </c>
      <c r="B17090">
        <v>1.44</v>
      </c>
      <c r="C17090">
        <v>-0.68</v>
      </c>
      <c r="D17090">
        <v>-0.06</v>
      </c>
      <c r="E17090">
        <v>2.5999999999999999E-2</v>
      </c>
    </row>
    <row r="17091" spans="1:5">
      <c r="A17091">
        <v>19900103</v>
      </c>
      <c r="B17091">
        <v>-0.06</v>
      </c>
      <c r="C17091">
        <v>0.75</v>
      </c>
      <c r="D17091">
        <v>-0.32</v>
      </c>
      <c r="E17091">
        <v>2.5999999999999999E-2</v>
      </c>
    </row>
    <row r="17092" spans="1:5">
      <c r="A17092">
        <v>19900104</v>
      </c>
      <c r="B17092">
        <v>-0.71</v>
      </c>
      <c r="C17092">
        <v>0.43</v>
      </c>
      <c r="D17092">
        <v>-0.25</v>
      </c>
      <c r="E17092">
        <v>2.5999999999999999E-2</v>
      </c>
    </row>
    <row r="17093" spans="1:5">
      <c r="A17093">
        <v>19900105</v>
      </c>
      <c r="B17093">
        <v>-0.85</v>
      </c>
      <c r="C17093">
        <v>0.76</v>
      </c>
      <c r="D17093">
        <v>-0.23</v>
      </c>
      <c r="E17093">
        <v>2.5999999999999999E-2</v>
      </c>
    </row>
    <row r="17094" spans="1:5">
      <c r="A17094">
        <v>19900108</v>
      </c>
      <c r="B17094">
        <v>0.3</v>
      </c>
      <c r="C17094">
        <v>-0.42</v>
      </c>
      <c r="D17094">
        <v>-0.24</v>
      </c>
      <c r="E17094">
        <v>2.5999999999999999E-2</v>
      </c>
    </row>
    <row r="17095" spans="1:5">
      <c r="A17095">
        <v>19900109</v>
      </c>
      <c r="B17095">
        <v>-1.01</v>
      </c>
      <c r="C17095">
        <v>0.87</v>
      </c>
      <c r="D17095">
        <v>0.09</v>
      </c>
      <c r="E17095">
        <v>2.5999999999999999E-2</v>
      </c>
    </row>
    <row r="17096" spans="1:5">
      <c r="A17096">
        <v>19900110</v>
      </c>
      <c r="B17096">
        <v>-0.76</v>
      </c>
      <c r="C17096">
        <v>-0.05</v>
      </c>
      <c r="D17096">
        <v>0.32</v>
      </c>
      <c r="E17096">
        <v>2.5999999999999999E-2</v>
      </c>
    </row>
    <row r="17097" spans="1:5">
      <c r="A17097">
        <v>19900111</v>
      </c>
      <c r="B17097">
        <v>0.23</v>
      </c>
      <c r="C17097">
        <v>-0.22</v>
      </c>
      <c r="D17097">
        <v>0.09</v>
      </c>
      <c r="E17097">
        <v>2.5999999999999999E-2</v>
      </c>
    </row>
    <row r="17098" spans="1:5">
      <c r="A17098">
        <v>19900112</v>
      </c>
      <c r="B17098">
        <v>-2.33</v>
      </c>
      <c r="C17098">
        <v>0.34</v>
      </c>
      <c r="D17098">
        <v>0.39</v>
      </c>
      <c r="E17098">
        <v>2.5999999999999999E-2</v>
      </c>
    </row>
    <row r="17099" spans="1:5">
      <c r="A17099">
        <v>19900115</v>
      </c>
      <c r="B17099">
        <v>-0.95</v>
      </c>
      <c r="C17099">
        <v>0.03</v>
      </c>
      <c r="D17099">
        <v>0.46</v>
      </c>
      <c r="E17099">
        <v>2.5999999999999999E-2</v>
      </c>
    </row>
    <row r="17100" spans="1:5">
      <c r="A17100">
        <v>19900116</v>
      </c>
      <c r="B17100">
        <v>0.92</v>
      </c>
      <c r="C17100">
        <v>-0.79</v>
      </c>
      <c r="D17100">
        <v>-0.42</v>
      </c>
      <c r="E17100">
        <v>2.5999999999999999E-2</v>
      </c>
    </row>
    <row r="17101" spans="1:5">
      <c r="A17101">
        <v>19900117</v>
      </c>
      <c r="B17101">
        <v>-0.76</v>
      </c>
      <c r="C17101">
        <v>0.96</v>
      </c>
      <c r="D17101">
        <v>-0.27</v>
      </c>
      <c r="E17101">
        <v>2.5999999999999999E-2</v>
      </c>
    </row>
    <row r="17102" spans="1:5">
      <c r="A17102">
        <v>19900118</v>
      </c>
      <c r="B17102">
        <v>0.05</v>
      </c>
      <c r="C17102">
        <v>-0.66</v>
      </c>
      <c r="D17102">
        <v>-0.05</v>
      </c>
      <c r="E17102">
        <v>2.5999999999999999E-2</v>
      </c>
    </row>
    <row r="17103" spans="1:5">
      <c r="A17103">
        <v>19900119</v>
      </c>
      <c r="B17103">
        <v>0.31</v>
      </c>
      <c r="C17103">
        <v>0.1</v>
      </c>
      <c r="D17103">
        <v>0.04</v>
      </c>
      <c r="E17103">
        <v>2.5999999999999999E-2</v>
      </c>
    </row>
    <row r="17104" spans="1:5">
      <c r="A17104">
        <v>19900122</v>
      </c>
      <c r="B17104">
        <v>-2.31</v>
      </c>
      <c r="C17104">
        <v>0.81</v>
      </c>
      <c r="D17104">
        <v>0.5</v>
      </c>
      <c r="E17104">
        <v>2.5999999999999999E-2</v>
      </c>
    </row>
    <row r="17105" spans="1:5">
      <c r="A17105">
        <v>19900123</v>
      </c>
      <c r="B17105">
        <v>-7.0000000000000007E-2</v>
      </c>
      <c r="C17105">
        <v>-0.47</v>
      </c>
      <c r="D17105">
        <v>0.05</v>
      </c>
      <c r="E17105">
        <v>2.5999999999999999E-2</v>
      </c>
    </row>
    <row r="17106" spans="1:5">
      <c r="A17106">
        <v>19900124</v>
      </c>
      <c r="B17106">
        <v>-0.44</v>
      </c>
      <c r="C17106">
        <v>-1.0900000000000001</v>
      </c>
      <c r="D17106">
        <v>-0.36</v>
      </c>
      <c r="E17106">
        <v>2.5999999999999999E-2</v>
      </c>
    </row>
    <row r="17107" spans="1:5">
      <c r="A17107">
        <v>19900125</v>
      </c>
      <c r="B17107">
        <v>-1.07</v>
      </c>
      <c r="C17107">
        <v>1</v>
      </c>
      <c r="D17107">
        <v>0.31</v>
      </c>
      <c r="E17107">
        <v>2.5999999999999999E-2</v>
      </c>
    </row>
    <row r="17108" spans="1:5">
      <c r="A17108">
        <v>19900126</v>
      </c>
      <c r="B17108">
        <v>-0.36</v>
      </c>
      <c r="C17108">
        <v>-0.55000000000000004</v>
      </c>
      <c r="D17108">
        <v>0.45</v>
      </c>
      <c r="E17108">
        <v>2.5999999999999999E-2</v>
      </c>
    </row>
    <row r="17109" spans="1:5">
      <c r="A17109">
        <v>19900129</v>
      </c>
      <c r="B17109">
        <v>-0.34</v>
      </c>
      <c r="C17109">
        <v>-0.69</v>
      </c>
      <c r="D17109">
        <v>0.02</v>
      </c>
      <c r="E17109">
        <v>2.5999999999999999E-2</v>
      </c>
    </row>
    <row r="17110" spans="1:5">
      <c r="A17110">
        <v>19900130</v>
      </c>
      <c r="B17110">
        <v>-0.9</v>
      </c>
      <c r="C17110">
        <v>-0.65</v>
      </c>
      <c r="D17110">
        <v>0.59</v>
      </c>
      <c r="E17110">
        <v>2.5999999999999999E-2</v>
      </c>
    </row>
    <row r="17111" spans="1:5">
      <c r="A17111">
        <v>19900131</v>
      </c>
      <c r="B17111">
        <v>1.67</v>
      </c>
      <c r="C17111">
        <v>-1.22</v>
      </c>
      <c r="D17111">
        <v>-0.16</v>
      </c>
      <c r="E17111">
        <v>2.5999999999999999E-2</v>
      </c>
    </row>
    <row r="17112" spans="1:5">
      <c r="A17112">
        <v>19900201</v>
      </c>
      <c r="B17112">
        <v>0.08</v>
      </c>
      <c r="C17112">
        <v>0.56000000000000005</v>
      </c>
      <c r="D17112">
        <v>-0.03</v>
      </c>
      <c r="E17112">
        <v>0.03</v>
      </c>
    </row>
    <row r="17113" spans="1:5">
      <c r="A17113">
        <v>19900202</v>
      </c>
      <c r="B17113">
        <v>0.73</v>
      </c>
      <c r="C17113">
        <v>0.31</v>
      </c>
      <c r="D17113">
        <v>-0.55000000000000004</v>
      </c>
      <c r="E17113">
        <v>0.03</v>
      </c>
    </row>
    <row r="17114" spans="1:5">
      <c r="A17114">
        <v>19900205</v>
      </c>
      <c r="B17114">
        <v>0.38</v>
      </c>
      <c r="C17114">
        <v>0.22</v>
      </c>
      <c r="D17114">
        <v>-0.28000000000000003</v>
      </c>
      <c r="E17114">
        <v>0.03</v>
      </c>
    </row>
    <row r="17115" spans="1:5">
      <c r="A17115">
        <v>19900206</v>
      </c>
      <c r="B17115">
        <v>-0.54</v>
      </c>
      <c r="C17115">
        <v>0.62</v>
      </c>
      <c r="D17115">
        <v>0.13</v>
      </c>
      <c r="E17115">
        <v>0.03</v>
      </c>
    </row>
    <row r="17116" spans="1:5">
      <c r="A17116">
        <v>19900207</v>
      </c>
      <c r="B17116">
        <v>1.07</v>
      </c>
      <c r="C17116">
        <v>-0.42</v>
      </c>
      <c r="D17116">
        <v>-0.27</v>
      </c>
      <c r="E17116">
        <v>0.03</v>
      </c>
    </row>
    <row r="17117" spans="1:5">
      <c r="A17117">
        <v>19900208</v>
      </c>
      <c r="B17117">
        <v>-0.09</v>
      </c>
      <c r="C17117">
        <v>0.28999999999999998</v>
      </c>
      <c r="D17117">
        <v>-7.0000000000000007E-2</v>
      </c>
      <c r="E17117">
        <v>0.03</v>
      </c>
    </row>
    <row r="17118" spans="1:5">
      <c r="A17118">
        <v>19900209</v>
      </c>
      <c r="B17118">
        <v>0.24</v>
      </c>
      <c r="C17118">
        <v>-0.03</v>
      </c>
      <c r="D17118">
        <v>0.08</v>
      </c>
      <c r="E17118">
        <v>0.03</v>
      </c>
    </row>
    <row r="17119" spans="1:5">
      <c r="A17119">
        <v>19900212</v>
      </c>
      <c r="B17119">
        <v>-0.94</v>
      </c>
      <c r="C17119">
        <v>0.51</v>
      </c>
      <c r="D17119">
        <v>0.19</v>
      </c>
      <c r="E17119">
        <v>0.03</v>
      </c>
    </row>
    <row r="17120" spans="1:5">
      <c r="A17120">
        <v>19900213</v>
      </c>
      <c r="B17120">
        <v>0.14000000000000001</v>
      </c>
      <c r="C17120">
        <v>-0.51</v>
      </c>
      <c r="D17120">
        <v>0.14000000000000001</v>
      </c>
      <c r="E17120">
        <v>0.03</v>
      </c>
    </row>
    <row r="17121" spans="1:5">
      <c r="A17121">
        <v>19900214</v>
      </c>
      <c r="B17121">
        <v>0.2</v>
      </c>
      <c r="C17121">
        <v>-0.12</v>
      </c>
      <c r="D17121">
        <v>0.1</v>
      </c>
      <c r="E17121">
        <v>0.03</v>
      </c>
    </row>
    <row r="17122" spans="1:5">
      <c r="A17122">
        <v>19900215</v>
      </c>
      <c r="B17122">
        <v>0.78</v>
      </c>
      <c r="C17122">
        <v>-0.37</v>
      </c>
      <c r="D17122">
        <v>-0.05</v>
      </c>
      <c r="E17122">
        <v>0.03</v>
      </c>
    </row>
    <row r="17123" spans="1:5">
      <c r="A17123">
        <v>19900216</v>
      </c>
      <c r="B17123">
        <v>-0.5</v>
      </c>
      <c r="C17123">
        <v>0.52</v>
      </c>
      <c r="D17123">
        <v>0.2</v>
      </c>
      <c r="E17123">
        <v>0.03</v>
      </c>
    </row>
    <row r="17124" spans="1:5">
      <c r="A17124">
        <v>19900220</v>
      </c>
      <c r="B17124">
        <v>-1.35</v>
      </c>
      <c r="C17124">
        <v>0.53</v>
      </c>
      <c r="D17124">
        <v>0.35</v>
      </c>
      <c r="E17124">
        <v>0.03</v>
      </c>
    </row>
    <row r="17125" spans="1:5">
      <c r="A17125">
        <v>19900221</v>
      </c>
      <c r="B17125">
        <v>-0.21</v>
      </c>
      <c r="C17125">
        <v>-0.49</v>
      </c>
      <c r="D17125">
        <v>0.48</v>
      </c>
      <c r="E17125">
        <v>0.03</v>
      </c>
    </row>
    <row r="17126" spans="1:5">
      <c r="A17126">
        <v>19900222</v>
      </c>
      <c r="B17126">
        <v>-0.36</v>
      </c>
      <c r="C17126">
        <v>0.82</v>
      </c>
      <c r="D17126">
        <v>0</v>
      </c>
      <c r="E17126">
        <v>0.03</v>
      </c>
    </row>
    <row r="17127" spans="1:5">
      <c r="A17127">
        <v>19900223</v>
      </c>
      <c r="B17127">
        <v>-0.55000000000000004</v>
      </c>
      <c r="C17127">
        <v>-0.21</v>
      </c>
      <c r="D17127">
        <v>0.49</v>
      </c>
      <c r="E17127">
        <v>0.03</v>
      </c>
    </row>
    <row r="17128" spans="1:5">
      <c r="A17128">
        <v>19900226</v>
      </c>
      <c r="B17128">
        <v>1</v>
      </c>
      <c r="C17128">
        <v>-1.31</v>
      </c>
      <c r="D17128">
        <v>-0.12</v>
      </c>
      <c r="E17128">
        <v>0.03</v>
      </c>
    </row>
    <row r="17129" spans="1:5">
      <c r="A17129">
        <v>19900227</v>
      </c>
      <c r="B17129">
        <v>0.54</v>
      </c>
      <c r="C17129">
        <v>-0.1</v>
      </c>
      <c r="D17129">
        <v>-0.08</v>
      </c>
      <c r="E17129">
        <v>0.03</v>
      </c>
    </row>
    <row r="17130" spans="1:5">
      <c r="A17130">
        <v>19900228</v>
      </c>
      <c r="B17130">
        <v>0.53</v>
      </c>
      <c r="C17130">
        <v>0.15</v>
      </c>
      <c r="D17130">
        <v>-0.12</v>
      </c>
      <c r="E17130">
        <v>0.03</v>
      </c>
    </row>
    <row r="17131" spans="1:5">
      <c r="A17131">
        <v>19900301</v>
      </c>
      <c r="B17131">
        <v>0.26</v>
      </c>
      <c r="C17131">
        <v>-0.04</v>
      </c>
      <c r="D17131">
        <v>-0.09</v>
      </c>
      <c r="E17131">
        <v>2.9000000000000001E-2</v>
      </c>
    </row>
    <row r="17132" spans="1:5">
      <c r="A17132">
        <v>19900302</v>
      </c>
      <c r="B17132">
        <v>0.8</v>
      </c>
      <c r="C17132">
        <v>-0.12</v>
      </c>
      <c r="D17132">
        <v>-0.26</v>
      </c>
      <c r="E17132">
        <v>2.9000000000000001E-2</v>
      </c>
    </row>
    <row r="17133" spans="1:5">
      <c r="A17133">
        <v>19900305</v>
      </c>
      <c r="B17133">
        <v>-0.37</v>
      </c>
      <c r="C17133">
        <v>0.56000000000000005</v>
      </c>
      <c r="D17133">
        <v>-0.14000000000000001</v>
      </c>
      <c r="E17133">
        <v>2.9000000000000001E-2</v>
      </c>
    </row>
    <row r="17134" spans="1:5">
      <c r="A17134">
        <v>19900306</v>
      </c>
      <c r="B17134">
        <v>1.07</v>
      </c>
      <c r="C17134">
        <v>-0.47</v>
      </c>
      <c r="D17134">
        <v>-0.4</v>
      </c>
      <c r="E17134">
        <v>2.9000000000000001E-2</v>
      </c>
    </row>
    <row r="17135" spans="1:5">
      <c r="A17135">
        <v>19900307</v>
      </c>
      <c r="B17135">
        <v>-0.22</v>
      </c>
      <c r="C17135">
        <v>0.65</v>
      </c>
      <c r="D17135">
        <v>-0.26</v>
      </c>
      <c r="E17135">
        <v>2.9000000000000001E-2</v>
      </c>
    </row>
    <row r="17136" spans="1:5">
      <c r="A17136">
        <v>19900308</v>
      </c>
      <c r="B17136">
        <v>0.84</v>
      </c>
      <c r="C17136">
        <v>-0.2</v>
      </c>
      <c r="D17136">
        <v>-0.52</v>
      </c>
      <c r="E17136">
        <v>2.9000000000000001E-2</v>
      </c>
    </row>
    <row r="17137" spans="1:5">
      <c r="A17137">
        <v>19900309</v>
      </c>
      <c r="B17137">
        <v>-0.53</v>
      </c>
      <c r="C17137">
        <v>0.47</v>
      </c>
      <c r="D17137">
        <v>0.04</v>
      </c>
      <c r="E17137">
        <v>2.9000000000000001E-2</v>
      </c>
    </row>
    <row r="17138" spans="1:5">
      <c r="A17138">
        <v>19900312</v>
      </c>
      <c r="B17138">
        <v>0.15</v>
      </c>
      <c r="C17138">
        <v>-0.21</v>
      </c>
      <c r="D17138">
        <v>-0.04</v>
      </c>
      <c r="E17138">
        <v>2.9000000000000001E-2</v>
      </c>
    </row>
    <row r="17139" spans="1:5">
      <c r="A17139">
        <v>19900313</v>
      </c>
      <c r="B17139">
        <v>-0.69</v>
      </c>
      <c r="C17139">
        <v>0.48</v>
      </c>
      <c r="D17139">
        <v>0.27</v>
      </c>
      <c r="E17139">
        <v>2.9000000000000001E-2</v>
      </c>
    </row>
    <row r="17140" spans="1:5">
      <c r="A17140">
        <v>19900314</v>
      </c>
      <c r="B17140">
        <v>0.23</v>
      </c>
      <c r="C17140">
        <v>0.17</v>
      </c>
      <c r="D17140">
        <v>-0.35</v>
      </c>
      <c r="E17140">
        <v>2.9000000000000001E-2</v>
      </c>
    </row>
    <row r="17141" spans="1:5">
      <c r="A17141">
        <v>19900315</v>
      </c>
      <c r="B17141">
        <v>0.25</v>
      </c>
      <c r="C17141">
        <v>0.05</v>
      </c>
      <c r="D17141">
        <v>-0.17</v>
      </c>
      <c r="E17141">
        <v>2.9000000000000001E-2</v>
      </c>
    </row>
    <row r="17142" spans="1:5">
      <c r="A17142">
        <v>19900316</v>
      </c>
      <c r="B17142">
        <v>0.9</v>
      </c>
      <c r="C17142">
        <v>-0.41</v>
      </c>
      <c r="D17142">
        <v>-0.6</v>
      </c>
      <c r="E17142">
        <v>2.9000000000000001E-2</v>
      </c>
    </row>
    <row r="17143" spans="1:5">
      <c r="A17143">
        <v>19900319</v>
      </c>
      <c r="B17143">
        <v>0.38</v>
      </c>
      <c r="C17143">
        <v>-0.24</v>
      </c>
      <c r="D17143">
        <v>-0.74</v>
      </c>
      <c r="E17143">
        <v>2.9000000000000001E-2</v>
      </c>
    </row>
    <row r="17144" spans="1:5">
      <c r="A17144">
        <v>19900320</v>
      </c>
      <c r="B17144">
        <v>-0.55000000000000004</v>
      </c>
      <c r="C17144">
        <v>0.34</v>
      </c>
      <c r="D17144">
        <v>0.2</v>
      </c>
      <c r="E17144">
        <v>2.9000000000000001E-2</v>
      </c>
    </row>
    <row r="17145" spans="1:5">
      <c r="A17145">
        <v>19900321</v>
      </c>
      <c r="B17145">
        <v>-0.45</v>
      </c>
      <c r="C17145">
        <v>0.44</v>
      </c>
      <c r="D17145">
        <v>-0.03</v>
      </c>
      <c r="E17145">
        <v>2.9000000000000001E-2</v>
      </c>
    </row>
    <row r="17146" spans="1:5">
      <c r="A17146">
        <v>19900322</v>
      </c>
      <c r="B17146">
        <v>-1.22</v>
      </c>
      <c r="C17146">
        <v>0.32</v>
      </c>
      <c r="D17146">
        <v>0.37</v>
      </c>
      <c r="E17146">
        <v>2.9000000000000001E-2</v>
      </c>
    </row>
    <row r="17147" spans="1:5">
      <c r="A17147">
        <v>19900323</v>
      </c>
      <c r="B17147">
        <v>0.44</v>
      </c>
      <c r="C17147">
        <v>0.09</v>
      </c>
      <c r="D17147">
        <v>-0.36</v>
      </c>
      <c r="E17147">
        <v>2.9000000000000001E-2</v>
      </c>
    </row>
    <row r="17148" spans="1:5">
      <c r="A17148">
        <v>19900326</v>
      </c>
      <c r="B17148">
        <v>0.17</v>
      </c>
      <c r="C17148">
        <v>0.05</v>
      </c>
      <c r="D17148">
        <v>-0.12</v>
      </c>
      <c r="E17148">
        <v>2.9000000000000001E-2</v>
      </c>
    </row>
    <row r="17149" spans="1:5">
      <c r="A17149">
        <v>19900327</v>
      </c>
      <c r="B17149">
        <v>0.8</v>
      </c>
      <c r="C17149">
        <v>-0.71</v>
      </c>
      <c r="D17149">
        <v>-0.31</v>
      </c>
      <c r="E17149">
        <v>2.9000000000000001E-2</v>
      </c>
    </row>
    <row r="17150" spans="1:5">
      <c r="A17150">
        <v>19900328</v>
      </c>
      <c r="B17150">
        <v>0.09</v>
      </c>
      <c r="C17150">
        <v>-0.31</v>
      </c>
      <c r="D17150">
        <v>0.55000000000000004</v>
      </c>
      <c r="E17150">
        <v>2.9000000000000001E-2</v>
      </c>
    </row>
    <row r="17151" spans="1:5">
      <c r="A17151">
        <v>19900329</v>
      </c>
      <c r="B17151">
        <v>-0.35</v>
      </c>
      <c r="C17151">
        <v>0.17</v>
      </c>
      <c r="D17151">
        <v>0.12</v>
      </c>
      <c r="E17151">
        <v>2.9000000000000001E-2</v>
      </c>
    </row>
    <row r="17152" spans="1:5">
      <c r="A17152">
        <v>19900330</v>
      </c>
      <c r="B17152">
        <v>-0.18</v>
      </c>
      <c r="C17152">
        <v>0.37</v>
      </c>
      <c r="D17152">
        <v>0.02</v>
      </c>
      <c r="E17152">
        <v>2.9000000000000001E-2</v>
      </c>
    </row>
    <row r="17153" spans="1:5">
      <c r="A17153">
        <v>19900402</v>
      </c>
      <c r="B17153">
        <v>-0.42</v>
      </c>
      <c r="C17153">
        <v>-0.4</v>
      </c>
      <c r="D17153">
        <v>-0.06</v>
      </c>
      <c r="E17153">
        <v>3.4000000000000002E-2</v>
      </c>
    </row>
    <row r="17154" spans="1:5">
      <c r="A17154">
        <v>19900403</v>
      </c>
      <c r="B17154">
        <v>1.25</v>
      </c>
      <c r="C17154">
        <v>-0.67</v>
      </c>
      <c r="D17154">
        <v>-0.5</v>
      </c>
      <c r="E17154">
        <v>3.4000000000000002E-2</v>
      </c>
    </row>
    <row r="17155" spans="1:5">
      <c r="A17155">
        <v>19900404</v>
      </c>
      <c r="B17155">
        <v>-0.64</v>
      </c>
      <c r="C17155">
        <v>0.2</v>
      </c>
      <c r="D17155">
        <v>7.0000000000000007E-2</v>
      </c>
      <c r="E17155">
        <v>3.4000000000000002E-2</v>
      </c>
    </row>
    <row r="17156" spans="1:5">
      <c r="A17156">
        <v>19900405</v>
      </c>
      <c r="B17156">
        <v>-0.15</v>
      </c>
      <c r="C17156">
        <v>0.18</v>
      </c>
      <c r="D17156">
        <v>-0.41</v>
      </c>
      <c r="E17156">
        <v>3.4000000000000002E-2</v>
      </c>
    </row>
    <row r="17157" spans="1:5">
      <c r="A17157">
        <v>19900406</v>
      </c>
      <c r="B17157">
        <v>-0.28999999999999998</v>
      </c>
      <c r="C17157">
        <v>-0.08</v>
      </c>
      <c r="D17157">
        <v>-0.23</v>
      </c>
      <c r="E17157">
        <v>3.4000000000000002E-2</v>
      </c>
    </row>
    <row r="17158" spans="1:5">
      <c r="A17158">
        <v>19900409</v>
      </c>
      <c r="B17158">
        <v>0.21</v>
      </c>
      <c r="C17158">
        <v>-0.75</v>
      </c>
      <c r="D17158">
        <v>-0.23</v>
      </c>
      <c r="E17158">
        <v>3.4000000000000002E-2</v>
      </c>
    </row>
    <row r="17159" spans="1:5">
      <c r="A17159">
        <v>19900410</v>
      </c>
      <c r="B17159">
        <v>0.17</v>
      </c>
      <c r="C17159">
        <v>0.05</v>
      </c>
      <c r="D17159">
        <v>-0.24</v>
      </c>
      <c r="E17159">
        <v>3.4000000000000002E-2</v>
      </c>
    </row>
    <row r="17160" spans="1:5">
      <c r="A17160">
        <v>19900411</v>
      </c>
      <c r="B17160">
        <v>0.01</v>
      </c>
      <c r="C17160">
        <v>0.12</v>
      </c>
      <c r="D17160">
        <v>-0.3</v>
      </c>
      <c r="E17160">
        <v>3.4000000000000002E-2</v>
      </c>
    </row>
    <row r="17161" spans="1:5">
      <c r="A17161">
        <v>19900412</v>
      </c>
      <c r="B17161">
        <v>0.69</v>
      </c>
      <c r="C17161">
        <v>-0.34</v>
      </c>
      <c r="D17161">
        <v>-0.35</v>
      </c>
      <c r="E17161">
        <v>3.4000000000000002E-2</v>
      </c>
    </row>
    <row r="17162" spans="1:5">
      <c r="A17162">
        <v>19900416</v>
      </c>
      <c r="B17162">
        <v>0.08</v>
      </c>
      <c r="C17162">
        <v>-0.08</v>
      </c>
      <c r="D17162">
        <v>-7.0000000000000007E-2</v>
      </c>
      <c r="E17162">
        <v>3.4000000000000002E-2</v>
      </c>
    </row>
    <row r="17163" spans="1:5">
      <c r="A17163">
        <v>19900417</v>
      </c>
      <c r="B17163">
        <v>-0.08</v>
      </c>
      <c r="C17163">
        <v>-0.06</v>
      </c>
      <c r="D17163">
        <v>0.03</v>
      </c>
      <c r="E17163">
        <v>3.4000000000000002E-2</v>
      </c>
    </row>
    <row r="17164" spans="1:5">
      <c r="A17164">
        <v>19900418</v>
      </c>
      <c r="B17164">
        <v>-1.07</v>
      </c>
      <c r="C17164">
        <v>0.46</v>
      </c>
      <c r="D17164">
        <v>0.2</v>
      </c>
      <c r="E17164">
        <v>3.4000000000000002E-2</v>
      </c>
    </row>
    <row r="17165" spans="1:5">
      <c r="A17165">
        <v>19900419</v>
      </c>
      <c r="B17165">
        <v>-0.75</v>
      </c>
      <c r="C17165">
        <v>0.39</v>
      </c>
      <c r="D17165">
        <v>0.32</v>
      </c>
      <c r="E17165">
        <v>3.4000000000000002E-2</v>
      </c>
    </row>
    <row r="17166" spans="1:5">
      <c r="A17166">
        <v>19900420</v>
      </c>
      <c r="B17166">
        <v>-0.89</v>
      </c>
      <c r="C17166">
        <v>0.31</v>
      </c>
      <c r="D17166">
        <v>-0.23</v>
      </c>
      <c r="E17166">
        <v>3.4000000000000002E-2</v>
      </c>
    </row>
    <row r="17167" spans="1:5">
      <c r="A17167">
        <v>19900423</v>
      </c>
      <c r="B17167">
        <v>-1.17</v>
      </c>
      <c r="C17167">
        <v>0.06</v>
      </c>
      <c r="D17167">
        <v>0.24</v>
      </c>
      <c r="E17167">
        <v>3.4000000000000002E-2</v>
      </c>
    </row>
    <row r="17168" spans="1:5">
      <c r="A17168">
        <v>19900424</v>
      </c>
      <c r="B17168">
        <v>-0.28000000000000003</v>
      </c>
      <c r="C17168">
        <v>0.16</v>
      </c>
      <c r="D17168">
        <v>-0.01</v>
      </c>
      <c r="E17168">
        <v>3.4000000000000002E-2</v>
      </c>
    </row>
    <row r="17169" spans="1:5">
      <c r="A17169">
        <v>19900425</v>
      </c>
      <c r="B17169">
        <v>0.45</v>
      </c>
      <c r="C17169">
        <v>-0.25</v>
      </c>
      <c r="D17169">
        <v>-0.18</v>
      </c>
      <c r="E17169">
        <v>3.4000000000000002E-2</v>
      </c>
    </row>
    <row r="17170" spans="1:5">
      <c r="A17170">
        <v>19900426</v>
      </c>
      <c r="B17170">
        <v>0.15</v>
      </c>
      <c r="C17170">
        <v>-0.02</v>
      </c>
      <c r="D17170">
        <v>-0.36</v>
      </c>
      <c r="E17170">
        <v>3.4000000000000002E-2</v>
      </c>
    </row>
    <row r="17171" spans="1:5">
      <c r="A17171">
        <v>19900427</v>
      </c>
      <c r="B17171">
        <v>-1.08</v>
      </c>
      <c r="C17171">
        <v>0.51</v>
      </c>
      <c r="D17171">
        <v>0.32</v>
      </c>
      <c r="E17171">
        <v>3.4000000000000002E-2</v>
      </c>
    </row>
    <row r="17172" spans="1:5">
      <c r="A17172">
        <v>19900430</v>
      </c>
      <c r="B17172">
        <v>0.45</v>
      </c>
      <c r="C17172">
        <v>-0.31</v>
      </c>
      <c r="D17172">
        <v>-0.65</v>
      </c>
      <c r="E17172">
        <v>3.4000000000000002E-2</v>
      </c>
    </row>
    <row r="17173" spans="1:5">
      <c r="A17173">
        <v>19900501</v>
      </c>
      <c r="B17173">
        <v>0.42</v>
      </c>
      <c r="C17173">
        <v>-0.18</v>
      </c>
      <c r="D17173">
        <v>-0.08</v>
      </c>
      <c r="E17173">
        <v>3.1E-2</v>
      </c>
    </row>
    <row r="17174" spans="1:5">
      <c r="A17174">
        <v>19900502</v>
      </c>
      <c r="B17174">
        <v>0.55000000000000004</v>
      </c>
      <c r="C17174">
        <v>-0.37</v>
      </c>
      <c r="D17174">
        <v>-0.13</v>
      </c>
      <c r="E17174">
        <v>3.1E-2</v>
      </c>
    </row>
    <row r="17175" spans="1:5">
      <c r="A17175">
        <v>19900503</v>
      </c>
      <c r="B17175">
        <v>0.31</v>
      </c>
      <c r="C17175">
        <v>-0.02</v>
      </c>
      <c r="D17175">
        <v>0.06</v>
      </c>
      <c r="E17175">
        <v>3.1E-2</v>
      </c>
    </row>
    <row r="17176" spans="1:5">
      <c r="A17176">
        <v>19900504</v>
      </c>
      <c r="B17176">
        <v>0.75</v>
      </c>
      <c r="C17176">
        <v>-0.36</v>
      </c>
      <c r="D17176">
        <v>-0.13</v>
      </c>
      <c r="E17176">
        <v>3.1E-2</v>
      </c>
    </row>
    <row r="17177" spans="1:5">
      <c r="A17177">
        <v>19900507</v>
      </c>
      <c r="B17177">
        <v>0.56000000000000005</v>
      </c>
      <c r="C17177">
        <v>-0.35</v>
      </c>
      <c r="D17177">
        <v>-0.15</v>
      </c>
      <c r="E17177">
        <v>3.1E-2</v>
      </c>
    </row>
    <row r="17178" spans="1:5">
      <c r="A17178">
        <v>19900508</v>
      </c>
      <c r="B17178">
        <v>0.37</v>
      </c>
      <c r="C17178">
        <v>-0.47</v>
      </c>
      <c r="D17178">
        <v>0.12</v>
      </c>
      <c r="E17178">
        <v>3.1E-2</v>
      </c>
    </row>
    <row r="17179" spans="1:5">
      <c r="A17179">
        <v>19900509</v>
      </c>
      <c r="B17179">
        <v>0.11</v>
      </c>
      <c r="C17179">
        <v>-0.17</v>
      </c>
      <c r="D17179">
        <v>0.14000000000000001</v>
      </c>
      <c r="E17179">
        <v>3.1E-2</v>
      </c>
    </row>
    <row r="17180" spans="1:5">
      <c r="A17180">
        <v>19900510</v>
      </c>
      <c r="B17180">
        <v>0.39</v>
      </c>
      <c r="C17180">
        <v>-0.06</v>
      </c>
      <c r="D17180">
        <v>-7.0000000000000007E-2</v>
      </c>
      <c r="E17180">
        <v>3.1E-2</v>
      </c>
    </row>
    <row r="17181" spans="1:5">
      <c r="A17181">
        <v>19900511</v>
      </c>
      <c r="B17181">
        <v>2.0099999999999998</v>
      </c>
      <c r="C17181">
        <v>-1.17</v>
      </c>
      <c r="D17181">
        <v>-0.09</v>
      </c>
      <c r="E17181">
        <v>3.1E-2</v>
      </c>
    </row>
    <row r="17182" spans="1:5">
      <c r="A17182">
        <v>19900514</v>
      </c>
      <c r="B17182">
        <v>0.79</v>
      </c>
      <c r="C17182">
        <v>-0.38</v>
      </c>
      <c r="D17182">
        <v>-0.15</v>
      </c>
      <c r="E17182">
        <v>3.1E-2</v>
      </c>
    </row>
    <row r="17183" spans="1:5">
      <c r="A17183">
        <v>19900515</v>
      </c>
      <c r="B17183">
        <v>-0.08</v>
      </c>
      <c r="C17183">
        <v>-0.01</v>
      </c>
      <c r="D17183">
        <v>-0.06</v>
      </c>
      <c r="E17183">
        <v>3.1E-2</v>
      </c>
    </row>
    <row r="17184" spans="1:5">
      <c r="A17184">
        <v>19900516</v>
      </c>
      <c r="B17184">
        <v>-0.11</v>
      </c>
      <c r="C17184">
        <v>0.12</v>
      </c>
      <c r="D17184">
        <v>0.03</v>
      </c>
      <c r="E17184">
        <v>3.1E-2</v>
      </c>
    </row>
    <row r="17185" spans="1:5">
      <c r="A17185">
        <v>19900517</v>
      </c>
      <c r="B17185">
        <v>0.19</v>
      </c>
      <c r="C17185">
        <v>0.46</v>
      </c>
      <c r="D17185">
        <v>-0.28000000000000003</v>
      </c>
      <c r="E17185">
        <v>3.1E-2</v>
      </c>
    </row>
    <row r="17186" spans="1:5">
      <c r="A17186">
        <v>19900518</v>
      </c>
      <c r="B17186">
        <v>0.09</v>
      </c>
      <c r="C17186">
        <v>0.26</v>
      </c>
      <c r="D17186">
        <v>-0.51</v>
      </c>
      <c r="E17186">
        <v>3.1E-2</v>
      </c>
    </row>
    <row r="17187" spans="1:5">
      <c r="A17187">
        <v>19900521</v>
      </c>
      <c r="B17187">
        <v>0.94</v>
      </c>
      <c r="C17187">
        <v>-0.15</v>
      </c>
      <c r="D17187">
        <v>-0.68</v>
      </c>
      <c r="E17187">
        <v>3.1E-2</v>
      </c>
    </row>
    <row r="17188" spans="1:5">
      <c r="A17188">
        <v>19900522</v>
      </c>
      <c r="B17188">
        <v>0.15</v>
      </c>
      <c r="C17188">
        <v>0.18</v>
      </c>
      <c r="D17188">
        <v>-0.56999999999999995</v>
      </c>
      <c r="E17188">
        <v>3.1E-2</v>
      </c>
    </row>
    <row r="17189" spans="1:5">
      <c r="A17189">
        <v>19900523</v>
      </c>
      <c r="B17189">
        <v>0.22</v>
      </c>
      <c r="C17189">
        <v>0.15</v>
      </c>
      <c r="D17189">
        <v>-0.56999999999999995</v>
      </c>
      <c r="E17189">
        <v>3.1E-2</v>
      </c>
    </row>
    <row r="17190" spans="1:5">
      <c r="A17190">
        <v>19900524</v>
      </c>
      <c r="B17190">
        <v>-0.08</v>
      </c>
      <c r="C17190">
        <v>0.33</v>
      </c>
      <c r="D17190">
        <v>-0.32</v>
      </c>
      <c r="E17190">
        <v>3.1E-2</v>
      </c>
    </row>
    <row r="17191" spans="1:5">
      <c r="A17191">
        <v>19900525</v>
      </c>
      <c r="B17191">
        <v>-0.94</v>
      </c>
      <c r="C17191">
        <v>0.55000000000000004</v>
      </c>
      <c r="D17191">
        <v>0.55000000000000004</v>
      </c>
      <c r="E17191">
        <v>3.1E-2</v>
      </c>
    </row>
    <row r="17192" spans="1:5">
      <c r="A17192">
        <v>19900529</v>
      </c>
      <c r="B17192">
        <v>1.35</v>
      </c>
      <c r="C17192">
        <v>-0.95</v>
      </c>
      <c r="D17192">
        <v>-0.38</v>
      </c>
      <c r="E17192">
        <v>3.1E-2</v>
      </c>
    </row>
    <row r="17193" spans="1:5">
      <c r="A17193">
        <v>19900530</v>
      </c>
      <c r="B17193">
        <v>7.0000000000000007E-2</v>
      </c>
      <c r="C17193">
        <v>0.09</v>
      </c>
      <c r="D17193">
        <v>-0.04</v>
      </c>
      <c r="E17193">
        <v>3.1E-2</v>
      </c>
    </row>
    <row r="17194" spans="1:5">
      <c r="A17194">
        <v>19900531</v>
      </c>
      <c r="B17194">
        <v>7.0000000000000007E-2</v>
      </c>
      <c r="C17194">
        <v>0.05</v>
      </c>
      <c r="D17194">
        <v>-0.19</v>
      </c>
      <c r="E17194">
        <v>3.1E-2</v>
      </c>
    </row>
    <row r="17195" spans="1:5">
      <c r="A17195">
        <v>19900601</v>
      </c>
      <c r="B17195">
        <v>0.53</v>
      </c>
      <c r="C17195">
        <v>-0.06</v>
      </c>
      <c r="D17195">
        <v>0.1</v>
      </c>
      <c r="E17195">
        <v>0.03</v>
      </c>
    </row>
    <row r="17196" spans="1:5">
      <c r="A17196">
        <v>19900604</v>
      </c>
      <c r="B17196">
        <v>1.1100000000000001</v>
      </c>
      <c r="C17196">
        <v>-0.64</v>
      </c>
      <c r="D17196">
        <v>0.26</v>
      </c>
      <c r="E17196">
        <v>0.03</v>
      </c>
    </row>
    <row r="17197" spans="1:5">
      <c r="A17197">
        <v>19900605</v>
      </c>
      <c r="B17197">
        <v>-0.17</v>
      </c>
      <c r="C17197">
        <v>0.11</v>
      </c>
      <c r="D17197">
        <v>0.34</v>
      </c>
      <c r="E17197">
        <v>0.03</v>
      </c>
    </row>
    <row r="17198" spans="1:5">
      <c r="A17198">
        <v>19900606</v>
      </c>
      <c r="B17198">
        <v>-0.36</v>
      </c>
      <c r="C17198">
        <v>0.3</v>
      </c>
      <c r="D17198">
        <v>0.18</v>
      </c>
      <c r="E17198">
        <v>0.03</v>
      </c>
    </row>
    <row r="17199" spans="1:5">
      <c r="A17199">
        <v>19900607</v>
      </c>
      <c r="B17199">
        <v>-0.47</v>
      </c>
      <c r="C17199">
        <v>0.39</v>
      </c>
      <c r="D17199">
        <v>0.02</v>
      </c>
      <c r="E17199">
        <v>0.03</v>
      </c>
    </row>
    <row r="17200" spans="1:5">
      <c r="A17200">
        <v>19900608</v>
      </c>
      <c r="B17200">
        <v>-1.1000000000000001</v>
      </c>
      <c r="C17200">
        <v>0.61</v>
      </c>
      <c r="D17200">
        <v>0.16</v>
      </c>
      <c r="E17200">
        <v>0.03</v>
      </c>
    </row>
    <row r="17201" spans="1:5">
      <c r="A17201">
        <v>19900611</v>
      </c>
      <c r="B17201">
        <v>0.67</v>
      </c>
      <c r="C17201">
        <v>-0.5</v>
      </c>
      <c r="D17201">
        <v>-0.03</v>
      </c>
      <c r="E17201">
        <v>0.03</v>
      </c>
    </row>
    <row r="17202" spans="1:5">
      <c r="A17202">
        <v>19900612</v>
      </c>
      <c r="B17202">
        <v>1.1000000000000001</v>
      </c>
      <c r="C17202">
        <v>-0.65</v>
      </c>
      <c r="D17202">
        <v>-0.67</v>
      </c>
      <c r="E17202">
        <v>0.03</v>
      </c>
    </row>
    <row r="17203" spans="1:5">
      <c r="A17203">
        <v>19900613</v>
      </c>
      <c r="B17203">
        <v>-0.26</v>
      </c>
      <c r="C17203">
        <v>0.78</v>
      </c>
      <c r="D17203">
        <v>-0.49</v>
      </c>
      <c r="E17203">
        <v>0.03</v>
      </c>
    </row>
    <row r="17204" spans="1:5">
      <c r="A17204">
        <v>19900614</v>
      </c>
      <c r="B17204">
        <v>-0.53</v>
      </c>
      <c r="C17204">
        <v>0.3</v>
      </c>
      <c r="D17204">
        <v>-0.16</v>
      </c>
      <c r="E17204">
        <v>0.03</v>
      </c>
    </row>
    <row r="17205" spans="1:5">
      <c r="A17205">
        <v>19900615</v>
      </c>
      <c r="B17205">
        <v>-0.1</v>
      </c>
      <c r="C17205">
        <v>0.23</v>
      </c>
      <c r="D17205">
        <v>-0.32</v>
      </c>
      <c r="E17205">
        <v>0.03</v>
      </c>
    </row>
    <row r="17206" spans="1:5">
      <c r="A17206">
        <v>19900618</v>
      </c>
      <c r="B17206">
        <v>-1.47</v>
      </c>
      <c r="C17206">
        <v>0.22</v>
      </c>
      <c r="D17206">
        <v>0.28999999999999998</v>
      </c>
      <c r="E17206">
        <v>0.03</v>
      </c>
    </row>
    <row r="17207" spans="1:5">
      <c r="A17207">
        <v>19900619</v>
      </c>
      <c r="B17207">
        <v>0.28999999999999998</v>
      </c>
      <c r="C17207">
        <v>-0.44</v>
      </c>
      <c r="D17207">
        <v>-0.06</v>
      </c>
      <c r="E17207">
        <v>0.03</v>
      </c>
    </row>
    <row r="17208" spans="1:5">
      <c r="A17208">
        <v>19900620</v>
      </c>
      <c r="B17208">
        <v>0.06</v>
      </c>
      <c r="C17208">
        <v>-0.1</v>
      </c>
      <c r="D17208">
        <v>-0.12</v>
      </c>
      <c r="E17208">
        <v>0.03</v>
      </c>
    </row>
    <row r="17209" spans="1:5">
      <c r="A17209">
        <v>19900621</v>
      </c>
      <c r="B17209">
        <v>0.26</v>
      </c>
      <c r="C17209">
        <v>-0.21</v>
      </c>
      <c r="D17209">
        <v>-0.47</v>
      </c>
      <c r="E17209">
        <v>0.03</v>
      </c>
    </row>
    <row r="17210" spans="1:5">
      <c r="A17210">
        <v>19900622</v>
      </c>
      <c r="B17210">
        <v>-1.07</v>
      </c>
      <c r="C17210">
        <v>1.08</v>
      </c>
      <c r="D17210">
        <v>0.01</v>
      </c>
      <c r="E17210">
        <v>0.03</v>
      </c>
    </row>
    <row r="17211" spans="1:5">
      <c r="A17211">
        <v>19900625</v>
      </c>
      <c r="B17211">
        <v>-0.86</v>
      </c>
      <c r="C17211">
        <v>0.3</v>
      </c>
      <c r="D17211">
        <v>-7.0000000000000007E-2</v>
      </c>
      <c r="E17211">
        <v>0.03</v>
      </c>
    </row>
    <row r="17212" spans="1:5">
      <c r="A17212">
        <v>19900626</v>
      </c>
      <c r="B17212">
        <v>-0.15</v>
      </c>
      <c r="C17212">
        <v>-0.01</v>
      </c>
      <c r="D17212">
        <v>-0.05</v>
      </c>
      <c r="E17212">
        <v>0.03</v>
      </c>
    </row>
    <row r="17213" spans="1:5">
      <c r="A17213">
        <v>19900627</v>
      </c>
      <c r="B17213">
        <v>0.65</v>
      </c>
      <c r="C17213">
        <v>-0.57999999999999996</v>
      </c>
      <c r="D17213">
        <v>-0.14000000000000001</v>
      </c>
      <c r="E17213">
        <v>0.03</v>
      </c>
    </row>
    <row r="17214" spans="1:5">
      <c r="A17214">
        <v>19900628</v>
      </c>
      <c r="B17214">
        <v>0.66</v>
      </c>
      <c r="C17214">
        <v>0.02</v>
      </c>
      <c r="D17214">
        <v>-0.73</v>
      </c>
      <c r="E17214">
        <v>0.03</v>
      </c>
    </row>
    <row r="17215" spans="1:5">
      <c r="A17215">
        <v>19900629</v>
      </c>
      <c r="B17215">
        <v>0.17</v>
      </c>
      <c r="C17215">
        <v>0.26</v>
      </c>
      <c r="D17215">
        <v>0</v>
      </c>
      <c r="E17215">
        <v>0.03</v>
      </c>
    </row>
    <row r="17216" spans="1:5">
      <c r="A17216">
        <v>19900702</v>
      </c>
      <c r="B17216">
        <v>0.3</v>
      </c>
      <c r="C17216">
        <v>-0.42</v>
      </c>
      <c r="D17216">
        <v>-0.12</v>
      </c>
      <c r="E17216">
        <v>3.2000000000000001E-2</v>
      </c>
    </row>
    <row r="17217" spans="1:5">
      <c r="A17217">
        <v>19900703</v>
      </c>
      <c r="B17217">
        <v>0.13</v>
      </c>
      <c r="C17217">
        <v>-0.16</v>
      </c>
      <c r="D17217">
        <v>-0.35</v>
      </c>
      <c r="E17217">
        <v>3.2000000000000001E-2</v>
      </c>
    </row>
    <row r="17218" spans="1:5">
      <c r="A17218">
        <v>19900705</v>
      </c>
      <c r="B17218">
        <v>-1.04</v>
      </c>
      <c r="C17218">
        <v>0.48</v>
      </c>
      <c r="D17218">
        <v>0.02</v>
      </c>
      <c r="E17218">
        <v>3.2000000000000001E-2</v>
      </c>
    </row>
    <row r="17219" spans="1:5">
      <c r="A17219">
        <v>19900706</v>
      </c>
      <c r="B17219">
        <v>0.61</v>
      </c>
      <c r="C17219">
        <v>-0.41</v>
      </c>
      <c r="D17219">
        <v>-0.25</v>
      </c>
      <c r="E17219">
        <v>3.2000000000000001E-2</v>
      </c>
    </row>
    <row r="17220" spans="1:5">
      <c r="A17220">
        <v>19900709</v>
      </c>
      <c r="B17220">
        <v>0.22</v>
      </c>
      <c r="C17220">
        <v>-0.33</v>
      </c>
      <c r="D17220">
        <v>-0.15</v>
      </c>
      <c r="E17220">
        <v>3.2000000000000001E-2</v>
      </c>
    </row>
    <row r="17221" spans="1:5">
      <c r="A17221">
        <v>19900710</v>
      </c>
      <c r="B17221">
        <v>-0.67</v>
      </c>
      <c r="C17221">
        <v>0.47</v>
      </c>
      <c r="D17221">
        <v>-0.25</v>
      </c>
      <c r="E17221">
        <v>3.2000000000000001E-2</v>
      </c>
    </row>
    <row r="17222" spans="1:5">
      <c r="A17222">
        <v>19900711</v>
      </c>
      <c r="B17222">
        <v>1.04</v>
      </c>
      <c r="C17222">
        <v>-0.4</v>
      </c>
      <c r="D17222">
        <v>-0.54</v>
      </c>
      <c r="E17222">
        <v>3.2000000000000001E-2</v>
      </c>
    </row>
    <row r="17223" spans="1:5">
      <c r="A17223">
        <v>19900712</v>
      </c>
      <c r="B17223">
        <v>1.02</v>
      </c>
      <c r="C17223">
        <v>-0.41</v>
      </c>
      <c r="D17223">
        <v>-0.54</v>
      </c>
      <c r="E17223">
        <v>3.2000000000000001E-2</v>
      </c>
    </row>
    <row r="17224" spans="1:5">
      <c r="A17224">
        <v>19900713</v>
      </c>
      <c r="B17224">
        <v>0.42</v>
      </c>
      <c r="C17224">
        <v>-0.13</v>
      </c>
      <c r="D17224">
        <v>-0.11</v>
      </c>
      <c r="E17224">
        <v>3.2000000000000001E-2</v>
      </c>
    </row>
    <row r="17225" spans="1:5">
      <c r="A17225">
        <v>19900716</v>
      </c>
      <c r="B17225">
        <v>0.37</v>
      </c>
      <c r="C17225">
        <v>-0.28999999999999998</v>
      </c>
      <c r="D17225">
        <v>-0.45</v>
      </c>
      <c r="E17225">
        <v>3.2000000000000001E-2</v>
      </c>
    </row>
    <row r="17226" spans="1:5">
      <c r="A17226">
        <v>19900717</v>
      </c>
      <c r="B17226">
        <v>-0.45</v>
      </c>
      <c r="C17226">
        <v>-0.28999999999999998</v>
      </c>
      <c r="D17226">
        <v>0.49</v>
      </c>
      <c r="E17226">
        <v>3.2000000000000001E-2</v>
      </c>
    </row>
    <row r="17227" spans="1:5">
      <c r="A17227">
        <v>19900718</v>
      </c>
      <c r="B17227">
        <v>-0.92</v>
      </c>
      <c r="C17227">
        <v>0.26</v>
      </c>
      <c r="D17227">
        <v>0.43</v>
      </c>
      <c r="E17227">
        <v>3.2000000000000001E-2</v>
      </c>
    </row>
    <row r="17228" spans="1:5">
      <c r="A17228">
        <v>19900719</v>
      </c>
      <c r="B17228">
        <v>0.12</v>
      </c>
      <c r="C17228">
        <v>-0.65</v>
      </c>
      <c r="D17228">
        <v>0.06</v>
      </c>
      <c r="E17228">
        <v>3.2000000000000001E-2</v>
      </c>
    </row>
    <row r="17229" spans="1:5">
      <c r="A17229">
        <v>19900720</v>
      </c>
      <c r="B17229">
        <v>-0.87</v>
      </c>
      <c r="C17229">
        <v>0.62</v>
      </c>
      <c r="D17229">
        <v>-0.03</v>
      </c>
      <c r="E17229">
        <v>3.2000000000000001E-2</v>
      </c>
    </row>
    <row r="17230" spans="1:5">
      <c r="A17230">
        <v>19900723</v>
      </c>
      <c r="B17230">
        <v>-1.89</v>
      </c>
      <c r="C17230">
        <v>-0.48</v>
      </c>
      <c r="D17230">
        <v>0.77</v>
      </c>
      <c r="E17230">
        <v>3.2000000000000001E-2</v>
      </c>
    </row>
    <row r="17231" spans="1:5">
      <c r="A17231">
        <v>19900724</v>
      </c>
      <c r="B17231">
        <v>0</v>
      </c>
      <c r="C17231">
        <v>0.05</v>
      </c>
      <c r="D17231">
        <v>0.13</v>
      </c>
      <c r="E17231">
        <v>3.2000000000000001E-2</v>
      </c>
    </row>
    <row r="17232" spans="1:5">
      <c r="A17232">
        <v>19900725</v>
      </c>
      <c r="B17232">
        <v>0.35</v>
      </c>
      <c r="C17232">
        <v>0.04</v>
      </c>
      <c r="D17232">
        <v>-0.15</v>
      </c>
      <c r="E17232">
        <v>3.2000000000000001E-2</v>
      </c>
    </row>
    <row r="17233" spans="1:5">
      <c r="A17233">
        <v>19900726</v>
      </c>
      <c r="B17233">
        <v>-0.25</v>
      </c>
      <c r="C17233">
        <v>0.36</v>
      </c>
      <c r="D17233">
        <v>-0.03</v>
      </c>
      <c r="E17233">
        <v>3.2000000000000001E-2</v>
      </c>
    </row>
    <row r="17234" spans="1:5">
      <c r="A17234">
        <v>19900727</v>
      </c>
      <c r="B17234">
        <v>-0.68</v>
      </c>
      <c r="C17234">
        <v>-0.03</v>
      </c>
      <c r="D17234">
        <v>0.49</v>
      </c>
      <c r="E17234">
        <v>3.2000000000000001E-2</v>
      </c>
    </row>
    <row r="17235" spans="1:5">
      <c r="A17235">
        <v>19900730</v>
      </c>
      <c r="B17235">
        <v>0.26</v>
      </c>
      <c r="C17235">
        <v>-1.21</v>
      </c>
      <c r="D17235">
        <v>0.31</v>
      </c>
      <c r="E17235">
        <v>3.2000000000000001E-2</v>
      </c>
    </row>
    <row r="17236" spans="1:5">
      <c r="A17236">
        <v>19900731</v>
      </c>
      <c r="B17236">
        <v>7.0000000000000007E-2</v>
      </c>
      <c r="C17236">
        <v>-0.38</v>
      </c>
      <c r="D17236">
        <v>0.23</v>
      </c>
      <c r="E17236">
        <v>3.2000000000000001E-2</v>
      </c>
    </row>
    <row r="17237" spans="1:5">
      <c r="A17237">
        <v>19900801</v>
      </c>
      <c r="B17237">
        <v>-0.2</v>
      </c>
      <c r="C17237">
        <v>-0.31</v>
      </c>
      <c r="D17237">
        <v>-0.09</v>
      </c>
      <c r="E17237">
        <v>2.8000000000000001E-2</v>
      </c>
    </row>
    <row r="17238" spans="1:5">
      <c r="A17238">
        <v>19900802</v>
      </c>
      <c r="B17238">
        <v>-1.22</v>
      </c>
      <c r="C17238">
        <v>-0.06</v>
      </c>
      <c r="D17238">
        <v>0.46</v>
      </c>
      <c r="E17238">
        <v>2.8000000000000001E-2</v>
      </c>
    </row>
    <row r="17239" spans="1:5">
      <c r="A17239">
        <v>19900803</v>
      </c>
      <c r="B17239">
        <v>-1.84</v>
      </c>
      <c r="C17239">
        <v>-0.71</v>
      </c>
      <c r="D17239">
        <v>0.63</v>
      </c>
      <c r="E17239">
        <v>2.8000000000000001E-2</v>
      </c>
    </row>
    <row r="17240" spans="1:5">
      <c r="A17240">
        <v>19900806</v>
      </c>
      <c r="B17240">
        <v>-3.32</v>
      </c>
      <c r="C17240">
        <v>-0.14000000000000001</v>
      </c>
      <c r="D17240">
        <v>1.36</v>
      </c>
      <c r="E17240">
        <v>2.8000000000000001E-2</v>
      </c>
    </row>
    <row r="17241" spans="1:5">
      <c r="A17241">
        <v>19900807</v>
      </c>
      <c r="B17241">
        <v>0.17</v>
      </c>
      <c r="C17241">
        <v>-0.03</v>
      </c>
      <c r="D17241">
        <v>-0.81</v>
      </c>
      <c r="E17241">
        <v>2.8000000000000001E-2</v>
      </c>
    </row>
    <row r="17242" spans="1:5">
      <c r="A17242">
        <v>19900808</v>
      </c>
      <c r="B17242">
        <v>1.1100000000000001</v>
      </c>
      <c r="C17242">
        <v>0</v>
      </c>
      <c r="D17242">
        <v>-0.73</v>
      </c>
      <c r="E17242">
        <v>2.8000000000000001E-2</v>
      </c>
    </row>
    <row r="17243" spans="1:5">
      <c r="A17243">
        <v>19900809</v>
      </c>
      <c r="B17243">
        <v>0.63</v>
      </c>
      <c r="C17243">
        <v>0.3</v>
      </c>
      <c r="D17243">
        <v>-0.96</v>
      </c>
      <c r="E17243">
        <v>2.8000000000000001E-2</v>
      </c>
    </row>
    <row r="17244" spans="1:5">
      <c r="A17244">
        <v>19900810</v>
      </c>
      <c r="B17244">
        <v>-1.19</v>
      </c>
      <c r="C17244">
        <v>0.21</v>
      </c>
      <c r="D17244">
        <v>0.56999999999999995</v>
      </c>
      <c r="E17244">
        <v>2.8000000000000001E-2</v>
      </c>
    </row>
    <row r="17245" spans="1:5">
      <c r="A17245">
        <v>19900813</v>
      </c>
      <c r="B17245">
        <v>0.71</v>
      </c>
      <c r="C17245">
        <v>-1.03</v>
      </c>
      <c r="D17245">
        <v>-0.31</v>
      </c>
      <c r="E17245">
        <v>2.8000000000000001E-2</v>
      </c>
    </row>
    <row r="17246" spans="1:5">
      <c r="A17246">
        <v>19900814</v>
      </c>
      <c r="B17246">
        <v>0.21</v>
      </c>
      <c r="C17246">
        <v>0.18</v>
      </c>
      <c r="D17246">
        <v>-0.2</v>
      </c>
      <c r="E17246">
        <v>2.8000000000000001E-2</v>
      </c>
    </row>
    <row r="17247" spans="1:5">
      <c r="A17247">
        <v>19900815</v>
      </c>
      <c r="B17247">
        <v>0.25</v>
      </c>
      <c r="C17247">
        <v>-0.2</v>
      </c>
      <c r="D17247">
        <v>-0.39</v>
      </c>
      <c r="E17247">
        <v>2.8000000000000001E-2</v>
      </c>
    </row>
    <row r="17248" spans="1:5">
      <c r="A17248">
        <v>19900816</v>
      </c>
      <c r="B17248">
        <v>-2.1800000000000002</v>
      </c>
      <c r="C17248">
        <v>0.46</v>
      </c>
      <c r="D17248">
        <v>0.69</v>
      </c>
      <c r="E17248">
        <v>2.8000000000000001E-2</v>
      </c>
    </row>
    <row r="17249" spans="1:5">
      <c r="A17249">
        <v>19900817</v>
      </c>
      <c r="B17249">
        <v>-1.55</v>
      </c>
      <c r="C17249">
        <v>-0.33</v>
      </c>
      <c r="D17249">
        <v>0.79</v>
      </c>
      <c r="E17249">
        <v>2.8000000000000001E-2</v>
      </c>
    </row>
    <row r="17250" spans="1:5">
      <c r="A17250">
        <v>19900820</v>
      </c>
      <c r="B17250">
        <v>-0.11</v>
      </c>
      <c r="C17250">
        <v>-0.94</v>
      </c>
      <c r="D17250">
        <v>0.52</v>
      </c>
      <c r="E17250">
        <v>2.8000000000000001E-2</v>
      </c>
    </row>
    <row r="17251" spans="1:5">
      <c r="A17251">
        <v>19900821</v>
      </c>
      <c r="B17251">
        <v>-2</v>
      </c>
      <c r="C17251">
        <v>-0.39</v>
      </c>
      <c r="D17251">
        <v>0.76</v>
      </c>
      <c r="E17251">
        <v>2.8000000000000001E-2</v>
      </c>
    </row>
    <row r="17252" spans="1:5">
      <c r="A17252">
        <v>19900822</v>
      </c>
      <c r="B17252">
        <v>-1.58</v>
      </c>
      <c r="C17252">
        <v>0.27</v>
      </c>
      <c r="D17252">
        <v>0.91</v>
      </c>
      <c r="E17252">
        <v>2.8000000000000001E-2</v>
      </c>
    </row>
    <row r="17253" spans="1:5">
      <c r="A17253">
        <v>19900823</v>
      </c>
      <c r="B17253">
        <v>-3.24</v>
      </c>
      <c r="C17253">
        <v>-1.0900000000000001</v>
      </c>
      <c r="D17253">
        <v>1.58</v>
      </c>
      <c r="E17253">
        <v>2.8000000000000001E-2</v>
      </c>
    </row>
    <row r="17254" spans="1:5">
      <c r="A17254">
        <v>19900824</v>
      </c>
      <c r="B17254">
        <v>1.46</v>
      </c>
      <c r="C17254">
        <v>-0.35</v>
      </c>
      <c r="D17254">
        <v>-1.69</v>
      </c>
      <c r="E17254">
        <v>2.8000000000000001E-2</v>
      </c>
    </row>
    <row r="17255" spans="1:5">
      <c r="A17255">
        <v>19900827</v>
      </c>
      <c r="B17255">
        <v>3.2</v>
      </c>
      <c r="C17255">
        <v>0.11</v>
      </c>
      <c r="D17255">
        <v>-1.85</v>
      </c>
      <c r="E17255">
        <v>2.8000000000000001E-2</v>
      </c>
    </row>
    <row r="17256" spans="1:5">
      <c r="A17256">
        <v>19900828</v>
      </c>
      <c r="B17256">
        <v>7.0000000000000007E-2</v>
      </c>
      <c r="C17256">
        <v>0.48</v>
      </c>
      <c r="D17256">
        <v>-0.08</v>
      </c>
      <c r="E17256">
        <v>2.8000000000000001E-2</v>
      </c>
    </row>
    <row r="17257" spans="1:5">
      <c r="A17257">
        <v>19900829</v>
      </c>
      <c r="B17257">
        <v>0.74</v>
      </c>
      <c r="C17257">
        <v>-0.51</v>
      </c>
      <c r="D17257">
        <v>0.23</v>
      </c>
      <c r="E17257">
        <v>2.8000000000000001E-2</v>
      </c>
    </row>
    <row r="17258" spans="1:5">
      <c r="A17258">
        <v>19900830</v>
      </c>
      <c r="B17258">
        <v>-1.39</v>
      </c>
      <c r="C17258">
        <v>0.95</v>
      </c>
      <c r="D17258">
        <v>0.32</v>
      </c>
      <c r="E17258">
        <v>2.8000000000000001E-2</v>
      </c>
    </row>
    <row r="17259" spans="1:5">
      <c r="A17259">
        <v>19900831</v>
      </c>
      <c r="B17259">
        <v>0.95</v>
      </c>
      <c r="C17259">
        <v>-0.78</v>
      </c>
      <c r="D17259">
        <v>-0.21</v>
      </c>
      <c r="E17259">
        <v>2.8000000000000001E-2</v>
      </c>
    </row>
    <row r="17260" spans="1:5">
      <c r="A17260">
        <v>19900904</v>
      </c>
      <c r="B17260">
        <v>0.09</v>
      </c>
      <c r="C17260">
        <v>-0.28999999999999998</v>
      </c>
      <c r="D17260">
        <v>-0.27</v>
      </c>
      <c r="E17260">
        <v>3.1E-2</v>
      </c>
    </row>
    <row r="17261" spans="1:5">
      <c r="A17261">
        <v>19900905</v>
      </c>
      <c r="B17261">
        <v>0.35</v>
      </c>
      <c r="C17261">
        <v>0.17</v>
      </c>
      <c r="D17261">
        <v>-0.17</v>
      </c>
      <c r="E17261">
        <v>3.1E-2</v>
      </c>
    </row>
    <row r="17262" spans="1:5">
      <c r="A17262">
        <v>19900906</v>
      </c>
      <c r="B17262">
        <v>-1.06</v>
      </c>
      <c r="C17262">
        <v>0.45</v>
      </c>
      <c r="D17262">
        <v>0.61</v>
      </c>
      <c r="E17262">
        <v>3.1E-2</v>
      </c>
    </row>
    <row r="17263" spans="1:5">
      <c r="A17263">
        <v>19900907</v>
      </c>
      <c r="B17263">
        <v>0.79</v>
      </c>
      <c r="C17263">
        <v>-0.51</v>
      </c>
      <c r="D17263">
        <v>-0.16</v>
      </c>
      <c r="E17263">
        <v>3.1E-2</v>
      </c>
    </row>
    <row r="17264" spans="1:5">
      <c r="A17264">
        <v>19900910</v>
      </c>
      <c r="B17264">
        <v>-0.38</v>
      </c>
      <c r="C17264">
        <v>0.53</v>
      </c>
      <c r="D17264">
        <v>0.02</v>
      </c>
      <c r="E17264">
        <v>3.1E-2</v>
      </c>
    </row>
    <row r="17265" spans="1:5">
      <c r="A17265">
        <v>19900911</v>
      </c>
      <c r="B17265">
        <v>-0.19</v>
      </c>
      <c r="C17265">
        <v>-0.15</v>
      </c>
      <c r="D17265">
        <v>0.05</v>
      </c>
      <c r="E17265">
        <v>3.1E-2</v>
      </c>
    </row>
    <row r="17266" spans="1:5">
      <c r="A17266">
        <v>19900912</v>
      </c>
      <c r="B17266">
        <v>0.28999999999999998</v>
      </c>
      <c r="C17266">
        <v>-0.4</v>
      </c>
      <c r="D17266">
        <v>-0.09</v>
      </c>
      <c r="E17266">
        <v>3.1E-2</v>
      </c>
    </row>
    <row r="17267" spans="1:5">
      <c r="A17267">
        <v>19900913</v>
      </c>
      <c r="B17267">
        <v>-1.1100000000000001</v>
      </c>
      <c r="C17267">
        <v>0.33</v>
      </c>
      <c r="D17267">
        <v>0.22</v>
      </c>
      <c r="E17267">
        <v>3.1E-2</v>
      </c>
    </row>
    <row r="17268" spans="1:5">
      <c r="A17268">
        <v>19900914</v>
      </c>
      <c r="B17268">
        <v>-0.61</v>
      </c>
      <c r="C17268">
        <v>-0.1</v>
      </c>
      <c r="D17268">
        <v>-0.18</v>
      </c>
      <c r="E17268">
        <v>3.1E-2</v>
      </c>
    </row>
    <row r="17269" spans="1:5">
      <c r="A17269">
        <v>19900917</v>
      </c>
      <c r="B17269">
        <v>0.18</v>
      </c>
      <c r="C17269">
        <v>-0.56000000000000005</v>
      </c>
      <c r="D17269">
        <v>-0.15</v>
      </c>
      <c r="E17269">
        <v>3.1E-2</v>
      </c>
    </row>
    <row r="17270" spans="1:5">
      <c r="A17270">
        <v>19900918</v>
      </c>
      <c r="B17270">
        <v>7.0000000000000007E-2</v>
      </c>
      <c r="C17270">
        <v>-0.65</v>
      </c>
      <c r="D17270">
        <v>-0.13</v>
      </c>
      <c r="E17270">
        <v>3.1E-2</v>
      </c>
    </row>
    <row r="17271" spans="1:5">
      <c r="A17271">
        <v>19900919</v>
      </c>
      <c r="B17271">
        <v>-0.56999999999999995</v>
      </c>
      <c r="C17271">
        <v>0.48</v>
      </c>
      <c r="D17271">
        <v>0.46</v>
      </c>
      <c r="E17271">
        <v>3.1E-2</v>
      </c>
    </row>
    <row r="17272" spans="1:5">
      <c r="A17272">
        <v>19900920</v>
      </c>
      <c r="B17272">
        <v>-1.61</v>
      </c>
      <c r="C17272">
        <v>0.18</v>
      </c>
      <c r="D17272">
        <v>0.68</v>
      </c>
      <c r="E17272">
        <v>3.1E-2</v>
      </c>
    </row>
    <row r="17273" spans="1:5">
      <c r="A17273">
        <v>19900921</v>
      </c>
      <c r="B17273">
        <v>-0.2</v>
      </c>
      <c r="C17273">
        <v>-0.56999999999999995</v>
      </c>
      <c r="D17273">
        <v>0.14000000000000001</v>
      </c>
      <c r="E17273">
        <v>3.1E-2</v>
      </c>
    </row>
    <row r="17274" spans="1:5">
      <c r="A17274">
        <v>19900924</v>
      </c>
      <c r="B17274">
        <v>-2.19</v>
      </c>
      <c r="C17274">
        <v>-0.3</v>
      </c>
      <c r="D17274">
        <v>0.61</v>
      </c>
      <c r="E17274">
        <v>3.1E-2</v>
      </c>
    </row>
    <row r="17275" spans="1:5">
      <c r="A17275">
        <v>19900925</v>
      </c>
      <c r="B17275">
        <v>1.03</v>
      </c>
      <c r="C17275">
        <v>-0.82</v>
      </c>
      <c r="D17275">
        <v>-0.78</v>
      </c>
      <c r="E17275">
        <v>3.1E-2</v>
      </c>
    </row>
    <row r="17276" spans="1:5">
      <c r="A17276">
        <v>19900926</v>
      </c>
      <c r="B17276">
        <v>-1.07</v>
      </c>
      <c r="C17276">
        <v>-0.33</v>
      </c>
      <c r="D17276">
        <v>0.23</v>
      </c>
      <c r="E17276">
        <v>3.1E-2</v>
      </c>
    </row>
    <row r="17277" spans="1:5">
      <c r="A17277">
        <v>19900927</v>
      </c>
      <c r="B17277">
        <v>-1.51</v>
      </c>
      <c r="C17277">
        <v>-0.45</v>
      </c>
      <c r="D17277">
        <v>0.76</v>
      </c>
      <c r="E17277">
        <v>3.1E-2</v>
      </c>
    </row>
    <row r="17278" spans="1:5">
      <c r="A17278">
        <v>19900928</v>
      </c>
      <c r="B17278">
        <v>1.5</v>
      </c>
      <c r="C17278">
        <v>-1</v>
      </c>
      <c r="D17278">
        <v>-1.1599999999999999</v>
      </c>
      <c r="E17278">
        <v>3.1E-2</v>
      </c>
    </row>
    <row r="17279" spans="1:5">
      <c r="A17279">
        <v>19901001</v>
      </c>
      <c r="B17279">
        <v>2.74</v>
      </c>
      <c r="C17279">
        <v>-1.5</v>
      </c>
      <c r="D17279">
        <v>-1.23</v>
      </c>
      <c r="E17279">
        <v>0.03</v>
      </c>
    </row>
    <row r="17280" spans="1:5">
      <c r="A17280">
        <v>19901002</v>
      </c>
      <c r="B17280">
        <v>0.2</v>
      </c>
      <c r="C17280">
        <v>0.47</v>
      </c>
      <c r="D17280">
        <v>0.17</v>
      </c>
      <c r="E17280">
        <v>0.03</v>
      </c>
    </row>
    <row r="17281" spans="1:5">
      <c r="A17281">
        <v>19901003</v>
      </c>
      <c r="B17281">
        <v>-1.1599999999999999</v>
      </c>
      <c r="C17281">
        <v>0.38</v>
      </c>
      <c r="D17281">
        <v>0.31</v>
      </c>
      <c r="E17281">
        <v>0.03</v>
      </c>
    </row>
    <row r="17282" spans="1:5">
      <c r="A17282">
        <v>19901004</v>
      </c>
      <c r="B17282">
        <v>0.19</v>
      </c>
      <c r="C17282">
        <v>-0.73</v>
      </c>
      <c r="D17282">
        <v>0.36</v>
      </c>
      <c r="E17282">
        <v>0.03</v>
      </c>
    </row>
    <row r="17283" spans="1:5">
      <c r="A17283">
        <v>19901005</v>
      </c>
      <c r="B17283">
        <v>-0.46</v>
      </c>
      <c r="C17283">
        <v>-0.28999999999999998</v>
      </c>
      <c r="D17283">
        <v>0.33</v>
      </c>
      <c r="E17283">
        <v>0.03</v>
      </c>
    </row>
    <row r="17284" spans="1:5">
      <c r="A17284">
        <v>19901008</v>
      </c>
      <c r="B17284">
        <v>0.53</v>
      </c>
      <c r="C17284">
        <v>-0.54</v>
      </c>
      <c r="D17284">
        <v>0.03</v>
      </c>
      <c r="E17284">
        <v>0.03</v>
      </c>
    </row>
    <row r="17285" spans="1:5">
      <c r="A17285">
        <v>19901009</v>
      </c>
      <c r="B17285">
        <v>-2.54</v>
      </c>
      <c r="C17285">
        <v>0.59</v>
      </c>
      <c r="D17285">
        <v>0.78</v>
      </c>
      <c r="E17285">
        <v>0.03</v>
      </c>
    </row>
    <row r="17286" spans="1:5">
      <c r="A17286">
        <v>19901010</v>
      </c>
      <c r="B17286">
        <v>-1.6</v>
      </c>
      <c r="C17286">
        <v>0.13</v>
      </c>
      <c r="D17286">
        <v>0.5</v>
      </c>
      <c r="E17286">
        <v>0.03</v>
      </c>
    </row>
    <row r="17287" spans="1:5">
      <c r="A17287">
        <v>19901011</v>
      </c>
      <c r="B17287">
        <v>-1.76</v>
      </c>
      <c r="C17287">
        <v>-0.48</v>
      </c>
      <c r="D17287">
        <v>0.86</v>
      </c>
      <c r="E17287">
        <v>0.03</v>
      </c>
    </row>
    <row r="17288" spans="1:5">
      <c r="A17288">
        <v>19901012</v>
      </c>
      <c r="B17288">
        <v>1.28</v>
      </c>
      <c r="C17288">
        <v>-1.04</v>
      </c>
      <c r="D17288">
        <v>-0.46</v>
      </c>
      <c r="E17288">
        <v>0.03</v>
      </c>
    </row>
    <row r="17289" spans="1:5">
      <c r="A17289">
        <v>19901015</v>
      </c>
      <c r="B17289">
        <v>0.91</v>
      </c>
      <c r="C17289">
        <v>-0.9</v>
      </c>
      <c r="D17289">
        <v>-0.17</v>
      </c>
      <c r="E17289">
        <v>0.03</v>
      </c>
    </row>
    <row r="17290" spans="1:5">
      <c r="A17290">
        <v>19901016</v>
      </c>
      <c r="B17290">
        <v>-1.4</v>
      </c>
      <c r="C17290">
        <v>0.49</v>
      </c>
      <c r="D17290">
        <v>0.48</v>
      </c>
      <c r="E17290">
        <v>0.03</v>
      </c>
    </row>
    <row r="17291" spans="1:5">
      <c r="A17291">
        <v>19901017</v>
      </c>
      <c r="B17291">
        <v>-0.02</v>
      </c>
      <c r="C17291">
        <v>-0.15</v>
      </c>
      <c r="D17291">
        <v>-0.43</v>
      </c>
      <c r="E17291">
        <v>0.03</v>
      </c>
    </row>
    <row r="17292" spans="1:5">
      <c r="A17292">
        <v>19901018</v>
      </c>
      <c r="B17292">
        <v>2.2000000000000002</v>
      </c>
      <c r="C17292">
        <v>-0.71</v>
      </c>
      <c r="D17292">
        <v>-1.4</v>
      </c>
      <c r="E17292">
        <v>0.03</v>
      </c>
    </row>
    <row r="17293" spans="1:5">
      <c r="A17293">
        <v>19901019</v>
      </c>
      <c r="B17293">
        <v>1.77</v>
      </c>
      <c r="C17293">
        <v>-1.1499999999999999</v>
      </c>
      <c r="D17293">
        <v>-0.48</v>
      </c>
      <c r="E17293">
        <v>0.03</v>
      </c>
    </row>
    <row r="17294" spans="1:5">
      <c r="A17294">
        <v>19901022</v>
      </c>
      <c r="B17294">
        <v>0.78</v>
      </c>
      <c r="C17294">
        <v>-0.99</v>
      </c>
      <c r="D17294">
        <v>-0.28999999999999998</v>
      </c>
      <c r="E17294">
        <v>0.03</v>
      </c>
    </row>
    <row r="17295" spans="1:5">
      <c r="A17295">
        <v>19901023</v>
      </c>
      <c r="B17295">
        <v>-0.52</v>
      </c>
      <c r="C17295">
        <v>0.91</v>
      </c>
      <c r="D17295">
        <v>-0.16</v>
      </c>
      <c r="E17295">
        <v>0.03</v>
      </c>
    </row>
    <row r="17296" spans="1:5">
      <c r="A17296">
        <v>19901024</v>
      </c>
      <c r="B17296">
        <v>-0.03</v>
      </c>
      <c r="C17296">
        <v>-0.06</v>
      </c>
      <c r="D17296">
        <v>0.04</v>
      </c>
      <c r="E17296">
        <v>0.03</v>
      </c>
    </row>
    <row r="17297" spans="1:5">
      <c r="A17297">
        <v>19901025</v>
      </c>
      <c r="B17297">
        <v>-0.66</v>
      </c>
      <c r="C17297">
        <v>0.54</v>
      </c>
      <c r="D17297">
        <v>0.14000000000000001</v>
      </c>
      <c r="E17297">
        <v>0.03</v>
      </c>
    </row>
    <row r="17298" spans="1:5">
      <c r="A17298">
        <v>19901026</v>
      </c>
      <c r="B17298">
        <v>-1.68</v>
      </c>
      <c r="C17298">
        <v>0.53</v>
      </c>
      <c r="D17298">
        <v>0.03</v>
      </c>
      <c r="E17298">
        <v>0.03</v>
      </c>
    </row>
    <row r="17299" spans="1:5">
      <c r="A17299">
        <v>19901029</v>
      </c>
      <c r="B17299">
        <v>-0.96</v>
      </c>
      <c r="C17299">
        <v>-0.04</v>
      </c>
      <c r="D17299">
        <v>0.38</v>
      </c>
      <c r="E17299">
        <v>0.03</v>
      </c>
    </row>
    <row r="17300" spans="1:5">
      <c r="A17300">
        <v>19901030</v>
      </c>
      <c r="B17300">
        <v>0.46</v>
      </c>
      <c r="C17300">
        <v>-1.18</v>
      </c>
      <c r="D17300">
        <v>-0.12</v>
      </c>
      <c r="E17300">
        <v>0.03</v>
      </c>
    </row>
    <row r="17301" spans="1:5">
      <c r="A17301">
        <v>19901031</v>
      </c>
      <c r="B17301">
        <v>0.02</v>
      </c>
      <c r="C17301">
        <v>-0.09</v>
      </c>
      <c r="D17301">
        <v>0.41</v>
      </c>
      <c r="E17301">
        <v>0.03</v>
      </c>
    </row>
    <row r="17302" spans="1:5">
      <c r="A17302">
        <v>19901101</v>
      </c>
      <c r="B17302">
        <v>0.79</v>
      </c>
      <c r="C17302">
        <v>-0.75</v>
      </c>
      <c r="D17302">
        <v>0.17</v>
      </c>
      <c r="E17302">
        <v>2.7E-2</v>
      </c>
    </row>
    <row r="17303" spans="1:5">
      <c r="A17303">
        <v>19901102</v>
      </c>
      <c r="B17303">
        <v>1.55</v>
      </c>
      <c r="C17303">
        <v>-0.56999999999999995</v>
      </c>
      <c r="D17303">
        <v>-0.32</v>
      </c>
      <c r="E17303">
        <v>2.7E-2</v>
      </c>
    </row>
    <row r="17304" spans="1:5">
      <c r="A17304">
        <v>19901105</v>
      </c>
      <c r="B17304">
        <v>0.96</v>
      </c>
      <c r="C17304">
        <v>-0.13</v>
      </c>
      <c r="D17304">
        <v>-0.5</v>
      </c>
      <c r="E17304">
        <v>2.7E-2</v>
      </c>
    </row>
    <row r="17305" spans="1:5">
      <c r="A17305">
        <v>19901106</v>
      </c>
      <c r="B17305">
        <v>-0.71</v>
      </c>
      <c r="C17305">
        <v>0.74</v>
      </c>
      <c r="D17305">
        <v>0.23</v>
      </c>
      <c r="E17305">
        <v>2.7E-2</v>
      </c>
    </row>
    <row r="17306" spans="1:5">
      <c r="A17306">
        <v>19901107</v>
      </c>
      <c r="B17306">
        <v>-1.59</v>
      </c>
      <c r="C17306">
        <v>0.87</v>
      </c>
      <c r="D17306">
        <v>0.37</v>
      </c>
      <c r="E17306">
        <v>2.7E-2</v>
      </c>
    </row>
    <row r="17307" spans="1:5">
      <c r="A17307">
        <v>19901108</v>
      </c>
      <c r="B17307">
        <v>0.44</v>
      </c>
      <c r="C17307">
        <v>-0.66</v>
      </c>
      <c r="D17307">
        <v>-0.17</v>
      </c>
      <c r="E17307">
        <v>2.7E-2</v>
      </c>
    </row>
    <row r="17308" spans="1:5">
      <c r="A17308">
        <v>19901109</v>
      </c>
      <c r="B17308">
        <v>1.81</v>
      </c>
      <c r="C17308">
        <v>-0.95</v>
      </c>
      <c r="D17308">
        <v>-0.23</v>
      </c>
      <c r="E17308">
        <v>2.7E-2</v>
      </c>
    </row>
    <row r="17309" spans="1:5">
      <c r="A17309">
        <v>19901112</v>
      </c>
      <c r="B17309">
        <v>1.92</v>
      </c>
      <c r="C17309">
        <v>-0.38</v>
      </c>
      <c r="D17309">
        <v>-0.69</v>
      </c>
      <c r="E17309">
        <v>2.7E-2</v>
      </c>
    </row>
    <row r="17310" spans="1:5">
      <c r="A17310">
        <v>19901113</v>
      </c>
      <c r="B17310">
        <v>-0.34</v>
      </c>
      <c r="C17310">
        <v>0.69</v>
      </c>
      <c r="D17310">
        <v>-0.05</v>
      </c>
      <c r="E17310">
        <v>2.7E-2</v>
      </c>
    </row>
    <row r="17311" spans="1:5">
      <c r="A17311">
        <v>19901114</v>
      </c>
      <c r="B17311">
        <v>0.82</v>
      </c>
      <c r="C17311">
        <v>0.11</v>
      </c>
      <c r="D17311">
        <v>-0.18</v>
      </c>
      <c r="E17311">
        <v>2.7E-2</v>
      </c>
    </row>
    <row r="17312" spans="1:5">
      <c r="A17312">
        <v>19901115</v>
      </c>
      <c r="B17312">
        <v>-0.91</v>
      </c>
      <c r="C17312">
        <v>0.67</v>
      </c>
      <c r="D17312">
        <v>0</v>
      </c>
      <c r="E17312">
        <v>2.7E-2</v>
      </c>
    </row>
    <row r="17313" spans="1:5">
      <c r="A17313">
        <v>19901116</v>
      </c>
      <c r="B17313">
        <v>-0.05</v>
      </c>
      <c r="C17313">
        <v>-0.08</v>
      </c>
      <c r="D17313">
        <v>0.36</v>
      </c>
      <c r="E17313">
        <v>2.7E-2</v>
      </c>
    </row>
    <row r="17314" spans="1:5">
      <c r="A17314">
        <v>19901119</v>
      </c>
      <c r="B17314">
        <v>0.57999999999999996</v>
      </c>
      <c r="C17314">
        <v>-0.28999999999999998</v>
      </c>
      <c r="D17314">
        <v>-0.37</v>
      </c>
      <c r="E17314">
        <v>2.7E-2</v>
      </c>
    </row>
    <row r="17315" spans="1:5">
      <c r="A17315">
        <v>19901120</v>
      </c>
      <c r="B17315">
        <v>-1.0900000000000001</v>
      </c>
      <c r="C17315">
        <v>0.52</v>
      </c>
      <c r="D17315">
        <v>0.01</v>
      </c>
      <c r="E17315">
        <v>2.7E-2</v>
      </c>
    </row>
    <row r="17316" spans="1:5">
      <c r="A17316">
        <v>19901121</v>
      </c>
      <c r="B17316">
        <v>7.0000000000000007E-2</v>
      </c>
      <c r="C17316">
        <v>-0.18</v>
      </c>
      <c r="D17316">
        <v>-0.18</v>
      </c>
      <c r="E17316">
        <v>2.7E-2</v>
      </c>
    </row>
    <row r="17317" spans="1:5">
      <c r="A17317">
        <v>19901123</v>
      </c>
      <c r="B17317">
        <v>-0.25</v>
      </c>
      <c r="C17317">
        <v>0.48</v>
      </c>
      <c r="D17317">
        <v>-0.11</v>
      </c>
      <c r="E17317">
        <v>2.7E-2</v>
      </c>
    </row>
    <row r="17318" spans="1:5">
      <c r="A17318">
        <v>19901126</v>
      </c>
      <c r="B17318">
        <v>0.28999999999999998</v>
      </c>
      <c r="C17318">
        <v>-0.49</v>
      </c>
      <c r="D17318">
        <v>0.2</v>
      </c>
      <c r="E17318">
        <v>2.7E-2</v>
      </c>
    </row>
    <row r="17319" spans="1:5">
      <c r="A17319">
        <v>19901127</v>
      </c>
      <c r="B17319">
        <v>0.68</v>
      </c>
      <c r="C17319">
        <v>0.47</v>
      </c>
      <c r="D17319">
        <v>-0.8</v>
      </c>
      <c r="E17319">
        <v>2.7E-2</v>
      </c>
    </row>
    <row r="17320" spans="1:5">
      <c r="A17320">
        <v>19901128</v>
      </c>
      <c r="B17320">
        <v>0.04</v>
      </c>
      <c r="C17320">
        <v>0.37</v>
      </c>
      <c r="D17320">
        <v>0.04</v>
      </c>
      <c r="E17320">
        <v>2.7E-2</v>
      </c>
    </row>
    <row r="17321" spans="1:5">
      <c r="A17321">
        <v>19901129</v>
      </c>
      <c r="B17321">
        <v>-0.39</v>
      </c>
      <c r="C17321">
        <v>0.49</v>
      </c>
      <c r="D17321">
        <v>-0.3</v>
      </c>
      <c r="E17321">
        <v>2.7E-2</v>
      </c>
    </row>
    <row r="17322" spans="1:5">
      <c r="A17322">
        <v>19901130</v>
      </c>
      <c r="B17322">
        <v>1.61</v>
      </c>
      <c r="C17322">
        <v>-0.67</v>
      </c>
      <c r="D17322">
        <v>-0.45</v>
      </c>
      <c r="E17322">
        <v>2.7E-2</v>
      </c>
    </row>
    <row r="17323" spans="1:5">
      <c r="A17323">
        <v>19901203</v>
      </c>
      <c r="B17323">
        <v>0.68</v>
      </c>
      <c r="C17323">
        <v>-0.12</v>
      </c>
      <c r="D17323">
        <v>-0.24</v>
      </c>
      <c r="E17323">
        <v>0.03</v>
      </c>
    </row>
    <row r="17324" spans="1:5">
      <c r="A17324">
        <v>19901204</v>
      </c>
      <c r="B17324">
        <v>0.72</v>
      </c>
      <c r="C17324">
        <v>-0.23</v>
      </c>
      <c r="D17324">
        <v>0.18</v>
      </c>
      <c r="E17324">
        <v>0.03</v>
      </c>
    </row>
    <row r="17325" spans="1:5">
      <c r="A17325">
        <v>19901205</v>
      </c>
      <c r="B17325">
        <v>1.18</v>
      </c>
      <c r="C17325">
        <v>0.48</v>
      </c>
      <c r="D17325">
        <v>0.2</v>
      </c>
      <c r="E17325">
        <v>0.03</v>
      </c>
    </row>
    <row r="17326" spans="1:5">
      <c r="A17326">
        <v>19901206</v>
      </c>
      <c r="B17326">
        <v>-0.22</v>
      </c>
      <c r="C17326">
        <v>0.54</v>
      </c>
      <c r="D17326">
        <v>-0.13</v>
      </c>
      <c r="E17326">
        <v>0.03</v>
      </c>
    </row>
    <row r="17327" spans="1:5">
      <c r="A17327">
        <v>19901207</v>
      </c>
      <c r="B17327">
        <v>-0.39</v>
      </c>
      <c r="C17327">
        <v>0.28999999999999998</v>
      </c>
      <c r="D17327">
        <v>-0.09</v>
      </c>
      <c r="E17327">
        <v>0.03</v>
      </c>
    </row>
    <row r="17328" spans="1:5">
      <c r="A17328">
        <v>19901210</v>
      </c>
      <c r="B17328">
        <v>0.22</v>
      </c>
      <c r="C17328">
        <v>-0.47</v>
      </c>
      <c r="D17328">
        <v>-0.04</v>
      </c>
      <c r="E17328">
        <v>0.03</v>
      </c>
    </row>
    <row r="17329" spans="1:5">
      <c r="A17329">
        <v>19901211</v>
      </c>
      <c r="B17329">
        <v>-0.61</v>
      </c>
      <c r="C17329">
        <v>0.03</v>
      </c>
      <c r="D17329">
        <v>0.22</v>
      </c>
      <c r="E17329">
        <v>0.03</v>
      </c>
    </row>
    <row r="17330" spans="1:5">
      <c r="A17330">
        <v>19901212</v>
      </c>
      <c r="B17330">
        <v>0.93</v>
      </c>
      <c r="C17330">
        <v>-0.45</v>
      </c>
      <c r="D17330">
        <v>-0.51</v>
      </c>
      <c r="E17330">
        <v>0.03</v>
      </c>
    </row>
    <row r="17331" spans="1:5">
      <c r="A17331">
        <v>19901213</v>
      </c>
      <c r="B17331">
        <v>-0.11</v>
      </c>
      <c r="C17331">
        <v>0.5</v>
      </c>
      <c r="D17331">
        <v>-0.43</v>
      </c>
      <c r="E17331">
        <v>0.03</v>
      </c>
    </row>
    <row r="17332" spans="1:5">
      <c r="A17332">
        <v>19901214</v>
      </c>
      <c r="B17332">
        <v>-0.78</v>
      </c>
      <c r="C17332">
        <v>0.23</v>
      </c>
      <c r="D17332">
        <v>0.04</v>
      </c>
      <c r="E17332">
        <v>0.03</v>
      </c>
    </row>
    <row r="17333" spans="1:5">
      <c r="A17333">
        <v>19901217</v>
      </c>
      <c r="B17333">
        <v>-0.4</v>
      </c>
      <c r="C17333">
        <v>-0.51</v>
      </c>
      <c r="D17333">
        <v>0.05</v>
      </c>
      <c r="E17333">
        <v>0.03</v>
      </c>
    </row>
    <row r="17334" spans="1:5">
      <c r="A17334">
        <v>19901218</v>
      </c>
      <c r="B17334">
        <v>1.18</v>
      </c>
      <c r="C17334">
        <v>-0.7</v>
      </c>
      <c r="D17334">
        <v>0.09</v>
      </c>
      <c r="E17334">
        <v>0.03</v>
      </c>
    </row>
    <row r="17335" spans="1:5">
      <c r="A17335">
        <v>19901219</v>
      </c>
      <c r="B17335">
        <v>7.0000000000000007E-2</v>
      </c>
      <c r="C17335">
        <v>0.37</v>
      </c>
      <c r="D17335">
        <v>0.15</v>
      </c>
      <c r="E17335">
        <v>0.03</v>
      </c>
    </row>
    <row r="17336" spans="1:5">
      <c r="A17336">
        <v>19901220</v>
      </c>
      <c r="B17336">
        <v>0.06</v>
      </c>
      <c r="C17336">
        <v>0.12</v>
      </c>
      <c r="D17336">
        <v>-0.19</v>
      </c>
      <c r="E17336">
        <v>0.03</v>
      </c>
    </row>
    <row r="17337" spans="1:5">
      <c r="A17337">
        <v>19901221</v>
      </c>
      <c r="B17337">
        <v>0.3</v>
      </c>
      <c r="C17337">
        <v>-0.35</v>
      </c>
      <c r="D17337">
        <v>-0.1</v>
      </c>
      <c r="E17337">
        <v>0.03</v>
      </c>
    </row>
    <row r="17338" spans="1:5">
      <c r="A17338">
        <v>19901224</v>
      </c>
      <c r="B17338">
        <v>-0.4</v>
      </c>
      <c r="C17338">
        <v>0.06</v>
      </c>
      <c r="D17338">
        <v>-0.01</v>
      </c>
      <c r="E17338">
        <v>0.03</v>
      </c>
    </row>
    <row r="17339" spans="1:5">
      <c r="A17339">
        <v>19901226</v>
      </c>
      <c r="B17339">
        <v>0.24</v>
      </c>
      <c r="C17339">
        <v>-0.13</v>
      </c>
      <c r="D17339">
        <v>-0.09</v>
      </c>
      <c r="E17339">
        <v>0.03</v>
      </c>
    </row>
    <row r="17340" spans="1:5">
      <c r="A17340">
        <v>19901227</v>
      </c>
      <c r="B17340">
        <v>-0.63</v>
      </c>
      <c r="C17340">
        <v>0.48</v>
      </c>
      <c r="D17340">
        <v>0.08</v>
      </c>
      <c r="E17340">
        <v>0.03</v>
      </c>
    </row>
    <row r="17341" spans="1:5">
      <c r="A17341">
        <v>19901228</v>
      </c>
      <c r="B17341">
        <v>-0.02</v>
      </c>
      <c r="C17341">
        <v>-0.13</v>
      </c>
      <c r="D17341">
        <v>-0.15</v>
      </c>
      <c r="E17341">
        <v>0.03</v>
      </c>
    </row>
    <row r="17342" spans="1:5">
      <c r="A17342">
        <v>19901231</v>
      </c>
      <c r="B17342">
        <v>0.43</v>
      </c>
      <c r="C17342">
        <v>0.8</v>
      </c>
      <c r="D17342">
        <v>-0.55000000000000004</v>
      </c>
      <c r="E17342">
        <v>0.03</v>
      </c>
    </row>
    <row r="17343" spans="1:5">
      <c r="A17343">
        <v>19910102</v>
      </c>
      <c r="B17343">
        <v>-0.95</v>
      </c>
      <c r="C17343">
        <v>0.6</v>
      </c>
      <c r="D17343">
        <v>0.78</v>
      </c>
      <c r="E17343">
        <v>2.3E-2</v>
      </c>
    </row>
    <row r="17344" spans="1:5">
      <c r="A17344">
        <v>19910103</v>
      </c>
      <c r="B17344">
        <v>-1.25</v>
      </c>
      <c r="C17344">
        <v>0.27</v>
      </c>
      <c r="D17344">
        <v>1.1299999999999999</v>
      </c>
      <c r="E17344">
        <v>2.3E-2</v>
      </c>
    </row>
    <row r="17345" spans="1:5">
      <c r="A17345">
        <v>19910104</v>
      </c>
      <c r="B17345">
        <v>-0.24</v>
      </c>
      <c r="C17345">
        <v>0.13</v>
      </c>
      <c r="D17345">
        <v>0.4</v>
      </c>
      <c r="E17345">
        <v>2.3E-2</v>
      </c>
    </row>
    <row r="17346" spans="1:5">
      <c r="A17346">
        <v>19910107</v>
      </c>
      <c r="B17346">
        <v>-1.72</v>
      </c>
      <c r="C17346">
        <v>0.33</v>
      </c>
      <c r="D17346">
        <v>0.24</v>
      </c>
      <c r="E17346">
        <v>2.3E-2</v>
      </c>
    </row>
    <row r="17347" spans="1:5">
      <c r="A17347">
        <v>19910108</v>
      </c>
      <c r="B17347">
        <v>-0.28999999999999998</v>
      </c>
      <c r="C17347">
        <v>-0.35</v>
      </c>
      <c r="D17347">
        <v>-0.03</v>
      </c>
      <c r="E17347">
        <v>2.3E-2</v>
      </c>
    </row>
    <row r="17348" spans="1:5">
      <c r="A17348">
        <v>19910109</v>
      </c>
      <c r="B17348">
        <v>-0.95</v>
      </c>
      <c r="C17348">
        <v>0.51</v>
      </c>
      <c r="D17348">
        <v>0.03</v>
      </c>
      <c r="E17348">
        <v>2.3E-2</v>
      </c>
    </row>
    <row r="17349" spans="1:5">
      <c r="A17349">
        <v>19910110</v>
      </c>
      <c r="B17349">
        <v>0.94</v>
      </c>
      <c r="C17349">
        <v>-0.45</v>
      </c>
      <c r="D17349">
        <v>-0.5</v>
      </c>
      <c r="E17349">
        <v>2.3E-2</v>
      </c>
    </row>
    <row r="17350" spans="1:5">
      <c r="A17350">
        <v>19910111</v>
      </c>
      <c r="B17350">
        <v>0.1</v>
      </c>
      <c r="C17350">
        <v>-7.0000000000000007E-2</v>
      </c>
      <c r="D17350">
        <v>-0.12</v>
      </c>
      <c r="E17350">
        <v>2.3E-2</v>
      </c>
    </row>
    <row r="17351" spans="1:5">
      <c r="A17351">
        <v>19910114</v>
      </c>
      <c r="B17351">
        <v>-1.01</v>
      </c>
      <c r="C17351">
        <v>-0.73</v>
      </c>
      <c r="D17351">
        <v>0.16</v>
      </c>
      <c r="E17351">
        <v>2.3E-2</v>
      </c>
    </row>
    <row r="17352" spans="1:5">
      <c r="A17352">
        <v>19910115</v>
      </c>
      <c r="B17352">
        <v>0.32</v>
      </c>
      <c r="C17352">
        <v>-0.39</v>
      </c>
      <c r="D17352">
        <v>-0.35</v>
      </c>
      <c r="E17352">
        <v>2.3E-2</v>
      </c>
    </row>
    <row r="17353" spans="1:5">
      <c r="A17353">
        <v>19910116</v>
      </c>
      <c r="B17353">
        <v>1</v>
      </c>
      <c r="C17353">
        <v>0.12</v>
      </c>
      <c r="D17353">
        <v>-0.95</v>
      </c>
      <c r="E17353">
        <v>2.3E-2</v>
      </c>
    </row>
    <row r="17354" spans="1:5">
      <c r="A17354">
        <v>19910117</v>
      </c>
      <c r="B17354">
        <v>3.41</v>
      </c>
      <c r="C17354">
        <v>-1</v>
      </c>
      <c r="D17354">
        <v>-0.78</v>
      </c>
      <c r="E17354">
        <v>2.3E-2</v>
      </c>
    </row>
    <row r="17355" spans="1:5">
      <c r="A17355">
        <v>19910118</v>
      </c>
      <c r="B17355">
        <v>0.93</v>
      </c>
      <c r="C17355">
        <v>-1.2</v>
      </c>
      <c r="D17355">
        <v>0.04</v>
      </c>
      <c r="E17355">
        <v>2.3E-2</v>
      </c>
    </row>
    <row r="17356" spans="1:5">
      <c r="A17356">
        <v>19910121</v>
      </c>
      <c r="B17356">
        <v>-0.08</v>
      </c>
      <c r="C17356">
        <v>0.48</v>
      </c>
      <c r="D17356">
        <v>-0.16</v>
      </c>
      <c r="E17356">
        <v>2.3E-2</v>
      </c>
    </row>
    <row r="17357" spans="1:5">
      <c r="A17357">
        <v>19910122</v>
      </c>
      <c r="B17357">
        <v>-0.65</v>
      </c>
      <c r="C17357">
        <v>1.0900000000000001</v>
      </c>
      <c r="D17357">
        <v>0.27</v>
      </c>
      <c r="E17357">
        <v>2.3E-2</v>
      </c>
    </row>
    <row r="17358" spans="1:5">
      <c r="A17358">
        <v>19910123</v>
      </c>
      <c r="B17358">
        <v>0.59</v>
      </c>
      <c r="C17358">
        <v>0.54</v>
      </c>
      <c r="D17358">
        <v>-0.21</v>
      </c>
      <c r="E17358">
        <v>2.3E-2</v>
      </c>
    </row>
    <row r="17359" spans="1:5">
      <c r="A17359">
        <v>19910124</v>
      </c>
      <c r="B17359">
        <v>1.45</v>
      </c>
      <c r="C17359">
        <v>0.34</v>
      </c>
      <c r="D17359">
        <v>-0.49</v>
      </c>
      <c r="E17359">
        <v>2.3E-2</v>
      </c>
    </row>
    <row r="17360" spans="1:5">
      <c r="A17360">
        <v>19910125</v>
      </c>
      <c r="B17360">
        <v>0.4</v>
      </c>
      <c r="C17360">
        <v>0.79</v>
      </c>
      <c r="D17360">
        <v>-0.2</v>
      </c>
      <c r="E17360">
        <v>2.3E-2</v>
      </c>
    </row>
    <row r="17361" spans="1:5">
      <c r="A17361">
        <v>19910128</v>
      </c>
      <c r="B17361">
        <v>0.14000000000000001</v>
      </c>
      <c r="C17361">
        <v>0.76</v>
      </c>
      <c r="D17361">
        <v>-0.12</v>
      </c>
      <c r="E17361">
        <v>2.3E-2</v>
      </c>
    </row>
    <row r="17362" spans="1:5">
      <c r="A17362">
        <v>19910129</v>
      </c>
      <c r="B17362">
        <v>0.1</v>
      </c>
      <c r="C17362">
        <v>0.72</v>
      </c>
      <c r="D17362">
        <v>-0.08</v>
      </c>
      <c r="E17362">
        <v>2.3E-2</v>
      </c>
    </row>
    <row r="17363" spans="1:5">
      <c r="A17363">
        <v>19910130</v>
      </c>
      <c r="B17363">
        <v>1.52</v>
      </c>
      <c r="C17363">
        <v>0.37</v>
      </c>
      <c r="D17363">
        <v>-0.44</v>
      </c>
      <c r="E17363">
        <v>2.3E-2</v>
      </c>
    </row>
    <row r="17364" spans="1:5">
      <c r="A17364">
        <v>19910131</v>
      </c>
      <c r="B17364">
        <v>0.95</v>
      </c>
      <c r="C17364">
        <v>0.68</v>
      </c>
      <c r="D17364">
        <v>-0.42</v>
      </c>
      <c r="E17364">
        <v>2.3E-2</v>
      </c>
    </row>
    <row r="17365" spans="1:5">
      <c r="A17365">
        <v>19910201</v>
      </c>
      <c r="B17365">
        <v>-0.03</v>
      </c>
      <c r="C17365">
        <v>1.0900000000000001</v>
      </c>
      <c r="D17365">
        <v>0.32</v>
      </c>
      <c r="E17365">
        <v>2.5000000000000001E-2</v>
      </c>
    </row>
    <row r="17366" spans="1:5">
      <c r="A17366">
        <v>19910204</v>
      </c>
      <c r="B17366">
        <v>1.59</v>
      </c>
      <c r="C17366">
        <v>0.53</v>
      </c>
      <c r="D17366">
        <v>0.2</v>
      </c>
      <c r="E17366">
        <v>2.5000000000000001E-2</v>
      </c>
    </row>
    <row r="17367" spans="1:5">
      <c r="A17367">
        <v>19910205</v>
      </c>
      <c r="B17367">
        <v>1.05</v>
      </c>
      <c r="C17367">
        <v>0.45</v>
      </c>
      <c r="D17367">
        <v>-0.33</v>
      </c>
      <c r="E17367">
        <v>2.5000000000000001E-2</v>
      </c>
    </row>
    <row r="17368" spans="1:5">
      <c r="A17368">
        <v>19910206</v>
      </c>
      <c r="B17368">
        <v>1.77</v>
      </c>
      <c r="C17368">
        <v>-0.46</v>
      </c>
      <c r="D17368">
        <v>-0.72</v>
      </c>
      <c r="E17368">
        <v>2.5000000000000001E-2</v>
      </c>
    </row>
    <row r="17369" spans="1:5">
      <c r="A17369">
        <v>19910207</v>
      </c>
      <c r="B17369">
        <v>-0.44</v>
      </c>
      <c r="C17369">
        <v>-0.44</v>
      </c>
      <c r="D17369">
        <v>0.62</v>
      </c>
      <c r="E17369">
        <v>2.5000000000000001E-2</v>
      </c>
    </row>
    <row r="17370" spans="1:5">
      <c r="A17370">
        <v>19910208</v>
      </c>
      <c r="B17370">
        <v>0.63</v>
      </c>
      <c r="C17370">
        <v>-0.52</v>
      </c>
      <c r="D17370">
        <v>-0.03</v>
      </c>
      <c r="E17370">
        <v>2.5000000000000001E-2</v>
      </c>
    </row>
    <row r="17371" spans="1:5">
      <c r="A17371">
        <v>19910211</v>
      </c>
      <c r="B17371">
        <v>2.37</v>
      </c>
      <c r="C17371">
        <v>-0.59</v>
      </c>
      <c r="D17371">
        <v>-0.01</v>
      </c>
      <c r="E17371">
        <v>2.5000000000000001E-2</v>
      </c>
    </row>
    <row r="17372" spans="1:5">
      <c r="A17372">
        <v>19910212</v>
      </c>
      <c r="B17372">
        <v>-0.59</v>
      </c>
      <c r="C17372">
        <v>0.75</v>
      </c>
      <c r="D17372">
        <v>0.13</v>
      </c>
      <c r="E17372">
        <v>2.5000000000000001E-2</v>
      </c>
    </row>
    <row r="17373" spans="1:5">
      <c r="A17373">
        <v>19910213</v>
      </c>
      <c r="B17373">
        <v>0.89</v>
      </c>
      <c r="C17373">
        <v>0.13</v>
      </c>
      <c r="D17373">
        <v>-0.1</v>
      </c>
      <c r="E17373">
        <v>2.5000000000000001E-2</v>
      </c>
    </row>
    <row r="17374" spans="1:5">
      <c r="A17374">
        <v>19910214</v>
      </c>
      <c r="B17374">
        <v>-1.2</v>
      </c>
      <c r="C17374">
        <v>0.89</v>
      </c>
      <c r="D17374">
        <v>0.19</v>
      </c>
      <c r="E17374">
        <v>2.5000000000000001E-2</v>
      </c>
    </row>
    <row r="17375" spans="1:5">
      <c r="A17375">
        <v>19910215</v>
      </c>
      <c r="B17375">
        <v>1.2</v>
      </c>
      <c r="C17375">
        <v>-0.2</v>
      </c>
      <c r="D17375">
        <v>-0.2</v>
      </c>
      <c r="E17375">
        <v>2.5000000000000001E-2</v>
      </c>
    </row>
    <row r="17376" spans="1:5">
      <c r="A17376">
        <v>19910219</v>
      </c>
      <c r="B17376">
        <v>0.13</v>
      </c>
      <c r="C17376">
        <v>-0.03</v>
      </c>
      <c r="D17376">
        <v>-0.48</v>
      </c>
      <c r="E17376">
        <v>2.5000000000000001E-2</v>
      </c>
    </row>
    <row r="17377" spans="1:5">
      <c r="A17377">
        <v>19910220</v>
      </c>
      <c r="B17377">
        <v>-1.06</v>
      </c>
      <c r="C17377">
        <v>0.32</v>
      </c>
      <c r="D17377">
        <v>0.17</v>
      </c>
      <c r="E17377">
        <v>2.5000000000000001E-2</v>
      </c>
    </row>
    <row r="17378" spans="1:5">
      <c r="A17378">
        <v>19910221</v>
      </c>
      <c r="B17378">
        <v>-0.03</v>
      </c>
      <c r="C17378">
        <v>0.54</v>
      </c>
      <c r="D17378">
        <v>-0.11</v>
      </c>
      <c r="E17378">
        <v>2.5000000000000001E-2</v>
      </c>
    </row>
    <row r="17379" spans="1:5">
      <c r="A17379">
        <v>19910222</v>
      </c>
      <c r="B17379">
        <v>0.23</v>
      </c>
      <c r="C17379">
        <v>0.33</v>
      </c>
      <c r="D17379">
        <v>-0.67</v>
      </c>
      <c r="E17379">
        <v>2.5000000000000001E-2</v>
      </c>
    </row>
    <row r="17380" spans="1:5">
      <c r="A17380">
        <v>19910225</v>
      </c>
      <c r="B17380">
        <v>0.4</v>
      </c>
      <c r="C17380">
        <v>0.32</v>
      </c>
      <c r="D17380">
        <v>-0.46</v>
      </c>
      <c r="E17380">
        <v>2.5000000000000001E-2</v>
      </c>
    </row>
    <row r="17381" spans="1:5">
      <c r="A17381">
        <v>19910226</v>
      </c>
      <c r="B17381">
        <v>-1.08</v>
      </c>
      <c r="C17381">
        <v>0.21</v>
      </c>
      <c r="D17381">
        <v>0.32</v>
      </c>
      <c r="E17381">
        <v>2.5000000000000001E-2</v>
      </c>
    </row>
    <row r="17382" spans="1:5">
      <c r="A17382">
        <v>19910227</v>
      </c>
      <c r="B17382">
        <v>1.17</v>
      </c>
      <c r="C17382">
        <v>-0.5</v>
      </c>
      <c r="D17382">
        <v>-0.18</v>
      </c>
      <c r="E17382">
        <v>2.5000000000000001E-2</v>
      </c>
    </row>
    <row r="17383" spans="1:5">
      <c r="A17383">
        <v>19910228</v>
      </c>
      <c r="B17383">
        <v>0.02</v>
      </c>
      <c r="C17383">
        <v>0.79</v>
      </c>
      <c r="D17383">
        <v>0.87</v>
      </c>
      <c r="E17383">
        <v>2.5000000000000001E-2</v>
      </c>
    </row>
    <row r="17384" spans="1:5">
      <c r="A17384">
        <v>19910301</v>
      </c>
      <c r="B17384">
        <v>0.86</v>
      </c>
      <c r="C17384">
        <v>-0.13</v>
      </c>
      <c r="D17384">
        <v>-0.19</v>
      </c>
      <c r="E17384">
        <v>2.1999999999999999E-2</v>
      </c>
    </row>
    <row r="17385" spans="1:5">
      <c r="A17385">
        <v>19910304</v>
      </c>
      <c r="B17385">
        <v>0.03</v>
      </c>
      <c r="C17385">
        <v>1.39</v>
      </c>
      <c r="D17385">
        <v>-0.04</v>
      </c>
      <c r="E17385">
        <v>2.1999999999999999E-2</v>
      </c>
    </row>
    <row r="17386" spans="1:5">
      <c r="A17386">
        <v>19910305</v>
      </c>
      <c r="B17386">
        <v>1.91</v>
      </c>
      <c r="C17386">
        <v>0.16</v>
      </c>
      <c r="D17386">
        <v>-0.8</v>
      </c>
      <c r="E17386">
        <v>2.1999999999999999E-2</v>
      </c>
    </row>
    <row r="17387" spans="1:5">
      <c r="A17387">
        <v>19910306</v>
      </c>
      <c r="B17387">
        <v>-0.14000000000000001</v>
      </c>
      <c r="C17387">
        <v>0.35</v>
      </c>
      <c r="D17387">
        <v>7.0000000000000007E-2</v>
      </c>
      <c r="E17387">
        <v>2.1999999999999999E-2</v>
      </c>
    </row>
    <row r="17388" spans="1:5">
      <c r="A17388">
        <v>19910307</v>
      </c>
      <c r="B17388">
        <v>0</v>
      </c>
      <c r="C17388">
        <v>0.28999999999999998</v>
      </c>
      <c r="D17388">
        <v>-0.35</v>
      </c>
      <c r="E17388">
        <v>2.1999999999999999E-2</v>
      </c>
    </row>
    <row r="17389" spans="1:5">
      <c r="A17389">
        <v>19910308</v>
      </c>
      <c r="B17389">
        <v>-0.23</v>
      </c>
      <c r="C17389">
        <v>0.49</v>
      </c>
      <c r="D17389">
        <v>-0.16</v>
      </c>
      <c r="E17389">
        <v>2.1999999999999999E-2</v>
      </c>
    </row>
    <row r="17390" spans="1:5">
      <c r="A17390">
        <v>19910311</v>
      </c>
      <c r="B17390">
        <v>-0.59</v>
      </c>
      <c r="C17390">
        <v>-0.32</v>
      </c>
      <c r="D17390">
        <v>0.45</v>
      </c>
      <c r="E17390">
        <v>2.1999999999999999E-2</v>
      </c>
    </row>
    <row r="17391" spans="1:5">
      <c r="A17391">
        <v>19910312</v>
      </c>
      <c r="B17391">
        <v>-0.87</v>
      </c>
      <c r="C17391">
        <v>-0.22</v>
      </c>
      <c r="D17391">
        <v>1.04</v>
      </c>
      <c r="E17391">
        <v>2.1999999999999999E-2</v>
      </c>
    </row>
    <row r="17392" spans="1:5">
      <c r="A17392">
        <v>19910313</v>
      </c>
      <c r="B17392">
        <v>1.1000000000000001</v>
      </c>
      <c r="C17392">
        <v>-0.49</v>
      </c>
      <c r="D17392">
        <v>-0.46</v>
      </c>
      <c r="E17392">
        <v>2.1999999999999999E-2</v>
      </c>
    </row>
    <row r="17393" spans="1:5">
      <c r="A17393">
        <v>19910314</v>
      </c>
      <c r="B17393">
        <v>-0.16</v>
      </c>
      <c r="C17393">
        <v>0.43</v>
      </c>
      <c r="D17393">
        <v>-0.01</v>
      </c>
      <c r="E17393">
        <v>2.1999999999999999E-2</v>
      </c>
    </row>
    <row r="17394" spans="1:5">
      <c r="A17394">
        <v>19910315</v>
      </c>
      <c r="B17394">
        <v>-0.19</v>
      </c>
      <c r="C17394">
        <v>-0.52</v>
      </c>
      <c r="D17394">
        <v>-0.12</v>
      </c>
      <c r="E17394">
        <v>2.1999999999999999E-2</v>
      </c>
    </row>
    <row r="17395" spans="1:5">
      <c r="A17395">
        <v>19910318</v>
      </c>
      <c r="B17395">
        <v>-0.27</v>
      </c>
      <c r="C17395">
        <v>0.18</v>
      </c>
      <c r="D17395">
        <v>-0.04</v>
      </c>
      <c r="E17395">
        <v>2.1999999999999999E-2</v>
      </c>
    </row>
    <row r="17396" spans="1:5">
      <c r="A17396">
        <v>19910319</v>
      </c>
      <c r="B17396">
        <v>-1.29</v>
      </c>
      <c r="C17396">
        <v>0.5</v>
      </c>
      <c r="D17396">
        <v>0.14000000000000001</v>
      </c>
      <c r="E17396">
        <v>2.1999999999999999E-2</v>
      </c>
    </row>
    <row r="17397" spans="1:5">
      <c r="A17397">
        <v>19910320</v>
      </c>
      <c r="B17397">
        <v>0.36</v>
      </c>
      <c r="C17397">
        <v>0.59</v>
      </c>
      <c r="D17397">
        <v>-0.48</v>
      </c>
      <c r="E17397">
        <v>2.1999999999999999E-2</v>
      </c>
    </row>
    <row r="17398" spans="1:5">
      <c r="A17398">
        <v>19910321</v>
      </c>
      <c r="B17398">
        <v>-0.26</v>
      </c>
      <c r="C17398">
        <v>0.52</v>
      </c>
      <c r="D17398">
        <v>0.06</v>
      </c>
      <c r="E17398">
        <v>2.1999999999999999E-2</v>
      </c>
    </row>
    <row r="17399" spans="1:5">
      <c r="A17399">
        <v>19910322</v>
      </c>
      <c r="B17399">
        <v>0.16</v>
      </c>
      <c r="C17399">
        <v>-0.25</v>
      </c>
      <c r="D17399">
        <v>0.26</v>
      </c>
      <c r="E17399">
        <v>2.1999999999999999E-2</v>
      </c>
    </row>
    <row r="17400" spans="1:5">
      <c r="A17400">
        <v>19910325</v>
      </c>
      <c r="B17400">
        <v>0.67</v>
      </c>
      <c r="C17400">
        <v>-0.19</v>
      </c>
      <c r="D17400">
        <v>0.17</v>
      </c>
      <c r="E17400">
        <v>2.1999999999999999E-2</v>
      </c>
    </row>
    <row r="17401" spans="1:5">
      <c r="A17401">
        <v>19910326</v>
      </c>
      <c r="B17401">
        <v>1.67</v>
      </c>
      <c r="C17401">
        <v>-0.56000000000000005</v>
      </c>
      <c r="D17401">
        <v>-0.36</v>
      </c>
      <c r="E17401">
        <v>2.1999999999999999E-2</v>
      </c>
    </row>
    <row r="17402" spans="1:5">
      <c r="A17402">
        <v>19910327</v>
      </c>
      <c r="B17402">
        <v>-0.01</v>
      </c>
      <c r="C17402">
        <v>0.78</v>
      </c>
      <c r="D17402">
        <v>-0.42</v>
      </c>
      <c r="E17402">
        <v>2.1999999999999999E-2</v>
      </c>
    </row>
    <row r="17403" spans="1:5">
      <c r="A17403">
        <v>19910328</v>
      </c>
      <c r="B17403">
        <v>-0.09</v>
      </c>
      <c r="C17403">
        <v>0.72</v>
      </c>
      <c r="D17403">
        <v>-0.01</v>
      </c>
      <c r="E17403">
        <v>2.1999999999999999E-2</v>
      </c>
    </row>
    <row r="17404" spans="1:5">
      <c r="A17404">
        <v>19910401</v>
      </c>
      <c r="B17404">
        <v>-0.85</v>
      </c>
      <c r="C17404">
        <v>0.65</v>
      </c>
      <c r="D17404">
        <v>-0.14000000000000001</v>
      </c>
      <c r="E17404">
        <v>2.4E-2</v>
      </c>
    </row>
    <row r="17405" spans="1:5">
      <c r="A17405">
        <v>19910402</v>
      </c>
      <c r="B17405">
        <v>1.98</v>
      </c>
      <c r="C17405">
        <v>-0.67</v>
      </c>
      <c r="D17405">
        <v>-0.73</v>
      </c>
      <c r="E17405">
        <v>2.4E-2</v>
      </c>
    </row>
    <row r="17406" spans="1:5">
      <c r="A17406">
        <v>19910403</v>
      </c>
      <c r="B17406">
        <v>0.09</v>
      </c>
      <c r="C17406">
        <v>0.74</v>
      </c>
      <c r="D17406">
        <v>-0.06</v>
      </c>
      <c r="E17406">
        <v>2.4E-2</v>
      </c>
    </row>
    <row r="17407" spans="1:5">
      <c r="A17407">
        <v>19910404</v>
      </c>
      <c r="B17407">
        <v>0.28999999999999998</v>
      </c>
      <c r="C17407">
        <v>0.14000000000000001</v>
      </c>
      <c r="D17407">
        <v>-0.22</v>
      </c>
      <c r="E17407">
        <v>2.4E-2</v>
      </c>
    </row>
    <row r="17408" spans="1:5">
      <c r="A17408">
        <v>19910405</v>
      </c>
      <c r="B17408">
        <v>-0.97</v>
      </c>
      <c r="C17408">
        <v>0.77</v>
      </c>
      <c r="D17408">
        <v>0.3</v>
      </c>
      <c r="E17408">
        <v>2.4E-2</v>
      </c>
    </row>
    <row r="17409" spans="1:5">
      <c r="A17409">
        <v>19910408</v>
      </c>
      <c r="B17409">
        <v>0.59</v>
      </c>
      <c r="C17409">
        <v>-0.6</v>
      </c>
      <c r="D17409">
        <v>-0.12</v>
      </c>
      <c r="E17409">
        <v>2.4E-2</v>
      </c>
    </row>
    <row r="17410" spans="1:5">
      <c r="A17410">
        <v>19910409</v>
      </c>
      <c r="B17410">
        <v>-1.08</v>
      </c>
      <c r="C17410">
        <v>0.79</v>
      </c>
      <c r="D17410">
        <v>0.3</v>
      </c>
      <c r="E17410">
        <v>2.4E-2</v>
      </c>
    </row>
    <row r="17411" spans="1:5">
      <c r="A17411">
        <v>19910410</v>
      </c>
      <c r="B17411">
        <v>-0.2</v>
      </c>
      <c r="C17411">
        <v>-0.02</v>
      </c>
      <c r="D17411">
        <v>0.25</v>
      </c>
      <c r="E17411">
        <v>2.4E-2</v>
      </c>
    </row>
    <row r="17412" spans="1:5">
      <c r="A17412">
        <v>19910411</v>
      </c>
      <c r="B17412">
        <v>1.17</v>
      </c>
      <c r="C17412">
        <v>-0.24</v>
      </c>
      <c r="D17412">
        <v>0.01</v>
      </c>
      <c r="E17412">
        <v>2.4E-2</v>
      </c>
    </row>
    <row r="17413" spans="1:5">
      <c r="A17413">
        <v>19910412</v>
      </c>
      <c r="B17413">
        <v>0.6</v>
      </c>
      <c r="C17413">
        <v>-0.01</v>
      </c>
      <c r="D17413">
        <v>-0.2</v>
      </c>
      <c r="E17413">
        <v>2.4E-2</v>
      </c>
    </row>
    <row r="17414" spans="1:5">
      <c r="A17414">
        <v>19910415</v>
      </c>
      <c r="B17414">
        <v>0.17</v>
      </c>
      <c r="C17414">
        <v>-0.23</v>
      </c>
      <c r="D17414">
        <v>0.11</v>
      </c>
      <c r="E17414">
        <v>2.4E-2</v>
      </c>
    </row>
    <row r="17415" spans="1:5">
      <c r="A17415">
        <v>19910416</v>
      </c>
      <c r="B17415">
        <v>1.44</v>
      </c>
      <c r="C17415">
        <v>-0.6</v>
      </c>
      <c r="D17415">
        <v>-0.36</v>
      </c>
      <c r="E17415">
        <v>2.4E-2</v>
      </c>
    </row>
    <row r="17416" spans="1:5">
      <c r="A17416">
        <v>19910417</v>
      </c>
      <c r="B17416">
        <v>0.78</v>
      </c>
      <c r="C17416">
        <v>0</v>
      </c>
      <c r="D17416">
        <v>-0.06</v>
      </c>
      <c r="E17416">
        <v>2.4E-2</v>
      </c>
    </row>
    <row r="17417" spans="1:5">
      <c r="A17417">
        <v>19910418</v>
      </c>
      <c r="B17417">
        <v>-0.51</v>
      </c>
      <c r="C17417">
        <v>-0.11</v>
      </c>
      <c r="D17417">
        <v>0.82</v>
      </c>
      <c r="E17417">
        <v>2.4E-2</v>
      </c>
    </row>
    <row r="17418" spans="1:5">
      <c r="A17418">
        <v>19910419</v>
      </c>
      <c r="B17418">
        <v>-1.04</v>
      </c>
      <c r="C17418">
        <v>0.44</v>
      </c>
      <c r="D17418">
        <v>0.63</v>
      </c>
      <c r="E17418">
        <v>2.4E-2</v>
      </c>
    </row>
    <row r="17419" spans="1:5">
      <c r="A17419">
        <v>19910422</v>
      </c>
      <c r="B17419">
        <v>-0.98</v>
      </c>
      <c r="C17419">
        <v>-0.37</v>
      </c>
      <c r="D17419">
        <v>-0.19</v>
      </c>
      <c r="E17419">
        <v>2.4E-2</v>
      </c>
    </row>
    <row r="17420" spans="1:5">
      <c r="A17420">
        <v>19910423</v>
      </c>
      <c r="B17420">
        <v>0.13</v>
      </c>
      <c r="C17420">
        <v>-0.05</v>
      </c>
      <c r="D17420">
        <v>0.15</v>
      </c>
      <c r="E17420">
        <v>2.4E-2</v>
      </c>
    </row>
    <row r="17421" spans="1:5">
      <c r="A17421">
        <v>19910424</v>
      </c>
      <c r="B17421">
        <v>0.27</v>
      </c>
      <c r="C17421">
        <v>0.01</v>
      </c>
      <c r="D17421">
        <v>0.1</v>
      </c>
      <c r="E17421">
        <v>2.4E-2</v>
      </c>
    </row>
    <row r="17422" spans="1:5">
      <c r="A17422">
        <v>19910425</v>
      </c>
      <c r="B17422">
        <v>-0.79</v>
      </c>
      <c r="C17422">
        <v>0.74</v>
      </c>
      <c r="D17422">
        <v>-0.19</v>
      </c>
      <c r="E17422">
        <v>2.4E-2</v>
      </c>
    </row>
    <row r="17423" spans="1:5">
      <c r="A17423">
        <v>19910426</v>
      </c>
      <c r="B17423">
        <v>-0.14000000000000001</v>
      </c>
      <c r="C17423">
        <v>-0.19</v>
      </c>
      <c r="D17423">
        <v>0.21</v>
      </c>
      <c r="E17423">
        <v>2.4E-2</v>
      </c>
    </row>
    <row r="17424" spans="1:5">
      <c r="A17424">
        <v>19910429</v>
      </c>
      <c r="B17424">
        <v>-1.31</v>
      </c>
      <c r="C17424">
        <v>0.37</v>
      </c>
      <c r="D17424">
        <v>0.33</v>
      </c>
      <c r="E17424">
        <v>2.4E-2</v>
      </c>
    </row>
    <row r="17425" spans="1:5">
      <c r="A17425">
        <v>19910430</v>
      </c>
      <c r="B17425">
        <v>0.18</v>
      </c>
      <c r="C17425">
        <v>-1.1200000000000001</v>
      </c>
      <c r="D17425">
        <v>0.43</v>
      </c>
      <c r="E17425">
        <v>2.4E-2</v>
      </c>
    </row>
    <row r="17426" spans="1:5">
      <c r="A17426">
        <v>19910501</v>
      </c>
      <c r="B17426">
        <v>1.21</v>
      </c>
      <c r="C17426">
        <v>-0.54</v>
      </c>
      <c r="D17426">
        <v>0.05</v>
      </c>
      <c r="E17426">
        <v>2.1000000000000001E-2</v>
      </c>
    </row>
    <row r="17427" spans="1:5">
      <c r="A17427">
        <v>19910502</v>
      </c>
      <c r="B17427">
        <v>0.13</v>
      </c>
      <c r="C17427">
        <v>0.56999999999999995</v>
      </c>
      <c r="D17427">
        <v>-0.4</v>
      </c>
      <c r="E17427">
        <v>2.1000000000000001E-2</v>
      </c>
    </row>
    <row r="17428" spans="1:5">
      <c r="A17428">
        <v>19910503</v>
      </c>
      <c r="B17428">
        <v>0.09</v>
      </c>
      <c r="C17428">
        <v>0.14000000000000001</v>
      </c>
      <c r="D17428">
        <v>-0.11</v>
      </c>
      <c r="E17428">
        <v>2.1000000000000001E-2</v>
      </c>
    </row>
    <row r="17429" spans="1:5">
      <c r="A17429">
        <v>19910506</v>
      </c>
      <c r="B17429">
        <v>-0.18</v>
      </c>
      <c r="C17429">
        <v>0.06</v>
      </c>
      <c r="D17429">
        <v>-0.05</v>
      </c>
      <c r="E17429">
        <v>2.1000000000000001E-2</v>
      </c>
    </row>
    <row r="17430" spans="1:5">
      <c r="A17430">
        <v>19910507</v>
      </c>
      <c r="B17430">
        <v>-0.54</v>
      </c>
      <c r="C17430">
        <v>0.71</v>
      </c>
      <c r="D17430">
        <v>-0.05</v>
      </c>
      <c r="E17430">
        <v>2.1000000000000001E-2</v>
      </c>
    </row>
    <row r="17431" spans="1:5">
      <c r="A17431">
        <v>19910508</v>
      </c>
      <c r="B17431">
        <v>0.21</v>
      </c>
      <c r="C17431">
        <v>0.01</v>
      </c>
      <c r="D17431">
        <v>7.0000000000000007E-2</v>
      </c>
      <c r="E17431">
        <v>2.1000000000000001E-2</v>
      </c>
    </row>
    <row r="17432" spans="1:5">
      <c r="A17432">
        <v>19910509</v>
      </c>
      <c r="B17432">
        <v>1.1599999999999999</v>
      </c>
      <c r="C17432">
        <v>-0.41</v>
      </c>
      <c r="D17432">
        <v>-0.48</v>
      </c>
      <c r="E17432">
        <v>2.1000000000000001E-2</v>
      </c>
    </row>
    <row r="17433" spans="1:5">
      <c r="A17433">
        <v>19910510</v>
      </c>
      <c r="B17433">
        <v>-1.66</v>
      </c>
      <c r="C17433">
        <v>0.85</v>
      </c>
      <c r="D17433">
        <v>0.26</v>
      </c>
      <c r="E17433">
        <v>2.1000000000000001E-2</v>
      </c>
    </row>
    <row r="17434" spans="1:5">
      <c r="A17434">
        <v>19910513</v>
      </c>
      <c r="B17434">
        <v>0.17</v>
      </c>
      <c r="C17434">
        <v>-0.24</v>
      </c>
      <c r="D17434">
        <v>-0.21</v>
      </c>
      <c r="E17434">
        <v>2.1000000000000001E-2</v>
      </c>
    </row>
    <row r="17435" spans="1:5">
      <c r="A17435">
        <v>19910514</v>
      </c>
      <c r="B17435">
        <v>-1.24</v>
      </c>
      <c r="C17435">
        <v>0.38</v>
      </c>
      <c r="D17435">
        <v>0.11</v>
      </c>
      <c r="E17435">
        <v>2.1000000000000001E-2</v>
      </c>
    </row>
    <row r="17436" spans="1:5">
      <c r="A17436">
        <v>19910515</v>
      </c>
      <c r="B17436">
        <v>-1.05</v>
      </c>
      <c r="C17436">
        <v>-0.78</v>
      </c>
      <c r="D17436">
        <v>0.88</v>
      </c>
      <c r="E17436">
        <v>2.1000000000000001E-2</v>
      </c>
    </row>
    <row r="17437" spans="1:5">
      <c r="A17437">
        <v>19910516</v>
      </c>
      <c r="B17437">
        <v>0.94</v>
      </c>
      <c r="C17437">
        <v>-0.34</v>
      </c>
      <c r="D17437">
        <v>-0.24</v>
      </c>
      <c r="E17437">
        <v>2.1000000000000001E-2</v>
      </c>
    </row>
    <row r="17438" spans="1:5">
      <c r="A17438">
        <v>19910517</v>
      </c>
      <c r="B17438">
        <v>-0.03</v>
      </c>
      <c r="C17438">
        <v>-0.13</v>
      </c>
      <c r="D17438">
        <v>0.06</v>
      </c>
      <c r="E17438">
        <v>2.1000000000000001E-2</v>
      </c>
    </row>
    <row r="17439" spans="1:5">
      <c r="A17439">
        <v>19910520</v>
      </c>
      <c r="B17439">
        <v>-0.04</v>
      </c>
      <c r="C17439">
        <v>-0.2</v>
      </c>
      <c r="D17439">
        <v>-7.0000000000000007E-2</v>
      </c>
      <c r="E17439">
        <v>2.1000000000000001E-2</v>
      </c>
    </row>
    <row r="17440" spans="1:5">
      <c r="A17440">
        <v>19910521</v>
      </c>
      <c r="B17440">
        <v>0.74</v>
      </c>
      <c r="C17440">
        <v>-0.1</v>
      </c>
      <c r="D17440">
        <v>-0.4</v>
      </c>
      <c r="E17440">
        <v>2.1000000000000001E-2</v>
      </c>
    </row>
    <row r="17441" spans="1:5">
      <c r="A17441">
        <v>19910522</v>
      </c>
      <c r="B17441">
        <v>0.25</v>
      </c>
      <c r="C17441">
        <v>-0.13</v>
      </c>
      <c r="D17441">
        <v>-0.04</v>
      </c>
      <c r="E17441">
        <v>2.1000000000000001E-2</v>
      </c>
    </row>
    <row r="17442" spans="1:5">
      <c r="A17442">
        <v>19910523</v>
      </c>
      <c r="B17442">
        <v>-0.14000000000000001</v>
      </c>
      <c r="C17442">
        <v>0.47</v>
      </c>
      <c r="D17442">
        <v>-0.16</v>
      </c>
      <c r="E17442">
        <v>2.1000000000000001E-2</v>
      </c>
    </row>
    <row r="17443" spans="1:5">
      <c r="A17443">
        <v>19910524</v>
      </c>
      <c r="B17443">
        <v>0.63</v>
      </c>
      <c r="C17443">
        <v>-0.26</v>
      </c>
      <c r="D17443">
        <v>0.03</v>
      </c>
      <c r="E17443">
        <v>2.1000000000000001E-2</v>
      </c>
    </row>
    <row r="17444" spans="1:5">
      <c r="A17444">
        <v>19910528</v>
      </c>
      <c r="B17444">
        <v>1.04</v>
      </c>
      <c r="C17444">
        <v>-0.62</v>
      </c>
      <c r="D17444">
        <v>-0.17</v>
      </c>
      <c r="E17444">
        <v>2.1000000000000001E-2</v>
      </c>
    </row>
    <row r="17445" spans="1:5">
      <c r="A17445">
        <v>19910529</v>
      </c>
      <c r="B17445">
        <v>0.26</v>
      </c>
      <c r="C17445">
        <v>0.14000000000000001</v>
      </c>
      <c r="D17445">
        <v>0.44</v>
      </c>
      <c r="E17445">
        <v>2.1000000000000001E-2</v>
      </c>
    </row>
    <row r="17446" spans="1:5">
      <c r="A17446">
        <v>19910530</v>
      </c>
      <c r="B17446">
        <v>1.01</v>
      </c>
      <c r="C17446">
        <v>0.02</v>
      </c>
      <c r="D17446">
        <v>-0.3</v>
      </c>
      <c r="E17446">
        <v>2.1000000000000001E-2</v>
      </c>
    </row>
    <row r="17447" spans="1:5">
      <c r="A17447">
        <v>19910531</v>
      </c>
      <c r="B17447">
        <v>0.69</v>
      </c>
      <c r="C17447">
        <v>0.03</v>
      </c>
      <c r="D17447">
        <v>0.2</v>
      </c>
      <c r="E17447">
        <v>2.1000000000000001E-2</v>
      </c>
    </row>
    <row r="17448" spans="1:5">
      <c r="A17448">
        <v>19910603</v>
      </c>
      <c r="B17448">
        <v>-0.28999999999999998</v>
      </c>
      <c r="C17448">
        <v>0.43</v>
      </c>
      <c r="D17448">
        <v>0.42</v>
      </c>
      <c r="E17448">
        <v>2.1000000000000001E-2</v>
      </c>
    </row>
    <row r="17449" spans="1:5">
      <c r="A17449">
        <v>19910604</v>
      </c>
      <c r="B17449">
        <v>-0.05</v>
      </c>
      <c r="C17449">
        <v>0.11</v>
      </c>
      <c r="D17449">
        <v>-0.1</v>
      </c>
      <c r="E17449">
        <v>2.1000000000000001E-2</v>
      </c>
    </row>
    <row r="17450" spans="1:5">
      <c r="A17450">
        <v>19910605</v>
      </c>
      <c r="B17450">
        <v>-0.56000000000000005</v>
      </c>
      <c r="C17450">
        <v>0.7</v>
      </c>
      <c r="D17450">
        <v>0.4</v>
      </c>
      <c r="E17450">
        <v>2.1000000000000001E-2</v>
      </c>
    </row>
    <row r="17451" spans="1:5">
      <c r="A17451">
        <v>19910606</v>
      </c>
      <c r="B17451">
        <v>-0.38</v>
      </c>
      <c r="C17451">
        <v>0.23</v>
      </c>
      <c r="D17451">
        <v>0.45</v>
      </c>
      <c r="E17451">
        <v>2.1000000000000001E-2</v>
      </c>
    </row>
    <row r="17452" spans="1:5">
      <c r="A17452">
        <v>19910607</v>
      </c>
      <c r="B17452">
        <v>-0.95</v>
      </c>
      <c r="C17452">
        <v>0.38</v>
      </c>
      <c r="D17452">
        <v>0.11</v>
      </c>
      <c r="E17452">
        <v>2.1000000000000001E-2</v>
      </c>
    </row>
    <row r="17453" spans="1:5">
      <c r="A17453">
        <v>19910610</v>
      </c>
      <c r="B17453">
        <v>-0.26</v>
      </c>
      <c r="C17453">
        <v>-0.04</v>
      </c>
      <c r="D17453">
        <v>0.04</v>
      </c>
      <c r="E17453">
        <v>2.1000000000000001E-2</v>
      </c>
    </row>
    <row r="17454" spans="1:5">
      <c r="A17454">
        <v>19910611</v>
      </c>
      <c r="B17454">
        <v>0.44</v>
      </c>
      <c r="C17454">
        <v>-0.56000000000000005</v>
      </c>
      <c r="D17454">
        <v>-0.02</v>
      </c>
      <c r="E17454">
        <v>2.1000000000000001E-2</v>
      </c>
    </row>
    <row r="17455" spans="1:5">
      <c r="A17455">
        <v>19910612</v>
      </c>
      <c r="B17455">
        <v>-1.1100000000000001</v>
      </c>
      <c r="C17455">
        <v>-0.01</v>
      </c>
      <c r="D17455">
        <v>0.03</v>
      </c>
      <c r="E17455">
        <v>2.1000000000000001E-2</v>
      </c>
    </row>
    <row r="17456" spans="1:5">
      <c r="A17456">
        <v>19910613</v>
      </c>
      <c r="B17456">
        <v>0.21</v>
      </c>
      <c r="C17456">
        <v>-0.11</v>
      </c>
      <c r="D17456">
        <v>-0.06</v>
      </c>
      <c r="E17456">
        <v>2.1000000000000001E-2</v>
      </c>
    </row>
    <row r="17457" spans="1:5">
      <c r="A17457">
        <v>19910614</v>
      </c>
      <c r="B17457">
        <v>1.06</v>
      </c>
      <c r="C17457">
        <v>-0.56999999999999995</v>
      </c>
      <c r="D17457">
        <v>-0.25</v>
      </c>
      <c r="E17457">
        <v>2.1000000000000001E-2</v>
      </c>
    </row>
    <row r="17458" spans="1:5">
      <c r="A17458">
        <v>19910617</v>
      </c>
      <c r="B17458">
        <v>-0.41</v>
      </c>
      <c r="C17458">
        <v>0.25</v>
      </c>
      <c r="D17458">
        <v>0.2</v>
      </c>
      <c r="E17458">
        <v>2.1000000000000001E-2</v>
      </c>
    </row>
    <row r="17459" spans="1:5">
      <c r="A17459">
        <v>19910618</v>
      </c>
      <c r="B17459">
        <v>-0.4</v>
      </c>
      <c r="C17459">
        <v>0.12</v>
      </c>
      <c r="D17459">
        <v>0.18</v>
      </c>
      <c r="E17459">
        <v>2.1000000000000001E-2</v>
      </c>
    </row>
    <row r="17460" spans="1:5">
      <c r="A17460">
        <v>19910619</v>
      </c>
      <c r="B17460">
        <v>-0.97</v>
      </c>
      <c r="C17460">
        <v>0.06</v>
      </c>
      <c r="D17460">
        <v>0.01</v>
      </c>
      <c r="E17460">
        <v>2.1000000000000001E-2</v>
      </c>
    </row>
    <row r="17461" spans="1:5">
      <c r="A17461">
        <v>19910620</v>
      </c>
      <c r="B17461">
        <v>0.01</v>
      </c>
      <c r="C17461">
        <v>-0.13</v>
      </c>
      <c r="D17461">
        <v>-0.09</v>
      </c>
      <c r="E17461">
        <v>2.1000000000000001E-2</v>
      </c>
    </row>
    <row r="17462" spans="1:5">
      <c r="A17462">
        <v>19910621</v>
      </c>
      <c r="B17462">
        <v>0.43</v>
      </c>
      <c r="C17462">
        <v>-0.52</v>
      </c>
      <c r="D17462">
        <v>0.06</v>
      </c>
      <c r="E17462">
        <v>2.1000000000000001E-2</v>
      </c>
    </row>
    <row r="17463" spans="1:5">
      <c r="A17463">
        <v>19910624</v>
      </c>
      <c r="B17463">
        <v>-1.73</v>
      </c>
      <c r="C17463">
        <v>0.08</v>
      </c>
      <c r="D17463">
        <v>0.36</v>
      </c>
      <c r="E17463">
        <v>2.1000000000000001E-2</v>
      </c>
    </row>
    <row r="17464" spans="1:5">
      <c r="A17464">
        <v>19910625</v>
      </c>
      <c r="B17464">
        <v>-0.22</v>
      </c>
      <c r="C17464">
        <v>-0.36</v>
      </c>
      <c r="D17464">
        <v>0.01</v>
      </c>
      <c r="E17464">
        <v>2.1000000000000001E-2</v>
      </c>
    </row>
    <row r="17465" spans="1:5">
      <c r="A17465">
        <v>19910626</v>
      </c>
      <c r="B17465">
        <v>0.11</v>
      </c>
      <c r="C17465">
        <v>-0.44</v>
      </c>
      <c r="D17465">
        <v>-0.04</v>
      </c>
      <c r="E17465">
        <v>2.1000000000000001E-2</v>
      </c>
    </row>
    <row r="17466" spans="1:5">
      <c r="A17466">
        <v>19910627</v>
      </c>
      <c r="B17466">
        <v>0.7</v>
      </c>
      <c r="C17466">
        <v>-0.39</v>
      </c>
      <c r="D17466">
        <v>-0.39</v>
      </c>
      <c r="E17466">
        <v>2.1000000000000001E-2</v>
      </c>
    </row>
    <row r="17467" spans="1:5">
      <c r="A17467">
        <v>19910628</v>
      </c>
      <c r="B17467">
        <v>-0.64</v>
      </c>
      <c r="C17467">
        <v>0.83</v>
      </c>
      <c r="D17467">
        <v>-0.02</v>
      </c>
      <c r="E17467">
        <v>2.1000000000000001E-2</v>
      </c>
    </row>
    <row r="17468" spans="1:5">
      <c r="A17468">
        <v>19910701</v>
      </c>
      <c r="B17468">
        <v>1.62</v>
      </c>
      <c r="C17468">
        <v>-1.1100000000000001</v>
      </c>
      <c r="D17468">
        <v>-0.36</v>
      </c>
      <c r="E17468">
        <v>2.1999999999999999E-2</v>
      </c>
    </row>
    <row r="17469" spans="1:5">
      <c r="A17469">
        <v>19910702</v>
      </c>
      <c r="B17469">
        <v>-0.12</v>
      </c>
      <c r="C17469">
        <v>-0.06</v>
      </c>
      <c r="D17469">
        <v>-0.08</v>
      </c>
      <c r="E17469">
        <v>2.1999999999999999E-2</v>
      </c>
    </row>
    <row r="17470" spans="1:5">
      <c r="A17470">
        <v>19910703</v>
      </c>
      <c r="B17470">
        <v>-0.98</v>
      </c>
      <c r="C17470">
        <v>0.27</v>
      </c>
      <c r="D17470">
        <v>-0.09</v>
      </c>
      <c r="E17470">
        <v>2.1999999999999999E-2</v>
      </c>
    </row>
    <row r="17471" spans="1:5">
      <c r="A17471">
        <v>19910705</v>
      </c>
      <c r="B17471">
        <v>0.17</v>
      </c>
      <c r="C17471">
        <v>-0.16</v>
      </c>
      <c r="D17471">
        <v>-0.11</v>
      </c>
      <c r="E17471">
        <v>2.1999999999999999E-2</v>
      </c>
    </row>
    <row r="17472" spans="1:5">
      <c r="A17472">
        <v>19910708</v>
      </c>
      <c r="B17472">
        <v>0.82</v>
      </c>
      <c r="C17472">
        <v>-0.62</v>
      </c>
      <c r="D17472">
        <v>-0.22</v>
      </c>
      <c r="E17472">
        <v>2.1999999999999999E-2</v>
      </c>
    </row>
    <row r="17473" spans="1:5">
      <c r="A17473">
        <v>19910709</v>
      </c>
      <c r="B17473">
        <v>-0.13</v>
      </c>
      <c r="C17473">
        <v>0.72</v>
      </c>
      <c r="D17473">
        <v>-0.1</v>
      </c>
      <c r="E17473">
        <v>2.1999999999999999E-2</v>
      </c>
    </row>
    <row r="17474" spans="1:5">
      <c r="A17474">
        <v>19910710</v>
      </c>
      <c r="B17474">
        <v>0.01</v>
      </c>
      <c r="C17474">
        <v>0.6</v>
      </c>
      <c r="D17474">
        <v>-0.15</v>
      </c>
      <c r="E17474">
        <v>2.1999999999999999E-2</v>
      </c>
    </row>
    <row r="17475" spans="1:5">
      <c r="A17475">
        <v>19910711</v>
      </c>
      <c r="B17475">
        <v>0.3</v>
      </c>
      <c r="C17475">
        <v>0.01</v>
      </c>
      <c r="D17475">
        <v>-0.24</v>
      </c>
      <c r="E17475">
        <v>2.1999999999999999E-2</v>
      </c>
    </row>
    <row r="17476" spans="1:5">
      <c r="A17476">
        <v>19910712</v>
      </c>
      <c r="B17476">
        <v>0.75</v>
      </c>
      <c r="C17476">
        <v>-0.33</v>
      </c>
      <c r="D17476">
        <v>-0.01</v>
      </c>
      <c r="E17476">
        <v>2.1999999999999999E-2</v>
      </c>
    </row>
    <row r="17477" spans="1:5">
      <c r="A17477">
        <v>19910715</v>
      </c>
      <c r="B17477">
        <v>0.6</v>
      </c>
      <c r="C17477">
        <v>-7.0000000000000007E-2</v>
      </c>
      <c r="D17477">
        <v>0.22</v>
      </c>
      <c r="E17477">
        <v>2.1999999999999999E-2</v>
      </c>
    </row>
    <row r="17478" spans="1:5">
      <c r="A17478">
        <v>19910716</v>
      </c>
      <c r="B17478">
        <v>-0.21</v>
      </c>
      <c r="C17478">
        <v>0.12</v>
      </c>
      <c r="D17478">
        <v>0.51</v>
      </c>
      <c r="E17478">
        <v>2.1999999999999999E-2</v>
      </c>
    </row>
    <row r="17479" spans="1:5">
      <c r="A17479">
        <v>19910717</v>
      </c>
      <c r="B17479">
        <v>-0.05</v>
      </c>
      <c r="C17479">
        <v>0.16</v>
      </c>
      <c r="D17479">
        <v>-0.03</v>
      </c>
      <c r="E17479">
        <v>2.1999999999999999E-2</v>
      </c>
    </row>
    <row r="17480" spans="1:5">
      <c r="A17480">
        <v>19910718</v>
      </c>
      <c r="B17480">
        <v>0.9</v>
      </c>
      <c r="C17480">
        <v>-0.21</v>
      </c>
      <c r="D17480">
        <v>0.02</v>
      </c>
      <c r="E17480">
        <v>2.1999999999999999E-2</v>
      </c>
    </row>
    <row r="17481" spans="1:5">
      <c r="A17481">
        <v>19910719</v>
      </c>
      <c r="B17481">
        <v>-0.24</v>
      </c>
      <c r="C17481">
        <v>0.49</v>
      </c>
      <c r="D17481">
        <v>0.09</v>
      </c>
      <c r="E17481">
        <v>2.1999999999999999E-2</v>
      </c>
    </row>
    <row r="17482" spans="1:5">
      <c r="A17482">
        <v>19910722</v>
      </c>
      <c r="B17482">
        <v>-0.37</v>
      </c>
      <c r="C17482">
        <v>0.17</v>
      </c>
      <c r="D17482">
        <v>0.12</v>
      </c>
      <c r="E17482">
        <v>2.1999999999999999E-2</v>
      </c>
    </row>
    <row r="17483" spans="1:5">
      <c r="A17483">
        <v>19910723</v>
      </c>
      <c r="B17483">
        <v>-0.91</v>
      </c>
      <c r="C17483">
        <v>0.17</v>
      </c>
      <c r="D17483">
        <v>0.24</v>
      </c>
      <c r="E17483">
        <v>2.1999999999999999E-2</v>
      </c>
    </row>
    <row r="17484" spans="1:5">
      <c r="A17484">
        <v>19910724</v>
      </c>
      <c r="B17484">
        <v>-0.31</v>
      </c>
      <c r="C17484">
        <v>-0.19</v>
      </c>
      <c r="D17484">
        <v>0.14000000000000001</v>
      </c>
      <c r="E17484">
        <v>2.1999999999999999E-2</v>
      </c>
    </row>
    <row r="17485" spans="1:5">
      <c r="A17485">
        <v>19910725</v>
      </c>
      <c r="B17485">
        <v>0.55000000000000004</v>
      </c>
      <c r="C17485">
        <v>-0.5</v>
      </c>
      <c r="D17485">
        <v>0.05</v>
      </c>
      <c r="E17485">
        <v>2.1999999999999999E-2</v>
      </c>
    </row>
    <row r="17486" spans="1:5">
      <c r="A17486">
        <v>19910726</v>
      </c>
      <c r="B17486">
        <v>0.06</v>
      </c>
      <c r="C17486">
        <v>0.02</v>
      </c>
      <c r="D17486">
        <v>-0.04</v>
      </c>
      <c r="E17486">
        <v>2.1999999999999999E-2</v>
      </c>
    </row>
    <row r="17487" spans="1:5">
      <c r="A17487">
        <v>19910729</v>
      </c>
      <c r="B17487">
        <v>0.47</v>
      </c>
      <c r="C17487">
        <v>-0.48</v>
      </c>
      <c r="D17487">
        <v>-0.31</v>
      </c>
      <c r="E17487">
        <v>2.1999999999999999E-2</v>
      </c>
    </row>
    <row r="17488" spans="1:5">
      <c r="A17488">
        <v>19910730</v>
      </c>
      <c r="B17488">
        <v>0.86</v>
      </c>
      <c r="C17488">
        <v>-0.28999999999999998</v>
      </c>
      <c r="D17488">
        <v>-0.47</v>
      </c>
      <c r="E17488">
        <v>2.1999999999999999E-2</v>
      </c>
    </row>
    <row r="17489" spans="1:5">
      <c r="A17489">
        <v>19910731</v>
      </c>
      <c r="B17489">
        <v>0.39</v>
      </c>
      <c r="C17489">
        <v>0.36</v>
      </c>
      <c r="D17489">
        <v>-0.43</v>
      </c>
      <c r="E17489">
        <v>2.1999999999999999E-2</v>
      </c>
    </row>
    <row r="17490" spans="1:5">
      <c r="A17490">
        <v>19910801</v>
      </c>
      <c r="B17490">
        <v>-0.12</v>
      </c>
      <c r="C17490">
        <v>0.24</v>
      </c>
      <c r="D17490">
        <v>-0.16</v>
      </c>
      <c r="E17490">
        <v>2.1000000000000001E-2</v>
      </c>
    </row>
    <row r="17491" spans="1:5">
      <c r="A17491">
        <v>19910802</v>
      </c>
      <c r="B17491">
        <v>0.09</v>
      </c>
      <c r="C17491">
        <v>0.12</v>
      </c>
      <c r="D17491">
        <v>-0.05</v>
      </c>
      <c r="E17491">
        <v>2.1000000000000001E-2</v>
      </c>
    </row>
    <row r="17492" spans="1:5">
      <c r="A17492">
        <v>19910805</v>
      </c>
      <c r="B17492">
        <v>-0.53</v>
      </c>
      <c r="C17492">
        <v>0.2</v>
      </c>
      <c r="D17492">
        <v>0.2</v>
      </c>
      <c r="E17492">
        <v>2.1000000000000001E-2</v>
      </c>
    </row>
    <row r="17493" spans="1:5">
      <c r="A17493">
        <v>19910806</v>
      </c>
      <c r="B17493">
        <v>1.22</v>
      </c>
      <c r="C17493">
        <v>-0.93</v>
      </c>
      <c r="D17493">
        <v>0.03</v>
      </c>
      <c r="E17493">
        <v>2.1000000000000001E-2</v>
      </c>
    </row>
    <row r="17494" spans="1:5">
      <c r="A17494">
        <v>19910807</v>
      </c>
      <c r="B17494">
        <v>0.09</v>
      </c>
      <c r="C17494">
        <v>0.1</v>
      </c>
      <c r="D17494">
        <v>-7.0000000000000007E-2</v>
      </c>
      <c r="E17494">
        <v>2.1000000000000001E-2</v>
      </c>
    </row>
    <row r="17495" spans="1:5">
      <c r="A17495">
        <v>19910808</v>
      </c>
      <c r="B17495">
        <v>-0.16</v>
      </c>
      <c r="C17495">
        <v>0.26</v>
      </c>
      <c r="D17495">
        <v>-0.02</v>
      </c>
      <c r="E17495">
        <v>2.1000000000000001E-2</v>
      </c>
    </row>
    <row r="17496" spans="1:5">
      <c r="A17496">
        <v>19910809</v>
      </c>
      <c r="B17496">
        <v>-0.43</v>
      </c>
      <c r="C17496">
        <v>0.63</v>
      </c>
      <c r="D17496">
        <v>-0.14000000000000001</v>
      </c>
      <c r="E17496">
        <v>2.1000000000000001E-2</v>
      </c>
    </row>
    <row r="17497" spans="1:5">
      <c r="A17497">
        <v>19910812</v>
      </c>
      <c r="B17497">
        <v>0.2</v>
      </c>
      <c r="C17497">
        <v>-0.36</v>
      </c>
      <c r="D17497">
        <v>0.57999999999999996</v>
      </c>
      <c r="E17497">
        <v>2.1000000000000001E-2</v>
      </c>
    </row>
    <row r="17498" spans="1:5">
      <c r="A17498">
        <v>19910813</v>
      </c>
      <c r="B17498">
        <v>0.42</v>
      </c>
      <c r="C17498">
        <v>-0.11</v>
      </c>
      <c r="D17498">
        <v>0.68</v>
      </c>
      <c r="E17498">
        <v>2.1000000000000001E-2</v>
      </c>
    </row>
    <row r="17499" spans="1:5">
      <c r="A17499">
        <v>19910814</v>
      </c>
      <c r="B17499">
        <v>0.21</v>
      </c>
      <c r="C17499">
        <v>0.26</v>
      </c>
      <c r="D17499">
        <v>-0.16</v>
      </c>
      <c r="E17499">
        <v>2.1000000000000001E-2</v>
      </c>
    </row>
    <row r="17500" spans="1:5">
      <c r="A17500">
        <v>19910815</v>
      </c>
      <c r="B17500">
        <v>-0.16</v>
      </c>
      <c r="C17500">
        <v>0.24</v>
      </c>
      <c r="D17500">
        <v>-0.43</v>
      </c>
      <c r="E17500">
        <v>2.1000000000000001E-2</v>
      </c>
    </row>
    <row r="17501" spans="1:5">
      <c r="A17501">
        <v>19910816</v>
      </c>
      <c r="B17501">
        <v>-0.85</v>
      </c>
      <c r="C17501">
        <v>0.51</v>
      </c>
      <c r="D17501">
        <v>-0.03</v>
      </c>
      <c r="E17501">
        <v>2.1000000000000001E-2</v>
      </c>
    </row>
    <row r="17502" spans="1:5">
      <c r="A17502">
        <v>19910819</v>
      </c>
      <c r="B17502">
        <v>-2.38</v>
      </c>
      <c r="C17502">
        <v>-0.51</v>
      </c>
      <c r="D17502">
        <v>-0.19</v>
      </c>
      <c r="E17502">
        <v>2.1000000000000001E-2</v>
      </c>
    </row>
    <row r="17503" spans="1:5">
      <c r="A17503">
        <v>19910820</v>
      </c>
      <c r="B17503">
        <v>0.72</v>
      </c>
      <c r="C17503">
        <v>0.2</v>
      </c>
      <c r="D17503">
        <v>-0.1</v>
      </c>
      <c r="E17503">
        <v>2.1000000000000001E-2</v>
      </c>
    </row>
    <row r="17504" spans="1:5">
      <c r="A17504">
        <v>19910821</v>
      </c>
      <c r="B17504">
        <v>2.76</v>
      </c>
      <c r="C17504">
        <v>-0.4</v>
      </c>
      <c r="D17504">
        <v>-0.34</v>
      </c>
      <c r="E17504">
        <v>2.1000000000000001E-2</v>
      </c>
    </row>
    <row r="17505" spans="1:5">
      <c r="A17505">
        <v>19910822</v>
      </c>
      <c r="B17505">
        <v>0.2</v>
      </c>
      <c r="C17505">
        <v>0.38</v>
      </c>
      <c r="D17505">
        <v>-0.12</v>
      </c>
      <c r="E17505">
        <v>2.1000000000000001E-2</v>
      </c>
    </row>
    <row r="17506" spans="1:5">
      <c r="A17506">
        <v>19910823</v>
      </c>
      <c r="B17506">
        <v>0.62</v>
      </c>
      <c r="C17506">
        <v>-0.23</v>
      </c>
      <c r="D17506">
        <v>0.26</v>
      </c>
      <c r="E17506">
        <v>2.1000000000000001E-2</v>
      </c>
    </row>
    <row r="17507" spans="1:5">
      <c r="A17507">
        <v>19910826</v>
      </c>
      <c r="B17507">
        <v>-0.06</v>
      </c>
      <c r="C17507">
        <v>0.26</v>
      </c>
      <c r="D17507">
        <v>-0.01</v>
      </c>
      <c r="E17507">
        <v>2.1000000000000001E-2</v>
      </c>
    </row>
    <row r="17508" spans="1:5">
      <c r="A17508">
        <v>19910827</v>
      </c>
      <c r="B17508">
        <v>-0.12</v>
      </c>
      <c r="C17508">
        <v>0.28000000000000003</v>
      </c>
      <c r="D17508">
        <v>-0.47</v>
      </c>
      <c r="E17508">
        <v>2.1000000000000001E-2</v>
      </c>
    </row>
    <row r="17509" spans="1:5">
      <c r="A17509">
        <v>19910828</v>
      </c>
      <c r="B17509">
        <v>0.85</v>
      </c>
      <c r="C17509">
        <v>-0.25</v>
      </c>
      <c r="D17509">
        <v>0.01</v>
      </c>
      <c r="E17509">
        <v>2.1000000000000001E-2</v>
      </c>
    </row>
    <row r="17510" spans="1:5">
      <c r="A17510">
        <v>19910829</v>
      </c>
      <c r="B17510">
        <v>-0.02</v>
      </c>
      <c r="C17510">
        <v>0.2</v>
      </c>
      <c r="D17510">
        <v>-0.06</v>
      </c>
      <c r="E17510">
        <v>2.1000000000000001E-2</v>
      </c>
    </row>
    <row r="17511" spans="1:5">
      <c r="A17511">
        <v>19910830</v>
      </c>
      <c r="B17511">
        <v>-0.15</v>
      </c>
      <c r="C17511">
        <v>0.45</v>
      </c>
      <c r="D17511">
        <v>-0.16</v>
      </c>
      <c r="E17511">
        <v>2.1000000000000001E-2</v>
      </c>
    </row>
    <row r="17512" spans="1:5">
      <c r="A17512">
        <v>19910903</v>
      </c>
      <c r="B17512">
        <v>-0.8</v>
      </c>
      <c r="C17512">
        <v>0.11</v>
      </c>
      <c r="D17512">
        <v>0.12</v>
      </c>
      <c r="E17512">
        <v>2.3E-2</v>
      </c>
    </row>
    <row r="17513" spans="1:5">
      <c r="A17513">
        <v>19910904</v>
      </c>
      <c r="B17513">
        <v>-0.56999999999999995</v>
      </c>
      <c r="C17513">
        <v>0.18</v>
      </c>
      <c r="D17513">
        <v>-0.03</v>
      </c>
      <c r="E17513">
        <v>2.3E-2</v>
      </c>
    </row>
    <row r="17514" spans="1:5">
      <c r="A17514">
        <v>19910905</v>
      </c>
      <c r="B17514">
        <v>-0.27</v>
      </c>
      <c r="C17514">
        <v>0.27</v>
      </c>
      <c r="D17514">
        <v>-0.05</v>
      </c>
      <c r="E17514">
        <v>2.3E-2</v>
      </c>
    </row>
    <row r="17515" spans="1:5">
      <c r="A17515">
        <v>19910906</v>
      </c>
      <c r="B17515">
        <v>-0.03</v>
      </c>
      <c r="C17515">
        <v>0.03</v>
      </c>
      <c r="D17515">
        <v>0.12</v>
      </c>
      <c r="E17515">
        <v>2.3E-2</v>
      </c>
    </row>
    <row r="17516" spans="1:5">
      <c r="A17516">
        <v>19910909</v>
      </c>
      <c r="B17516">
        <v>-0.13</v>
      </c>
      <c r="C17516">
        <v>0.15</v>
      </c>
      <c r="D17516">
        <v>-0.11</v>
      </c>
      <c r="E17516">
        <v>2.3E-2</v>
      </c>
    </row>
    <row r="17517" spans="1:5">
      <c r="A17517">
        <v>19910910</v>
      </c>
      <c r="B17517">
        <v>-1.04</v>
      </c>
      <c r="C17517">
        <v>-0.09</v>
      </c>
      <c r="D17517">
        <v>0.1</v>
      </c>
      <c r="E17517">
        <v>2.3E-2</v>
      </c>
    </row>
    <row r="17518" spans="1:5">
      <c r="A17518">
        <v>19910911</v>
      </c>
      <c r="B17518">
        <v>0.18</v>
      </c>
      <c r="C17518">
        <v>0.17</v>
      </c>
      <c r="D17518">
        <v>-0.19</v>
      </c>
      <c r="E17518">
        <v>2.3E-2</v>
      </c>
    </row>
    <row r="17519" spans="1:5">
      <c r="A17519">
        <v>19910912</v>
      </c>
      <c r="B17519">
        <v>0.65</v>
      </c>
      <c r="C17519">
        <v>0.02</v>
      </c>
      <c r="D17519">
        <v>-0.55000000000000004</v>
      </c>
      <c r="E17519">
        <v>2.3E-2</v>
      </c>
    </row>
    <row r="17520" spans="1:5">
      <c r="A17520">
        <v>19910913</v>
      </c>
      <c r="B17520">
        <v>-0.92</v>
      </c>
      <c r="C17520">
        <v>0.65</v>
      </c>
      <c r="D17520">
        <v>0.16</v>
      </c>
      <c r="E17520">
        <v>2.3E-2</v>
      </c>
    </row>
    <row r="17521" spans="1:5">
      <c r="A17521">
        <v>19910916</v>
      </c>
      <c r="B17521">
        <v>0.42</v>
      </c>
      <c r="C17521">
        <v>-0.54</v>
      </c>
      <c r="D17521">
        <v>-0.24</v>
      </c>
      <c r="E17521">
        <v>2.3E-2</v>
      </c>
    </row>
    <row r="17522" spans="1:5">
      <c r="A17522">
        <v>19910917</v>
      </c>
      <c r="B17522">
        <v>-0.05</v>
      </c>
      <c r="C17522">
        <v>-0.04</v>
      </c>
      <c r="D17522">
        <v>-0.12</v>
      </c>
      <c r="E17522">
        <v>2.3E-2</v>
      </c>
    </row>
    <row r="17523" spans="1:5">
      <c r="A17523">
        <v>19910918</v>
      </c>
      <c r="B17523">
        <v>0.37</v>
      </c>
      <c r="C17523">
        <v>-0.04</v>
      </c>
      <c r="D17523">
        <v>-0.16</v>
      </c>
      <c r="E17523">
        <v>2.3E-2</v>
      </c>
    </row>
    <row r="17524" spans="1:5">
      <c r="A17524">
        <v>19910919</v>
      </c>
      <c r="B17524">
        <v>0.32</v>
      </c>
      <c r="C17524">
        <v>0.38</v>
      </c>
      <c r="D17524">
        <v>-0.25</v>
      </c>
      <c r="E17524">
        <v>2.3E-2</v>
      </c>
    </row>
    <row r="17525" spans="1:5">
      <c r="A17525">
        <v>19910920</v>
      </c>
      <c r="B17525">
        <v>0.23</v>
      </c>
      <c r="C17525">
        <v>0.44</v>
      </c>
      <c r="D17525">
        <v>-0.28000000000000003</v>
      </c>
      <c r="E17525">
        <v>2.3E-2</v>
      </c>
    </row>
    <row r="17526" spans="1:5">
      <c r="A17526">
        <v>19910923</v>
      </c>
      <c r="B17526">
        <v>-0.47</v>
      </c>
      <c r="C17526">
        <v>0.1</v>
      </c>
      <c r="D17526">
        <v>-7.0000000000000007E-2</v>
      </c>
      <c r="E17526">
        <v>2.3E-2</v>
      </c>
    </row>
    <row r="17527" spans="1:5">
      <c r="A17527">
        <v>19910924</v>
      </c>
      <c r="B17527">
        <v>0.44</v>
      </c>
      <c r="C17527">
        <v>-0.36</v>
      </c>
      <c r="D17527">
        <v>0.02</v>
      </c>
      <c r="E17527">
        <v>2.3E-2</v>
      </c>
    </row>
    <row r="17528" spans="1:5">
      <c r="A17528">
        <v>19910925</v>
      </c>
      <c r="B17528">
        <v>-0.17</v>
      </c>
      <c r="C17528">
        <v>0.02</v>
      </c>
      <c r="D17528">
        <v>-0.02</v>
      </c>
      <c r="E17528">
        <v>2.3E-2</v>
      </c>
    </row>
    <row r="17529" spans="1:5">
      <c r="A17529">
        <v>19910926</v>
      </c>
      <c r="B17529">
        <v>-0.03</v>
      </c>
      <c r="C17529">
        <v>0.12</v>
      </c>
      <c r="D17529">
        <v>0.42</v>
      </c>
      <c r="E17529">
        <v>2.3E-2</v>
      </c>
    </row>
    <row r="17530" spans="1:5">
      <c r="A17530">
        <v>19910927</v>
      </c>
      <c r="B17530">
        <v>-0.21</v>
      </c>
      <c r="C17530">
        <v>-0.08</v>
      </c>
      <c r="D17530">
        <v>0.09</v>
      </c>
      <c r="E17530">
        <v>2.3E-2</v>
      </c>
    </row>
    <row r="17531" spans="1:5">
      <c r="A17531">
        <v>19910930</v>
      </c>
      <c r="B17531">
        <v>0.53</v>
      </c>
      <c r="C17531">
        <v>0.11</v>
      </c>
      <c r="D17531">
        <v>-0.04</v>
      </c>
      <c r="E17531">
        <v>2.3E-2</v>
      </c>
    </row>
    <row r="17532" spans="1:5">
      <c r="A17532">
        <v>19911001</v>
      </c>
      <c r="B17532">
        <v>0.27</v>
      </c>
      <c r="C17532">
        <v>-0.06</v>
      </c>
      <c r="D17532">
        <v>-0.61</v>
      </c>
      <c r="E17532">
        <v>1.7999999999999999E-2</v>
      </c>
    </row>
    <row r="17533" spans="1:5">
      <c r="A17533">
        <v>19911002</v>
      </c>
      <c r="B17533">
        <v>-0.28999999999999998</v>
      </c>
      <c r="C17533">
        <v>0</v>
      </c>
      <c r="D17533">
        <v>0.15</v>
      </c>
      <c r="E17533">
        <v>1.7999999999999999E-2</v>
      </c>
    </row>
    <row r="17534" spans="1:5">
      <c r="A17534">
        <v>19911003</v>
      </c>
      <c r="B17534">
        <v>-0.94</v>
      </c>
      <c r="C17534">
        <v>0.03</v>
      </c>
      <c r="D17534">
        <v>0.39</v>
      </c>
      <c r="E17534">
        <v>1.7999999999999999E-2</v>
      </c>
    </row>
    <row r="17535" spans="1:5">
      <c r="A17535">
        <v>19911004</v>
      </c>
      <c r="B17535">
        <v>-0.61</v>
      </c>
      <c r="C17535">
        <v>0.4</v>
      </c>
      <c r="D17535">
        <v>0.11</v>
      </c>
      <c r="E17535">
        <v>1.7999999999999999E-2</v>
      </c>
    </row>
    <row r="17536" spans="1:5">
      <c r="A17536">
        <v>19911007</v>
      </c>
      <c r="B17536">
        <v>-0.6</v>
      </c>
      <c r="C17536">
        <v>-0.39</v>
      </c>
      <c r="D17536">
        <v>0.18</v>
      </c>
      <c r="E17536">
        <v>1.7999999999999999E-2</v>
      </c>
    </row>
    <row r="17537" spans="1:5">
      <c r="A17537">
        <v>19911008</v>
      </c>
      <c r="B17537">
        <v>0.26</v>
      </c>
      <c r="C17537">
        <v>-0.05</v>
      </c>
      <c r="D17537">
        <v>-0.06</v>
      </c>
      <c r="E17537">
        <v>1.7999999999999999E-2</v>
      </c>
    </row>
    <row r="17538" spans="1:5">
      <c r="A17538">
        <v>19911009</v>
      </c>
      <c r="B17538">
        <v>-0.89</v>
      </c>
      <c r="C17538">
        <v>0.6</v>
      </c>
      <c r="D17538">
        <v>-0.3</v>
      </c>
      <c r="E17538">
        <v>1.7999999999999999E-2</v>
      </c>
    </row>
    <row r="17539" spans="1:5">
      <c r="A17539">
        <v>19911010</v>
      </c>
      <c r="B17539">
        <v>0.73</v>
      </c>
      <c r="C17539">
        <v>-0.74</v>
      </c>
      <c r="D17539">
        <v>7.0000000000000007E-2</v>
      </c>
      <c r="E17539">
        <v>1.7999999999999999E-2</v>
      </c>
    </row>
    <row r="17540" spans="1:5">
      <c r="A17540">
        <v>19911011</v>
      </c>
      <c r="B17540">
        <v>0.24</v>
      </c>
      <c r="C17540">
        <v>0.06</v>
      </c>
      <c r="D17540">
        <v>0.19</v>
      </c>
      <c r="E17540">
        <v>1.7999999999999999E-2</v>
      </c>
    </row>
    <row r="17541" spans="1:5">
      <c r="A17541">
        <v>19911014</v>
      </c>
      <c r="B17541">
        <v>1.21</v>
      </c>
      <c r="C17541">
        <v>-0.48</v>
      </c>
      <c r="D17541">
        <v>-0.25</v>
      </c>
      <c r="E17541">
        <v>1.7999999999999999E-2</v>
      </c>
    </row>
    <row r="17542" spans="1:5">
      <c r="A17542">
        <v>19911015</v>
      </c>
      <c r="B17542">
        <v>1.23</v>
      </c>
      <c r="C17542">
        <v>-0.08</v>
      </c>
      <c r="D17542">
        <v>-0.09</v>
      </c>
      <c r="E17542">
        <v>1.7999999999999999E-2</v>
      </c>
    </row>
    <row r="17543" spans="1:5">
      <c r="A17543">
        <v>19911016</v>
      </c>
      <c r="B17543">
        <v>0.64</v>
      </c>
      <c r="C17543">
        <v>0.75</v>
      </c>
      <c r="D17543">
        <v>-0.1</v>
      </c>
      <c r="E17543">
        <v>1.7999999999999999E-2</v>
      </c>
    </row>
    <row r="17544" spans="1:5">
      <c r="A17544">
        <v>19911017</v>
      </c>
      <c r="B17544">
        <v>-0.28999999999999998</v>
      </c>
      <c r="C17544">
        <v>0.19</v>
      </c>
      <c r="D17544">
        <v>-0.02</v>
      </c>
      <c r="E17544">
        <v>1.7999999999999999E-2</v>
      </c>
    </row>
    <row r="17545" spans="1:5">
      <c r="A17545">
        <v>19911018</v>
      </c>
      <c r="B17545">
        <v>0.18</v>
      </c>
      <c r="C17545">
        <v>0.1</v>
      </c>
      <c r="D17545">
        <v>0.16</v>
      </c>
      <c r="E17545">
        <v>1.7999999999999999E-2</v>
      </c>
    </row>
    <row r="17546" spans="1:5">
      <c r="A17546">
        <v>19911021</v>
      </c>
      <c r="B17546">
        <v>-0.6</v>
      </c>
      <c r="C17546">
        <v>0.46</v>
      </c>
      <c r="D17546">
        <v>-0.04</v>
      </c>
      <c r="E17546">
        <v>1.7999999999999999E-2</v>
      </c>
    </row>
    <row r="17547" spans="1:5">
      <c r="A17547">
        <v>19911022</v>
      </c>
      <c r="B17547">
        <v>-0.43</v>
      </c>
      <c r="C17547">
        <v>0.5</v>
      </c>
      <c r="D17547">
        <v>-0.17</v>
      </c>
      <c r="E17547">
        <v>1.7999999999999999E-2</v>
      </c>
    </row>
    <row r="17548" spans="1:5">
      <c r="A17548">
        <v>19911023</v>
      </c>
      <c r="B17548">
        <v>-0.05</v>
      </c>
      <c r="C17548">
        <v>-0.03</v>
      </c>
      <c r="D17548">
        <v>-0.27</v>
      </c>
      <c r="E17548">
        <v>1.7999999999999999E-2</v>
      </c>
    </row>
    <row r="17549" spans="1:5">
      <c r="A17549">
        <v>19911024</v>
      </c>
      <c r="B17549">
        <v>-0.81</v>
      </c>
      <c r="C17549">
        <v>-0.31</v>
      </c>
      <c r="D17549">
        <v>0.38</v>
      </c>
      <c r="E17549">
        <v>1.7999999999999999E-2</v>
      </c>
    </row>
    <row r="17550" spans="1:5">
      <c r="A17550">
        <v>19911025</v>
      </c>
      <c r="B17550">
        <v>-0.3</v>
      </c>
      <c r="C17550">
        <v>-0.28000000000000003</v>
      </c>
      <c r="D17550">
        <v>0.35</v>
      </c>
      <c r="E17550">
        <v>1.7999999999999999E-2</v>
      </c>
    </row>
    <row r="17551" spans="1:5">
      <c r="A17551">
        <v>19911028</v>
      </c>
      <c r="B17551">
        <v>1.18</v>
      </c>
      <c r="C17551">
        <v>-0.76</v>
      </c>
      <c r="D17551">
        <v>-0.3</v>
      </c>
      <c r="E17551">
        <v>1.7999999999999999E-2</v>
      </c>
    </row>
    <row r="17552" spans="1:5">
      <c r="A17552">
        <v>19911029</v>
      </c>
      <c r="B17552">
        <v>0.56999999999999995</v>
      </c>
      <c r="C17552">
        <v>0.05</v>
      </c>
      <c r="D17552">
        <v>0.04</v>
      </c>
      <c r="E17552">
        <v>1.7999999999999999E-2</v>
      </c>
    </row>
    <row r="17553" spans="1:5">
      <c r="A17553">
        <v>19911030</v>
      </c>
      <c r="B17553">
        <v>0.52</v>
      </c>
      <c r="C17553">
        <v>0.17</v>
      </c>
      <c r="D17553">
        <v>0.23</v>
      </c>
      <c r="E17553">
        <v>1.7999999999999999E-2</v>
      </c>
    </row>
    <row r="17554" spans="1:5">
      <c r="A17554">
        <v>19911031</v>
      </c>
      <c r="B17554">
        <v>0.09</v>
      </c>
      <c r="C17554">
        <v>0.75</v>
      </c>
      <c r="D17554">
        <v>-0.44</v>
      </c>
      <c r="E17554">
        <v>1.7999999999999999E-2</v>
      </c>
    </row>
    <row r="17555" spans="1:5">
      <c r="A17555">
        <v>19911101</v>
      </c>
      <c r="B17555">
        <v>-0.31</v>
      </c>
      <c r="C17555">
        <v>0.16</v>
      </c>
      <c r="D17555">
        <v>-0.28999999999999998</v>
      </c>
      <c r="E17555">
        <v>0.02</v>
      </c>
    </row>
    <row r="17556" spans="1:5">
      <c r="A17556">
        <v>19911104</v>
      </c>
      <c r="B17556">
        <v>-0.34</v>
      </c>
      <c r="C17556">
        <v>-0.13</v>
      </c>
      <c r="D17556">
        <v>0.02</v>
      </c>
      <c r="E17556">
        <v>0.02</v>
      </c>
    </row>
    <row r="17557" spans="1:5">
      <c r="A17557">
        <v>19911105</v>
      </c>
      <c r="B17557">
        <v>-0.26</v>
      </c>
      <c r="C17557">
        <v>0.32</v>
      </c>
      <c r="D17557">
        <v>0.01</v>
      </c>
      <c r="E17557">
        <v>0.02</v>
      </c>
    </row>
    <row r="17558" spans="1:5">
      <c r="A17558">
        <v>19911106</v>
      </c>
      <c r="B17558">
        <v>0.28000000000000003</v>
      </c>
      <c r="C17558">
        <v>-0.24</v>
      </c>
      <c r="D17558">
        <v>0.28000000000000003</v>
      </c>
      <c r="E17558">
        <v>0.02</v>
      </c>
    </row>
    <row r="17559" spans="1:5">
      <c r="A17559">
        <v>19911107</v>
      </c>
      <c r="B17559">
        <v>0.92</v>
      </c>
      <c r="C17559">
        <v>-0.21</v>
      </c>
      <c r="D17559">
        <v>-0.2</v>
      </c>
      <c r="E17559">
        <v>0.02</v>
      </c>
    </row>
    <row r="17560" spans="1:5">
      <c r="A17560">
        <v>19911108</v>
      </c>
      <c r="B17560">
        <v>0.01</v>
      </c>
      <c r="C17560">
        <v>0.41</v>
      </c>
      <c r="D17560">
        <v>-0.19</v>
      </c>
      <c r="E17560">
        <v>0.02</v>
      </c>
    </row>
    <row r="17561" spans="1:5">
      <c r="A17561">
        <v>19911111</v>
      </c>
      <c r="B17561">
        <v>0.15</v>
      </c>
      <c r="C17561">
        <v>0.34</v>
      </c>
      <c r="D17561">
        <v>-0.67</v>
      </c>
      <c r="E17561">
        <v>0.02</v>
      </c>
    </row>
    <row r="17562" spans="1:5">
      <c r="A17562">
        <v>19911112</v>
      </c>
      <c r="B17562">
        <v>0.87</v>
      </c>
      <c r="C17562">
        <v>-0.19</v>
      </c>
      <c r="D17562">
        <v>-0.23</v>
      </c>
      <c r="E17562">
        <v>0.02</v>
      </c>
    </row>
    <row r="17563" spans="1:5">
      <c r="A17563">
        <v>19911113</v>
      </c>
      <c r="B17563">
        <v>0.12</v>
      </c>
      <c r="C17563">
        <v>-0.27</v>
      </c>
      <c r="D17563">
        <v>0.09</v>
      </c>
      <c r="E17563">
        <v>0.02</v>
      </c>
    </row>
    <row r="17564" spans="1:5">
      <c r="A17564">
        <v>19911114</v>
      </c>
      <c r="B17564">
        <v>-0.11</v>
      </c>
      <c r="C17564">
        <v>-0.11</v>
      </c>
      <c r="D17564">
        <v>-0.08</v>
      </c>
      <c r="E17564">
        <v>0.02</v>
      </c>
    </row>
    <row r="17565" spans="1:5">
      <c r="A17565">
        <v>19911115</v>
      </c>
      <c r="B17565">
        <v>-3.55</v>
      </c>
      <c r="C17565">
        <v>0.36</v>
      </c>
      <c r="D17565">
        <v>1.06</v>
      </c>
      <c r="E17565">
        <v>0.02</v>
      </c>
    </row>
    <row r="17566" spans="1:5">
      <c r="A17566">
        <v>19911118</v>
      </c>
      <c r="B17566">
        <v>0.5</v>
      </c>
      <c r="C17566">
        <v>-0.51</v>
      </c>
      <c r="D17566">
        <v>-0.89</v>
      </c>
      <c r="E17566">
        <v>0.02</v>
      </c>
    </row>
    <row r="17567" spans="1:5">
      <c r="A17567">
        <v>19911119</v>
      </c>
      <c r="B17567">
        <v>-1.6</v>
      </c>
      <c r="C17567">
        <v>-0.7</v>
      </c>
      <c r="D17567">
        <v>0.32</v>
      </c>
      <c r="E17567">
        <v>0.02</v>
      </c>
    </row>
    <row r="17568" spans="1:5">
      <c r="A17568">
        <v>19911120</v>
      </c>
      <c r="B17568">
        <v>-0.13</v>
      </c>
      <c r="C17568">
        <v>0.54</v>
      </c>
      <c r="D17568">
        <v>-0.08</v>
      </c>
      <c r="E17568">
        <v>0.02</v>
      </c>
    </row>
    <row r="17569" spans="1:5">
      <c r="A17569">
        <v>19911121</v>
      </c>
      <c r="B17569">
        <v>0.43</v>
      </c>
      <c r="C17569">
        <v>-0.13</v>
      </c>
      <c r="D17569">
        <v>-0.37</v>
      </c>
      <c r="E17569">
        <v>0.02</v>
      </c>
    </row>
    <row r="17570" spans="1:5">
      <c r="A17570">
        <v>19911122</v>
      </c>
      <c r="B17570">
        <v>-0.95</v>
      </c>
      <c r="C17570">
        <v>0.32</v>
      </c>
      <c r="D17570">
        <v>-0.28999999999999998</v>
      </c>
      <c r="E17570">
        <v>0.02</v>
      </c>
    </row>
    <row r="17571" spans="1:5">
      <c r="A17571">
        <v>19911125</v>
      </c>
      <c r="B17571">
        <v>-0.33</v>
      </c>
      <c r="C17571">
        <v>-0.38</v>
      </c>
      <c r="D17571">
        <v>0.08</v>
      </c>
      <c r="E17571">
        <v>0.02</v>
      </c>
    </row>
    <row r="17572" spans="1:5">
      <c r="A17572">
        <v>19911126</v>
      </c>
      <c r="B17572">
        <v>0.5</v>
      </c>
      <c r="C17572">
        <v>-0.94</v>
      </c>
      <c r="D17572">
        <v>0.09</v>
      </c>
      <c r="E17572">
        <v>0.02</v>
      </c>
    </row>
    <row r="17573" spans="1:5">
      <c r="A17573">
        <v>19911127</v>
      </c>
      <c r="B17573">
        <v>-0.22</v>
      </c>
      <c r="C17573">
        <v>0.23</v>
      </c>
      <c r="D17573">
        <v>-0.33</v>
      </c>
      <c r="E17573">
        <v>0.02</v>
      </c>
    </row>
    <row r="17574" spans="1:5">
      <c r="A17574">
        <v>19911129</v>
      </c>
      <c r="B17574">
        <v>-0.18</v>
      </c>
      <c r="C17574">
        <v>0.66</v>
      </c>
      <c r="D17574">
        <v>-0.38</v>
      </c>
      <c r="E17574">
        <v>0.02</v>
      </c>
    </row>
    <row r="17575" spans="1:5">
      <c r="A17575">
        <v>19911202</v>
      </c>
      <c r="B17575">
        <v>1.38</v>
      </c>
      <c r="C17575">
        <v>-1.35</v>
      </c>
      <c r="D17575">
        <v>-0.6</v>
      </c>
      <c r="E17575">
        <v>1.7999999999999999E-2</v>
      </c>
    </row>
    <row r="17576" spans="1:5">
      <c r="A17576">
        <v>19911203</v>
      </c>
      <c r="B17576">
        <v>7.0000000000000007E-2</v>
      </c>
      <c r="C17576">
        <v>0.36</v>
      </c>
      <c r="D17576">
        <v>-0.49</v>
      </c>
      <c r="E17576">
        <v>1.7999999999999999E-2</v>
      </c>
    </row>
    <row r="17577" spans="1:5">
      <c r="A17577">
        <v>19911204</v>
      </c>
      <c r="B17577">
        <v>-0.12</v>
      </c>
      <c r="C17577">
        <v>0.45</v>
      </c>
      <c r="D17577">
        <v>-0.57999999999999996</v>
      </c>
      <c r="E17577">
        <v>1.7999999999999999E-2</v>
      </c>
    </row>
    <row r="17578" spans="1:5">
      <c r="A17578">
        <v>19911205</v>
      </c>
      <c r="B17578">
        <v>-0.55000000000000004</v>
      </c>
      <c r="C17578">
        <v>0.35</v>
      </c>
      <c r="D17578">
        <v>-0.49</v>
      </c>
      <c r="E17578">
        <v>1.7999999999999999E-2</v>
      </c>
    </row>
    <row r="17579" spans="1:5">
      <c r="A17579">
        <v>19911206</v>
      </c>
      <c r="B17579">
        <v>0.37</v>
      </c>
      <c r="C17579">
        <v>0.01</v>
      </c>
      <c r="D17579">
        <v>-0.37</v>
      </c>
      <c r="E17579">
        <v>1.7999999999999999E-2</v>
      </c>
    </row>
    <row r="17580" spans="1:5">
      <c r="A17580">
        <v>19911209</v>
      </c>
      <c r="B17580">
        <v>-0.23</v>
      </c>
      <c r="C17580">
        <v>-0.12</v>
      </c>
      <c r="D17580">
        <v>-0.36</v>
      </c>
      <c r="E17580">
        <v>1.7999999999999999E-2</v>
      </c>
    </row>
    <row r="17581" spans="1:5">
      <c r="A17581">
        <v>19911210</v>
      </c>
      <c r="B17581">
        <v>-0.12</v>
      </c>
      <c r="C17581">
        <v>-0.39</v>
      </c>
      <c r="D17581">
        <v>-0.26</v>
      </c>
      <c r="E17581">
        <v>1.7999999999999999E-2</v>
      </c>
    </row>
    <row r="17582" spans="1:5">
      <c r="A17582">
        <v>19911211</v>
      </c>
      <c r="B17582">
        <v>-0.19</v>
      </c>
      <c r="C17582">
        <v>-0.42</v>
      </c>
      <c r="D17582">
        <v>0.12</v>
      </c>
      <c r="E17582">
        <v>1.7999999999999999E-2</v>
      </c>
    </row>
    <row r="17583" spans="1:5">
      <c r="A17583">
        <v>19911212</v>
      </c>
      <c r="B17583">
        <v>0.92</v>
      </c>
      <c r="C17583">
        <v>-0.45</v>
      </c>
      <c r="D17583">
        <v>0.12</v>
      </c>
      <c r="E17583">
        <v>1.7999999999999999E-2</v>
      </c>
    </row>
    <row r="17584" spans="1:5">
      <c r="A17584">
        <v>19911213</v>
      </c>
      <c r="B17584">
        <v>0.72</v>
      </c>
      <c r="C17584">
        <v>0.18</v>
      </c>
      <c r="D17584">
        <v>0.05</v>
      </c>
      <c r="E17584">
        <v>1.7999999999999999E-2</v>
      </c>
    </row>
    <row r="17585" spans="1:5">
      <c r="A17585">
        <v>19911216</v>
      </c>
      <c r="B17585">
        <v>0.16</v>
      </c>
      <c r="C17585">
        <v>0.68</v>
      </c>
      <c r="D17585">
        <v>-0.82</v>
      </c>
      <c r="E17585">
        <v>1.7999999999999999E-2</v>
      </c>
    </row>
    <row r="17586" spans="1:5">
      <c r="A17586">
        <v>19911217</v>
      </c>
      <c r="B17586">
        <v>-0.5</v>
      </c>
      <c r="C17586">
        <v>0.19</v>
      </c>
      <c r="D17586">
        <v>-0.82</v>
      </c>
      <c r="E17586">
        <v>1.7999999999999999E-2</v>
      </c>
    </row>
    <row r="17587" spans="1:5">
      <c r="A17587">
        <v>19911218</v>
      </c>
      <c r="B17587">
        <v>0.11</v>
      </c>
      <c r="C17587">
        <v>-0.22</v>
      </c>
      <c r="D17587">
        <v>-0.34</v>
      </c>
      <c r="E17587">
        <v>1.7999999999999999E-2</v>
      </c>
    </row>
    <row r="17588" spans="1:5">
      <c r="A17588">
        <v>19911219</v>
      </c>
      <c r="B17588">
        <v>-0.4</v>
      </c>
      <c r="C17588">
        <v>-0.23</v>
      </c>
      <c r="D17588">
        <v>-0.01</v>
      </c>
      <c r="E17588">
        <v>1.7999999999999999E-2</v>
      </c>
    </row>
    <row r="17589" spans="1:5">
      <c r="A17589">
        <v>19911220</v>
      </c>
      <c r="B17589">
        <v>0.99</v>
      </c>
      <c r="C17589">
        <v>-1.28</v>
      </c>
      <c r="D17589">
        <v>0.61</v>
      </c>
      <c r="E17589">
        <v>1.7999999999999999E-2</v>
      </c>
    </row>
    <row r="17590" spans="1:5">
      <c r="A17590">
        <v>19911223</v>
      </c>
      <c r="B17590">
        <v>2.2799999999999998</v>
      </c>
      <c r="C17590">
        <v>-1.41</v>
      </c>
      <c r="D17590">
        <v>0.73</v>
      </c>
      <c r="E17590">
        <v>1.7999999999999999E-2</v>
      </c>
    </row>
    <row r="17591" spans="1:5">
      <c r="A17591">
        <v>19911224</v>
      </c>
      <c r="B17591">
        <v>0.81</v>
      </c>
      <c r="C17591">
        <v>0.05</v>
      </c>
      <c r="D17591">
        <v>0.56999999999999995</v>
      </c>
      <c r="E17591">
        <v>1.7999999999999999E-2</v>
      </c>
    </row>
    <row r="17592" spans="1:5">
      <c r="A17592">
        <v>19911226</v>
      </c>
      <c r="B17592">
        <v>1.44</v>
      </c>
      <c r="C17592">
        <v>0.22</v>
      </c>
      <c r="D17592">
        <v>-0.03</v>
      </c>
      <c r="E17592">
        <v>1.7999999999999999E-2</v>
      </c>
    </row>
    <row r="17593" spans="1:5">
      <c r="A17593">
        <v>19911227</v>
      </c>
      <c r="B17593">
        <v>0.57999999999999996</v>
      </c>
      <c r="C17593">
        <v>0.62</v>
      </c>
      <c r="D17593">
        <v>-0.4</v>
      </c>
      <c r="E17593">
        <v>1.7999999999999999E-2</v>
      </c>
    </row>
    <row r="17594" spans="1:5">
      <c r="A17594">
        <v>19911230</v>
      </c>
      <c r="B17594">
        <v>2.04</v>
      </c>
      <c r="C17594">
        <v>0.14000000000000001</v>
      </c>
      <c r="D17594">
        <v>-0.37</v>
      </c>
      <c r="E17594">
        <v>1.7999999999999999E-2</v>
      </c>
    </row>
    <row r="17595" spans="1:5">
      <c r="A17595">
        <v>19911231</v>
      </c>
      <c r="B17595">
        <v>0.63</v>
      </c>
      <c r="C17595">
        <v>0.55000000000000004</v>
      </c>
      <c r="D17595">
        <v>0.12</v>
      </c>
      <c r="E17595">
        <v>1.7999999999999999E-2</v>
      </c>
    </row>
    <row r="17596" spans="1:5">
      <c r="A17596">
        <v>19920102</v>
      </c>
      <c r="B17596">
        <v>-0.1</v>
      </c>
      <c r="C17596">
        <v>-0.1</v>
      </c>
      <c r="D17596">
        <v>0.52</v>
      </c>
      <c r="E17596">
        <v>1.4999999999999999E-2</v>
      </c>
    </row>
    <row r="17597" spans="1:5">
      <c r="A17597">
        <v>19920103</v>
      </c>
      <c r="B17597">
        <v>0.55000000000000004</v>
      </c>
      <c r="C17597">
        <v>0.5</v>
      </c>
      <c r="D17597">
        <v>0.16</v>
      </c>
      <c r="E17597">
        <v>1.4999999999999999E-2</v>
      </c>
    </row>
    <row r="17598" spans="1:5">
      <c r="A17598">
        <v>19920106</v>
      </c>
      <c r="B17598">
        <v>-0.01</v>
      </c>
      <c r="C17598">
        <v>1</v>
      </c>
      <c r="D17598">
        <v>-0.01</v>
      </c>
      <c r="E17598">
        <v>1.4999999999999999E-2</v>
      </c>
    </row>
    <row r="17599" spans="1:5">
      <c r="A17599">
        <v>19920107</v>
      </c>
      <c r="B17599">
        <v>0.06</v>
      </c>
      <c r="C17599">
        <v>0.72</v>
      </c>
      <c r="D17599">
        <v>-0.09</v>
      </c>
      <c r="E17599">
        <v>1.4999999999999999E-2</v>
      </c>
    </row>
    <row r="17600" spans="1:5">
      <c r="A17600">
        <v>19920108</v>
      </c>
      <c r="B17600">
        <v>0.38</v>
      </c>
      <c r="C17600">
        <v>0.91</v>
      </c>
      <c r="D17600">
        <v>-0.69</v>
      </c>
      <c r="E17600">
        <v>1.4999999999999999E-2</v>
      </c>
    </row>
    <row r="17601" spans="1:5">
      <c r="A17601">
        <v>19920109</v>
      </c>
      <c r="B17601">
        <v>0.23</v>
      </c>
      <c r="C17601">
        <v>1.1100000000000001</v>
      </c>
      <c r="D17601">
        <v>-0.68</v>
      </c>
      <c r="E17601">
        <v>1.4999999999999999E-2</v>
      </c>
    </row>
    <row r="17602" spans="1:5">
      <c r="A17602">
        <v>19920110</v>
      </c>
      <c r="B17602">
        <v>-0.63</v>
      </c>
      <c r="C17602">
        <v>7.0000000000000007E-2</v>
      </c>
      <c r="D17602">
        <v>0.48</v>
      </c>
      <c r="E17602">
        <v>1.4999999999999999E-2</v>
      </c>
    </row>
    <row r="17603" spans="1:5">
      <c r="A17603">
        <v>19920113</v>
      </c>
      <c r="B17603">
        <v>-0.14000000000000001</v>
      </c>
      <c r="C17603">
        <v>0.54</v>
      </c>
      <c r="D17603">
        <v>-0.05</v>
      </c>
      <c r="E17603">
        <v>1.4999999999999999E-2</v>
      </c>
    </row>
    <row r="17604" spans="1:5">
      <c r="A17604">
        <v>19920114</v>
      </c>
      <c r="B17604">
        <v>1.32</v>
      </c>
      <c r="C17604">
        <v>-0.14000000000000001</v>
      </c>
      <c r="D17604">
        <v>0.28000000000000003</v>
      </c>
      <c r="E17604">
        <v>1.4999999999999999E-2</v>
      </c>
    </row>
    <row r="17605" spans="1:5">
      <c r="A17605">
        <v>19920115</v>
      </c>
      <c r="B17605">
        <v>0.31</v>
      </c>
      <c r="C17605">
        <v>0.31</v>
      </c>
      <c r="D17605">
        <v>1.58</v>
      </c>
      <c r="E17605">
        <v>1.4999999999999999E-2</v>
      </c>
    </row>
    <row r="17606" spans="1:5">
      <c r="A17606">
        <v>19920116</v>
      </c>
      <c r="B17606">
        <v>-0.62</v>
      </c>
      <c r="C17606">
        <v>0.45</v>
      </c>
      <c r="D17606">
        <v>1.91</v>
      </c>
      <c r="E17606">
        <v>1.4999999999999999E-2</v>
      </c>
    </row>
    <row r="17607" spans="1:5">
      <c r="A17607">
        <v>19920117</v>
      </c>
      <c r="B17607">
        <v>7.0000000000000007E-2</v>
      </c>
      <c r="C17607">
        <v>0.47</v>
      </c>
      <c r="D17607">
        <v>-0.22</v>
      </c>
      <c r="E17607">
        <v>1.4999999999999999E-2</v>
      </c>
    </row>
    <row r="17608" spans="1:5">
      <c r="A17608">
        <v>19920120</v>
      </c>
      <c r="B17608">
        <v>-0.66</v>
      </c>
      <c r="C17608">
        <v>0.27</v>
      </c>
      <c r="D17608">
        <v>0.5</v>
      </c>
      <c r="E17608">
        <v>1.4999999999999999E-2</v>
      </c>
    </row>
    <row r="17609" spans="1:5">
      <c r="A17609">
        <v>19920121</v>
      </c>
      <c r="B17609">
        <v>-1.1499999999999999</v>
      </c>
      <c r="C17609">
        <v>-0.65</v>
      </c>
      <c r="D17609">
        <v>0.35</v>
      </c>
      <c r="E17609">
        <v>1.4999999999999999E-2</v>
      </c>
    </row>
    <row r="17610" spans="1:5">
      <c r="A17610">
        <v>19920122</v>
      </c>
      <c r="B17610">
        <v>1.39</v>
      </c>
      <c r="C17610">
        <v>0.02</v>
      </c>
      <c r="D17610">
        <v>-0.82</v>
      </c>
      <c r="E17610">
        <v>1.4999999999999999E-2</v>
      </c>
    </row>
    <row r="17611" spans="1:5">
      <c r="A17611">
        <v>19920123</v>
      </c>
      <c r="B17611">
        <v>-0.43</v>
      </c>
      <c r="C17611">
        <v>0.85</v>
      </c>
      <c r="D17611">
        <v>0.05</v>
      </c>
      <c r="E17611">
        <v>1.4999999999999999E-2</v>
      </c>
    </row>
    <row r="17612" spans="1:5">
      <c r="A17612">
        <v>19920124</v>
      </c>
      <c r="B17612">
        <v>0.14000000000000001</v>
      </c>
      <c r="C17612">
        <v>0.23</v>
      </c>
      <c r="D17612">
        <v>-7.0000000000000007E-2</v>
      </c>
      <c r="E17612">
        <v>1.4999999999999999E-2</v>
      </c>
    </row>
    <row r="17613" spans="1:5">
      <c r="A17613">
        <v>19920127</v>
      </c>
      <c r="B17613">
        <v>-0.15</v>
      </c>
      <c r="C17613">
        <v>-0.09</v>
      </c>
      <c r="D17613">
        <v>1.07</v>
      </c>
      <c r="E17613">
        <v>1.4999999999999999E-2</v>
      </c>
    </row>
    <row r="17614" spans="1:5">
      <c r="A17614">
        <v>19920128</v>
      </c>
      <c r="B17614">
        <v>0</v>
      </c>
      <c r="C17614">
        <v>-0.05</v>
      </c>
      <c r="D17614">
        <v>0.66</v>
      </c>
      <c r="E17614">
        <v>1.4999999999999999E-2</v>
      </c>
    </row>
    <row r="17615" spans="1:5">
      <c r="A17615">
        <v>19920129</v>
      </c>
      <c r="B17615">
        <v>-1.02</v>
      </c>
      <c r="C17615">
        <v>0.56000000000000005</v>
      </c>
      <c r="D17615">
        <v>-0.12</v>
      </c>
      <c r="E17615">
        <v>1.4999999999999999E-2</v>
      </c>
    </row>
    <row r="17616" spans="1:5">
      <c r="A17616">
        <v>19920130</v>
      </c>
      <c r="B17616">
        <v>0.43</v>
      </c>
      <c r="C17616">
        <v>0.33</v>
      </c>
      <c r="D17616">
        <v>-0.33</v>
      </c>
      <c r="E17616">
        <v>1.4999999999999999E-2</v>
      </c>
    </row>
    <row r="17617" spans="1:5">
      <c r="A17617">
        <v>19920131</v>
      </c>
      <c r="B17617">
        <v>-0.51</v>
      </c>
      <c r="C17617">
        <v>0.84</v>
      </c>
      <c r="D17617">
        <v>-0.12</v>
      </c>
      <c r="E17617">
        <v>1.4999999999999999E-2</v>
      </c>
    </row>
    <row r="17618" spans="1:5">
      <c r="A17618">
        <v>19920203</v>
      </c>
      <c r="B17618">
        <v>0.25</v>
      </c>
      <c r="C17618">
        <v>-0.02</v>
      </c>
      <c r="D17618">
        <v>0.35</v>
      </c>
      <c r="E17618">
        <v>1.4999999999999999E-2</v>
      </c>
    </row>
    <row r="17619" spans="1:5">
      <c r="A17619">
        <v>19920204</v>
      </c>
      <c r="B17619">
        <v>1.01</v>
      </c>
      <c r="C17619">
        <v>-0.06</v>
      </c>
      <c r="D17619">
        <v>-0.03</v>
      </c>
      <c r="E17619">
        <v>1.4999999999999999E-2</v>
      </c>
    </row>
    <row r="17620" spans="1:5">
      <c r="A17620">
        <v>19920205</v>
      </c>
      <c r="B17620">
        <v>0.24</v>
      </c>
      <c r="C17620">
        <v>0.52</v>
      </c>
      <c r="D17620">
        <v>0.04</v>
      </c>
      <c r="E17620">
        <v>1.4999999999999999E-2</v>
      </c>
    </row>
    <row r="17621" spans="1:5">
      <c r="A17621">
        <v>19920206</v>
      </c>
      <c r="B17621">
        <v>0.04</v>
      </c>
      <c r="C17621">
        <v>0.2</v>
      </c>
      <c r="D17621">
        <v>0.61</v>
      </c>
      <c r="E17621">
        <v>1.4999999999999999E-2</v>
      </c>
    </row>
    <row r="17622" spans="1:5">
      <c r="A17622">
        <v>19920207</v>
      </c>
      <c r="B17622">
        <v>-0.59</v>
      </c>
      <c r="C17622">
        <v>0.47</v>
      </c>
      <c r="D17622">
        <v>0.23</v>
      </c>
      <c r="E17622">
        <v>1.4999999999999999E-2</v>
      </c>
    </row>
    <row r="17623" spans="1:5">
      <c r="A17623">
        <v>19920210</v>
      </c>
      <c r="B17623">
        <v>0.46</v>
      </c>
      <c r="C17623">
        <v>-0.42</v>
      </c>
      <c r="D17623">
        <v>0.73</v>
      </c>
      <c r="E17623">
        <v>1.4999999999999999E-2</v>
      </c>
    </row>
    <row r="17624" spans="1:5">
      <c r="A17624">
        <v>19920211</v>
      </c>
      <c r="B17624">
        <v>0.02</v>
      </c>
      <c r="C17624">
        <v>0.03</v>
      </c>
      <c r="D17624">
        <v>0.45</v>
      </c>
      <c r="E17624">
        <v>1.4999999999999999E-2</v>
      </c>
    </row>
    <row r="17625" spans="1:5">
      <c r="A17625">
        <v>19920212</v>
      </c>
      <c r="B17625">
        <v>0.89</v>
      </c>
      <c r="C17625">
        <v>0.24</v>
      </c>
      <c r="D17625">
        <v>-0.1</v>
      </c>
      <c r="E17625">
        <v>1.4999999999999999E-2</v>
      </c>
    </row>
    <row r="17626" spans="1:5">
      <c r="A17626">
        <v>19920213</v>
      </c>
      <c r="B17626">
        <v>-0.83</v>
      </c>
      <c r="C17626">
        <v>0.22</v>
      </c>
      <c r="D17626">
        <v>0.51</v>
      </c>
      <c r="E17626">
        <v>1.4999999999999999E-2</v>
      </c>
    </row>
    <row r="17627" spans="1:5">
      <c r="A17627">
        <v>19920214</v>
      </c>
      <c r="B17627">
        <v>-0.23</v>
      </c>
      <c r="C17627">
        <v>0.02</v>
      </c>
      <c r="D17627">
        <v>0.87</v>
      </c>
      <c r="E17627">
        <v>1.4999999999999999E-2</v>
      </c>
    </row>
    <row r="17628" spans="1:5">
      <c r="A17628">
        <v>19920218</v>
      </c>
      <c r="B17628">
        <v>-1.2</v>
      </c>
      <c r="C17628">
        <v>0.19</v>
      </c>
      <c r="D17628">
        <v>1.82</v>
      </c>
      <c r="E17628">
        <v>1.4999999999999999E-2</v>
      </c>
    </row>
    <row r="17629" spans="1:5">
      <c r="A17629">
        <v>19920219</v>
      </c>
      <c r="B17629">
        <v>-0.01</v>
      </c>
      <c r="C17629">
        <v>-1.03</v>
      </c>
      <c r="D17629">
        <v>0.94</v>
      </c>
      <c r="E17629">
        <v>1.4999999999999999E-2</v>
      </c>
    </row>
    <row r="17630" spans="1:5">
      <c r="A17630">
        <v>19920220</v>
      </c>
      <c r="B17630">
        <v>1.28</v>
      </c>
      <c r="C17630">
        <v>-0.03</v>
      </c>
      <c r="D17630">
        <v>-0.15</v>
      </c>
      <c r="E17630">
        <v>1.4999999999999999E-2</v>
      </c>
    </row>
    <row r="17631" spans="1:5">
      <c r="A17631">
        <v>19920221</v>
      </c>
      <c r="B17631">
        <v>-0.52</v>
      </c>
      <c r="C17631">
        <v>0.38</v>
      </c>
      <c r="D17631">
        <v>0.05</v>
      </c>
      <c r="E17631">
        <v>1.4999999999999999E-2</v>
      </c>
    </row>
    <row r="17632" spans="1:5">
      <c r="A17632">
        <v>19920224</v>
      </c>
      <c r="B17632">
        <v>-0.05</v>
      </c>
      <c r="C17632">
        <v>-0.54</v>
      </c>
      <c r="D17632">
        <v>0.16</v>
      </c>
      <c r="E17632">
        <v>1.4999999999999999E-2</v>
      </c>
    </row>
    <row r="17633" spans="1:5">
      <c r="A17633">
        <v>19920225</v>
      </c>
      <c r="B17633">
        <v>-0.44</v>
      </c>
      <c r="C17633">
        <v>-0.13</v>
      </c>
      <c r="D17633">
        <v>-0.41</v>
      </c>
      <c r="E17633">
        <v>1.4999999999999999E-2</v>
      </c>
    </row>
    <row r="17634" spans="1:5">
      <c r="A17634">
        <v>19920226</v>
      </c>
      <c r="B17634">
        <v>1.19</v>
      </c>
      <c r="C17634">
        <v>0.05</v>
      </c>
      <c r="D17634">
        <v>-0.42</v>
      </c>
      <c r="E17634">
        <v>1.4999999999999999E-2</v>
      </c>
    </row>
    <row r="17635" spans="1:5">
      <c r="A17635">
        <v>19920227</v>
      </c>
      <c r="B17635">
        <v>-0.13</v>
      </c>
      <c r="C17635">
        <v>0.59</v>
      </c>
      <c r="D17635">
        <v>0.21</v>
      </c>
      <c r="E17635">
        <v>1.4999999999999999E-2</v>
      </c>
    </row>
    <row r="17636" spans="1:5">
      <c r="A17636">
        <v>19920228</v>
      </c>
      <c r="B17636">
        <v>-0.27</v>
      </c>
      <c r="C17636">
        <v>0.17</v>
      </c>
      <c r="D17636">
        <v>0.27</v>
      </c>
      <c r="E17636">
        <v>1.4999999999999999E-2</v>
      </c>
    </row>
    <row r="17637" spans="1:5">
      <c r="A17637">
        <v>19920302</v>
      </c>
      <c r="B17637">
        <v>0.09</v>
      </c>
      <c r="C17637">
        <v>0.15</v>
      </c>
      <c r="D17637">
        <v>0.3</v>
      </c>
      <c r="E17637">
        <v>1.4999999999999999E-2</v>
      </c>
    </row>
    <row r="17638" spans="1:5">
      <c r="A17638">
        <v>19920303</v>
      </c>
      <c r="B17638">
        <v>0.03</v>
      </c>
      <c r="C17638">
        <v>0.04</v>
      </c>
      <c r="D17638">
        <v>0.44</v>
      </c>
      <c r="E17638">
        <v>1.4999999999999999E-2</v>
      </c>
    </row>
    <row r="17639" spans="1:5">
      <c r="A17639">
        <v>19920304</v>
      </c>
      <c r="B17639">
        <v>-0.74</v>
      </c>
      <c r="C17639">
        <v>0.49</v>
      </c>
      <c r="D17639">
        <v>0.3</v>
      </c>
      <c r="E17639">
        <v>1.4999999999999999E-2</v>
      </c>
    </row>
    <row r="17640" spans="1:5">
      <c r="A17640">
        <v>19920305</v>
      </c>
      <c r="B17640">
        <v>-0.88</v>
      </c>
      <c r="C17640">
        <v>-0.39</v>
      </c>
      <c r="D17640">
        <v>0.02</v>
      </c>
      <c r="E17640">
        <v>1.4999999999999999E-2</v>
      </c>
    </row>
    <row r="17641" spans="1:5">
      <c r="A17641">
        <v>19920306</v>
      </c>
      <c r="B17641">
        <v>-0.56000000000000005</v>
      </c>
      <c r="C17641">
        <v>-0.08</v>
      </c>
      <c r="D17641">
        <v>-0.22</v>
      </c>
      <c r="E17641">
        <v>1.4999999999999999E-2</v>
      </c>
    </row>
    <row r="17642" spans="1:5">
      <c r="A17642">
        <v>19920309</v>
      </c>
      <c r="B17642">
        <v>0.15</v>
      </c>
      <c r="C17642">
        <v>-0.31</v>
      </c>
      <c r="D17642">
        <v>0.23</v>
      </c>
      <c r="E17642">
        <v>1.4999999999999999E-2</v>
      </c>
    </row>
    <row r="17643" spans="1:5">
      <c r="A17643">
        <v>19920310</v>
      </c>
      <c r="B17643">
        <v>0.55000000000000004</v>
      </c>
      <c r="C17643">
        <v>0.18</v>
      </c>
      <c r="D17643">
        <v>-0.11</v>
      </c>
      <c r="E17643">
        <v>1.4999999999999999E-2</v>
      </c>
    </row>
    <row r="17644" spans="1:5">
      <c r="A17644">
        <v>19920311</v>
      </c>
      <c r="B17644">
        <v>-0.73</v>
      </c>
      <c r="C17644">
        <v>0.05</v>
      </c>
      <c r="D17644">
        <v>0.13</v>
      </c>
      <c r="E17644">
        <v>1.4999999999999999E-2</v>
      </c>
    </row>
    <row r="17645" spans="1:5">
      <c r="A17645">
        <v>19920312</v>
      </c>
      <c r="B17645">
        <v>-0.13</v>
      </c>
      <c r="C17645">
        <v>-0.35</v>
      </c>
      <c r="D17645">
        <v>-0.14000000000000001</v>
      </c>
      <c r="E17645">
        <v>1.4999999999999999E-2</v>
      </c>
    </row>
    <row r="17646" spans="1:5">
      <c r="A17646">
        <v>19920313</v>
      </c>
      <c r="B17646">
        <v>0.44</v>
      </c>
      <c r="C17646">
        <v>-0.13</v>
      </c>
      <c r="D17646">
        <v>0.02</v>
      </c>
      <c r="E17646">
        <v>1.4999999999999999E-2</v>
      </c>
    </row>
    <row r="17647" spans="1:5">
      <c r="A17647">
        <v>19920316</v>
      </c>
      <c r="B17647">
        <v>0.04</v>
      </c>
      <c r="C17647">
        <v>-0.37</v>
      </c>
      <c r="D17647">
        <v>0.18</v>
      </c>
      <c r="E17647">
        <v>1.4999999999999999E-2</v>
      </c>
    </row>
    <row r="17648" spans="1:5">
      <c r="A17648">
        <v>19920317</v>
      </c>
      <c r="B17648">
        <v>0.74</v>
      </c>
      <c r="C17648">
        <v>-0.3</v>
      </c>
      <c r="D17648">
        <v>0.03</v>
      </c>
      <c r="E17648">
        <v>1.4999999999999999E-2</v>
      </c>
    </row>
    <row r="17649" spans="1:5">
      <c r="A17649">
        <v>19920318</v>
      </c>
      <c r="B17649">
        <v>-0.02</v>
      </c>
      <c r="C17649">
        <v>0.52</v>
      </c>
      <c r="D17649">
        <v>0.79</v>
      </c>
      <c r="E17649">
        <v>1.4999999999999999E-2</v>
      </c>
    </row>
    <row r="17650" spans="1:5">
      <c r="A17650">
        <v>19920319</v>
      </c>
      <c r="B17650">
        <v>0.17</v>
      </c>
      <c r="C17650">
        <v>-0.13</v>
      </c>
      <c r="D17650">
        <v>0.64</v>
      </c>
      <c r="E17650">
        <v>1.4999999999999999E-2</v>
      </c>
    </row>
    <row r="17651" spans="1:5">
      <c r="A17651">
        <v>19920320</v>
      </c>
      <c r="B17651">
        <v>0.18</v>
      </c>
      <c r="C17651">
        <v>-0.33</v>
      </c>
      <c r="D17651">
        <v>0.31</v>
      </c>
      <c r="E17651">
        <v>1.4999999999999999E-2</v>
      </c>
    </row>
    <row r="17652" spans="1:5">
      <c r="A17652">
        <v>19920323</v>
      </c>
      <c r="B17652">
        <v>-0.28999999999999998</v>
      </c>
      <c r="C17652">
        <v>0.03</v>
      </c>
      <c r="D17652">
        <v>-0.14000000000000001</v>
      </c>
      <c r="E17652">
        <v>1.4999999999999999E-2</v>
      </c>
    </row>
    <row r="17653" spans="1:5">
      <c r="A17653">
        <v>19920324</v>
      </c>
      <c r="B17653">
        <v>-0.28000000000000003</v>
      </c>
      <c r="C17653">
        <v>-0.05</v>
      </c>
      <c r="D17653">
        <v>-0.03</v>
      </c>
      <c r="E17653">
        <v>1.4999999999999999E-2</v>
      </c>
    </row>
    <row r="17654" spans="1:5">
      <c r="A17654">
        <v>19920325</v>
      </c>
      <c r="B17654">
        <v>-0.14000000000000001</v>
      </c>
      <c r="C17654">
        <v>0.33</v>
      </c>
      <c r="D17654">
        <v>0.05</v>
      </c>
      <c r="E17654">
        <v>1.4999999999999999E-2</v>
      </c>
    </row>
    <row r="17655" spans="1:5">
      <c r="A17655">
        <v>19920326</v>
      </c>
      <c r="B17655">
        <v>-0.11</v>
      </c>
      <c r="C17655">
        <v>-0.39</v>
      </c>
      <c r="D17655">
        <v>0.28999999999999998</v>
      </c>
      <c r="E17655">
        <v>1.4999999999999999E-2</v>
      </c>
    </row>
    <row r="17656" spans="1:5">
      <c r="A17656">
        <v>19920327</v>
      </c>
      <c r="B17656">
        <v>-1.0900000000000001</v>
      </c>
      <c r="C17656">
        <v>0.03</v>
      </c>
      <c r="D17656">
        <v>0.1</v>
      </c>
      <c r="E17656">
        <v>1.4999999999999999E-2</v>
      </c>
    </row>
    <row r="17657" spans="1:5">
      <c r="A17657">
        <v>19920330</v>
      </c>
      <c r="B17657">
        <v>-0.21</v>
      </c>
      <c r="C17657">
        <v>-0.32</v>
      </c>
      <c r="D17657">
        <v>0.39</v>
      </c>
      <c r="E17657">
        <v>1.4999999999999999E-2</v>
      </c>
    </row>
    <row r="17658" spans="1:5">
      <c r="A17658">
        <v>19920331</v>
      </c>
      <c r="B17658">
        <v>0.12</v>
      </c>
      <c r="C17658">
        <v>0.28999999999999998</v>
      </c>
      <c r="D17658">
        <v>0.1</v>
      </c>
      <c r="E17658">
        <v>1.4999999999999999E-2</v>
      </c>
    </row>
    <row r="17659" spans="1:5">
      <c r="A17659">
        <v>19920401</v>
      </c>
      <c r="B17659">
        <v>0.02</v>
      </c>
      <c r="C17659">
        <v>-0.59</v>
      </c>
      <c r="D17659">
        <v>-0.24</v>
      </c>
      <c r="E17659">
        <v>1.4999999999999999E-2</v>
      </c>
    </row>
    <row r="17660" spans="1:5">
      <c r="A17660">
        <v>19920402</v>
      </c>
      <c r="B17660">
        <v>-1</v>
      </c>
      <c r="C17660">
        <v>0.06</v>
      </c>
      <c r="D17660">
        <v>0.16</v>
      </c>
      <c r="E17660">
        <v>1.4999999999999999E-2</v>
      </c>
    </row>
    <row r="17661" spans="1:5">
      <c r="A17661">
        <v>19920403</v>
      </c>
      <c r="B17661">
        <v>0</v>
      </c>
      <c r="C17661">
        <v>-0.62</v>
      </c>
      <c r="D17661">
        <v>-0.39</v>
      </c>
      <c r="E17661">
        <v>1.4999999999999999E-2</v>
      </c>
    </row>
    <row r="17662" spans="1:5">
      <c r="A17662">
        <v>19920406</v>
      </c>
      <c r="B17662">
        <v>0.91</v>
      </c>
      <c r="C17662">
        <v>-0.6</v>
      </c>
      <c r="D17662">
        <v>-0.01</v>
      </c>
      <c r="E17662">
        <v>1.4999999999999999E-2</v>
      </c>
    </row>
    <row r="17663" spans="1:5">
      <c r="A17663">
        <v>19920407</v>
      </c>
      <c r="B17663">
        <v>-1.83</v>
      </c>
      <c r="C17663">
        <v>-0.19</v>
      </c>
      <c r="D17663">
        <v>0.84</v>
      </c>
      <c r="E17663">
        <v>1.4999999999999999E-2</v>
      </c>
    </row>
    <row r="17664" spans="1:5">
      <c r="A17664">
        <v>19920408</v>
      </c>
      <c r="B17664">
        <v>-1.08</v>
      </c>
      <c r="C17664">
        <v>-0.52</v>
      </c>
      <c r="D17664">
        <v>0.19</v>
      </c>
      <c r="E17664">
        <v>1.4999999999999999E-2</v>
      </c>
    </row>
    <row r="17665" spans="1:5">
      <c r="A17665">
        <v>19920409</v>
      </c>
      <c r="B17665">
        <v>1.63</v>
      </c>
      <c r="C17665">
        <v>0.11</v>
      </c>
      <c r="D17665">
        <v>-0.68</v>
      </c>
      <c r="E17665">
        <v>1.4999999999999999E-2</v>
      </c>
    </row>
    <row r="17666" spans="1:5">
      <c r="A17666">
        <v>19920410</v>
      </c>
      <c r="B17666">
        <v>0.73</v>
      </c>
      <c r="C17666">
        <v>-0.22</v>
      </c>
      <c r="D17666">
        <v>0.21</v>
      </c>
      <c r="E17666">
        <v>1.4999999999999999E-2</v>
      </c>
    </row>
    <row r="17667" spans="1:5">
      <c r="A17667">
        <v>19920413</v>
      </c>
      <c r="B17667">
        <v>0.45</v>
      </c>
      <c r="C17667">
        <v>-0.39</v>
      </c>
      <c r="D17667">
        <v>-0.17</v>
      </c>
      <c r="E17667">
        <v>1.4999999999999999E-2</v>
      </c>
    </row>
    <row r="17668" spans="1:5">
      <c r="A17668">
        <v>19920414</v>
      </c>
      <c r="B17668">
        <v>1.39</v>
      </c>
      <c r="C17668">
        <v>-0.6</v>
      </c>
      <c r="D17668">
        <v>0.53</v>
      </c>
      <c r="E17668">
        <v>1.4999999999999999E-2</v>
      </c>
    </row>
    <row r="17669" spans="1:5">
      <c r="A17669">
        <v>19920415</v>
      </c>
      <c r="B17669">
        <v>0.82</v>
      </c>
      <c r="C17669">
        <v>-0.47</v>
      </c>
      <c r="D17669">
        <v>0.33</v>
      </c>
      <c r="E17669">
        <v>1.4999999999999999E-2</v>
      </c>
    </row>
    <row r="17670" spans="1:5">
      <c r="A17670">
        <v>19920416</v>
      </c>
      <c r="B17670">
        <v>-0.31</v>
      </c>
      <c r="C17670">
        <v>-0.85</v>
      </c>
      <c r="D17670">
        <v>1.37</v>
      </c>
      <c r="E17670">
        <v>1.4999999999999999E-2</v>
      </c>
    </row>
    <row r="17671" spans="1:5">
      <c r="A17671">
        <v>19920420</v>
      </c>
      <c r="B17671">
        <v>-1.52</v>
      </c>
      <c r="C17671">
        <v>-0.47</v>
      </c>
      <c r="D17671">
        <v>1.18</v>
      </c>
      <c r="E17671">
        <v>1.4999999999999999E-2</v>
      </c>
    </row>
    <row r="17672" spans="1:5">
      <c r="A17672">
        <v>19920421</v>
      </c>
      <c r="B17672">
        <v>-0.13</v>
      </c>
      <c r="C17672">
        <v>-0.35</v>
      </c>
      <c r="D17672">
        <v>0.57999999999999996</v>
      </c>
      <c r="E17672">
        <v>1.4999999999999999E-2</v>
      </c>
    </row>
    <row r="17673" spans="1:5">
      <c r="A17673">
        <v>19920422</v>
      </c>
      <c r="B17673">
        <v>-0.01</v>
      </c>
      <c r="C17673">
        <v>0.01</v>
      </c>
      <c r="D17673">
        <v>0.61</v>
      </c>
      <c r="E17673">
        <v>1.4999999999999999E-2</v>
      </c>
    </row>
    <row r="17674" spans="1:5">
      <c r="A17674">
        <v>19920423</v>
      </c>
      <c r="B17674">
        <v>0.22</v>
      </c>
      <c r="C17674">
        <v>-0.51</v>
      </c>
      <c r="D17674">
        <v>0.43</v>
      </c>
      <c r="E17674">
        <v>1.4999999999999999E-2</v>
      </c>
    </row>
    <row r="17675" spans="1:5">
      <c r="A17675">
        <v>19920424</v>
      </c>
      <c r="B17675">
        <v>-0.51</v>
      </c>
      <c r="C17675">
        <v>0.68</v>
      </c>
      <c r="D17675">
        <v>-0.05</v>
      </c>
      <c r="E17675">
        <v>1.4999999999999999E-2</v>
      </c>
    </row>
    <row r="17676" spans="1:5">
      <c r="A17676">
        <v>19920427</v>
      </c>
      <c r="B17676">
        <v>-0.22</v>
      </c>
      <c r="C17676">
        <v>-0.5</v>
      </c>
      <c r="D17676">
        <v>-0.16</v>
      </c>
      <c r="E17676">
        <v>1.4999999999999999E-2</v>
      </c>
    </row>
    <row r="17677" spans="1:5">
      <c r="A17677">
        <v>19920428</v>
      </c>
      <c r="B17677">
        <v>-0.09</v>
      </c>
      <c r="C17677">
        <v>-0.89</v>
      </c>
      <c r="D17677">
        <v>0.44</v>
      </c>
      <c r="E17677">
        <v>1.4999999999999999E-2</v>
      </c>
    </row>
    <row r="17678" spans="1:5">
      <c r="A17678">
        <v>19920429</v>
      </c>
      <c r="B17678">
        <v>0.8</v>
      </c>
      <c r="C17678">
        <v>0.12</v>
      </c>
      <c r="D17678">
        <v>-0.15</v>
      </c>
      <c r="E17678">
        <v>1.4999999999999999E-2</v>
      </c>
    </row>
    <row r="17679" spans="1:5">
      <c r="A17679">
        <v>19920430</v>
      </c>
      <c r="B17679">
        <v>0.88</v>
      </c>
      <c r="C17679">
        <v>0.64</v>
      </c>
      <c r="D17679">
        <v>-0.72</v>
      </c>
      <c r="E17679">
        <v>1.4999999999999999E-2</v>
      </c>
    </row>
    <row r="17680" spans="1:5">
      <c r="A17680">
        <v>19920501</v>
      </c>
      <c r="B17680">
        <v>-0.45</v>
      </c>
      <c r="C17680">
        <v>0.59</v>
      </c>
      <c r="D17680">
        <v>-0.08</v>
      </c>
      <c r="E17680">
        <v>1.4E-2</v>
      </c>
    </row>
    <row r="17681" spans="1:5">
      <c r="A17681">
        <v>19920504</v>
      </c>
      <c r="B17681">
        <v>1.02</v>
      </c>
      <c r="C17681">
        <v>-0.44</v>
      </c>
      <c r="D17681">
        <v>-0.36</v>
      </c>
      <c r="E17681">
        <v>1.4E-2</v>
      </c>
    </row>
    <row r="17682" spans="1:5">
      <c r="A17682">
        <v>19920505</v>
      </c>
      <c r="B17682">
        <v>0.16</v>
      </c>
      <c r="C17682">
        <v>0.19</v>
      </c>
      <c r="D17682">
        <v>0.04</v>
      </c>
      <c r="E17682">
        <v>1.4E-2</v>
      </c>
    </row>
    <row r="17683" spans="1:5">
      <c r="A17683">
        <v>19920506</v>
      </c>
      <c r="B17683">
        <v>0.04</v>
      </c>
      <c r="C17683">
        <v>0.3</v>
      </c>
      <c r="D17683">
        <v>0.18</v>
      </c>
      <c r="E17683">
        <v>1.4E-2</v>
      </c>
    </row>
    <row r="17684" spans="1:5">
      <c r="A17684">
        <v>19920507</v>
      </c>
      <c r="B17684">
        <v>-0.19</v>
      </c>
      <c r="C17684">
        <v>0.14000000000000001</v>
      </c>
      <c r="D17684">
        <v>0.22</v>
      </c>
      <c r="E17684">
        <v>1.4E-2</v>
      </c>
    </row>
    <row r="17685" spans="1:5">
      <c r="A17685">
        <v>19920508</v>
      </c>
      <c r="B17685">
        <v>-0.03</v>
      </c>
      <c r="C17685">
        <v>-0.22</v>
      </c>
      <c r="D17685">
        <v>0.27</v>
      </c>
      <c r="E17685">
        <v>1.4E-2</v>
      </c>
    </row>
    <row r="17686" spans="1:5">
      <c r="A17686">
        <v>19920511</v>
      </c>
      <c r="B17686">
        <v>0.51</v>
      </c>
      <c r="C17686">
        <v>-0.13</v>
      </c>
      <c r="D17686">
        <v>-0.09</v>
      </c>
      <c r="E17686">
        <v>1.4E-2</v>
      </c>
    </row>
    <row r="17687" spans="1:5">
      <c r="A17687">
        <v>19920512</v>
      </c>
      <c r="B17687">
        <v>-0.5</v>
      </c>
      <c r="C17687">
        <v>0.12</v>
      </c>
      <c r="D17687">
        <v>0.56999999999999995</v>
      </c>
      <c r="E17687">
        <v>1.4E-2</v>
      </c>
    </row>
    <row r="17688" spans="1:5">
      <c r="A17688">
        <v>19920513</v>
      </c>
      <c r="B17688">
        <v>-0.04</v>
      </c>
      <c r="C17688">
        <v>-0.19</v>
      </c>
      <c r="D17688">
        <v>0.6</v>
      </c>
      <c r="E17688">
        <v>1.4E-2</v>
      </c>
    </row>
    <row r="17689" spans="1:5">
      <c r="A17689">
        <v>19920514</v>
      </c>
      <c r="B17689">
        <v>-0.81</v>
      </c>
      <c r="C17689">
        <v>-0.02</v>
      </c>
      <c r="D17689">
        <v>0.21</v>
      </c>
      <c r="E17689">
        <v>1.4E-2</v>
      </c>
    </row>
    <row r="17690" spans="1:5">
      <c r="A17690">
        <v>19920515</v>
      </c>
      <c r="B17690">
        <v>-0.59</v>
      </c>
      <c r="C17690">
        <v>0.35</v>
      </c>
      <c r="D17690">
        <v>-0.11</v>
      </c>
      <c r="E17690">
        <v>1.4E-2</v>
      </c>
    </row>
    <row r="17691" spans="1:5">
      <c r="A17691">
        <v>19920518</v>
      </c>
      <c r="B17691">
        <v>0.5</v>
      </c>
      <c r="C17691">
        <v>-0.4</v>
      </c>
      <c r="D17691">
        <v>-0.11</v>
      </c>
      <c r="E17691">
        <v>1.4E-2</v>
      </c>
    </row>
    <row r="17692" spans="1:5">
      <c r="A17692">
        <v>19920519</v>
      </c>
      <c r="B17692">
        <v>0.72</v>
      </c>
      <c r="C17692">
        <v>-0.64</v>
      </c>
      <c r="D17692">
        <v>0.02</v>
      </c>
      <c r="E17692">
        <v>1.4E-2</v>
      </c>
    </row>
    <row r="17693" spans="1:5">
      <c r="A17693">
        <v>19920520</v>
      </c>
      <c r="B17693">
        <v>-0.06</v>
      </c>
      <c r="C17693">
        <v>0.33</v>
      </c>
      <c r="D17693">
        <v>0.05</v>
      </c>
      <c r="E17693">
        <v>1.4E-2</v>
      </c>
    </row>
    <row r="17694" spans="1:5">
      <c r="A17694">
        <v>19920521</v>
      </c>
      <c r="B17694">
        <v>-0.63</v>
      </c>
      <c r="C17694">
        <v>0.47</v>
      </c>
      <c r="D17694">
        <v>0.18</v>
      </c>
      <c r="E17694">
        <v>1.4E-2</v>
      </c>
    </row>
    <row r="17695" spans="1:5">
      <c r="A17695">
        <v>19920522</v>
      </c>
      <c r="B17695">
        <v>0.27</v>
      </c>
      <c r="C17695">
        <v>0.04</v>
      </c>
      <c r="D17695">
        <v>-0.01</v>
      </c>
      <c r="E17695">
        <v>1.4E-2</v>
      </c>
    </row>
    <row r="17696" spans="1:5">
      <c r="A17696">
        <v>19920526</v>
      </c>
      <c r="B17696">
        <v>-0.7</v>
      </c>
      <c r="C17696">
        <v>0.03</v>
      </c>
      <c r="D17696">
        <v>-0.05</v>
      </c>
      <c r="E17696">
        <v>1.4E-2</v>
      </c>
    </row>
    <row r="17697" spans="1:5">
      <c r="A17697">
        <v>19920527</v>
      </c>
      <c r="B17697">
        <v>0.22</v>
      </c>
      <c r="C17697">
        <v>-0.15</v>
      </c>
      <c r="D17697">
        <v>0.12</v>
      </c>
      <c r="E17697">
        <v>1.4E-2</v>
      </c>
    </row>
    <row r="17698" spans="1:5">
      <c r="A17698">
        <v>19920528</v>
      </c>
      <c r="B17698">
        <v>0.88</v>
      </c>
      <c r="C17698">
        <v>-0.57999999999999996</v>
      </c>
      <c r="D17698">
        <v>-0.5</v>
      </c>
      <c r="E17698">
        <v>1.4E-2</v>
      </c>
    </row>
    <row r="17699" spans="1:5">
      <c r="A17699">
        <v>19920529</v>
      </c>
      <c r="B17699">
        <v>0.01</v>
      </c>
      <c r="C17699">
        <v>0.63</v>
      </c>
      <c r="D17699">
        <v>0.05</v>
      </c>
      <c r="E17699">
        <v>1.4E-2</v>
      </c>
    </row>
    <row r="17700" spans="1:5">
      <c r="A17700">
        <v>19920601</v>
      </c>
      <c r="B17700">
        <v>0.45</v>
      </c>
      <c r="C17700">
        <v>-0.23</v>
      </c>
      <c r="D17700">
        <v>0.01</v>
      </c>
      <c r="E17700">
        <v>1.4999999999999999E-2</v>
      </c>
    </row>
    <row r="17701" spans="1:5">
      <c r="A17701">
        <v>19920602</v>
      </c>
      <c r="B17701">
        <v>-0.62</v>
      </c>
      <c r="C17701">
        <v>0.89</v>
      </c>
      <c r="D17701">
        <v>0.39</v>
      </c>
      <c r="E17701">
        <v>1.4999999999999999E-2</v>
      </c>
    </row>
    <row r="17702" spans="1:5">
      <c r="A17702">
        <v>19920603</v>
      </c>
      <c r="B17702">
        <v>0.14000000000000001</v>
      </c>
      <c r="C17702">
        <v>-0.15</v>
      </c>
      <c r="D17702">
        <v>0.3</v>
      </c>
      <c r="E17702">
        <v>1.4999999999999999E-2</v>
      </c>
    </row>
    <row r="17703" spans="1:5">
      <c r="A17703">
        <v>19920604</v>
      </c>
      <c r="B17703">
        <v>-0.34</v>
      </c>
      <c r="C17703">
        <v>0.14000000000000001</v>
      </c>
      <c r="D17703">
        <v>0.71</v>
      </c>
      <c r="E17703">
        <v>1.4999999999999999E-2</v>
      </c>
    </row>
    <row r="17704" spans="1:5">
      <c r="A17704">
        <v>19920605</v>
      </c>
      <c r="B17704">
        <v>-0.08</v>
      </c>
      <c r="C17704">
        <v>-0.19</v>
      </c>
      <c r="D17704">
        <v>0.21</v>
      </c>
      <c r="E17704">
        <v>1.4999999999999999E-2</v>
      </c>
    </row>
    <row r="17705" spans="1:5">
      <c r="A17705">
        <v>19920608</v>
      </c>
      <c r="B17705">
        <v>-0.17</v>
      </c>
      <c r="C17705">
        <v>-0.33</v>
      </c>
      <c r="D17705">
        <v>0.56000000000000005</v>
      </c>
      <c r="E17705">
        <v>1.4999999999999999E-2</v>
      </c>
    </row>
    <row r="17706" spans="1:5">
      <c r="A17706">
        <v>19920609</v>
      </c>
      <c r="B17706">
        <v>-0.86</v>
      </c>
      <c r="C17706">
        <v>-0.26</v>
      </c>
      <c r="D17706">
        <v>0.59</v>
      </c>
      <c r="E17706">
        <v>1.4999999999999999E-2</v>
      </c>
    </row>
    <row r="17707" spans="1:5">
      <c r="A17707">
        <v>19920610</v>
      </c>
      <c r="B17707">
        <v>-0.71</v>
      </c>
      <c r="C17707">
        <v>-0.09</v>
      </c>
      <c r="D17707">
        <v>0.4</v>
      </c>
      <c r="E17707">
        <v>1.4999999999999999E-2</v>
      </c>
    </row>
    <row r="17708" spans="1:5">
      <c r="A17708">
        <v>19920611</v>
      </c>
      <c r="B17708">
        <v>0.2</v>
      </c>
      <c r="C17708">
        <v>-0.78</v>
      </c>
      <c r="D17708">
        <v>-7.0000000000000007E-2</v>
      </c>
      <c r="E17708">
        <v>1.4999999999999999E-2</v>
      </c>
    </row>
    <row r="17709" spans="1:5">
      <c r="A17709">
        <v>19920612</v>
      </c>
      <c r="B17709">
        <v>0.25</v>
      </c>
      <c r="C17709">
        <v>0.09</v>
      </c>
      <c r="D17709">
        <v>-0.12</v>
      </c>
      <c r="E17709">
        <v>1.4999999999999999E-2</v>
      </c>
    </row>
    <row r="17710" spans="1:5">
      <c r="A17710">
        <v>19920615</v>
      </c>
      <c r="B17710">
        <v>-0.02</v>
      </c>
      <c r="C17710">
        <v>-0.43</v>
      </c>
      <c r="D17710">
        <v>0.23</v>
      </c>
      <c r="E17710">
        <v>1.4999999999999999E-2</v>
      </c>
    </row>
    <row r="17711" spans="1:5">
      <c r="A17711">
        <v>19920616</v>
      </c>
      <c r="B17711">
        <v>-0.49</v>
      </c>
      <c r="C17711">
        <v>-0.25</v>
      </c>
      <c r="D17711">
        <v>0.59</v>
      </c>
      <c r="E17711">
        <v>1.4999999999999999E-2</v>
      </c>
    </row>
    <row r="17712" spans="1:5">
      <c r="A17712">
        <v>19920617</v>
      </c>
      <c r="B17712">
        <v>-1.55</v>
      </c>
      <c r="C17712">
        <v>-0.28000000000000003</v>
      </c>
      <c r="D17712">
        <v>0.11</v>
      </c>
      <c r="E17712">
        <v>1.4999999999999999E-2</v>
      </c>
    </row>
    <row r="17713" spans="1:5">
      <c r="A17713">
        <v>19920618</v>
      </c>
      <c r="B17713">
        <v>-0.43</v>
      </c>
      <c r="C17713">
        <v>-0.59</v>
      </c>
      <c r="D17713">
        <v>0.03</v>
      </c>
      <c r="E17713">
        <v>1.4999999999999999E-2</v>
      </c>
    </row>
    <row r="17714" spans="1:5">
      <c r="A17714">
        <v>19920619</v>
      </c>
      <c r="B17714">
        <v>0.65</v>
      </c>
      <c r="C17714">
        <v>-0.21</v>
      </c>
      <c r="D17714">
        <v>-0.28000000000000003</v>
      </c>
      <c r="E17714">
        <v>1.4999999999999999E-2</v>
      </c>
    </row>
    <row r="17715" spans="1:5">
      <c r="A17715">
        <v>19920622</v>
      </c>
      <c r="B17715">
        <v>-0.27</v>
      </c>
      <c r="C17715">
        <v>-0.7</v>
      </c>
      <c r="D17715">
        <v>-0.37</v>
      </c>
      <c r="E17715">
        <v>1.4999999999999999E-2</v>
      </c>
    </row>
    <row r="17716" spans="1:5">
      <c r="A17716">
        <v>19920623</v>
      </c>
      <c r="B17716">
        <v>0.28999999999999998</v>
      </c>
      <c r="C17716">
        <v>0.03</v>
      </c>
      <c r="D17716">
        <v>-0.08</v>
      </c>
      <c r="E17716">
        <v>1.4999999999999999E-2</v>
      </c>
    </row>
    <row r="17717" spans="1:5">
      <c r="A17717">
        <v>19920624</v>
      </c>
      <c r="B17717">
        <v>-0.13</v>
      </c>
      <c r="C17717">
        <v>-0.27</v>
      </c>
      <c r="D17717">
        <v>0.44</v>
      </c>
      <c r="E17717">
        <v>1.4999999999999999E-2</v>
      </c>
    </row>
    <row r="17718" spans="1:5">
      <c r="A17718">
        <v>19920625</v>
      </c>
      <c r="B17718">
        <v>-0.17</v>
      </c>
      <c r="C17718">
        <v>-0.02</v>
      </c>
      <c r="D17718">
        <v>0.14000000000000001</v>
      </c>
      <c r="E17718">
        <v>1.4999999999999999E-2</v>
      </c>
    </row>
    <row r="17719" spans="1:5">
      <c r="A17719">
        <v>19920626</v>
      </c>
      <c r="B17719">
        <v>0.05</v>
      </c>
      <c r="C17719">
        <v>-0.08</v>
      </c>
      <c r="D17719">
        <v>0.18</v>
      </c>
      <c r="E17719">
        <v>1.4999999999999999E-2</v>
      </c>
    </row>
    <row r="17720" spans="1:5">
      <c r="A17720">
        <v>19920629</v>
      </c>
      <c r="B17720">
        <v>1.34</v>
      </c>
      <c r="C17720">
        <v>-0.32</v>
      </c>
      <c r="D17720">
        <v>-0.47</v>
      </c>
      <c r="E17720">
        <v>1.4999999999999999E-2</v>
      </c>
    </row>
    <row r="17721" spans="1:5">
      <c r="A17721">
        <v>19920630</v>
      </c>
      <c r="B17721">
        <v>0.14000000000000001</v>
      </c>
      <c r="C17721">
        <v>0.84</v>
      </c>
      <c r="D17721">
        <v>7.0000000000000007E-2</v>
      </c>
      <c r="E17721">
        <v>1.4999999999999999E-2</v>
      </c>
    </row>
    <row r="17722" spans="1:5">
      <c r="A17722">
        <v>19920701</v>
      </c>
      <c r="B17722">
        <v>1.05</v>
      </c>
      <c r="C17722">
        <v>-0.32</v>
      </c>
      <c r="D17722">
        <v>-0.52</v>
      </c>
      <c r="E17722">
        <v>1.4E-2</v>
      </c>
    </row>
    <row r="17723" spans="1:5">
      <c r="A17723">
        <v>19920702</v>
      </c>
      <c r="B17723">
        <v>-0.3</v>
      </c>
      <c r="C17723">
        <v>-0.19</v>
      </c>
      <c r="D17723">
        <v>0.51</v>
      </c>
      <c r="E17723">
        <v>1.4E-2</v>
      </c>
    </row>
    <row r="17724" spans="1:5">
      <c r="A17724">
        <v>19920706</v>
      </c>
      <c r="B17724">
        <v>0.38</v>
      </c>
      <c r="C17724">
        <v>-0.63</v>
      </c>
      <c r="D17724">
        <v>-0.31</v>
      </c>
      <c r="E17724">
        <v>1.4E-2</v>
      </c>
    </row>
    <row r="17725" spans="1:5">
      <c r="A17725">
        <v>19920707</v>
      </c>
      <c r="B17725">
        <v>-1.04</v>
      </c>
      <c r="C17725">
        <v>0.28999999999999998</v>
      </c>
      <c r="D17725">
        <v>1.02</v>
      </c>
      <c r="E17725">
        <v>1.4E-2</v>
      </c>
    </row>
    <row r="17726" spans="1:5">
      <c r="A17726">
        <v>19920708</v>
      </c>
      <c r="B17726">
        <v>0.15</v>
      </c>
      <c r="C17726">
        <v>-0.51</v>
      </c>
      <c r="D17726">
        <v>0</v>
      </c>
      <c r="E17726">
        <v>1.4E-2</v>
      </c>
    </row>
    <row r="17727" spans="1:5">
      <c r="A17727">
        <v>19920709</v>
      </c>
      <c r="B17727">
        <v>0.96</v>
      </c>
      <c r="C17727">
        <v>-0.08</v>
      </c>
      <c r="D17727">
        <v>-0.14000000000000001</v>
      </c>
      <c r="E17727">
        <v>1.4E-2</v>
      </c>
    </row>
    <row r="17728" spans="1:5">
      <c r="A17728">
        <v>19920710</v>
      </c>
      <c r="B17728">
        <v>0.19</v>
      </c>
      <c r="C17728">
        <v>0.35</v>
      </c>
      <c r="D17728">
        <v>-0.15</v>
      </c>
      <c r="E17728">
        <v>1.4E-2</v>
      </c>
    </row>
    <row r="17729" spans="1:5">
      <c r="A17729">
        <v>19920713</v>
      </c>
      <c r="B17729">
        <v>0.16</v>
      </c>
      <c r="C17729">
        <v>0.2</v>
      </c>
      <c r="D17729">
        <v>-0.11</v>
      </c>
      <c r="E17729">
        <v>1.4E-2</v>
      </c>
    </row>
    <row r="17730" spans="1:5">
      <c r="A17730">
        <v>19920714</v>
      </c>
      <c r="B17730">
        <v>0.62</v>
      </c>
      <c r="C17730">
        <v>0.08</v>
      </c>
      <c r="D17730">
        <v>-0.09</v>
      </c>
      <c r="E17730">
        <v>1.4E-2</v>
      </c>
    </row>
    <row r="17731" spans="1:5">
      <c r="A17731">
        <v>19920715</v>
      </c>
      <c r="B17731">
        <v>-0.12</v>
      </c>
      <c r="C17731">
        <v>0.45</v>
      </c>
      <c r="D17731">
        <v>-0.32</v>
      </c>
      <c r="E17731">
        <v>1.4E-2</v>
      </c>
    </row>
    <row r="17732" spans="1:5">
      <c r="A17732">
        <v>19920716</v>
      </c>
      <c r="B17732">
        <v>0.08</v>
      </c>
      <c r="C17732">
        <v>7.0000000000000007E-2</v>
      </c>
      <c r="D17732">
        <v>-0.55000000000000004</v>
      </c>
      <c r="E17732">
        <v>1.4E-2</v>
      </c>
    </row>
    <row r="17733" spans="1:5">
      <c r="A17733">
        <v>19920717</v>
      </c>
      <c r="B17733">
        <v>-0.52</v>
      </c>
      <c r="C17733">
        <v>-0.02</v>
      </c>
      <c r="D17733">
        <v>0.14000000000000001</v>
      </c>
      <c r="E17733">
        <v>1.4E-2</v>
      </c>
    </row>
    <row r="17734" spans="1:5">
      <c r="A17734">
        <v>19920720</v>
      </c>
      <c r="B17734">
        <v>-0.48</v>
      </c>
      <c r="C17734">
        <v>-0.36</v>
      </c>
      <c r="D17734">
        <v>0.35</v>
      </c>
      <c r="E17734">
        <v>1.4E-2</v>
      </c>
    </row>
    <row r="17735" spans="1:5">
      <c r="A17735">
        <v>19920721</v>
      </c>
      <c r="B17735">
        <v>0.16</v>
      </c>
      <c r="C17735">
        <v>0.31</v>
      </c>
      <c r="D17735">
        <v>-0.41</v>
      </c>
      <c r="E17735">
        <v>1.4E-2</v>
      </c>
    </row>
    <row r="17736" spans="1:5">
      <c r="A17736">
        <v>19920722</v>
      </c>
      <c r="B17736">
        <v>-0.68</v>
      </c>
      <c r="C17736">
        <v>0.23</v>
      </c>
      <c r="D17736">
        <v>0.28000000000000003</v>
      </c>
      <c r="E17736">
        <v>1.4E-2</v>
      </c>
    </row>
    <row r="17737" spans="1:5">
      <c r="A17737">
        <v>19920723</v>
      </c>
      <c r="B17737">
        <v>0.24</v>
      </c>
      <c r="C17737">
        <v>-0.06</v>
      </c>
      <c r="D17737">
        <v>0.05</v>
      </c>
      <c r="E17737">
        <v>1.4E-2</v>
      </c>
    </row>
    <row r="17738" spans="1:5">
      <c r="A17738">
        <v>19920724</v>
      </c>
      <c r="B17738">
        <v>-0.05</v>
      </c>
      <c r="C17738">
        <v>0.03</v>
      </c>
      <c r="D17738">
        <v>0.2</v>
      </c>
      <c r="E17738">
        <v>1.4E-2</v>
      </c>
    </row>
    <row r="17739" spans="1:5">
      <c r="A17739">
        <v>19920727</v>
      </c>
      <c r="B17739">
        <v>0.04</v>
      </c>
      <c r="C17739">
        <v>0.05</v>
      </c>
      <c r="D17739">
        <v>-0.08</v>
      </c>
      <c r="E17739">
        <v>1.4E-2</v>
      </c>
    </row>
    <row r="17740" spans="1:5">
      <c r="A17740">
        <v>19920728</v>
      </c>
      <c r="B17740">
        <v>1.31</v>
      </c>
      <c r="C17740">
        <v>-0.59</v>
      </c>
      <c r="D17740">
        <v>-0.12</v>
      </c>
      <c r="E17740">
        <v>1.4E-2</v>
      </c>
    </row>
    <row r="17741" spans="1:5">
      <c r="A17741">
        <v>19920729</v>
      </c>
      <c r="B17741">
        <v>1.05</v>
      </c>
      <c r="C17741">
        <v>-0.21</v>
      </c>
      <c r="D17741">
        <v>-0.34</v>
      </c>
      <c r="E17741">
        <v>1.4E-2</v>
      </c>
    </row>
    <row r="17742" spans="1:5">
      <c r="A17742">
        <v>19920730</v>
      </c>
      <c r="B17742">
        <v>0.38</v>
      </c>
      <c r="C17742">
        <v>7.0000000000000007E-2</v>
      </c>
      <c r="D17742">
        <v>0.23</v>
      </c>
      <c r="E17742">
        <v>1.4E-2</v>
      </c>
    </row>
    <row r="17743" spans="1:5">
      <c r="A17743">
        <v>19920731</v>
      </c>
      <c r="B17743">
        <v>0.16</v>
      </c>
      <c r="C17743">
        <v>0.41</v>
      </c>
      <c r="D17743">
        <v>-0.18</v>
      </c>
      <c r="E17743">
        <v>1.4E-2</v>
      </c>
    </row>
    <row r="17744" spans="1:5">
      <c r="A17744">
        <v>19920803</v>
      </c>
      <c r="B17744">
        <v>0.24</v>
      </c>
      <c r="C17744">
        <v>0.1</v>
      </c>
      <c r="D17744">
        <v>-0.37</v>
      </c>
      <c r="E17744">
        <v>1.2E-2</v>
      </c>
    </row>
    <row r="17745" spans="1:5">
      <c r="A17745">
        <v>19920804</v>
      </c>
      <c r="B17745">
        <v>-0.11</v>
      </c>
      <c r="C17745">
        <v>0.21</v>
      </c>
      <c r="D17745">
        <v>-0.12</v>
      </c>
      <c r="E17745">
        <v>1.2E-2</v>
      </c>
    </row>
    <row r="17746" spans="1:5">
      <c r="A17746">
        <v>19920805</v>
      </c>
      <c r="B17746">
        <v>-0.52</v>
      </c>
      <c r="C17746">
        <v>0.17</v>
      </c>
      <c r="D17746">
        <v>0.09</v>
      </c>
      <c r="E17746">
        <v>1.2E-2</v>
      </c>
    </row>
    <row r="17747" spans="1:5">
      <c r="A17747">
        <v>19920806</v>
      </c>
      <c r="B17747">
        <v>-0.35</v>
      </c>
      <c r="C17747">
        <v>0.1</v>
      </c>
      <c r="D17747">
        <v>-0.23</v>
      </c>
      <c r="E17747">
        <v>1.2E-2</v>
      </c>
    </row>
    <row r="17748" spans="1:5">
      <c r="A17748">
        <v>19920807</v>
      </c>
      <c r="B17748">
        <v>-0.25</v>
      </c>
      <c r="C17748">
        <v>0.2</v>
      </c>
      <c r="D17748">
        <v>-0.16</v>
      </c>
      <c r="E17748">
        <v>1.2E-2</v>
      </c>
    </row>
    <row r="17749" spans="1:5">
      <c r="A17749">
        <v>19920810</v>
      </c>
      <c r="B17749">
        <v>0.01</v>
      </c>
      <c r="C17749">
        <v>-0.37</v>
      </c>
      <c r="D17749">
        <v>0.15</v>
      </c>
      <c r="E17749">
        <v>1.2E-2</v>
      </c>
    </row>
    <row r="17750" spans="1:5">
      <c r="A17750">
        <v>19920811</v>
      </c>
      <c r="B17750">
        <v>-0.14000000000000001</v>
      </c>
      <c r="C17750">
        <v>0</v>
      </c>
      <c r="D17750">
        <v>0.13</v>
      </c>
      <c r="E17750">
        <v>1.2E-2</v>
      </c>
    </row>
    <row r="17751" spans="1:5">
      <c r="A17751">
        <v>19920812</v>
      </c>
      <c r="B17751">
        <v>-0.31</v>
      </c>
      <c r="C17751">
        <v>0.19</v>
      </c>
      <c r="D17751">
        <v>-0.08</v>
      </c>
      <c r="E17751">
        <v>1.2E-2</v>
      </c>
    </row>
    <row r="17752" spans="1:5">
      <c r="A17752">
        <v>19920813</v>
      </c>
      <c r="B17752">
        <v>0.04</v>
      </c>
      <c r="C17752">
        <v>-0.13</v>
      </c>
      <c r="D17752">
        <v>-0.14000000000000001</v>
      </c>
      <c r="E17752">
        <v>1.2E-2</v>
      </c>
    </row>
    <row r="17753" spans="1:5">
      <c r="A17753">
        <v>19920814</v>
      </c>
      <c r="B17753">
        <v>0.49</v>
      </c>
      <c r="C17753">
        <v>-0.16</v>
      </c>
      <c r="D17753">
        <v>0.05</v>
      </c>
      <c r="E17753">
        <v>1.2E-2</v>
      </c>
    </row>
    <row r="17754" spans="1:5">
      <c r="A17754">
        <v>19920817</v>
      </c>
      <c r="B17754">
        <v>0.18</v>
      </c>
      <c r="C17754">
        <v>-0.12</v>
      </c>
      <c r="D17754">
        <v>-0.05</v>
      </c>
      <c r="E17754">
        <v>1.2E-2</v>
      </c>
    </row>
    <row r="17755" spans="1:5">
      <c r="A17755">
        <v>19920818</v>
      </c>
      <c r="B17755">
        <v>0.08</v>
      </c>
      <c r="C17755">
        <v>-0.21</v>
      </c>
      <c r="D17755">
        <v>-0.06</v>
      </c>
      <c r="E17755">
        <v>1.2E-2</v>
      </c>
    </row>
    <row r="17756" spans="1:5">
      <c r="A17756">
        <v>19920819</v>
      </c>
      <c r="B17756">
        <v>-0.66</v>
      </c>
      <c r="C17756">
        <v>0.24</v>
      </c>
      <c r="D17756">
        <v>-0.11</v>
      </c>
      <c r="E17756">
        <v>1.2E-2</v>
      </c>
    </row>
    <row r="17757" spans="1:5">
      <c r="A17757">
        <v>19920820</v>
      </c>
      <c r="B17757">
        <v>-0.05</v>
      </c>
      <c r="C17757">
        <v>-0.23</v>
      </c>
      <c r="D17757">
        <v>-0.05</v>
      </c>
      <c r="E17757">
        <v>1.2E-2</v>
      </c>
    </row>
    <row r="17758" spans="1:5">
      <c r="A17758">
        <v>19920821</v>
      </c>
      <c r="B17758">
        <v>-0.75</v>
      </c>
      <c r="C17758">
        <v>0.27</v>
      </c>
      <c r="D17758">
        <v>0.16</v>
      </c>
      <c r="E17758">
        <v>1.2E-2</v>
      </c>
    </row>
    <row r="17759" spans="1:5">
      <c r="A17759">
        <v>19920824</v>
      </c>
      <c r="B17759">
        <v>-1.1599999999999999</v>
      </c>
      <c r="C17759">
        <v>-0.02</v>
      </c>
      <c r="D17759">
        <v>-0.24</v>
      </c>
      <c r="E17759">
        <v>1.2E-2</v>
      </c>
    </row>
    <row r="17760" spans="1:5">
      <c r="A17760">
        <v>19920825</v>
      </c>
      <c r="B17760">
        <v>0.05</v>
      </c>
      <c r="C17760">
        <v>-0.43</v>
      </c>
      <c r="D17760">
        <v>-7.0000000000000007E-2</v>
      </c>
      <c r="E17760">
        <v>1.2E-2</v>
      </c>
    </row>
    <row r="17761" spans="1:5">
      <c r="A17761">
        <v>19920826</v>
      </c>
      <c r="B17761">
        <v>0.49</v>
      </c>
      <c r="C17761">
        <v>-0.24</v>
      </c>
      <c r="D17761">
        <v>-0.22</v>
      </c>
      <c r="E17761">
        <v>1.2E-2</v>
      </c>
    </row>
    <row r="17762" spans="1:5">
      <c r="A17762">
        <v>19920827</v>
      </c>
      <c r="B17762">
        <v>0.22</v>
      </c>
      <c r="C17762">
        <v>0.33</v>
      </c>
      <c r="D17762">
        <v>-0.04</v>
      </c>
      <c r="E17762">
        <v>1.2E-2</v>
      </c>
    </row>
    <row r="17763" spans="1:5">
      <c r="A17763">
        <v>19920828</v>
      </c>
      <c r="B17763">
        <v>0.23</v>
      </c>
      <c r="C17763">
        <v>-0.06</v>
      </c>
      <c r="D17763">
        <v>0.08</v>
      </c>
      <c r="E17763">
        <v>1.2E-2</v>
      </c>
    </row>
    <row r="17764" spans="1:5">
      <c r="A17764">
        <v>19920831</v>
      </c>
      <c r="B17764">
        <v>-0.13</v>
      </c>
      <c r="C17764">
        <v>0.05</v>
      </c>
      <c r="D17764">
        <v>0.21</v>
      </c>
      <c r="E17764">
        <v>1.2E-2</v>
      </c>
    </row>
    <row r="17765" spans="1:5">
      <c r="A17765">
        <v>19920901</v>
      </c>
      <c r="B17765">
        <v>0.45</v>
      </c>
      <c r="C17765">
        <v>-0.21</v>
      </c>
      <c r="D17765">
        <v>-0.4</v>
      </c>
      <c r="E17765">
        <v>1.2E-2</v>
      </c>
    </row>
    <row r="17766" spans="1:5">
      <c r="A17766">
        <v>19920902</v>
      </c>
      <c r="B17766">
        <v>0.52</v>
      </c>
      <c r="C17766">
        <v>0.17</v>
      </c>
      <c r="D17766">
        <v>-0.19</v>
      </c>
      <c r="E17766">
        <v>1.2E-2</v>
      </c>
    </row>
    <row r="17767" spans="1:5">
      <c r="A17767">
        <v>19920903</v>
      </c>
      <c r="B17767">
        <v>0.11</v>
      </c>
      <c r="C17767">
        <v>0.46</v>
      </c>
      <c r="D17767">
        <v>-0.47</v>
      </c>
      <c r="E17767">
        <v>1.2E-2</v>
      </c>
    </row>
    <row r="17768" spans="1:5">
      <c r="A17768">
        <v>19920904</v>
      </c>
      <c r="B17768">
        <v>-0.21</v>
      </c>
      <c r="C17768">
        <v>0.03</v>
      </c>
      <c r="D17768">
        <v>-0.13</v>
      </c>
      <c r="E17768">
        <v>1.2E-2</v>
      </c>
    </row>
    <row r="17769" spans="1:5">
      <c r="A17769">
        <v>19920908</v>
      </c>
      <c r="B17769">
        <v>-0.59</v>
      </c>
      <c r="C17769">
        <v>0.23</v>
      </c>
      <c r="D17769">
        <v>-0.24</v>
      </c>
      <c r="E17769">
        <v>1.2E-2</v>
      </c>
    </row>
    <row r="17770" spans="1:5">
      <c r="A17770">
        <v>19920909</v>
      </c>
      <c r="B17770">
        <v>0.41</v>
      </c>
      <c r="C17770">
        <v>-0.21</v>
      </c>
      <c r="D17770">
        <v>-0.28000000000000003</v>
      </c>
      <c r="E17770">
        <v>1.2E-2</v>
      </c>
    </row>
    <row r="17771" spans="1:5">
      <c r="A17771">
        <v>19920910</v>
      </c>
      <c r="B17771">
        <v>0.83</v>
      </c>
      <c r="C17771">
        <v>-0.16</v>
      </c>
      <c r="D17771">
        <v>-0.17</v>
      </c>
      <c r="E17771">
        <v>1.2E-2</v>
      </c>
    </row>
    <row r="17772" spans="1:5">
      <c r="A17772">
        <v>19920911</v>
      </c>
      <c r="B17772">
        <v>0.04</v>
      </c>
      <c r="C17772">
        <v>0.37</v>
      </c>
      <c r="D17772">
        <v>-0.56000000000000005</v>
      </c>
      <c r="E17772">
        <v>1.2E-2</v>
      </c>
    </row>
    <row r="17773" spans="1:5">
      <c r="A17773">
        <v>19920914</v>
      </c>
      <c r="B17773">
        <v>1.39</v>
      </c>
      <c r="C17773">
        <v>-0.45</v>
      </c>
      <c r="D17773">
        <v>-0.37</v>
      </c>
      <c r="E17773">
        <v>1.2E-2</v>
      </c>
    </row>
    <row r="17774" spans="1:5">
      <c r="A17774">
        <v>19920915</v>
      </c>
      <c r="B17774">
        <v>-1.1200000000000001</v>
      </c>
      <c r="C17774">
        <v>0.51</v>
      </c>
      <c r="D17774">
        <v>0.25</v>
      </c>
      <c r="E17774">
        <v>1.2E-2</v>
      </c>
    </row>
    <row r="17775" spans="1:5">
      <c r="A17775">
        <v>19920916</v>
      </c>
      <c r="B17775">
        <v>-0.08</v>
      </c>
      <c r="C17775">
        <v>-0.09</v>
      </c>
      <c r="D17775">
        <v>0.1</v>
      </c>
      <c r="E17775">
        <v>1.2E-2</v>
      </c>
    </row>
    <row r="17776" spans="1:5">
      <c r="A17776">
        <v>19920917</v>
      </c>
      <c r="B17776">
        <v>0.02</v>
      </c>
      <c r="C17776">
        <v>0.03</v>
      </c>
      <c r="D17776">
        <v>-0.18</v>
      </c>
      <c r="E17776">
        <v>1.2E-2</v>
      </c>
    </row>
    <row r="17777" spans="1:5">
      <c r="A17777">
        <v>19920918</v>
      </c>
      <c r="B17777">
        <v>0.52</v>
      </c>
      <c r="C17777">
        <v>-0.28999999999999998</v>
      </c>
      <c r="D17777">
        <v>0.27</v>
      </c>
      <c r="E17777">
        <v>1.2E-2</v>
      </c>
    </row>
    <row r="17778" spans="1:5">
      <c r="A17778">
        <v>19920921</v>
      </c>
      <c r="B17778">
        <v>-0.11</v>
      </c>
      <c r="C17778">
        <v>-0.09</v>
      </c>
      <c r="D17778">
        <v>0.24</v>
      </c>
      <c r="E17778">
        <v>1.2E-2</v>
      </c>
    </row>
    <row r="17779" spans="1:5">
      <c r="A17779">
        <v>19920922</v>
      </c>
      <c r="B17779">
        <v>-1.04</v>
      </c>
      <c r="C17779">
        <v>0.64</v>
      </c>
      <c r="D17779">
        <v>0.32</v>
      </c>
      <c r="E17779">
        <v>1.2E-2</v>
      </c>
    </row>
    <row r="17780" spans="1:5">
      <c r="A17780">
        <v>19920923</v>
      </c>
      <c r="B17780">
        <v>-0.03</v>
      </c>
      <c r="C17780">
        <v>-0.02</v>
      </c>
      <c r="D17780">
        <v>-0.02</v>
      </c>
      <c r="E17780">
        <v>1.2E-2</v>
      </c>
    </row>
    <row r="17781" spans="1:5">
      <c r="A17781">
        <v>19920924</v>
      </c>
      <c r="B17781">
        <v>0.36</v>
      </c>
      <c r="C17781">
        <v>-0.02</v>
      </c>
      <c r="D17781">
        <v>0.04</v>
      </c>
      <c r="E17781">
        <v>1.2E-2</v>
      </c>
    </row>
    <row r="17782" spans="1:5">
      <c r="A17782">
        <v>19920925</v>
      </c>
      <c r="B17782">
        <v>-1.06</v>
      </c>
      <c r="C17782">
        <v>-0.1</v>
      </c>
      <c r="D17782">
        <v>1.03</v>
      </c>
      <c r="E17782">
        <v>1.2E-2</v>
      </c>
    </row>
    <row r="17783" spans="1:5">
      <c r="A17783">
        <v>19920928</v>
      </c>
      <c r="B17783">
        <v>0.3</v>
      </c>
      <c r="C17783">
        <v>-0.62</v>
      </c>
      <c r="D17783">
        <v>0.32</v>
      </c>
      <c r="E17783">
        <v>1.2E-2</v>
      </c>
    </row>
    <row r="17784" spans="1:5">
      <c r="A17784">
        <v>19920929</v>
      </c>
      <c r="B17784">
        <v>0.1</v>
      </c>
      <c r="C17784">
        <v>-0.11</v>
      </c>
      <c r="D17784">
        <v>0.12</v>
      </c>
      <c r="E17784">
        <v>1.2E-2</v>
      </c>
    </row>
    <row r="17785" spans="1:5">
      <c r="A17785">
        <v>19920930</v>
      </c>
      <c r="B17785">
        <v>0.38</v>
      </c>
      <c r="C17785">
        <v>0.48</v>
      </c>
      <c r="D17785">
        <v>0.1</v>
      </c>
      <c r="E17785">
        <v>1.2E-2</v>
      </c>
    </row>
    <row r="17786" spans="1:5">
      <c r="A17786">
        <v>19921001</v>
      </c>
      <c r="B17786">
        <v>-0.44</v>
      </c>
      <c r="C17786">
        <v>-0.33</v>
      </c>
      <c r="D17786">
        <v>0.18</v>
      </c>
      <c r="E17786">
        <v>0.01</v>
      </c>
    </row>
    <row r="17787" spans="1:5">
      <c r="A17787">
        <v>19921002</v>
      </c>
      <c r="B17787">
        <v>-1.28</v>
      </c>
      <c r="C17787">
        <v>0.4</v>
      </c>
      <c r="D17787">
        <v>0.31</v>
      </c>
      <c r="E17787">
        <v>0.01</v>
      </c>
    </row>
    <row r="17788" spans="1:5">
      <c r="A17788">
        <v>19921005</v>
      </c>
      <c r="B17788">
        <v>-0.82</v>
      </c>
      <c r="C17788">
        <v>-0.88</v>
      </c>
      <c r="D17788">
        <v>0.19</v>
      </c>
      <c r="E17788">
        <v>0.01</v>
      </c>
    </row>
    <row r="17789" spans="1:5">
      <c r="A17789">
        <v>19921006</v>
      </c>
      <c r="B17789">
        <v>0.16</v>
      </c>
      <c r="C17789">
        <v>0.54</v>
      </c>
      <c r="D17789">
        <v>-0.19</v>
      </c>
      <c r="E17789">
        <v>0.01</v>
      </c>
    </row>
    <row r="17790" spans="1:5">
      <c r="A17790">
        <v>19921007</v>
      </c>
      <c r="B17790">
        <v>-0.55000000000000004</v>
      </c>
      <c r="C17790">
        <v>0.74</v>
      </c>
      <c r="D17790">
        <v>-0.33</v>
      </c>
      <c r="E17790">
        <v>0.01</v>
      </c>
    </row>
    <row r="17791" spans="1:5">
      <c r="A17791">
        <v>19921008</v>
      </c>
      <c r="B17791">
        <v>0.81</v>
      </c>
      <c r="C17791">
        <v>-0.15</v>
      </c>
      <c r="D17791">
        <v>-0.59</v>
      </c>
      <c r="E17791">
        <v>0.01</v>
      </c>
    </row>
    <row r="17792" spans="1:5">
      <c r="A17792">
        <v>19921009</v>
      </c>
      <c r="B17792">
        <v>-1.05</v>
      </c>
      <c r="C17792">
        <v>0.61</v>
      </c>
      <c r="D17792">
        <v>0.18</v>
      </c>
      <c r="E17792">
        <v>0.01</v>
      </c>
    </row>
    <row r="17793" spans="1:5">
      <c r="A17793">
        <v>19921012</v>
      </c>
      <c r="B17793">
        <v>0.94</v>
      </c>
      <c r="C17793">
        <v>-0.68</v>
      </c>
      <c r="D17793">
        <v>0.18</v>
      </c>
      <c r="E17793">
        <v>0.01</v>
      </c>
    </row>
    <row r="17794" spans="1:5">
      <c r="A17794">
        <v>19921013</v>
      </c>
      <c r="B17794">
        <v>0.48</v>
      </c>
      <c r="C17794">
        <v>-0.06</v>
      </c>
      <c r="D17794">
        <v>-0.26</v>
      </c>
      <c r="E17794">
        <v>0.01</v>
      </c>
    </row>
    <row r="17795" spans="1:5">
      <c r="A17795">
        <v>19921014</v>
      </c>
      <c r="B17795">
        <v>0.02</v>
      </c>
      <c r="C17795">
        <v>0.25</v>
      </c>
      <c r="D17795">
        <v>-0.17</v>
      </c>
      <c r="E17795">
        <v>0.01</v>
      </c>
    </row>
    <row r="17796" spans="1:5">
      <c r="A17796">
        <v>19921015</v>
      </c>
      <c r="B17796">
        <v>0.09</v>
      </c>
      <c r="C17796">
        <v>0.13</v>
      </c>
      <c r="D17796">
        <v>-0.28999999999999998</v>
      </c>
      <c r="E17796">
        <v>0.01</v>
      </c>
    </row>
    <row r="17797" spans="1:5">
      <c r="A17797">
        <v>19921016</v>
      </c>
      <c r="B17797">
        <v>0.45</v>
      </c>
      <c r="C17797">
        <v>-0.05</v>
      </c>
      <c r="D17797">
        <v>-0.31</v>
      </c>
      <c r="E17797">
        <v>0.01</v>
      </c>
    </row>
    <row r="17798" spans="1:5">
      <c r="A17798">
        <v>19921019</v>
      </c>
      <c r="B17798">
        <v>0.92</v>
      </c>
      <c r="C17798">
        <v>0.23</v>
      </c>
      <c r="D17798">
        <v>-0.92</v>
      </c>
      <c r="E17798">
        <v>0.01</v>
      </c>
    </row>
    <row r="17799" spans="1:5">
      <c r="A17799">
        <v>19921020</v>
      </c>
      <c r="B17799">
        <v>0.16</v>
      </c>
      <c r="C17799">
        <v>0.33</v>
      </c>
      <c r="D17799">
        <v>0.22</v>
      </c>
      <c r="E17799">
        <v>0.01</v>
      </c>
    </row>
    <row r="17800" spans="1:5">
      <c r="A17800">
        <v>19921021</v>
      </c>
      <c r="B17800">
        <v>0.17</v>
      </c>
      <c r="C17800">
        <v>0.28999999999999998</v>
      </c>
      <c r="D17800">
        <v>-0.02</v>
      </c>
      <c r="E17800">
        <v>0.01</v>
      </c>
    </row>
    <row r="17801" spans="1:5">
      <c r="A17801">
        <v>19921022</v>
      </c>
      <c r="B17801">
        <v>-0.17</v>
      </c>
      <c r="C17801">
        <v>-0.03</v>
      </c>
      <c r="D17801">
        <v>0.11</v>
      </c>
      <c r="E17801">
        <v>0.01</v>
      </c>
    </row>
    <row r="17802" spans="1:5">
      <c r="A17802">
        <v>19921023</v>
      </c>
      <c r="B17802">
        <v>-0.13</v>
      </c>
      <c r="C17802">
        <v>0.39</v>
      </c>
      <c r="D17802">
        <v>0.25</v>
      </c>
      <c r="E17802">
        <v>0.01</v>
      </c>
    </row>
    <row r="17803" spans="1:5">
      <c r="A17803">
        <v>19921026</v>
      </c>
      <c r="B17803">
        <v>0.82</v>
      </c>
      <c r="C17803">
        <v>-0.66</v>
      </c>
      <c r="D17803">
        <v>0.35</v>
      </c>
      <c r="E17803">
        <v>0.01</v>
      </c>
    </row>
    <row r="17804" spans="1:5">
      <c r="A17804">
        <v>19921027</v>
      </c>
      <c r="B17804">
        <v>0.03</v>
      </c>
      <c r="C17804">
        <v>0</v>
      </c>
      <c r="D17804">
        <v>-0.17</v>
      </c>
      <c r="E17804">
        <v>0.01</v>
      </c>
    </row>
    <row r="17805" spans="1:5">
      <c r="A17805">
        <v>19921028</v>
      </c>
      <c r="B17805">
        <v>0.48</v>
      </c>
      <c r="C17805">
        <v>0.08</v>
      </c>
      <c r="D17805">
        <v>-0.27</v>
      </c>
      <c r="E17805">
        <v>0.01</v>
      </c>
    </row>
    <row r="17806" spans="1:5">
      <c r="A17806">
        <v>19921029</v>
      </c>
      <c r="B17806">
        <v>0.28000000000000003</v>
      </c>
      <c r="C17806">
        <v>0.09</v>
      </c>
      <c r="D17806">
        <v>-0.47</v>
      </c>
      <c r="E17806">
        <v>0.01</v>
      </c>
    </row>
    <row r="17807" spans="1:5">
      <c r="A17807">
        <v>19921030</v>
      </c>
      <c r="B17807">
        <v>-0.32</v>
      </c>
      <c r="C17807">
        <v>0.78</v>
      </c>
      <c r="D17807">
        <v>-0.06</v>
      </c>
      <c r="E17807">
        <v>0.01</v>
      </c>
    </row>
    <row r="17808" spans="1:5">
      <c r="A17808">
        <v>19921102</v>
      </c>
      <c r="B17808">
        <v>0.79</v>
      </c>
      <c r="C17808">
        <v>-0.44</v>
      </c>
      <c r="D17808">
        <v>-0.1</v>
      </c>
      <c r="E17808">
        <v>1.2E-2</v>
      </c>
    </row>
    <row r="17809" spans="1:5">
      <c r="A17809">
        <v>19921103</v>
      </c>
      <c r="B17809">
        <v>-0.5</v>
      </c>
      <c r="C17809">
        <v>0.46</v>
      </c>
      <c r="D17809">
        <v>0.24</v>
      </c>
      <c r="E17809">
        <v>1.2E-2</v>
      </c>
    </row>
    <row r="17810" spans="1:5">
      <c r="A17810">
        <v>19921104</v>
      </c>
      <c r="B17810">
        <v>-0.47</v>
      </c>
      <c r="C17810">
        <v>0.43</v>
      </c>
      <c r="D17810">
        <v>0.25</v>
      </c>
      <c r="E17810">
        <v>1.2E-2</v>
      </c>
    </row>
    <row r="17811" spans="1:5">
      <c r="A17811">
        <v>19921105</v>
      </c>
      <c r="B17811">
        <v>0.44</v>
      </c>
      <c r="C17811">
        <v>0.28000000000000003</v>
      </c>
      <c r="D17811">
        <v>-0.36</v>
      </c>
      <c r="E17811">
        <v>1.2E-2</v>
      </c>
    </row>
    <row r="17812" spans="1:5">
      <c r="A17812">
        <v>19921106</v>
      </c>
      <c r="B17812">
        <v>0.03</v>
      </c>
      <c r="C17812">
        <v>0.41</v>
      </c>
      <c r="D17812">
        <v>-0.32</v>
      </c>
      <c r="E17812">
        <v>1.2E-2</v>
      </c>
    </row>
    <row r="17813" spans="1:5">
      <c r="A17813">
        <v>19921109</v>
      </c>
      <c r="B17813">
        <v>0.35</v>
      </c>
      <c r="C17813">
        <v>0.44</v>
      </c>
      <c r="D17813">
        <v>-0.59</v>
      </c>
      <c r="E17813">
        <v>1.2E-2</v>
      </c>
    </row>
    <row r="17814" spans="1:5">
      <c r="A17814">
        <v>19921110</v>
      </c>
      <c r="B17814">
        <v>0.17</v>
      </c>
      <c r="C17814">
        <v>0.56999999999999995</v>
      </c>
      <c r="D17814">
        <v>-0.57999999999999996</v>
      </c>
      <c r="E17814">
        <v>1.2E-2</v>
      </c>
    </row>
    <row r="17815" spans="1:5">
      <c r="A17815">
        <v>19921111</v>
      </c>
      <c r="B17815">
        <v>0.86</v>
      </c>
      <c r="C17815">
        <v>0.41</v>
      </c>
      <c r="D17815">
        <v>-0.78</v>
      </c>
      <c r="E17815">
        <v>1.2E-2</v>
      </c>
    </row>
    <row r="17816" spans="1:5">
      <c r="A17816">
        <v>19921112</v>
      </c>
      <c r="B17816">
        <v>0.08</v>
      </c>
      <c r="C17816">
        <v>-0.21</v>
      </c>
      <c r="D17816">
        <v>0.17</v>
      </c>
      <c r="E17816">
        <v>1.2E-2</v>
      </c>
    </row>
    <row r="17817" spans="1:5">
      <c r="A17817">
        <v>19921113</v>
      </c>
      <c r="B17817">
        <v>0</v>
      </c>
      <c r="C17817">
        <v>0.42</v>
      </c>
      <c r="D17817">
        <v>0.02</v>
      </c>
      <c r="E17817">
        <v>1.2E-2</v>
      </c>
    </row>
    <row r="17818" spans="1:5">
      <c r="A17818">
        <v>19921116</v>
      </c>
      <c r="B17818">
        <v>-0.33</v>
      </c>
      <c r="C17818">
        <v>0.19</v>
      </c>
      <c r="D17818">
        <v>0.01</v>
      </c>
      <c r="E17818">
        <v>1.2E-2</v>
      </c>
    </row>
    <row r="17819" spans="1:5">
      <c r="A17819">
        <v>19921117</v>
      </c>
      <c r="B17819">
        <v>-0.4</v>
      </c>
      <c r="C17819">
        <v>-0.16</v>
      </c>
      <c r="D17819">
        <v>0.53</v>
      </c>
      <c r="E17819">
        <v>1.2E-2</v>
      </c>
    </row>
    <row r="17820" spans="1:5">
      <c r="A17820">
        <v>19921118</v>
      </c>
      <c r="B17820">
        <v>0.81</v>
      </c>
      <c r="C17820">
        <v>0.01</v>
      </c>
      <c r="D17820">
        <v>-0.41</v>
      </c>
      <c r="E17820">
        <v>1.2E-2</v>
      </c>
    </row>
    <row r="17821" spans="1:5">
      <c r="A17821">
        <v>19921119</v>
      </c>
      <c r="B17821">
        <v>0.23</v>
      </c>
      <c r="C17821">
        <v>0.2</v>
      </c>
      <c r="D17821">
        <v>-0.33</v>
      </c>
      <c r="E17821">
        <v>1.2E-2</v>
      </c>
    </row>
    <row r="17822" spans="1:5">
      <c r="A17822">
        <v>19921120</v>
      </c>
      <c r="B17822">
        <v>0.68</v>
      </c>
      <c r="C17822">
        <v>-7.0000000000000007E-2</v>
      </c>
      <c r="D17822">
        <v>-0.09</v>
      </c>
      <c r="E17822">
        <v>1.2E-2</v>
      </c>
    </row>
    <row r="17823" spans="1:5">
      <c r="A17823">
        <v>19921123</v>
      </c>
      <c r="B17823">
        <v>-0.28000000000000003</v>
      </c>
      <c r="C17823">
        <v>0.23</v>
      </c>
      <c r="D17823">
        <v>0.22</v>
      </c>
      <c r="E17823">
        <v>1.2E-2</v>
      </c>
    </row>
    <row r="17824" spans="1:5">
      <c r="A17824">
        <v>19921124</v>
      </c>
      <c r="B17824">
        <v>0.6</v>
      </c>
      <c r="C17824">
        <v>7.0000000000000007E-2</v>
      </c>
      <c r="D17824">
        <v>-0.18</v>
      </c>
      <c r="E17824">
        <v>1.2E-2</v>
      </c>
    </row>
    <row r="17825" spans="1:5">
      <c r="A17825">
        <v>19921125</v>
      </c>
      <c r="B17825">
        <v>0.41</v>
      </c>
      <c r="C17825">
        <v>0.02</v>
      </c>
      <c r="D17825">
        <v>0.33</v>
      </c>
      <c r="E17825">
        <v>1.2E-2</v>
      </c>
    </row>
    <row r="17826" spans="1:5">
      <c r="A17826">
        <v>19921127</v>
      </c>
      <c r="B17826">
        <v>0.24</v>
      </c>
      <c r="C17826">
        <v>0</v>
      </c>
      <c r="D17826">
        <v>0.05</v>
      </c>
      <c r="E17826">
        <v>1.2E-2</v>
      </c>
    </row>
    <row r="17827" spans="1:5">
      <c r="A17827">
        <v>19921130</v>
      </c>
      <c r="B17827">
        <v>0.34</v>
      </c>
      <c r="C17827">
        <v>0.19</v>
      </c>
      <c r="D17827">
        <v>0.51</v>
      </c>
      <c r="E17827">
        <v>1.2E-2</v>
      </c>
    </row>
    <row r="17828" spans="1:5">
      <c r="A17828">
        <v>19921201</v>
      </c>
      <c r="B17828">
        <v>-0.06</v>
      </c>
      <c r="C17828">
        <v>0.16</v>
      </c>
      <c r="D17828">
        <v>0.06</v>
      </c>
      <c r="E17828">
        <v>1.2999999999999999E-2</v>
      </c>
    </row>
    <row r="17829" spans="1:5">
      <c r="A17829">
        <v>19921202</v>
      </c>
      <c r="B17829">
        <v>-0.21</v>
      </c>
      <c r="C17829">
        <v>0.4</v>
      </c>
      <c r="D17829">
        <v>0.2</v>
      </c>
      <c r="E17829">
        <v>1.2999999999999999E-2</v>
      </c>
    </row>
    <row r="17830" spans="1:5">
      <c r="A17830">
        <v>19921203</v>
      </c>
      <c r="B17830">
        <v>0.06</v>
      </c>
      <c r="C17830">
        <v>0.31</v>
      </c>
      <c r="D17830">
        <v>0</v>
      </c>
      <c r="E17830">
        <v>1.2999999999999999E-2</v>
      </c>
    </row>
    <row r="17831" spans="1:5">
      <c r="A17831">
        <v>19921204</v>
      </c>
      <c r="B17831">
        <v>0.51</v>
      </c>
      <c r="C17831">
        <v>0.08</v>
      </c>
      <c r="D17831">
        <v>-0.15</v>
      </c>
      <c r="E17831">
        <v>1.2999999999999999E-2</v>
      </c>
    </row>
    <row r="17832" spans="1:5">
      <c r="A17832">
        <v>19921207</v>
      </c>
      <c r="B17832">
        <v>0.64</v>
      </c>
      <c r="C17832">
        <v>-0.06</v>
      </c>
      <c r="D17832">
        <v>-0.27</v>
      </c>
      <c r="E17832">
        <v>1.2999999999999999E-2</v>
      </c>
    </row>
    <row r="17833" spans="1:5">
      <c r="A17833">
        <v>19921208</v>
      </c>
      <c r="B17833">
        <v>0.32</v>
      </c>
      <c r="C17833">
        <v>-0.14000000000000001</v>
      </c>
      <c r="D17833">
        <v>0.16</v>
      </c>
      <c r="E17833">
        <v>1.2999999999999999E-2</v>
      </c>
    </row>
    <row r="17834" spans="1:5">
      <c r="A17834">
        <v>19921209</v>
      </c>
      <c r="B17834">
        <v>-0.28999999999999998</v>
      </c>
      <c r="C17834">
        <v>-0.13</v>
      </c>
      <c r="D17834">
        <v>0.21</v>
      </c>
      <c r="E17834">
        <v>1.2999999999999999E-2</v>
      </c>
    </row>
    <row r="17835" spans="1:5">
      <c r="A17835">
        <v>19921210</v>
      </c>
      <c r="B17835">
        <v>-0.32</v>
      </c>
      <c r="C17835">
        <v>-0.33</v>
      </c>
      <c r="D17835">
        <v>0.33</v>
      </c>
      <c r="E17835">
        <v>1.2999999999999999E-2</v>
      </c>
    </row>
    <row r="17836" spans="1:5">
      <c r="A17836">
        <v>19921211</v>
      </c>
      <c r="B17836">
        <v>-0.17</v>
      </c>
      <c r="C17836">
        <v>0.09</v>
      </c>
      <c r="D17836">
        <v>0.17</v>
      </c>
      <c r="E17836">
        <v>1.2999999999999999E-2</v>
      </c>
    </row>
    <row r="17837" spans="1:5">
      <c r="A17837">
        <v>19921214</v>
      </c>
      <c r="B17837">
        <v>-0.17</v>
      </c>
      <c r="C17837">
        <v>0.04</v>
      </c>
      <c r="D17837">
        <v>0.19</v>
      </c>
      <c r="E17837">
        <v>1.2999999999999999E-2</v>
      </c>
    </row>
    <row r="17838" spans="1:5">
      <c r="A17838">
        <v>19921215</v>
      </c>
      <c r="B17838">
        <v>-0.18</v>
      </c>
      <c r="C17838">
        <v>-0.35</v>
      </c>
      <c r="D17838">
        <v>0.25</v>
      </c>
      <c r="E17838">
        <v>1.2999999999999999E-2</v>
      </c>
    </row>
    <row r="17839" spans="1:5">
      <c r="A17839">
        <v>19921216</v>
      </c>
      <c r="B17839">
        <v>-0.37</v>
      </c>
      <c r="C17839">
        <v>-0.28999999999999998</v>
      </c>
      <c r="D17839">
        <v>0.46</v>
      </c>
      <c r="E17839">
        <v>1.2999999999999999E-2</v>
      </c>
    </row>
    <row r="17840" spans="1:5">
      <c r="A17840">
        <v>19921217</v>
      </c>
      <c r="B17840">
        <v>0.88</v>
      </c>
      <c r="C17840">
        <v>-0.04</v>
      </c>
      <c r="D17840">
        <v>-0.5</v>
      </c>
      <c r="E17840">
        <v>1.2999999999999999E-2</v>
      </c>
    </row>
    <row r="17841" spans="1:5">
      <c r="A17841">
        <v>19921218</v>
      </c>
      <c r="B17841">
        <v>1.1000000000000001</v>
      </c>
      <c r="C17841">
        <v>-0.59</v>
      </c>
      <c r="D17841">
        <v>-0.17</v>
      </c>
      <c r="E17841">
        <v>1.2999999999999999E-2</v>
      </c>
    </row>
    <row r="17842" spans="1:5">
      <c r="A17842">
        <v>19921221</v>
      </c>
      <c r="B17842">
        <v>-0.08</v>
      </c>
      <c r="C17842">
        <v>-0.09</v>
      </c>
      <c r="D17842">
        <v>0.12</v>
      </c>
      <c r="E17842">
        <v>1.2999999999999999E-2</v>
      </c>
    </row>
    <row r="17843" spans="1:5">
      <c r="A17843">
        <v>19921222</v>
      </c>
      <c r="B17843">
        <v>-0.06</v>
      </c>
      <c r="C17843">
        <v>-0.13</v>
      </c>
      <c r="D17843">
        <v>0.59</v>
      </c>
      <c r="E17843">
        <v>1.2999999999999999E-2</v>
      </c>
    </row>
    <row r="17844" spans="1:5">
      <c r="A17844">
        <v>19921223</v>
      </c>
      <c r="B17844">
        <v>-0.14000000000000001</v>
      </c>
      <c r="C17844">
        <v>0.34</v>
      </c>
      <c r="D17844">
        <v>0.46</v>
      </c>
      <c r="E17844">
        <v>1.2999999999999999E-2</v>
      </c>
    </row>
    <row r="17845" spans="1:5">
      <c r="A17845">
        <v>19921224</v>
      </c>
      <c r="B17845">
        <v>0.19</v>
      </c>
      <c r="C17845">
        <v>0.28000000000000003</v>
      </c>
      <c r="D17845">
        <v>-0.01</v>
      </c>
      <c r="E17845">
        <v>1.2999999999999999E-2</v>
      </c>
    </row>
    <row r="17846" spans="1:5">
      <c r="A17846">
        <v>19921228</v>
      </c>
      <c r="B17846">
        <v>-0.06</v>
      </c>
      <c r="C17846">
        <v>-0.26</v>
      </c>
      <c r="D17846">
        <v>0.09</v>
      </c>
      <c r="E17846">
        <v>1.2999999999999999E-2</v>
      </c>
    </row>
    <row r="17847" spans="1:5">
      <c r="A17847">
        <v>19921229</v>
      </c>
      <c r="B17847">
        <v>-0.05</v>
      </c>
      <c r="C17847">
        <v>0.43</v>
      </c>
      <c r="D17847">
        <v>0.13</v>
      </c>
      <c r="E17847">
        <v>1.2999999999999999E-2</v>
      </c>
    </row>
    <row r="17848" spans="1:5">
      <c r="A17848">
        <v>19921230</v>
      </c>
      <c r="B17848">
        <v>0.2</v>
      </c>
      <c r="C17848">
        <v>0.41</v>
      </c>
      <c r="D17848">
        <v>0.1</v>
      </c>
      <c r="E17848">
        <v>1.2999999999999999E-2</v>
      </c>
    </row>
    <row r="17849" spans="1:5">
      <c r="A17849">
        <v>19921231</v>
      </c>
      <c r="B17849">
        <v>-0.18</v>
      </c>
      <c r="C17849">
        <v>1.47</v>
      </c>
      <c r="D17849">
        <v>0</v>
      </c>
      <c r="E17849">
        <v>1.2999999999999999E-2</v>
      </c>
    </row>
    <row r="17850" spans="1:5">
      <c r="A17850">
        <v>19930104</v>
      </c>
      <c r="B17850">
        <v>-0.3</v>
      </c>
      <c r="C17850">
        <v>-0.3</v>
      </c>
      <c r="D17850">
        <v>0.55000000000000004</v>
      </c>
      <c r="E17850">
        <v>1.2E-2</v>
      </c>
    </row>
    <row r="17851" spans="1:5">
      <c r="A17851">
        <v>19930105</v>
      </c>
      <c r="B17851">
        <v>-0.19</v>
      </c>
      <c r="C17851">
        <v>0.39</v>
      </c>
      <c r="D17851">
        <v>0.25</v>
      </c>
      <c r="E17851">
        <v>1.2E-2</v>
      </c>
    </row>
    <row r="17852" spans="1:5">
      <c r="A17852">
        <v>19930106</v>
      </c>
      <c r="B17852">
        <v>0.14000000000000001</v>
      </c>
      <c r="C17852">
        <v>0.42</v>
      </c>
      <c r="D17852">
        <v>0.49</v>
      </c>
      <c r="E17852">
        <v>1.2E-2</v>
      </c>
    </row>
    <row r="17853" spans="1:5">
      <c r="A17853">
        <v>19930107</v>
      </c>
      <c r="B17853">
        <v>-0.77</v>
      </c>
      <c r="C17853">
        <v>0.65</v>
      </c>
      <c r="D17853">
        <v>0.17</v>
      </c>
      <c r="E17853">
        <v>1.2E-2</v>
      </c>
    </row>
    <row r="17854" spans="1:5">
      <c r="A17854">
        <v>19930108</v>
      </c>
      <c r="B17854">
        <v>-0.4</v>
      </c>
      <c r="C17854">
        <v>0.02</v>
      </c>
      <c r="D17854">
        <v>-0.19</v>
      </c>
      <c r="E17854">
        <v>1.2E-2</v>
      </c>
    </row>
    <row r="17855" spans="1:5">
      <c r="A17855">
        <v>19930111</v>
      </c>
      <c r="B17855">
        <v>0.41</v>
      </c>
      <c r="C17855">
        <v>-0.01</v>
      </c>
      <c r="D17855">
        <v>0.3</v>
      </c>
      <c r="E17855">
        <v>1.2E-2</v>
      </c>
    </row>
    <row r="17856" spans="1:5">
      <c r="A17856">
        <v>19930112</v>
      </c>
      <c r="B17856">
        <v>0</v>
      </c>
      <c r="C17856">
        <v>-0.28999999999999998</v>
      </c>
      <c r="D17856">
        <v>0.19</v>
      </c>
      <c r="E17856">
        <v>1.2E-2</v>
      </c>
    </row>
    <row r="17857" spans="1:5">
      <c r="A17857">
        <v>19930113</v>
      </c>
      <c r="B17857">
        <v>0.5</v>
      </c>
      <c r="C17857">
        <v>0</v>
      </c>
      <c r="D17857">
        <v>-0.11</v>
      </c>
      <c r="E17857">
        <v>1.2E-2</v>
      </c>
    </row>
    <row r="17858" spans="1:5">
      <c r="A17858">
        <v>19930114</v>
      </c>
      <c r="B17858">
        <v>0.73</v>
      </c>
      <c r="C17858">
        <v>0.21</v>
      </c>
      <c r="D17858">
        <v>-0.17</v>
      </c>
      <c r="E17858">
        <v>1.2E-2</v>
      </c>
    </row>
    <row r="17859" spans="1:5">
      <c r="A17859">
        <v>19930115</v>
      </c>
      <c r="B17859">
        <v>0.36</v>
      </c>
      <c r="C17859">
        <v>0.18</v>
      </c>
      <c r="D17859">
        <v>0.33</v>
      </c>
      <c r="E17859">
        <v>1.2E-2</v>
      </c>
    </row>
    <row r="17860" spans="1:5">
      <c r="A17860">
        <v>19930118</v>
      </c>
      <c r="B17860">
        <v>0.01</v>
      </c>
      <c r="C17860">
        <v>-0.03</v>
      </c>
      <c r="D17860">
        <v>0.94</v>
      </c>
      <c r="E17860">
        <v>1.2E-2</v>
      </c>
    </row>
    <row r="17861" spans="1:5">
      <c r="A17861">
        <v>19930119</v>
      </c>
      <c r="B17861">
        <v>-0.27</v>
      </c>
      <c r="C17861">
        <v>0.27</v>
      </c>
      <c r="D17861">
        <v>1.32</v>
      </c>
      <c r="E17861">
        <v>1.2E-2</v>
      </c>
    </row>
    <row r="17862" spans="1:5">
      <c r="A17862">
        <v>19930120</v>
      </c>
      <c r="B17862">
        <v>-0.27</v>
      </c>
      <c r="C17862">
        <v>0.62</v>
      </c>
      <c r="D17862">
        <v>0.14000000000000001</v>
      </c>
      <c r="E17862">
        <v>1.2E-2</v>
      </c>
    </row>
    <row r="17863" spans="1:5">
      <c r="A17863">
        <v>19930121</v>
      </c>
      <c r="B17863">
        <v>0.43</v>
      </c>
      <c r="C17863">
        <v>-0.19</v>
      </c>
      <c r="D17863">
        <v>-0.06</v>
      </c>
      <c r="E17863">
        <v>1.2E-2</v>
      </c>
    </row>
    <row r="17864" spans="1:5">
      <c r="A17864">
        <v>19930122</v>
      </c>
      <c r="B17864">
        <v>0.25</v>
      </c>
      <c r="C17864">
        <v>0.21</v>
      </c>
      <c r="D17864">
        <v>0.28999999999999998</v>
      </c>
      <c r="E17864">
        <v>1.2E-2</v>
      </c>
    </row>
    <row r="17865" spans="1:5">
      <c r="A17865">
        <v>19930125</v>
      </c>
      <c r="B17865">
        <v>0.74</v>
      </c>
      <c r="C17865">
        <v>0.05</v>
      </c>
      <c r="D17865">
        <v>0.14000000000000001</v>
      </c>
      <c r="E17865">
        <v>1.2E-2</v>
      </c>
    </row>
    <row r="17866" spans="1:5">
      <c r="A17866">
        <v>19930126</v>
      </c>
      <c r="B17866">
        <v>0.02</v>
      </c>
      <c r="C17866">
        <v>0.4</v>
      </c>
      <c r="D17866">
        <v>0.25</v>
      </c>
      <c r="E17866">
        <v>1.2E-2</v>
      </c>
    </row>
    <row r="17867" spans="1:5">
      <c r="A17867">
        <v>19930127</v>
      </c>
      <c r="B17867">
        <v>-0.54</v>
      </c>
      <c r="C17867">
        <v>-0.59</v>
      </c>
      <c r="D17867">
        <v>0.65</v>
      </c>
      <c r="E17867">
        <v>1.2E-2</v>
      </c>
    </row>
    <row r="17868" spans="1:5">
      <c r="A17868">
        <v>19930128</v>
      </c>
      <c r="B17868">
        <v>-0.02</v>
      </c>
      <c r="C17868">
        <v>-0.28000000000000003</v>
      </c>
      <c r="D17868">
        <v>0.14000000000000001</v>
      </c>
      <c r="E17868">
        <v>1.2E-2</v>
      </c>
    </row>
    <row r="17869" spans="1:5">
      <c r="A17869">
        <v>19930129</v>
      </c>
      <c r="B17869">
        <v>0.11</v>
      </c>
      <c r="C17869">
        <v>0.28999999999999998</v>
      </c>
      <c r="D17869">
        <v>0.09</v>
      </c>
      <c r="E17869">
        <v>1.2E-2</v>
      </c>
    </row>
    <row r="17870" spans="1:5">
      <c r="A17870">
        <v>19930201</v>
      </c>
      <c r="B17870">
        <v>0.84</v>
      </c>
      <c r="C17870">
        <v>-0.55000000000000004</v>
      </c>
      <c r="D17870">
        <v>0.22</v>
      </c>
      <c r="E17870">
        <v>1.2E-2</v>
      </c>
    </row>
    <row r="17871" spans="1:5">
      <c r="A17871">
        <v>19930202</v>
      </c>
      <c r="B17871">
        <v>0.14000000000000001</v>
      </c>
      <c r="C17871">
        <v>0.14000000000000001</v>
      </c>
      <c r="D17871">
        <v>0.27</v>
      </c>
      <c r="E17871">
        <v>1.2E-2</v>
      </c>
    </row>
    <row r="17872" spans="1:5">
      <c r="A17872">
        <v>19930203</v>
      </c>
      <c r="B17872">
        <v>0.95</v>
      </c>
      <c r="C17872">
        <v>-0.1</v>
      </c>
      <c r="D17872">
        <v>0.25</v>
      </c>
      <c r="E17872">
        <v>1.2E-2</v>
      </c>
    </row>
    <row r="17873" spans="1:5">
      <c r="A17873">
        <v>19930204</v>
      </c>
      <c r="B17873">
        <v>0.55000000000000004</v>
      </c>
      <c r="C17873">
        <v>-0.44</v>
      </c>
      <c r="D17873">
        <v>0.7</v>
      </c>
      <c r="E17873">
        <v>1.2E-2</v>
      </c>
    </row>
    <row r="17874" spans="1:5">
      <c r="A17874">
        <v>19930205</v>
      </c>
      <c r="B17874">
        <v>-0.33</v>
      </c>
      <c r="C17874">
        <v>-0.45</v>
      </c>
      <c r="D17874">
        <v>0.7</v>
      </c>
      <c r="E17874">
        <v>1.2E-2</v>
      </c>
    </row>
    <row r="17875" spans="1:5">
      <c r="A17875">
        <v>19930208</v>
      </c>
      <c r="B17875">
        <v>-0.21</v>
      </c>
      <c r="C17875">
        <v>0.03</v>
      </c>
      <c r="D17875">
        <v>0.39</v>
      </c>
      <c r="E17875">
        <v>1.2E-2</v>
      </c>
    </row>
    <row r="17876" spans="1:5">
      <c r="A17876">
        <v>19930209</v>
      </c>
      <c r="B17876">
        <v>-0.66</v>
      </c>
      <c r="C17876">
        <v>-7.0000000000000007E-2</v>
      </c>
      <c r="D17876">
        <v>0.16</v>
      </c>
      <c r="E17876">
        <v>1.2E-2</v>
      </c>
    </row>
    <row r="17877" spans="1:5">
      <c r="A17877">
        <v>19930210</v>
      </c>
      <c r="B17877">
        <v>0.2</v>
      </c>
      <c r="C17877">
        <v>-0.24</v>
      </c>
      <c r="D17877">
        <v>0.01</v>
      </c>
      <c r="E17877">
        <v>1.2E-2</v>
      </c>
    </row>
    <row r="17878" spans="1:5">
      <c r="A17878">
        <v>19930211</v>
      </c>
      <c r="B17878">
        <v>0.3</v>
      </c>
      <c r="C17878">
        <v>0.18</v>
      </c>
      <c r="D17878">
        <v>0.3</v>
      </c>
      <c r="E17878">
        <v>1.2E-2</v>
      </c>
    </row>
    <row r="17879" spans="1:5">
      <c r="A17879">
        <v>19930212</v>
      </c>
      <c r="B17879">
        <v>-0.61</v>
      </c>
      <c r="C17879">
        <v>0.17</v>
      </c>
      <c r="D17879">
        <v>0.36</v>
      </c>
      <c r="E17879">
        <v>1.2E-2</v>
      </c>
    </row>
    <row r="17880" spans="1:5">
      <c r="A17880">
        <v>19930216</v>
      </c>
      <c r="B17880">
        <v>-2.71</v>
      </c>
      <c r="C17880">
        <v>-0.72</v>
      </c>
      <c r="D17880">
        <v>0.85</v>
      </c>
      <c r="E17880">
        <v>1.2E-2</v>
      </c>
    </row>
    <row r="17881" spans="1:5">
      <c r="A17881">
        <v>19930217</v>
      </c>
      <c r="B17881">
        <v>-0.43</v>
      </c>
      <c r="C17881">
        <v>-0.79</v>
      </c>
      <c r="D17881">
        <v>0.6</v>
      </c>
      <c r="E17881">
        <v>1.2E-2</v>
      </c>
    </row>
    <row r="17882" spans="1:5">
      <c r="A17882">
        <v>19930218</v>
      </c>
      <c r="B17882">
        <v>-0.17</v>
      </c>
      <c r="C17882">
        <v>0.72</v>
      </c>
      <c r="D17882">
        <v>0</v>
      </c>
      <c r="E17882">
        <v>1.2E-2</v>
      </c>
    </row>
    <row r="17883" spans="1:5">
      <c r="A17883">
        <v>19930219</v>
      </c>
      <c r="B17883">
        <v>0.41</v>
      </c>
      <c r="C17883">
        <v>-0.14000000000000001</v>
      </c>
      <c r="D17883">
        <v>1.47</v>
      </c>
      <c r="E17883">
        <v>1.2E-2</v>
      </c>
    </row>
    <row r="17884" spans="1:5">
      <c r="A17884">
        <v>19930222</v>
      </c>
      <c r="B17884">
        <v>-0.16</v>
      </c>
      <c r="C17884">
        <v>-1.25</v>
      </c>
      <c r="D17884">
        <v>2.1</v>
      </c>
      <c r="E17884">
        <v>1.2E-2</v>
      </c>
    </row>
    <row r="17885" spans="1:5">
      <c r="A17885">
        <v>19930223</v>
      </c>
      <c r="B17885">
        <v>-7.0000000000000007E-2</v>
      </c>
      <c r="C17885">
        <v>-0.04</v>
      </c>
      <c r="D17885">
        <v>-0.47</v>
      </c>
      <c r="E17885">
        <v>1.2E-2</v>
      </c>
    </row>
    <row r="17886" spans="1:5">
      <c r="A17886">
        <v>19930224</v>
      </c>
      <c r="B17886">
        <v>1.43</v>
      </c>
      <c r="C17886">
        <v>-0.6</v>
      </c>
      <c r="D17886">
        <v>-1.1200000000000001</v>
      </c>
      <c r="E17886">
        <v>1.2E-2</v>
      </c>
    </row>
    <row r="17887" spans="1:5">
      <c r="A17887">
        <v>19930225</v>
      </c>
      <c r="B17887">
        <v>0.42</v>
      </c>
      <c r="C17887">
        <v>0.17</v>
      </c>
      <c r="D17887">
        <v>0.03</v>
      </c>
      <c r="E17887">
        <v>1.2E-2</v>
      </c>
    </row>
    <row r="17888" spans="1:5">
      <c r="A17888">
        <v>19930226</v>
      </c>
      <c r="B17888">
        <v>0.28999999999999998</v>
      </c>
      <c r="C17888">
        <v>0.52</v>
      </c>
      <c r="D17888">
        <v>-0.4</v>
      </c>
      <c r="E17888">
        <v>1.2E-2</v>
      </c>
    </row>
    <row r="17889" spans="1:5">
      <c r="A17889">
        <v>19930301</v>
      </c>
      <c r="B17889">
        <v>-0.14000000000000001</v>
      </c>
      <c r="C17889">
        <v>0.22</v>
      </c>
      <c r="D17889">
        <v>0.04</v>
      </c>
      <c r="E17889">
        <v>1.0999999999999999E-2</v>
      </c>
    </row>
    <row r="17890" spans="1:5">
      <c r="A17890">
        <v>19930302</v>
      </c>
      <c r="B17890">
        <v>1.18</v>
      </c>
      <c r="C17890">
        <v>-0.56999999999999995</v>
      </c>
      <c r="D17890">
        <v>-0.41</v>
      </c>
      <c r="E17890">
        <v>1.0999999999999999E-2</v>
      </c>
    </row>
    <row r="17891" spans="1:5">
      <c r="A17891">
        <v>19930303</v>
      </c>
      <c r="B17891">
        <v>0.49</v>
      </c>
      <c r="C17891">
        <v>0.21</v>
      </c>
      <c r="D17891">
        <v>-0.02</v>
      </c>
      <c r="E17891">
        <v>1.0999999999999999E-2</v>
      </c>
    </row>
    <row r="17892" spans="1:5">
      <c r="A17892">
        <v>19930304</v>
      </c>
      <c r="B17892">
        <v>-0.41</v>
      </c>
      <c r="C17892">
        <v>0.39</v>
      </c>
      <c r="D17892">
        <v>0.33</v>
      </c>
      <c r="E17892">
        <v>1.0999999999999999E-2</v>
      </c>
    </row>
    <row r="17893" spans="1:5">
      <c r="A17893">
        <v>19930305</v>
      </c>
      <c r="B17893">
        <v>-0.17</v>
      </c>
      <c r="C17893">
        <v>0.45</v>
      </c>
      <c r="D17893">
        <v>-0.01</v>
      </c>
      <c r="E17893">
        <v>1.0999999999999999E-2</v>
      </c>
    </row>
    <row r="17894" spans="1:5">
      <c r="A17894">
        <v>19930308</v>
      </c>
      <c r="B17894">
        <v>1.56</v>
      </c>
      <c r="C17894">
        <v>-0.99</v>
      </c>
      <c r="D17894">
        <v>-0.2</v>
      </c>
      <c r="E17894">
        <v>1.0999999999999999E-2</v>
      </c>
    </row>
    <row r="17895" spans="1:5">
      <c r="A17895">
        <v>19930309</v>
      </c>
      <c r="B17895">
        <v>0.09</v>
      </c>
      <c r="C17895">
        <v>0.16</v>
      </c>
      <c r="D17895">
        <v>0.41</v>
      </c>
      <c r="E17895">
        <v>1.0999999999999999E-2</v>
      </c>
    </row>
    <row r="17896" spans="1:5">
      <c r="A17896">
        <v>19930310</v>
      </c>
      <c r="B17896">
        <v>0.49</v>
      </c>
      <c r="C17896">
        <v>0.02</v>
      </c>
      <c r="D17896">
        <v>-0.27</v>
      </c>
      <c r="E17896">
        <v>1.0999999999999999E-2</v>
      </c>
    </row>
    <row r="17897" spans="1:5">
      <c r="A17897">
        <v>19930311</v>
      </c>
      <c r="B17897">
        <v>-0.36</v>
      </c>
      <c r="C17897">
        <v>0.72</v>
      </c>
      <c r="D17897">
        <v>-0.12</v>
      </c>
      <c r="E17897">
        <v>1.0999999999999999E-2</v>
      </c>
    </row>
    <row r="17898" spans="1:5">
      <c r="A17898">
        <v>19930312</v>
      </c>
      <c r="B17898">
        <v>-0.73</v>
      </c>
      <c r="C17898">
        <v>0.43</v>
      </c>
      <c r="D17898">
        <v>-0.16</v>
      </c>
      <c r="E17898">
        <v>1.0999999999999999E-2</v>
      </c>
    </row>
    <row r="17899" spans="1:5">
      <c r="A17899">
        <v>19930315</v>
      </c>
      <c r="B17899">
        <v>0.31</v>
      </c>
      <c r="C17899">
        <v>0.02</v>
      </c>
      <c r="D17899">
        <v>-0.12</v>
      </c>
      <c r="E17899">
        <v>1.0999999999999999E-2</v>
      </c>
    </row>
    <row r="17900" spans="1:5">
      <c r="A17900">
        <v>19930316</v>
      </c>
      <c r="B17900">
        <v>-0.05</v>
      </c>
      <c r="C17900">
        <v>-0.15</v>
      </c>
      <c r="D17900">
        <v>0.37</v>
      </c>
      <c r="E17900">
        <v>1.0999999999999999E-2</v>
      </c>
    </row>
    <row r="17901" spans="1:5">
      <c r="A17901">
        <v>19930317</v>
      </c>
      <c r="B17901">
        <v>-0.73</v>
      </c>
      <c r="C17901">
        <v>0.13</v>
      </c>
      <c r="D17901">
        <v>0.62</v>
      </c>
      <c r="E17901">
        <v>1.0999999999999999E-2</v>
      </c>
    </row>
    <row r="17902" spans="1:5">
      <c r="A17902">
        <v>19930318</v>
      </c>
      <c r="B17902">
        <v>0.65</v>
      </c>
      <c r="C17902">
        <v>-0.72</v>
      </c>
      <c r="D17902">
        <v>0.41</v>
      </c>
      <c r="E17902">
        <v>1.0999999999999999E-2</v>
      </c>
    </row>
    <row r="17903" spans="1:5">
      <c r="A17903">
        <v>19930319</v>
      </c>
      <c r="B17903">
        <v>-0.49</v>
      </c>
      <c r="C17903">
        <v>-0.09</v>
      </c>
      <c r="D17903">
        <v>0.71</v>
      </c>
      <c r="E17903">
        <v>1.0999999999999999E-2</v>
      </c>
    </row>
    <row r="17904" spans="1:5">
      <c r="A17904">
        <v>19930322</v>
      </c>
      <c r="B17904">
        <v>-0.42</v>
      </c>
      <c r="C17904">
        <v>-0.49</v>
      </c>
      <c r="D17904">
        <v>0.68</v>
      </c>
      <c r="E17904">
        <v>1.0999999999999999E-2</v>
      </c>
    </row>
    <row r="17905" spans="1:5">
      <c r="A17905">
        <v>19930323</v>
      </c>
      <c r="B17905">
        <v>-0.06</v>
      </c>
      <c r="C17905">
        <v>-0.14000000000000001</v>
      </c>
      <c r="D17905">
        <v>0.11</v>
      </c>
      <c r="E17905">
        <v>1.0999999999999999E-2</v>
      </c>
    </row>
    <row r="17906" spans="1:5">
      <c r="A17906">
        <v>19930324</v>
      </c>
      <c r="B17906">
        <v>-0.16</v>
      </c>
      <c r="C17906">
        <v>-0.03</v>
      </c>
      <c r="D17906">
        <v>-0.06</v>
      </c>
      <c r="E17906">
        <v>1.0999999999999999E-2</v>
      </c>
    </row>
    <row r="17907" spans="1:5">
      <c r="A17907">
        <v>19930325</v>
      </c>
      <c r="B17907">
        <v>0.66</v>
      </c>
      <c r="C17907">
        <v>-0.05</v>
      </c>
      <c r="D17907">
        <v>-0.24</v>
      </c>
      <c r="E17907">
        <v>1.0999999999999999E-2</v>
      </c>
    </row>
    <row r="17908" spans="1:5">
      <c r="A17908">
        <v>19930326</v>
      </c>
      <c r="B17908">
        <v>-0.38</v>
      </c>
      <c r="C17908">
        <v>0.57999999999999996</v>
      </c>
      <c r="D17908">
        <v>0.21</v>
      </c>
      <c r="E17908">
        <v>1.0999999999999999E-2</v>
      </c>
    </row>
    <row r="17909" spans="1:5">
      <c r="A17909">
        <v>19930329</v>
      </c>
      <c r="B17909">
        <v>0.45</v>
      </c>
      <c r="C17909">
        <v>-0.39</v>
      </c>
      <c r="D17909">
        <v>-0.17</v>
      </c>
      <c r="E17909">
        <v>1.0999999999999999E-2</v>
      </c>
    </row>
    <row r="17910" spans="1:5">
      <c r="A17910">
        <v>19930330</v>
      </c>
      <c r="B17910">
        <v>0.39</v>
      </c>
      <c r="C17910">
        <v>-0.12</v>
      </c>
      <c r="D17910">
        <v>-0.63</v>
      </c>
      <c r="E17910">
        <v>1.0999999999999999E-2</v>
      </c>
    </row>
    <row r="17911" spans="1:5">
      <c r="A17911">
        <v>19930331</v>
      </c>
      <c r="B17911">
        <v>0.15</v>
      </c>
      <c r="C17911">
        <v>0.56999999999999995</v>
      </c>
      <c r="D17911">
        <v>-0.3</v>
      </c>
      <c r="E17911">
        <v>1.0999999999999999E-2</v>
      </c>
    </row>
    <row r="17912" spans="1:5">
      <c r="A17912">
        <v>19930401</v>
      </c>
      <c r="B17912">
        <v>-0.37</v>
      </c>
      <c r="C17912">
        <v>0.13</v>
      </c>
      <c r="D17912">
        <v>0.31</v>
      </c>
      <c r="E17912">
        <v>1.0999999999999999E-2</v>
      </c>
    </row>
    <row r="17913" spans="1:5">
      <c r="A17913">
        <v>19930402</v>
      </c>
      <c r="B17913">
        <v>-2.0099999999999998</v>
      </c>
      <c r="C17913">
        <v>0.34</v>
      </c>
      <c r="D17913">
        <v>0.79</v>
      </c>
      <c r="E17913">
        <v>1.0999999999999999E-2</v>
      </c>
    </row>
    <row r="17914" spans="1:5">
      <c r="A17914">
        <v>19930405</v>
      </c>
      <c r="B17914">
        <v>0.12</v>
      </c>
      <c r="C17914">
        <v>-0.62</v>
      </c>
      <c r="D17914">
        <v>0.41</v>
      </c>
      <c r="E17914">
        <v>1.0999999999999999E-2</v>
      </c>
    </row>
    <row r="17915" spans="1:5">
      <c r="A17915">
        <v>19930406</v>
      </c>
      <c r="B17915">
        <v>-0.43</v>
      </c>
      <c r="C17915">
        <v>-0.48</v>
      </c>
      <c r="D17915">
        <v>1.07</v>
      </c>
      <c r="E17915">
        <v>1.0999999999999999E-2</v>
      </c>
    </row>
    <row r="17916" spans="1:5">
      <c r="A17916">
        <v>19930407</v>
      </c>
      <c r="B17916">
        <v>0.31</v>
      </c>
      <c r="C17916">
        <v>-0.25</v>
      </c>
      <c r="D17916">
        <v>0.32</v>
      </c>
      <c r="E17916">
        <v>1.0999999999999999E-2</v>
      </c>
    </row>
    <row r="17917" spans="1:5">
      <c r="A17917">
        <v>19930408</v>
      </c>
      <c r="B17917">
        <v>-0.22</v>
      </c>
      <c r="C17917">
        <v>0.02</v>
      </c>
      <c r="D17917">
        <v>0.76</v>
      </c>
      <c r="E17917">
        <v>1.0999999999999999E-2</v>
      </c>
    </row>
    <row r="17918" spans="1:5">
      <c r="A17918">
        <v>19930412</v>
      </c>
      <c r="B17918">
        <v>1.28</v>
      </c>
      <c r="C17918">
        <v>-0.99</v>
      </c>
      <c r="D17918">
        <v>-0.1</v>
      </c>
      <c r="E17918">
        <v>1.0999999999999999E-2</v>
      </c>
    </row>
    <row r="17919" spans="1:5">
      <c r="A17919">
        <v>19930413</v>
      </c>
      <c r="B17919">
        <v>0.33</v>
      </c>
      <c r="C17919">
        <v>0.15</v>
      </c>
      <c r="D17919">
        <v>0.56000000000000005</v>
      </c>
      <c r="E17919">
        <v>1.0999999999999999E-2</v>
      </c>
    </row>
    <row r="17920" spans="1:5">
      <c r="A17920">
        <v>19930414</v>
      </c>
      <c r="B17920">
        <v>-0.06</v>
      </c>
      <c r="C17920">
        <v>0.05</v>
      </c>
      <c r="D17920">
        <v>0.48</v>
      </c>
      <c r="E17920">
        <v>1.0999999999999999E-2</v>
      </c>
    </row>
    <row r="17921" spans="1:5">
      <c r="A17921">
        <v>19930415</v>
      </c>
      <c r="B17921">
        <v>-0.16</v>
      </c>
      <c r="C17921">
        <v>-0.16</v>
      </c>
      <c r="D17921">
        <v>0.37</v>
      </c>
      <c r="E17921">
        <v>1.0999999999999999E-2</v>
      </c>
    </row>
    <row r="17922" spans="1:5">
      <c r="A17922">
        <v>19930416</v>
      </c>
      <c r="B17922">
        <v>-0.01</v>
      </c>
      <c r="C17922">
        <v>-0.34</v>
      </c>
      <c r="D17922">
        <v>0.9</v>
      </c>
      <c r="E17922">
        <v>1.0999999999999999E-2</v>
      </c>
    </row>
    <row r="17923" spans="1:5">
      <c r="A17923">
        <v>19930419</v>
      </c>
      <c r="B17923">
        <v>-0.37</v>
      </c>
      <c r="C17923">
        <v>0.08</v>
      </c>
      <c r="D17923">
        <v>-0.42</v>
      </c>
      <c r="E17923">
        <v>1.0999999999999999E-2</v>
      </c>
    </row>
    <row r="17924" spans="1:5">
      <c r="A17924">
        <v>19930420</v>
      </c>
      <c r="B17924">
        <v>-0.52</v>
      </c>
      <c r="C17924">
        <v>0.21</v>
      </c>
      <c r="D17924">
        <v>-0.69</v>
      </c>
      <c r="E17924">
        <v>1.0999999999999999E-2</v>
      </c>
    </row>
    <row r="17925" spans="1:5">
      <c r="A17925">
        <v>19930421</v>
      </c>
      <c r="B17925">
        <v>-0.17</v>
      </c>
      <c r="C17925">
        <v>0.61</v>
      </c>
      <c r="D17925">
        <v>-0.81</v>
      </c>
      <c r="E17925">
        <v>1.0999999999999999E-2</v>
      </c>
    </row>
    <row r="17926" spans="1:5">
      <c r="A17926">
        <v>19930422</v>
      </c>
      <c r="B17926">
        <v>-0.74</v>
      </c>
      <c r="C17926">
        <v>0.92</v>
      </c>
      <c r="D17926">
        <v>-0.28000000000000003</v>
      </c>
      <c r="E17926">
        <v>1.0999999999999999E-2</v>
      </c>
    </row>
    <row r="17927" spans="1:5">
      <c r="A17927">
        <v>19930423</v>
      </c>
      <c r="B17927">
        <v>-0.59</v>
      </c>
      <c r="C17927">
        <v>0.17</v>
      </c>
      <c r="D17927">
        <v>-0.21</v>
      </c>
      <c r="E17927">
        <v>1.0999999999999999E-2</v>
      </c>
    </row>
    <row r="17928" spans="1:5">
      <c r="A17928">
        <v>19930426</v>
      </c>
      <c r="B17928">
        <v>-1.03</v>
      </c>
      <c r="C17928">
        <v>-0.28999999999999998</v>
      </c>
      <c r="D17928">
        <v>-0.17</v>
      </c>
      <c r="E17928">
        <v>1.0999999999999999E-2</v>
      </c>
    </row>
    <row r="17929" spans="1:5">
      <c r="A17929">
        <v>19930427</v>
      </c>
      <c r="B17929">
        <v>0.91</v>
      </c>
      <c r="C17929">
        <v>-0.89</v>
      </c>
      <c r="D17929">
        <v>-0.63</v>
      </c>
      <c r="E17929">
        <v>1.0999999999999999E-2</v>
      </c>
    </row>
    <row r="17930" spans="1:5">
      <c r="A17930">
        <v>19930428</v>
      </c>
      <c r="B17930">
        <v>0.14000000000000001</v>
      </c>
      <c r="C17930">
        <v>0.18</v>
      </c>
      <c r="D17930">
        <v>0.18</v>
      </c>
      <c r="E17930">
        <v>1.0999999999999999E-2</v>
      </c>
    </row>
    <row r="17931" spans="1:5">
      <c r="A17931">
        <v>19930429</v>
      </c>
      <c r="B17931">
        <v>0.19</v>
      </c>
      <c r="C17931">
        <v>0.1</v>
      </c>
      <c r="D17931">
        <v>-7.0000000000000007E-2</v>
      </c>
      <c r="E17931">
        <v>1.0999999999999999E-2</v>
      </c>
    </row>
    <row r="17932" spans="1:5">
      <c r="A17932">
        <v>19930430</v>
      </c>
      <c r="B17932">
        <v>0.38</v>
      </c>
      <c r="C17932">
        <v>0.35</v>
      </c>
      <c r="D17932">
        <v>-0.06</v>
      </c>
      <c r="E17932">
        <v>1.0999999999999999E-2</v>
      </c>
    </row>
    <row r="17933" spans="1:5">
      <c r="A17933">
        <v>19930503</v>
      </c>
      <c r="B17933">
        <v>0.56000000000000005</v>
      </c>
      <c r="C17933">
        <v>-0.2</v>
      </c>
      <c r="D17933">
        <v>-0.54</v>
      </c>
      <c r="E17933">
        <v>1.0999999999999999E-2</v>
      </c>
    </row>
    <row r="17934" spans="1:5">
      <c r="A17934">
        <v>19930504</v>
      </c>
      <c r="B17934">
        <v>0.57999999999999996</v>
      </c>
      <c r="C17934">
        <v>0.56999999999999995</v>
      </c>
      <c r="D17934">
        <v>-0.41</v>
      </c>
      <c r="E17934">
        <v>1.0999999999999999E-2</v>
      </c>
    </row>
    <row r="17935" spans="1:5">
      <c r="A17935">
        <v>19930505</v>
      </c>
      <c r="B17935">
        <v>0.31</v>
      </c>
      <c r="C17935">
        <v>0.61</v>
      </c>
      <c r="D17935">
        <v>-0.68</v>
      </c>
      <c r="E17935">
        <v>1.0999999999999999E-2</v>
      </c>
    </row>
    <row r="17936" spans="1:5">
      <c r="A17936">
        <v>19930506</v>
      </c>
      <c r="B17936">
        <v>-0.31</v>
      </c>
      <c r="C17936">
        <v>0.4</v>
      </c>
      <c r="D17936">
        <v>-0.06</v>
      </c>
      <c r="E17936">
        <v>1.0999999999999999E-2</v>
      </c>
    </row>
    <row r="17937" spans="1:5">
      <c r="A17937">
        <v>19930507</v>
      </c>
      <c r="B17937">
        <v>-0.14000000000000001</v>
      </c>
      <c r="C17937">
        <v>0.22</v>
      </c>
      <c r="D17937">
        <v>-0.27</v>
      </c>
      <c r="E17937">
        <v>1.0999999999999999E-2</v>
      </c>
    </row>
    <row r="17938" spans="1:5">
      <c r="A17938">
        <v>19930510</v>
      </c>
      <c r="B17938">
        <v>0.2</v>
      </c>
      <c r="C17938">
        <v>-0.13</v>
      </c>
      <c r="D17938">
        <v>-0.01</v>
      </c>
      <c r="E17938">
        <v>1.0999999999999999E-2</v>
      </c>
    </row>
    <row r="17939" spans="1:5">
      <c r="A17939">
        <v>19930511</v>
      </c>
      <c r="B17939">
        <v>0.33</v>
      </c>
      <c r="C17939">
        <v>-0.19</v>
      </c>
      <c r="D17939">
        <v>0.37</v>
      </c>
      <c r="E17939">
        <v>1.0999999999999999E-2</v>
      </c>
    </row>
    <row r="17940" spans="1:5">
      <c r="A17940">
        <v>19930512</v>
      </c>
      <c r="B17940">
        <v>0</v>
      </c>
      <c r="C17940">
        <v>0.02</v>
      </c>
      <c r="D17940">
        <v>0.43</v>
      </c>
      <c r="E17940">
        <v>1.0999999999999999E-2</v>
      </c>
    </row>
    <row r="17941" spans="1:5">
      <c r="A17941">
        <v>19930513</v>
      </c>
      <c r="B17941">
        <v>-1.1499999999999999</v>
      </c>
      <c r="C17941">
        <v>0.72</v>
      </c>
      <c r="D17941">
        <v>0.08</v>
      </c>
      <c r="E17941">
        <v>1.0999999999999999E-2</v>
      </c>
    </row>
    <row r="17942" spans="1:5">
      <c r="A17942">
        <v>19930514</v>
      </c>
      <c r="B17942">
        <v>-0.03</v>
      </c>
      <c r="C17942">
        <v>0.3</v>
      </c>
      <c r="D17942">
        <v>-1.1200000000000001</v>
      </c>
      <c r="E17942">
        <v>1.0999999999999999E-2</v>
      </c>
    </row>
    <row r="17943" spans="1:5">
      <c r="A17943">
        <v>19930517</v>
      </c>
      <c r="B17943">
        <v>0.14000000000000001</v>
      </c>
      <c r="C17943">
        <v>-0.17</v>
      </c>
      <c r="D17943">
        <v>-0.55000000000000004</v>
      </c>
      <c r="E17943">
        <v>1.0999999999999999E-2</v>
      </c>
    </row>
    <row r="17944" spans="1:5">
      <c r="A17944">
        <v>19930518</v>
      </c>
      <c r="B17944">
        <v>0.06</v>
      </c>
      <c r="C17944">
        <v>0.18</v>
      </c>
      <c r="D17944">
        <v>-0.45</v>
      </c>
      <c r="E17944">
        <v>1.0999999999999999E-2</v>
      </c>
    </row>
    <row r="17945" spans="1:5">
      <c r="A17945">
        <v>19930519</v>
      </c>
      <c r="B17945">
        <v>1.46</v>
      </c>
      <c r="C17945">
        <v>-0.94</v>
      </c>
      <c r="D17945">
        <v>-0.79</v>
      </c>
      <c r="E17945">
        <v>1.0999999999999999E-2</v>
      </c>
    </row>
    <row r="17946" spans="1:5">
      <c r="A17946">
        <v>19930520</v>
      </c>
      <c r="B17946">
        <v>0.68</v>
      </c>
      <c r="C17946">
        <v>-0.12</v>
      </c>
      <c r="D17946">
        <v>-0.32</v>
      </c>
      <c r="E17946">
        <v>1.0999999999999999E-2</v>
      </c>
    </row>
    <row r="17947" spans="1:5">
      <c r="A17947">
        <v>19930521</v>
      </c>
      <c r="B17947">
        <v>-0.81</v>
      </c>
      <c r="C17947">
        <v>0.85</v>
      </c>
      <c r="D17947">
        <v>0.13</v>
      </c>
      <c r="E17947">
        <v>1.0999999999999999E-2</v>
      </c>
    </row>
    <row r="17948" spans="1:5">
      <c r="A17948">
        <v>19930524</v>
      </c>
      <c r="B17948">
        <v>0.28999999999999998</v>
      </c>
      <c r="C17948">
        <v>-0.36</v>
      </c>
      <c r="D17948">
        <v>0.14000000000000001</v>
      </c>
      <c r="E17948">
        <v>1.0999999999999999E-2</v>
      </c>
    </row>
    <row r="17949" spans="1:5">
      <c r="A17949">
        <v>19930525</v>
      </c>
      <c r="B17949">
        <v>0.26</v>
      </c>
      <c r="C17949">
        <v>-7.0000000000000007E-2</v>
      </c>
      <c r="D17949">
        <v>0.14000000000000001</v>
      </c>
      <c r="E17949">
        <v>1.0999999999999999E-2</v>
      </c>
    </row>
    <row r="17950" spans="1:5">
      <c r="A17950">
        <v>19930526</v>
      </c>
      <c r="B17950">
        <v>1</v>
      </c>
      <c r="C17950">
        <v>-0.37</v>
      </c>
      <c r="D17950">
        <v>0.12</v>
      </c>
      <c r="E17950">
        <v>1.0999999999999999E-2</v>
      </c>
    </row>
    <row r="17951" spans="1:5">
      <c r="A17951">
        <v>19930527</v>
      </c>
      <c r="B17951">
        <v>-0.16</v>
      </c>
      <c r="C17951">
        <v>0.38</v>
      </c>
      <c r="D17951">
        <v>0.45</v>
      </c>
      <c r="E17951">
        <v>1.0999999999999999E-2</v>
      </c>
    </row>
    <row r="17952" spans="1:5">
      <c r="A17952">
        <v>19930528</v>
      </c>
      <c r="B17952">
        <v>-0.4</v>
      </c>
      <c r="C17952">
        <v>0.15</v>
      </c>
      <c r="D17952">
        <v>0.01</v>
      </c>
      <c r="E17952">
        <v>1.0999999999999999E-2</v>
      </c>
    </row>
    <row r="17953" spans="1:5">
      <c r="A17953">
        <v>19930601</v>
      </c>
      <c r="B17953">
        <v>0.75</v>
      </c>
      <c r="C17953">
        <v>-0.51</v>
      </c>
      <c r="D17953">
        <v>0.18</v>
      </c>
      <c r="E17953">
        <v>1.2E-2</v>
      </c>
    </row>
    <row r="17954" spans="1:5">
      <c r="A17954">
        <v>19930602</v>
      </c>
      <c r="B17954">
        <v>0.05</v>
      </c>
      <c r="C17954">
        <v>0.31</v>
      </c>
      <c r="D17954">
        <v>0.05</v>
      </c>
      <c r="E17954">
        <v>1.2E-2</v>
      </c>
    </row>
    <row r="17955" spans="1:5">
      <c r="A17955">
        <v>19930603</v>
      </c>
      <c r="B17955">
        <v>-0.21</v>
      </c>
      <c r="C17955">
        <v>0.28000000000000003</v>
      </c>
      <c r="D17955">
        <v>0.45</v>
      </c>
      <c r="E17955">
        <v>1.2E-2</v>
      </c>
    </row>
    <row r="17956" spans="1:5">
      <c r="A17956">
        <v>19930604</v>
      </c>
      <c r="B17956">
        <v>-0.57999999999999996</v>
      </c>
      <c r="C17956">
        <v>0.34</v>
      </c>
      <c r="D17956">
        <v>0.23</v>
      </c>
      <c r="E17956">
        <v>1.2E-2</v>
      </c>
    </row>
    <row r="17957" spans="1:5">
      <c r="A17957">
        <v>19930607</v>
      </c>
      <c r="B17957">
        <v>-0.69</v>
      </c>
      <c r="C17957">
        <v>0.1</v>
      </c>
      <c r="D17957">
        <v>0.26</v>
      </c>
      <c r="E17957">
        <v>1.2E-2</v>
      </c>
    </row>
    <row r="17958" spans="1:5">
      <c r="A17958">
        <v>19930608</v>
      </c>
      <c r="B17958">
        <v>-0.76</v>
      </c>
      <c r="C17958">
        <v>-0.2</v>
      </c>
      <c r="D17958">
        <v>0.11</v>
      </c>
      <c r="E17958">
        <v>1.2E-2</v>
      </c>
    </row>
    <row r="17959" spans="1:5">
      <c r="A17959">
        <v>19930609</v>
      </c>
      <c r="B17959">
        <v>0.27</v>
      </c>
      <c r="C17959">
        <v>-0.13</v>
      </c>
      <c r="D17959">
        <v>0.1</v>
      </c>
      <c r="E17959">
        <v>1.2E-2</v>
      </c>
    </row>
    <row r="17960" spans="1:5">
      <c r="A17960">
        <v>19930610</v>
      </c>
      <c r="B17960">
        <v>-0.14000000000000001</v>
      </c>
      <c r="C17960">
        <v>-0.22</v>
      </c>
      <c r="D17960">
        <v>-0.14000000000000001</v>
      </c>
      <c r="E17960">
        <v>1.2E-2</v>
      </c>
    </row>
    <row r="17961" spans="1:5">
      <c r="A17961">
        <v>19930611</v>
      </c>
      <c r="B17961">
        <v>0.39</v>
      </c>
      <c r="C17961">
        <v>-0.15</v>
      </c>
      <c r="D17961">
        <v>-0.32</v>
      </c>
      <c r="E17961">
        <v>1.2E-2</v>
      </c>
    </row>
    <row r="17962" spans="1:5">
      <c r="A17962">
        <v>19930614</v>
      </c>
      <c r="B17962">
        <v>0.13</v>
      </c>
      <c r="C17962">
        <v>-0.01</v>
      </c>
      <c r="D17962">
        <v>-0.09</v>
      </c>
      <c r="E17962">
        <v>1.2E-2</v>
      </c>
    </row>
    <row r="17963" spans="1:5">
      <c r="A17963">
        <v>19930615</v>
      </c>
      <c r="B17963">
        <v>-0.16</v>
      </c>
      <c r="C17963">
        <v>0.53</v>
      </c>
      <c r="D17963">
        <v>0.22</v>
      </c>
      <c r="E17963">
        <v>1.2E-2</v>
      </c>
    </row>
    <row r="17964" spans="1:5">
      <c r="A17964">
        <v>19930616</v>
      </c>
      <c r="B17964">
        <v>0.16</v>
      </c>
      <c r="C17964">
        <v>-0.3</v>
      </c>
      <c r="D17964">
        <v>-0.05</v>
      </c>
      <c r="E17964">
        <v>1.2E-2</v>
      </c>
    </row>
    <row r="17965" spans="1:5">
      <c r="A17965">
        <v>19930617</v>
      </c>
      <c r="B17965">
        <v>0.22</v>
      </c>
      <c r="C17965">
        <v>-0.26</v>
      </c>
      <c r="D17965">
        <v>0.32</v>
      </c>
      <c r="E17965">
        <v>1.2E-2</v>
      </c>
    </row>
    <row r="17966" spans="1:5">
      <c r="A17966">
        <v>19930618</v>
      </c>
      <c r="B17966">
        <v>-0.93</v>
      </c>
      <c r="C17966">
        <v>0.48</v>
      </c>
      <c r="D17966">
        <v>0.67</v>
      </c>
      <c r="E17966">
        <v>1.2E-2</v>
      </c>
    </row>
    <row r="17967" spans="1:5">
      <c r="A17967">
        <v>19930621</v>
      </c>
      <c r="B17967">
        <v>0.37</v>
      </c>
      <c r="C17967">
        <v>-0.8</v>
      </c>
      <c r="D17967">
        <v>0.41</v>
      </c>
      <c r="E17967">
        <v>1.2E-2</v>
      </c>
    </row>
    <row r="17968" spans="1:5">
      <c r="A17968">
        <v>19930622</v>
      </c>
      <c r="B17968">
        <v>-0.1</v>
      </c>
      <c r="C17968">
        <v>-0.2</v>
      </c>
      <c r="D17968">
        <v>0.61</v>
      </c>
      <c r="E17968">
        <v>1.2E-2</v>
      </c>
    </row>
    <row r="17969" spans="1:5">
      <c r="A17969">
        <v>19930623</v>
      </c>
      <c r="B17969">
        <v>-0.44</v>
      </c>
      <c r="C17969">
        <v>0.27</v>
      </c>
      <c r="D17969">
        <v>-0.02</v>
      </c>
      <c r="E17969">
        <v>1.2E-2</v>
      </c>
    </row>
    <row r="17970" spans="1:5">
      <c r="A17970">
        <v>19930624</v>
      </c>
      <c r="B17970">
        <v>0.69</v>
      </c>
      <c r="C17970">
        <v>-0.52</v>
      </c>
      <c r="D17970">
        <v>-7.0000000000000007E-2</v>
      </c>
      <c r="E17970">
        <v>1.2E-2</v>
      </c>
    </row>
    <row r="17971" spans="1:5">
      <c r="A17971">
        <v>19930625</v>
      </c>
      <c r="B17971">
        <v>0.35</v>
      </c>
      <c r="C17971">
        <v>0.25</v>
      </c>
      <c r="D17971">
        <v>-0.37</v>
      </c>
      <c r="E17971">
        <v>1.2E-2</v>
      </c>
    </row>
    <row r="17972" spans="1:5">
      <c r="A17972">
        <v>19930628</v>
      </c>
      <c r="B17972">
        <v>1.06</v>
      </c>
      <c r="C17972">
        <v>-0.44</v>
      </c>
      <c r="D17972">
        <v>0.11</v>
      </c>
      <c r="E17972">
        <v>1.2E-2</v>
      </c>
    </row>
    <row r="17973" spans="1:5">
      <c r="A17973">
        <v>19930629</v>
      </c>
      <c r="B17973">
        <v>-0.22</v>
      </c>
      <c r="C17973">
        <v>0.49</v>
      </c>
      <c r="D17973">
        <v>-0.3</v>
      </c>
      <c r="E17973">
        <v>1.2E-2</v>
      </c>
    </row>
    <row r="17974" spans="1:5">
      <c r="A17974">
        <v>19930630</v>
      </c>
      <c r="B17974">
        <v>0.13</v>
      </c>
      <c r="C17974">
        <v>0.36</v>
      </c>
      <c r="D17974">
        <v>0.24</v>
      </c>
      <c r="E17974">
        <v>1.2E-2</v>
      </c>
    </row>
    <row r="17975" spans="1:5">
      <c r="A17975">
        <v>19930701</v>
      </c>
      <c r="B17975">
        <v>-0.22</v>
      </c>
      <c r="C17975">
        <v>0.5</v>
      </c>
      <c r="D17975">
        <v>0.47</v>
      </c>
      <c r="E17975">
        <v>1.0999999999999999E-2</v>
      </c>
    </row>
    <row r="17976" spans="1:5">
      <c r="A17976">
        <v>19930702</v>
      </c>
      <c r="B17976">
        <v>-0.48</v>
      </c>
      <c r="C17976">
        <v>0.66</v>
      </c>
      <c r="D17976">
        <v>-0.23</v>
      </c>
      <c r="E17976">
        <v>1.0999999999999999E-2</v>
      </c>
    </row>
    <row r="17977" spans="1:5">
      <c r="A17977">
        <v>19930706</v>
      </c>
      <c r="B17977">
        <v>-0.79</v>
      </c>
      <c r="C17977">
        <v>0.55000000000000004</v>
      </c>
      <c r="D17977">
        <v>0.61</v>
      </c>
      <c r="E17977">
        <v>1.0999999999999999E-2</v>
      </c>
    </row>
    <row r="17978" spans="1:5">
      <c r="A17978">
        <v>19930707</v>
      </c>
      <c r="B17978">
        <v>0.13</v>
      </c>
      <c r="C17978">
        <v>-0.51</v>
      </c>
      <c r="D17978">
        <v>0.44</v>
      </c>
      <c r="E17978">
        <v>1.0999999999999999E-2</v>
      </c>
    </row>
    <row r="17979" spans="1:5">
      <c r="A17979">
        <v>19930708</v>
      </c>
      <c r="B17979">
        <v>1.03</v>
      </c>
      <c r="C17979">
        <v>-0.69</v>
      </c>
      <c r="D17979">
        <v>-0.11</v>
      </c>
      <c r="E17979">
        <v>1.0999999999999999E-2</v>
      </c>
    </row>
    <row r="17980" spans="1:5">
      <c r="A17980">
        <v>19930709</v>
      </c>
      <c r="B17980">
        <v>0.05</v>
      </c>
      <c r="C17980">
        <v>0.27</v>
      </c>
      <c r="D17980">
        <v>0.04</v>
      </c>
      <c r="E17980">
        <v>1.0999999999999999E-2</v>
      </c>
    </row>
    <row r="17981" spans="1:5">
      <c r="A17981">
        <v>19930712</v>
      </c>
      <c r="B17981">
        <v>0.16</v>
      </c>
      <c r="C17981">
        <v>0.16</v>
      </c>
      <c r="D17981">
        <v>-0.15</v>
      </c>
      <c r="E17981">
        <v>1.0999999999999999E-2</v>
      </c>
    </row>
    <row r="17982" spans="1:5">
      <c r="A17982">
        <v>19930713</v>
      </c>
      <c r="B17982">
        <v>-0.06</v>
      </c>
      <c r="C17982">
        <v>0.35</v>
      </c>
      <c r="D17982">
        <v>-0.17</v>
      </c>
      <c r="E17982">
        <v>1.0999999999999999E-2</v>
      </c>
    </row>
    <row r="17983" spans="1:5">
      <c r="A17983">
        <v>19930714</v>
      </c>
      <c r="B17983">
        <v>0.43</v>
      </c>
      <c r="C17983">
        <v>0.14000000000000001</v>
      </c>
      <c r="D17983">
        <v>-0.1</v>
      </c>
      <c r="E17983">
        <v>1.0999999999999999E-2</v>
      </c>
    </row>
    <row r="17984" spans="1:5">
      <c r="A17984">
        <v>19930715</v>
      </c>
      <c r="B17984">
        <v>-0.19</v>
      </c>
      <c r="C17984">
        <v>0.04</v>
      </c>
      <c r="D17984">
        <v>0.39</v>
      </c>
      <c r="E17984">
        <v>1.0999999999999999E-2</v>
      </c>
    </row>
    <row r="17985" spans="1:5">
      <c r="A17985">
        <v>19930716</v>
      </c>
      <c r="B17985">
        <v>-0.72</v>
      </c>
      <c r="C17985">
        <v>0.24</v>
      </c>
      <c r="D17985">
        <v>0.9</v>
      </c>
      <c r="E17985">
        <v>1.0999999999999999E-2</v>
      </c>
    </row>
    <row r="17986" spans="1:5">
      <c r="A17986">
        <v>19930719</v>
      </c>
      <c r="B17986">
        <v>-0.13</v>
      </c>
      <c r="C17986">
        <v>-0.5</v>
      </c>
      <c r="D17986">
        <v>0.5</v>
      </c>
      <c r="E17986">
        <v>1.0999999999999999E-2</v>
      </c>
    </row>
    <row r="17987" spans="1:5">
      <c r="A17987">
        <v>19930720</v>
      </c>
      <c r="B17987">
        <v>0.26</v>
      </c>
      <c r="C17987">
        <v>-0.3</v>
      </c>
      <c r="D17987">
        <v>-0.28000000000000003</v>
      </c>
      <c r="E17987">
        <v>1.0999999999999999E-2</v>
      </c>
    </row>
    <row r="17988" spans="1:5">
      <c r="A17988">
        <v>19930721</v>
      </c>
      <c r="B17988">
        <v>-0.1</v>
      </c>
      <c r="C17988">
        <v>-0.02</v>
      </c>
      <c r="D17988">
        <v>0.34</v>
      </c>
      <c r="E17988">
        <v>1.0999999999999999E-2</v>
      </c>
    </row>
    <row r="17989" spans="1:5">
      <c r="A17989">
        <v>19930722</v>
      </c>
      <c r="B17989">
        <v>-0.56999999999999995</v>
      </c>
      <c r="C17989">
        <v>0.05</v>
      </c>
      <c r="D17989">
        <v>0.28999999999999998</v>
      </c>
      <c r="E17989">
        <v>1.0999999999999999E-2</v>
      </c>
    </row>
    <row r="17990" spans="1:5">
      <c r="A17990">
        <v>19930723</v>
      </c>
      <c r="B17990">
        <v>0.47</v>
      </c>
      <c r="C17990">
        <v>-0.24</v>
      </c>
      <c r="D17990">
        <v>-0.42</v>
      </c>
      <c r="E17990">
        <v>1.0999999999999999E-2</v>
      </c>
    </row>
    <row r="17991" spans="1:5">
      <c r="A17991">
        <v>19930726</v>
      </c>
      <c r="B17991">
        <v>0.54</v>
      </c>
      <c r="C17991">
        <v>-0.1</v>
      </c>
      <c r="D17991">
        <v>0.04</v>
      </c>
      <c r="E17991">
        <v>1.0999999999999999E-2</v>
      </c>
    </row>
    <row r="17992" spans="1:5">
      <c r="A17992">
        <v>19930727</v>
      </c>
      <c r="B17992">
        <v>-0.24</v>
      </c>
      <c r="C17992">
        <v>0.05</v>
      </c>
      <c r="D17992">
        <v>0.08</v>
      </c>
      <c r="E17992">
        <v>1.0999999999999999E-2</v>
      </c>
    </row>
    <row r="17993" spans="1:5">
      <c r="A17993">
        <v>19930728</v>
      </c>
      <c r="B17993">
        <v>-7.0000000000000007E-2</v>
      </c>
      <c r="C17993">
        <v>0.39</v>
      </c>
      <c r="D17993">
        <v>0</v>
      </c>
      <c r="E17993">
        <v>1.0999999999999999E-2</v>
      </c>
    </row>
    <row r="17994" spans="1:5">
      <c r="A17994">
        <v>19930729</v>
      </c>
      <c r="B17994">
        <v>0.54</v>
      </c>
      <c r="C17994">
        <v>-0.5</v>
      </c>
      <c r="D17994">
        <v>7.0000000000000007E-2</v>
      </c>
      <c r="E17994">
        <v>1.0999999999999999E-2</v>
      </c>
    </row>
    <row r="17995" spans="1:5">
      <c r="A17995">
        <v>19930730</v>
      </c>
      <c r="B17995">
        <v>-0.38</v>
      </c>
      <c r="C17995">
        <v>0.35</v>
      </c>
      <c r="D17995">
        <v>0.46</v>
      </c>
      <c r="E17995">
        <v>1.0999999999999999E-2</v>
      </c>
    </row>
    <row r="17996" spans="1:5">
      <c r="A17996">
        <v>19930802</v>
      </c>
      <c r="B17996">
        <v>0.4</v>
      </c>
      <c r="C17996">
        <v>-0.25</v>
      </c>
      <c r="D17996">
        <v>0.01</v>
      </c>
      <c r="E17996">
        <v>1.0999999999999999E-2</v>
      </c>
    </row>
    <row r="17997" spans="1:5">
      <c r="A17997">
        <v>19930803</v>
      </c>
      <c r="B17997">
        <v>-0.02</v>
      </c>
      <c r="C17997">
        <v>0.24</v>
      </c>
      <c r="D17997">
        <v>-0.06</v>
      </c>
      <c r="E17997">
        <v>1.0999999999999999E-2</v>
      </c>
    </row>
    <row r="17998" spans="1:5">
      <c r="A17998">
        <v>19930804</v>
      </c>
      <c r="B17998">
        <v>-0.01</v>
      </c>
      <c r="C17998">
        <v>0.24</v>
      </c>
      <c r="D17998">
        <v>-0.02</v>
      </c>
      <c r="E17998">
        <v>1.0999999999999999E-2</v>
      </c>
    </row>
    <row r="17999" spans="1:5">
      <c r="A17999">
        <v>19930805</v>
      </c>
      <c r="B17999">
        <v>-7.0000000000000007E-2</v>
      </c>
      <c r="C17999">
        <v>-0.04</v>
      </c>
      <c r="D17999">
        <v>-0.34</v>
      </c>
      <c r="E17999">
        <v>1.0999999999999999E-2</v>
      </c>
    </row>
    <row r="18000" spans="1:5">
      <c r="A18000">
        <v>19930806</v>
      </c>
      <c r="B18000">
        <v>0.15</v>
      </c>
      <c r="C18000">
        <v>0.18</v>
      </c>
      <c r="D18000">
        <v>-0.28999999999999998</v>
      </c>
      <c r="E18000">
        <v>1.0999999999999999E-2</v>
      </c>
    </row>
    <row r="18001" spans="1:5">
      <c r="A18001">
        <v>19930809</v>
      </c>
      <c r="B18001">
        <v>0.46</v>
      </c>
      <c r="C18001">
        <v>-0.47</v>
      </c>
      <c r="D18001">
        <v>0.09</v>
      </c>
      <c r="E18001">
        <v>1.0999999999999999E-2</v>
      </c>
    </row>
    <row r="18002" spans="1:5">
      <c r="A18002">
        <v>19930810</v>
      </c>
      <c r="B18002">
        <v>-0.16</v>
      </c>
      <c r="C18002">
        <v>0.3</v>
      </c>
      <c r="D18002">
        <v>0.47</v>
      </c>
      <c r="E18002">
        <v>1.0999999999999999E-2</v>
      </c>
    </row>
    <row r="18003" spans="1:5">
      <c r="A18003">
        <v>19930811</v>
      </c>
      <c r="B18003">
        <v>0.15</v>
      </c>
      <c r="C18003">
        <v>0</v>
      </c>
      <c r="D18003">
        <v>0.25</v>
      </c>
      <c r="E18003">
        <v>1.0999999999999999E-2</v>
      </c>
    </row>
    <row r="18004" spans="1:5">
      <c r="A18004">
        <v>19930812</v>
      </c>
      <c r="B18004">
        <v>-0.28999999999999998</v>
      </c>
      <c r="C18004">
        <v>0.11</v>
      </c>
      <c r="D18004">
        <v>0.24</v>
      </c>
      <c r="E18004">
        <v>1.0999999999999999E-2</v>
      </c>
    </row>
    <row r="18005" spans="1:5">
      <c r="A18005">
        <v>19930813</v>
      </c>
      <c r="B18005">
        <v>0.17</v>
      </c>
      <c r="C18005">
        <v>-0.04</v>
      </c>
      <c r="D18005">
        <v>-0.13</v>
      </c>
      <c r="E18005">
        <v>1.0999999999999999E-2</v>
      </c>
    </row>
    <row r="18006" spans="1:5">
      <c r="A18006">
        <v>19930816</v>
      </c>
      <c r="B18006">
        <v>0.51</v>
      </c>
      <c r="C18006">
        <v>-0.32</v>
      </c>
      <c r="D18006">
        <v>-7.0000000000000007E-2</v>
      </c>
      <c r="E18006">
        <v>1.0999999999999999E-2</v>
      </c>
    </row>
    <row r="18007" spans="1:5">
      <c r="A18007">
        <v>19930817</v>
      </c>
      <c r="B18007">
        <v>0.31</v>
      </c>
      <c r="C18007">
        <v>0.05</v>
      </c>
      <c r="D18007">
        <v>-0.56999999999999995</v>
      </c>
      <c r="E18007">
        <v>1.0999999999999999E-2</v>
      </c>
    </row>
    <row r="18008" spans="1:5">
      <c r="A18008">
        <v>19930818</v>
      </c>
      <c r="B18008">
        <v>0.56999999999999995</v>
      </c>
      <c r="C18008">
        <v>0.15</v>
      </c>
      <c r="D18008">
        <v>-0.79</v>
      </c>
      <c r="E18008">
        <v>1.0999999999999999E-2</v>
      </c>
    </row>
    <row r="18009" spans="1:5">
      <c r="A18009">
        <v>19930819</v>
      </c>
      <c r="B18009">
        <v>0.01</v>
      </c>
      <c r="C18009">
        <v>-0.08</v>
      </c>
      <c r="D18009">
        <v>0.03</v>
      </c>
      <c r="E18009">
        <v>1.0999999999999999E-2</v>
      </c>
    </row>
    <row r="18010" spans="1:5">
      <c r="A18010">
        <v>19930820</v>
      </c>
      <c r="B18010">
        <v>0</v>
      </c>
      <c r="C18010">
        <v>0.32</v>
      </c>
      <c r="D18010">
        <v>0.05</v>
      </c>
      <c r="E18010">
        <v>1.0999999999999999E-2</v>
      </c>
    </row>
    <row r="18011" spans="1:5">
      <c r="A18011">
        <v>19930823</v>
      </c>
      <c r="B18011">
        <v>-0.15</v>
      </c>
      <c r="C18011">
        <v>0.01</v>
      </c>
      <c r="D18011">
        <v>0.15</v>
      </c>
      <c r="E18011">
        <v>1.0999999999999999E-2</v>
      </c>
    </row>
    <row r="18012" spans="1:5">
      <c r="A18012">
        <v>19930824</v>
      </c>
      <c r="B18012">
        <v>0.88</v>
      </c>
      <c r="C18012">
        <v>-0.32</v>
      </c>
      <c r="D18012">
        <v>-0.04</v>
      </c>
      <c r="E18012">
        <v>1.0999999999999999E-2</v>
      </c>
    </row>
    <row r="18013" spans="1:5">
      <c r="A18013">
        <v>19930825</v>
      </c>
      <c r="B18013">
        <v>0.04</v>
      </c>
      <c r="C18013">
        <v>-0.02</v>
      </c>
      <c r="D18013">
        <v>0.62</v>
      </c>
      <c r="E18013">
        <v>1.0999999999999999E-2</v>
      </c>
    </row>
    <row r="18014" spans="1:5">
      <c r="A18014">
        <v>19930826</v>
      </c>
      <c r="B18014">
        <v>7.0000000000000007E-2</v>
      </c>
      <c r="C18014">
        <v>-0.28000000000000003</v>
      </c>
      <c r="D18014">
        <v>0.39</v>
      </c>
      <c r="E18014">
        <v>1.0999999999999999E-2</v>
      </c>
    </row>
    <row r="18015" spans="1:5">
      <c r="A18015">
        <v>19930827</v>
      </c>
      <c r="B18015">
        <v>-7.0000000000000007E-2</v>
      </c>
      <c r="C18015">
        <v>0.3</v>
      </c>
      <c r="D18015">
        <v>-0.28000000000000003</v>
      </c>
      <c r="E18015">
        <v>1.0999999999999999E-2</v>
      </c>
    </row>
    <row r="18016" spans="1:5">
      <c r="A18016">
        <v>19930830</v>
      </c>
      <c r="B18016">
        <v>0.28999999999999998</v>
      </c>
      <c r="C18016">
        <v>-0.02</v>
      </c>
      <c r="D18016">
        <v>-0.15</v>
      </c>
      <c r="E18016">
        <v>1.0999999999999999E-2</v>
      </c>
    </row>
    <row r="18017" spans="1:5">
      <c r="A18017">
        <v>19930831</v>
      </c>
      <c r="B18017">
        <v>0.44</v>
      </c>
      <c r="C18017">
        <v>0.23</v>
      </c>
      <c r="D18017">
        <v>0.01</v>
      </c>
      <c r="E18017">
        <v>1.0999999999999999E-2</v>
      </c>
    </row>
    <row r="18018" spans="1:5">
      <c r="A18018">
        <v>19930901</v>
      </c>
      <c r="B18018">
        <v>0.03</v>
      </c>
      <c r="C18018">
        <v>0.26</v>
      </c>
      <c r="D18018">
        <v>-0.09</v>
      </c>
      <c r="E18018">
        <v>1.2E-2</v>
      </c>
    </row>
    <row r="18019" spans="1:5">
      <c r="A18019">
        <v>19930902</v>
      </c>
      <c r="B18019">
        <v>-0.21</v>
      </c>
      <c r="C18019">
        <v>0.63</v>
      </c>
      <c r="D18019">
        <v>-0.43</v>
      </c>
      <c r="E18019">
        <v>1.2E-2</v>
      </c>
    </row>
    <row r="18020" spans="1:5">
      <c r="A18020">
        <v>19930903</v>
      </c>
      <c r="B18020">
        <v>0.06</v>
      </c>
      <c r="C18020">
        <v>0.23</v>
      </c>
      <c r="D18020">
        <v>0.11</v>
      </c>
      <c r="E18020">
        <v>1.2E-2</v>
      </c>
    </row>
    <row r="18021" spans="1:5">
      <c r="A18021">
        <v>19930907</v>
      </c>
      <c r="B18021">
        <v>-0.76</v>
      </c>
      <c r="C18021">
        <v>-0.3</v>
      </c>
      <c r="D18021">
        <v>0.57999999999999996</v>
      </c>
      <c r="E18021">
        <v>1.2E-2</v>
      </c>
    </row>
    <row r="18022" spans="1:5">
      <c r="A18022">
        <v>19930908</v>
      </c>
      <c r="B18022">
        <v>-0.66</v>
      </c>
      <c r="C18022">
        <v>-0.73</v>
      </c>
      <c r="D18022">
        <v>0.44</v>
      </c>
      <c r="E18022">
        <v>1.2E-2</v>
      </c>
    </row>
    <row r="18023" spans="1:5">
      <c r="A18023">
        <v>19930909</v>
      </c>
      <c r="B18023">
        <v>0.37</v>
      </c>
      <c r="C18023">
        <v>0.18</v>
      </c>
      <c r="D18023">
        <v>-0.19</v>
      </c>
      <c r="E18023">
        <v>1.2E-2</v>
      </c>
    </row>
    <row r="18024" spans="1:5">
      <c r="A18024">
        <v>19930910</v>
      </c>
      <c r="B18024">
        <v>0.87</v>
      </c>
      <c r="C18024">
        <v>-0.01</v>
      </c>
      <c r="D18024">
        <v>-0.25</v>
      </c>
      <c r="E18024">
        <v>1.2E-2</v>
      </c>
    </row>
    <row r="18025" spans="1:5">
      <c r="A18025">
        <v>19930913</v>
      </c>
      <c r="B18025">
        <v>0.01</v>
      </c>
      <c r="C18025">
        <v>-0.11</v>
      </c>
      <c r="D18025">
        <v>0.49</v>
      </c>
      <c r="E18025">
        <v>1.2E-2</v>
      </c>
    </row>
    <row r="18026" spans="1:5">
      <c r="A18026">
        <v>19930914</v>
      </c>
      <c r="B18026">
        <v>-0.56999999999999995</v>
      </c>
      <c r="C18026">
        <v>-0.1</v>
      </c>
      <c r="D18026">
        <v>0.12</v>
      </c>
      <c r="E18026">
        <v>1.2E-2</v>
      </c>
    </row>
    <row r="18027" spans="1:5">
      <c r="A18027">
        <v>19930915</v>
      </c>
      <c r="B18027">
        <v>0.34</v>
      </c>
      <c r="C18027">
        <v>-0.06</v>
      </c>
      <c r="D18027">
        <v>-0.19</v>
      </c>
      <c r="E18027">
        <v>1.2E-2</v>
      </c>
    </row>
    <row r="18028" spans="1:5">
      <c r="A18028">
        <v>19930916</v>
      </c>
      <c r="B18028">
        <v>-0.26</v>
      </c>
      <c r="C18028">
        <v>0.49</v>
      </c>
      <c r="D18028">
        <v>-0.01</v>
      </c>
      <c r="E18028">
        <v>1.2E-2</v>
      </c>
    </row>
    <row r="18029" spans="1:5">
      <c r="A18029">
        <v>19930917</v>
      </c>
      <c r="B18029">
        <v>-0.09</v>
      </c>
      <c r="C18029">
        <v>0.26</v>
      </c>
      <c r="D18029">
        <v>0.23</v>
      </c>
      <c r="E18029">
        <v>1.2E-2</v>
      </c>
    </row>
    <row r="18030" spans="1:5">
      <c r="A18030">
        <v>19930920</v>
      </c>
      <c r="B18030">
        <v>-0.57999999999999996</v>
      </c>
      <c r="C18030">
        <v>0.56999999999999995</v>
      </c>
      <c r="D18030">
        <v>0.14000000000000001</v>
      </c>
      <c r="E18030">
        <v>1.2E-2</v>
      </c>
    </row>
    <row r="18031" spans="1:5">
      <c r="A18031">
        <v>19930921</v>
      </c>
      <c r="B18031">
        <v>-0.61</v>
      </c>
      <c r="C18031">
        <v>-0.34</v>
      </c>
      <c r="D18031">
        <v>-0.18</v>
      </c>
      <c r="E18031">
        <v>1.2E-2</v>
      </c>
    </row>
    <row r="18032" spans="1:5">
      <c r="A18032">
        <v>19930922</v>
      </c>
      <c r="B18032">
        <v>0.84</v>
      </c>
      <c r="C18032">
        <v>0.26</v>
      </c>
      <c r="D18032">
        <v>-0.55000000000000004</v>
      </c>
      <c r="E18032">
        <v>1.2E-2</v>
      </c>
    </row>
    <row r="18033" spans="1:5">
      <c r="A18033">
        <v>19930923</v>
      </c>
      <c r="B18033">
        <v>0.47</v>
      </c>
      <c r="C18033">
        <v>0.16</v>
      </c>
      <c r="D18033">
        <v>-0.82</v>
      </c>
      <c r="E18033">
        <v>1.2E-2</v>
      </c>
    </row>
    <row r="18034" spans="1:5">
      <c r="A18034">
        <v>19930924</v>
      </c>
      <c r="B18034">
        <v>7.0000000000000007E-2</v>
      </c>
      <c r="C18034">
        <v>0.26</v>
      </c>
      <c r="D18034">
        <v>-0.04</v>
      </c>
      <c r="E18034">
        <v>1.2E-2</v>
      </c>
    </row>
    <row r="18035" spans="1:5">
      <c r="A18035">
        <v>19930927</v>
      </c>
      <c r="B18035">
        <v>0.79</v>
      </c>
      <c r="C18035">
        <v>-0.21</v>
      </c>
      <c r="D18035">
        <v>-0.34</v>
      </c>
      <c r="E18035">
        <v>1.2E-2</v>
      </c>
    </row>
    <row r="18036" spans="1:5">
      <c r="A18036">
        <v>19930928</v>
      </c>
      <c r="B18036">
        <v>0.06</v>
      </c>
      <c r="C18036">
        <v>0.22</v>
      </c>
      <c r="D18036">
        <v>0.28999999999999998</v>
      </c>
      <c r="E18036">
        <v>1.2E-2</v>
      </c>
    </row>
    <row r="18037" spans="1:5">
      <c r="A18037">
        <v>19930929</v>
      </c>
      <c r="B18037">
        <v>-0.19</v>
      </c>
      <c r="C18037">
        <v>0.53</v>
      </c>
      <c r="D18037">
        <v>0.13</v>
      </c>
      <c r="E18037">
        <v>1.2E-2</v>
      </c>
    </row>
    <row r="18038" spans="1:5">
      <c r="A18038">
        <v>19930930</v>
      </c>
      <c r="B18038">
        <v>-0.1</v>
      </c>
      <c r="C18038">
        <v>0.91</v>
      </c>
      <c r="D18038">
        <v>0.09</v>
      </c>
      <c r="E18038">
        <v>1.2E-2</v>
      </c>
    </row>
    <row r="18039" spans="1:5">
      <c r="A18039">
        <v>19931001</v>
      </c>
      <c r="B18039">
        <v>0.33</v>
      </c>
      <c r="C18039">
        <v>-0.44</v>
      </c>
      <c r="D18039">
        <v>0.35</v>
      </c>
      <c r="E18039">
        <v>1.0999999999999999E-2</v>
      </c>
    </row>
    <row r="18040" spans="1:5">
      <c r="A18040">
        <v>19931004</v>
      </c>
      <c r="B18040">
        <v>0.05</v>
      </c>
      <c r="C18040">
        <v>0.2</v>
      </c>
      <c r="D18040">
        <v>0.05</v>
      </c>
      <c r="E18040">
        <v>1.0999999999999999E-2</v>
      </c>
    </row>
    <row r="18041" spans="1:5">
      <c r="A18041">
        <v>19931005</v>
      </c>
      <c r="B18041">
        <v>-0.06</v>
      </c>
      <c r="C18041">
        <v>-0.03</v>
      </c>
      <c r="D18041">
        <v>0.01</v>
      </c>
      <c r="E18041">
        <v>1.0999999999999999E-2</v>
      </c>
    </row>
    <row r="18042" spans="1:5">
      <c r="A18042">
        <v>19931006</v>
      </c>
      <c r="B18042">
        <v>-0.05</v>
      </c>
      <c r="C18042">
        <v>0.47</v>
      </c>
      <c r="D18042">
        <v>-0.12</v>
      </c>
      <c r="E18042">
        <v>1.0999999999999999E-2</v>
      </c>
    </row>
    <row r="18043" spans="1:5">
      <c r="A18043">
        <v>19931007</v>
      </c>
      <c r="B18043">
        <v>-0.31</v>
      </c>
      <c r="C18043">
        <v>0.26</v>
      </c>
      <c r="D18043">
        <v>-0.06</v>
      </c>
      <c r="E18043">
        <v>1.0999999999999999E-2</v>
      </c>
    </row>
    <row r="18044" spans="1:5">
      <c r="A18044">
        <v>19931008</v>
      </c>
      <c r="B18044">
        <v>0.15</v>
      </c>
      <c r="C18044">
        <v>-0.09</v>
      </c>
      <c r="D18044">
        <v>-0.11</v>
      </c>
      <c r="E18044">
        <v>1.0999999999999999E-2</v>
      </c>
    </row>
    <row r="18045" spans="1:5">
      <c r="A18045">
        <v>19931011</v>
      </c>
      <c r="B18045">
        <v>0.19</v>
      </c>
      <c r="C18045">
        <v>0.27</v>
      </c>
      <c r="D18045">
        <v>-0.51</v>
      </c>
      <c r="E18045">
        <v>1.0999999999999999E-2</v>
      </c>
    </row>
    <row r="18046" spans="1:5">
      <c r="A18046">
        <v>19931012</v>
      </c>
      <c r="B18046">
        <v>0.23</v>
      </c>
      <c r="C18046">
        <v>0.35</v>
      </c>
      <c r="D18046">
        <v>-0.47</v>
      </c>
      <c r="E18046">
        <v>1.0999999999999999E-2</v>
      </c>
    </row>
    <row r="18047" spans="1:5">
      <c r="A18047">
        <v>19931013</v>
      </c>
      <c r="B18047">
        <v>0.2</v>
      </c>
      <c r="C18047">
        <v>0.37</v>
      </c>
      <c r="D18047">
        <v>-0.49</v>
      </c>
      <c r="E18047">
        <v>1.0999999999999999E-2</v>
      </c>
    </row>
    <row r="18048" spans="1:5">
      <c r="A18048">
        <v>19931014</v>
      </c>
      <c r="B18048">
        <v>0.89</v>
      </c>
      <c r="C18048">
        <v>-0.5</v>
      </c>
      <c r="D18048">
        <v>-0.63</v>
      </c>
      <c r="E18048">
        <v>1.0999999999999999E-2</v>
      </c>
    </row>
    <row r="18049" spans="1:5">
      <c r="A18049">
        <v>19931015</v>
      </c>
      <c r="B18049">
        <v>0.46</v>
      </c>
      <c r="C18049">
        <v>0.02</v>
      </c>
      <c r="D18049">
        <v>-0.5</v>
      </c>
      <c r="E18049">
        <v>1.0999999999999999E-2</v>
      </c>
    </row>
    <row r="18050" spans="1:5">
      <c r="A18050">
        <v>19931018</v>
      </c>
      <c r="B18050">
        <v>-0.32</v>
      </c>
      <c r="C18050">
        <v>0.18</v>
      </c>
      <c r="D18050">
        <v>-0.24</v>
      </c>
      <c r="E18050">
        <v>1.0999999999999999E-2</v>
      </c>
    </row>
    <row r="18051" spans="1:5">
      <c r="A18051">
        <v>19931019</v>
      </c>
      <c r="B18051">
        <v>-0.79</v>
      </c>
      <c r="C18051">
        <v>-0.54</v>
      </c>
      <c r="D18051">
        <v>1.04</v>
      </c>
      <c r="E18051">
        <v>1.0999999999999999E-2</v>
      </c>
    </row>
    <row r="18052" spans="1:5">
      <c r="A18052">
        <v>19931020</v>
      </c>
      <c r="B18052">
        <v>-0.13</v>
      </c>
      <c r="C18052">
        <v>-0.26</v>
      </c>
      <c r="D18052">
        <v>0.26</v>
      </c>
      <c r="E18052">
        <v>1.0999999999999999E-2</v>
      </c>
    </row>
    <row r="18053" spans="1:5">
      <c r="A18053">
        <v>19931021</v>
      </c>
      <c r="B18053">
        <v>-0.06</v>
      </c>
      <c r="C18053">
        <v>0.13</v>
      </c>
      <c r="D18053">
        <v>-0.14000000000000001</v>
      </c>
      <c r="E18053">
        <v>1.0999999999999999E-2</v>
      </c>
    </row>
    <row r="18054" spans="1:5">
      <c r="A18054">
        <v>19931022</v>
      </c>
      <c r="B18054">
        <v>-0.25</v>
      </c>
      <c r="C18054">
        <v>0.53</v>
      </c>
      <c r="D18054">
        <v>0.19</v>
      </c>
      <c r="E18054">
        <v>1.0999999999999999E-2</v>
      </c>
    </row>
    <row r="18055" spans="1:5">
      <c r="A18055">
        <v>19931025</v>
      </c>
      <c r="B18055">
        <v>0.03</v>
      </c>
      <c r="C18055">
        <v>-0.06</v>
      </c>
      <c r="D18055">
        <v>-7.0000000000000007E-2</v>
      </c>
      <c r="E18055">
        <v>1.0999999999999999E-2</v>
      </c>
    </row>
    <row r="18056" spans="1:5">
      <c r="A18056">
        <v>19931026</v>
      </c>
      <c r="B18056">
        <v>-0.16</v>
      </c>
      <c r="C18056">
        <v>-0.19</v>
      </c>
      <c r="D18056">
        <v>0.15</v>
      </c>
      <c r="E18056">
        <v>1.0999999999999999E-2</v>
      </c>
    </row>
    <row r="18057" spans="1:5">
      <c r="A18057">
        <v>19931027</v>
      </c>
      <c r="B18057">
        <v>0.25</v>
      </c>
      <c r="C18057">
        <v>0.23</v>
      </c>
      <c r="D18057">
        <v>-0.09</v>
      </c>
      <c r="E18057">
        <v>1.0999999999999999E-2</v>
      </c>
    </row>
    <row r="18058" spans="1:5">
      <c r="A18058">
        <v>19931028</v>
      </c>
      <c r="B18058">
        <v>0.53</v>
      </c>
      <c r="C18058">
        <v>-0.22</v>
      </c>
      <c r="D18058">
        <v>0.09</v>
      </c>
      <c r="E18058">
        <v>1.0999999999999999E-2</v>
      </c>
    </row>
    <row r="18059" spans="1:5">
      <c r="A18059">
        <v>19931029</v>
      </c>
      <c r="B18059">
        <v>0.24</v>
      </c>
      <c r="C18059">
        <v>0.77</v>
      </c>
      <c r="D18059">
        <v>-0.21</v>
      </c>
      <c r="E18059">
        <v>1.0999999999999999E-2</v>
      </c>
    </row>
    <row r="18060" spans="1:5">
      <c r="A18060">
        <v>19931101</v>
      </c>
      <c r="B18060">
        <v>0.28000000000000003</v>
      </c>
      <c r="C18060">
        <v>-0.27</v>
      </c>
      <c r="D18060">
        <v>-0.23</v>
      </c>
      <c r="E18060">
        <v>1.2E-2</v>
      </c>
    </row>
    <row r="18061" spans="1:5">
      <c r="A18061">
        <v>19931102</v>
      </c>
      <c r="B18061">
        <v>-0.09</v>
      </c>
      <c r="C18061">
        <v>0.42</v>
      </c>
      <c r="D18061">
        <v>-0.26</v>
      </c>
      <c r="E18061">
        <v>1.2E-2</v>
      </c>
    </row>
    <row r="18062" spans="1:5">
      <c r="A18062">
        <v>19931103</v>
      </c>
      <c r="B18062">
        <v>-1.26</v>
      </c>
      <c r="C18062">
        <v>0.45</v>
      </c>
      <c r="D18062">
        <v>-0.57999999999999996</v>
      </c>
      <c r="E18062">
        <v>1.2E-2</v>
      </c>
    </row>
    <row r="18063" spans="1:5">
      <c r="A18063">
        <v>19931104</v>
      </c>
      <c r="B18063">
        <v>-1.35</v>
      </c>
      <c r="C18063">
        <v>-0.1</v>
      </c>
      <c r="D18063">
        <v>0.27</v>
      </c>
      <c r="E18063">
        <v>1.2E-2</v>
      </c>
    </row>
    <row r="18064" spans="1:5">
      <c r="A18064">
        <v>19931105</v>
      </c>
      <c r="B18064">
        <v>0.45</v>
      </c>
      <c r="C18064">
        <v>-0.65</v>
      </c>
      <c r="D18064">
        <v>-0.32</v>
      </c>
      <c r="E18064">
        <v>1.2E-2</v>
      </c>
    </row>
    <row r="18065" spans="1:5">
      <c r="A18065">
        <v>19931108</v>
      </c>
      <c r="B18065">
        <v>0.27</v>
      </c>
      <c r="C18065">
        <v>0.21</v>
      </c>
      <c r="D18065">
        <v>-0.11</v>
      </c>
      <c r="E18065">
        <v>1.2E-2</v>
      </c>
    </row>
    <row r="18066" spans="1:5">
      <c r="A18066">
        <v>19931109</v>
      </c>
      <c r="B18066">
        <v>0.18</v>
      </c>
      <c r="C18066">
        <v>0.38</v>
      </c>
      <c r="D18066">
        <v>-0.37</v>
      </c>
      <c r="E18066">
        <v>1.2E-2</v>
      </c>
    </row>
    <row r="18067" spans="1:5">
      <c r="A18067">
        <v>19931110</v>
      </c>
      <c r="B18067">
        <v>0.65</v>
      </c>
      <c r="C18067">
        <v>-0.19</v>
      </c>
      <c r="D18067">
        <v>-0.24</v>
      </c>
      <c r="E18067">
        <v>1.2E-2</v>
      </c>
    </row>
    <row r="18068" spans="1:5">
      <c r="A18068">
        <v>19931111</v>
      </c>
      <c r="B18068">
        <v>-0.08</v>
      </c>
      <c r="C18068">
        <v>0.34</v>
      </c>
      <c r="D18068">
        <v>-0.06</v>
      </c>
      <c r="E18068">
        <v>1.2E-2</v>
      </c>
    </row>
    <row r="18069" spans="1:5">
      <c r="A18069">
        <v>19931112</v>
      </c>
      <c r="B18069">
        <v>0.46</v>
      </c>
      <c r="C18069">
        <v>-0.25</v>
      </c>
      <c r="D18069">
        <v>0.16</v>
      </c>
      <c r="E18069">
        <v>1.2E-2</v>
      </c>
    </row>
    <row r="18070" spans="1:5">
      <c r="A18070">
        <v>19931115</v>
      </c>
      <c r="B18070">
        <v>-0.42</v>
      </c>
      <c r="C18070">
        <v>-0.03</v>
      </c>
      <c r="D18070">
        <v>0.2</v>
      </c>
      <c r="E18070">
        <v>1.2E-2</v>
      </c>
    </row>
    <row r="18071" spans="1:5">
      <c r="A18071">
        <v>19931116</v>
      </c>
      <c r="B18071">
        <v>0.38</v>
      </c>
      <c r="C18071">
        <v>-0.96</v>
      </c>
      <c r="D18071">
        <v>0.04</v>
      </c>
      <c r="E18071">
        <v>1.2E-2</v>
      </c>
    </row>
    <row r="18072" spans="1:5">
      <c r="A18072">
        <v>19931117</v>
      </c>
      <c r="B18072">
        <v>-0.55000000000000004</v>
      </c>
      <c r="C18072">
        <v>-0.14000000000000001</v>
      </c>
      <c r="D18072">
        <v>0.51</v>
      </c>
      <c r="E18072">
        <v>1.2E-2</v>
      </c>
    </row>
    <row r="18073" spans="1:5">
      <c r="A18073">
        <v>19931118</v>
      </c>
      <c r="B18073">
        <v>-0.4</v>
      </c>
      <c r="C18073">
        <v>-0.33</v>
      </c>
      <c r="D18073">
        <v>0.42</v>
      </c>
      <c r="E18073">
        <v>1.2E-2</v>
      </c>
    </row>
    <row r="18074" spans="1:5">
      <c r="A18074">
        <v>19931119</v>
      </c>
      <c r="B18074">
        <v>-0.3</v>
      </c>
      <c r="C18074">
        <v>0.05</v>
      </c>
      <c r="D18074">
        <v>0.04</v>
      </c>
      <c r="E18074">
        <v>1.2E-2</v>
      </c>
    </row>
    <row r="18075" spans="1:5">
      <c r="A18075">
        <v>19931122</v>
      </c>
      <c r="B18075">
        <v>-1.0900000000000001</v>
      </c>
      <c r="C18075">
        <v>-0.64</v>
      </c>
      <c r="D18075">
        <v>0.68</v>
      </c>
      <c r="E18075">
        <v>1.2E-2</v>
      </c>
    </row>
    <row r="18076" spans="1:5">
      <c r="A18076">
        <v>19931123</v>
      </c>
      <c r="B18076">
        <v>0.54</v>
      </c>
      <c r="C18076">
        <v>-0.2</v>
      </c>
      <c r="D18076">
        <v>-0.12</v>
      </c>
      <c r="E18076">
        <v>1.2E-2</v>
      </c>
    </row>
    <row r="18077" spans="1:5">
      <c r="A18077">
        <v>19931124</v>
      </c>
      <c r="B18077">
        <v>0.49</v>
      </c>
      <c r="C18077">
        <v>0.08</v>
      </c>
      <c r="D18077">
        <v>0.02</v>
      </c>
      <c r="E18077">
        <v>1.2E-2</v>
      </c>
    </row>
    <row r="18078" spans="1:5">
      <c r="A18078">
        <v>19931126</v>
      </c>
      <c r="B18078">
        <v>0.25</v>
      </c>
      <c r="C18078">
        <v>-0.1</v>
      </c>
      <c r="D18078">
        <v>-0.08</v>
      </c>
      <c r="E18078">
        <v>1.2E-2</v>
      </c>
    </row>
    <row r="18079" spans="1:5">
      <c r="A18079">
        <v>19931129</v>
      </c>
      <c r="B18079">
        <v>-0.19</v>
      </c>
      <c r="C18079">
        <v>0.05</v>
      </c>
      <c r="D18079">
        <v>0.16</v>
      </c>
      <c r="E18079">
        <v>1.2E-2</v>
      </c>
    </row>
    <row r="18080" spans="1:5">
      <c r="A18080">
        <v>19931130</v>
      </c>
      <c r="B18080">
        <v>-0.08</v>
      </c>
      <c r="C18080">
        <v>0.41</v>
      </c>
      <c r="D18080">
        <v>-0.39</v>
      </c>
      <c r="E18080">
        <v>1.2E-2</v>
      </c>
    </row>
    <row r="18081" spans="1:5">
      <c r="A18081">
        <v>19931201</v>
      </c>
      <c r="B18081">
        <v>0.32</v>
      </c>
      <c r="C18081">
        <v>0.6</v>
      </c>
      <c r="D18081">
        <v>-0.1</v>
      </c>
      <c r="E18081">
        <v>0.01</v>
      </c>
    </row>
    <row r="18082" spans="1:5">
      <c r="A18082">
        <v>19931202</v>
      </c>
      <c r="B18082">
        <v>0.23</v>
      </c>
      <c r="C18082">
        <v>-0.17</v>
      </c>
      <c r="D18082">
        <v>-7.0000000000000007E-2</v>
      </c>
      <c r="E18082">
        <v>0.01</v>
      </c>
    </row>
    <row r="18083" spans="1:5">
      <c r="A18083">
        <v>19931203</v>
      </c>
      <c r="B18083">
        <v>0.4</v>
      </c>
      <c r="C18083">
        <v>0</v>
      </c>
      <c r="D18083">
        <v>-0.17</v>
      </c>
      <c r="E18083">
        <v>0.01</v>
      </c>
    </row>
    <row r="18084" spans="1:5">
      <c r="A18084">
        <v>19931206</v>
      </c>
      <c r="B18084">
        <v>0.28999999999999998</v>
      </c>
      <c r="C18084">
        <v>-0.3</v>
      </c>
      <c r="D18084">
        <v>0.03</v>
      </c>
      <c r="E18084">
        <v>0.01</v>
      </c>
    </row>
    <row r="18085" spans="1:5">
      <c r="A18085">
        <v>19931207</v>
      </c>
      <c r="B18085">
        <v>0.03</v>
      </c>
      <c r="C18085">
        <v>-0.08</v>
      </c>
      <c r="D18085">
        <v>0.14000000000000001</v>
      </c>
      <c r="E18085">
        <v>0.01</v>
      </c>
    </row>
    <row r="18086" spans="1:5">
      <c r="A18086">
        <v>19931208</v>
      </c>
      <c r="B18086">
        <v>-0.06</v>
      </c>
      <c r="C18086">
        <v>0.18</v>
      </c>
      <c r="D18086">
        <v>0.21</v>
      </c>
      <c r="E18086">
        <v>0.01</v>
      </c>
    </row>
    <row r="18087" spans="1:5">
      <c r="A18087">
        <v>19931209</v>
      </c>
      <c r="B18087">
        <v>-0.44</v>
      </c>
      <c r="C18087">
        <v>0.13</v>
      </c>
      <c r="D18087">
        <v>0.37</v>
      </c>
      <c r="E18087">
        <v>0.01</v>
      </c>
    </row>
    <row r="18088" spans="1:5">
      <c r="A18088">
        <v>19931210</v>
      </c>
      <c r="B18088">
        <v>-7.0000000000000007E-2</v>
      </c>
      <c r="C18088">
        <v>-0.21</v>
      </c>
      <c r="D18088">
        <v>0.32</v>
      </c>
      <c r="E18088">
        <v>0.01</v>
      </c>
    </row>
    <row r="18089" spans="1:5">
      <c r="A18089">
        <v>19931213</v>
      </c>
      <c r="B18089">
        <v>0.19</v>
      </c>
      <c r="C18089">
        <v>-0.56999999999999995</v>
      </c>
      <c r="D18089">
        <v>0.19</v>
      </c>
      <c r="E18089">
        <v>0.01</v>
      </c>
    </row>
    <row r="18090" spans="1:5">
      <c r="A18090">
        <v>19931214</v>
      </c>
      <c r="B18090">
        <v>-0.61</v>
      </c>
      <c r="C18090">
        <v>-0.24</v>
      </c>
      <c r="D18090">
        <v>0.2</v>
      </c>
      <c r="E18090">
        <v>0.01</v>
      </c>
    </row>
    <row r="18091" spans="1:5">
      <c r="A18091">
        <v>19931215</v>
      </c>
      <c r="B18091">
        <v>-0.21</v>
      </c>
      <c r="C18091">
        <v>0.12</v>
      </c>
      <c r="D18091">
        <v>-0.25</v>
      </c>
      <c r="E18091">
        <v>0.01</v>
      </c>
    </row>
    <row r="18092" spans="1:5">
      <c r="A18092">
        <v>19931216</v>
      </c>
      <c r="B18092">
        <v>0.24</v>
      </c>
      <c r="C18092">
        <v>0.01</v>
      </c>
      <c r="D18092">
        <v>-0.1</v>
      </c>
      <c r="E18092">
        <v>0.01</v>
      </c>
    </row>
    <row r="18093" spans="1:5">
      <c r="A18093">
        <v>19931217</v>
      </c>
      <c r="B18093">
        <v>0.64</v>
      </c>
      <c r="C18093">
        <v>-0.03</v>
      </c>
      <c r="D18093">
        <v>0.2</v>
      </c>
      <c r="E18093">
        <v>0.01</v>
      </c>
    </row>
    <row r="18094" spans="1:5">
      <c r="A18094">
        <v>19931220</v>
      </c>
      <c r="B18094">
        <v>-0.08</v>
      </c>
      <c r="C18094">
        <v>-0.05</v>
      </c>
      <c r="D18094">
        <v>0.08</v>
      </c>
      <c r="E18094">
        <v>0.01</v>
      </c>
    </row>
    <row r="18095" spans="1:5">
      <c r="A18095">
        <v>19931221</v>
      </c>
      <c r="B18095">
        <v>-0.25</v>
      </c>
      <c r="C18095">
        <v>-0.41</v>
      </c>
      <c r="D18095">
        <v>0.31</v>
      </c>
      <c r="E18095">
        <v>0.01</v>
      </c>
    </row>
    <row r="18096" spans="1:5">
      <c r="A18096">
        <v>19931222</v>
      </c>
      <c r="B18096">
        <v>0.28999999999999998</v>
      </c>
      <c r="C18096">
        <v>-0.41</v>
      </c>
      <c r="D18096">
        <v>0.13</v>
      </c>
      <c r="E18096">
        <v>0.01</v>
      </c>
    </row>
    <row r="18097" spans="1:5">
      <c r="A18097">
        <v>19931223</v>
      </c>
      <c r="B18097">
        <v>0.14000000000000001</v>
      </c>
      <c r="C18097">
        <v>0.23</v>
      </c>
      <c r="D18097">
        <v>-0.33</v>
      </c>
      <c r="E18097">
        <v>0.01</v>
      </c>
    </row>
    <row r="18098" spans="1:5">
      <c r="A18098">
        <v>19931227</v>
      </c>
      <c r="B18098">
        <v>0.57999999999999996</v>
      </c>
      <c r="C18098">
        <v>-0.33</v>
      </c>
      <c r="D18098">
        <v>-0.02</v>
      </c>
      <c r="E18098">
        <v>0.01</v>
      </c>
    </row>
    <row r="18099" spans="1:5">
      <c r="A18099">
        <v>19931228</v>
      </c>
      <c r="B18099">
        <v>0.23</v>
      </c>
      <c r="C18099">
        <v>0.17</v>
      </c>
      <c r="D18099">
        <v>7.0000000000000007E-2</v>
      </c>
      <c r="E18099">
        <v>0.01</v>
      </c>
    </row>
    <row r="18100" spans="1:5">
      <c r="A18100">
        <v>19931229</v>
      </c>
      <c r="B18100">
        <v>0.11</v>
      </c>
      <c r="C18100">
        <v>0.82</v>
      </c>
      <c r="D18100">
        <v>-0.2</v>
      </c>
      <c r="E18100">
        <v>0.01</v>
      </c>
    </row>
    <row r="18101" spans="1:5">
      <c r="A18101">
        <v>19931230</v>
      </c>
      <c r="B18101">
        <v>-0.25</v>
      </c>
      <c r="C18101">
        <v>0.42</v>
      </c>
      <c r="D18101">
        <v>-0.25</v>
      </c>
      <c r="E18101">
        <v>0.01</v>
      </c>
    </row>
    <row r="18102" spans="1:5">
      <c r="A18102">
        <v>19931231</v>
      </c>
      <c r="B18102">
        <v>-0.09</v>
      </c>
      <c r="C18102">
        <v>1.33</v>
      </c>
      <c r="D18102">
        <v>-0.24</v>
      </c>
      <c r="E18102">
        <v>0.01</v>
      </c>
    </row>
    <row r="18103" spans="1:5">
      <c r="A18103">
        <v>19940103</v>
      </c>
      <c r="B18103">
        <v>-0.45</v>
      </c>
      <c r="C18103">
        <v>-0.2</v>
      </c>
      <c r="D18103">
        <v>0.41</v>
      </c>
      <c r="E18103">
        <v>1.2E-2</v>
      </c>
    </row>
    <row r="18104" spans="1:5">
      <c r="A18104">
        <v>19940104</v>
      </c>
      <c r="B18104">
        <v>0.24</v>
      </c>
      <c r="C18104">
        <v>-0.08</v>
      </c>
      <c r="D18104">
        <v>0.24</v>
      </c>
      <c r="E18104">
        <v>1.2E-2</v>
      </c>
    </row>
    <row r="18105" spans="1:5">
      <c r="A18105">
        <v>19940105</v>
      </c>
      <c r="B18105">
        <v>0.21</v>
      </c>
      <c r="C18105">
        <v>0.28999999999999998</v>
      </c>
      <c r="D18105">
        <v>-0.12</v>
      </c>
      <c r="E18105">
        <v>1.2E-2</v>
      </c>
    </row>
    <row r="18106" spans="1:5">
      <c r="A18106">
        <v>19940106</v>
      </c>
      <c r="B18106">
        <v>-7.0000000000000007E-2</v>
      </c>
      <c r="C18106">
        <v>0.28000000000000003</v>
      </c>
      <c r="D18106">
        <v>-0.14000000000000001</v>
      </c>
      <c r="E18106">
        <v>1.2E-2</v>
      </c>
    </row>
    <row r="18107" spans="1:5">
      <c r="A18107">
        <v>19940107</v>
      </c>
      <c r="B18107">
        <v>0.48</v>
      </c>
      <c r="C18107">
        <v>-0.19</v>
      </c>
      <c r="D18107">
        <v>0.15</v>
      </c>
      <c r="E18107">
        <v>1.2E-2</v>
      </c>
    </row>
    <row r="18108" spans="1:5">
      <c r="A18108">
        <v>19940110</v>
      </c>
      <c r="B18108">
        <v>0.88</v>
      </c>
      <c r="C18108">
        <v>-0.78</v>
      </c>
      <c r="D18108">
        <v>0.05</v>
      </c>
      <c r="E18108">
        <v>1.2E-2</v>
      </c>
    </row>
    <row r="18109" spans="1:5">
      <c r="A18109">
        <v>19940111</v>
      </c>
      <c r="B18109">
        <v>-0.16</v>
      </c>
      <c r="C18109">
        <v>0.14000000000000001</v>
      </c>
      <c r="D18109">
        <v>-0.03</v>
      </c>
      <c r="E18109">
        <v>1.2E-2</v>
      </c>
    </row>
    <row r="18110" spans="1:5">
      <c r="A18110">
        <v>19940112</v>
      </c>
      <c r="B18110">
        <v>0.04</v>
      </c>
      <c r="C18110">
        <v>0.15</v>
      </c>
      <c r="D18110">
        <v>-0.13</v>
      </c>
      <c r="E18110">
        <v>1.2E-2</v>
      </c>
    </row>
    <row r="18111" spans="1:5">
      <c r="A18111">
        <v>19940113</v>
      </c>
      <c r="B18111">
        <v>-0.17</v>
      </c>
      <c r="C18111">
        <v>0.36</v>
      </c>
      <c r="D18111">
        <v>0.21</v>
      </c>
      <c r="E18111">
        <v>1.2E-2</v>
      </c>
    </row>
    <row r="18112" spans="1:5">
      <c r="A18112">
        <v>19940114</v>
      </c>
      <c r="B18112">
        <v>0.47</v>
      </c>
      <c r="C18112">
        <v>-0.21</v>
      </c>
      <c r="D18112">
        <v>-0.01</v>
      </c>
      <c r="E18112">
        <v>1.2E-2</v>
      </c>
    </row>
    <row r="18113" spans="1:5">
      <c r="A18113">
        <v>19940117</v>
      </c>
      <c r="B18113">
        <v>-0.25</v>
      </c>
      <c r="C18113">
        <v>0.44</v>
      </c>
      <c r="D18113">
        <v>0.1</v>
      </c>
      <c r="E18113">
        <v>1.2E-2</v>
      </c>
    </row>
    <row r="18114" spans="1:5">
      <c r="A18114">
        <v>19940118</v>
      </c>
      <c r="B18114">
        <v>0.1</v>
      </c>
      <c r="C18114">
        <v>-0.03</v>
      </c>
      <c r="D18114">
        <v>0.09</v>
      </c>
      <c r="E18114">
        <v>1.2E-2</v>
      </c>
    </row>
    <row r="18115" spans="1:5">
      <c r="A18115">
        <v>19940119</v>
      </c>
      <c r="B18115">
        <v>-0.08</v>
      </c>
      <c r="C18115">
        <v>0.25</v>
      </c>
      <c r="D18115">
        <v>0.03</v>
      </c>
      <c r="E18115">
        <v>1.2E-2</v>
      </c>
    </row>
    <row r="18116" spans="1:5">
      <c r="A18116">
        <v>19940120</v>
      </c>
      <c r="B18116">
        <v>0.21</v>
      </c>
      <c r="C18116">
        <v>0.18</v>
      </c>
      <c r="D18116">
        <v>-0.15</v>
      </c>
      <c r="E18116">
        <v>1.2E-2</v>
      </c>
    </row>
    <row r="18117" spans="1:5">
      <c r="A18117">
        <v>19940121</v>
      </c>
      <c r="B18117">
        <v>-0.05</v>
      </c>
      <c r="C18117">
        <v>0.23</v>
      </c>
      <c r="D18117">
        <v>0.09</v>
      </c>
      <c r="E18117">
        <v>1.2E-2</v>
      </c>
    </row>
    <row r="18118" spans="1:5">
      <c r="A18118">
        <v>19940124</v>
      </c>
      <c r="B18118">
        <v>-0.47</v>
      </c>
      <c r="C18118">
        <v>0.21</v>
      </c>
      <c r="D18118">
        <v>0.38</v>
      </c>
      <c r="E18118">
        <v>1.2E-2</v>
      </c>
    </row>
    <row r="18119" spans="1:5">
      <c r="A18119">
        <v>19940125</v>
      </c>
      <c r="B18119">
        <v>-0.26</v>
      </c>
      <c r="C18119">
        <v>-0.03</v>
      </c>
      <c r="D18119">
        <v>-0.03</v>
      </c>
      <c r="E18119">
        <v>1.2E-2</v>
      </c>
    </row>
    <row r="18120" spans="1:5">
      <c r="A18120">
        <v>19940126</v>
      </c>
      <c r="B18120">
        <v>0.41</v>
      </c>
      <c r="C18120">
        <v>-0.14000000000000001</v>
      </c>
      <c r="D18120">
        <v>-0.09</v>
      </c>
      <c r="E18120">
        <v>1.2E-2</v>
      </c>
    </row>
    <row r="18121" spans="1:5">
      <c r="A18121">
        <v>19940127</v>
      </c>
      <c r="B18121">
        <v>0.78</v>
      </c>
      <c r="C18121">
        <v>-0.74</v>
      </c>
      <c r="D18121">
        <v>0.35</v>
      </c>
      <c r="E18121">
        <v>1.2E-2</v>
      </c>
    </row>
    <row r="18122" spans="1:5">
      <c r="A18122">
        <v>19940128</v>
      </c>
      <c r="B18122">
        <v>0.42</v>
      </c>
      <c r="C18122">
        <v>7.0000000000000007E-2</v>
      </c>
      <c r="D18122">
        <v>0.08</v>
      </c>
      <c r="E18122">
        <v>1.2E-2</v>
      </c>
    </row>
    <row r="18123" spans="1:5">
      <c r="A18123">
        <v>19940131</v>
      </c>
      <c r="B18123">
        <v>0.56999999999999995</v>
      </c>
      <c r="C18123">
        <v>-7.0000000000000007E-2</v>
      </c>
      <c r="D18123">
        <v>0.55000000000000004</v>
      </c>
      <c r="E18123">
        <v>1.2E-2</v>
      </c>
    </row>
    <row r="18124" spans="1:5">
      <c r="A18124">
        <v>19940201</v>
      </c>
      <c r="B18124">
        <v>-0.28000000000000003</v>
      </c>
      <c r="C18124">
        <v>0.38</v>
      </c>
      <c r="D18124">
        <v>-0.15</v>
      </c>
      <c r="E18124">
        <v>1.0999999999999999E-2</v>
      </c>
    </row>
    <row r="18125" spans="1:5">
      <c r="A18125">
        <v>19940202</v>
      </c>
      <c r="B18125">
        <v>0.43</v>
      </c>
      <c r="C18125">
        <v>-7.0000000000000007E-2</v>
      </c>
      <c r="D18125">
        <v>0.01</v>
      </c>
      <c r="E18125">
        <v>1.0999999999999999E-2</v>
      </c>
    </row>
    <row r="18126" spans="1:5">
      <c r="A18126">
        <v>19940203</v>
      </c>
      <c r="B18126">
        <v>-0.21</v>
      </c>
      <c r="C18126">
        <v>0.13</v>
      </c>
      <c r="D18126">
        <v>0.11</v>
      </c>
      <c r="E18126">
        <v>1.0999999999999999E-2</v>
      </c>
    </row>
    <row r="18127" spans="1:5">
      <c r="A18127">
        <v>19940204</v>
      </c>
      <c r="B18127">
        <v>-2.3199999999999998</v>
      </c>
      <c r="C18127">
        <v>0.21</v>
      </c>
      <c r="D18127">
        <v>0.27</v>
      </c>
      <c r="E18127">
        <v>1.0999999999999999E-2</v>
      </c>
    </row>
    <row r="18128" spans="1:5">
      <c r="A18128">
        <v>19940207</v>
      </c>
      <c r="B18128">
        <v>0.33</v>
      </c>
      <c r="C18128">
        <v>-0.47</v>
      </c>
      <c r="D18128">
        <v>0.06</v>
      </c>
      <c r="E18128">
        <v>1.0999999999999999E-2</v>
      </c>
    </row>
    <row r="18129" spans="1:5">
      <c r="A18129">
        <v>19940208</v>
      </c>
      <c r="B18129">
        <v>0.05</v>
      </c>
      <c r="C18129">
        <v>0.69</v>
      </c>
      <c r="D18129">
        <v>0.18</v>
      </c>
      <c r="E18129">
        <v>1.0999999999999999E-2</v>
      </c>
    </row>
    <row r="18130" spans="1:5">
      <c r="A18130">
        <v>19940209</v>
      </c>
      <c r="B18130">
        <v>0.44</v>
      </c>
      <c r="C18130">
        <v>0.34</v>
      </c>
      <c r="D18130">
        <v>-0.11</v>
      </c>
      <c r="E18130">
        <v>1.0999999999999999E-2</v>
      </c>
    </row>
    <row r="18131" spans="1:5">
      <c r="A18131">
        <v>19940210</v>
      </c>
      <c r="B18131">
        <v>-0.67</v>
      </c>
      <c r="C18131">
        <v>0.48</v>
      </c>
      <c r="D18131">
        <v>-0.28999999999999998</v>
      </c>
      <c r="E18131">
        <v>1.0999999999999999E-2</v>
      </c>
    </row>
    <row r="18132" spans="1:5">
      <c r="A18132">
        <v>19940211</v>
      </c>
      <c r="B18132">
        <v>0.03</v>
      </c>
      <c r="C18132">
        <v>-0.44</v>
      </c>
      <c r="D18132">
        <v>-0.27</v>
      </c>
      <c r="E18132">
        <v>1.0999999999999999E-2</v>
      </c>
    </row>
    <row r="18133" spans="1:5">
      <c r="A18133">
        <v>19940214</v>
      </c>
      <c r="B18133">
        <v>0.11</v>
      </c>
      <c r="C18133">
        <v>-0.02</v>
      </c>
      <c r="D18133">
        <v>-0.15</v>
      </c>
      <c r="E18133">
        <v>1.0999999999999999E-2</v>
      </c>
    </row>
    <row r="18134" spans="1:5">
      <c r="A18134">
        <v>19940215</v>
      </c>
      <c r="B18134">
        <v>0.47</v>
      </c>
      <c r="C18134">
        <v>-0.03</v>
      </c>
      <c r="D18134">
        <v>-0.34</v>
      </c>
      <c r="E18134">
        <v>1.0999999999999999E-2</v>
      </c>
    </row>
    <row r="18135" spans="1:5">
      <c r="A18135">
        <v>19940216</v>
      </c>
      <c r="B18135">
        <v>0.06</v>
      </c>
      <c r="C18135">
        <v>0.65</v>
      </c>
      <c r="D18135">
        <v>-0.15</v>
      </c>
      <c r="E18135">
        <v>1.0999999999999999E-2</v>
      </c>
    </row>
    <row r="18136" spans="1:5">
      <c r="A18136">
        <v>19940217</v>
      </c>
      <c r="B18136">
        <v>-0.46</v>
      </c>
      <c r="C18136">
        <v>0.19</v>
      </c>
      <c r="D18136">
        <v>-0.14000000000000001</v>
      </c>
      <c r="E18136">
        <v>1.0999999999999999E-2</v>
      </c>
    </row>
    <row r="18137" spans="1:5">
      <c r="A18137">
        <v>19940218</v>
      </c>
      <c r="B18137">
        <v>-0.48</v>
      </c>
      <c r="C18137">
        <v>0.25</v>
      </c>
      <c r="D18137">
        <v>-0.04</v>
      </c>
      <c r="E18137">
        <v>1.0999999999999999E-2</v>
      </c>
    </row>
    <row r="18138" spans="1:5">
      <c r="A18138">
        <v>19940222</v>
      </c>
      <c r="B18138">
        <v>0.63</v>
      </c>
      <c r="C18138">
        <v>-0.52</v>
      </c>
      <c r="D18138">
        <v>-0.04</v>
      </c>
      <c r="E18138">
        <v>1.0999999999999999E-2</v>
      </c>
    </row>
    <row r="18139" spans="1:5">
      <c r="A18139">
        <v>19940223</v>
      </c>
      <c r="B18139">
        <v>-0.14000000000000001</v>
      </c>
      <c r="C18139">
        <v>0.15</v>
      </c>
      <c r="D18139">
        <v>-0.3</v>
      </c>
      <c r="E18139">
        <v>1.0999999999999999E-2</v>
      </c>
    </row>
    <row r="18140" spans="1:5">
      <c r="A18140">
        <v>19940224</v>
      </c>
      <c r="B18140">
        <v>-1.25</v>
      </c>
      <c r="C18140">
        <v>0.28000000000000003</v>
      </c>
      <c r="D18140">
        <v>0.25</v>
      </c>
      <c r="E18140">
        <v>1.0999999999999999E-2</v>
      </c>
    </row>
    <row r="18141" spans="1:5">
      <c r="A18141">
        <v>19940225</v>
      </c>
      <c r="B18141">
        <v>0.36</v>
      </c>
      <c r="C18141">
        <v>-0.11</v>
      </c>
      <c r="D18141">
        <v>-0.18</v>
      </c>
      <c r="E18141">
        <v>1.0999999999999999E-2</v>
      </c>
    </row>
    <row r="18142" spans="1:5">
      <c r="A18142">
        <v>19940228</v>
      </c>
      <c r="B18142">
        <v>0.38</v>
      </c>
      <c r="C18142">
        <v>0.68</v>
      </c>
      <c r="D18142">
        <v>-0.19</v>
      </c>
      <c r="E18142">
        <v>1.0999999999999999E-2</v>
      </c>
    </row>
    <row r="18143" spans="1:5">
      <c r="A18143">
        <v>19940301</v>
      </c>
      <c r="B18143">
        <v>-0.52</v>
      </c>
      <c r="C18143">
        <v>-0.05</v>
      </c>
      <c r="D18143">
        <v>0.1</v>
      </c>
      <c r="E18143">
        <v>1.2E-2</v>
      </c>
    </row>
    <row r="18144" spans="1:5">
      <c r="A18144">
        <v>19940302</v>
      </c>
      <c r="B18144">
        <v>-0.13</v>
      </c>
      <c r="C18144">
        <v>-0.71</v>
      </c>
      <c r="D18144">
        <v>0.21</v>
      </c>
      <c r="E18144">
        <v>1.2E-2</v>
      </c>
    </row>
    <row r="18145" spans="1:5">
      <c r="A18145">
        <v>19940303</v>
      </c>
      <c r="B18145">
        <v>-0.24</v>
      </c>
      <c r="C18145">
        <v>0.36</v>
      </c>
      <c r="D18145">
        <v>-0.11</v>
      </c>
      <c r="E18145">
        <v>1.2E-2</v>
      </c>
    </row>
    <row r="18146" spans="1:5">
      <c r="A18146">
        <v>19940304</v>
      </c>
      <c r="B18146">
        <v>0.46</v>
      </c>
      <c r="C18146">
        <v>0.06</v>
      </c>
      <c r="D18146">
        <v>0</v>
      </c>
      <c r="E18146">
        <v>1.2E-2</v>
      </c>
    </row>
    <row r="18147" spans="1:5">
      <c r="A18147">
        <v>19940307</v>
      </c>
      <c r="B18147">
        <v>0.56000000000000005</v>
      </c>
      <c r="C18147">
        <v>0.19</v>
      </c>
      <c r="D18147">
        <v>-0.16</v>
      </c>
      <c r="E18147">
        <v>1.2E-2</v>
      </c>
    </row>
    <row r="18148" spans="1:5">
      <c r="A18148">
        <v>19940308</v>
      </c>
      <c r="B18148">
        <v>-0.23</v>
      </c>
      <c r="C18148">
        <v>0.15</v>
      </c>
      <c r="D18148">
        <v>0.21</v>
      </c>
      <c r="E18148">
        <v>1.2E-2</v>
      </c>
    </row>
    <row r="18149" spans="1:5">
      <c r="A18149">
        <v>19940309</v>
      </c>
      <c r="B18149">
        <v>0.16</v>
      </c>
      <c r="C18149">
        <v>-0.04</v>
      </c>
      <c r="D18149">
        <v>-0.11</v>
      </c>
      <c r="E18149">
        <v>1.2E-2</v>
      </c>
    </row>
    <row r="18150" spans="1:5">
      <c r="A18150">
        <v>19940310</v>
      </c>
      <c r="B18150">
        <v>-0.62</v>
      </c>
      <c r="C18150">
        <v>0.35</v>
      </c>
      <c r="D18150">
        <v>0.05</v>
      </c>
      <c r="E18150">
        <v>1.2E-2</v>
      </c>
    </row>
    <row r="18151" spans="1:5">
      <c r="A18151">
        <v>19940311</v>
      </c>
      <c r="B18151">
        <v>0.44</v>
      </c>
      <c r="C18151">
        <v>-0.41</v>
      </c>
      <c r="D18151">
        <v>0.32</v>
      </c>
      <c r="E18151">
        <v>1.2E-2</v>
      </c>
    </row>
    <row r="18152" spans="1:5">
      <c r="A18152">
        <v>19940314</v>
      </c>
      <c r="B18152">
        <v>0.28999999999999998</v>
      </c>
      <c r="C18152">
        <v>0.03</v>
      </c>
      <c r="D18152">
        <v>-0.01</v>
      </c>
      <c r="E18152">
        <v>1.2E-2</v>
      </c>
    </row>
    <row r="18153" spans="1:5">
      <c r="A18153">
        <v>19940315</v>
      </c>
      <c r="B18153">
        <v>0.03</v>
      </c>
      <c r="C18153">
        <v>0.26</v>
      </c>
      <c r="D18153">
        <v>0.05</v>
      </c>
      <c r="E18153">
        <v>1.2E-2</v>
      </c>
    </row>
    <row r="18154" spans="1:5">
      <c r="A18154">
        <v>19940316</v>
      </c>
      <c r="B18154">
        <v>0.56000000000000005</v>
      </c>
      <c r="C18154">
        <v>7.0000000000000007E-2</v>
      </c>
      <c r="D18154">
        <v>0.08</v>
      </c>
      <c r="E18154">
        <v>1.2E-2</v>
      </c>
    </row>
    <row r="18155" spans="1:5">
      <c r="A18155">
        <v>19940317</v>
      </c>
      <c r="B18155">
        <v>0.3</v>
      </c>
      <c r="C18155">
        <v>0</v>
      </c>
      <c r="D18155">
        <v>-0.51</v>
      </c>
      <c r="E18155">
        <v>1.2E-2</v>
      </c>
    </row>
    <row r="18156" spans="1:5">
      <c r="A18156">
        <v>19940318</v>
      </c>
      <c r="B18156">
        <v>0.05</v>
      </c>
      <c r="C18156">
        <v>0.52</v>
      </c>
      <c r="D18156">
        <v>-0.2</v>
      </c>
      <c r="E18156">
        <v>1.2E-2</v>
      </c>
    </row>
    <row r="18157" spans="1:5">
      <c r="A18157">
        <v>19940321</v>
      </c>
      <c r="B18157">
        <v>-0.5</v>
      </c>
      <c r="C18157">
        <v>-0.23</v>
      </c>
      <c r="D18157">
        <v>0.21</v>
      </c>
      <c r="E18157">
        <v>1.2E-2</v>
      </c>
    </row>
    <row r="18158" spans="1:5">
      <c r="A18158">
        <v>19940322</v>
      </c>
      <c r="B18158">
        <v>0.04</v>
      </c>
      <c r="C18158">
        <v>0.08</v>
      </c>
      <c r="D18158">
        <v>0.45</v>
      </c>
      <c r="E18158">
        <v>1.2E-2</v>
      </c>
    </row>
    <row r="18159" spans="1:5">
      <c r="A18159">
        <v>19940323</v>
      </c>
      <c r="B18159">
        <v>0.03</v>
      </c>
      <c r="C18159">
        <v>0.22</v>
      </c>
      <c r="D18159">
        <v>0.3</v>
      </c>
      <c r="E18159">
        <v>1.2E-2</v>
      </c>
    </row>
    <row r="18160" spans="1:5">
      <c r="A18160">
        <v>19940324</v>
      </c>
      <c r="B18160">
        <v>-0.98</v>
      </c>
      <c r="C18160">
        <v>-0.13</v>
      </c>
      <c r="D18160">
        <v>0.02</v>
      </c>
      <c r="E18160">
        <v>1.2E-2</v>
      </c>
    </row>
    <row r="18161" spans="1:5">
      <c r="A18161">
        <v>19940325</v>
      </c>
      <c r="B18161">
        <v>-0.62</v>
      </c>
      <c r="C18161">
        <v>0.61</v>
      </c>
      <c r="D18161">
        <v>-0.15</v>
      </c>
      <c r="E18161">
        <v>1.2E-2</v>
      </c>
    </row>
    <row r="18162" spans="1:5">
      <c r="A18162">
        <v>19940328</v>
      </c>
      <c r="B18162">
        <v>-0.47</v>
      </c>
      <c r="C18162">
        <v>-1.1599999999999999</v>
      </c>
      <c r="D18162">
        <v>0.48</v>
      </c>
      <c r="E18162">
        <v>1.2E-2</v>
      </c>
    </row>
    <row r="18163" spans="1:5">
      <c r="A18163">
        <v>19940329</v>
      </c>
      <c r="B18163">
        <v>-1.8</v>
      </c>
      <c r="C18163">
        <v>-0.26</v>
      </c>
      <c r="D18163">
        <v>0.48</v>
      </c>
      <c r="E18163">
        <v>1.2E-2</v>
      </c>
    </row>
    <row r="18164" spans="1:5">
      <c r="A18164">
        <v>19940330</v>
      </c>
      <c r="B18164">
        <v>-1.53</v>
      </c>
      <c r="C18164">
        <v>-0.23</v>
      </c>
      <c r="D18164">
        <v>0.03</v>
      </c>
      <c r="E18164">
        <v>1.2E-2</v>
      </c>
    </row>
    <row r="18165" spans="1:5">
      <c r="A18165">
        <v>19940331</v>
      </c>
      <c r="B18165">
        <v>-0.13</v>
      </c>
      <c r="C18165">
        <v>-0.69</v>
      </c>
      <c r="D18165">
        <v>-0.35</v>
      </c>
      <c r="E18165">
        <v>1.2E-2</v>
      </c>
    </row>
    <row r="18166" spans="1:5">
      <c r="A18166">
        <v>19940404</v>
      </c>
      <c r="B18166">
        <v>-1.58</v>
      </c>
      <c r="C18166">
        <v>-0.17</v>
      </c>
      <c r="D18166">
        <v>0.32</v>
      </c>
      <c r="E18166">
        <v>1.4E-2</v>
      </c>
    </row>
    <row r="18167" spans="1:5">
      <c r="A18167">
        <v>19940405</v>
      </c>
      <c r="B18167">
        <v>2.37</v>
      </c>
      <c r="C18167">
        <v>0.44</v>
      </c>
      <c r="D18167">
        <v>-0.55000000000000004</v>
      </c>
      <c r="E18167">
        <v>1.4E-2</v>
      </c>
    </row>
    <row r="18168" spans="1:5">
      <c r="A18168">
        <v>19940406</v>
      </c>
      <c r="B18168">
        <v>0.03</v>
      </c>
      <c r="C18168">
        <v>0.12</v>
      </c>
      <c r="D18168">
        <v>0.25</v>
      </c>
      <c r="E18168">
        <v>1.4E-2</v>
      </c>
    </row>
    <row r="18169" spans="1:5">
      <c r="A18169">
        <v>19940407</v>
      </c>
      <c r="B18169">
        <v>0.6</v>
      </c>
      <c r="C18169">
        <v>-0.01</v>
      </c>
      <c r="D18169">
        <v>0</v>
      </c>
      <c r="E18169">
        <v>1.4E-2</v>
      </c>
    </row>
    <row r="18170" spans="1:5">
      <c r="A18170">
        <v>19940408</v>
      </c>
      <c r="B18170">
        <v>-0.81</v>
      </c>
      <c r="C18170">
        <v>0.49</v>
      </c>
      <c r="D18170">
        <v>-0.09</v>
      </c>
      <c r="E18170">
        <v>1.4E-2</v>
      </c>
    </row>
    <row r="18171" spans="1:5">
      <c r="A18171">
        <v>19940411</v>
      </c>
      <c r="B18171">
        <v>0.33</v>
      </c>
      <c r="C18171">
        <v>-0.49</v>
      </c>
      <c r="D18171">
        <v>0.27</v>
      </c>
      <c r="E18171">
        <v>1.4E-2</v>
      </c>
    </row>
    <row r="18172" spans="1:5">
      <c r="A18172">
        <v>19940412</v>
      </c>
      <c r="B18172">
        <v>-0.54</v>
      </c>
      <c r="C18172">
        <v>-0.17</v>
      </c>
      <c r="D18172">
        <v>0.61</v>
      </c>
      <c r="E18172">
        <v>1.4E-2</v>
      </c>
    </row>
    <row r="18173" spans="1:5">
      <c r="A18173">
        <v>19940413</v>
      </c>
      <c r="B18173">
        <v>-0.61</v>
      </c>
      <c r="C18173">
        <v>-0.68</v>
      </c>
      <c r="D18173">
        <v>0.37</v>
      </c>
      <c r="E18173">
        <v>1.4E-2</v>
      </c>
    </row>
    <row r="18174" spans="1:5">
      <c r="A18174">
        <v>19940414</v>
      </c>
      <c r="B18174">
        <v>0.04</v>
      </c>
      <c r="C18174">
        <v>-0.03</v>
      </c>
      <c r="D18174">
        <v>0.54</v>
      </c>
      <c r="E18174">
        <v>1.4E-2</v>
      </c>
    </row>
    <row r="18175" spans="1:5">
      <c r="A18175">
        <v>19940415</v>
      </c>
      <c r="B18175">
        <v>0.03</v>
      </c>
      <c r="C18175">
        <v>-0.09</v>
      </c>
      <c r="D18175">
        <v>0.1</v>
      </c>
      <c r="E18175">
        <v>1.4E-2</v>
      </c>
    </row>
    <row r="18176" spans="1:5">
      <c r="A18176">
        <v>19940418</v>
      </c>
      <c r="B18176">
        <v>-0.82</v>
      </c>
      <c r="C18176">
        <v>7.0000000000000007E-2</v>
      </c>
      <c r="D18176">
        <v>0.4</v>
      </c>
      <c r="E18176">
        <v>1.4E-2</v>
      </c>
    </row>
    <row r="18177" spans="1:5">
      <c r="A18177">
        <v>19940419</v>
      </c>
      <c r="B18177">
        <v>-0.26</v>
      </c>
      <c r="C18177">
        <v>-0.85</v>
      </c>
      <c r="D18177">
        <v>-0.01</v>
      </c>
      <c r="E18177">
        <v>1.4E-2</v>
      </c>
    </row>
    <row r="18178" spans="1:5">
      <c r="A18178">
        <v>19940420</v>
      </c>
      <c r="B18178">
        <v>-0.42</v>
      </c>
      <c r="C18178">
        <v>-1.17</v>
      </c>
      <c r="D18178">
        <v>0.59</v>
      </c>
      <c r="E18178">
        <v>1.4E-2</v>
      </c>
    </row>
    <row r="18179" spans="1:5">
      <c r="A18179">
        <v>19940421</v>
      </c>
      <c r="B18179">
        <v>1.47</v>
      </c>
      <c r="C18179">
        <v>-0.5</v>
      </c>
      <c r="D18179">
        <v>-0.57999999999999996</v>
      </c>
      <c r="E18179">
        <v>1.4E-2</v>
      </c>
    </row>
    <row r="18180" spans="1:5">
      <c r="A18180">
        <v>19940422</v>
      </c>
      <c r="B18180">
        <v>-0.05</v>
      </c>
      <c r="C18180">
        <v>0.75</v>
      </c>
      <c r="D18180">
        <v>-0.44</v>
      </c>
      <c r="E18180">
        <v>1.4E-2</v>
      </c>
    </row>
    <row r="18181" spans="1:5">
      <c r="A18181">
        <v>19940425</v>
      </c>
      <c r="B18181">
        <v>1</v>
      </c>
      <c r="C18181">
        <v>-0.1</v>
      </c>
      <c r="D18181">
        <v>0.02</v>
      </c>
      <c r="E18181">
        <v>1.4E-2</v>
      </c>
    </row>
    <row r="18182" spans="1:5">
      <c r="A18182">
        <v>19940426</v>
      </c>
      <c r="B18182">
        <v>0.05</v>
      </c>
      <c r="C18182">
        <v>0.68</v>
      </c>
      <c r="D18182">
        <v>-0.11</v>
      </c>
      <c r="E18182">
        <v>1.4E-2</v>
      </c>
    </row>
    <row r="18183" spans="1:5">
      <c r="A18183">
        <v>19940428</v>
      </c>
      <c r="B18183">
        <v>-0.55000000000000004</v>
      </c>
      <c r="C18183">
        <v>0.89</v>
      </c>
      <c r="D18183">
        <v>-0.28000000000000003</v>
      </c>
      <c r="E18183">
        <v>1.4E-2</v>
      </c>
    </row>
    <row r="18184" spans="1:5">
      <c r="A18184">
        <v>19940429</v>
      </c>
      <c r="B18184">
        <v>0.47</v>
      </c>
      <c r="C18184">
        <v>-0.11</v>
      </c>
      <c r="D18184">
        <v>0.23</v>
      </c>
      <c r="E18184">
        <v>1.4E-2</v>
      </c>
    </row>
    <row r="18185" spans="1:5">
      <c r="A18185">
        <v>19940502</v>
      </c>
      <c r="B18185">
        <v>0.5</v>
      </c>
      <c r="C18185">
        <v>-0.03</v>
      </c>
      <c r="D18185">
        <v>-0.39</v>
      </c>
      <c r="E18185">
        <v>1.4999999999999999E-2</v>
      </c>
    </row>
    <row r="18186" spans="1:5">
      <c r="A18186">
        <v>19940503</v>
      </c>
      <c r="B18186">
        <v>-0.01</v>
      </c>
      <c r="C18186">
        <v>0.13</v>
      </c>
      <c r="D18186">
        <v>7.0000000000000007E-2</v>
      </c>
      <c r="E18186">
        <v>1.4999999999999999E-2</v>
      </c>
    </row>
    <row r="18187" spans="1:5">
      <c r="A18187">
        <v>19940504</v>
      </c>
      <c r="B18187">
        <v>-0.15</v>
      </c>
      <c r="C18187">
        <v>0.31</v>
      </c>
      <c r="D18187">
        <v>-0.36</v>
      </c>
      <c r="E18187">
        <v>1.4999999999999999E-2</v>
      </c>
    </row>
    <row r="18188" spans="1:5">
      <c r="A18188">
        <v>19940505</v>
      </c>
      <c r="B18188">
        <v>-0.1</v>
      </c>
      <c r="C18188">
        <v>0.1</v>
      </c>
      <c r="D18188">
        <v>-0.15</v>
      </c>
      <c r="E18188">
        <v>1.4999999999999999E-2</v>
      </c>
    </row>
    <row r="18189" spans="1:5">
      <c r="A18189">
        <v>19940506</v>
      </c>
      <c r="B18189">
        <v>-0.91</v>
      </c>
      <c r="C18189">
        <v>0.15</v>
      </c>
      <c r="D18189">
        <v>0.22</v>
      </c>
      <c r="E18189">
        <v>1.4999999999999999E-2</v>
      </c>
    </row>
    <row r="18190" spans="1:5">
      <c r="A18190">
        <v>19940509</v>
      </c>
      <c r="B18190">
        <v>-1.24</v>
      </c>
      <c r="C18190">
        <v>0.23</v>
      </c>
      <c r="D18190">
        <v>-0.02</v>
      </c>
      <c r="E18190">
        <v>1.4999999999999999E-2</v>
      </c>
    </row>
    <row r="18191" spans="1:5">
      <c r="A18191">
        <v>19940510</v>
      </c>
      <c r="B18191">
        <v>0.59</v>
      </c>
      <c r="C18191">
        <v>-0.57999999999999996</v>
      </c>
      <c r="D18191">
        <v>-0.1</v>
      </c>
      <c r="E18191">
        <v>1.4999999999999999E-2</v>
      </c>
    </row>
    <row r="18192" spans="1:5">
      <c r="A18192">
        <v>19940511</v>
      </c>
      <c r="B18192">
        <v>-1.06</v>
      </c>
      <c r="C18192">
        <v>0.06</v>
      </c>
      <c r="D18192">
        <v>0.03</v>
      </c>
      <c r="E18192">
        <v>1.4999999999999999E-2</v>
      </c>
    </row>
    <row r="18193" spans="1:5">
      <c r="A18193">
        <v>19940512</v>
      </c>
      <c r="B18193">
        <v>0.38</v>
      </c>
      <c r="C18193">
        <v>-0.13</v>
      </c>
      <c r="D18193">
        <v>-0.11</v>
      </c>
      <c r="E18193">
        <v>1.4999999999999999E-2</v>
      </c>
    </row>
    <row r="18194" spans="1:5">
      <c r="A18194">
        <v>19940513</v>
      </c>
      <c r="B18194">
        <v>0.04</v>
      </c>
      <c r="C18194">
        <v>-0.38</v>
      </c>
      <c r="D18194">
        <v>0.33</v>
      </c>
      <c r="E18194">
        <v>1.4999999999999999E-2</v>
      </c>
    </row>
    <row r="18195" spans="1:5">
      <c r="A18195">
        <v>19940516</v>
      </c>
      <c r="B18195">
        <v>-0.16</v>
      </c>
      <c r="C18195">
        <v>-0.44</v>
      </c>
      <c r="D18195">
        <v>0.26</v>
      </c>
      <c r="E18195">
        <v>1.4999999999999999E-2</v>
      </c>
    </row>
    <row r="18196" spans="1:5">
      <c r="A18196">
        <v>19940517</v>
      </c>
      <c r="B18196">
        <v>0.81</v>
      </c>
      <c r="C18196">
        <v>-1.22</v>
      </c>
      <c r="D18196">
        <v>0.6</v>
      </c>
      <c r="E18196">
        <v>1.4999999999999999E-2</v>
      </c>
    </row>
    <row r="18197" spans="1:5">
      <c r="A18197">
        <v>19940518</v>
      </c>
      <c r="B18197">
        <v>1.1399999999999999</v>
      </c>
      <c r="C18197">
        <v>-0.2</v>
      </c>
      <c r="D18197">
        <v>-0.28000000000000003</v>
      </c>
      <c r="E18197">
        <v>1.4999999999999999E-2</v>
      </c>
    </row>
    <row r="18198" spans="1:5">
      <c r="A18198">
        <v>19940519</v>
      </c>
      <c r="B18198">
        <v>0.61</v>
      </c>
      <c r="C18198">
        <v>0.04</v>
      </c>
      <c r="D18198">
        <v>-0.24</v>
      </c>
      <c r="E18198">
        <v>1.4999999999999999E-2</v>
      </c>
    </row>
    <row r="18199" spans="1:5">
      <c r="A18199">
        <v>19940520</v>
      </c>
      <c r="B18199">
        <v>-0.24</v>
      </c>
      <c r="C18199">
        <v>0.1</v>
      </c>
      <c r="D18199">
        <v>0.21</v>
      </c>
      <c r="E18199">
        <v>1.4999999999999999E-2</v>
      </c>
    </row>
    <row r="18200" spans="1:5">
      <c r="A18200">
        <v>19940523</v>
      </c>
      <c r="B18200">
        <v>-0.33</v>
      </c>
      <c r="C18200">
        <v>0.17</v>
      </c>
      <c r="D18200">
        <v>-0.08</v>
      </c>
      <c r="E18200">
        <v>1.4999999999999999E-2</v>
      </c>
    </row>
    <row r="18201" spans="1:5">
      <c r="A18201">
        <v>19940524</v>
      </c>
      <c r="B18201">
        <v>0.4</v>
      </c>
      <c r="C18201">
        <v>-0.28000000000000003</v>
      </c>
      <c r="D18201">
        <v>-0.17</v>
      </c>
      <c r="E18201">
        <v>1.4999999999999999E-2</v>
      </c>
    </row>
    <row r="18202" spans="1:5">
      <c r="A18202">
        <v>19940525</v>
      </c>
      <c r="B18202">
        <v>0.27</v>
      </c>
      <c r="C18202">
        <v>-0.37</v>
      </c>
      <c r="D18202">
        <v>0.31</v>
      </c>
      <c r="E18202">
        <v>1.4999999999999999E-2</v>
      </c>
    </row>
    <row r="18203" spans="1:5">
      <c r="A18203">
        <v>19940526</v>
      </c>
      <c r="B18203">
        <v>0.23</v>
      </c>
      <c r="C18203">
        <v>0.13</v>
      </c>
      <c r="D18203">
        <v>0.09</v>
      </c>
      <c r="E18203">
        <v>1.4999999999999999E-2</v>
      </c>
    </row>
    <row r="18204" spans="1:5">
      <c r="A18204">
        <v>19940527</v>
      </c>
      <c r="B18204">
        <v>0.08</v>
      </c>
      <c r="C18204">
        <v>0.14000000000000001</v>
      </c>
      <c r="D18204">
        <v>-0.03</v>
      </c>
      <c r="E18204">
        <v>1.4999999999999999E-2</v>
      </c>
    </row>
    <row r="18205" spans="1:5">
      <c r="A18205">
        <v>19940531</v>
      </c>
      <c r="B18205">
        <v>-0.16</v>
      </c>
      <c r="C18205">
        <v>0.08</v>
      </c>
      <c r="D18205">
        <v>-7.0000000000000007E-2</v>
      </c>
      <c r="E18205">
        <v>1.4999999999999999E-2</v>
      </c>
    </row>
    <row r="18206" spans="1:5">
      <c r="A18206">
        <v>19940601</v>
      </c>
      <c r="B18206">
        <v>0.27</v>
      </c>
      <c r="C18206">
        <v>-0.09</v>
      </c>
      <c r="D18206">
        <v>0.23</v>
      </c>
      <c r="E18206">
        <v>1.4E-2</v>
      </c>
    </row>
    <row r="18207" spans="1:5">
      <c r="A18207">
        <v>19940602</v>
      </c>
      <c r="B18207">
        <v>0.15</v>
      </c>
      <c r="C18207">
        <v>0.73</v>
      </c>
      <c r="D18207">
        <v>-0.39</v>
      </c>
      <c r="E18207">
        <v>1.4E-2</v>
      </c>
    </row>
    <row r="18208" spans="1:5">
      <c r="A18208">
        <v>19940603</v>
      </c>
      <c r="B18208">
        <v>0.47</v>
      </c>
      <c r="C18208">
        <v>-0.31</v>
      </c>
      <c r="D18208">
        <v>-0.47</v>
      </c>
      <c r="E18208">
        <v>1.4E-2</v>
      </c>
    </row>
    <row r="18209" spans="1:5">
      <c r="A18209">
        <v>19940606</v>
      </c>
      <c r="B18209">
        <v>0</v>
      </c>
      <c r="C18209">
        <v>0.2</v>
      </c>
      <c r="D18209">
        <v>0.28000000000000003</v>
      </c>
      <c r="E18209">
        <v>1.4E-2</v>
      </c>
    </row>
    <row r="18210" spans="1:5">
      <c r="A18210">
        <v>19940607</v>
      </c>
      <c r="B18210">
        <v>-0.25</v>
      </c>
      <c r="C18210">
        <v>-7.0000000000000007E-2</v>
      </c>
      <c r="D18210">
        <v>-0.08</v>
      </c>
      <c r="E18210">
        <v>1.4E-2</v>
      </c>
    </row>
    <row r="18211" spans="1:5">
      <c r="A18211">
        <v>19940608</v>
      </c>
      <c r="B18211">
        <v>-0.45</v>
      </c>
      <c r="C18211">
        <v>-0.23</v>
      </c>
      <c r="D18211">
        <v>0.7</v>
      </c>
      <c r="E18211">
        <v>1.4E-2</v>
      </c>
    </row>
    <row r="18212" spans="1:5">
      <c r="A18212">
        <v>19940609</v>
      </c>
      <c r="B18212">
        <v>0.02</v>
      </c>
      <c r="C18212">
        <v>-0.28000000000000003</v>
      </c>
      <c r="D18212">
        <v>0.09</v>
      </c>
      <c r="E18212">
        <v>1.4E-2</v>
      </c>
    </row>
    <row r="18213" spans="1:5">
      <c r="A18213">
        <v>19940610</v>
      </c>
      <c r="B18213">
        <v>0.25</v>
      </c>
      <c r="C18213">
        <v>0.18</v>
      </c>
      <c r="D18213">
        <v>0.13</v>
      </c>
      <c r="E18213">
        <v>1.4E-2</v>
      </c>
    </row>
    <row r="18214" spans="1:5">
      <c r="A18214">
        <v>19940613</v>
      </c>
      <c r="B18214">
        <v>0.06</v>
      </c>
      <c r="C18214">
        <v>-0.27</v>
      </c>
      <c r="D18214">
        <v>0.5</v>
      </c>
      <c r="E18214">
        <v>1.4E-2</v>
      </c>
    </row>
    <row r="18215" spans="1:5">
      <c r="A18215">
        <v>19940614</v>
      </c>
      <c r="B18215">
        <v>0.56999999999999995</v>
      </c>
      <c r="C18215">
        <v>-0.43</v>
      </c>
      <c r="D18215">
        <v>0.28999999999999998</v>
      </c>
      <c r="E18215">
        <v>1.4E-2</v>
      </c>
    </row>
    <row r="18216" spans="1:5">
      <c r="A18216">
        <v>19940615</v>
      </c>
      <c r="B18216">
        <v>-0.31</v>
      </c>
      <c r="C18216">
        <v>0.38</v>
      </c>
      <c r="D18216">
        <v>0.15</v>
      </c>
      <c r="E18216">
        <v>1.4E-2</v>
      </c>
    </row>
    <row r="18217" spans="1:5">
      <c r="A18217">
        <v>19940616</v>
      </c>
      <c r="B18217">
        <v>0.22</v>
      </c>
      <c r="C18217">
        <v>-0.06</v>
      </c>
      <c r="D18217">
        <v>-0.16</v>
      </c>
      <c r="E18217">
        <v>1.4E-2</v>
      </c>
    </row>
    <row r="18218" spans="1:5">
      <c r="A18218">
        <v>19940617</v>
      </c>
      <c r="B18218">
        <v>-0.7</v>
      </c>
      <c r="C18218">
        <v>0.28999999999999998</v>
      </c>
      <c r="D18218">
        <v>0.15</v>
      </c>
      <c r="E18218">
        <v>1.4E-2</v>
      </c>
    </row>
    <row r="18219" spans="1:5">
      <c r="A18219">
        <v>19940620</v>
      </c>
      <c r="B18219">
        <v>-0.93</v>
      </c>
      <c r="C18219">
        <v>-0.4</v>
      </c>
      <c r="D18219">
        <v>0.11</v>
      </c>
      <c r="E18219">
        <v>1.4E-2</v>
      </c>
    </row>
    <row r="18220" spans="1:5">
      <c r="A18220">
        <v>19940621</v>
      </c>
      <c r="B18220">
        <v>-0.95</v>
      </c>
      <c r="C18220">
        <v>-0.22</v>
      </c>
      <c r="D18220">
        <v>0.14000000000000001</v>
      </c>
      <c r="E18220">
        <v>1.4E-2</v>
      </c>
    </row>
    <row r="18221" spans="1:5">
      <c r="A18221">
        <v>19940622</v>
      </c>
      <c r="B18221">
        <v>0.34</v>
      </c>
      <c r="C18221">
        <v>0.09</v>
      </c>
      <c r="D18221">
        <v>0.1</v>
      </c>
      <c r="E18221">
        <v>1.4E-2</v>
      </c>
    </row>
    <row r="18222" spans="1:5">
      <c r="A18222">
        <v>19940623</v>
      </c>
      <c r="B18222">
        <v>-0.89</v>
      </c>
      <c r="C18222">
        <v>-0.16</v>
      </c>
      <c r="D18222">
        <v>0.47</v>
      </c>
      <c r="E18222">
        <v>1.4E-2</v>
      </c>
    </row>
    <row r="18223" spans="1:5">
      <c r="A18223">
        <v>19940624</v>
      </c>
      <c r="B18223">
        <v>-1.41</v>
      </c>
      <c r="C18223">
        <v>0.11</v>
      </c>
      <c r="D18223">
        <v>0.06</v>
      </c>
      <c r="E18223">
        <v>1.4E-2</v>
      </c>
    </row>
    <row r="18224" spans="1:5">
      <c r="A18224">
        <v>19940627</v>
      </c>
      <c r="B18224">
        <v>0.89</v>
      </c>
      <c r="C18224">
        <v>-0.8</v>
      </c>
      <c r="D18224">
        <v>-0.26</v>
      </c>
      <c r="E18224">
        <v>1.4E-2</v>
      </c>
    </row>
    <row r="18225" spans="1:5">
      <c r="A18225">
        <v>19940628</v>
      </c>
      <c r="B18225">
        <v>-0.24</v>
      </c>
      <c r="C18225">
        <v>-0.1</v>
      </c>
      <c r="D18225">
        <v>-0.32</v>
      </c>
      <c r="E18225">
        <v>1.4E-2</v>
      </c>
    </row>
    <row r="18226" spans="1:5">
      <c r="A18226">
        <v>19940629</v>
      </c>
      <c r="B18226">
        <v>0.36</v>
      </c>
      <c r="C18226">
        <v>0.05</v>
      </c>
      <c r="D18226">
        <v>-0.19</v>
      </c>
      <c r="E18226">
        <v>1.4E-2</v>
      </c>
    </row>
    <row r="18227" spans="1:5">
      <c r="A18227">
        <v>19940630</v>
      </c>
      <c r="B18227">
        <v>-0.51</v>
      </c>
      <c r="C18227">
        <v>0.86</v>
      </c>
      <c r="D18227">
        <v>0.27</v>
      </c>
      <c r="E18227">
        <v>1.4E-2</v>
      </c>
    </row>
    <row r="18228" spans="1:5">
      <c r="A18228">
        <v>19940701</v>
      </c>
      <c r="B18228">
        <v>0.42</v>
      </c>
      <c r="C18228">
        <v>-0.22</v>
      </c>
      <c r="D18228">
        <v>0.16</v>
      </c>
      <c r="E18228">
        <v>1.4E-2</v>
      </c>
    </row>
    <row r="18229" spans="1:5">
      <c r="A18229">
        <v>19940705</v>
      </c>
      <c r="B18229">
        <v>-0.04</v>
      </c>
      <c r="C18229">
        <v>-0.14000000000000001</v>
      </c>
      <c r="D18229">
        <v>-0.09</v>
      </c>
      <c r="E18229">
        <v>1.4E-2</v>
      </c>
    </row>
    <row r="18230" spans="1:5">
      <c r="A18230">
        <v>19940706</v>
      </c>
      <c r="B18230">
        <v>-0.03</v>
      </c>
      <c r="C18230">
        <v>-0.11</v>
      </c>
      <c r="D18230">
        <v>0.31</v>
      </c>
      <c r="E18230">
        <v>1.4E-2</v>
      </c>
    </row>
    <row r="18231" spans="1:5">
      <c r="A18231">
        <v>19940707</v>
      </c>
      <c r="B18231">
        <v>0.49</v>
      </c>
      <c r="C18231">
        <v>-0.26</v>
      </c>
      <c r="D18231">
        <v>0.15</v>
      </c>
      <c r="E18231">
        <v>1.4E-2</v>
      </c>
    </row>
    <row r="18232" spans="1:5">
      <c r="A18232">
        <v>19940708</v>
      </c>
      <c r="B18232">
        <v>0.17</v>
      </c>
      <c r="C18232">
        <v>-0.23</v>
      </c>
      <c r="D18232">
        <v>-0.27</v>
      </c>
      <c r="E18232">
        <v>1.4E-2</v>
      </c>
    </row>
    <row r="18233" spans="1:5">
      <c r="A18233">
        <v>19940711</v>
      </c>
      <c r="B18233">
        <v>-0.3</v>
      </c>
      <c r="C18233">
        <v>0.25</v>
      </c>
      <c r="D18233">
        <v>-0.03</v>
      </c>
      <c r="E18233">
        <v>1.4E-2</v>
      </c>
    </row>
    <row r="18234" spans="1:5">
      <c r="A18234">
        <v>19940712</v>
      </c>
      <c r="B18234">
        <v>0.08</v>
      </c>
      <c r="C18234">
        <v>0.14000000000000001</v>
      </c>
      <c r="D18234">
        <v>-0.04</v>
      </c>
      <c r="E18234">
        <v>1.4E-2</v>
      </c>
    </row>
    <row r="18235" spans="1:5">
      <c r="A18235">
        <v>19940713</v>
      </c>
      <c r="B18235">
        <v>0.37</v>
      </c>
      <c r="C18235">
        <v>0.12</v>
      </c>
      <c r="D18235">
        <v>-0.18</v>
      </c>
      <c r="E18235">
        <v>1.4E-2</v>
      </c>
    </row>
    <row r="18236" spans="1:5">
      <c r="A18236">
        <v>19940714</v>
      </c>
      <c r="B18236">
        <v>0.98</v>
      </c>
      <c r="C18236">
        <v>-0.2</v>
      </c>
      <c r="D18236">
        <v>-0.12</v>
      </c>
      <c r="E18236">
        <v>1.4E-2</v>
      </c>
    </row>
    <row r="18237" spans="1:5">
      <c r="A18237">
        <v>19940715</v>
      </c>
      <c r="B18237">
        <v>0.08</v>
      </c>
      <c r="C18237">
        <v>0.04</v>
      </c>
      <c r="D18237">
        <v>0.22</v>
      </c>
      <c r="E18237">
        <v>1.4E-2</v>
      </c>
    </row>
    <row r="18238" spans="1:5">
      <c r="A18238">
        <v>19940718</v>
      </c>
      <c r="B18238">
        <v>0.19</v>
      </c>
      <c r="C18238">
        <v>-0.3</v>
      </c>
      <c r="D18238">
        <v>0.04</v>
      </c>
      <c r="E18238">
        <v>1.4E-2</v>
      </c>
    </row>
    <row r="18239" spans="1:5">
      <c r="A18239">
        <v>19940719</v>
      </c>
      <c r="B18239">
        <v>-0.27</v>
      </c>
      <c r="C18239">
        <v>0.28000000000000003</v>
      </c>
      <c r="D18239">
        <v>0.02</v>
      </c>
      <c r="E18239">
        <v>1.4E-2</v>
      </c>
    </row>
    <row r="18240" spans="1:5">
      <c r="A18240">
        <v>19940720</v>
      </c>
      <c r="B18240">
        <v>-0.54</v>
      </c>
      <c r="C18240">
        <v>-0.01</v>
      </c>
      <c r="D18240">
        <v>0.21</v>
      </c>
      <c r="E18240">
        <v>1.4E-2</v>
      </c>
    </row>
    <row r="18241" spans="1:5">
      <c r="A18241">
        <v>19940721</v>
      </c>
      <c r="B18241">
        <v>0.19</v>
      </c>
      <c r="C18241">
        <v>-0.24</v>
      </c>
      <c r="D18241">
        <v>0.27</v>
      </c>
      <c r="E18241">
        <v>1.4E-2</v>
      </c>
    </row>
    <row r="18242" spans="1:5">
      <c r="A18242">
        <v>19940722</v>
      </c>
      <c r="B18242">
        <v>0.05</v>
      </c>
      <c r="C18242">
        <v>-0.14000000000000001</v>
      </c>
      <c r="D18242">
        <v>0.1</v>
      </c>
      <c r="E18242">
        <v>1.4E-2</v>
      </c>
    </row>
    <row r="18243" spans="1:5">
      <c r="A18243">
        <v>19940725</v>
      </c>
      <c r="B18243">
        <v>0.17</v>
      </c>
      <c r="C18243">
        <v>-0.25</v>
      </c>
      <c r="D18243">
        <v>-0.01</v>
      </c>
      <c r="E18243">
        <v>1.4E-2</v>
      </c>
    </row>
    <row r="18244" spans="1:5">
      <c r="A18244">
        <v>19940726</v>
      </c>
      <c r="B18244">
        <v>-0.17</v>
      </c>
      <c r="C18244">
        <v>0.05</v>
      </c>
      <c r="D18244">
        <v>0.2</v>
      </c>
      <c r="E18244">
        <v>1.4E-2</v>
      </c>
    </row>
    <row r="18245" spans="1:5">
      <c r="A18245">
        <v>19940727</v>
      </c>
      <c r="B18245">
        <v>-0.25</v>
      </c>
      <c r="C18245">
        <v>-0.12</v>
      </c>
      <c r="D18245">
        <v>0.12</v>
      </c>
      <c r="E18245">
        <v>1.4E-2</v>
      </c>
    </row>
    <row r="18246" spans="1:5">
      <c r="A18246">
        <v>19940728</v>
      </c>
      <c r="B18246">
        <v>0.24</v>
      </c>
      <c r="C18246">
        <v>-0.36</v>
      </c>
      <c r="D18246">
        <v>0.03</v>
      </c>
      <c r="E18246">
        <v>1.4E-2</v>
      </c>
    </row>
    <row r="18247" spans="1:5">
      <c r="A18247">
        <v>19940729</v>
      </c>
      <c r="B18247">
        <v>0.95</v>
      </c>
      <c r="C18247">
        <v>0.01</v>
      </c>
      <c r="D18247">
        <v>-0.45</v>
      </c>
      <c r="E18247">
        <v>1.4E-2</v>
      </c>
    </row>
    <row r="18248" spans="1:5">
      <c r="A18248">
        <v>19940801</v>
      </c>
      <c r="B18248">
        <v>0.53</v>
      </c>
      <c r="C18248">
        <v>-0.4</v>
      </c>
      <c r="D18248">
        <v>0.2</v>
      </c>
      <c r="E18248">
        <v>1.6E-2</v>
      </c>
    </row>
    <row r="18249" spans="1:5">
      <c r="A18249">
        <v>19940802</v>
      </c>
      <c r="B18249">
        <v>0.1</v>
      </c>
      <c r="C18249">
        <v>0.11</v>
      </c>
      <c r="D18249">
        <v>0.09</v>
      </c>
      <c r="E18249">
        <v>1.6E-2</v>
      </c>
    </row>
    <row r="18250" spans="1:5">
      <c r="A18250">
        <v>19940803</v>
      </c>
      <c r="B18250">
        <v>0.01</v>
      </c>
      <c r="C18250">
        <v>7.0000000000000007E-2</v>
      </c>
      <c r="D18250">
        <v>0.32</v>
      </c>
      <c r="E18250">
        <v>1.6E-2</v>
      </c>
    </row>
    <row r="18251" spans="1:5">
      <c r="A18251">
        <v>19940804</v>
      </c>
      <c r="B18251">
        <v>-0.52</v>
      </c>
      <c r="C18251">
        <v>0.34</v>
      </c>
      <c r="D18251">
        <v>0</v>
      </c>
      <c r="E18251">
        <v>1.6E-2</v>
      </c>
    </row>
    <row r="18252" spans="1:5">
      <c r="A18252">
        <v>19940805</v>
      </c>
      <c r="B18252">
        <v>-0.32</v>
      </c>
      <c r="C18252">
        <v>0.09</v>
      </c>
      <c r="D18252">
        <v>-0.08</v>
      </c>
      <c r="E18252">
        <v>1.6E-2</v>
      </c>
    </row>
    <row r="18253" spans="1:5">
      <c r="A18253">
        <v>19940808</v>
      </c>
      <c r="B18253">
        <v>0.2</v>
      </c>
      <c r="C18253">
        <v>-0.12</v>
      </c>
      <c r="D18253">
        <v>0.06</v>
      </c>
      <c r="E18253">
        <v>1.6E-2</v>
      </c>
    </row>
    <row r="18254" spans="1:5">
      <c r="A18254">
        <v>19940809</v>
      </c>
      <c r="B18254">
        <v>0.09</v>
      </c>
      <c r="C18254">
        <v>0.05</v>
      </c>
      <c r="D18254">
        <v>-0.04</v>
      </c>
      <c r="E18254">
        <v>1.6E-2</v>
      </c>
    </row>
    <row r="18255" spans="1:5">
      <c r="A18255">
        <v>19940810</v>
      </c>
      <c r="B18255">
        <v>0.55000000000000004</v>
      </c>
      <c r="C18255">
        <v>0.08</v>
      </c>
      <c r="D18255">
        <v>-0.79</v>
      </c>
      <c r="E18255">
        <v>1.6E-2</v>
      </c>
    </row>
    <row r="18256" spans="1:5">
      <c r="A18256">
        <v>19940811</v>
      </c>
      <c r="B18256">
        <v>-0.26</v>
      </c>
      <c r="C18256">
        <v>0.21</v>
      </c>
      <c r="D18256">
        <v>-0.26</v>
      </c>
      <c r="E18256">
        <v>1.6E-2</v>
      </c>
    </row>
    <row r="18257" spans="1:5">
      <c r="A18257">
        <v>19940812</v>
      </c>
      <c r="B18257">
        <v>0.55000000000000004</v>
      </c>
      <c r="C18257">
        <v>-0.18</v>
      </c>
      <c r="D18257">
        <v>-0.3</v>
      </c>
      <c r="E18257">
        <v>1.6E-2</v>
      </c>
    </row>
    <row r="18258" spans="1:5">
      <c r="A18258">
        <v>19940815</v>
      </c>
      <c r="B18258">
        <v>-0.02</v>
      </c>
      <c r="C18258">
        <v>0.32</v>
      </c>
      <c r="D18258">
        <v>0.06</v>
      </c>
      <c r="E18258">
        <v>1.6E-2</v>
      </c>
    </row>
    <row r="18259" spans="1:5">
      <c r="A18259">
        <v>19940816</v>
      </c>
      <c r="B18259">
        <v>0.6</v>
      </c>
      <c r="C18259">
        <v>-0.56999999999999995</v>
      </c>
      <c r="D18259">
        <v>-0.26</v>
      </c>
      <c r="E18259">
        <v>1.6E-2</v>
      </c>
    </row>
    <row r="18260" spans="1:5">
      <c r="A18260">
        <v>19940817</v>
      </c>
      <c r="B18260">
        <v>0.17</v>
      </c>
      <c r="C18260">
        <v>0.38</v>
      </c>
      <c r="D18260">
        <v>-0.5</v>
      </c>
      <c r="E18260">
        <v>1.6E-2</v>
      </c>
    </row>
    <row r="18261" spans="1:5">
      <c r="A18261">
        <v>19940818</v>
      </c>
      <c r="B18261">
        <v>-0.35</v>
      </c>
      <c r="C18261">
        <v>0.51</v>
      </c>
      <c r="D18261">
        <v>-0.28000000000000003</v>
      </c>
      <c r="E18261">
        <v>1.6E-2</v>
      </c>
    </row>
    <row r="18262" spans="1:5">
      <c r="A18262">
        <v>19940819</v>
      </c>
      <c r="B18262">
        <v>0.12</v>
      </c>
      <c r="C18262">
        <v>0.09</v>
      </c>
      <c r="D18262">
        <v>-7.0000000000000007E-2</v>
      </c>
      <c r="E18262">
        <v>1.6E-2</v>
      </c>
    </row>
    <row r="18263" spans="1:5">
      <c r="A18263">
        <v>19940822</v>
      </c>
      <c r="B18263">
        <v>-0.2</v>
      </c>
      <c r="C18263">
        <v>0.28000000000000003</v>
      </c>
      <c r="D18263">
        <v>-0.34</v>
      </c>
      <c r="E18263">
        <v>1.6E-2</v>
      </c>
    </row>
    <row r="18264" spans="1:5">
      <c r="A18264">
        <v>19940823</v>
      </c>
      <c r="B18264">
        <v>0.54</v>
      </c>
      <c r="C18264">
        <v>0.1</v>
      </c>
      <c r="D18264">
        <v>-0.36</v>
      </c>
      <c r="E18264">
        <v>1.6E-2</v>
      </c>
    </row>
    <row r="18265" spans="1:5">
      <c r="A18265">
        <v>19940824</v>
      </c>
      <c r="B18265">
        <v>0.71</v>
      </c>
      <c r="C18265">
        <v>-0.42</v>
      </c>
      <c r="D18265">
        <v>0</v>
      </c>
      <c r="E18265">
        <v>1.6E-2</v>
      </c>
    </row>
    <row r="18266" spans="1:5">
      <c r="A18266">
        <v>19940825</v>
      </c>
      <c r="B18266">
        <v>-7.0000000000000007E-2</v>
      </c>
      <c r="C18266">
        <v>0.32</v>
      </c>
      <c r="D18266">
        <v>-0.06</v>
      </c>
      <c r="E18266">
        <v>1.6E-2</v>
      </c>
    </row>
    <row r="18267" spans="1:5">
      <c r="A18267">
        <v>19940826</v>
      </c>
      <c r="B18267">
        <v>1.08</v>
      </c>
      <c r="C18267">
        <v>-0.61</v>
      </c>
      <c r="D18267">
        <v>-0.28999999999999998</v>
      </c>
      <c r="E18267">
        <v>1.6E-2</v>
      </c>
    </row>
    <row r="18268" spans="1:5">
      <c r="A18268">
        <v>19940829</v>
      </c>
      <c r="B18268">
        <v>0.17</v>
      </c>
      <c r="C18268">
        <v>0.04</v>
      </c>
      <c r="D18268">
        <v>-0.03</v>
      </c>
      <c r="E18268">
        <v>1.6E-2</v>
      </c>
    </row>
    <row r="18269" spans="1:5">
      <c r="A18269">
        <v>19940830</v>
      </c>
      <c r="B18269">
        <v>0.35</v>
      </c>
      <c r="C18269">
        <v>-0.04</v>
      </c>
      <c r="D18269">
        <v>0.2</v>
      </c>
      <c r="E18269">
        <v>1.6E-2</v>
      </c>
    </row>
    <row r="18270" spans="1:5">
      <c r="A18270">
        <v>19940831</v>
      </c>
      <c r="B18270">
        <v>-0.1</v>
      </c>
      <c r="C18270">
        <v>0.62</v>
      </c>
      <c r="D18270">
        <v>0.04</v>
      </c>
      <c r="E18270">
        <v>1.6E-2</v>
      </c>
    </row>
    <row r="18271" spans="1:5">
      <c r="A18271">
        <v>19940901</v>
      </c>
      <c r="B18271">
        <v>-0.49</v>
      </c>
      <c r="C18271">
        <v>0.06</v>
      </c>
      <c r="D18271">
        <v>0.09</v>
      </c>
      <c r="E18271">
        <v>1.7000000000000001E-2</v>
      </c>
    </row>
    <row r="18272" spans="1:5">
      <c r="A18272">
        <v>19940902</v>
      </c>
      <c r="B18272">
        <v>-0.32</v>
      </c>
      <c r="C18272">
        <v>0.52</v>
      </c>
      <c r="D18272">
        <v>-0.01</v>
      </c>
      <c r="E18272">
        <v>1.7000000000000001E-2</v>
      </c>
    </row>
    <row r="18273" spans="1:5">
      <c r="A18273">
        <v>19940906</v>
      </c>
      <c r="B18273">
        <v>0.03</v>
      </c>
      <c r="C18273">
        <v>-0.24</v>
      </c>
      <c r="D18273">
        <v>0.12</v>
      </c>
      <c r="E18273">
        <v>1.7000000000000001E-2</v>
      </c>
    </row>
    <row r="18274" spans="1:5">
      <c r="A18274">
        <v>19940907</v>
      </c>
      <c r="B18274">
        <v>-0.02</v>
      </c>
      <c r="C18274">
        <v>0.42</v>
      </c>
      <c r="D18274">
        <v>-0.22</v>
      </c>
      <c r="E18274">
        <v>1.7000000000000001E-2</v>
      </c>
    </row>
    <row r="18275" spans="1:5">
      <c r="A18275">
        <v>19940908</v>
      </c>
      <c r="B18275">
        <v>0.46</v>
      </c>
      <c r="C18275">
        <v>7.0000000000000007E-2</v>
      </c>
      <c r="D18275">
        <v>-0.36</v>
      </c>
      <c r="E18275">
        <v>1.7000000000000001E-2</v>
      </c>
    </row>
    <row r="18276" spans="1:5">
      <c r="A18276">
        <v>19940909</v>
      </c>
      <c r="B18276">
        <v>-0.93</v>
      </c>
      <c r="C18276">
        <v>0.62</v>
      </c>
      <c r="D18276">
        <v>0.08</v>
      </c>
      <c r="E18276">
        <v>1.7000000000000001E-2</v>
      </c>
    </row>
    <row r="18277" spans="1:5">
      <c r="A18277">
        <v>19940912</v>
      </c>
      <c r="B18277">
        <v>-0.44</v>
      </c>
      <c r="C18277">
        <v>0.14000000000000001</v>
      </c>
      <c r="D18277">
        <v>-0.01</v>
      </c>
      <c r="E18277">
        <v>1.7000000000000001E-2</v>
      </c>
    </row>
    <row r="18278" spans="1:5">
      <c r="A18278">
        <v>19940913</v>
      </c>
      <c r="B18278">
        <v>0.3</v>
      </c>
      <c r="C18278">
        <v>0.24</v>
      </c>
      <c r="D18278">
        <v>-0.36</v>
      </c>
      <c r="E18278">
        <v>1.7000000000000001E-2</v>
      </c>
    </row>
    <row r="18279" spans="1:5">
      <c r="A18279">
        <v>19940914</v>
      </c>
      <c r="B18279">
        <v>0.26</v>
      </c>
      <c r="C18279">
        <v>-7.0000000000000007E-2</v>
      </c>
      <c r="D18279">
        <v>0.08</v>
      </c>
      <c r="E18279">
        <v>1.7000000000000001E-2</v>
      </c>
    </row>
    <row r="18280" spans="1:5">
      <c r="A18280">
        <v>19940915</v>
      </c>
      <c r="B18280">
        <v>1.1399999999999999</v>
      </c>
      <c r="C18280">
        <v>-0.34</v>
      </c>
      <c r="D18280">
        <v>-0.49</v>
      </c>
      <c r="E18280">
        <v>1.7000000000000001E-2</v>
      </c>
    </row>
    <row r="18281" spans="1:5">
      <c r="A18281">
        <v>19940916</v>
      </c>
      <c r="B18281">
        <v>-0.52</v>
      </c>
      <c r="C18281">
        <v>0.62</v>
      </c>
      <c r="D18281">
        <v>0.11</v>
      </c>
      <c r="E18281">
        <v>1.7000000000000001E-2</v>
      </c>
    </row>
    <row r="18282" spans="1:5">
      <c r="A18282">
        <v>19940919</v>
      </c>
      <c r="B18282">
        <v>-0.13</v>
      </c>
      <c r="C18282">
        <v>-0.01</v>
      </c>
      <c r="D18282">
        <v>-0.17</v>
      </c>
      <c r="E18282">
        <v>1.7000000000000001E-2</v>
      </c>
    </row>
    <row r="18283" spans="1:5">
      <c r="A18283">
        <v>19940920</v>
      </c>
      <c r="B18283">
        <v>-1.44</v>
      </c>
      <c r="C18283">
        <v>0.54</v>
      </c>
      <c r="D18283">
        <v>0.27</v>
      </c>
      <c r="E18283">
        <v>1.7000000000000001E-2</v>
      </c>
    </row>
    <row r="18284" spans="1:5">
      <c r="A18284">
        <v>19940921</v>
      </c>
      <c r="B18284">
        <v>-0.55000000000000004</v>
      </c>
      <c r="C18284">
        <v>-0.18</v>
      </c>
      <c r="D18284">
        <v>0.03</v>
      </c>
      <c r="E18284">
        <v>1.7000000000000001E-2</v>
      </c>
    </row>
    <row r="18285" spans="1:5">
      <c r="A18285">
        <v>19940922</v>
      </c>
      <c r="B18285">
        <v>-0.1</v>
      </c>
      <c r="C18285">
        <v>0.12</v>
      </c>
      <c r="D18285">
        <v>-0.17</v>
      </c>
      <c r="E18285">
        <v>1.7000000000000001E-2</v>
      </c>
    </row>
    <row r="18286" spans="1:5">
      <c r="A18286">
        <v>19940923</v>
      </c>
      <c r="B18286">
        <v>-0.33</v>
      </c>
      <c r="C18286">
        <v>0.12</v>
      </c>
      <c r="D18286">
        <v>-0.14000000000000001</v>
      </c>
      <c r="E18286">
        <v>1.7000000000000001E-2</v>
      </c>
    </row>
    <row r="18287" spans="1:5">
      <c r="A18287">
        <v>19940926</v>
      </c>
      <c r="B18287">
        <v>0.2</v>
      </c>
      <c r="C18287">
        <v>-0.43</v>
      </c>
      <c r="D18287">
        <v>-0.12</v>
      </c>
      <c r="E18287">
        <v>1.7000000000000001E-2</v>
      </c>
    </row>
    <row r="18288" spans="1:5">
      <c r="A18288">
        <v>19940927</v>
      </c>
      <c r="B18288">
        <v>0.16</v>
      </c>
      <c r="C18288">
        <v>-0.22</v>
      </c>
      <c r="D18288">
        <v>-0.16</v>
      </c>
      <c r="E18288">
        <v>1.7000000000000001E-2</v>
      </c>
    </row>
    <row r="18289" spans="1:5">
      <c r="A18289">
        <v>19940928</v>
      </c>
      <c r="B18289">
        <v>0.59</v>
      </c>
      <c r="C18289">
        <v>-0.04</v>
      </c>
      <c r="D18289">
        <v>-0.23</v>
      </c>
      <c r="E18289">
        <v>1.7000000000000001E-2</v>
      </c>
    </row>
    <row r="18290" spans="1:5">
      <c r="A18290">
        <v>19940929</v>
      </c>
      <c r="B18290">
        <v>-0.37</v>
      </c>
      <c r="C18290">
        <v>0.26</v>
      </c>
      <c r="D18290">
        <v>-0.09</v>
      </c>
      <c r="E18290">
        <v>1.7000000000000001E-2</v>
      </c>
    </row>
    <row r="18291" spans="1:5">
      <c r="A18291">
        <v>19940930</v>
      </c>
      <c r="B18291">
        <v>0.21</v>
      </c>
      <c r="C18291">
        <v>0.63</v>
      </c>
      <c r="D18291">
        <v>-0.24</v>
      </c>
      <c r="E18291">
        <v>1.7000000000000001E-2</v>
      </c>
    </row>
    <row r="18292" spans="1:5">
      <c r="A18292">
        <v>19941003</v>
      </c>
      <c r="B18292">
        <v>-0.27</v>
      </c>
      <c r="C18292">
        <v>-0.26</v>
      </c>
      <c r="D18292">
        <v>-0.14000000000000001</v>
      </c>
      <c r="E18292">
        <v>1.7999999999999999E-2</v>
      </c>
    </row>
    <row r="18293" spans="1:5">
      <c r="A18293">
        <v>19941004</v>
      </c>
      <c r="B18293">
        <v>-1.47</v>
      </c>
      <c r="C18293">
        <v>0.22</v>
      </c>
      <c r="D18293">
        <v>0.41</v>
      </c>
      <c r="E18293">
        <v>1.7999999999999999E-2</v>
      </c>
    </row>
    <row r="18294" spans="1:5">
      <c r="A18294">
        <v>19941005</v>
      </c>
      <c r="B18294">
        <v>-0.38</v>
      </c>
      <c r="C18294">
        <v>-0.48</v>
      </c>
      <c r="D18294">
        <v>-0.06</v>
      </c>
      <c r="E18294">
        <v>1.7999999999999999E-2</v>
      </c>
    </row>
    <row r="18295" spans="1:5">
      <c r="A18295">
        <v>19941006</v>
      </c>
      <c r="B18295">
        <v>-0.23</v>
      </c>
      <c r="C18295">
        <v>0.44</v>
      </c>
      <c r="D18295">
        <v>-0.16</v>
      </c>
      <c r="E18295">
        <v>1.7999999999999999E-2</v>
      </c>
    </row>
    <row r="18296" spans="1:5">
      <c r="A18296">
        <v>19941007</v>
      </c>
      <c r="B18296">
        <v>0.6</v>
      </c>
      <c r="C18296">
        <v>-0.3</v>
      </c>
      <c r="D18296">
        <v>-0.1</v>
      </c>
      <c r="E18296">
        <v>1.7999999999999999E-2</v>
      </c>
    </row>
    <row r="18297" spans="1:5">
      <c r="A18297">
        <v>19941010</v>
      </c>
      <c r="B18297">
        <v>0.75</v>
      </c>
      <c r="C18297">
        <v>-0.18</v>
      </c>
      <c r="D18297">
        <v>-0.28999999999999998</v>
      </c>
      <c r="E18297">
        <v>1.7999999999999999E-2</v>
      </c>
    </row>
    <row r="18298" spans="1:5">
      <c r="A18298">
        <v>19941011</v>
      </c>
      <c r="B18298">
        <v>1.28</v>
      </c>
      <c r="C18298">
        <v>-0.63</v>
      </c>
      <c r="D18298">
        <v>-0.68</v>
      </c>
      <c r="E18298">
        <v>1.7999999999999999E-2</v>
      </c>
    </row>
    <row r="18299" spans="1:5">
      <c r="A18299">
        <v>19941012</v>
      </c>
      <c r="B18299">
        <v>-0.01</v>
      </c>
      <c r="C18299">
        <v>0.18</v>
      </c>
      <c r="D18299">
        <v>0</v>
      </c>
      <c r="E18299">
        <v>1.7999999999999999E-2</v>
      </c>
    </row>
    <row r="18300" spans="1:5">
      <c r="A18300">
        <v>19941013</v>
      </c>
      <c r="B18300">
        <v>0.35</v>
      </c>
      <c r="C18300">
        <v>-0.24</v>
      </c>
      <c r="D18300">
        <v>0.03</v>
      </c>
      <c r="E18300">
        <v>1.7999999999999999E-2</v>
      </c>
    </row>
    <row r="18301" spans="1:5">
      <c r="A18301">
        <v>19941014</v>
      </c>
      <c r="B18301">
        <v>0.17</v>
      </c>
      <c r="C18301">
        <v>-0.44</v>
      </c>
      <c r="D18301">
        <v>0.32</v>
      </c>
      <c r="E18301">
        <v>1.7999999999999999E-2</v>
      </c>
    </row>
    <row r="18302" spans="1:5">
      <c r="A18302">
        <v>19941017</v>
      </c>
      <c r="B18302">
        <v>-7.0000000000000007E-2</v>
      </c>
      <c r="C18302">
        <v>0.1</v>
      </c>
      <c r="D18302">
        <v>-0.1</v>
      </c>
      <c r="E18302">
        <v>1.7999999999999999E-2</v>
      </c>
    </row>
    <row r="18303" spans="1:5">
      <c r="A18303">
        <v>19941018</v>
      </c>
      <c r="B18303">
        <v>-0.2</v>
      </c>
      <c r="C18303">
        <v>-0.2</v>
      </c>
      <c r="D18303">
        <v>0.1</v>
      </c>
      <c r="E18303">
        <v>1.7999999999999999E-2</v>
      </c>
    </row>
    <row r="18304" spans="1:5">
      <c r="A18304">
        <v>19941019</v>
      </c>
      <c r="B18304">
        <v>0.49</v>
      </c>
      <c r="C18304">
        <v>-0.2</v>
      </c>
      <c r="D18304">
        <v>-0.1</v>
      </c>
      <c r="E18304">
        <v>1.7999999999999999E-2</v>
      </c>
    </row>
    <row r="18305" spans="1:5">
      <c r="A18305">
        <v>19941020</v>
      </c>
      <c r="B18305">
        <v>-0.67</v>
      </c>
      <c r="C18305">
        <v>0.38</v>
      </c>
      <c r="D18305">
        <v>-0.09</v>
      </c>
      <c r="E18305">
        <v>1.7999999999999999E-2</v>
      </c>
    </row>
    <row r="18306" spans="1:5">
      <c r="A18306">
        <v>19941021</v>
      </c>
      <c r="B18306">
        <v>-0.41</v>
      </c>
      <c r="C18306">
        <v>0.16</v>
      </c>
      <c r="D18306">
        <v>-0.14000000000000001</v>
      </c>
      <c r="E18306">
        <v>1.7999999999999999E-2</v>
      </c>
    </row>
    <row r="18307" spans="1:5">
      <c r="A18307">
        <v>19941024</v>
      </c>
      <c r="B18307">
        <v>-0.77</v>
      </c>
      <c r="C18307">
        <v>0.42</v>
      </c>
      <c r="D18307">
        <v>-0.21</v>
      </c>
      <c r="E18307">
        <v>1.7999999999999999E-2</v>
      </c>
    </row>
    <row r="18308" spans="1:5">
      <c r="A18308">
        <v>19941025</v>
      </c>
      <c r="B18308">
        <v>-0.03</v>
      </c>
      <c r="C18308">
        <v>-0.5</v>
      </c>
      <c r="D18308">
        <v>0.32</v>
      </c>
      <c r="E18308">
        <v>1.7999999999999999E-2</v>
      </c>
    </row>
    <row r="18309" spans="1:5">
      <c r="A18309">
        <v>19941026</v>
      </c>
      <c r="B18309">
        <v>0.27</v>
      </c>
      <c r="C18309">
        <v>-0.22</v>
      </c>
      <c r="D18309">
        <v>-0.4</v>
      </c>
      <c r="E18309">
        <v>1.7999999999999999E-2</v>
      </c>
    </row>
    <row r="18310" spans="1:5">
      <c r="A18310">
        <v>19941027</v>
      </c>
      <c r="B18310">
        <v>0.63</v>
      </c>
      <c r="C18310">
        <v>-0.15</v>
      </c>
      <c r="D18310">
        <v>-0.34</v>
      </c>
      <c r="E18310">
        <v>1.7999999999999999E-2</v>
      </c>
    </row>
    <row r="18311" spans="1:5">
      <c r="A18311">
        <v>19941028</v>
      </c>
      <c r="B18311">
        <v>1.52</v>
      </c>
      <c r="C18311">
        <v>-0.76</v>
      </c>
      <c r="D18311">
        <v>-0.18</v>
      </c>
      <c r="E18311">
        <v>1.7999999999999999E-2</v>
      </c>
    </row>
    <row r="18312" spans="1:5">
      <c r="A18312">
        <v>19941031</v>
      </c>
      <c r="B18312">
        <v>-0.18</v>
      </c>
      <c r="C18312">
        <v>0.31</v>
      </c>
      <c r="D18312">
        <v>0.05</v>
      </c>
      <c r="E18312">
        <v>1.7999999999999999E-2</v>
      </c>
    </row>
    <row r="18313" spans="1:5">
      <c r="A18313">
        <v>19941101</v>
      </c>
      <c r="B18313">
        <v>-0.77</v>
      </c>
      <c r="C18313">
        <v>0.31</v>
      </c>
      <c r="D18313">
        <v>-0.39</v>
      </c>
      <c r="E18313">
        <v>1.7999999999999999E-2</v>
      </c>
    </row>
    <row r="18314" spans="1:5">
      <c r="A18314">
        <v>19941102</v>
      </c>
      <c r="B18314">
        <v>-0.24</v>
      </c>
      <c r="C18314">
        <v>0.43</v>
      </c>
      <c r="D18314">
        <v>-0.13</v>
      </c>
      <c r="E18314">
        <v>1.7999999999999999E-2</v>
      </c>
    </row>
    <row r="18315" spans="1:5">
      <c r="A18315">
        <v>19941103</v>
      </c>
      <c r="B18315">
        <v>0.25</v>
      </c>
      <c r="C18315">
        <v>-0.17</v>
      </c>
      <c r="D18315">
        <v>0.28999999999999998</v>
      </c>
      <c r="E18315">
        <v>1.7999999999999999E-2</v>
      </c>
    </row>
    <row r="18316" spans="1:5">
      <c r="A18316">
        <v>19941104</v>
      </c>
      <c r="B18316">
        <v>-0.93</v>
      </c>
      <c r="C18316">
        <v>0.67</v>
      </c>
      <c r="D18316">
        <v>-0.12</v>
      </c>
      <c r="E18316">
        <v>1.7999999999999999E-2</v>
      </c>
    </row>
    <row r="18317" spans="1:5">
      <c r="A18317">
        <v>19941107</v>
      </c>
      <c r="B18317">
        <v>-0.04</v>
      </c>
      <c r="C18317">
        <v>-0.45</v>
      </c>
      <c r="D18317">
        <v>-0.03</v>
      </c>
      <c r="E18317">
        <v>1.7999999999999999E-2</v>
      </c>
    </row>
    <row r="18318" spans="1:5">
      <c r="A18318">
        <v>19941108</v>
      </c>
      <c r="B18318">
        <v>0.5</v>
      </c>
      <c r="C18318">
        <v>-0.32</v>
      </c>
      <c r="D18318">
        <v>-0.23</v>
      </c>
      <c r="E18318">
        <v>1.7999999999999999E-2</v>
      </c>
    </row>
    <row r="18319" spans="1:5">
      <c r="A18319">
        <v>19941109</v>
      </c>
      <c r="B18319">
        <v>-0.09</v>
      </c>
      <c r="C18319">
        <v>-0.09</v>
      </c>
      <c r="D18319">
        <v>-0.11</v>
      </c>
      <c r="E18319">
        <v>1.7999999999999999E-2</v>
      </c>
    </row>
    <row r="18320" spans="1:5">
      <c r="A18320">
        <v>19941110</v>
      </c>
      <c r="B18320">
        <v>-0.26</v>
      </c>
      <c r="C18320">
        <v>-0.05</v>
      </c>
      <c r="D18320">
        <v>-0.01</v>
      </c>
      <c r="E18320">
        <v>1.7999999999999999E-2</v>
      </c>
    </row>
    <row r="18321" spans="1:5">
      <c r="A18321">
        <v>19941111</v>
      </c>
      <c r="B18321">
        <v>-0.42</v>
      </c>
      <c r="C18321">
        <v>0.1</v>
      </c>
      <c r="D18321">
        <v>-0.2</v>
      </c>
      <c r="E18321">
        <v>1.7999999999999999E-2</v>
      </c>
    </row>
    <row r="18322" spans="1:5">
      <c r="A18322">
        <v>19941114</v>
      </c>
      <c r="B18322">
        <v>0.67</v>
      </c>
      <c r="C18322">
        <v>-0.49</v>
      </c>
      <c r="D18322">
        <v>-0.39</v>
      </c>
      <c r="E18322">
        <v>1.7999999999999999E-2</v>
      </c>
    </row>
    <row r="18323" spans="1:5">
      <c r="A18323">
        <v>19941115</v>
      </c>
      <c r="B18323">
        <v>-0.11</v>
      </c>
      <c r="C18323">
        <v>0.21</v>
      </c>
      <c r="D18323">
        <v>0.13</v>
      </c>
      <c r="E18323">
        <v>1.7999999999999999E-2</v>
      </c>
    </row>
    <row r="18324" spans="1:5">
      <c r="A18324">
        <v>19941116</v>
      </c>
      <c r="B18324">
        <v>0.02</v>
      </c>
      <c r="C18324">
        <v>-0.08</v>
      </c>
      <c r="D18324">
        <v>-0.25</v>
      </c>
      <c r="E18324">
        <v>1.7999999999999999E-2</v>
      </c>
    </row>
    <row r="18325" spans="1:5">
      <c r="A18325">
        <v>19941117</v>
      </c>
      <c r="B18325">
        <v>-0.46</v>
      </c>
      <c r="C18325">
        <v>0.17</v>
      </c>
      <c r="D18325">
        <v>-0.27</v>
      </c>
      <c r="E18325">
        <v>1.7999999999999999E-2</v>
      </c>
    </row>
    <row r="18326" spans="1:5">
      <c r="A18326">
        <v>19941118</v>
      </c>
      <c r="B18326">
        <v>-0.44</v>
      </c>
      <c r="C18326">
        <v>0.21</v>
      </c>
      <c r="D18326">
        <v>-0.41</v>
      </c>
      <c r="E18326">
        <v>1.7999999999999999E-2</v>
      </c>
    </row>
    <row r="18327" spans="1:5">
      <c r="A18327">
        <v>19941121</v>
      </c>
      <c r="B18327">
        <v>-0.75</v>
      </c>
      <c r="C18327">
        <v>0.1</v>
      </c>
      <c r="D18327">
        <v>0</v>
      </c>
      <c r="E18327">
        <v>1.7999999999999999E-2</v>
      </c>
    </row>
    <row r="18328" spans="1:5">
      <c r="A18328">
        <v>19941122</v>
      </c>
      <c r="B18328">
        <v>-1.84</v>
      </c>
      <c r="C18328">
        <v>0.17</v>
      </c>
      <c r="D18328">
        <v>0.3</v>
      </c>
      <c r="E18328">
        <v>1.7999999999999999E-2</v>
      </c>
    </row>
    <row r="18329" spans="1:5">
      <c r="A18329">
        <v>19941123</v>
      </c>
      <c r="B18329">
        <v>-0.15</v>
      </c>
      <c r="C18329">
        <v>-0.98</v>
      </c>
      <c r="D18329">
        <v>0.91</v>
      </c>
      <c r="E18329">
        <v>1.7999999999999999E-2</v>
      </c>
    </row>
    <row r="18330" spans="1:5">
      <c r="A18330">
        <v>19941125</v>
      </c>
      <c r="B18330">
        <v>0.62</v>
      </c>
      <c r="C18330">
        <v>-0.03</v>
      </c>
      <c r="D18330">
        <v>-0.09</v>
      </c>
      <c r="E18330">
        <v>1.7999999999999999E-2</v>
      </c>
    </row>
    <row r="18331" spans="1:5">
      <c r="A18331">
        <v>19941128</v>
      </c>
      <c r="B18331">
        <v>0.35</v>
      </c>
      <c r="C18331">
        <v>-0.19</v>
      </c>
      <c r="D18331">
        <v>-0.36</v>
      </c>
      <c r="E18331">
        <v>1.7999999999999999E-2</v>
      </c>
    </row>
    <row r="18332" spans="1:5">
      <c r="A18332">
        <v>19941129</v>
      </c>
      <c r="B18332">
        <v>0.25</v>
      </c>
      <c r="C18332">
        <v>0.21</v>
      </c>
      <c r="D18332">
        <v>-0.15</v>
      </c>
      <c r="E18332">
        <v>1.7999999999999999E-2</v>
      </c>
    </row>
    <row r="18333" spans="1:5">
      <c r="A18333">
        <v>19941130</v>
      </c>
      <c r="B18333">
        <v>-0.21</v>
      </c>
      <c r="C18333">
        <v>0.53</v>
      </c>
      <c r="D18333">
        <v>0.52</v>
      </c>
      <c r="E18333">
        <v>1.7999999999999999E-2</v>
      </c>
    </row>
    <row r="18334" spans="1:5">
      <c r="A18334">
        <v>19941201</v>
      </c>
      <c r="B18334">
        <v>-1.04</v>
      </c>
      <c r="C18334">
        <v>0.13</v>
      </c>
      <c r="D18334">
        <v>0.06</v>
      </c>
      <c r="E18334">
        <v>2.1000000000000001E-2</v>
      </c>
    </row>
    <row r="18335" spans="1:5">
      <c r="A18335">
        <v>19941202</v>
      </c>
      <c r="B18335">
        <v>0.71</v>
      </c>
      <c r="C18335">
        <v>-0.56000000000000005</v>
      </c>
      <c r="D18335">
        <v>0.05</v>
      </c>
      <c r="E18335">
        <v>2.1000000000000001E-2</v>
      </c>
    </row>
    <row r="18336" spans="1:5">
      <c r="A18336">
        <v>19941205</v>
      </c>
      <c r="B18336">
        <v>0.08</v>
      </c>
      <c r="C18336">
        <v>-0.16</v>
      </c>
      <c r="D18336">
        <v>0.16</v>
      </c>
      <c r="E18336">
        <v>2.1000000000000001E-2</v>
      </c>
    </row>
    <row r="18337" spans="1:5">
      <c r="A18337">
        <v>19941206</v>
      </c>
      <c r="B18337">
        <v>-0.17</v>
      </c>
      <c r="C18337">
        <v>-0.33</v>
      </c>
      <c r="D18337">
        <v>0.31</v>
      </c>
      <c r="E18337">
        <v>2.1000000000000001E-2</v>
      </c>
    </row>
    <row r="18338" spans="1:5">
      <c r="A18338">
        <v>19941207</v>
      </c>
      <c r="B18338">
        <v>-0.54</v>
      </c>
      <c r="C18338">
        <v>-0.28999999999999998</v>
      </c>
      <c r="D18338">
        <v>0.22</v>
      </c>
      <c r="E18338">
        <v>2.1000000000000001E-2</v>
      </c>
    </row>
    <row r="18339" spans="1:5">
      <c r="A18339">
        <v>19941208</v>
      </c>
      <c r="B18339">
        <v>-1.43</v>
      </c>
      <c r="C18339">
        <v>-0.21</v>
      </c>
      <c r="D18339">
        <v>0.24</v>
      </c>
      <c r="E18339">
        <v>2.1000000000000001E-2</v>
      </c>
    </row>
    <row r="18340" spans="1:5">
      <c r="A18340">
        <v>19941209</v>
      </c>
      <c r="B18340">
        <v>0.16</v>
      </c>
      <c r="C18340">
        <v>-0.69</v>
      </c>
      <c r="D18340">
        <v>0.13</v>
      </c>
      <c r="E18340">
        <v>2.1000000000000001E-2</v>
      </c>
    </row>
    <row r="18341" spans="1:5">
      <c r="A18341">
        <v>19941212</v>
      </c>
      <c r="B18341">
        <v>0.39</v>
      </c>
      <c r="C18341">
        <v>-0.45</v>
      </c>
      <c r="D18341">
        <v>-0.17</v>
      </c>
      <c r="E18341">
        <v>2.1000000000000001E-2</v>
      </c>
    </row>
    <row r="18342" spans="1:5">
      <c r="A18342">
        <v>19941213</v>
      </c>
      <c r="B18342">
        <v>0.22</v>
      </c>
      <c r="C18342">
        <v>-0.25</v>
      </c>
      <c r="D18342">
        <v>0.12</v>
      </c>
      <c r="E18342">
        <v>2.1000000000000001E-2</v>
      </c>
    </row>
    <row r="18343" spans="1:5">
      <c r="A18343">
        <v>19941214</v>
      </c>
      <c r="B18343">
        <v>1.02</v>
      </c>
      <c r="C18343">
        <v>-0.26</v>
      </c>
      <c r="D18343">
        <v>-0.2</v>
      </c>
      <c r="E18343">
        <v>2.1000000000000001E-2</v>
      </c>
    </row>
    <row r="18344" spans="1:5">
      <c r="A18344">
        <v>19941215</v>
      </c>
      <c r="B18344">
        <v>0.33</v>
      </c>
      <c r="C18344">
        <v>0.83</v>
      </c>
      <c r="D18344">
        <v>0.01</v>
      </c>
      <c r="E18344">
        <v>2.1000000000000001E-2</v>
      </c>
    </row>
    <row r="18345" spans="1:5">
      <c r="A18345">
        <v>19941216</v>
      </c>
      <c r="B18345">
        <v>0.46</v>
      </c>
      <c r="C18345">
        <v>-0.6</v>
      </c>
      <c r="D18345">
        <v>-0.1</v>
      </c>
      <c r="E18345">
        <v>2.1000000000000001E-2</v>
      </c>
    </row>
    <row r="18346" spans="1:5">
      <c r="A18346">
        <v>19941219</v>
      </c>
      <c r="B18346">
        <v>-0.22</v>
      </c>
      <c r="C18346">
        <v>-7.0000000000000007E-2</v>
      </c>
      <c r="D18346">
        <v>0.38</v>
      </c>
      <c r="E18346">
        <v>2.1000000000000001E-2</v>
      </c>
    </row>
    <row r="18347" spans="1:5">
      <c r="A18347">
        <v>19941220</v>
      </c>
      <c r="B18347">
        <v>-7.0000000000000007E-2</v>
      </c>
      <c r="C18347">
        <v>0.22</v>
      </c>
      <c r="D18347">
        <v>0</v>
      </c>
      <c r="E18347">
        <v>2.1000000000000001E-2</v>
      </c>
    </row>
    <row r="18348" spans="1:5">
      <c r="A18348">
        <v>19941221</v>
      </c>
      <c r="B18348">
        <v>0.62</v>
      </c>
      <c r="C18348">
        <v>0.38</v>
      </c>
      <c r="D18348">
        <v>-0.3</v>
      </c>
      <c r="E18348">
        <v>2.1000000000000001E-2</v>
      </c>
    </row>
    <row r="18349" spans="1:5">
      <c r="A18349">
        <v>19941222</v>
      </c>
      <c r="B18349">
        <v>-0.04</v>
      </c>
      <c r="C18349">
        <v>0.24</v>
      </c>
      <c r="D18349">
        <v>-0.43</v>
      </c>
      <c r="E18349">
        <v>2.1000000000000001E-2</v>
      </c>
    </row>
    <row r="18350" spans="1:5">
      <c r="A18350">
        <v>19941223</v>
      </c>
      <c r="B18350">
        <v>0.22</v>
      </c>
      <c r="C18350">
        <v>0.14000000000000001</v>
      </c>
      <c r="D18350">
        <v>0</v>
      </c>
      <c r="E18350">
        <v>2.1000000000000001E-2</v>
      </c>
    </row>
    <row r="18351" spans="1:5">
      <c r="A18351">
        <v>19941227</v>
      </c>
      <c r="B18351">
        <v>0.46</v>
      </c>
      <c r="C18351">
        <v>-0.03</v>
      </c>
      <c r="D18351">
        <v>-0.16</v>
      </c>
      <c r="E18351">
        <v>2.1000000000000001E-2</v>
      </c>
    </row>
    <row r="18352" spans="1:5">
      <c r="A18352">
        <v>19941228</v>
      </c>
      <c r="B18352">
        <v>-0.41</v>
      </c>
      <c r="C18352">
        <v>0.18</v>
      </c>
      <c r="D18352">
        <v>-0.13</v>
      </c>
      <c r="E18352">
        <v>2.1000000000000001E-2</v>
      </c>
    </row>
    <row r="18353" spans="1:5">
      <c r="A18353">
        <v>19941229</v>
      </c>
      <c r="B18353">
        <v>0.28000000000000003</v>
      </c>
      <c r="C18353">
        <v>0.21</v>
      </c>
      <c r="D18353">
        <v>-0.11</v>
      </c>
      <c r="E18353">
        <v>2.1000000000000001E-2</v>
      </c>
    </row>
    <row r="18354" spans="1:5">
      <c r="A18354">
        <v>19941230</v>
      </c>
      <c r="B18354">
        <v>-0.14000000000000001</v>
      </c>
      <c r="C18354">
        <v>1.58</v>
      </c>
      <c r="D18354">
        <v>0.38</v>
      </c>
      <c r="E18354">
        <v>2.1000000000000001E-2</v>
      </c>
    </row>
    <row r="18355" spans="1:5">
      <c r="A18355">
        <v>19950103</v>
      </c>
      <c r="B18355">
        <v>-0.26</v>
      </c>
      <c r="C18355">
        <v>-0.89</v>
      </c>
      <c r="D18355">
        <v>0.85</v>
      </c>
      <c r="E18355">
        <v>0.02</v>
      </c>
    </row>
    <row r="18356" spans="1:5">
      <c r="A18356">
        <v>19950104</v>
      </c>
      <c r="B18356">
        <v>0.33</v>
      </c>
      <c r="C18356">
        <v>-0.31</v>
      </c>
      <c r="D18356">
        <v>0.65</v>
      </c>
      <c r="E18356">
        <v>0.02</v>
      </c>
    </row>
    <row r="18357" spans="1:5">
      <c r="A18357">
        <v>19950105</v>
      </c>
      <c r="B18357">
        <v>-0.05</v>
      </c>
      <c r="C18357">
        <v>0.06</v>
      </c>
      <c r="D18357">
        <v>0.03</v>
      </c>
      <c r="E18357">
        <v>0.02</v>
      </c>
    </row>
    <row r="18358" spans="1:5">
      <c r="A18358">
        <v>19950106</v>
      </c>
      <c r="B18358">
        <v>0.18</v>
      </c>
      <c r="C18358">
        <v>-0.03</v>
      </c>
      <c r="D18358">
        <v>0.31</v>
      </c>
      <c r="E18358">
        <v>0.02</v>
      </c>
    </row>
    <row r="18359" spans="1:5">
      <c r="A18359">
        <v>19950109</v>
      </c>
      <c r="B18359">
        <v>0.08</v>
      </c>
      <c r="C18359">
        <v>0.05</v>
      </c>
      <c r="D18359">
        <v>0.09</v>
      </c>
      <c r="E18359">
        <v>0.02</v>
      </c>
    </row>
    <row r="18360" spans="1:5">
      <c r="A18360">
        <v>19950110</v>
      </c>
      <c r="B18360">
        <v>0.2</v>
      </c>
      <c r="C18360">
        <v>0.08</v>
      </c>
      <c r="D18360">
        <v>-0.26</v>
      </c>
      <c r="E18360">
        <v>0.02</v>
      </c>
    </row>
    <row r="18361" spans="1:5">
      <c r="A18361">
        <v>19950111</v>
      </c>
      <c r="B18361">
        <v>-0.09</v>
      </c>
      <c r="C18361">
        <v>-0.14000000000000001</v>
      </c>
      <c r="D18361">
        <v>-0.19</v>
      </c>
      <c r="E18361">
        <v>0.02</v>
      </c>
    </row>
    <row r="18362" spans="1:5">
      <c r="A18362">
        <v>19950112</v>
      </c>
      <c r="B18362">
        <v>0.01</v>
      </c>
      <c r="C18362">
        <v>0.01</v>
      </c>
      <c r="D18362">
        <v>0.11</v>
      </c>
      <c r="E18362">
        <v>0.02</v>
      </c>
    </row>
    <row r="18363" spans="1:5">
      <c r="A18363">
        <v>19950113</v>
      </c>
      <c r="B18363">
        <v>0.87</v>
      </c>
      <c r="C18363">
        <v>-0.36</v>
      </c>
      <c r="D18363">
        <v>0.37</v>
      </c>
      <c r="E18363">
        <v>0.02</v>
      </c>
    </row>
    <row r="18364" spans="1:5">
      <c r="A18364">
        <v>19950116</v>
      </c>
      <c r="B18364">
        <v>0.79</v>
      </c>
      <c r="C18364">
        <v>-0.4</v>
      </c>
      <c r="D18364">
        <v>-0.09</v>
      </c>
      <c r="E18364">
        <v>0.02</v>
      </c>
    </row>
    <row r="18365" spans="1:5">
      <c r="A18365">
        <v>19950117</v>
      </c>
      <c r="B18365">
        <v>0.22</v>
      </c>
      <c r="C18365">
        <v>0.42</v>
      </c>
      <c r="D18365">
        <v>-0.46</v>
      </c>
      <c r="E18365">
        <v>0.02</v>
      </c>
    </row>
    <row r="18366" spans="1:5">
      <c r="A18366">
        <v>19950118</v>
      </c>
      <c r="B18366">
        <v>-0.15</v>
      </c>
      <c r="C18366">
        <v>0.1</v>
      </c>
      <c r="D18366">
        <v>-0.08</v>
      </c>
      <c r="E18366">
        <v>0.02</v>
      </c>
    </row>
    <row r="18367" spans="1:5">
      <c r="A18367">
        <v>19950119</v>
      </c>
      <c r="B18367">
        <v>-0.56999999999999995</v>
      </c>
      <c r="C18367">
        <v>0.13</v>
      </c>
      <c r="D18367">
        <v>-0.18</v>
      </c>
      <c r="E18367">
        <v>0.02</v>
      </c>
    </row>
    <row r="18368" spans="1:5">
      <c r="A18368">
        <v>19950120</v>
      </c>
      <c r="B18368">
        <v>-0.51</v>
      </c>
      <c r="C18368">
        <v>0.26</v>
      </c>
      <c r="D18368">
        <v>-0.2</v>
      </c>
      <c r="E18368">
        <v>0.02</v>
      </c>
    </row>
    <row r="18369" spans="1:5">
      <c r="A18369">
        <v>19950123</v>
      </c>
      <c r="B18369">
        <v>0</v>
      </c>
      <c r="C18369">
        <v>-0.67</v>
      </c>
      <c r="D18369">
        <v>0.24</v>
      </c>
      <c r="E18369">
        <v>0.02</v>
      </c>
    </row>
    <row r="18370" spans="1:5">
      <c r="A18370">
        <v>19950124</v>
      </c>
      <c r="B18370">
        <v>0.16</v>
      </c>
      <c r="C18370">
        <v>0.32</v>
      </c>
      <c r="D18370">
        <v>-0.2</v>
      </c>
      <c r="E18370">
        <v>0.02</v>
      </c>
    </row>
    <row r="18371" spans="1:5">
      <c r="A18371">
        <v>19950125</v>
      </c>
      <c r="B18371">
        <v>0.2</v>
      </c>
      <c r="C18371">
        <v>-0.32</v>
      </c>
      <c r="D18371">
        <v>0.27</v>
      </c>
      <c r="E18371">
        <v>0.02</v>
      </c>
    </row>
    <row r="18372" spans="1:5">
      <c r="A18372">
        <v>19950126</v>
      </c>
      <c r="B18372">
        <v>0.04</v>
      </c>
      <c r="C18372">
        <v>-0.17</v>
      </c>
      <c r="D18372">
        <v>-0.16</v>
      </c>
      <c r="E18372">
        <v>0.02</v>
      </c>
    </row>
    <row r="18373" spans="1:5">
      <c r="A18373">
        <v>19950127</v>
      </c>
      <c r="B18373">
        <v>0.39</v>
      </c>
      <c r="C18373">
        <v>-0.32</v>
      </c>
      <c r="D18373">
        <v>-0.09</v>
      </c>
      <c r="E18373">
        <v>0.02</v>
      </c>
    </row>
    <row r="18374" spans="1:5">
      <c r="A18374">
        <v>19950130</v>
      </c>
      <c r="B18374">
        <v>-0.45</v>
      </c>
      <c r="C18374">
        <v>-0.25</v>
      </c>
      <c r="D18374">
        <v>-0.15</v>
      </c>
      <c r="E18374">
        <v>0.02</v>
      </c>
    </row>
    <row r="18375" spans="1:5">
      <c r="A18375">
        <v>19950131</v>
      </c>
      <c r="B18375">
        <v>0.39</v>
      </c>
      <c r="C18375">
        <v>-0.24</v>
      </c>
      <c r="D18375">
        <v>0.03</v>
      </c>
      <c r="E18375">
        <v>0.02</v>
      </c>
    </row>
    <row r="18376" spans="1:5">
      <c r="A18376">
        <v>19950201</v>
      </c>
      <c r="B18376">
        <v>0.15</v>
      </c>
      <c r="C18376">
        <v>-0.06</v>
      </c>
      <c r="D18376">
        <v>0.18</v>
      </c>
      <c r="E18376">
        <v>2.1000000000000001E-2</v>
      </c>
    </row>
    <row r="18377" spans="1:5">
      <c r="A18377">
        <v>19950202</v>
      </c>
      <c r="B18377">
        <v>0.44</v>
      </c>
      <c r="C18377">
        <v>-0.01</v>
      </c>
      <c r="D18377">
        <v>-0.24</v>
      </c>
      <c r="E18377">
        <v>2.1000000000000001E-2</v>
      </c>
    </row>
    <row r="18378" spans="1:5">
      <c r="A18378">
        <v>19950203</v>
      </c>
      <c r="B18378">
        <v>1.22</v>
      </c>
      <c r="C18378">
        <v>-0.65</v>
      </c>
      <c r="D18378">
        <v>0.31</v>
      </c>
      <c r="E18378">
        <v>2.1000000000000001E-2</v>
      </c>
    </row>
    <row r="18379" spans="1:5">
      <c r="A18379">
        <v>19950206</v>
      </c>
      <c r="B18379">
        <v>0.61</v>
      </c>
      <c r="C18379">
        <v>0.06</v>
      </c>
      <c r="D18379">
        <v>-0.46</v>
      </c>
      <c r="E18379">
        <v>2.1000000000000001E-2</v>
      </c>
    </row>
    <row r="18380" spans="1:5">
      <c r="A18380">
        <v>19950207</v>
      </c>
      <c r="B18380">
        <v>-7.0000000000000007E-2</v>
      </c>
      <c r="C18380">
        <v>0.22</v>
      </c>
      <c r="D18380">
        <v>0.25</v>
      </c>
      <c r="E18380">
        <v>2.1000000000000001E-2</v>
      </c>
    </row>
    <row r="18381" spans="1:5">
      <c r="A18381">
        <v>19950208</v>
      </c>
      <c r="B18381">
        <v>0.13</v>
      </c>
      <c r="C18381">
        <v>0.17</v>
      </c>
      <c r="D18381">
        <v>-0.2</v>
      </c>
      <c r="E18381">
        <v>2.1000000000000001E-2</v>
      </c>
    </row>
    <row r="18382" spans="1:5">
      <c r="A18382">
        <v>19950209</v>
      </c>
      <c r="B18382">
        <v>-0.09</v>
      </c>
      <c r="C18382">
        <v>0.4</v>
      </c>
      <c r="D18382">
        <v>-0.12</v>
      </c>
      <c r="E18382">
        <v>2.1000000000000001E-2</v>
      </c>
    </row>
    <row r="18383" spans="1:5">
      <c r="A18383">
        <v>19950210</v>
      </c>
      <c r="B18383">
        <v>0.23</v>
      </c>
      <c r="C18383">
        <v>0.16</v>
      </c>
      <c r="D18383">
        <v>-0.16</v>
      </c>
      <c r="E18383">
        <v>2.1000000000000001E-2</v>
      </c>
    </row>
    <row r="18384" spans="1:5">
      <c r="A18384">
        <v>19950213</v>
      </c>
      <c r="B18384">
        <v>0.02</v>
      </c>
      <c r="C18384">
        <v>0</v>
      </c>
      <c r="D18384">
        <v>0.1</v>
      </c>
      <c r="E18384">
        <v>2.1000000000000001E-2</v>
      </c>
    </row>
    <row r="18385" spans="1:5">
      <c r="A18385">
        <v>19950214</v>
      </c>
      <c r="B18385">
        <v>0.09</v>
      </c>
      <c r="C18385">
        <v>-0.24</v>
      </c>
      <c r="D18385">
        <v>0.38</v>
      </c>
      <c r="E18385">
        <v>2.1000000000000001E-2</v>
      </c>
    </row>
    <row r="18386" spans="1:5">
      <c r="A18386">
        <v>19950215</v>
      </c>
      <c r="B18386">
        <v>0.48</v>
      </c>
      <c r="C18386">
        <v>0.23</v>
      </c>
      <c r="D18386">
        <v>0.09</v>
      </c>
      <c r="E18386">
        <v>2.1000000000000001E-2</v>
      </c>
    </row>
    <row r="18387" spans="1:5">
      <c r="A18387">
        <v>19950216</v>
      </c>
      <c r="B18387">
        <v>-0.05</v>
      </c>
      <c r="C18387">
        <v>-0.5</v>
      </c>
      <c r="D18387">
        <v>-0.15</v>
      </c>
      <c r="E18387">
        <v>2.1000000000000001E-2</v>
      </c>
    </row>
    <row r="18388" spans="1:5">
      <c r="A18388">
        <v>19950217</v>
      </c>
      <c r="B18388">
        <v>-0.57999999999999996</v>
      </c>
      <c r="C18388">
        <v>0.14000000000000001</v>
      </c>
      <c r="D18388">
        <v>0.24</v>
      </c>
      <c r="E18388">
        <v>2.1000000000000001E-2</v>
      </c>
    </row>
    <row r="18389" spans="1:5">
      <c r="A18389">
        <v>19950221</v>
      </c>
      <c r="B18389">
        <v>-0.05</v>
      </c>
      <c r="C18389">
        <v>-0.27</v>
      </c>
      <c r="D18389">
        <v>0.39</v>
      </c>
      <c r="E18389">
        <v>2.1000000000000001E-2</v>
      </c>
    </row>
    <row r="18390" spans="1:5">
      <c r="A18390">
        <v>19950222</v>
      </c>
      <c r="B18390">
        <v>0.4</v>
      </c>
      <c r="C18390">
        <v>-0.34</v>
      </c>
      <c r="D18390">
        <v>0.03</v>
      </c>
      <c r="E18390">
        <v>2.1000000000000001E-2</v>
      </c>
    </row>
    <row r="18391" spans="1:5">
      <c r="A18391">
        <v>19950223</v>
      </c>
      <c r="B18391">
        <v>0.45</v>
      </c>
      <c r="C18391">
        <v>-0.18</v>
      </c>
      <c r="D18391">
        <v>0.24</v>
      </c>
      <c r="E18391">
        <v>2.1000000000000001E-2</v>
      </c>
    </row>
    <row r="18392" spans="1:5">
      <c r="A18392">
        <v>19950224</v>
      </c>
      <c r="B18392">
        <v>0.16</v>
      </c>
      <c r="C18392">
        <v>0.13</v>
      </c>
      <c r="D18392">
        <v>0.19</v>
      </c>
      <c r="E18392">
        <v>2.1000000000000001E-2</v>
      </c>
    </row>
    <row r="18393" spans="1:5">
      <c r="A18393">
        <v>19950227</v>
      </c>
      <c r="B18393">
        <v>-0.82</v>
      </c>
      <c r="C18393">
        <v>0.03</v>
      </c>
      <c r="D18393">
        <v>0.1</v>
      </c>
      <c r="E18393">
        <v>2.1000000000000001E-2</v>
      </c>
    </row>
    <row r="18394" spans="1:5">
      <c r="A18394">
        <v>19950228</v>
      </c>
      <c r="B18394">
        <v>0.82</v>
      </c>
      <c r="C18394">
        <v>0.09</v>
      </c>
      <c r="D18394">
        <v>-0.21</v>
      </c>
      <c r="E18394">
        <v>2.1000000000000001E-2</v>
      </c>
    </row>
    <row r="18395" spans="1:5">
      <c r="A18395">
        <v>19950301</v>
      </c>
      <c r="B18395">
        <v>-0.31</v>
      </c>
      <c r="C18395">
        <v>0.27</v>
      </c>
      <c r="D18395">
        <v>-0.41</v>
      </c>
      <c r="E18395">
        <v>0.02</v>
      </c>
    </row>
    <row r="18396" spans="1:5">
      <c r="A18396">
        <v>19950302</v>
      </c>
      <c r="B18396">
        <v>-0.14000000000000001</v>
      </c>
      <c r="C18396">
        <v>0.13</v>
      </c>
      <c r="D18396">
        <v>-0.33</v>
      </c>
      <c r="E18396">
        <v>0.02</v>
      </c>
    </row>
    <row r="18397" spans="1:5">
      <c r="A18397">
        <v>19950303</v>
      </c>
      <c r="B18397">
        <v>0.14000000000000001</v>
      </c>
      <c r="C18397">
        <v>0.15</v>
      </c>
      <c r="D18397">
        <v>-0.15</v>
      </c>
      <c r="E18397">
        <v>0.02</v>
      </c>
    </row>
    <row r="18398" spans="1:5">
      <c r="A18398">
        <v>19950306</v>
      </c>
      <c r="B18398">
        <v>-0.13</v>
      </c>
      <c r="C18398">
        <v>-0.19</v>
      </c>
      <c r="D18398">
        <v>-0.3</v>
      </c>
      <c r="E18398">
        <v>0.02</v>
      </c>
    </row>
    <row r="18399" spans="1:5">
      <c r="A18399">
        <v>19950307</v>
      </c>
      <c r="B18399">
        <v>-0.75</v>
      </c>
      <c r="C18399">
        <v>0.15</v>
      </c>
      <c r="D18399">
        <v>-0.16</v>
      </c>
      <c r="E18399">
        <v>0.02</v>
      </c>
    </row>
    <row r="18400" spans="1:5">
      <c r="A18400">
        <v>19950308</v>
      </c>
      <c r="B18400">
        <v>0.21</v>
      </c>
      <c r="C18400">
        <v>0.04</v>
      </c>
      <c r="D18400">
        <v>0.02</v>
      </c>
      <c r="E18400">
        <v>0.02</v>
      </c>
    </row>
    <row r="18401" spans="1:5">
      <c r="A18401">
        <v>19950309</v>
      </c>
      <c r="B18401">
        <v>0.05</v>
      </c>
      <c r="C18401">
        <v>-0.12</v>
      </c>
      <c r="D18401">
        <v>0.01</v>
      </c>
      <c r="E18401">
        <v>0.02</v>
      </c>
    </row>
    <row r="18402" spans="1:5">
      <c r="A18402">
        <v>19950310</v>
      </c>
      <c r="B18402">
        <v>1.1200000000000001</v>
      </c>
      <c r="C18402">
        <v>-0.74</v>
      </c>
      <c r="D18402">
        <v>-0.3</v>
      </c>
      <c r="E18402">
        <v>0.02</v>
      </c>
    </row>
    <row r="18403" spans="1:5">
      <c r="A18403">
        <v>19950313</v>
      </c>
      <c r="B18403">
        <v>0.09</v>
      </c>
      <c r="C18403">
        <v>-0.01</v>
      </c>
      <c r="D18403">
        <v>-0.02</v>
      </c>
      <c r="E18403">
        <v>0.02</v>
      </c>
    </row>
    <row r="18404" spans="1:5">
      <c r="A18404">
        <v>19950314</v>
      </c>
      <c r="B18404">
        <v>0.56000000000000005</v>
      </c>
      <c r="C18404">
        <v>-0.15</v>
      </c>
      <c r="D18404">
        <v>-0.4</v>
      </c>
      <c r="E18404">
        <v>0.02</v>
      </c>
    </row>
    <row r="18405" spans="1:5">
      <c r="A18405">
        <v>19950315</v>
      </c>
      <c r="B18405">
        <v>-0.17</v>
      </c>
      <c r="C18405">
        <v>0.16</v>
      </c>
      <c r="D18405">
        <v>0.23</v>
      </c>
      <c r="E18405">
        <v>0.02</v>
      </c>
    </row>
    <row r="18406" spans="1:5">
      <c r="A18406">
        <v>19950316</v>
      </c>
      <c r="B18406">
        <v>0.56000000000000005</v>
      </c>
      <c r="C18406">
        <v>-0.32</v>
      </c>
      <c r="D18406">
        <v>0.01</v>
      </c>
      <c r="E18406">
        <v>0.02</v>
      </c>
    </row>
    <row r="18407" spans="1:5">
      <c r="A18407">
        <v>19950317</v>
      </c>
      <c r="B18407">
        <v>-7.0000000000000007E-2</v>
      </c>
      <c r="C18407">
        <v>-0.13</v>
      </c>
      <c r="D18407">
        <v>-0.35</v>
      </c>
      <c r="E18407">
        <v>0.02</v>
      </c>
    </row>
    <row r="18408" spans="1:5">
      <c r="A18408">
        <v>19950320</v>
      </c>
      <c r="B18408">
        <v>0.1</v>
      </c>
      <c r="C18408">
        <v>0.16</v>
      </c>
      <c r="D18408">
        <v>-0.26</v>
      </c>
      <c r="E18408">
        <v>0.02</v>
      </c>
    </row>
    <row r="18409" spans="1:5">
      <c r="A18409">
        <v>19950321</v>
      </c>
      <c r="B18409">
        <v>-0.24</v>
      </c>
      <c r="C18409">
        <v>-0.01</v>
      </c>
      <c r="D18409">
        <v>-0.11</v>
      </c>
      <c r="E18409">
        <v>0.02</v>
      </c>
    </row>
    <row r="18410" spans="1:5">
      <c r="A18410">
        <v>19950322</v>
      </c>
      <c r="B18410">
        <v>0.04</v>
      </c>
      <c r="C18410">
        <v>-0.25</v>
      </c>
      <c r="D18410">
        <v>0.05</v>
      </c>
      <c r="E18410">
        <v>0.02</v>
      </c>
    </row>
    <row r="18411" spans="1:5">
      <c r="A18411">
        <v>19950323</v>
      </c>
      <c r="B18411">
        <v>0.08</v>
      </c>
      <c r="C18411">
        <v>7.0000000000000007E-2</v>
      </c>
      <c r="D18411">
        <v>0.11</v>
      </c>
      <c r="E18411">
        <v>0.02</v>
      </c>
    </row>
    <row r="18412" spans="1:5">
      <c r="A18412">
        <v>19950324</v>
      </c>
      <c r="B18412">
        <v>0.93</v>
      </c>
      <c r="C18412">
        <v>-0.54</v>
      </c>
      <c r="D18412">
        <v>0.02</v>
      </c>
      <c r="E18412">
        <v>0.02</v>
      </c>
    </row>
    <row r="18413" spans="1:5">
      <c r="A18413">
        <v>19950327</v>
      </c>
      <c r="B18413">
        <v>0.48</v>
      </c>
      <c r="C18413">
        <v>-0.17</v>
      </c>
      <c r="D18413">
        <v>7.0000000000000007E-2</v>
      </c>
      <c r="E18413">
        <v>0.02</v>
      </c>
    </row>
    <row r="18414" spans="1:5">
      <c r="A18414">
        <v>19950328</v>
      </c>
      <c r="B18414">
        <v>0.15</v>
      </c>
      <c r="C18414">
        <v>0.13</v>
      </c>
      <c r="D18414">
        <v>-0.25</v>
      </c>
      <c r="E18414">
        <v>0.02</v>
      </c>
    </row>
    <row r="18415" spans="1:5">
      <c r="A18415">
        <v>19950329</v>
      </c>
      <c r="B18415">
        <v>-0.17</v>
      </c>
      <c r="C18415">
        <v>-0.08</v>
      </c>
      <c r="D18415">
        <v>0.63</v>
      </c>
      <c r="E18415">
        <v>0.02</v>
      </c>
    </row>
    <row r="18416" spans="1:5">
      <c r="A18416">
        <v>19950330</v>
      </c>
      <c r="B18416">
        <v>-0.08</v>
      </c>
      <c r="C18416">
        <v>7.0000000000000007E-2</v>
      </c>
      <c r="D18416">
        <v>0.8</v>
      </c>
      <c r="E18416">
        <v>0.02</v>
      </c>
    </row>
    <row r="18417" spans="1:5">
      <c r="A18417">
        <v>19950331</v>
      </c>
      <c r="B18417">
        <v>-0.27</v>
      </c>
      <c r="C18417">
        <v>0.65</v>
      </c>
      <c r="D18417">
        <v>0.04</v>
      </c>
      <c r="E18417">
        <v>0.02</v>
      </c>
    </row>
    <row r="18418" spans="1:5">
      <c r="A18418">
        <v>19950403</v>
      </c>
      <c r="B18418">
        <v>0.14000000000000001</v>
      </c>
      <c r="C18418">
        <v>-0.15</v>
      </c>
      <c r="D18418">
        <v>0.09</v>
      </c>
      <c r="E18418">
        <v>2.3E-2</v>
      </c>
    </row>
    <row r="18419" spans="1:5">
      <c r="A18419">
        <v>19950404</v>
      </c>
      <c r="B18419">
        <v>0.47</v>
      </c>
      <c r="C18419">
        <v>-0.52</v>
      </c>
      <c r="D18419">
        <v>0.27</v>
      </c>
      <c r="E18419">
        <v>2.3E-2</v>
      </c>
    </row>
    <row r="18420" spans="1:5">
      <c r="A18420">
        <v>19950405</v>
      </c>
      <c r="B18420">
        <v>0.09</v>
      </c>
      <c r="C18420">
        <v>-0.02</v>
      </c>
      <c r="D18420">
        <v>0.28999999999999998</v>
      </c>
      <c r="E18420">
        <v>2.3E-2</v>
      </c>
    </row>
    <row r="18421" spans="1:5">
      <c r="A18421">
        <v>19950406</v>
      </c>
      <c r="B18421">
        <v>0.05</v>
      </c>
      <c r="C18421">
        <v>-0.08</v>
      </c>
      <c r="D18421">
        <v>0.62</v>
      </c>
      <c r="E18421">
        <v>2.3E-2</v>
      </c>
    </row>
    <row r="18422" spans="1:5">
      <c r="A18422">
        <v>19950407</v>
      </c>
      <c r="B18422">
        <v>-0.04</v>
      </c>
      <c r="C18422">
        <v>-0.38</v>
      </c>
      <c r="D18422">
        <v>0.15</v>
      </c>
      <c r="E18422">
        <v>2.3E-2</v>
      </c>
    </row>
    <row r="18423" spans="1:5">
      <c r="A18423">
        <v>19950410</v>
      </c>
      <c r="B18423">
        <v>0.25</v>
      </c>
      <c r="C18423">
        <v>0.33</v>
      </c>
      <c r="D18423">
        <v>-0.22</v>
      </c>
      <c r="E18423">
        <v>2.3E-2</v>
      </c>
    </row>
    <row r="18424" spans="1:5">
      <c r="A18424">
        <v>19950411</v>
      </c>
      <c r="B18424">
        <v>-0.17</v>
      </c>
      <c r="C18424">
        <v>0.48</v>
      </c>
      <c r="D18424">
        <v>-0.02</v>
      </c>
      <c r="E18424">
        <v>2.3E-2</v>
      </c>
    </row>
    <row r="18425" spans="1:5">
      <c r="A18425">
        <v>19950412</v>
      </c>
      <c r="B18425">
        <v>0.33</v>
      </c>
      <c r="C18425">
        <v>-0.32</v>
      </c>
      <c r="D18425">
        <v>0.17</v>
      </c>
      <c r="E18425">
        <v>2.3E-2</v>
      </c>
    </row>
    <row r="18426" spans="1:5">
      <c r="A18426">
        <v>19950413</v>
      </c>
      <c r="B18426">
        <v>0.34</v>
      </c>
      <c r="C18426">
        <v>0.2</v>
      </c>
      <c r="D18426">
        <v>-0.15</v>
      </c>
      <c r="E18426">
        <v>2.3E-2</v>
      </c>
    </row>
    <row r="18427" spans="1:5">
      <c r="A18427">
        <v>19950417</v>
      </c>
      <c r="B18427">
        <v>-0.53</v>
      </c>
      <c r="C18427">
        <v>0.39</v>
      </c>
      <c r="D18427">
        <v>0.45</v>
      </c>
      <c r="E18427">
        <v>2.3E-2</v>
      </c>
    </row>
    <row r="18428" spans="1:5">
      <c r="A18428">
        <v>19950418</v>
      </c>
      <c r="B18428">
        <v>-0.34</v>
      </c>
      <c r="C18428">
        <v>-0.08</v>
      </c>
      <c r="D18428">
        <v>0.1</v>
      </c>
      <c r="E18428">
        <v>2.3E-2</v>
      </c>
    </row>
    <row r="18429" spans="1:5">
      <c r="A18429">
        <v>19950419</v>
      </c>
      <c r="B18429">
        <v>-0.3</v>
      </c>
      <c r="C18429">
        <v>-0.61</v>
      </c>
      <c r="D18429">
        <v>0.61</v>
      </c>
      <c r="E18429">
        <v>2.3E-2</v>
      </c>
    </row>
    <row r="18430" spans="1:5">
      <c r="A18430">
        <v>19950420</v>
      </c>
      <c r="B18430">
        <v>0.16</v>
      </c>
      <c r="C18430">
        <v>0.03</v>
      </c>
      <c r="D18430">
        <v>0.28000000000000003</v>
      </c>
      <c r="E18430">
        <v>2.3E-2</v>
      </c>
    </row>
    <row r="18431" spans="1:5">
      <c r="A18431">
        <v>19950421</v>
      </c>
      <c r="B18431">
        <v>0.51</v>
      </c>
      <c r="C18431">
        <v>-0.13</v>
      </c>
      <c r="D18431">
        <v>0.08</v>
      </c>
      <c r="E18431">
        <v>2.3E-2</v>
      </c>
    </row>
    <row r="18432" spans="1:5">
      <c r="A18432">
        <v>19950424</v>
      </c>
      <c r="B18432">
        <v>0.72</v>
      </c>
      <c r="C18432">
        <v>-0.38</v>
      </c>
      <c r="D18432">
        <v>-0.02</v>
      </c>
      <c r="E18432">
        <v>2.3E-2</v>
      </c>
    </row>
    <row r="18433" spans="1:5">
      <c r="A18433">
        <v>19950425</v>
      </c>
      <c r="B18433">
        <v>-0.09</v>
      </c>
      <c r="C18433">
        <v>0.24</v>
      </c>
      <c r="D18433">
        <v>0.13</v>
      </c>
      <c r="E18433">
        <v>2.3E-2</v>
      </c>
    </row>
    <row r="18434" spans="1:5">
      <c r="A18434">
        <v>19950426</v>
      </c>
      <c r="B18434">
        <v>0.14000000000000001</v>
      </c>
      <c r="C18434">
        <v>0.25</v>
      </c>
      <c r="D18434">
        <v>-0.36</v>
      </c>
      <c r="E18434">
        <v>2.3E-2</v>
      </c>
    </row>
    <row r="18435" spans="1:5">
      <c r="A18435">
        <v>19950427</v>
      </c>
      <c r="B18435">
        <v>0.2</v>
      </c>
      <c r="C18435">
        <v>0.15</v>
      </c>
      <c r="D18435">
        <v>-7.0000000000000007E-2</v>
      </c>
      <c r="E18435">
        <v>2.3E-2</v>
      </c>
    </row>
    <row r="18436" spans="1:5">
      <c r="A18436">
        <v>19950428</v>
      </c>
      <c r="B18436">
        <v>0.16</v>
      </c>
      <c r="C18436">
        <v>0.01</v>
      </c>
      <c r="D18436">
        <v>-0.22</v>
      </c>
      <c r="E18436">
        <v>2.3E-2</v>
      </c>
    </row>
    <row r="18437" spans="1:5">
      <c r="A18437">
        <v>19950501</v>
      </c>
      <c r="B18437">
        <v>-0.13</v>
      </c>
      <c r="C18437">
        <v>0.09</v>
      </c>
      <c r="D18437">
        <v>0.14000000000000001</v>
      </c>
      <c r="E18437">
        <v>2.4E-2</v>
      </c>
    </row>
    <row r="18438" spans="1:5">
      <c r="A18438">
        <v>19950502</v>
      </c>
      <c r="B18438">
        <v>0.08</v>
      </c>
      <c r="C18438">
        <v>-0.03</v>
      </c>
      <c r="D18438">
        <v>-0.11</v>
      </c>
      <c r="E18438">
        <v>2.4E-2</v>
      </c>
    </row>
    <row r="18439" spans="1:5">
      <c r="A18439">
        <v>19950503</v>
      </c>
      <c r="B18439">
        <v>0.94</v>
      </c>
      <c r="C18439">
        <v>-0.72</v>
      </c>
      <c r="D18439">
        <v>-0.33</v>
      </c>
      <c r="E18439">
        <v>2.4E-2</v>
      </c>
    </row>
    <row r="18440" spans="1:5">
      <c r="A18440">
        <v>19950504</v>
      </c>
      <c r="B18440">
        <v>-0.1</v>
      </c>
      <c r="C18440">
        <v>-0.44</v>
      </c>
      <c r="D18440">
        <v>0.27</v>
      </c>
      <c r="E18440">
        <v>2.4E-2</v>
      </c>
    </row>
    <row r="18441" spans="1:5">
      <c r="A18441">
        <v>19950505</v>
      </c>
      <c r="B18441">
        <v>-0.1</v>
      </c>
      <c r="C18441">
        <v>-0.11</v>
      </c>
      <c r="D18441">
        <v>0.26</v>
      </c>
      <c r="E18441">
        <v>2.4E-2</v>
      </c>
    </row>
    <row r="18442" spans="1:5">
      <c r="A18442">
        <v>19950508</v>
      </c>
      <c r="B18442">
        <v>0.64</v>
      </c>
      <c r="C18442">
        <v>-0.21</v>
      </c>
      <c r="D18442">
        <v>0.22</v>
      </c>
      <c r="E18442">
        <v>2.4E-2</v>
      </c>
    </row>
    <row r="18443" spans="1:5">
      <c r="A18443">
        <v>19950509</v>
      </c>
      <c r="B18443">
        <v>0.05</v>
      </c>
      <c r="C18443">
        <v>-0.28999999999999998</v>
      </c>
      <c r="D18443">
        <v>0.37</v>
      </c>
      <c r="E18443">
        <v>2.4E-2</v>
      </c>
    </row>
    <row r="18444" spans="1:5">
      <c r="A18444">
        <v>19950510</v>
      </c>
      <c r="B18444">
        <v>0.15</v>
      </c>
      <c r="C18444">
        <v>0.06</v>
      </c>
      <c r="D18444">
        <v>0.33</v>
      </c>
      <c r="E18444">
        <v>2.4E-2</v>
      </c>
    </row>
    <row r="18445" spans="1:5">
      <c r="A18445">
        <v>19950511</v>
      </c>
      <c r="B18445">
        <v>0.23</v>
      </c>
      <c r="C18445">
        <v>0.28000000000000003</v>
      </c>
      <c r="D18445">
        <v>-0.5</v>
      </c>
      <c r="E18445">
        <v>2.4E-2</v>
      </c>
    </row>
    <row r="18446" spans="1:5">
      <c r="A18446">
        <v>19950512</v>
      </c>
      <c r="B18446">
        <v>0.23</v>
      </c>
      <c r="C18446">
        <v>0.01</v>
      </c>
      <c r="D18446">
        <v>0.24</v>
      </c>
      <c r="E18446">
        <v>2.4E-2</v>
      </c>
    </row>
    <row r="18447" spans="1:5">
      <c r="A18447">
        <v>19950515</v>
      </c>
      <c r="B18447">
        <v>0.42</v>
      </c>
      <c r="C18447">
        <v>-0.24</v>
      </c>
      <c r="D18447">
        <v>0.45</v>
      </c>
      <c r="E18447">
        <v>2.4E-2</v>
      </c>
    </row>
    <row r="18448" spans="1:5">
      <c r="A18448">
        <v>19950516</v>
      </c>
      <c r="B18448">
        <v>0.12</v>
      </c>
      <c r="C18448">
        <v>0.28999999999999998</v>
      </c>
      <c r="D18448">
        <v>-0.06</v>
      </c>
      <c r="E18448">
        <v>2.4E-2</v>
      </c>
    </row>
    <row r="18449" spans="1:5">
      <c r="A18449">
        <v>19950517</v>
      </c>
      <c r="B18449">
        <v>-0.21</v>
      </c>
      <c r="C18449">
        <v>0.5</v>
      </c>
      <c r="D18449">
        <v>-0.14000000000000001</v>
      </c>
      <c r="E18449">
        <v>2.4E-2</v>
      </c>
    </row>
    <row r="18450" spans="1:5">
      <c r="A18450">
        <v>19950518</v>
      </c>
      <c r="B18450">
        <v>-1.3</v>
      </c>
      <c r="C18450">
        <v>0.81</v>
      </c>
      <c r="D18450">
        <v>0.17</v>
      </c>
      <c r="E18450">
        <v>2.4E-2</v>
      </c>
    </row>
    <row r="18451" spans="1:5">
      <c r="A18451">
        <v>19950519</v>
      </c>
      <c r="B18451">
        <v>-0.08</v>
      </c>
      <c r="C18451">
        <v>0.01</v>
      </c>
      <c r="D18451">
        <v>-0.18</v>
      </c>
      <c r="E18451">
        <v>2.4E-2</v>
      </c>
    </row>
    <row r="18452" spans="1:5">
      <c r="A18452">
        <v>19950522</v>
      </c>
      <c r="B18452">
        <v>0.76</v>
      </c>
      <c r="C18452">
        <v>-0.37</v>
      </c>
      <c r="D18452">
        <v>0.16</v>
      </c>
      <c r="E18452">
        <v>2.4E-2</v>
      </c>
    </row>
    <row r="18453" spans="1:5">
      <c r="A18453">
        <v>19950523</v>
      </c>
      <c r="B18453">
        <v>0.85</v>
      </c>
      <c r="C18453">
        <v>-0.47</v>
      </c>
      <c r="D18453">
        <v>0.06</v>
      </c>
      <c r="E18453">
        <v>2.4E-2</v>
      </c>
    </row>
    <row r="18454" spans="1:5">
      <c r="A18454">
        <v>19950524</v>
      </c>
      <c r="B18454">
        <v>-0.05</v>
      </c>
      <c r="C18454">
        <v>-7.0000000000000007E-2</v>
      </c>
      <c r="D18454">
        <v>0.01</v>
      </c>
      <c r="E18454">
        <v>2.4E-2</v>
      </c>
    </row>
    <row r="18455" spans="1:5">
      <c r="A18455">
        <v>19950525</v>
      </c>
      <c r="B18455">
        <v>-0.04</v>
      </c>
      <c r="C18455">
        <v>-0.12</v>
      </c>
      <c r="D18455">
        <v>-0.08</v>
      </c>
      <c r="E18455">
        <v>2.4E-2</v>
      </c>
    </row>
    <row r="18456" spans="1:5">
      <c r="A18456">
        <v>19950526</v>
      </c>
      <c r="B18456">
        <v>-0.82</v>
      </c>
      <c r="C18456">
        <v>0.44</v>
      </c>
      <c r="D18456">
        <v>0.23</v>
      </c>
      <c r="E18456">
        <v>2.4E-2</v>
      </c>
    </row>
    <row r="18457" spans="1:5">
      <c r="A18457">
        <v>19950530</v>
      </c>
      <c r="B18457">
        <v>-0.22</v>
      </c>
      <c r="C18457">
        <v>-0.42</v>
      </c>
      <c r="D18457">
        <v>0.43</v>
      </c>
      <c r="E18457">
        <v>2.4E-2</v>
      </c>
    </row>
    <row r="18458" spans="1:5">
      <c r="A18458">
        <v>19950531</v>
      </c>
      <c r="B18458">
        <v>1.46</v>
      </c>
      <c r="C18458">
        <v>-1.22</v>
      </c>
      <c r="D18458">
        <v>-0.3</v>
      </c>
      <c r="E18458">
        <v>2.4E-2</v>
      </c>
    </row>
    <row r="18459" spans="1:5">
      <c r="A18459">
        <v>19950601</v>
      </c>
      <c r="B18459">
        <v>0.15</v>
      </c>
      <c r="C18459">
        <v>0.22</v>
      </c>
      <c r="D18459">
        <v>0.37</v>
      </c>
      <c r="E18459">
        <v>2.1000000000000001E-2</v>
      </c>
    </row>
    <row r="18460" spans="1:5">
      <c r="A18460">
        <v>19950602</v>
      </c>
      <c r="B18460">
        <v>0</v>
      </c>
      <c r="C18460">
        <v>0.18</v>
      </c>
      <c r="D18460">
        <v>0.21</v>
      </c>
      <c r="E18460">
        <v>2.1000000000000001E-2</v>
      </c>
    </row>
    <row r="18461" spans="1:5">
      <c r="A18461">
        <v>19950605</v>
      </c>
      <c r="B18461">
        <v>0.61</v>
      </c>
      <c r="C18461">
        <v>0.03</v>
      </c>
      <c r="D18461">
        <v>-0.11</v>
      </c>
      <c r="E18461">
        <v>2.1000000000000001E-2</v>
      </c>
    </row>
    <row r="18462" spans="1:5">
      <c r="A18462">
        <v>19950606</v>
      </c>
      <c r="B18462">
        <v>-0.03</v>
      </c>
      <c r="C18462">
        <v>0.27</v>
      </c>
      <c r="D18462">
        <v>-0.16</v>
      </c>
      <c r="E18462">
        <v>2.1000000000000001E-2</v>
      </c>
    </row>
    <row r="18463" spans="1:5">
      <c r="A18463">
        <v>19950607</v>
      </c>
      <c r="B18463">
        <v>-0.34</v>
      </c>
      <c r="C18463">
        <v>0.56999999999999995</v>
      </c>
      <c r="D18463">
        <v>-0.45</v>
      </c>
      <c r="E18463">
        <v>2.1000000000000001E-2</v>
      </c>
    </row>
    <row r="18464" spans="1:5">
      <c r="A18464">
        <v>19950608</v>
      </c>
      <c r="B18464">
        <v>-0.08</v>
      </c>
      <c r="C18464">
        <v>0.63</v>
      </c>
      <c r="D18464">
        <v>-0.4</v>
      </c>
      <c r="E18464">
        <v>2.1000000000000001E-2</v>
      </c>
    </row>
    <row r="18465" spans="1:5">
      <c r="A18465">
        <v>19950609</v>
      </c>
      <c r="B18465">
        <v>-0.73</v>
      </c>
      <c r="C18465">
        <v>0.61</v>
      </c>
      <c r="D18465">
        <v>-0.27</v>
      </c>
      <c r="E18465">
        <v>2.1000000000000001E-2</v>
      </c>
    </row>
    <row r="18466" spans="1:5">
      <c r="A18466">
        <v>19950612</v>
      </c>
      <c r="B18466">
        <v>0.5</v>
      </c>
      <c r="C18466">
        <v>-0.04</v>
      </c>
      <c r="D18466">
        <v>-0.32</v>
      </c>
      <c r="E18466">
        <v>2.1000000000000001E-2</v>
      </c>
    </row>
    <row r="18467" spans="1:5">
      <c r="A18467">
        <v>19950613</v>
      </c>
      <c r="B18467">
        <v>0.92</v>
      </c>
      <c r="C18467">
        <v>-0.52</v>
      </c>
      <c r="D18467">
        <v>0.01</v>
      </c>
      <c r="E18467">
        <v>2.1000000000000001E-2</v>
      </c>
    </row>
    <row r="18468" spans="1:5">
      <c r="A18468">
        <v>19950614</v>
      </c>
      <c r="B18468">
        <v>7.0000000000000007E-2</v>
      </c>
      <c r="C18468">
        <v>0.14000000000000001</v>
      </c>
      <c r="D18468">
        <v>-0.25</v>
      </c>
      <c r="E18468">
        <v>2.1000000000000001E-2</v>
      </c>
    </row>
    <row r="18469" spans="1:5">
      <c r="A18469">
        <v>19950615</v>
      </c>
      <c r="B18469">
        <v>0.22</v>
      </c>
      <c r="C18469">
        <v>0.39</v>
      </c>
      <c r="D18469">
        <v>-0.24</v>
      </c>
      <c r="E18469">
        <v>2.1000000000000001E-2</v>
      </c>
    </row>
    <row r="18470" spans="1:5">
      <c r="A18470">
        <v>19950616</v>
      </c>
      <c r="B18470">
        <v>0.43</v>
      </c>
      <c r="C18470">
        <v>-0.11</v>
      </c>
      <c r="D18470">
        <v>-0.45</v>
      </c>
      <c r="E18470">
        <v>2.1000000000000001E-2</v>
      </c>
    </row>
    <row r="18471" spans="1:5">
      <c r="A18471">
        <v>19950619</v>
      </c>
      <c r="B18471">
        <v>0.92</v>
      </c>
      <c r="C18471">
        <v>-0.54</v>
      </c>
      <c r="D18471">
        <v>-0.22</v>
      </c>
      <c r="E18471">
        <v>2.1000000000000001E-2</v>
      </c>
    </row>
    <row r="18472" spans="1:5">
      <c r="A18472">
        <v>19950620</v>
      </c>
      <c r="B18472">
        <v>0.04</v>
      </c>
      <c r="C18472">
        <v>-0.06</v>
      </c>
      <c r="D18472">
        <v>0.46</v>
      </c>
      <c r="E18472">
        <v>2.1000000000000001E-2</v>
      </c>
    </row>
    <row r="18473" spans="1:5">
      <c r="A18473">
        <v>19950621</v>
      </c>
      <c r="B18473">
        <v>-0.04</v>
      </c>
      <c r="C18473">
        <v>0.22</v>
      </c>
      <c r="D18473">
        <v>0.03</v>
      </c>
      <c r="E18473">
        <v>2.1000000000000001E-2</v>
      </c>
    </row>
    <row r="18474" spans="1:5">
      <c r="A18474">
        <v>19950622</v>
      </c>
      <c r="B18474">
        <v>1.1499999999999999</v>
      </c>
      <c r="C18474">
        <v>-0.67</v>
      </c>
      <c r="D18474">
        <v>-0.46</v>
      </c>
      <c r="E18474">
        <v>2.1000000000000001E-2</v>
      </c>
    </row>
    <row r="18475" spans="1:5">
      <c r="A18475">
        <v>19950623</v>
      </c>
      <c r="B18475">
        <v>-0.28999999999999998</v>
      </c>
      <c r="C18475">
        <v>0.24</v>
      </c>
      <c r="D18475">
        <v>-0.08</v>
      </c>
      <c r="E18475">
        <v>2.1000000000000001E-2</v>
      </c>
    </row>
    <row r="18476" spans="1:5">
      <c r="A18476">
        <v>19950626</v>
      </c>
      <c r="B18476">
        <v>-1</v>
      </c>
      <c r="C18476">
        <v>0.11</v>
      </c>
      <c r="D18476">
        <v>0.52</v>
      </c>
      <c r="E18476">
        <v>2.1000000000000001E-2</v>
      </c>
    </row>
    <row r="18477" spans="1:5">
      <c r="A18477">
        <v>19950627</v>
      </c>
      <c r="B18477">
        <v>-0.39</v>
      </c>
      <c r="C18477">
        <v>0.12</v>
      </c>
      <c r="D18477">
        <v>0.2</v>
      </c>
      <c r="E18477">
        <v>2.1000000000000001E-2</v>
      </c>
    </row>
    <row r="18478" spans="1:5">
      <c r="A18478">
        <v>19950628</v>
      </c>
      <c r="B18478">
        <v>0.32</v>
      </c>
      <c r="C18478">
        <v>-0.47</v>
      </c>
      <c r="D18478">
        <v>0.14000000000000001</v>
      </c>
      <c r="E18478">
        <v>2.1000000000000001E-2</v>
      </c>
    </row>
    <row r="18479" spans="1:5">
      <c r="A18479">
        <v>19950629</v>
      </c>
      <c r="B18479">
        <v>-0.03</v>
      </c>
      <c r="C18479">
        <v>0.54</v>
      </c>
      <c r="D18479">
        <v>-0.39</v>
      </c>
      <c r="E18479">
        <v>2.1000000000000001E-2</v>
      </c>
    </row>
    <row r="18480" spans="1:5">
      <c r="A18480">
        <v>19950630</v>
      </c>
      <c r="B18480">
        <v>0.28000000000000003</v>
      </c>
      <c r="C18480">
        <v>0.89</v>
      </c>
      <c r="D18480">
        <v>-0.33</v>
      </c>
      <c r="E18480">
        <v>2.1000000000000001E-2</v>
      </c>
    </row>
    <row r="18481" spans="1:5">
      <c r="A18481">
        <v>19950703</v>
      </c>
      <c r="B18481">
        <v>0.33</v>
      </c>
      <c r="C18481">
        <v>-0.36</v>
      </c>
      <c r="D18481">
        <v>-0.14000000000000001</v>
      </c>
      <c r="E18481">
        <v>2.3E-2</v>
      </c>
    </row>
    <row r="18482" spans="1:5">
      <c r="A18482">
        <v>19950705</v>
      </c>
      <c r="B18482">
        <v>0.19</v>
      </c>
      <c r="C18482">
        <v>0.11</v>
      </c>
      <c r="D18482">
        <v>0.27</v>
      </c>
      <c r="E18482">
        <v>2.3E-2</v>
      </c>
    </row>
    <row r="18483" spans="1:5">
      <c r="A18483">
        <v>19950706</v>
      </c>
      <c r="B18483">
        <v>1.1200000000000001</v>
      </c>
      <c r="C18483">
        <v>-0.7</v>
      </c>
      <c r="D18483">
        <v>0.1</v>
      </c>
      <c r="E18483">
        <v>2.3E-2</v>
      </c>
    </row>
    <row r="18484" spans="1:5">
      <c r="A18484">
        <v>19950707</v>
      </c>
      <c r="B18484">
        <v>0.59</v>
      </c>
      <c r="C18484">
        <v>0.28999999999999998</v>
      </c>
      <c r="D18484">
        <v>0.13</v>
      </c>
      <c r="E18484">
        <v>2.3E-2</v>
      </c>
    </row>
    <row r="18485" spans="1:5">
      <c r="A18485">
        <v>19950710</v>
      </c>
      <c r="B18485">
        <v>0.17</v>
      </c>
      <c r="C18485">
        <v>0.3</v>
      </c>
      <c r="D18485">
        <v>0.34</v>
      </c>
      <c r="E18485">
        <v>2.3E-2</v>
      </c>
    </row>
    <row r="18486" spans="1:5">
      <c r="A18486">
        <v>19950711</v>
      </c>
      <c r="B18486">
        <v>-0.34</v>
      </c>
      <c r="C18486">
        <v>0.62</v>
      </c>
      <c r="D18486">
        <v>-0.27</v>
      </c>
      <c r="E18486">
        <v>2.3E-2</v>
      </c>
    </row>
    <row r="18487" spans="1:5">
      <c r="A18487">
        <v>19950712</v>
      </c>
      <c r="B18487">
        <v>1.1000000000000001</v>
      </c>
      <c r="C18487">
        <v>-0.17</v>
      </c>
      <c r="D18487">
        <v>-0.59</v>
      </c>
      <c r="E18487">
        <v>2.3E-2</v>
      </c>
    </row>
    <row r="18488" spans="1:5">
      <c r="A18488">
        <v>19950713</v>
      </c>
      <c r="B18488">
        <v>7.0000000000000007E-2</v>
      </c>
      <c r="C18488">
        <v>0.31</v>
      </c>
      <c r="D18488">
        <v>-0.2</v>
      </c>
      <c r="E18488">
        <v>2.3E-2</v>
      </c>
    </row>
    <row r="18489" spans="1:5">
      <c r="A18489">
        <v>19950714</v>
      </c>
      <c r="B18489">
        <v>-0.15</v>
      </c>
      <c r="C18489">
        <v>0.38</v>
      </c>
      <c r="D18489">
        <v>-0.38</v>
      </c>
      <c r="E18489">
        <v>2.3E-2</v>
      </c>
    </row>
    <row r="18490" spans="1:5">
      <c r="A18490">
        <v>19950717</v>
      </c>
      <c r="B18490">
        <v>0.4</v>
      </c>
      <c r="C18490">
        <v>0.17</v>
      </c>
      <c r="D18490">
        <v>-0.67</v>
      </c>
      <c r="E18490">
        <v>2.3E-2</v>
      </c>
    </row>
    <row r="18491" spans="1:5">
      <c r="A18491">
        <v>19950718</v>
      </c>
      <c r="B18491">
        <v>-0.81</v>
      </c>
      <c r="C18491">
        <v>0.03</v>
      </c>
      <c r="D18491">
        <v>0.63</v>
      </c>
      <c r="E18491">
        <v>2.3E-2</v>
      </c>
    </row>
    <row r="18492" spans="1:5">
      <c r="A18492">
        <v>19950719</v>
      </c>
      <c r="B18492">
        <v>-1.65</v>
      </c>
      <c r="C18492">
        <v>-0.66</v>
      </c>
      <c r="D18492">
        <v>0.85</v>
      </c>
      <c r="E18492">
        <v>2.3E-2</v>
      </c>
    </row>
    <row r="18493" spans="1:5">
      <c r="A18493">
        <v>19950720</v>
      </c>
      <c r="B18493">
        <v>0.59</v>
      </c>
      <c r="C18493">
        <v>0.28000000000000003</v>
      </c>
      <c r="D18493">
        <v>-0.26</v>
      </c>
      <c r="E18493">
        <v>2.3E-2</v>
      </c>
    </row>
    <row r="18494" spans="1:5">
      <c r="A18494">
        <v>19950721</v>
      </c>
      <c r="B18494">
        <v>0.06</v>
      </c>
      <c r="C18494">
        <v>0.49</v>
      </c>
      <c r="D18494">
        <v>-0.56999999999999995</v>
      </c>
      <c r="E18494">
        <v>2.3E-2</v>
      </c>
    </row>
    <row r="18495" spans="1:5">
      <c r="A18495">
        <v>19950724</v>
      </c>
      <c r="B18495">
        <v>0.69</v>
      </c>
      <c r="C18495">
        <v>0.22</v>
      </c>
      <c r="D18495">
        <v>-0.5</v>
      </c>
      <c r="E18495">
        <v>2.3E-2</v>
      </c>
    </row>
    <row r="18496" spans="1:5">
      <c r="A18496">
        <v>19950725</v>
      </c>
      <c r="B18496">
        <v>0.76</v>
      </c>
      <c r="C18496">
        <v>-0.36</v>
      </c>
      <c r="D18496">
        <v>-0.03</v>
      </c>
      <c r="E18496">
        <v>2.3E-2</v>
      </c>
    </row>
    <row r="18497" spans="1:5">
      <c r="A18497">
        <v>19950726</v>
      </c>
      <c r="B18497">
        <v>0.23</v>
      </c>
      <c r="C18497">
        <v>0.23</v>
      </c>
      <c r="D18497">
        <v>-0.37</v>
      </c>
      <c r="E18497">
        <v>2.3E-2</v>
      </c>
    </row>
    <row r="18498" spans="1:5">
      <c r="A18498">
        <v>19950727</v>
      </c>
      <c r="B18498">
        <v>0.71</v>
      </c>
      <c r="C18498">
        <v>0.04</v>
      </c>
      <c r="D18498">
        <v>-0.27</v>
      </c>
      <c r="E18498">
        <v>2.3E-2</v>
      </c>
    </row>
    <row r="18499" spans="1:5">
      <c r="A18499">
        <v>19950728</v>
      </c>
      <c r="B18499">
        <v>-0.28000000000000003</v>
      </c>
      <c r="C18499">
        <v>0.49</v>
      </c>
      <c r="D18499">
        <v>0.22</v>
      </c>
      <c r="E18499">
        <v>2.3E-2</v>
      </c>
    </row>
    <row r="18500" spans="1:5">
      <c r="A18500">
        <v>19950731</v>
      </c>
      <c r="B18500">
        <v>-0.1</v>
      </c>
      <c r="C18500">
        <v>0.31</v>
      </c>
      <c r="D18500">
        <v>7.0000000000000007E-2</v>
      </c>
      <c r="E18500">
        <v>2.3E-2</v>
      </c>
    </row>
    <row r="18501" spans="1:5">
      <c r="A18501">
        <v>19950801</v>
      </c>
      <c r="B18501">
        <v>-0.51</v>
      </c>
      <c r="C18501">
        <v>0.16</v>
      </c>
      <c r="D18501">
        <v>0.19</v>
      </c>
      <c r="E18501">
        <v>0.02</v>
      </c>
    </row>
    <row r="18502" spans="1:5">
      <c r="A18502">
        <v>19950802</v>
      </c>
      <c r="B18502">
        <v>-0.21</v>
      </c>
      <c r="C18502">
        <v>-0.08</v>
      </c>
      <c r="D18502">
        <v>0.83</v>
      </c>
      <c r="E18502">
        <v>0.02</v>
      </c>
    </row>
    <row r="18503" spans="1:5">
      <c r="A18503">
        <v>19950803</v>
      </c>
      <c r="B18503">
        <v>-0.11</v>
      </c>
      <c r="C18503">
        <v>-0.15</v>
      </c>
      <c r="D18503">
        <v>0.44</v>
      </c>
      <c r="E18503">
        <v>0.02</v>
      </c>
    </row>
    <row r="18504" spans="1:5">
      <c r="A18504">
        <v>19950804</v>
      </c>
      <c r="B18504">
        <v>0.15</v>
      </c>
      <c r="C18504">
        <v>0.25</v>
      </c>
      <c r="D18504">
        <v>-0.15</v>
      </c>
      <c r="E18504">
        <v>0.02</v>
      </c>
    </row>
    <row r="18505" spans="1:5">
      <c r="A18505">
        <v>19950807</v>
      </c>
      <c r="B18505">
        <v>0.24</v>
      </c>
      <c r="C18505">
        <v>0.05</v>
      </c>
      <c r="D18505">
        <v>0.12</v>
      </c>
      <c r="E18505">
        <v>0.02</v>
      </c>
    </row>
    <row r="18506" spans="1:5">
      <c r="A18506">
        <v>19950808</v>
      </c>
      <c r="B18506">
        <v>0.05</v>
      </c>
      <c r="C18506">
        <v>-0.13</v>
      </c>
      <c r="D18506">
        <v>-0.06</v>
      </c>
      <c r="E18506">
        <v>0.02</v>
      </c>
    </row>
    <row r="18507" spans="1:5">
      <c r="A18507">
        <v>19950809</v>
      </c>
      <c r="B18507">
        <v>0.01</v>
      </c>
      <c r="C18507">
        <v>0.47</v>
      </c>
      <c r="D18507">
        <v>-0.48</v>
      </c>
      <c r="E18507">
        <v>0.02</v>
      </c>
    </row>
    <row r="18508" spans="1:5">
      <c r="A18508">
        <v>19950810</v>
      </c>
      <c r="B18508">
        <v>-0.27</v>
      </c>
      <c r="C18508">
        <v>0.23</v>
      </c>
      <c r="D18508">
        <v>0.09</v>
      </c>
      <c r="E18508">
        <v>0.02</v>
      </c>
    </row>
    <row r="18509" spans="1:5">
      <c r="A18509">
        <v>19950811</v>
      </c>
      <c r="B18509">
        <v>-0.34</v>
      </c>
      <c r="C18509">
        <v>0.36</v>
      </c>
      <c r="D18509">
        <v>-0.06</v>
      </c>
      <c r="E18509">
        <v>0.02</v>
      </c>
    </row>
    <row r="18510" spans="1:5">
      <c r="A18510">
        <v>19950814</v>
      </c>
      <c r="B18510">
        <v>0.74</v>
      </c>
      <c r="C18510">
        <v>-0.4</v>
      </c>
      <c r="D18510">
        <v>-0.5</v>
      </c>
      <c r="E18510">
        <v>0.02</v>
      </c>
    </row>
    <row r="18511" spans="1:5">
      <c r="A18511">
        <v>19950815</v>
      </c>
      <c r="B18511">
        <v>-0.1</v>
      </c>
      <c r="C18511">
        <v>0.27</v>
      </c>
      <c r="D18511">
        <v>0.02</v>
      </c>
      <c r="E18511">
        <v>0.02</v>
      </c>
    </row>
    <row r="18512" spans="1:5">
      <c r="A18512">
        <v>19950816</v>
      </c>
      <c r="B18512">
        <v>0.45</v>
      </c>
      <c r="C18512">
        <v>0.09</v>
      </c>
      <c r="D18512">
        <v>-0.03</v>
      </c>
      <c r="E18512">
        <v>0.02</v>
      </c>
    </row>
    <row r="18513" spans="1:5">
      <c r="A18513">
        <v>19950817</v>
      </c>
      <c r="B18513">
        <v>0</v>
      </c>
      <c r="C18513">
        <v>0.46</v>
      </c>
      <c r="D18513">
        <v>0.01</v>
      </c>
      <c r="E18513">
        <v>0.02</v>
      </c>
    </row>
    <row r="18514" spans="1:5">
      <c r="A18514">
        <v>19950818</v>
      </c>
      <c r="B18514">
        <v>7.0000000000000007E-2</v>
      </c>
      <c r="C18514">
        <v>0.25</v>
      </c>
      <c r="D18514">
        <v>0</v>
      </c>
      <c r="E18514">
        <v>0.02</v>
      </c>
    </row>
    <row r="18515" spans="1:5">
      <c r="A18515">
        <v>19950821</v>
      </c>
      <c r="B18515">
        <v>-0.22</v>
      </c>
      <c r="C18515">
        <v>0.55000000000000004</v>
      </c>
      <c r="D18515">
        <v>0.38</v>
      </c>
      <c r="E18515">
        <v>0.02</v>
      </c>
    </row>
    <row r="18516" spans="1:5">
      <c r="A18516">
        <v>19950822</v>
      </c>
      <c r="B18516">
        <v>0.18</v>
      </c>
      <c r="C18516">
        <v>-0.45</v>
      </c>
      <c r="D18516">
        <v>-0.15</v>
      </c>
      <c r="E18516">
        <v>0.02</v>
      </c>
    </row>
    <row r="18517" spans="1:5">
      <c r="A18517">
        <v>19950823</v>
      </c>
      <c r="B18517">
        <v>-0.27</v>
      </c>
      <c r="C18517">
        <v>0.4</v>
      </c>
      <c r="D18517">
        <v>-0.16</v>
      </c>
      <c r="E18517">
        <v>0.02</v>
      </c>
    </row>
    <row r="18518" spans="1:5">
      <c r="A18518">
        <v>19950824</v>
      </c>
      <c r="B18518">
        <v>-7.0000000000000007E-2</v>
      </c>
      <c r="C18518">
        <v>-0.19</v>
      </c>
      <c r="D18518">
        <v>0.3</v>
      </c>
      <c r="E18518">
        <v>0.02</v>
      </c>
    </row>
    <row r="18519" spans="1:5">
      <c r="A18519">
        <v>19950825</v>
      </c>
      <c r="B18519">
        <v>0.4</v>
      </c>
      <c r="C18519">
        <v>-0.32</v>
      </c>
      <c r="D18519">
        <v>0.31</v>
      </c>
      <c r="E18519">
        <v>0.02</v>
      </c>
    </row>
    <row r="18520" spans="1:5">
      <c r="A18520">
        <v>19950828</v>
      </c>
      <c r="B18520">
        <v>-0.3</v>
      </c>
      <c r="C18520">
        <v>-0.22</v>
      </c>
      <c r="D18520">
        <v>1.1299999999999999</v>
      </c>
      <c r="E18520">
        <v>0.02</v>
      </c>
    </row>
    <row r="18521" spans="1:5">
      <c r="A18521">
        <v>19950829</v>
      </c>
      <c r="B18521">
        <v>0.02</v>
      </c>
      <c r="C18521">
        <v>-0.8</v>
      </c>
      <c r="D18521">
        <v>0.61</v>
      </c>
      <c r="E18521">
        <v>0.02</v>
      </c>
    </row>
    <row r="18522" spans="1:5">
      <c r="A18522">
        <v>19950830</v>
      </c>
      <c r="B18522">
        <v>0.33</v>
      </c>
      <c r="C18522">
        <v>0.39</v>
      </c>
      <c r="D18522">
        <v>-7.0000000000000007E-2</v>
      </c>
      <c r="E18522">
        <v>0.02</v>
      </c>
    </row>
    <row r="18523" spans="1:5">
      <c r="A18523">
        <v>19950831</v>
      </c>
      <c r="B18523">
        <v>0.32</v>
      </c>
      <c r="C18523">
        <v>0.36</v>
      </c>
      <c r="D18523">
        <v>-0.13</v>
      </c>
      <c r="E18523">
        <v>0.02</v>
      </c>
    </row>
    <row r="18524" spans="1:5">
      <c r="A18524">
        <v>19950901</v>
      </c>
      <c r="B18524">
        <v>0.27</v>
      </c>
      <c r="C18524">
        <v>-0.16</v>
      </c>
      <c r="D18524">
        <v>0.45</v>
      </c>
      <c r="E18524">
        <v>2.1999999999999999E-2</v>
      </c>
    </row>
    <row r="18525" spans="1:5">
      <c r="A18525">
        <v>19950905</v>
      </c>
      <c r="B18525">
        <v>0.96</v>
      </c>
      <c r="C18525">
        <v>-0.47</v>
      </c>
      <c r="D18525">
        <v>-0.26</v>
      </c>
      <c r="E18525">
        <v>2.1999999999999999E-2</v>
      </c>
    </row>
    <row r="18526" spans="1:5">
      <c r="A18526">
        <v>19950906</v>
      </c>
      <c r="B18526">
        <v>0.36</v>
      </c>
      <c r="C18526">
        <v>0.4</v>
      </c>
      <c r="D18526">
        <v>-0.4</v>
      </c>
      <c r="E18526">
        <v>2.1999999999999999E-2</v>
      </c>
    </row>
    <row r="18527" spans="1:5">
      <c r="A18527">
        <v>19950907</v>
      </c>
      <c r="B18527">
        <v>0.08</v>
      </c>
      <c r="C18527">
        <v>0.47</v>
      </c>
      <c r="D18527">
        <v>-0.31</v>
      </c>
      <c r="E18527">
        <v>2.1999999999999999E-2</v>
      </c>
    </row>
    <row r="18528" spans="1:5">
      <c r="A18528">
        <v>19950908</v>
      </c>
      <c r="B18528">
        <v>0.51</v>
      </c>
      <c r="C18528">
        <v>0.2</v>
      </c>
      <c r="D18528">
        <v>-7.0000000000000007E-2</v>
      </c>
      <c r="E18528">
        <v>2.1999999999999999E-2</v>
      </c>
    </row>
    <row r="18529" spans="1:5">
      <c r="A18529">
        <v>19950911</v>
      </c>
      <c r="B18529">
        <v>0.24</v>
      </c>
      <c r="C18529">
        <v>-0.08</v>
      </c>
      <c r="D18529">
        <v>-0.36</v>
      </c>
      <c r="E18529">
        <v>2.1999999999999999E-2</v>
      </c>
    </row>
    <row r="18530" spans="1:5">
      <c r="A18530">
        <v>19950912</v>
      </c>
      <c r="B18530">
        <v>0.25</v>
      </c>
      <c r="C18530">
        <v>-0.01</v>
      </c>
      <c r="D18530">
        <v>-0.22</v>
      </c>
      <c r="E18530">
        <v>2.1999999999999999E-2</v>
      </c>
    </row>
    <row r="18531" spans="1:5">
      <c r="A18531">
        <v>19950913</v>
      </c>
      <c r="B18531">
        <v>0.4</v>
      </c>
      <c r="C18531">
        <v>-0.16</v>
      </c>
      <c r="D18531">
        <v>-0.32</v>
      </c>
      <c r="E18531">
        <v>2.1999999999999999E-2</v>
      </c>
    </row>
    <row r="18532" spans="1:5">
      <c r="A18532">
        <v>19950914</v>
      </c>
      <c r="B18532">
        <v>0.59</v>
      </c>
      <c r="C18532">
        <v>-0.56000000000000005</v>
      </c>
      <c r="D18532">
        <v>0.23</v>
      </c>
      <c r="E18532">
        <v>2.1999999999999999E-2</v>
      </c>
    </row>
    <row r="18533" spans="1:5">
      <c r="A18533">
        <v>19950915</v>
      </c>
      <c r="B18533">
        <v>-0.18</v>
      </c>
      <c r="C18533">
        <v>-0.5</v>
      </c>
      <c r="D18533">
        <v>0.81</v>
      </c>
      <c r="E18533">
        <v>2.1999999999999999E-2</v>
      </c>
    </row>
    <row r="18534" spans="1:5">
      <c r="A18534">
        <v>19950918</v>
      </c>
      <c r="B18534">
        <v>-0.14000000000000001</v>
      </c>
      <c r="C18534">
        <v>-0.16</v>
      </c>
      <c r="D18534">
        <v>-0.55000000000000004</v>
      </c>
      <c r="E18534">
        <v>2.1999999999999999E-2</v>
      </c>
    </row>
    <row r="18535" spans="1:5">
      <c r="A18535">
        <v>19950919</v>
      </c>
      <c r="B18535">
        <v>0.3</v>
      </c>
      <c r="C18535">
        <v>-0.19</v>
      </c>
      <c r="D18535">
        <v>-0.36</v>
      </c>
      <c r="E18535">
        <v>2.1999999999999999E-2</v>
      </c>
    </row>
    <row r="18536" spans="1:5">
      <c r="A18536">
        <v>19950920</v>
      </c>
      <c r="B18536">
        <v>0.44</v>
      </c>
      <c r="C18536">
        <v>-0.1</v>
      </c>
      <c r="D18536">
        <v>-0.15</v>
      </c>
      <c r="E18536">
        <v>2.1999999999999999E-2</v>
      </c>
    </row>
    <row r="18537" spans="1:5">
      <c r="A18537">
        <v>19950921</v>
      </c>
      <c r="B18537">
        <v>-0.62</v>
      </c>
      <c r="C18537">
        <v>0.41</v>
      </c>
      <c r="D18537">
        <v>-0.32</v>
      </c>
      <c r="E18537">
        <v>2.1999999999999999E-2</v>
      </c>
    </row>
    <row r="18538" spans="1:5">
      <c r="A18538">
        <v>19950922</v>
      </c>
      <c r="B18538">
        <v>-0.32</v>
      </c>
      <c r="C18538">
        <v>-0.06</v>
      </c>
      <c r="D18538">
        <v>-0.34</v>
      </c>
      <c r="E18538">
        <v>2.1999999999999999E-2</v>
      </c>
    </row>
    <row r="18539" spans="1:5">
      <c r="A18539">
        <v>19950925</v>
      </c>
      <c r="B18539">
        <v>-0.19</v>
      </c>
      <c r="C18539">
        <v>-0.37</v>
      </c>
      <c r="D18539">
        <v>0.3</v>
      </c>
      <c r="E18539">
        <v>2.1999999999999999E-2</v>
      </c>
    </row>
    <row r="18540" spans="1:5">
      <c r="A18540">
        <v>19950926</v>
      </c>
      <c r="B18540">
        <v>-0.12</v>
      </c>
      <c r="C18540">
        <v>-0.3</v>
      </c>
      <c r="D18540">
        <v>0.16</v>
      </c>
      <c r="E18540">
        <v>2.1999999999999999E-2</v>
      </c>
    </row>
    <row r="18541" spans="1:5">
      <c r="A18541">
        <v>19950927</v>
      </c>
      <c r="B18541">
        <v>-0.31</v>
      </c>
      <c r="C18541">
        <v>-1.03</v>
      </c>
      <c r="D18541">
        <v>0.85</v>
      </c>
      <c r="E18541">
        <v>2.1999999999999999E-2</v>
      </c>
    </row>
    <row r="18542" spans="1:5">
      <c r="A18542">
        <v>19950928</v>
      </c>
      <c r="B18542">
        <v>0.89</v>
      </c>
      <c r="C18542">
        <v>-0.19</v>
      </c>
      <c r="D18542">
        <v>-0.12</v>
      </c>
      <c r="E18542">
        <v>2.1999999999999999E-2</v>
      </c>
    </row>
    <row r="18543" spans="1:5">
      <c r="A18543">
        <v>19950929</v>
      </c>
      <c r="B18543">
        <v>-0.11</v>
      </c>
      <c r="C18543">
        <v>0.83</v>
      </c>
      <c r="D18543">
        <v>0.25</v>
      </c>
      <c r="E18543">
        <v>2.1999999999999999E-2</v>
      </c>
    </row>
    <row r="18544" spans="1:5">
      <c r="A18544">
        <v>19951002</v>
      </c>
      <c r="B18544">
        <v>-0.63</v>
      </c>
      <c r="C18544">
        <v>-0.51</v>
      </c>
      <c r="D18544">
        <v>0.56000000000000005</v>
      </c>
      <c r="E18544">
        <v>2.1000000000000001E-2</v>
      </c>
    </row>
    <row r="18545" spans="1:5">
      <c r="A18545">
        <v>19951003</v>
      </c>
      <c r="B18545">
        <v>-0.17</v>
      </c>
      <c r="C18545">
        <v>-0.89</v>
      </c>
      <c r="D18545">
        <v>0.31</v>
      </c>
      <c r="E18545">
        <v>2.1000000000000001E-2</v>
      </c>
    </row>
    <row r="18546" spans="1:5">
      <c r="A18546">
        <v>19951004</v>
      </c>
      <c r="B18546">
        <v>-0.46</v>
      </c>
      <c r="C18546">
        <v>-0.67</v>
      </c>
      <c r="D18546">
        <v>0.57999999999999996</v>
      </c>
      <c r="E18546">
        <v>2.1000000000000001E-2</v>
      </c>
    </row>
    <row r="18547" spans="1:5">
      <c r="A18547">
        <v>19951005</v>
      </c>
      <c r="B18547">
        <v>0.28999999999999998</v>
      </c>
      <c r="C18547">
        <v>-0.3</v>
      </c>
      <c r="D18547">
        <v>-0.16</v>
      </c>
      <c r="E18547">
        <v>2.1000000000000001E-2</v>
      </c>
    </row>
    <row r="18548" spans="1:5">
      <c r="A18548">
        <v>19951006</v>
      </c>
      <c r="B18548">
        <v>0</v>
      </c>
      <c r="C18548">
        <v>0.14000000000000001</v>
      </c>
      <c r="D18548">
        <v>0.14000000000000001</v>
      </c>
      <c r="E18548">
        <v>2.1000000000000001E-2</v>
      </c>
    </row>
    <row r="18549" spans="1:5">
      <c r="A18549">
        <v>19951009</v>
      </c>
      <c r="B18549">
        <v>-1.07</v>
      </c>
      <c r="C18549">
        <v>-0.69</v>
      </c>
      <c r="D18549">
        <v>1.02</v>
      </c>
      <c r="E18549">
        <v>2.1000000000000001E-2</v>
      </c>
    </row>
    <row r="18550" spans="1:5">
      <c r="A18550">
        <v>19951010</v>
      </c>
      <c r="B18550">
        <v>-0.25</v>
      </c>
      <c r="C18550">
        <v>-0.71</v>
      </c>
      <c r="D18550">
        <v>0.39</v>
      </c>
      <c r="E18550">
        <v>2.1000000000000001E-2</v>
      </c>
    </row>
    <row r="18551" spans="1:5">
      <c r="A18551">
        <v>19951011</v>
      </c>
      <c r="B18551">
        <v>0.62</v>
      </c>
      <c r="C18551">
        <v>0.41</v>
      </c>
      <c r="D18551">
        <v>-0.33</v>
      </c>
      <c r="E18551">
        <v>2.1000000000000001E-2</v>
      </c>
    </row>
    <row r="18552" spans="1:5">
      <c r="A18552">
        <v>19951012</v>
      </c>
      <c r="B18552">
        <v>0.8</v>
      </c>
      <c r="C18552">
        <v>-0.05</v>
      </c>
      <c r="D18552">
        <v>-0.25</v>
      </c>
      <c r="E18552">
        <v>2.1000000000000001E-2</v>
      </c>
    </row>
    <row r="18553" spans="1:5">
      <c r="A18553">
        <v>19951013</v>
      </c>
      <c r="B18553">
        <v>0.33</v>
      </c>
      <c r="C18553">
        <v>0.31</v>
      </c>
      <c r="D18553">
        <v>-0.23</v>
      </c>
      <c r="E18553">
        <v>2.1000000000000001E-2</v>
      </c>
    </row>
    <row r="18554" spans="1:5">
      <c r="A18554">
        <v>19951016</v>
      </c>
      <c r="B18554">
        <v>-0.2</v>
      </c>
      <c r="C18554">
        <v>0.24</v>
      </c>
      <c r="D18554">
        <v>0.08</v>
      </c>
      <c r="E18554">
        <v>2.1000000000000001E-2</v>
      </c>
    </row>
    <row r="18555" spans="1:5">
      <c r="A18555">
        <v>19951017</v>
      </c>
      <c r="B18555">
        <v>0.6</v>
      </c>
      <c r="C18555">
        <v>-0.43</v>
      </c>
      <c r="D18555">
        <v>-0.59</v>
      </c>
      <c r="E18555">
        <v>2.1000000000000001E-2</v>
      </c>
    </row>
    <row r="18556" spans="1:5">
      <c r="A18556">
        <v>19951018</v>
      </c>
      <c r="B18556">
        <v>0.22</v>
      </c>
      <c r="C18556">
        <v>0.26</v>
      </c>
      <c r="D18556">
        <v>-0.48</v>
      </c>
      <c r="E18556">
        <v>2.1000000000000001E-2</v>
      </c>
    </row>
    <row r="18557" spans="1:5">
      <c r="A18557">
        <v>19951019</v>
      </c>
      <c r="B18557">
        <v>0.31</v>
      </c>
      <c r="C18557">
        <v>-0.44</v>
      </c>
      <c r="D18557">
        <v>-0.55000000000000004</v>
      </c>
      <c r="E18557">
        <v>2.1000000000000001E-2</v>
      </c>
    </row>
    <row r="18558" spans="1:5">
      <c r="A18558">
        <v>19951020</v>
      </c>
      <c r="B18558">
        <v>-0.56999999999999995</v>
      </c>
      <c r="C18558">
        <v>0.47</v>
      </c>
      <c r="D18558">
        <v>0.13</v>
      </c>
      <c r="E18558">
        <v>2.1000000000000001E-2</v>
      </c>
    </row>
    <row r="18559" spans="1:5">
      <c r="A18559">
        <v>19951023</v>
      </c>
      <c r="B18559">
        <v>-0.38</v>
      </c>
      <c r="C18559">
        <v>-0.26</v>
      </c>
      <c r="D18559">
        <v>-0.06</v>
      </c>
      <c r="E18559">
        <v>2.1000000000000001E-2</v>
      </c>
    </row>
    <row r="18560" spans="1:5">
      <c r="A18560">
        <v>19951024</v>
      </c>
      <c r="B18560">
        <v>0.11</v>
      </c>
      <c r="C18560">
        <v>-0.02</v>
      </c>
      <c r="D18560">
        <v>-0.55000000000000004</v>
      </c>
      <c r="E18560">
        <v>2.1000000000000001E-2</v>
      </c>
    </row>
    <row r="18561" spans="1:5">
      <c r="A18561">
        <v>19951025</v>
      </c>
      <c r="B18561">
        <v>-0.85</v>
      </c>
      <c r="C18561">
        <v>-0.14000000000000001</v>
      </c>
      <c r="D18561">
        <v>-0.05</v>
      </c>
      <c r="E18561">
        <v>2.1000000000000001E-2</v>
      </c>
    </row>
    <row r="18562" spans="1:5">
      <c r="A18562">
        <v>19951026</v>
      </c>
      <c r="B18562">
        <v>-0.95</v>
      </c>
      <c r="C18562">
        <v>-0.1</v>
      </c>
      <c r="D18562">
        <v>-0.1</v>
      </c>
      <c r="E18562">
        <v>2.1000000000000001E-2</v>
      </c>
    </row>
    <row r="18563" spans="1:5">
      <c r="A18563">
        <v>19951027</v>
      </c>
      <c r="B18563">
        <v>0.41</v>
      </c>
      <c r="C18563">
        <v>-0.72</v>
      </c>
      <c r="D18563">
        <v>0.22</v>
      </c>
      <c r="E18563">
        <v>2.1000000000000001E-2</v>
      </c>
    </row>
    <row r="18564" spans="1:5">
      <c r="A18564">
        <v>19951030</v>
      </c>
      <c r="B18564">
        <v>0.64</v>
      </c>
      <c r="C18564">
        <v>-0.13</v>
      </c>
      <c r="D18564">
        <v>-0.59</v>
      </c>
      <c r="E18564">
        <v>2.1000000000000001E-2</v>
      </c>
    </row>
    <row r="18565" spans="1:5">
      <c r="A18565">
        <v>19951031</v>
      </c>
      <c r="B18565">
        <v>-0.27</v>
      </c>
      <c r="C18565">
        <v>0.41</v>
      </c>
      <c r="D18565">
        <v>-0.28999999999999998</v>
      </c>
      <c r="E18565">
        <v>2.1000000000000001E-2</v>
      </c>
    </row>
    <row r="18566" spans="1:5">
      <c r="A18566">
        <v>19951101</v>
      </c>
      <c r="B18566">
        <v>0.51</v>
      </c>
      <c r="C18566">
        <v>-0.32</v>
      </c>
      <c r="D18566">
        <v>0.19</v>
      </c>
      <c r="E18566">
        <v>0.02</v>
      </c>
    </row>
    <row r="18567" spans="1:5">
      <c r="A18567">
        <v>19951102</v>
      </c>
      <c r="B18567">
        <v>1.03</v>
      </c>
      <c r="C18567">
        <v>-0.17</v>
      </c>
      <c r="D18567">
        <v>-0.13</v>
      </c>
      <c r="E18567">
        <v>0.02</v>
      </c>
    </row>
    <row r="18568" spans="1:5">
      <c r="A18568">
        <v>19951103</v>
      </c>
      <c r="B18568">
        <v>0.31</v>
      </c>
      <c r="C18568">
        <v>0.37</v>
      </c>
      <c r="D18568">
        <v>-0.22</v>
      </c>
      <c r="E18568">
        <v>0.02</v>
      </c>
    </row>
    <row r="18569" spans="1:5">
      <c r="A18569">
        <v>19951106</v>
      </c>
      <c r="B18569">
        <v>-0.28999999999999998</v>
      </c>
      <c r="C18569">
        <v>0.3</v>
      </c>
      <c r="D18569">
        <v>0.15</v>
      </c>
      <c r="E18569">
        <v>0.02</v>
      </c>
    </row>
    <row r="18570" spans="1:5">
      <c r="A18570">
        <v>19951107</v>
      </c>
      <c r="B18570">
        <v>-0.5</v>
      </c>
      <c r="C18570">
        <v>0.04</v>
      </c>
      <c r="D18570">
        <v>0.43</v>
      </c>
      <c r="E18570">
        <v>0.02</v>
      </c>
    </row>
    <row r="18571" spans="1:5">
      <c r="A18571">
        <v>19951108</v>
      </c>
      <c r="B18571">
        <v>0.72</v>
      </c>
      <c r="C18571">
        <v>-0.47</v>
      </c>
      <c r="D18571">
        <v>-0.14000000000000001</v>
      </c>
      <c r="E18571">
        <v>0.02</v>
      </c>
    </row>
    <row r="18572" spans="1:5">
      <c r="A18572">
        <v>19951109</v>
      </c>
      <c r="B18572">
        <v>0.45</v>
      </c>
      <c r="C18572">
        <v>0.14000000000000001</v>
      </c>
      <c r="D18572">
        <v>-0.49</v>
      </c>
      <c r="E18572">
        <v>0.02</v>
      </c>
    </row>
    <row r="18573" spans="1:5">
      <c r="A18573">
        <v>19951110</v>
      </c>
      <c r="B18573">
        <v>-0.12</v>
      </c>
      <c r="C18573">
        <v>0.33</v>
      </c>
      <c r="D18573">
        <v>-0.11</v>
      </c>
      <c r="E18573">
        <v>0.02</v>
      </c>
    </row>
    <row r="18574" spans="1:5">
      <c r="A18574">
        <v>19951113</v>
      </c>
      <c r="B18574">
        <v>-0.15</v>
      </c>
      <c r="C18574">
        <v>-0.06</v>
      </c>
      <c r="D18574">
        <v>-0.02</v>
      </c>
      <c r="E18574">
        <v>0.02</v>
      </c>
    </row>
    <row r="18575" spans="1:5">
      <c r="A18575">
        <v>19951114</v>
      </c>
      <c r="B18575">
        <v>-0.66</v>
      </c>
      <c r="C18575">
        <v>0</v>
      </c>
      <c r="D18575">
        <v>0.4</v>
      </c>
      <c r="E18575">
        <v>0.02</v>
      </c>
    </row>
    <row r="18576" spans="1:5">
      <c r="A18576">
        <v>19951115</v>
      </c>
      <c r="B18576">
        <v>0.55000000000000004</v>
      </c>
      <c r="C18576">
        <v>-0.56999999999999995</v>
      </c>
      <c r="D18576">
        <v>-0.27</v>
      </c>
      <c r="E18576">
        <v>0.02</v>
      </c>
    </row>
    <row r="18577" spans="1:5">
      <c r="A18577">
        <v>19951116</v>
      </c>
      <c r="B18577">
        <v>0.59</v>
      </c>
      <c r="C18577">
        <v>-0.27</v>
      </c>
      <c r="D18577">
        <v>0.14000000000000001</v>
      </c>
      <c r="E18577">
        <v>0.02</v>
      </c>
    </row>
    <row r="18578" spans="1:5">
      <c r="A18578">
        <v>19951117</v>
      </c>
      <c r="B18578">
        <v>0.38</v>
      </c>
      <c r="C18578">
        <v>-0.13</v>
      </c>
      <c r="D18578">
        <v>0.2</v>
      </c>
      <c r="E18578">
        <v>0.02</v>
      </c>
    </row>
    <row r="18579" spans="1:5">
      <c r="A18579">
        <v>19951120</v>
      </c>
      <c r="B18579">
        <v>-0.57999999999999996</v>
      </c>
      <c r="C18579">
        <v>0.14000000000000001</v>
      </c>
      <c r="D18579">
        <v>0.56000000000000005</v>
      </c>
      <c r="E18579">
        <v>0.02</v>
      </c>
    </row>
    <row r="18580" spans="1:5">
      <c r="A18580">
        <v>19951121</v>
      </c>
      <c r="B18580">
        <v>0.21</v>
      </c>
      <c r="C18580">
        <v>-0.92</v>
      </c>
      <c r="D18580">
        <v>0.55000000000000004</v>
      </c>
      <c r="E18580">
        <v>0.02</v>
      </c>
    </row>
    <row r="18581" spans="1:5">
      <c r="A18581">
        <v>19951122</v>
      </c>
      <c r="B18581">
        <v>-0.24</v>
      </c>
      <c r="C18581">
        <v>0.03</v>
      </c>
      <c r="D18581">
        <v>0.66</v>
      </c>
      <c r="E18581">
        <v>0.02</v>
      </c>
    </row>
    <row r="18582" spans="1:5">
      <c r="A18582">
        <v>19951124</v>
      </c>
      <c r="B18582">
        <v>0.33</v>
      </c>
      <c r="C18582">
        <v>-0.05</v>
      </c>
      <c r="D18582">
        <v>-0.19</v>
      </c>
      <c r="E18582">
        <v>0.02</v>
      </c>
    </row>
    <row r="18583" spans="1:5">
      <c r="A18583">
        <v>19951127</v>
      </c>
      <c r="B18583">
        <v>0.17</v>
      </c>
      <c r="C18583">
        <v>-0.05</v>
      </c>
      <c r="D18583">
        <v>0.18</v>
      </c>
      <c r="E18583">
        <v>0.02</v>
      </c>
    </row>
    <row r="18584" spans="1:5">
      <c r="A18584">
        <v>19951128</v>
      </c>
      <c r="B18584">
        <v>0.79</v>
      </c>
      <c r="C18584">
        <v>-0.28999999999999998</v>
      </c>
      <c r="D18584">
        <v>-0.78</v>
      </c>
      <c r="E18584">
        <v>0.02</v>
      </c>
    </row>
    <row r="18585" spans="1:5">
      <c r="A18585">
        <v>19951129</v>
      </c>
      <c r="B18585">
        <v>0.41</v>
      </c>
      <c r="C18585">
        <v>0.13</v>
      </c>
      <c r="D18585">
        <v>-0.08</v>
      </c>
      <c r="E18585">
        <v>0.02</v>
      </c>
    </row>
    <row r="18586" spans="1:5">
      <c r="A18586">
        <v>19951130</v>
      </c>
      <c r="B18586">
        <v>-0.03</v>
      </c>
      <c r="C18586">
        <v>0.7</v>
      </c>
      <c r="D18586">
        <v>-0.15</v>
      </c>
      <c r="E18586">
        <v>0.02</v>
      </c>
    </row>
    <row r="18587" spans="1:5">
      <c r="A18587">
        <v>19951201</v>
      </c>
      <c r="B18587">
        <v>0.13</v>
      </c>
      <c r="C18587">
        <v>0.15</v>
      </c>
      <c r="D18587">
        <v>0.28000000000000003</v>
      </c>
      <c r="E18587">
        <v>2.4E-2</v>
      </c>
    </row>
    <row r="18588" spans="1:5">
      <c r="A18588">
        <v>19951204</v>
      </c>
      <c r="B18588">
        <v>1.04</v>
      </c>
      <c r="C18588">
        <v>-0.56999999999999995</v>
      </c>
      <c r="D18588">
        <v>-0.09</v>
      </c>
      <c r="E18588">
        <v>2.4E-2</v>
      </c>
    </row>
    <row r="18589" spans="1:5">
      <c r="A18589">
        <v>19951205</v>
      </c>
      <c r="B18589">
        <v>0.43</v>
      </c>
      <c r="C18589">
        <v>-0.28000000000000003</v>
      </c>
      <c r="D18589">
        <v>-0.11</v>
      </c>
      <c r="E18589">
        <v>2.4E-2</v>
      </c>
    </row>
    <row r="18590" spans="1:5">
      <c r="A18590">
        <v>19951206</v>
      </c>
      <c r="B18590">
        <v>0.18</v>
      </c>
      <c r="C18590">
        <v>-0.47</v>
      </c>
      <c r="D18590">
        <v>0.32</v>
      </c>
      <c r="E18590">
        <v>2.4E-2</v>
      </c>
    </row>
    <row r="18591" spans="1:5">
      <c r="A18591">
        <v>19951207</v>
      </c>
      <c r="B18591">
        <v>-0.7</v>
      </c>
      <c r="C18591">
        <v>0.42</v>
      </c>
      <c r="D18591">
        <v>-0.22</v>
      </c>
      <c r="E18591">
        <v>2.4E-2</v>
      </c>
    </row>
    <row r="18592" spans="1:5">
      <c r="A18592">
        <v>19951208</v>
      </c>
      <c r="B18592">
        <v>0.2</v>
      </c>
      <c r="C18592">
        <v>0.11</v>
      </c>
      <c r="D18592">
        <v>-0.27</v>
      </c>
      <c r="E18592">
        <v>2.4E-2</v>
      </c>
    </row>
    <row r="18593" spans="1:5">
      <c r="A18593">
        <v>19951211</v>
      </c>
      <c r="B18593">
        <v>0.24</v>
      </c>
      <c r="C18593">
        <v>-0.2</v>
      </c>
      <c r="D18593">
        <v>-0.22</v>
      </c>
      <c r="E18593">
        <v>2.4E-2</v>
      </c>
    </row>
    <row r="18594" spans="1:5">
      <c r="A18594">
        <v>19951212</v>
      </c>
      <c r="B18594">
        <v>-0.26</v>
      </c>
      <c r="C18594">
        <v>0.06</v>
      </c>
      <c r="D18594">
        <v>-0.06</v>
      </c>
      <c r="E18594">
        <v>2.4E-2</v>
      </c>
    </row>
    <row r="18595" spans="1:5">
      <c r="A18595">
        <v>19951213</v>
      </c>
      <c r="B18595">
        <v>0.43</v>
      </c>
      <c r="C18595">
        <v>-0.08</v>
      </c>
      <c r="D18595">
        <v>-0.06</v>
      </c>
      <c r="E18595">
        <v>2.4E-2</v>
      </c>
    </row>
    <row r="18596" spans="1:5">
      <c r="A18596">
        <v>19951214</v>
      </c>
      <c r="B18596">
        <v>-0.83</v>
      </c>
      <c r="C18596">
        <v>0.78</v>
      </c>
      <c r="D18596">
        <v>0.44</v>
      </c>
      <c r="E18596">
        <v>2.4E-2</v>
      </c>
    </row>
    <row r="18597" spans="1:5">
      <c r="A18597">
        <v>19951215</v>
      </c>
      <c r="B18597">
        <v>-0.28999999999999998</v>
      </c>
      <c r="C18597">
        <v>-0.41</v>
      </c>
      <c r="D18597">
        <v>0.49</v>
      </c>
      <c r="E18597">
        <v>2.4E-2</v>
      </c>
    </row>
    <row r="18598" spans="1:5">
      <c r="A18598">
        <v>19951218</v>
      </c>
      <c r="B18598">
        <v>-1.76</v>
      </c>
      <c r="C18598">
        <v>-0.48</v>
      </c>
      <c r="D18598">
        <v>1.01</v>
      </c>
      <c r="E18598">
        <v>2.4E-2</v>
      </c>
    </row>
    <row r="18599" spans="1:5">
      <c r="A18599">
        <v>19951219</v>
      </c>
      <c r="B18599">
        <v>0.99</v>
      </c>
      <c r="C18599">
        <v>-0.43</v>
      </c>
      <c r="D18599">
        <v>-0.31</v>
      </c>
      <c r="E18599">
        <v>2.4E-2</v>
      </c>
    </row>
    <row r="18600" spans="1:5">
      <c r="A18600">
        <v>19951220</v>
      </c>
      <c r="B18600">
        <v>-0.56999999999999995</v>
      </c>
      <c r="C18600">
        <v>1.47</v>
      </c>
      <c r="D18600">
        <v>0.26</v>
      </c>
      <c r="E18600">
        <v>2.4E-2</v>
      </c>
    </row>
    <row r="18601" spans="1:5">
      <c r="A18601">
        <v>19951221</v>
      </c>
      <c r="B18601">
        <v>0.7</v>
      </c>
      <c r="C18601">
        <v>-0.02</v>
      </c>
      <c r="D18601">
        <v>-0.34</v>
      </c>
      <c r="E18601">
        <v>2.4E-2</v>
      </c>
    </row>
    <row r="18602" spans="1:5">
      <c r="A18602">
        <v>19951222</v>
      </c>
      <c r="B18602">
        <v>0.32</v>
      </c>
      <c r="C18602">
        <v>0.23</v>
      </c>
      <c r="D18602">
        <v>-0.12</v>
      </c>
      <c r="E18602">
        <v>2.4E-2</v>
      </c>
    </row>
    <row r="18603" spans="1:5">
      <c r="A18603">
        <v>19951226</v>
      </c>
      <c r="B18603">
        <v>0.3</v>
      </c>
      <c r="C18603">
        <v>-0.15</v>
      </c>
      <c r="D18603">
        <v>-0.2</v>
      </c>
      <c r="E18603">
        <v>2.4E-2</v>
      </c>
    </row>
    <row r="18604" spans="1:5">
      <c r="A18604">
        <v>19951227</v>
      </c>
      <c r="B18604">
        <v>0.14000000000000001</v>
      </c>
      <c r="C18604">
        <v>0.19</v>
      </c>
      <c r="D18604">
        <v>0</v>
      </c>
      <c r="E18604">
        <v>2.4E-2</v>
      </c>
    </row>
    <row r="18605" spans="1:5">
      <c r="A18605">
        <v>19951228</v>
      </c>
      <c r="B18605">
        <v>-0.06</v>
      </c>
      <c r="C18605">
        <v>-0.04</v>
      </c>
      <c r="D18605">
        <v>0.28000000000000003</v>
      </c>
      <c r="E18605">
        <v>2.4E-2</v>
      </c>
    </row>
    <row r="18606" spans="1:5">
      <c r="A18606">
        <v>19951229</v>
      </c>
      <c r="B18606">
        <v>0.41</v>
      </c>
      <c r="C18606">
        <v>0.28999999999999998</v>
      </c>
      <c r="D18606">
        <v>-0.25</v>
      </c>
      <c r="E18606">
        <v>2.4E-2</v>
      </c>
    </row>
    <row r="18607" spans="1:5">
      <c r="A18607">
        <v>19960102</v>
      </c>
      <c r="B18607">
        <v>0.59</v>
      </c>
      <c r="C18607">
        <v>-0.35</v>
      </c>
      <c r="D18607">
        <v>-0.15</v>
      </c>
      <c r="E18607">
        <v>1.9E-2</v>
      </c>
    </row>
    <row r="18608" spans="1:5">
      <c r="A18608">
        <v>19960103</v>
      </c>
      <c r="B18608">
        <v>-0.08</v>
      </c>
      <c r="C18608">
        <v>-0.25</v>
      </c>
      <c r="D18608">
        <v>0.66</v>
      </c>
      <c r="E18608">
        <v>1.9E-2</v>
      </c>
    </row>
    <row r="18609" spans="1:5">
      <c r="A18609">
        <v>19960104</v>
      </c>
      <c r="B18609">
        <v>-0.82</v>
      </c>
      <c r="C18609">
        <v>-0.33</v>
      </c>
      <c r="D18609">
        <v>0.25</v>
      </c>
      <c r="E18609">
        <v>1.9E-2</v>
      </c>
    </row>
    <row r="18610" spans="1:5">
      <c r="A18610">
        <v>19960105</v>
      </c>
      <c r="B18610">
        <v>-0.15</v>
      </c>
      <c r="C18610">
        <v>0.74</v>
      </c>
      <c r="D18610">
        <v>-0.16</v>
      </c>
      <c r="E18610">
        <v>1.9E-2</v>
      </c>
    </row>
    <row r="18611" spans="1:5">
      <c r="A18611">
        <v>19960108</v>
      </c>
      <c r="B18611">
        <v>0.24</v>
      </c>
      <c r="C18611">
        <v>-0.23</v>
      </c>
      <c r="D18611">
        <v>-0.05</v>
      </c>
      <c r="E18611">
        <v>1.9E-2</v>
      </c>
    </row>
    <row r="18612" spans="1:5">
      <c r="A18612">
        <v>19960109</v>
      </c>
      <c r="B18612">
        <v>-1.67</v>
      </c>
      <c r="C18612">
        <v>0.19</v>
      </c>
      <c r="D18612">
        <v>1.17</v>
      </c>
      <c r="E18612">
        <v>1.9E-2</v>
      </c>
    </row>
    <row r="18613" spans="1:5">
      <c r="A18613">
        <v>19960110</v>
      </c>
      <c r="B18613">
        <v>-1.62</v>
      </c>
      <c r="C18613">
        <v>0.27</v>
      </c>
      <c r="D18613">
        <v>0.08</v>
      </c>
      <c r="E18613">
        <v>1.9E-2</v>
      </c>
    </row>
    <row r="18614" spans="1:5">
      <c r="A18614">
        <v>19960111</v>
      </c>
      <c r="B18614">
        <v>0.87</v>
      </c>
      <c r="C18614">
        <v>0.02</v>
      </c>
      <c r="D18614">
        <v>-0.63</v>
      </c>
      <c r="E18614">
        <v>1.9E-2</v>
      </c>
    </row>
    <row r="18615" spans="1:5">
      <c r="A18615">
        <v>19960112</v>
      </c>
      <c r="B18615">
        <v>-0.13</v>
      </c>
      <c r="C18615">
        <v>-0.13</v>
      </c>
      <c r="D18615">
        <v>0.22</v>
      </c>
      <c r="E18615">
        <v>1.9E-2</v>
      </c>
    </row>
    <row r="18616" spans="1:5">
      <c r="A18616">
        <v>19960115</v>
      </c>
      <c r="B18616">
        <v>-0.57999999999999996</v>
      </c>
      <c r="C18616">
        <v>-0.43</v>
      </c>
      <c r="D18616">
        <v>0.7</v>
      </c>
      <c r="E18616">
        <v>1.9E-2</v>
      </c>
    </row>
    <row r="18617" spans="1:5">
      <c r="A18617">
        <v>19960116</v>
      </c>
      <c r="B18617">
        <v>1.02</v>
      </c>
      <c r="C18617">
        <v>-1.42</v>
      </c>
      <c r="D18617">
        <v>0.05</v>
      </c>
      <c r="E18617">
        <v>1.9E-2</v>
      </c>
    </row>
    <row r="18618" spans="1:5">
      <c r="A18618">
        <v>19960117</v>
      </c>
      <c r="B18618">
        <v>-0.09</v>
      </c>
      <c r="C18618">
        <v>0.22</v>
      </c>
      <c r="D18618">
        <v>0.27</v>
      </c>
      <c r="E18618">
        <v>1.9E-2</v>
      </c>
    </row>
    <row r="18619" spans="1:5">
      <c r="A18619">
        <v>19960118</v>
      </c>
      <c r="B18619">
        <v>0.37</v>
      </c>
      <c r="C18619">
        <v>0.24</v>
      </c>
      <c r="D18619">
        <v>-0.67</v>
      </c>
      <c r="E18619">
        <v>1.9E-2</v>
      </c>
    </row>
    <row r="18620" spans="1:5">
      <c r="A18620">
        <v>19960119</v>
      </c>
      <c r="B18620">
        <v>0.56999999999999995</v>
      </c>
      <c r="C18620">
        <v>-0.23</v>
      </c>
      <c r="D18620">
        <v>-0.49</v>
      </c>
      <c r="E18620">
        <v>1.9E-2</v>
      </c>
    </row>
    <row r="18621" spans="1:5">
      <c r="A18621">
        <v>19960122</v>
      </c>
      <c r="B18621">
        <v>0.41</v>
      </c>
      <c r="C18621">
        <v>0.09</v>
      </c>
      <c r="D18621">
        <v>-0.3</v>
      </c>
      <c r="E18621">
        <v>1.9E-2</v>
      </c>
    </row>
    <row r="18622" spans="1:5">
      <c r="A18622">
        <v>19960123</v>
      </c>
      <c r="B18622">
        <v>-0.02</v>
      </c>
      <c r="C18622">
        <v>0.4</v>
      </c>
      <c r="D18622">
        <v>-0.18</v>
      </c>
      <c r="E18622">
        <v>1.9E-2</v>
      </c>
    </row>
    <row r="18623" spans="1:5">
      <c r="A18623">
        <v>19960124</v>
      </c>
      <c r="B18623">
        <v>1.05</v>
      </c>
      <c r="C18623">
        <v>-0.39</v>
      </c>
      <c r="D18623">
        <v>-0.4</v>
      </c>
      <c r="E18623">
        <v>1.9E-2</v>
      </c>
    </row>
    <row r="18624" spans="1:5">
      <c r="A18624">
        <v>19960125</v>
      </c>
      <c r="B18624">
        <v>-0.4</v>
      </c>
      <c r="C18624">
        <v>0.44</v>
      </c>
      <c r="D18624">
        <v>0.31</v>
      </c>
      <c r="E18624">
        <v>1.9E-2</v>
      </c>
    </row>
    <row r="18625" spans="1:5">
      <c r="A18625">
        <v>19960126</v>
      </c>
      <c r="B18625">
        <v>0.63</v>
      </c>
      <c r="C18625">
        <v>-0.38</v>
      </c>
      <c r="D18625">
        <v>-0.44</v>
      </c>
      <c r="E18625">
        <v>1.9E-2</v>
      </c>
    </row>
    <row r="18626" spans="1:5">
      <c r="A18626">
        <v>19960129</v>
      </c>
      <c r="B18626">
        <v>0.37</v>
      </c>
      <c r="C18626">
        <v>-0.35</v>
      </c>
      <c r="D18626">
        <v>0.28999999999999998</v>
      </c>
      <c r="E18626">
        <v>1.9E-2</v>
      </c>
    </row>
    <row r="18627" spans="1:5">
      <c r="A18627">
        <v>19960130</v>
      </c>
      <c r="B18627">
        <v>0.91</v>
      </c>
      <c r="C18627">
        <v>-0.41</v>
      </c>
      <c r="D18627">
        <v>-7.0000000000000007E-2</v>
      </c>
      <c r="E18627">
        <v>1.9E-2</v>
      </c>
    </row>
    <row r="18628" spans="1:5">
      <c r="A18628">
        <v>19960131</v>
      </c>
      <c r="B18628">
        <v>0.83</v>
      </c>
      <c r="C18628">
        <v>-0.32</v>
      </c>
      <c r="D18628">
        <v>-0.18</v>
      </c>
      <c r="E18628">
        <v>1.9E-2</v>
      </c>
    </row>
    <row r="18629" spans="1:5">
      <c r="A18629">
        <v>19960201</v>
      </c>
      <c r="B18629">
        <v>0.43</v>
      </c>
      <c r="C18629">
        <v>0.19</v>
      </c>
      <c r="D18629">
        <v>-0.43</v>
      </c>
      <c r="E18629">
        <v>0.02</v>
      </c>
    </row>
    <row r="18630" spans="1:5">
      <c r="A18630">
        <v>19960202</v>
      </c>
      <c r="B18630">
        <v>-0.28000000000000003</v>
      </c>
      <c r="C18630">
        <v>0.47</v>
      </c>
      <c r="D18630">
        <v>-0.42</v>
      </c>
      <c r="E18630">
        <v>0.02</v>
      </c>
    </row>
    <row r="18631" spans="1:5">
      <c r="A18631">
        <v>19960205</v>
      </c>
      <c r="B18631">
        <v>0.74</v>
      </c>
      <c r="C18631">
        <v>-0.51</v>
      </c>
      <c r="D18631">
        <v>-0.38</v>
      </c>
      <c r="E18631">
        <v>0.02</v>
      </c>
    </row>
    <row r="18632" spans="1:5">
      <c r="A18632">
        <v>19960206</v>
      </c>
      <c r="B18632">
        <v>0.68</v>
      </c>
      <c r="C18632">
        <v>-0.35</v>
      </c>
      <c r="D18632">
        <v>-7.0000000000000007E-2</v>
      </c>
      <c r="E18632">
        <v>0.02</v>
      </c>
    </row>
    <row r="18633" spans="1:5">
      <c r="A18633">
        <v>19960207</v>
      </c>
      <c r="B18633">
        <v>0.36</v>
      </c>
      <c r="C18633">
        <v>-0.69</v>
      </c>
      <c r="D18633">
        <v>0.17</v>
      </c>
      <c r="E18633">
        <v>0.02</v>
      </c>
    </row>
    <row r="18634" spans="1:5">
      <c r="A18634">
        <v>19960208</v>
      </c>
      <c r="B18634">
        <v>0.8</v>
      </c>
      <c r="C18634">
        <v>-0.38</v>
      </c>
      <c r="D18634">
        <v>-0.43</v>
      </c>
      <c r="E18634">
        <v>0.02</v>
      </c>
    </row>
    <row r="18635" spans="1:5">
      <c r="A18635">
        <v>19960209</v>
      </c>
      <c r="B18635">
        <v>0.08</v>
      </c>
      <c r="C18635">
        <v>0.16</v>
      </c>
      <c r="D18635">
        <v>0</v>
      </c>
      <c r="E18635">
        <v>0.02</v>
      </c>
    </row>
    <row r="18636" spans="1:5">
      <c r="A18636">
        <v>19960212</v>
      </c>
      <c r="B18636">
        <v>0.54</v>
      </c>
      <c r="C18636">
        <v>-0.6</v>
      </c>
      <c r="D18636">
        <v>0.19</v>
      </c>
      <c r="E18636">
        <v>0.02</v>
      </c>
    </row>
    <row r="18637" spans="1:5">
      <c r="A18637">
        <v>19960213</v>
      </c>
      <c r="B18637">
        <v>-0.2</v>
      </c>
      <c r="C18637">
        <v>-0.38</v>
      </c>
      <c r="D18637">
        <v>0.56999999999999995</v>
      </c>
      <c r="E18637">
        <v>0.02</v>
      </c>
    </row>
    <row r="18638" spans="1:5">
      <c r="A18638">
        <v>19960214</v>
      </c>
      <c r="B18638">
        <v>-0.46</v>
      </c>
      <c r="C18638">
        <v>0.89</v>
      </c>
      <c r="D18638">
        <v>-0.02</v>
      </c>
      <c r="E18638">
        <v>0.02</v>
      </c>
    </row>
    <row r="18639" spans="1:5">
      <c r="A18639">
        <v>19960215</v>
      </c>
      <c r="B18639">
        <v>-0.31</v>
      </c>
      <c r="C18639">
        <v>0.47</v>
      </c>
      <c r="D18639">
        <v>-0.18</v>
      </c>
      <c r="E18639">
        <v>0.02</v>
      </c>
    </row>
    <row r="18640" spans="1:5">
      <c r="A18640">
        <v>19960216</v>
      </c>
      <c r="B18640">
        <v>-0.39</v>
      </c>
      <c r="C18640">
        <v>0.72</v>
      </c>
      <c r="D18640">
        <v>0.04</v>
      </c>
      <c r="E18640">
        <v>0.02</v>
      </c>
    </row>
    <row r="18641" spans="1:5">
      <c r="A18641">
        <v>19960220</v>
      </c>
      <c r="B18641">
        <v>-1.05</v>
      </c>
      <c r="C18641">
        <v>0.31</v>
      </c>
      <c r="D18641">
        <v>-0.16</v>
      </c>
      <c r="E18641">
        <v>0.02</v>
      </c>
    </row>
    <row r="18642" spans="1:5">
      <c r="A18642">
        <v>19960221</v>
      </c>
      <c r="B18642">
        <v>1.05</v>
      </c>
      <c r="C18642">
        <v>-0.33</v>
      </c>
      <c r="D18642">
        <v>-0.56999999999999995</v>
      </c>
      <c r="E18642">
        <v>0.02</v>
      </c>
    </row>
    <row r="18643" spans="1:5">
      <c r="A18643">
        <v>19960222</v>
      </c>
      <c r="B18643">
        <v>1.57</v>
      </c>
      <c r="C18643">
        <v>-0.53</v>
      </c>
      <c r="D18643">
        <v>-0.54</v>
      </c>
      <c r="E18643">
        <v>0.02</v>
      </c>
    </row>
    <row r="18644" spans="1:5">
      <c r="A18644">
        <v>19960223</v>
      </c>
      <c r="B18644">
        <v>0.08</v>
      </c>
      <c r="C18644">
        <v>0.13</v>
      </c>
      <c r="D18644">
        <v>-0.06</v>
      </c>
      <c r="E18644">
        <v>0.02</v>
      </c>
    </row>
    <row r="18645" spans="1:5">
      <c r="A18645">
        <v>19960226</v>
      </c>
      <c r="B18645">
        <v>-1.05</v>
      </c>
      <c r="C18645">
        <v>0.95</v>
      </c>
      <c r="D18645">
        <v>0.34</v>
      </c>
      <c r="E18645">
        <v>0.02</v>
      </c>
    </row>
    <row r="18646" spans="1:5">
      <c r="A18646">
        <v>19960227</v>
      </c>
      <c r="B18646">
        <v>-0.44</v>
      </c>
      <c r="C18646">
        <v>0.27</v>
      </c>
      <c r="D18646">
        <v>0.28000000000000003</v>
      </c>
      <c r="E18646">
        <v>0.02</v>
      </c>
    </row>
    <row r="18647" spans="1:5">
      <c r="A18647">
        <v>19960228</v>
      </c>
      <c r="B18647">
        <v>-0.19</v>
      </c>
      <c r="C18647">
        <v>0.37</v>
      </c>
      <c r="D18647">
        <v>0.27</v>
      </c>
      <c r="E18647">
        <v>0.02</v>
      </c>
    </row>
    <row r="18648" spans="1:5">
      <c r="A18648">
        <v>19960229</v>
      </c>
      <c r="B18648">
        <v>-0.6</v>
      </c>
      <c r="C18648">
        <v>0.64</v>
      </c>
      <c r="D18648">
        <v>-0.03</v>
      </c>
      <c r="E18648">
        <v>0.02</v>
      </c>
    </row>
    <row r="18649" spans="1:5">
      <c r="A18649">
        <v>19960301</v>
      </c>
      <c r="B18649">
        <v>0.25</v>
      </c>
      <c r="C18649">
        <v>-0.61</v>
      </c>
      <c r="D18649">
        <v>0.74</v>
      </c>
      <c r="E18649">
        <v>1.9E-2</v>
      </c>
    </row>
    <row r="18650" spans="1:5">
      <c r="A18650">
        <v>19960304</v>
      </c>
      <c r="B18650">
        <v>0.92</v>
      </c>
      <c r="C18650">
        <v>-0.55000000000000004</v>
      </c>
      <c r="D18650">
        <v>-0.04</v>
      </c>
      <c r="E18650">
        <v>1.9E-2</v>
      </c>
    </row>
    <row r="18651" spans="1:5">
      <c r="A18651">
        <v>19960305</v>
      </c>
      <c r="B18651">
        <v>0.68</v>
      </c>
      <c r="C18651">
        <v>-0.39</v>
      </c>
      <c r="D18651">
        <v>-0.48</v>
      </c>
      <c r="E18651">
        <v>1.9E-2</v>
      </c>
    </row>
    <row r="18652" spans="1:5">
      <c r="A18652">
        <v>19960306</v>
      </c>
      <c r="B18652">
        <v>-0.38</v>
      </c>
      <c r="C18652">
        <v>0.45</v>
      </c>
      <c r="D18652">
        <v>0.28999999999999998</v>
      </c>
      <c r="E18652">
        <v>1.9E-2</v>
      </c>
    </row>
    <row r="18653" spans="1:5">
      <c r="A18653">
        <v>19960307</v>
      </c>
      <c r="B18653">
        <v>0.18</v>
      </c>
      <c r="C18653">
        <v>-0.09</v>
      </c>
      <c r="D18653">
        <v>-0.13</v>
      </c>
      <c r="E18653">
        <v>1.9E-2</v>
      </c>
    </row>
    <row r="18654" spans="1:5">
      <c r="A18654">
        <v>19960308</v>
      </c>
      <c r="B18654">
        <v>-2.91</v>
      </c>
      <c r="C18654">
        <v>0.66</v>
      </c>
      <c r="D18654">
        <v>0.08</v>
      </c>
      <c r="E18654">
        <v>1.9E-2</v>
      </c>
    </row>
    <row r="18655" spans="1:5">
      <c r="A18655">
        <v>19960311</v>
      </c>
      <c r="B18655">
        <v>0.92</v>
      </c>
      <c r="C18655">
        <v>-0.09</v>
      </c>
      <c r="D18655">
        <v>-0.64</v>
      </c>
      <c r="E18655">
        <v>1.9E-2</v>
      </c>
    </row>
    <row r="18656" spans="1:5">
      <c r="A18656">
        <v>19960312</v>
      </c>
      <c r="B18656">
        <v>-0.49</v>
      </c>
      <c r="C18656">
        <v>0.26</v>
      </c>
      <c r="D18656">
        <v>0.09</v>
      </c>
      <c r="E18656">
        <v>1.9E-2</v>
      </c>
    </row>
    <row r="18657" spans="1:5">
      <c r="A18657">
        <v>19960313</v>
      </c>
      <c r="B18657">
        <v>0.42</v>
      </c>
      <c r="C18657">
        <v>0.28999999999999998</v>
      </c>
      <c r="D18657">
        <v>-0.04</v>
      </c>
      <c r="E18657">
        <v>1.9E-2</v>
      </c>
    </row>
    <row r="18658" spans="1:5">
      <c r="A18658">
        <v>19960314</v>
      </c>
      <c r="B18658">
        <v>0.41</v>
      </c>
      <c r="C18658">
        <v>0.17</v>
      </c>
      <c r="D18658">
        <v>0.02</v>
      </c>
      <c r="E18658">
        <v>1.9E-2</v>
      </c>
    </row>
    <row r="18659" spans="1:5">
      <c r="A18659">
        <v>19960315</v>
      </c>
      <c r="B18659">
        <v>0.17</v>
      </c>
      <c r="C18659">
        <v>-0.01</v>
      </c>
      <c r="D18659">
        <v>-0.45</v>
      </c>
      <c r="E18659">
        <v>1.9E-2</v>
      </c>
    </row>
    <row r="18660" spans="1:5">
      <c r="A18660">
        <v>19960318</v>
      </c>
      <c r="B18660">
        <v>1.47</v>
      </c>
      <c r="C18660">
        <v>-0.71</v>
      </c>
      <c r="D18660">
        <v>-0.03</v>
      </c>
      <c r="E18660">
        <v>1.9E-2</v>
      </c>
    </row>
    <row r="18661" spans="1:5">
      <c r="A18661">
        <v>19960319</v>
      </c>
      <c r="B18661">
        <v>-0.15</v>
      </c>
      <c r="C18661">
        <v>0.19</v>
      </c>
      <c r="D18661">
        <v>0.41</v>
      </c>
      <c r="E18661">
        <v>1.9E-2</v>
      </c>
    </row>
    <row r="18662" spans="1:5">
      <c r="A18662">
        <v>19960320</v>
      </c>
      <c r="B18662">
        <v>-0.28000000000000003</v>
      </c>
      <c r="C18662">
        <v>0.18</v>
      </c>
      <c r="D18662">
        <v>0.35</v>
      </c>
      <c r="E18662">
        <v>1.9E-2</v>
      </c>
    </row>
    <row r="18663" spans="1:5">
      <c r="A18663">
        <v>19960321</v>
      </c>
      <c r="B18663">
        <v>-0.09</v>
      </c>
      <c r="C18663">
        <v>0.33</v>
      </c>
      <c r="D18663">
        <v>0.01</v>
      </c>
      <c r="E18663">
        <v>1.9E-2</v>
      </c>
    </row>
    <row r="18664" spans="1:5">
      <c r="A18664">
        <v>19960322</v>
      </c>
      <c r="B18664">
        <v>0.2</v>
      </c>
      <c r="C18664">
        <v>0</v>
      </c>
      <c r="D18664">
        <v>-0.08</v>
      </c>
      <c r="E18664">
        <v>1.9E-2</v>
      </c>
    </row>
    <row r="18665" spans="1:5">
      <c r="A18665">
        <v>19960325</v>
      </c>
      <c r="B18665">
        <v>-0.3</v>
      </c>
      <c r="C18665">
        <v>-0.41</v>
      </c>
      <c r="D18665">
        <v>0.98</v>
      </c>
      <c r="E18665">
        <v>1.9E-2</v>
      </c>
    </row>
    <row r="18666" spans="1:5">
      <c r="A18666">
        <v>19960326</v>
      </c>
      <c r="B18666">
        <v>0.28000000000000003</v>
      </c>
      <c r="C18666">
        <v>-0.3</v>
      </c>
      <c r="D18666">
        <v>-0.01</v>
      </c>
      <c r="E18666">
        <v>1.9E-2</v>
      </c>
    </row>
    <row r="18667" spans="1:5">
      <c r="A18667">
        <v>19960327</v>
      </c>
      <c r="B18667">
        <v>-0.34</v>
      </c>
      <c r="C18667">
        <v>0.65</v>
      </c>
      <c r="D18667">
        <v>-0.03</v>
      </c>
      <c r="E18667">
        <v>1.9E-2</v>
      </c>
    </row>
    <row r="18668" spans="1:5">
      <c r="A18668">
        <v>19960328</v>
      </c>
      <c r="B18668">
        <v>0.04</v>
      </c>
      <c r="C18668">
        <v>7.0000000000000007E-2</v>
      </c>
      <c r="D18668">
        <v>0.08</v>
      </c>
      <c r="E18668">
        <v>1.9E-2</v>
      </c>
    </row>
    <row r="18669" spans="1:5">
      <c r="A18669">
        <v>19960329</v>
      </c>
      <c r="B18669">
        <v>-0.21</v>
      </c>
      <c r="C18669">
        <v>1.1599999999999999</v>
      </c>
      <c r="D18669">
        <v>-0.13</v>
      </c>
      <c r="E18669">
        <v>1.9E-2</v>
      </c>
    </row>
    <row r="18670" spans="1:5">
      <c r="A18670">
        <v>19960401</v>
      </c>
      <c r="B18670">
        <v>1.04</v>
      </c>
      <c r="C18670">
        <v>-0.8</v>
      </c>
      <c r="D18670">
        <v>-0.04</v>
      </c>
      <c r="E18670">
        <v>2.1999999999999999E-2</v>
      </c>
    </row>
    <row r="18671" spans="1:5">
      <c r="A18671">
        <v>19960402</v>
      </c>
      <c r="B18671">
        <v>0.21</v>
      </c>
      <c r="C18671">
        <v>0.2</v>
      </c>
      <c r="D18671">
        <v>-0.13</v>
      </c>
      <c r="E18671">
        <v>2.1999999999999999E-2</v>
      </c>
    </row>
    <row r="18672" spans="1:5">
      <c r="A18672">
        <v>19960403</v>
      </c>
      <c r="B18672">
        <v>0.13</v>
      </c>
      <c r="C18672">
        <v>0.28999999999999998</v>
      </c>
      <c r="D18672">
        <v>-0.16</v>
      </c>
      <c r="E18672">
        <v>2.1999999999999999E-2</v>
      </c>
    </row>
    <row r="18673" spans="1:5">
      <c r="A18673">
        <v>19960404</v>
      </c>
      <c r="B18673">
        <v>0.04</v>
      </c>
      <c r="C18673">
        <v>0.23</v>
      </c>
      <c r="D18673">
        <v>0.01</v>
      </c>
      <c r="E18673">
        <v>2.1999999999999999E-2</v>
      </c>
    </row>
    <row r="18674" spans="1:5">
      <c r="A18674">
        <v>19960408</v>
      </c>
      <c r="B18674">
        <v>-1.67</v>
      </c>
      <c r="C18674">
        <v>0.7</v>
      </c>
      <c r="D18674">
        <v>-0.31</v>
      </c>
      <c r="E18674">
        <v>2.1999999999999999E-2</v>
      </c>
    </row>
    <row r="18675" spans="1:5">
      <c r="A18675">
        <v>19960409</v>
      </c>
      <c r="B18675">
        <v>-0.13</v>
      </c>
      <c r="C18675">
        <v>0.56999999999999995</v>
      </c>
      <c r="D18675">
        <v>0.19</v>
      </c>
      <c r="E18675">
        <v>2.1999999999999999E-2</v>
      </c>
    </row>
    <row r="18676" spans="1:5">
      <c r="A18676">
        <v>19960410</v>
      </c>
      <c r="B18676">
        <v>-1.19</v>
      </c>
      <c r="C18676">
        <v>0.98</v>
      </c>
      <c r="D18676">
        <v>-0.32</v>
      </c>
      <c r="E18676">
        <v>2.1999999999999999E-2</v>
      </c>
    </row>
    <row r="18677" spans="1:5">
      <c r="A18677">
        <v>19960411</v>
      </c>
      <c r="B18677">
        <v>-0.54</v>
      </c>
      <c r="C18677">
        <v>0.33</v>
      </c>
      <c r="D18677">
        <v>-0.22</v>
      </c>
      <c r="E18677">
        <v>2.1999999999999999E-2</v>
      </c>
    </row>
    <row r="18678" spans="1:5">
      <c r="A18678">
        <v>19960412</v>
      </c>
      <c r="B18678">
        <v>0.83</v>
      </c>
      <c r="C18678">
        <v>-0.53</v>
      </c>
      <c r="D18678">
        <v>0.12</v>
      </c>
      <c r="E18678">
        <v>2.1999999999999999E-2</v>
      </c>
    </row>
    <row r="18679" spans="1:5">
      <c r="A18679">
        <v>19960415</v>
      </c>
      <c r="B18679">
        <v>0.81</v>
      </c>
      <c r="C18679">
        <v>-0.05</v>
      </c>
      <c r="D18679">
        <v>-0.3</v>
      </c>
      <c r="E18679">
        <v>2.1999999999999999E-2</v>
      </c>
    </row>
    <row r="18680" spans="1:5">
      <c r="A18680">
        <v>19960416</v>
      </c>
      <c r="B18680">
        <v>0.49</v>
      </c>
      <c r="C18680">
        <v>0.18</v>
      </c>
      <c r="D18680">
        <v>-0.69</v>
      </c>
      <c r="E18680">
        <v>2.1999999999999999E-2</v>
      </c>
    </row>
    <row r="18681" spans="1:5">
      <c r="A18681">
        <v>19960417</v>
      </c>
      <c r="B18681">
        <v>-0.49</v>
      </c>
      <c r="C18681">
        <v>0.33</v>
      </c>
      <c r="D18681">
        <v>0.37</v>
      </c>
      <c r="E18681">
        <v>2.1999999999999999E-2</v>
      </c>
    </row>
    <row r="18682" spans="1:5">
      <c r="A18682">
        <v>19960418</v>
      </c>
      <c r="B18682">
        <v>0.47</v>
      </c>
      <c r="C18682">
        <v>0.45</v>
      </c>
      <c r="D18682">
        <v>-0.46</v>
      </c>
      <c r="E18682">
        <v>2.1999999999999999E-2</v>
      </c>
    </row>
    <row r="18683" spans="1:5">
      <c r="A18683">
        <v>19960419</v>
      </c>
      <c r="B18683">
        <v>0.22</v>
      </c>
      <c r="C18683">
        <v>0.25</v>
      </c>
      <c r="D18683">
        <v>-0.32</v>
      </c>
      <c r="E18683">
        <v>2.1999999999999999E-2</v>
      </c>
    </row>
    <row r="18684" spans="1:5">
      <c r="A18684">
        <v>19960422</v>
      </c>
      <c r="B18684">
        <v>0.56999999999999995</v>
      </c>
      <c r="C18684">
        <v>0.21</v>
      </c>
      <c r="D18684">
        <v>-0.59</v>
      </c>
      <c r="E18684">
        <v>2.1999999999999999E-2</v>
      </c>
    </row>
    <row r="18685" spans="1:5">
      <c r="A18685">
        <v>19960423</v>
      </c>
      <c r="B18685">
        <v>0.6</v>
      </c>
      <c r="C18685">
        <v>0.14000000000000001</v>
      </c>
      <c r="D18685">
        <v>-0.14000000000000001</v>
      </c>
      <c r="E18685">
        <v>2.1999999999999999E-2</v>
      </c>
    </row>
    <row r="18686" spans="1:5">
      <c r="A18686">
        <v>19960424</v>
      </c>
      <c r="B18686">
        <v>-0.01</v>
      </c>
      <c r="C18686">
        <v>0.39</v>
      </c>
      <c r="D18686">
        <v>-0.42</v>
      </c>
      <c r="E18686">
        <v>2.1999999999999999E-2</v>
      </c>
    </row>
    <row r="18687" spans="1:5">
      <c r="A18687">
        <v>19960425</v>
      </c>
      <c r="B18687">
        <v>0.45</v>
      </c>
      <c r="C18687">
        <v>0.18</v>
      </c>
      <c r="D18687">
        <v>-0.34</v>
      </c>
      <c r="E18687">
        <v>2.1999999999999999E-2</v>
      </c>
    </row>
    <row r="18688" spans="1:5">
      <c r="A18688">
        <v>19960426</v>
      </c>
      <c r="B18688">
        <v>0.15</v>
      </c>
      <c r="C18688">
        <v>0.37</v>
      </c>
      <c r="D18688">
        <v>-0.01</v>
      </c>
      <c r="E18688">
        <v>2.1999999999999999E-2</v>
      </c>
    </row>
    <row r="18689" spans="1:5">
      <c r="A18689">
        <v>19960429</v>
      </c>
      <c r="B18689">
        <v>0.09</v>
      </c>
      <c r="C18689">
        <v>0.17</v>
      </c>
      <c r="D18689">
        <v>-0.15</v>
      </c>
      <c r="E18689">
        <v>2.1999999999999999E-2</v>
      </c>
    </row>
    <row r="18690" spans="1:5">
      <c r="A18690">
        <v>19960430</v>
      </c>
      <c r="B18690">
        <v>0.03</v>
      </c>
      <c r="C18690">
        <v>0.12</v>
      </c>
      <c r="D18690">
        <v>0.13</v>
      </c>
      <c r="E18690">
        <v>2.1999999999999999E-2</v>
      </c>
    </row>
    <row r="18691" spans="1:5">
      <c r="A18691">
        <v>19960501</v>
      </c>
      <c r="B18691">
        <v>0.22</v>
      </c>
      <c r="C18691">
        <v>0.48</v>
      </c>
      <c r="D18691">
        <v>-0.04</v>
      </c>
      <c r="E18691">
        <v>1.9E-2</v>
      </c>
    </row>
    <row r="18692" spans="1:5">
      <c r="A18692">
        <v>19960502</v>
      </c>
      <c r="B18692">
        <v>-1.61</v>
      </c>
      <c r="C18692">
        <v>0.66</v>
      </c>
      <c r="D18692">
        <v>0.17</v>
      </c>
      <c r="E18692">
        <v>1.9E-2</v>
      </c>
    </row>
    <row r="18693" spans="1:5">
      <c r="A18693">
        <v>19960503</v>
      </c>
      <c r="B18693">
        <v>-0.11</v>
      </c>
      <c r="C18693">
        <v>0.56999999999999995</v>
      </c>
      <c r="D18693">
        <v>-0.16</v>
      </c>
      <c r="E18693">
        <v>1.9E-2</v>
      </c>
    </row>
    <row r="18694" spans="1:5">
      <c r="A18694">
        <v>19960506</v>
      </c>
      <c r="B18694">
        <v>-0.16</v>
      </c>
      <c r="C18694">
        <v>0.37</v>
      </c>
      <c r="D18694">
        <v>-0.2</v>
      </c>
      <c r="E18694">
        <v>1.9E-2</v>
      </c>
    </row>
    <row r="18695" spans="1:5">
      <c r="A18695">
        <v>19960507</v>
      </c>
      <c r="B18695">
        <v>-0.41</v>
      </c>
      <c r="C18695">
        <v>-0.01</v>
      </c>
      <c r="D18695">
        <v>0.16</v>
      </c>
      <c r="E18695">
        <v>1.9E-2</v>
      </c>
    </row>
    <row r="18696" spans="1:5">
      <c r="A18696">
        <v>19960508</v>
      </c>
      <c r="B18696">
        <v>0.61</v>
      </c>
      <c r="C18696">
        <v>-1.08</v>
      </c>
      <c r="D18696">
        <v>0.25</v>
      </c>
      <c r="E18696">
        <v>1.9E-2</v>
      </c>
    </row>
    <row r="18697" spans="1:5">
      <c r="A18697">
        <v>19960509</v>
      </c>
      <c r="B18697">
        <v>0.25</v>
      </c>
      <c r="C18697">
        <v>0.57999999999999996</v>
      </c>
      <c r="D18697">
        <v>-0.17</v>
      </c>
      <c r="E18697">
        <v>1.9E-2</v>
      </c>
    </row>
    <row r="18698" spans="1:5">
      <c r="A18698">
        <v>19960510</v>
      </c>
      <c r="B18698">
        <v>1.0900000000000001</v>
      </c>
      <c r="C18698">
        <v>-0.14000000000000001</v>
      </c>
      <c r="D18698">
        <v>-0.26</v>
      </c>
      <c r="E18698">
        <v>1.9E-2</v>
      </c>
    </row>
    <row r="18699" spans="1:5">
      <c r="A18699">
        <v>19960513</v>
      </c>
      <c r="B18699">
        <v>1.31</v>
      </c>
      <c r="C18699">
        <v>-0.44</v>
      </c>
      <c r="D18699">
        <v>-0.68</v>
      </c>
      <c r="E18699">
        <v>1.9E-2</v>
      </c>
    </row>
    <row r="18700" spans="1:5">
      <c r="A18700">
        <v>19960514</v>
      </c>
      <c r="B18700">
        <v>0.72</v>
      </c>
      <c r="C18700">
        <v>0.13</v>
      </c>
      <c r="D18700">
        <v>-0.06</v>
      </c>
      <c r="E18700">
        <v>1.9E-2</v>
      </c>
    </row>
    <row r="18701" spans="1:5">
      <c r="A18701">
        <v>19960515</v>
      </c>
      <c r="B18701">
        <v>-0.02</v>
      </c>
      <c r="C18701">
        <v>0.26</v>
      </c>
      <c r="D18701">
        <v>-0.08</v>
      </c>
      <c r="E18701">
        <v>1.9E-2</v>
      </c>
    </row>
    <row r="18702" spans="1:5">
      <c r="A18702">
        <v>19960516</v>
      </c>
      <c r="B18702">
        <v>0.05</v>
      </c>
      <c r="C18702">
        <v>0.26</v>
      </c>
      <c r="D18702">
        <v>-0.39</v>
      </c>
      <c r="E18702">
        <v>1.9E-2</v>
      </c>
    </row>
    <row r="18703" spans="1:5">
      <c r="A18703">
        <v>19960517</v>
      </c>
      <c r="B18703">
        <v>0.55000000000000004</v>
      </c>
      <c r="C18703">
        <v>0</v>
      </c>
      <c r="D18703">
        <v>0.28000000000000003</v>
      </c>
      <c r="E18703">
        <v>1.9E-2</v>
      </c>
    </row>
    <row r="18704" spans="1:5">
      <c r="A18704">
        <v>19960520</v>
      </c>
      <c r="B18704">
        <v>0.59</v>
      </c>
      <c r="C18704">
        <v>0.2</v>
      </c>
      <c r="D18704">
        <v>-0.22</v>
      </c>
      <c r="E18704">
        <v>1.9E-2</v>
      </c>
    </row>
    <row r="18705" spans="1:5">
      <c r="A18705">
        <v>19960521</v>
      </c>
      <c r="B18705">
        <v>-7.0000000000000007E-2</v>
      </c>
      <c r="C18705">
        <v>0.14000000000000001</v>
      </c>
      <c r="D18705">
        <v>0.21</v>
      </c>
      <c r="E18705">
        <v>1.9E-2</v>
      </c>
    </row>
    <row r="18706" spans="1:5">
      <c r="A18706">
        <v>19960522</v>
      </c>
      <c r="B18706">
        <v>0.62</v>
      </c>
      <c r="C18706">
        <v>-0.22</v>
      </c>
      <c r="D18706">
        <v>0.49</v>
      </c>
      <c r="E18706">
        <v>1.9E-2</v>
      </c>
    </row>
    <row r="18707" spans="1:5">
      <c r="A18707">
        <v>19960523</v>
      </c>
      <c r="B18707">
        <v>-0.26</v>
      </c>
      <c r="C18707">
        <v>0.32</v>
      </c>
      <c r="D18707">
        <v>-0.1</v>
      </c>
      <c r="E18707">
        <v>1.9E-2</v>
      </c>
    </row>
    <row r="18708" spans="1:5">
      <c r="A18708">
        <v>19960524</v>
      </c>
      <c r="B18708">
        <v>0.24</v>
      </c>
      <c r="C18708">
        <v>-0.02</v>
      </c>
      <c r="D18708">
        <v>-0.48</v>
      </c>
      <c r="E18708">
        <v>1.9E-2</v>
      </c>
    </row>
    <row r="18709" spans="1:5">
      <c r="A18709">
        <v>19960528</v>
      </c>
      <c r="B18709">
        <v>-0.89</v>
      </c>
      <c r="C18709">
        <v>0.06</v>
      </c>
      <c r="D18709">
        <v>0.19</v>
      </c>
      <c r="E18709">
        <v>1.9E-2</v>
      </c>
    </row>
    <row r="18710" spans="1:5">
      <c r="A18710">
        <v>19960529</v>
      </c>
      <c r="B18710">
        <v>-0.68</v>
      </c>
      <c r="C18710">
        <v>0.04</v>
      </c>
      <c r="D18710">
        <v>0.52</v>
      </c>
      <c r="E18710">
        <v>1.9E-2</v>
      </c>
    </row>
    <row r="18711" spans="1:5">
      <c r="A18711">
        <v>19960530</v>
      </c>
      <c r="B18711">
        <v>0.51</v>
      </c>
      <c r="C18711">
        <v>-0.05</v>
      </c>
      <c r="D18711">
        <v>-0.27</v>
      </c>
      <c r="E18711">
        <v>1.9E-2</v>
      </c>
    </row>
    <row r="18712" spans="1:5">
      <c r="A18712">
        <v>19960531</v>
      </c>
      <c r="B18712">
        <v>-0.18</v>
      </c>
      <c r="C18712">
        <v>0.82</v>
      </c>
      <c r="D18712">
        <v>-0.38</v>
      </c>
      <c r="E18712">
        <v>1.9E-2</v>
      </c>
    </row>
    <row r="18713" spans="1:5">
      <c r="A18713">
        <v>19960603</v>
      </c>
      <c r="B18713">
        <v>-0.25</v>
      </c>
      <c r="C18713">
        <v>0.04</v>
      </c>
      <c r="D18713">
        <v>0.08</v>
      </c>
      <c r="E18713">
        <v>0.02</v>
      </c>
    </row>
    <row r="18714" spans="1:5">
      <c r="A18714">
        <v>19960604</v>
      </c>
      <c r="B18714">
        <v>0.68</v>
      </c>
      <c r="C18714">
        <v>-0.59</v>
      </c>
      <c r="D18714">
        <v>0.06</v>
      </c>
      <c r="E18714">
        <v>0.02</v>
      </c>
    </row>
    <row r="18715" spans="1:5">
      <c r="A18715">
        <v>19960605</v>
      </c>
      <c r="B18715">
        <v>0.72</v>
      </c>
      <c r="C18715">
        <v>-0.55000000000000004</v>
      </c>
      <c r="D18715">
        <v>-0.11</v>
      </c>
      <c r="E18715">
        <v>0.02</v>
      </c>
    </row>
    <row r="18716" spans="1:5">
      <c r="A18716">
        <v>19960606</v>
      </c>
      <c r="B18716">
        <v>-0.77</v>
      </c>
      <c r="C18716">
        <v>0.16</v>
      </c>
      <c r="D18716">
        <v>0.39</v>
      </c>
      <c r="E18716">
        <v>0.02</v>
      </c>
    </row>
    <row r="18717" spans="1:5">
      <c r="A18717">
        <v>19960607</v>
      </c>
      <c r="B18717">
        <v>-0.21</v>
      </c>
      <c r="C18717">
        <v>-0.41</v>
      </c>
      <c r="D18717">
        <v>-0.57999999999999996</v>
      </c>
      <c r="E18717">
        <v>0.02</v>
      </c>
    </row>
    <row r="18718" spans="1:5">
      <c r="A18718">
        <v>19960610</v>
      </c>
      <c r="B18718">
        <v>-0.12</v>
      </c>
      <c r="C18718">
        <v>0.39</v>
      </c>
      <c r="D18718">
        <v>0.11</v>
      </c>
      <c r="E18718">
        <v>0.02</v>
      </c>
    </row>
    <row r="18719" spans="1:5">
      <c r="A18719">
        <v>19960611</v>
      </c>
      <c r="B18719">
        <v>-0.12</v>
      </c>
      <c r="C18719">
        <v>7.0000000000000007E-2</v>
      </c>
      <c r="D18719">
        <v>0.06</v>
      </c>
      <c r="E18719">
        <v>0.02</v>
      </c>
    </row>
    <row r="18720" spans="1:5">
      <c r="A18720">
        <v>19960612</v>
      </c>
      <c r="B18720">
        <v>-0.08</v>
      </c>
      <c r="C18720">
        <v>0.27</v>
      </c>
      <c r="D18720">
        <v>0.1</v>
      </c>
      <c r="E18720">
        <v>0.02</v>
      </c>
    </row>
    <row r="18721" spans="1:5">
      <c r="A18721">
        <v>19960613</v>
      </c>
      <c r="B18721">
        <v>-0.28999999999999998</v>
      </c>
      <c r="C18721">
        <v>-0.46</v>
      </c>
      <c r="D18721">
        <v>0.24</v>
      </c>
      <c r="E18721">
        <v>0.02</v>
      </c>
    </row>
    <row r="18722" spans="1:5">
      <c r="A18722">
        <v>19960614</v>
      </c>
      <c r="B18722">
        <v>-0.45</v>
      </c>
      <c r="C18722">
        <v>-0.1</v>
      </c>
      <c r="D18722">
        <v>0.44</v>
      </c>
      <c r="E18722">
        <v>0.02</v>
      </c>
    </row>
    <row r="18723" spans="1:5">
      <c r="A18723">
        <v>19960617</v>
      </c>
      <c r="B18723">
        <v>-0.21</v>
      </c>
      <c r="C18723">
        <v>-0.26</v>
      </c>
      <c r="D18723">
        <v>0.28000000000000003</v>
      </c>
      <c r="E18723">
        <v>0.02</v>
      </c>
    </row>
    <row r="18724" spans="1:5">
      <c r="A18724">
        <v>19960618</v>
      </c>
      <c r="B18724">
        <v>-0.78</v>
      </c>
      <c r="C18724">
        <v>-0.95</v>
      </c>
      <c r="D18724">
        <v>0.8</v>
      </c>
      <c r="E18724">
        <v>0.02</v>
      </c>
    </row>
    <row r="18725" spans="1:5">
      <c r="A18725">
        <v>19960619</v>
      </c>
      <c r="B18725">
        <v>-0.12</v>
      </c>
      <c r="C18725">
        <v>-0.37</v>
      </c>
      <c r="D18725">
        <v>0.02</v>
      </c>
      <c r="E18725">
        <v>0.02</v>
      </c>
    </row>
    <row r="18726" spans="1:5">
      <c r="A18726">
        <v>19960620</v>
      </c>
      <c r="B18726">
        <v>-0.32</v>
      </c>
      <c r="C18726">
        <v>-0.69</v>
      </c>
      <c r="D18726">
        <v>-0.04</v>
      </c>
      <c r="E18726">
        <v>0.02</v>
      </c>
    </row>
    <row r="18727" spans="1:5">
      <c r="A18727">
        <v>19960621</v>
      </c>
      <c r="B18727">
        <v>0.57999999999999996</v>
      </c>
      <c r="C18727">
        <v>-0.22</v>
      </c>
      <c r="D18727">
        <v>-0.48</v>
      </c>
      <c r="E18727">
        <v>0.02</v>
      </c>
    </row>
    <row r="18728" spans="1:5">
      <c r="A18728">
        <v>19960624</v>
      </c>
      <c r="B18728">
        <v>0.33</v>
      </c>
      <c r="C18728">
        <v>0.2</v>
      </c>
      <c r="D18728">
        <v>-0.17</v>
      </c>
      <c r="E18728">
        <v>0.02</v>
      </c>
    </row>
    <row r="18729" spans="1:5">
      <c r="A18729">
        <v>19960625</v>
      </c>
      <c r="B18729">
        <v>-0.25</v>
      </c>
      <c r="C18729">
        <v>-0.45</v>
      </c>
      <c r="D18729">
        <v>0.15</v>
      </c>
      <c r="E18729">
        <v>0.02</v>
      </c>
    </row>
    <row r="18730" spans="1:5">
      <c r="A18730">
        <v>19960626</v>
      </c>
      <c r="B18730">
        <v>-0.82</v>
      </c>
      <c r="C18730">
        <v>-0.71</v>
      </c>
      <c r="D18730">
        <v>0.61</v>
      </c>
      <c r="E18730">
        <v>0.02</v>
      </c>
    </row>
    <row r="18731" spans="1:5">
      <c r="A18731">
        <v>19960627</v>
      </c>
      <c r="B18731">
        <v>0.6</v>
      </c>
      <c r="C18731">
        <v>-0.12</v>
      </c>
      <c r="D18731">
        <v>-0.16</v>
      </c>
      <c r="E18731">
        <v>0.02</v>
      </c>
    </row>
    <row r="18732" spans="1:5">
      <c r="A18732">
        <v>19960628</v>
      </c>
      <c r="B18732">
        <v>0.73</v>
      </c>
      <c r="C18732">
        <v>1.1399999999999999</v>
      </c>
      <c r="D18732">
        <v>-0.25</v>
      </c>
      <c r="E18732">
        <v>0.02</v>
      </c>
    </row>
    <row r="18733" spans="1:5">
      <c r="A18733">
        <v>19960701</v>
      </c>
      <c r="B18733">
        <v>0.75</v>
      </c>
      <c r="C18733">
        <v>-0.44</v>
      </c>
      <c r="D18733">
        <v>-0.01</v>
      </c>
      <c r="E18733">
        <v>0.02</v>
      </c>
    </row>
    <row r="18734" spans="1:5">
      <c r="A18734">
        <v>19960702</v>
      </c>
      <c r="B18734">
        <v>-0.28999999999999998</v>
      </c>
      <c r="C18734">
        <v>0.15</v>
      </c>
      <c r="D18734">
        <v>0.25</v>
      </c>
      <c r="E18734">
        <v>0.02</v>
      </c>
    </row>
    <row r="18735" spans="1:5">
      <c r="A18735">
        <v>19960703</v>
      </c>
      <c r="B18735">
        <v>-0.35</v>
      </c>
      <c r="C18735">
        <v>-0.08</v>
      </c>
      <c r="D18735">
        <v>0.2</v>
      </c>
      <c r="E18735">
        <v>0.02</v>
      </c>
    </row>
    <row r="18736" spans="1:5">
      <c r="A18736">
        <v>19960705</v>
      </c>
      <c r="B18736">
        <v>-2.0499999999999998</v>
      </c>
      <c r="C18736">
        <v>0.83</v>
      </c>
      <c r="D18736">
        <v>0.37</v>
      </c>
      <c r="E18736">
        <v>0.02</v>
      </c>
    </row>
    <row r="18737" spans="1:5">
      <c r="A18737">
        <v>19960708</v>
      </c>
      <c r="B18737">
        <v>-0.86</v>
      </c>
      <c r="C18737">
        <v>-0.09</v>
      </c>
      <c r="D18737">
        <v>0.32</v>
      </c>
      <c r="E18737">
        <v>0.02</v>
      </c>
    </row>
    <row r="18738" spans="1:5">
      <c r="A18738">
        <v>19960709</v>
      </c>
      <c r="B18738">
        <v>0.32</v>
      </c>
      <c r="C18738">
        <v>-0.45</v>
      </c>
      <c r="D18738">
        <v>0.12</v>
      </c>
      <c r="E18738">
        <v>0.02</v>
      </c>
    </row>
    <row r="18739" spans="1:5">
      <c r="A18739">
        <v>19960710</v>
      </c>
      <c r="B18739">
        <v>-0.21</v>
      </c>
      <c r="C18739">
        <v>-1.1499999999999999</v>
      </c>
      <c r="D18739">
        <v>0.85</v>
      </c>
      <c r="E18739">
        <v>0.02</v>
      </c>
    </row>
    <row r="18740" spans="1:5">
      <c r="A18740">
        <v>19960711</v>
      </c>
      <c r="B18740">
        <v>-1.87</v>
      </c>
      <c r="C18740">
        <v>-1</v>
      </c>
      <c r="D18740">
        <v>1.49</v>
      </c>
      <c r="E18740">
        <v>0.02</v>
      </c>
    </row>
    <row r="18741" spans="1:5">
      <c r="A18741">
        <v>19960712</v>
      </c>
      <c r="B18741">
        <v>0</v>
      </c>
      <c r="C18741">
        <v>-0.31</v>
      </c>
      <c r="D18741">
        <v>0.25</v>
      </c>
      <c r="E18741">
        <v>0.02</v>
      </c>
    </row>
    <row r="18742" spans="1:5">
      <c r="A18742">
        <v>19960715</v>
      </c>
      <c r="B18742">
        <v>-2.69</v>
      </c>
      <c r="C18742">
        <v>-0.4</v>
      </c>
      <c r="D18742">
        <v>1.94</v>
      </c>
      <c r="E18742">
        <v>0.02</v>
      </c>
    </row>
    <row r="18743" spans="1:5">
      <c r="A18743">
        <v>19960716</v>
      </c>
      <c r="B18743">
        <v>-0.53</v>
      </c>
      <c r="C18743">
        <v>-1.17</v>
      </c>
      <c r="D18743">
        <v>0.13</v>
      </c>
      <c r="E18743">
        <v>0.02</v>
      </c>
    </row>
    <row r="18744" spans="1:5">
      <c r="A18744">
        <v>19960717</v>
      </c>
      <c r="B18744">
        <v>1.42</v>
      </c>
      <c r="C18744">
        <v>1.51</v>
      </c>
      <c r="D18744">
        <v>-1.47</v>
      </c>
      <c r="E18744">
        <v>0.02</v>
      </c>
    </row>
    <row r="18745" spans="1:5">
      <c r="A18745">
        <v>19960718</v>
      </c>
      <c r="B18745">
        <v>1.6</v>
      </c>
      <c r="C18745">
        <v>7.0000000000000007E-2</v>
      </c>
      <c r="D18745">
        <v>-1.19</v>
      </c>
      <c r="E18745">
        <v>0.02</v>
      </c>
    </row>
    <row r="18746" spans="1:5">
      <c r="A18746">
        <v>19960719</v>
      </c>
      <c r="B18746">
        <v>-0.79</v>
      </c>
      <c r="C18746">
        <v>0.47</v>
      </c>
      <c r="D18746">
        <v>0.27</v>
      </c>
      <c r="E18746">
        <v>0.02</v>
      </c>
    </row>
    <row r="18747" spans="1:5">
      <c r="A18747">
        <v>19960722</v>
      </c>
      <c r="B18747">
        <v>-0.95</v>
      </c>
      <c r="C18747">
        <v>-0.47</v>
      </c>
      <c r="D18747">
        <v>0.82</v>
      </c>
      <c r="E18747">
        <v>0.02</v>
      </c>
    </row>
    <row r="18748" spans="1:5">
      <c r="A18748">
        <v>19960723</v>
      </c>
      <c r="B18748">
        <v>-1.46</v>
      </c>
      <c r="C18748">
        <v>-0.79</v>
      </c>
      <c r="D18748">
        <v>1.52</v>
      </c>
      <c r="E18748">
        <v>0.02</v>
      </c>
    </row>
    <row r="18749" spans="1:5">
      <c r="A18749">
        <v>19960724</v>
      </c>
      <c r="B18749">
        <v>-0.26</v>
      </c>
      <c r="C18749">
        <v>-1.35</v>
      </c>
      <c r="D18749">
        <v>-0.04</v>
      </c>
      <c r="E18749">
        <v>0.02</v>
      </c>
    </row>
    <row r="18750" spans="1:5">
      <c r="A18750">
        <v>19960725</v>
      </c>
      <c r="B18750">
        <v>0.92</v>
      </c>
      <c r="C18750">
        <v>0.53</v>
      </c>
      <c r="D18750">
        <v>-0.75</v>
      </c>
      <c r="E18750">
        <v>0.02</v>
      </c>
    </row>
    <row r="18751" spans="1:5">
      <c r="A18751">
        <v>19960726</v>
      </c>
      <c r="B18751">
        <v>0.9</v>
      </c>
      <c r="C18751">
        <v>0.17</v>
      </c>
      <c r="D18751">
        <v>-0.73</v>
      </c>
      <c r="E18751">
        <v>0.02</v>
      </c>
    </row>
    <row r="18752" spans="1:5">
      <c r="A18752">
        <v>19960729</v>
      </c>
      <c r="B18752">
        <v>-0.79</v>
      </c>
      <c r="C18752">
        <v>0.27</v>
      </c>
      <c r="D18752">
        <v>0.67</v>
      </c>
      <c r="E18752">
        <v>0.02</v>
      </c>
    </row>
    <row r="18753" spans="1:5">
      <c r="A18753">
        <v>19960730</v>
      </c>
      <c r="B18753">
        <v>0.48</v>
      </c>
      <c r="C18753">
        <v>-0.5</v>
      </c>
      <c r="D18753">
        <v>0.09</v>
      </c>
      <c r="E18753">
        <v>0.02</v>
      </c>
    </row>
    <row r="18754" spans="1:5">
      <c r="A18754">
        <v>19960731</v>
      </c>
      <c r="B18754">
        <v>0.73</v>
      </c>
      <c r="C18754">
        <v>0.11</v>
      </c>
      <c r="D18754">
        <v>-0.42</v>
      </c>
      <c r="E18754">
        <v>0.02</v>
      </c>
    </row>
    <row r="18755" spans="1:5">
      <c r="A18755">
        <v>19960801</v>
      </c>
      <c r="B18755">
        <v>1.57</v>
      </c>
      <c r="C18755">
        <v>-0.67</v>
      </c>
      <c r="D18755">
        <v>-0.38</v>
      </c>
      <c r="E18755">
        <v>1.9E-2</v>
      </c>
    </row>
    <row r="18756" spans="1:5">
      <c r="A18756">
        <v>19960802</v>
      </c>
      <c r="B18756">
        <v>1.85</v>
      </c>
      <c r="C18756">
        <v>-0.48</v>
      </c>
      <c r="D18756">
        <v>-0.87</v>
      </c>
      <c r="E18756">
        <v>1.9E-2</v>
      </c>
    </row>
    <row r="18757" spans="1:5">
      <c r="A18757">
        <v>19960805</v>
      </c>
      <c r="B18757">
        <v>-0.28999999999999998</v>
      </c>
      <c r="C18757">
        <v>0.3</v>
      </c>
      <c r="D18757">
        <v>0.23</v>
      </c>
      <c r="E18757">
        <v>1.9E-2</v>
      </c>
    </row>
    <row r="18758" spans="1:5">
      <c r="A18758">
        <v>19960806</v>
      </c>
      <c r="B18758">
        <v>0.31</v>
      </c>
      <c r="C18758">
        <v>-0.1</v>
      </c>
      <c r="D18758">
        <v>-0.41</v>
      </c>
      <c r="E18758">
        <v>1.9E-2</v>
      </c>
    </row>
    <row r="18759" spans="1:5">
      <c r="A18759">
        <v>19960807</v>
      </c>
      <c r="B18759">
        <v>0.39</v>
      </c>
      <c r="C18759">
        <v>0.42</v>
      </c>
      <c r="D18759">
        <v>-0.47</v>
      </c>
      <c r="E18759">
        <v>1.9E-2</v>
      </c>
    </row>
    <row r="18760" spans="1:5">
      <c r="A18760">
        <v>19960808</v>
      </c>
      <c r="B18760">
        <v>-0.17</v>
      </c>
      <c r="C18760">
        <v>7.0000000000000007E-2</v>
      </c>
      <c r="D18760">
        <v>0.25</v>
      </c>
      <c r="E18760">
        <v>1.9E-2</v>
      </c>
    </row>
    <row r="18761" spans="1:5">
      <c r="A18761">
        <v>19960809</v>
      </c>
      <c r="B18761">
        <v>-0.28000000000000003</v>
      </c>
      <c r="C18761">
        <v>7.0000000000000007E-2</v>
      </c>
      <c r="D18761">
        <v>0.39</v>
      </c>
      <c r="E18761">
        <v>1.9E-2</v>
      </c>
    </row>
    <row r="18762" spans="1:5">
      <c r="A18762">
        <v>19960812</v>
      </c>
      <c r="B18762">
        <v>0.54</v>
      </c>
      <c r="C18762">
        <v>-0.6</v>
      </c>
      <c r="D18762">
        <v>-0.06</v>
      </c>
      <c r="E18762">
        <v>1.9E-2</v>
      </c>
    </row>
    <row r="18763" spans="1:5">
      <c r="A18763">
        <v>19960813</v>
      </c>
      <c r="B18763">
        <v>-0.79</v>
      </c>
      <c r="C18763">
        <v>0.31</v>
      </c>
      <c r="D18763">
        <v>0.25</v>
      </c>
      <c r="E18763">
        <v>1.9E-2</v>
      </c>
    </row>
    <row r="18764" spans="1:5">
      <c r="A18764">
        <v>19960814</v>
      </c>
      <c r="B18764">
        <v>0.39</v>
      </c>
      <c r="C18764">
        <v>-0.06</v>
      </c>
      <c r="D18764">
        <v>0.02</v>
      </c>
      <c r="E18764">
        <v>1.9E-2</v>
      </c>
    </row>
    <row r="18765" spans="1:5">
      <c r="A18765">
        <v>19960815</v>
      </c>
      <c r="B18765">
        <v>0.08</v>
      </c>
      <c r="C18765">
        <v>0.12</v>
      </c>
      <c r="D18765">
        <v>0.21</v>
      </c>
      <c r="E18765">
        <v>1.9E-2</v>
      </c>
    </row>
    <row r="18766" spans="1:5">
      <c r="A18766">
        <v>19960816</v>
      </c>
      <c r="B18766">
        <v>0.41</v>
      </c>
      <c r="C18766">
        <v>-0.11</v>
      </c>
      <c r="D18766">
        <v>0.35</v>
      </c>
      <c r="E18766">
        <v>1.9E-2</v>
      </c>
    </row>
    <row r="18767" spans="1:5">
      <c r="A18767">
        <v>19960819</v>
      </c>
      <c r="B18767">
        <v>7.0000000000000007E-2</v>
      </c>
      <c r="C18767">
        <v>-0.18</v>
      </c>
      <c r="D18767">
        <v>0.25</v>
      </c>
      <c r="E18767">
        <v>1.9E-2</v>
      </c>
    </row>
    <row r="18768" spans="1:5">
      <c r="A18768">
        <v>19960820</v>
      </c>
      <c r="B18768">
        <v>-0.16</v>
      </c>
      <c r="C18768">
        <v>0.02</v>
      </c>
      <c r="D18768">
        <v>0.5</v>
      </c>
      <c r="E18768">
        <v>1.9E-2</v>
      </c>
    </row>
    <row r="18769" spans="1:5">
      <c r="A18769">
        <v>19960821</v>
      </c>
      <c r="B18769">
        <v>-0.09</v>
      </c>
      <c r="C18769">
        <v>-0.01</v>
      </c>
      <c r="D18769">
        <v>0.08</v>
      </c>
      <c r="E18769">
        <v>1.9E-2</v>
      </c>
    </row>
    <row r="18770" spans="1:5">
      <c r="A18770">
        <v>19960822</v>
      </c>
      <c r="B18770">
        <v>0.86</v>
      </c>
      <c r="C18770">
        <v>-0.03</v>
      </c>
      <c r="D18770">
        <v>-0.52</v>
      </c>
      <c r="E18770">
        <v>1.9E-2</v>
      </c>
    </row>
    <row r="18771" spans="1:5">
      <c r="A18771">
        <v>19960823</v>
      </c>
      <c r="B18771">
        <v>-0.36</v>
      </c>
      <c r="C18771">
        <v>0.61</v>
      </c>
      <c r="D18771">
        <v>-0.11</v>
      </c>
      <c r="E18771">
        <v>1.9E-2</v>
      </c>
    </row>
    <row r="18772" spans="1:5">
      <c r="A18772">
        <v>19960826</v>
      </c>
      <c r="B18772">
        <v>-0.37</v>
      </c>
      <c r="C18772">
        <v>0.31</v>
      </c>
      <c r="D18772">
        <v>0.06</v>
      </c>
      <c r="E18772">
        <v>1.9E-2</v>
      </c>
    </row>
    <row r="18773" spans="1:5">
      <c r="A18773">
        <v>19960827</v>
      </c>
      <c r="B18773">
        <v>0.41</v>
      </c>
      <c r="C18773">
        <v>0.26</v>
      </c>
      <c r="D18773">
        <v>-0.48</v>
      </c>
      <c r="E18773">
        <v>1.9E-2</v>
      </c>
    </row>
    <row r="18774" spans="1:5">
      <c r="A18774">
        <v>19960828</v>
      </c>
      <c r="B18774">
        <v>0</v>
      </c>
      <c r="C18774">
        <v>0.61</v>
      </c>
      <c r="D18774">
        <v>-0.2</v>
      </c>
      <c r="E18774">
        <v>1.9E-2</v>
      </c>
    </row>
    <row r="18775" spans="1:5">
      <c r="A18775">
        <v>19960829</v>
      </c>
      <c r="B18775">
        <v>-0.95</v>
      </c>
      <c r="C18775">
        <v>0.68</v>
      </c>
      <c r="D18775">
        <v>0.26</v>
      </c>
      <c r="E18775">
        <v>1.9E-2</v>
      </c>
    </row>
    <row r="18776" spans="1:5">
      <c r="A18776">
        <v>19960830</v>
      </c>
      <c r="B18776">
        <v>-0.63</v>
      </c>
      <c r="C18776">
        <v>0.62</v>
      </c>
      <c r="D18776">
        <v>0.21</v>
      </c>
      <c r="E18776">
        <v>1.9E-2</v>
      </c>
    </row>
    <row r="18777" spans="1:5">
      <c r="A18777">
        <v>19960903</v>
      </c>
      <c r="B18777">
        <v>0.15</v>
      </c>
      <c r="C18777">
        <v>-0.35</v>
      </c>
      <c r="D18777">
        <v>-0.02</v>
      </c>
      <c r="E18777">
        <v>2.1999999999999999E-2</v>
      </c>
    </row>
    <row r="18778" spans="1:5">
      <c r="A18778">
        <v>19960904</v>
      </c>
      <c r="B18778">
        <v>0.15</v>
      </c>
      <c r="C18778">
        <v>0.27</v>
      </c>
      <c r="D18778">
        <v>0.19</v>
      </c>
      <c r="E18778">
        <v>2.1999999999999999E-2</v>
      </c>
    </row>
    <row r="18779" spans="1:5">
      <c r="A18779">
        <v>19960905</v>
      </c>
      <c r="B18779">
        <v>-0.98</v>
      </c>
      <c r="C18779">
        <v>0.23</v>
      </c>
      <c r="D18779">
        <v>0.53</v>
      </c>
      <c r="E18779">
        <v>2.1999999999999999E-2</v>
      </c>
    </row>
    <row r="18780" spans="1:5">
      <c r="A18780">
        <v>19960906</v>
      </c>
      <c r="B18780">
        <v>0.99</v>
      </c>
      <c r="C18780">
        <v>-0.15</v>
      </c>
      <c r="D18780">
        <v>-0.54</v>
      </c>
      <c r="E18780">
        <v>2.1999999999999999E-2</v>
      </c>
    </row>
    <row r="18781" spans="1:5">
      <c r="A18781">
        <v>19960909</v>
      </c>
      <c r="B18781">
        <v>0.98</v>
      </c>
      <c r="C18781">
        <v>-0.59</v>
      </c>
      <c r="D18781">
        <v>-0.19</v>
      </c>
      <c r="E18781">
        <v>2.1999999999999999E-2</v>
      </c>
    </row>
    <row r="18782" spans="1:5">
      <c r="A18782">
        <v>19960910</v>
      </c>
      <c r="B18782">
        <v>0.04</v>
      </c>
      <c r="C18782">
        <v>0.11</v>
      </c>
      <c r="D18782">
        <v>-0.17</v>
      </c>
      <c r="E18782">
        <v>2.1999999999999999E-2</v>
      </c>
    </row>
    <row r="18783" spans="1:5">
      <c r="A18783">
        <v>19960911</v>
      </c>
      <c r="B18783">
        <v>0.42</v>
      </c>
      <c r="C18783">
        <v>-0.3</v>
      </c>
      <c r="D18783">
        <v>0.02</v>
      </c>
      <c r="E18783">
        <v>2.1999999999999999E-2</v>
      </c>
    </row>
    <row r="18784" spans="1:5">
      <c r="A18784">
        <v>19960912</v>
      </c>
      <c r="B18784">
        <v>0.62</v>
      </c>
      <c r="C18784">
        <v>-0.08</v>
      </c>
      <c r="D18784">
        <v>-0.36</v>
      </c>
      <c r="E18784">
        <v>2.1999999999999999E-2</v>
      </c>
    </row>
    <row r="18785" spans="1:5">
      <c r="A18785">
        <v>19960913</v>
      </c>
      <c r="B18785">
        <v>1.29</v>
      </c>
      <c r="C18785">
        <v>-0.6</v>
      </c>
      <c r="D18785">
        <v>-0.69</v>
      </c>
      <c r="E18785">
        <v>2.1999999999999999E-2</v>
      </c>
    </row>
    <row r="18786" spans="1:5">
      <c r="A18786">
        <v>19960916</v>
      </c>
      <c r="B18786">
        <v>0.48</v>
      </c>
      <c r="C18786">
        <v>-0.3</v>
      </c>
      <c r="D18786">
        <v>-0.04</v>
      </c>
      <c r="E18786">
        <v>2.1999999999999999E-2</v>
      </c>
    </row>
    <row r="18787" spans="1:5">
      <c r="A18787">
        <v>19960917</v>
      </c>
      <c r="B18787">
        <v>-0.12</v>
      </c>
      <c r="C18787">
        <v>0.16</v>
      </c>
      <c r="D18787">
        <v>-0.31</v>
      </c>
      <c r="E18787">
        <v>2.1999999999999999E-2</v>
      </c>
    </row>
    <row r="18788" spans="1:5">
      <c r="A18788">
        <v>19960918</v>
      </c>
      <c r="B18788">
        <v>-0.18</v>
      </c>
      <c r="C18788">
        <v>0.18</v>
      </c>
      <c r="D18788">
        <v>-0.12</v>
      </c>
      <c r="E18788">
        <v>2.1999999999999999E-2</v>
      </c>
    </row>
    <row r="18789" spans="1:5">
      <c r="A18789">
        <v>19960919</v>
      </c>
      <c r="B18789">
        <v>0.18</v>
      </c>
      <c r="C18789">
        <v>-0.16</v>
      </c>
      <c r="D18789">
        <v>-0.54</v>
      </c>
      <c r="E18789">
        <v>2.1999999999999999E-2</v>
      </c>
    </row>
    <row r="18790" spans="1:5">
      <c r="A18790">
        <v>19960920</v>
      </c>
      <c r="B18790">
        <v>0.5</v>
      </c>
      <c r="C18790">
        <v>-0.09</v>
      </c>
      <c r="D18790">
        <v>-0.08</v>
      </c>
      <c r="E18790">
        <v>2.1999999999999999E-2</v>
      </c>
    </row>
    <row r="18791" spans="1:5">
      <c r="A18791">
        <v>19960923</v>
      </c>
      <c r="B18791">
        <v>-0.2</v>
      </c>
      <c r="C18791">
        <v>-0.17</v>
      </c>
      <c r="D18791">
        <v>0.15</v>
      </c>
      <c r="E18791">
        <v>2.1999999999999999E-2</v>
      </c>
    </row>
    <row r="18792" spans="1:5">
      <c r="A18792">
        <v>19960924</v>
      </c>
      <c r="B18792">
        <v>-0.03</v>
      </c>
      <c r="C18792">
        <v>0.27</v>
      </c>
      <c r="D18792">
        <v>-0.23</v>
      </c>
      <c r="E18792">
        <v>2.1999999999999999E-2</v>
      </c>
    </row>
    <row r="18793" spans="1:5">
      <c r="A18793">
        <v>19960925</v>
      </c>
      <c r="B18793">
        <v>0.15</v>
      </c>
      <c r="C18793">
        <v>0.36</v>
      </c>
      <c r="D18793">
        <v>-0.31</v>
      </c>
      <c r="E18793">
        <v>2.1999999999999999E-2</v>
      </c>
    </row>
    <row r="18794" spans="1:5">
      <c r="A18794">
        <v>19960926</v>
      </c>
      <c r="B18794">
        <v>0.2</v>
      </c>
      <c r="C18794">
        <v>0.26</v>
      </c>
      <c r="D18794">
        <v>-0.54</v>
      </c>
      <c r="E18794">
        <v>2.1999999999999999E-2</v>
      </c>
    </row>
    <row r="18795" spans="1:5">
      <c r="A18795">
        <v>19960927</v>
      </c>
      <c r="B18795">
        <v>0.06</v>
      </c>
      <c r="C18795">
        <v>7.0000000000000007E-2</v>
      </c>
      <c r="D18795">
        <v>0.02</v>
      </c>
      <c r="E18795">
        <v>2.1999999999999999E-2</v>
      </c>
    </row>
    <row r="18796" spans="1:5">
      <c r="A18796">
        <v>19960930</v>
      </c>
      <c r="B18796">
        <v>0.19</v>
      </c>
      <c r="C18796">
        <v>0</v>
      </c>
      <c r="D18796">
        <v>0.21</v>
      </c>
      <c r="E18796">
        <v>2.1999999999999999E-2</v>
      </c>
    </row>
    <row r="18797" spans="1:5">
      <c r="A18797">
        <v>19961001</v>
      </c>
      <c r="B18797">
        <v>0.02</v>
      </c>
      <c r="C18797">
        <v>-0.65</v>
      </c>
      <c r="D18797">
        <v>0.75</v>
      </c>
      <c r="E18797">
        <v>1.7999999999999999E-2</v>
      </c>
    </row>
    <row r="18798" spans="1:5">
      <c r="A18798">
        <v>19961002</v>
      </c>
      <c r="B18798">
        <v>0.73</v>
      </c>
      <c r="C18798">
        <v>-0.01</v>
      </c>
      <c r="D18798">
        <v>-0.09</v>
      </c>
      <c r="E18798">
        <v>1.7999999999999999E-2</v>
      </c>
    </row>
    <row r="18799" spans="1:5">
      <c r="A18799">
        <v>19961003</v>
      </c>
      <c r="B18799">
        <v>-0.17</v>
      </c>
      <c r="C18799">
        <v>0.02</v>
      </c>
      <c r="D18799">
        <v>0.08</v>
      </c>
      <c r="E18799">
        <v>1.7999999999999999E-2</v>
      </c>
    </row>
    <row r="18800" spans="1:5">
      <c r="A18800">
        <v>19961004</v>
      </c>
      <c r="B18800">
        <v>1.1000000000000001</v>
      </c>
      <c r="C18800">
        <v>-0.76</v>
      </c>
      <c r="D18800">
        <v>-0.19</v>
      </c>
      <c r="E18800">
        <v>1.7999999999999999E-2</v>
      </c>
    </row>
    <row r="18801" spans="1:5">
      <c r="A18801">
        <v>19961007</v>
      </c>
      <c r="B18801">
        <v>0.18</v>
      </c>
      <c r="C18801">
        <v>-0.35</v>
      </c>
      <c r="D18801">
        <v>0.16</v>
      </c>
      <c r="E18801">
        <v>1.7999999999999999E-2</v>
      </c>
    </row>
    <row r="18802" spans="1:5">
      <c r="A18802">
        <v>19961008</v>
      </c>
      <c r="B18802">
        <v>-0.44</v>
      </c>
      <c r="C18802">
        <v>0.02</v>
      </c>
      <c r="D18802">
        <v>0.36</v>
      </c>
      <c r="E18802">
        <v>1.7999999999999999E-2</v>
      </c>
    </row>
    <row r="18803" spans="1:5">
      <c r="A18803">
        <v>19961009</v>
      </c>
      <c r="B18803">
        <v>-0.51</v>
      </c>
      <c r="C18803">
        <v>0.32</v>
      </c>
      <c r="D18803">
        <v>0.16</v>
      </c>
      <c r="E18803">
        <v>1.7999999999999999E-2</v>
      </c>
    </row>
    <row r="18804" spans="1:5">
      <c r="A18804">
        <v>19961010</v>
      </c>
      <c r="B18804">
        <v>-0.23</v>
      </c>
      <c r="C18804">
        <v>0.37</v>
      </c>
      <c r="D18804">
        <v>7.0000000000000007E-2</v>
      </c>
      <c r="E18804">
        <v>1.7999999999999999E-2</v>
      </c>
    </row>
    <row r="18805" spans="1:5">
      <c r="A18805">
        <v>19961011</v>
      </c>
      <c r="B18805">
        <v>0.7</v>
      </c>
      <c r="C18805">
        <v>-0.38</v>
      </c>
      <c r="D18805">
        <v>-0.15</v>
      </c>
      <c r="E18805">
        <v>1.7999999999999999E-2</v>
      </c>
    </row>
    <row r="18806" spans="1:5">
      <c r="A18806">
        <v>19961014</v>
      </c>
      <c r="B18806">
        <v>0.44</v>
      </c>
      <c r="C18806">
        <v>-0.24</v>
      </c>
      <c r="D18806">
        <v>-0.13</v>
      </c>
      <c r="E18806">
        <v>1.7999999999999999E-2</v>
      </c>
    </row>
    <row r="18807" spans="1:5">
      <c r="A18807">
        <v>19961015</v>
      </c>
      <c r="B18807">
        <v>-0.17</v>
      </c>
      <c r="C18807">
        <v>0.08</v>
      </c>
      <c r="D18807">
        <v>0.15</v>
      </c>
      <c r="E18807">
        <v>1.7999999999999999E-2</v>
      </c>
    </row>
    <row r="18808" spans="1:5">
      <c r="A18808">
        <v>19961016</v>
      </c>
      <c r="B18808">
        <v>0.09</v>
      </c>
      <c r="C18808">
        <v>-0.28999999999999998</v>
      </c>
      <c r="D18808">
        <v>0.13</v>
      </c>
      <c r="E18808">
        <v>1.7999999999999999E-2</v>
      </c>
    </row>
    <row r="18809" spans="1:5">
      <c r="A18809">
        <v>19961017</v>
      </c>
      <c r="B18809">
        <v>0.24</v>
      </c>
      <c r="C18809">
        <v>-0.43</v>
      </c>
      <c r="D18809">
        <v>0.42</v>
      </c>
      <c r="E18809">
        <v>1.7999999999999999E-2</v>
      </c>
    </row>
    <row r="18810" spans="1:5">
      <c r="A18810">
        <v>19961018</v>
      </c>
      <c r="B18810">
        <v>0.35</v>
      </c>
      <c r="C18810">
        <v>-0.42</v>
      </c>
      <c r="D18810">
        <v>0.19</v>
      </c>
      <c r="E18810">
        <v>1.7999999999999999E-2</v>
      </c>
    </row>
    <row r="18811" spans="1:5">
      <c r="A18811">
        <v>19961021</v>
      </c>
      <c r="B18811">
        <v>-0.28000000000000003</v>
      </c>
      <c r="C18811">
        <v>-0.45</v>
      </c>
      <c r="D18811">
        <v>0.78</v>
      </c>
      <c r="E18811">
        <v>1.7999999999999999E-2</v>
      </c>
    </row>
    <row r="18812" spans="1:5">
      <c r="A18812">
        <v>19961022</v>
      </c>
      <c r="B18812">
        <v>-0.67</v>
      </c>
      <c r="C18812">
        <v>-0.46</v>
      </c>
      <c r="D18812">
        <v>0.64</v>
      </c>
      <c r="E18812">
        <v>1.7999999999999999E-2</v>
      </c>
    </row>
    <row r="18813" spans="1:5">
      <c r="A18813">
        <v>19961023</v>
      </c>
      <c r="B18813">
        <v>-0.01</v>
      </c>
      <c r="C18813">
        <v>-0.11</v>
      </c>
      <c r="D18813">
        <v>0.09</v>
      </c>
      <c r="E18813">
        <v>1.7999999999999999E-2</v>
      </c>
    </row>
    <row r="18814" spans="1:5">
      <c r="A18814">
        <v>19961024</v>
      </c>
      <c r="B18814">
        <v>-0.48</v>
      </c>
      <c r="C18814">
        <v>0.6</v>
      </c>
      <c r="D18814">
        <v>0.18</v>
      </c>
      <c r="E18814">
        <v>1.7999999999999999E-2</v>
      </c>
    </row>
    <row r="18815" spans="1:5">
      <c r="A18815">
        <v>19961025</v>
      </c>
      <c r="B18815">
        <v>-0.21</v>
      </c>
      <c r="C18815">
        <v>0.13</v>
      </c>
      <c r="D18815">
        <v>0.45</v>
      </c>
      <c r="E18815">
        <v>1.7999999999999999E-2</v>
      </c>
    </row>
    <row r="18816" spans="1:5">
      <c r="A18816">
        <v>19961028</v>
      </c>
      <c r="B18816">
        <v>-0.62</v>
      </c>
      <c r="C18816">
        <v>-0.41</v>
      </c>
      <c r="D18816">
        <v>0.6</v>
      </c>
      <c r="E18816">
        <v>1.7999999999999999E-2</v>
      </c>
    </row>
    <row r="18817" spans="1:5">
      <c r="A18817">
        <v>19961029</v>
      </c>
      <c r="B18817">
        <v>0.25</v>
      </c>
      <c r="C18817">
        <v>-1.06</v>
      </c>
      <c r="D18817">
        <v>0.73</v>
      </c>
      <c r="E18817">
        <v>1.7999999999999999E-2</v>
      </c>
    </row>
    <row r="18818" spans="1:5">
      <c r="A18818">
        <v>19961030</v>
      </c>
      <c r="B18818">
        <v>-0.03</v>
      </c>
      <c r="C18818">
        <v>-0.04</v>
      </c>
      <c r="D18818">
        <v>0.13</v>
      </c>
      <c r="E18818">
        <v>1.7999999999999999E-2</v>
      </c>
    </row>
    <row r="18819" spans="1:5">
      <c r="A18819">
        <v>19961031</v>
      </c>
      <c r="B18819">
        <v>0.63</v>
      </c>
      <c r="C18819">
        <v>0.09</v>
      </c>
      <c r="D18819">
        <v>-0.43</v>
      </c>
      <c r="E18819">
        <v>1.7999999999999999E-2</v>
      </c>
    </row>
    <row r="18820" spans="1:5">
      <c r="A18820">
        <v>19961101</v>
      </c>
      <c r="B18820">
        <v>-0.18</v>
      </c>
      <c r="C18820">
        <v>-0.25</v>
      </c>
      <c r="D18820">
        <v>0.06</v>
      </c>
      <c r="E18820">
        <v>0.02</v>
      </c>
    </row>
    <row r="18821" spans="1:5">
      <c r="A18821">
        <v>19961104</v>
      </c>
      <c r="B18821">
        <v>0.27</v>
      </c>
      <c r="C18821">
        <v>-0.44</v>
      </c>
      <c r="D18821">
        <v>0.46</v>
      </c>
      <c r="E18821">
        <v>0.02</v>
      </c>
    </row>
    <row r="18822" spans="1:5">
      <c r="A18822">
        <v>19961105</v>
      </c>
      <c r="B18822">
        <v>0.86</v>
      </c>
      <c r="C18822">
        <v>-0.92</v>
      </c>
      <c r="D18822">
        <v>-0.11</v>
      </c>
      <c r="E18822">
        <v>0.02</v>
      </c>
    </row>
    <row r="18823" spans="1:5">
      <c r="A18823">
        <v>19961106</v>
      </c>
      <c r="B18823">
        <v>1.39</v>
      </c>
      <c r="C18823">
        <v>-0.56000000000000005</v>
      </c>
      <c r="D18823">
        <v>-0.64</v>
      </c>
      <c r="E18823">
        <v>0.02</v>
      </c>
    </row>
    <row r="18824" spans="1:5">
      <c r="A18824">
        <v>19961107</v>
      </c>
      <c r="B18824">
        <v>0.41</v>
      </c>
      <c r="C18824">
        <v>0.21</v>
      </c>
      <c r="D18824">
        <v>-0.48</v>
      </c>
      <c r="E18824">
        <v>0.02</v>
      </c>
    </row>
    <row r="18825" spans="1:5">
      <c r="A18825">
        <v>19961108</v>
      </c>
      <c r="B18825">
        <v>0.34</v>
      </c>
      <c r="C18825">
        <v>-0.28999999999999998</v>
      </c>
      <c r="D18825">
        <v>-0.1</v>
      </c>
      <c r="E18825">
        <v>0.02</v>
      </c>
    </row>
    <row r="18826" spans="1:5">
      <c r="A18826">
        <v>19961111</v>
      </c>
      <c r="B18826">
        <v>0.17</v>
      </c>
      <c r="C18826">
        <v>0.14000000000000001</v>
      </c>
      <c r="D18826">
        <v>-0.04</v>
      </c>
      <c r="E18826">
        <v>0.02</v>
      </c>
    </row>
    <row r="18827" spans="1:5">
      <c r="A18827">
        <v>19961112</v>
      </c>
      <c r="B18827">
        <v>-0.23</v>
      </c>
      <c r="C18827">
        <v>0.14000000000000001</v>
      </c>
      <c r="D18827">
        <v>0.47</v>
      </c>
      <c r="E18827">
        <v>0.02</v>
      </c>
    </row>
    <row r="18828" spans="1:5">
      <c r="A18828">
        <v>19961113</v>
      </c>
      <c r="B18828">
        <v>0.18</v>
      </c>
      <c r="C18828">
        <v>-0.06</v>
      </c>
      <c r="D18828">
        <v>-0.22</v>
      </c>
      <c r="E18828">
        <v>0.02</v>
      </c>
    </row>
    <row r="18829" spans="1:5">
      <c r="A18829">
        <v>19961114</v>
      </c>
      <c r="B18829">
        <v>0.6</v>
      </c>
      <c r="C18829">
        <v>-0.32</v>
      </c>
      <c r="D18829">
        <v>-0.02</v>
      </c>
      <c r="E18829">
        <v>0.02</v>
      </c>
    </row>
    <row r="18830" spans="1:5">
      <c r="A18830">
        <v>19961115</v>
      </c>
      <c r="B18830">
        <v>0.06</v>
      </c>
      <c r="C18830">
        <v>-0.38</v>
      </c>
      <c r="D18830">
        <v>0.3</v>
      </c>
      <c r="E18830">
        <v>0.02</v>
      </c>
    </row>
    <row r="18831" spans="1:5">
      <c r="A18831">
        <v>19961118</v>
      </c>
      <c r="B18831">
        <v>-0.17</v>
      </c>
      <c r="C18831">
        <v>-0.26</v>
      </c>
      <c r="D18831">
        <v>0.82</v>
      </c>
      <c r="E18831">
        <v>0.02</v>
      </c>
    </row>
    <row r="18832" spans="1:5">
      <c r="A18832">
        <v>19961119</v>
      </c>
      <c r="B18832">
        <v>0.54</v>
      </c>
      <c r="C18832">
        <v>-0.53</v>
      </c>
      <c r="D18832">
        <v>0.37</v>
      </c>
      <c r="E18832">
        <v>0.02</v>
      </c>
    </row>
    <row r="18833" spans="1:5">
      <c r="A18833">
        <v>19961120</v>
      </c>
      <c r="B18833">
        <v>0.2</v>
      </c>
      <c r="C18833">
        <v>-0.18</v>
      </c>
      <c r="D18833">
        <v>0.26</v>
      </c>
      <c r="E18833">
        <v>0.02</v>
      </c>
    </row>
    <row r="18834" spans="1:5">
      <c r="A18834">
        <v>19961121</v>
      </c>
      <c r="B18834">
        <v>-0.2</v>
      </c>
      <c r="C18834">
        <v>7.0000000000000007E-2</v>
      </c>
      <c r="D18834">
        <v>0.2</v>
      </c>
      <c r="E18834">
        <v>0.02</v>
      </c>
    </row>
    <row r="18835" spans="1:5">
      <c r="A18835">
        <v>19961122</v>
      </c>
      <c r="B18835">
        <v>0.74</v>
      </c>
      <c r="C18835">
        <v>-0.09</v>
      </c>
      <c r="D18835">
        <v>-0.2</v>
      </c>
      <c r="E18835">
        <v>0.02</v>
      </c>
    </row>
    <row r="18836" spans="1:5">
      <c r="A18836">
        <v>19961125</v>
      </c>
      <c r="B18836">
        <v>0.99</v>
      </c>
      <c r="C18836">
        <v>-0.56999999999999995</v>
      </c>
      <c r="D18836">
        <v>0.1</v>
      </c>
      <c r="E18836">
        <v>0.02</v>
      </c>
    </row>
    <row r="18837" spans="1:5">
      <c r="A18837">
        <v>19961126</v>
      </c>
      <c r="B18837">
        <v>-0.19</v>
      </c>
      <c r="C18837">
        <v>-0.05</v>
      </c>
      <c r="D18837">
        <v>0.06</v>
      </c>
      <c r="E18837">
        <v>0.02</v>
      </c>
    </row>
    <row r="18838" spans="1:5">
      <c r="A18838">
        <v>19961127</v>
      </c>
      <c r="B18838">
        <v>0.02</v>
      </c>
      <c r="C18838">
        <v>0.4</v>
      </c>
      <c r="D18838">
        <v>-7.0000000000000007E-2</v>
      </c>
      <c r="E18838">
        <v>0.02</v>
      </c>
    </row>
    <row r="18839" spans="1:5">
      <c r="A18839">
        <v>19961129</v>
      </c>
      <c r="B18839">
        <v>0.27</v>
      </c>
      <c r="C18839">
        <v>0.23</v>
      </c>
      <c r="D18839">
        <v>-0.11</v>
      </c>
      <c r="E18839">
        <v>0.02</v>
      </c>
    </row>
    <row r="18840" spans="1:5">
      <c r="A18840">
        <v>19961202</v>
      </c>
      <c r="B18840">
        <v>0.06</v>
      </c>
      <c r="C18840">
        <v>0.17</v>
      </c>
      <c r="D18840">
        <v>-0.09</v>
      </c>
      <c r="E18840">
        <v>2.1999999999999999E-2</v>
      </c>
    </row>
    <row r="18841" spans="1:5">
      <c r="A18841">
        <v>19961203</v>
      </c>
      <c r="B18841">
        <v>-0.74</v>
      </c>
      <c r="C18841">
        <v>1.43</v>
      </c>
      <c r="D18841">
        <v>0.1</v>
      </c>
      <c r="E18841">
        <v>2.1999999999999999E-2</v>
      </c>
    </row>
    <row r="18842" spans="1:5">
      <c r="A18842">
        <v>19961204</v>
      </c>
      <c r="B18842">
        <v>-0.33</v>
      </c>
      <c r="C18842">
        <v>0.39</v>
      </c>
      <c r="D18842">
        <v>-0.04</v>
      </c>
      <c r="E18842">
        <v>2.1999999999999999E-2</v>
      </c>
    </row>
    <row r="18843" spans="1:5">
      <c r="A18843">
        <v>19961205</v>
      </c>
      <c r="B18843">
        <v>-7.0000000000000007E-2</v>
      </c>
      <c r="C18843">
        <v>0.44</v>
      </c>
      <c r="D18843">
        <v>-0.13</v>
      </c>
      <c r="E18843">
        <v>2.1999999999999999E-2</v>
      </c>
    </row>
    <row r="18844" spans="1:5">
      <c r="A18844">
        <v>19961206</v>
      </c>
      <c r="B18844">
        <v>-0.74</v>
      </c>
      <c r="C18844">
        <v>-0.32</v>
      </c>
      <c r="D18844">
        <v>0.15</v>
      </c>
      <c r="E18844">
        <v>2.1999999999999999E-2</v>
      </c>
    </row>
    <row r="18845" spans="1:5">
      <c r="A18845">
        <v>19961209</v>
      </c>
      <c r="B18845">
        <v>1.38</v>
      </c>
      <c r="C18845">
        <v>0.04</v>
      </c>
      <c r="D18845">
        <v>-0.55000000000000004</v>
      </c>
      <c r="E18845">
        <v>2.1999999999999999E-2</v>
      </c>
    </row>
    <row r="18846" spans="1:5">
      <c r="A18846">
        <v>19961210</v>
      </c>
      <c r="B18846">
        <v>-0.28999999999999998</v>
      </c>
      <c r="C18846">
        <v>0.51</v>
      </c>
      <c r="D18846">
        <v>0.54</v>
      </c>
      <c r="E18846">
        <v>2.1999999999999999E-2</v>
      </c>
    </row>
    <row r="18847" spans="1:5">
      <c r="A18847">
        <v>19961211</v>
      </c>
      <c r="B18847">
        <v>-0.91</v>
      </c>
      <c r="C18847">
        <v>0.03</v>
      </c>
      <c r="D18847">
        <v>-0.05</v>
      </c>
      <c r="E18847">
        <v>2.1999999999999999E-2</v>
      </c>
    </row>
    <row r="18848" spans="1:5">
      <c r="A18848">
        <v>19961212</v>
      </c>
      <c r="B18848">
        <v>-1.29</v>
      </c>
      <c r="C18848">
        <v>1.19</v>
      </c>
      <c r="D18848">
        <v>-0.08</v>
      </c>
      <c r="E18848">
        <v>2.1999999999999999E-2</v>
      </c>
    </row>
    <row r="18849" spans="1:5">
      <c r="A18849">
        <v>19961213</v>
      </c>
      <c r="B18849">
        <v>-0.3</v>
      </c>
      <c r="C18849">
        <v>-0.44</v>
      </c>
      <c r="D18849">
        <v>0.44</v>
      </c>
      <c r="E18849">
        <v>2.1999999999999999E-2</v>
      </c>
    </row>
    <row r="18850" spans="1:5">
      <c r="A18850">
        <v>19961216</v>
      </c>
      <c r="B18850">
        <v>-1.1200000000000001</v>
      </c>
      <c r="C18850">
        <v>0.18</v>
      </c>
      <c r="D18850">
        <v>0.66</v>
      </c>
      <c r="E18850">
        <v>2.1999999999999999E-2</v>
      </c>
    </row>
    <row r="18851" spans="1:5">
      <c r="A18851">
        <v>19961217</v>
      </c>
      <c r="B18851">
        <v>0.47</v>
      </c>
      <c r="C18851">
        <v>-0.86</v>
      </c>
      <c r="D18851">
        <v>0.28000000000000003</v>
      </c>
      <c r="E18851">
        <v>2.1999999999999999E-2</v>
      </c>
    </row>
    <row r="18852" spans="1:5">
      <c r="A18852">
        <v>19961218</v>
      </c>
      <c r="B18852">
        <v>0.83</v>
      </c>
      <c r="C18852">
        <v>0.14000000000000001</v>
      </c>
      <c r="D18852">
        <v>-0.57999999999999996</v>
      </c>
      <c r="E18852">
        <v>2.1999999999999999E-2</v>
      </c>
    </row>
    <row r="18853" spans="1:5">
      <c r="A18853">
        <v>19961219</v>
      </c>
      <c r="B18853">
        <v>1.56</v>
      </c>
      <c r="C18853">
        <v>-1.05</v>
      </c>
      <c r="D18853">
        <v>-0.28000000000000003</v>
      </c>
      <c r="E18853">
        <v>2.1999999999999999E-2</v>
      </c>
    </row>
    <row r="18854" spans="1:5">
      <c r="A18854">
        <v>19961220</v>
      </c>
      <c r="B18854">
        <v>0.28999999999999998</v>
      </c>
      <c r="C18854">
        <v>-0.25</v>
      </c>
      <c r="D18854">
        <v>0.53</v>
      </c>
      <c r="E18854">
        <v>2.1999999999999999E-2</v>
      </c>
    </row>
    <row r="18855" spans="1:5">
      <c r="A18855">
        <v>19961223</v>
      </c>
      <c r="B18855">
        <v>-0.36</v>
      </c>
      <c r="C18855">
        <v>-0.15</v>
      </c>
      <c r="D18855">
        <v>0.26</v>
      </c>
      <c r="E18855">
        <v>2.1999999999999999E-2</v>
      </c>
    </row>
    <row r="18856" spans="1:5">
      <c r="A18856">
        <v>19961224</v>
      </c>
      <c r="B18856">
        <v>0.48</v>
      </c>
      <c r="C18856">
        <v>-0.37</v>
      </c>
      <c r="D18856">
        <v>-0.18</v>
      </c>
      <c r="E18856">
        <v>2.1999999999999999E-2</v>
      </c>
    </row>
    <row r="18857" spans="1:5">
      <c r="A18857">
        <v>19961226</v>
      </c>
      <c r="B18857">
        <v>0.56999999999999995</v>
      </c>
      <c r="C18857">
        <v>-0.25</v>
      </c>
      <c r="D18857">
        <v>-7.0000000000000007E-2</v>
      </c>
      <c r="E18857">
        <v>2.1999999999999999E-2</v>
      </c>
    </row>
    <row r="18858" spans="1:5">
      <c r="A18858">
        <v>19961227</v>
      </c>
      <c r="B18858">
        <v>0.17</v>
      </c>
      <c r="C18858">
        <v>0.16</v>
      </c>
      <c r="D18858">
        <v>-0.12</v>
      </c>
      <c r="E18858">
        <v>2.1999999999999999E-2</v>
      </c>
    </row>
    <row r="18859" spans="1:5">
      <c r="A18859">
        <v>19961230</v>
      </c>
      <c r="B18859">
        <v>-0.26</v>
      </c>
      <c r="C18859">
        <v>0.12</v>
      </c>
      <c r="D18859">
        <v>0.33</v>
      </c>
      <c r="E18859">
        <v>2.1999999999999999E-2</v>
      </c>
    </row>
    <row r="18860" spans="1:5">
      <c r="A18860">
        <v>19961231</v>
      </c>
      <c r="B18860">
        <v>-1.02</v>
      </c>
      <c r="C18860">
        <v>2.04</v>
      </c>
      <c r="D18860">
        <v>-0.23</v>
      </c>
      <c r="E18860">
        <v>2.1999999999999999E-2</v>
      </c>
    </row>
    <row r="18861" spans="1:5">
      <c r="A18861">
        <v>19970102</v>
      </c>
      <c r="B18861">
        <v>-0.75</v>
      </c>
      <c r="C18861">
        <v>0.05</v>
      </c>
      <c r="D18861">
        <v>0.13</v>
      </c>
      <c r="E18861">
        <v>0.02</v>
      </c>
    </row>
    <row r="18862" spans="1:5">
      <c r="A18862">
        <v>19970103</v>
      </c>
      <c r="B18862">
        <v>1.39</v>
      </c>
      <c r="C18862">
        <v>-0.32</v>
      </c>
      <c r="D18862">
        <v>-0.78</v>
      </c>
      <c r="E18862">
        <v>0.02</v>
      </c>
    </row>
    <row r="18863" spans="1:5">
      <c r="A18863">
        <v>19970106</v>
      </c>
      <c r="B18863">
        <v>0.02</v>
      </c>
      <c r="C18863">
        <v>0.11</v>
      </c>
      <c r="D18863">
        <v>0.05</v>
      </c>
      <c r="E18863">
        <v>0.02</v>
      </c>
    </row>
    <row r="18864" spans="1:5">
      <c r="A18864">
        <v>19970107</v>
      </c>
      <c r="B18864">
        <v>0.72</v>
      </c>
      <c r="C18864">
        <v>-0.02</v>
      </c>
      <c r="D18864">
        <v>-0.52</v>
      </c>
      <c r="E18864">
        <v>0.02</v>
      </c>
    </row>
    <row r="18865" spans="1:5">
      <c r="A18865">
        <v>19970108</v>
      </c>
      <c r="B18865">
        <v>-0.44</v>
      </c>
      <c r="C18865">
        <v>0.5</v>
      </c>
      <c r="D18865">
        <v>0.52</v>
      </c>
      <c r="E18865">
        <v>0.02</v>
      </c>
    </row>
    <row r="18866" spans="1:5">
      <c r="A18866">
        <v>19970109</v>
      </c>
      <c r="B18866">
        <v>0.72</v>
      </c>
      <c r="C18866">
        <v>-0.38</v>
      </c>
      <c r="D18866">
        <v>-0.15</v>
      </c>
      <c r="E18866">
        <v>0.02</v>
      </c>
    </row>
    <row r="18867" spans="1:5">
      <c r="A18867">
        <v>19970110</v>
      </c>
      <c r="B18867">
        <v>0.5</v>
      </c>
      <c r="C18867">
        <v>-0.16</v>
      </c>
      <c r="D18867">
        <v>-0.36</v>
      </c>
      <c r="E18867">
        <v>0.02</v>
      </c>
    </row>
    <row r="18868" spans="1:5">
      <c r="A18868">
        <v>19970113</v>
      </c>
      <c r="B18868">
        <v>-7.0000000000000007E-2</v>
      </c>
      <c r="C18868">
        <v>0.09</v>
      </c>
      <c r="D18868">
        <v>0.27</v>
      </c>
      <c r="E18868">
        <v>0.02</v>
      </c>
    </row>
    <row r="18869" spans="1:5">
      <c r="A18869">
        <v>19970114</v>
      </c>
      <c r="B18869">
        <v>1.1100000000000001</v>
      </c>
      <c r="C18869">
        <v>-0.85</v>
      </c>
      <c r="D18869">
        <v>0.04</v>
      </c>
      <c r="E18869">
        <v>0.02</v>
      </c>
    </row>
    <row r="18870" spans="1:5">
      <c r="A18870">
        <v>19970115</v>
      </c>
      <c r="B18870">
        <v>-0.22</v>
      </c>
      <c r="C18870">
        <v>0.04</v>
      </c>
      <c r="D18870">
        <v>0.47</v>
      </c>
      <c r="E18870">
        <v>0.02</v>
      </c>
    </row>
    <row r="18871" spans="1:5">
      <c r="A18871">
        <v>19970116</v>
      </c>
      <c r="B18871">
        <v>0.25</v>
      </c>
      <c r="C18871">
        <v>-0.21</v>
      </c>
      <c r="D18871">
        <v>-0.33</v>
      </c>
      <c r="E18871">
        <v>0.02</v>
      </c>
    </row>
    <row r="18872" spans="1:5">
      <c r="A18872">
        <v>19970117</v>
      </c>
      <c r="B18872">
        <v>0.72</v>
      </c>
      <c r="C18872">
        <v>-0.28000000000000003</v>
      </c>
      <c r="D18872">
        <v>-0.26</v>
      </c>
      <c r="E18872">
        <v>0.02</v>
      </c>
    </row>
    <row r="18873" spans="1:5">
      <c r="A18873">
        <v>19970120</v>
      </c>
      <c r="B18873">
        <v>0.26</v>
      </c>
      <c r="C18873">
        <v>0.21</v>
      </c>
      <c r="D18873">
        <v>-0.41</v>
      </c>
      <c r="E18873">
        <v>0.02</v>
      </c>
    </row>
    <row r="18874" spans="1:5">
      <c r="A18874">
        <v>19970121</v>
      </c>
      <c r="B18874">
        <v>0.59</v>
      </c>
      <c r="C18874">
        <v>-0.53</v>
      </c>
      <c r="D18874">
        <v>-0.21</v>
      </c>
      <c r="E18874">
        <v>0.02</v>
      </c>
    </row>
    <row r="18875" spans="1:5">
      <c r="A18875">
        <v>19970122</v>
      </c>
      <c r="B18875">
        <v>0.44</v>
      </c>
      <c r="C18875">
        <v>-0.41</v>
      </c>
      <c r="D18875">
        <v>-7.0000000000000007E-2</v>
      </c>
      <c r="E18875">
        <v>0.02</v>
      </c>
    </row>
    <row r="18876" spans="1:5">
      <c r="A18876">
        <v>19970123</v>
      </c>
      <c r="B18876">
        <v>-0.85</v>
      </c>
      <c r="C18876">
        <v>0.91</v>
      </c>
      <c r="D18876">
        <v>0.37</v>
      </c>
      <c r="E18876">
        <v>0.02</v>
      </c>
    </row>
    <row r="18877" spans="1:5">
      <c r="A18877">
        <v>19970124</v>
      </c>
      <c r="B18877">
        <v>-0.97</v>
      </c>
      <c r="C18877">
        <v>0.35</v>
      </c>
      <c r="D18877">
        <v>0.3</v>
      </c>
      <c r="E18877">
        <v>0.02</v>
      </c>
    </row>
    <row r="18878" spans="1:5">
      <c r="A18878">
        <v>19970127</v>
      </c>
      <c r="B18878">
        <v>-0.72</v>
      </c>
      <c r="C18878">
        <v>0.08</v>
      </c>
      <c r="D18878">
        <v>0.34</v>
      </c>
      <c r="E18878">
        <v>0.02</v>
      </c>
    </row>
    <row r="18879" spans="1:5">
      <c r="A18879">
        <v>19970128</v>
      </c>
      <c r="B18879">
        <v>0.01</v>
      </c>
      <c r="C18879">
        <v>0.41</v>
      </c>
      <c r="D18879">
        <v>-0.22</v>
      </c>
      <c r="E18879">
        <v>0.02</v>
      </c>
    </row>
    <row r="18880" spans="1:5">
      <c r="A18880">
        <v>19970129</v>
      </c>
      <c r="B18880">
        <v>0.68</v>
      </c>
      <c r="C18880">
        <v>-0.73</v>
      </c>
      <c r="D18880">
        <v>-0.03</v>
      </c>
      <c r="E18880">
        <v>0.02</v>
      </c>
    </row>
    <row r="18881" spans="1:5">
      <c r="A18881">
        <v>19970130</v>
      </c>
      <c r="B18881">
        <v>1.21</v>
      </c>
      <c r="C18881">
        <v>-0.67</v>
      </c>
      <c r="D18881">
        <v>-0.42</v>
      </c>
      <c r="E18881">
        <v>0.02</v>
      </c>
    </row>
    <row r="18882" spans="1:5">
      <c r="A18882">
        <v>19970131</v>
      </c>
      <c r="B18882">
        <v>0.31</v>
      </c>
      <c r="C18882">
        <v>0.01</v>
      </c>
      <c r="D18882">
        <v>-0.34</v>
      </c>
      <c r="E18882">
        <v>0.02</v>
      </c>
    </row>
    <row r="18883" spans="1:5">
      <c r="A18883">
        <v>19970203</v>
      </c>
      <c r="B18883">
        <v>-0.02</v>
      </c>
      <c r="C18883">
        <v>0.04</v>
      </c>
      <c r="D18883">
        <v>0.37</v>
      </c>
      <c r="E18883">
        <v>0.02</v>
      </c>
    </row>
    <row r="18884" spans="1:5">
      <c r="A18884">
        <v>19970204</v>
      </c>
      <c r="B18884">
        <v>0.12</v>
      </c>
      <c r="C18884">
        <v>-0.54</v>
      </c>
      <c r="D18884">
        <v>0.28000000000000003</v>
      </c>
      <c r="E18884">
        <v>0.02</v>
      </c>
    </row>
    <row r="18885" spans="1:5">
      <c r="A18885">
        <v>19970205</v>
      </c>
      <c r="B18885">
        <v>-1.28</v>
      </c>
      <c r="C18885">
        <v>0.47</v>
      </c>
      <c r="D18885">
        <v>0.77</v>
      </c>
      <c r="E18885">
        <v>0.02</v>
      </c>
    </row>
    <row r="18886" spans="1:5">
      <c r="A18886">
        <v>19970206</v>
      </c>
      <c r="B18886">
        <v>0.24</v>
      </c>
      <c r="C18886">
        <v>-0.23</v>
      </c>
      <c r="D18886">
        <v>-0.09</v>
      </c>
      <c r="E18886">
        <v>0.02</v>
      </c>
    </row>
    <row r="18887" spans="1:5">
      <c r="A18887">
        <v>19970207</v>
      </c>
      <c r="B18887">
        <v>0.96</v>
      </c>
      <c r="C18887">
        <v>-0.79</v>
      </c>
      <c r="D18887">
        <v>-0.04</v>
      </c>
      <c r="E18887">
        <v>0.02</v>
      </c>
    </row>
    <row r="18888" spans="1:5">
      <c r="A18888">
        <v>19970210</v>
      </c>
      <c r="B18888">
        <v>-0.65</v>
      </c>
      <c r="C18888">
        <v>-0.08</v>
      </c>
      <c r="D18888">
        <v>0.8</v>
      </c>
      <c r="E18888">
        <v>0.02</v>
      </c>
    </row>
    <row r="18889" spans="1:5">
      <c r="A18889">
        <v>19970211</v>
      </c>
      <c r="B18889">
        <v>0.32</v>
      </c>
      <c r="C18889">
        <v>-0.9</v>
      </c>
      <c r="D18889">
        <v>0.45</v>
      </c>
      <c r="E18889">
        <v>0.02</v>
      </c>
    </row>
    <row r="18890" spans="1:5">
      <c r="A18890">
        <v>19970212</v>
      </c>
      <c r="B18890">
        <v>1.52</v>
      </c>
      <c r="C18890">
        <v>-0.79</v>
      </c>
      <c r="D18890">
        <v>-0.67</v>
      </c>
      <c r="E18890">
        <v>0.02</v>
      </c>
    </row>
    <row r="18891" spans="1:5">
      <c r="A18891">
        <v>19970213</v>
      </c>
      <c r="B18891">
        <v>1.02</v>
      </c>
      <c r="C18891">
        <v>-0.55000000000000004</v>
      </c>
      <c r="D18891">
        <v>0.16</v>
      </c>
      <c r="E18891">
        <v>0.02</v>
      </c>
    </row>
    <row r="18892" spans="1:5">
      <c r="A18892">
        <v>19970214</v>
      </c>
      <c r="B18892">
        <v>-0.22</v>
      </c>
      <c r="C18892">
        <v>0.28999999999999998</v>
      </c>
      <c r="D18892">
        <v>0.33</v>
      </c>
      <c r="E18892">
        <v>0.02</v>
      </c>
    </row>
    <row r="18893" spans="1:5">
      <c r="A18893">
        <v>19970218</v>
      </c>
      <c r="B18893">
        <v>0.71</v>
      </c>
      <c r="C18893">
        <v>-0.52</v>
      </c>
      <c r="D18893">
        <v>0.27</v>
      </c>
      <c r="E18893">
        <v>0.02</v>
      </c>
    </row>
    <row r="18894" spans="1:5">
      <c r="A18894">
        <v>19970219</v>
      </c>
      <c r="B18894">
        <v>-0.32</v>
      </c>
      <c r="C18894">
        <v>0.41</v>
      </c>
      <c r="D18894">
        <v>0.31</v>
      </c>
      <c r="E18894">
        <v>0.02</v>
      </c>
    </row>
    <row r="18895" spans="1:5">
      <c r="A18895">
        <v>19970220</v>
      </c>
      <c r="B18895">
        <v>-1.17</v>
      </c>
      <c r="C18895">
        <v>0.41</v>
      </c>
      <c r="D18895">
        <v>0.42</v>
      </c>
      <c r="E18895">
        <v>0.02</v>
      </c>
    </row>
    <row r="18896" spans="1:5">
      <c r="A18896">
        <v>19970221</v>
      </c>
      <c r="B18896">
        <v>-0.26</v>
      </c>
      <c r="C18896">
        <v>-0.05</v>
      </c>
      <c r="D18896">
        <v>0.64</v>
      </c>
      <c r="E18896">
        <v>0.02</v>
      </c>
    </row>
    <row r="18897" spans="1:5">
      <c r="A18897">
        <v>19970224</v>
      </c>
      <c r="B18897">
        <v>0.85</v>
      </c>
      <c r="C18897">
        <v>-0.78</v>
      </c>
      <c r="D18897">
        <v>0.03</v>
      </c>
      <c r="E18897">
        <v>0.02</v>
      </c>
    </row>
    <row r="18898" spans="1:5">
      <c r="A18898">
        <v>19970225</v>
      </c>
      <c r="B18898">
        <v>0.25</v>
      </c>
      <c r="C18898">
        <v>-0.18</v>
      </c>
      <c r="D18898">
        <v>0.17</v>
      </c>
      <c r="E18898">
        <v>0.02</v>
      </c>
    </row>
    <row r="18899" spans="1:5">
      <c r="A18899">
        <v>19970226</v>
      </c>
      <c r="B18899">
        <v>-0.75</v>
      </c>
      <c r="C18899">
        <v>0.17</v>
      </c>
      <c r="D18899">
        <v>0.11</v>
      </c>
      <c r="E18899">
        <v>0.02</v>
      </c>
    </row>
    <row r="18900" spans="1:5">
      <c r="A18900">
        <v>19970227</v>
      </c>
      <c r="B18900">
        <v>-1.27</v>
      </c>
      <c r="C18900">
        <v>0.61</v>
      </c>
      <c r="D18900">
        <v>0.76</v>
      </c>
      <c r="E18900">
        <v>0.02</v>
      </c>
    </row>
    <row r="18901" spans="1:5">
      <c r="A18901">
        <v>19970228</v>
      </c>
      <c r="B18901">
        <v>-0.49</v>
      </c>
      <c r="C18901">
        <v>0.04</v>
      </c>
      <c r="D18901">
        <v>0.15</v>
      </c>
      <c r="E18901">
        <v>0.02</v>
      </c>
    </row>
    <row r="18902" spans="1:5">
      <c r="A18902">
        <v>19970303</v>
      </c>
      <c r="B18902">
        <v>0.39</v>
      </c>
      <c r="C18902">
        <v>-0.47</v>
      </c>
      <c r="D18902">
        <v>0.13</v>
      </c>
      <c r="E18902">
        <v>2.1000000000000001E-2</v>
      </c>
    </row>
    <row r="18903" spans="1:5">
      <c r="A18903">
        <v>19970304</v>
      </c>
      <c r="B18903">
        <v>-0.28999999999999998</v>
      </c>
      <c r="C18903">
        <v>0.66</v>
      </c>
      <c r="D18903">
        <v>0.23</v>
      </c>
      <c r="E18903">
        <v>2.1000000000000001E-2</v>
      </c>
    </row>
    <row r="18904" spans="1:5">
      <c r="A18904">
        <v>19970305</v>
      </c>
      <c r="B18904">
        <v>1.17</v>
      </c>
      <c r="C18904">
        <v>-0.51</v>
      </c>
      <c r="D18904">
        <v>-0.5</v>
      </c>
      <c r="E18904">
        <v>2.1000000000000001E-2</v>
      </c>
    </row>
    <row r="18905" spans="1:5">
      <c r="A18905">
        <v>19970306</v>
      </c>
      <c r="B18905">
        <v>-0.31</v>
      </c>
      <c r="C18905">
        <v>0.09</v>
      </c>
      <c r="D18905">
        <v>0.47</v>
      </c>
      <c r="E18905">
        <v>2.1000000000000001E-2</v>
      </c>
    </row>
    <row r="18906" spans="1:5">
      <c r="A18906">
        <v>19970307</v>
      </c>
      <c r="B18906">
        <v>0.67</v>
      </c>
      <c r="C18906">
        <v>-0.59</v>
      </c>
      <c r="D18906">
        <v>0.23</v>
      </c>
      <c r="E18906">
        <v>2.1000000000000001E-2</v>
      </c>
    </row>
    <row r="18907" spans="1:5">
      <c r="A18907">
        <v>19970310</v>
      </c>
      <c r="B18907">
        <v>0.85</v>
      </c>
      <c r="C18907">
        <v>-0.45</v>
      </c>
      <c r="D18907">
        <v>0.03</v>
      </c>
      <c r="E18907">
        <v>2.1000000000000001E-2</v>
      </c>
    </row>
    <row r="18908" spans="1:5">
      <c r="A18908">
        <v>19970311</v>
      </c>
      <c r="B18908">
        <v>-0.24</v>
      </c>
      <c r="C18908">
        <v>0.39</v>
      </c>
      <c r="D18908">
        <v>0.27</v>
      </c>
      <c r="E18908">
        <v>2.1000000000000001E-2</v>
      </c>
    </row>
    <row r="18909" spans="1:5">
      <c r="A18909">
        <v>19970312</v>
      </c>
      <c r="B18909">
        <v>-0.79</v>
      </c>
      <c r="C18909">
        <v>-7.0000000000000007E-2</v>
      </c>
      <c r="D18909">
        <v>0.77</v>
      </c>
      <c r="E18909">
        <v>2.1000000000000001E-2</v>
      </c>
    </row>
    <row r="18910" spans="1:5">
      <c r="A18910">
        <v>19970313</v>
      </c>
      <c r="B18910">
        <v>-1.66</v>
      </c>
      <c r="C18910">
        <v>0.66</v>
      </c>
      <c r="D18910">
        <v>0.01</v>
      </c>
      <c r="E18910">
        <v>2.1000000000000001E-2</v>
      </c>
    </row>
    <row r="18911" spans="1:5">
      <c r="A18911">
        <v>19970314</v>
      </c>
      <c r="B18911">
        <v>0.31</v>
      </c>
      <c r="C18911">
        <v>-0.42</v>
      </c>
      <c r="D18911">
        <v>-0.11</v>
      </c>
      <c r="E18911">
        <v>2.1000000000000001E-2</v>
      </c>
    </row>
    <row r="18912" spans="1:5">
      <c r="A18912">
        <v>19970317</v>
      </c>
      <c r="B18912">
        <v>-0.11</v>
      </c>
      <c r="C18912">
        <v>-0.84</v>
      </c>
      <c r="D18912">
        <v>0.61</v>
      </c>
      <c r="E18912">
        <v>2.1000000000000001E-2</v>
      </c>
    </row>
    <row r="18913" spans="1:5">
      <c r="A18913">
        <v>19970318</v>
      </c>
      <c r="B18913">
        <v>-0.77</v>
      </c>
      <c r="C18913">
        <v>0.31</v>
      </c>
      <c r="D18913">
        <v>0.16</v>
      </c>
      <c r="E18913">
        <v>2.1000000000000001E-2</v>
      </c>
    </row>
    <row r="18914" spans="1:5">
      <c r="A18914">
        <v>19970319</v>
      </c>
      <c r="B18914">
        <v>-0.65</v>
      </c>
      <c r="C18914">
        <v>-0.71</v>
      </c>
      <c r="D18914">
        <v>0.8</v>
      </c>
      <c r="E18914">
        <v>2.1000000000000001E-2</v>
      </c>
    </row>
    <row r="18915" spans="1:5">
      <c r="A18915">
        <v>19970320</v>
      </c>
      <c r="B18915">
        <v>-0.2</v>
      </c>
      <c r="C18915">
        <v>0.48</v>
      </c>
      <c r="D18915">
        <v>-0.19</v>
      </c>
      <c r="E18915">
        <v>2.1000000000000001E-2</v>
      </c>
    </row>
    <row r="18916" spans="1:5">
      <c r="A18916">
        <v>19970321</v>
      </c>
      <c r="B18916">
        <v>0.09</v>
      </c>
      <c r="C18916">
        <v>-0.37</v>
      </c>
      <c r="D18916">
        <v>0.22</v>
      </c>
      <c r="E18916">
        <v>2.1000000000000001E-2</v>
      </c>
    </row>
    <row r="18917" spans="1:5">
      <c r="A18917">
        <v>19970324</v>
      </c>
      <c r="B18917">
        <v>0.47</v>
      </c>
      <c r="C18917">
        <v>-1.45</v>
      </c>
      <c r="D18917">
        <v>0.69</v>
      </c>
      <c r="E18917">
        <v>2.1000000000000001E-2</v>
      </c>
    </row>
    <row r="18918" spans="1:5">
      <c r="A18918">
        <v>19970325</v>
      </c>
      <c r="B18918">
        <v>-0.08</v>
      </c>
      <c r="C18918">
        <v>0.41</v>
      </c>
      <c r="D18918">
        <v>-0.32</v>
      </c>
      <c r="E18918">
        <v>2.1000000000000001E-2</v>
      </c>
    </row>
    <row r="18919" spans="1:5">
      <c r="A18919">
        <v>19970326</v>
      </c>
      <c r="B18919">
        <v>0.23</v>
      </c>
      <c r="C18919">
        <v>0.54</v>
      </c>
      <c r="D18919">
        <v>-0.83</v>
      </c>
      <c r="E18919">
        <v>2.1000000000000001E-2</v>
      </c>
    </row>
    <row r="18920" spans="1:5">
      <c r="A18920">
        <v>19970327</v>
      </c>
      <c r="B18920">
        <v>-1.9</v>
      </c>
      <c r="C18920">
        <v>1.18</v>
      </c>
      <c r="D18920">
        <v>0.26</v>
      </c>
      <c r="E18920">
        <v>2.1000000000000001E-2</v>
      </c>
    </row>
    <row r="18921" spans="1:5">
      <c r="A18921">
        <v>19970331</v>
      </c>
      <c r="B18921">
        <v>-2.2599999999999998</v>
      </c>
      <c r="C18921">
        <v>0.67</v>
      </c>
      <c r="D18921">
        <v>1.05</v>
      </c>
      <c r="E18921">
        <v>2.1000000000000001E-2</v>
      </c>
    </row>
    <row r="18922" spans="1:5">
      <c r="A18922">
        <v>19970401</v>
      </c>
      <c r="B18922">
        <v>0.17</v>
      </c>
      <c r="C18922">
        <v>-0.89</v>
      </c>
      <c r="D18922">
        <v>0.34</v>
      </c>
      <c r="E18922">
        <v>0.02</v>
      </c>
    </row>
    <row r="18923" spans="1:5">
      <c r="A18923">
        <v>19970402</v>
      </c>
      <c r="B18923">
        <v>-1.17</v>
      </c>
      <c r="C18923">
        <v>0.44</v>
      </c>
      <c r="D18923">
        <v>0.12</v>
      </c>
      <c r="E18923">
        <v>0.02</v>
      </c>
    </row>
    <row r="18924" spans="1:5">
      <c r="A18924">
        <v>19970403</v>
      </c>
      <c r="B18924">
        <v>-0.02</v>
      </c>
      <c r="C18924">
        <v>-0.34</v>
      </c>
      <c r="D18924">
        <v>-0.36</v>
      </c>
      <c r="E18924">
        <v>0.02</v>
      </c>
    </row>
    <row r="18925" spans="1:5">
      <c r="A18925">
        <v>19970404</v>
      </c>
      <c r="B18925">
        <v>1.1499999999999999</v>
      </c>
      <c r="C18925">
        <v>0.27</v>
      </c>
      <c r="D18925">
        <v>-1.43</v>
      </c>
      <c r="E18925">
        <v>0.02</v>
      </c>
    </row>
    <row r="18926" spans="1:5">
      <c r="A18926">
        <v>19970407</v>
      </c>
      <c r="B18926">
        <v>0.77</v>
      </c>
      <c r="C18926">
        <v>0.27</v>
      </c>
      <c r="D18926">
        <v>-0.21</v>
      </c>
      <c r="E18926">
        <v>0.02</v>
      </c>
    </row>
    <row r="18927" spans="1:5">
      <c r="A18927">
        <v>19970408</v>
      </c>
      <c r="B18927">
        <v>0.43</v>
      </c>
      <c r="C18927">
        <v>-0.38</v>
      </c>
      <c r="D18927">
        <v>0.18</v>
      </c>
      <c r="E18927">
        <v>0.02</v>
      </c>
    </row>
    <row r="18928" spans="1:5">
      <c r="A18928">
        <v>19970409</v>
      </c>
      <c r="B18928">
        <v>-0.57999999999999996</v>
      </c>
      <c r="C18928">
        <v>0.9</v>
      </c>
      <c r="D18928">
        <v>0.33</v>
      </c>
      <c r="E18928">
        <v>0.02</v>
      </c>
    </row>
    <row r="18929" spans="1:5">
      <c r="A18929">
        <v>19970410</v>
      </c>
      <c r="B18929">
        <v>-0.42</v>
      </c>
      <c r="C18929">
        <v>0</v>
      </c>
      <c r="D18929">
        <v>0.36</v>
      </c>
      <c r="E18929">
        <v>0.02</v>
      </c>
    </row>
    <row r="18930" spans="1:5">
      <c r="A18930">
        <v>19970411</v>
      </c>
      <c r="B18930">
        <v>-2.48</v>
      </c>
      <c r="C18930">
        <v>0.95</v>
      </c>
      <c r="D18930">
        <v>0.45</v>
      </c>
      <c r="E18930">
        <v>0.02</v>
      </c>
    </row>
    <row r="18931" spans="1:5">
      <c r="A18931">
        <v>19970414</v>
      </c>
      <c r="B18931">
        <v>0.55000000000000004</v>
      </c>
      <c r="C18931">
        <v>-0.67</v>
      </c>
      <c r="D18931">
        <v>-0.31</v>
      </c>
      <c r="E18931">
        <v>0.02</v>
      </c>
    </row>
    <row r="18932" spans="1:5">
      <c r="A18932">
        <v>19970415</v>
      </c>
      <c r="B18932">
        <v>1.19</v>
      </c>
      <c r="C18932">
        <v>-1.04</v>
      </c>
      <c r="D18932">
        <v>0.24</v>
      </c>
      <c r="E18932">
        <v>0.02</v>
      </c>
    </row>
    <row r="18933" spans="1:5">
      <c r="A18933">
        <v>19970416</v>
      </c>
      <c r="B18933">
        <v>0.81</v>
      </c>
      <c r="C18933">
        <v>-1.02</v>
      </c>
      <c r="D18933">
        <v>0.23</v>
      </c>
      <c r="E18933">
        <v>0.02</v>
      </c>
    </row>
    <row r="18934" spans="1:5">
      <c r="A18934">
        <v>19970417</v>
      </c>
      <c r="B18934">
        <v>-0.11</v>
      </c>
      <c r="C18934">
        <v>0.13</v>
      </c>
      <c r="D18934">
        <v>0.31</v>
      </c>
      <c r="E18934">
        <v>0.02</v>
      </c>
    </row>
    <row r="18935" spans="1:5">
      <c r="A18935">
        <v>19970418</v>
      </c>
      <c r="B18935">
        <v>0.42</v>
      </c>
      <c r="C18935">
        <v>-0.09</v>
      </c>
      <c r="D18935">
        <v>-0.09</v>
      </c>
      <c r="E18935">
        <v>0.02</v>
      </c>
    </row>
    <row r="18936" spans="1:5">
      <c r="A18936">
        <v>19970421</v>
      </c>
      <c r="B18936">
        <v>-0.99</v>
      </c>
      <c r="C18936">
        <v>-0.1</v>
      </c>
      <c r="D18936">
        <v>0.44</v>
      </c>
      <c r="E18936">
        <v>0.02</v>
      </c>
    </row>
    <row r="18937" spans="1:5">
      <c r="A18937">
        <v>19970422</v>
      </c>
      <c r="B18937">
        <v>1.4</v>
      </c>
      <c r="C18937">
        <v>-1.6</v>
      </c>
      <c r="D18937">
        <v>-0.05</v>
      </c>
      <c r="E18937">
        <v>0.02</v>
      </c>
    </row>
    <row r="18938" spans="1:5">
      <c r="A18938">
        <v>19970423</v>
      </c>
      <c r="B18938">
        <v>-0.03</v>
      </c>
      <c r="C18938">
        <v>-0.05</v>
      </c>
      <c r="D18938">
        <v>-0.19</v>
      </c>
      <c r="E18938">
        <v>0.02</v>
      </c>
    </row>
    <row r="18939" spans="1:5">
      <c r="A18939">
        <v>19970424</v>
      </c>
      <c r="B18939">
        <v>-0.22</v>
      </c>
      <c r="C18939">
        <v>0.43</v>
      </c>
      <c r="D18939">
        <v>-0.08</v>
      </c>
      <c r="E18939">
        <v>0.02</v>
      </c>
    </row>
    <row r="18940" spans="1:5">
      <c r="A18940">
        <v>19970425</v>
      </c>
      <c r="B18940">
        <v>-0.95</v>
      </c>
      <c r="C18940">
        <v>0.16</v>
      </c>
      <c r="D18940">
        <v>0.39</v>
      </c>
      <c r="E18940">
        <v>0.02</v>
      </c>
    </row>
    <row r="18941" spans="1:5">
      <c r="A18941">
        <v>19970428</v>
      </c>
      <c r="B18941">
        <v>0.81</v>
      </c>
      <c r="C18941">
        <v>-1.1200000000000001</v>
      </c>
      <c r="D18941">
        <v>0.19</v>
      </c>
      <c r="E18941">
        <v>0.02</v>
      </c>
    </row>
    <row r="18942" spans="1:5">
      <c r="A18942">
        <v>19970429</v>
      </c>
      <c r="B18942">
        <v>2.41</v>
      </c>
      <c r="C18942">
        <v>-1.5</v>
      </c>
      <c r="D18942">
        <v>-0.39</v>
      </c>
      <c r="E18942">
        <v>0.02</v>
      </c>
    </row>
    <row r="18943" spans="1:5">
      <c r="A18943">
        <v>19970430</v>
      </c>
      <c r="B18943">
        <v>0.93</v>
      </c>
      <c r="C18943">
        <v>-0.43</v>
      </c>
      <c r="D18943">
        <v>-0.45</v>
      </c>
      <c r="E18943">
        <v>0.02</v>
      </c>
    </row>
    <row r="18944" spans="1:5">
      <c r="A18944">
        <v>19970501</v>
      </c>
      <c r="B18944">
        <v>-0.1</v>
      </c>
      <c r="C18944">
        <v>1.02</v>
      </c>
      <c r="D18944">
        <v>-0.26</v>
      </c>
      <c r="E18944">
        <v>2.3E-2</v>
      </c>
    </row>
    <row r="18945" spans="1:5">
      <c r="A18945">
        <v>19970502</v>
      </c>
      <c r="B18945">
        <v>1.93</v>
      </c>
      <c r="C18945">
        <v>0.53</v>
      </c>
      <c r="D18945">
        <v>-0.85</v>
      </c>
      <c r="E18945">
        <v>2.3E-2</v>
      </c>
    </row>
    <row r="18946" spans="1:5">
      <c r="A18946">
        <v>19970505</v>
      </c>
      <c r="B18946">
        <v>2.16</v>
      </c>
      <c r="C18946">
        <v>0.14000000000000001</v>
      </c>
      <c r="D18946">
        <v>-1.61</v>
      </c>
      <c r="E18946">
        <v>2.3E-2</v>
      </c>
    </row>
    <row r="18947" spans="1:5">
      <c r="A18947">
        <v>19970506</v>
      </c>
      <c r="B18947">
        <v>-0.31</v>
      </c>
      <c r="C18947">
        <v>0.02</v>
      </c>
      <c r="D18947">
        <v>0.63</v>
      </c>
      <c r="E18947">
        <v>2.3E-2</v>
      </c>
    </row>
    <row r="18948" spans="1:5">
      <c r="A18948">
        <v>19970507</v>
      </c>
      <c r="B18948">
        <v>-1.18</v>
      </c>
      <c r="C18948">
        <v>1.21</v>
      </c>
      <c r="D18948">
        <v>-0.03</v>
      </c>
      <c r="E18948">
        <v>2.3E-2</v>
      </c>
    </row>
    <row r="18949" spans="1:5">
      <c r="A18949">
        <v>19970508</v>
      </c>
      <c r="B18949">
        <v>0.41</v>
      </c>
      <c r="C18949">
        <v>-0.55000000000000004</v>
      </c>
      <c r="D18949">
        <v>-7.0000000000000007E-2</v>
      </c>
      <c r="E18949">
        <v>2.3E-2</v>
      </c>
    </row>
    <row r="18950" spans="1:5">
      <c r="A18950">
        <v>19970509</v>
      </c>
      <c r="B18950">
        <v>0.51</v>
      </c>
      <c r="C18950">
        <v>-0.06</v>
      </c>
      <c r="D18950">
        <v>0.12</v>
      </c>
      <c r="E18950">
        <v>2.3E-2</v>
      </c>
    </row>
    <row r="18951" spans="1:5">
      <c r="A18951">
        <v>19970512</v>
      </c>
      <c r="B18951">
        <v>1.29</v>
      </c>
      <c r="C18951">
        <v>-0.74</v>
      </c>
      <c r="D18951">
        <v>-0.19</v>
      </c>
      <c r="E18951">
        <v>2.3E-2</v>
      </c>
    </row>
    <row r="18952" spans="1:5">
      <c r="A18952">
        <v>19970513</v>
      </c>
      <c r="B18952">
        <v>-0.45</v>
      </c>
      <c r="C18952">
        <v>0.45</v>
      </c>
      <c r="D18952">
        <v>0</v>
      </c>
      <c r="E18952">
        <v>2.3E-2</v>
      </c>
    </row>
    <row r="18953" spans="1:5">
      <c r="A18953">
        <v>19970514</v>
      </c>
      <c r="B18953">
        <v>0.35</v>
      </c>
      <c r="C18953">
        <v>-0.24</v>
      </c>
      <c r="D18953">
        <v>0.43</v>
      </c>
      <c r="E18953">
        <v>2.3E-2</v>
      </c>
    </row>
    <row r="18954" spans="1:5">
      <c r="A18954">
        <v>19970515</v>
      </c>
      <c r="B18954">
        <v>0.57999999999999996</v>
      </c>
      <c r="C18954">
        <v>-0.08</v>
      </c>
      <c r="D18954">
        <v>-0.85</v>
      </c>
      <c r="E18954">
        <v>2.3E-2</v>
      </c>
    </row>
    <row r="18955" spans="1:5">
      <c r="A18955">
        <v>19970516</v>
      </c>
      <c r="B18955">
        <v>-1.1299999999999999</v>
      </c>
      <c r="C18955">
        <v>1.05</v>
      </c>
      <c r="D18955">
        <v>0.46</v>
      </c>
      <c r="E18955">
        <v>2.3E-2</v>
      </c>
    </row>
    <row r="18956" spans="1:5">
      <c r="A18956">
        <v>19970519</v>
      </c>
      <c r="B18956">
        <v>0.27</v>
      </c>
      <c r="C18956">
        <v>0</v>
      </c>
      <c r="D18956">
        <v>-0.18</v>
      </c>
      <c r="E18956">
        <v>2.3E-2</v>
      </c>
    </row>
    <row r="18957" spans="1:5">
      <c r="A18957">
        <v>19970520</v>
      </c>
      <c r="B18957">
        <v>0.91</v>
      </c>
      <c r="C18957">
        <v>-0.59</v>
      </c>
      <c r="D18957">
        <v>-0.19</v>
      </c>
      <c r="E18957">
        <v>2.3E-2</v>
      </c>
    </row>
    <row r="18958" spans="1:5">
      <c r="A18958">
        <v>19970521</v>
      </c>
      <c r="B18958">
        <v>-0.13</v>
      </c>
      <c r="C18958">
        <v>0.83</v>
      </c>
      <c r="D18958">
        <v>-0.69</v>
      </c>
      <c r="E18958">
        <v>2.3E-2</v>
      </c>
    </row>
    <row r="18959" spans="1:5">
      <c r="A18959">
        <v>19970522</v>
      </c>
      <c r="B18959">
        <v>-0.27</v>
      </c>
      <c r="C18959">
        <v>0.56000000000000005</v>
      </c>
      <c r="D18959">
        <v>0.45</v>
      </c>
      <c r="E18959">
        <v>2.3E-2</v>
      </c>
    </row>
    <row r="18960" spans="1:5">
      <c r="A18960">
        <v>19970523</v>
      </c>
      <c r="B18960">
        <v>1.26</v>
      </c>
      <c r="C18960">
        <v>-0.09</v>
      </c>
      <c r="D18960">
        <v>-0.49</v>
      </c>
      <c r="E18960">
        <v>2.3E-2</v>
      </c>
    </row>
    <row r="18961" spans="1:5">
      <c r="A18961">
        <v>19970527</v>
      </c>
      <c r="B18961">
        <v>0.3</v>
      </c>
      <c r="C18961">
        <v>0.28999999999999998</v>
      </c>
      <c r="D18961">
        <v>-0.89</v>
      </c>
      <c r="E18961">
        <v>2.3E-2</v>
      </c>
    </row>
    <row r="18962" spans="1:5">
      <c r="A18962">
        <v>19970528</v>
      </c>
      <c r="B18962">
        <v>-0.11</v>
      </c>
      <c r="C18962">
        <v>0.52</v>
      </c>
      <c r="D18962">
        <v>-0.02</v>
      </c>
      <c r="E18962">
        <v>2.3E-2</v>
      </c>
    </row>
    <row r="18963" spans="1:5">
      <c r="A18963">
        <v>19970529</v>
      </c>
      <c r="B18963">
        <v>-0.28000000000000003</v>
      </c>
      <c r="C18963">
        <v>0.5</v>
      </c>
      <c r="D18963">
        <v>0.14000000000000001</v>
      </c>
      <c r="E18963">
        <v>2.3E-2</v>
      </c>
    </row>
    <row r="18964" spans="1:5">
      <c r="A18964">
        <v>19970530</v>
      </c>
      <c r="B18964">
        <v>0.55000000000000004</v>
      </c>
      <c r="C18964">
        <v>-0.3</v>
      </c>
      <c r="D18964">
        <v>0.52</v>
      </c>
      <c r="E18964">
        <v>2.3E-2</v>
      </c>
    </row>
    <row r="18965" spans="1:5">
      <c r="A18965">
        <v>19970602</v>
      </c>
      <c r="B18965">
        <v>-0.05</v>
      </c>
      <c r="C18965">
        <v>0.92</v>
      </c>
      <c r="D18965">
        <v>-0.24</v>
      </c>
      <c r="E18965">
        <v>1.7999999999999999E-2</v>
      </c>
    </row>
    <row r="18966" spans="1:5">
      <c r="A18966">
        <v>19970603</v>
      </c>
      <c r="B18966">
        <v>-0.16</v>
      </c>
      <c r="C18966">
        <v>-0.09</v>
      </c>
      <c r="D18966">
        <v>0.91</v>
      </c>
      <c r="E18966">
        <v>1.7999999999999999E-2</v>
      </c>
    </row>
    <row r="18967" spans="1:5">
      <c r="A18967">
        <v>19970604</v>
      </c>
      <c r="B18967">
        <v>-0.44</v>
      </c>
      <c r="C18967">
        <v>0.47</v>
      </c>
      <c r="D18967">
        <v>0.4</v>
      </c>
      <c r="E18967">
        <v>1.7999999999999999E-2</v>
      </c>
    </row>
    <row r="18968" spans="1:5">
      <c r="A18968">
        <v>19970605</v>
      </c>
      <c r="B18968">
        <v>0.42</v>
      </c>
      <c r="C18968">
        <v>0.02</v>
      </c>
      <c r="D18968">
        <v>0.05</v>
      </c>
      <c r="E18968">
        <v>1.7999999999999999E-2</v>
      </c>
    </row>
    <row r="18969" spans="1:5">
      <c r="A18969">
        <v>19970606</v>
      </c>
      <c r="B18969">
        <v>1.41</v>
      </c>
      <c r="C18969">
        <v>-0.79</v>
      </c>
      <c r="D18969">
        <v>-0.39</v>
      </c>
      <c r="E18969">
        <v>1.7999999999999999E-2</v>
      </c>
    </row>
    <row r="18970" spans="1:5">
      <c r="A18970">
        <v>19970609</v>
      </c>
      <c r="B18970">
        <v>0.48</v>
      </c>
      <c r="C18970">
        <v>-0.26</v>
      </c>
      <c r="D18970">
        <v>7.0000000000000007E-2</v>
      </c>
      <c r="E18970">
        <v>1.7999999999999999E-2</v>
      </c>
    </row>
    <row r="18971" spans="1:5">
      <c r="A18971">
        <v>19970610</v>
      </c>
      <c r="B18971">
        <v>0.14000000000000001</v>
      </c>
      <c r="C18971">
        <v>-0.54</v>
      </c>
      <c r="D18971">
        <v>0.61</v>
      </c>
      <c r="E18971">
        <v>1.7999999999999999E-2</v>
      </c>
    </row>
    <row r="18972" spans="1:5">
      <c r="A18972">
        <v>19970611</v>
      </c>
      <c r="B18972">
        <v>0.41</v>
      </c>
      <c r="C18972">
        <v>-0.34</v>
      </c>
      <c r="D18972">
        <v>0.25</v>
      </c>
      <c r="E18972">
        <v>1.7999999999999999E-2</v>
      </c>
    </row>
    <row r="18973" spans="1:5">
      <c r="A18973">
        <v>19970612</v>
      </c>
      <c r="B18973">
        <v>1.29</v>
      </c>
      <c r="C18973">
        <v>-0.99</v>
      </c>
      <c r="D18973">
        <v>0.1</v>
      </c>
      <c r="E18973">
        <v>1.7999999999999999E-2</v>
      </c>
    </row>
    <row r="18974" spans="1:5">
      <c r="A18974">
        <v>19970613</v>
      </c>
      <c r="B18974">
        <v>0.98</v>
      </c>
      <c r="C18974">
        <v>-0.38</v>
      </c>
      <c r="D18974">
        <v>-0.39</v>
      </c>
      <c r="E18974">
        <v>1.7999999999999999E-2</v>
      </c>
    </row>
    <row r="18975" spans="1:5">
      <c r="A18975">
        <v>19970616</v>
      </c>
      <c r="B18975">
        <v>0.04</v>
      </c>
      <c r="C18975">
        <v>-0.08</v>
      </c>
      <c r="D18975">
        <v>-0.12</v>
      </c>
      <c r="E18975">
        <v>1.7999999999999999E-2</v>
      </c>
    </row>
    <row r="18976" spans="1:5">
      <c r="A18976">
        <v>19970617</v>
      </c>
      <c r="B18976">
        <v>0.12</v>
      </c>
      <c r="C18976">
        <v>0.21</v>
      </c>
      <c r="D18976">
        <v>-0.19</v>
      </c>
      <c r="E18976">
        <v>1.7999999999999999E-2</v>
      </c>
    </row>
    <row r="18977" spans="1:5">
      <c r="A18977">
        <v>19970618</v>
      </c>
      <c r="B18977">
        <v>-0.38</v>
      </c>
      <c r="C18977">
        <v>0.21</v>
      </c>
      <c r="D18977">
        <v>0.65</v>
      </c>
      <c r="E18977">
        <v>1.7999999999999999E-2</v>
      </c>
    </row>
    <row r="18978" spans="1:5">
      <c r="A18978">
        <v>19970619</v>
      </c>
      <c r="B18978">
        <v>0.95</v>
      </c>
      <c r="C18978">
        <v>-0.01</v>
      </c>
      <c r="D18978">
        <v>-0.41</v>
      </c>
      <c r="E18978">
        <v>1.7999999999999999E-2</v>
      </c>
    </row>
    <row r="18979" spans="1:5">
      <c r="A18979">
        <v>19970620</v>
      </c>
      <c r="B18979">
        <v>-0.04</v>
      </c>
      <c r="C18979">
        <v>-0.31</v>
      </c>
      <c r="D18979">
        <v>-7.0000000000000007E-2</v>
      </c>
      <c r="E18979">
        <v>1.7999999999999999E-2</v>
      </c>
    </row>
    <row r="18980" spans="1:5">
      <c r="A18980">
        <v>19970623</v>
      </c>
      <c r="B18980">
        <v>-1.84</v>
      </c>
      <c r="C18980">
        <v>1.36</v>
      </c>
      <c r="D18980">
        <v>0.32</v>
      </c>
      <c r="E18980">
        <v>1.7999999999999999E-2</v>
      </c>
    </row>
    <row r="18981" spans="1:5">
      <c r="A18981">
        <v>19970624</v>
      </c>
      <c r="B18981">
        <v>1.61</v>
      </c>
      <c r="C18981">
        <v>-0.91</v>
      </c>
      <c r="D18981">
        <v>-0.22</v>
      </c>
      <c r="E18981">
        <v>1.7999999999999999E-2</v>
      </c>
    </row>
    <row r="18982" spans="1:5">
      <c r="A18982">
        <v>19970625</v>
      </c>
      <c r="B18982">
        <v>-0.71</v>
      </c>
      <c r="C18982">
        <v>0.51</v>
      </c>
      <c r="D18982">
        <v>0.35</v>
      </c>
      <c r="E18982">
        <v>1.7999999999999999E-2</v>
      </c>
    </row>
    <row r="18983" spans="1:5">
      <c r="A18983">
        <v>19970626</v>
      </c>
      <c r="B18983">
        <v>-0.5</v>
      </c>
      <c r="C18983">
        <v>0.37</v>
      </c>
      <c r="D18983">
        <v>0.12</v>
      </c>
      <c r="E18983">
        <v>1.7999999999999999E-2</v>
      </c>
    </row>
    <row r="18984" spans="1:5">
      <c r="A18984">
        <v>19970627</v>
      </c>
      <c r="B18984">
        <v>0.42</v>
      </c>
      <c r="C18984">
        <v>0.22</v>
      </c>
      <c r="D18984">
        <v>0.04</v>
      </c>
      <c r="E18984">
        <v>1.7999999999999999E-2</v>
      </c>
    </row>
    <row r="18985" spans="1:5">
      <c r="A18985">
        <v>19970630</v>
      </c>
      <c r="B18985">
        <v>-0.1</v>
      </c>
      <c r="C18985">
        <v>1.61</v>
      </c>
      <c r="D18985">
        <v>-0.71</v>
      </c>
      <c r="E18985">
        <v>1.7999999999999999E-2</v>
      </c>
    </row>
    <row r="18986" spans="1:5">
      <c r="A18986">
        <v>19970701</v>
      </c>
      <c r="B18986">
        <v>0.55000000000000004</v>
      </c>
      <c r="C18986">
        <v>-0.95</v>
      </c>
      <c r="D18986">
        <v>0.5</v>
      </c>
      <c r="E18986">
        <v>1.9E-2</v>
      </c>
    </row>
    <row r="18987" spans="1:5">
      <c r="A18987">
        <v>19970702</v>
      </c>
      <c r="B18987">
        <v>1.17</v>
      </c>
      <c r="C18987">
        <v>-1.19</v>
      </c>
      <c r="D18987">
        <v>-0.15</v>
      </c>
      <c r="E18987">
        <v>1.9E-2</v>
      </c>
    </row>
    <row r="18988" spans="1:5">
      <c r="A18988">
        <v>19970703</v>
      </c>
      <c r="B18988">
        <v>1.2</v>
      </c>
      <c r="C18988">
        <v>-0.77</v>
      </c>
      <c r="D18988">
        <v>-0.25</v>
      </c>
      <c r="E18988">
        <v>1.9E-2</v>
      </c>
    </row>
    <row r="18989" spans="1:5">
      <c r="A18989">
        <v>19970707</v>
      </c>
      <c r="B18989">
        <v>-0.35</v>
      </c>
      <c r="C18989">
        <v>0.38</v>
      </c>
      <c r="D18989">
        <v>0.04</v>
      </c>
      <c r="E18989">
        <v>1.9E-2</v>
      </c>
    </row>
    <row r="18990" spans="1:5">
      <c r="A18990">
        <v>19970708</v>
      </c>
      <c r="B18990">
        <v>0.69</v>
      </c>
      <c r="C18990">
        <v>-0.38</v>
      </c>
      <c r="D18990">
        <v>-0.23</v>
      </c>
      <c r="E18990">
        <v>1.9E-2</v>
      </c>
    </row>
    <row r="18991" spans="1:5">
      <c r="A18991">
        <v>19970709</v>
      </c>
      <c r="B18991">
        <v>-0.95</v>
      </c>
      <c r="C18991">
        <v>0.86</v>
      </c>
      <c r="D18991">
        <v>0.15</v>
      </c>
      <c r="E18991">
        <v>1.9E-2</v>
      </c>
    </row>
    <row r="18992" spans="1:5">
      <c r="A18992">
        <v>19970710</v>
      </c>
      <c r="B18992">
        <v>0.56999999999999995</v>
      </c>
      <c r="C18992">
        <v>-0.16</v>
      </c>
      <c r="D18992">
        <v>0.22</v>
      </c>
      <c r="E18992">
        <v>1.9E-2</v>
      </c>
    </row>
    <row r="18993" spans="1:5">
      <c r="A18993">
        <v>19970711</v>
      </c>
      <c r="B18993">
        <v>0.44</v>
      </c>
      <c r="C18993">
        <v>0.44</v>
      </c>
      <c r="D18993">
        <v>-0.41</v>
      </c>
      <c r="E18993">
        <v>1.9E-2</v>
      </c>
    </row>
    <row r="18994" spans="1:5">
      <c r="A18994">
        <v>19970714</v>
      </c>
      <c r="B18994">
        <v>0.24</v>
      </c>
      <c r="C18994">
        <v>0.27</v>
      </c>
      <c r="D18994">
        <v>-0.41</v>
      </c>
      <c r="E18994">
        <v>1.9E-2</v>
      </c>
    </row>
    <row r="18995" spans="1:5">
      <c r="A18995">
        <v>19970715</v>
      </c>
      <c r="B18995">
        <v>0.75</v>
      </c>
      <c r="C18995">
        <v>0.16</v>
      </c>
      <c r="D18995">
        <v>-0.66</v>
      </c>
      <c r="E18995">
        <v>1.9E-2</v>
      </c>
    </row>
    <row r="18996" spans="1:5">
      <c r="A18996">
        <v>19970716</v>
      </c>
      <c r="B18996">
        <v>1.1399999999999999</v>
      </c>
      <c r="C18996">
        <v>-0.2</v>
      </c>
      <c r="D18996">
        <v>-0.56000000000000005</v>
      </c>
      <c r="E18996">
        <v>1.9E-2</v>
      </c>
    </row>
    <row r="18997" spans="1:5">
      <c r="A18997">
        <v>19970717</v>
      </c>
      <c r="B18997">
        <v>-0.55000000000000004</v>
      </c>
      <c r="C18997">
        <v>0.14000000000000001</v>
      </c>
      <c r="D18997">
        <v>0.33</v>
      </c>
      <c r="E18997">
        <v>1.9E-2</v>
      </c>
    </row>
    <row r="18998" spans="1:5">
      <c r="A18998">
        <v>19970718</v>
      </c>
      <c r="B18998">
        <v>-1.41</v>
      </c>
      <c r="C18998">
        <v>0.93</v>
      </c>
      <c r="D18998">
        <v>0.52</v>
      </c>
      <c r="E18998">
        <v>1.9E-2</v>
      </c>
    </row>
    <row r="18999" spans="1:5">
      <c r="A18999">
        <v>19970721</v>
      </c>
      <c r="B18999">
        <v>-0.41</v>
      </c>
      <c r="C18999">
        <v>-0.11</v>
      </c>
      <c r="D18999">
        <v>0.1</v>
      </c>
      <c r="E18999">
        <v>1.9E-2</v>
      </c>
    </row>
    <row r="19000" spans="1:5">
      <c r="A19000">
        <v>19970722</v>
      </c>
      <c r="B19000">
        <v>1.98</v>
      </c>
      <c r="C19000">
        <v>-1.35</v>
      </c>
      <c r="D19000">
        <v>-0.48</v>
      </c>
      <c r="E19000">
        <v>1.9E-2</v>
      </c>
    </row>
    <row r="19001" spans="1:5">
      <c r="A19001">
        <v>19970723</v>
      </c>
      <c r="B19001">
        <v>0.28999999999999998</v>
      </c>
      <c r="C19001">
        <v>-0.1</v>
      </c>
      <c r="D19001">
        <v>0.42</v>
      </c>
      <c r="E19001">
        <v>1.9E-2</v>
      </c>
    </row>
    <row r="19002" spans="1:5">
      <c r="A19002">
        <v>19970724</v>
      </c>
      <c r="B19002">
        <v>0.31</v>
      </c>
      <c r="C19002">
        <v>-0.16</v>
      </c>
      <c r="D19002">
        <v>-0.01</v>
      </c>
      <c r="E19002">
        <v>1.9E-2</v>
      </c>
    </row>
    <row r="19003" spans="1:5">
      <c r="A19003">
        <v>19970725</v>
      </c>
      <c r="B19003">
        <v>-0.11</v>
      </c>
      <c r="C19003">
        <v>0.25</v>
      </c>
      <c r="D19003">
        <v>0.08</v>
      </c>
      <c r="E19003">
        <v>1.9E-2</v>
      </c>
    </row>
    <row r="19004" spans="1:5">
      <c r="A19004">
        <v>19970728</v>
      </c>
      <c r="B19004">
        <v>-0.23</v>
      </c>
      <c r="C19004">
        <v>0.06</v>
      </c>
      <c r="D19004">
        <v>0.68</v>
      </c>
      <c r="E19004">
        <v>1.9E-2</v>
      </c>
    </row>
    <row r="19005" spans="1:5">
      <c r="A19005">
        <v>19970729</v>
      </c>
      <c r="B19005">
        <v>0.53</v>
      </c>
      <c r="C19005">
        <v>-0.51</v>
      </c>
      <c r="D19005">
        <v>0.5</v>
      </c>
      <c r="E19005">
        <v>1.9E-2</v>
      </c>
    </row>
    <row r="19006" spans="1:5">
      <c r="A19006">
        <v>19970730</v>
      </c>
      <c r="B19006">
        <v>1.0900000000000001</v>
      </c>
      <c r="C19006">
        <v>-0.38</v>
      </c>
      <c r="D19006">
        <v>0.1</v>
      </c>
      <c r="E19006">
        <v>1.9E-2</v>
      </c>
    </row>
    <row r="19007" spans="1:5">
      <c r="A19007">
        <v>19970731</v>
      </c>
      <c r="B19007">
        <v>0.18</v>
      </c>
      <c r="C19007">
        <v>7.0000000000000007E-2</v>
      </c>
      <c r="D19007">
        <v>0.25</v>
      </c>
      <c r="E19007">
        <v>1.9E-2</v>
      </c>
    </row>
    <row r="19008" spans="1:5">
      <c r="A19008">
        <v>19970801</v>
      </c>
      <c r="B19008">
        <v>-0.56999999999999995</v>
      </c>
      <c r="C19008">
        <v>0.53</v>
      </c>
      <c r="D19008">
        <v>0.26</v>
      </c>
      <c r="E19008">
        <v>0.02</v>
      </c>
    </row>
    <row r="19009" spans="1:5">
      <c r="A19009">
        <v>19970804</v>
      </c>
      <c r="B19009">
        <v>0.3</v>
      </c>
      <c r="C19009">
        <v>0.09</v>
      </c>
      <c r="D19009">
        <v>-0.13</v>
      </c>
      <c r="E19009">
        <v>0.02</v>
      </c>
    </row>
    <row r="19010" spans="1:5">
      <c r="A19010">
        <v>19970805</v>
      </c>
      <c r="B19010">
        <v>0.34</v>
      </c>
      <c r="C19010">
        <v>0.63</v>
      </c>
      <c r="D19010">
        <v>-0.54</v>
      </c>
      <c r="E19010">
        <v>0.02</v>
      </c>
    </row>
    <row r="19011" spans="1:5">
      <c r="A19011">
        <v>19970806</v>
      </c>
      <c r="B19011">
        <v>0.74</v>
      </c>
      <c r="C19011">
        <v>-0.21</v>
      </c>
      <c r="D19011">
        <v>0.06</v>
      </c>
      <c r="E19011">
        <v>0.02</v>
      </c>
    </row>
    <row r="19012" spans="1:5">
      <c r="A19012">
        <v>19970807</v>
      </c>
      <c r="B19012">
        <v>-0.77</v>
      </c>
      <c r="C19012">
        <v>0.79</v>
      </c>
      <c r="D19012">
        <v>0.37</v>
      </c>
      <c r="E19012">
        <v>0.02</v>
      </c>
    </row>
    <row r="19013" spans="1:5">
      <c r="A19013">
        <v>19970808</v>
      </c>
      <c r="B19013">
        <v>-1.81</v>
      </c>
      <c r="C19013">
        <v>0.68</v>
      </c>
      <c r="D19013">
        <v>0.11</v>
      </c>
      <c r="E19013">
        <v>0.02</v>
      </c>
    </row>
    <row r="19014" spans="1:5">
      <c r="A19014">
        <v>19970811</v>
      </c>
      <c r="B19014">
        <v>0.16</v>
      </c>
      <c r="C19014">
        <v>-0.6</v>
      </c>
      <c r="D19014">
        <v>0.47</v>
      </c>
      <c r="E19014">
        <v>0.02</v>
      </c>
    </row>
    <row r="19015" spans="1:5">
      <c r="A19015">
        <v>19970812</v>
      </c>
      <c r="B19015">
        <v>-0.93</v>
      </c>
      <c r="C19015">
        <v>0.64</v>
      </c>
      <c r="D19015">
        <v>0.59</v>
      </c>
      <c r="E19015">
        <v>0.02</v>
      </c>
    </row>
    <row r="19016" spans="1:5">
      <c r="A19016">
        <v>19970813</v>
      </c>
      <c r="B19016">
        <v>-0.26</v>
      </c>
      <c r="C19016">
        <v>0.3</v>
      </c>
      <c r="D19016">
        <v>0.04</v>
      </c>
      <c r="E19016">
        <v>0.02</v>
      </c>
    </row>
    <row r="19017" spans="1:5">
      <c r="A19017">
        <v>19970814</v>
      </c>
      <c r="B19017">
        <v>0.26</v>
      </c>
      <c r="C19017">
        <v>-0.04</v>
      </c>
      <c r="D19017">
        <v>-0.21</v>
      </c>
      <c r="E19017">
        <v>0.02</v>
      </c>
    </row>
    <row r="19018" spans="1:5">
      <c r="A19018">
        <v>19970815</v>
      </c>
      <c r="B19018">
        <v>-2.06</v>
      </c>
      <c r="C19018">
        <v>1.32</v>
      </c>
      <c r="D19018">
        <v>0.54</v>
      </c>
      <c r="E19018">
        <v>0.02</v>
      </c>
    </row>
    <row r="19019" spans="1:5">
      <c r="A19019">
        <v>19970818</v>
      </c>
      <c r="B19019">
        <v>0.81</v>
      </c>
      <c r="C19019">
        <v>-0.86</v>
      </c>
      <c r="D19019">
        <v>-0.33</v>
      </c>
      <c r="E19019">
        <v>0.02</v>
      </c>
    </row>
    <row r="19020" spans="1:5">
      <c r="A19020">
        <v>19970819</v>
      </c>
      <c r="B19020">
        <v>1.38</v>
      </c>
      <c r="C19020">
        <v>-0.23</v>
      </c>
      <c r="D19020">
        <v>-0.42</v>
      </c>
      <c r="E19020">
        <v>0.02</v>
      </c>
    </row>
    <row r="19021" spans="1:5">
      <c r="A19021">
        <v>19970820</v>
      </c>
      <c r="B19021">
        <v>1.36</v>
      </c>
      <c r="C19021">
        <v>-0.14000000000000001</v>
      </c>
      <c r="D19021">
        <v>-0.53</v>
      </c>
      <c r="E19021">
        <v>0.02</v>
      </c>
    </row>
    <row r="19022" spans="1:5">
      <c r="A19022">
        <v>19970821</v>
      </c>
      <c r="B19022">
        <v>-1.23</v>
      </c>
      <c r="C19022">
        <v>0.88</v>
      </c>
      <c r="D19022">
        <v>0.34</v>
      </c>
      <c r="E19022">
        <v>0.02</v>
      </c>
    </row>
    <row r="19023" spans="1:5">
      <c r="A19023">
        <v>19970822</v>
      </c>
      <c r="B19023">
        <v>-0.28000000000000003</v>
      </c>
      <c r="C19023">
        <v>-0.14000000000000001</v>
      </c>
      <c r="D19023">
        <v>0.16</v>
      </c>
      <c r="E19023">
        <v>0.02</v>
      </c>
    </row>
    <row r="19024" spans="1:5">
      <c r="A19024">
        <v>19970825</v>
      </c>
      <c r="B19024">
        <v>-0.12</v>
      </c>
      <c r="C19024">
        <v>0.69</v>
      </c>
      <c r="D19024">
        <v>0.27</v>
      </c>
      <c r="E19024">
        <v>0.02</v>
      </c>
    </row>
    <row r="19025" spans="1:5">
      <c r="A19025">
        <v>19970826</v>
      </c>
      <c r="B19025">
        <v>-0.6</v>
      </c>
      <c r="C19025">
        <v>0.72</v>
      </c>
      <c r="D19025">
        <v>0.31</v>
      </c>
      <c r="E19025">
        <v>0.02</v>
      </c>
    </row>
    <row r="19026" spans="1:5">
      <c r="A19026">
        <v>19970827</v>
      </c>
      <c r="B19026">
        <v>0.18</v>
      </c>
      <c r="C19026">
        <v>0.63</v>
      </c>
      <c r="D19026">
        <v>-0.17</v>
      </c>
      <c r="E19026">
        <v>0.02</v>
      </c>
    </row>
    <row r="19027" spans="1:5">
      <c r="A19027">
        <v>19970828</v>
      </c>
      <c r="B19027">
        <v>-0.81</v>
      </c>
      <c r="C19027">
        <v>0.98</v>
      </c>
      <c r="D19027">
        <v>0.38</v>
      </c>
      <c r="E19027">
        <v>0.02</v>
      </c>
    </row>
    <row r="19028" spans="1:5">
      <c r="A19028">
        <v>19970829</v>
      </c>
      <c r="B19028">
        <v>-0.21</v>
      </c>
      <c r="C19028">
        <v>0.59</v>
      </c>
      <c r="D19028">
        <v>-0.17</v>
      </c>
      <c r="E19028">
        <v>0.02</v>
      </c>
    </row>
    <row r="19029" spans="1:5">
      <c r="A19029">
        <v>19970902</v>
      </c>
      <c r="B19029">
        <v>2.44</v>
      </c>
      <c r="C19029">
        <v>-1.29</v>
      </c>
      <c r="D19029">
        <v>-0.59</v>
      </c>
      <c r="E19029">
        <v>2.1000000000000001E-2</v>
      </c>
    </row>
    <row r="19030" spans="1:5">
      <c r="A19030">
        <v>19970903</v>
      </c>
      <c r="B19030">
        <v>0.18</v>
      </c>
      <c r="C19030">
        <v>-0.16</v>
      </c>
      <c r="D19030">
        <v>0.47</v>
      </c>
      <c r="E19030">
        <v>2.1000000000000001E-2</v>
      </c>
    </row>
    <row r="19031" spans="1:5">
      <c r="A19031">
        <v>19970904</v>
      </c>
      <c r="B19031">
        <v>0.28000000000000003</v>
      </c>
      <c r="C19031">
        <v>0.04</v>
      </c>
      <c r="D19031">
        <v>-0.03</v>
      </c>
      <c r="E19031">
        <v>2.1000000000000001E-2</v>
      </c>
    </row>
    <row r="19032" spans="1:5">
      <c r="A19032">
        <v>19970905</v>
      </c>
      <c r="B19032">
        <v>0.02</v>
      </c>
      <c r="C19032">
        <v>0.73</v>
      </c>
      <c r="D19032">
        <v>0.05</v>
      </c>
      <c r="E19032">
        <v>2.1000000000000001E-2</v>
      </c>
    </row>
    <row r="19033" spans="1:5">
      <c r="A19033">
        <v>19970908</v>
      </c>
      <c r="B19033">
        <v>0.32</v>
      </c>
      <c r="C19033">
        <v>0.27</v>
      </c>
      <c r="D19033">
        <v>0.16</v>
      </c>
      <c r="E19033">
        <v>2.1000000000000001E-2</v>
      </c>
    </row>
    <row r="19034" spans="1:5">
      <c r="A19034">
        <v>19970909</v>
      </c>
      <c r="B19034">
        <v>0.27</v>
      </c>
      <c r="C19034">
        <v>0.18</v>
      </c>
      <c r="D19034">
        <v>0.23</v>
      </c>
      <c r="E19034">
        <v>2.1000000000000001E-2</v>
      </c>
    </row>
    <row r="19035" spans="1:5">
      <c r="A19035">
        <v>19970910</v>
      </c>
      <c r="B19035">
        <v>-1.22</v>
      </c>
      <c r="C19035">
        <v>1.17</v>
      </c>
      <c r="D19035">
        <v>0.65</v>
      </c>
      <c r="E19035">
        <v>2.1000000000000001E-2</v>
      </c>
    </row>
    <row r="19036" spans="1:5">
      <c r="A19036">
        <v>19970911</v>
      </c>
      <c r="B19036">
        <v>-0.63</v>
      </c>
      <c r="C19036">
        <v>0.68</v>
      </c>
      <c r="D19036">
        <v>-0.1</v>
      </c>
      <c r="E19036">
        <v>2.1000000000000001E-2</v>
      </c>
    </row>
    <row r="19037" spans="1:5">
      <c r="A19037">
        <v>19970912</v>
      </c>
      <c r="B19037">
        <v>1.19</v>
      </c>
      <c r="C19037">
        <v>-0.31</v>
      </c>
      <c r="D19037">
        <v>-0.27</v>
      </c>
      <c r="E19037">
        <v>2.1000000000000001E-2</v>
      </c>
    </row>
    <row r="19038" spans="1:5">
      <c r="A19038">
        <v>19970915</v>
      </c>
      <c r="B19038">
        <v>-0.31</v>
      </c>
      <c r="C19038">
        <v>0.34</v>
      </c>
      <c r="D19038">
        <v>0.38</v>
      </c>
      <c r="E19038">
        <v>2.1000000000000001E-2</v>
      </c>
    </row>
    <row r="19039" spans="1:5">
      <c r="A19039">
        <v>19970916</v>
      </c>
      <c r="B19039">
        <v>2.25</v>
      </c>
      <c r="C19039">
        <v>-1.48</v>
      </c>
      <c r="D19039">
        <v>-0.33</v>
      </c>
      <c r="E19039">
        <v>2.1000000000000001E-2</v>
      </c>
    </row>
    <row r="19040" spans="1:5">
      <c r="A19040">
        <v>19970917</v>
      </c>
      <c r="B19040">
        <v>-0.08</v>
      </c>
      <c r="C19040">
        <v>0.24</v>
      </c>
      <c r="D19040">
        <v>0.31</v>
      </c>
      <c r="E19040">
        <v>2.1000000000000001E-2</v>
      </c>
    </row>
    <row r="19041" spans="1:5">
      <c r="A19041">
        <v>19970918</v>
      </c>
      <c r="B19041">
        <v>0.35</v>
      </c>
      <c r="C19041">
        <v>-0.28999999999999998</v>
      </c>
      <c r="D19041">
        <v>0.04</v>
      </c>
      <c r="E19041">
        <v>2.1000000000000001E-2</v>
      </c>
    </row>
    <row r="19042" spans="1:5">
      <c r="A19042">
        <v>19970919</v>
      </c>
      <c r="B19042">
        <v>0.3</v>
      </c>
      <c r="C19042">
        <v>7.0000000000000007E-2</v>
      </c>
      <c r="D19042">
        <v>-0.61</v>
      </c>
      <c r="E19042">
        <v>2.1000000000000001E-2</v>
      </c>
    </row>
    <row r="19043" spans="1:5">
      <c r="A19043">
        <v>19970922</v>
      </c>
      <c r="B19043">
        <v>0.49</v>
      </c>
      <c r="C19043">
        <v>0.06</v>
      </c>
      <c r="D19043">
        <v>-0.54</v>
      </c>
      <c r="E19043">
        <v>2.1000000000000001E-2</v>
      </c>
    </row>
    <row r="19044" spans="1:5">
      <c r="A19044">
        <v>19970923</v>
      </c>
      <c r="B19044">
        <v>-0.28000000000000003</v>
      </c>
      <c r="C19044">
        <v>0.67</v>
      </c>
      <c r="D19044">
        <v>-0.23</v>
      </c>
      <c r="E19044">
        <v>2.1000000000000001E-2</v>
      </c>
    </row>
    <row r="19045" spans="1:5">
      <c r="A19045">
        <v>19970924</v>
      </c>
      <c r="B19045">
        <v>-0.62</v>
      </c>
      <c r="C19045">
        <v>0.62</v>
      </c>
      <c r="D19045">
        <v>0.35</v>
      </c>
      <c r="E19045">
        <v>2.1000000000000001E-2</v>
      </c>
    </row>
    <row r="19046" spans="1:5">
      <c r="A19046">
        <v>19970925</v>
      </c>
      <c r="B19046">
        <v>-0.61</v>
      </c>
      <c r="C19046">
        <v>0.6</v>
      </c>
      <c r="D19046">
        <v>0.1</v>
      </c>
      <c r="E19046">
        <v>2.1000000000000001E-2</v>
      </c>
    </row>
    <row r="19047" spans="1:5">
      <c r="A19047">
        <v>19970926</v>
      </c>
      <c r="B19047">
        <v>0.64</v>
      </c>
      <c r="C19047">
        <v>-0.39</v>
      </c>
      <c r="D19047">
        <v>-0.09</v>
      </c>
      <c r="E19047">
        <v>2.1000000000000001E-2</v>
      </c>
    </row>
    <row r="19048" spans="1:5">
      <c r="A19048">
        <v>19970929</v>
      </c>
      <c r="B19048">
        <v>0.73</v>
      </c>
      <c r="C19048">
        <v>-0.27</v>
      </c>
      <c r="D19048">
        <v>-0.27</v>
      </c>
      <c r="E19048">
        <v>2.1000000000000001E-2</v>
      </c>
    </row>
    <row r="19049" spans="1:5">
      <c r="A19049">
        <v>19970930</v>
      </c>
      <c r="B19049">
        <v>-0.43</v>
      </c>
      <c r="C19049">
        <v>0.87</v>
      </c>
      <c r="D19049">
        <v>0.32</v>
      </c>
      <c r="E19049">
        <v>2.1000000000000001E-2</v>
      </c>
    </row>
    <row r="19050" spans="1:5">
      <c r="A19050">
        <v>19971001</v>
      </c>
      <c r="B19050">
        <v>0.62</v>
      </c>
      <c r="C19050">
        <v>-0.54</v>
      </c>
      <c r="D19050">
        <v>0.19</v>
      </c>
      <c r="E19050">
        <v>1.7999999999999999E-2</v>
      </c>
    </row>
    <row r="19051" spans="1:5">
      <c r="A19051">
        <v>19971002</v>
      </c>
      <c r="B19051">
        <v>0.55000000000000004</v>
      </c>
      <c r="C19051">
        <v>-0.05</v>
      </c>
      <c r="D19051">
        <v>0.11</v>
      </c>
      <c r="E19051">
        <v>1.7999999999999999E-2</v>
      </c>
    </row>
    <row r="19052" spans="1:5">
      <c r="A19052">
        <v>19971003</v>
      </c>
      <c r="B19052">
        <v>0.48</v>
      </c>
      <c r="C19052">
        <v>0.04</v>
      </c>
      <c r="D19052">
        <v>-0.22</v>
      </c>
      <c r="E19052">
        <v>1.7999999999999999E-2</v>
      </c>
    </row>
    <row r="19053" spans="1:5">
      <c r="A19053">
        <v>19971006</v>
      </c>
      <c r="B19053">
        <v>0.68</v>
      </c>
      <c r="C19053">
        <v>-0.22</v>
      </c>
      <c r="D19053">
        <v>-0.12</v>
      </c>
      <c r="E19053">
        <v>1.7999999999999999E-2</v>
      </c>
    </row>
    <row r="19054" spans="1:5">
      <c r="A19054">
        <v>19971007</v>
      </c>
      <c r="B19054">
        <v>0.89</v>
      </c>
      <c r="C19054">
        <v>-0.27</v>
      </c>
      <c r="D19054">
        <v>-0.71</v>
      </c>
      <c r="E19054">
        <v>1.7999999999999999E-2</v>
      </c>
    </row>
    <row r="19055" spans="1:5">
      <c r="A19055">
        <v>19971008</v>
      </c>
      <c r="B19055">
        <v>-0.61</v>
      </c>
      <c r="C19055">
        <v>0.76</v>
      </c>
      <c r="D19055">
        <v>-0.27</v>
      </c>
      <c r="E19055">
        <v>1.7999999999999999E-2</v>
      </c>
    </row>
    <row r="19056" spans="1:5">
      <c r="A19056">
        <v>19971009</v>
      </c>
      <c r="B19056">
        <v>-0.2</v>
      </c>
      <c r="C19056">
        <v>0.4</v>
      </c>
      <c r="D19056">
        <v>0.33</v>
      </c>
      <c r="E19056">
        <v>1.7999999999999999E-2</v>
      </c>
    </row>
    <row r="19057" spans="1:5">
      <c r="A19057">
        <v>19971010</v>
      </c>
      <c r="B19057">
        <v>-0.28000000000000003</v>
      </c>
      <c r="C19057">
        <v>0.55000000000000004</v>
      </c>
      <c r="D19057">
        <v>0.19</v>
      </c>
      <c r="E19057">
        <v>1.7999999999999999E-2</v>
      </c>
    </row>
    <row r="19058" spans="1:5">
      <c r="A19058">
        <v>19971013</v>
      </c>
      <c r="B19058">
        <v>0.1</v>
      </c>
      <c r="C19058">
        <v>0</v>
      </c>
      <c r="D19058">
        <v>0.35</v>
      </c>
      <c r="E19058">
        <v>1.7999999999999999E-2</v>
      </c>
    </row>
    <row r="19059" spans="1:5">
      <c r="A19059">
        <v>19971014</v>
      </c>
      <c r="B19059">
        <v>0.03</v>
      </c>
      <c r="C19059">
        <v>-0.32</v>
      </c>
      <c r="D19059">
        <v>0.16</v>
      </c>
      <c r="E19059">
        <v>1.7999999999999999E-2</v>
      </c>
    </row>
    <row r="19060" spans="1:5">
      <c r="A19060">
        <v>19971015</v>
      </c>
      <c r="B19060">
        <v>-0.33</v>
      </c>
      <c r="C19060">
        <v>0.06</v>
      </c>
      <c r="D19060">
        <v>0.09</v>
      </c>
      <c r="E19060">
        <v>1.7999999999999999E-2</v>
      </c>
    </row>
    <row r="19061" spans="1:5">
      <c r="A19061">
        <v>19971016</v>
      </c>
      <c r="B19061">
        <v>-1.05</v>
      </c>
      <c r="C19061">
        <v>-0.19</v>
      </c>
      <c r="D19061">
        <v>0.56999999999999995</v>
      </c>
      <c r="E19061">
        <v>1.7999999999999999E-2</v>
      </c>
    </row>
    <row r="19062" spans="1:5">
      <c r="A19062">
        <v>19971017</v>
      </c>
      <c r="B19062">
        <v>-1.31</v>
      </c>
      <c r="C19062">
        <v>-0.55000000000000004</v>
      </c>
      <c r="D19062">
        <v>0.38</v>
      </c>
      <c r="E19062">
        <v>1.7999999999999999E-2</v>
      </c>
    </row>
    <row r="19063" spans="1:5">
      <c r="A19063">
        <v>19971020</v>
      </c>
      <c r="B19063">
        <v>1.1000000000000001</v>
      </c>
      <c r="C19063">
        <v>-0.16</v>
      </c>
      <c r="D19063">
        <v>-0.46</v>
      </c>
      <c r="E19063">
        <v>1.7999999999999999E-2</v>
      </c>
    </row>
    <row r="19064" spans="1:5">
      <c r="A19064">
        <v>19971021</v>
      </c>
      <c r="B19064">
        <v>1.65</v>
      </c>
      <c r="C19064">
        <v>-0.69</v>
      </c>
      <c r="D19064">
        <v>-0.31</v>
      </c>
      <c r="E19064">
        <v>1.7999999999999999E-2</v>
      </c>
    </row>
    <row r="19065" spans="1:5">
      <c r="A19065">
        <v>19971022</v>
      </c>
      <c r="B19065">
        <v>-0.3</v>
      </c>
      <c r="C19065">
        <v>0.32</v>
      </c>
      <c r="D19065">
        <v>0.11</v>
      </c>
      <c r="E19065">
        <v>1.7999999999999999E-2</v>
      </c>
    </row>
    <row r="19066" spans="1:5">
      <c r="A19066">
        <v>19971023</v>
      </c>
      <c r="B19066">
        <v>-1.85</v>
      </c>
      <c r="C19066">
        <v>-0.11</v>
      </c>
      <c r="D19066">
        <v>0.46</v>
      </c>
      <c r="E19066">
        <v>1.7999999999999999E-2</v>
      </c>
    </row>
    <row r="19067" spans="1:5">
      <c r="A19067">
        <v>19971024</v>
      </c>
      <c r="B19067">
        <v>-0.81</v>
      </c>
      <c r="C19067">
        <v>0.42</v>
      </c>
      <c r="D19067">
        <v>0.66</v>
      </c>
      <c r="E19067">
        <v>1.7999999999999999E-2</v>
      </c>
    </row>
    <row r="19068" spans="1:5">
      <c r="A19068">
        <v>19971027</v>
      </c>
      <c r="B19068">
        <v>-6.58</v>
      </c>
      <c r="C19068">
        <v>0.25</v>
      </c>
      <c r="D19068">
        <v>1.86</v>
      </c>
      <c r="E19068">
        <v>1.7999999999999999E-2</v>
      </c>
    </row>
    <row r="19069" spans="1:5">
      <c r="A19069">
        <v>19971028</v>
      </c>
      <c r="B19069">
        <v>4.0999999999999996</v>
      </c>
      <c r="C19069">
        <v>-1.8</v>
      </c>
      <c r="D19069">
        <v>-2.2000000000000002</v>
      </c>
      <c r="E19069">
        <v>1.7999999999999999E-2</v>
      </c>
    </row>
    <row r="19070" spans="1:5">
      <c r="A19070">
        <v>19971029</v>
      </c>
      <c r="B19070">
        <v>7.0000000000000007E-2</v>
      </c>
      <c r="C19070">
        <v>0.89</v>
      </c>
      <c r="D19070">
        <v>0.81</v>
      </c>
      <c r="E19070">
        <v>1.7999999999999999E-2</v>
      </c>
    </row>
    <row r="19071" spans="1:5">
      <c r="A19071">
        <v>19971030</v>
      </c>
      <c r="B19071">
        <v>-1.61</v>
      </c>
      <c r="C19071">
        <v>0.28999999999999998</v>
      </c>
      <c r="D19071">
        <v>0.33</v>
      </c>
      <c r="E19071">
        <v>1.7999999999999999E-2</v>
      </c>
    </row>
    <row r="19072" spans="1:5">
      <c r="A19072">
        <v>19971031</v>
      </c>
      <c r="B19072">
        <v>1.17</v>
      </c>
      <c r="C19072">
        <v>0.12</v>
      </c>
      <c r="D19072">
        <v>-0.53</v>
      </c>
      <c r="E19072">
        <v>1.7999999999999999E-2</v>
      </c>
    </row>
    <row r="19073" spans="1:5">
      <c r="A19073">
        <v>19971103</v>
      </c>
      <c r="B19073">
        <v>2.31</v>
      </c>
      <c r="C19073">
        <v>-0.88</v>
      </c>
      <c r="D19073">
        <v>-0.27</v>
      </c>
      <c r="E19073">
        <v>2.1000000000000001E-2</v>
      </c>
    </row>
    <row r="19074" spans="1:5">
      <c r="A19074">
        <v>19971104</v>
      </c>
      <c r="B19074">
        <v>0.23</v>
      </c>
      <c r="C19074">
        <v>-0.03</v>
      </c>
      <c r="D19074">
        <v>-0.1</v>
      </c>
      <c r="E19074">
        <v>2.1000000000000001E-2</v>
      </c>
    </row>
    <row r="19075" spans="1:5">
      <c r="A19075">
        <v>19971105</v>
      </c>
      <c r="B19075">
        <v>0.34</v>
      </c>
      <c r="C19075">
        <v>0.28000000000000003</v>
      </c>
      <c r="D19075">
        <v>-0.33</v>
      </c>
      <c r="E19075">
        <v>2.1000000000000001E-2</v>
      </c>
    </row>
    <row r="19076" spans="1:5">
      <c r="A19076">
        <v>19971106</v>
      </c>
      <c r="B19076">
        <v>-0.51</v>
      </c>
      <c r="C19076">
        <v>0.06</v>
      </c>
      <c r="D19076">
        <v>0.39</v>
      </c>
      <c r="E19076">
        <v>2.1000000000000001E-2</v>
      </c>
    </row>
    <row r="19077" spans="1:5">
      <c r="A19077">
        <v>19971107</v>
      </c>
      <c r="B19077">
        <v>-1.28</v>
      </c>
      <c r="C19077">
        <v>-0.36</v>
      </c>
      <c r="D19077">
        <v>0.12</v>
      </c>
      <c r="E19077">
        <v>2.1000000000000001E-2</v>
      </c>
    </row>
    <row r="19078" spans="1:5">
      <c r="A19078">
        <v>19971110</v>
      </c>
      <c r="B19078">
        <v>-0.53</v>
      </c>
      <c r="C19078">
        <v>0.5</v>
      </c>
      <c r="D19078">
        <v>0.68</v>
      </c>
      <c r="E19078">
        <v>2.1000000000000001E-2</v>
      </c>
    </row>
    <row r="19079" spans="1:5">
      <c r="A19079">
        <v>19971111</v>
      </c>
      <c r="B19079">
        <v>0.05</v>
      </c>
      <c r="C19079">
        <v>-0.39</v>
      </c>
      <c r="D19079">
        <v>0.04</v>
      </c>
      <c r="E19079">
        <v>2.1000000000000001E-2</v>
      </c>
    </row>
    <row r="19080" spans="1:5">
      <c r="A19080">
        <v>19971112</v>
      </c>
      <c r="B19080">
        <v>-1.96</v>
      </c>
      <c r="C19080">
        <v>-0.24</v>
      </c>
      <c r="D19080">
        <v>0.81</v>
      </c>
      <c r="E19080">
        <v>2.1000000000000001E-2</v>
      </c>
    </row>
    <row r="19081" spans="1:5">
      <c r="A19081">
        <v>19971113</v>
      </c>
      <c r="B19081">
        <v>0.84</v>
      </c>
      <c r="C19081">
        <v>-0.86</v>
      </c>
      <c r="D19081">
        <v>-0.57999999999999996</v>
      </c>
      <c r="E19081">
        <v>2.1000000000000001E-2</v>
      </c>
    </row>
    <row r="19082" spans="1:5">
      <c r="A19082">
        <v>19971114</v>
      </c>
      <c r="B19082">
        <v>1.21</v>
      </c>
      <c r="C19082">
        <v>-0.18</v>
      </c>
      <c r="D19082">
        <v>-0.91</v>
      </c>
      <c r="E19082">
        <v>2.1000000000000001E-2</v>
      </c>
    </row>
    <row r="19083" spans="1:5">
      <c r="A19083">
        <v>19971117</v>
      </c>
      <c r="B19083">
        <v>1.84</v>
      </c>
      <c r="C19083">
        <v>-0.48</v>
      </c>
      <c r="D19083">
        <v>-0.33</v>
      </c>
      <c r="E19083">
        <v>2.1000000000000001E-2</v>
      </c>
    </row>
    <row r="19084" spans="1:5">
      <c r="A19084">
        <v>19971118</v>
      </c>
      <c r="B19084">
        <v>-0.8</v>
      </c>
      <c r="C19084">
        <v>0</v>
      </c>
      <c r="D19084">
        <v>0.61</v>
      </c>
      <c r="E19084">
        <v>2.1000000000000001E-2</v>
      </c>
    </row>
    <row r="19085" spans="1:5">
      <c r="A19085">
        <v>19971119</v>
      </c>
      <c r="B19085">
        <v>0.45</v>
      </c>
      <c r="C19085">
        <v>-0.54</v>
      </c>
      <c r="D19085">
        <v>-0.25</v>
      </c>
      <c r="E19085">
        <v>2.1000000000000001E-2</v>
      </c>
    </row>
    <row r="19086" spans="1:5">
      <c r="A19086">
        <v>19971120</v>
      </c>
      <c r="B19086">
        <v>1.37</v>
      </c>
      <c r="C19086">
        <v>-0.62</v>
      </c>
      <c r="D19086">
        <v>-0.28000000000000003</v>
      </c>
      <c r="E19086">
        <v>2.1000000000000001E-2</v>
      </c>
    </row>
    <row r="19087" spans="1:5">
      <c r="A19087">
        <v>19971121</v>
      </c>
      <c r="B19087">
        <v>0.25</v>
      </c>
      <c r="C19087">
        <v>-0.46</v>
      </c>
      <c r="D19087">
        <v>0.12</v>
      </c>
      <c r="E19087">
        <v>2.1000000000000001E-2</v>
      </c>
    </row>
    <row r="19088" spans="1:5">
      <c r="A19088">
        <v>19971124</v>
      </c>
      <c r="B19088">
        <v>-1.68</v>
      </c>
      <c r="C19088">
        <v>-0.03</v>
      </c>
      <c r="D19088">
        <v>0.84</v>
      </c>
      <c r="E19088">
        <v>2.1000000000000001E-2</v>
      </c>
    </row>
    <row r="19089" spans="1:5">
      <c r="A19089">
        <v>19971125</v>
      </c>
      <c r="B19089">
        <v>0.35</v>
      </c>
      <c r="C19089">
        <v>-0.69</v>
      </c>
      <c r="D19089">
        <v>0.19</v>
      </c>
      <c r="E19089">
        <v>2.1000000000000001E-2</v>
      </c>
    </row>
    <row r="19090" spans="1:5">
      <c r="A19090">
        <v>19971126</v>
      </c>
      <c r="B19090">
        <v>0.18</v>
      </c>
      <c r="C19090">
        <v>0.06</v>
      </c>
      <c r="D19090">
        <v>0.17</v>
      </c>
      <c r="E19090">
        <v>2.1000000000000001E-2</v>
      </c>
    </row>
    <row r="19091" spans="1:5">
      <c r="A19091">
        <v>19971128</v>
      </c>
      <c r="B19091">
        <v>0.36</v>
      </c>
      <c r="C19091">
        <v>-0.09</v>
      </c>
      <c r="D19091">
        <v>-7.0000000000000007E-2</v>
      </c>
      <c r="E19091">
        <v>2.1000000000000001E-2</v>
      </c>
    </row>
    <row r="19092" spans="1:5">
      <c r="A19092">
        <v>19971201</v>
      </c>
      <c r="B19092">
        <v>1.79</v>
      </c>
      <c r="C19092">
        <v>-1.17</v>
      </c>
      <c r="D19092">
        <v>-0.01</v>
      </c>
      <c r="E19092">
        <v>2.1999999999999999E-2</v>
      </c>
    </row>
    <row r="19093" spans="1:5">
      <c r="A19093">
        <v>19971202</v>
      </c>
      <c r="B19093">
        <v>-0.33</v>
      </c>
      <c r="C19093">
        <v>-0.28999999999999998</v>
      </c>
      <c r="D19093">
        <v>0.78</v>
      </c>
      <c r="E19093">
        <v>2.1999999999999999E-2</v>
      </c>
    </row>
    <row r="19094" spans="1:5">
      <c r="A19094">
        <v>19971203</v>
      </c>
      <c r="B19094">
        <v>0.53</v>
      </c>
      <c r="C19094">
        <v>-0.18</v>
      </c>
      <c r="D19094">
        <v>-0.48</v>
      </c>
      <c r="E19094">
        <v>2.1999999999999999E-2</v>
      </c>
    </row>
    <row r="19095" spans="1:5">
      <c r="A19095">
        <v>19971204</v>
      </c>
      <c r="B19095">
        <v>-0.2</v>
      </c>
      <c r="C19095">
        <v>0.31</v>
      </c>
      <c r="D19095">
        <v>0.12</v>
      </c>
      <c r="E19095">
        <v>2.1999999999999999E-2</v>
      </c>
    </row>
    <row r="19096" spans="1:5">
      <c r="A19096">
        <v>19971205</v>
      </c>
      <c r="B19096">
        <v>0.97</v>
      </c>
      <c r="C19096">
        <v>-0.4</v>
      </c>
      <c r="D19096">
        <v>-0.21</v>
      </c>
      <c r="E19096">
        <v>2.1999999999999999E-2</v>
      </c>
    </row>
    <row r="19097" spans="1:5">
      <c r="A19097">
        <v>19971208</v>
      </c>
      <c r="B19097">
        <v>0.04</v>
      </c>
      <c r="C19097">
        <v>0.76</v>
      </c>
      <c r="D19097">
        <v>-0.12</v>
      </c>
      <c r="E19097">
        <v>2.1999999999999999E-2</v>
      </c>
    </row>
    <row r="19098" spans="1:5">
      <c r="A19098">
        <v>19971209</v>
      </c>
      <c r="B19098">
        <v>-0.74</v>
      </c>
      <c r="C19098">
        <v>-0.24</v>
      </c>
      <c r="D19098">
        <v>0.72</v>
      </c>
      <c r="E19098">
        <v>2.1999999999999999E-2</v>
      </c>
    </row>
    <row r="19099" spans="1:5">
      <c r="A19099">
        <v>19971210</v>
      </c>
      <c r="B19099">
        <v>-0.79</v>
      </c>
      <c r="C19099">
        <v>-0.62</v>
      </c>
      <c r="D19099">
        <v>0.84</v>
      </c>
      <c r="E19099">
        <v>2.1999999999999999E-2</v>
      </c>
    </row>
    <row r="19100" spans="1:5">
      <c r="A19100">
        <v>19971211</v>
      </c>
      <c r="B19100">
        <v>-1.58</v>
      </c>
      <c r="C19100">
        <v>-0.35</v>
      </c>
      <c r="D19100">
        <v>0.82</v>
      </c>
      <c r="E19100">
        <v>2.1999999999999999E-2</v>
      </c>
    </row>
    <row r="19101" spans="1:5">
      <c r="A19101">
        <v>19971212</v>
      </c>
      <c r="B19101">
        <v>-0.3</v>
      </c>
      <c r="C19101">
        <v>-0.31</v>
      </c>
      <c r="D19101">
        <v>0.62</v>
      </c>
      <c r="E19101">
        <v>2.1999999999999999E-2</v>
      </c>
    </row>
    <row r="19102" spans="1:5">
      <c r="A19102">
        <v>19971215</v>
      </c>
      <c r="B19102">
        <v>0.67</v>
      </c>
      <c r="C19102">
        <v>-1.49</v>
      </c>
      <c r="D19102">
        <v>0.63</v>
      </c>
      <c r="E19102">
        <v>2.1999999999999999E-2</v>
      </c>
    </row>
    <row r="19103" spans="1:5">
      <c r="A19103">
        <v>19971216</v>
      </c>
      <c r="B19103">
        <v>0.6</v>
      </c>
      <c r="C19103">
        <v>0.34</v>
      </c>
      <c r="D19103">
        <v>-0.55000000000000004</v>
      </c>
      <c r="E19103">
        <v>2.1999999999999999E-2</v>
      </c>
    </row>
    <row r="19104" spans="1:5">
      <c r="A19104">
        <v>19971217</v>
      </c>
      <c r="B19104">
        <v>-0.15</v>
      </c>
      <c r="C19104">
        <v>0.2</v>
      </c>
      <c r="D19104">
        <v>0.45</v>
      </c>
      <c r="E19104">
        <v>2.1999999999999999E-2</v>
      </c>
    </row>
    <row r="19105" spans="1:5">
      <c r="A19105">
        <v>19971218</v>
      </c>
      <c r="B19105">
        <v>-1.08</v>
      </c>
      <c r="C19105">
        <v>-0.19</v>
      </c>
      <c r="D19105">
        <v>0.28000000000000003</v>
      </c>
      <c r="E19105">
        <v>2.1999999999999999E-2</v>
      </c>
    </row>
    <row r="19106" spans="1:5">
      <c r="A19106">
        <v>19971219</v>
      </c>
      <c r="B19106">
        <v>-0.68</v>
      </c>
      <c r="C19106">
        <v>0.55000000000000004</v>
      </c>
      <c r="D19106">
        <v>-0.42</v>
      </c>
      <c r="E19106">
        <v>2.1999999999999999E-2</v>
      </c>
    </row>
    <row r="19107" spans="1:5">
      <c r="A19107">
        <v>19971222</v>
      </c>
      <c r="B19107">
        <v>0.56999999999999995</v>
      </c>
      <c r="C19107">
        <v>-0.28999999999999998</v>
      </c>
      <c r="D19107">
        <v>0.13</v>
      </c>
      <c r="E19107">
        <v>2.1999999999999999E-2</v>
      </c>
    </row>
    <row r="19108" spans="1:5">
      <c r="A19108">
        <v>19971223</v>
      </c>
      <c r="B19108">
        <v>-1.22</v>
      </c>
      <c r="C19108">
        <v>1.06</v>
      </c>
      <c r="D19108">
        <v>0.75</v>
      </c>
      <c r="E19108">
        <v>2.1999999999999999E-2</v>
      </c>
    </row>
    <row r="19109" spans="1:5">
      <c r="A19109">
        <v>19971224</v>
      </c>
      <c r="B19109">
        <v>-0.57999999999999996</v>
      </c>
      <c r="C19109">
        <v>0.44</v>
      </c>
      <c r="D19109">
        <v>0.22</v>
      </c>
      <c r="E19109">
        <v>2.1999999999999999E-2</v>
      </c>
    </row>
    <row r="19110" spans="1:5">
      <c r="A19110">
        <v>19971226</v>
      </c>
      <c r="B19110">
        <v>0.33</v>
      </c>
      <c r="C19110">
        <v>-0.3</v>
      </c>
      <c r="D19110">
        <v>-0.02</v>
      </c>
      <c r="E19110">
        <v>2.1999999999999999E-2</v>
      </c>
    </row>
    <row r="19111" spans="1:5">
      <c r="A19111">
        <v>19971229</v>
      </c>
      <c r="B19111">
        <v>1.6</v>
      </c>
      <c r="C19111">
        <v>-0.76</v>
      </c>
      <c r="D19111">
        <v>-0.5</v>
      </c>
      <c r="E19111">
        <v>2.1999999999999999E-2</v>
      </c>
    </row>
    <row r="19112" spans="1:5">
      <c r="A19112">
        <v>19971230</v>
      </c>
      <c r="B19112">
        <v>1.76</v>
      </c>
      <c r="C19112">
        <v>-0.22</v>
      </c>
      <c r="D19112">
        <v>-0.49</v>
      </c>
      <c r="E19112">
        <v>2.1999999999999999E-2</v>
      </c>
    </row>
    <row r="19113" spans="1:5">
      <c r="A19113">
        <v>19971231</v>
      </c>
      <c r="B19113">
        <v>0.21</v>
      </c>
      <c r="C19113">
        <v>0.87</v>
      </c>
      <c r="D19113">
        <v>-0.23</v>
      </c>
      <c r="E19113">
        <v>2.1999999999999999E-2</v>
      </c>
    </row>
    <row r="19114" spans="1:5">
      <c r="A19114">
        <v>19980102</v>
      </c>
      <c r="B19114">
        <v>0.22</v>
      </c>
      <c r="C19114">
        <v>-0.05</v>
      </c>
      <c r="D19114">
        <v>-0.46</v>
      </c>
      <c r="E19114">
        <v>2.1000000000000001E-2</v>
      </c>
    </row>
    <row r="19115" spans="1:5">
      <c r="A19115">
        <v>19980105</v>
      </c>
      <c r="B19115">
        <v>0.22</v>
      </c>
      <c r="C19115">
        <v>0.08</v>
      </c>
      <c r="D19115">
        <v>-0.31</v>
      </c>
      <c r="E19115">
        <v>2.1000000000000001E-2</v>
      </c>
    </row>
    <row r="19116" spans="1:5">
      <c r="A19116">
        <v>19980106</v>
      </c>
      <c r="B19116">
        <v>-1.04</v>
      </c>
      <c r="C19116">
        <v>0.24</v>
      </c>
      <c r="D19116">
        <v>0.23</v>
      </c>
      <c r="E19116">
        <v>2.1000000000000001E-2</v>
      </c>
    </row>
    <row r="19117" spans="1:5">
      <c r="A19117">
        <v>19980107</v>
      </c>
      <c r="B19117">
        <v>-0.38</v>
      </c>
      <c r="C19117">
        <v>-0.39</v>
      </c>
      <c r="D19117">
        <v>-0.1</v>
      </c>
      <c r="E19117">
        <v>2.1000000000000001E-2</v>
      </c>
    </row>
    <row r="19118" spans="1:5">
      <c r="A19118">
        <v>19980108</v>
      </c>
      <c r="B19118">
        <v>-0.82</v>
      </c>
      <c r="C19118">
        <v>0.33</v>
      </c>
      <c r="D19118">
        <v>-0.25</v>
      </c>
      <c r="E19118">
        <v>2.1000000000000001E-2</v>
      </c>
    </row>
    <row r="19119" spans="1:5">
      <c r="A19119">
        <v>19980109</v>
      </c>
      <c r="B19119">
        <v>-2.98</v>
      </c>
      <c r="C19119">
        <v>0.16</v>
      </c>
      <c r="D19119">
        <v>0.71</v>
      </c>
      <c r="E19119">
        <v>2.1000000000000001E-2</v>
      </c>
    </row>
    <row r="19120" spans="1:5">
      <c r="A19120">
        <v>19980112</v>
      </c>
      <c r="B19120">
        <v>0.74</v>
      </c>
      <c r="C19120">
        <v>-1.63</v>
      </c>
      <c r="D19120">
        <v>0.1</v>
      </c>
      <c r="E19120">
        <v>2.1000000000000001E-2</v>
      </c>
    </row>
    <row r="19121" spans="1:5">
      <c r="A19121">
        <v>19980113</v>
      </c>
      <c r="B19121">
        <v>1.5</v>
      </c>
      <c r="C19121">
        <v>0.11</v>
      </c>
      <c r="D19121">
        <v>-0.64</v>
      </c>
      <c r="E19121">
        <v>2.1000000000000001E-2</v>
      </c>
    </row>
    <row r="19122" spans="1:5">
      <c r="A19122">
        <v>19980114</v>
      </c>
      <c r="B19122">
        <v>0.61</v>
      </c>
      <c r="C19122">
        <v>-0.01</v>
      </c>
      <c r="D19122">
        <v>0.23</v>
      </c>
      <c r="E19122">
        <v>2.1000000000000001E-2</v>
      </c>
    </row>
    <row r="19123" spans="1:5">
      <c r="A19123">
        <v>19980115</v>
      </c>
      <c r="B19123">
        <v>-0.6</v>
      </c>
      <c r="C19123">
        <v>0.59</v>
      </c>
      <c r="D19123">
        <v>0.25</v>
      </c>
      <c r="E19123">
        <v>2.1000000000000001E-2</v>
      </c>
    </row>
    <row r="19124" spans="1:5">
      <c r="A19124">
        <v>19980116</v>
      </c>
      <c r="B19124">
        <v>1.08</v>
      </c>
      <c r="C19124">
        <v>0</v>
      </c>
      <c r="D19124">
        <v>-0.26</v>
      </c>
      <c r="E19124">
        <v>2.1000000000000001E-2</v>
      </c>
    </row>
    <row r="19125" spans="1:5">
      <c r="A19125">
        <v>19980120</v>
      </c>
      <c r="B19125">
        <v>1.63</v>
      </c>
      <c r="C19125">
        <v>-0.37</v>
      </c>
      <c r="D19125">
        <v>-0.91</v>
      </c>
      <c r="E19125">
        <v>2.1000000000000001E-2</v>
      </c>
    </row>
    <row r="19126" spans="1:5">
      <c r="A19126">
        <v>19980121</v>
      </c>
      <c r="B19126">
        <v>-0.66</v>
      </c>
      <c r="C19126">
        <v>0.27</v>
      </c>
      <c r="D19126">
        <v>0.17</v>
      </c>
      <c r="E19126">
        <v>2.1000000000000001E-2</v>
      </c>
    </row>
    <row r="19127" spans="1:5">
      <c r="A19127">
        <v>19980122</v>
      </c>
      <c r="B19127">
        <v>-0.8</v>
      </c>
      <c r="C19127">
        <v>0.03</v>
      </c>
      <c r="D19127">
        <v>0.53</v>
      </c>
      <c r="E19127">
        <v>2.1000000000000001E-2</v>
      </c>
    </row>
    <row r="19128" spans="1:5">
      <c r="A19128">
        <v>19980123</v>
      </c>
      <c r="B19128">
        <v>-0.56000000000000005</v>
      </c>
      <c r="C19128">
        <v>0.34</v>
      </c>
      <c r="D19128">
        <v>-0.31</v>
      </c>
      <c r="E19128">
        <v>2.1000000000000001E-2</v>
      </c>
    </row>
    <row r="19129" spans="1:5">
      <c r="A19129">
        <v>19980126</v>
      </c>
      <c r="B19129">
        <v>-0.25</v>
      </c>
      <c r="C19129">
        <v>-0.7</v>
      </c>
      <c r="D19129">
        <v>0.59</v>
      </c>
      <c r="E19129">
        <v>2.1000000000000001E-2</v>
      </c>
    </row>
    <row r="19130" spans="1:5">
      <c r="A19130">
        <v>19980127</v>
      </c>
      <c r="B19130">
        <v>0.97</v>
      </c>
      <c r="C19130">
        <v>-0.61</v>
      </c>
      <c r="D19130">
        <v>-0.27</v>
      </c>
      <c r="E19130">
        <v>2.1000000000000001E-2</v>
      </c>
    </row>
    <row r="19131" spans="1:5">
      <c r="A19131">
        <v>19980128</v>
      </c>
      <c r="B19131">
        <v>1.01</v>
      </c>
      <c r="C19131">
        <v>0.28999999999999998</v>
      </c>
      <c r="D19131">
        <v>-0.52</v>
      </c>
      <c r="E19131">
        <v>2.1000000000000001E-2</v>
      </c>
    </row>
    <row r="19132" spans="1:5">
      <c r="A19132">
        <v>19980129</v>
      </c>
      <c r="B19132">
        <v>0.78</v>
      </c>
      <c r="C19132">
        <v>-0.18</v>
      </c>
      <c r="D19132">
        <v>-0.38</v>
      </c>
      <c r="E19132">
        <v>2.1000000000000001E-2</v>
      </c>
    </row>
    <row r="19133" spans="1:5">
      <c r="A19133">
        <v>19980130</v>
      </c>
      <c r="B19133">
        <v>-0.4</v>
      </c>
      <c r="C19133">
        <v>0.3</v>
      </c>
      <c r="D19133">
        <v>0.16</v>
      </c>
      <c r="E19133">
        <v>2.1000000000000001E-2</v>
      </c>
    </row>
    <row r="19134" spans="1:5">
      <c r="A19134">
        <v>19980202</v>
      </c>
      <c r="B19134">
        <v>1.93</v>
      </c>
      <c r="C19134">
        <v>-1.21</v>
      </c>
      <c r="D19134">
        <v>-0.67</v>
      </c>
      <c r="E19134">
        <v>2.1000000000000001E-2</v>
      </c>
    </row>
    <row r="19135" spans="1:5">
      <c r="A19135">
        <v>19980203</v>
      </c>
      <c r="B19135">
        <v>0.53</v>
      </c>
      <c r="C19135">
        <v>0.19</v>
      </c>
      <c r="D19135">
        <v>0.03</v>
      </c>
      <c r="E19135">
        <v>2.1000000000000001E-2</v>
      </c>
    </row>
    <row r="19136" spans="1:5">
      <c r="A19136">
        <v>19980204</v>
      </c>
      <c r="B19136">
        <v>0.22</v>
      </c>
      <c r="C19136">
        <v>0.7</v>
      </c>
      <c r="D19136">
        <v>-0.36</v>
      </c>
      <c r="E19136">
        <v>2.1000000000000001E-2</v>
      </c>
    </row>
    <row r="19137" spans="1:5">
      <c r="A19137">
        <v>19980205</v>
      </c>
      <c r="B19137">
        <v>-0.15</v>
      </c>
      <c r="C19137">
        <v>0.68</v>
      </c>
      <c r="D19137">
        <v>0.12</v>
      </c>
      <c r="E19137">
        <v>2.1000000000000001E-2</v>
      </c>
    </row>
    <row r="19138" spans="1:5">
      <c r="A19138">
        <v>19980206</v>
      </c>
      <c r="B19138">
        <v>0.75</v>
      </c>
      <c r="C19138">
        <v>-0.5</v>
      </c>
      <c r="D19138">
        <v>7.0000000000000007E-2</v>
      </c>
      <c r="E19138">
        <v>2.1000000000000001E-2</v>
      </c>
    </row>
    <row r="19139" spans="1:5">
      <c r="A19139">
        <v>19980209</v>
      </c>
      <c r="B19139">
        <v>-0.09</v>
      </c>
      <c r="C19139">
        <v>0.37</v>
      </c>
      <c r="D19139">
        <v>0.31</v>
      </c>
      <c r="E19139">
        <v>2.1000000000000001E-2</v>
      </c>
    </row>
    <row r="19140" spans="1:5">
      <c r="A19140">
        <v>19980210</v>
      </c>
      <c r="B19140">
        <v>0.81</v>
      </c>
      <c r="C19140">
        <v>0.04</v>
      </c>
      <c r="D19140">
        <v>-0.18</v>
      </c>
      <c r="E19140">
        <v>2.1000000000000001E-2</v>
      </c>
    </row>
    <row r="19141" spans="1:5">
      <c r="A19141">
        <v>19980211</v>
      </c>
      <c r="B19141">
        <v>0.16</v>
      </c>
      <c r="C19141">
        <v>-0.01</v>
      </c>
      <c r="D19141">
        <v>0.34</v>
      </c>
      <c r="E19141">
        <v>2.1000000000000001E-2</v>
      </c>
    </row>
    <row r="19142" spans="1:5">
      <c r="A19142">
        <v>19980212</v>
      </c>
      <c r="B19142">
        <v>0.36</v>
      </c>
      <c r="C19142">
        <v>-0.28999999999999998</v>
      </c>
      <c r="D19142">
        <v>0.01</v>
      </c>
      <c r="E19142">
        <v>2.1000000000000001E-2</v>
      </c>
    </row>
    <row r="19143" spans="1:5">
      <c r="A19143">
        <v>19980213</v>
      </c>
      <c r="B19143">
        <v>-0.25</v>
      </c>
      <c r="C19143">
        <v>0.67</v>
      </c>
      <c r="D19143">
        <v>0.02</v>
      </c>
      <c r="E19143">
        <v>2.1000000000000001E-2</v>
      </c>
    </row>
    <row r="19144" spans="1:5">
      <c r="A19144">
        <v>19980217</v>
      </c>
      <c r="B19144">
        <v>0.15</v>
      </c>
      <c r="C19144">
        <v>-0.45</v>
      </c>
      <c r="D19144">
        <v>0.5</v>
      </c>
      <c r="E19144">
        <v>2.1000000000000001E-2</v>
      </c>
    </row>
    <row r="19145" spans="1:5">
      <c r="A19145">
        <v>19980218</v>
      </c>
      <c r="B19145">
        <v>0.8</v>
      </c>
      <c r="C19145">
        <v>-0.49</v>
      </c>
      <c r="D19145">
        <v>-0.38</v>
      </c>
      <c r="E19145">
        <v>2.1000000000000001E-2</v>
      </c>
    </row>
    <row r="19146" spans="1:5">
      <c r="A19146">
        <v>19980219</v>
      </c>
      <c r="B19146">
        <v>-0.23</v>
      </c>
      <c r="C19146">
        <v>0.34</v>
      </c>
      <c r="D19146">
        <v>-0.11</v>
      </c>
      <c r="E19146">
        <v>2.1000000000000001E-2</v>
      </c>
    </row>
    <row r="19147" spans="1:5">
      <c r="A19147">
        <v>19980220</v>
      </c>
      <c r="B19147">
        <v>0.38</v>
      </c>
      <c r="C19147">
        <v>-0.35</v>
      </c>
      <c r="D19147">
        <v>0.06</v>
      </c>
      <c r="E19147">
        <v>2.1000000000000001E-2</v>
      </c>
    </row>
    <row r="19148" spans="1:5">
      <c r="A19148">
        <v>19980223</v>
      </c>
      <c r="B19148">
        <v>0.44</v>
      </c>
      <c r="C19148">
        <v>0.11</v>
      </c>
      <c r="D19148">
        <v>-0.44</v>
      </c>
      <c r="E19148">
        <v>2.1000000000000001E-2</v>
      </c>
    </row>
    <row r="19149" spans="1:5">
      <c r="A19149">
        <v>19980224</v>
      </c>
      <c r="B19149">
        <v>-0.74</v>
      </c>
      <c r="C19149">
        <v>0.33</v>
      </c>
      <c r="D19149">
        <v>0.65</v>
      </c>
      <c r="E19149">
        <v>2.1000000000000001E-2</v>
      </c>
    </row>
    <row r="19150" spans="1:5">
      <c r="A19150">
        <v>19980225</v>
      </c>
      <c r="B19150">
        <v>1.1399999999999999</v>
      </c>
      <c r="C19150">
        <v>-0.32</v>
      </c>
      <c r="D19150">
        <v>-0.24</v>
      </c>
      <c r="E19150">
        <v>2.1000000000000001E-2</v>
      </c>
    </row>
    <row r="19151" spans="1:5">
      <c r="A19151">
        <v>19980226</v>
      </c>
      <c r="B19151">
        <v>0.56000000000000005</v>
      </c>
      <c r="C19151">
        <v>0.05</v>
      </c>
      <c r="D19151">
        <v>-0.1</v>
      </c>
      <c r="E19151">
        <v>2.1000000000000001E-2</v>
      </c>
    </row>
    <row r="19152" spans="1:5">
      <c r="A19152">
        <v>19980227</v>
      </c>
      <c r="B19152">
        <v>0.05</v>
      </c>
      <c r="C19152">
        <v>0.06</v>
      </c>
      <c r="D19152">
        <v>0.23</v>
      </c>
      <c r="E19152">
        <v>2.1000000000000001E-2</v>
      </c>
    </row>
    <row r="19153" spans="1:5">
      <c r="A19153">
        <v>19980302</v>
      </c>
      <c r="B19153">
        <v>-0.16</v>
      </c>
      <c r="C19153">
        <v>0.06</v>
      </c>
      <c r="D19153">
        <v>0.6</v>
      </c>
      <c r="E19153">
        <v>1.7999999999999999E-2</v>
      </c>
    </row>
    <row r="19154" spans="1:5">
      <c r="A19154">
        <v>19980303</v>
      </c>
      <c r="B19154">
        <v>0.34</v>
      </c>
      <c r="C19154">
        <v>-0.31</v>
      </c>
      <c r="D19154">
        <v>0.48</v>
      </c>
      <c r="E19154">
        <v>1.7999999999999999E-2</v>
      </c>
    </row>
    <row r="19155" spans="1:5">
      <c r="A19155">
        <v>19980304</v>
      </c>
      <c r="B19155">
        <v>-0.42</v>
      </c>
      <c r="C19155">
        <v>0.32</v>
      </c>
      <c r="D19155">
        <v>0.39</v>
      </c>
      <c r="E19155">
        <v>1.7999999999999999E-2</v>
      </c>
    </row>
    <row r="19156" spans="1:5">
      <c r="A19156">
        <v>19980305</v>
      </c>
      <c r="B19156">
        <v>-1.03</v>
      </c>
      <c r="C19156">
        <v>-0.14000000000000001</v>
      </c>
      <c r="D19156">
        <v>0.56000000000000005</v>
      </c>
      <c r="E19156">
        <v>1.7999999999999999E-2</v>
      </c>
    </row>
    <row r="19157" spans="1:5">
      <c r="A19157">
        <v>19980306</v>
      </c>
      <c r="B19157">
        <v>1.85</v>
      </c>
      <c r="C19157">
        <v>-0.36</v>
      </c>
      <c r="D19157">
        <v>-0.67</v>
      </c>
      <c r="E19157">
        <v>1.7999999999999999E-2</v>
      </c>
    </row>
    <row r="19158" spans="1:5">
      <c r="A19158">
        <v>19980309</v>
      </c>
      <c r="B19158">
        <v>-0.32</v>
      </c>
      <c r="C19158">
        <v>-0.19</v>
      </c>
      <c r="D19158">
        <v>0.4</v>
      </c>
      <c r="E19158">
        <v>1.7999999999999999E-2</v>
      </c>
    </row>
    <row r="19159" spans="1:5">
      <c r="A19159">
        <v>19980310</v>
      </c>
      <c r="B19159">
        <v>1.07</v>
      </c>
      <c r="C19159">
        <v>-0.45</v>
      </c>
      <c r="D19159">
        <v>-0.27</v>
      </c>
      <c r="E19159">
        <v>1.7999999999999999E-2</v>
      </c>
    </row>
    <row r="19160" spans="1:5">
      <c r="A19160">
        <v>19980311</v>
      </c>
      <c r="B19160">
        <v>0.5</v>
      </c>
      <c r="C19160">
        <v>0.05</v>
      </c>
      <c r="D19160">
        <v>-0.11</v>
      </c>
      <c r="E19160">
        <v>1.7999999999999999E-2</v>
      </c>
    </row>
    <row r="19161" spans="1:5">
      <c r="A19161">
        <v>19980312</v>
      </c>
      <c r="B19161">
        <v>0.13</v>
      </c>
      <c r="C19161">
        <v>0.14000000000000001</v>
      </c>
      <c r="D19161">
        <v>-0.33</v>
      </c>
      <c r="E19161">
        <v>1.7999999999999999E-2</v>
      </c>
    </row>
    <row r="19162" spans="1:5">
      <c r="A19162">
        <v>19980313</v>
      </c>
      <c r="B19162">
        <v>-0.08</v>
      </c>
      <c r="C19162">
        <v>0.22</v>
      </c>
      <c r="D19162">
        <v>0.26</v>
      </c>
      <c r="E19162">
        <v>1.7999999999999999E-2</v>
      </c>
    </row>
    <row r="19163" spans="1:5">
      <c r="A19163">
        <v>19980316</v>
      </c>
      <c r="B19163">
        <v>0.88</v>
      </c>
      <c r="C19163">
        <v>-0.41</v>
      </c>
      <c r="D19163">
        <v>0.15</v>
      </c>
      <c r="E19163">
        <v>1.7999999999999999E-2</v>
      </c>
    </row>
    <row r="19164" spans="1:5">
      <c r="A19164">
        <v>19980317</v>
      </c>
      <c r="B19164">
        <v>0.1</v>
      </c>
      <c r="C19164">
        <v>-0.43</v>
      </c>
      <c r="D19164">
        <v>0.72</v>
      </c>
      <c r="E19164">
        <v>1.7999999999999999E-2</v>
      </c>
    </row>
    <row r="19165" spans="1:5">
      <c r="A19165">
        <v>19980318</v>
      </c>
      <c r="B19165">
        <v>0.48</v>
      </c>
      <c r="C19165">
        <v>-0.2</v>
      </c>
      <c r="D19165">
        <v>-0.09</v>
      </c>
      <c r="E19165">
        <v>1.7999999999999999E-2</v>
      </c>
    </row>
    <row r="19166" spans="1:5">
      <c r="A19166">
        <v>19980319</v>
      </c>
      <c r="B19166">
        <v>0.4</v>
      </c>
      <c r="C19166">
        <v>0.02</v>
      </c>
      <c r="D19166">
        <v>-0.13</v>
      </c>
      <c r="E19166">
        <v>1.7999999999999999E-2</v>
      </c>
    </row>
    <row r="19167" spans="1:5">
      <c r="A19167">
        <v>19980320</v>
      </c>
      <c r="B19167">
        <v>0.56999999999999995</v>
      </c>
      <c r="C19167">
        <v>-0.69</v>
      </c>
      <c r="D19167">
        <v>0.14000000000000001</v>
      </c>
      <c r="E19167">
        <v>1.7999999999999999E-2</v>
      </c>
    </row>
    <row r="19168" spans="1:5">
      <c r="A19168">
        <v>19980323</v>
      </c>
      <c r="B19168">
        <v>-0.33</v>
      </c>
      <c r="C19168">
        <v>0.33</v>
      </c>
      <c r="D19168">
        <v>-0.13</v>
      </c>
      <c r="E19168">
        <v>1.7999999999999999E-2</v>
      </c>
    </row>
    <row r="19169" spans="1:5">
      <c r="A19169">
        <v>19980324</v>
      </c>
      <c r="B19169">
        <v>0.85</v>
      </c>
      <c r="C19169">
        <v>-0.25</v>
      </c>
      <c r="D19169">
        <v>-0.15</v>
      </c>
      <c r="E19169">
        <v>1.7999999999999999E-2</v>
      </c>
    </row>
    <row r="19170" spans="1:5">
      <c r="A19170">
        <v>19980325</v>
      </c>
      <c r="B19170">
        <v>-0.25</v>
      </c>
      <c r="C19170">
        <v>0.39</v>
      </c>
      <c r="D19170">
        <v>-0.18</v>
      </c>
      <c r="E19170">
        <v>1.7999999999999999E-2</v>
      </c>
    </row>
    <row r="19171" spans="1:5">
      <c r="A19171">
        <v>19980326</v>
      </c>
      <c r="B19171">
        <v>-0.06</v>
      </c>
      <c r="C19171">
        <v>0.31</v>
      </c>
      <c r="D19171">
        <v>-0.25</v>
      </c>
      <c r="E19171">
        <v>1.7999999999999999E-2</v>
      </c>
    </row>
    <row r="19172" spans="1:5">
      <c r="A19172">
        <v>19980327</v>
      </c>
      <c r="B19172">
        <v>-0.4</v>
      </c>
      <c r="C19172">
        <v>0.44</v>
      </c>
      <c r="D19172">
        <v>-0.02</v>
      </c>
      <c r="E19172">
        <v>1.7999999999999999E-2</v>
      </c>
    </row>
    <row r="19173" spans="1:5">
      <c r="A19173">
        <v>19980330</v>
      </c>
      <c r="B19173">
        <v>-0.22</v>
      </c>
      <c r="C19173">
        <v>0.21</v>
      </c>
      <c r="D19173">
        <v>-0.24</v>
      </c>
      <c r="E19173">
        <v>1.7999999999999999E-2</v>
      </c>
    </row>
    <row r="19174" spans="1:5">
      <c r="A19174">
        <v>19980331</v>
      </c>
      <c r="B19174">
        <v>0.77</v>
      </c>
      <c r="C19174">
        <v>0.06</v>
      </c>
      <c r="D19174">
        <v>-0.22</v>
      </c>
      <c r="E19174">
        <v>1.7999999999999999E-2</v>
      </c>
    </row>
    <row r="19175" spans="1:5">
      <c r="A19175">
        <v>19980401</v>
      </c>
      <c r="B19175">
        <v>0.6</v>
      </c>
      <c r="C19175">
        <v>0.37</v>
      </c>
      <c r="D19175">
        <v>-0.57999999999999996</v>
      </c>
      <c r="E19175">
        <v>0.02</v>
      </c>
    </row>
    <row r="19176" spans="1:5">
      <c r="A19176">
        <v>19980402</v>
      </c>
      <c r="B19176">
        <v>0.83</v>
      </c>
      <c r="C19176">
        <v>-0.66</v>
      </c>
      <c r="D19176">
        <v>0.06</v>
      </c>
      <c r="E19176">
        <v>0.02</v>
      </c>
    </row>
    <row r="19177" spans="1:5">
      <c r="A19177">
        <v>19980403</v>
      </c>
      <c r="B19177">
        <v>0.19</v>
      </c>
      <c r="C19177">
        <v>-0.17</v>
      </c>
      <c r="D19177">
        <v>0.05</v>
      </c>
      <c r="E19177">
        <v>0.02</v>
      </c>
    </row>
    <row r="19178" spans="1:5">
      <c r="A19178">
        <v>19980406</v>
      </c>
      <c r="B19178">
        <v>-0.31</v>
      </c>
      <c r="C19178">
        <v>-0.64</v>
      </c>
      <c r="D19178">
        <v>0.92</v>
      </c>
      <c r="E19178">
        <v>0.02</v>
      </c>
    </row>
    <row r="19179" spans="1:5">
      <c r="A19179">
        <v>19980407</v>
      </c>
      <c r="B19179">
        <v>-1.05</v>
      </c>
      <c r="C19179">
        <v>-0.54</v>
      </c>
      <c r="D19179">
        <v>0.6</v>
      </c>
      <c r="E19179">
        <v>0.02</v>
      </c>
    </row>
    <row r="19180" spans="1:5">
      <c r="A19180">
        <v>19980408</v>
      </c>
      <c r="B19180">
        <v>-0.49</v>
      </c>
      <c r="C19180">
        <v>0.71</v>
      </c>
      <c r="D19180">
        <v>0.11</v>
      </c>
      <c r="E19180">
        <v>0.02</v>
      </c>
    </row>
    <row r="19181" spans="1:5">
      <c r="A19181">
        <v>19980409</v>
      </c>
      <c r="B19181">
        <v>0.81</v>
      </c>
      <c r="C19181">
        <v>0.13</v>
      </c>
      <c r="D19181">
        <v>7.0000000000000007E-2</v>
      </c>
      <c r="E19181">
        <v>0.02</v>
      </c>
    </row>
    <row r="19182" spans="1:5">
      <c r="A19182">
        <v>19980413</v>
      </c>
      <c r="B19182">
        <v>-0.03</v>
      </c>
      <c r="C19182">
        <v>-0.23</v>
      </c>
      <c r="D19182">
        <v>0.72</v>
      </c>
      <c r="E19182">
        <v>0.02</v>
      </c>
    </row>
    <row r="19183" spans="1:5">
      <c r="A19183">
        <v>19980414</v>
      </c>
      <c r="B19183">
        <v>0.67</v>
      </c>
      <c r="C19183">
        <v>0.17</v>
      </c>
      <c r="D19183">
        <v>0.27</v>
      </c>
      <c r="E19183">
        <v>0.02</v>
      </c>
    </row>
    <row r="19184" spans="1:5">
      <c r="A19184">
        <v>19980415</v>
      </c>
      <c r="B19184">
        <v>0.37</v>
      </c>
      <c r="C19184">
        <v>0.09</v>
      </c>
      <c r="D19184">
        <v>0.11</v>
      </c>
      <c r="E19184">
        <v>0.02</v>
      </c>
    </row>
    <row r="19185" spans="1:5">
      <c r="A19185">
        <v>19980416</v>
      </c>
      <c r="B19185">
        <v>-0.88</v>
      </c>
      <c r="C19185">
        <v>0.43</v>
      </c>
      <c r="D19185">
        <v>-0.03</v>
      </c>
      <c r="E19185">
        <v>0.02</v>
      </c>
    </row>
    <row r="19186" spans="1:5">
      <c r="A19186">
        <v>19980417</v>
      </c>
      <c r="B19186">
        <v>1.1200000000000001</v>
      </c>
      <c r="C19186">
        <v>-0.44</v>
      </c>
      <c r="D19186">
        <v>-0.56999999999999995</v>
      </c>
      <c r="E19186">
        <v>0.02</v>
      </c>
    </row>
    <row r="19187" spans="1:5">
      <c r="A19187">
        <v>19980420</v>
      </c>
      <c r="B19187">
        <v>0.17</v>
      </c>
      <c r="C19187">
        <v>0.61</v>
      </c>
      <c r="D19187">
        <v>-0.73</v>
      </c>
      <c r="E19187">
        <v>0.02</v>
      </c>
    </row>
    <row r="19188" spans="1:5">
      <c r="A19188">
        <v>19980421</v>
      </c>
      <c r="B19188">
        <v>0.24</v>
      </c>
      <c r="C19188">
        <v>0.5</v>
      </c>
      <c r="D19188">
        <v>-0.16</v>
      </c>
      <c r="E19188">
        <v>0.02</v>
      </c>
    </row>
    <row r="19189" spans="1:5">
      <c r="A19189">
        <v>19980422</v>
      </c>
      <c r="B19189">
        <v>0.28999999999999998</v>
      </c>
      <c r="C19189">
        <v>-0.26</v>
      </c>
      <c r="D19189">
        <v>0.02</v>
      </c>
      <c r="E19189">
        <v>0.02</v>
      </c>
    </row>
    <row r="19190" spans="1:5">
      <c r="A19190">
        <v>19980423</v>
      </c>
      <c r="B19190">
        <v>-1.1299999999999999</v>
      </c>
      <c r="C19190">
        <v>-0.04</v>
      </c>
      <c r="D19190">
        <v>0.43</v>
      </c>
      <c r="E19190">
        <v>0.02</v>
      </c>
    </row>
    <row r="19191" spans="1:5">
      <c r="A19191">
        <v>19980424</v>
      </c>
      <c r="B19191">
        <v>-0.98</v>
      </c>
      <c r="C19191">
        <v>0.21</v>
      </c>
      <c r="D19191">
        <v>-0.01</v>
      </c>
      <c r="E19191">
        <v>0.02</v>
      </c>
    </row>
    <row r="19192" spans="1:5">
      <c r="A19192">
        <v>19980427</v>
      </c>
      <c r="B19192">
        <v>-2.14</v>
      </c>
      <c r="C19192">
        <v>-0.38</v>
      </c>
      <c r="D19192">
        <v>0.45</v>
      </c>
      <c r="E19192">
        <v>0.02</v>
      </c>
    </row>
    <row r="19193" spans="1:5">
      <c r="A19193">
        <v>19980428</v>
      </c>
      <c r="B19193">
        <v>0.15</v>
      </c>
      <c r="C19193">
        <v>0.67</v>
      </c>
      <c r="D19193">
        <v>-0.37</v>
      </c>
      <c r="E19193">
        <v>0.02</v>
      </c>
    </row>
    <row r="19194" spans="1:5">
      <c r="A19194">
        <v>19980429</v>
      </c>
      <c r="B19194">
        <v>0.89</v>
      </c>
      <c r="C19194">
        <v>-0.02</v>
      </c>
      <c r="D19194">
        <v>-0.27</v>
      </c>
      <c r="E19194">
        <v>0.02</v>
      </c>
    </row>
    <row r="19195" spans="1:5">
      <c r="A19195">
        <v>19980430</v>
      </c>
      <c r="B19195">
        <v>1.47</v>
      </c>
      <c r="C19195">
        <v>-0.26</v>
      </c>
      <c r="D19195">
        <v>-0.44</v>
      </c>
      <c r="E19195">
        <v>0.02</v>
      </c>
    </row>
    <row r="19196" spans="1:5">
      <c r="A19196">
        <v>19980501</v>
      </c>
      <c r="B19196">
        <v>0.6</v>
      </c>
      <c r="C19196">
        <v>-0.49</v>
      </c>
      <c r="D19196">
        <v>0.25</v>
      </c>
      <c r="E19196">
        <v>0.02</v>
      </c>
    </row>
    <row r="19197" spans="1:5">
      <c r="A19197">
        <v>19980504</v>
      </c>
      <c r="B19197">
        <v>0.15</v>
      </c>
      <c r="C19197">
        <v>0.1</v>
      </c>
      <c r="D19197">
        <v>-0.19</v>
      </c>
      <c r="E19197">
        <v>0.02</v>
      </c>
    </row>
    <row r="19198" spans="1:5">
      <c r="A19198">
        <v>19980505</v>
      </c>
      <c r="B19198">
        <v>-0.59</v>
      </c>
      <c r="C19198">
        <v>-0.02</v>
      </c>
      <c r="D19198">
        <v>0.16</v>
      </c>
      <c r="E19198">
        <v>0.02</v>
      </c>
    </row>
    <row r="19199" spans="1:5">
      <c r="A19199">
        <v>19980506</v>
      </c>
      <c r="B19199">
        <v>-0.83</v>
      </c>
      <c r="C19199">
        <v>0.23</v>
      </c>
      <c r="D19199">
        <v>0.56999999999999995</v>
      </c>
      <c r="E19199">
        <v>0.02</v>
      </c>
    </row>
    <row r="19200" spans="1:5">
      <c r="A19200">
        <v>19980507</v>
      </c>
      <c r="B19200">
        <v>-0.83</v>
      </c>
      <c r="C19200">
        <v>0.13</v>
      </c>
      <c r="D19200">
        <v>0.57999999999999996</v>
      </c>
      <c r="E19200">
        <v>0.02</v>
      </c>
    </row>
    <row r="19201" spans="1:5">
      <c r="A19201">
        <v>19980508</v>
      </c>
      <c r="B19201">
        <v>1.07</v>
      </c>
      <c r="C19201">
        <v>-0.44</v>
      </c>
      <c r="D19201">
        <v>-0.54</v>
      </c>
      <c r="E19201">
        <v>0.02</v>
      </c>
    </row>
    <row r="19202" spans="1:5">
      <c r="A19202">
        <v>19980511</v>
      </c>
      <c r="B19202">
        <v>-0.25</v>
      </c>
      <c r="C19202">
        <v>-0.32</v>
      </c>
      <c r="D19202">
        <v>0.53</v>
      </c>
      <c r="E19202">
        <v>0.02</v>
      </c>
    </row>
    <row r="19203" spans="1:5">
      <c r="A19203">
        <v>19980512</v>
      </c>
      <c r="B19203">
        <v>0.53</v>
      </c>
      <c r="C19203">
        <v>-0.82</v>
      </c>
      <c r="D19203">
        <v>-0.05</v>
      </c>
      <c r="E19203">
        <v>0.02</v>
      </c>
    </row>
    <row r="19204" spans="1:5">
      <c r="A19204">
        <v>19980513</v>
      </c>
      <c r="B19204">
        <v>0.27</v>
      </c>
      <c r="C19204">
        <v>-7.0000000000000007E-2</v>
      </c>
      <c r="D19204">
        <v>0.11</v>
      </c>
      <c r="E19204">
        <v>0.02</v>
      </c>
    </row>
    <row r="19205" spans="1:5">
      <c r="A19205">
        <v>19980514</v>
      </c>
      <c r="B19205">
        <v>-0.18</v>
      </c>
      <c r="C19205">
        <v>-0.24</v>
      </c>
      <c r="D19205">
        <v>0.28999999999999998</v>
      </c>
      <c r="E19205">
        <v>0.02</v>
      </c>
    </row>
    <row r="19206" spans="1:5">
      <c r="A19206">
        <v>19980515</v>
      </c>
      <c r="B19206">
        <v>-0.78</v>
      </c>
      <c r="C19206">
        <v>0.03</v>
      </c>
      <c r="D19206">
        <v>0.49</v>
      </c>
      <c r="E19206">
        <v>0.02</v>
      </c>
    </row>
    <row r="19207" spans="1:5">
      <c r="A19207">
        <v>19980518</v>
      </c>
      <c r="B19207">
        <v>-0.44</v>
      </c>
      <c r="C19207">
        <v>-0.59</v>
      </c>
      <c r="D19207">
        <v>0.13</v>
      </c>
      <c r="E19207">
        <v>0.02</v>
      </c>
    </row>
    <row r="19208" spans="1:5">
      <c r="A19208">
        <v>19980519</v>
      </c>
      <c r="B19208">
        <v>0.38</v>
      </c>
      <c r="C19208">
        <v>0.37</v>
      </c>
      <c r="D19208">
        <v>-0.53</v>
      </c>
      <c r="E19208">
        <v>0.02</v>
      </c>
    </row>
    <row r="19209" spans="1:5">
      <c r="A19209">
        <v>19980520</v>
      </c>
      <c r="B19209">
        <v>0.47</v>
      </c>
      <c r="C19209">
        <v>-1.17</v>
      </c>
      <c r="D19209">
        <v>0.44</v>
      </c>
      <c r="E19209">
        <v>0.02</v>
      </c>
    </row>
    <row r="19210" spans="1:5">
      <c r="A19210">
        <v>19980521</v>
      </c>
      <c r="B19210">
        <v>-0.36</v>
      </c>
      <c r="C19210">
        <v>-0.05</v>
      </c>
      <c r="D19210">
        <v>0.56000000000000005</v>
      </c>
      <c r="E19210">
        <v>0.02</v>
      </c>
    </row>
    <row r="19211" spans="1:5">
      <c r="A19211">
        <v>19980522</v>
      </c>
      <c r="B19211">
        <v>-0.55000000000000004</v>
      </c>
      <c r="C19211">
        <v>-0.36</v>
      </c>
      <c r="D19211">
        <v>0.52</v>
      </c>
      <c r="E19211">
        <v>0.02</v>
      </c>
    </row>
    <row r="19212" spans="1:5">
      <c r="A19212">
        <v>19980526</v>
      </c>
      <c r="B19212">
        <v>-1.5</v>
      </c>
      <c r="C19212">
        <v>-0.56999999999999995</v>
      </c>
      <c r="D19212">
        <v>0.99</v>
      </c>
      <c r="E19212">
        <v>0.02</v>
      </c>
    </row>
    <row r="19213" spans="1:5">
      <c r="A19213">
        <v>19980527</v>
      </c>
      <c r="B19213">
        <v>-0.37</v>
      </c>
      <c r="C19213">
        <v>-0.82</v>
      </c>
      <c r="D19213">
        <v>-0.52</v>
      </c>
      <c r="E19213">
        <v>0.02</v>
      </c>
    </row>
    <row r="19214" spans="1:5">
      <c r="A19214">
        <v>19980528</v>
      </c>
      <c r="B19214">
        <v>0.56000000000000005</v>
      </c>
      <c r="C19214">
        <v>0.56999999999999995</v>
      </c>
      <c r="D19214">
        <v>0.03</v>
      </c>
      <c r="E19214">
        <v>0.02</v>
      </c>
    </row>
    <row r="19215" spans="1:5">
      <c r="A19215">
        <v>19980529</v>
      </c>
      <c r="B19215">
        <v>-0.42</v>
      </c>
      <c r="C19215">
        <v>0.65</v>
      </c>
      <c r="D19215">
        <v>0.47</v>
      </c>
      <c r="E19215">
        <v>0.02</v>
      </c>
    </row>
    <row r="19216" spans="1:5">
      <c r="A19216">
        <v>19980601</v>
      </c>
      <c r="B19216">
        <v>-0.33</v>
      </c>
      <c r="C19216">
        <v>-1.27</v>
      </c>
      <c r="D19216">
        <v>1.08</v>
      </c>
      <c r="E19216">
        <v>1.9E-2</v>
      </c>
    </row>
    <row r="19217" spans="1:5">
      <c r="A19217">
        <v>19980602</v>
      </c>
      <c r="B19217">
        <v>0.18</v>
      </c>
      <c r="C19217">
        <v>-0.63</v>
      </c>
      <c r="D19217">
        <v>0.26</v>
      </c>
      <c r="E19217">
        <v>1.9E-2</v>
      </c>
    </row>
    <row r="19218" spans="1:5">
      <c r="A19218">
        <v>19980603</v>
      </c>
      <c r="B19218">
        <v>-0.78</v>
      </c>
      <c r="C19218">
        <v>0.6</v>
      </c>
      <c r="D19218">
        <v>0.5</v>
      </c>
      <c r="E19218">
        <v>1.9E-2</v>
      </c>
    </row>
    <row r="19219" spans="1:5">
      <c r="A19219">
        <v>19980604</v>
      </c>
      <c r="B19219">
        <v>0.99</v>
      </c>
      <c r="C19219">
        <v>-0.35</v>
      </c>
      <c r="D19219">
        <v>-0.72</v>
      </c>
      <c r="E19219">
        <v>1.9E-2</v>
      </c>
    </row>
    <row r="19220" spans="1:5">
      <c r="A19220">
        <v>19980605</v>
      </c>
      <c r="B19220">
        <v>1.45</v>
      </c>
      <c r="C19220">
        <v>-0.9</v>
      </c>
      <c r="D19220">
        <v>-0.56999999999999995</v>
      </c>
      <c r="E19220">
        <v>1.9E-2</v>
      </c>
    </row>
    <row r="19221" spans="1:5">
      <c r="A19221">
        <v>19980608</v>
      </c>
      <c r="B19221">
        <v>0.27</v>
      </c>
      <c r="C19221">
        <v>0.06</v>
      </c>
      <c r="D19221">
        <v>-0.04</v>
      </c>
      <c r="E19221">
        <v>1.9E-2</v>
      </c>
    </row>
    <row r="19222" spans="1:5">
      <c r="A19222">
        <v>19980609</v>
      </c>
      <c r="B19222">
        <v>0.25</v>
      </c>
      <c r="C19222">
        <v>0.05</v>
      </c>
      <c r="D19222">
        <v>-0.48</v>
      </c>
      <c r="E19222">
        <v>1.9E-2</v>
      </c>
    </row>
    <row r="19223" spans="1:5">
      <c r="A19223">
        <v>19980610</v>
      </c>
      <c r="B19223">
        <v>-0.7</v>
      </c>
      <c r="C19223">
        <v>-0.55000000000000004</v>
      </c>
      <c r="D19223">
        <v>0.56000000000000005</v>
      </c>
      <c r="E19223">
        <v>1.9E-2</v>
      </c>
    </row>
    <row r="19224" spans="1:5">
      <c r="A19224">
        <v>19980611</v>
      </c>
      <c r="B19224">
        <v>-1.46</v>
      </c>
      <c r="C19224">
        <v>0.13</v>
      </c>
      <c r="D19224">
        <v>0.22</v>
      </c>
      <c r="E19224">
        <v>1.9E-2</v>
      </c>
    </row>
    <row r="19225" spans="1:5">
      <c r="A19225">
        <v>19980612</v>
      </c>
      <c r="B19225">
        <v>0.09</v>
      </c>
      <c r="C19225">
        <v>-0.65</v>
      </c>
      <c r="D19225">
        <v>-0.46</v>
      </c>
      <c r="E19225">
        <v>1.9E-2</v>
      </c>
    </row>
    <row r="19226" spans="1:5">
      <c r="A19226">
        <v>19980615</v>
      </c>
      <c r="B19226">
        <v>-1.93</v>
      </c>
      <c r="C19226">
        <v>0.17</v>
      </c>
      <c r="D19226">
        <v>0.49</v>
      </c>
      <c r="E19226">
        <v>1.9E-2</v>
      </c>
    </row>
    <row r="19227" spans="1:5">
      <c r="A19227">
        <v>19980616</v>
      </c>
      <c r="B19227">
        <v>0.99</v>
      </c>
      <c r="C19227">
        <v>0.15</v>
      </c>
      <c r="D19227">
        <v>-0.91</v>
      </c>
      <c r="E19227">
        <v>1.9E-2</v>
      </c>
    </row>
    <row r="19228" spans="1:5">
      <c r="A19228">
        <v>19980617</v>
      </c>
      <c r="B19228">
        <v>1.63</v>
      </c>
      <c r="C19228">
        <v>-0.51</v>
      </c>
      <c r="D19228">
        <v>-0.24</v>
      </c>
      <c r="E19228">
        <v>1.9E-2</v>
      </c>
    </row>
    <row r="19229" spans="1:5">
      <c r="A19229">
        <v>19980618</v>
      </c>
      <c r="B19229">
        <v>-0.14000000000000001</v>
      </c>
      <c r="C19229">
        <v>-0.44</v>
      </c>
      <c r="D19229">
        <v>-0.32</v>
      </c>
      <c r="E19229">
        <v>1.9E-2</v>
      </c>
    </row>
    <row r="19230" spans="1:5">
      <c r="A19230">
        <v>19980619</v>
      </c>
      <c r="B19230">
        <v>-0.42</v>
      </c>
      <c r="C19230">
        <v>0.21</v>
      </c>
      <c r="D19230">
        <v>0.11</v>
      </c>
      <c r="E19230">
        <v>1.9E-2</v>
      </c>
    </row>
    <row r="19231" spans="1:5">
      <c r="A19231">
        <v>19980622</v>
      </c>
      <c r="B19231">
        <v>0.33</v>
      </c>
      <c r="C19231">
        <v>0.35</v>
      </c>
      <c r="D19231">
        <v>-0.09</v>
      </c>
      <c r="E19231">
        <v>1.9E-2</v>
      </c>
    </row>
    <row r="19232" spans="1:5">
      <c r="A19232">
        <v>19980623</v>
      </c>
      <c r="B19232">
        <v>1.36</v>
      </c>
      <c r="C19232">
        <v>-7.0000000000000007E-2</v>
      </c>
      <c r="D19232">
        <v>-1.1200000000000001</v>
      </c>
      <c r="E19232">
        <v>1.9E-2</v>
      </c>
    </row>
    <row r="19233" spans="1:5">
      <c r="A19233">
        <v>19980624</v>
      </c>
      <c r="B19233">
        <v>1.1299999999999999</v>
      </c>
      <c r="C19233">
        <v>-0.24</v>
      </c>
      <c r="D19233">
        <v>-0.57999999999999996</v>
      </c>
      <c r="E19233">
        <v>1.9E-2</v>
      </c>
    </row>
    <row r="19234" spans="1:5">
      <c r="A19234">
        <v>19980625</v>
      </c>
      <c r="B19234">
        <v>-0.31</v>
      </c>
      <c r="C19234">
        <v>0</v>
      </c>
      <c r="D19234">
        <v>0.28999999999999998</v>
      </c>
      <c r="E19234">
        <v>1.9E-2</v>
      </c>
    </row>
    <row r="19235" spans="1:5">
      <c r="A19235">
        <v>19980626</v>
      </c>
      <c r="B19235">
        <v>0.3</v>
      </c>
      <c r="C19235">
        <v>-0.22</v>
      </c>
      <c r="D19235">
        <v>0.2</v>
      </c>
      <c r="E19235">
        <v>1.9E-2</v>
      </c>
    </row>
    <row r="19236" spans="1:5">
      <c r="A19236">
        <v>19980629</v>
      </c>
      <c r="B19236">
        <v>0.55000000000000004</v>
      </c>
      <c r="C19236">
        <v>0.11</v>
      </c>
      <c r="D19236">
        <v>-0.32</v>
      </c>
      <c r="E19236">
        <v>1.9E-2</v>
      </c>
    </row>
    <row r="19237" spans="1:5">
      <c r="A19237">
        <v>19980630</v>
      </c>
      <c r="B19237">
        <v>-0.2</v>
      </c>
      <c r="C19237">
        <v>0.87</v>
      </c>
      <c r="D19237">
        <v>-0.14000000000000001</v>
      </c>
      <c r="E19237">
        <v>1.9E-2</v>
      </c>
    </row>
    <row r="19238" spans="1:5">
      <c r="A19238">
        <v>19980701</v>
      </c>
      <c r="B19238">
        <v>1.1200000000000001</v>
      </c>
      <c r="C19238">
        <v>-0.65</v>
      </c>
      <c r="D19238">
        <v>-0.02</v>
      </c>
      <c r="E19238">
        <v>1.7999999999999999E-2</v>
      </c>
    </row>
    <row r="19239" spans="1:5">
      <c r="A19239">
        <v>19980702</v>
      </c>
      <c r="B19239">
        <v>-0.2</v>
      </c>
      <c r="C19239">
        <v>-0.21</v>
      </c>
      <c r="D19239">
        <v>0.31</v>
      </c>
      <c r="E19239">
        <v>1.7999999999999999E-2</v>
      </c>
    </row>
    <row r="19240" spans="1:5">
      <c r="A19240">
        <v>19980706</v>
      </c>
      <c r="B19240">
        <v>0.85</v>
      </c>
      <c r="C19240">
        <v>-0.79</v>
      </c>
      <c r="D19240">
        <v>0.17</v>
      </c>
      <c r="E19240">
        <v>1.7999999999999999E-2</v>
      </c>
    </row>
    <row r="19241" spans="1:5">
      <c r="A19241">
        <v>19980707</v>
      </c>
      <c r="B19241">
        <v>-0.17</v>
      </c>
      <c r="C19241">
        <v>-0.12</v>
      </c>
      <c r="D19241">
        <v>7.0000000000000007E-2</v>
      </c>
      <c r="E19241">
        <v>1.7999999999999999E-2</v>
      </c>
    </row>
    <row r="19242" spans="1:5">
      <c r="A19242">
        <v>19980708</v>
      </c>
      <c r="B19242">
        <v>0.9</v>
      </c>
      <c r="C19242">
        <v>-0.71</v>
      </c>
      <c r="D19242">
        <v>-0.54</v>
      </c>
      <c r="E19242">
        <v>1.7999999999999999E-2</v>
      </c>
    </row>
    <row r="19243" spans="1:5">
      <c r="A19243">
        <v>19980709</v>
      </c>
      <c r="B19243">
        <v>-0.51</v>
      </c>
      <c r="C19243">
        <v>0.77</v>
      </c>
      <c r="D19243">
        <v>-0.08</v>
      </c>
      <c r="E19243">
        <v>1.7999999999999999E-2</v>
      </c>
    </row>
    <row r="19244" spans="1:5">
      <c r="A19244">
        <v>19980710</v>
      </c>
      <c r="B19244">
        <v>0.31</v>
      </c>
      <c r="C19244">
        <v>-0.28999999999999998</v>
      </c>
      <c r="D19244">
        <v>-0.56000000000000005</v>
      </c>
      <c r="E19244">
        <v>1.7999999999999999E-2</v>
      </c>
    </row>
    <row r="19245" spans="1:5">
      <c r="A19245">
        <v>19980713</v>
      </c>
      <c r="B19245">
        <v>0.1</v>
      </c>
      <c r="C19245">
        <v>-0.01</v>
      </c>
      <c r="D19245">
        <v>-0.31</v>
      </c>
      <c r="E19245">
        <v>1.7999999999999999E-2</v>
      </c>
    </row>
    <row r="19246" spans="1:5">
      <c r="A19246">
        <v>19980714</v>
      </c>
      <c r="B19246">
        <v>0.83</v>
      </c>
      <c r="C19246">
        <v>-0.7</v>
      </c>
      <c r="D19246">
        <v>-0.15</v>
      </c>
      <c r="E19246">
        <v>1.7999999999999999E-2</v>
      </c>
    </row>
    <row r="19247" spans="1:5">
      <c r="A19247">
        <v>19980715</v>
      </c>
      <c r="B19247">
        <v>-0.08</v>
      </c>
      <c r="C19247">
        <v>0.91</v>
      </c>
      <c r="D19247">
        <v>-0.62</v>
      </c>
      <c r="E19247">
        <v>1.7999999999999999E-2</v>
      </c>
    </row>
    <row r="19248" spans="1:5">
      <c r="A19248">
        <v>19980716</v>
      </c>
      <c r="B19248">
        <v>0.65</v>
      </c>
      <c r="C19248">
        <v>-0.3</v>
      </c>
      <c r="D19248">
        <v>-0.41</v>
      </c>
      <c r="E19248">
        <v>1.7999999999999999E-2</v>
      </c>
    </row>
    <row r="19249" spans="1:5">
      <c r="A19249">
        <v>19980717</v>
      </c>
      <c r="B19249">
        <v>0.2</v>
      </c>
      <c r="C19249">
        <v>-0.19</v>
      </c>
      <c r="D19249">
        <v>-0.36</v>
      </c>
      <c r="E19249">
        <v>1.7999999999999999E-2</v>
      </c>
    </row>
    <row r="19250" spans="1:5">
      <c r="A19250">
        <v>19980720</v>
      </c>
      <c r="B19250">
        <v>-0.13</v>
      </c>
      <c r="C19250">
        <v>0.12</v>
      </c>
      <c r="D19250">
        <v>-0.46</v>
      </c>
      <c r="E19250">
        <v>1.7999999999999999E-2</v>
      </c>
    </row>
    <row r="19251" spans="1:5">
      <c r="A19251">
        <v>19980721</v>
      </c>
      <c r="B19251">
        <v>-1.59</v>
      </c>
      <c r="C19251">
        <v>0.31</v>
      </c>
      <c r="D19251">
        <v>0.88</v>
      </c>
      <c r="E19251">
        <v>1.7999999999999999E-2</v>
      </c>
    </row>
    <row r="19252" spans="1:5">
      <c r="A19252">
        <v>19980722</v>
      </c>
      <c r="B19252">
        <v>-0.28000000000000003</v>
      </c>
      <c r="C19252">
        <v>-0.97</v>
      </c>
      <c r="D19252">
        <v>0.17</v>
      </c>
      <c r="E19252">
        <v>1.7999999999999999E-2</v>
      </c>
    </row>
    <row r="19253" spans="1:5">
      <c r="A19253">
        <v>19980723</v>
      </c>
      <c r="B19253">
        <v>-2.0499999999999998</v>
      </c>
      <c r="C19253">
        <v>0.15</v>
      </c>
      <c r="D19253">
        <v>0.49</v>
      </c>
      <c r="E19253">
        <v>1.7999999999999999E-2</v>
      </c>
    </row>
    <row r="19254" spans="1:5">
      <c r="A19254">
        <v>19980724</v>
      </c>
      <c r="B19254">
        <v>-0.15</v>
      </c>
      <c r="C19254">
        <v>-0.32</v>
      </c>
      <c r="D19254">
        <v>-0.46</v>
      </c>
      <c r="E19254">
        <v>1.7999999999999999E-2</v>
      </c>
    </row>
    <row r="19255" spans="1:5">
      <c r="A19255">
        <v>19980727</v>
      </c>
      <c r="B19255">
        <v>0.2</v>
      </c>
      <c r="C19255">
        <v>-1.54</v>
      </c>
      <c r="D19255">
        <v>0</v>
      </c>
      <c r="E19255">
        <v>1.7999999999999999E-2</v>
      </c>
    </row>
    <row r="19256" spans="1:5">
      <c r="A19256">
        <v>19980728</v>
      </c>
      <c r="B19256">
        <v>-1.5</v>
      </c>
      <c r="C19256">
        <v>0.2</v>
      </c>
      <c r="D19256">
        <v>0.5</v>
      </c>
      <c r="E19256">
        <v>1.7999999999999999E-2</v>
      </c>
    </row>
    <row r="19257" spans="1:5">
      <c r="A19257">
        <v>19980729</v>
      </c>
      <c r="B19257">
        <v>-0.46</v>
      </c>
      <c r="C19257">
        <v>0.03</v>
      </c>
      <c r="D19257">
        <v>0.28000000000000003</v>
      </c>
      <c r="E19257">
        <v>1.7999999999999999E-2</v>
      </c>
    </row>
    <row r="19258" spans="1:5">
      <c r="A19258">
        <v>19980730</v>
      </c>
      <c r="B19258">
        <v>1.45</v>
      </c>
      <c r="C19258">
        <v>-0.82</v>
      </c>
      <c r="D19258">
        <v>-0.35</v>
      </c>
      <c r="E19258">
        <v>1.7999999999999999E-2</v>
      </c>
    </row>
    <row r="19259" spans="1:5">
      <c r="A19259">
        <v>19980731</v>
      </c>
      <c r="B19259">
        <v>-1.87</v>
      </c>
      <c r="C19259">
        <v>-0.27</v>
      </c>
      <c r="D19259">
        <v>0.41</v>
      </c>
      <c r="E19259">
        <v>1.7999999999999999E-2</v>
      </c>
    </row>
    <row r="19260" spans="1:5">
      <c r="A19260">
        <v>19980803</v>
      </c>
      <c r="B19260">
        <v>-0.87</v>
      </c>
      <c r="C19260">
        <v>-0.77</v>
      </c>
      <c r="D19260">
        <v>0.66</v>
      </c>
      <c r="E19260">
        <v>0.02</v>
      </c>
    </row>
    <row r="19261" spans="1:5">
      <c r="A19261">
        <v>19980804</v>
      </c>
      <c r="B19261">
        <v>-3.55</v>
      </c>
      <c r="C19261">
        <v>0.68</v>
      </c>
      <c r="D19261">
        <v>0.89</v>
      </c>
      <c r="E19261">
        <v>0.02</v>
      </c>
    </row>
    <row r="19262" spans="1:5">
      <c r="A19262">
        <v>19980805</v>
      </c>
      <c r="B19262">
        <v>0.47</v>
      </c>
      <c r="C19262">
        <v>-1.19</v>
      </c>
      <c r="D19262">
        <v>-0.22</v>
      </c>
      <c r="E19262">
        <v>0.02</v>
      </c>
    </row>
    <row r="19263" spans="1:5">
      <c r="A19263">
        <v>19980806</v>
      </c>
      <c r="B19263">
        <v>1.07</v>
      </c>
      <c r="C19263">
        <v>0.98</v>
      </c>
      <c r="D19263">
        <v>-0.53</v>
      </c>
      <c r="E19263">
        <v>0.02</v>
      </c>
    </row>
    <row r="19264" spans="1:5">
      <c r="A19264">
        <v>19980807</v>
      </c>
      <c r="B19264">
        <v>0.39</v>
      </c>
      <c r="C19264">
        <v>1.62</v>
      </c>
      <c r="D19264">
        <v>-0.28999999999999998</v>
      </c>
      <c r="E19264">
        <v>0.02</v>
      </c>
    </row>
    <row r="19265" spans="1:5">
      <c r="A19265">
        <v>19980810</v>
      </c>
      <c r="B19265">
        <v>-0.59</v>
      </c>
      <c r="C19265">
        <v>-0.16</v>
      </c>
      <c r="D19265">
        <v>-0.03</v>
      </c>
      <c r="E19265">
        <v>0.02</v>
      </c>
    </row>
    <row r="19266" spans="1:5">
      <c r="A19266">
        <v>19980811</v>
      </c>
      <c r="B19266">
        <v>-1.66</v>
      </c>
      <c r="C19266">
        <v>-0.87</v>
      </c>
      <c r="D19266">
        <v>0.11</v>
      </c>
      <c r="E19266">
        <v>0.02</v>
      </c>
    </row>
    <row r="19267" spans="1:5">
      <c r="A19267">
        <v>19980812</v>
      </c>
      <c r="B19267">
        <v>1.54</v>
      </c>
      <c r="C19267">
        <v>-0.04</v>
      </c>
      <c r="D19267">
        <v>0.04</v>
      </c>
      <c r="E19267">
        <v>0.02</v>
      </c>
    </row>
    <row r="19268" spans="1:5">
      <c r="A19268">
        <v>19980813</v>
      </c>
      <c r="B19268">
        <v>-0.87</v>
      </c>
      <c r="C19268">
        <v>-0.2</v>
      </c>
      <c r="D19268">
        <v>0.35</v>
      </c>
      <c r="E19268">
        <v>0.02</v>
      </c>
    </row>
    <row r="19269" spans="1:5">
      <c r="A19269">
        <v>19980814</v>
      </c>
      <c r="B19269">
        <v>-0.96</v>
      </c>
      <c r="C19269">
        <v>0.72</v>
      </c>
      <c r="D19269">
        <v>0.16</v>
      </c>
      <c r="E19269">
        <v>0.02</v>
      </c>
    </row>
    <row r="19270" spans="1:5">
      <c r="A19270">
        <v>19980817</v>
      </c>
      <c r="B19270">
        <v>1.51</v>
      </c>
      <c r="C19270">
        <v>-1.44</v>
      </c>
      <c r="D19270">
        <v>-0.72</v>
      </c>
      <c r="E19270">
        <v>0.02</v>
      </c>
    </row>
    <row r="19271" spans="1:5">
      <c r="A19271">
        <v>19980818</v>
      </c>
      <c r="B19271">
        <v>1.61</v>
      </c>
      <c r="C19271">
        <v>-0.34</v>
      </c>
      <c r="D19271">
        <v>-0.45</v>
      </c>
      <c r="E19271">
        <v>0.02</v>
      </c>
    </row>
    <row r="19272" spans="1:5">
      <c r="A19272">
        <v>19980819</v>
      </c>
      <c r="B19272">
        <v>-0.46</v>
      </c>
      <c r="C19272">
        <v>-0.73</v>
      </c>
      <c r="D19272">
        <v>0.47</v>
      </c>
      <c r="E19272">
        <v>0.02</v>
      </c>
    </row>
    <row r="19273" spans="1:5">
      <c r="A19273">
        <v>19980820</v>
      </c>
      <c r="B19273">
        <v>-0.67</v>
      </c>
      <c r="C19273">
        <v>-0.14000000000000001</v>
      </c>
      <c r="D19273">
        <v>-0.1</v>
      </c>
      <c r="E19273">
        <v>0.02</v>
      </c>
    </row>
    <row r="19274" spans="1:5">
      <c r="A19274">
        <v>19980821</v>
      </c>
      <c r="B19274">
        <v>-1.1599999999999999</v>
      </c>
      <c r="C19274">
        <v>-0.33</v>
      </c>
      <c r="D19274">
        <v>0.06</v>
      </c>
      <c r="E19274">
        <v>0.02</v>
      </c>
    </row>
    <row r="19275" spans="1:5">
      <c r="A19275">
        <v>19980824</v>
      </c>
      <c r="B19275">
        <v>0.38</v>
      </c>
      <c r="C19275">
        <v>-1.1299999999999999</v>
      </c>
      <c r="D19275">
        <v>0.23</v>
      </c>
      <c r="E19275">
        <v>0.02</v>
      </c>
    </row>
    <row r="19276" spans="1:5">
      <c r="A19276">
        <v>19980825</v>
      </c>
      <c r="B19276">
        <v>0.21</v>
      </c>
      <c r="C19276">
        <v>-1.1399999999999999</v>
      </c>
      <c r="D19276">
        <v>-0.27</v>
      </c>
      <c r="E19276">
        <v>0.02</v>
      </c>
    </row>
    <row r="19277" spans="1:5">
      <c r="A19277">
        <v>19980826</v>
      </c>
      <c r="B19277">
        <v>-1.0900000000000001</v>
      </c>
      <c r="C19277">
        <v>-1.25</v>
      </c>
      <c r="D19277">
        <v>-0.08</v>
      </c>
      <c r="E19277">
        <v>0.02</v>
      </c>
    </row>
    <row r="19278" spans="1:5">
      <c r="A19278">
        <v>19980827</v>
      </c>
      <c r="B19278">
        <v>-3.92</v>
      </c>
      <c r="C19278">
        <v>0.21</v>
      </c>
      <c r="D19278">
        <v>0.25</v>
      </c>
      <c r="E19278">
        <v>0.02</v>
      </c>
    </row>
    <row r="19279" spans="1:5">
      <c r="A19279">
        <v>19980828</v>
      </c>
      <c r="B19279">
        <v>-1.7</v>
      </c>
      <c r="C19279">
        <v>-0.65</v>
      </c>
      <c r="D19279">
        <v>1.05</v>
      </c>
      <c r="E19279">
        <v>0.02</v>
      </c>
    </row>
    <row r="19280" spans="1:5">
      <c r="A19280">
        <v>19980831</v>
      </c>
      <c r="B19280">
        <v>-6.71</v>
      </c>
      <c r="C19280">
        <v>-0.19</v>
      </c>
      <c r="D19280">
        <v>2.4300000000000002</v>
      </c>
      <c r="E19280">
        <v>0.02</v>
      </c>
    </row>
    <row r="19281" spans="1:5">
      <c r="A19281">
        <v>19980901</v>
      </c>
      <c r="B19281">
        <v>3.56</v>
      </c>
      <c r="C19281">
        <v>-0.66</v>
      </c>
      <c r="D19281">
        <v>-1.79</v>
      </c>
      <c r="E19281">
        <v>2.1999999999999999E-2</v>
      </c>
    </row>
    <row r="19282" spans="1:5">
      <c r="A19282">
        <v>19980902</v>
      </c>
      <c r="B19282">
        <v>-0.02</v>
      </c>
      <c r="C19282">
        <v>1.34</v>
      </c>
      <c r="D19282">
        <v>-0.15</v>
      </c>
      <c r="E19282">
        <v>2.1999999999999999E-2</v>
      </c>
    </row>
    <row r="19283" spans="1:5">
      <c r="A19283">
        <v>19980903</v>
      </c>
      <c r="B19283">
        <v>-1.0900000000000001</v>
      </c>
      <c r="C19283">
        <v>-0.43</v>
      </c>
      <c r="D19283">
        <v>-0.21</v>
      </c>
      <c r="E19283">
        <v>2.1999999999999999E-2</v>
      </c>
    </row>
    <row r="19284" spans="1:5">
      <c r="A19284">
        <v>19980904</v>
      </c>
      <c r="B19284">
        <v>-0.78</v>
      </c>
      <c r="C19284">
        <v>0.97</v>
      </c>
      <c r="D19284">
        <v>0.01</v>
      </c>
      <c r="E19284">
        <v>2.1999999999999999E-2</v>
      </c>
    </row>
    <row r="19285" spans="1:5">
      <c r="A19285">
        <v>19980908</v>
      </c>
      <c r="B19285">
        <v>4.92</v>
      </c>
      <c r="C19285">
        <v>-1.07</v>
      </c>
      <c r="D19285">
        <v>-1.89</v>
      </c>
      <c r="E19285">
        <v>2.1999999999999999E-2</v>
      </c>
    </row>
    <row r="19286" spans="1:5">
      <c r="A19286">
        <v>19980909</v>
      </c>
      <c r="B19286">
        <v>-1.77</v>
      </c>
      <c r="C19286">
        <v>-0.63</v>
      </c>
      <c r="D19286">
        <v>1.17</v>
      </c>
      <c r="E19286">
        <v>2.1999999999999999E-2</v>
      </c>
    </row>
    <row r="19287" spans="1:5">
      <c r="A19287">
        <v>19980910</v>
      </c>
      <c r="B19287">
        <v>-2.52</v>
      </c>
      <c r="C19287">
        <v>0.27</v>
      </c>
      <c r="D19287">
        <v>0.69</v>
      </c>
      <c r="E19287">
        <v>2.1999999999999999E-2</v>
      </c>
    </row>
    <row r="19288" spans="1:5">
      <c r="A19288">
        <v>19980911</v>
      </c>
      <c r="B19288">
        <v>2.67</v>
      </c>
      <c r="C19288">
        <v>-0.35</v>
      </c>
      <c r="D19288">
        <v>-1.26</v>
      </c>
      <c r="E19288">
        <v>2.1999999999999999E-2</v>
      </c>
    </row>
    <row r="19289" spans="1:5">
      <c r="A19289">
        <v>19980914</v>
      </c>
      <c r="B19289">
        <v>2.04</v>
      </c>
      <c r="C19289">
        <v>-1.27</v>
      </c>
      <c r="D19289">
        <v>0.03</v>
      </c>
      <c r="E19289">
        <v>2.1999999999999999E-2</v>
      </c>
    </row>
    <row r="19290" spans="1:5">
      <c r="A19290">
        <v>19980915</v>
      </c>
      <c r="B19290">
        <v>0.72</v>
      </c>
      <c r="C19290">
        <v>-1.17</v>
      </c>
      <c r="D19290">
        <v>0.78</v>
      </c>
      <c r="E19290">
        <v>2.1999999999999999E-2</v>
      </c>
    </row>
    <row r="19291" spans="1:5">
      <c r="A19291">
        <v>19980916</v>
      </c>
      <c r="B19291">
        <v>0.84</v>
      </c>
      <c r="C19291">
        <v>-0.36</v>
      </c>
      <c r="D19291">
        <v>-0.23</v>
      </c>
      <c r="E19291">
        <v>2.1999999999999999E-2</v>
      </c>
    </row>
    <row r="19292" spans="1:5">
      <c r="A19292">
        <v>19980917</v>
      </c>
      <c r="B19292">
        <v>-2.35</v>
      </c>
      <c r="C19292">
        <v>1.1399999999999999</v>
      </c>
      <c r="D19292">
        <v>0.6</v>
      </c>
      <c r="E19292">
        <v>2.1999999999999999E-2</v>
      </c>
    </row>
    <row r="19293" spans="1:5">
      <c r="A19293">
        <v>19980918</v>
      </c>
      <c r="B19293">
        <v>0.41</v>
      </c>
      <c r="C19293">
        <v>1.37</v>
      </c>
      <c r="D19293">
        <v>-0.31</v>
      </c>
      <c r="E19293">
        <v>2.1999999999999999E-2</v>
      </c>
    </row>
    <row r="19294" spans="1:5">
      <c r="A19294">
        <v>19980921</v>
      </c>
      <c r="B19294">
        <v>0.19</v>
      </c>
      <c r="C19294">
        <v>-0.52</v>
      </c>
      <c r="D19294">
        <v>-0.32</v>
      </c>
      <c r="E19294">
        <v>2.1999999999999999E-2</v>
      </c>
    </row>
    <row r="19295" spans="1:5">
      <c r="A19295">
        <v>19980922</v>
      </c>
      <c r="B19295">
        <v>0.7</v>
      </c>
      <c r="C19295">
        <v>0.53</v>
      </c>
      <c r="D19295">
        <v>-0.61</v>
      </c>
      <c r="E19295">
        <v>2.1999999999999999E-2</v>
      </c>
    </row>
    <row r="19296" spans="1:5">
      <c r="A19296">
        <v>19980923</v>
      </c>
      <c r="B19296">
        <v>3.24</v>
      </c>
      <c r="C19296">
        <v>-1.49</v>
      </c>
      <c r="D19296">
        <v>-0.82</v>
      </c>
      <c r="E19296">
        <v>2.1999999999999999E-2</v>
      </c>
    </row>
    <row r="19297" spans="1:5">
      <c r="A19297">
        <v>19980924</v>
      </c>
      <c r="B19297">
        <v>-2.0499999999999998</v>
      </c>
      <c r="C19297">
        <v>0.89</v>
      </c>
      <c r="D19297">
        <v>0.61</v>
      </c>
      <c r="E19297">
        <v>2.1999999999999999E-2</v>
      </c>
    </row>
    <row r="19298" spans="1:5">
      <c r="A19298">
        <v>19980925</v>
      </c>
      <c r="B19298">
        <v>0.08</v>
      </c>
      <c r="C19298">
        <v>-0.52</v>
      </c>
      <c r="D19298">
        <v>0.17</v>
      </c>
      <c r="E19298">
        <v>2.1999999999999999E-2</v>
      </c>
    </row>
    <row r="19299" spans="1:5">
      <c r="A19299">
        <v>19980928</v>
      </c>
      <c r="B19299">
        <v>0.34</v>
      </c>
      <c r="C19299">
        <v>-0.44</v>
      </c>
      <c r="D19299">
        <v>0.28999999999999998</v>
      </c>
      <c r="E19299">
        <v>2.1999999999999999E-2</v>
      </c>
    </row>
    <row r="19300" spans="1:5">
      <c r="A19300">
        <v>19980929</v>
      </c>
      <c r="B19300">
        <v>-0.11</v>
      </c>
      <c r="C19300">
        <v>-0.37</v>
      </c>
      <c r="D19300">
        <v>-0.26</v>
      </c>
      <c r="E19300">
        <v>2.1999999999999999E-2</v>
      </c>
    </row>
    <row r="19301" spans="1:5">
      <c r="A19301">
        <v>19980930</v>
      </c>
      <c r="B19301">
        <v>-2.58</v>
      </c>
      <c r="C19301">
        <v>2.35</v>
      </c>
      <c r="D19301">
        <v>0.17</v>
      </c>
      <c r="E19301">
        <v>2.1999999999999999E-2</v>
      </c>
    </row>
    <row r="19302" spans="1:5">
      <c r="A19302">
        <v>19981001</v>
      </c>
      <c r="B19302">
        <v>-3.29</v>
      </c>
      <c r="C19302">
        <v>-0.38</v>
      </c>
      <c r="D19302">
        <v>1.34</v>
      </c>
      <c r="E19302">
        <v>1.4999999999999999E-2</v>
      </c>
    </row>
    <row r="19303" spans="1:5">
      <c r="A19303">
        <v>19981002</v>
      </c>
      <c r="B19303">
        <v>1.4</v>
      </c>
      <c r="C19303">
        <v>-1.65</v>
      </c>
      <c r="D19303">
        <v>0.11</v>
      </c>
      <c r="E19303">
        <v>1.4999999999999999E-2</v>
      </c>
    </row>
    <row r="19304" spans="1:5">
      <c r="A19304">
        <v>19981005</v>
      </c>
      <c r="B19304">
        <v>-1.91</v>
      </c>
      <c r="C19304">
        <v>-1.59</v>
      </c>
      <c r="D19304">
        <v>0.91</v>
      </c>
      <c r="E19304">
        <v>1.4999999999999999E-2</v>
      </c>
    </row>
    <row r="19305" spans="1:5">
      <c r="A19305">
        <v>19981006</v>
      </c>
      <c r="B19305">
        <v>-0.55000000000000004</v>
      </c>
      <c r="C19305">
        <v>-0.69</v>
      </c>
      <c r="D19305">
        <v>-0.06</v>
      </c>
      <c r="E19305">
        <v>1.4999999999999999E-2</v>
      </c>
    </row>
    <row r="19306" spans="1:5">
      <c r="A19306">
        <v>19981007</v>
      </c>
      <c r="B19306">
        <v>-1.8</v>
      </c>
      <c r="C19306">
        <v>-1.54</v>
      </c>
      <c r="D19306">
        <v>0.93</v>
      </c>
      <c r="E19306">
        <v>1.4999999999999999E-2</v>
      </c>
    </row>
    <row r="19307" spans="1:5">
      <c r="A19307">
        <v>19981008</v>
      </c>
      <c r="B19307">
        <v>-1.69</v>
      </c>
      <c r="C19307">
        <v>-2.42</v>
      </c>
      <c r="D19307">
        <v>0.16</v>
      </c>
      <c r="E19307">
        <v>1.4999999999999999E-2</v>
      </c>
    </row>
    <row r="19308" spans="1:5">
      <c r="A19308">
        <v>19981009</v>
      </c>
      <c r="B19308">
        <v>2.64</v>
      </c>
      <c r="C19308">
        <v>-0.52</v>
      </c>
      <c r="D19308">
        <v>-1.35</v>
      </c>
      <c r="E19308">
        <v>1.4999999999999999E-2</v>
      </c>
    </row>
    <row r="19309" spans="1:5">
      <c r="A19309">
        <v>19981012</v>
      </c>
      <c r="B19309">
        <v>1.65</v>
      </c>
      <c r="C19309">
        <v>0.91</v>
      </c>
      <c r="D19309">
        <v>-1.69</v>
      </c>
      <c r="E19309">
        <v>1.4999999999999999E-2</v>
      </c>
    </row>
    <row r="19310" spans="1:5">
      <c r="A19310">
        <v>19981013</v>
      </c>
      <c r="B19310">
        <v>-0.63</v>
      </c>
      <c r="C19310">
        <v>-1.05</v>
      </c>
      <c r="D19310">
        <v>0.85</v>
      </c>
      <c r="E19310">
        <v>1.4999999999999999E-2</v>
      </c>
    </row>
    <row r="19311" spans="1:5">
      <c r="A19311">
        <v>19981014</v>
      </c>
      <c r="B19311">
        <v>1.34</v>
      </c>
      <c r="C19311">
        <v>-0.32</v>
      </c>
      <c r="D19311">
        <v>-0.2</v>
      </c>
      <c r="E19311">
        <v>1.4999999999999999E-2</v>
      </c>
    </row>
    <row r="19312" spans="1:5">
      <c r="A19312">
        <v>19981015</v>
      </c>
      <c r="B19312">
        <v>4.0599999999999996</v>
      </c>
      <c r="C19312">
        <v>-1.26</v>
      </c>
      <c r="D19312">
        <v>-0.97</v>
      </c>
      <c r="E19312">
        <v>1.4999999999999999E-2</v>
      </c>
    </row>
    <row r="19313" spans="1:5">
      <c r="A19313">
        <v>19981016</v>
      </c>
      <c r="B19313">
        <v>1.02</v>
      </c>
      <c r="C19313">
        <v>0.96</v>
      </c>
      <c r="D19313">
        <v>-0.42</v>
      </c>
      <c r="E19313">
        <v>1.4999999999999999E-2</v>
      </c>
    </row>
    <row r="19314" spans="1:5">
      <c r="A19314">
        <v>19981019</v>
      </c>
      <c r="B19314">
        <v>0.83</v>
      </c>
      <c r="C19314">
        <v>1.59</v>
      </c>
      <c r="D19314">
        <v>-0.24</v>
      </c>
      <c r="E19314">
        <v>1.4999999999999999E-2</v>
      </c>
    </row>
    <row r="19315" spans="1:5">
      <c r="A19315">
        <v>19981020</v>
      </c>
      <c r="B19315">
        <v>0.27</v>
      </c>
      <c r="C19315">
        <v>1.34</v>
      </c>
      <c r="D19315">
        <v>0.38</v>
      </c>
      <c r="E19315">
        <v>1.4999999999999999E-2</v>
      </c>
    </row>
    <row r="19316" spans="1:5">
      <c r="A19316">
        <v>19981021</v>
      </c>
      <c r="B19316">
        <v>0.59</v>
      </c>
      <c r="C19316">
        <v>0.87</v>
      </c>
      <c r="D19316">
        <v>-0.59</v>
      </c>
      <c r="E19316">
        <v>1.4999999999999999E-2</v>
      </c>
    </row>
    <row r="19317" spans="1:5">
      <c r="A19317">
        <v>19981022</v>
      </c>
      <c r="B19317">
        <v>0.87</v>
      </c>
      <c r="C19317">
        <v>1.24</v>
      </c>
      <c r="D19317">
        <v>-0.83</v>
      </c>
      <c r="E19317">
        <v>1.4999999999999999E-2</v>
      </c>
    </row>
    <row r="19318" spans="1:5">
      <c r="A19318">
        <v>19981023</v>
      </c>
      <c r="B19318">
        <v>-0.6</v>
      </c>
      <c r="C19318">
        <v>1.26</v>
      </c>
      <c r="D19318">
        <v>-0.56999999999999995</v>
      </c>
      <c r="E19318">
        <v>1.4999999999999999E-2</v>
      </c>
    </row>
    <row r="19319" spans="1:5">
      <c r="A19319">
        <v>19981026</v>
      </c>
      <c r="B19319">
        <v>0.41</v>
      </c>
      <c r="C19319">
        <v>1.18</v>
      </c>
      <c r="D19319">
        <v>-0.56000000000000005</v>
      </c>
      <c r="E19319">
        <v>1.4999999999999999E-2</v>
      </c>
    </row>
    <row r="19320" spans="1:5">
      <c r="A19320">
        <v>19981027</v>
      </c>
      <c r="B19320">
        <v>-0.53</v>
      </c>
      <c r="C19320">
        <v>0.56000000000000005</v>
      </c>
      <c r="D19320">
        <v>0.32</v>
      </c>
      <c r="E19320">
        <v>1.4999999999999999E-2</v>
      </c>
    </row>
    <row r="19321" spans="1:5">
      <c r="A19321">
        <v>19981028</v>
      </c>
      <c r="B19321">
        <v>0.24</v>
      </c>
      <c r="C19321">
        <v>0.15</v>
      </c>
      <c r="D19321">
        <v>-0.18</v>
      </c>
      <c r="E19321">
        <v>1.4999999999999999E-2</v>
      </c>
    </row>
    <row r="19322" spans="1:5">
      <c r="A19322">
        <v>19981029</v>
      </c>
      <c r="B19322">
        <v>1.6</v>
      </c>
      <c r="C19322">
        <v>-0.65</v>
      </c>
      <c r="D19322">
        <v>-0.53</v>
      </c>
      <c r="E19322">
        <v>1.4999999999999999E-2</v>
      </c>
    </row>
    <row r="19323" spans="1:5">
      <c r="A19323">
        <v>19981030</v>
      </c>
      <c r="B19323">
        <v>1.22</v>
      </c>
      <c r="C19323">
        <v>-0.79</v>
      </c>
      <c r="D19323">
        <v>0.7</v>
      </c>
      <c r="E19323">
        <v>1.4999999999999999E-2</v>
      </c>
    </row>
    <row r="19324" spans="1:5">
      <c r="A19324">
        <v>19981102</v>
      </c>
      <c r="B19324">
        <v>1.4</v>
      </c>
      <c r="C19324">
        <v>0.73</v>
      </c>
      <c r="D19324">
        <v>-0.47</v>
      </c>
      <c r="E19324">
        <v>1.4999999999999999E-2</v>
      </c>
    </row>
    <row r="19325" spans="1:5">
      <c r="A19325">
        <v>19981103</v>
      </c>
      <c r="B19325">
        <v>-0.1</v>
      </c>
      <c r="C19325">
        <v>0.37</v>
      </c>
      <c r="D19325">
        <v>0.11</v>
      </c>
      <c r="E19325">
        <v>1.4999999999999999E-2</v>
      </c>
    </row>
    <row r="19326" spans="1:5">
      <c r="A19326">
        <v>19981104</v>
      </c>
      <c r="B19326">
        <v>0.88</v>
      </c>
      <c r="C19326">
        <v>0.33</v>
      </c>
      <c r="D19326">
        <v>0.16</v>
      </c>
      <c r="E19326">
        <v>1.4999999999999999E-2</v>
      </c>
    </row>
    <row r="19327" spans="1:5">
      <c r="A19327">
        <v>19981105</v>
      </c>
      <c r="B19327">
        <v>1.28</v>
      </c>
      <c r="C19327">
        <v>-0.02</v>
      </c>
      <c r="D19327">
        <v>-0.36</v>
      </c>
      <c r="E19327">
        <v>1.4999999999999999E-2</v>
      </c>
    </row>
    <row r="19328" spans="1:5">
      <c r="A19328">
        <v>19981106</v>
      </c>
      <c r="B19328">
        <v>0.68</v>
      </c>
      <c r="C19328">
        <v>0.59</v>
      </c>
      <c r="D19328">
        <v>-0.62</v>
      </c>
      <c r="E19328">
        <v>1.4999999999999999E-2</v>
      </c>
    </row>
    <row r="19329" spans="1:5">
      <c r="A19329">
        <v>19981109</v>
      </c>
      <c r="B19329">
        <v>-0.83</v>
      </c>
      <c r="C19329">
        <v>0.62</v>
      </c>
      <c r="D19329">
        <v>-0.43</v>
      </c>
      <c r="E19329">
        <v>1.4999999999999999E-2</v>
      </c>
    </row>
    <row r="19330" spans="1:5">
      <c r="A19330">
        <v>19981110</v>
      </c>
      <c r="B19330">
        <v>-0.15</v>
      </c>
      <c r="C19330">
        <v>-0.15</v>
      </c>
      <c r="D19330">
        <v>0.01</v>
      </c>
      <c r="E19330">
        <v>1.4999999999999999E-2</v>
      </c>
    </row>
    <row r="19331" spans="1:5">
      <c r="A19331">
        <v>19981111</v>
      </c>
      <c r="B19331">
        <v>-0.69</v>
      </c>
      <c r="C19331">
        <v>0.13</v>
      </c>
      <c r="D19331">
        <v>0.11</v>
      </c>
      <c r="E19331">
        <v>1.4999999999999999E-2</v>
      </c>
    </row>
    <row r="19332" spans="1:5">
      <c r="A19332">
        <v>19981112</v>
      </c>
      <c r="B19332">
        <v>-0.27</v>
      </c>
      <c r="C19332">
        <v>-0.11</v>
      </c>
      <c r="D19332">
        <v>0.28000000000000003</v>
      </c>
      <c r="E19332">
        <v>1.4999999999999999E-2</v>
      </c>
    </row>
    <row r="19333" spans="1:5">
      <c r="A19333">
        <v>19981113</v>
      </c>
      <c r="B19333">
        <v>0.53</v>
      </c>
      <c r="C19333">
        <v>-1.38</v>
      </c>
      <c r="D19333">
        <v>0.61</v>
      </c>
      <c r="E19333">
        <v>1.4999999999999999E-2</v>
      </c>
    </row>
    <row r="19334" spans="1:5">
      <c r="A19334">
        <v>19981116</v>
      </c>
      <c r="B19334">
        <v>0.75</v>
      </c>
      <c r="C19334">
        <v>-0.67</v>
      </c>
      <c r="D19334">
        <v>-0.26</v>
      </c>
      <c r="E19334">
        <v>1.4999999999999999E-2</v>
      </c>
    </row>
    <row r="19335" spans="1:5">
      <c r="A19335">
        <v>19981117</v>
      </c>
      <c r="B19335">
        <v>0.32</v>
      </c>
      <c r="C19335">
        <v>-0.8</v>
      </c>
      <c r="D19335">
        <v>0.09</v>
      </c>
      <c r="E19335">
        <v>1.4999999999999999E-2</v>
      </c>
    </row>
    <row r="19336" spans="1:5">
      <c r="A19336">
        <v>19981118</v>
      </c>
      <c r="B19336">
        <v>0.51</v>
      </c>
      <c r="C19336">
        <v>0.04</v>
      </c>
      <c r="D19336">
        <v>-0.53</v>
      </c>
      <c r="E19336">
        <v>1.4999999999999999E-2</v>
      </c>
    </row>
    <row r="19337" spans="1:5">
      <c r="A19337">
        <v>19981119</v>
      </c>
      <c r="B19337">
        <v>0.66</v>
      </c>
      <c r="C19337">
        <v>0.17</v>
      </c>
      <c r="D19337">
        <v>-0.39</v>
      </c>
      <c r="E19337">
        <v>1.4999999999999999E-2</v>
      </c>
    </row>
    <row r="19338" spans="1:5">
      <c r="A19338">
        <v>19981120</v>
      </c>
      <c r="B19338">
        <v>0.78</v>
      </c>
      <c r="C19338">
        <v>-0.51</v>
      </c>
      <c r="D19338">
        <v>-0.47</v>
      </c>
      <c r="E19338">
        <v>1.4999999999999999E-2</v>
      </c>
    </row>
    <row r="19339" spans="1:5">
      <c r="A19339">
        <v>19981123</v>
      </c>
      <c r="B19339">
        <v>2.02</v>
      </c>
      <c r="C19339">
        <v>-1.1100000000000001</v>
      </c>
      <c r="D19339">
        <v>-0.89</v>
      </c>
      <c r="E19339">
        <v>1.4999999999999999E-2</v>
      </c>
    </row>
    <row r="19340" spans="1:5">
      <c r="A19340">
        <v>19981124</v>
      </c>
      <c r="B19340">
        <v>-0.43</v>
      </c>
      <c r="C19340">
        <v>0.02</v>
      </c>
      <c r="D19340">
        <v>0.47</v>
      </c>
      <c r="E19340">
        <v>1.4999999999999999E-2</v>
      </c>
    </row>
    <row r="19341" spans="1:5">
      <c r="A19341">
        <v>19981125</v>
      </c>
      <c r="B19341">
        <v>0.39</v>
      </c>
      <c r="C19341">
        <v>0.68</v>
      </c>
      <c r="D19341">
        <v>-0.4</v>
      </c>
      <c r="E19341">
        <v>1.4999999999999999E-2</v>
      </c>
    </row>
    <row r="19342" spans="1:5">
      <c r="A19342">
        <v>19981127</v>
      </c>
      <c r="B19342">
        <v>0.54</v>
      </c>
      <c r="C19342">
        <v>0.81</v>
      </c>
      <c r="D19342">
        <v>-0.67</v>
      </c>
      <c r="E19342">
        <v>1.4999999999999999E-2</v>
      </c>
    </row>
    <row r="19343" spans="1:5">
      <c r="A19343">
        <v>19981130</v>
      </c>
      <c r="B19343">
        <v>-2.31</v>
      </c>
      <c r="C19343">
        <v>1.21</v>
      </c>
      <c r="D19343">
        <v>0.73</v>
      </c>
      <c r="E19343">
        <v>1.4999999999999999E-2</v>
      </c>
    </row>
    <row r="19344" spans="1:5">
      <c r="A19344">
        <v>19981201</v>
      </c>
      <c r="B19344">
        <v>0.86</v>
      </c>
      <c r="C19344">
        <v>-0.74</v>
      </c>
      <c r="D19344">
        <v>0.04</v>
      </c>
      <c r="E19344">
        <v>1.7000000000000001E-2</v>
      </c>
    </row>
    <row r="19345" spans="1:5">
      <c r="A19345">
        <v>19981202</v>
      </c>
      <c r="B19345">
        <v>-0.21</v>
      </c>
      <c r="C19345">
        <v>-0.05</v>
      </c>
      <c r="D19345">
        <v>-0.28999999999999998</v>
      </c>
      <c r="E19345">
        <v>1.7000000000000001E-2</v>
      </c>
    </row>
    <row r="19346" spans="1:5">
      <c r="A19346">
        <v>19981203</v>
      </c>
      <c r="B19346">
        <v>-1.62</v>
      </c>
      <c r="C19346">
        <v>0.73</v>
      </c>
      <c r="D19346">
        <v>0.5</v>
      </c>
      <c r="E19346">
        <v>1.7000000000000001E-2</v>
      </c>
    </row>
    <row r="19347" spans="1:5">
      <c r="A19347">
        <v>19981204</v>
      </c>
      <c r="B19347">
        <v>2</v>
      </c>
      <c r="C19347">
        <v>-1.0900000000000001</v>
      </c>
      <c r="D19347">
        <v>-0.59</v>
      </c>
      <c r="E19347">
        <v>1.7000000000000001E-2</v>
      </c>
    </row>
    <row r="19348" spans="1:5">
      <c r="A19348">
        <v>19981207</v>
      </c>
      <c r="B19348">
        <v>0.89</v>
      </c>
      <c r="C19348">
        <v>-0.22</v>
      </c>
      <c r="D19348">
        <v>-0.56999999999999995</v>
      </c>
      <c r="E19348">
        <v>1.7000000000000001E-2</v>
      </c>
    </row>
    <row r="19349" spans="1:5">
      <c r="A19349">
        <v>19981208</v>
      </c>
      <c r="B19349">
        <v>-0.44</v>
      </c>
      <c r="C19349">
        <v>0.49</v>
      </c>
      <c r="D19349">
        <v>-0.27</v>
      </c>
      <c r="E19349">
        <v>1.7000000000000001E-2</v>
      </c>
    </row>
    <row r="19350" spans="1:5">
      <c r="A19350">
        <v>19981209</v>
      </c>
      <c r="B19350">
        <v>0.09</v>
      </c>
      <c r="C19350">
        <v>0.11</v>
      </c>
      <c r="D19350">
        <v>-0.32</v>
      </c>
      <c r="E19350">
        <v>1.7000000000000001E-2</v>
      </c>
    </row>
    <row r="19351" spans="1:5">
      <c r="A19351">
        <v>19981210</v>
      </c>
      <c r="B19351">
        <v>-1.55</v>
      </c>
      <c r="C19351">
        <v>0.3</v>
      </c>
      <c r="D19351">
        <v>0.53</v>
      </c>
      <c r="E19351">
        <v>1.7000000000000001E-2</v>
      </c>
    </row>
    <row r="19352" spans="1:5">
      <c r="A19352">
        <v>19981211</v>
      </c>
      <c r="B19352">
        <v>-0.05</v>
      </c>
      <c r="C19352">
        <v>-0.22</v>
      </c>
      <c r="D19352">
        <v>-0.32</v>
      </c>
      <c r="E19352">
        <v>1.7000000000000001E-2</v>
      </c>
    </row>
    <row r="19353" spans="1:5">
      <c r="A19353">
        <v>19981214</v>
      </c>
      <c r="B19353">
        <v>-2.12</v>
      </c>
      <c r="C19353">
        <v>0.09</v>
      </c>
      <c r="D19353">
        <v>0.64</v>
      </c>
      <c r="E19353">
        <v>1.7000000000000001E-2</v>
      </c>
    </row>
    <row r="19354" spans="1:5">
      <c r="A19354">
        <v>19981215</v>
      </c>
      <c r="B19354">
        <v>1.67</v>
      </c>
      <c r="C19354">
        <v>-1.1100000000000001</v>
      </c>
      <c r="D19354">
        <v>-0.78</v>
      </c>
      <c r="E19354">
        <v>1.7000000000000001E-2</v>
      </c>
    </row>
    <row r="19355" spans="1:5">
      <c r="A19355">
        <v>19981216</v>
      </c>
      <c r="B19355">
        <v>-0.08</v>
      </c>
      <c r="C19355">
        <v>-0.12</v>
      </c>
      <c r="D19355">
        <v>0.37</v>
      </c>
      <c r="E19355">
        <v>1.7000000000000001E-2</v>
      </c>
    </row>
    <row r="19356" spans="1:5">
      <c r="A19356">
        <v>19981217</v>
      </c>
      <c r="B19356">
        <v>1.51</v>
      </c>
      <c r="C19356">
        <v>-1.01</v>
      </c>
      <c r="D19356">
        <v>-0.03</v>
      </c>
      <c r="E19356">
        <v>1.7000000000000001E-2</v>
      </c>
    </row>
    <row r="19357" spans="1:5">
      <c r="A19357">
        <v>19981218</v>
      </c>
      <c r="B19357">
        <v>0.68</v>
      </c>
      <c r="C19357">
        <v>0.59</v>
      </c>
      <c r="D19357">
        <v>-0.76</v>
      </c>
      <c r="E19357">
        <v>1.7000000000000001E-2</v>
      </c>
    </row>
    <row r="19358" spans="1:5">
      <c r="A19358">
        <v>19981221</v>
      </c>
      <c r="B19358">
        <v>1.35</v>
      </c>
      <c r="C19358">
        <v>-0.32</v>
      </c>
      <c r="D19358">
        <v>-0.72</v>
      </c>
      <c r="E19358">
        <v>1.7000000000000001E-2</v>
      </c>
    </row>
    <row r="19359" spans="1:5">
      <c r="A19359">
        <v>19981222</v>
      </c>
      <c r="B19359">
        <v>0</v>
      </c>
      <c r="C19359">
        <v>-0.08</v>
      </c>
      <c r="D19359">
        <v>-0.42</v>
      </c>
      <c r="E19359">
        <v>1.7000000000000001E-2</v>
      </c>
    </row>
    <row r="19360" spans="1:5">
      <c r="A19360">
        <v>19981223</v>
      </c>
      <c r="B19360">
        <v>1.93</v>
      </c>
      <c r="C19360">
        <v>-0.5</v>
      </c>
      <c r="D19360">
        <v>-0.88</v>
      </c>
      <c r="E19360">
        <v>1.7000000000000001E-2</v>
      </c>
    </row>
    <row r="19361" spans="1:5">
      <c r="A19361">
        <v>19981224</v>
      </c>
      <c r="B19361">
        <v>-7.0000000000000007E-2</v>
      </c>
      <c r="C19361">
        <v>0.22</v>
      </c>
      <c r="D19361">
        <v>-0.02</v>
      </c>
      <c r="E19361">
        <v>1.7000000000000001E-2</v>
      </c>
    </row>
    <row r="19362" spans="1:5">
      <c r="A19362">
        <v>19981228</v>
      </c>
      <c r="B19362">
        <v>0.16</v>
      </c>
      <c r="C19362">
        <v>0.5</v>
      </c>
      <c r="D19362">
        <v>-0.66</v>
      </c>
      <c r="E19362">
        <v>1.7000000000000001E-2</v>
      </c>
    </row>
    <row r="19363" spans="1:5">
      <c r="A19363">
        <v>19981229</v>
      </c>
      <c r="B19363">
        <v>1.1399999999999999</v>
      </c>
      <c r="C19363">
        <v>-0.39</v>
      </c>
      <c r="D19363">
        <v>-0.27</v>
      </c>
      <c r="E19363">
        <v>1.7000000000000001E-2</v>
      </c>
    </row>
    <row r="19364" spans="1:5">
      <c r="A19364">
        <v>19981230</v>
      </c>
      <c r="B19364">
        <v>-0.5</v>
      </c>
      <c r="C19364">
        <v>0.65</v>
      </c>
      <c r="D19364">
        <v>0.43</v>
      </c>
      <c r="E19364">
        <v>1.7000000000000001E-2</v>
      </c>
    </row>
    <row r="19365" spans="1:5">
      <c r="A19365">
        <v>19981231</v>
      </c>
      <c r="B19365">
        <v>0.43</v>
      </c>
      <c r="C19365">
        <v>1.86</v>
      </c>
      <c r="D19365">
        <v>0.04</v>
      </c>
      <c r="E19365">
        <v>1.7000000000000001E-2</v>
      </c>
    </row>
    <row r="19366" spans="1:5">
      <c r="A19366">
        <v>19990104</v>
      </c>
      <c r="B19366">
        <v>-0.19</v>
      </c>
      <c r="C19366">
        <v>0.21</v>
      </c>
      <c r="D19366">
        <v>0.45</v>
      </c>
      <c r="E19366">
        <v>1.9E-2</v>
      </c>
    </row>
    <row r="19367" spans="1:5">
      <c r="A19367">
        <v>19990105</v>
      </c>
      <c r="B19367">
        <v>1.1000000000000001</v>
      </c>
      <c r="C19367">
        <v>-0.88</v>
      </c>
      <c r="D19367">
        <v>0.12</v>
      </c>
      <c r="E19367">
        <v>1.9E-2</v>
      </c>
    </row>
    <row r="19368" spans="1:5">
      <c r="A19368">
        <v>19990106</v>
      </c>
      <c r="B19368">
        <v>2.1</v>
      </c>
      <c r="C19368">
        <v>-0.7</v>
      </c>
      <c r="D19368">
        <v>-0.4</v>
      </c>
      <c r="E19368">
        <v>1.9E-2</v>
      </c>
    </row>
    <row r="19369" spans="1:5">
      <c r="A19369">
        <v>19990107</v>
      </c>
      <c r="B19369">
        <v>-7.0000000000000007E-2</v>
      </c>
      <c r="C19369">
        <v>0.46</v>
      </c>
      <c r="D19369">
        <v>-0.23</v>
      </c>
      <c r="E19369">
        <v>1.9E-2</v>
      </c>
    </row>
    <row r="19370" spans="1:5">
      <c r="A19370">
        <v>19990108</v>
      </c>
      <c r="B19370">
        <v>0.45</v>
      </c>
      <c r="C19370">
        <v>-0.05</v>
      </c>
      <c r="D19370">
        <v>0.38</v>
      </c>
      <c r="E19370">
        <v>1.9E-2</v>
      </c>
    </row>
    <row r="19371" spans="1:5">
      <c r="A19371">
        <v>19990111</v>
      </c>
      <c r="B19371">
        <v>-0.52</v>
      </c>
      <c r="C19371">
        <v>1.1100000000000001</v>
      </c>
      <c r="D19371">
        <v>-0.08</v>
      </c>
      <c r="E19371">
        <v>1.9E-2</v>
      </c>
    </row>
    <row r="19372" spans="1:5">
      <c r="A19372">
        <v>19990112</v>
      </c>
      <c r="B19372">
        <v>-1.85</v>
      </c>
      <c r="C19372">
        <v>0.66</v>
      </c>
      <c r="D19372">
        <v>0.09</v>
      </c>
      <c r="E19372">
        <v>1.9E-2</v>
      </c>
    </row>
    <row r="19373" spans="1:5">
      <c r="A19373">
        <v>19990113</v>
      </c>
      <c r="B19373">
        <v>-0.54</v>
      </c>
      <c r="C19373">
        <v>-0.03</v>
      </c>
      <c r="D19373">
        <v>-0.22</v>
      </c>
      <c r="E19373">
        <v>1.9E-2</v>
      </c>
    </row>
    <row r="19374" spans="1:5">
      <c r="A19374">
        <v>19990114</v>
      </c>
      <c r="B19374">
        <v>-1.66</v>
      </c>
      <c r="C19374">
        <v>1.0900000000000001</v>
      </c>
      <c r="D19374">
        <v>0</v>
      </c>
      <c r="E19374">
        <v>1.9E-2</v>
      </c>
    </row>
    <row r="19375" spans="1:5">
      <c r="A19375">
        <v>19990115</v>
      </c>
      <c r="B19375">
        <v>2.2799999999999998</v>
      </c>
      <c r="C19375">
        <v>-0.75</v>
      </c>
      <c r="D19375">
        <v>-0.41</v>
      </c>
      <c r="E19375">
        <v>1.9E-2</v>
      </c>
    </row>
    <row r="19376" spans="1:5">
      <c r="A19376">
        <v>19990119</v>
      </c>
      <c r="B19376">
        <v>0.8</v>
      </c>
      <c r="C19376">
        <v>0.13</v>
      </c>
      <c r="D19376">
        <v>-0.66</v>
      </c>
      <c r="E19376">
        <v>1.9E-2</v>
      </c>
    </row>
    <row r="19377" spans="1:5">
      <c r="A19377">
        <v>19990120</v>
      </c>
      <c r="B19377">
        <v>0.24</v>
      </c>
      <c r="C19377">
        <v>0.15</v>
      </c>
      <c r="D19377">
        <v>-0.67</v>
      </c>
      <c r="E19377">
        <v>1.9E-2</v>
      </c>
    </row>
    <row r="19378" spans="1:5">
      <c r="A19378">
        <v>19990121</v>
      </c>
      <c r="B19378">
        <v>-1.82</v>
      </c>
      <c r="C19378">
        <v>0.31</v>
      </c>
      <c r="D19378">
        <v>0.73</v>
      </c>
      <c r="E19378">
        <v>1.9E-2</v>
      </c>
    </row>
    <row r="19379" spans="1:5">
      <c r="A19379">
        <v>19990122</v>
      </c>
      <c r="B19379">
        <v>-0.66</v>
      </c>
      <c r="C19379">
        <v>0.41</v>
      </c>
      <c r="D19379">
        <v>0.15</v>
      </c>
      <c r="E19379">
        <v>1.9E-2</v>
      </c>
    </row>
    <row r="19380" spans="1:5">
      <c r="A19380">
        <v>19990125</v>
      </c>
      <c r="B19380">
        <v>0.67</v>
      </c>
      <c r="C19380">
        <v>-0.84</v>
      </c>
      <c r="D19380">
        <v>-0.24</v>
      </c>
      <c r="E19380">
        <v>1.9E-2</v>
      </c>
    </row>
    <row r="19381" spans="1:5">
      <c r="A19381">
        <v>19990126</v>
      </c>
      <c r="B19381">
        <v>1.39</v>
      </c>
      <c r="C19381">
        <v>-0.25</v>
      </c>
      <c r="D19381">
        <v>-1.1299999999999999</v>
      </c>
      <c r="E19381">
        <v>1.9E-2</v>
      </c>
    </row>
    <row r="19382" spans="1:5">
      <c r="A19382">
        <v>19990127</v>
      </c>
      <c r="B19382">
        <v>-0.74</v>
      </c>
      <c r="C19382">
        <v>0.06</v>
      </c>
      <c r="D19382">
        <v>-0.56999999999999995</v>
      </c>
      <c r="E19382">
        <v>1.9E-2</v>
      </c>
    </row>
    <row r="19383" spans="1:5">
      <c r="A19383">
        <v>19990128</v>
      </c>
      <c r="B19383">
        <v>1.63</v>
      </c>
      <c r="C19383">
        <v>-0.99</v>
      </c>
      <c r="D19383">
        <v>-0.68</v>
      </c>
      <c r="E19383">
        <v>1.9E-2</v>
      </c>
    </row>
    <row r="19384" spans="1:5">
      <c r="A19384">
        <v>19990129</v>
      </c>
      <c r="B19384">
        <v>0.95</v>
      </c>
      <c r="C19384">
        <v>0.19</v>
      </c>
      <c r="D19384">
        <v>-0.61</v>
      </c>
      <c r="E19384">
        <v>1.9E-2</v>
      </c>
    </row>
    <row r="19385" spans="1:5">
      <c r="A19385">
        <v>19990201</v>
      </c>
      <c r="B19385">
        <v>-0.39</v>
      </c>
      <c r="C19385">
        <v>0.01</v>
      </c>
      <c r="D19385">
        <v>-0.27</v>
      </c>
      <c r="E19385">
        <v>1.9E-2</v>
      </c>
    </row>
    <row r="19386" spans="1:5">
      <c r="A19386">
        <v>19990202</v>
      </c>
      <c r="B19386">
        <v>-0.89</v>
      </c>
      <c r="C19386">
        <v>-0.16</v>
      </c>
      <c r="D19386">
        <v>-0.18</v>
      </c>
      <c r="E19386">
        <v>1.9E-2</v>
      </c>
    </row>
    <row r="19387" spans="1:5">
      <c r="A19387">
        <v>19990203</v>
      </c>
      <c r="B19387">
        <v>0.9</v>
      </c>
      <c r="C19387">
        <v>-0.2</v>
      </c>
      <c r="D19387">
        <v>-0.72</v>
      </c>
      <c r="E19387">
        <v>1.9E-2</v>
      </c>
    </row>
    <row r="19388" spans="1:5">
      <c r="A19388">
        <v>19990204</v>
      </c>
      <c r="B19388">
        <v>-1.92</v>
      </c>
      <c r="C19388">
        <v>0.37</v>
      </c>
      <c r="D19388">
        <v>1.06</v>
      </c>
      <c r="E19388">
        <v>1.9E-2</v>
      </c>
    </row>
    <row r="19389" spans="1:5">
      <c r="A19389">
        <v>19990205</v>
      </c>
      <c r="B19389">
        <v>-0.92</v>
      </c>
      <c r="C19389">
        <v>-0.56000000000000005</v>
      </c>
      <c r="D19389">
        <v>0.79</v>
      </c>
      <c r="E19389">
        <v>1.9E-2</v>
      </c>
    </row>
    <row r="19390" spans="1:5">
      <c r="A19390">
        <v>19990208</v>
      </c>
      <c r="B19390">
        <v>0.23</v>
      </c>
      <c r="C19390">
        <v>-0.59</v>
      </c>
      <c r="D19390">
        <v>0.13</v>
      </c>
      <c r="E19390">
        <v>1.9E-2</v>
      </c>
    </row>
    <row r="19391" spans="1:5">
      <c r="A19391">
        <v>19990209</v>
      </c>
      <c r="B19391">
        <v>-2.25</v>
      </c>
      <c r="C19391">
        <v>0.09</v>
      </c>
      <c r="D19391">
        <v>1.4</v>
      </c>
      <c r="E19391">
        <v>1.9E-2</v>
      </c>
    </row>
    <row r="19392" spans="1:5">
      <c r="A19392">
        <v>19990210</v>
      </c>
      <c r="B19392">
        <v>0.27</v>
      </c>
      <c r="C19392">
        <v>-1.2</v>
      </c>
      <c r="D19392">
        <v>-0.45</v>
      </c>
      <c r="E19392">
        <v>1.9E-2</v>
      </c>
    </row>
    <row r="19393" spans="1:5">
      <c r="A19393">
        <v>19990211</v>
      </c>
      <c r="B19393">
        <v>2.4900000000000002</v>
      </c>
      <c r="C19393">
        <v>-0.51</v>
      </c>
      <c r="D19393">
        <v>-1.6</v>
      </c>
      <c r="E19393">
        <v>1.9E-2</v>
      </c>
    </row>
    <row r="19394" spans="1:5">
      <c r="A19394">
        <v>19990212</v>
      </c>
      <c r="B19394">
        <v>-1.9</v>
      </c>
      <c r="C19394">
        <v>0.16</v>
      </c>
      <c r="D19394">
        <v>0.51</v>
      </c>
      <c r="E19394">
        <v>1.9E-2</v>
      </c>
    </row>
    <row r="19395" spans="1:5">
      <c r="A19395">
        <v>19990216</v>
      </c>
      <c r="B19395">
        <v>0.65</v>
      </c>
      <c r="C19395">
        <v>-1.29</v>
      </c>
      <c r="D19395">
        <v>-0.16</v>
      </c>
      <c r="E19395">
        <v>1.9E-2</v>
      </c>
    </row>
    <row r="19396" spans="1:5">
      <c r="A19396">
        <v>19990217</v>
      </c>
      <c r="B19396">
        <v>-1.45</v>
      </c>
      <c r="C19396">
        <v>-0.69</v>
      </c>
      <c r="D19396">
        <v>1.1100000000000001</v>
      </c>
      <c r="E19396">
        <v>1.9E-2</v>
      </c>
    </row>
    <row r="19397" spans="1:5">
      <c r="A19397">
        <v>19990218</v>
      </c>
      <c r="B19397">
        <v>0.92</v>
      </c>
      <c r="C19397">
        <v>-1.18</v>
      </c>
      <c r="D19397">
        <v>0.68</v>
      </c>
      <c r="E19397">
        <v>1.9E-2</v>
      </c>
    </row>
    <row r="19398" spans="1:5">
      <c r="A19398">
        <v>19990219</v>
      </c>
      <c r="B19398">
        <v>0.25</v>
      </c>
      <c r="C19398">
        <v>0.16</v>
      </c>
      <c r="D19398">
        <v>-0.5</v>
      </c>
      <c r="E19398">
        <v>1.9E-2</v>
      </c>
    </row>
    <row r="19399" spans="1:5">
      <c r="A19399">
        <v>19990222</v>
      </c>
      <c r="B19399">
        <v>2.41</v>
      </c>
      <c r="C19399">
        <v>-1.26</v>
      </c>
      <c r="D19399">
        <v>-0.56000000000000005</v>
      </c>
      <c r="E19399">
        <v>1.9E-2</v>
      </c>
    </row>
    <row r="19400" spans="1:5">
      <c r="A19400">
        <v>19990223</v>
      </c>
      <c r="B19400">
        <v>0.09</v>
      </c>
      <c r="C19400">
        <v>0.39</v>
      </c>
      <c r="D19400">
        <v>-0.56999999999999995</v>
      </c>
      <c r="E19400">
        <v>1.9E-2</v>
      </c>
    </row>
    <row r="19401" spans="1:5">
      <c r="A19401">
        <v>19990224</v>
      </c>
      <c r="B19401">
        <v>-1.31</v>
      </c>
      <c r="C19401">
        <v>0.34</v>
      </c>
      <c r="D19401">
        <v>0.22</v>
      </c>
      <c r="E19401">
        <v>1.9E-2</v>
      </c>
    </row>
    <row r="19402" spans="1:5">
      <c r="A19402">
        <v>19990225</v>
      </c>
      <c r="B19402">
        <v>-0.69</v>
      </c>
      <c r="C19402">
        <v>0.1</v>
      </c>
      <c r="D19402">
        <v>0.05</v>
      </c>
      <c r="E19402">
        <v>1.9E-2</v>
      </c>
    </row>
    <row r="19403" spans="1:5">
      <c r="A19403">
        <v>19990226</v>
      </c>
      <c r="B19403">
        <v>-0.49</v>
      </c>
      <c r="C19403">
        <v>0.03</v>
      </c>
      <c r="D19403">
        <v>0.46</v>
      </c>
      <c r="E19403">
        <v>1.9E-2</v>
      </c>
    </row>
    <row r="19404" spans="1:5">
      <c r="A19404">
        <v>19990301</v>
      </c>
      <c r="B19404">
        <v>-0.01</v>
      </c>
      <c r="C19404">
        <v>0.24</v>
      </c>
      <c r="D19404">
        <v>0.08</v>
      </c>
      <c r="E19404">
        <v>1.7999999999999999E-2</v>
      </c>
    </row>
    <row r="19405" spans="1:5">
      <c r="A19405">
        <v>19990302</v>
      </c>
      <c r="B19405">
        <v>-0.69</v>
      </c>
      <c r="C19405">
        <v>0.08</v>
      </c>
      <c r="D19405">
        <v>0.48</v>
      </c>
      <c r="E19405">
        <v>1.7999999999999999E-2</v>
      </c>
    </row>
    <row r="19406" spans="1:5">
      <c r="A19406">
        <v>19990303</v>
      </c>
      <c r="B19406">
        <v>0.01</v>
      </c>
      <c r="C19406">
        <v>-0.62</v>
      </c>
      <c r="D19406">
        <v>0.11</v>
      </c>
      <c r="E19406">
        <v>1.7999999999999999E-2</v>
      </c>
    </row>
    <row r="19407" spans="1:5">
      <c r="A19407">
        <v>19990304</v>
      </c>
      <c r="B19407">
        <v>1.34</v>
      </c>
      <c r="C19407">
        <v>-1.03</v>
      </c>
      <c r="D19407">
        <v>-0.31</v>
      </c>
      <c r="E19407">
        <v>1.7999999999999999E-2</v>
      </c>
    </row>
    <row r="19408" spans="1:5">
      <c r="A19408">
        <v>19990305</v>
      </c>
      <c r="B19408">
        <v>2.04</v>
      </c>
      <c r="C19408">
        <v>-1.25</v>
      </c>
      <c r="D19408">
        <v>-0.47</v>
      </c>
      <c r="E19408">
        <v>1.7999999999999999E-2</v>
      </c>
    </row>
    <row r="19409" spans="1:5">
      <c r="A19409">
        <v>19990308</v>
      </c>
      <c r="B19409">
        <v>0.66</v>
      </c>
      <c r="C19409">
        <v>-0.08</v>
      </c>
      <c r="D19409">
        <v>-0.94</v>
      </c>
      <c r="E19409">
        <v>1.7999999999999999E-2</v>
      </c>
    </row>
    <row r="19410" spans="1:5">
      <c r="A19410">
        <v>19990309</v>
      </c>
      <c r="B19410">
        <v>-0.23</v>
      </c>
      <c r="C19410">
        <v>0.15</v>
      </c>
      <c r="D19410">
        <v>-0.24</v>
      </c>
      <c r="E19410">
        <v>1.7999999999999999E-2</v>
      </c>
    </row>
    <row r="19411" spans="1:5">
      <c r="A19411">
        <v>19990310</v>
      </c>
      <c r="B19411">
        <v>0.52</v>
      </c>
      <c r="C19411">
        <v>0.04</v>
      </c>
      <c r="D19411">
        <v>-0.31</v>
      </c>
      <c r="E19411">
        <v>1.7999999999999999E-2</v>
      </c>
    </row>
    <row r="19412" spans="1:5">
      <c r="A19412">
        <v>19990311</v>
      </c>
      <c r="B19412">
        <v>0.73</v>
      </c>
      <c r="C19412">
        <v>-0.75</v>
      </c>
      <c r="D19412">
        <v>0.04</v>
      </c>
      <c r="E19412">
        <v>1.7999999999999999E-2</v>
      </c>
    </row>
    <row r="19413" spans="1:5">
      <c r="A19413">
        <v>19990312</v>
      </c>
      <c r="B19413">
        <v>-0.32</v>
      </c>
      <c r="C19413">
        <v>-0.44</v>
      </c>
      <c r="D19413">
        <v>0.72</v>
      </c>
      <c r="E19413">
        <v>1.7999999999999999E-2</v>
      </c>
    </row>
    <row r="19414" spans="1:5">
      <c r="A19414">
        <v>19990315</v>
      </c>
      <c r="B19414">
        <v>0.94</v>
      </c>
      <c r="C19414">
        <v>-0.4</v>
      </c>
      <c r="D19414">
        <v>-0.33</v>
      </c>
      <c r="E19414">
        <v>1.7999999999999999E-2</v>
      </c>
    </row>
    <row r="19415" spans="1:5">
      <c r="A19415">
        <v>19990316</v>
      </c>
      <c r="B19415">
        <v>-0.15</v>
      </c>
      <c r="C19415">
        <v>-0.22</v>
      </c>
      <c r="D19415">
        <v>-0.3</v>
      </c>
      <c r="E19415">
        <v>1.7999999999999999E-2</v>
      </c>
    </row>
    <row r="19416" spans="1:5">
      <c r="A19416">
        <v>19990317</v>
      </c>
      <c r="B19416">
        <v>-0.55000000000000004</v>
      </c>
      <c r="C19416">
        <v>0.12</v>
      </c>
      <c r="D19416">
        <v>0.37</v>
      </c>
      <c r="E19416">
        <v>1.7999999999999999E-2</v>
      </c>
    </row>
    <row r="19417" spans="1:5">
      <c r="A19417">
        <v>19990318</v>
      </c>
      <c r="B19417">
        <v>1.27</v>
      </c>
      <c r="C19417">
        <v>-1.18</v>
      </c>
      <c r="D19417">
        <v>-0.2</v>
      </c>
      <c r="E19417">
        <v>1.7999999999999999E-2</v>
      </c>
    </row>
    <row r="19418" spans="1:5">
      <c r="A19418">
        <v>19990319</v>
      </c>
      <c r="B19418">
        <v>-1.32</v>
      </c>
      <c r="C19418">
        <v>0.17</v>
      </c>
      <c r="D19418">
        <v>0.81</v>
      </c>
      <c r="E19418">
        <v>1.7999999999999999E-2</v>
      </c>
    </row>
    <row r="19419" spans="1:5">
      <c r="A19419">
        <v>19990322</v>
      </c>
      <c r="B19419">
        <v>-0.33</v>
      </c>
      <c r="C19419">
        <v>-0.47</v>
      </c>
      <c r="D19419">
        <v>0.33</v>
      </c>
      <c r="E19419">
        <v>1.7999999999999999E-2</v>
      </c>
    </row>
    <row r="19420" spans="1:5">
      <c r="A19420">
        <v>19990323</v>
      </c>
      <c r="B19420">
        <v>-2.64</v>
      </c>
      <c r="C19420">
        <v>0.46</v>
      </c>
      <c r="D19420">
        <v>0.88</v>
      </c>
      <c r="E19420">
        <v>1.7999999999999999E-2</v>
      </c>
    </row>
    <row r="19421" spans="1:5">
      <c r="A19421">
        <v>19990324</v>
      </c>
      <c r="B19421">
        <v>0.51</v>
      </c>
      <c r="C19421">
        <v>-0.51</v>
      </c>
      <c r="D19421">
        <v>-0.26</v>
      </c>
      <c r="E19421">
        <v>1.7999999999999999E-2</v>
      </c>
    </row>
    <row r="19422" spans="1:5">
      <c r="A19422">
        <v>19990325</v>
      </c>
      <c r="B19422">
        <v>1.78</v>
      </c>
      <c r="C19422">
        <v>0.39</v>
      </c>
      <c r="D19422">
        <v>-1.01</v>
      </c>
      <c r="E19422">
        <v>1.7999999999999999E-2</v>
      </c>
    </row>
    <row r="19423" spans="1:5">
      <c r="A19423">
        <v>19990326</v>
      </c>
      <c r="B19423">
        <v>-0.5</v>
      </c>
      <c r="C19423">
        <v>0.94</v>
      </c>
      <c r="D19423">
        <v>-0.33</v>
      </c>
      <c r="E19423">
        <v>1.7999999999999999E-2</v>
      </c>
    </row>
    <row r="19424" spans="1:5">
      <c r="A19424">
        <v>19990329</v>
      </c>
      <c r="B19424">
        <v>1.98</v>
      </c>
      <c r="C19424">
        <v>-0.21</v>
      </c>
      <c r="D19424">
        <v>-1.75</v>
      </c>
      <c r="E19424">
        <v>1.7999999999999999E-2</v>
      </c>
    </row>
    <row r="19425" spans="1:5">
      <c r="A19425">
        <v>19990330</v>
      </c>
      <c r="B19425">
        <v>-0.63</v>
      </c>
      <c r="C19425">
        <v>0.61</v>
      </c>
      <c r="D19425">
        <v>-0.24</v>
      </c>
      <c r="E19425">
        <v>1.7999999999999999E-2</v>
      </c>
    </row>
    <row r="19426" spans="1:5">
      <c r="A19426">
        <v>19990331</v>
      </c>
      <c r="B19426">
        <v>-0.86</v>
      </c>
      <c r="C19426">
        <v>-0.01</v>
      </c>
      <c r="D19426">
        <v>0.22</v>
      </c>
      <c r="E19426">
        <v>1.7999999999999999E-2</v>
      </c>
    </row>
    <row r="19427" spans="1:5">
      <c r="A19427">
        <v>19990401</v>
      </c>
      <c r="B19427">
        <v>0.54</v>
      </c>
      <c r="C19427">
        <v>-0.1</v>
      </c>
      <c r="D19427">
        <v>-0.02</v>
      </c>
      <c r="E19427">
        <v>1.7999999999999999E-2</v>
      </c>
    </row>
    <row r="19428" spans="1:5">
      <c r="A19428">
        <v>19990405</v>
      </c>
      <c r="B19428">
        <v>1.87</v>
      </c>
      <c r="C19428">
        <v>-0.95</v>
      </c>
      <c r="D19428">
        <v>-0.56000000000000005</v>
      </c>
      <c r="E19428">
        <v>1.7999999999999999E-2</v>
      </c>
    </row>
    <row r="19429" spans="1:5">
      <c r="A19429">
        <v>19990406</v>
      </c>
      <c r="B19429">
        <v>-0.26</v>
      </c>
      <c r="C19429">
        <v>-0.01</v>
      </c>
      <c r="D19429">
        <v>0.13</v>
      </c>
      <c r="E19429">
        <v>1.7999999999999999E-2</v>
      </c>
    </row>
    <row r="19430" spans="1:5">
      <c r="A19430">
        <v>19990407</v>
      </c>
      <c r="B19430">
        <v>0.42</v>
      </c>
      <c r="C19430">
        <v>-0.73</v>
      </c>
      <c r="D19430">
        <v>-0.22</v>
      </c>
      <c r="E19430">
        <v>1.7999999999999999E-2</v>
      </c>
    </row>
    <row r="19431" spans="1:5">
      <c r="A19431">
        <v>19990408</v>
      </c>
      <c r="B19431">
        <v>1.27</v>
      </c>
      <c r="C19431">
        <v>-0.42</v>
      </c>
      <c r="D19431">
        <v>-0.77</v>
      </c>
      <c r="E19431">
        <v>1.7999999999999999E-2</v>
      </c>
    </row>
    <row r="19432" spans="1:5">
      <c r="A19432">
        <v>19990409</v>
      </c>
      <c r="B19432">
        <v>0.43</v>
      </c>
      <c r="C19432">
        <v>1.25</v>
      </c>
      <c r="D19432">
        <v>-0.48</v>
      </c>
      <c r="E19432">
        <v>1.7999999999999999E-2</v>
      </c>
    </row>
    <row r="19433" spans="1:5">
      <c r="A19433">
        <v>19990412</v>
      </c>
      <c r="B19433">
        <v>0.87</v>
      </c>
      <c r="C19433">
        <v>0.24</v>
      </c>
      <c r="D19433">
        <v>-0.19</v>
      </c>
      <c r="E19433">
        <v>1.7999999999999999E-2</v>
      </c>
    </row>
    <row r="19434" spans="1:5">
      <c r="A19434">
        <v>19990413</v>
      </c>
      <c r="B19434">
        <v>-0.34</v>
      </c>
      <c r="C19434">
        <v>1.95</v>
      </c>
      <c r="D19434">
        <v>-0.18</v>
      </c>
      <c r="E19434">
        <v>1.7999999999999999E-2</v>
      </c>
    </row>
    <row r="19435" spans="1:5">
      <c r="A19435">
        <v>19990414</v>
      </c>
      <c r="B19435">
        <v>-1.43</v>
      </c>
      <c r="C19435">
        <v>0.54</v>
      </c>
      <c r="D19435">
        <v>1.98</v>
      </c>
      <c r="E19435">
        <v>1.7999999999999999E-2</v>
      </c>
    </row>
    <row r="19436" spans="1:5">
      <c r="A19436">
        <v>19990415</v>
      </c>
      <c r="B19436">
        <v>-0.39</v>
      </c>
      <c r="C19436">
        <v>-0.1</v>
      </c>
      <c r="D19436">
        <v>0.85</v>
      </c>
      <c r="E19436">
        <v>1.7999999999999999E-2</v>
      </c>
    </row>
    <row r="19437" spans="1:5">
      <c r="A19437">
        <v>19990416</v>
      </c>
      <c r="B19437">
        <v>-0.23</v>
      </c>
      <c r="C19437">
        <v>0.85</v>
      </c>
      <c r="D19437">
        <v>1.04</v>
      </c>
      <c r="E19437">
        <v>1.7999999999999999E-2</v>
      </c>
    </row>
    <row r="19438" spans="1:5">
      <c r="A19438">
        <v>19990419</v>
      </c>
      <c r="B19438">
        <v>-2.48</v>
      </c>
      <c r="C19438">
        <v>-1.01</v>
      </c>
      <c r="D19438">
        <v>3.77</v>
      </c>
      <c r="E19438">
        <v>1.7999999999999999E-2</v>
      </c>
    </row>
    <row r="19439" spans="1:5">
      <c r="A19439">
        <v>19990420</v>
      </c>
      <c r="B19439">
        <v>1.38</v>
      </c>
      <c r="C19439">
        <v>-0.12</v>
      </c>
      <c r="D19439">
        <v>-1.97</v>
      </c>
      <c r="E19439">
        <v>1.7999999999999999E-2</v>
      </c>
    </row>
    <row r="19440" spans="1:5">
      <c r="A19440">
        <v>19990421</v>
      </c>
      <c r="B19440">
        <v>2.5299999999999998</v>
      </c>
      <c r="C19440">
        <v>0.59</v>
      </c>
      <c r="D19440">
        <v>-1.93</v>
      </c>
      <c r="E19440">
        <v>1.7999999999999999E-2</v>
      </c>
    </row>
    <row r="19441" spans="1:5">
      <c r="A19441">
        <v>19990422</v>
      </c>
      <c r="B19441">
        <v>1.35</v>
      </c>
      <c r="C19441">
        <v>-0.55000000000000004</v>
      </c>
      <c r="D19441">
        <v>-0.89</v>
      </c>
      <c r="E19441">
        <v>1.7999999999999999E-2</v>
      </c>
    </row>
    <row r="19442" spans="1:5">
      <c r="A19442">
        <v>19990423</v>
      </c>
      <c r="B19442">
        <v>0.11</v>
      </c>
      <c r="C19442">
        <v>0.56999999999999995</v>
      </c>
      <c r="D19442">
        <v>0.16</v>
      </c>
      <c r="E19442">
        <v>1.7999999999999999E-2</v>
      </c>
    </row>
    <row r="19443" spans="1:5">
      <c r="A19443">
        <v>19990426</v>
      </c>
      <c r="B19443">
        <v>0.44</v>
      </c>
      <c r="C19443">
        <v>0.89</v>
      </c>
      <c r="D19443">
        <v>-1.24</v>
      </c>
      <c r="E19443">
        <v>1.7999999999999999E-2</v>
      </c>
    </row>
    <row r="19444" spans="1:5">
      <c r="A19444">
        <v>19990427</v>
      </c>
      <c r="B19444">
        <v>0.09</v>
      </c>
      <c r="C19444">
        <v>-7.0000000000000007E-2</v>
      </c>
      <c r="D19444">
        <v>0.59</v>
      </c>
      <c r="E19444">
        <v>1.7999999999999999E-2</v>
      </c>
    </row>
    <row r="19445" spans="1:5">
      <c r="A19445">
        <v>19990428</v>
      </c>
      <c r="B19445">
        <v>-0.88</v>
      </c>
      <c r="C19445">
        <v>-0.11</v>
      </c>
      <c r="D19445">
        <v>1.59</v>
      </c>
      <c r="E19445">
        <v>1.7999999999999999E-2</v>
      </c>
    </row>
    <row r="19446" spans="1:5">
      <c r="A19446">
        <v>19990429</v>
      </c>
      <c r="B19446">
        <v>-0.45</v>
      </c>
      <c r="C19446">
        <v>0.36</v>
      </c>
      <c r="D19446">
        <v>0.86</v>
      </c>
      <c r="E19446">
        <v>1.7999999999999999E-2</v>
      </c>
    </row>
    <row r="19447" spans="1:5">
      <c r="A19447">
        <v>19990430</v>
      </c>
      <c r="B19447">
        <v>-0.47</v>
      </c>
      <c r="C19447">
        <v>0.7</v>
      </c>
      <c r="D19447">
        <v>-0.4</v>
      </c>
      <c r="E19447">
        <v>1.7999999999999999E-2</v>
      </c>
    </row>
    <row r="19448" spans="1:5">
      <c r="A19448">
        <v>19990503</v>
      </c>
      <c r="B19448">
        <v>1.1000000000000001</v>
      </c>
      <c r="C19448">
        <v>-1.41</v>
      </c>
      <c r="D19448">
        <v>0.57999999999999996</v>
      </c>
      <c r="E19448">
        <v>1.7000000000000001E-2</v>
      </c>
    </row>
    <row r="19449" spans="1:5">
      <c r="A19449">
        <v>19990504</v>
      </c>
      <c r="B19449">
        <v>-1.49</v>
      </c>
      <c r="C19449">
        <v>0.96</v>
      </c>
      <c r="D19449">
        <v>0.44</v>
      </c>
      <c r="E19449">
        <v>1.7000000000000001E-2</v>
      </c>
    </row>
    <row r="19450" spans="1:5">
      <c r="A19450">
        <v>19990505</v>
      </c>
      <c r="B19450">
        <v>1.03</v>
      </c>
      <c r="C19450">
        <v>-0.86</v>
      </c>
      <c r="D19450">
        <v>-0.16</v>
      </c>
      <c r="E19450">
        <v>1.7000000000000001E-2</v>
      </c>
    </row>
    <row r="19451" spans="1:5">
      <c r="A19451">
        <v>19990506</v>
      </c>
      <c r="B19451">
        <v>-1.1499999999999999</v>
      </c>
      <c r="C19451">
        <v>0.85</v>
      </c>
      <c r="D19451">
        <v>1.01</v>
      </c>
      <c r="E19451">
        <v>1.7000000000000001E-2</v>
      </c>
    </row>
    <row r="19452" spans="1:5">
      <c r="A19452">
        <v>19990507</v>
      </c>
      <c r="B19452">
        <v>0.89</v>
      </c>
      <c r="C19452">
        <v>-0.51</v>
      </c>
      <c r="D19452">
        <v>-0.11</v>
      </c>
      <c r="E19452">
        <v>1.7000000000000001E-2</v>
      </c>
    </row>
    <row r="19453" spans="1:5">
      <c r="A19453">
        <v>19990510</v>
      </c>
      <c r="B19453">
        <v>-0.03</v>
      </c>
      <c r="C19453">
        <v>1.2</v>
      </c>
      <c r="D19453">
        <v>0.15</v>
      </c>
      <c r="E19453">
        <v>1.7000000000000001E-2</v>
      </c>
    </row>
    <row r="19454" spans="1:5">
      <c r="A19454">
        <v>19990511</v>
      </c>
      <c r="B19454">
        <v>1.19</v>
      </c>
      <c r="C19454">
        <v>0.06</v>
      </c>
      <c r="D19454">
        <v>-0.88</v>
      </c>
      <c r="E19454">
        <v>1.7000000000000001E-2</v>
      </c>
    </row>
    <row r="19455" spans="1:5">
      <c r="A19455">
        <v>19990512</v>
      </c>
      <c r="B19455">
        <v>0.65</v>
      </c>
      <c r="C19455">
        <v>0.09</v>
      </c>
      <c r="D19455">
        <v>-0.52</v>
      </c>
      <c r="E19455">
        <v>1.7000000000000001E-2</v>
      </c>
    </row>
    <row r="19456" spans="1:5">
      <c r="A19456">
        <v>19990513</v>
      </c>
      <c r="B19456">
        <v>0.23</v>
      </c>
      <c r="C19456">
        <v>0.22</v>
      </c>
      <c r="D19456">
        <v>0.13</v>
      </c>
      <c r="E19456">
        <v>1.7000000000000001E-2</v>
      </c>
    </row>
    <row r="19457" spans="1:5">
      <c r="A19457">
        <v>19990514</v>
      </c>
      <c r="B19457">
        <v>-2.14</v>
      </c>
      <c r="C19457">
        <v>0.8</v>
      </c>
      <c r="D19457">
        <v>0.52</v>
      </c>
      <c r="E19457">
        <v>1.7000000000000001E-2</v>
      </c>
    </row>
    <row r="19458" spans="1:5">
      <c r="A19458">
        <v>19990517</v>
      </c>
      <c r="B19458">
        <v>0.15</v>
      </c>
      <c r="C19458">
        <v>-0.03</v>
      </c>
      <c r="D19458">
        <v>-0.74</v>
      </c>
      <c r="E19458">
        <v>1.7000000000000001E-2</v>
      </c>
    </row>
    <row r="19459" spans="1:5">
      <c r="A19459">
        <v>19990518</v>
      </c>
      <c r="B19459">
        <v>-0.4</v>
      </c>
      <c r="C19459">
        <v>0.41</v>
      </c>
      <c r="D19459">
        <v>0.41</v>
      </c>
      <c r="E19459">
        <v>1.7000000000000001E-2</v>
      </c>
    </row>
    <row r="19460" spans="1:5">
      <c r="A19460">
        <v>19990519</v>
      </c>
      <c r="B19460">
        <v>0.82</v>
      </c>
      <c r="C19460">
        <v>-0.1</v>
      </c>
      <c r="D19460">
        <v>-0.2</v>
      </c>
      <c r="E19460">
        <v>1.7000000000000001E-2</v>
      </c>
    </row>
    <row r="19461" spans="1:5">
      <c r="A19461">
        <v>19990520</v>
      </c>
      <c r="B19461">
        <v>-0.36</v>
      </c>
      <c r="C19461">
        <v>0.93</v>
      </c>
      <c r="D19461">
        <v>0.41</v>
      </c>
      <c r="E19461">
        <v>1.7000000000000001E-2</v>
      </c>
    </row>
    <row r="19462" spans="1:5">
      <c r="A19462">
        <v>19990521</v>
      </c>
      <c r="B19462">
        <v>-0.56999999999999995</v>
      </c>
      <c r="C19462">
        <v>0.73</v>
      </c>
      <c r="D19462">
        <v>0.7</v>
      </c>
      <c r="E19462">
        <v>1.7000000000000001E-2</v>
      </c>
    </row>
    <row r="19463" spans="1:5">
      <c r="A19463">
        <v>19990524</v>
      </c>
      <c r="B19463">
        <v>-1.93</v>
      </c>
      <c r="C19463">
        <v>0.06</v>
      </c>
      <c r="D19463">
        <v>1.03</v>
      </c>
      <c r="E19463">
        <v>1.7000000000000001E-2</v>
      </c>
    </row>
    <row r="19464" spans="1:5">
      <c r="A19464">
        <v>19990525</v>
      </c>
      <c r="B19464">
        <v>-1.81</v>
      </c>
      <c r="C19464">
        <v>-0.1</v>
      </c>
      <c r="D19464">
        <v>1.05</v>
      </c>
      <c r="E19464">
        <v>1.7000000000000001E-2</v>
      </c>
    </row>
    <row r="19465" spans="1:5">
      <c r="A19465">
        <v>19990526</v>
      </c>
      <c r="B19465">
        <v>1.41</v>
      </c>
      <c r="C19465">
        <v>-1.18</v>
      </c>
      <c r="D19465">
        <v>-0.66</v>
      </c>
      <c r="E19465">
        <v>1.7000000000000001E-2</v>
      </c>
    </row>
    <row r="19466" spans="1:5">
      <c r="A19466">
        <v>19990527</v>
      </c>
      <c r="B19466">
        <v>-1.43</v>
      </c>
      <c r="C19466">
        <v>1.22</v>
      </c>
      <c r="D19466">
        <v>-0.03</v>
      </c>
      <c r="E19466">
        <v>1.7000000000000001E-2</v>
      </c>
    </row>
    <row r="19467" spans="1:5">
      <c r="A19467">
        <v>19990528</v>
      </c>
      <c r="B19467">
        <v>1.53</v>
      </c>
      <c r="C19467">
        <v>-7.0000000000000007E-2</v>
      </c>
      <c r="D19467">
        <v>-0.66</v>
      </c>
      <c r="E19467">
        <v>1.7000000000000001E-2</v>
      </c>
    </row>
    <row r="19468" spans="1:5">
      <c r="A19468">
        <v>19990601</v>
      </c>
      <c r="B19468">
        <v>-0.8</v>
      </c>
      <c r="C19468">
        <v>0.28999999999999998</v>
      </c>
      <c r="D19468">
        <v>0.82</v>
      </c>
      <c r="E19468">
        <v>1.7999999999999999E-2</v>
      </c>
    </row>
    <row r="19469" spans="1:5">
      <c r="A19469">
        <v>19990602</v>
      </c>
      <c r="B19469">
        <v>0.13</v>
      </c>
      <c r="C19469">
        <v>-0.32</v>
      </c>
      <c r="D19469">
        <v>-0.43</v>
      </c>
      <c r="E19469">
        <v>1.7999999999999999E-2</v>
      </c>
    </row>
    <row r="19470" spans="1:5">
      <c r="A19470">
        <v>19990603</v>
      </c>
      <c r="B19470">
        <v>0.12</v>
      </c>
      <c r="C19470">
        <v>-0.24</v>
      </c>
      <c r="D19470">
        <v>0.33</v>
      </c>
      <c r="E19470">
        <v>1.7999999999999999E-2</v>
      </c>
    </row>
    <row r="19471" spans="1:5">
      <c r="A19471">
        <v>19990604</v>
      </c>
      <c r="B19471">
        <v>2.0299999999999998</v>
      </c>
      <c r="C19471">
        <v>-0.27</v>
      </c>
      <c r="D19471">
        <v>-1.62</v>
      </c>
      <c r="E19471">
        <v>1.7999999999999999E-2</v>
      </c>
    </row>
    <row r="19472" spans="1:5">
      <c r="A19472">
        <v>19990607</v>
      </c>
      <c r="B19472">
        <v>0.71</v>
      </c>
      <c r="C19472">
        <v>0.23</v>
      </c>
      <c r="D19472">
        <v>-0.06</v>
      </c>
      <c r="E19472">
        <v>1.7999999999999999E-2</v>
      </c>
    </row>
    <row r="19473" spans="1:5">
      <c r="A19473">
        <v>19990608</v>
      </c>
      <c r="B19473">
        <v>-1.23</v>
      </c>
      <c r="C19473">
        <v>0.6</v>
      </c>
      <c r="D19473">
        <v>0.42</v>
      </c>
      <c r="E19473">
        <v>1.7999999999999999E-2</v>
      </c>
    </row>
    <row r="19474" spans="1:5">
      <c r="A19474">
        <v>19990609</v>
      </c>
      <c r="B19474">
        <v>0.16</v>
      </c>
      <c r="C19474">
        <v>0.72</v>
      </c>
      <c r="D19474">
        <v>-0.62</v>
      </c>
      <c r="E19474">
        <v>1.7999999999999999E-2</v>
      </c>
    </row>
    <row r="19475" spans="1:5">
      <c r="A19475">
        <v>19990610</v>
      </c>
      <c r="B19475">
        <v>-1.2</v>
      </c>
      <c r="C19475">
        <v>0.47</v>
      </c>
      <c r="D19475">
        <v>0.57999999999999996</v>
      </c>
      <c r="E19475">
        <v>1.7999999999999999E-2</v>
      </c>
    </row>
    <row r="19476" spans="1:5">
      <c r="A19476">
        <v>19990611</v>
      </c>
      <c r="B19476">
        <v>-0.8</v>
      </c>
      <c r="C19476">
        <v>-0.04</v>
      </c>
      <c r="D19476">
        <v>0.33</v>
      </c>
      <c r="E19476">
        <v>1.7999999999999999E-2</v>
      </c>
    </row>
    <row r="19477" spans="1:5">
      <c r="A19477">
        <v>19990614</v>
      </c>
      <c r="B19477">
        <v>-0.48</v>
      </c>
      <c r="C19477">
        <v>-1.26</v>
      </c>
      <c r="D19477">
        <v>1.02</v>
      </c>
      <c r="E19477">
        <v>1.7999999999999999E-2</v>
      </c>
    </row>
    <row r="19478" spans="1:5">
      <c r="A19478">
        <v>19990615</v>
      </c>
      <c r="B19478">
        <v>0.52</v>
      </c>
      <c r="C19478">
        <v>-0.42</v>
      </c>
      <c r="D19478">
        <v>-0.02</v>
      </c>
      <c r="E19478">
        <v>1.7999999999999999E-2</v>
      </c>
    </row>
    <row r="19479" spans="1:5">
      <c r="A19479">
        <v>19990616</v>
      </c>
      <c r="B19479">
        <v>2.25</v>
      </c>
      <c r="C19479">
        <v>-0.6</v>
      </c>
      <c r="D19479">
        <v>-1.05</v>
      </c>
      <c r="E19479">
        <v>1.7999999999999999E-2</v>
      </c>
    </row>
    <row r="19480" spans="1:5">
      <c r="A19480">
        <v>19990617</v>
      </c>
      <c r="B19480">
        <v>0.72</v>
      </c>
      <c r="C19480">
        <v>0.09</v>
      </c>
      <c r="D19480">
        <v>-0.74</v>
      </c>
      <c r="E19480">
        <v>1.7999999999999999E-2</v>
      </c>
    </row>
    <row r="19481" spans="1:5">
      <c r="A19481">
        <v>19990618</v>
      </c>
      <c r="B19481">
        <v>0.22</v>
      </c>
      <c r="C19481">
        <v>0.38</v>
      </c>
      <c r="D19481">
        <v>-0.13</v>
      </c>
      <c r="E19481">
        <v>1.7999999999999999E-2</v>
      </c>
    </row>
    <row r="19482" spans="1:5">
      <c r="A19482">
        <v>19990621</v>
      </c>
      <c r="B19482">
        <v>0.63</v>
      </c>
      <c r="C19482">
        <v>0.78</v>
      </c>
      <c r="D19482">
        <v>-0.71</v>
      </c>
      <c r="E19482">
        <v>1.7999999999999999E-2</v>
      </c>
    </row>
    <row r="19483" spans="1:5">
      <c r="A19483">
        <v>19990622</v>
      </c>
      <c r="B19483">
        <v>-0.93</v>
      </c>
      <c r="C19483">
        <v>0.59</v>
      </c>
      <c r="D19483">
        <v>0.3</v>
      </c>
      <c r="E19483">
        <v>1.7999999999999999E-2</v>
      </c>
    </row>
    <row r="19484" spans="1:5">
      <c r="A19484">
        <v>19990623</v>
      </c>
      <c r="B19484">
        <v>-0.14000000000000001</v>
      </c>
      <c r="C19484">
        <v>0.25</v>
      </c>
      <c r="D19484">
        <v>-0.22</v>
      </c>
      <c r="E19484">
        <v>1.7999999999999999E-2</v>
      </c>
    </row>
    <row r="19485" spans="1:5">
      <c r="A19485">
        <v>19990624</v>
      </c>
      <c r="B19485">
        <v>-1.31</v>
      </c>
      <c r="C19485">
        <v>0.57999999999999996</v>
      </c>
      <c r="D19485">
        <v>0.59</v>
      </c>
      <c r="E19485">
        <v>1.7999999999999999E-2</v>
      </c>
    </row>
    <row r="19486" spans="1:5">
      <c r="A19486">
        <v>19990625</v>
      </c>
      <c r="B19486">
        <v>-0.06</v>
      </c>
      <c r="C19486">
        <v>0.17</v>
      </c>
      <c r="D19486">
        <v>-0.06</v>
      </c>
      <c r="E19486">
        <v>1.7999999999999999E-2</v>
      </c>
    </row>
    <row r="19487" spans="1:5">
      <c r="A19487">
        <v>19990628</v>
      </c>
      <c r="B19487">
        <v>1.23</v>
      </c>
      <c r="C19487">
        <v>0.16</v>
      </c>
      <c r="D19487">
        <v>-0.24</v>
      </c>
      <c r="E19487">
        <v>1.7999999999999999E-2</v>
      </c>
    </row>
    <row r="19488" spans="1:5">
      <c r="A19488">
        <v>19990629</v>
      </c>
      <c r="B19488">
        <v>1.49</v>
      </c>
      <c r="C19488">
        <v>-0.05</v>
      </c>
      <c r="D19488">
        <v>-0.93</v>
      </c>
      <c r="E19488">
        <v>1.7999999999999999E-2</v>
      </c>
    </row>
    <row r="19489" spans="1:5">
      <c r="A19489">
        <v>19990630</v>
      </c>
      <c r="B19489">
        <v>1.6</v>
      </c>
      <c r="C19489">
        <v>1.01</v>
      </c>
      <c r="D19489">
        <v>-1.48</v>
      </c>
      <c r="E19489">
        <v>1.7999999999999999E-2</v>
      </c>
    </row>
    <row r="19490" spans="1:5">
      <c r="A19490">
        <v>19990701</v>
      </c>
      <c r="B19490">
        <v>0.55000000000000004</v>
      </c>
      <c r="C19490">
        <v>-0.84</v>
      </c>
      <c r="D19490">
        <v>-0.2</v>
      </c>
      <c r="E19490">
        <v>1.7999999999999999E-2</v>
      </c>
    </row>
    <row r="19491" spans="1:5">
      <c r="A19491">
        <v>19990702</v>
      </c>
      <c r="B19491">
        <v>0.73</v>
      </c>
      <c r="C19491">
        <v>-0.03</v>
      </c>
      <c r="D19491">
        <v>-0.48</v>
      </c>
      <c r="E19491">
        <v>1.7999999999999999E-2</v>
      </c>
    </row>
    <row r="19492" spans="1:5">
      <c r="A19492">
        <v>19990706</v>
      </c>
      <c r="B19492">
        <v>-0.08</v>
      </c>
      <c r="C19492">
        <v>0.06</v>
      </c>
      <c r="D19492">
        <v>0.14000000000000001</v>
      </c>
      <c r="E19492">
        <v>1.7999999999999999E-2</v>
      </c>
    </row>
    <row r="19493" spans="1:5">
      <c r="A19493">
        <v>19990707</v>
      </c>
      <c r="B19493">
        <v>0.23</v>
      </c>
      <c r="C19493">
        <v>-0.56999999999999995</v>
      </c>
      <c r="D19493">
        <v>-0.19</v>
      </c>
      <c r="E19493">
        <v>1.7999999999999999E-2</v>
      </c>
    </row>
    <row r="19494" spans="1:5">
      <c r="A19494">
        <v>19990708</v>
      </c>
      <c r="B19494">
        <v>0.03</v>
      </c>
      <c r="C19494">
        <v>0.68</v>
      </c>
      <c r="D19494">
        <v>-0.54</v>
      </c>
      <c r="E19494">
        <v>1.7999999999999999E-2</v>
      </c>
    </row>
    <row r="19495" spans="1:5">
      <c r="A19495">
        <v>19990709</v>
      </c>
      <c r="B19495">
        <v>0.54</v>
      </c>
      <c r="C19495">
        <v>0.53</v>
      </c>
      <c r="D19495">
        <v>-0.43</v>
      </c>
      <c r="E19495">
        <v>1.7999999999999999E-2</v>
      </c>
    </row>
    <row r="19496" spans="1:5">
      <c r="A19496">
        <v>19990712</v>
      </c>
      <c r="B19496">
        <v>-0.24</v>
      </c>
      <c r="C19496">
        <v>0.53</v>
      </c>
      <c r="D19496">
        <v>0.18</v>
      </c>
      <c r="E19496">
        <v>1.7999999999999999E-2</v>
      </c>
    </row>
    <row r="19497" spans="1:5">
      <c r="A19497">
        <v>19990713</v>
      </c>
      <c r="B19497">
        <v>-0.39</v>
      </c>
      <c r="C19497">
        <v>0.34</v>
      </c>
      <c r="D19497">
        <v>-0.01</v>
      </c>
      <c r="E19497">
        <v>1.7999999999999999E-2</v>
      </c>
    </row>
    <row r="19498" spans="1:5">
      <c r="A19498">
        <v>19990714</v>
      </c>
      <c r="B19498">
        <v>0.46</v>
      </c>
      <c r="C19498">
        <v>0.44</v>
      </c>
      <c r="D19498">
        <v>-0.64</v>
      </c>
      <c r="E19498">
        <v>1.7999999999999999E-2</v>
      </c>
    </row>
    <row r="19499" spans="1:5">
      <c r="A19499">
        <v>19990715</v>
      </c>
      <c r="B19499">
        <v>0.83</v>
      </c>
      <c r="C19499">
        <v>0.26</v>
      </c>
      <c r="D19499">
        <v>-0.64</v>
      </c>
      <c r="E19499">
        <v>1.7999999999999999E-2</v>
      </c>
    </row>
    <row r="19500" spans="1:5">
      <c r="A19500">
        <v>19990716</v>
      </c>
      <c r="B19500">
        <v>0.49</v>
      </c>
      <c r="C19500">
        <v>-0.44</v>
      </c>
      <c r="D19500">
        <v>-7.0000000000000007E-2</v>
      </c>
      <c r="E19500">
        <v>1.7999999999999999E-2</v>
      </c>
    </row>
    <row r="19501" spans="1:5">
      <c r="A19501">
        <v>19990719</v>
      </c>
      <c r="B19501">
        <v>-0.82</v>
      </c>
      <c r="C19501">
        <v>0.06</v>
      </c>
      <c r="D19501">
        <v>0.62</v>
      </c>
      <c r="E19501">
        <v>1.7999999999999999E-2</v>
      </c>
    </row>
    <row r="19502" spans="1:5">
      <c r="A19502">
        <v>19990720</v>
      </c>
      <c r="B19502">
        <v>-2.2200000000000002</v>
      </c>
      <c r="C19502">
        <v>0.12</v>
      </c>
      <c r="D19502">
        <v>1.07</v>
      </c>
      <c r="E19502">
        <v>1.7999999999999999E-2</v>
      </c>
    </row>
    <row r="19503" spans="1:5">
      <c r="A19503">
        <v>19990721</v>
      </c>
      <c r="B19503">
        <v>0.27</v>
      </c>
      <c r="C19503">
        <v>0.2</v>
      </c>
      <c r="D19503">
        <v>-0.55000000000000004</v>
      </c>
      <c r="E19503">
        <v>1.7999999999999999E-2</v>
      </c>
    </row>
    <row r="19504" spans="1:5">
      <c r="A19504">
        <v>19990722</v>
      </c>
      <c r="B19504">
        <v>-1.33</v>
      </c>
      <c r="C19504">
        <v>0.05</v>
      </c>
      <c r="D19504">
        <v>0.94</v>
      </c>
      <c r="E19504">
        <v>1.7999999999999999E-2</v>
      </c>
    </row>
    <row r="19505" spans="1:5">
      <c r="A19505">
        <v>19990723</v>
      </c>
      <c r="B19505">
        <v>-0.32</v>
      </c>
      <c r="C19505">
        <v>-0.23</v>
      </c>
      <c r="D19505">
        <v>0.02</v>
      </c>
      <c r="E19505">
        <v>1.7999999999999999E-2</v>
      </c>
    </row>
    <row r="19506" spans="1:5">
      <c r="A19506">
        <v>19990726</v>
      </c>
      <c r="B19506">
        <v>-1.01</v>
      </c>
      <c r="C19506">
        <v>-0.6</v>
      </c>
      <c r="D19506">
        <v>0.81</v>
      </c>
      <c r="E19506">
        <v>1.7999999999999999E-2</v>
      </c>
    </row>
    <row r="19507" spans="1:5">
      <c r="A19507">
        <v>19990727</v>
      </c>
      <c r="B19507">
        <v>1.1200000000000001</v>
      </c>
      <c r="C19507">
        <v>-0.36</v>
      </c>
      <c r="D19507">
        <v>-0.74</v>
      </c>
      <c r="E19507">
        <v>1.7999999999999999E-2</v>
      </c>
    </row>
    <row r="19508" spans="1:5">
      <c r="A19508">
        <v>19990728</v>
      </c>
      <c r="B19508">
        <v>0.15</v>
      </c>
      <c r="C19508">
        <v>0.31</v>
      </c>
      <c r="D19508">
        <v>-0.44</v>
      </c>
      <c r="E19508">
        <v>1.7999999999999999E-2</v>
      </c>
    </row>
    <row r="19509" spans="1:5">
      <c r="A19509">
        <v>19990729</v>
      </c>
      <c r="B19509">
        <v>-1.75</v>
      </c>
      <c r="C19509">
        <v>0.71</v>
      </c>
      <c r="D19509">
        <v>0.48</v>
      </c>
      <c r="E19509">
        <v>1.7999999999999999E-2</v>
      </c>
    </row>
    <row r="19510" spans="1:5">
      <c r="A19510">
        <v>19990730</v>
      </c>
      <c r="B19510">
        <v>-0.72</v>
      </c>
      <c r="C19510">
        <v>1.55</v>
      </c>
      <c r="D19510">
        <v>-0.19</v>
      </c>
      <c r="E19510">
        <v>1.7999999999999999E-2</v>
      </c>
    </row>
    <row r="19511" spans="1:5">
      <c r="A19511">
        <v>19990802</v>
      </c>
      <c r="B19511">
        <v>-0.27</v>
      </c>
      <c r="C19511">
        <v>-0.54</v>
      </c>
      <c r="D19511">
        <v>0.51</v>
      </c>
      <c r="E19511">
        <v>1.7999999999999999E-2</v>
      </c>
    </row>
    <row r="19512" spans="1:5">
      <c r="A19512">
        <v>19990803</v>
      </c>
      <c r="B19512">
        <v>-0.78</v>
      </c>
      <c r="C19512">
        <v>-0.76</v>
      </c>
      <c r="D19512">
        <v>0.5</v>
      </c>
      <c r="E19512">
        <v>1.7999999999999999E-2</v>
      </c>
    </row>
    <row r="19513" spans="1:5">
      <c r="A19513">
        <v>19990804</v>
      </c>
      <c r="B19513">
        <v>-1.45</v>
      </c>
      <c r="C19513">
        <v>-0.46</v>
      </c>
      <c r="D19513">
        <v>1.25</v>
      </c>
      <c r="E19513">
        <v>1.7999999999999999E-2</v>
      </c>
    </row>
    <row r="19514" spans="1:5">
      <c r="A19514">
        <v>19990805</v>
      </c>
      <c r="B19514">
        <v>0.63</v>
      </c>
      <c r="C19514">
        <v>-0.66</v>
      </c>
      <c r="D19514">
        <v>-0.45</v>
      </c>
      <c r="E19514">
        <v>1.7999999999999999E-2</v>
      </c>
    </row>
    <row r="19515" spans="1:5">
      <c r="A19515">
        <v>19990806</v>
      </c>
      <c r="B19515">
        <v>-1</v>
      </c>
      <c r="C19515">
        <v>0.81</v>
      </c>
      <c r="D19515">
        <v>0.14000000000000001</v>
      </c>
      <c r="E19515">
        <v>1.7999999999999999E-2</v>
      </c>
    </row>
    <row r="19516" spans="1:5">
      <c r="A19516">
        <v>19990809</v>
      </c>
      <c r="B19516">
        <v>-0.41</v>
      </c>
      <c r="C19516">
        <v>-0.5</v>
      </c>
      <c r="D19516">
        <v>0.85</v>
      </c>
      <c r="E19516">
        <v>1.7999999999999999E-2</v>
      </c>
    </row>
    <row r="19517" spans="1:5">
      <c r="A19517">
        <v>19990810</v>
      </c>
      <c r="B19517">
        <v>-1.1599999999999999</v>
      </c>
      <c r="C19517">
        <v>0.37</v>
      </c>
      <c r="D19517">
        <v>0.05</v>
      </c>
      <c r="E19517">
        <v>1.7999999999999999E-2</v>
      </c>
    </row>
    <row r="19518" spans="1:5">
      <c r="A19518">
        <v>19990811</v>
      </c>
      <c r="B19518">
        <v>1.63</v>
      </c>
      <c r="C19518">
        <v>-0.64</v>
      </c>
      <c r="D19518">
        <v>-0.23</v>
      </c>
      <c r="E19518">
        <v>1.7999999999999999E-2</v>
      </c>
    </row>
    <row r="19519" spans="1:5">
      <c r="A19519">
        <v>19990812</v>
      </c>
      <c r="B19519">
        <v>-0.14000000000000001</v>
      </c>
      <c r="C19519">
        <v>0.3</v>
      </c>
      <c r="D19519">
        <v>0.11</v>
      </c>
      <c r="E19519">
        <v>1.7999999999999999E-2</v>
      </c>
    </row>
    <row r="19520" spans="1:5">
      <c r="A19520">
        <v>19990813</v>
      </c>
      <c r="B19520">
        <v>2.21</v>
      </c>
      <c r="C19520">
        <v>-0.94</v>
      </c>
      <c r="D19520">
        <v>-0.97</v>
      </c>
      <c r="E19520">
        <v>1.7999999999999999E-2</v>
      </c>
    </row>
    <row r="19521" spans="1:5">
      <c r="A19521">
        <v>19990816</v>
      </c>
      <c r="B19521">
        <v>0.26</v>
      </c>
      <c r="C19521">
        <v>0.01</v>
      </c>
      <c r="D19521">
        <v>-0.52</v>
      </c>
      <c r="E19521">
        <v>1.7999999999999999E-2</v>
      </c>
    </row>
    <row r="19522" spans="1:5">
      <c r="A19522">
        <v>19990817</v>
      </c>
      <c r="B19522">
        <v>0.97</v>
      </c>
      <c r="C19522">
        <v>-0.61</v>
      </c>
      <c r="D19522">
        <v>-0.28999999999999998</v>
      </c>
      <c r="E19522">
        <v>1.7999999999999999E-2</v>
      </c>
    </row>
    <row r="19523" spans="1:5">
      <c r="A19523">
        <v>19990818</v>
      </c>
      <c r="B19523">
        <v>-0.75</v>
      </c>
      <c r="C19523">
        <v>0.38</v>
      </c>
      <c r="D19523">
        <v>-0.21</v>
      </c>
      <c r="E19523">
        <v>1.7999999999999999E-2</v>
      </c>
    </row>
    <row r="19524" spans="1:5">
      <c r="A19524">
        <v>19990819</v>
      </c>
      <c r="B19524">
        <v>-0.78</v>
      </c>
      <c r="C19524">
        <v>0.63</v>
      </c>
      <c r="D19524">
        <v>0.67</v>
      </c>
      <c r="E19524">
        <v>1.7999999999999999E-2</v>
      </c>
    </row>
    <row r="19525" spans="1:5">
      <c r="A19525">
        <v>19990820</v>
      </c>
      <c r="B19525">
        <v>0.88</v>
      </c>
      <c r="C19525">
        <v>-0.31</v>
      </c>
      <c r="D19525">
        <v>-0.44</v>
      </c>
      <c r="E19525">
        <v>1.7999999999999999E-2</v>
      </c>
    </row>
    <row r="19526" spans="1:5">
      <c r="A19526">
        <v>19990823</v>
      </c>
      <c r="B19526">
        <v>1.76</v>
      </c>
      <c r="C19526">
        <v>-0.95</v>
      </c>
      <c r="D19526">
        <v>-0.88</v>
      </c>
      <c r="E19526">
        <v>1.7999999999999999E-2</v>
      </c>
    </row>
    <row r="19527" spans="1:5">
      <c r="A19527">
        <v>19990824</v>
      </c>
      <c r="B19527">
        <v>0.18</v>
      </c>
      <c r="C19527">
        <v>-0.02</v>
      </c>
      <c r="D19527">
        <v>-0.37</v>
      </c>
      <c r="E19527">
        <v>1.7999999999999999E-2</v>
      </c>
    </row>
    <row r="19528" spans="1:5">
      <c r="A19528">
        <v>19990825</v>
      </c>
      <c r="B19528">
        <v>1.2</v>
      </c>
      <c r="C19528">
        <v>-0.14000000000000001</v>
      </c>
      <c r="D19528">
        <v>-1.49</v>
      </c>
      <c r="E19528">
        <v>1.7999999999999999E-2</v>
      </c>
    </row>
    <row r="19529" spans="1:5">
      <c r="A19529">
        <v>19990826</v>
      </c>
      <c r="B19529">
        <v>-1.18</v>
      </c>
      <c r="C19529">
        <v>0.89</v>
      </c>
      <c r="D19529">
        <v>0.27</v>
      </c>
      <c r="E19529">
        <v>1.7999999999999999E-2</v>
      </c>
    </row>
    <row r="19530" spans="1:5">
      <c r="A19530">
        <v>19990827</v>
      </c>
      <c r="B19530">
        <v>-0.99</v>
      </c>
      <c r="C19530">
        <v>0.46</v>
      </c>
      <c r="D19530">
        <v>0.39</v>
      </c>
      <c r="E19530">
        <v>1.7999999999999999E-2</v>
      </c>
    </row>
    <row r="19531" spans="1:5">
      <c r="A19531">
        <v>19990830</v>
      </c>
      <c r="B19531">
        <v>-1.78</v>
      </c>
      <c r="C19531">
        <v>1.03</v>
      </c>
      <c r="D19531">
        <v>-0.08</v>
      </c>
      <c r="E19531">
        <v>1.7999999999999999E-2</v>
      </c>
    </row>
    <row r="19532" spans="1:5">
      <c r="A19532">
        <v>19990831</v>
      </c>
      <c r="B19532">
        <v>-0.17</v>
      </c>
      <c r="C19532">
        <v>0.27</v>
      </c>
      <c r="D19532">
        <v>-0.13</v>
      </c>
      <c r="E19532">
        <v>1.7999999999999999E-2</v>
      </c>
    </row>
    <row r="19533" spans="1:5">
      <c r="A19533">
        <v>19990901</v>
      </c>
      <c r="B19533">
        <v>0.77</v>
      </c>
      <c r="C19533">
        <v>-0.21</v>
      </c>
      <c r="D19533">
        <v>-0.13</v>
      </c>
      <c r="E19533">
        <v>1.7999999999999999E-2</v>
      </c>
    </row>
    <row r="19534" spans="1:5">
      <c r="A19534">
        <v>19990902</v>
      </c>
      <c r="B19534">
        <v>-0.86</v>
      </c>
      <c r="C19534">
        <v>0.37</v>
      </c>
      <c r="D19534">
        <v>0.11</v>
      </c>
      <c r="E19534">
        <v>1.7999999999999999E-2</v>
      </c>
    </row>
    <row r="19535" spans="1:5">
      <c r="A19535">
        <v>19990903</v>
      </c>
      <c r="B19535">
        <v>2.84</v>
      </c>
      <c r="C19535">
        <v>-0.94</v>
      </c>
      <c r="D19535">
        <v>-1.23</v>
      </c>
      <c r="E19535">
        <v>1.7999999999999999E-2</v>
      </c>
    </row>
    <row r="19536" spans="1:5">
      <c r="A19536">
        <v>19990907</v>
      </c>
      <c r="B19536">
        <v>-0.34</v>
      </c>
      <c r="C19536">
        <v>0.95</v>
      </c>
      <c r="D19536">
        <v>-0.05</v>
      </c>
      <c r="E19536">
        <v>1.7999999999999999E-2</v>
      </c>
    </row>
    <row r="19537" spans="1:5">
      <c r="A19537">
        <v>19990908</v>
      </c>
      <c r="B19537">
        <v>-0.55000000000000004</v>
      </c>
      <c r="C19537">
        <v>0.2</v>
      </c>
      <c r="D19537">
        <v>0.31</v>
      </c>
      <c r="E19537">
        <v>1.7999999999999999E-2</v>
      </c>
    </row>
    <row r="19538" spans="1:5">
      <c r="A19538">
        <v>19990909</v>
      </c>
      <c r="B19538">
        <v>0.31</v>
      </c>
      <c r="C19538">
        <v>0.15</v>
      </c>
      <c r="D19538">
        <v>0.05</v>
      </c>
      <c r="E19538">
        <v>1.7999999999999999E-2</v>
      </c>
    </row>
    <row r="19539" spans="1:5">
      <c r="A19539">
        <v>19990910</v>
      </c>
      <c r="B19539">
        <v>0.43</v>
      </c>
      <c r="C19539">
        <v>0.46</v>
      </c>
      <c r="D19539">
        <v>-0.48</v>
      </c>
      <c r="E19539">
        <v>1.7999999999999999E-2</v>
      </c>
    </row>
    <row r="19540" spans="1:5">
      <c r="A19540">
        <v>19990913</v>
      </c>
      <c r="B19540">
        <v>-0.63</v>
      </c>
      <c r="C19540">
        <v>0.17</v>
      </c>
      <c r="D19540">
        <v>0.32</v>
      </c>
      <c r="E19540">
        <v>1.7999999999999999E-2</v>
      </c>
    </row>
    <row r="19541" spans="1:5">
      <c r="A19541">
        <v>19990914</v>
      </c>
      <c r="B19541">
        <v>-0.53</v>
      </c>
      <c r="C19541">
        <v>0.3</v>
      </c>
      <c r="D19541">
        <v>-0.26</v>
      </c>
      <c r="E19541">
        <v>1.7999999999999999E-2</v>
      </c>
    </row>
    <row r="19542" spans="1:5">
      <c r="A19542">
        <v>19990915</v>
      </c>
      <c r="B19542">
        <v>-1.28</v>
      </c>
      <c r="C19542">
        <v>0.62</v>
      </c>
      <c r="D19542">
        <v>0.79</v>
      </c>
      <c r="E19542">
        <v>1.7999999999999999E-2</v>
      </c>
    </row>
    <row r="19543" spans="1:5">
      <c r="A19543">
        <v>19990916</v>
      </c>
      <c r="B19543">
        <v>-0.2</v>
      </c>
      <c r="C19543">
        <v>-0.87</v>
      </c>
      <c r="D19543">
        <v>0.04</v>
      </c>
      <c r="E19543">
        <v>1.7999999999999999E-2</v>
      </c>
    </row>
    <row r="19544" spans="1:5">
      <c r="A19544">
        <v>19990917</v>
      </c>
      <c r="B19544">
        <v>1.22</v>
      </c>
      <c r="C19544">
        <v>-0.18</v>
      </c>
      <c r="D19544">
        <v>-0.81</v>
      </c>
      <c r="E19544">
        <v>1.7999999999999999E-2</v>
      </c>
    </row>
    <row r="19545" spans="1:5">
      <c r="A19545">
        <v>19990920</v>
      </c>
      <c r="B19545">
        <v>0</v>
      </c>
      <c r="C19545">
        <v>0.06</v>
      </c>
      <c r="D19545">
        <v>-0.61</v>
      </c>
      <c r="E19545">
        <v>1.7999999999999999E-2</v>
      </c>
    </row>
    <row r="19546" spans="1:5">
      <c r="A19546">
        <v>19990921</v>
      </c>
      <c r="B19546">
        <v>-1.93</v>
      </c>
      <c r="C19546">
        <v>0.69</v>
      </c>
      <c r="D19546">
        <v>0.08</v>
      </c>
      <c r="E19546">
        <v>1.7999999999999999E-2</v>
      </c>
    </row>
    <row r="19547" spans="1:5">
      <c r="A19547">
        <v>19990922</v>
      </c>
      <c r="B19547">
        <v>0.28000000000000003</v>
      </c>
      <c r="C19547">
        <v>0.09</v>
      </c>
      <c r="D19547">
        <v>-0.74</v>
      </c>
      <c r="E19547">
        <v>1.7999999999999999E-2</v>
      </c>
    </row>
    <row r="19548" spans="1:5">
      <c r="A19548">
        <v>19990923</v>
      </c>
      <c r="B19548">
        <v>-2.35</v>
      </c>
      <c r="C19548">
        <v>0.5</v>
      </c>
      <c r="D19548">
        <v>0.84</v>
      </c>
      <c r="E19548">
        <v>1.7999999999999999E-2</v>
      </c>
    </row>
    <row r="19549" spans="1:5">
      <c r="A19549">
        <v>19990924</v>
      </c>
      <c r="B19549">
        <v>-0.2</v>
      </c>
      <c r="C19549">
        <v>-0.42</v>
      </c>
      <c r="D19549">
        <v>-0.33</v>
      </c>
      <c r="E19549">
        <v>1.7999999999999999E-2</v>
      </c>
    </row>
    <row r="19550" spans="1:5">
      <c r="A19550">
        <v>19990927</v>
      </c>
      <c r="B19550">
        <v>0.42</v>
      </c>
      <c r="C19550">
        <v>0.56000000000000005</v>
      </c>
      <c r="D19550">
        <v>-0.37</v>
      </c>
      <c r="E19550">
        <v>1.7999999999999999E-2</v>
      </c>
    </row>
    <row r="19551" spans="1:5">
      <c r="A19551">
        <v>19990928</v>
      </c>
      <c r="B19551">
        <v>-0.23</v>
      </c>
      <c r="C19551">
        <v>-0.02</v>
      </c>
      <c r="D19551">
        <v>-0.83</v>
      </c>
      <c r="E19551">
        <v>1.7999999999999999E-2</v>
      </c>
    </row>
    <row r="19552" spans="1:5">
      <c r="A19552">
        <v>19990929</v>
      </c>
      <c r="B19552">
        <v>-0.8</v>
      </c>
      <c r="C19552">
        <v>0.6</v>
      </c>
      <c r="D19552">
        <v>0.56000000000000005</v>
      </c>
      <c r="E19552">
        <v>1.7999999999999999E-2</v>
      </c>
    </row>
    <row r="19553" spans="1:5">
      <c r="A19553">
        <v>19990930</v>
      </c>
      <c r="B19553">
        <v>0.92</v>
      </c>
      <c r="C19553">
        <v>0.35</v>
      </c>
      <c r="D19553">
        <v>-0.89</v>
      </c>
      <c r="E19553">
        <v>1.7999999999999999E-2</v>
      </c>
    </row>
    <row r="19554" spans="1:5">
      <c r="A19554">
        <v>19991001</v>
      </c>
      <c r="B19554">
        <v>-0.16</v>
      </c>
      <c r="C19554">
        <v>-0.1</v>
      </c>
      <c r="D19554">
        <v>-0.27</v>
      </c>
      <c r="E19554">
        <v>1.7999999999999999E-2</v>
      </c>
    </row>
    <row r="19555" spans="1:5">
      <c r="A19555">
        <v>19991004</v>
      </c>
      <c r="B19555">
        <v>1.67</v>
      </c>
      <c r="C19555">
        <v>-1.36</v>
      </c>
      <c r="D19555">
        <v>-0.26</v>
      </c>
      <c r="E19555">
        <v>1.7999999999999999E-2</v>
      </c>
    </row>
    <row r="19556" spans="1:5">
      <c r="A19556">
        <v>19991005</v>
      </c>
      <c r="B19556">
        <v>-0.1</v>
      </c>
      <c r="C19556">
        <v>-0.13</v>
      </c>
      <c r="D19556">
        <v>-0.21</v>
      </c>
      <c r="E19556">
        <v>1.7999999999999999E-2</v>
      </c>
    </row>
    <row r="19557" spans="1:5">
      <c r="A19557">
        <v>19991006</v>
      </c>
      <c r="B19557">
        <v>1.82</v>
      </c>
      <c r="C19557">
        <v>-1.1200000000000001</v>
      </c>
      <c r="D19557">
        <v>-0.57999999999999996</v>
      </c>
      <c r="E19557">
        <v>1.7999999999999999E-2</v>
      </c>
    </row>
    <row r="19558" spans="1:5">
      <c r="A19558">
        <v>19991007</v>
      </c>
      <c r="B19558">
        <v>-0.47</v>
      </c>
      <c r="C19558">
        <v>0.31</v>
      </c>
      <c r="D19558">
        <v>-0.14000000000000001</v>
      </c>
      <c r="E19558">
        <v>1.7999999999999999E-2</v>
      </c>
    </row>
    <row r="19559" spans="1:5">
      <c r="A19559">
        <v>19991008</v>
      </c>
      <c r="B19559">
        <v>1.0900000000000001</v>
      </c>
      <c r="C19559">
        <v>-0.88</v>
      </c>
      <c r="D19559">
        <v>-0.45</v>
      </c>
      <c r="E19559">
        <v>1.7999999999999999E-2</v>
      </c>
    </row>
    <row r="19560" spans="1:5">
      <c r="A19560">
        <v>19991011</v>
      </c>
      <c r="B19560">
        <v>0.21</v>
      </c>
      <c r="C19560">
        <v>0.36</v>
      </c>
      <c r="D19560">
        <v>-0.11</v>
      </c>
      <c r="E19560">
        <v>1.7999999999999999E-2</v>
      </c>
    </row>
    <row r="19561" spans="1:5">
      <c r="A19561">
        <v>19991012</v>
      </c>
      <c r="B19561">
        <v>-1.72</v>
      </c>
      <c r="C19561">
        <v>0.41</v>
      </c>
      <c r="D19561">
        <v>0.55000000000000004</v>
      </c>
      <c r="E19561">
        <v>1.7999999999999999E-2</v>
      </c>
    </row>
    <row r="19562" spans="1:5">
      <c r="A19562">
        <v>19991013</v>
      </c>
      <c r="B19562">
        <v>-2.04</v>
      </c>
      <c r="C19562">
        <v>0.41</v>
      </c>
      <c r="D19562">
        <v>1.04</v>
      </c>
      <c r="E19562">
        <v>1.7999999999999999E-2</v>
      </c>
    </row>
    <row r="19563" spans="1:5">
      <c r="A19563">
        <v>19991014</v>
      </c>
      <c r="B19563">
        <v>-0.02</v>
      </c>
      <c r="C19563">
        <v>-0.25</v>
      </c>
      <c r="D19563">
        <v>0</v>
      </c>
      <c r="E19563">
        <v>1.7999999999999999E-2</v>
      </c>
    </row>
    <row r="19564" spans="1:5">
      <c r="A19564">
        <v>19991015</v>
      </c>
      <c r="B19564">
        <v>-2.65</v>
      </c>
      <c r="C19564">
        <v>1.7</v>
      </c>
      <c r="D19564">
        <v>0.28000000000000003</v>
      </c>
      <c r="E19564">
        <v>1.7999999999999999E-2</v>
      </c>
    </row>
    <row r="19565" spans="1:5">
      <c r="A19565">
        <v>19991018</v>
      </c>
      <c r="B19565">
        <v>0.09</v>
      </c>
      <c r="C19565">
        <v>-1.51</v>
      </c>
      <c r="D19565">
        <v>0.16</v>
      </c>
      <c r="E19565">
        <v>1.7999999999999999E-2</v>
      </c>
    </row>
    <row r="19566" spans="1:5">
      <c r="A19566">
        <v>19991019</v>
      </c>
      <c r="B19566">
        <v>0.75</v>
      </c>
      <c r="C19566">
        <v>-0.14000000000000001</v>
      </c>
      <c r="D19566">
        <v>-0.82</v>
      </c>
      <c r="E19566">
        <v>1.7999999999999999E-2</v>
      </c>
    </row>
    <row r="19567" spans="1:5">
      <c r="A19567">
        <v>19991020</v>
      </c>
      <c r="B19567">
        <v>1.86</v>
      </c>
      <c r="C19567">
        <v>-0.61</v>
      </c>
      <c r="D19567">
        <v>-1.31</v>
      </c>
      <c r="E19567">
        <v>1.7999999999999999E-2</v>
      </c>
    </row>
    <row r="19568" spans="1:5">
      <c r="A19568">
        <v>19991021</v>
      </c>
      <c r="B19568">
        <v>-0.16</v>
      </c>
      <c r="C19568">
        <v>0.21</v>
      </c>
      <c r="D19568">
        <v>-0.22</v>
      </c>
      <c r="E19568">
        <v>1.7999999999999999E-2</v>
      </c>
    </row>
    <row r="19569" spans="1:5">
      <c r="A19569">
        <v>19991022</v>
      </c>
      <c r="B19569">
        <v>1.31</v>
      </c>
      <c r="C19569">
        <v>-1.04</v>
      </c>
      <c r="D19569">
        <v>0.55000000000000004</v>
      </c>
      <c r="E19569">
        <v>1.7999999999999999E-2</v>
      </c>
    </row>
    <row r="19570" spans="1:5">
      <c r="A19570">
        <v>19991025</v>
      </c>
      <c r="B19570">
        <v>-0.43</v>
      </c>
      <c r="C19570">
        <v>0.31</v>
      </c>
      <c r="D19570">
        <v>0.05</v>
      </c>
      <c r="E19570">
        <v>1.7999999999999999E-2</v>
      </c>
    </row>
    <row r="19571" spans="1:5">
      <c r="A19571">
        <v>19991026</v>
      </c>
      <c r="B19571">
        <v>-0.85</v>
      </c>
      <c r="C19571">
        <v>0.75</v>
      </c>
      <c r="D19571">
        <v>-0.05</v>
      </c>
      <c r="E19571">
        <v>1.7999999999999999E-2</v>
      </c>
    </row>
    <row r="19572" spans="1:5">
      <c r="A19572">
        <v>19991027</v>
      </c>
      <c r="B19572">
        <v>0.89</v>
      </c>
      <c r="C19572">
        <v>-1.2</v>
      </c>
      <c r="D19572">
        <v>0.13</v>
      </c>
      <c r="E19572">
        <v>1.7999999999999999E-2</v>
      </c>
    </row>
    <row r="19573" spans="1:5">
      <c r="A19573">
        <v>19991028</v>
      </c>
      <c r="B19573">
        <v>3.33</v>
      </c>
      <c r="C19573">
        <v>-2.11</v>
      </c>
      <c r="D19573">
        <v>-0.82</v>
      </c>
      <c r="E19573">
        <v>1.7999999999999999E-2</v>
      </c>
    </row>
    <row r="19574" spans="1:5">
      <c r="A19574">
        <v>19991029</v>
      </c>
      <c r="B19574">
        <v>1.73</v>
      </c>
      <c r="C19574">
        <v>-1.02</v>
      </c>
      <c r="D19574">
        <v>-0.36</v>
      </c>
      <c r="E19574">
        <v>1.7999999999999999E-2</v>
      </c>
    </row>
    <row r="19575" spans="1:5">
      <c r="A19575">
        <v>19991101</v>
      </c>
      <c r="B19575">
        <v>-0.38</v>
      </c>
      <c r="C19575">
        <v>1.25</v>
      </c>
      <c r="D19575">
        <v>-0.48</v>
      </c>
      <c r="E19575">
        <v>1.7000000000000001E-2</v>
      </c>
    </row>
    <row r="19576" spans="1:5">
      <c r="A19576">
        <v>19991102</v>
      </c>
      <c r="B19576">
        <v>-0.33</v>
      </c>
      <c r="C19576">
        <v>0.21</v>
      </c>
      <c r="D19576">
        <v>0.45</v>
      </c>
      <c r="E19576">
        <v>1.7000000000000001E-2</v>
      </c>
    </row>
    <row r="19577" spans="1:5">
      <c r="A19577">
        <v>19991103</v>
      </c>
      <c r="B19577">
        <v>0.69</v>
      </c>
      <c r="C19577">
        <v>1.08</v>
      </c>
      <c r="D19577">
        <v>-0.7</v>
      </c>
      <c r="E19577">
        <v>1.7000000000000001E-2</v>
      </c>
    </row>
    <row r="19578" spans="1:5">
      <c r="A19578">
        <v>19991104</v>
      </c>
      <c r="B19578">
        <v>0.66</v>
      </c>
      <c r="C19578">
        <v>-0.11</v>
      </c>
      <c r="D19578">
        <v>-0.55000000000000004</v>
      </c>
      <c r="E19578">
        <v>1.7000000000000001E-2</v>
      </c>
    </row>
    <row r="19579" spans="1:5">
      <c r="A19579">
        <v>19991105</v>
      </c>
      <c r="B19579">
        <v>0.79</v>
      </c>
      <c r="C19579">
        <v>-0.34</v>
      </c>
      <c r="D19579">
        <v>-0.36</v>
      </c>
      <c r="E19579">
        <v>1.7000000000000001E-2</v>
      </c>
    </row>
    <row r="19580" spans="1:5">
      <c r="A19580">
        <v>19991108</v>
      </c>
      <c r="B19580">
        <v>0.59</v>
      </c>
      <c r="C19580">
        <v>0.46</v>
      </c>
      <c r="D19580">
        <v>-0.65</v>
      </c>
      <c r="E19580">
        <v>1.7000000000000001E-2</v>
      </c>
    </row>
    <row r="19581" spans="1:5">
      <c r="A19581">
        <v>19991109</v>
      </c>
      <c r="B19581">
        <v>-0.78</v>
      </c>
      <c r="C19581">
        <v>1.19</v>
      </c>
      <c r="D19581">
        <v>0.13</v>
      </c>
      <c r="E19581">
        <v>1.7000000000000001E-2</v>
      </c>
    </row>
    <row r="19582" spans="1:5">
      <c r="A19582">
        <v>19991110</v>
      </c>
      <c r="B19582">
        <v>0.53</v>
      </c>
      <c r="C19582">
        <v>0.43</v>
      </c>
      <c r="D19582">
        <v>-0.59</v>
      </c>
      <c r="E19582">
        <v>1.7000000000000001E-2</v>
      </c>
    </row>
    <row r="19583" spans="1:5">
      <c r="A19583">
        <v>19991111</v>
      </c>
      <c r="B19583">
        <v>0.37</v>
      </c>
      <c r="C19583">
        <v>0.12</v>
      </c>
      <c r="D19583">
        <v>-0.68</v>
      </c>
      <c r="E19583">
        <v>1.7000000000000001E-2</v>
      </c>
    </row>
    <row r="19584" spans="1:5">
      <c r="A19584">
        <v>19991112</v>
      </c>
      <c r="B19584">
        <v>1.1000000000000001</v>
      </c>
      <c r="C19584">
        <v>-0.91</v>
      </c>
      <c r="D19584">
        <v>0.11</v>
      </c>
      <c r="E19584">
        <v>1.7000000000000001E-2</v>
      </c>
    </row>
    <row r="19585" spans="1:5">
      <c r="A19585">
        <v>19991115</v>
      </c>
      <c r="B19585">
        <v>0.03</v>
      </c>
      <c r="C19585">
        <v>0.62</v>
      </c>
      <c r="D19585">
        <v>0.48</v>
      </c>
      <c r="E19585">
        <v>1.7000000000000001E-2</v>
      </c>
    </row>
    <row r="19586" spans="1:5">
      <c r="A19586">
        <v>19991116</v>
      </c>
      <c r="B19586">
        <v>1.84</v>
      </c>
      <c r="C19586">
        <v>-0.79</v>
      </c>
      <c r="D19586">
        <v>-0.69</v>
      </c>
      <c r="E19586">
        <v>1.7000000000000001E-2</v>
      </c>
    </row>
    <row r="19587" spans="1:5">
      <c r="A19587">
        <v>19991117</v>
      </c>
      <c r="B19587">
        <v>-0.63</v>
      </c>
      <c r="C19587">
        <v>1.01</v>
      </c>
      <c r="D19587">
        <v>0</v>
      </c>
      <c r="E19587">
        <v>1.7000000000000001E-2</v>
      </c>
    </row>
    <row r="19588" spans="1:5">
      <c r="A19588">
        <v>19991118</v>
      </c>
      <c r="B19588">
        <v>1.1299999999999999</v>
      </c>
      <c r="C19588">
        <v>0.78</v>
      </c>
      <c r="D19588">
        <v>-1.44</v>
      </c>
      <c r="E19588">
        <v>1.7000000000000001E-2</v>
      </c>
    </row>
    <row r="19589" spans="1:5">
      <c r="A19589">
        <v>19991119</v>
      </c>
      <c r="B19589">
        <v>-0.11</v>
      </c>
      <c r="C19589">
        <v>0.35</v>
      </c>
      <c r="D19589">
        <v>-0.5</v>
      </c>
      <c r="E19589">
        <v>1.7000000000000001E-2</v>
      </c>
    </row>
    <row r="19590" spans="1:5">
      <c r="A19590">
        <v>19991122</v>
      </c>
      <c r="B19590">
        <v>0.02</v>
      </c>
      <c r="C19590">
        <v>0.22</v>
      </c>
      <c r="D19590">
        <v>-0.92</v>
      </c>
      <c r="E19590">
        <v>1.7000000000000001E-2</v>
      </c>
    </row>
    <row r="19591" spans="1:5">
      <c r="A19591">
        <v>19991123</v>
      </c>
      <c r="B19591">
        <v>-1.29</v>
      </c>
      <c r="C19591">
        <v>0.08</v>
      </c>
      <c r="D19591">
        <v>0.3</v>
      </c>
      <c r="E19591">
        <v>1.7000000000000001E-2</v>
      </c>
    </row>
    <row r="19592" spans="1:5">
      <c r="A19592">
        <v>19991124</v>
      </c>
      <c r="B19592">
        <v>0.87</v>
      </c>
      <c r="C19592">
        <v>0.08</v>
      </c>
      <c r="D19592">
        <v>-0.89</v>
      </c>
      <c r="E19592">
        <v>1.7000000000000001E-2</v>
      </c>
    </row>
    <row r="19593" spans="1:5">
      <c r="A19593">
        <v>19991126</v>
      </c>
      <c r="B19593">
        <v>0.23</v>
      </c>
      <c r="C19593">
        <v>0.92</v>
      </c>
      <c r="D19593">
        <v>-0.2</v>
      </c>
      <c r="E19593">
        <v>1.7000000000000001E-2</v>
      </c>
    </row>
    <row r="19594" spans="1:5">
      <c r="A19594">
        <v>19991129</v>
      </c>
      <c r="B19594">
        <v>-0.6</v>
      </c>
      <c r="C19594">
        <v>0.56999999999999995</v>
      </c>
      <c r="D19594">
        <v>-0.14000000000000001</v>
      </c>
      <c r="E19594">
        <v>1.7000000000000001E-2</v>
      </c>
    </row>
    <row r="19595" spans="1:5">
      <c r="A19595">
        <v>19991130</v>
      </c>
      <c r="B19595">
        <v>-1.28</v>
      </c>
      <c r="C19595">
        <v>-0.18</v>
      </c>
      <c r="D19595">
        <v>1.28</v>
      </c>
      <c r="E19595">
        <v>1.7000000000000001E-2</v>
      </c>
    </row>
    <row r="19596" spans="1:5">
      <c r="A19596">
        <v>19991201</v>
      </c>
      <c r="B19596">
        <v>0.49</v>
      </c>
      <c r="C19596">
        <v>-0.15</v>
      </c>
      <c r="D19596">
        <v>-0.28999999999999998</v>
      </c>
      <c r="E19596">
        <v>0.02</v>
      </c>
    </row>
    <row r="19597" spans="1:5">
      <c r="A19597">
        <v>19991202</v>
      </c>
      <c r="B19597">
        <v>1.1499999999999999</v>
      </c>
      <c r="C19597">
        <v>0.53</v>
      </c>
      <c r="D19597">
        <v>-1</v>
      </c>
      <c r="E19597">
        <v>0.02</v>
      </c>
    </row>
    <row r="19598" spans="1:5">
      <c r="A19598">
        <v>19991203</v>
      </c>
      <c r="B19598">
        <v>1.59</v>
      </c>
      <c r="C19598">
        <v>-1.06</v>
      </c>
      <c r="D19598">
        <v>-0.52</v>
      </c>
      <c r="E19598">
        <v>0.02</v>
      </c>
    </row>
    <row r="19599" spans="1:5">
      <c r="A19599">
        <v>19991206</v>
      </c>
      <c r="B19599">
        <v>-0.42</v>
      </c>
      <c r="C19599">
        <v>0.89</v>
      </c>
      <c r="D19599">
        <v>-0.54</v>
      </c>
      <c r="E19599">
        <v>0.02</v>
      </c>
    </row>
    <row r="19600" spans="1:5">
      <c r="A19600">
        <v>19991207</v>
      </c>
      <c r="B19600">
        <v>-0.43</v>
      </c>
      <c r="C19600">
        <v>1.07</v>
      </c>
      <c r="D19600">
        <v>-1.1399999999999999</v>
      </c>
      <c r="E19600">
        <v>0.02</v>
      </c>
    </row>
    <row r="19601" spans="1:5">
      <c r="A19601">
        <v>19991208</v>
      </c>
      <c r="B19601">
        <v>-0.08</v>
      </c>
      <c r="C19601">
        <v>0.94</v>
      </c>
      <c r="D19601">
        <v>-0.46</v>
      </c>
      <c r="E19601">
        <v>0.02</v>
      </c>
    </row>
    <row r="19602" spans="1:5">
      <c r="A19602">
        <v>19991209</v>
      </c>
      <c r="B19602">
        <v>0.3</v>
      </c>
      <c r="C19602">
        <v>-0.22</v>
      </c>
      <c r="D19602">
        <v>-0.55000000000000004</v>
      </c>
      <c r="E19602">
        <v>0.02</v>
      </c>
    </row>
    <row r="19603" spans="1:5">
      <c r="A19603">
        <v>19991210</v>
      </c>
      <c r="B19603">
        <v>0.51</v>
      </c>
      <c r="C19603">
        <v>0.57999999999999996</v>
      </c>
      <c r="D19603">
        <v>-0.69</v>
      </c>
      <c r="E19603">
        <v>0.02</v>
      </c>
    </row>
    <row r="19604" spans="1:5">
      <c r="A19604">
        <v>19991213</v>
      </c>
      <c r="B19604">
        <v>0.05</v>
      </c>
      <c r="C19604">
        <v>1.1299999999999999</v>
      </c>
      <c r="D19604">
        <v>-0.66</v>
      </c>
      <c r="E19604">
        <v>0.02</v>
      </c>
    </row>
    <row r="19605" spans="1:5">
      <c r="A19605">
        <v>19991214</v>
      </c>
      <c r="B19605">
        <v>-1.33</v>
      </c>
      <c r="C19605">
        <v>-0.51</v>
      </c>
      <c r="D19605">
        <v>1.26</v>
      </c>
      <c r="E19605">
        <v>0.02</v>
      </c>
    </row>
    <row r="19606" spans="1:5">
      <c r="A19606">
        <v>19991215</v>
      </c>
      <c r="B19606">
        <v>0.54</v>
      </c>
      <c r="C19606">
        <v>-1.01</v>
      </c>
      <c r="D19606">
        <v>0.13</v>
      </c>
      <c r="E19606">
        <v>0.02</v>
      </c>
    </row>
    <row r="19607" spans="1:5">
      <c r="A19607">
        <v>19991216</v>
      </c>
      <c r="B19607">
        <v>0.61</v>
      </c>
      <c r="C19607">
        <v>0.54</v>
      </c>
      <c r="D19607">
        <v>-0.73</v>
      </c>
      <c r="E19607">
        <v>0.02</v>
      </c>
    </row>
    <row r="19608" spans="1:5">
      <c r="A19608">
        <v>19991217</v>
      </c>
      <c r="B19608">
        <v>0.27</v>
      </c>
      <c r="C19608">
        <v>0.01</v>
      </c>
      <c r="D19608">
        <v>-0.23</v>
      </c>
      <c r="E19608">
        <v>0.02</v>
      </c>
    </row>
    <row r="19609" spans="1:5">
      <c r="A19609">
        <v>19991220</v>
      </c>
      <c r="B19609">
        <v>-0.08</v>
      </c>
      <c r="C19609">
        <v>0.65</v>
      </c>
      <c r="D19609">
        <v>-0.67</v>
      </c>
      <c r="E19609">
        <v>0.02</v>
      </c>
    </row>
    <row r="19610" spans="1:5">
      <c r="A19610">
        <v>19991221</v>
      </c>
      <c r="B19610">
        <v>1.44</v>
      </c>
      <c r="C19610">
        <v>0.22</v>
      </c>
      <c r="D19610">
        <v>-0.76</v>
      </c>
      <c r="E19610">
        <v>0.02</v>
      </c>
    </row>
    <row r="19611" spans="1:5">
      <c r="A19611">
        <v>19991222</v>
      </c>
      <c r="B19611">
        <v>0.33</v>
      </c>
      <c r="C19611">
        <v>0.02</v>
      </c>
      <c r="D19611">
        <v>-0.19</v>
      </c>
      <c r="E19611">
        <v>0.02</v>
      </c>
    </row>
    <row r="19612" spans="1:5">
      <c r="A19612">
        <v>19991223</v>
      </c>
      <c r="B19612">
        <v>1.3</v>
      </c>
      <c r="C19612">
        <v>-0.46</v>
      </c>
      <c r="D19612">
        <v>-0.34</v>
      </c>
      <c r="E19612">
        <v>0.02</v>
      </c>
    </row>
    <row r="19613" spans="1:5">
      <c r="A19613">
        <v>19991227</v>
      </c>
      <c r="B19613">
        <v>-0.21</v>
      </c>
      <c r="C19613">
        <v>0.77</v>
      </c>
      <c r="D19613">
        <v>-0.72</v>
      </c>
      <c r="E19613">
        <v>0.02</v>
      </c>
    </row>
    <row r="19614" spans="1:5">
      <c r="A19614">
        <v>19991228</v>
      </c>
      <c r="B19614">
        <v>0.21</v>
      </c>
      <c r="C19614">
        <v>0.24</v>
      </c>
      <c r="D19614">
        <v>0.14000000000000001</v>
      </c>
      <c r="E19614">
        <v>0.02</v>
      </c>
    </row>
    <row r="19615" spans="1:5">
      <c r="A19615">
        <v>19991229</v>
      </c>
      <c r="B19615">
        <v>0.64</v>
      </c>
      <c r="C19615">
        <v>0.98</v>
      </c>
      <c r="D19615">
        <v>-0.1</v>
      </c>
      <c r="E19615">
        <v>0.02</v>
      </c>
    </row>
    <row r="19616" spans="1:5">
      <c r="A19616">
        <v>19991230</v>
      </c>
      <c r="B19616">
        <v>0.08</v>
      </c>
      <c r="C19616">
        <v>0.02</v>
      </c>
      <c r="D19616">
        <v>-0.1</v>
      </c>
      <c r="E19616">
        <v>0.02</v>
      </c>
    </row>
    <row r="19617" spans="1:5">
      <c r="A19617">
        <v>19991231</v>
      </c>
      <c r="B19617">
        <v>0.52</v>
      </c>
      <c r="C19617">
        <v>1.36</v>
      </c>
      <c r="D19617">
        <v>0.3</v>
      </c>
      <c r="E19617">
        <v>0.02</v>
      </c>
    </row>
    <row r="19618" spans="1:5">
      <c r="A19618">
        <v>20000103</v>
      </c>
      <c r="B19618">
        <v>-0.71</v>
      </c>
      <c r="C19618">
        <v>0.39</v>
      </c>
      <c r="D19618">
        <v>-0.84</v>
      </c>
      <c r="E19618">
        <v>2.1000000000000001E-2</v>
      </c>
    </row>
    <row r="19619" spans="1:5">
      <c r="A19619">
        <v>20000104</v>
      </c>
      <c r="B19619">
        <v>-4.0599999999999996</v>
      </c>
      <c r="C19619">
        <v>-0.05</v>
      </c>
      <c r="D19619">
        <v>2.21</v>
      </c>
      <c r="E19619">
        <v>2.1000000000000001E-2</v>
      </c>
    </row>
    <row r="19620" spans="1:5">
      <c r="A19620">
        <v>20000105</v>
      </c>
      <c r="B19620">
        <v>-0.09</v>
      </c>
      <c r="C19620">
        <v>0.17</v>
      </c>
      <c r="D19620">
        <v>0.13</v>
      </c>
      <c r="E19620">
        <v>2.1000000000000001E-2</v>
      </c>
    </row>
    <row r="19621" spans="1:5">
      <c r="A19621">
        <v>20000106</v>
      </c>
      <c r="B19621">
        <v>-0.73</v>
      </c>
      <c r="C19621">
        <v>-0.68</v>
      </c>
      <c r="D19621">
        <v>1.37</v>
      </c>
      <c r="E19621">
        <v>2.1000000000000001E-2</v>
      </c>
    </row>
    <row r="19622" spans="1:5">
      <c r="A19622">
        <v>20000107</v>
      </c>
      <c r="B19622">
        <v>3.21</v>
      </c>
      <c r="C19622">
        <v>-0.57999999999999996</v>
      </c>
      <c r="D19622">
        <v>-1.24</v>
      </c>
      <c r="E19622">
        <v>2.1000000000000001E-2</v>
      </c>
    </row>
    <row r="19623" spans="1:5">
      <c r="A19623">
        <v>20000110</v>
      </c>
      <c r="B19623">
        <v>1.76</v>
      </c>
      <c r="C19623">
        <v>1.01</v>
      </c>
      <c r="D19623">
        <v>-1.5</v>
      </c>
      <c r="E19623">
        <v>2.1000000000000001E-2</v>
      </c>
    </row>
    <row r="19624" spans="1:5">
      <c r="A19624">
        <v>20000111</v>
      </c>
      <c r="B19624">
        <v>-1.71</v>
      </c>
      <c r="C19624">
        <v>0.19</v>
      </c>
      <c r="D19624">
        <v>0.92</v>
      </c>
      <c r="E19624">
        <v>2.1000000000000001E-2</v>
      </c>
    </row>
    <row r="19625" spans="1:5">
      <c r="A19625">
        <v>20000112</v>
      </c>
      <c r="B19625">
        <v>-0.69</v>
      </c>
      <c r="C19625">
        <v>-0.54</v>
      </c>
      <c r="D19625">
        <v>0.9</v>
      </c>
      <c r="E19625">
        <v>2.1000000000000001E-2</v>
      </c>
    </row>
    <row r="19626" spans="1:5">
      <c r="A19626">
        <v>20000113</v>
      </c>
      <c r="B19626">
        <v>1.59</v>
      </c>
      <c r="C19626">
        <v>1</v>
      </c>
      <c r="D19626">
        <v>-1.31</v>
      </c>
      <c r="E19626">
        <v>2.1000000000000001E-2</v>
      </c>
    </row>
    <row r="19627" spans="1:5">
      <c r="A19627">
        <v>20000114</v>
      </c>
      <c r="B19627">
        <v>1.1499999999999999</v>
      </c>
      <c r="C19627">
        <v>0.09</v>
      </c>
      <c r="D19627">
        <v>-0.19</v>
      </c>
      <c r="E19627">
        <v>2.1000000000000001E-2</v>
      </c>
    </row>
    <row r="19628" spans="1:5">
      <c r="A19628">
        <v>20000118</v>
      </c>
      <c r="B19628">
        <v>-0.25</v>
      </c>
      <c r="C19628">
        <v>2.5499999999999998</v>
      </c>
      <c r="D19628">
        <v>-0.47</v>
      </c>
      <c r="E19628">
        <v>2.1000000000000001E-2</v>
      </c>
    </row>
    <row r="19629" spans="1:5">
      <c r="A19629">
        <v>20000119</v>
      </c>
      <c r="B19629">
        <v>0.44</v>
      </c>
      <c r="C19629">
        <v>0.93</v>
      </c>
      <c r="D19629">
        <v>-0.51</v>
      </c>
      <c r="E19629">
        <v>2.1000000000000001E-2</v>
      </c>
    </row>
    <row r="19630" spans="1:5">
      <c r="A19630">
        <v>20000120</v>
      </c>
      <c r="B19630">
        <v>-0.37</v>
      </c>
      <c r="C19630">
        <v>1.92</v>
      </c>
      <c r="D19630">
        <v>-1.1499999999999999</v>
      </c>
      <c r="E19630">
        <v>2.1000000000000001E-2</v>
      </c>
    </row>
    <row r="19631" spans="1:5">
      <c r="A19631">
        <v>20000121</v>
      </c>
      <c r="B19631">
        <v>0.23</v>
      </c>
      <c r="C19631">
        <v>1.42</v>
      </c>
      <c r="D19631">
        <v>-0.46</v>
      </c>
      <c r="E19631">
        <v>2.1000000000000001E-2</v>
      </c>
    </row>
    <row r="19632" spans="1:5">
      <c r="A19632">
        <v>20000124</v>
      </c>
      <c r="B19632">
        <v>-2.59</v>
      </c>
      <c r="C19632">
        <v>1.1000000000000001</v>
      </c>
      <c r="D19632">
        <v>0.83</v>
      </c>
      <c r="E19632">
        <v>2.1000000000000001E-2</v>
      </c>
    </row>
    <row r="19633" spans="1:5">
      <c r="A19633">
        <v>20000125</v>
      </c>
      <c r="B19633">
        <v>0.49</v>
      </c>
      <c r="C19633">
        <v>-0.22</v>
      </c>
      <c r="D19633">
        <v>-0.45</v>
      </c>
      <c r="E19633">
        <v>2.1000000000000001E-2</v>
      </c>
    </row>
    <row r="19634" spans="1:5">
      <c r="A19634">
        <v>20000126</v>
      </c>
      <c r="B19634">
        <v>-0.44</v>
      </c>
      <c r="C19634">
        <v>-0.23</v>
      </c>
      <c r="D19634">
        <v>0.3</v>
      </c>
      <c r="E19634">
        <v>2.1000000000000001E-2</v>
      </c>
    </row>
    <row r="19635" spans="1:5">
      <c r="A19635">
        <v>20000127</v>
      </c>
      <c r="B19635">
        <v>-0.44</v>
      </c>
      <c r="C19635">
        <v>-0.4</v>
      </c>
      <c r="D19635">
        <v>-0.09</v>
      </c>
      <c r="E19635">
        <v>2.1000000000000001E-2</v>
      </c>
    </row>
    <row r="19636" spans="1:5">
      <c r="A19636">
        <v>20000128</v>
      </c>
      <c r="B19636">
        <v>-2.82</v>
      </c>
      <c r="C19636">
        <v>-0.1</v>
      </c>
      <c r="D19636">
        <v>1.36</v>
      </c>
      <c r="E19636">
        <v>2.1000000000000001E-2</v>
      </c>
    </row>
    <row r="19637" spans="1:5">
      <c r="A19637">
        <v>20000131</v>
      </c>
      <c r="B19637">
        <v>1.5</v>
      </c>
      <c r="C19637">
        <v>-2.9</v>
      </c>
      <c r="D19637">
        <v>-0.37</v>
      </c>
      <c r="E19637">
        <v>2.1000000000000001E-2</v>
      </c>
    </row>
    <row r="19638" spans="1:5">
      <c r="A19638">
        <v>20000201</v>
      </c>
      <c r="B19638">
        <v>1.29</v>
      </c>
      <c r="C19638">
        <v>-0.14000000000000001</v>
      </c>
      <c r="D19638">
        <v>0.14000000000000001</v>
      </c>
      <c r="E19638">
        <v>2.1999999999999999E-2</v>
      </c>
    </row>
    <row r="19639" spans="1:5">
      <c r="A19639">
        <v>20000202</v>
      </c>
      <c r="B19639">
        <v>0.16</v>
      </c>
      <c r="C19639">
        <v>1.74</v>
      </c>
      <c r="D19639">
        <v>-0.54</v>
      </c>
      <c r="E19639">
        <v>2.1999999999999999E-2</v>
      </c>
    </row>
    <row r="19640" spans="1:5">
      <c r="A19640">
        <v>20000203</v>
      </c>
      <c r="B19640">
        <v>1.49</v>
      </c>
      <c r="C19640">
        <v>1.36</v>
      </c>
      <c r="D19640">
        <v>-1.36</v>
      </c>
      <c r="E19640">
        <v>2.1999999999999999E-2</v>
      </c>
    </row>
    <row r="19641" spans="1:5">
      <c r="A19641">
        <v>20000204</v>
      </c>
      <c r="B19641">
        <v>-0.05</v>
      </c>
      <c r="C19641">
        <v>1.1499999999999999</v>
      </c>
      <c r="D19641">
        <v>-0.57999999999999996</v>
      </c>
      <c r="E19641">
        <v>2.1999999999999999E-2</v>
      </c>
    </row>
    <row r="19642" spans="1:5">
      <c r="A19642">
        <v>20000207</v>
      </c>
      <c r="B19642">
        <v>0.35</v>
      </c>
      <c r="C19642">
        <v>1.6</v>
      </c>
      <c r="D19642">
        <v>-1.24</v>
      </c>
      <c r="E19642">
        <v>2.1999999999999999E-2</v>
      </c>
    </row>
    <row r="19643" spans="1:5">
      <c r="A19643">
        <v>20000208</v>
      </c>
      <c r="B19643">
        <v>1.23</v>
      </c>
      <c r="C19643">
        <v>0.7</v>
      </c>
      <c r="D19643">
        <v>-1.79</v>
      </c>
      <c r="E19643">
        <v>2.1999999999999999E-2</v>
      </c>
    </row>
    <row r="19644" spans="1:5">
      <c r="A19644">
        <v>20000209</v>
      </c>
      <c r="B19644">
        <v>-1.83</v>
      </c>
      <c r="C19644">
        <v>1.8</v>
      </c>
      <c r="D19644">
        <v>-0.08</v>
      </c>
      <c r="E19644">
        <v>2.1999999999999999E-2</v>
      </c>
    </row>
    <row r="19645" spans="1:5">
      <c r="A19645">
        <v>20000210</v>
      </c>
      <c r="B19645">
        <v>0.56999999999999995</v>
      </c>
      <c r="C19645">
        <v>1.59</v>
      </c>
      <c r="D19645">
        <v>-1.1499999999999999</v>
      </c>
      <c r="E19645">
        <v>2.1999999999999999E-2</v>
      </c>
    </row>
    <row r="19646" spans="1:5">
      <c r="A19646">
        <v>20000211</v>
      </c>
      <c r="B19646">
        <v>-1.74</v>
      </c>
      <c r="C19646">
        <v>1.1000000000000001</v>
      </c>
      <c r="D19646">
        <v>0.61</v>
      </c>
      <c r="E19646">
        <v>2.1999999999999999E-2</v>
      </c>
    </row>
    <row r="19647" spans="1:5">
      <c r="A19647">
        <v>20000214</v>
      </c>
      <c r="B19647">
        <v>0.24</v>
      </c>
      <c r="C19647">
        <v>0.62</v>
      </c>
      <c r="D19647">
        <v>0.18</v>
      </c>
      <c r="E19647">
        <v>2.1999999999999999E-2</v>
      </c>
    </row>
    <row r="19648" spans="1:5">
      <c r="A19648">
        <v>20000215</v>
      </c>
      <c r="B19648">
        <v>0.7</v>
      </c>
      <c r="C19648">
        <v>-0.65</v>
      </c>
      <c r="D19648">
        <v>0.01</v>
      </c>
      <c r="E19648">
        <v>2.1999999999999999E-2</v>
      </c>
    </row>
    <row r="19649" spans="1:5">
      <c r="A19649">
        <v>20000216</v>
      </c>
      <c r="B19649">
        <v>-0.57999999999999996</v>
      </c>
      <c r="C19649">
        <v>1.84</v>
      </c>
      <c r="D19649">
        <v>-0.33</v>
      </c>
      <c r="E19649">
        <v>2.1999999999999999E-2</v>
      </c>
    </row>
    <row r="19650" spans="1:5">
      <c r="A19650">
        <v>20000217</v>
      </c>
      <c r="B19650">
        <v>0.46</v>
      </c>
      <c r="C19650">
        <v>1.99</v>
      </c>
      <c r="D19650">
        <v>-1.1299999999999999</v>
      </c>
      <c r="E19650">
        <v>2.1999999999999999E-2</v>
      </c>
    </row>
    <row r="19651" spans="1:5">
      <c r="A19651">
        <v>20000218</v>
      </c>
      <c r="B19651">
        <v>-2.69</v>
      </c>
      <c r="C19651">
        <v>1.18</v>
      </c>
      <c r="D19651">
        <v>0.57999999999999996</v>
      </c>
      <c r="E19651">
        <v>2.1999999999999999E-2</v>
      </c>
    </row>
    <row r="19652" spans="1:5">
      <c r="A19652">
        <v>20000222</v>
      </c>
      <c r="B19652">
        <v>0.11</v>
      </c>
      <c r="C19652">
        <v>-1.05</v>
      </c>
      <c r="D19652">
        <v>0.36</v>
      </c>
      <c r="E19652">
        <v>2.1999999999999999E-2</v>
      </c>
    </row>
    <row r="19653" spans="1:5">
      <c r="A19653">
        <v>20000223</v>
      </c>
      <c r="B19653">
        <v>1.24</v>
      </c>
      <c r="C19653">
        <v>0.92</v>
      </c>
      <c r="D19653">
        <v>-1.62</v>
      </c>
      <c r="E19653">
        <v>2.1999999999999999E-2</v>
      </c>
    </row>
    <row r="19654" spans="1:5">
      <c r="A19654">
        <v>20000224</v>
      </c>
      <c r="B19654">
        <v>0.01</v>
      </c>
      <c r="C19654">
        <v>1.02</v>
      </c>
      <c r="D19654">
        <v>-0.35</v>
      </c>
      <c r="E19654">
        <v>2.1999999999999999E-2</v>
      </c>
    </row>
    <row r="19655" spans="1:5">
      <c r="A19655">
        <v>20000225</v>
      </c>
      <c r="B19655">
        <v>-1.04</v>
      </c>
      <c r="C19655">
        <v>1.64</v>
      </c>
      <c r="D19655">
        <v>0.16</v>
      </c>
      <c r="E19655">
        <v>2.1999999999999999E-2</v>
      </c>
    </row>
    <row r="19656" spans="1:5">
      <c r="A19656">
        <v>20000228</v>
      </c>
      <c r="B19656">
        <v>0.76</v>
      </c>
      <c r="C19656">
        <v>-0.2</v>
      </c>
      <c r="D19656">
        <v>-0.12</v>
      </c>
      <c r="E19656">
        <v>2.1999999999999999E-2</v>
      </c>
    </row>
    <row r="19657" spans="1:5">
      <c r="A19657">
        <v>20000229</v>
      </c>
      <c r="B19657">
        <v>1.96</v>
      </c>
      <c r="C19657">
        <v>1.96</v>
      </c>
      <c r="D19657">
        <v>-0.68</v>
      </c>
      <c r="E19657">
        <v>2.1999999999999999E-2</v>
      </c>
    </row>
    <row r="19658" spans="1:5">
      <c r="A19658">
        <v>20000301</v>
      </c>
      <c r="B19658">
        <v>1.39</v>
      </c>
      <c r="C19658">
        <v>1.06</v>
      </c>
      <c r="D19658">
        <v>-0.61</v>
      </c>
      <c r="E19658">
        <v>0.02</v>
      </c>
    </row>
    <row r="19659" spans="1:5">
      <c r="A19659">
        <v>20000302</v>
      </c>
      <c r="B19659">
        <v>-0.08</v>
      </c>
      <c r="C19659">
        <v>0.06</v>
      </c>
      <c r="D19659">
        <v>0.28000000000000003</v>
      </c>
      <c r="E19659">
        <v>0.02</v>
      </c>
    </row>
    <row r="19660" spans="1:5">
      <c r="A19660">
        <v>20000303</v>
      </c>
      <c r="B19660">
        <v>2.2999999999999998</v>
      </c>
      <c r="C19660">
        <v>-0.05</v>
      </c>
      <c r="D19660">
        <v>-0.97</v>
      </c>
      <c r="E19660">
        <v>0.02</v>
      </c>
    </row>
    <row r="19661" spans="1:5">
      <c r="A19661">
        <v>20000306</v>
      </c>
      <c r="B19661">
        <v>-0.77</v>
      </c>
      <c r="C19661">
        <v>1.72</v>
      </c>
      <c r="D19661">
        <v>0.26</v>
      </c>
      <c r="E19661">
        <v>0.02</v>
      </c>
    </row>
    <row r="19662" spans="1:5">
      <c r="A19662">
        <v>20000307</v>
      </c>
      <c r="B19662">
        <v>-2.2000000000000002</v>
      </c>
      <c r="C19662">
        <v>0.84</v>
      </c>
      <c r="D19662">
        <v>0.38</v>
      </c>
      <c r="E19662">
        <v>0.02</v>
      </c>
    </row>
    <row r="19663" spans="1:5">
      <c r="A19663">
        <v>20000308</v>
      </c>
      <c r="B19663">
        <v>0.69</v>
      </c>
      <c r="C19663">
        <v>-0.56000000000000005</v>
      </c>
      <c r="D19663">
        <v>-0.26</v>
      </c>
      <c r="E19663">
        <v>0.02</v>
      </c>
    </row>
    <row r="19664" spans="1:5">
      <c r="A19664">
        <v>20000309</v>
      </c>
      <c r="B19664">
        <v>2.4500000000000002</v>
      </c>
      <c r="C19664">
        <v>-0.31</v>
      </c>
      <c r="D19664">
        <v>-0.56000000000000005</v>
      </c>
      <c r="E19664">
        <v>0.02</v>
      </c>
    </row>
    <row r="19665" spans="1:5">
      <c r="A19665">
        <v>20000310</v>
      </c>
      <c r="B19665">
        <v>-0.43</v>
      </c>
      <c r="C19665">
        <v>0.24</v>
      </c>
      <c r="D19665">
        <v>0.26</v>
      </c>
      <c r="E19665">
        <v>0.02</v>
      </c>
    </row>
    <row r="19666" spans="1:5">
      <c r="A19666">
        <v>20000313</v>
      </c>
      <c r="B19666">
        <v>-1.48</v>
      </c>
      <c r="C19666">
        <v>-1.1399999999999999</v>
      </c>
      <c r="D19666">
        <v>1.1000000000000001</v>
      </c>
      <c r="E19666">
        <v>0.02</v>
      </c>
    </row>
    <row r="19667" spans="1:5">
      <c r="A19667">
        <v>20000314</v>
      </c>
      <c r="B19667">
        <v>-2.33</v>
      </c>
      <c r="C19667">
        <v>-1.23</v>
      </c>
      <c r="D19667">
        <v>1.23</v>
      </c>
      <c r="E19667">
        <v>0.02</v>
      </c>
    </row>
    <row r="19668" spans="1:5">
      <c r="A19668">
        <v>20000315</v>
      </c>
      <c r="B19668">
        <v>0.83</v>
      </c>
      <c r="C19668">
        <v>-5.0999999999999996</v>
      </c>
      <c r="D19668">
        <v>1.49</v>
      </c>
      <c r="E19668">
        <v>0.02</v>
      </c>
    </row>
    <row r="19669" spans="1:5">
      <c r="A19669">
        <v>20000316</v>
      </c>
      <c r="B19669">
        <v>4.25</v>
      </c>
      <c r="C19669">
        <v>-3.75</v>
      </c>
      <c r="D19669">
        <v>0.37</v>
      </c>
      <c r="E19669">
        <v>0.02</v>
      </c>
    </row>
    <row r="19670" spans="1:5">
      <c r="A19670">
        <v>20000317</v>
      </c>
      <c r="B19670">
        <v>0.62</v>
      </c>
      <c r="C19670">
        <v>0.73</v>
      </c>
      <c r="D19670">
        <v>-0.69</v>
      </c>
      <c r="E19670">
        <v>0.02</v>
      </c>
    </row>
    <row r="19671" spans="1:5">
      <c r="A19671">
        <v>20000320</v>
      </c>
      <c r="B19671">
        <v>-1.71</v>
      </c>
      <c r="C19671">
        <v>-2.67</v>
      </c>
      <c r="D19671">
        <v>2.11</v>
      </c>
      <c r="E19671">
        <v>0.02</v>
      </c>
    </row>
    <row r="19672" spans="1:5">
      <c r="A19672">
        <v>20000321</v>
      </c>
      <c r="B19672">
        <v>1.95</v>
      </c>
      <c r="C19672">
        <v>-2.27</v>
      </c>
      <c r="D19672">
        <v>-0.38</v>
      </c>
      <c r="E19672">
        <v>0.02</v>
      </c>
    </row>
    <row r="19673" spans="1:5">
      <c r="A19673">
        <v>20000322</v>
      </c>
      <c r="B19673">
        <v>1.31</v>
      </c>
      <c r="C19673">
        <v>2.4300000000000002</v>
      </c>
      <c r="D19673">
        <v>-1.29</v>
      </c>
      <c r="E19673">
        <v>0.02</v>
      </c>
    </row>
    <row r="19674" spans="1:5">
      <c r="A19674">
        <v>20000323</v>
      </c>
      <c r="B19674">
        <v>1.48</v>
      </c>
      <c r="C19674">
        <v>-1.0900000000000001</v>
      </c>
      <c r="D19674">
        <v>0.37</v>
      </c>
      <c r="E19674">
        <v>0.02</v>
      </c>
    </row>
    <row r="19675" spans="1:5">
      <c r="A19675">
        <v>20000324</v>
      </c>
      <c r="B19675">
        <v>0.11</v>
      </c>
      <c r="C19675">
        <v>-0.3</v>
      </c>
      <c r="D19675">
        <v>-0.04</v>
      </c>
      <c r="E19675">
        <v>0.02</v>
      </c>
    </row>
    <row r="19676" spans="1:5">
      <c r="A19676">
        <v>20000327</v>
      </c>
      <c r="B19676">
        <v>-0.39</v>
      </c>
      <c r="C19676">
        <v>0.33</v>
      </c>
      <c r="D19676">
        <v>-0.41</v>
      </c>
      <c r="E19676">
        <v>0.02</v>
      </c>
    </row>
    <row r="19677" spans="1:5">
      <c r="A19677">
        <v>20000328</v>
      </c>
      <c r="B19677">
        <v>-1.34</v>
      </c>
      <c r="C19677">
        <v>-1.21</v>
      </c>
      <c r="D19677">
        <v>0.92</v>
      </c>
      <c r="E19677">
        <v>0.02</v>
      </c>
    </row>
    <row r="19678" spans="1:5">
      <c r="A19678">
        <v>20000329</v>
      </c>
      <c r="B19678">
        <v>-1</v>
      </c>
      <c r="C19678">
        <v>-2.42</v>
      </c>
      <c r="D19678">
        <v>1.89</v>
      </c>
      <c r="E19678">
        <v>0.02</v>
      </c>
    </row>
    <row r="19679" spans="1:5">
      <c r="A19679">
        <v>20000330</v>
      </c>
      <c r="B19679">
        <v>-1.76</v>
      </c>
      <c r="C19679">
        <v>-2.0699999999999998</v>
      </c>
      <c r="D19679">
        <v>1.67</v>
      </c>
      <c r="E19679">
        <v>0.02</v>
      </c>
    </row>
    <row r="19680" spans="1:5">
      <c r="A19680">
        <v>20000331</v>
      </c>
      <c r="B19680">
        <v>1.19</v>
      </c>
      <c r="C19680">
        <v>0.28000000000000003</v>
      </c>
      <c r="D19680">
        <v>0.01</v>
      </c>
      <c r="E19680">
        <v>0.02</v>
      </c>
    </row>
    <row r="19681" spans="1:5">
      <c r="A19681">
        <v>20000403</v>
      </c>
      <c r="B19681">
        <v>-1.67</v>
      </c>
      <c r="C19681">
        <v>-4.0599999999999996</v>
      </c>
      <c r="D19681">
        <v>2.15</v>
      </c>
      <c r="E19681">
        <v>2.4E-2</v>
      </c>
    </row>
    <row r="19682" spans="1:5">
      <c r="A19682">
        <v>20000404</v>
      </c>
      <c r="B19682">
        <v>-1.2</v>
      </c>
      <c r="C19682">
        <v>-1.76</v>
      </c>
      <c r="D19682">
        <v>0.27</v>
      </c>
      <c r="E19682">
        <v>2.4E-2</v>
      </c>
    </row>
    <row r="19683" spans="1:5">
      <c r="A19683">
        <v>20000405</v>
      </c>
      <c r="B19683">
        <v>0.01</v>
      </c>
      <c r="C19683">
        <v>1.36</v>
      </c>
      <c r="D19683">
        <v>-0.74</v>
      </c>
      <c r="E19683">
        <v>2.4E-2</v>
      </c>
    </row>
    <row r="19684" spans="1:5">
      <c r="A19684">
        <v>20000406</v>
      </c>
      <c r="B19684">
        <v>1.47</v>
      </c>
      <c r="C19684">
        <v>1.43</v>
      </c>
      <c r="D19684">
        <v>-0.44</v>
      </c>
      <c r="E19684">
        <v>2.4E-2</v>
      </c>
    </row>
    <row r="19685" spans="1:5">
      <c r="A19685">
        <v>20000407</v>
      </c>
      <c r="B19685">
        <v>1.42</v>
      </c>
      <c r="C19685">
        <v>1.85</v>
      </c>
      <c r="D19685">
        <v>-0.69</v>
      </c>
      <c r="E19685">
        <v>2.4E-2</v>
      </c>
    </row>
    <row r="19686" spans="1:5">
      <c r="A19686">
        <v>20000410</v>
      </c>
      <c r="B19686">
        <v>-1.95</v>
      </c>
      <c r="C19686">
        <v>-3.52</v>
      </c>
      <c r="D19686">
        <v>2.1800000000000002</v>
      </c>
      <c r="E19686">
        <v>2.4E-2</v>
      </c>
    </row>
    <row r="19687" spans="1:5">
      <c r="A19687">
        <v>20000411</v>
      </c>
      <c r="B19687">
        <v>-1.01</v>
      </c>
      <c r="C19687">
        <v>-2.4500000000000002</v>
      </c>
      <c r="D19687">
        <v>2.1800000000000002</v>
      </c>
      <c r="E19687">
        <v>2.4E-2</v>
      </c>
    </row>
    <row r="19688" spans="1:5">
      <c r="A19688">
        <v>20000412</v>
      </c>
      <c r="B19688">
        <v>-2.97</v>
      </c>
      <c r="C19688">
        <v>-2.86</v>
      </c>
      <c r="D19688">
        <v>2.85</v>
      </c>
      <c r="E19688">
        <v>2.4E-2</v>
      </c>
    </row>
    <row r="19689" spans="1:5">
      <c r="A19689">
        <v>20000413</v>
      </c>
      <c r="B19689">
        <v>-1.8</v>
      </c>
      <c r="C19689">
        <v>-0.3</v>
      </c>
      <c r="D19689">
        <v>0.95</v>
      </c>
      <c r="E19689">
        <v>2.4E-2</v>
      </c>
    </row>
    <row r="19690" spans="1:5">
      <c r="A19690">
        <v>20000414</v>
      </c>
      <c r="B19690">
        <v>-6.72</v>
      </c>
      <c r="C19690">
        <v>-1.28</v>
      </c>
      <c r="D19690">
        <v>2.06</v>
      </c>
      <c r="E19690">
        <v>2.4E-2</v>
      </c>
    </row>
    <row r="19691" spans="1:5">
      <c r="A19691">
        <v>20000417</v>
      </c>
      <c r="B19691">
        <v>2.94</v>
      </c>
      <c r="C19691">
        <v>-1.61</v>
      </c>
      <c r="D19691">
        <v>-1.57</v>
      </c>
      <c r="E19691">
        <v>2.4E-2</v>
      </c>
    </row>
    <row r="19692" spans="1:5">
      <c r="A19692">
        <v>20000418</v>
      </c>
      <c r="B19692">
        <v>3.84</v>
      </c>
      <c r="C19692">
        <v>3.3</v>
      </c>
      <c r="D19692">
        <v>-2.39</v>
      </c>
      <c r="E19692">
        <v>2.4E-2</v>
      </c>
    </row>
    <row r="19693" spans="1:5">
      <c r="A19693">
        <v>20000419</v>
      </c>
      <c r="B19693">
        <v>-0.8</v>
      </c>
      <c r="C19693">
        <v>1.48</v>
      </c>
      <c r="D19693">
        <v>0.11</v>
      </c>
      <c r="E19693">
        <v>2.4E-2</v>
      </c>
    </row>
    <row r="19694" spans="1:5">
      <c r="A19694">
        <v>20000420</v>
      </c>
      <c r="B19694">
        <v>0.09</v>
      </c>
      <c r="C19694">
        <v>-1.1499999999999999</v>
      </c>
      <c r="D19694">
        <v>1.04</v>
      </c>
      <c r="E19694">
        <v>2.4E-2</v>
      </c>
    </row>
    <row r="19695" spans="1:5">
      <c r="A19695">
        <v>20000424</v>
      </c>
      <c r="B19695">
        <v>-1.01</v>
      </c>
      <c r="C19695">
        <v>-2.35</v>
      </c>
      <c r="D19695">
        <v>1.1299999999999999</v>
      </c>
      <c r="E19695">
        <v>2.4E-2</v>
      </c>
    </row>
    <row r="19696" spans="1:5">
      <c r="A19696">
        <v>20000425</v>
      </c>
      <c r="B19696">
        <v>3.74</v>
      </c>
      <c r="C19696">
        <v>0.45</v>
      </c>
      <c r="D19696">
        <v>-1.05</v>
      </c>
      <c r="E19696">
        <v>2.4E-2</v>
      </c>
    </row>
    <row r="19697" spans="1:5">
      <c r="A19697">
        <v>20000426</v>
      </c>
      <c r="B19697">
        <v>-1.23</v>
      </c>
      <c r="C19697">
        <v>0.28000000000000003</v>
      </c>
      <c r="D19697">
        <v>1.33</v>
      </c>
      <c r="E19697">
        <v>2.4E-2</v>
      </c>
    </row>
    <row r="19698" spans="1:5">
      <c r="A19698">
        <v>20000427</v>
      </c>
      <c r="B19698">
        <v>0.76</v>
      </c>
      <c r="C19698">
        <v>1.46</v>
      </c>
      <c r="D19698">
        <v>-0.76</v>
      </c>
      <c r="E19698">
        <v>2.4E-2</v>
      </c>
    </row>
    <row r="19699" spans="1:5">
      <c r="A19699">
        <v>20000428</v>
      </c>
      <c r="B19699">
        <v>7.0000000000000007E-2</v>
      </c>
      <c r="C19699">
        <v>2.2799999999999998</v>
      </c>
      <c r="D19699">
        <v>0.01</v>
      </c>
      <c r="E19699">
        <v>2.4E-2</v>
      </c>
    </row>
    <row r="19700" spans="1:5">
      <c r="A19700">
        <v>20000501</v>
      </c>
      <c r="B19700">
        <v>1.4</v>
      </c>
      <c r="C19700">
        <v>1.18</v>
      </c>
      <c r="D19700">
        <v>-1.21</v>
      </c>
      <c r="E19700">
        <v>2.3E-2</v>
      </c>
    </row>
    <row r="19701" spans="1:5">
      <c r="A19701">
        <v>20000502</v>
      </c>
      <c r="B19701">
        <v>-2.0699999999999998</v>
      </c>
      <c r="C19701">
        <v>-1.27</v>
      </c>
      <c r="D19701">
        <v>1.93</v>
      </c>
      <c r="E19701">
        <v>2.3E-2</v>
      </c>
    </row>
    <row r="19702" spans="1:5">
      <c r="A19702">
        <v>20000503</v>
      </c>
      <c r="B19702">
        <v>-2.09</v>
      </c>
      <c r="C19702">
        <v>0.35</v>
      </c>
      <c r="D19702">
        <v>-0.46</v>
      </c>
      <c r="E19702">
        <v>2.3E-2</v>
      </c>
    </row>
    <row r="19703" spans="1:5">
      <c r="A19703">
        <v>20000504</v>
      </c>
      <c r="B19703">
        <v>0</v>
      </c>
      <c r="C19703">
        <v>0.89</v>
      </c>
      <c r="D19703">
        <v>-0.08</v>
      </c>
      <c r="E19703">
        <v>2.3E-2</v>
      </c>
    </row>
    <row r="19704" spans="1:5">
      <c r="A19704">
        <v>20000505</v>
      </c>
      <c r="B19704">
        <v>1.48</v>
      </c>
      <c r="C19704">
        <v>0.78</v>
      </c>
      <c r="D19704">
        <v>-0.67</v>
      </c>
      <c r="E19704">
        <v>2.3E-2</v>
      </c>
    </row>
    <row r="19705" spans="1:5">
      <c r="A19705">
        <v>20000508</v>
      </c>
      <c r="B19705">
        <v>-0.98</v>
      </c>
      <c r="C19705">
        <v>-1.63</v>
      </c>
      <c r="D19705">
        <v>1.46</v>
      </c>
      <c r="E19705">
        <v>2.3E-2</v>
      </c>
    </row>
    <row r="19706" spans="1:5">
      <c r="A19706">
        <v>20000509</v>
      </c>
      <c r="B19706">
        <v>-1.19</v>
      </c>
      <c r="C19706">
        <v>-0.97</v>
      </c>
      <c r="D19706">
        <v>0.9</v>
      </c>
      <c r="E19706">
        <v>2.3E-2</v>
      </c>
    </row>
    <row r="19707" spans="1:5">
      <c r="A19707">
        <v>20000510</v>
      </c>
      <c r="B19707">
        <v>-2.7</v>
      </c>
      <c r="C19707">
        <v>-1.07</v>
      </c>
      <c r="D19707">
        <v>0.87</v>
      </c>
      <c r="E19707">
        <v>2.3E-2</v>
      </c>
    </row>
    <row r="19708" spans="1:5">
      <c r="A19708">
        <v>20000511</v>
      </c>
      <c r="B19708">
        <v>2.08</v>
      </c>
      <c r="C19708">
        <v>0.33</v>
      </c>
      <c r="D19708">
        <v>-0.23</v>
      </c>
      <c r="E19708">
        <v>2.3E-2</v>
      </c>
    </row>
    <row r="19709" spans="1:5">
      <c r="A19709">
        <v>20000512</v>
      </c>
      <c r="B19709">
        <v>0.81</v>
      </c>
      <c r="C19709">
        <v>-0.66</v>
      </c>
      <c r="D19709">
        <v>0.51</v>
      </c>
      <c r="E19709">
        <v>2.3E-2</v>
      </c>
    </row>
    <row r="19710" spans="1:5">
      <c r="A19710">
        <v>20000515</v>
      </c>
      <c r="B19710">
        <v>2.13</v>
      </c>
      <c r="C19710">
        <v>-0.78</v>
      </c>
      <c r="D19710">
        <v>-0.79</v>
      </c>
      <c r="E19710">
        <v>2.3E-2</v>
      </c>
    </row>
    <row r="19711" spans="1:5">
      <c r="A19711">
        <v>20000516</v>
      </c>
      <c r="B19711">
        <v>1.3</v>
      </c>
      <c r="C19711">
        <v>0.34</v>
      </c>
      <c r="D19711">
        <v>-0.63</v>
      </c>
      <c r="E19711">
        <v>2.3E-2</v>
      </c>
    </row>
    <row r="19712" spans="1:5">
      <c r="A19712">
        <v>20000517</v>
      </c>
      <c r="B19712">
        <v>-1.38</v>
      </c>
      <c r="C19712">
        <v>0.2</v>
      </c>
      <c r="D19712">
        <v>0.73</v>
      </c>
      <c r="E19712">
        <v>2.3E-2</v>
      </c>
    </row>
    <row r="19713" spans="1:5">
      <c r="A19713">
        <v>20000518</v>
      </c>
      <c r="B19713">
        <v>-1.0900000000000001</v>
      </c>
      <c r="C19713">
        <v>-1.29</v>
      </c>
      <c r="D19713">
        <v>1.06</v>
      </c>
      <c r="E19713">
        <v>2.3E-2</v>
      </c>
    </row>
    <row r="19714" spans="1:5">
      <c r="A19714">
        <v>20000519</v>
      </c>
      <c r="B19714">
        <v>-2.39</v>
      </c>
      <c r="C19714">
        <v>-0.25</v>
      </c>
      <c r="D19714">
        <v>0.88</v>
      </c>
      <c r="E19714">
        <v>2.3E-2</v>
      </c>
    </row>
    <row r="19715" spans="1:5">
      <c r="A19715">
        <v>20000522</v>
      </c>
      <c r="B19715">
        <v>-0.73</v>
      </c>
      <c r="C19715">
        <v>-1.02</v>
      </c>
      <c r="D19715">
        <v>-0.3</v>
      </c>
      <c r="E19715">
        <v>2.3E-2</v>
      </c>
    </row>
    <row r="19716" spans="1:5">
      <c r="A19716">
        <v>20000523</v>
      </c>
      <c r="B19716">
        <v>-2.38</v>
      </c>
      <c r="C19716">
        <v>-0.9</v>
      </c>
      <c r="D19716">
        <v>1.39</v>
      </c>
      <c r="E19716">
        <v>2.3E-2</v>
      </c>
    </row>
    <row r="19717" spans="1:5">
      <c r="A19717">
        <v>20000524</v>
      </c>
      <c r="B19717">
        <v>1.55</v>
      </c>
      <c r="C19717">
        <v>-1.17</v>
      </c>
      <c r="D19717">
        <v>-1.27</v>
      </c>
      <c r="E19717">
        <v>2.3E-2</v>
      </c>
    </row>
    <row r="19718" spans="1:5">
      <c r="A19718">
        <v>20000525</v>
      </c>
      <c r="B19718">
        <v>-1.29</v>
      </c>
      <c r="C19718">
        <v>0.51</v>
      </c>
      <c r="D19718">
        <v>0.1</v>
      </c>
      <c r="E19718">
        <v>2.3E-2</v>
      </c>
    </row>
    <row r="19719" spans="1:5">
      <c r="A19719">
        <v>20000526</v>
      </c>
      <c r="B19719">
        <v>-0.18</v>
      </c>
      <c r="C19719">
        <v>0.24</v>
      </c>
      <c r="D19719">
        <v>-0.06</v>
      </c>
      <c r="E19719">
        <v>2.3E-2</v>
      </c>
    </row>
    <row r="19720" spans="1:5">
      <c r="A19720">
        <v>20000530</v>
      </c>
      <c r="B19720">
        <v>3.82</v>
      </c>
      <c r="C19720">
        <v>0.77</v>
      </c>
      <c r="D19720">
        <v>-2.25</v>
      </c>
      <c r="E19720">
        <v>2.3E-2</v>
      </c>
    </row>
    <row r="19721" spans="1:5">
      <c r="A19721">
        <v>20000531</v>
      </c>
      <c r="B19721">
        <v>-0.22</v>
      </c>
      <c r="C19721">
        <v>0.05</v>
      </c>
      <c r="D19721">
        <v>0.54</v>
      </c>
      <c r="E19721">
        <v>2.3E-2</v>
      </c>
    </row>
    <row r="19722" spans="1:5">
      <c r="A19722">
        <v>20000601</v>
      </c>
      <c r="B19722">
        <v>2.5</v>
      </c>
      <c r="C19722">
        <v>0.84</v>
      </c>
      <c r="D19722">
        <v>-1.63</v>
      </c>
      <c r="E19722">
        <v>1.7999999999999999E-2</v>
      </c>
    </row>
    <row r="19723" spans="1:5">
      <c r="A19723">
        <v>20000602</v>
      </c>
      <c r="B19723">
        <v>2.91</v>
      </c>
      <c r="C19723">
        <v>1.71</v>
      </c>
      <c r="D19723">
        <v>-2.4500000000000002</v>
      </c>
      <c r="E19723">
        <v>1.7999999999999999E-2</v>
      </c>
    </row>
    <row r="19724" spans="1:5">
      <c r="A19724">
        <v>20000605</v>
      </c>
      <c r="B19724">
        <v>-0.37</v>
      </c>
      <c r="C19724">
        <v>1.32</v>
      </c>
      <c r="D19724">
        <v>-0.56000000000000005</v>
      </c>
      <c r="E19724">
        <v>1.7999999999999999E-2</v>
      </c>
    </row>
    <row r="19725" spans="1:5">
      <c r="A19725">
        <v>20000606</v>
      </c>
      <c r="B19725">
        <v>-0.87</v>
      </c>
      <c r="C19725">
        <v>0.7</v>
      </c>
      <c r="D19725">
        <v>0.18</v>
      </c>
      <c r="E19725">
        <v>1.7999999999999999E-2</v>
      </c>
    </row>
    <row r="19726" spans="1:5">
      <c r="A19726">
        <v>20000607</v>
      </c>
      <c r="B19726">
        <v>1.1599999999999999</v>
      </c>
      <c r="C19726">
        <v>0.28000000000000003</v>
      </c>
      <c r="D19726">
        <v>-0.76</v>
      </c>
      <c r="E19726">
        <v>1.7999999999999999E-2</v>
      </c>
    </row>
    <row r="19727" spans="1:5">
      <c r="A19727">
        <v>20000608</v>
      </c>
      <c r="B19727">
        <v>-0.6</v>
      </c>
      <c r="C19727">
        <v>0.72</v>
      </c>
      <c r="D19727">
        <v>0.17</v>
      </c>
      <c r="E19727">
        <v>1.7999999999999999E-2</v>
      </c>
    </row>
    <row r="19728" spans="1:5">
      <c r="A19728">
        <v>20000609</v>
      </c>
      <c r="B19728">
        <v>0.04</v>
      </c>
      <c r="C19728">
        <v>1.52</v>
      </c>
      <c r="D19728">
        <v>-7.0000000000000007E-2</v>
      </c>
      <c r="E19728">
        <v>1.7999999999999999E-2</v>
      </c>
    </row>
    <row r="19729" spans="1:5">
      <c r="A19729">
        <v>20000612</v>
      </c>
      <c r="B19729">
        <v>-1.19</v>
      </c>
      <c r="C19729">
        <v>-0.87</v>
      </c>
      <c r="D19729">
        <v>1.27</v>
      </c>
      <c r="E19729">
        <v>1.7999999999999999E-2</v>
      </c>
    </row>
    <row r="19730" spans="1:5">
      <c r="A19730">
        <v>20000613</v>
      </c>
      <c r="B19730">
        <v>1.45</v>
      </c>
      <c r="C19730">
        <v>-0.16</v>
      </c>
      <c r="D19730">
        <v>-0.99</v>
      </c>
      <c r="E19730">
        <v>1.7999999999999999E-2</v>
      </c>
    </row>
    <row r="19731" spans="1:5">
      <c r="A19731">
        <v>20000614</v>
      </c>
      <c r="B19731">
        <v>-0.16</v>
      </c>
      <c r="C19731">
        <v>-0.34</v>
      </c>
      <c r="D19731">
        <v>0.35</v>
      </c>
      <c r="E19731">
        <v>1.7999999999999999E-2</v>
      </c>
    </row>
    <row r="19732" spans="1:5">
      <c r="A19732">
        <v>20000615</v>
      </c>
      <c r="B19732">
        <v>0.5</v>
      </c>
      <c r="C19732">
        <v>0.34</v>
      </c>
      <c r="D19732">
        <v>-1.23</v>
      </c>
      <c r="E19732">
        <v>1.7999999999999999E-2</v>
      </c>
    </row>
    <row r="19733" spans="1:5">
      <c r="A19733">
        <v>20000616</v>
      </c>
      <c r="B19733">
        <v>-0.74</v>
      </c>
      <c r="C19733">
        <v>1.35</v>
      </c>
      <c r="D19733">
        <v>-0.19</v>
      </c>
      <c r="E19733">
        <v>1.7999999999999999E-2</v>
      </c>
    </row>
    <row r="19734" spans="1:5">
      <c r="A19734">
        <v>20000619</v>
      </c>
      <c r="B19734">
        <v>1.66</v>
      </c>
      <c r="C19734">
        <v>0.16</v>
      </c>
      <c r="D19734">
        <v>-1.28</v>
      </c>
      <c r="E19734">
        <v>1.7999999999999999E-2</v>
      </c>
    </row>
    <row r="19735" spans="1:5">
      <c r="A19735">
        <v>20000620</v>
      </c>
      <c r="B19735">
        <v>-0.25</v>
      </c>
      <c r="C19735">
        <v>0.98</v>
      </c>
      <c r="D19735">
        <v>-0.51</v>
      </c>
      <c r="E19735">
        <v>1.7999999999999999E-2</v>
      </c>
    </row>
    <row r="19736" spans="1:5">
      <c r="A19736">
        <v>20000621</v>
      </c>
      <c r="B19736">
        <v>0.36</v>
      </c>
      <c r="C19736">
        <v>0.68</v>
      </c>
      <c r="D19736">
        <v>-0.49</v>
      </c>
      <c r="E19736">
        <v>1.7999999999999999E-2</v>
      </c>
    </row>
    <row r="19737" spans="1:5">
      <c r="A19737">
        <v>20000622</v>
      </c>
      <c r="B19737">
        <v>-1.88</v>
      </c>
      <c r="C19737">
        <v>0.09</v>
      </c>
      <c r="D19737">
        <v>0.42</v>
      </c>
      <c r="E19737">
        <v>1.7999999999999999E-2</v>
      </c>
    </row>
    <row r="19738" spans="1:5">
      <c r="A19738">
        <v>20000623</v>
      </c>
      <c r="B19738">
        <v>-0.99</v>
      </c>
      <c r="C19738">
        <v>-0.37</v>
      </c>
      <c r="D19738">
        <v>1.04</v>
      </c>
      <c r="E19738">
        <v>1.7999999999999999E-2</v>
      </c>
    </row>
    <row r="19739" spans="1:5">
      <c r="A19739">
        <v>20000626</v>
      </c>
      <c r="B19739">
        <v>0.92</v>
      </c>
      <c r="C19739">
        <v>1.35</v>
      </c>
      <c r="D19739">
        <v>-1.37</v>
      </c>
      <c r="E19739">
        <v>1.7999999999999999E-2</v>
      </c>
    </row>
    <row r="19740" spans="1:5">
      <c r="A19740">
        <v>20000627</v>
      </c>
      <c r="B19740">
        <v>-0.55000000000000004</v>
      </c>
      <c r="C19740">
        <v>-0.62</v>
      </c>
      <c r="D19740">
        <v>0.77</v>
      </c>
      <c r="E19740">
        <v>1.7999999999999999E-2</v>
      </c>
    </row>
    <row r="19741" spans="1:5">
      <c r="A19741">
        <v>20000628</v>
      </c>
      <c r="B19741">
        <v>0.77</v>
      </c>
      <c r="C19741">
        <v>1.87</v>
      </c>
      <c r="D19741">
        <v>-1.2</v>
      </c>
      <c r="E19741">
        <v>1.7999999999999999E-2</v>
      </c>
    </row>
    <row r="19742" spans="1:5">
      <c r="A19742">
        <v>20000629</v>
      </c>
      <c r="B19742">
        <v>-0.67</v>
      </c>
      <c r="C19742">
        <v>7.0000000000000007E-2</v>
      </c>
      <c r="D19742">
        <v>0.62</v>
      </c>
      <c r="E19742">
        <v>1.7999999999999999E-2</v>
      </c>
    </row>
    <row r="19743" spans="1:5">
      <c r="A19743">
        <v>20000630</v>
      </c>
      <c r="B19743">
        <v>0.74</v>
      </c>
      <c r="C19743">
        <v>1.89</v>
      </c>
      <c r="D19743">
        <v>-1.56</v>
      </c>
      <c r="E19743">
        <v>1.7999999999999999E-2</v>
      </c>
    </row>
    <row r="19744" spans="1:5">
      <c r="A19744">
        <v>20000703</v>
      </c>
      <c r="B19744">
        <v>0.91</v>
      </c>
      <c r="C19744">
        <v>-0.67</v>
      </c>
      <c r="D19744">
        <v>0.83</v>
      </c>
      <c r="E19744">
        <v>2.4E-2</v>
      </c>
    </row>
    <row r="19745" spans="1:5">
      <c r="A19745">
        <v>20000705</v>
      </c>
      <c r="B19745">
        <v>-1.6</v>
      </c>
      <c r="C19745">
        <v>-0.12</v>
      </c>
      <c r="D19745">
        <v>1.85</v>
      </c>
      <c r="E19745">
        <v>2.4E-2</v>
      </c>
    </row>
    <row r="19746" spans="1:5">
      <c r="A19746">
        <v>20000706</v>
      </c>
      <c r="B19746">
        <v>0.87</v>
      </c>
      <c r="C19746">
        <v>0.01</v>
      </c>
      <c r="D19746">
        <v>-0.16</v>
      </c>
      <c r="E19746">
        <v>2.4E-2</v>
      </c>
    </row>
    <row r="19747" spans="1:5">
      <c r="A19747">
        <v>20000707</v>
      </c>
      <c r="B19747">
        <v>1.46</v>
      </c>
      <c r="C19747">
        <v>-0.76</v>
      </c>
      <c r="D19747">
        <v>-0.8</v>
      </c>
      <c r="E19747">
        <v>2.4E-2</v>
      </c>
    </row>
    <row r="19748" spans="1:5">
      <c r="A19748">
        <v>20000710</v>
      </c>
      <c r="B19748">
        <v>-0.13</v>
      </c>
      <c r="C19748">
        <v>0.12</v>
      </c>
      <c r="D19748">
        <v>0.59</v>
      </c>
      <c r="E19748">
        <v>2.4E-2</v>
      </c>
    </row>
    <row r="19749" spans="1:5">
      <c r="A19749">
        <v>20000711</v>
      </c>
      <c r="B19749">
        <v>0.12</v>
      </c>
      <c r="C19749">
        <v>-0.25</v>
      </c>
      <c r="D19749">
        <v>0.11</v>
      </c>
      <c r="E19749">
        <v>2.4E-2</v>
      </c>
    </row>
    <row r="19750" spans="1:5">
      <c r="A19750">
        <v>20000712</v>
      </c>
      <c r="B19750">
        <v>1.31</v>
      </c>
      <c r="C19750">
        <v>0.38</v>
      </c>
      <c r="D19750">
        <v>-0.64</v>
      </c>
      <c r="E19750">
        <v>2.4E-2</v>
      </c>
    </row>
    <row r="19751" spans="1:5">
      <c r="A19751">
        <v>20000713</v>
      </c>
      <c r="B19751">
        <v>0.51</v>
      </c>
      <c r="C19751">
        <v>0.26</v>
      </c>
      <c r="D19751">
        <v>-0.55000000000000004</v>
      </c>
      <c r="E19751">
        <v>2.4E-2</v>
      </c>
    </row>
    <row r="19752" spans="1:5">
      <c r="A19752">
        <v>20000714</v>
      </c>
      <c r="B19752">
        <v>0.94</v>
      </c>
      <c r="C19752">
        <v>-0.43</v>
      </c>
      <c r="D19752">
        <v>-0.4</v>
      </c>
      <c r="E19752">
        <v>2.4E-2</v>
      </c>
    </row>
    <row r="19753" spans="1:5">
      <c r="A19753">
        <v>20000717</v>
      </c>
      <c r="B19753">
        <v>0.1</v>
      </c>
      <c r="C19753">
        <v>1.1000000000000001</v>
      </c>
      <c r="D19753">
        <v>-1.32</v>
      </c>
      <c r="E19753">
        <v>2.4E-2</v>
      </c>
    </row>
    <row r="19754" spans="1:5">
      <c r="A19754">
        <v>20000718</v>
      </c>
      <c r="B19754">
        <v>-1.35</v>
      </c>
      <c r="C19754">
        <v>0.13</v>
      </c>
      <c r="D19754">
        <v>1.19</v>
      </c>
      <c r="E19754">
        <v>2.4E-2</v>
      </c>
    </row>
    <row r="19755" spans="1:5">
      <c r="A19755">
        <v>20000719</v>
      </c>
      <c r="B19755">
        <v>-1.19</v>
      </c>
      <c r="C19755">
        <v>-0.37</v>
      </c>
      <c r="D19755">
        <v>1.26</v>
      </c>
      <c r="E19755">
        <v>2.4E-2</v>
      </c>
    </row>
    <row r="19756" spans="1:5">
      <c r="A19756">
        <v>20000720</v>
      </c>
      <c r="B19756">
        <v>1.33</v>
      </c>
      <c r="C19756">
        <v>-0.22</v>
      </c>
      <c r="D19756">
        <v>-0.81</v>
      </c>
      <c r="E19756">
        <v>2.4E-2</v>
      </c>
    </row>
    <row r="19757" spans="1:5">
      <c r="A19757">
        <v>20000721</v>
      </c>
      <c r="B19757">
        <v>-1.3</v>
      </c>
      <c r="C19757">
        <v>-0.46</v>
      </c>
      <c r="D19757">
        <v>1.1100000000000001</v>
      </c>
      <c r="E19757">
        <v>2.4E-2</v>
      </c>
    </row>
    <row r="19758" spans="1:5">
      <c r="A19758">
        <v>20000724</v>
      </c>
      <c r="B19758">
        <v>-1.44</v>
      </c>
      <c r="C19758">
        <v>-0.42</v>
      </c>
      <c r="D19758">
        <v>0.88</v>
      </c>
      <c r="E19758">
        <v>2.4E-2</v>
      </c>
    </row>
    <row r="19759" spans="1:5">
      <c r="A19759">
        <v>20000725</v>
      </c>
      <c r="B19759">
        <v>0.51</v>
      </c>
      <c r="C19759">
        <v>-0.69</v>
      </c>
      <c r="D19759">
        <v>0.24</v>
      </c>
      <c r="E19759">
        <v>2.4E-2</v>
      </c>
    </row>
    <row r="19760" spans="1:5">
      <c r="A19760">
        <v>20000726</v>
      </c>
      <c r="B19760">
        <v>-1.33</v>
      </c>
      <c r="C19760">
        <v>0.83</v>
      </c>
      <c r="D19760">
        <v>0.95</v>
      </c>
      <c r="E19760">
        <v>2.4E-2</v>
      </c>
    </row>
    <row r="19761" spans="1:5">
      <c r="A19761">
        <v>20000727</v>
      </c>
      <c r="B19761">
        <v>-0.9</v>
      </c>
      <c r="C19761">
        <v>-1.75</v>
      </c>
      <c r="D19761">
        <v>2.48</v>
      </c>
      <c r="E19761">
        <v>2.4E-2</v>
      </c>
    </row>
    <row r="19762" spans="1:5">
      <c r="A19762">
        <v>20000728</v>
      </c>
      <c r="B19762">
        <v>-2.33</v>
      </c>
      <c r="C19762">
        <v>-0.24</v>
      </c>
      <c r="D19762">
        <v>1.72</v>
      </c>
      <c r="E19762">
        <v>2.4E-2</v>
      </c>
    </row>
    <row r="19763" spans="1:5">
      <c r="A19763">
        <v>20000731</v>
      </c>
      <c r="B19763">
        <v>1.03</v>
      </c>
      <c r="C19763">
        <v>0.75</v>
      </c>
      <c r="D19763">
        <v>-0.44</v>
      </c>
      <c r="E19763">
        <v>2.4E-2</v>
      </c>
    </row>
    <row r="19764" spans="1:5">
      <c r="A19764">
        <v>20000801</v>
      </c>
      <c r="B19764">
        <v>0.16</v>
      </c>
      <c r="C19764">
        <v>-1.33</v>
      </c>
      <c r="D19764">
        <v>1.55</v>
      </c>
      <c r="E19764">
        <v>2.1999999999999999E-2</v>
      </c>
    </row>
    <row r="19765" spans="1:5">
      <c r="A19765">
        <v>20000802</v>
      </c>
      <c r="B19765">
        <v>0.02</v>
      </c>
      <c r="C19765">
        <v>0.08</v>
      </c>
      <c r="D19765">
        <v>0.22</v>
      </c>
      <c r="E19765">
        <v>2.1999999999999999E-2</v>
      </c>
    </row>
    <row r="19766" spans="1:5">
      <c r="A19766">
        <v>20000803</v>
      </c>
      <c r="B19766">
        <v>1.1100000000000001</v>
      </c>
      <c r="C19766">
        <v>-1.36</v>
      </c>
      <c r="D19766">
        <v>-0.02</v>
      </c>
      <c r="E19766">
        <v>2.1999999999999999E-2</v>
      </c>
    </row>
    <row r="19767" spans="1:5">
      <c r="A19767">
        <v>20000804</v>
      </c>
      <c r="B19767">
        <v>0.89</v>
      </c>
      <c r="C19767">
        <v>-0.73</v>
      </c>
      <c r="D19767">
        <v>0.22</v>
      </c>
      <c r="E19767">
        <v>2.1999999999999999E-2</v>
      </c>
    </row>
    <row r="19768" spans="1:5">
      <c r="A19768">
        <v>20000807</v>
      </c>
      <c r="B19768">
        <v>1.1599999999999999</v>
      </c>
      <c r="C19768">
        <v>0.13</v>
      </c>
      <c r="D19768">
        <v>-0.72</v>
      </c>
      <c r="E19768">
        <v>2.1999999999999999E-2</v>
      </c>
    </row>
    <row r="19769" spans="1:5">
      <c r="A19769">
        <v>20000808</v>
      </c>
      <c r="B19769">
        <v>0.1</v>
      </c>
      <c r="C19769">
        <v>-0.53</v>
      </c>
      <c r="D19769">
        <v>1.08</v>
      </c>
      <c r="E19769">
        <v>2.1999999999999999E-2</v>
      </c>
    </row>
    <row r="19770" spans="1:5">
      <c r="A19770">
        <v>20000809</v>
      </c>
      <c r="B19770">
        <v>-0.6</v>
      </c>
      <c r="C19770">
        <v>0.5</v>
      </c>
      <c r="D19770">
        <v>0.06</v>
      </c>
      <c r="E19770">
        <v>2.1999999999999999E-2</v>
      </c>
    </row>
    <row r="19771" spans="1:5">
      <c r="A19771">
        <v>20000810</v>
      </c>
      <c r="B19771">
        <v>-1.03</v>
      </c>
      <c r="C19771">
        <v>-0.5</v>
      </c>
      <c r="D19771">
        <v>1.18</v>
      </c>
      <c r="E19771">
        <v>2.1999999999999999E-2</v>
      </c>
    </row>
    <row r="19772" spans="1:5">
      <c r="A19772">
        <v>20000811</v>
      </c>
      <c r="B19772">
        <v>0.86</v>
      </c>
      <c r="C19772">
        <v>0.13</v>
      </c>
      <c r="D19772">
        <v>0.25</v>
      </c>
      <c r="E19772">
        <v>2.1999999999999999E-2</v>
      </c>
    </row>
    <row r="19773" spans="1:5">
      <c r="A19773">
        <v>20000814</v>
      </c>
      <c r="B19773">
        <v>1.24</v>
      </c>
      <c r="C19773">
        <v>-0.06</v>
      </c>
      <c r="D19773">
        <v>-0.4</v>
      </c>
      <c r="E19773">
        <v>2.1999999999999999E-2</v>
      </c>
    </row>
    <row r="19774" spans="1:5">
      <c r="A19774">
        <v>20000815</v>
      </c>
      <c r="B19774">
        <v>-0.46</v>
      </c>
      <c r="C19774">
        <v>0</v>
      </c>
      <c r="D19774">
        <v>0.05</v>
      </c>
      <c r="E19774">
        <v>2.1999999999999999E-2</v>
      </c>
    </row>
    <row r="19775" spans="1:5">
      <c r="A19775">
        <v>20000816</v>
      </c>
      <c r="B19775">
        <v>-0.18</v>
      </c>
      <c r="C19775">
        <v>0.65</v>
      </c>
      <c r="D19775">
        <v>-0.2</v>
      </c>
      <c r="E19775">
        <v>2.1999999999999999E-2</v>
      </c>
    </row>
    <row r="19776" spans="1:5">
      <c r="A19776">
        <v>20000817</v>
      </c>
      <c r="B19776">
        <v>1.1200000000000001</v>
      </c>
      <c r="C19776">
        <v>-0.34</v>
      </c>
      <c r="D19776">
        <v>-0.59</v>
      </c>
      <c r="E19776">
        <v>2.1999999999999999E-2</v>
      </c>
    </row>
    <row r="19777" spans="1:5">
      <c r="A19777">
        <v>20000818</v>
      </c>
      <c r="B19777">
        <v>-0.28000000000000003</v>
      </c>
      <c r="C19777">
        <v>0.06</v>
      </c>
      <c r="D19777">
        <v>0.03</v>
      </c>
      <c r="E19777">
        <v>2.1999999999999999E-2</v>
      </c>
    </row>
    <row r="19778" spans="1:5">
      <c r="A19778">
        <v>20000821</v>
      </c>
      <c r="B19778">
        <v>0.4</v>
      </c>
      <c r="C19778">
        <v>-7.0000000000000007E-2</v>
      </c>
      <c r="D19778">
        <v>-0.49</v>
      </c>
      <c r="E19778">
        <v>2.1999999999999999E-2</v>
      </c>
    </row>
    <row r="19779" spans="1:5">
      <c r="A19779">
        <v>20000822</v>
      </c>
      <c r="B19779">
        <v>-0.01</v>
      </c>
      <c r="C19779">
        <v>0</v>
      </c>
      <c r="D19779">
        <v>0.09</v>
      </c>
      <c r="E19779">
        <v>2.1999999999999999E-2</v>
      </c>
    </row>
    <row r="19780" spans="1:5">
      <c r="A19780">
        <v>20000823</v>
      </c>
      <c r="B19780">
        <v>0.55000000000000004</v>
      </c>
      <c r="C19780">
        <v>0.18</v>
      </c>
      <c r="D19780">
        <v>-1.02</v>
      </c>
      <c r="E19780">
        <v>2.1999999999999999E-2</v>
      </c>
    </row>
    <row r="19781" spans="1:5">
      <c r="A19781">
        <v>20000824</v>
      </c>
      <c r="B19781">
        <v>0.34</v>
      </c>
      <c r="C19781">
        <v>0.48</v>
      </c>
      <c r="D19781">
        <v>-0.48</v>
      </c>
      <c r="E19781">
        <v>2.1999999999999999E-2</v>
      </c>
    </row>
    <row r="19782" spans="1:5">
      <c r="A19782">
        <v>20000825</v>
      </c>
      <c r="B19782">
        <v>-0.04</v>
      </c>
      <c r="C19782">
        <v>0.68</v>
      </c>
      <c r="D19782">
        <v>-0.47</v>
      </c>
      <c r="E19782">
        <v>2.1999999999999999E-2</v>
      </c>
    </row>
    <row r="19783" spans="1:5">
      <c r="A19783">
        <v>20000828</v>
      </c>
      <c r="B19783">
        <v>0.49</v>
      </c>
      <c r="C19783">
        <v>-0.36</v>
      </c>
      <c r="D19783">
        <v>-0.11</v>
      </c>
      <c r="E19783">
        <v>2.1999999999999999E-2</v>
      </c>
    </row>
    <row r="19784" spans="1:5">
      <c r="A19784">
        <v>20000829</v>
      </c>
      <c r="B19784">
        <v>-0.03</v>
      </c>
      <c r="C19784">
        <v>0.69</v>
      </c>
      <c r="D19784">
        <v>-0.24</v>
      </c>
      <c r="E19784">
        <v>2.1999999999999999E-2</v>
      </c>
    </row>
    <row r="19785" spans="1:5">
      <c r="A19785">
        <v>20000830</v>
      </c>
      <c r="B19785">
        <v>-0.11</v>
      </c>
      <c r="C19785">
        <v>0.45</v>
      </c>
      <c r="D19785">
        <v>-0.01</v>
      </c>
      <c r="E19785">
        <v>2.1999999999999999E-2</v>
      </c>
    </row>
    <row r="19786" spans="1:5">
      <c r="A19786">
        <v>20000831</v>
      </c>
      <c r="B19786">
        <v>1.19</v>
      </c>
      <c r="C19786">
        <v>0.16</v>
      </c>
      <c r="D19786">
        <v>-0.66</v>
      </c>
      <c r="E19786">
        <v>2.1999999999999999E-2</v>
      </c>
    </row>
    <row r="19787" spans="1:5">
      <c r="A19787">
        <v>20000901</v>
      </c>
      <c r="B19787">
        <v>0.38</v>
      </c>
      <c r="C19787">
        <v>0.14000000000000001</v>
      </c>
      <c r="D19787">
        <v>-0.34</v>
      </c>
      <c r="E19787">
        <v>2.5000000000000001E-2</v>
      </c>
    </row>
    <row r="19788" spans="1:5">
      <c r="A19788">
        <v>20000905</v>
      </c>
      <c r="B19788">
        <v>-0.97</v>
      </c>
      <c r="C19788">
        <v>-0.24</v>
      </c>
      <c r="D19788">
        <v>1.33</v>
      </c>
      <c r="E19788">
        <v>2.5000000000000001E-2</v>
      </c>
    </row>
    <row r="19789" spans="1:5">
      <c r="A19789">
        <v>20000906</v>
      </c>
      <c r="B19789">
        <v>-1.23</v>
      </c>
      <c r="C19789">
        <v>-0.34</v>
      </c>
      <c r="D19789">
        <v>2.02</v>
      </c>
      <c r="E19789">
        <v>2.5000000000000001E-2</v>
      </c>
    </row>
    <row r="19790" spans="1:5">
      <c r="A19790">
        <v>20000907</v>
      </c>
      <c r="B19790">
        <v>0.8</v>
      </c>
      <c r="C19790">
        <v>0.59</v>
      </c>
      <c r="D19790">
        <v>-0.72</v>
      </c>
      <c r="E19790">
        <v>2.5000000000000001E-2</v>
      </c>
    </row>
    <row r="19791" spans="1:5">
      <c r="A19791">
        <v>20000908</v>
      </c>
      <c r="B19791">
        <v>-0.83</v>
      </c>
      <c r="C19791">
        <v>-0.66</v>
      </c>
      <c r="D19791">
        <v>0.92</v>
      </c>
      <c r="E19791">
        <v>2.5000000000000001E-2</v>
      </c>
    </row>
    <row r="19792" spans="1:5">
      <c r="A19792">
        <v>20000911</v>
      </c>
      <c r="B19792">
        <v>-0.45</v>
      </c>
      <c r="C19792">
        <v>-0.78</v>
      </c>
      <c r="D19792">
        <v>1.44</v>
      </c>
      <c r="E19792">
        <v>2.5000000000000001E-2</v>
      </c>
    </row>
    <row r="19793" spans="1:5">
      <c r="A19793">
        <v>20000912</v>
      </c>
      <c r="B19793">
        <v>-0.5</v>
      </c>
      <c r="C19793">
        <v>0.41</v>
      </c>
      <c r="D19793">
        <v>-0.08</v>
      </c>
      <c r="E19793">
        <v>2.5000000000000001E-2</v>
      </c>
    </row>
    <row r="19794" spans="1:5">
      <c r="A19794">
        <v>20000913</v>
      </c>
      <c r="B19794">
        <v>0.28999999999999998</v>
      </c>
      <c r="C19794">
        <v>-0.19</v>
      </c>
      <c r="D19794">
        <v>-0.14000000000000001</v>
      </c>
      <c r="E19794">
        <v>2.5000000000000001E-2</v>
      </c>
    </row>
    <row r="19795" spans="1:5">
      <c r="A19795">
        <v>20000914</v>
      </c>
      <c r="B19795">
        <v>0.01</v>
      </c>
      <c r="C19795">
        <v>0.92</v>
      </c>
      <c r="D19795">
        <v>-0.37</v>
      </c>
      <c r="E19795">
        <v>2.5000000000000001E-2</v>
      </c>
    </row>
    <row r="19796" spans="1:5">
      <c r="A19796">
        <v>20000915</v>
      </c>
      <c r="B19796">
        <v>-1.23</v>
      </c>
      <c r="C19796">
        <v>-0.11</v>
      </c>
      <c r="D19796">
        <v>0.99</v>
      </c>
      <c r="E19796">
        <v>2.5000000000000001E-2</v>
      </c>
    </row>
    <row r="19797" spans="1:5">
      <c r="A19797">
        <v>20000918</v>
      </c>
      <c r="B19797">
        <v>-1.8</v>
      </c>
      <c r="C19797">
        <v>-0.35</v>
      </c>
      <c r="D19797">
        <v>0.56000000000000005</v>
      </c>
      <c r="E19797">
        <v>2.5000000000000001E-2</v>
      </c>
    </row>
    <row r="19798" spans="1:5">
      <c r="A19798">
        <v>20000919</v>
      </c>
      <c r="B19798">
        <v>1.24</v>
      </c>
      <c r="C19798">
        <v>0.44</v>
      </c>
      <c r="D19798">
        <v>-1.54</v>
      </c>
      <c r="E19798">
        <v>2.5000000000000001E-2</v>
      </c>
    </row>
    <row r="19799" spans="1:5">
      <c r="A19799">
        <v>20000920</v>
      </c>
      <c r="B19799">
        <v>-0.39</v>
      </c>
      <c r="C19799">
        <v>0.6</v>
      </c>
      <c r="D19799">
        <v>-0.6</v>
      </c>
      <c r="E19799">
        <v>2.5000000000000001E-2</v>
      </c>
    </row>
    <row r="19800" spans="1:5">
      <c r="A19800">
        <v>20000921</v>
      </c>
      <c r="B19800">
        <v>-0.54</v>
      </c>
      <c r="C19800">
        <v>-0.68</v>
      </c>
      <c r="D19800">
        <v>1.07</v>
      </c>
      <c r="E19800">
        <v>2.5000000000000001E-2</v>
      </c>
    </row>
    <row r="19801" spans="1:5">
      <c r="A19801">
        <v>20000922</v>
      </c>
      <c r="B19801">
        <v>0.4</v>
      </c>
      <c r="C19801">
        <v>-0.53</v>
      </c>
      <c r="D19801">
        <v>-0.15</v>
      </c>
      <c r="E19801">
        <v>2.5000000000000001E-2</v>
      </c>
    </row>
    <row r="19802" spans="1:5">
      <c r="A19802">
        <v>20000925</v>
      </c>
      <c r="B19802">
        <v>-0.56000000000000005</v>
      </c>
      <c r="C19802">
        <v>-0.24</v>
      </c>
      <c r="D19802">
        <v>0.46</v>
      </c>
      <c r="E19802">
        <v>2.5000000000000001E-2</v>
      </c>
    </row>
    <row r="19803" spans="1:5">
      <c r="A19803">
        <v>20000926</v>
      </c>
      <c r="B19803">
        <v>-0.96</v>
      </c>
      <c r="C19803">
        <v>-0.63</v>
      </c>
      <c r="D19803">
        <v>1.1599999999999999</v>
      </c>
      <c r="E19803">
        <v>2.5000000000000001E-2</v>
      </c>
    </row>
    <row r="19804" spans="1:5">
      <c r="A19804">
        <v>20000927</v>
      </c>
      <c r="B19804">
        <v>-0.21</v>
      </c>
      <c r="C19804">
        <v>-0.63</v>
      </c>
      <c r="D19804">
        <v>0.34</v>
      </c>
      <c r="E19804">
        <v>2.5000000000000001E-2</v>
      </c>
    </row>
    <row r="19805" spans="1:5">
      <c r="A19805">
        <v>20000928</v>
      </c>
      <c r="B19805">
        <v>2.3199999999999998</v>
      </c>
      <c r="C19805">
        <v>0.14000000000000001</v>
      </c>
      <c r="D19805">
        <v>-1.22</v>
      </c>
      <c r="E19805">
        <v>2.5000000000000001E-2</v>
      </c>
    </row>
    <row r="19806" spans="1:5">
      <c r="A19806">
        <v>20000929</v>
      </c>
      <c r="B19806">
        <v>-1.26</v>
      </c>
      <c r="C19806">
        <v>0.69</v>
      </c>
      <c r="D19806">
        <v>1.26</v>
      </c>
      <c r="E19806">
        <v>2.5000000000000001E-2</v>
      </c>
    </row>
    <row r="19807" spans="1:5">
      <c r="A19807">
        <v>20001002</v>
      </c>
      <c r="B19807">
        <v>-0.7</v>
      </c>
      <c r="C19807">
        <v>-1.58</v>
      </c>
      <c r="D19807">
        <v>1.47</v>
      </c>
      <c r="E19807">
        <v>2.5000000000000001E-2</v>
      </c>
    </row>
    <row r="19808" spans="1:5">
      <c r="A19808">
        <v>20001003</v>
      </c>
      <c r="B19808">
        <v>-1.29</v>
      </c>
      <c r="C19808">
        <v>0.12</v>
      </c>
      <c r="D19808">
        <v>1.05</v>
      </c>
      <c r="E19808">
        <v>2.5000000000000001E-2</v>
      </c>
    </row>
    <row r="19809" spans="1:5">
      <c r="A19809">
        <v>20001004</v>
      </c>
      <c r="B19809">
        <v>0.64</v>
      </c>
      <c r="C19809">
        <v>0.05</v>
      </c>
      <c r="D19809">
        <v>-0.66</v>
      </c>
      <c r="E19809">
        <v>2.5000000000000001E-2</v>
      </c>
    </row>
    <row r="19810" spans="1:5">
      <c r="A19810">
        <v>20001005</v>
      </c>
      <c r="B19810">
        <v>-0.23</v>
      </c>
      <c r="C19810">
        <v>-0.11</v>
      </c>
      <c r="D19810">
        <v>0.08</v>
      </c>
      <c r="E19810">
        <v>2.5000000000000001E-2</v>
      </c>
    </row>
    <row r="19811" spans="1:5">
      <c r="A19811">
        <v>20001006</v>
      </c>
      <c r="B19811">
        <v>-2.17</v>
      </c>
      <c r="C19811">
        <v>-0.12</v>
      </c>
      <c r="D19811">
        <v>1.58</v>
      </c>
      <c r="E19811">
        <v>2.5000000000000001E-2</v>
      </c>
    </row>
    <row r="19812" spans="1:5">
      <c r="A19812">
        <v>20001009</v>
      </c>
      <c r="B19812">
        <v>-0.39</v>
      </c>
      <c r="C19812">
        <v>-0.28000000000000003</v>
      </c>
      <c r="D19812">
        <v>0.5</v>
      </c>
      <c r="E19812">
        <v>2.5000000000000001E-2</v>
      </c>
    </row>
    <row r="19813" spans="1:5">
      <c r="A19813">
        <v>20001010</v>
      </c>
      <c r="B19813">
        <v>-1.44</v>
      </c>
      <c r="C19813">
        <v>0.01</v>
      </c>
      <c r="D19813">
        <v>0.7</v>
      </c>
      <c r="E19813">
        <v>2.5000000000000001E-2</v>
      </c>
    </row>
    <row r="19814" spans="1:5">
      <c r="A19814">
        <v>20001011</v>
      </c>
      <c r="B19814">
        <v>-1.77</v>
      </c>
      <c r="C19814">
        <v>-0.02</v>
      </c>
      <c r="D19814">
        <v>0.86</v>
      </c>
      <c r="E19814">
        <v>2.5000000000000001E-2</v>
      </c>
    </row>
    <row r="19815" spans="1:5">
      <c r="A19815">
        <v>20001012</v>
      </c>
      <c r="B19815">
        <v>-2.83</v>
      </c>
      <c r="C19815">
        <v>0.68</v>
      </c>
      <c r="D19815">
        <v>1.22</v>
      </c>
      <c r="E19815">
        <v>2.5000000000000001E-2</v>
      </c>
    </row>
    <row r="19816" spans="1:5">
      <c r="A19816">
        <v>20001013</v>
      </c>
      <c r="B19816">
        <v>3.88</v>
      </c>
      <c r="C19816">
        <v>-0.54</v>
      </c>
      <c r="D19816">
        <v>-2.37</v>
      </c>
      <c r="E19816">
        <v>2.5000000000000001E-2</v>
      </c>
    </row>
    <row r="19817" spans="1:5">
      <c r="A19817">
        <v>20001016</v>
      </c>
      <c r="B19817">
        <v>0.24</v>
      </c>
      <c r="C19817">
        <v>-0.19</v>
      </c>
      <c r="D19817">
        <v>-0.47</v>
      </c>
      <c r="E19817">
        <v>2.5000000000000001E-2</v>
      </c>
    </row>
    <row r="19818" spans="1:5">
      <c r="A19818">
        <v>20001017</v>
      </c>
      <c r="B19818">
        <v>-1.95</v>
      </c>
      <c r="C19818">
        <v>0.16</v>
      </c>
      <c r="D19818">
        <v>0.61</v>
      </c>
      <c r="E19818">
        <v>2.5000000000000001E-2</v>
      </c>
    </row>
    <row r="19819" spans="1:5">
      <c r="A19819">
        <v>20001018</v>
      </c>
      <c r="B19819">
        <v>-0.84</v>
      </c>
      <c r="C19819">
        <v>-0.25</v>
      </c>
      <c r="D19819">
        <v>0.57999999999999996</v>
      </c>
      <c r="E19819">
        <v>2.5000000000000001E-2</v>
      </c>
    </row>
    <row r="19820" spans="1:5">
      <c r="A19820">
        <v>20001019</v>
      </c>
      <c r="B19820">
        <v>3.66</v>
      </c>
      <c r="C19820">
        <v>-0.59</v>
      </c>
      <c r="D19820">
        <v>-2.17</v>
      </c>
      <c r="E19820">
        <v>2.5000000000000001E-2</v>
      </c>
    </row>
    <row r="19821" spans="1:5">
      <c r="A19821">
        <v>20001020</v>
      </c>
      <c r="B19821">
        <v>0.92</v>
      </c>
      <c r="C19821">
        <v>0.41</v>
      </c>
      <c r="D19821">
        <v>-1.05</v>
      </c>
      <c r="E19821">
        <v>2.5000000000000001E-2</v>
      </c>
    </row>
    <row r="19822" spans="1:5">
      <c r="A19822">
        <v>20001023</v>
      </c>
      <c r="B19822">
        <v>0.03</v>
      </c>
      <c r="C19822">
        <v>0.7</v>
      </c>
      <c r="D19822">
        <v>-0.68</v>
      </c>
      <c r="E19822">
        <v>2.5000000000000001E-2</v>
      </c>
    </row>
    <row r="19823" spans="1:5">
      <c r="A19823">
        <v>20001024</v>
      </c>
      <c r="B19823">
        <v>-0.12</v>
      </c>
      <c r="C19823">
        <v>-0.9</v>
      </c>
      <c r="D19823">
        <v>1.1399999999999999</v>
      </c>
      <c r="E19823">
        <v>2.5000000000000001E-2</v>
      </c>
    </row>
    <row r="19824" spans="1:5">
      <c r="A19824">
        <v>20001025</v>
      </c>
      <c r="B19824">
        <v>-2.52</v>
      </c>
      <c r="C19824">
        <v>-0.14000000000000001</v>
      </c>
      <c r="D19824">
        <v>1.88</v>
      </c>
      <c r="E19824">
        <v>2.5000000000000001E-2</v>
      </c>
    </row>
    <row r="19825" spans="1:5">
      <c r="A19825">
        <v>20001026</v>
      </c>
      <c r="B19825">
        <v>0</v>
      </c>
      <c r="C19825">
        <v>0.89</v>
      </c>
      <c r="D19825">
        <v>-0.32</v>
      </c>
      <c r="E19825">
        <v>2.5000000000000001E-2</v>
      </c>
    </row>
    <row r="19826" spans="1:5">
      <c r="A19826">
        <v>20001027</v>
      </c>
      <c r="B19826">
        <v>0.91</v>
      </c>
      <c r="C19826">
        <v>-1.19</v>
      </c>
      <c r="D19826">
        <v>1.23</v>
      </c>
      <c r="E19826">
        <v>2.5000000000000001E-2</v>
      </c>
    </row>
    <row r="19827" spans="1:5">
      <c r="A19827">
        <v>20001030</v>
      </c>
      <c r="B19827">
        <v>0.74</v>
      </c>
      <c r="C19827">
        <v>-1.56</v>
      </c>
      <c r="D19827">
        <v>1.83</v>
      </c>
      <c r="E19827">
        <v>2.5000000000000001E-2</v>
      </c>
    </row>
    <row r="19828" spans="1:5">
      <c r="A19828">
        <v>20001031</v>
      </c>
      <c r="B19828">
        <v>2.75</v>
      </c>
      <c r="C19828">
        <v>0.59</v>
      </c>
      <c r="D19828">
        <v>-1.66</v>
      </c>
      <c r="E19828">
        <v>2.5000000000000001E-2</v>
      </c>
    </row>
    <row r="19829" spans="1:5">
      <c r="A19829">
        <v>20001101</v>
      </c>
      <c r="B19829">
        <v>-0.48</v>
      </c>
      <c r="C19829">
        <v>-0.23</v>
      </c>
      <c r="D19829">
        <v>0.49</v>
      </c>
      <c r="E19829">
        <v>2.4E-2</v>
      </c>
    </row>
    <row r="19830" spans="1:5">
      <c r="A19830">
        <v>20001102</v>
      </c>
      <c r="B19830">
        <v>1.05</v>
      </c>
      <c r="C19830">
        <v>1.36</v>
      </c>
      <c r="D19830">
        <v>-1.29</v>
      </c>
      <c r="E19830">
        <v>2.4E-2</v>
      </c>
    </row>
    <row r="19831" spans="1:5">
      <c r="A19831">
        <v>20001103</v>
      </c>
      <c r="B19831">
        <v>-0.03</v>
      </c>
      <c r="C19831">
        <v>1.1399999999999999</v>
      </c>
      <c r="D19831">
        <v>-1.2</v>
      </c>
      <c r="E19831">
        <v>2.4E-2</v>
      </c>
    </row>
    <row r="19832" spans="1:5">
      <c r="A19832">
        <v>20001106</v>
      </c>
      <c r="B19832">
        <v>0.13</v>
      </c>
      <c r="C19832">
        <v>-0.97</v>
      </c>
      <c r="D19832">
        <v>0.52</v>
      </c>
      <c r="E19832">
        <v>2.4E-2</v>
      </c>
    </row>
    <row r="19833" spans="1:5">
      <c r="A19833">
        <v>20001107</v>
      </c>
      <c r="B19833">
        <v>-0.08</v>
      </c>
      <c r="C19833">
        <v>0.44</v>
      </c>
      <c r="D19833">
        <v>-0.33</v>
      </c>
      <c r="E19833">
        <v>2.4E-2</v>
      </c>
    </row>
    <row r="19834" spans="1:5">
      <c r="A19834">
        <v>20001108</v>
      </c>
      <c r="B19834">
        <v>-1.97</v>
      </c>
      <c r="C19834">
        <v>0.19</v>
      </c>
      <c r="D19834">
        <v>2.16</v>
      </c>
      <c r="E19834">
        <v>2.4E-2</v>
      </c>
    </row>
    <row r="19835" spans="1:5">
      <c r="A19835">
        <v>20001109</v>
      </c>
      <c r="B19835">
        <v>-0.96</v>
      </c>
      <c r="C19835">
        <v>-0.36</v>
      </c>
      <c r="D19835">
        <v>0.81</v>
      </c>
      <c r="E19835">
        <v>2.4E-2</v>
      </c>
    </row>
    <row r="19836" spans="1:5">
      <c r="A19836">
        <v>20001110</v>
      </c>
      <c r="B19836">
        <v>-2.69</v>
      </c>
      <c r="C19836">
        <v>-0.42</v>
      </c>
      <c r="D19836">
        <v>2.31</v>
      </c>
      <c r="E19836">
        <v>2.4E-2</v>
      </c>
    </row>
    <row r="19837" spans="1:5">
      <c r="A19837">
        <v>20001113</v>
      </c>
      <c r="B19837">
        <v>-1.39</v>
      </c>
      <c r="C19837">
        <v>-0.18</v>
      </c>
      <c r="D19837">
        <v>1.7</v>
      </c>
      <c r="E19837">
        <v>2.4E-2</v>
      </c>
    </row>
    <row r="19838" spans="1:5">
      <c r="A19838">
        <v>20001114</v>
      </c>
      <c r="B19838">
        <v>2.66</v>
      </c>
      <c r="C19838">
        <v>-0.06</v>
      </c>
      <c r="D19838">
        <v>-1.85</v>
      </c>
      <c r="E19838">
        <v>2.4E-2</v>
      </c>
    </row>
    <row r="19839" spans="1:5">
      <c r="A19839">
        <v>20001115</v>
      </c>
      <c r="B19839">
        <v>0.6</v>
      </c>
      <c r="C19839">
        <v>0.05</v>
      </c>
      <c r="D19839">
        <v>7.0000000000000007E-2</v>
      </c>
      <c r="E19839">
        <v>2.4E-2</v>
      </c>
    </row>
    <row r="19840" spans="1:5">
      <c r="A19840">
        <v>20001116</v>
      </c>
      <c r="B19840">
        <v>-1.67</v>
      </c>
      <c r="C19840">
        <v>-0.61</v>
      </c>
      <c r="D19840">
        <v>1.62</v>
      </c>
      <c r="E19840">
        <v>2.4E-2</v>
      </c>
    </row>
    <row r="19841" spans="1:5">
      <c r="A19841">
        <v>20001117</v>
      </c>
      <c r="B19841">
        <v>-0.52</v>
      </c>
      <c r="C19841">
        <v>0.78</v>
      </c>
      <c r="D19841">
        <v>0.45</v>
      </c>
      <c r="E19841">
        <v>2.4E-2</v>
      </c>
    </row>
    <row r="19842" spans="1:5">
      <c r="A19842">
        <v>20001120</v>
      </c>
      <c r="B19842">
        <v>-2.46</v>
      </c>
      <c r="C19842">
        <v>-0.16</v>
      </c>
      <c r="D19842">
        <v>1.39</v>
      </c>
      <c r="E19842">
        <v>2.4E-2</v>
      </c>
    </row>
    <row r="19843" spans="1:5">
      <c r="A19843">
        <v>20001121</v>
      </c>
      <c r="B19843">
        <v>-0.05</v>
      </c>
      <c r="C19843">
        <v>-0.85</v>
      </c>
      <c r="D19843">
        <v>0.72</v>
      </c>
      <c r="E19843">
        <v>2.4E-2</v>
      </c>
    </row>
    <row r="19844" spans="1:5">
      <c r="A19844">
        <v>20001122</v>
      </c>
      <c r="B19844">
        <v>-2.12</v>
      </c>
      <c r="C19844">
        <v>-0.22</v>
      </c>
      <c r="D19844">
        <v>1.96</v>
      </c>
      <c r="E19844">
        <v>2.4E-2</v>
      </c>
    </row>
    <row r="19845" spans="1:5">
      <c r="A19845">
        <v>20001124</v>
      </c>
      <c r="B19845">
        <v>2.08</v>
      </c>
      <c r="C19845">
        <v>0.83</v>
      </c>
      <c r="D19845">
        <v>-2.0299999999999998</v>
      </c>
      <c r="E19845">
        <v>2.4E-2</v>
      </c>
    </row>
    <row r="19846" spans="1:5">
      <c r="A19846">
        <v>20001127</v>
      </c>
      <c r="B19846">
        <v>0.3</v>
      </c>
      <c r="C19846">
        <v>-0.2</v>
      </c>
      <c r="D19846">
        <v>-0.64</v>
      </c>
      <c r="E19846">
        <v>2.4E-2</v>
      </c>
    </row>
    <row r="19847" spans="1:5">
      <c r="A19847">
        <v>20001128</v>
      </c>
      <c r="B19847">
        <v>-1.67</v>
      </c>
      <c r="C19847">
        <v>-1.0900000000000001</v>
      </c>
      <c r="D19847">
        <v>2.52</v>
      </c>
      <c r="E19847">
        <v>2.4E-2</v>
      </c>
    </row>
    <row r="19848" spans="1:5">
      <c r="A19848">
        <v>20001129</v>
      </c>
      <c r="B19848">
        <v>0.18</v>
      </c>
      <c r="C19848">
        <v>-1.71</v>
      </c>
      <c r="D19848">
        <v>1.05</v>
      </c>
      <c r="E19848">
        <v>2.4E-2</v>
      </c>
    </row>
    <row r="19849" spans="1:5">
      <c r="A19849">
        <v>20001130</v>
      </c>
      <c r="B19849">
        <v>-2.0299999999999998</v>
      </c>
      <c r="C19849">
        <v>-0.68</v>
      </c>
      <c r="D19849">
        <v>1.49</v>
      </c>
      <c r="E19849">
        <v>2.4E-2</v>
      </c>
    </row>
    <row r="19850" spans="1:5">
      <c r="A19850">
        <v>20001201</v>
      </c>
      <c r="B19850">
        <v>0.51</v>
      </c>
      <c r="C19850">
        <v>1.58</v>
      </c>
      <c r="D19850">
        <v>-0.68</v>
      </c>
      <c r="E19850">
        <v>2.5000000000000001E-2</v>
      </c>
    </row>
    <row r="19851" spans="1:5">
      <c r="A19851">
        <v>20001204</v>
      </c>
      <c r="B19851">
        <v>0.35</v>
      </c>
      <c r="C19851">
        <v>-1.58</v>
      </c>
      <c r="D19851">
        <v>0.91</v>
      </c>
      <c r="E19851">
        <v>2.5000000000000001E-2</v>
      </c>
    </row>
    <row r="19852" spans="1:5">
      <c r="A19852">
        <v>20001205</v>
      </c>
      <c r="B19852">
        <v>4.55</v>
      </c>
      <c r="C19852">
        <v>0.01</v>
      </c>
      <c r="D19852">
        <v>-2.89</v>
      </c>
      <c r="E19852">
        <v>2.5000000000000001E-2</v>
      </c>
    </row>
    <row r="19853" spans="1:5">
      <c r="A19853">
        <v>20001206</v>
      </c>
      <c r="B19853">
        <v>-1.78</v>
      </c>
      <c r="C19853">
        <v>0.06</v>
      </c>
      <c r="D19853">
        <v>1.1000000000000001</v>
      </c>
      <c r="E19853">
        <v>2.5000000000000001E-2</v>
      </c>
    </row>
    <row r="19854" spans="1:5">
      <c r="A19854">
        <v>20001207</v>
      </c>
      <c r="B19854">
        <v>-0.59</v>
      </c>
      <c r="C19854">
        <v>0.09</v>
      </c>
      <c r="D19854">
        <v>0.43</v>
      </c>
      <c r="E19854">
        <v>2.5000000000000001E-2</v>
      </c>
    </row>
    <row r="19855" spans="1:5">
      <c r="A19855">
        <v>20001208</v>
      </c>
      <c r="B19855">
        <v>2.79</v>
      </c>
      <c r="C19855">
        <v>0.65</v>
      </c>
      <c r="D19855">
        <v>-1.43</v>
      </c>
      <c r="E19855">
        <v>2.5000000000000001E-2</v>
      </c>
    </row>
    <row r="19856" spans="1:5">
      <c r="A19856">
        <v>20001211</v>
      </c>
      <c r="B19856">
        <v>1.1499999999999999</v>
      </c>
      <c r="C19856">
        <v>0.22</v>
      </c>
      <c r="D19856">
        <v>-0.95</v>
      </c>
      <c r="E19856">
        <v>2.5000000000000001E-2</v>
      </c>
    </row>
    <row r="19857" spans="1:5">
      <c r="A19857">
        <v>20001212</v>
      </c>
      <c r="B19857">
        <v>-1.07</v>
      </c>
      <c r="C19857">
        <v>-0.56000000000000005</v>
      </c>
      <c r="D19857">
        <v>0.55000000000000004</v>
      </c>
      <c r="E19857">
        <v>2.5000000000000001E-2</v>
      </c>
    </row>
    <row r="19858" spans="1:5">
      <c r="A19858">
        <v>20001213</v>
      </c>
      <c r="B19858">
        <v>-1.1399999999999999</v>
      </c>
      <c r="C19858">
        <v>-0.26</v>
      </c>
      <c r="D19858">
        <v>1.1100000000000001</v>
      </c>
      <c r="E19858">
        <v>2.5000000000000001E-2</v>
      </c>
    </row>
    <row r="19859" spans="1:5">
      <c r="A19859">
        <v>20001214</v>
      </c>
      <c r="B19859">
        <v>-1.8</v>
      </c>
      <c r="C19859">
        <v>0.14000000000000001</v>
      </c>
      <c r="D19859">
        <v>1.04</v>
      </c>
      <c r="E19859">
        <v>2.5000000000000001E-2</v>
      </c>
    </row>
    <row r="19860" spans="1:5">
      <c r="A19860">
        <v>20001215</v>
      </c>
      <c r="B19860">
        <v>-1.96</v>
      </c>
      <c r="C19860">
        <v>0.3</v>
      </c>
      <c r="D19860">
        <v>1.63</v>
      </c>
      <c r="E19860">
        <v>2.5000000000000001E-2</v>
      </c>
    </row>
    <row r="19861" spans="1:5">
      <c r="A19861">
        <v>20001218</v>
      </c>
      <c r="B19861">
        <v>0.6</v>
      </c>
      <c r="C19861">
        <v>-0.63</v>
      </c>
      <c r="D19861">
        <v>1.31</v>
      </c>
      <c r="E19861">
        <v>2.5000000000000001E-2</v>
      </c>
    </row>
    <row r="19862" spans="1:5">
      <c r="A19862">
        <v>20001219</v>
      </c>
      <c r="B19862">
        <v>-1.63</v>
      </c>
      <c r="C19862">
        <v>-0.43</v>
      </c>
      <c r="D19862">
        <v>2.11</v>
      </c>
      <c r="E19862">
        <v>2.5000000000000001E-2</v>
      </c>
    </row>
    <row r="19863" spans="1:5">
      <c r="A19863">
        <v>20001220</v>
      </c>
      <c r="B19863">
        <v>-3.59</v>
      </c>
      <c r="C19863">
        <v>-0.95</v>
      </c>
      <c r="D19863">
        <v>3.05</v>
      </c>
      <c r="E19863">
        <v>2.5000000000000001E-2</v>
      </c>
    </row>
    <row r="19864" spans="1:5">
      <c r="A19864">
        <v>20001221</v>
      </c>
      <c r="B19864">
        <v>0.54</v>
      </c>
      <c r="C19864">
        <v>-0.18</v>
      </c>
      <c r="D19864">
        <v>0.31</v>
      </c>
      <c r="E19864">
        <v>2.5000000000000001E-2</v>
      </c>
    </row>
    <row r="19865" spans="1:5">
      <c r="A19865">
        <v>20001222</v>
      </c>
      <c r="B19865">
        <v>3.06</v>
      </c>
      <c r="C19865">
        <v>0.73</v>
      </c>
      <c r="D19865">
        <v>-2.11</v>
      </c>
      <c r="E19865">
        <v>2.5000000000000001E-2</v>
      </c>
    </row>
    <row r="19866" spans="1:5">
      <c r="A19866">
        <v>20001226</v>
      </c>
      <c r="B19866">
        <v>0.55000000000000004</v>
      </c>
      <c r="C19866">
        <v>-0.45</v>
      </c>
      <c r="D19866">
        <v>0.75</v>
      </c>
      <c r="E19866">
        <v>2.5000000000000001E-2</v>
      </c>
    </row>
    <row r="19867" spans="1:5">
      <c r="A19867">
        <v>20001227</v>
      </c>
      <c r="B19867">
        <v>1.36</v>
      </c>
      <c r="C19867">
        <v>0.76</v>
      </c>
      <c r="D19867">
        <v>-0.31</v>
      </c>
      <c r="E19867">
        <v>2.5000000000000001E-2</v>
      </c>
    </row>
    <row r="19868" spans="1:5">
      <c r="A19868">
        <v>20001228</v>
      </c>
      <c r="B19868">
        <v>0.88</v>
      </c>
      <c r="C19868">
        <v>1.8</v>
      </c>
      <c r="D19868">
        <v>-0.68</v>
      </c>
      <c r="E19868">
        <v>2.5000000000000001E-2</v>
      </c>
    </row>
    <row r="19869" spans="1:5">
      <c r="A19869">
        <v>20001229</v>
      </c>
      <c r="B19869">
        <v>-1.23</v>
      </c>
      <c r="C19869">
        <v>-0.22</v>
      </c>
      <c r="D19869">
        <v>1.43</v>
      </c>
      <c r="E19869">
        <v>2.5000000000000001E-2</v>
      </c>
    </row>
    <row r="19870" spans="1:5">
      <c r="A19870">
        <v>20010102</v>
      </c>
      <c r="B19870">
        <v>-3.52</v>
      </c>
      <c r="C19870">
        <v>-0.28999999999999998</v>
      </c>
      <c r="D19870">
        <v>1.96</v>
      </c>
      <c r="E19870">
        <v>2.5999999999999999E-2</v>
      </c>
    </row>
    <row r="19871" spans="1:5">
      <c r="A19871">
        <v>20010103</v>
      </c>
      <c r="B19871">
        <v>5.39</v>
      </c>
      <c r="C19871">
        <v>0.6</v>
      </c>
      <c r="D19871">
        <v>-4.1500000000000004</v>
      </c>
      <c r="E19871">
        <v>2.5999999999999999E-2</v>
      </c>
    </row>
    <row r="19872" spans="1:5">
      <c r="A19872">
        <v>20010104</v>
      </c>
      <c r="B19872">
        <v>-1.3</v>
      </c>
      <c r="C19872">
        <v>0.72</v>
      </c>
      <c r="D19872">
        <v>0.21</v>
      </c>
      <c r="E19872">
        <v>2.5999999999999999E-2</v>
      </c>
    </row>
    <row r="19873" spans="1:5">
      <c r="A19873">
        <v>20010105</v>
      </c>
      <c r="B19873">
        <v>-2.98</v>
      </c>
      <c r="C19873">
        <v>0.28999999999999998</v>
      </c>
      <c r="D19873">
        <v>2.19</v>
      </c>
      <c r="E19873">
        <v>2.5999999999999999E-2</v>
      </c>
    </row>
    <row r="19874" spans="1:5">
      <c r="A19874">
        <v>20010108</v>
      </c>
      <c r="B19874">
        <v>-0.36</v>
      </c>
      <c r="C19874">
        <v>-0.53</v>
      </c>
      <c r="D19874">
        <v>0.96</v>
      </c>
      <c r="E19874">
        <v>2.5999999999999999E-2</v>
      </c>
    </row>
    <row r="19875" spans="1:5">
      <c r="A19875">
        <v>20010109</v>
      </c>
      <c r="B19875">
        <v>0.51</v>
      </c>
      <c r="C19875">
        <v>0.5</v>
      </c>
      <c r="D19875">
        <v>-0.24</v>
      </c>
      <c r="E19875">
        <v>2.5999999999999999E-2</v>
      </c>
    </row>
    <row r="19876" spans="1:5">
      <c r="A19876">
        <v>20010110</v>
      </c>
      <c r="B19876">
        <v>1.44</v>
      </c>
      <c r="C19876">
        <v>0.81</v>
      </c>
      <c r="D19876">
        <v>-1.31</v>
      </c>
      <c r="E19876">
        <v>2.5999999999999999E-2</v>
      </c>
    </row>
    <row r="19877" spans="1:5">
      <c r="A19877">
        <v>20010111</v>
      </c>
      <c r="B19877">
        <v>1.39</v>
      </c>
      <c r="C19877">
        <v>1.63</v>
      </c>
      <c r="D19877">
        <v>-2.85</v>
      </c>
      <c r="E19877">
        <v>2.5999999999999999E-2</v>
      </c>
    </row>
    <row r="19878" spans="1:5">
      <c r="A19878">
        <v>20010112</v>
      </c>
      <c r="B19878">
        <v>-0.4</v>
      </c>
      <c r="C19878">
        <v>1.23</v>
      </c>
      <c r="D19878">
        <v>-0.56000000000000005</v>
      </c>
      <c r="E19878">
        <v>2.5999999999999999E-2</v>
      </c>
    </row>
    <row r="19879" spans="1:5">
      <c r="A19879">
        <v>20010116</v>
      </c>
      <c r="B19879">
        <v>0.68</v>
      </c>
      <c r="C19879">
        <v>1.08</v>
      </c>
      <c r="D19879">
        <v>-0.23</v>
      </c>
      <c r="E19879">
        <v>2.5999999999999999E-2</v>
      </c>
    </row>
    <row r="19880" spans="1:5">
      <c r="A19880">
        <v>20010117</v>
      </c>
      <c r="B19880">
        <v>0.37</v>
      </c>
      <c r="C19880">
        <v>0.17</v>
      </c>
      <c r="D19880">
        <v>-0.83</v>
      </c>
      <c r="E19880">
        <v>2.5999999999999999E-2</v>
      </c>
    </row>
    <row r="19881" spans="1:5">
      <c r="A19881">
        <v>20010118</v>
      </c>
      <c r="B19881">
        <v>1.1599999999999999</v>
      </c>
      <c r="C19881">
        <v>-0.09</v>
      </c>
      <c r="D19881">
        <v>-1.37</v>
      </c>
      <c r="E19881">
        <v>2.5999999999999999E-2</v>
      </c>
    </row>
    <row r="19882" spans="1:5">
      <c r="A19882">
        <v>20010119</v>
      </c>
      <c r="B19882">
        <v>-0.55000000000000004</v>
      </c>
      <c r="C19882">
        <v>-0.17</v>
      </c>
      <c r="D19882">
        <v>-0.27</v>
      </c>
      <c r="E19882">
        <v>2.5999999999999999E-2</v>
      </c>
    </row>
    <row r="19883" spans="1:5">
      <c r="A19883">
        <v>20010122</v>
      </c>
      <c r="B19883">
        <v>-0.01</v>
      </c>
      <c r="C19883">
        <v>-0.45</v>
      </c>
      <c r="D19883">
        <v>1.1100000000000001</v>
      </c>
      <c r="E19883">
        <v>2.5999999999999999E-2</v>
      </c>
    </row>
    <row r="19884" spans="1:5">
      <c r="A19884">
        <v>20010123</v>
      </c>
      <c r="B19884">
        <v>1.57</v>
      </c>
      <c r="C19884">
        <v>0.45</v>
      </c>
      <c r="D19884">
        <v>-0.42</v>
      </c>
      <c r="E19884">
        <v>2.5999999999999999E-2</v>
      </c>
    </row>
    <row r="19885" spans="1:5">
      <c r="A19885">
        <v>20010124</v>
      </c>
      <c r="B19885">
        <v>0.34</v>
      </c>
      <c r="C19885">
        <v>-0.39</v>
      </c>
      <c r="D19885">
        <v>-0.35</v>
      </c>
      <c r="E19885">
        <v>2.5999999999999999E-2</v>
      </c>
    </row>
    <row r="19886" spans="1:5">
      <c r="A19886">
        <v>20010125</v>
      </c>
      <c r="B19886">
        <v>-0.81</v>
      </c>
      <c r="C19886">
        <v>-0.68</v>
      </c>
      <c r="D19886">
        <v>1.59</v>
      </c>
      <c r="E19886">
        <v>2.5999999999999999E-2</v>
      </c>
    </row>
    <row r="19887" spans="1:5">
      <c r="A19887">
        <v>20010126</v>
      </c>
      <c r="B19887">
        <v>-0.11</v>
      </c>
      <c r="C19887">
        <v>0.32</v>
      </c>
      <c r="D19887">
        <v>-0.21</v>
      </c>
      <c r="E19887">
        <v>2.5999999999999999E-2</v>
      </c>
    </row>
    <row r="19888" spans="1:5">
      <c r="A19888">
        <v>20010129</v>
      </c>
      <c r="B19888">
        <v>0.9</v>
      </c>
      <c r="C19888">
        <v>0.66</v>
      </c>
      <c r="D19888">
        <v>-0.32</v>
      </c>
      <c r="E19888">
        <v>2.5999999999999999E-2</v>
      </c>
    </row>
    <row r="19889" spans="1:5">
      <c r="A19889">
        <v>20010130</v>
      </c>
      <c r="B19889">
        <v>0.63</v>
      </c>
      <c r="C19889">
        <v>-0.11</v>
      </c>
      <c r="D19889">
        <v>-0.21</v>
      </c>
      <c r="E19889">
        <v>2.5999999999999999E-2</v>
      </c>
    </row>
    <row r="19890" spans="1:5">
      <c r="A19890">
        <v>20010131</v>
      </c>
      <c r="B19890">
        <v>-0.72</v>
      </c>
      <c r="C19890">
        <v>0.42</v>
      </c>
      <c r="D19890">
        <v>0.28000000000000003</v>
      </c>
      <c r="E19890">
        <v>2.5999999999999999E-2</v>
      </c>
    </row>
    <row r="19891" spans="1:5">
      <c r="A19891">
        <v>20010201</v>
      </c>
      <c r="B19891">
        <v>0.39</v>
      </c>
      <c r="C19891">
        <v>-0.26</v>
      </c>
      <c r="D19891">
        <v>0.8</v>
      </c>
      <c r="E19891">
        <v>0.02</v>
      </c>
    </row>
    <row r="19892" spans="1:5">
      <c r="A19892">
        <v>20010202</v>
      </c>
      <c r="B19892">
        <v>-1.9</v>
      </c>
      <c r="C19892">
        <v>-0.31</v>
      </c>
      <c r="D19892">
        <v>2.21</v>
      </c>
      <c r="E19892">
        <v>0.02</v>
      </c>
    </row>
    <row r="19893" spans="1:5">
      <c r="A19893">
        <v>20010205</v>
      </c>
      <c r="B19893">
        <v>0.17</v>
      </c>
      <c r="C19893">
        <v>-0.5</v>
      </c>
      <c r="D19893">
        <v>1.05</v>
      </c>
      <c r="E19893">
        <v>0.02</v>
      </c>
    </row>
    <row r="19894" spans="1:5">
      <c r="A19894">
        <v>20010206</v>
      </c>
      <c r="B19894">
        <v>0.04</v>
      </c>
      <c r="C19894">
        <v>1.05</v>
      </c>
      <c r="D19894">
        <v>-0.49</v>
      </c>
      <c r="E19894">
        <v>0.02</v>
      </c>
    </row>
    <row r="19895" spans="1:5">
      <c r="A19895">
        <v>20010207</v>
      </c>
      <c r="B19895">
        <v>-0.86</v>
      </c>
      <c r="C19895">
        <v>0.82</v>
      </c>
      <c r="D19895">
        <v>1.18</v>
      </c>
      <c r="E19895">
        <v>0.02</v>
      </c>
    </row>
    <row r="19896" spans="1:5">
      <c r="A19896">
        <v>20010208</v>
      </c>
      <c r="B19896">
        <v>-0.67</v>
      </c>
      <c r="C19896">
        <v>-0.31</v>
      </c>
      <c r="D19896">
        <v>0.78</v>
      </c>
      <c r="E19896">
        <v>0.02</v>
      </c>
    </row>
    <row r="19897" spans="1:5">
      <c r="A19897">
        <v>20010209</v>
      </c>
      <c r="B19897">
        <v>-1.42</v>
      </c>
      <c r="C19897">
        <v>-0.14000000000000001</v>
      </c>
      <c r="D19897">
        <v>1.2</v>
      </c>
      <c r="E19897">
        <v>0.02</v>
      </c>
    </row>
    <row r="19898" spans="1:5">
      <c r="A19898">
        <v>20010212</v>
      </c>
      <c r="B19898">
        <v>1.1000000000000001</v>
      </c>
      <c r="C19898">
        <v>0.16</v>
      </c>
      <c r="D19898">
        <v>0.04</v>
      </c>
      <c r="E19898">
        <v>0.02</v>
      </c>
    </row>
    <row r="19899" spans="1:5">
      <c r="A19899">
        <v>20010213</v>
      </c>
      <c r="B19899">
        <v>-0.9</v>
      </c>
      <c r="C19899">
        <v>0.16</v>
      </c>
      <c r="D19899">
        <v>1.01</v>
      </c>
      <c r="E19899">
        <v>0.02</v>
      </c>
    </row>
    <row r="19900" spans="1:5">
      <c r="A19900">
        <v>20010214</v>
      </c>
      <c r="B19900">
        <v>-0.04</v>
      </c>
      <c r="C19900">
        <v>0.45</v>
      </c>
      <c r="D19900">
        <v>-0.41</v>
      </c>
      <c r="E19900">
        <v>0.02</v>
      </c>
    </row>
    <row r="19901" spans="1:5">
      <c r="A19901">
        <v>20010215</v>
      </c>
      <c r="B19901">
        <v>0.93</v>
      </c>
      <c r="C19901">
        <v>0.3</v>
      </c>
      <c r="D19901">
        <v>-0.86</v>
      </c>
      <c r="E19901">
        <v>0.02</v>
      </c>
    </row>
    <row r="19902" spans="1:5">
      <c r="A19902">
        <v>20010216</v>
      </c>
      <c r="B19902">
        <v>-1.93</v>
      </c>
      <c r="C19902">
        <v>-0.6</v>
      </c>
      <c r="D19902">
        <v>1.88</v>
      </c>
      <c r="E19902">
        <v>0.02</v>
      </c>
    </row>
    <row r="19903" spans="1:5">
      <c r="A19903">
        <v>20010220</v>
      </c>
      <c r="B19903">
        <v>-1.93</v>
      </c>
      <c r="C19903">
        <v>0.18</v>
      </c>
      <c r="D19903">
        <v>1.41</v>
      </c>
      <c r="E19903">
        <v>0.02</v>
      </c>
    </row>
    <row r="19904" spans="1:5">
      <c r="A19904">
        <v>20010221</v>
      </c>
      <c r="B19904">
        <v>-1.84</v>
      </c>
      <c r="C19904">
        <v>0.06</v>
      </c>
      <c r="D19904">
        <v>0.93</v>
      </c>
      <c r="E19904">
        <v>0.02</v>
      </c>
    </row>
    <row r="19905" spans="1:5">
      <c r="A19905">
        <v>20010222</v>
      </c>
      <c r="B19905">
        <v>-0.48</v>
      </c>
      <c r="C19905">
        <v>-1.04</v>
      </c>
      <c r="D19905">
        <v>0.59</v>
      </c>
      <c r="E19905">
        <v>0.02</v>
      </c>
    </row>
    <row r="19906" spans="1:5">
      <c r="A19906">
        <v>20010223</v>
      </c>
      <c r="B19906">
        <v>-0.38</v>
      </c>
      <c r="C19906">
        <v>0.34</v>
      </c>
      <c r="D19906">
        <v>-0.35</v>
      </c>
      <c r="E19906">
        <v>0.02</v>
      </c>
    </row>
    <row r="19907" spans="1:5">
      <c r="A19907">
        <v>20010226</v>
      </c>
      <c r="B19907">
        <v>1.91</v>
      </c>
      <c r="C19907">
        <v>-0.33</v>
      </c>
      <c r="D19907">
        <v>-0.01</v>
      </c>
      <c r="E19907">
        <v>0.02</v>
      </c>
    </row>
    <row r="19908" spans="1:5">
      <c r="A19908">
        <v>20010227</v>
      </c>
      <c r="B19908">
        <v>-1.17</v>
      </c>
      <c r="C19908">
        <v>-1.21</v>
      </c>
      <c r="D19908">
        <v>1.64</v>
      </c>
      <c r="E19908">
        <v>0.02</v>
      </c>
    </row>
    <row r="19909" spans="1:5">
      <c r="A19909">
        <v>20010228</v>
      </c>
      <c r="B19909">
        <v>-1.48</v>
      </c>
      <c r="C19909">
        <v>0.44</v>
      </c>
      <c r="D19909">
        <v>0.81</v>
      </c>
      <c r="E19909">
        <v>0.02</v>
      </c>
    </row>
    <row r="19910" spans="1:5">
      <c r="A19910">
        <v>20010301</v>
      </c>
      <c r="B19910">
        <v>0.02</v>
      </c>
      <c r="C19910">
        <v>-0.18</v>
      </c>
      <c r="D19910">
        <v>-7.0000000000000007E-2</v>
      </c>
      <c r="E19910">
        <v>1.9E-2</v>
      </c>
    </row>
    <row r="19911" spans="1:5">
      <c r="A19911">
        <v>20010302</v>
      </c>
      <c r="B19911">
        <v>-0.53</v>
      </c>
      <c r="C19911">
        <v>0.4</v>
      </c>
      <c r="D19911">
        <v>1.1499999999999999</v>
      </c>
      <c r="E19911">
        <v>1.9E-2</v>
      </c>
    </row>
    <row r="19912" spans="1:5">
      <c r="A19912">
        <v>20010305</v>
      </c>
      <c r="B19912">
        <v>0.54</v>
      </c>
      <c r="C19912">
        <v>-0.68</v>
      </c>
      <c r="D19912">
        <v>0.17</v>
      </c>
      <c r="E19912">
        <v>1.9E-2</v>
      </c>
    </row>
    <row r="19913" spans="1:5">
      <c r="A19913">
        <v>20010306</v>
      </c>
      <c r="B19913">
        <v>1.06</v>
      </c>
      <c r="C19913">
        <v>0.28999999999999998</v>
      </c>
      <c r="D19913">
        <v>-1.02</v>
      </c>
      <c r="E19913">
        <v>1.9E-2</v>
      </c>
    </row>
    <row r="19914" spans="1:5">
      <c r="A19914">
        <v>20010307</v>
      </c>
      <c r="B19914">
        <v>0.57999999999999996</v>
      </c>
      <c r="C19914">
        <v>-0.1</v>
      </c>
      <c r="D19914">
        <v>0.64</v>
      </c>
      <c r="E19914">
        <v>1.9E-2</v>
      </c>
    </row>
    <row r="19915" spans="1:5">
      <c r="A19915">
        <v>20010308</v>
      </c>
      <c r="B19915">
        <v>-0.14000000000000001</v>
      </c>
      <c r="C19915">
        <v>-0.71</v>
      </c>
      <c r="D19915">
        <v>0.99</v>
      </c>
      <c r="E19915">
        <v>1.9E-2</v>
      </c>
    </row>
    <row r="19916" spans="1:5">
      <c r="A19916">
        <v>20010309</v>
      </c>
      <c r="B19916">
        <v>-2.5</v>
      </c>
      <c r="C19916">
        <v>0.22</v>
      </c>
      <c r="D19916">
        <v>2.0099999999999998</v>
      </c>
      <c r="E19916">
        <v>1.9E-2</v>
      </c>
    </row>
    <row r="19917" spans="1:5">
      <c r="A19917">
        <v>20010312</v>
      </c>
      <c r="B19917">
        <v>-4.34</v>
      </c>
      <c r="C19917">
        <v>0.6</v>
      </c>
      <c r="D19917">
        <v>2.39</v>
      </c>
      <c r="E19917">
        <v>1.9E-2</v>
      </c>
    </row>
    <row r="19918" spans="1:5">
      <c r="A19918">
        <v>20010313</v>
      </c>
      <c r="B19918">
        <v>1.61</v>
      </c>
      <c r="C19918">
        <v>-0.17</v>
      </c>
      <c r="D19918">
        <v>-1.49</v>
      </c>
      <c r="E19918">
        <v>1.9E-2</v>
      </c>
    </row>
    <row r="19919" spans="1:5">
      <c r="A19919">
        <v>20010314</v>
      </c>
      <c r="B19919">
        <v>-2.5</v>
      </c>
      <c r="C19919">
        <v>0.79</v>
      </c>
      <c r="D19919">
        <v>0.1</v>
      </c>
      <c r="E19919">
        <v>1.9E-2</v>
      </c>
    </row>
    <row r="19920" spans="1:5">
      <c r="A19920">
        <v>20010315</v>
      </c>
      <c r="B19920">
        <v>0.34</v>
      </c>
      <c r="C19920">
        <v>-0.64</v>
      </c>
      <c r="D19920">
        <v>0.3</v>
      </c>
      <c r="E19920">
        <v>1.9E-2</v>
      </c>
    </row>
    <row r="19921" spans="1:5">
      <c r="A19921">
        <v>20010316</v>
      </c>
      <c r="B19921">
        <v>-2.11</v>
      </c>
      <c r="C19921">
        <v>-0.37</v>
      </c>
      <c r="D19921">
        <v>1.26</v>
      </c>
      <c r="E19921">
        <v>1.9E-2</v>
      </c>
    </row>
    <row r="19922" spans="1:5">
      <c r="A19922">
        <v>20010319</v>
      </c>
      <c r="B19922">
        <v>1.86</v>
      </c>
      <c r="C19922">
        <v>-0.15</v>
      </c>
      <c r="D19922">
        <v>-1.1599999999999999</v>
      </c>
      <c r="E19922">
        <v>1.9E-2</v>
      </c>
    </row>
    <row r="19923" spans="1:5">
      <c r="A19923">
        <v>20010320</v>
      </c>
      <c r="B19923">
        <v>-2.4</v>
      </c>
      <c r="C19923">
        <v>0.67</v>
      </c>
      <c r="D19923">
        <v>1.34</v>
      </c>
      <c r="E19923">
        <v>1.9E-2</v>
      </c>
    </row>
    <row r="19924" spans="1:5">
      <c r="A19924">
        <v>20010321</v>
      </c>
      <c r="B19924">
        <v>-1.88</v>
      </c>
      <c r="C19924">
        <v>-7.0000000000000007E-2</v>
      </c>
      <c r="D19924">
        <v>0.67</v>
      </c>
      <c r="E19924">
        <v>1.9E-2</v>
      </c>
    </row>
    <row r="19925" spans="1:5">
      <c r="A19925">
        <v>20010322</v>
      </c>
      <c r="B19925">
        <v>-0.43</v>
      </c>
      <c r="C19925">
        <v>0.35</v>
      </c>
      <c r="D19925">
        <v>-1.41</v>
      </c>
      <c r="E19925">
        <v>1.9E-2</v>
      </c>
    </row>
    <row r="19926" spans="1:5">
      <c r="A19926">
        <v>20010323</v>
      </c>
      <c r="B19926">
        <v>2.08</v>
      </c>
      <c r="C19926">
        <v>0.1</v>
      </c>
      <c r="D19926">
        <v>-1.23</v>
      </c>
      <c r="E19926">
        <v>1.9E-2</v>
      </c>
    </row>
    <row r="19927" spans="1:5">
      <c r="A19927">
        <v>20010326</v>
      </c>
      <c r="B19927">
        <v>1.0900000000000001</v>
      </c>
      <c r="C19927">
        <v>-1.03</v>
      </c>
      <c r="D19927">
        <v>0.61</v>
      </c>
      <c r="E19927">
        <v>1.9E-2</v>
      </c>
    </row>
    <row r="19928" spans="1:5">
      <c r="A19928">
        <v>20010327</v>
      </c>
      <c r="B19928">
        <v>2.4</v>
      </c>
      <c r="C19928">
        <v>-0.49</v>
      </c>
      <c r="D19928">
        <v>-1.54</v>
      </c>
      <c r="E19928">
        <v>1.9E-2</v>
      </c>
    </row>
    <row r="19929" spans="1:5">
      <c r="A19929">
        <v>20010328</v>
      </c>
      <c r="B19929">
        <v>-2.58</v>
      </c>
      <c r="C19929">
        <v>0</v>
      </c>
      <c r="D19929">
        <v>1.89</v>
      </c>
      <c r="E19929">
        <v>1.9E-2</v>
      </c>
    </row>
    <row r="19930" spans="1:5">
      <c r="A19930">
        <v>20010329</v>
      </c>
      <c r="B19930">
        <v>-0.53</v>
      </c>
      <c r="C19930">
        <v>-0.17</v>
      </c>
      <c r="D19930">
        <v>1.51</v>
      </c>
      <c r="E19930">
        <v>1.9E-2</v>
      </c>
    </row>
    <row r="19931" spans="1:5">
      <c r="A19931">
        <v>20010330</v>
      </c>
      <c r="B19931">
        <v>1.19</v>
      </c>
      <c r="C19931">
        <v>1.66</v>
      </c>
      <c r="D19931">
        <v>-0.6</v>
      </c>
      <c r="E19931">
        <v>1.9E-2</v>
      </c>
    </row>
    <row r="19932" spans="1:5">
      <c r="A19932">
        <v>20010402</v>
      </c>
      <c r="B19932">
        <v>-1.6</v>
      </c>
      <c r="C19932">
        <v>-1.69</v>
      </c>
      <c r="D19932">
        <v>1.49</v>
      </c>
      <c r="E19932">
        <v>0.02</v>
      </c>
    </row>
    <row r="19933" spans="1:5">
      <c r="A19933">
        <v>20010403</v>
      </c>
      <c r="B19933">
        <v>-3.69</v>
      </c>
      <c r="C19933">
        <v>0.06</v>
      </c>
      <c r="D19933">
        <v>2.0499999999999998</v>
      </c>
      <c r="E19933">
        <v>0.02</v>
      </c>
    </row>
    <row r="19934" spans="1:5">
      <c r="A19934">
        <v>20010404</v>
      </c>
      <c r="B19934">
        <v>-0.39</v>
      </c>
      <c r="C19934">
        <v>-0.27</v>
      </c>
      <c r="D19934">
        <v>0.81</v>
      </c>
      <c r="E19934">
        <v>0.02</v>
      </c>
    </row>
    <row r="19935" spans="1:5">
      <c r="A19935">
        <v>20010405</v>
      </c>
      <c r="B19935">
        <v>4.68</v>
      </c>
      <c r="C19935">
        <v>0.22</v>
      </c>
      <c r="D19935">
        <v>-3.3</v>
      </c>
      <c r="E19935">
        <v>0.02</v>
      </c>
    </row>
    <row r="19936" spans="1:5">
      <c r="A19936">
        <v>20010406</v>
      </c>
      <c r="B19936">
        <v>-2.0699999999999998</v>
      </c>
      <c r="C19936">
        <v>0.37</v>
      </c>
      <c r="D19936">
        <v>0.21</v>
      </c>
      <c r="E19936">
        <v>0.02</v>
      </c>
    </row>
    <row r="19937" spans="1:5">
      <c r="A19937">
        <v>20010409</v>
      </c>
      <c r="B19937">
        <v>0.87</v>
      </c>
      <c r="C19937">
        <v>0.24</v>
      </c>
      <c r="D19937">
        <v>-0.11</v>
      </c>
      <c r="E19937">
        <v>0.02</v>
      </c>
    </row>
    <row r="19938" spans="1:5">
      <c r="A19938">
        <v>20010410</v>
      </c>
      <c r="B19938">
        <v>2.87</v>
      </c>
      <c r="C19938">
        <v>-0.35</v>
      </c>
      <c r="D19938">
        <v>-1.36</v>
      </c>
      <c r="E19938">
        <v>0.02</v>
      </c>
    </row>
    <row r="19939" spans="1:5">
      <c r="A19939">
        <v>20010411</v>
      </c>
      <c r="B19939">
        <v>-0.1</v>
      </c>
      <c r="C19939">
        <v>-0.16</v>
      </c>
      <c r="D19939">
        <v>-0.65</v>
      </c>
      <c r="E19939">
        <v>0.02</v>
      </c>
    </row>
    <row r="19940" spans="1:5">
      <c r="A19940">
        <v>20010412</v>
      </c>
      <c r="B19940">
        <v>1.57</v>
      </c>
      <c r="C19940">
        <v>0.24</v>
      </c>
      <c r="D19940">
        <v>-1.31</v>
      </c>
      <c r="E19940">
        <v>0.02</v>
      </c>
    </row>
    <row r="19941" spans="1:5">
      <c r="A19941">
        <v>20010416</v>
      </c>
      <c r="B19941">
        <v>-0.47</v>
      </c>
      <c r="C19941">
        <v>-0.36</v>
      </c>
      <c r="D19941">
        <v>0.67</v>
      </c>
      <c r="E19941">
        <v>0.02</v>
      </c>
    </row>
    <row r="19942" spans="1:5">
      <c r="A19942">
        <v>20010417</v>
      </c>
      <c r="B19942">
        <v>1.1000000000000001</v>
      </c>
      <c r="C19942">
        <v>0.15</v>
      </c>
      <c r="D19942">
        <v>-0.22</v>
      </c>
      <c r="E19942">
        <v>0.02</v>
      </c>
    </row>
    <row r="19943" spans="1:5">
      <c r="A19943">
        <v>20010418</v>
      </c>
      <c r="B19943">
        <v>3.92</v>
      </c>
      <c r="C19943">
        <v>-1.5</v>
      </c>
      <c r="D19943">
        <v>-2.54</v>
      </c>
      <c r="E19943">
        <v>0.02</v>
      </c>
    </row>
    <row r="19944" spans="1:5">
      <c r="A19944">
        <v>20010419</v>
      </c>
      <c r="B19944">
        <v>1.48</v>
      </c>
      <c r="C19944">
        <v>0.34</v>
      </c>
      <c r="D19944">
        <v>-1.38</v>
      </c>
      <c r="E19944">
        <v>0.02</v>
      </c>
    </row>
    <row r="19945" spans="1:5">
      <c r="A19945">
        <v>20010420</v>
      </c>
      <c r="B19945">
        <v>-0.87</v>
      </c>
      <c r="C19945">
        <v>0.1</v>
      </c>
      <c r="D19945">
        <v>0.16</v>
      </c>
      <c r="E19945">
        <v>0.02</v>
      </c>
    </row>
    <row r="19946" spans="1:5">
      <c r="A19946">
        <v>20010423</v>
      </c>
      <c r="B19946">
        <v>-1.72</v>
      </c>
      <c r="C19946">
        <v>0.34</v>
      </c>
      <c r="D19946">
        <v>1.22</v>
      </c>
      <c r="E19946">
        <v>0.02</v>
      </c>
    </row>
    <row r="19947" spans="1:5">
      <c r="A19947">
        <v>20010424</v>
      </c>
      <c r="B19947">
        <v>-1.1499999999999999</v>
      </c>
      <c r="C19947">
        <v>1.07</v>
      </c>
      <c r="D19947">
        <v>1</v>
      </c>
      <c r="E19947">
        <v>0.02</v>
      </c>
    </row>
    <row r="19948" spans="1:5">
      <c r="A19948">
        <v>20010425</v>
      </c>
      <c r="B19948">
        <v>1.68</v>
      </c>
      <c r="C19948">
        <v>0.77</v>
      </c>
      <c r="D19948">
        <v>-0.9</v>
      </c>
      <c r="E19948">
        <v>0.02</v>
      </c>
    </row>
    <row r="19949" spans="1:5">
      <c r="A19949">
        <v>20010426</v>
      </c>
      <c r="B19949">
        <v>0.45</v>
      </c>
      <c r="C19949">
        <v>0.26</v>
      </c>
      <c r="D19949">
        <v>0.26</v>
      </c>
      <c r="E19949">
        <v>0.02</v>
      </c>
    </row>
    <row r="19950" spans="1:5">
      <c r="A19950">
        <v>20010427</v>
      </c>
      <c r="B19950">
        <v>1.47</v>
      </c>
      <c r="C19950">
        <v>-0.09</v>
      </c>
      <c r="D19950">
        <v>-0.44</v>
      </c>
      <c r="E19950">
        <v>0.02</v>
      </c>
    </row>
    <row r="19951" spans="1:5">
      <c r="A19951">
        <v>20010430</v>
      </c>
      <c r="B19951">
        <v>0.03</v>
      </c>
      <c r="C19951">
        <v>0.73</v>
      </c>
      <c r="D19951">
        <v>-0.51</v>
      </c>
      <c r="E19951">
        <v>0.02</v>
      </c>
    </row>
    <row r="19952" spans="1:5">
      <c r="A19952">
        <v>20010501</v>
      </c>
      <c r="B19952">
        <v>1.37</v>
      </c>
      <c r="C19952">
        <v>0.05</v>
      </c>
      <c r="D19952">
        <v>-0.73</v>
      </c>
      <c r="E19952">
        <v>1.4999999999999999E-2</v>
      </c>
    </row>
    <row r="19953" spans="1:5">
      <c r="A19953">
        <v>20010502</v>
      </c>
      <c r="B19953">
        <v>0.33</v>
      </c>
      <c r="C19953">
        <v>0.5</v>
      </c>
      <c r="D19953">
        <v>-0.95</v>
      </c>
      <c r="E19953">
        <v>1.4999999999999999E-2</v>
      </c>
    </row>
    <row r="19954" spans="1:5">
      <c r="A19954">
        <v>20010503</v>
      </c>
      <c r="B19954">
        <v>-1.58</v>
      </c>
      <c r="C19954">
        <v>0.26</v>
      </c>
      <c r="D19954">
        <v>0.92</v>
      </c>
      <c r="E19954">
        <v>1.4999999999999999E-2</v>
      </c>
    </row>
    <row r="19955" spans="1:5">
      <c r="A19955">
        <v>20010504</v>
      </c>
      <c r="B19955">
        <v>1.45</v>
      </c>
      <c r="C19955">
        <v>-0.15</v>
      </c>
      <c r="D19955">
        <v>0.01</v>
      </c>
      <c r="E19955">
        <v>1.4999999999999999E-2</v>
      </c>
    </row>
    <row r="19956" spans="1:5">
      <c r="A19956">
        <v>20010507</v>
      </c>
      <c r="B19956">
        <v>-0.34</v>
      </c>
      <c r="C19956">
        <v>-7.0000000000000007E-2</v>
      </c>
      <c r="D19956">
        <v>0.23</v>
      </c>
      <c r="E19956">
        <v>1.4999999999999999E-2</v>
      </c>
    </row>
    <row r="19957" spans="1:5">
      <c r="A19957">
        <v>20010508</v>
      </c>
      <c r="B19957">
        <v>-0.09</v>
      </c>
      <c r="C19957">
        <v>0.6</v>
      </c>
      <c r="D19957">
        <v>0.15</v>
      </c>
      <c r="E19957">
        <v>1.4999999999999999E-2</v>
      </c>
    </row>
    <row r="19958" spans="1:5">
      <c r="A19958">
        <v>20010509</v>
      </c>
      <c r="B19958">
        <v>-0.49</v>
      </c>
      <c r="C19958">
        <v>0.08</v>
      </c>
      <c r="D19958">
        <v>0.48</v>
      </c>
      <c r="E19958">
        <v>1.4999999999999999E-2</v>
      </c>
    </row>
    <row r="19959" spans="1:5">
      <c r="A19959">
        <v>20010510</v>
      </c>
      <c r="B19959">
        <v>-0.1</v>
      </c>
      <c r="C19959">
        <v>0.1</v>
      </c>
      <c r="D19959">
        <v>0.57999999999999996</v>
      </c>
      <c r="E19959">
        <v>1.4999999999999999E-2</v>
      </c>
    </row>
    <row r="19960" spans="1:5">
      <c r="A19960">
        <v>20010511</v>
      </c>
      <c r="B19960">
        <v>-0.74</v>
      </c>
      <c r="C19960">
        <v>0.21</v>
      </c>
      <c r="D19960">
        <v>0.76</v>
      </c>
      <c r="E19960">
        <v>1.4999999999999999E-2</v>
      </c>
    </row>
    <row r="19961" spans="1:5">
      <c r="A19961">
        <v>20010514</v>
      </c>
      <c r="B19961">
        <v>0.11</v>
      </c>
      <c r="C19961">
        <v>-0.27</v>
      </c>
      <c r="D19961">
        <v>0.68</v>
      </c>
      <c r="E19961">
        <v>1.4999999999999999E-2</v>
      </c>
    </row>
    <row r="19962" spans="1:5">
      <c r="A19962">
        <v>20010515</v>
      </c>
      <c r="B19962">
        <v>0.06</v>
      </c>
      <c r="C19962">
        <v>0.49</v>
      </c>
      <c r="D19962">
        <v>0.18</v>
      </c>
      <c r="E19962">
        <v>1.4999999999999999E-2</v>
      </c>
    </row>
    <row r="19963" spans="1:5">
      <c r="A19963">
        <v>20010516</v>
      </c>
      <c r="B19963">
        <v>2.78</v>
      </c>
      <c r="C19963">
        <v>-1.1100000000000001</v>
      </c>
      <c r="D19963">
        <v>-1.1499999999999999</v>
      </c>
      <c r="E19963">
        <v>1.4999999999999999E-2</v>
      </c>
    </row>
    <row r="19964" spans="1:5">
      <c r="A19964">
        <v>20010517</v>
      </c>
      <c r="B19964">
        <v>0.52</v>
      </c>
      <c r="C19964">
        <v>0.75</v>
      </c>
      <c r="D19964">
        <v>-0.41</v>
      </c>
      <c r="E19964">
        <v>1.4999999999999999E-2</v>
      </c>
    </row>
    <row r="19965" spans="1:5">
      <c r="A19965">
        <v>20010518</v>
      </c>
      <c r="B19965">
        <v>0.22</v>
      </c>
      <c r="C19965">
        <v>0.18</v>
      </c>
      <c r="D19965">
        <v>-0.01</v>
      </c>
      <c r="E19965">
        <v>1.4999999999999999E-2</v>
      </c>
    </row>
    <row r="19966" spans="1:5">
      <c r="A19966">
        <v>20010521</v>
      </c>
      <c r="B19966">
        <v>1.87</v>
      </c>
      <c r="C19966">
        <v>0.18</v>
      </c>
      <c r="D19966">
        <v>-1.41</v>
      </c>
      <c r="E19966">
        <v>1.4999999999999999E-2</v>
      </c>
    </row>
    <row r="19967" spans="1:5">
      <c r="A19967">
        <v>20010522</v>
      </c>
      <c r="B19967">
        <v>-0.15</v>
      </c>
      <c r="C19967">
        <v>0.31</v>
      </c>
      <c r="D19967">
        <v>0.23</v>
      </c>
      <c r="E19967">
        <v>1.4999999999999999E-2</v>
      </c>
    </row>
    <row r="19968" spans="1:5">
      <c r="A19968">
        <v>20010523</v>
      </c>
      <c r="B19968">
        <v>-1.71</v>
      </c>
      <c r="C19968">
        <v>-0.08</v>
      </c>
      <c r="D19968">
        <v>0.73</v>
      </c>
      <c r="E19968">
        <v>1.4999999999999999E-2</v>
      </c>
    </row>
    <row r="19969" spans="1:5">
      <c r="A19969">
        <v>20010524</v>
      </c>
      <c r="B19969">
        <v>0.41</v>
      </c>
      <c r="C19969">
        <v>0.48</v>
      </c>
      <c r="D19969">
        <v>-0.44</v>
      </c>
      <c r="E19969">
        <v>1.4999999999999999E-2</v>
      </c>
    </row>
    <row r="19970" spans="1:5">
      <c r="A19970">
        <v>20010525</v>
      </c>
      <c r="B19970">
        <v>-1.04</v>
      </c>
      <c r="C19970">
        <v>0.81</v>
      </c>
      <c r="D19970">
        <v>0.32</v>
      </c>
      <c r="E19970">
        <v>1.4999999999999999E-2</v>
      </c>
    </row>
    <row r="19971" spans="1:5">
      <c r="A19971">
        <v>20010529</v>
      </c>
      <c r="B19971">
        <v>-1.06</v>
      </c>
      <c r="C19971">
        <v>-0.34</v>
      </c>
      <c r="D19971">
        <v>1.21</v>
      </c>
      <c r="E19971">
        <v>1.4999999999999999E-2</v>
      </c>
    </row>
    <row r="19972" spans="1:5">
      <c r="A19972">
        <v>20010530</v>
      </c>
      <c r="B19972">
        <v>-1.74</v>
      </c>
      <c r="C19972">
        <v>-0.23</v>
      </c>
      <c r="D19972">
        <v>1.73</v>
      </c>
      <c r="E19972">
        <v>1.4999999999999999E-2</v>
      </c>
    </row>
    <row r="19973" spans="1:5">
      <c r="A19973">
        <v>20010531</v>
      </c>
      <c r="B19973">
        <v>0.73</v>
      </c>
      <c r="C19973">
        <v>-0.28000000000000003</v>
      </c>
      <c r="D19973">
        <v>-0.16</v>
      </c>
      <c r="E19973">
        <v>1.4999999999999999E-2</v>
      </c>
    </row>
    <row r="19974" spans="1:5">
      <c r="A19974">
        <v>20010601</v>
      </c>
      <c r="B19974">
        <v>0.54</v>
      </c>
      <c r="C19974">
        <v>0.73</v>
      </c>
      <c r="D19974">
        <v>-0.31</v>
      </c>
      <c r="E19974">
        <v>1.2999999999999999E-2</v>
      </c>
    </row>
    <row r="19975" spans="1:5">
      <c r="A19975">
        <v>20010604</v>
      </c>
      <c r="B19975">
        <v>0.49</v>
      </c>
      <c r="C19975">
        <v>0.68</v>
      </c>
      <c r="D19975">
        <v>-0.19</v>
      </c>
      <c r="E19975">
        <v>1.2999999999999999E-2</v>
      </c>
    </row>
    <row r="19976" spans="1:5">
      <c r="A19976">
        <v>20010605</v>
      </c>
      <c r="B19976">
        <v>1.45</v>
      </c>
      <c r="C19976">
        <v>0.39</v>
      </c>
      <c r="D19976">
        <v>-1.19</v>
      </c>
      <c r="E19976">
        <v>1.2999999999999999E-2</v>
      </c>
    </row>
    <row r="19977" spans="1:5">
      <c r="A19977">
        <v>20010606</v>
      </c>
      <c r="B19977">
        <v>-0.97</v>
      </c>
      <c r="C19977">
        <v>0.04</v>
      </c>
      <c r="D19977">
        <v>0.12</v>
      </c>
      <c r="E19977">
        <v>1.2999999999999999E-2</v>
      </c>
    </row>
    <row r="19978" spans="1:5">
      <c r="A19978">
        <v>20010607</v>
      </c>
      <c r="B19978">
        <v>0.54</v>
      </c>
      <c r="C19978">
        <v>0.23</v>
      </c>
      <c r="D19978">
        <v>-1.1200000000000001</v>
      </c>
      <c r="E19978">
        <v>1.2999999999999999E-2</v>
      </c>
    </row>
    <row r="19979" spans="1:5">
      <c r="A19979">
        <v>20010608</v>
      </c>
      <c r="B19979">
        <v>-0.99</v>
      </c>
      <c r="C19979">
        <v>7.0000000000000007E-2</v>
      </c>
      <c r="D19979">
        <v>0.66</v>
      </c>
      <c r="E19979">
        <v>1.2999999999999999E-2</v>
      </c>
    </row>
    <row r="19980" spans="1:5">
      <c r="A19980">
        <v>20010611</v>
      </c>
      <c r="B19980">
        <v>-0.98</v>
      </c>
      <c r="C19980">
        <v>0.04</v>
      </c>
      <c r="D19980">
        <v>0.75</v>
      </c>
      <c r="E19980">
        <v>1.2999999999999999E-2</v>
      </c>
    </row>
    <row r="19981" spans="1:5">
      <c r="A19981">
        <v>20010612</v>
      </c>
      <c r="B19981">
        <v>0.02</v>
      </c>
      <c r="C19981">
        <v>-0.12</v>
      </c>
      <c r="D19981">
        <v>0.08</v>
      </c>
      <c r="E19981">
        <v>1.2999999999999999E-2</v>
      </c>
    </row>
    <row r="19982" spans="1:5">
      <c r="A19982">
        <v>20010613</v>
      </c>
      <c r="B19982">
        <v>-1.06</v>
      </c>
      <c r="C19982">
        <v>0.56999999999999995</v>
      </c>
      <c r="D19982">
        <v>0.72</v>
      </c>
      <c r="E19982">
        <v>1.2999999999999999E-2</v>
      </c>
    </row>
    <row r="19983" spans="1:5">
      <c r="A19983">
        <v>20010614</v>
      </c>
      <c r="B19983">
        <v>-1.96</v>
      </c>
      <c r="C19983">
        <v>0.02</v>
      </c>
      <c r="D19983">
        <v>0.76</v>
      </c>
      <c r="E19983">
        <v>1.2999999999999999E-2</v>
      </c>
    </row>
    <row r="19984" spans="1:5">
      <c r="A19984">
        <v>20010615</v>
      </c>
      <c r="B19984">
        <v>-0.46</v>
      </c>
      <c r="C19984">
        <v>0</v>
      </c>
      <c r="D19984">
        <v>0.39</v>
      </c>
      <c r="E19984">
        <v>1.2999999999999999E-2</v>
      </c>
    </row>
    <row r="19985" spans="1:5">
      <c r="A19985">
        <v>20010618</v>
      </c>
      <c r="B19985">
        <v>-0.63</v>
      </c>
      <c r="C19985">
        <v>-0.96</v>
      </c>
      <c r="D19985">
        <v>1.08</v>
      </c>
      <c r="E19985">
        <v>1.2999999999999999E-2</v>
      </c>
    </row>
    <row r="19986" spans="1:5">
      <c r="A19986">
        <v>20010619</v>
      </c>
      <c r="B19986">
        <v>0.21</v>
      </c>
      <c r="C19986">
        <v>-0.56000000000000005</v>
      </c>
      <c r="D19986">
        <v>0.04</v>
      </c>
      <c r="E19986">
        <v>1.2999999999999999E-2</v>
      </c>
    </row>
    <row r="19987" spans="1:5">
      <c r="A19987">
        <v>20010620</v>
      </c>
      <c r="B19987">
        <v>1.07</v>
      </c>
      <c r="C19987">
        <v>0.31</v>
      </c>
      <c r="D19987">
        <v>-0.56000000000000005</v>
      </c>
      <c r="E19987">
        <v>1.2999999999999999E-2</v>
      </c>
    </row>
    <row r="19988" spans="1:5">
      <c r="A19988">
        <v>20010621</v>
      </c>
      <c r="B19988">
        <v>0.98</v>
      </c>
      <c r="C19988">
        <v>-0.25</v>
      </c>
      <c r="D19988">
        <v>-0.13</v>
      </c>
      <c r="E19988">
        <v>1.2999999999999999E-2</v>
      </c>
    </row>
    <row r="19989" spans="1:5">
      <c r="A19989">
        <v>20010622</v>
      </c>
      <c r="B19989">
        <v>-1</v>
      </c>
      <c r="C19989">
        <v>-0.31</v>
      </c>
      <c r="D19989">
        <v>0</v>
      </c>
      <c r="E19989">
        <v>1.2999999999999999E-2</v>
      </c>
    </row>
    <row r="19990" spans="1:5">
      <c r="A19990">
        <v>20010625</v>
      </c>
      <c r="B19990">
        <v>-0.54</v>
      </c>
      <c r="C19990">
        <v>0.42</v>
      </c>
      <c r="D19990">
        <v>-0.33</v>
      </c>
      <c r="E19990">
        <v>1.2999999999999999E-2</v>
      </c>
    </row>
    <row r="19991" spans="1:5">
      <c r="A19991">
        <v>20010626</v>
      </c>
      <c r="B19991">
        <v>-0.04</v>
      </c>
      <c r="C19991">
        <v>1.42</v>
      </c>
      <c r="D19991">
        <v>-0.17</v>
      </c>
      <c r="E19991">
        <v>1.2999999999999999E-2</v>
      </c>
    </row>
    <row r="19992" spans="1:5">
      <c r="A19992">
        <v>20010627</v>
      </c>
      <c r="B19992">
        <v>-0.22</v>
      </c>
      <c r="C19992">
        <v>0.85</v>
      </c>
      <c r="D19992">
        <v>-0.04</v>
      </c>
      <c r="E19992">
        <v>1.2999999999999999E-2</v>
      </c>
    </row>
    <row r="19993" spans="1:5">
      <c r="A19993">
        <v>20010628</v>
      </c>
      <c r="B19993">
        <v>1.31</v>
      </c>
      <c r="C19993">
        <v>0.06</v>
      </c>
      <c r="D19993">
        <v>-0.86</v>
      </c>
      <c r="E19993">
        <v>1.2999999999999999E-2</v>
      </c>
    </row>
    <row r="19994" spans="1:5">
      <c r="A19994">
        <v>20010629</v>
      </c>
      <c r="B19994">
        <v>0.35</v>
      </c>
      <c r="C19994">
        <v>2.4700000000000002</v>
      </c>
      <c r="D19994">
        <v>-0.87</v>
      </c>
      <c r="E19994">
        <v>1.2999999999999999E-2</v>
      </c>
    </row>
    <row r="19995" spans="1:5">
      <c r="A19995">
        <v>20010702</v>
      </c>
      <c r="B19995">
        <v>0.56000000000000005</v>
      </c>
      <c r="C19995">
        <v>-3.32</v>
      </c>
      <c r="D19995">
        <v>1.31</v>
      </c>
      <c r="E19995">
        <v>1.4E-2</v>
      </c>
    </row>
    <row r="19996" spans="1:5">
      <c r="A19996">
        <v>20010703</v>
      </c>
      <c r="B19996">
        <v>-0.21</v>
      </c>
      <c r="C19996">
        <v>-0.03</v>
      </c>
      <c r="D19996">
        <v>0.13</v>
      </c>
      <c r="E19996">
        <v>1.4E-2</v>
      </c>
    </row>
    <row r="19997" spans="1:5">
      <c r="A19997">
        <v>20010705</v>
      </c>
      <c r="B19997">
        <v>-1.24</v>
      </c>
      <c r="C19997">
        <v>0.23</v>
      </c>
      <c r="D19997">
        <v>0.47</v>
      </c>
      <c r="E19997">
        <v>1.4E-2</v>
      </c>
    </row>
    <row r="19998" spans="1:5">
      <c r="A19998">
        <v>20010706</v>
      </c>
      <c r="B19998">
        <v>-2.29</v>
      </c>
      <c r="C19998">
        <v>0.36</v>
      </c>
      <c r="D19998">
        <v>0.95</v>
      </c>
      <c r="E19998">
        <v>1.4E-2</v>
      </c>
    </row>
    <row r="19999" spans="1:5">
      <c r="A19999">
        <v>20010709</v>
      </c>
      <c r="B19999">
        <v>0.59</v>
      </c>
      <c r="C19999">
        <v>-0.31</v>
      </c>
      <c r="D19999">
        <v>0.77</v>
      </c>
      <c r="E19999">
        <v>1.4E-2</v>
      </c>
    </row>
    <row r="20000" spans="1:5">
      <c r="A20000">
        <v>20010710</v>
      </c>
      <c r="B20000">
        <v>-1.49</v>
      </c>
      <c r="C20000">
        <v>-0.8</v>
      </c>
      <c r="D20000">
        <v>2.15</v>
      </c>
      <c r="E20000">
        <v>1.4E-2</v>
      </c>
    </row>
    <row r="20001" spans="1:5">
      <c r="A20001">
        <v>20010711</v>
      </c>
      <c r="B20001">
        <v>-0.18</v>
      </c>
      <c r="C20001">
        <v>-0.48</v>
      </c>
      <c r="D20001">
        <v>0.28000000000000003</v>
      </c>
      <c r="E20001">
        <v>1.4E-2</v>
      </c>
    </row>
    <row r="20002" spans="1:5">
      <c r="A20002">
        <v>20010712</v>
      </c>
      <c r="B20002">
        <v>2.44</v>
      </c>
      <c r="C20002">
        <v>0.19</v>
      </c>
      <c r="D20002">
        <v>-0.86</v>
      </c>
      <c r="E20002">
        <v>1.4E-2</v>
      </c>
    </row>
    <row r="20003" spans="1:5">
      <c r="A20003">
        <v>20010713</v>
      </c>
      <c r="B20003">
        <v>0.54</v>
      </c>
      <c r="C20003">
        <v>0.26</v>
      </c>
      <c r="D20003">
        <v>-0.49</v>
      </c>
      <c r="E20003">
        <v>1.4E-2</v>
      </c>
    </row>
    <row r="20004" spans="1:5">
      <c r="A20004">
        <v>20010716</v>
      </c>
      <c r="B20004">
        <v>-1.1599999999999999</v>
      </c>
      <c r="C20004">
        <v>-0.2</v>
      </c>
      <c r="D20004">
        <v>1.19</v>
      </c>
      <c r="E20004">
        <v>1.4E-2</v>
      </c>
    </row>
    <row r="20005" spans="1:5">
      <c r="A20005">
        <v>20010717</v>
      </c>
      <c r="B20005">
        <v>1.05</v>
      </c>
      <c r="C20005">
        <v>0.46</v>
      </c>
      <c r="D20005">
        <v>-0.74</v>
      </c>
      <c r="E20005">
        <v>1.4E-2</v>
      </c>
    </row>
    <row r="20006" spans="1:5">
      <c r="A20006">
        <v>20010718</v>
      </c>
      <c r="B20006">
        <v>-0.69</v>
      </c>
      <c r="C20006">
        <v>-0.7</v>
      </c>
      <c r="D20006">
        <v>0.59</v>
      </c>
      <c r="E20006">
        <v>1.4E-2</v>
      </c>
    </row>
    <row r="20007" spans="1:5">
      <c r="A20007">
        <v>20010719</v>
      </c>
      <c r="B20007">
        <v>0.51</v>
      </c>
      <c r="C20007">
        <v>0.65</v>
      </c>
      <c r="D20007">
        <v>-0.71</v>
      </c>
      <c r="E20007">
        <v>1.4E-2</v>
      </c>
    </row>
    <row r="20008" spans="1:5">
      <c r="A20008">
        <v>20010720</v>
      </c>
      <c r="B20008">
        <v>-0.33</v>
      </c>
      <c r="C20008">
        <v>0.71</v>
      </c>
      <c r="D20008">
        <v>-0.16</v>
      </c>
      <c r="E20008">
        <v>1.4E-2</v>
      </c>
    </row>
    <row r="20009" spans="1:5">
      <c r="A20009">
        <v>20010723</v>
      </c>
      <c r="B20009">
        <v>-1.55</v>
      </c>
      <c r="C20009">
        <v>0.62</v>
      </c>
      <c r="D20009">
        <v>0.34</v>
      </c>
      <c r="E20009">
        <v>1.4E-2</v>
      </c>
    </row>
    <row r="20010" spans="1:5">
      <c r="A20010">
        <v>20010724</v>
      </c>
      <c r="B20010">
        <v>-1.7</v>
      </c>
      <c r="C20010">
        <v>0.08</v>
      </c>
      <c r="D20010">
        <v>0.15</v>
      </c>
      <c r="E20010">
        <v>1.4E-2</v>
      </c>
    </row>
    <row r="20011" spans="1:5">
      <c r="A20011">
        <v>20010725</v>
      </c>
      <c r="B20011">
        <v>1.37</v>
      </c>
      <c r="C20011">
        <v>-1.03</v>
      </c>
      <c r="D20011">
        <v>-0.09</v>
      </c>
      <c r="E20011">
        <v>1.4E-2</v>
      </c>
    </row>
    <row r="20012" spans="1:5">
      <c r="A20012">
        <v>20010726</v>
      </c>
      <c r="B20012">
        <v>1.19</v>
      </c>
      <c r="C20012">
        <v>-0.37</v>
      </c>
      <c r="D20012">
        <v>0.08</v>
      </c>
      <c r="E20012">
        <v>1.4E-2</v>
      </c>
    </row>
    <row r="20013" spans="1:5">
      <c r="A20013">
        <v>20010727</v>
      </c>
      <c r="B20013">
        <v>0.26</v>
      </c>
      <c r="C20013">
        <v>-0.39</v>
      </c>
      <c r="D20013">
        <v>0.05</v>
      </c>
      <c r="E20013">
        <v>1.4E-2</v>
      </c>
    </row>
    <row r="20014" spans="1:5">
      <c r="A20014">
        <v>20010730</v>
      </c>
      <c r="B20014">
        <v>-0.12</v>
      </c>
      <c r="C20014">
        <v>0.04</v>
      </c>
      <c r="D20014">
        <v>0.18</v>
      </c>
      <c r="E20014">
        <v>1.4E-2</v>
      </c>
    </row>
    <row r="20015" spans="1:5">
      <c r="A20015">
        <v>20010731</v>
      </c>
      <c r="B20015">
        <v>0.5</v>
      </c>
      <c r="C20015">
        <v>-0.5</v>
      </c>
      <c r="D20015">
        <v>0.13</v>
      </c>
      <c r="E20015">
        <v>1.4E-2</v>
      </c>
    </row>
    <row r="20016" spans="1:5">
      <c r="A20016">
        <v>20010801</v>
      </c>
      <c r="B20016">
        <v>0.48</v>
      </c>
      <c r="C20016">
        <v>0.38</v>
      </c>
      <c r="D20016">
        <v>-0.08</v>
      </c>
      <c r="E20016">
        <v>1.2999999999999999E-2</v>
      </c>
    </row>
    <row r="20017" spans="1:5">
      <c r="A20017">
        <v>20010802</v>
      </c>
      <c r="B20017">
        <v>0.33</v>
      </c>
      <c r="C20017">
        <v>-0.28999999999999998</v>
      </c>
      <c r="D20017">
        <v>0.06</v>
      </c>
      <c r="E20017">
        <v>1.2999999999999999E-2</v>
      </c>
    </row>
    <row r="20018" spans="1:5">
      <c r="A20018">
        <v>20010803</v>
      </c>
      <c r="B20018">
        <v>-0.49</v>
      </c>
      <c r="C20018">
        <v>0.2</v>
      </c>
      <c r="D20018">
        <v>0.1</v>
      </c>
      <c r="E20018">
        <v>1.2999999999999999E-2</v>
      </c>
    </row>
    <row r="20019" spans="1:5">
      <c r="A20019">
        <v>20010806</v>
      </c>
      <c r="B20019">
        <v>-1.1599999999999999</v>
      </c>
      <c r="C20019">
        <v>-0.21</v>
      </c>
      <c r="D20019">
        <v>0.81</v>
      </c>
      <c r="E20019">
        <v>1.2999999999999999E-2</v>
      </c>
    </row>
    <row r="20020" spans="1:5">
      <c r="A20020">
        <v>20010807</v>
      </c>
      <c r="B20020">
        <v>0.21</v>
      </c>
      <c r="C20020">
        <v>-0.38</v>
      </c>
      <c r="D20020">
        <v>0.18</v>
      </c>
      <c r="E20020">
        <v>1.2999999999999999E-2</v>
      </c>
    </row>
    <row r="20021" spans="1:5">
      <c r="A20021">
        <v>20010808</v>
      </c>
      <c r="B20021">
        <v>-1.72</v>
      </c>
      <c r="C20021">
        <v>0.08</v>
      </c>
      <c r="D20021">
        <v>0.78</v>
      </c>
      <c r="E20021">
        <v>1.2999999999999999E-2</v>
      </c>
    </row>
    <row r="20022" spans="1:5">
      <c r="A20022">
        <v>20010809</v>
      </c>
      <c r="B20022">
        <v>-0.06</v>
      </c>
      <c r="C20022">
        <v>0.41</v>
      </c>
      <c r="D20022">
        <v>-0.52</v>
      </c>
      <c r="E20022">
        <v>1.2999999999999999E-2</v>
      </c>
    </row>
    <row r="20023" spans="1:5">
      <c r="A20023">
        <v>20010810</v>
      </c>
      <c r="B20023">
        <v>0.44</v>
      </c>
      <c r="C20023">
        <v>-0.4</v>
      </c>
      <c r="D20023">
        <v>0.11</v>
      </c>
      <c r="E20023">
        <v>1.2999999999999999E-2</v>
      </c>
    </row>
    <row r="20024" spans="1:5">
      <c r="A20024">
        <v>20010813</v>
      </c>
      <c r="B20024">
        <v>0.23</v>
      </c>
      <c r="C20024">
        <v>0.18</v>
      </c>
      <c r="D20024">
        <v>-0.14000000000000001</v>
      </c>
      <c r="E20024">
        <v>1.2999999999999999E-2</v>
      </c>
    </row>
    <row r="20025" spans="1:5">
      <c r="A20025">
        <v>20010814</v>
      </c>
      <c r="B20025">
        <v>-0.3</v>
      </c>
      <c r="C20025">
        <v>0.51</v>
      </c>
      <c r="D20025">
        <v>0.45</v>
      </c>
      <c r="E20025">
        <v>1.2999999999999999E-2</v>
      </c>
    </row>
    <row r="20026" spans="1:5">
      <c r="A20026">
        <v>20010815</v>
      </c>
      <c r="B20026">
        <v>-0.75</v>
      </c>
      <c r="C20026">
        <v>0.52</v>
      </c>
      <c r="D20026">
        <v>0.15</v>
      </c>
      <c r="E20026">
        <v>1.2999999999999999E-2</v>
      </c>
    </row>
    <row r="20027" spans="1:5">
      <c r="A20027">
        <v>20010816</v>
      </c>
      <c r="B20027">
        <v>0.21</v>
      </c>
      <c r="C20027">
        <v>-0.01</v>
      </c>
      <c r="D20027">
        <v>0.25</v>
      </c>
      <c r="E20027">
        <v>1.2999999999999999E-2</v>
      </c>
    </row>
    <row r="20028" spans="1:5">
      <c r="A20028">
        <v>20010817</v>
      </c>
      <c r="B20028">
        <v>-1.63</v>
      </c>
      <c r="C20028">
        <v>0.54</v>
      </c>
      <c r="D20028">
        <v>0.36</v>
      </c>
      <c r="E20028">
        <v>1.2999999999999999E-2</v>
      </c>
    </row>
    <row r="20029" spans="1:5">
      <c r="A20029">
        <v>20010820</v>
      </c>
      <c r="B20029">
        <v>0.71</v>
      </c>
      <c r="C20029">
        <v>0.04</v>
      </c>
      <c r="D20029">
        <v>-0.56999999999999995</v>
      </c>
      <c r="E20029">
        <v>1.2999999999999999E-2</v>
      </c>
    </row>
    <row r="20030" spans="1:5">
      <c r="A20030">
        <v>20010821</v>
      </c>
      <c r="B20030">
        <v>-1.22</v>
      </c>
      <c r="C20030">
        <v>-0.22</v>
      </c>
      <c r="D20030">
        <v>0.78</v>
      </c>
      <c r="E20030">
        <v>1.2999999999999999E-2</v>
      </c>
    </row>
    <row r="20031" spans="1:5">
      <c r="A20031">
        <v>20010822</v>
      </c>
      <c r="B20031">
        <v>0.71</v>
      </c>
      <c r="C20031">
        <v>0.33</v>
      </c>
      <c r="D20031">
        <v>-0.68</v>
      </c>
      <c r="E20031">
        <v>1.2999999999999999E-2</v>
      </c>
    </row>
    <row r="20032" spans="1:5">
      <c r="A20032">
        <v>20010823</v>
      </c>
      <c r="B20032">
        <v>-0.31</v>
      </c>
      <c r="C20032">
        <v>-0.28999999999999998</v>
      </c>
      <c r="D20032">
        <v>-0.1</v>
      </c>
      <c r="E20032">
        <v>1.2999999999999999E-2</v>
      </c>
    </row>
    <row r="20033" spans="1:5">
      <c r="A20033">
        <v>20010824</v>
      </c>
      <c r="B20033">
        <v>1.84</v>
      </c>
      <c r="C20033">
        <v>-0.12</v>
      </c>
      <c r="D20033">
        <v>-0.82</v>
      </c>
      <c r="E20033">
        <v>1.2999999999999999E-2</v>
      </c>
    </row>
    <row r="20034" spans="1:5">
      <c r="A20034">
        <v>20010827</v>
      </c>
      <c r="B20034">
        <v>-0.42</v>
      </c>
      <c r="C20034">
        <v>0.33</v>
      </c>
      <c r="D20034">
        <v>-0.47</v>
      </c>
      <c r="E20034">
        <v>1.2999999999999999E-2</v>
      </c>
    </row>
    <row r="20035" spans="1:5">
      <c r="A20035">
        <v>20010828</v>
      </c>
      <c r="B20035">
        <v>-1.46</v>
      </c>
      <c r="C20035">
        <v>0.18</v>
      </c>
      <c r="D20035">
        <v>0.88</v>
      </c>
      <c r="E20035">
        <v>1.2999999999999999E-2</v>
      </c>
    </row>
    <row r="20036" spans="1:5">
      <c r="A20036">
        <v>20010829</v>
      </c>
      <c r="B20036">
        <v>-0.98</v>
      </c>
      <c r="C20036">
        <v>0.87</v>
      </c>
      <c r="D20036">
        <v>0.09</v>
      </c>
      <c r="E20036">
        <v>1.2999999999999999E-2</v>
      </c>
    </row>
    <row r="20037" spans="1:5">
      <c r="A20037">
        <v>20010830</v>
      </c>
      <c r="B20037">
        <v>-1.6</v>
      </c>
      <c r="C20037">
        <v>0.32</v>
      </c>
      <c r="D20037">
        <v>0.63</v>
      </c>
      <c r="E20037">
        <v>1.2999999999999999E-2</v>
      </c>
    </row>
    <row r="20038" spans="1:5">
      <c r="A20038">
        <v>20010831</v>
      </c>
      <c r="B20038">
        <v>0.42</v>
      </c>
      <c r="C20038">
        <v>-0.38</v>
      </c>
      <c r="D20038">
        <v>0.28999999999999998</v>
      </c>
      <c r="E20038">
        <v>1.2999999999999999E-2</v>
      </c>
    </row>
    <row r="20039" spans="1:5">
      <c r="A20039">
        <v>20010904</v>
      </c>
      <c r="B20039">
        <v>-0.12</v>
      </c>
      <c r="C20039">
        <v>-0.39</v>
      </c>
      <c r="D20039">
        <v>0.65</v>
      </c>
      <c r="E20039">
        <v>1.7999999999999999E-2</v>
      </c>
    </row>
    <row r="20040" spans="1:5">
      <c r="A20040">
        <v>20010905</v>
      </c>
      <c r="B20040">
        <v>-0.32</v>
      </c>
      <c r="C20040">
        <v>-0.65</v>
      </c>
      <c r="D20040">
        <v>0.54</v>
      </c>
      <c r="E20040">
        <v>1.7999999999999999E-2</v>
      </c>
    </row>
    <row r="20041" spans="1:5">
      <c r="A20041">
        <v>20010906</v>
      </c>
      <c r="B20041">
        <v>-2.13</v>
      </c>
      <c r="C20041">
        <v>0.27</v>
      </c>
      <c r="D20041">
        <v>0.44</v>
      </c>
      <c r="E20041">
        <v>1.7999999999999999E-2</v>
      </c>
    </row>
    <row r="20042" spans="1:5">
      <c r="A20042">
        <v>20010907</v>
      </c>
      <c r="B20042">
        <v>-1.83</v>
      </c>
      <c r="C20042">
        <v>0.38</v>
      </c>
      <c r="D20042">
        <v>-0.52</v>
      </c>
      <c r="E20042">
        <v>1.7999999999999999E-2</v>
      </c>
    </row>
    <row r="20043" spans="1:5">
      <c r="A20043">
        <v>20010910</v>
      </c>
      <c r="B20043">
        <v>0.37</v>
      </c>
      <c r="C20043">
        <v>-1.08</v>
      </c>
      <c r="D20043">
        <v>-0.49</v>
      </c>
      <c r="E20043">
        <v>1.7999999999999999E-2</v>
      </c>
    </row>
    <row r="20044" spans="1:5">
      <c r="A20044">
        <v>20010917</v>
      </c>
      <c r="B20044">
        <v>-5.03</v>
      </c>
      <c r="C20044">
        <v>0.25</v>
      </c>
      <c r="D20044">
        <v>-0.8</v>
      </c>
      <c r="E20044">
        <v>1.7999999999999999E-2</v>
      </c>
    </row>
    <row r="20045" spans="1:5">
      <c r="A20045">
        <v>20010918</v>
      </c>
      <c r="B20045">
        <v>-0.82</v>
      </c>
      <c r="C20045">
        <v>-1.45</v>
      </c>
      <c r="D20045">
        <v>1.19</v>
      </c>
      <c r="E20045">
        <v>1.7999999999999999E-2</v>
      </c>
    </row>
    <row r="20046" spans="1:5">
      <c r="A20046">
        <v>20010919</v>
      </c>
      <c r="B20046">
        <v>-1.67</v>
      </c>
      <c r="C20046">
        <v>-0.79</v>
      </c>
      <c r="D20046">
        <v>0</v>
      </c>
      <c r="E20046">
        <v>1.7999999999999999E-2</v>
      </c>
    </row>
    <row r="20047" spans="1:5">
      <c r="A20047">
        <v>20010920</v>
      </c>
      <c r="B20047">
        <v>-3.05</v>
      </c>
      <c r="C20047">
        <v>-0.82</v>
      </c>
      <c r="D20047">
        <v>-0.1</v>
      </c>
      <c r="E20047">
        <v>1.7999999999999999E-2</v>
      </c>
    </row>
    <row r="20048" spans="1:5">
      <c r="A20048">
        <v>20010921</v>
      </c>
      <c r="B20048">
        <v>-1.96</v>
      </c>
      <c r="C20048">
        <v>-0.39</v>
      </c>
      <c r="D20048">
        <v>-0.57999999999999996</v>
      </c>
      <c r="E20048">
        <v>1.7999999999999999E-2</v>
      </c>
    </row>
    <row r="20049" spans="1:5">
      <c r="A20049">
        <v>20010924</v>
      </c>
      <c r="B20049">
        <v>3.82</v>
      </c>
      <c r="C20049">
        <v>-0.08</v>
      </c>
      <c r="D20049">
        <v>-0.28999999999999998</v>
      </c>
      <c r="E20049">
        <v>1.7999999999999999E-2</v>
      </c>
    </row>
    <row r="20050" spans="1:5">
      <c r="A20050">
        <v>20010925</v>
      </c>
      <c r="B20050">
        <v>0.74</v>
      </c>
      <c r="C20050">
        <v>-0.61</v>
      </c>
      <c r="D20050">
        <v>0.75</v>
      </c>
      <c r="E20050">
        <v>1.7999999999999999E-2</v>
      </c>
    </row>
    <row r="20051" spans="1:5">
      <c r="A20051">
        <v>20010926</v>
      </c>
      <c r="B20051">
        <v>-0.67</v>
      </c>
      <c r="C20051">
        <v>-0.82</v>
      </c>
      <c r="D20051">
        <v>0.24</v>
      </c>
      <c r="E20051">
        <v>1.7999999999999999E-2</v>
      </c>
    </row>
    <row r="20052" spans="1:5">
      <c r="A20052">
        <v>20010927</v>
      </c>
      <c r="B20052">
        <v>1.1000000000000001</v>
      </c>
      <c r="C20052">
        <v>-1.06</v>
      </c>
      <c r="D20052">
        <v>0.4</v>
      </c>
      <c r="E20052">
        <v>1.7999999999999999E-2</v>
      </c>
    </row>
    <row r="20053" spans="1:5">
      <c r="A20053">
        <v>20010928</v>
      </c>
      <c r="B20053">
        <v>2.25</v>
      </c>
      <c r="C20053">
        <v>0.42</v>
      </c>
      <c r="D20053">
        <v>0.52</v>
      </c>
      <c r="E20053">
        <v>1.7999999999999999E-2</v>
      </c>
    </row>
    <row r="20054" spans="1:5">
      <c r="A20054">
        <v>20011001</v>
      </c>
      <c r="B20054">
        <v>-0.45</v>
      </c>
      <c r="C20054">
        <v>-1.03</v>
      </c>
      <c r="D20054">
        <v>-0.18</v>
      </c>
      <c r="E20054">
        <v>0.01</v>
      </c>
    </row>
    <row r="20055" spans="1:5">
      <c r="A20055">
        <v>20011002</v>
      </c>
      <c r="B20055">
        <v>1.17</v>
      </c>
      <c r="C20055">
        <v>-0.34</v>
      </c>
      <c r="D20055">
        <v>-0.28000000000000003</v>
      </c>
      <c r="E20055">
        <v>0.01</v>
      </c>
    </row>
    <row r="20056" spans="1:5">
      <c r="A20056">
        <v>20011003</v>
      </c>
      <c r="B20056">
        <v>2.2799999999999998</v>
      </c>
      <c r="C20056">
        <v>0.53</v>
      </c>
      <c r="D20056">
        <v>-1.1000000000000001</v>
      </c>
      <c r="E20056">
        <v>0.01</v>
      </c>
    </row>
    <row r="20057" spans="1:5">
      <c r="A20057">
        <v>20011004</v>
      </c>
      <c r="B20057">
        <v>-0.12</v>
      </c>
      <c r="C20057">
        <v>1.52</v>
      </c>
      <c r="D20057">
        <v>-0.76</v>
      </c>
      <c r="E20057">
        <v>0.01</v>
      </c>
    </row>
    <row r="20058" spans="1:5">
      <c r="A20058">
        <v>20011005</v>
      </c>
      <c r="B20058">
        <v>0.04</v>
      </c>
      <c r="C20058">
        <v>0.23</v>
      </c>
      <c r="D20058">
        <v>-1.22</v>
      </c>
      <c r="E20058">
        <v>0.01</v>
      </c>
    </row>
    <row r="20059" spans="1:5">
      <c r="A20059">
        <v>20011008</v>
      </c>
      <c r="B20059">
        <v>-0.8</v>
      </c>
      <c r="C20059">
        <v>0.28999999999999998</v>
      </c>
      <c r="D20059">
        <v>0.39</v>
      </c>
      <c r="E20059">
        <v>0.01</v>
      </c>
    </row>
    <row r="20060" spans="1:5">
      <c r="A20060">
        <v>20011009</v>
      </c>
      <c r="B20060">
        <v>-0.51</v>
      </c>
      <c r="C20060">
        <v>-0.35</v>
      </c>
      <c r="D20060">
        <v>0.02</v>
      </c>
      <c r="E20060">
        <v>0.01</v>
      </c>
    </row>
    <row r="20061" spans="1:5">
      <c r="A20061">
        <v>20011010</v>
      </c>
      <c r="B20061">
        <v>2.35</v>
      </c>
      <c r="C20061">
        <v>0.32</v>
      </c>
      <c r="D20061">
        <v>-0.56999999999999995</v>
      </c>
      <c r="E20061">
        <v>0.01</v>
      </c>
    </row>
    <row r="20062" spans="1:5">
      <c r="A20062">
        <v>20011011</v>
      </c>
      <c r="B20062">
        <v>1.73</v>
      </c>
      <c r="C20062">
        <v>0.24</v>
      </c>
      <c r="D20062">
        <v>-0.38</v>
      </c>
      <c r="E20062">
        <v>0.01</v>
      </c>
    </row>
    <row r="20063" spans="1:5">
      <c r="A20063">
        <v>20011012</v>
      </c>
      <c r="B20063">
        <v>-0.56999999999999995</v>
      </c>
      <c r="C20063">
        <v>0.46</v>
      </c>
      <c r="D20063">
        <v>-0.4</v>
      </c>
      <c r="E20063">
        <v>0.01</v>
      </c>
    </row>
    <row r="20064" spans="1:5">
      <c r="A20064">
        <v>20011015</v>
      </c>
      <c r="B20064">
        <v>-0.09</v>
      </c>
      <c r="C20064">
        <v>0.55000000000000004</v>
      </c>
      <c r="D20064">
        <v>-0.25</v>
      </c>
      <c r="E20064">
        <v>0.01</v>
      </c>
    </row>
    <row r="20065" spans="1:5">
      <c r="A20065">
        <v>20011016</v>
      </c>
      <c r="B20065">
        <v>0.78</v>
      </c>
      <c r="C20065">
        <v>0.46</v>
      </c>
      <c r="D20065">
        <v>-0.69</v>
      </c>
      <c r="E20065">
        <v>0.01</v>
      </c>
    </row>
    <row r="20066" spans="1:5">
      <c r="A20066">
        <v>20011017</v>
      </c>
      <c r="B20066">
        <v>-2.02</v>
      </c>
      <c r="C20066">
        <v>0.21</v>
      </c>
      <c r="D20066">
        <v>0.16</v>
      </c>
      <c r="E20066">
        <v>0.01</v>
      </c>
    </row>
    <row r="20067" spans="1:5">
      <c r="A20067">
        <v>20011018</v>
      </c>
      <c r="B20067">
        <v>-0.73</v>
      </c>
      <c r="C20067">
        <v>0.35</v>
      </c>
      <c r="D20067">
        <v>-0.19</v>
      </c>
      <c r="E20067">
        <v>0.01</v>
      </c>
    </row>
    <row r="20068" spans="1:5">
      <c r="A20068">
        <v>20011019</v>
      </c>
      <c r="B20068">
        <v>0.54</v>
      </c>
      <c r="C20068">
        <v>0.69</v>
      </c>
      <c r="D20068">
        <v>-0.75</v>
      </c>
      <c r="E20068">
        <v>0.01</v>
      </c>
    </row>
    <row r="20069" spans="1:5">
      <c r="A20069">
        <v>20011022</v>
      </c>
      <c r="B20069">
        <v>1.51</v>
      </c>
      <c r="C20069">
        <v>-0.39</v>
      </c>
      <c r="D20069">
        <v>-0.47</v>
      </c>
      <c r="E20069">
        <v>0.01</v>
      </c>
    </row>
    <row r="20070" spans="1:5">
      <c r="A20070">
        <v>20011023</v>
      </c>
      <c r="B20070">
        <v>-0.51</v>
      </c>
      <c r="C20070">
        <v>0.04</v>
      </c>
      <c r="D20070">
        <v>-0.16</v>
      </c>
      <c r="E20070">
        <v>0.01</v>
      </c>
    </row>
    <row r="20071" spans="1:5">
      <c r="A20071">
        <v>20011024</v>
      </c>
      <c r="B20071">
        <v>0.08</v>
      </c>
      <c r="C20071">
        <v>0.54</v>
      </c>
      <c r="D20071">
        <v>-1.1100000000000001</v>
      </c>
      <c r="E20071">
        <v>0.01</v>
      </c>
    </row>
    <row r="20072" spans="1:5">
      <c r="A20072">
        <v>20011025</v>
      </c>
      <c r="B20072">
        <v>1.42</v>
      </c>
      <c r="C20072">
        <v>0.7</v>
      </c>
      <c r="D20072">
        <v>-1.34</v>
      </c>
      <c r="E20072">
        <v>0.01</v>
      </c>
    </row>
    <row r="20073" spans="1:5">
      <c r="A20073">
        <v>20011026</v>
      </c>
      <c r="B20073">
        <v>0.41</v>
      </c>
      <c r="C20073">
        <v>0.28999999999999998</v>
      </c>
      <c r="D20073">
        <v>0.1</v>
      </c>
      <c r="E20073">
        <v>0.01</v>
      </c>
    </row>
    <row r="20074" spans="1:5">
      <c r="A20074">
        <v>20011029</v>
      </c>
      <c r="B20074">
        <v>-2.33</v>
      </c>
      <c r="C20074">
        <v>0.38</v>
      </c>
      <c r="D20074">
        <v>0.81</v>
      </c>
      <c r="E20074">
        <v>0.01</v>
      </c>
    </row>
    <row r="20075" spans="1:5">
      <c r="A20075">
        <v>20011030</v>
      </c>
      <c r="B20075">
        <v>-1.76</v>
      </c>
      <c r="C20075">
        <v>0.4</v>
      </c>
      <c r="D20075">
        <v>0.67</v>
      </c>
      <c r="E20075">
        <v>0.01</v>
      </c>
    </row>
    <row r="20076" spans="1:5">
      <c r="A20076">
        <v>20011031</v>
      </c>
      <c r="B20076">
        <v>0.18</v>
      </c>
      <c r="C20076">
        <v>1.36</v>
      </c>
      <c r="D20076">
        <v>-0.25</v>
      </c>
      <c r="E20076">
        <v>0.01</v>
      </c>
    </row>
    <row r="20077" spans="1:5">
      <c r="A20077">
        <v>20011101</v>
      </c>
      <c r="B20077">
        <v>2.1</v>
      </c>
      <c r="C20077">
        <v>-0.56000000000000005</v>
      </c>
      <c r="D20077">
        <v>-0.72</v>
      </c>
      <c r="E20077">
        <v>8.0000000000000002E-3</v>
      </c>
    </row>
    <row r="20078" spans="1:5">
      <c r="A20078">
        <v>20011102</v>
      </c>
      <c r="B20078">
        <v>0.18</v>
      </c>
      <c r="C20078">
        <v>-0.82</v>
      </c>
      <c r="D20078">
        <v>0.48</v>
      </c>
      <c r="E20078">
        <v>8.0000000000000002E-3</v>
      </c>
    </row>
    <row r="20079" spans="1:5">
      <c r="A20079">
        <v>20011105</v>
      </c>
      <c r="B20079">
        <v>1.42</v>
      </c>
      <c r="C20079">
        <v>-0.6</v>
      </c>
      <c r="D20079">
        <v>-0.32</v>
      </c>
      <c r="E20079">
        <v>8.0000000000000002E-3</v>
      </c>
    </row>
    <row r="20080" spans="1:5">
      <c r="A20080">
        <v>20011106</v>
      </c>
      <c r="B20080">
        <v>1.44</v>
      </c>
      <c r="C20080">
        <v>-0.39</v>
      </c>
      <c r="D20080">
        <v>-0.05</v>
      </c>
      <c r="E20080">
        <v>8.0000000000000002E-3</v>
      </c>
    </row>
    <row r="20081" spans="1:5">
      <c r="A20081">
        <v>20011107</v>
      </c>
      <c r="B20081">
        <v>-0.23</v>
      </c>
      <c r="C20081">
        <v>0.06</v>
      </c>
      <c r="D20081">
        <v>-0.35</v>
      </c>
      <c r="E20081">
        <v>8.0000000000000002E-3</v>
      </c>
    </row>
    <row r="20082" spans="1:5">
      <c r="A20082">
        <v>20011108</v>
      </c>
      <c r="B20082">
        <v>7.0000000000000007E-2</v>
      </c>
      <c r="C20082">
        <v>-0.4</v>
      </c>
      <c r="D20082">
        <v>0.48</v>
      </c>
      <c r="E20082">
        <v>8.0000000000000002E-3</v>
      </c>
    </row>
    <row r="20083" spans="1:5">
      <c r="A20083">
        <v>20011109</v>
      </c>
      <c r="B20083">
        <v>7.0000000000000007E-2</v>
      </c>
      <c r="C20083">
        <v>0</v>
      </c>
      <c r="D20083">
        <v>-0.13</v>
      </c>
      <c r="E20083">
        <v>8.0000000000000002E-3</v>
      </c>
    </row>
    <row r="20084" spans="1:5">
      <c r="A20084">
        <v>20011112</v>
      </c>
      <c r="B20084">
        <v>-7.0000000000000007E-2</v>
      </c>
      <c r="C20084">
        <v>0.77</v>
      </c>
      <c r="D20084">
        <v>-0.43</v>
      </c>
      <c r="E20084">
        <v>8.0000000000000002E-3</v>
      </c>
    </row>
    <row r="20085" spans="1:5">
      <c r="A20085">
        <v>20011113</v>
      </c>
      <c r="B20085">
        <v>1.86</v>
      </c>
      <c r="C20085">
        <v>-0.41</v>
      </c>
      <c r="D20085">
        <v>-0.01</v>
      </c>
      <c r="E20085">
        <v>8.0000000000000002E-3</v>
      </c>
    </row>
    <row r="20086" spans="1:5">
      <c r="A20086">
        <v>20011114</v>
      </c>
      <c r="B20086">
        <v>0.34</v>
      </c>
      <c r="C20086">
        <v>0.44</v>
      </c>
      <c r="D20086">
        <v>0.54</v>
      </c>
      <c r="E20086">
        <v>8.0000000000000002E-3</v>
      </c>
    </row>
    <row r="20087" spans="1:5">
      <c r="A20087">
        <v>20011115</v>
      </c>
      <c r="B20087">
        <v>0</v>
      </c>
      <c r="C20087">
        <v>-1.08</v>
      </c>
      <c r="D20087">
        <v>1.37</v>
      </c>
      <c r="E20087">
        <v>8.0000000000000002E-3</v>
      </c>
    </row>
    <row r="20088" spans="1:5">
      <c r="A20088">
        <v>20011116</v>
      </c>
      <c r="B20088">
        <v>-0.25</v>
      </c>
      <c r="C20088">
        <v>0.52</v>
      </c>
      <c r="D20088">
        <v>0.49</v>
      </c>
      <c r="E20088">
        <v>8.0000000000000002E-3</v>
      </c>
    </row>
    <row r="20089" spans="1:5">
      <c r="A20089">
        <v>20011119</v>
      </c>
      <c r="B20089">
        <v>1.1499999999999999</v>
      </c>
      <c r="C20089">
        <v>0.22</v>
      </c>
      <c r="D20089">
        <v>-0.35</v>
      </c>
      <c r="E20089">
        <v>8.0000000000000002E-3</v>
      </c>
    </row>
    <row r="20090" spans="1:5">
      <c r="A20090">
        <v>20011120</v>
      </c>
      <c r="B20090">
        <v>-0.8</v>
      </c>
      <c r="C20090">
        <v>0.1</v>
      </c>
      <c r="D20090">
        <v>0.15</v>
      </c>
      <c r="E20090">
        <v>8.0000000000000002E-3</v>
      </c>
    </row>
    <row r="20091" spans="1:5">
      <c r="A20091">
        <v>20011121</v>
      </c>
      <c r="B20091">
        <v>-0.48</v>
      </c>
      <c r="C20091">
        <v>0.41</v>
      </c>
      <c r="D20091">
        <v>-0.28999999999999998</v>
      </c>
      <c r="E20091">
        <v>8.0000000000000002E-3</v>
      </c>
    </row>
    <row r="20092" spans="1:5">
      <c r="A20092">
        <v>20011123</v>
      </c>
      <c r="B20092">
        <v>1.17</v>
      </c>
      <c r="C20092">
        <v>0</v>
      </c>
      <c r="D20092">
        <v>0</v>
      </c>
      <c r="E20092">
        <v>8.0000000000000002E-3</v>
      </c>
    </row>
    <row r="20093" spans="1:5">
      <c r="A20093">
        <v>20011126</v>
      </c>
      <c r="B20093">
        <v>0.72</v>
      </c>
      <c r="C20093">
        <v>-0.14000000000000001</v>
      </c>
      <c r="D20093">
        <v>-0.16</v>
      </c>
      <c r="E20093">
        <v>8.0000000000000002E-3</v>
      </c>
    </row>
    <row r="20094" spans="1:5">
      <c r="A20094">
        <v>20011127</v>
      </c>
      <c r="B20094">
        <v>-0.55000000000000004</v>
      </c>
      <c r="C20094">
        <v>0.57999999999999996</v>
      </c>
      <c r="D20094">
        <v>0.23</v>
      </c>
      <c r="E20094">
        <v>8.0000000000000002E-3</v>
      </c>
    </row>
    <row r="20095" spans="1:5">
      <c r="A20095">
        <v>20011128</v>
      </c>
      <c r="B20095">
        <v>-1.78</v>
      </c>
      <c r="C20095">
        <v>0.12</v>
      </c>
      <c r="D20095">
        <v>1.02</v>
      </c>
      <c r="E20095">
        <v>8.0000000000000002E-3</v>
      </c>
    </row>
    <row r="20096" spans="1:5">
      <c r="A20096">
        <v>20011129</v>
      </c>
      <c r="B20096">
        <v>1.1499999999999999</v>
      </c>
      <c r="C20096">
        <v>0.97</v>
      </c>
      <c r="D20096">
        <v>-0.48</v>
      </c>
      <c r="E20096">
        <v>8.0000000000000002E-3</v>
      </c>
    </row>
    <row r="20097" spans="1:5">
      <c r="A20097">
        <v>20011130</v>
      </c>
      <c r="B20097">
        <v>-0.14000000000000001</v>
      </c>
      <c r="C20097">
        <v>-0.2</v>
      </c>
      <c r="D20097">
        <v>0.28000000000000003</v>
      </c>
      <c r="E20097">
        <v>8.0000000000000002E-3</v>
      </c>
    </row>
    <row r="20098" spans="1:5">
      <c r="A20098">
        <v>20011203</v>
      </c>
      <c r="B20098">
        <v>-0.86</v>
      </c>
      <c r="C20098">
        <v>-7.0000000000000007E-2</v>
      </c>
      <c r="D20098">
        <v>0.32</v>
      </c>
      <c r="E20098">
        <v>7.0000000000000001E-3</v>
      </c>
    </row>
    <row r="20099" spans="1:5">
      <c r="A20099">
        <v>20011204</v>
      </c>
      <c r="B20099">
        <v>1.44</v>
      </c>
      <c r="C20099">
        <v>0.69</v>
      </c>
      <c r="D20099">
        <v>-0.4</v>
      </c>
      <c r="E20099">
        <v>7.0000000000000001E-3</v>
      </c>
    </row>
    <row r="20100" spans="1:5">
      <c r="A20100">
        <v>20011205</v>
      </c>
      <c r="B20100">
        <v>2.31</v>
      </c>
      <c r="C20100">
        <v>7.0000000000000007E-2</v>
      </c>
      <c r="D20100">
        <v>-0.63</v>
      </c>
      <c r="E20100">
        <v>7.0000000000000001E-3</v>
      </c>
    </row>
    <row r="20101" spans="1:5">
      <c r="A20101">
        <v>20011206</v>
      </c>
      <c r="B20101">
        <v>-0.12</v>
      </c>
      <c r="C20101">
        <v>0.21</v>
      </c>
      <c r="D20101">
        <v>0.78</v>
      </c>
      <c r="E20101">
        <v>7.0000000000000001E-3</v>
      </c>
    </row>
    <row r="20102" spans="1:5">
      <c r="A20102">
        <v>20011207</v>
      </c>
      <c r="B20102">
        <v>-0.74</v>
      </c>
      <c r="C20102">
        <v>0.76</v>
      </c>
      <c r="D20102">
        <v>0.03</v>
      </c>
      <c r="E20102">
        <v>7.0000000000000001E-3</v>
      </c>
    </row>
    <row r="20103" spans="1:5">
      <c r="A20103">
        <v>20011210</v>
      </c>
      <c r="B20103">
        <v>-1.52</v>
      </c>
      <c r="C20103">
        <v>0.67</v>
      </c>
      <c r="D20103">
        <v>-0.36</v>
      </c>
      <c r="E20103">
        <v>7.0000000000000001E-3</v>
      </c>
    </row>
    <row r="20104" spans="1:5">
      <c r="A20104">
        <v>20011211</v>
      </c>
      <c r="B20104">
        <v>-0.2</v>
      </c>
      <c r="C20104">
        <v>0.45</v>
      </c>
      <c r="D20104">
        <v>-0.13</v>
      </c>
      <c r="E20104">
        <v>7.0000000000000001E-3</v>
      </c>
    </row>
    <row r="20105" spans="1:5">
      <c r="A20105">
        <v>20011212</v>
      </c>
      <c r="B20105">
        <v>0.04</v>
      </c>
      <c r="C20105">
        <v>0.16</v>
      </c>
      <c r="D20105">
        <v>-0.04</v>
      </c>
      <c r="E20105">
        <v>7.0000000000000001E-3</v>
      </c>
    </row>
    <row r="20106" spans="1:5">
      <c r="A20106">
        <v>20011213</v>
      </c>
      <c r="B20106">
        <v>-1.51</v>
      </c>
      <c r="C20106">
        <v>0.41</v>
      </c>
      <c r="D20106">
        <v>0.23</v>
      </c>
      <c r="E20106">
        <v>7.0000000000000001E-3</v>
      </c>
    </row>
    <row r="20107" spans="1:5">
      <c r="A20107">
        <v>20011214</v>
      </c>
      <c r="B20107">
        <v>0.31</v>
      </c>
      <c r="C20107">
        <v>0.35</v>
      </c>
      <c r="D20107">
        <v>0.5</v>
      </c>
      <c r="E20107">
        <v>7.0000000000000001E-3</v>
      </c>
    </row>
    <row r="20108" spans="1:5">
      <c r="A20108">
        <v>20011217</v>
      </c>
      <c r="B20108">
        <v>1.05</v>
      </c>
      <c r="C20108">
        <v>0.22</v>
      </c>
      <c r="D20108">
        <v>0.1</v>
      </c>
      <c r="E20108">
        <v>7.0000000000000001E-3</v>
      </c>
    </row>
    <row r="20109" spans="1:5">
      <c r="A20109">
        <v>20011218</v>
      </c>
      <c r="B20109">
        <v>0.84</v>
      </c>
      <c r="C20109">
        <v>0.43</v>
      </c>
      <c r="D20109">
        <v>-0.72</v>
      </c>
      <c r="E20109">
        <v>7.0000000000000001E-3</v>
      </c>
    </row>
    <row r="20110" spans="1:5">
      <c r="A20110">
        <v>20011219</v>
      </c>
      <c r="B20110">
        <v>0.43</v>
      </c>
      <c r="C20110">
        <v>-0.74</v>
      </c>
      <c r="D20110">
        <v>-0.36</v>
      </c>
      <c r="E20110">
        <v>7.0000000000000001E-3</v>
      </c>
    </row>
    <row r="20111" spans="1:5">
      <c r="A20111">
        <v>20011220</v>
      </c>
      <c r="B20111">
        <v>-0.93</v>
      </c>
      <c r="C20111">
        <v>-1.22</v>
      </c>
      <c r="D20111">
        <v>1.26</v>
      </c>
      <c r="E20111">
        <v>7.0000000000000001E-3</v>
      </c>
    </row>
    <row r="20112" spans="1:5">
      <c r="A20112">
        <v>20011221</v>
      </c>
      <c r="B20112">
        <v>0.56999999999999995</v>
      </c>
      <c r="C20112">
        <v>1.31</v>
      </c>
      <c r="D20112">
        <v>0.12</v>
      </c>
      <c r="E20112">
        <v>7.0000000000000001E-3</v>
      </c>
    </row>
    <row r="20113" spans="1:5">
      <c r="A20113">
        <v>20011224</v>
      </c>
      <c r="B20113">
        <v>0.02</v>
      </c>
      <c r="C20113">
        <v>0.28000000000000003</v>
      </c>
      <c r="D20113">
        <v>0.06</v>
      </c>
      <c r="E20113">
        <v>7.0000000000000001E-3</v>
      </c>
    </row>
    <row r="20114" spans="1:5">
      <c r="A20114">
        <v>20011226</v>
      </c>
      <c r="B20114">
        <v>0.5</v>
      </c>
      <c r="C20114">
        <v>0.53</v>
      </c>
      <c r="D20114">
        <v>-0.28000000000000003</v>
      </c>
      <c r="E20114">
        <v>7.0000000000000001E-3</v>
      </c>
    </row>
    <row r="20115" spans="1:5">
      <c r="A20115">
        <v>20011227</v>
      </c>
      <c r="B20115">
        <v>0.69</v>
      </c>
      <c r="C20115">
        <v>0.03</v>
      </c>
      <c r="D20115">
        <v>-0.37</v>
      </c>
      <c r="E20115">
        <v>7.0000000000000001E-3</v>
      </c>
    </row>
    <row r="20116" spans="1:5">
      <c r="A20116">
        <v>20011228</v>
      </c>
      <c r="B20116">
        <v>0.41</v>
      </c>
      <c r="C20116">
        <v>-0.36</v>
      </c>
      <c r="D20116">
        <v>0.12</v>
      </c>
      <c r="E20116">
        <v>7.0000000000000001E-3</v>
      </c>
    </row>
    <row r="20117" spans="1:5">
      <c r="A20117">
        <v>20011231</v>
      </c>
      <c r="B20117">
        <v>-1.04</v>
      </c>
      <c r="C20117">
        <v>0.22</v>
      </c>
      <c r="D20117">
        <v>0.79</v>
      </c>
      <c r="E20117">
        <v>7.0000000000000001E-3</v>
      </c>
    </row>
    <row r="20118" spans="1:5">
      <c r="A20118">
        <v>20020102</v>
      </c>
      <c r="B20118">
        <v>0.42</v>
      </c>
      <c r="C20118">
        <v>-0.61</v>
      </c>
      <c r="D20118">
        <v>0.13</v>
      </c>
      <c r="E20118">
        <v>7.0000000000000001E-3</v>
      </c>
    </row>
    <row r="20119" spans="1:5">
      <c r="A20119">
        <v>20020103</v>
      </c>
      <c r="B20119">
        <v>0.99</v>
      </c>
      <c r="C20119">
        <v>0.88</v>
      </c>
      <c r="D20119">
        <v>-0.54</v>
      </c>
      <c r="E20119">
        <v>7.0000000000000001E-3</v>
      </c>
    </row>
    <row r="20120" spans="1:5">
      <c r="A20120">
        <v>20020104</v>
      </c>
      <c r="B20120">
        <v>0.7</v>
      </c>
      <c r="C20120">
        <v>0.13</v>
      </c>
      <c r="D20120">
        <v>0.31</v>
      </c>
      <c r="E20120">
        <v>7.0000000000000001E-3</v>
      </c>
    </row>
    <row r="20121" spans="1:5">
      <c r="A20121">
        <v>20020107</v>
      </c>
      <c r="B20121">
        <v>-0.7</v>
      </c>
      <c r="C20121">
        <v>-0.44</v>
      </c>
      <c r="D20121">
        <v>0.87</v>
      </c>
      <c r="E20121">
        <v>7.0000000000000001E-3</v>
      </c>
    </row>
    <row r="20122" spans="1:5">
      <c r="A20122">
        <v>20020108</v>
      </c>
      <c r="B20122">
        <v>-0.23</v>
      </c>
      <c r="C20122">
        <v>1.17</v>
      </c>
      <c r="D20122">
        <v>0.24</v>
      </c>
      <c r="E20122">
        <v>7.0000000000000001E-3</v>
      </c>
    </row>
    <row r="20123" spans="1:5">
      <c r="A20123">
        <v>20020109</v>
      </c>
      <c r="B20123">
        <v>-0.45</v>
      </c>
      <c r="C20123">
        <v>0.19</v>
      </c>
      <c r="D20123">
        <v>-0.15</v>
      </c>
      <c r="E20123">
        <v>7.0000000000000001E-3</v>
      </c>
    </row>
    <row r="20124" spans="1:5">
      <c r="A20124">
        <v>20020110</v>
      </c>
      <c r="B20124">
        <v>0.08</v>
      </c>
      <c r="C20124">
        <v>-0.08</v>
      </c>
      <c r="D20124">
        <v>0.26</v>
      </c>
      <c r="E20124">
        <v>7.0000000000000001E-3</v>
      </c>
    </row>
    <row r="20125" spans="1:5">
      <c r="A20125">
        <v>20020111</v>
      </c>
      <c r="B20125">
        <v>-0.86</v>
      </c>
      <c r="C20125">
        <v>-0.08</v>
      </c>
      <c r="D20125">
        <v>0.28999999999999998</v>
      </c>
      <c r="E20125">
        <v>7.0000000000000001E-3</v>
      </c>
    </row>
    <row r="20126" spans="1:5">
      <c r="A20126">
        <v>20020114</v>
      </c>
      <c r="B20126">
        <v>-0.85</v>
      </c>
      <c r="C20126">
        <v>-0.56999999999999995</v>
      </c>
      <c r="D20126">
        <v>-0.05</v>
      </c>
      <c r="E20126">
        <v>7.0000000000000001E-3</v>
      </c>
    </row>
    <row r="20127" spans="1:5">
      <c r="A20127">
        <v>20020115</v>
      </c>
      <c r="B20127">
        <v>0.67</v>
      </c>
      <c r="C20127">
        <v>-0.47</v>
      </c>
      <c r="D20127">
        <v>0.2</v>
      </c>
      <c r="E20127">
        <v>7.0000000000000001E-3</v>
      </c>
    </row>
    <row r="20128" spans="1:5">
      <c r="A20128">
        <v>20020116</v>
      </c>
      <c r="B20128">
        <v>-1.62</v>
      </c>
      <c r="C20128">
        <v>0.12</v>
      </c>
      <c r="D20128">
        <v>0.59</v>
      </c>
      <c r="E20128">
        <v>7.0000000000000001E-3</v>
      </c>
    </row>
    <row r="20129" spans="1:5">
      <c r="A20129">
        <v>20020117</v>
      </c>
      <c r="B20129">
        <v>1.06</v>
      </c>
      <c r="C20129">
        <v>0.38</v>
      </c>
      <c r="D20129">
        <v>-0.63</v>
      </c>
      <c r="E20129">
        <v>7.0000000000000001E-3</v>
      </c>
    </row>
    <row r="20130" spans="1:5">
      <c r="A20130">
        <v>20020118</v>
      </c>
      <c r="B20130">
        <v>-1.08</v>
      </c>
      <c r="C20130">
        <v>-0.56000000000000005</v>
      </c>
      <c r="D20130">
        <v>0.88</v>
      </c>
      <c r="E20130">
        <v>7.0000000000000001E-3</v>
      </c>
    </row>
    <row r="20131" spans="1:5">
      <c r="A20131">
        <v>20020122</v>
      </c>
      <c r="B20131">
        <v>-0.81</v>
      </c>
      <c r="C20131">
        <v>-0.22</v>
      </c>
      <c r="D20131">
        <v>0.09</v>
      </c>
      <c r="E20131">
        <v>7.0000000000000001E-3</v>
      </c>
    </row>
    <row r="20132" spans="1:5">
      <c r="A20132">
        <v>20020123</v>
      </c>
      <c r="B20132">
        <v>0.92</v>
      </c>
      <c r="C20132">
        <v>0.69</v>
      </c>
      <c r="D20132">
        <v>-0.16</v>
      </c>
      <c r="E20132">
        <v>7.0000000000000001E-3</v>
      </c>
    </row>
    <row r="20133" spans="1:5">
      <c r="A20133">
        <v>20020124</v>
      </c>
      <c r="B20133">
        <v>0.4</v>
      </c>
      <c r="C20133">
        <v>-0.3</v>
      </c>
      <c r="D20133">
        <v>0.31</v>
      </c>
      <c r="E20133">
        <v>7.0000000000000001E-3</v>
      </c>
    </row>
    <row r="20134" spans="1:5">
      <c r="A20134">
        <v>20020125</v>
      </c>
      <c r="B20134">
        <v>0.09</v>
      </c>
      <c r="C20134">
        <v>-0.24</v>
      </c>
      <c r="D20134">
        <v>0.38</v>
      </c>
      <c r="E20134">
        <v>7.0000000000000001E-3</v>
      </c>
    </row>
    <row r="20135" spans="1:5">
      <c r="A20135">
        <v>20020128</v>
      </c>
      <c r="B20135">
        <v>0.05</v>
      </c>
      <c r="C20135">
        <v>0.12</v>
      </c>
      <c r="D20135">
        <v>0.62</v>
      </c>
      <c r="E20135">
        <v>7.0000000000000001E-3</v>
      </c>
    </row>
    <row r="20136" spans="1:5">
      <c r="A20136">
        <v>20020129</v>
      </c>
      <c r="B20136">
        <v>-2.54</v>
      </c>
      <c r="C20136">
        <v>1.36</v>
      </c>
      <c r="D20136">
        <v>0.22</v>
      </c>
      <c r="E20136">
        <v>7.0000000000000001E-3</v>
      </c>
    </row>
    <row r="20137" spans="1:5">
      <c r="A20137">
        <v>20020130</v>
      </c>
      <c r="B20137">
        <v>1.05</v>
      </c>
      <c r="C20137">
        <v>0.28000000000000003</v>
      </c>
      <c r="D20137">
        <v>-0.76</v>
      </c>
      <c r="E20137">
        <v>7.0000000000000001E-3</v>
      </c>
    </row>
    <row r="20138" spans="1:5">
      <c r="A20138">
        <v>20020131</v>
      </c>
      <c r="B20138">
        <v>1.35</v>
      </c>
      <c r="C20138">
        <v>-0.59</v>
      </c>
      <c r="D20138">
        <v>0.21</v>
      </c>
      <c r="E20138">
        <v>7.0000000000000001E-3</v>
      </c>
    </row>
    <row r="20139" spans="1:5">
      <c r="A20139">
        <v>20020201</v>
      </c>
      <c r="B20139">
        <v>-0.71</v>
      </c>
      <c r="C20139">
        <v>0.37</v>
      </c>
      <c r="D20139">
        <v>-0.31</v>
      </c>
      <c r="E20139">
        <v>7.0000000000000001E-3</v>
      </c>
    </row>
    <row r="20140" spans="1:5">
      <c r="A20140">
        <v>20020204</v>
      </c>
      <c r="B20140">
        <v>-2.37</v>
      </c>
      <c r="C20140">
        <v>0.72</v>
      </c>
      <c r="D20140">
        <v>0.16</v>
      </c>
      <c r="E20140">
        <v>7.0000000000000001E-3</v>
      </c>
    </row>
    <row r="20141" spans="1:5">
      <c r="A20141">
        <v>20020205</v>
      </c>
      <c r="B20141">
        <v>-0.35</v>
      </c>
      <c r="C20141">
        <v>0.28999999999999998</v>
      </c>
      <c r="D20141">
        <v>-0.43</v>
      </c>
      <c r="E20141">
        <v>7.0000000000000001E-3</v>
      </c>
    </row>
    <row r="20142" spans="1:5">
      <c r="A20142">
        <v>20020206</v>
      </c>
      <c r="B20142">
        <v>-0.78</v>
      </c>
      <c r="C20142">
        <v>-0.37</v>
      </c>
      <c r="D20142">
        <v>-0.11</v>
      </c>
      <c r="E20142">
        <v>7.0000000000000001E-3</v>
      </c>
    </row>
    <row r="20143" spans="1:5">
      <c r="A20143">
        <v>20020207</v>
      </c>
      <c r="B20143">
        <v>-0.41</v>
      </c>
      <c r="C20143">
        <v>-1.17</v>
      </c>
      <c r="D20143">
        <v>0.99</v>
      </c>
      <c r="E20143">
        <v>7.0000000000000001E-3</v>
      </c>
    </row>
    <row r="20144" spans="1:5">
      <c r="A20144">
        <v>20020208</v>
      </c>
      <c r="B20144">
        <v>1.59</v>
      </c>
      <c r="C20144">
        <v>-0.28999999999999998</v>
      </c>
      <c r="D20144">
        <v>0.32</v>
      </c>
      <c r="E20144">
        <v>7.0000000000000001E-3</v>
      </c>
    </row>
    <row r="20145" spans="1:5">
      <c r="A20145">
        <v>20020211</v>
      </c>
      <c r="B20145">
        <v>1.33</v>
      </c>
      <c r="C20145">
        <v>-0.25</v>
      </c>
      <c r="D20145">
        <v>-0.48</v>
      </c>
      <c r="E20145">
        <v>7.0000000000000001E-3</v>
      </c>
    </row>
    <row r="20146" spans="1:5">
      <c r="A20146">
        <v>20020212</v>
      </c>
      <c r="B20146">
        <v>-0.28000000000000003</v>
      </c>
      <c r="C20146">
        <v>0.68</v>
      </c>
      <c r="D20146">
        <v>-0.49</v>
      </c>
      <c r="E20146">
        <v>7.0000000000000001E-3</v>
      </c>
    </row>
    <row r="20147" spans="1:5">
      <c r="A20147">
        <v>20020213</v>
      </c>
      <c r="B20147">
        <v>0.99</v>
      </c>
      <c r="C20147">
        <v>-0.02</v>
      </c>
      <c r="D20147">
        <v>-0.12</v>
      </c>
      <c r="E20147">
        <v>7.0000000000000001E-3</v>
      </c>
    </row>
    <row r="20148" spans="1:5">
      <c r="A20148">
        <v>20020214</v>
      </c>
      <c r="B20148">
        <v>-0.24</v>
      </c>
      <c r="C20148">
        <v>-0.59</v>
      </c>
      <c r="D20148">
        <v>-0.16</v>
      </c>
      <c r="E20148">
        <v>7.0000000000000001E-3</v>
      </c>
    </row>
    <row r="20149" spans="1:5">
      <c r="A20149">
        <v>20020215</v>
      </c>
      <c r="B20149">
        <v>-1.1200000000000001</v>
      </c>
      <c r="C20149">
        <v>0.9</v>
      </c>
      <c r="D20149">
        <v>0.15</v>
      </c>
      <c r="E20149">
        <v>7.0000000000000001E-3</v>
      </c>
    </row>
    <row r="20150" spans="1:5">
      <c r="A20150">
        <v>20020219</v>
      </c>
      <c r="B20150">
        <v>-1.94</v>
      </c>
      <c r="C20150">
        <v>0.27</v>
      </c>
      <c r="D20150">
        <v>0.52</v>
      </c>
      <c r="E20150">
        <v>7.0000000000000001E-3</v>
      </c>
    </row>
    <row r="20151" spans="1:5">
      <c r="A20151">
        <v>20020220</v>
      </c>
      <c r="B20151">
        <v>1.33</v>
      </c>
      <c r="C20151">
        <v>-0.35</v>
      </c>
      <c r="D20151">
        <v>0.39</v>
      </c>
      <c r="E20151">
        <v>7.0000000000000001E-3</v>
      </c>
    </row>
    <row r="20152" spans="1:5">
      <c r="A20152">
        <v>20020221</v>
      </c>
      <c r="B20152">
        <v>-1.52</v>
      </c>
      <c r="C20152">
        <v>-0.49</v>
      </c>
      <c r="D20152">
        <v>0.7</v>
      </c>
      <c r="E20152">
        <v>7.0000000000000001E-3</v>
      </c>
    </row>
    <row r="20153" spans="1:5">
      <c r="A20153">
        <v>20020222</v>
      </c>
      <c r="B20153">
        <v>0.75</v>
      </c>
      <c r="C20153">
        <v>0.43</v>
      </c>
      <c r="D20153">
        <v>0</v>
      </c>
      <c r="E20153">
        <v>7.0000000000000001E-3</v>
      </c>
    </row>
    <row r="20154" spans="1:5">
      <c r="A20154">
        <v>20020225</v>
      </c>
      <c r="B20154">
        <v>1.66</v>
      </c>
      <c r="C20154">
        <v>-1.38</v>
      </c>
      <c r="D20154">
        <v>0.43</v>
      </c>
      <c r="E20154">
        <v>7.0000000000000001E-3</v>
      </c>
    </row>
    <row r="20155" spans="1:5">
      <c r="A20155">
        <v>20020226</v>
      </c>
      <c r="B20155">
        <v>0.11</v>
      </c>
      <c r="C20155">
        <v>0.28000000000000003</v>
      </c>
      <c r="D20155">
        <v>0.1</v>
      </c>
      <c r="E20155">
        <v>7.0000000000000001E-3</v>
      </c>
    </row>
    <row r="20156" spans="1:5">
      <c r="A20156">
        <v>20020227</v>
      </c>
      <c r="B20156">
        <v>0.08</v>
      </c>
      <c r="C20156">
        <v>-0.01</v>
      </c>
      <c r="D20156">
        <v>0.43</v>
      </c>
      <c r="E20156">
        <v>7.0000000000000001E-3</v>
      </c>
    </row>
    <row r="20157" spans="1:5">
      <c r="A20157">
        <v>20020228</v>
      </c>
      <c r="B20157">
        <v>-0.31</v>
      </c>
      <c r="C20157">
        <v>-0.27</v>
      </c>
      <c r="D20157">
        <v>0.53</v>
      </c>
      <c r="E20157">
        <v>7.0000000000000001E-3</v>
      </c>
    </row>
    <row r="20158" spans="1:5">
      <c r="A20158">
        <v>20020301</v>
      </c>
      <c r="B20158">
        <v>2.2200000000000002</v>
      </c>
      <c r="C20158">
        <v>-0.5</v>
      </c>
      <c r="D20158">
        <v>-0.4</v>
      </c>
      <c r="E20158">
        <v>7.0000000000000001E-3</v>
      </c>
    </row>
    <row r="20159" spans="1:5">
      <c r="A20159">
        <v>20020304</v>
      </c>
      <c r="B20159">
        <v>1.98</v>
      </c>
      <c r="C20159">
        <v>-0.42</v>
      </c>
      <c r="D20159">
        <v>-0.28999999999999998</v>
      </c>
      <c r="E20159">
        <v>7.0000000000000001E-3</v>
      </c>
    </row>
    <row r="20160" spans="1:5">
      <c r="A20160">
        <v>20020305</v>
      </c>
      <c r="B20160">
        <v>-0.54</v>
      </c>
      <c r="C20160">
        <v>0.63</v>
      </c>
      <c r="D20160">
        <v>-0.02</v>
      </c>
      <c r="E20160">
        <v>7.0000000000000001E-3</v>
      </c>
    </row>
    <row r="20161" spans="1:5">
      <c r="A20161">
        <v>20020306</v>
      </c>
      <c r="B20161">
        <v>1.39</v>
      </c>
      <c r="C20161">
        <v>-0.1</v>
      </c>
      <c r="D20161">
        <v>0.3</v>
      </c>
      <c r="E20161">
        <v>7.0000000000000001E-3</v>
      </c>
    </row>
    <row r="20162" spans="1:5">
      <c r="A20162">
        <v>20020307</v>
      </c>
      <c r="B20162">
        <v>-0.42</v>
      </c>
      <c r="C20162">
        <v>0.57999999999999996</v>
      </c>
      <c r="D20162">
        <v>0.14000000000000001</v>
      </c>
      <c r="E20162">
        <v>7.0000000000000001E-3</v>
      </c>
    </row>
    <row r="20163" spans="1:5">
      <c r="A20163">
        <v>20020308</v>
      </c>
      <c r="B20163">
        <v>0.72</v>
      </c>
      <c r="C20163">
        <v>0.41</v>
      </c>
      <c r="D20163">
        <v>-0.12</v>
      </c>
      <c r="E20163">
        <v>7.0000000000000001E-3</v>
      </c>
    </row>
    <row r="20164" spans="1:5">
      <c r="A20164">
        <v>20020311</v>
      </c>
      <c r="B20164">
        <v>0.28999999999999998</v>
      </c>
      <c r="C20164">
        <v>0.11</v>
      </c>
      <c r="D20164">
        <v>-0.04</v>
      </c>
      <c r="E20164">
        <v>7.0000000000000001E-3</v>
      </c>
    </row>
    <row r="20165" spans="1:5">
      <c r="A20165">
        <v>20020312</v>
      </c>
      <c r="B20165">
        <v>-0.28000000000000003</v>
      </c>
      <c r="C20165">
        <v>0.32</v>
      </c>
      <c r="D20165">
        <v>-0.13</v>
      </c>
      <c r="E20165">
        <v>7.0000000000000001E-3</v>
      </c>
    </row>
    <row r="20166" spans="1:5">
      <c r="A20166">
        <v>20020313</v>
      </c>
      <c r="B20166">
        <v>-0.91</v>
      </c>
      <c r="C20166">
        <v>0.51</v>
      </c>
      <c r="D20166">
        <v>0.03</v>
      </c>
      <c r="E20166">
        <v>7.0000000000000001E-3</v>
      </c>
    </row>
    <row r="20167" spans="1:5">
      <c r="A20167">
        <v>20020314</v>
      </c>
      <c r="B20167">
        <v>-0.05</v>
      </c>
      <c r="C20167">
        <v>0.43</v>
      </c>
      <c r="D20167">
        <v>-0.06</v>
      </c>
      <c r="E20167">
        <v>7.0000000000000001E-3</v>
      </c>
    </row>
    <row r="20168" spans="1:5">
      <c r="A20168">
        <v>20020315</v>
      </c>
      <c r="B20168">
        <v>1.06</v>
      </c>
      <c r="C20168">
        <v>-1.01</v>
      </c>
      <c r="D20168">
        <v>0.31</v>
      </c>
      <c r="E20168">
        <v>7.0000000000000001E-3</v>
      </c>
    </row>
    <row r="20169" spans="1:5">
      <c r="A20169">
        <v>20020318</v>
      </c>
      <c r="B20169">
        <v>0.09</v>
      </c>
      <c r="C20169">
        <v>0.65</v>
      </c>
      <c r="D20169">
        <v>0.05</v>
      </c>
      <c r="E20169">
        <v>7.0000000000000001E-3</v>
      </c>
    </row>
    <row r="20170" spans="1:5">
      <c r="A20170">
        <v>20020319</v>
      </c>
      <c r="B20170">
        <v>0.34</v>
      </c>
      <c r="C20170">
        <v>0.11</v>
      </c>
      <c r="D20170">
        <v>-0.14000000000000001</v>
      </c>
      <c r="E20170">
        <v>7.0000000000000001E-3</v>
      </c>
    </row>
    <row r="20171" spans="1:5">
      <c r="A20171">
        <v>20020320</v>
      </c>
      <c r="B20171">
        <v>-1.5</v>
      </c>
      <c r="C20171">
        <v>0.45</v>
      </c>
      <c r="D20171">
        <v>0.65</v>
      </c>
      <c r="E20171">
        <v>7.0000000000000001E-3</v>
      </c>
    </row>
    <row r="20172" spans="1:5">
      <c r="A20172">
        <v>20020321</v>
      </c>
      <c r="B20172">
        <v>0.31</v>
      </c>
      <c r="C20172">
        <v>1.06</v>
      </c>
      <c r="D20172">
        <v>-0.33</v>
      </c>
      <c r="E20172">
        <v>7.0000000000000001E-3</v>
      </c>
    </row>
    <row r="20173" spans="1:5">
      <c r="A20173">
        <v>20020322</v>
      </c>
      <c r="B20173">
        <v>-0.42</v>
      </c>
      <c r="C20173">
        <v>-0.18</v>
      </c>
      <c r="D20173">
        <v>0.27</v>
      </c>
      <c r="E20173">
        <v>7.0000000000000001E-3</v>
      </c>
    </row>
    <row r="20174" spans="1:5">
      <c r="A20174">
        <v>20020325</v>
      </c>
      <c r="B20174">
        <v>-1.45</v>
      </c>
      <c r="C20174">
        <v>0.62</v>
      </c>
      <c r="D20174">
        <v>-0.02</v>
      </c>
      <c r="E20174">
        <v>7.0000000000000001E-3</v>
      </c>
    </row>
    <row r="20175" spans="1:5">
      <c r="A20175">
        <v>20020326</v>
      </c>
      <c r="B20175">
        <v>0.6</v>
      </c>
      <c r="C20175">
        <v>0.49</v>
      </c>
      <c r="D20175">
        <v>-0.13</v>
      </c>
      <c r="E20175">
        <v>7.0000000000000001E-3</v>
      </c>
    </row>
    <row r="20176" spans="1:5">
      <c r="A20176">
        <v>20020327</v>
      </c>
      <c r="B20176">
        <v>0.55000000000000004</v>
      </c>
      <c r="C20176">
        <v>-0.06</v>
      </c>
      <c r="D20176">
        <v>0.64</v>
      </c>
      <c r="E20176">
        <v>7.0000000000000001E-3</v>
      </c>
    </row>
    <row r="20177" spans="1:5">
      <c r="A20177">
        <v>20020328</v>
      </c>
      <c r="B20177">
        <v>0.28999999999999998</v>
      </c>
      <c r="C20177">
        <v>-0.16</v>
      </c>
      <c r="D20177">
        <v>0.31</v>
      </c>
      <c r="E20177">
        <v>7.0000000000000001E-3</v>
      </c>
    </row>
    <row r="20178" spans="1:5">
      <c r="A20178">
        <v>20020401</v>
      </c>
      <c r="B20178">
        <v>-0.12</v>
      </c>
      <c r="C20178">
        <v>-0.08</v>
      </c>
      <c r="D20178">
        <v>-0.11</v>
      </c>
      <c r="E20178">
        <v>7.0000000000000001E-3</v>
      </c>
    </row>
    <row r="20179" spans="1:5">
      <c r="A20179">
        <v>20020402</v>
      </c>
      <c r="B20179">
        <v>-0.92</v>
      </c>
      <c r="C20179">
        <v>0.25</v>
      </c>
      <c r="D20179">
        <v>0.19</v>
      </c>
      <c r="E20179">
        <v>7.0000000000000001E-3</v>
      </c>
    </row>
    <row r="20180" spans="1:5">
      <c r="A20180">
        <v>20020403</v>
      </c>
      <c r="B20180">
        <v>-0.98</v>
      </c>
      <c r="C20180">
        <v>0.31</v>
      </c>
      <c r="D20180">
        <v>0.42</v>
      </c>
      <c r="E20180">
        <v>7.0000000000000001E-3</v>
      </c>
    </row>
    <row r="20181" spans="1:5">
      <c r="A20181">
        <v>20020404</v>
      </c>
      <c r="B20181">
        <v>0.12</v>
      </c>
      <c r="C20181">
        <v>-0.09</v>
      </c>
      <c r="D20181">
        <v>0.52</v>
      </c>
      <c r="E20181">
        <v>7.0000000000000001E-3</v>
      </c>
    </row>
    <row r="20182" spans="1:5">
      <c r="A20182">
        <v>20020405</v>
      </c>
      <c r="B20182">
        <v>-0.26</v>
      </c>
      <c r="C20182">
        <v>-0.21</v>
      </c>
      <c r="D20182">
        <v>0.83</v>
      </c>
      <c r="E20182">
        <v>7.0000000000000001E-3</v>
      </c>
    </row>
    <row r="20183" spans="1:5">
      <c r="A20183">
        <v>20020408</v>
      </c>
      <c r="B20183">
        <v>0.35</v>
      </c>
      <c r="C20183">
        <v>0.52</v>
      </c>
      <c r="D20183">
        <v>0.14000000000000001</v>
      </c>
      <c r="E20183">
        <v>7.0000000000000001E-3</v>
      </c>
    </row>
    <row r="20184" spans="1:5">
      <c r="A20184">
        <v>20020409</v>
      </c>
      <c r="B20184">
        <v>-0.6</v>
      </c>
      <c r="C20184">
        <v>0.44</v>
      </c>
      <c r="D20184">
        <v>0.69</v>
      </c>
      <c r="E20184">
        <v>7.0000000000000001E-3</v>
      </c>
    </row>
    <row r="20185" spans="1:5">
      <c r="A20185">
        <v>20020410</v>
      </c>
      <c r="B20185">
        <v>1.1499999999999999</v>
      </c>
      <c r="C20185">
        <v>0.67</v>
      </c>
      <c r="D20185">
        <v>-0.3</v>
      </c>
      <c r="E20185">
        <v>7.0000000000000001E-3</v>
      </c>
    </row>
    <row r="20186" spans="1:5">
      <c r="A20186">
        <v>20020411</v>
      </c>
      <c r="B20186">
        <v>-2.2200000000000002</v>
      </c>
      <c r="C20186">
        <v>0.84</v>
      </c>
      <c r="D20186">
        <v>0.79</v>
      </c>
      <c r="E20186">
        <v>7.0000000000000001E-3</v>
      </c>
    </row>
    <row r="20187" spans="1:5">
      <c r="A20187">
        <v>20020412</v>
      </c>
      <c r="B20187">
        <v>0.84</v>
      </c>
      <c r="C20187">
        <v>1.04</v>
      </c>
      <c r="D20187">
        <v>0.12</v>
      </c>
      <c r="E20187">
        <v>7.0000000000000001E-3</v>
      </c>
    </row>
    <row r="20188" spans="1:5">
      <c r="A20188">
        <v>20020415</v>
      </c>
      <c r="B20188">
        <v>-0.67</v>
      </c>
      <c r="C20188">
        <v>0.46</v>
      </c>
      <c r="D20188">
        <v>-0.08</v>
      </c>
      <c r="E20188">
        <v>7.0000000000000001E-3</v>
      </c>
    </row>
    <row r="20189" spans="1:5">
      <c r="A20189">
        <v>20020416</v>
      </c>
      <c r="B20189">
        <v>2.2599999999999998</v>
      </c>
      <c r="C20189">
        <v>-0.61</v>
      </c>
      <c r="D20189">
        <v>0.59</v>
      </c>
      <c r="E20189">
        <v>7.0000000000000001E-3</v>
      </c>
    </row>
    <row r="20190" spans="1:5">
      <c r="A20190">
        <v>20020417</v>
      </c>
      <c r="B20190">
        <v>-0.24</v>
      </c>
      <c r="C20190">
        <v>-0.45</v>
      </c>
      <c r="D20190">
        <v>0.3</v>
      </c>
      <c r="E20190">
        <v>7.0000000000000001E-3</v>
      </c>
    </row>
    <row r="20191" spans="1:5">
      <c r="A20191">
        <v>20020418</v>
      </c>
      <c r="B20191">
        <v>-0.14000000000000001</v>
      </c>
      <c r="C20191">
        <v>0.49</v>
      </c>
      <c r="D20191">
        <v>-0.61</v>
      </c>
      <c r="E20191">
        <v>7.0000000000000001E-3</v>
      </c>
    </row>
    <row r="20192" spans="1:5">
      <c r="A20192">
        <v>20020419</v>
      </c>
      <c r="B20192">
        <v>7.0000000000000007E-2</v>
      </c>
      <c r="C20192">
        <v>-0.25</v>
      </c>
      <c r="D20192">
        <v>0.23</v>
      </c>
      <c r="E20192">
        <v>7.0000000000000001E-3</v>
      </c>
    </row>
    <row r="20193" spans="1:5">
      <c r="A20193">
        <v>20020422</v>
      </c>
      <c r="B20193">
        <v>-1.5</v>
      </c>
      <c r="C20193">
        <v>0.85</v>
      </c>
      <c r="D20193">
        <v>-0.53</v>
      </c>
      <c r="E20193">
        <v>7.0000000000000001E-3</v>
      </c>
    </row>
    <row r="20194" spans="1:5">
      <c r="A20194">
        <v>20020423</v>
      </c>
      <c r="B20194">
        <v>-0.52</v>
      </c>
      <c r="C20194">
        <v>0.16</v>
      </c>
      <c r="D20194">
        <v>0.46</v>
      </c>
      <c r="E20194">
        <v>7.0000000000000001E-3</v>
      </c>
    </row>
    <row r="20195" spans="1:5">
      <c r="A20195">
        <v>20020424</v>
      </c>
      <c r="B20195">
        <v>-0.66</v>
      </c>
      <c r="C20195">
        <v>0.05</v>
      </c>
      <c r="D20195">
        <v>0.47</v>
      </c>
      <c r="E20195">
        <v>7.0000000000000001E-3</v>
      </c>
    </row>
    <row r="20196" spans="1:5">
      <c r="A20196">
        <v>20020425</v>
      </c>
      <c r="B20196">
        <v>-0.11</v>
      </c>
      <c r="C20196">
        <v>0.18</v>
      </c>
      <c r="D20196">
        <v>0</v>
      </c>
      <c r="E20196">
        <v>7.0000000000000001E-3</v>
      </c>
    </row>
    <row r="20197" spans="1:5">
      <c r="A20197">
        <v>20020426</v>
      </c>
      <c r="B20197">
        <v>-1.41</v>
      </c>
      <c r="C20197">
        <v>-0.01</v>
      </c>
      <c r="D20197">
        <v>0.28000000000000003</v>
      </c>
      <c r="E20197">
        <v>7.0000000000000001E-3</v>
      </c>
    </row>
    <row r="20198" spans="1:5">
      <c r="A20198">
        <v>20020429</v>
      </c>
      <c r="B20198">
        <v>-0.88</v>
      </c>
      <c r="C20198">
        <v>0.92</v>
      </c>
      <c r="D20198">
        <v>-0.57999999999999996</v>
      </c>
      <c r="E20198">
        <v>7.0000000000000001E-3</v>
      </c>
    </row>
    <row r="20199" spans="1:5">
      <c r="A20199">
        <v>20020430</v>
      </c>
      <c r="B20199">
        <v>1.2</v>
      </c>
      <c r="C20199">
        <v>0.55000000000000004</v>
      </c>
      <c r="D20199">
        <v>0.11</v>
      </c>
      <c r="E20199">
        <v>7.0000000000000001E-3</v>
      </c>
    </row>
    <row r="20200" spans="1:5">
      <c r="A20200">
        <v>20020501</v>
      </c>
      <c r="B20200">
        <v>0.74</v>
      </c>
      <c r="C20200">
        <v>-0.97</v>
      </c>
      <c r="D20200">
        <v>0.7</v>
      </c>
      <c r="E20200">
        <v>7.0000000000000001E-3</v>
      </c>
    </row>
    <row r="20201" spans="1:5">
      <c r="A20201">
        <v>20020502</v>
      </c>
      <c r="B20201">
        <v>-0.21</v>
      </c>
      <c r="C20201">
        <v>0.54</v>
      </c>
      <c r="D20201">
        <v>0.3</v>
      </c>
      <c r="E20201">
        <v>7.0000000000000001E-3</v>
      </c>
    </row>
    <row r="20202" spans="1:5">
      <c r="A20202">
        <v>20020503</v>
      </c>
      <c r="B20202">
        <v>-0.96</v>
      </c>
      <c r="C20202">
        <v>0.59</v>
      </c>
      <c r="D20202">
        <v>0.72</v>
      </c>
      <c r="E20202">
        <v>7.0000000000000001E-3</v>
      </c>
    </row>
    <row r="20203" spans="1:5">
      <c r="A20203">
        <v>20020506</v>
      </c>
      <c r="B20203">
        <v>-1.84</v>
      </c>
      <c r="C20203">
        <v>-0.01</v>
      </c>
      <c r="D20203">
        <v>0.92</v>
      </c>
      <c r="E20203">
        <v>7.0000000000000001E-3</v>
      </c>
    </row>
    <row r="20204" spans="1:5">
      <c r="A20204">
        <v>20020507</v>
      </c>
      <c r="B20204">
        <v>-0.36</v>
      </c>
      <c r="C20204">
        <v>-0.81</v>
      </c>
      <c r="D20204">
        <v>0.81</v>
      </c>
      <c r="E20204">
        <v>7.0000000000000001E-3</v>
      </c>
    </row>
    <row r="20205" spans="1:5">
      <c r="A20205">
        <v>20020508</v>
      </c>
      <c r="B20205">
        <v>3.57</v>
      </c>
      <c r="C20205">
        <v>-0.86</v>
      </c>
      <c r="D20205">
        <v>-1.99</v>
      </c>
      <c r="E20205">
        <v>7.0000000000000001E-3</v>
      </c>
    </row>
    <row r="20206" spans="1:5">
      <c r="A20206">
        <v>20020509</v>
      </c>
      <c r="B20206">
        <v>-1.43</v>
      </c>
      <c r="C20206">
        <v>-0.28000000000000003</v>
      </c>
      <c r="D20206">
        <v>0.7</v>
      </c>
      <c r="E20206">
        <v>7.0000000000000001E-3</v>
      </c>
    </row>
    <row r="20207" spans="1:5">
      <c r="A20207">
        <v>20020510</v>
      </c>
      <c r="B20207">
        <v>-1.64</v>
      </c>
      <c r="C20207">
        <v>-0.13</v>
      </c>
      <c r="D20207">
        <v>0.51</v>
      </c>
      <c r="E20207">
        <v>7.0000000000000001E-3</v>
      </c>
    </row>
    <row r="20208" spans="1:5">
      <c r="A20208">
        <v>20020513</v>
      </c>
      <c r="B20208">
        <v>1.75</v>
      </c>
      <c r="C20208">
        <v>-0.36</v>
      </c>
      <c r="D20208">
        <v>-1.02</v>
      </c>
      <c r="E20208">
        <v>7.0000000000000001E-3</v>
      </c>
    </row>
    <row r="20209" spans="1:5">
      <c r="A20209">
        <v>20020514</v>
      </c>
      <c r="B20209">
        <v>2.2000000000000002</v>
      </c>
      <c r="C20209">
        <v>0.52</v>
      </c>
      <c r="D20209">
        <v>-1.1599999999999999</v>
      </c>
      <c r="E20209">
        <v>7.0000000000000001E-3</v>
      </c>
    </row>
    <row r="20210" spans="1:5">
      <c r="A20210">
        <v>20020515</v>
      </c>
      <c r="B20210">
        <v>-0.4</v>
      </c>
      <c r="C20210">
        <v>0.3</v>
      </c>
      <c r="D20210">
        <v>0.6</v>
      </c>
      <c r="E20210">
        <v>7.0000000000000001E-3</v>
      </c>
    </row>
    <row r="20211" spans="1:5">
      <c r="A20211">
        <v>20020516</v>
      </c>
      <c r="B20211">
        <v>0.35</v>
      </c>
      <c r="C20211">
        <v>-0.77</v>
      </c>
      <c r="D20211">
        <v>-0.78</v>
      </c>
      <c r="E20211">
        <v>7.0000000000000001E-3</v>
      </c>
    </row>
    <row r="20212" spans="1:5">
      <c r="A20212">
        <v>20020517</v>
      </c>
      <c r="B20212">
        <v>0.69</v>
      </c>
      <c r="C20212">
        <v>-0.18</v>
      </c>
      <c r="D20212">
        <v>-0.44</v>
      </c>
      <c r="E20212">
        <v>7.0000000000000001E-3</v>
      </c>
    </row>
    <row r="20213" spans="1:5">
      <c r="A20213">
        <v>20020520</v>
      </c>
      <c r="B20213">
        <v>-1.28</v>
      </c>
      <c r="C20213">
        <v>-0.18</v>
      </c>
      <c r="D20213">
        <v>1.04</v>
      </c>
      <c r="E20213">
        <v>7.0000000000000001E-3</v>
      </c>
    </row>
    <row r="20214" spans="1:5">
      <c r="A20214">
        <v>20020521</v>
      </c>
      <c r="B20214">
        <v>-1.1599999999999999</v>
      </c>
      <c r="C20214">
        <v>-0.31</v>
      </c>
      <c r="D20214">
        <v>0.26</v>
      </c>
      <c r="E20214">
        <v>7.0000000000000001E-3</v>
      </c>
    </row>
    <row r="20215" spans="1:5">
      <c r="A20215">
        <v>20020522</v>
      </c>
      <c r="B20215">
        <v>0.37</v>
      </c>
      <c r="C20215">
        <v>-0.64</v>
      </c>
      <c r="D20215">
        <v>-0.13</v>
      </c>
      <c r="E20215">
        <v>7.0000000000000001E-3</v>
      </c>
    </row>
    <row r="20216" spans="1:5">
      <c r="A20216">
        <v>20020523</v>
      </c>
      <c r="B20216">
        <v>1.05</v>
      </c>
      <c r="C20216">
        <v>0.01</v>
      </c>
      <c r="D20216">
        <v>-7.0000000000000007E-2</v>
      </c>
      <c r="E20216">
        <v>7.0000000000000001E-3</v>
      </c>
    </row>
    <row r="20217" spans="1:5">
      <c r="A20217">
        <v>20020524</v>
      </c>
      <c r="B20217">
        <v>-1.17</v>
      </c>
      <c r="C20217">
        <v>-0.35</v>
      </c>
      <c r="D20217">
        <v>0.66</v>
      </c>
      <c r="E20217">
        <v>7.0000000000000001E-3</v>
      </c>
    </row>
    <row r="20218" spans="1:5">
      <c r="A20218">
        <v>20020528</v>
      </c>
      <c r="B20218">
        <v>-0.75</v>
      </c>
      <c r="C20218">
        <v>0.69</v>
      </c>
      <c r="D20218">
        <v>-0.41</v>
      </c>
      <c r="E20218">
        <v>7.0000000000000001E-3</v>
      </c>
    </row>
    <row r="20219" spans="1:5">
      <c r="A20219">
        <v>20020529</v>
      </c>
      <c r="B20219">
        <v>-0.67</v>
      </c>
      <c r="C20219">
        <v>-0.18</v>
      </c>
      <c r="D20219">
        <v>0.22</v>
      </c>
      <c r="E20219">
        <v>7.0000000000000001E-3</v>
      </c>
    </row>
    <row r="20220" spans="1:5">
      <c r="A20220">
        <v>20020530</v>
      </c>
      <c r="B20220">
        <v>-0.24</v>
      </c>
      <c r="C20220">
        <v>0.23</v>
      </c>
      <c r="D20220">
        <v>-0.06</v>
      </c>
      <c r="E20220">
        <v>7.0000000000000001E-3</v>
      </c>
    </row>
    <row r="20221" spans="1:5">
      <c r="A20221">
        <v>20020531</v>
      </c>
      <c r="B20221">
        <v>0.19</v>
      </c>
      <c r="C20221">
        <v>-0.17</v>
      </c>
      <c r="D20221">
        <v>0.22</v>
      </c>
      <c r="E20221">
        <v>7.0000000000000001E-3</v>
      </c>
    </row>
    <row r="20222" spans="1:5">
      <c r="A20222">
        <v>20020603</v>
      </c>
      <c r="B20222">
        <v>-2.4300000000000002</v>
      </c>
      <c r="C20222">
        <v>-0.72</v>
      </c>
      <c r="D20222">
        <v>1.3</v>
      </c>
      <c r="E20222">
        <v>6.0000000000000001E-3</v>
      </c>
    </row>
    <row r="20223" spans="1:5">
      <c r="A20223">
        <v>20020604</v>
      </c>
      <c r="B20223">
        <v>-0.11</v>
      </c>
      <c r="C20223">
        <v>0.08</v>
      </c>
      <c r="D20223">
        <v>-0.71</v>
      </c>
      <c r="E20223">
        <v>6.0000000000000001E-3</v>
      </c>
    </row>
    <row r="20224" spans="1:5">
      <c r="A20224">
        <v>20020605</v>
      </c>
      <c r="B20224">
        <v>0.83</v>
      </c>
      <c r="C20224">
        <v>-0.17</v>
      </c>
      <c r="D20224">
        <v>-0.31</v>
      </c>
      <c r="E20224">
        <v>6.0000000000000001E-3</v>
      </c>
    </row>
    <row r="20225" spans="1:5">
      <c r="A20225">
        <v>20020606</v>
      </c>
      <c r="B20225">
        <v>-1.91</v>
      </c>
      <c r="C20225">
        <v>-0.32</v>
      </c>
      <c r="D20225">
        <v>0.99</v>
      </c>
      <c r="E20225">
        <v>6.0000000000000001E-3</v>
      </c>
    </row>
    <row r="20226" spans="1:5">
      <c r="A20226">
        <v>20020607</v>
      </c>
      <c r="B20226">
        <v>0.08</v>
      </c>
      <c r="C20226">
        <v>0.78</v>
      </c>
      <c r="D20226">
        <v>-0.1</v>
      </c>
      <c r="E20226">
        <v>6.0000000000000001E-3</v>
      </c>
    </row>
    <row r="20227" spans="1:5">
      <c r="A20227">
        <v>20020610</v>
      </c>
      <c r="B20227">
        <v>0.21</v>
      </c>
      <c r="C20227">
        <v>-0.27</v>
      </c>
      <c r="D20227">
        <v>-0.28999999999999998</v>
      </c>
      <c r="E20227">
        <v>6.0000000000000001E-3</v>
      </c>
    </row>
    <row r="20228" spans="1:5">
      <c r="A20228">
        <v>20020611</v>
      </c>
      <c r="B20228">
        <v>-1.7</v>
      </c>
      <c r="C20228">
        <v>0.56000000000000005</v>
      </c>
      <c r="D20228">
        <v>0.44</v>
      </c>
      <c r="E20228">
        <v>6.0000000000000001E-3</v>
      </c>
    </row>
    <row r="20229" spans="1:5">
      <c r="A20229">
        <v>20020612</v>
      </c>
      <c r="B20229">
        <v>0.54</v>
      </c>
      <c r="C20229">
        <v>0.05</v>
      </c>
      <c r="D20229">
        <v>-1.33</v>
      </c>
      <c r="E20229">
        <v>6.0000000000000001E-3</v>
      </c>
    </row>
    <row r="20230" spans="1:5">
      <c r="A20230">
        <v>20020613</v>
      </c>
      <c r="B20230">
        <v>-1.1000000000000001</v>
      </c>
      <c r="C20230">
        <v>-0.28000000000000003</v>
      </c>
      <c r="D20230">
        <v>0.42</v>
      </c>
      <c r="E20230">
        <v>6.0000000000000001E-3</v>
      </c>
    </row>
    <row r="20231" spans="1:5">
      <c r="A20231">
        <v>20020614</v>
      </c>
      <c r="B20231">
        <v>-7.0000000000000007E-2</v>
      </c>
      <c r="C20231">
        <v>0.72</v>
      </c>
      <c r="D20231">
        <v>-0.7</v>
      </c>
      <c r="E20231">
        <v>6.0000000000000001E-3</v>
      </c>
    </row>
    <row r="20232" spans="1:5">
      <c r="A20232">
        <v>20020617</v>
      </c>
      <c r="B20232">
        <v>2.77</v>
      </c>
      <c r="C20232">
        <v>-0.14000000000000001</v>
      </c>
      <c r="D20232">
        <v>-0.94</v>
      </c>
      <c r="E20232">
        <v>6.0000000000000001E-3</v>
      </c>
    </row>
    <row r="20233" spans="1:5">
      <c r="A20233">
        <v>20020618</v>
      </c>
      <c r="B20233">
        <v>0.05</v>
      </c>
      <c r="C20233">
        <v>-0.41</v>
      </c>
      <c r="D20233">
        <v>0.59</v>
      </c>
      <c r="E20233">
        <v>6.0000000000000001E-3</v>
      </c>
    </row>
    <row r="20234" spans="1:5">
      <c r="A20234">
        <v>20020619</v>
      </c>
      <c r="B20234">
        <v>-1.63</v>
      </c>
      <c r="C20234">
        <v>-0.03</v>
      </c>
      <c r="D20234">
        <v>0.5</v>
      </c>
      <c r="E20234">
        <v>6.0000000000000001E-3</v>
      </c>
    </row>
    <row r="20235" spans="1:5">
      <c r="A20235">
        <v>20020620</v>
      </c>
      <c r="B20235">
        <v>-1.37</v>
      </c>
      <c r="C20235">
        <v>1.29</v>
      </c>
      <c r="D20235">
        <v>-0.13</v>
      </c>
      <c r="E20235">
        <v>6.0000000000000001E-3</v>
      </c>
    </row>
    <row r="20236" spans="1:5">
      <c r="A20236">
        <v>20020621</v>
      </c>
      <c r="B20236">
        <v>-1.53</v>
      </c>
      <c r="C20236">
        <v>1.23</v>
      </c>
      <c r="D20236">
        <v>1.37</v>
      </c>
      <c r="E20236">
        <v>6.0000000000000001E-3</v>
      </c>
    </row>
    <row r="20237" spans="1:5">
      <c r="A20237">
        <v>20020624</v>
      </c>
      <c r="B20237">
        <v>0.18</v>
      </c>
      <c r="C20237">
        <v>-0.08</v>
      </c>
      <c r="D20237">
        <v>-0.53</v>
      </c>
      <c r="E20237">
        <v>6.0000000000000001E-3</v>
      </c>
    </row>
    <row r="20238" spans="1:5">
      <c r="A20238">
        <v>20020625</v>
      </c>
      <c r="B20238">
        <v>-1.69</v>
      </c>
      <c r="C20238">
        <v>0.49</v>
      </c>
      <c r="D20238">
        <v>0.06</v>
      </c>
      <c r="E20238">
        <v>6.0000000000000001E-3</v>
      </c>
    </row>
    <row r="20239" spans="1:5">
      <c r="A20239">
        <v>20020626</v>
      </c>
      <c r="B20239">
        <v>-0.27</v>
      </c>
      <c r="C20239">
        <v>1.0900000000000001</v>
      </c>
      <c r="D20239">
        <v>-1.0900000000000001</v>
      </c>
      <c r="E20239">
        <v>6.0000000000000001E-3</v>
      </c>
    </row>
    <row r="20240" spans="1:5">
      <c r="A20240">
        <v>20020627</v>
      </c>
      <c r="B20240">
        <v>1.68</v>
      </c>
      <c r="C20240">
        <v>0.39</v>
      </c>
      <c r="D20240">
        <v>-1.18</v>
      </c>
      <c r="E20240">
        <v>6.0000000000000001E-3</v>
      </c>
    </row>
    <row r="20241" spans="1:5">
      <c r="A20241">
        <v>20020628</v>
      </c>
      <c r="B20241">
        <v>0.12</v>
      </c>
      <c r="C20241">
        <v>0.08</v>
      </c>
      <c r="D20241">
        <v>1.83</v>
      </c>
      <c r="E20241">
        <v>6.0000000000000001E-3</v>
      </c>
    </row>
    <row r="20242" spans="1:5">
      <c r="A20242">
        <v>20020701</v>
      </c>
      <c r="B20242">
        <v>-2.3199999999999998</v>
      </c>
      <c r="C20242">
        <v>-0.25</v>
      </c>
      <c r="D20242">
        <v>0.37</v>
      </c>
      <c r="E20242">
        <v>7.0000000000000001E-3</v>
      </c>
    </row>
    <row r="20243" spans="1:5">
      <c r="A20243">
        <v>20020702</v>
      </c>
      <c r="B20243">
        <v>-2.27</v>
      </c>
      <c r="C20243">
        <v>-1.01</v>
      </c>
      <c r="D20243">
        <v>0.03</v>
      </c>
      <c r="E20243">
        <v>7.0000000000000001E-3</v>
      </c>
    </row>
    <row r="20244" spans="1:5">
      <c r="A20244">
        <v>20020703</v>
      </c>
      <c r="B20244">
        <v>0.41</v>
      </c>
      <c r="C20244">
        <v>-1.27</v>
      </c>
      <c r="D20244">
        <v>-0.16</v>
      </c>
      <c r="E20244">
        <v>7.0000000000000001E-3</v>
      </c>
    </row>
    <row r="20245" spans="1:5">
      <c r="A20245">
        <v>20020705</v>
      </c>
      <c r="B20245">
        <v>3.55</v>
      </c>
      <c r="C20245">
        <v>-0.81</v>
      </c>
      <c r="D20245">
        <v>-0.74</v>
      </c>
      <c r="E20245">
        <v>7.0000000000000001E-3</v>
      </c>
    </row>
    <row r="20246" spans="1:5">
      <c r="A20246">
        <v>20020708</v>
      </c>
      <c r="B20246">
        <v>-1.21</v>
      </c>
      <c r="C20246">
        <v>-0.2</v>
      </c>
      <c r="D20246">
        <v>0.34</v>
      </c>
      <c r="E20246">
        <v>7.0000000000000001E-3</v>
      </c>
    </row>
    <row r="20247" spans="1:5">
      <c r="A20247">
        <v>20020709</v>
      </c>
      <c r="B20247">
        <v>-2.36</v>
      </c>
      <c r="C20247">
        <v>1.31</v>
      </c>
      <c r="D20247">
        <v>1</v>
      </c>
      <c r="E20247">
        <v>7.0000000000000001E-3</v>
      </c>
    </row>
    <row r="20248" spans="1:5">
      <c r="A20248">
        <v>20020710</v>
      </c>
      <c r="B20248">
        <v>-3.03</v>
      </c>
      <c r="C20248">
        <v>1.36</v>
      </c>
      <c r="D20248">
        <v>-0.19</v>
      </c>
      <c r="E20248">
        <v>7.0000000000000001E-3</v>
      </c>
    </row>
    <row r="20249" spans="1:5">
      <c r="A20249">
        <v>20020711</v>
      </c>
      <c r="B20249">
        <v>0.56000000000000005</v>
      </c>
      <c r="C20249">
        <v>-1.34</v>
      </c>
      <c r="D20249">
        <v>-0.5</v>
      </c>
      <c r="E20249">
        <v>7.0000000000000001E-3</v>
      </c>
    </row>
    <row r="20250" spans="1:5">
      <c r="A20250">
        <v>20020712</v>
      </c>
      <c r="B20250">
        <v>-0.55000000000000004</v>
      </c>
      <c r="C20250">
        <v>0</v>
      </c>
      <c r="D20250">
        <v>-0.53</v>
      </c>
      <c r="E20250">
        <v>7.0000000000000001E-3</v>
      </c>
    </row>
    <row r="20251" spans="1:5">
      <c r="A20251">
        <v>20020715</v>
      </c>
      <c r="B20251">
        <v>-0.45</v>
      </c>
      <c r="C20251">
        <v>-0.56999999999999995</v>
      </c>
      <c r="D20251">
        <v>-0.45</v>
      </c>
      <c r="E20251">
        <v>7.0000000000000001E-3</v>
      </c>
    </row>
    <row r="20252" spans="1:5">
      <c r="A20252">
        <v>20020716</v>
      </c>
      <c r="B20252">
        <v>-1.5</v>
      </c>
      <c r="C20252">
        <v>1.34</v>
      </c>
      <c r="D20252">
        <v>-0.91</v>
      </c>
      <c r="E20252">
        <v>7.0000000000000001E-3</v>
      </c>
    </row>
    <row r="20253" spans="1:5">
      <c r="A20253">
        <v>20020717</v>
      </c>
      <c r="B20253">
        <v>0.63</v>
      </c>
      <c r="C20253">
        <v>0.02</v>
      </c>
      <c r="D20253">
        <v>-0.31</v>
      </c>
      <c r="E20253">
        <v>7.0000000000000001E-3</v>
      </c>
    </row>
    <row r="20254" spans="1:5">
      <c r="A20254">
        <v>20020718</v>
      </c>
      <c r="B20254">
        <v>-2.7</v>
      </c>
      <c r="C20254">
        <v>-0.52</v>
      </c>
      <c r="D20254">
        <v>0.99</v>
      </c>
      <c r="E20254">
        <v>7.0000000000000001E-3</v>
      </c>
    </row>
    <row r="20255" spans="1:5">
      <c r="A20255">
        <v>20020719</v>
      </c>
      <c r="B20255">
        <v>-3.38</v>
      </c>
      <c r="C20255">
        <v>1.08</v>
      </c>
      <c r="D20255">
        <v>0.1</v>
      </c>
      <c r="E20255">
        <v>7.0000000000000001E-3</v>
      </c>
    </row>
    <row r="20256" spans="1:5">
      <c r="A20256">
        <v>20020722</v>
      </c>
      <c r="B20256">
        <v>-3.18</v>
      </c>
      <c r="C20256">
        <v>1.23</v>
      </c>
      <c r="D20256">
        <v>0.41</v>
      </c>
      <c r="E20256">
        <v>7.0000000000000001E-3</v>
      </c>
    </row>
    <row r="20257" spans="1:5">
      <c r="A20257">
        <v>20020723</v>
      </c>
      <c r="B20257">
        <v>-2.86</v>
      </c>
      <c r="C20257">
        <v>-0.26</v>
      </c>
      <c r="D20257">
        <v>-1.59</v>
      </c>
      <c r="E20257">
        <v>7.0000000000000001E-3</v>
      </c>
    </row>
    <row r="20258" spans="1:5">
      <c r="A20258">
        <v>20020724</v>
      </c>
      <c r="B20258">
        <v>5.43</v>
      </c>
      <c r="C20258">
        <v>-1.71</v>
      </c>
      <c r="D20258">
        <v>-1.67</v>
      </c>
      <c r="E20258">
        <v>7.0000000000000001E-3</v>
      </c>
    </row>
    <row r="20259" spans="1:5">
      <c r="A20259">
        <v>20020725</v>
      </c>
      <c r="B20259">
        <v>-0.52</v>
      </c>
      <c r="C20259">
        <v>0.24</v>
      </c>
      <c r="D20259">
        <v>-0.06</v>
      </c>
      <c r="E20259">
        <v>7.0000000000000001E-3</v>
      </c>
    </row>
    <row r="20260" spans="1:5">
      <c r="A20260">
        <v>20020726</v>
      </c>
      <c r="B20260">
        <v>1.49</v>
      </c>
      <c r="C20260">
        <v>-0.56999999999999995</v>
      </c>
      <c r="D20260">
        <v>0.23</v>
      </c>
      <c r="E20260">
        <v>7.0000000000000001E-3</v>
      </c>
    </row>
    <row r="20261" spans="1:5">
      <c r="A20261">
        <v>20020729</v>
      </c>
      <c r="B20261">
        <v>5.39</v>
      </c>
      <c r="C20261">
        <v>-0.99</v>
      </c>
      <c r="D20261">
        <v>-0.14000000000000001</v>
      </c>
      <c r="E20261">
        <v>7.0000000000000001E-3</v>
      </c>
    </row>
    <row r="20262" spans="1:5">
      <c r="A20262">
        <v>20020730</v>
      </c>
      <c r="B20262">
        <v>0.42</v>
      </c>
      <c r="C20262">
        <v>-0.69</v>
      </c>
      <c r="D20262">
        <v>-0.02</v>
      </c>
      <c r="E20262">
        <v>7.0000000000000001E-3</v>
      </c>
    </row>
    <row r="20263" spans="1:5">
      <c r="A20263">
        <v>20020731</v>
      </c>
      <c r="B20263">
        <v>0.65</v>
      </c>
      <c r="C20263">
        <v>-2.5299999999999998</v>
      </c>
      <c r="D20263">
        <v>0.06</v>
      </c>
      <c r="E20263">
        <v>7.0000000000000001E-3</v>
      </c>
    </row>
    <row r="20264" spans="1:5">
      <c r="A20264">
        <v>20020801</v>
      </c>
      <c r="B20264">
        <v>-2.68</v>
      </c>
      <c r="C20264">
        <v>1.5</v>
      </c>
      <c r="D20264">
        <v>1.03</v>
      </c>
      <c r="E20264">
        <v>6.0000000000000001E-3</v>
      </c>
    </row>
    <row r="20265" spans="1:5">
      <c r="A20265">
        <v>20020802</v>
      </c>
      <c r="B20265">
        <v>-2.36</v>
      </c>
      <c r="C20265">
        <v>-0.3</v>
      </c>
      <c r="D20265">
        <v>-0.67</v>
      </c>
      <c r="E20265">
        <v>6.0000000000000001E-3</v>
      </c>
    </row>
    <row r="20266" spans="1:5">
      <c r="A20266">
        <v>20020805</v>
      </c>
      <c r="B20266">
        <v>-3.34</v>
      </c>
      <c r="C20266">
        <v>1.05</v>
      </c>
      <c r="D20266">
        <v>0.52</v>
      </c>
      <c r="E20266">
        <v>6.0000000000000001E-3</v>
      </c>
    </row>
    <row r="20267" spans="1:5">
      <c r="A20267">
        <v>20020806</v>
      </c>
      <c r="B20267">
        <v>3.03</v>
      </c>
      <c r="C20267">
        <v>0.19</v>
      </c>
      <c r="D20267">
        <v>-0.51</v>
      </c>
      <c r="E20267">
        <v>6.0000000000000001E-3</v>
      </c>
    </row>
    <row r="20268" spans="1:5">
      <c r="A20268">
        <v>20020807</v>
      </c>
      <c r="B20268">
        <v>1.81</v>
      </c>
      <c r="C20268">
        <v>-1.04</v>
      </c>
      <c r="D20268">
        <v>-0.39</v>
      </c>
      <c r="E20268">
        <v>6.0000000000000001E-3</v>
      </c>
    </row>
    <row r="20269" spans="1:5">
      <c r="A20269">
        <v>20020808</v>
      </c>
      <c r="B20269">
        <v>3.05</v>
      </c>
      <c r="C20269">
        <v>-1.55</v>
      </c>
      <c r="D20269">
        <v>-0.53</v>
      </c>
      <c r="E20269">
        <v>6.0000000000000001E-3</v>
      </c>
    </row>
    <row r="20270" spans="1:5">
      <c r="A20270">
        <v>20020809</v>
      </c>
      <c r="B20270">
        <v>0.3</v>
      </c>
      <c r="C20270">
        <v>-0.66</v>
      </c>
      <c r="D20270">
        <v>0.04</v>
      </c>
      <c r="E20270">
        <v>6.0000000000000001E-3</v>
      </c>
    </row>
    <row r="20271" spans="1:5">
      <c r="A20271">
        <v>20020812</v>
      </c>
      <c r="B20271">
        <v>-0.43</v>
      </c>
      <c r="C20271">
        <v>0.41</v>
      </c>
      <c r="D20271">
        <v>-0.15</v>
      </c>
      <c r="E20271">
        <v>6.0000000000000001E-3</v>
      </c>
    </row>
    <row r="20272" spans="1:5">
      <c r="A20272">
        <v>20020813</v>
      </c>
      <c r="B20272">
        <v>-2.15</v>
      </c>
      <c r="C20272">
        <v>-0.33</v>
      </c>
      <c r="D20272">
        <v>0.55000000000000004</v>
      </c>
      <c r="E20272">
        <v>6.0000000000000001E-3</v>
      </c>
    </row>
    <row r="20273" spans="1:5">
      <c r="A20273">
        <v>20020814</v>
      </c>
      <c r="B20273">
        <v>3.76</v>
      </c>
      <c r="C20273">
        <v>-0.73</v>
      </c>
      <c r="D20273">
        <v>-0.91</v>
      </c>
      <c r="E20273">
        <v>6.0000000000000001E-3</v>
      </c>
    </row>
    <row r="20274" spans="1:5">
      <c r="A20274">
        <v>20020815</v>
      </c>
      <c r="B20274">
        <v>1.17</v>
      </c>
      <c r="C20274">
        <v>-1.43</v>
      </c>
      <c r="D20274">
        <v>0.62</v>
      </c>
      <c r="E20274">
        <v>6.0000000000000001E-3</v>
      </c>
    </row>
    <row r="20275" spans="1:5">
      <c r="A20275">
        <v>20020816</v>
      </c>
      <c r="B20275">
        <v>0.06</v>
      </c>
      <c r="C20275">
        <v>1.22</v>
      </c>
      <c r="D20275">
        <v>-0.15</v>
      </c>
      <c r="E20275">
        <v>6.0000000000000001E-3</v>
      </c>
    </row>
    <row r="20276" spans="1:5">
      <c r="A20276">
        <v>20020819</v>
      </c>
      <c r="B20276">
        <v>2.17</v>
      </c>
      <c r="C20276">
        <v>-0.85</v>
      </c>
      <c r="D20276">
        <v>-0.05</v>
      </c>
      <c r="E20276">
        <v>6.0000000000000001E-3</v>
      </c>
    </row>
    <row r="20277" spans="1:5">
      <c r="A20277">
        <v>20020820</v>
      </c>
      <c r="B20277">
        <v>-1.3</v>
      </c>
      <c r="C20277">
        <v>0.26</v>
      </c>
      <c r="D20277">
        <v>0.82</v>
      </c>
      <c r="E20277">
        <v>6.0000000000000001E-3</v>
      </c>
    </row>
    <row r="20278" spans="1:5">
      <c r="A20278">
        <v>20020821</v>
      </c>
      <c r="B20278">
        <v>1.36</v>
      </c>
      <c r="C20278">
        <v>0.51</v>
      </c>
      <c r="D20278">
        <v>0.34</v>
      </c>
      <c r="E20278">
        <v>6.0000000000000001E-3</v>
      </c>
    </row>
    <row r="20279" spans="1:5">
      <c r="A20279">
        <v>20020822</v>
      </c>
      <c r="B20279">
        <v>1.32</v>
      </c>
      <c r="C20279">
        <v>-0.45</v>
      </c>
      <c r="D20279">
        <v>-0.33</v>
      </c>
      <c r="E20279">
        <v>6.0000000000000001E-3</v>
      </c>
    </row>
    <row r="20280" spans="1:5">
      <c r="A20280">
        <v>20020823</v>
      </c>
      <c r="B20280">
        <v>-2.25</v>
      </c>
      <c r="C20280">
        <v>0.27</v>
      </c>
      <c r="D20280">
        <v>-0.01</v>
      </c>
      <c r="E20280">
        <v>6.0000000000000001E-3</v>
      </c>
    </row>
    <row r="20281" spans="1:5">
      <c r="A20281">
        <v>20020826</v>
      </c>
      <c r="B20281">
        <v>0.83</v>
      </c>
      <c r="C20281">
        <v>0.63</v>
      </c>
      <c r="D20281">
        <v>0.4</v>
      </c>
      <c r="E20281">
        <v>6.0000000000000001E-3</v>
      </c>
    </row>
    <row r="20282" spans="1:5">
      <c r="A20282">
        <v>20020827</v>
      </c>
      <c r="B20282">
        <v>-1.55</v>
      </c>
      <c r="C20282">
        <v>-1.1000000000000001</v>
      </c>
      <c r="D20282">
        <v>0.94</v>
      </c>
      <c r="E20282">
        <v>6.0000000000000001E-3</v>
      </c>
    </row>
    <row r="20283" spans="1:5">
      <c r="A20283">
        <v>20020828</v>
      </c>
      <c r="B20283">
        <v>-1.79</v>
      </c>
      <c r="C20283">
        <v>-0.32</v>
      </c>
      <c r="D20283">
        <v>0.27</v>
      </c>
      <c r="E20283">
        <v>6.0000000000000001E-3</v>
      </c>
    </row>
    <row r="20284" spans="1:5">
      <c r="A20284">
        <v>20020829</v>
      </c>
      <c r="B20284">
        <v>0.21</v>
      </c>
      <c r="C20284">
        <v>0.6</v>
      </c>
      <c r="D20284">
        <v>-0.45</v>
      </c>
      <c r="E20284">
        <v>6.0000000000000001E-3</v>
      </c>
    </row>
    <row r="20285" spans="1:5">
      <c r="A20285">
        <v>20020830</v>
      </c>
      <c r="B20285">
        <v>-0.28000000000000003</v>
      </c>
      <c r="C20285">
        <v>-0.41</v>
      </c>
      <c r="D20285">
        <v>0.88</v>
      </c>
      <c r="E20285">
        <v>6.0000000000000001E-3</v>
      </c>
    </row>
    <row r="20286" spans="1:5">
      <c r="A20286">
        <v>20020903</v>
      </c>
      <c r="B20286">
        <v>-3.95</v>
      </c>
      <c r="C20286">
        <v>1.07</v>
      </c>
      <c r="D20286">
        <v>0.62</v>
      </c>
      <c r="E20286">
        <v>7.0000000000000001E-3</v>
      </c>
    </row>
    <row r="20287" spans="1:5">
      <c r="A20287">
        <v>20020904</v>
      </c>
      <c r="B20287">
        <v>1.83</v>
      </c>
      <c r="C20287">
        <v>0.69</v>
      </c>
      <c r="D20287">
        <v>-0.13</v>
      </c>
      <c r="E20287">
        <v>7.0000000000000001E-3</v>
      </c>
    </row>
    <row r="20288" spans="1:5">
      <c r="A20288">
        <v>20020905</v>
      </c>
      <c r="B20288">
        <v>-1.62</v>
      </c>
      <c r="C20288">
        <v>-0.56000000000000005</v>
      </c>
      <c r="D20288">
        <v>0.09</v>
      </c>
      <c r="E20288">
        <v>7.0000000000000001E-3</v>
      </c>
    </row>
    <row r="20289" spans="1:5">
      <c r="A20289">
        <v>20020906</v>
      </c>
      <c r="B20289">
        <v>1.82</v>
      </c>
      <c r="C20289">
        <v>0.48</v>
      </c>
      <c r="D20289">
        <v>0.13</v>
      </c>
      <c r="E20289">
        <v>7.0000000000000001E-3</v>
      </c>
    </row>
    <row r="20290" spans="1:5">
      <c r="A20290">
        <v>20020909</v>
      </c>
      <c r="B20290">
        <v>0.92</v>
      </c>
      <c r="C20290">
        <v>-0.61</v>
      </c>
      <c r="D20290">
        <v>-0.52</v>
      </c>
      <c r="E20290">
        <v>7.0000000000000001E-3</v>
      </c>
    </row>
    <row r="20291" spans="1:5">
      <c r="A20291">
        <v>20020910</v>
      </c>
      <c r="B20291">
        <v>0.66</v>
      </c>
      <c r="C20291">
        <v>-0.03</v>
      </c>
      <c r="D20291">
        <v>-0.25</v>
      </c>
      <c r="E20291">
        <v>7.0000000000000001E-3</v>
      </c>
    </row>
    <row r="20292" spans="1:5">
      <c r="A20292">
        <v>20020911</v>
      </c>
      <c r="B20292">
        <v>-0.03</v>
      </c>
      <c r="C20292">
        <v>-0.24</v>
      </c>
      <c r="D20292">
        <v>0.28000000000000003</v>
      </c>
      <c r="E20292">
        <v>7.0000000000000001E-3</v>
      </c>
    </row>
    <row r="20293" spans="1:5">
      <c r="A20293">
        <v>20020912</v>
      </c>
      <c r="B20293">
        <v>-2.37</v>
      </c>
      <c r="C20293">
        <v>0.83</v>
      </c>
      <c r="D20293">
        <v>0.35</v>
      </c>
      <c r="E20293">
        <v>7.0000000000000001E-3</v>
      </c>
    </row>
    <row r="20294" spans="1:5">
      <c r="A20294">
        <v>20020913</v>
      </c>
      <c r="B20294">
        <v>0.38</v>
      </c>
      <c r="C20294">
        <v>0.41</v>
      </c>
      <c r="D20294">
        <v>0.04</v>
      </c>
      <c r="E20294">
        <v>7.0000000000000001E-3</v>
      </c>
    </row>
    <row r="20295" spans="1:5">
      <c r="A20295">
        <v>20020916</v>
      </c>
      <c r="B20295">
        <v>0.02</v>
      </c>
      <c r="C20295">
        <v>-0.67</v>
      </c>
      <c r="D20295">
        <v>-0.3</v>
      </c>
      <c r="E20295">
        <v>7.0000000000000001E-3</v>
      </c>
    </row>
    <row r="20296" spans="1:5">
      <c r="A20296">
        <v>20020917</v>
      </c>
      <c r="B20296">
        <v>-1.91</v>
      </c>
      <c r="C20296">
        <v>0.19</v>
      </c>
      <c r="D20296">
        <v>0.6</v>
      </c>
      <c r="E20296">
        <v>7.0000000000000001E-3</v>
      </c>
    </row>
    <row r="20297" spans="1:5">
      <c r="A20297">
        <v>20020918</v>
      </c>
      <c r="B20297">
        <v>-0.45</v>
      </c>
      <c r="C20297">
        <v>-0.44</v>
      </c>
      <c r="D20297">
        <v>0.2</v>
      </c>
      <c r="E20297">
        <v>7.0000000000000001E-3</v>
      </c>
    </row>
    <row r="20298" spans="1:5">
      <c r="A20298">
        <v>20020919</v>
      </c>
      <c r="B20298">
        <v>-2.96</v>
      </c>
      <c r="C20298">
        <v>0.26</v>
      </c>
      <c r="D20298">
        <v>0.34</v>
      </c>
      <c r="E20298">
        <v>7.0000000000000001E-3</v>
      </c>
    </row>
    <row r="20299" spans="1:5">
      <c r="A20299">
        <v>20020920</v>
      </c>
      <c r="B20299">
        <v>0.19</v>
      </c>
      <c r="C20299">
        <v>-0.05</v>
      </c>
      <c r="D20299">
        <v>0.27</v>
      </c>
      <c r="E20299">
        <v>7.0000000000000001E-3</v>
      </c>
    </row>
    <row r="20300" spans="1:5">
      <c r="A20300">
        <v>20020923</v>
      </c>
      <c r="B20300">
        <v>-1.48</v>
      </c>
      <c r="C20300">
        <v>-0.83</v>
      </c>
      <c r="D20300">
        <v>0.09</v>
      </c>
      <c r="E20300">
        <v>7.0000000000000001E-3</v>
      </c>
    </row>
    <row r="20301" spans="1:5">
      <c r="A20301">
        <v>20020924</v>
      </c>
      <c r="B20301">
        <v>-1.54</v>
      </c>
      <c r="C20301">
        <v>1.06</v>
      </c>
      <c r="D20301">
        <v>-0.61</v>
      </c>
      <c r="E20301">
        <v>7.0000000000000001E-3</v>
      </c>
    </row>
    <row r="20302" spans="1:5">
      <c r="A20302">
        <v>20020925</v>
      </c>
      <c r="B20302">
        <v>2.44</v>
      </c>
      <c r="C20302">
        <v>0.05</v>
      </c>
      <c r="D20302">
        <v>-1.1100000000000001</v>
      </c>
      <c r="E20302">
        <v>7.0000000000000001E-3</v>
      </c>
    </row>
    <row r="20303" spans="1:5">
      <c r="A20303">
        <v>20020926</v>
      </c>
      <c r="B20303">
        <v>1.74</v>
      </c>
      <c r="C20303">
        <v>-0.81</v>
      </c>
      <c r="D20303">
        <v>1.02</v>
      </c>
      <c r="E20303">
        <v>7.0000000000000001E-3</v>
      </c>
    </row>
    <row r="20304" spans="1:5">
      <c r="A20304">
        <v>20020927</v>
      </c>
      <c r="B20304">
        <v>-2.98</v>
      </c>
      <c r="C20304">
        <v>0.52</v>
      </c>
      <c r="D20304">
        <v>0.64</v>
      </c>
      <c r="E20304">
        <v>7.0000000000000001E-3</v>
      </c>
    </row>
    <row r="20305" spans="1:5">
      <c r="A20305">
        <v>20020930</v>
      </c>
      <c r="B20305">
        <v>-1.28</v>
      </c>
      <c r="C20305">
        <v>1.47</v>
      </c>
      <c r="D20305">
        <v>-0.4</v>
      </c>
      <c r="E20305">
        <v>7.0000000000000001E-3</v>
      </c>
    </row>
    <row r="20306" spans="1:5">
      <c r="A20306">
        <v>20021001</v>
      </c>
      <c r="B20306">
        <v>3.56</v>
      </c>
      <c r="C20306">
        <v>-1.88</v>
      </c>
      <c r="D20306">
        <v>-0.5</v>
      </c>
      <c r="E20306">
        <v>6.0000000000000001E-3</v>
      </c>
    </row>
    <row r="20307" spans="1:5">
      <c r="A20307">
        <v>20021002</v>
      </c>
      <c r="B20307">
        <v>-2.31</v>
      </c>
      <c r="C20307">
        <v>0.51</v>
      </c>
      <c r="D20307">
        <v>0.34</v>
      </c>
      <c r="E20307">
        <v>6.0000000000000001E-3</v>
      </c>
    </row>
    <row r="20308" spans="1:5">
      <c r="A20308">
        <v>20021003</v>
      </c>
      <c r="B20308">
        <v>-1.1399999999999999</v>
      </c>
      <c r="C20308">
        <v>0.64</v>
      </c>
      <c r="D20308">
        <v>-0.15</v>
      </c>
      <c r="E20308">
        <v>6.0000000000000001E-3</v>
      </c>
    </row>
    <row r="20309" spans="1:5">
      <c r="A20309">
        <v>20021004</v>
      </c>
      <c r="B20309">
        <v>-2.25</v>
      </c>
      <c r="C20309">
        <v>0.18</v>
      </c>
      <c r="D20309">
        <v>-0.2</v>
      </c>
      <c r="E20309">
        <v>6.0000000000000001E-3</v>
      </c>
    </row>
    <row r="20310" spans="1:5">
      <c r="A20310">
        <v>20021007</v>
      </c>
      <c r="B20310">
        <v>-2</v>
      </c>
      <c r="C20310">
        <v>-0.28000000000000003</v>
      </c>
      <c r="D20310">
        <v>-0.36</v>
      </c>
      <c r="E20310">
        <v>6.0000000000000001E-3</v>
      </c>
    </row>
    <row r="20311" spans="1:5">
      <c r="A20311">
        <v>20021008</v>
      </c>
      <c r="B20311">
        <v>1.54</v>
      </c>
      <c r="C20311">
        <v>-0.38</v>
      </c>
      <c r="D20311">
        <v>-1.81</v>
      </c>
      <c r="E20311">
        <v>6.0000000000000001E-3</v>
      </c>
    </row>
    <row r="20312" spans="1:5">
      <c r="A20312">
        <v>20021009</v>
      </c>
      <c r="B20312">
        <v>-2.77</v>
      </c>
      <c r="C20312">
        <v>-0.03</v>
      </c>
      <c r="D20312">
        <v>-1.04</v>
      </c>
      <c r="E20312">
        <v>6.0000000000000001E-3</v>
      </c>
    </row>
    <row r="20313" spans="1:5">
      <c r="A20313">
        <v>20021010</v>
      </c>
      <c r="B20313">
        <v>3.41</v>
      </c>
      <c r="C20313">
        <v>-2.0299999999999998</v>
      </c>
      <c r="D20313">
        <v>0.28000000000000003</v>
      </c>
      <c r="E20313">
        <v>6.0000000000000001E-3</v>
      </c>
    </row>
    <row r="20314" spans="1:5">
      <c r="A20314">
        <v>20021011</v>
      </c>
      <c r="B20314">
        <v>3.74</v>
      </c>
      <c r="C20314">
        <v>-1.43</v>
      </c>
      <c r="D20314">
        <v>-0.3</v>
      </c>
      <c r="E20314">
        <v>6.0000000000000001E-3</v>
      </c>
    </row>
    <row r="20315" spans="1:5">
      <c r="A20315">
        <v>20021014</v>
      </c>
      <c r="B20315">
        <v>0.77</v>
      </c>
      <c r="C20315">
        <v>0.23</v>
      </c>
      <c r="D20315">
        <v>-1.19</v>
      </c>
      <c r="E20315">
        <v>6.0000000000000001E-3</v>
      </c>
    </row>
    <row r="20316" spans="1:5">
      <c r="A20316">
        <v>20021015</v>
      </c>
      <c r="B20316">
        <v>4.57</v>
      </c>
      <c r="C20316">
        <v>-1.1000000000000001</v>
      </c>
      <c r="D20316">
        <v>0.22</v>
      </c>
      <c r="E20316">
        <v>6.0000000000000001E-3</v>
      </c>
    </row>
    <row r="20317" spans="1:5">
      <c r="A20317">
        <v>20021016</v>
      </c>
      <c r="B20317">
        <v>-2.42</v>
      </c>
      <c r="C20317">
        <v>0.14000000000000001</v>
      </c>
      <c r="D20317">
        <v>0.2</v>
      </c>
      <c r="E20317">
        <v>6.0000000000000001E-3</v>
      </c>
    </row>
    <row r="20318" spans="1:5">
      <c r="A20318">
        <v>20021017</v>
      </c>
      <c r="B20318">
        <v>2.4</v>
      </c>
      <c r="C20318">
        <v>0.83</v>
      </c>
      <c r="D20318">
        <v>-0.62</v>
      </c>
      <c r="E20318">
        <v>6.0000000000000001E-3</v>
      </c>
    </row>
    <row r="20319" spans="1:5">
      <c r="A20319">
        <v>20021018</v>
      </c>
      <c r="B20319">
        <v>0.49</v>
      </c>
      <c r="C20319">
        <v>-0.15</v>
      </c>
      <c r="D20319">
        <v>-0.48</v>
      </c>
      <c r="E20319">
        <v>6.0000000000000001E-3</v>
      </c>
    </row>
    <row r="20320" spans="1:5">
      <c r="A20320">
        <v>20021021</v>
      </c>
      <c r="B20320">
        <v>1.65</v>
      </c>
      <c r="C20320">
        <v>-0.88</v>
      </c>
      <c r="D20320">
        <v>0.56000000000000005</v>
      </c>
      <c r="E20320">
        <v>6.0000000000000001E-3</v>
      </c>
    </row>
    <row r="20321" spans="1:5">
      <c r="A20321">
        <v>20021022</v>
      </c>
      <c r="B20321">
        <v>-1.1100000000000001</v>
      </c>
      <c r="C20321">
        <v>-0.6</v>
      </c>
      <c r="D20321">
        <v>0.63</v>
      </c>
      <c r="E20321">
        <v>6.0000000000000001E-3</v>
      </c>
    </row>
    <row r="20322" spans="1:5">
      <c r="A20322">
        <v>20021023</v>
      </c>
      <c r="B20322">
        <v>0.76</v>
      </c>
      <c r="C20322">
        <v>0.71</v>
      </c>
      <c r="D20322">
        <v>0.19</v>
      </c>
      <c r="E20322">
        <v>6.0000000000000001E-3</v>
      </c>
    </row>
    <row r="20323" spans="1:5">
      <c r="A20323">
        <v>20021024</v>
      </c>
      <c r="B20323">
        <v>-1.44</v>
      </c>
      <c r="C20323">
        <v>0.68</v>
      </c>
      <c r="D20323">
        <v>0.28000000000000003</v>
      </c>
      <c r="E20323">
        <v>6.0000000000000001E-3</v>
      </c>
    </row>
    <row r="20324" spans="1:5">
      <c r="A20324">
        <v>20021025</v>
      </c>
      <c r="B20324">
        <v>1.69</v>
      </c>
      <c r="C20324">
        <v>0.14000000000000001</v>
      </c>
      <c r="D20324">
        <v>-0.48</v>
      </c>
      <c r="E20324">
        <v>6.0000000000000001E-3</v>
      </c>
    </row>
    <row r="20325" spans="1:5">
      <c r="A20325">
        <v>20021028</v>
      </c>
      <c r="B20325">
        <v>-0.83</v>
      </c>
      <c r="C20325">
        <v>0</v>
      </c>
      <c r="D20325">
        <v>-0.25</v>
      </c>
      <c r="E20325">
        <v>6.0000000000000001E-3</v>
      </c>
    </row>
    <row r="20326" spans="1:5">
      <c r="A20326">
        <v>20021029</v>
      </c>
      <c r="B20326">
        <v>-0.87</v>
      </c>
      <c r="C20326">
        <v>1.05</v>
      </c>
      <c r="D20326">
        <v>-0.18</v>
      </c>
      <c r="E20326">
        <v>6.0000000000000001E-3</v>
      </c>
    </row>
    <row r="20327" spans="1:5">
      <c r="A20327">
        <v>20021030</v>
      </c>
      <c r="B20327">
        <v>1.03</v>
      </c>
      <c r="C20327">
        <v>0.43</v>
      </c>
      <c r="D20327">
        <v>-0.63</v>
      </c>
      <c r="E20327">
        <v>6.0000000000000001E-3</v>
      </c>
    </row>
    <row r="20328" spans="1:5">
      <c r="A20328">
        <v>20021031</v>
      </c>
      <c r="B20328">
        <v>-0.41</v>
      </c>
      <c r="C20328">
        <v>0.25</v>
      </c>
      <c r="D20328">
        <v>0.36</v>
      </c>
      <c r="E20328">
        <v>6.0000000000000001E-3</v>
      </c>
    </row>
    <row r="20329" spans="1:5">
      <c r="A20329">
        <v>20021101</v>
      </c>
      <c r="B20329">
        <v>1.73</v>
      </c>
      <c r="C20329">
        <v>0.8</v>
      </c>
      <c r="D20329">
        <v>-0.54</v>
      </c>
      <c r="E20329">
        <v>6.0000000000000001E-3</v>
      </c>
    </row>
    <row r="20330" spans="1:5">
      <c r="A20330">
        <v>20021104</v>
      </c>
      <c r="B20330">
        <v>0.79</v>
      </c>
      <c r="C20330">
        <v>0.32</v>
      </c>
      <c r="D20330">
        <v>-0.55000000000000004</v>
      </c>
      <c r="E20330">
        <v>6.0000000000000001E-3</v>
      </c>
    </row>
    <row r="20331" spans="1:5">
      <c r="A20331">
        <v>20021105</v>
      </c>
      <c r="B20331">
        <v>0.63</v>
      </c>
      <c r="C20331">
        <v>-1.03</v>
      </c>
      <c r="D20331">
        <v>0.26</v>
      </c>
      <c r="E20331">
        <v>6.0000000000000001E-3</v>
      </c>
    </row>
    <row r="20332" spans="1:5">
      <c r="A20332">
        <v>20021106</v>
      </c>
      <c r="B20332">
        <v>0.98</v>
      </c>
      <c r="C20332">
        <v>0.51</v>
      </c>
      <c r="D20332">
        <v>0.41</v>
      </c>
      <c r="E20332">
        <v>6.0000000000000001E-3</v>
      </c>
    </row>
    <row r="20333" spans="1:5">
      <c r="A20333">
        <v>20021107</v>
      </c>
      <c r="B20333">
        <v>-2.2200000000000002</v>
      </c>
      <c r="C20333">
        <v>0.44</v>
      </c>
      <c r="D20333">
        <v>-0.28999999999999998</v>
      </c>
      <c r="E20333">
        <v>6.0000000000000001E-3</v>
      </c>
    </row>
    <row r="20334" spans="1:5">
      <c r="A20334">
        <v>20021108</v>
      </c>
      <c r="B20334">
        <v>-0.92</v>
      </c>
      <c r="C20334">
        <v>-0.14000000000000001</v>
      </c>
      <c r="D20334">
        <v>0.28000000000000003</v>
      </c>
      <c r="E20334">
        <v>6.0000000000000001E-3</v>
      </c>
    </row>
    <row r="20335" spans="1:5">
      <c r="A20335">
        <v>20021111</v>
      </c>
      <c r="B20335">
        <v>-2.09</v>
      </c>
      <c r="C20335">
        <v>-0.42</v>
      </c>
      <c r="D20335">
        <v>0.49</v>
      </c>
      <c r="E20335">
        <v>6.0000000000000001E-3</v>
      </c>
    </row>
    <row r="20336" spans="1:5">
      <c r="A20336">
        <v>20021112</v>
      </c>
      <c r="B20336">
        <v>0.83</v>
      </c>
      <c r="C20336">
        <v>0.51</v>
      </c>
      <c r="D20336">
        <v>-0.25</v>
      </c>
      <c r="E20336">
        <v>6.0000000000000001E-3</v>
      </c>
    </row>
    <row r="20337" spans="1:5">
      <c r="A20337">
        <v>20021113</v>
      </c>
      <c r="B20337">
        <v>0.02</v>
      </c>
      <c r="C20337">
        <v>0.47</v>
      </c>
      <c r="D20337">
        <v>-0.3</v>
      </c>
      <c r="E20337">
        <v>6.0000000000000001E-3</v>
      </c>
    </row>
    <row r="20338" spans="1:5">
      <c r="A20338">
        <v>20021114</v>
      </c>
      <c r="B20338">
        <v>2.4300000000000002</v>
      </c>
      <c r="C20338">
        <v>0.26</v>
      </c>
      <c r="D20338">
        <v>-0.9</v>
      </c>
      <c r="E20338">
        <v>6.0000000000000001E-3</v>
      </c>
    </row>
    <row r="20339" spans="1:5">
      <c r="A20339">
        <v>20021115</v>
      </c>
      <c r="B20339">
        <v>0.61</v>
      </c>
      <c r="C20339">
        <v>-0.78</v>
      </c>
      <c r="D20339">
        <v>-0.11</v>
      </c>
      <c r="E20339">
        <v>6.0000000000000001E-3</v>
      </c>
    </row>
    <row r="20340" spans="1:5">
      <c r="A20340">
        <v>20021118</v>
      </c>
      <c r="B20340">
        <v>-1</v>
      </c>
      <c r="C20340">
        <v>0.28999999999999998</v>
      </c>
      <c r="D20340">
        <v>-0.17</v>
      </c>
      <c r="E20340">
        <v>6.0000000000000001E-3</v>
      </c>
    </row>
    <row r="20341" spans="1:5">
      <c r="A20341">
        <v>20021119</v>
      </c>
      <c r="B20341">
        <v>-0.48</v>
      </c>
      <c r="C20341">
        <v>-0.27</v>
      </c>
      <c r="D20341">
        <v>0.27</v>
      </c>
      <c r="E20341">
        <v>6.0000000000000001E-3</v>
      </c>
    </row>
    <row r="20342" spans="1:5">
      <c r="A20342">
        <v>20021120</v>
      </c>
      <c r="B20342">
        <v>1.93</v>
      </c>
      <c r="C20342">
        <v>0.56999999999999995</v>
      </c>
      <c r="D20342">
        <v>-0.94</v>
      </c>
      <c r="E20342">
        <v>6.0000000000000001E-3</v>
      </c>
    </row>
    <row r="20343" spans="1:5">
      <c r="A20343">
        <v>20021121</v>
      </c>
      <c r="B20343">
        <v>2.16</v>
      </c>
      <c r="C20343">
        <v>-0.32</v>
      </c>
      <c r="D20343">
        <v>0.05</v>
      </c>
      <c r="E20343">
        <v>6.0000000000000001E-3</v>
      </c>
    </row>
    <row r="20344" spans="1:5">
      <c r="A20344">
        <v>20021122</v>
      </c>
      <c r="B20344">
        <v>-0.22</v>
      </c>
      <c r="C20344">
        <v>0.57999999999999996</v>
      </c>
      <c r="D20344">
        <v>0.24</v>
      </c>
      <c r="E20344">
        <v>6.0000000000000001E-3</v>
      </c>
    </row>
    <row r="20345" spans="1:5">
      <c r="A20345">
        <v>20021125</v>
      </c>
      <c r="B20345">
        <v>0.36</v>
      </c>
      <c r="C20345">
        <v>0.85</v>
      </c>
      <c r="D20345">
        <v>0.06</v>
      </c>
      <c r="E20345">
        <v>6.0000000000000001E-3</v>
      </c>
    </row>
    <row r="20346" spans="1:5">
      <c r="A20346">
        <v>20021126</v>
      </c>
      <c r="B20346">
        <v>-2.0299999999999998</v>
      </c>
      <c r="C20346">
        <v>0.56999999999999995</v>
      </c>
      <c r="D20346">
        <v>0.57999999999999996</v>
      </c>
      <c r="E20346">
        <v>6.0000000000000001E-3</v>
      </c>
    </row>
    <row r="20347" spans="1:5">
      <c r="A20347">
        <v>20021127</v>
      </c>
      <c r="B20347">
        <v>2.78</v>
      </c>
      <c r="C20347">
        <v>0.1</v>
      </c>
      <c r="D20347">
        <v>-0.14000000000000001</v>
      </c>
      <c r="E20347">
        <v>6.0000000000000001E-3</v>
      </c>
    </row>
    <row r="20348" spans="1:5">
      <c r="A20348">
        <v>20021129</v>
      </c>
      <c r="B20348">
        <v>-0.32</v>
      </c>
      <c r="C20348">
        <v>-0.65</v>
      </c>
      <c r="D20348">
        <v>0.53</v>
      </c>
      <c r="E20348">
        <v>6.0000000000000001E-3</v>
      </c>
    </row>
    <row r="20349" spans="1:5">
      <c r="A20349">
        <v>20021202</v>
      </c>
      <c r="B20349">
        <v>-0.1</v>
      </c>
      <c r="C20349">
        <v>0.63</v>
      </c>
      <c r="D20349">
        <v>-0.12</v>
      </c>
      <c r="E20349">
        <v>5.0000000000000001E-3</v>
      </c>
    </row>
    <row r="20350" spans="1:5">
      <c r="A20350">
        <v>20021203</v>
      </c>
      <c r="B20350">
        <v>-1.54</v>
      </c>
      <c r="C20350">
        <v>0.3</v>
      </c>
      <c r="D20350">
        <v>-0.71</v>
      </c>
      <c r="E20350">
        <v>5.0000000000000001E-3</v>
      </c>
    </row>
    <row r="20351" spans="1:5">
      <c r="A20351">
        <v>20021204</v>
      </c>
      <c r="B20351">
        <v>-0.38</v>
      </c>
      <c r="C20351">
        <v>-0.34</v>
      </c>
      <c r="D20351">
        <v>0.5</v>
      </c>
      <c r="E20351">
        <v>5.0000000000000001E-3</v>
      </c>
    </row>
    <row r="20352" spans="1:5">
      <c r="A20352">
        <v>20021205</v>
      </c>
      <c r="B20352">
        <v>-1.1100000000000001</v>
      </c>
      <c r="C20352">
        <v>0.11</v>
      </c>
      <c r="D20352">
        <v>0.7</v>
      </c>
      <c r="E20352">
        <v>5.0000000000000001E-3</v>
      </c>
    </row>
    <row r="20353" spans="1:5">
      <c r="A20353">
        <v>20021206</v>
      </c>
      <c r="B20353">
        <v>0.61</v>
      </c>
      <c r="C20353">
        <v>-0.1</v>
      </c>
      <c r="D20353">
        <v>-0.11</v>
      </c>
      <c r="E20353">
        <v>5.0000000000000001E-3</v>
      </c>
    </row>
    <row r="20354" spans="1:5">
      <c r="A20354">
        <v>20021209</v>
      </c>
      <c r="B20354">
        <v>-2.2599999999999998</v>
      </c>
      <c r="C20354">
        <v>-0.23</v>
      </c>
      <c r="D20354">
        <v>0.3</v>
      </c>
      <c r="E20354">
        <v>5.0000000000000001E-3</v>
      </c>
    </row>
    <row r="20355" spans="1:5">
      <c r="A20355">
        <v>20021210</v>
      </c>
      <c r="B20355">
        <v>1.44</v>
      </c>
      <c r="C20355">
        <v>0.31</v>
      </c>
      <c r="D20355">
        <v>-0.13</v>
      </c>
      <c r="E20355">
        <v>5.0000000000000001E-3</v>
      </c>
    </row>
    <row r="20356" spans="1:5">
      <c r="A20356">
        <v>20021211</v>
      </c>
      <c r="B20356">
        <v>0.1</v>
      </c>
      <c r="C20356">
        <v>-0.27</v>
      </c>
      <c r="D20356">
        <v>0.32</v>
      </c>
      <c r="E20356">
        <v>5.0000000000000001E-3</v>
      </c>
    </row>
    <row r="20357" spans="1:5">
      <c r="A20357">
        <v>20021212</v>
      </c>
      <c r="B20357">
        <v>-0.27</v>
      </c>
      <c r="C20357">
        <v>0.63</v>
      </c>
      <c r="D20357">
        <v>0.3</v>
      </c>
      <c r="E20357">
        <v>5.0000000000000001E-3</v>
      </c>
    </row>
    <row r="20358" spans="1:5">
      <c r="A20358">
        <v>20021213</v>
      </c>
      <c r="B20358">
        <v>-1.37</v>
      </c>
      <c r="C20358">
        <v>-0.43</v>
      </c>
      <c r="D20358">
        <v>0.42</v>
      </c>
      <c r="E20358">
        <v>5.0000000000000001E-3</v>
      </c>
    </row>
    <row r="20359" spans="1:5">
      <c r="A20359">
        <v>20021216</v>
      </c>
      <c r="B20359">
        <v>2.21</v>
      </c>
      <c r="C20359">
        <v>-0.5</v>
      </c>
      <c r="D20359">
        <v>-0.34</v>
      </c>
      <c r="E20359">
        <v>5.0000000000000001E-3</v>
      </c>
    </row>
    <row r="20360" spans="1:5">
      <c r="A20360">
        <v>20021217</v>
      </c>
      <c r="B20360">
        <v>-0.76</v>
      </c>
      <c r="C20360">
        <v>-0.28999999999999998</v>
      </c>
      <c r="D20360">
        <v>0.43</v>
      </c>
      <c r="E20360">
        <v>5.0000000000000001E-3</v>
      </c>
    </row>
    <row r="20361" spans="1:5">
      <c r="A20361">
        <v>20021218</v>
      </c>
      <c r="B20361">
        <v>-1.34</v>
      </c>
      <c r="C20361">
        <v>-0.42</v>
      </c>
      <c r="D20361">
        <v>7.0000000000000007E-2</v>
      </c>
      <c r="E20361">
        <v>5.0000000000000001E-3</v>
      </c>
    </row>
    <row r="20362" spans="1:5">
      <c r="A20362">
        <v>20021219</v>
      </c>
      <c r="B20362">
        <v>-0.7</v>
      </c>
      <c r="C20362">
        <v>0.49</v>
      </c>
      <c r="D20362">
        <v>0.38</v>
      </c>
      <c r="E20362">
        <v>5.0000000000000001E-3</v>
      </c>
    </row>
    <row r="20363" spans="1:5">
      <c r="A20363">
        <v>20021220</v>
      </c>
      <c r="B20363">
        <v>1.23</v>
      </c>
      <c r="C20363">
        <v>-0.47</v>
      </c>
      <c r="D20363">
        <v>-0.41</v>
      </c>
      <c r="E20363">
        <v>5.0000000000000001E-3</v>
      </c>
    </row>
    <row r="20364" spans="1:5">
      <c r="A20364">
        <v>20021223</v>
      </c>
      <c r="B20364">
        <v>0.24</v>
      </c>
      <c r="C20364">
        <v>0.44</v>
      </c>
      <c r="D20364">
        <v>-0.06</v>
      </c>
      <c r="E20364">
        <v>5.0000000000000001E-3</v>
      </c>
    </row>
    <row r="20365" spans="1:5">
      <c r="A20365">
        <v>20021224</v>
      </c>
      <c r="B20365">
        <v>-0.52</v>
      </c>
      <c r="C20365">
        <v>0.18</v>
      </c>
      <c r="D20365">
        <v>0.05</v>
      </c>
      <c r="E20365">
        <v>5.0000000000000001E-3</v>
      </c>
    </row>
    <row r="20366" spans="1:5">
      <c r="A20366">
        <v>20021226</v>
      </c>
      <c r="B20366">
        <v>-0.19</v>
      </c>
      <c r="C20366">
        <v>0.33</v>
      </c>
      <c r="D20366">
        <v>0.09</v>
      </c>
      <c r="E20366">
        <v>5.0000000000000001E-3</v>
      </c>
    </row>
    <row r="20367" spans="1:5">
      <c r="A20367">
        <v>20021227</v>
      </c>
      <c r="B20367">
        <v>-1.53</v>
      </c>
      <c r="C20367">
        <v>0.42</v>
      </c>
      <c r="D20367">
        <v>0.01</v>
      </c>
      <c r="E20367">
        <v>5.0000000000000001E-3</v>
      </c>
    </row>
    <row r="20368" spans="1:5">
      <c r="A20368">
        <v>20021230</v>
      </c>
      <c r="B20368">
        <v>0.34</v>
      </c>
      <c r="C20368">
        <v>-0.86</v>
      </c>
      <c r="D20368">
        <v>0.06</v>
      </c>
      <c r="E20368">
        <v>5.0000000000000001E-3</v>
      </c>
    </row>
    <row r="20369" spans="1:5">
      <c r="A20369">
        <v>20021231</v>
      </c>
      <c r="B20369">
        <v>0.12</v>
      </c>
      <c r="C20369">
        <v>0</v>
      </c>
      <c r="D20369">
        <v>0.56999999999999995</v>
      </c>
      <c r="E20369">
        <v>5.0000000000000001E-3</v>
      </c>
    </row>
    <row r="20370" spans="1:5">
      <c r="A20370">
        <v>20030102</v>
      </c>
      <c r="B20370">
        <v>3.14</v>
      </c>
      <c r="C20370">
        <v>-0.86</v>
      </c>
      <c r="D20370">
        <v>-0.32</v>
      </c>
      <c r="E20370">
        <v>5.0000000000000001E-3</v>
      </c>
    </row>
    <row r="20371" spans="1:5">
      <c r="A20371">
        <v>20030103</v>
      </c>
      <c r="B20371">
        <v>-0.11</v>
      </c>
      <c r="C20371">
        <v>-0.42</v>
      </c>
      <c r="D20371">
        <v>0.04</v>
      </c>
      <c r="E20371">
        <v>5.0000000000000001E-3</v>
      </c>
    </row>
    <row r="20372" spans="1:5">
      <c r="A20372">
        <v>20030106</v>
      </c>
      <c r="B20372">
        <v>2.13</v>
      </c>
      <c r="C20372">
        <v>-0.6</v>
      </c>
      <c r="D20372">
        <v>-0.41</v>
      </c>
      <c r="E20372">
        <v>5.0000000000000001E-3</v>
      </c>
    </row>
    <row r="20373" spans="1:5">
      <c r="A20373">
        <v>20030107</v>
      </c>
      <c r="B20373">
        <v>-0.63</v>
      </c>
      <c r="C20373">
        <v>0.28000000000000003</v>
      </c>
      <c r="D20373">
        <v>-0.17</v>
      </c>
      <c r="E20373">
        <v>5.0000000000000001E-3</v>
      </c>
    </row>
    <row r="20374" spans="1:5">
      <c r="A20374">
        <v>20030108</v>
      </c>
      <c r="B20374">
        <v>-1.34</v>
      </c>
      <c r="C20374">
        <v>0.1</v>
      </c>
      <c r="D20374">
        <v>0.43</v>
      </c>
      <c r="E20374">
        <v>5.0000000000000001E-3</v>
      </c>
    </row>
    <row r="20375" spans="1:5">
      <c r="A20375">
        <v>20030109</v>
      </c>
      <c r="B20375">
        <v>1.89</v>
      </c>
      <c r="C20375">
        <v>-0.11</v>
      </c>
      <c r="D20375">
        <v>-0.48</v>
      </c>
      <c r="E20375">
        <v>5.0000000000000001E-3</v>
      </c>
    </row>
    <row r="20376" spans="1:5">
      <c r="A20376">
        <v>20030110</v>
      </c>
      <c r="B20376">
        <v>0.04</v>
      </c>
      <c r="C20376">
        <v>0.05</v>
      </c>
      <c r="D20376">
        <v>0.18</v>
      </c>
      <c r="E20376">
        <v>5.0000000000000001E-3</v>
      </c>
    </row>
    <row r="20377" spans="1:5">
      <c r="A20377">
        <v>20030113</v>
      </c>
      <c r="B20377">
        <v>-0.12</v>
      </c>
      <c r="C20377">
        <v>0.14000000000000001</v>
      </c>
      <c r="D20377">
        <v>0.19</v>
      </c>
      <c r="E20377">
        <v>5.0000000000000001E-3</v>
      </c>
    </row>
    <row r="20378" spans="1:5">
      <c r="A20378">
        <v>20030114</v>
      </c>
      <c r="B20378">
        <v>0.55000000000000004</v>
      </c>
      <c r="C20378">
        <v>0.08</v>
      </c>
      <c r="D20378">
        <v>-0.17</v>
      </c>
      <c r="E20378">
        <v>5.0000000000000001E-3</v>
      </c>
    </row>
    <row r="20379" spans="1:5">
      <c r="A20379">
        <v>20030115</v>
      </c>
      <c r="B20379">
        <v>-1.32</v>
      </c>
      <c r="C20379">
        <v>0.67</v>
      </c>
      <c r="D20379">
        <v>0.56000000000000005</v>
      </c>
      <c r="E20379">
        <v>5.0000000000000001E-3</v>
      </c>
    </row>
    <row r="20380" spans="1:5">
      <c r="A20380">
        <v>20030116</v>
      </c>
      <c r="B20380">
        <v>-0.34</v>
      </c>
      <c r="C20380">
        <v>0.22</v>
      </c>
      <c r="D20380">
        <v>0.18</v>
      </c>
      <c r="E20380">
        <v>5.0000000000000001E-3</v>
      </c>
    </row>
    <row r="20381" spans="1:5">
      <c r="A20381">
        <v>20030117</v>
      </c>
      <c r="B20381">
        <v>-1.4</v>
      </c>
      <c r="C20381">
        <v>-0.39</v>
      </c>
      <c r="D20381">
        <v>0.7</v>
      </c>
      <c r="E20381">
        <v>5.0000000000000001E-3</v>
      </c>
    </row>
    <row r="20382" spans="1:5">
      <c r="A20382">
        <v>20030121</v>
      </c>
      <c r="B20382">
        <v>-1.53</v>
      </c>
      <c r="C20382">
        <v>0.52</v>
      </c>
      <c r="D20382">
        <v>-0.35</v>
      </c>
      <c r="E20382">
        <v>5.0000000000000001E-3</v>
      </c>
    </row>
    <row r="20383" spans="1:5">
      <c r="A20383">
        <v>20030122</v>
      </c>
      <c r="B20383">
        <v>-0.94</v>
      </c>
      <c r="C20383">
        <v>0.51</v>
      </c>
      <c r="D20383">
        <v>-0.49</v>
      </c>
      <c r="E20383">
        <v>5.0000000000000001E-3</v>
      </c>
    </row>
    <row r="20384" spans="1:5">
      <c r="A20384">
        <v>20030123</v>
      </c>
      <c r="B20384">
        <v>0.99</v>
      </c>
      <c r="C20384">
        <v>0.1</v>
      </c>
      <c r="D20384">
        <v>-0.65</v>
      </c>
      <c r="E20384">
        <v>5.0000000000000001E-3</v>
      </c>
    </row>
    <row r="20385" spans="1:5">
      <c r="A20385">
        <v>20030124</v>
      </c>
      <c r="B20385">
        <v>-2.78</v>
      </c>
      <c r="C20385">
        <v>0.5</v>
      </c>
      <c r="D20385">
        <v>0.56999999999999995</v>
      </c>
      <c r="E20385">
        <v>5.0000000000000001E-3</v>
      </c>
    </row>
    <row r="20386" spans="1:5">
      <c r="A20386">
        <v>20030127</v>
      </c>
      <c r="B20386">
        <v>-1.65</v>
      </c>
      <c r="C20386">
        <v>0.23</v>
      </c>
      <c r="D20386">
        <v>-0.12</v>
      </c>
      <c r="E20386">
        <v>5.0000000000000001E-3</v>
      </c>
    </row>
    <row r="20387" spans="1:5">
      <c r="A20387">
        <v>20030128</v>
      </c>
      <c r="B20387">
        <v>1.26</v>
      </c>
      <c r="C20387">
        <v>0.08</v>
      </c>
      <c r="D20387">
        <v>-0.45</v>
      </c>
      <c r="E20387">
        <v>5.0000000000000001E-3</v>
      </c>
    </row>
    <row r="20388" spans="1:5">
      <c r="A20388">
        <v>20030129</v>
      </c>
      <c r="B20388">
        <v>0.63</v>
      </c>
      <c r="C20388">
        <v>-0.19</v>
      </c>
      <c r="D20388">
        <v>-0.14000000000000001</v>
      </c>
      <c r="E20388">
        <v>5.0000000000000001E-3</v>
      </c>
    </row>
    <row r="20389" spans="1:5">
      <c r="A20389">
        <v>20030130</v>
      </c>
      <c r="B20389">
        <v>-2.13</v>
      </c>
      <c r="C20389">
        <v>0.74</v>
      </c>
      <c r="D20389">
        <v>-0.37</v>
      </c>
      <c r="E20389">
        <v>5.0000000000000001E-3</v>
      </c>
    </row>
    <row r="20390" spans="1:5">
      <c r="A20390">
        <v>20030131</v>
      </c>
      <c r="B20390">
        <v>1.28</v>
      </c>
      <c r="C20390">
        <v>-0.32</v>
      </c>
      <c r="D20390">
        <v>0.24</v>
      </c>
      <c r="E20390">
        <v>5.0000000000000001E-3</v>
      </c>
    </row>
    <row r="20391" spans="1:5">
      <c r="A20391">
        <v>20030203</v>
      </c>
      <c r="B20391">
        <v>0.37</v>
      </c>
      <c r="C20391">
        <v>-0.69</v>
      </c>
      <c r="D20391">
        <v>-7.0000000000000007E-2</v>
      </c>
      <c r="E20391">
        <v>5.0000000000000001E-3</v>
      </c>
    </row>
    <row r="20392" spans="1:5">
      <c r="A20392">
        <v>20030204</v>
      </c>
      <c r="B20392">
        <v>-1.34</v>
      </c>
      <c r="C20392">
        <v>1.1100000000000001</v>
      </c>
      <c r="D20392">
        <v>-0.19</v>
      </c>
      <c r="E20392">
        <v>5.0000000000000001E-3</v>
      </c>
    </row>
    <row r="20393" spans="1:5">
      <c r="A20393">
        <v>20030205</v>
      </c>
      <c r="B20393">
        <v>-0.49</v>
      </c>
      <c r="C20393">
        <v>0.17</v>
      </c>
      <c r="D20393">
        <v>0.06</v>
      </c>
      <c r="E20393">
        <v>5.0000000000000001E-3</v>
      </c>
    </row>
    <row r="20394" spans="1:5">
      <c r="A20394">
        <v>20030206</v>
      </c>
      <c r="B20394">
        <v>-0.64</v>
      </c>
      <c r="C20394">
        <v>0.02</v>
      </c>
      <c r="D20394">
        <v>0.13</v>
      </c>
      <c r="E20394">
        <v>5.0000000000000001E-3</v>
      </c>
    </row>
    <row r="20395" spans="1:5">
      <c r="A20395">
        <v>20030207</v>
      </c>
      <c r="B20395">
        <v>-1.06</v>
      </c>
      <c r="C20395">
        <v>-0.45</v>
      </c>
      <c r="D20395">
        <v>-0.24</v>
      </c>
      <c r="E20395">
        <v>5.0000000000000001E-3</v>
      </c>
    </row>
    <row r="20396" spans="1:5">
      <c r="A20396">
        <v>20030210</v>
      </c>
      <c r="B20396">
        <v>0.69</v>
      </c>
      <c r="C20396">
        <v>0.08</v>
      </c>
      <c r="D20396">
        <v>7.0000000000000007E-2</v>
      </c>
      <c r="E20396">
        <v>5.0000000000000001E-3</v>
      </c>
    </row>
    <row r="20397" spans="1:5">
      <c r="A20397">
        <v>20030211</v>
      </c>
      <c r="B20397">
        <v>-0.71</v>
      </c>
      <c r="C20397">
        <v>0.33</v>
      </c>
      <c r="D20397">
        <v>-0.32</v>
      </c>
      <c r="E20397">
        <v>5.0000000000000001E-3</v>
      </c>
    </row>
    <row r="20398" spans="1:5">
      <c r="A20398">
        <v>20030212</v>
      </c>
      <c r="B20398">
        <v>-1.25</v>
      </c>
      <c r="C20398">
        <v>0.18</v>
      </c>
      <c r="D20398">
        <v>0.11</v>
      </c>
      <c r="E20398">
        <v>5.0000000000000001E-3</v>
      </c>
    </row>
    <row r="20399" spans="1:5">
      <c r="A20399">
        <v>20030213</v>
      </c>
      <c r="B20399">
        <v>-0.26</v>
      </c>
      <c r="C20399">
        <v>-0.09</v>
      </c>
      <c r="D20399">
        <v>-0.24</v>
      </c>
      <c r="E20399">
        <v>5.0000000000000001E-3</v>
      </c>
    </row>
    <row r="20400" spans="1:5">
      <c r="A20400">
        <v>20030214</v>
      </c>
      <c r="B20400">
        <v>1.9</v>
      </c>
      <c r="C20400">
        <v>-0.78</v>
      </c>
      <c r="D20400">
        <v>-0.66</v>
      </c>
      <c r="E20400">
        <v>5.0000000000000001E-3</v>
      </c>
    </row>
    <row r="20401" spans="1:5">
      <c r="A20401">
        <v>20030218</v>
      </c>
      <c r="B20401">
        <v>1.97</v>
      </c>
      <c r="C20401">
        <v>-0.42</v>
      </c>
      <c r="D20401">
        <v>-0.13</v>
      </c>
      <c r="E20401">
        <v>5.0000000000000001E-3</v>
      </c>
    </row>
    <row r="20402" spans="1:5">
      <c r="A20402">
        <v>20030219</v>
      </c>
      <c r="B20402">
        <v>-0.7</v>
      </c>
      <c r="C20402">
        <v>-0.28999999999999998</v>
      </c>
      <c r="D20402">
        <v>0.03</v>
      </c>
      <c r="E20402">
        <v>5.0000000000000001E-3</v>
      </c>
    </row>
    <row r="20403" spans="1:5">
      <c r="A20403">
        <v>20030220</v>
      </c>
      <c r="B20403">
        <v>-0.83</v>
      </c>
      <c r="C20403">
        <v>0.86</v>
      </c>
      <c r="D20403">
        <v>-0.16</v>
      </c>
      <c r="E20403">
        <v>5.0000000000000001E-3</v>
      </c>
    </row>
    <row r="20404" spans="1:5">
      <c r="A20404">
        <v>20030221</v>
      </c>
      <c r="B20404">
        <v>1.31</v>
      </c>
      <c r="C20404">
        <v>-0.15</v>
      </c>
      <c r="D20404">
        <v>-7.0000000000000007E-2</v>
      </c>
      <c r="E20404">
        <v>5.0000000000000001E-3</v>
      </c>
    </row>
    <row r="20405" spans="1:5">
      <c r="A20405">
        <v>20030224</v>
      </c>
      <c r="B20405">
        <v>-1.78</v>
      </c>
      <c r="C20405">
        <v>0.45</v>
      </c>
      <c r="D20405">
        <v>-0.11</v>
      </c>
      <c r="E20405">
        <v>5.0000000000000001E-3</v>
      </c>
    </row>
    <row r="20406" spans="1:5">
      <c r="A20406">
        <v>20030225</v>
      </c>
      <c r="B20406">
        <v>0.7</v>
      </c>
      <c r="C20406">
        <v>0.11</v>
      </c>
      <c r="D20406">
        <v>-0.19</v>
      </c>
      <c r="E20406">
        <v>5.0000000000000001E-3</v>
      </c>
    </row>
    <row r="20407" spans="1:5">
      <c r="A20407">
        <v>20030226</v>
      </c>
      <c r="B20407">
        <v>-1.22</v>
      </c>
      <c r="C20407">
        <v>0.15</v>
      </c>
      <c r="D20407">
        <v>0.44</v>
      </c>
      <c r="E20407">
        <v>5.0000000000000001E-3</v>
      </c>
    </row>
    <row r="20408" spans="1:5">
      <c r="A20408">
        <v>20030227</v>
      </c>
      <c r="B20408">
        <v>1.1499999999999999</v>
      </c>
      <c r="C20408">
        <v>-0.26</v>
      </c>
      <c r="D20408">
        <v>-0.14000000000000001</v>
      </c>
      <c r="E20408">
        <v>5.0000000000000001E-3</v>
      </c>
    </row>
    <row r="20409" spans="1:5">
      <c r="A20409">
        <v>20030228</v>
      </c>
      <c r="B20409">
        <v>0.41</v>
      </c>
      <c r="C20409">
        <v>-0.69</v>
      </c>
      <c r="D20409">
        <v>0.22</v>
      </c>
      <c r="E20409">
        <v>5.0000000000000001E-3</v>
      </c>
    </row>
    <row r="20410" spans="1:5">
      <c r="A20410">
        <v>20030303</v>
      </c>
      <c r="B20410">
        <v>-0.67</v>
      </c>
      <c r="C20410">
        <v>0.13</v>
      </c>
      <c r="D20410">
        <v>0.42</v>
      </c>
      <c r="E20410">
        <v>5.0000000000000001E-3</v>
      </c>
    </row>
    <row r="20411" spans="1:5">
      <c r="A20411">
        <v>20030304</v>
      </c>
      <c r="B20411">
        <v>-1.44</v>
      </c>
      <c r="C20411">
        <v>0.96</v>
      </c>
      <c r="D20411">
        <v>-0.54</v>
      </c>
      <c r="E20411">
        <v>5.0000000000000001E-3</v>
      </c>
    </row>
    <row r="20412" spans="1:5">
      <c r="A20412">
        <v>20030305</v>
      </c>
      <c r="B20412">
        <v>0.78</v>
      </c>
      <c r="C20412">
        <v>-0.9</v>
      </c>
      <c r="D20412">
        <v>-0.02</v>
      </c>
      <c r="E20412">
        <v>5.0000000000000001E-3</v>
      </c>
    </row>
    <row r="20413" spans="1:5">
      <c r="A20413">
        <v>20030306</v>
      </c>
      <c r="B20413">
        <v>-0.84</v>
      </c>
      <c r="C20413">
        <v>0.16</v>
      </c>
      <c r="D20413">
        <v>0.02</v>
      </c>
      <c r="E20413">
        <v>5.0000000000000001E-3</v>
      </c>
    </row>
    <row r="20414" spans="1:5">
      <c r="A20414">
        <v>20030307</v>
      </c>
      <c r="B20414">
        <v>0.76</v>
      </c>
      <c r="C20414">
        <v>-0.67</v>
      </c>
      <c r="D20414">
        <v>-0.16</v>
      </c>
      <c r="E20414">
        <v>5.0000000000000001E-3</v>
      </c>
    </row>
    <row r="20415" spans="1:5">
      <c r="A20415">
        <v>20030310</v>
      </c>
      <c r="B20415">
        <v>-2.36</v>
      </c>
      <c r="C20415">
        <v>0.83</v>
      </c>
      <c r="D20415">
        <v>0.1</v>
      </c>
      <c r="E20415">
        <v>5.0000000000000001E-3</v>
      </c>
    </row>
    <row r="20416" spans="1:5">
      <c r="A20416">
        <v>20030311</v>
      </c>
      <c r="B20416">
        <v>-0.81</v>
      </c>
      <c r="C20416">
        <v>0.92</v>
      </c>
      <c r="D20416">
        <v>-0.7</v>
      </c>
      <c r="E20416">
        <v>5.0000000000000001E-3</v>
      </c>
    </row>
    <row r="20417" spans="1:5">
      <c r="A20417">
        <v>20030312</v>
      </c>
      <c r="B20417">
        <v>0.32</v>
      </c>
      <c r="C20417">
        <v>-0.38</v>
      </c>
      <c r="D20417">
        <v>-0.41</v>
      </c>
      <c r="E20417">
        <v>5.0000000000000001E-3</v>
      </c>
    </row>
    <row r="20418" spans="1:5">
      <c r="A20418">
        <v>20030313</v>
      </c>
      <c r="B20418">
        <v>3.39</v>
      </c>
      <c r="C20418">
        <v>-0.94</v>
      </c>
      <c r="D20418">
        <v>-0.62</v>
      </c>
      <c r="E20418">
        <v>5.0000000000000001E-3</v>
      </c>
    </row>
    <row r="20419" spans="1:5">
      <c r="A20419">
        <v>20030314</v>
      </c>
      <c r="B20419">
        <v>0.13</v>
      </c>
      <c r="C20419">
        <v>-0.5</v>
      </c>
      <c r="D20419">
        <v>0.15</v>
      </c>
      <c r="E20419">
        <v>5.0000000000000001E-3</v>
      </c>
    </row>
    <row r="20420" spans="1:5">
      <c r="A20420">
        <v>20030317</v>
      </c>
      <c r="B20420">
        <v>3.41</v>
      </c>
      <c r="C20420">
        <v>-0.83</v>
      </c>
      <c r="D20420">
        <v>-0.25</v>
      </c>
      <c r="E20420">
        <v>5.0000000000000001E-3</v>
      </c>
    </row>
    <row r="20421" spans="1:5">
      <c r="A20421">
        <v>20030318</v>
      </c>
      <c r="B20421">
        <v>0.44</v>
      </c>
      <c r="C20421">
        <v>0.48</v>
      </c>
      <c r="D20421">
        <v>-0.65</v>
      </c>
      <c r="E20421">
        <v>5.0000000000000001E-3</v>
      </c>
    </row>
    <row r="20422" spans="1:5">
      <c r="A20422">
        <v>20030319</v>
      </c>
      <c r="B20422">
        <v>0.72</v>
      </c>
      <c r="C20422">
        <v>-0.45</v>
      </c>
      <c r="D20422">
        <v>-0.23</v>
      </c>
      <c r="E20422">
        <v>5.0000000000000001E-3</v>
      </c>
    </row>
    <row r="20423" spans="1:5">
      <c r="A20423">
        <v>20030320</v>
      </c>
      <c r="B20423">
        <v>0.28000000000000003</v>
      </c>
      <c r="C20423">
        <v>0.09</v>
      </c>
      <c r="D20423">
        <v>0.36</v>
      </c>
      <c r="E20423">
        <v>5.0000000000000001E-3</v>
      </c>
    </row>
    <row r="20424" spans="1:5">
      <c r="A20424">
        <v>20030321</v>
      </c>
      <c r="B20424">
        <v>2.19</v>
      </c>
      <c r="C20424">
        <v>-0.85</v>
      </c>
      <c r="D20424">
        <v>-0.05</v>
      </c>
      <c r="E20424">
        <v>5.0000000000000001E-3</v>
      </c>
    </row>
    <row r="20425" spans="1:5">
      <c r="A20425">
        <v>20030324</v>
      </c>
      <c r="B20425">
        <v>-3.36</v>
      </c>
      <c r="C20425">
        <v>1.24</v>
      </c>
      <c r="D20425">
        <v>0.18</v>
      </c>
      <c r="E20425">
        <v>5.0000000000000001E-3</v>
      </c>
    </row>
    <row r="20426" spans="1:5">
      <c r="A20426">
        <v>20030325</v>
      </c>
      <c r="B20426">
        <v>1.21</v>
      </c>
      <c r="C20426">
        <v>-0.08</v>
      </c>
      <c r="D20426">
        <v>-0.03</v>
      </c>
      <c r="E20426">
        <v>5.0000000000000001E-3</v>
      </c>
    </row>
    <row r="20427" spans="1:5">
      <c r="A20427">
        <v>20030326</v>
      </c>
      <c r="B20427">
        <v>-0.55000000000000004</v>
      </c>
      <c r="C20427">
        <v>-0.17</v>
      </c>
      <c r="D20427">
        <v>-0.28000000000000003</v>
      </c>
      <c r="E20427">
        <v>5.0000000000000001E-3</v>
      </c>
    </row>
    <row r="20428" spans="1:5">
      <c r="A20428">
        <v>20030327</v>
      </c>
      <c r="B20428">
        <v>-0.09</v>
      </c>
      <c r="C20428">
        <v>0.65</v>
      </c>
      <c r="D20428">
        <v>-0.01</v>
      </c>
      <c r="E20428">
        <v>5.0000000000000001E-3</v>
      </c>
    </row>
    <row r="20429" spans="1:5">
      <c r="A20429">
        <v>20030328</v>
      </c>
      <c r="B20429">
        <v>-0.48</v>
      </c>
      <c r="C20429">
        <v>0.28999999999999998</v>
      </c>
      <c r="D20429">
        <v>0.22</v>
      </c>
      <c r="E20429">
        <v>5.0000000000000001E-3</v>
      </c>
    </row>
    <row r="20430" spans="1:5">
      <c r="A20430">
        <v>20030331</v>
      </c>
      <c r="B20430">
        <v>-1.65</v>
      </c>
      <c r="C20430">
        <v>0.73</v>
      </c>
      <c r="D20430">
        <v>0.42</v>
      </c>
      <c r="E20430">
        <v>5.0000000000000001E-3</v>
      </c>
    </row>
    <row r="20431" spans="1:5">
      <c r="A20431">
        <v>20030401</v>
      </c>
      <c r="B20431">
        <v>1.1200000000000001</v>
      </c>
      <c r="C20431">
        <v>-0.25</v>
      </c>
      <c r="D20431">
        <v>0.24</v>
      </c>
      <c r="E20431">
        <v>5.0000000000000001E-3</v>
      </c>
    </row>
    <row r="20432" spans="1:5">
      <c r="A20432">
        <v>20030402</v>
      </c>
      <c r="B20432">
        <v>2.6</v>
      </c>
      <c r="C20432">
        <v>-0.36</v>
      </c>
      <c r="D20432">
        <v>-0.87</v>
      </c>
      <c r="E20432">
        <v>5.0000000000000001E-3</v>
      </c>
    </row>
    <row r="20433" spans="1:5">
      <c r="A20433">
        <v>20030403</v>
      </c>
      <c r="B20433">
        <v>-0.49</v>
      </c>
      <c r="C20433">
        <v>0.4</v>
      </c>
      <c r="D20433">
        <v>0.01</v>
      </c>
      <c r="E20433">
        <v>5.0000000000000001E-3</v>
      </c>
    </row>
    <row r="20434" spans="1:5">
      <c r="A20434">
        <v>20030404</v>
      </c>
      <c r="B20434">
        <v>0.15</v>
      </c>
      <c r="C20434">
        <v>-0.73</v>
      </c>
      <c r="D20434">
        <v>0.39</v>
      </c>
      <c r="E20434">
        <v>5.0000000000000001E-3</v>
      </c>
    </row>
    <row r="20435" spans="1:5">
      <c r="A20435">
        <v>20030407</v>
      </c>
      <c r="B20435">
        <v>0.18</v>
      </c>
      <c r="C20435">
        <v>0.38</v>
      </c>
      <c r="D20435">
        <v>0.57999999999999996</v>
      </c>
      <c r="E20435">
        <v>5.0000000000000001E-3</v>
      </c>
    </row>
    <row r="20436" spans="1:5">
      <c r="A20436">
        <v>20030408</v>
      </c>
      <c r="B20436">
        <v>-0.24</v>
      </c>
      <c r="C20436">
        <v>-0.28000000000000003</v>
      </c>
      <c r="D20436">
        <v>0.09</v>
      </c>
      <c r="E20436">
        <v>5.0000000000000001E-3</v>
      </c>
    </row>
    <row r="20437" spans="1:5">
      <c r="A20437">
        <v>20030409</v>
      </c>
      <c r="B20437">
        <v>-1.28</v>
      </c>
      <c r="C20437">
        <v>0.47</v>
      </c>
      <c r="D20437">
        <v>0.77</v>
      </c>
      <c r="E20437">
        <v>5.0000000000000001E-3</v>
      </c>
    </row>
    <row r="20438" spans="1:5">
      <c r="A20438">
        <v>20030410</v>
      </c>
      <c r="B20438">
        <v>0.52</v>
      </c>
      <c r="C20438">
        <v>-0.24</v>
      </c>
      <c r="D20438">
        <v>-0.25</v>
      </c>
      <c r="E20438">
        <v>5.0000000000000001E-3</v>
      </c>
    </row>
    <row r="20439" spans="1:5">
      <c r="A20439">
        <v>20030411</v>
      </c>
      <c r="B20439">
        <v>-0.32</v>
      </c>
      <c r="C20439">
        <v>0.01</v>
      </c>
      <c r="D20439">
        <v>-0.05</v>
      </c>
      <c r="E20439">
        <v>5.0000000000000001E-3</v>
      </c>
    </row>
    <row r="20440" spans="1:5">
      <c r="A20440">
        <v>20030414</v>
      </c>
      <c r="B20440">
        <v>1.88</v>
      </c>
      <c r="C20440">
        <v>-0.46</v>
      </c>
      <c r="D20440">
        <v>0</v>
      </c>
      <c r="E20440">
        <v>5.0000000000000001E-3</v>
      </c>
    </row>
    <row r="20441" spans="1:5">
      <c r="A20441">
        <v>20030415</v>
      </c>
      <c r="B20441">
        <v>0.62</v>
      </c>
      <c r="C20441">
        <v>0.08</v>
      </c>
      <c r="D20441">
        <v>-0.39</v>
      </c>
      <c r="E20441">
        <v>5.0000000000000001E-3</v>
      </c>
    </row>
    <row r="20442" spans="1:5">
      <c r="A20442">
        <v>20030416</v>
      </c>
      <c r="B20442">
        <v>-1.1100000000000001</v>
      </c>
      <c r="C20442">
        <v>0.56000000000000005</v>
      </c>
      <c r="D20442">
        <v>0.18</v>
      </c>
      <c r="E20442">
        <v>5.0000000000000001E-3</v>
      </c>
    </row>
    <row r="20443" spans="1:5">
      <c r="A20443">
        <v>20030417</v>
      </c>
      <c r="B20443">
        <v>1.52</v>
      </c>
      <c r="C20443">
        <v>0.02</v>
      </c>
      <c r="D20443">
        <v>-0.04</v>
      </c>
      <c r="E20443">
        <v>5.0000000000000001E-3</v>
      </c>
    </row>
    <row r="20444" spans="1:5">
      <c r="A20444">
        <v>20030421</v>
      </c>
      <c r="B20444">
        <v>-0.11</v>
      </c>
      <c r="C20444">
        <v>0.35</v>
      </c>
      <c r="D20444">
        <v>0.12</v>
      </c>
      <c r="E20444">
        <v>5.0000000000000001E-3</v>
      </c>
    </row>
    <row r="20445" spans="1:5">
      <c r="A20445">
        <v>20030422</v>
      </c>
      <c r="B20445">
        <v>2.0699999999999998</v>
      </c>
      <c r="C20445">
        <v>-0.9</v>
      </c>
      <c r="D20445">
        <v>0.24</v>
      </c>
      <c r="E20445">
        <v>5.0000000000000001E-3</v>
      </c>
    </row>
    <row r="20446" spans="1:5">
      <c r="A20446">
        <v>20030423</v>
      </c>
      <c r="B20446">
        <v>0.89</v>
      </c>
      <c r="C20446">
        <v>-0.27</v>
      </c>
      <c r="D20446">
        <v>0.31</v>
      </c>
      <c r="E20446">
        <v>5.0000000000000001E-3</v>
      </c>
    </row>
    <row r="20447" spans="1:5">
      <c r="A20447">
        <v>20030424</v>
      </c>
      <c r="B20447">
        <v>-0.81</v>
      </c>
      <c r="C20447">
        <v>0.57999999999999996</v>
      </c>
      <c r="D20447">
        <v>-0.23</v>
      </c>
      <c r="E20447">
        <v>5.0000000000000001E-3</v>
      </c>
    </row>
    <row r="20448" spans="1:5">
      <c r="A20448">
        <v>20030425</v>
      </c>
      <c r="B20448">
        <v>-1.3</v>
      </c>
      <c r="C20448">
        <v>0.66</v>
      </c>
      <c r="D20448">
        <v>-0.11</v>
      </c>
      <c r="E20448">
        <v>5.0000000000000001E-3</v>
      </c>
    </row>
    <row r="20449" spans="1:5">
      <c r="A20449">
        <v>20030428</v>
      </c>
      <c r="B20449">
        <v>1.76</v>
      </c>
      <c r="C20449">
        <v>-0.05</v>
      </c>
      <c r="D20449">
        <v>-0.11</v>
      </c>
      <c r="E20449">
        <v>5.0000000000000001E-3</v>
      </c>
    </row>
    <row r="20450" spans="1:5">
      <c r="A20450">
        <v>20030429</v>
      </c>
      <c r="B20450">
        <v>0.34</v>
      </c>
      <c r="C20450">
        <v>-0.21</v>
      </c>
      <c r="D20450">
        <v>-0.21</v>
      </c>
      <c r="E20450">
        <v>5.0000000000000001E-3</v>
      </c>
    </row>
    <row r="20451" spans="1:5">
      <c r="A20451">
        <v>20030430</v>
      </c>
      <c r="B20451">
        <v>0.03</v>
      </c>
      <c r="C20451">
        <v>0.73</v>
      </c>
      <c r="D20451">
        <v>0.25</v>
      </c>
      <c r="E20451">
        <v>5.0000000000000001E-3</v>
      </c>
    </row>
    <row r="20452" spans="1:5">
      <c r="A20452">
        <v>20030501</v>
      </c>
      <c r="B20452">
        <v>-0.03</v>
      </c>
      <c r="C20452">
        <v>0.43</v>
      </c>
      <c r="D20452">
        <v>-0.26</v>
      </c>
      <c r="E20452">
        <v>4.0000000000000001E-3</v>
      </c>
    </row>
    <row r="20453" spans="1:5">
      <c r="A20453">
        <v>20030502</v>
      </c>
      <c r="B20453">
        <v>1.56</v>
      </c>
      <c r="C20453">
        <v>0.52</v>
      </c>
      <c r="D20453">
        <v>-0.49</v>
      </c>
      <c r="E20453">
        <v>4.0000000000000001E-3</v>
      </c>
    </row>
    <row r="20454" spans="1:5">
      <c r="A20454">
        <v>20030505</v>
      </c>
      <c r="B20454">
        <v>-0.19</v>
      </c>
      <c r="C20454">
        <v>0.82</v>
      </c>
      <c r="D20454">
        <v>-0.38</v>
      </c>
      <c r="E20454">
        <v>4.0000000000000001E-3</v>
      </c>
    </row>
    <row r="20455" spans="1:5">
      <c r="A20455">
        <v>20030506</v>
      </c>
      <c r="B20455">
        <v>0.8</v>
      </c>
      <c r="C20455">
        <v>-0.18</v>
      </c>
      <c r="D20455">
        <v>0.04</v>
      </c>
      <c r="E20455">
        <v>4.0000000000000001E-3</v>
      </c>
    </row>
    <row r="20456" spans="1:5">
      <c r="A20456">
        <v>20030507</v>
      </c>
      <c r="B20456">
        <v>-0.46</v>
      </c>
      <c r="C20456">
        <v>-0.05</v>
      </c>
      <c r="D20456">
        <v>0.57999999999999996</v>
      </c>
      <c r="E20456">
        <v>4.0000000000000001E-3</v>
      </c>
    </row>
    <row r="20457" spans="1:5">
      <c r="A20457">
        <v>20030508</v>
      </c>
      <c r="B20457">
        <v>-0.99</v>
      </c>
      <c r="C20457">
        <v>0.5</v>
      </c>
      <c r="D20457">
        <v>0.14000000000000001</v>
      </c>
      <c r="E20457">
        <v>4.0000000000000001E-3</v>
      </c>
    </row>
    <row r="20458" spans="1:5">
      <c r="A20458">
        <v>20030509</v>
      </c>
      <c r="B20458">
        <v>1.39</v>
      </c>
      <c r="C20458">
        <v>0.12</v>
      </c>
      <c r="D20458">
        <v>-0.22</v>
      </c>
      <c r="E20458">
        <v>4.0000000000000001E-3</v>
      </c>
    </row>
    <row r="20459" spans="1:5">
      <c r="A20459">
        <v>20030512</v>
      </c>
      <c r="B20459">
        <v>1.25</v>
      </c>
      <c r="C20459">
        <v>-0.12</v>
      </c>
      <c r="D20459">
        <v>-0.11</v>
      </c>
      <c r="E20459">
        <v>4.0000000000000001E-3</v>
      </c>
    </row>
    <row r="20460" spans="1:5">
      <c r="A20460">
        <v>20030513</v>
      </c>
      <c r="B20460">
        <v>-0.23</v>
      </c>
      <c r="C20460">
        <v>0.47</v>
      </c>
      <c r="D20460">
        <v>0.3</v>
      </c>
      <c r="E20460">
        <v>4.0000000000000001E-3</v>
      </c>
    </row>
    <row r="20461" spans="1:5">
      <c r="A20461">
        <v>20030514</v>
      </c>
      <c r="B20461">
        <v>-0.23</v>
      </c>
      <c r="C20461">
        <v>0.28999999999999998</v>
      </c>
      <c r="D20461">
        <v>0.01</v>
      </c>
      <c r="E20461">
        <v>4.0000000000000001E-3</v>
      </c>
    </row>
    <row r="20462" spans="1:5">
      <c r="A20462">
        <v>20030515</v>
      </c>
      <c r="B20462">
        <v>0.74</v>
      </c>
      <c r="C20462">
        <v>-0.1</v>
      </c>
      <c r="D20462">
        <v>-0.14000000000000001</v>
      </c>
      <c r="E20462">
        <v>4.0000000000000001E-3</v>
      </c>
    </row>
    <row r="20463" spans="1:5">
      <c r="A20463">
        <v>20030516</v>
      </c>
      <c r="B20463">
        <v>-0.31</v>
      </c>
      <c r="C20463">
        <v>-1.59</v>
      </c>
      <c r="D20463">
        <v>1.01</v>
      </c>
      <c r="E20463">
        <v>4.0000000000000001E-3</v>
      </c>
    </row>
    <row r="20464" spans="1:5">
      <c r="A20464">
        <v>20030519</v>
      </c>
      <c r="B20464">
        <v>-2.2999999999999998</v>
      </c>
      <c r="C20464">
        <v>0.8</v>
      </c>
      <c r="D20464">
        <v>0.04</v>
      </c>
      <c r="E20464">
        <v>4.0000000000000001E-3</v>
      </c>
    </row>
    <row r="20465" spans="1:5">
      <c r="A20465">
        <v>20030520</v>
      </c>
      <c r="B20465">
        <v>-0.12</v>
      </c>
      <c r="C20465">
        <v>0.11</v>
      </c>
      <c r="D20465">
        <v>-0.1</v>
      </c>
      <c r="E20465">
        <v>4.0000000000000001E-3</v>
      </c>
    </row>
    <row r="20466" spans="1:5">
      <c r="A20466">
        <v>20030521</v>
      </c>
      <c r="B20466">
        <v>0.41</v>
      </c>
      <c r="C20466">
        <v>-0.22</v>
      </c>
      <c r="D20466">
        <v>0.31</v>
      </c>
      <c r="E20466">
        <v>4.0000000000000001E-3</v>
      </c>
    </row>
    <row r="20467" spans="1:5">
      <c r="A20467">
        <v>20030522</v>
      </c>
      <c r="B20467">
        <v>0.96</v>
      </c>
      <c r="C20467">
        <v>-0.18</v>
      </c>
      <c r="D20467">
        <v>-0.08</v>
      </c>
      <c r="E20467">
        <v>4.0000000000000001E-3</v>
      </c>
    </row>
    <row r="20468" spans="1:5">
      <c r="A20468">
        <v>20030523</v>
      </c>
      <c r="B20468">
        <v>0.26</v>
      </c>
      <c r="C20468">
        <v>0.27</v>
      </c>
      <c r="D20468">
        <v>0.39</v>
      </c>
      <c r="E20468">
        <v>4.0000000000000001E-3</v>
      </c>
    </row>
    <row r="20469" spans="1:5">
      <c r="A20469">
        <v>20030527</v>
      </c>
      <c r="B20469">
        <v>1.95</v>
      </c>
      <c r="C20469">
        <v>0.45</v>
      </c>
      <c r="D20469">
        <v>-1.05</v>
      </c>
      <c r="E20469">
        <v>4.0000000000000001E-3</v>
      </c>
    </row>
    <row r="20470" spans="1:5">
      <c r="A20470">
        <v>20030528</v>
      </c>
      <c r="B20470">
        <v>0.22</v>
      </c>
      <c r="C20470">
        <v>0.7</v>
      </c>
      <c r="D20470">
        <v>-0.41</v>
      </c>
      <c r="E20470">
        <v>4.0000000000000001E-3</v>
      </c>
    </row>
    <row r="20471" spans="1:5">
      <c r="A20471">
        <v>20030529</v>
      </c>
      <c r="B20471">
        <v>-0.26</v>
      </c>
      <c r="C20471">
        <v>1.02</v>
      </c>
      <c r="D20471">
        <v>0.08</v>
      </c>
      <c r="E20471">
        <v>4.0000000000000001E-3</v>
      </c>
    </row>
    <row r="20472" spans="1:5">
      <c r="A20472">
        <v>20030530</v>
      </c>
      <c r="B20472">
        <v>1.53</v>
      </c>
      <c r="C20472">
        <v>0.26</v>
      </c>
      <c r="D20472">
        <v>0.1</v>
      </c>
      <c r="E20472">
        <v>4.0000000000000001E-3</v>
      </c>
    </row>
    <row r="20473" spans="1:5">
      <c r="A20473">
        <v>20030602</v>
      </c>
      <c r="B20473">
        <v>0.39</v>
      </c>
      <c r="C20473">
        <v>-0.4</v>
      </c>
      <c r="D20473">
        <v>0.75</v>
      </c>
      <c r="E20473">
        <v>5.0000000000000001E-3</v>
      </c>
    </row>
    <row r="20474" spans="1:5">
      <c r="A20474">
        <v>20030603</v>
      </c>
      <c r="B20474">
        <v>0.39</v>
      </c>
      <c r="C20474">
        <v>0.15</v>
      </c>
      <c r="D20474">
        <v>-0.56999999999999995</v>
      </c>
      <c r="E20474">
        <v>5.0000000000000001E-3</v>
      </c>
    </row>
    <row r="20475" spans="1:5">
      <c r="A20475">
        <v>20030604</v>
      </c>
      <c r="B20475">
        <v>1.56</v>
      </c>
      <c r="C20475">
        <v>0.14000000000000001</v>
      </c>
      <c r="D20475">
        <v>-0.04</v>
      </c>
      <c r="E20475">
        <v>5.0000000000000001E-3</v>
      </c>
    </row>
    <row r="20476" spans="1:5">
      <c r="A20476">
        <v>20030605</v>
      </c>
      <c r="B20476">
        <v>0.55000000000000004</v>
      </c>
      <c r="C20476">
        <v>0.9</v>
      </c>
      <c r="D20476">
        <v>-0.75</v>
      </c>
      <c r="E20476">
        <v>5.0000000000000001E-3</v>
      </c>
    </row>
    <row r="20477" spans="1:5">
      <c r="A20477">
        <v>20030606</v>
      </c>
      <c r="B20477">
        <v>-0.33</v>
      </c>
      <c r="C20477">
        <v>-0.17</v>
      </c>
      <c r="D20477">
        <v>-0.3</v>
      </c>
      <c r="E20477">
        <v>5.0000000000000001E-3</v>
      </c>
    </row>
    <row r="20478" spans="1:5">
      <c r="A20478">
        <v>20030609</v>
      </c>
      <c r="B20478">
        <v>-1.31</v>
      </c>
      <c r="C20478">
        <v>-0.2</v>
      </c>
      <c r="D20478">
        <v>0.18</v>
      </c>
      <c r="E20478">
        <v>5.0000000000000001E-3</v>
      </c>
    </row>
    <row r="20479" spans="1:5">
      <c r="A20479">
        <v>20030610</v>
      </c>
      <c r="B20479">
        <v>0.95</v>
      </c>
      <c r="C20479">
        <v>0.39</v>
      </c>
      <c r="D20479">
        <v>0.1</v>
      </c>
      <c r="E20479">
        <v>5.0000000000000001E-3</v>
      </c>
    </row>
    <row r="20480" spans="1:5">
      <c r="A20480">
        <v>20030611</v>
      </c>
      <c r="B20480">
        <v>1.29</v>
      </c>
      <c r="C20480">
        <v>-0.48</v>
      </c>
      <c r="D20480">
        <v>0.38</v>
      </c>
      <c r="E20480">
        <v>5.0000000000000001E-3</v>
      </c>
    </row>
    <row r="20481" spans="1:5">
      <c r="A20481">
        <v>20030612</v>
      </c>
      <c r="B20481">
        <v>0.18</v>
      </c>
      <c r="C20481">
        <v>0.05</v>
      </c>
      <c r="D20481">
        <v>0.34</v>
      </c>
      <c r="E20481">
        <v>5.0000000000000001E-3</v>
      </c>
    </row>
    <row r="20482" spans="1:5">
      <c r="A20482">
        <v>20030613</v>
      </c>
      <c r="B20482">
        <v>-1.02</v>
      </c>
      <c r="C20482">
        <v>-0.18</v>
      </c>
      <c r="D20482">
        <v>0.12</v>
      </c>
      <c r="E20482">
        <v>5.0000000000000001E-3</v>
      </c>
    </row>
    <row r="20483" spans="1:5">
      <c r="A20483">
        <v>20030616</v>
      </c>
      <c r="B20483">
        <v>2.15</v>
      </c>
      <c r="C20483">
        <v>-0.39</v>
      </c>
      <c r="D20483">
        <v>-0.48</v>
      </c>
      <c r="E20483">
        <v>5.0000000000000001E-3</v>
      </c>
    </row>
    <row r="20484" spans="1:5">
      <c r="A20484">
        <v>20030617</v>
      </c>
      <c r="B20484">
        <v>0.13</v>
      </c>
      <c r="C20484">
        <v>0.21</v>
      </c>
      <c r="D20484">
        <v>-0.13</v>
      </c>
      <c r="E20484">
        <v>5.0000000000000001E-3</v>
      </c>
    </row>
    <row r="20485" spans="1:5">
      <c r="A20485">
        <v>20030618</v>
      </c>
      <c r="B20485">
        <v>-0.15</v>
      </c>
      <c r="C20485">
        <v>0.32</v>
      </c>
      <c r="D20485">
        <v>-0.23</v>
      </c>
      <c r="E20485">
        <v>5.0000000000000001E-3</v>
      </c>
    </row>
    <row r="20486" spans="1:5">
      <c r="A20486">
        <v>20030619</v>
      </c>
      <c r="B20486">
        <v>-1.49</v>
      </c>
      <c r="C20486">
        <v>0.05</v>
      </c>
      <c r="D20486">
        <v>0.74</v>
      </c>
      <c r="E20486">
        <v>5.0000000000000001E-3</v>
      </c>
    </row>
    <row r="20487" spans="1:5">
      <c r="A20487">
        <v>20030620</v>
      </c>
      <c r="B20487">
        <v>0.05</v>
      </c>
      <c r="C20487">
        <v>-0.19</v>
      </c>
      <c r="D20487">
        <v>0.11</v>
      </c>
      <c r="E20487">
        <v>5.0000000000000001E-3</v>
      </c>
    </row>
    <row r="20488" spans="1:5">
      <c r="A20488">
        <v>20030623</v>
      </c>
      <c r="B20488">
        <v>-1.52</v>
      </c>
      <c r="C20488">
        <v>-0.6</v>
      </c>
      <c r="D20488">
        <v>0.23</v>
      </c>
      <c r="E20488">
        <v>5.0000000000000001E-3</v>
      </c>
    </row>
    <row r="20489" spans="1:5">
      <c r="A20489">
        <v>20030624</v>
      </c>
      <c r="B20489">
        <v>0.19</v>
      </c>
      <c r="C20489">
        <v>7.0000000000000007E-2</v>
      </c>
      <c r="D20489">
        <v>0.13</v>
      </c>
      <c r="E20489">
        <v>5.0000000000000001E-3</v>
      </c>
    </row>
    <row r="20490" spans="1:5">
      <c r="A20490">
        <v>20030625</v>
      </c>
      <c r="B20490">
        <v>-0.6</v>
      </c>
      <c r="C20490">
        <v>1.07</v>
      </c>
      <c r="D20490">
        <v>-0.08</v>
      </c>
      <c r="E20490">
        <v>5.0000000000000001E-3</v>
      </c>
    </row>
    <row r="20491" spans="1:5">
      <c r="A20491">
        <v>20030626</v>
      </c>
      <c r="B20491">
        <v>1.1200000000000001</v>
      </c>
      <c r="C20491">
        <v>0.42</v>
      </c>
      <c r="D20491">
        <v>-0.51</v>
      </c>
      <c r="E20491">
        <v>5.0000000000000001E-3</v>
      </c>
    </row>
    <row r="20492" spans="1:5">
      <c r="A20492">
        <v>20030627</v>
      </c>
      <c r="B20492">
        <v>-0.84</v>
      </c>
      <c r="C20492">
        <v>0.57999999999999996</v>
      </c>
      <c r="D20492">
        <v>0.2</v>
      </c>
      <c r="E20492">
        <v>5.0000000000000001E-3</v>
      </c>
    </row>
    <row r="20493" spans="1:5">
      <c r="A20493">
        <v>20030630</v>
      </c>
      <c r="B20493">
        <v>-0.17</v>
      </c>
      <c r="C20493">
        <v>-0.11</v>
      </c>
      <c r="D20493">
        <v>0.43</v>
      </c>
      <c r="E20493">
        <v>5.0000000000000001E-3</v>
      </c>
    </row>
    <row r="20494" spans="1:5">
      <c r="A20494">
        <v>20030701</v>
      </c>
      <c r="B20494">
        <v>0.73</v>
      </c>
      <c r="C20494">
        <v>-0.39</v>
      </c>
      <c r="D20494">
        <v>-0.15</v>
      </c>
      <c r="E20494">
        <v>3.0000000000000001E-3</v>
      </c>
    </row>
    <row r="20495" spans="1:5">
      <c r="A20495">
        <v>20030702</v>
      </c>
      <c r="B20495">
        <v>1.28</v>
      </c>
      <c r="C20495">
        <v>1.07</v>
      </c>
      <c r="D20495">
        <v>0.05</v>
      </c>
      <c r="E20495">
        <v>3.0000000000000001E-3</v>
      </c>
    </row>
    <row r="20496" spans="1:5">
      <c r="A20496">
        <v>20030703</v>
      </c>
      <c r="B20496">
        <v>-0.72</v>
      </c>
      <c r="C20496">
        <v>0.26</v>
      </c>
      <c r="D20496">
        <v>-0.08</v>
      </c>
      <c r="E20496">
        <v>3.0000000000000001E-3</v>
      </c>
    </row>
    <row r="20497" spans="1:5">
      <c r="A20497">
        <v>20030707</v>
      </c>
      <c r="B20497">
        <v>1.91</v>
      </c>
      <c r="C20497">
        <v>-0.1</v>
      </c>
      <c r="D20497">
        <v>0.26</v>
      </c>
      <c r="E20497">
        <v>3.0000000000000001E-3</v>
      </c>
    </row>
    <row r="20498" spans="1:5">
      <c r="A20498">
        <v>20030708</v>
      </c>
      <c r="B20498">
        <v>0.51</v>
      </c>
      <c r="C20498">
        <v>1.31</v>
      </c>
      <c r="D20498">
        <v>-0.04</v>
      </c>
      <c r="E20498">
        <v>3.0000000000000001E-3</v>
      </c>
    </row>
    <row r="20499" spans="1:5">
      <c r="A20499">
        <v>20030709</v>
      </c>
      <c r="B20499">
        <v>-0.34</v>
      </c>
      <c r="C20499">
        <v>1.02</v>
      </c>
      <c r="D20499">
        <v>0.26</v>
      </c>
      <c r="E20499">
        <v>3.0000000000000001E-3</v>
      </c>
    </row>
    <row r="20500" spans="1:5">
      <c r="A20500">
        <v>20030710</v>
      </c>
      <c r="B20500">
        <v>-1.33</v>
      </c>
      <c r="C20500">
        <v>-7.0000000000000007E-2</v>
      </c>
      <c r="D20500">
        <v>-0.23</v>
      </c>
      <c r="E20500">
        <v>3.0000000000000001E-3</v>
      </c>
    </row>
    <row r="20501" spans="1:5">
      <c r="A20501">
        <v>20030711</v>
      </c>
      <c r="B20501">
        <v>0.92</v>
      </c>
      <c r="C20501">
        <v>7.0000000000000007E-2</v>
      </c>
      <c r="D20501">
        <v>-0.06</v>
      </c>
      <c r="E20501">
        <v>3.0000000000000001E-3</v>
      </c>
    </row>
    <row r="20502" spans="1:5">
      <c r="A20502">
        <v>20030714</v>
      </c>
      <c r="B20502">
        <v>0.73</v>
      </c>
      <c r="C20502">
        <v>0.18</v>
      </c>
      <c r="D20502">
        <v>0.13</v>
      </c>
      <c r="E20502">
        <v>3.0000000000000001E-3</v>
      </c>
    </row>
    <row r="20503" spans="1:5">
      <c r="A20503">
        <v>20030715</v>
      </c>
      <c r="B20503">
        <v>-0.41</v>
      </c>
      <c r="C20503">
        <v>0.08</v>
      </c>
      <c r="D20503">
        <v>-0.04</v>
      </c>
      <c r="E20503">
        <v>3.0000000000000001E-3</v>
      </c>
    </row>
    <row r="20504" spans="1:5">
      <c r="A20504">
        <v>20030716</v>
      </c>
      <c r="B20504">
        <v>-0.64</v>
      </c>
      <c r="C20504">
        <v>0.25</v>
      </c>
      <c r="D20504">
        <v>-0.27</v>
      </c>
      <c r="E20504">
        <v>3.0000000000000001E-3</v>
      </c>
    </row>
    <row r="20505" spans="1:5">
      <c r="A20505">
        <v>20030717</v>
      </c>
      <c r="B20505">
        <v>-1.45</v>
      </c>
      <c r="C20505">
        <v>-1.27</v>
      </c>
      <c r="D20505">
        <v>-0.4</v>
      </c>
      <c r="E20505">
        <v>3.0000000000000001E-3</v>
      </c>
    </row>
    <row r="20506" spans="1:5">
      <c r="A20506">
        <v>20030718</v>
      </c>
      <c r="B20506">
        <v>1.08</v>
      </c>
      <c r="C20506">
        <v>-0.17</v>
      </c>
      <c r="D20506">
        <v>0.02</v>
      </c>
      <c r="E20506">
        <v>3.0000000000000001E-3</v>
      </c>
    </row>
    <row r="20507" spans="1:5">
      <c r="A20507">
        <v>20030721</v>
      </c>
      <c r="B20507">
        <v>-1.42</v>
      </c>
      <c r="C20507">
        <v>0.03</v>
      </c>
      <c r="D20507">
        <v>-0.38</v>
      </c>
      <c r="E20507">
        <v>3.0000000000000001E-3</v>
      </c>
    </row>
    <row r="20508" spans="1:5">
      <c r="A20508">
        <v>20030722</v>
      </c>
      <c r="B20508">
        <v>0.97</v>
      </c>
      <c r="C20508">
        <v>0.33</v>
      </c>
      <c r="D20508">
        <v>0.34</v>
      </c>
      <c r="E20508">
        <v>3.0000000000000001E-3</v>
      </c>
    </row>
    <row r="20509" spans="1:5">
      <c r="A20509">
        <v>20030723</v>
      </c>
      <c r="B20509">
        <v>0.18</v>
      </c>
      <c r="C20509">
        <v>0.62</v>
      </c>
      <c r="D20509">
        <v>-1</v>
      </c>
      <c r="E20509">
        <v>3.0000000000000001E-3</v>
      </c>
    </row>
    <row r="20510" spans="1:5">
      <c r="A20510">
        <v>20030724</v>
      </c>
      <c r="B20510">
        <v>-0.65</v>
      </c>
      <c r="C20510">
        <v>0.31</v>
      </c>
      <c r="D20510">
        <v>0.38</v>
      </c>
      <c r="E20510">
        <v>3.0000000000000001E-3</v>
      </c>
    </row>
    <row r="20511" spans="1:5">
      <c r="A20511">
        <v>20030725</v>
      </c>
      <c r="B20511">
        <v>1.51</v>
      </c>
      <c r="C20511">
        <v>-0.64</v>
      </c>
      <c r="D20511">
        <v>-0.24</v>
      </c>
      <c r="E20511">
        <v>3.0000000000000001E-3</v>
      </c>
    </row>
    <row r="20512" spans="1:5">
      <c r="A20512">
        <v>20030728</v>
      </c>
      <c r="B20512">
        <v>-0.02</v>
      </c>
      <c r="C20512">
        <v>0.98</v>
      </c>
      <c r="D20512">
        <v>0.36</v>
      </c>
      <c r="E20512">
        <v>3.0000000000000001E-3</v>
      </c>
    </row>
    <row r="20513" spans="1:5">
      <c r="A20513">
        <v>20030729</v>
      </c>
      <c r="B20513">
        <v>-0.56999999999999995</v>
      </c>
      <c r="C20513">
        <v>0.54</v>
      </c>
      <c r="D20513">
        <v>0.02</v>
      </c>
      <c r="E20513">
        <v>3.0000000000000001E-3</v>
      </c>
    </row>
    <row r="20514" spans="1:5">
      <c r="A20514">
        <v>20030730</v>
      </c>
      <c r="B20514">
        <v>-0.18</v>
      </c>
      <c r="C20514">
        <v>0.27</v>
      </c>
      <c r="D20514">
        <v>-0.61</v>
      </c>
      <c r="E20514">
        <v>3.0000000000000001E-3</v>
      </c>
    </row>
    <row r="20515" spans="1:5">
      <c r="A20515">
        <v>20030731</v>
      </c>
      <c r="B20515">
        <v>0.32</v>
      </c>
      <c r="C20515">
        <v>0.26</v>
      </c>
      <c r="D20515">
        <v>0.4</v>
      </c>
      <c r="E20515">
        <v>3.0000000000000001E-3</v>
      </c>
    </row>
    <row r="20516" spans="1:5">
      <c r="A20516">
        <v>20030801</v>
      </c>
      <c r="B20516">
        <v>-1.06</v>
      </c>
      <c r="C20516">
        <v>-0.49</v>
      </c>
      <c r="D20516">
        <v>-0.06</v>
      </c>
      <c r="E20516">
        <v>3.0000000000000001E-3</v>
      </c>
    </row>
    <row r="20517" spans="1:5">
      <c r="A20517">
        <v>20030804</v>
      </c>
      <c r="B20517">
        <v>0.11</v>
      </c>
      <c r="C20517">
        <v>-0.66</v>
      </c>
      <c r="D20517">
        <v>-0.3</v>
      </c>
      <c r="E20517">
        <v>3.0000000000000001E-3</v>
      </c>
    </row>
    <row r="20518" spans="1:5">
      <c r="A20518">
        <v>20030805</v>
      </c>
      <c r="B20518">
        <v>-1.71</v>
      </c>
      <c r="C20518">
        <v>0.38</v>
      </c>
      <c r="D20518">
        <v>0.01</v>
      </c>
      <c r="E20518">
        <v>3.0000000000000001E-3</v>
      </c>
    </row>
    <row r="20519" spans="1:5">
      <c r="A20519">
        <v>20030806</v>
      </c>
      <c r="B20519">
        <v>0.02</v>
      </c>
      <c r="C20519">
        <v>-1.03</v>
      </c>
      <c r="D20519">
        <v>0.46</v>
      </c>
      <c r="E20519">
        <v>3.0000000000000001E-3</v>
      </c>
    </row>
    <row r="20520" spans="1:5">
      <c r="A20520">
        <v>20030807</v>
      </c>
      <c r="B20520">
        <v>0.56999999999999995</v>
      </c>
      <c r="C20520">
        <v>-0.48</v>
      </c>
      <c r="D20520">
        <v>-0.47</v>
      </c>
      <c r="E20520">
        <v>3.0000000000000001E-3</v>
      </c>
    </row>
    <row r="20521" spans="1:5">
      <c r="A20521">
        <v>20030808</v>
      </c>
      <c r="B20521">
        <v>0.33</v>
      </c>
      <c r="C20521">
        <v>-0.46</v>
      </c>
      <c r="D20521">
        <v>0.16</v>
      </c>
      <c r="E20521">
        <v>3.0000000000000001E-3</v>
      </c>
    </row>
    <row r="20522" spans="1:5">
      <c r="A20522">
        <v>20030811</v>
      </c>
      <c r="B20522">
        <v>0.43</v>
      </c>
      <c r="C20522">
        <v>0.72</v>
      </c>
      <c r="D20522">
        <v>-0.03</v>
      </c>
      <c r="E20522">
        <v>3.0000000000000001E-3</v>
      </c>
    </row>
    <row r="20523" spans="1:5">
      <c r="A20523">
        <v>20030812</v>
      </c>
      <c r="B20523">
        <v>1.0900000000000001</v>
      </c>
      <c r="C20523">
        <v>0.51</v>
      </c>
      <c r="D20523">
        <v>0.05</v>
      </c>
      <c r="E20523">
        <v>3.0000000000000001E-3</v>
      </c>
    </row>
    <row r="20524" spans="1:5">
      <c r="A20524">
        <v>20030813</v>
      </c>
      <c r="B20524">
        <v>-0.5</v>
      </c>
      <c r="C20524">
        <v>0.69</v>
      </c>
      <c r="D20524">
        <v>0.06</v>
      </c>
      <c r="E20524">
        <v>3.0000000000000001E-3</v>
      </c>
    </row>
    <row r="20525" spans="1:5">
      <c r="A20525">
        <v>20030814</v>
      </c>
      <c r="B20525">
        <v>0.62</v>
      </c>
      <c r="C20525">
        <v>0.11</v>
      </c>
      <c r="D20525">
        <v>0.44</v>
      </c>
      <c r="E20525">
        <v>3.0000000000000001E-3</v>
      </c>
    </row>
    <row r="20526" spans="1:5">
      <c r="A20526">
        <v>20030815</v>
      </c>
      <c r="B20526">
        <v>0.1</v>
      </c>
      <c r="C20526">
        <v>0.19</v>
      </c>
      <c r="D20526">
        <v>-0.14000000000000001</v>
      </c>
      <c r="E20526">
        <v>3.0000000000000001E-3</v>
      </c>
    </row>
    <row r="20527" spans="1:5">
      <c r="A20527">
        <v>20030818</v>
      </c>
      <c r="B20527">
        <v>1.03</v>
      </c>
      <c r="C20527">
        <v>0.85</v>
      </c>
      <c r="D20527">
        <v>0.09</v>
      </c>
      <c r="E20527">
        <v>3.0000000000000001E-3</v>
      </c>
    </row>
    <row r="20528" spans="1:5">
      <c r="A20528">
        <v>20030819</v>
      </c>
      <c r="B20528">
        <v>0.43</v>
      </c>
      <c r="C20528">
        <v>0.99</v>
      </c>
      <c r="D20528">
        <v>0.61</v>
      </c>
      <c r="E20528">
        <v>3.0000000000000001E-3</v>
      </c>
    </row>
    <row r="20529" spans="1:5">
      <c r="A20529">
        <v>20030820</v>
      </c>
      <c r="B20529">
        <v>-0.14000000000000001</v>
      </c>
      <c r="C20529">
        <v>0.34</v>
      </c>
      <c r="D20529">
        <v>0.06</v>
      </c>
      <c r="E20529">
        <v>3.0000000000000001E-3</v>
      </c>
    </row>
    <row r="20530" spans="1:5">
      <c r="A20530">
        <v>20030821</v>
      </c>
      <c r="B20530">
        <v>0.47</v>
      </c>
      <c r="C20530">
        <v>0.61</v>
      </c>
      <c r="D20530">
        <v>0.41</v>
      </c>
      <c r="E20530">
        <v>3.0000000000000001E-3</v>
      </c>
    </row>
    <row r="20531" spans="1:5">
      <c r="A20531">
        <v>20030822</v>
      </c>
      <c r="B20531">
        <v>-1.06</v>
      </c>
      <c r="C20531">
        <v>-0.56999999999999995</v>
      </c>
      <c r="D20531">
        <v>0.12</v>
      </c>
      <c r="E20531">
        <v>3.0000000000000001E-3</v>
      </c>
    </row>
    <row r="20532" spans="1:5">
      <c r="A20532">
        <v>20030825</v>
      </c>
      <c r="B20532">
        <v>-0.04</v>
      </c>
      <c r="C20532">
        <v>-7.0000000000000007E-2</v>
      </c>
      <c r="D20532">
        <v>-0.31</v>
      </c>
      <c r="E20532">
        <v>3.0000000000000001E-3</v>
      </c>
    </row>
    <row r="20533" spans="1:5">
      <c r="A20533">
        <v>20030826</v>
      </c>
      <c r="B20533">
        <v>0.28999999999999998</v>
      </c>
      <c r="C20533">
        <v>0.16</v>
      </c>
      <c r="D20533">
        <v>0.19</v>
      </c>
      <c r="E20533">
        <v>3.0000000000000001E-3</v>
      </c>
    </row>
    <row r="20534" spans="1:5">
      <c r="A20534">
        <v>20030827</v>
      </c>
      <c r="B20534">
        <v>0.17</v>
      </c>
      <c r="C20534">
        <v>0.82</v>
      </c>
      <c r="D20534">
        <v>0.06</v>
      </c>
      <c r="E20534">
        <v>3.0000000000000001E-3</v>
      </c>
    </row>
    <row r="20535" spans="1:5">
      <c r="A20535">
        <v>20030828</v>
      </c>
      <c r="B20535">
        <v>0.7</v>
      </c>
      <c r="C20535">
        <v>0.26</v>
      </c>
      <c r="D20535">
        <v>0.22</v>
      </c>
      <c r="E20535">
        <v>3.0000000000000001E-3</v>
      </c>
    </row>
    <row r="20536" spans="1:5">
      <c r="A20536">
        <v>20030829</v>
      </c>
      <c r="B20536">
        <v>0.53</v>
      </c>
      <c r="C20536">
        <v>-0.32</v>
      </c>
      <c r="D20536">
        <v>0.33</v>
      </c>
      <c r="E20536">
        <v>3.0000000000000001E-3</v>
      </c>
    </row>
    <row r="20537" spans="1:5">
      <c r="A20537">
        <v>20030902</v>
      </c>
      <c r="B20537">
        <v>1.4</v>
      </c>
      <c r="C20537">
        <v>0.48</v>
      </c>
      <c r="D20537">
        <v>0.02</v>
      </c>
      <c r="E20537">
        <v>4.0000000000000001E-3</v>
      </c>
    </row>
    <row r="20538" spans="1:5">
      <c r="A20538">
        <v>20030903</v>
      </c>
      <c r="B20538">
        <v>0.42</v>
      </c>
      <c r="C20538">
        <v>0.32</v>
      </c>
      <c r="D20538">
        <v>0.14000000000000001</v>
      </c>
      <c r="E20538">
        <v>4.0000000000000001E-3</v>
      </c>
    </row>
    <row r="20539" spans="1:5">
      <c r="A20539">
        <v>20030904</v>
      </c>
      <c r="B20539">
        <v>0.22</v>
      </c>
      <c r="C20539">
        <v>0.46</v>
      </c>
      <c r="D20539">
        <v>-0.17</v>
      </c>
      <c r="E20539">
        <v>4.0000000000000001E-3</v>
      </c>
    </row>
    <row r="20540" spans="1:5">
      <c r="A20540">
        <v>20030905</v>
      </c>
      <c r="B20540">
        <v>-0.62</v>
      </c>
      <c r="C20540">
        <v>-0.05</v>
      </c>
      <c r="D20540">
        <v>0.2</v>
      </c>
      <c r="E20540">
        <v>4.0000000000000001E-3</v>
      </c>
    </row>
    <row r="20541" spans="1:5">
      <c r="A20541">
        <v>20030908</v>
      </c>
      <c r="B20541">
        <v>1.07</v>
      </c>
      <c r="C20541">
        <v>0.62</v>
      </c>
      <c r="D20541">
        <v>-0.12</v>
      </c>
      <c r="E20541">
        <v>4.0000000000000001E-3</v>
      </c>
    </row>
    <row r="20542" spans="1:5">
      <c r="A20542">
        <v>20030909</v>
      </c>
      <c r="B20542">
        <v>-0.79</v>
      </c>
      <c r="C20542">
        <v>0.33</v>
      </c>
      <c r="D20542">
        <v>-0.22</v>
      </c>
      <c r="E20542">
        <v>4.0000000000000001E-3</v>
      </c>
    </row>
    <row r="20543" spans="1:5">
      <c r="A20543">
        <v>20030910</v>
      </c>
      <c r="B20543">
        <v>-1.37</v>
      </c>
      <c r="C20543">
        <v>-0.64</v>
      </c>
      <c r="D20543">
        <v>-0.6</v>
      </c>
      <c r="E20543">
        <v>4.0000000000000001E-3</v>
      </c>
    </row>
    <row r="20544" spans="1:5">
      <c r="A20544">
        <v>20030911</v>
      </c>
      <c r="B20544">
        <v>0.62</v>
      </c>
      <c r="C20544">
        <v>0.64</v>
      </c>
      <c r="D20544">
        <v>0.03</v>
      </c>
      <c r="E20544">
        <v>4.0000000000000001E-3</v>
      </c>
    </row>
    <row r="20545" spans="1:5">
      <c r="A20545">
        <v>20030912</v>
      </c>
      <c r="B20545">
        <v>0.23</v>
      </c>
      <c r="C20545">
        <v>0.15</v>
      </c>
      <c r="D20545">
        <v>0.16</v>
      </c>
      <c r="E20545">
        <v>4.0000000000000001E-3</v>
      </c>
    </row>
    <row r="20546" spans="1:5">
      <c r="A20546">
        <v>20030915</v>
      </c>
      <c r="B20546">
        <v>-0.35</v>
      </c>
      <c r="C20546">
        <v>0.24</v>
      </c>
      <c r="D20546">
        <v>-7.0000000000000007E-2</v>
      </c>
      <c r="E20546">
        <v>4.0000000000000001E-3</v>
      </c>
    </row>
    <row r="20547" spans="1:5">
      <c r="A20547">
        <v>20030916</v>
      </c>
      <c r="B20547">
        <v>1.4</v>
      </c>
      <c r="C20547">
        <v>0.1</v>
      </c>
      <c r="D20547">
        <v>0.06</v>
      </c>
      <c r="E20547">
        <v>4.0000000000000001E-3</v>
      </c>
    </row>
    <row r="20548" spans="1:5">
      <c r="A20548">
        <v>20030917</v>
      </c>
      <c r="B20548">
        <v>-0.26</v>
      </c>
      <c r="C20548">
        <v>0.19</v>
      </c>
      <c r="D20548">
        <v>0.18</v>
      </c>
      <c r="E20548">
        <v>4.0000000000000001E-3</v>
      </c>
    </row>
    <row r="20549" spans="1:5">
      <c r="A20549">
        <v>20030918</v>
      </c>
      <c r="B20549">
        <v>1.25</v>
      </c>
      <c r="C20549">
        <v>-0.56999999999999995</v>
      </c>
      <c r="D20549">
        <v>0.25</v>
      </c>
      <c r="E20549">
        <v>4.0000000000000001E-3</v>
      </c>
    </row>
    <row r="20550" spans="1:5">
      <c r="A20550">
        <v>20030919</v>
      </c>
      <c r="B20550">
        <v>-0.23</v>
      </c>
      <c r="C20550">
        <v>0.49</v>
      </c>
      <c r="D20550">
        <v>0.02</v>
      </c>
      <c r="E20550">
        <v>4.0000000000000001E-3</v>
      </c>
    </row>
    <row r="20551" spans="1:5">
      <c r="A20551">
        <v>20030922</v>
      </c>
      <c r="B20551">
        <v>-1.3</v>
      </c>
      <c r="C20551">
        <v>0.16</v>
      </c>
      <c r="D20551">
        <v>0.14000000000000001</v>
      </c>
      <c r="E20551">
        <v>4.0000000000000001E-3</v>
      </c>
    </row>
    <row r="20552" spans="1:5">
      <c r="A20552">
        <v>20030923</v>
      </c>
      <c r="B20552">
        <v>0.65</v>
      </c>
      <c r="C20552">
        <v>0.56999999999999995</v>
      </c>
      <c r="D20552">
        <v>-0.1</v>
      </c>
      <c r="E20552">
        <v>4.0000000000000001E-3</v>
      </c>
    </row>
    <row r="20553" spans="1:5">
      <c r="A20553">
        <v>20030924</v>
      </c>
      <c r="B20553">
        <v>-1.88</v>
      </c>
      <c r="C20553">
        <v>-0.2</v>
      </c>
      <c r="D20553">
        <v>0.08</v>
      </c>
      <c r="E20553">
        <v>4.0000000000000001E-3</v>
      </c>
    </row>
    <row r="20554" spans="1:5">
      <c r="A20554">
        <v>20030925</v>
      </c>
      <c r="B20554">
        <v>-0.81</v>
      </c>
      <c r="C20554">
        <v>-1.65</v>
      </c>
      <c r="D20554">
        <v>-0.21</v>
      </c>
      <c r="E20554">
        <v>4.0000000000000001E-3</v>
      </c>
    </row>
    <row r="20555" spans="1:5">
      <c r="A20555">
        <v>20030926</v>
      </c>
      <c r="B20555">
        <v>-0.84</v>
      </c>
      <c r="C20555">
        <v>-1.26</v>
      </c>
      <c r="D20555">
        <v>0.04</v>
      </c>
      <c r="E20555">
        <v>4.0000000000000001E-3</v>
      </c>
    </row>
    <row r="20556" spans="1:5">
      <c r="A20556">
        <v>20030929</v>
      </c>
      <c r="B20556">
        <v>0.98</v>
      </c>
      <c r="C20556">
        <v>0.51</v>
      </c>
      <c r="D20556">
        <v>0.02</v>
      </c>
      <c r="E20556">
        <v>4.0000000000000001E-3</v>
      </c>
    </row>
    <row r="20557" spans="1:5">
      <c r="A20557">
        <v>20030930</v>
      </c>
      <c r="B20557">
        <v>-0.96</v>
      </c>
      <c r="C20557">
        <v>-0.05</v>
      </c>
      <c r="D20557">
        <v>0.15</v>
      </c>
      <c r="E20557">
        <v>4.0000000000000001E-3</v>
      </c>
    </row>
    <row r="20558" spans="1:5">
      <c r="A20558">
        <v>20031001</v>
      </c>
      <c r="B20558">
        <v>2.16</v>
      </c>
      <c r="C20558">
        <v>0.38</v>
      </c>
      <c r="D20558">
        <v>0.09</v>
      </c>
      <c r="E20558">
        <v>3.0000000000000001E-3</v>
      </c>
    </row>
    <row r="20559" spans="1:5">
      <c r="A20559">
        <v>20031002</v>
      </c>
      <c r="B20559">
        <v>0.31</v>
      </c>
      <c r="C20559">
        <v>0.15</v>
      </c>
      <c r="D20559">
        <v>7.0000000000000007E-2</v>
      </c>
      <c r="E20559">
        <v>3.0000000000000001E-3</v>
      </c>
    </row>
    <row r="20560" spans="1:5">
      <c r="A20560">
        <v>20031003</v>
      </c>
      <c r="B20560">
        <v>1.02</v>
      </c>
      <c r="C20560">
        <v>0.69</v>
      </c>
      <c r="D20560">
        <v>-0.01</v>
      </c>
      <c r="E20560">
        <v>3.0000000000000001E-3</v>
      </c>
    </row>
    <row r="20561" spans="1:5">
      <c r="A20561">
        <v>20031006</v>
      </c>
      <c r="B20561">
        <v>0.49</v>
      </c>
      <c r="C20561">
        <v>0.37</v>
      </c>
      <c r="D20561">
        <v>0.36</v>
      </c>
      <c r="E20561">
        <v>3.0000000000000001E-3</v>
      </c>
    </row>
    <row r="20562" spans="1:5">
      <c r="A20562">
        <v>20031007</v>
      </c>
      <c r="B20562">
        <v>0.51</v>
      </c>
      <c r="C20562">
        <v>0.34</v>
      </c>
      <c r="D20562">
        <v>0.1</v>
      </c>
      <c r="E20562">
        <v>3.0000000000000001E-3</v>
      </c>
    </row>
    <row r="20563" spans="1:5">
      <c r="A20563">
        <v>20031008</v>
      </c>
      <c r="B20563">
        <v>-0.48</v>
      </c>
      <c r="C20563">
        <v>-0.28999999999999998</v>
      </c>
      <c r="D20563">
        <v>0.19</v>
      </c>
      <c r="E20563">
        <v>3.0000000000000001E-3</v>
      </c>
    </row>
    <row r="20564" spans="1:5">
      <c r="A20564">
        <v>20031009</v>
      </c>
      <c r="B20564">
        <v>0.55000000000000004</v>
      </c>
      <c r="C20564">
        <v>0.27</v>
      </c>
      <c r="D20564">
        <v>0.38</v>
      </c>
      <c r="E20564">
        <v>3.0000000000000001E-3</v>
      </c>
    </row>
    <row r="20565" spans="1:5">
      <c r="A20565">
        <v>20031010</v>
      </c>
      <c r="B20565">
        <v>-0.08</v>
      </c>
      <c r="C20565">
        <v>-0.43</v>
      </c>
      <c r="D20565">
        <v>0.41</v>
      </c>
      <c r="E20565">
        <v>3.0000000000000001E-3</v>
      </c>
    </row>
    <row r="20566" spans="1:5">
      <c r="A20566">
        <v>20031013</v>
      </c>
      <c r="B20566">
        <v>0.81</v>
      </c>
      <c r="C20566">
        <v>0.79</v>
      </c>
      <c r="D20566">
        <v>0.09</v>
      </c>
      <c r="E20566">
        <v>3.0000000000000001E-3</v>
      </c>
    </row>
    <row r="20567" spans="1:5">
      <c r="A20567">
        <v>20031014</v>
      </c>
      <c r="B20567">
        <v>0.44</v>
      </c>
      <c r="C20567">
        <v>0.48</v>
      </c>
      <c r="D20567">
        <v>0.16</v>
      </c>
      <c r="E20567">
        <v>3.0000000000000001E-3</v>
      </c>
    </row>
    <row r="20568" spans="1:5">
      <c r="A20568">
        <v>20031015</v>
      </c>
      <c r="B20568">
        <v>-0.36</v>
      </c>
      <c r="C20568">
        <v>-0.28000000000000003</v>
      </c>
      <c r="D20568">
        <v>-0.04</v>
      </c>
      <c r="E20568">
        <v>3.0000000000000001E-3</v>
      </c>
    </row>
    <row r="20569" spans="1:5">
      <c r="A20569">
        <v>20031016</v>
      </c>
      <c r="B20569">
        <v>0.35</v>
      </c>
      <c r="C20569">
        <v>0.1</v>
      </c>
      <c r="D20569">
        <v>0.04</v>
      </c>
      <c r="E20569">
        <v>3.0000000000000001E-3</v>
      </c>
    </row>
    <row r="20570" spans="1:5">
      <c r="A20570">
        <v>20031017</v>
      </c>
      <c r="B20570">
        <v>-1.1100000000000001</v>
      </c>
      <c r="C20570">
        <v>-0.52</v>
      </c>
      <c r="D20570">
        <v>0.05</v>
      </c>
      <c r="E20570">
        <v>3.0000000000000001E-3</v>
      </c>
    </row>
    <row r="20571" spans="1:5">
      <c r="A20571">
        <v>20031020</v>
      </c>
      <c r="B20571">
        <v>0.41</v>
      </c>
      <c r="C20571">
        <v>-0.11</v>
      </c>
      <c r="D20571">
        <v>-0.25</v>
      </c>
      <c r="E20571">
        <v>3.0000000000000001E-3</v>
      </c>
    </row>
    <row r="20572" spans="1:5">
      <c r="A20572">
        <v>20031021</v>
      </c>
      <c r="B20572">
        <v>0.24</v>
      </c>
      <c r="C20572">
        <v>0.68</v>
      </c>
      <c r="D20572">
        <v>-0.31</v>
      </c>
      <c r="E20572">
        <v>3.0000000000000001E-3</v>
      </c>
    </row>
    <row r="20573" spans="1:5">
      <c r="A20573">
        <v>20031022</v>
      </c>
      <c r="B20573">
        <v>-1.52</v>
      </c>
      <c r="C20573">
        <v>-0.68</v>
      </c>
      <c r="D20573">
        <v>-0.02</v>
      </c>
      <c r="E20573">
        <v>3.0000000000000001E-3</v>
      </c>
    </row>
    <row r="20574" spans="1:5">
      <c r="A20574">
        <v>20031023</v>
      </c>
      <c r="B20574">
        <v>0.22</v>
      </c>
      <c r="C20574">
        <v>-0.74</v>
      </c>
      <c r="D20574">
        <v>-0.22</v>
      </c>
      <c r="E20574">
        <v>3.0000000000000001E-3</v>
      </c>
    </row>
    <row r="20575" spans="1:5">
      <c r="A20575">
        <v>20031024</v>
      </c>
      <c r="B20575">
        <v>-0.45</v>
      </c>
      <c r="C20575">
        <v>-0.41</v>
      </c>
      <c r="D20575">
        <v>-0.01</v>
      </c>
      <c r="E20575">
        <v>3.0000000000000001E-3</v>
      </c>
    </row>
    <row r="20576" spans="1:5">
      <c r="A20576">
        <v>20031027</v>
      </c>
      <c r="B20576">
        <v>0.4</v>
      </c>
      <c r="C20576">
        <v>1.1599999999999999</v>
      </c>
      <c r="D20576">
        <v>0.3</v>
      </c>
      <c r="E20576">
        <v>3.0000000000000001E-3</v>
      </c>
    </row>
    <row r="20577" spans="1:5">
      <c r="A20577">
        <v>20031028</v>
      </c>
      <c r="B20577">
        <v>1.59</v>
      </c>
      <c r="C20577">
        <v>0.5</v>
      </c>
      <c r="D20577">
        <v>-0.22</v>
      </c>
      <c r="E20577">
        <v>3.0000000000000001E-3</v>
      </c>
    </row>
    <row r="20578" spans="1:5">
      <c r="A20578">
        <v>20031029</v>
      </c>
      <c r="B20578">
        <v>0.28000000000000003</v>
      </c>
      <c r="C20578">
        <v>0.79</v>
      </c>
      <c r="D20578">
        <v>0.31</v>
      </c>
      <c r="E20578">
        <v>3.0000000000000001E-3</v>
      </c>
    </row>
    <row r="20579" spans="1:5">
      <c r="A20579">
        <v>20031030</v>
      </c>
      <c r="B20579">
        <v>-0.11</v>
      </c>
      <c r="C20579">
        <v>-0.12</v>
      </c>
      <c r="D20579">
        <v>0.27</v>
      </c>
      <c r="E20579">
        <v>3.0000000000000001E-3</v>
      </c>
    </row>
    <row r="20580" spans="1:5">
      <c r="A20580">
        <v>20031031</v>
      </c>
      <c r="B20580">
        <v>0.28000000000000003</v>
      </c>
      <c r="C20580">
        <v>-0.56000000000000005</v>
      </c>
      <c r="D20580">
        <v>-0.09</v>
      </c>
      <c r="E20580">
        <v>3.0000000000000001E-3</v>
      </c>
    </row>
    <row r="20581" spans="1:5">
      <c r="A20581">
        <v>20031103</v>
      </c>
      <c r="B20581">
        <v>0.93</v>
      </c>
      <c r="C20581">
        <v>0.68</v>
      </c>
      <c r="D20581">
        <v>0.41</v>
      </c>
      <c r="E20581">
        <v>4.0000000000000001E-3</v>
      </c>
    </row>
    <row r="20582" spans="1:5">
      <c r="A20582">
        <v>20031104</v>
      </c>
      <c r="B20582">
        <v>-0.45</v>
      </c>
      <c r="C20582">
        <v>0.74</v>
      </c>
      <c r="D20582">
        <v>0.41</v>
      </c>
      <c r="E20582">
        <v>4.0000000000000001E-3</v>
      </c>
    </row>
    <row r="20583" spans="1:5">
      <c r="A20583">
        <v>20031105</v>
      </c>
      <c r="B20583">
        <v>-0.04</v>
      </c>
      <c r="C20583">
        <v>0.23</v>
      </c>
      <c r="D20583">
        <v>-0.09</v>
      </c>
      <c r="E20583">
        <v>4.0000000000000001E-3</v>
      </c>
    </row>
    <row r="20584" spans="1:5">
      <c r="A20584">
        <v>20031106</v>
      </c>
      <c r="B20584">
        <v>0.57999999999999996</v>
      </c>
      <c r="C20584">
        <v>0.11</v>
      </c>
      <c r="D20584">
        <v>0.1</v>
      </c>
      <c r="E20584">
        <v>4.0000000000000001E-3</v>
      </c>
    </row>
    <row r="20585" spans="1:5">
      <c r="A20585">
        <v>20031107</v>
      </c>
      <c r="B20585">
        <v>-0.33</v>
      </c>
      <c r="C20585">
        <v>0.36</v>
      </c>
      <c r="D20585">
        <v>0.3</v>
      </c>
      <c r="E20585">
        <v>4.0000000000000001E-3</v>
      </c>
    </row>
    <row r="20586" spans="1:5">
      <c r="A20586">
        <v>20031110</v>
      </c>
      <c r="B20586">
        <v>-0.74</v>
      </c>
      <c r="C20586">
        <v>-1.02</v>
      </c>
      <c r="D20586">
        <v>-0.02</v>
      </c>
      <c r="E20586">
        <v>4.0000000000000001E-3</v>
      </c>
    </row>
    <row r="20587" spans="1:5">
      <c r="A20587">
        <v>20031111</v>
      </c>
      <c r="B20587">
        <v>-0.21</v>
      </c>
      <c r="C20587">
        <v>-0.59</v>
      </c>
      <c r="D20587">
        <v>-0.1</v>
      </c>
      <c r="E20587">
        <v>4.0000000000000001E-3</v>
      </c>
    </row>
    <row r="20588" spans="1:5">
      <c r="A20588">
        <v>20031112</v>
      </c>
      <c r="B20588">
        <v>1.33</v>
      </c>
      <c r="C20588">
        <v>1.01</v>
      </c>
      <c r="D20588">
        <v>-0.21</v>
      </c>
      <c r="E20588">
        <v>4.0000000000000001E-3</v>
      </c>
    </row>
    <row r="20589" spans="1:5">
      <c r="A20589">
        <v>20031113</v>
      </c>
      <c r="B20589">
        <v>0.03</v>
      </c>
      <c r="C20589">
        <v>0.2</v>
      </c>
      <c r="D20589">
        <v>-0.21</v>
      </c>
      <c r="E20589">
        <v>4.0000000000000001E-3</v>
      </c>
    </row>
    <row r="20590" spans="1:5">
      <c r="A20590">
        <v>20031114</v>
      </c>
      <c r="B20590">
        <v>-0.83</v>
      </c>
      <c r="C20590">
        <v>-0.62</v>
      </c>
      <c r="D20590">
        <v>-7.0000000000000007E-2</v>
      </c>
      <c r="E20590">
        <v>4.0000000000000001E-3</v>
      </c>
    </row>
    <row r="20591" spans="1:5">
      <c r="A20591">
        <v>20031117</v>
      </c>
      <c r="B20591">
        <v>-0.72</v>
      </c>
      <c r="C20591">
        <v>-0.68</v>
      </c>
      <c r="D20591">
        <v>-0.19</v>
      </c>
      <c r="E20591">
        <v>4.0000000000000001E-3</v>
      </c>
    </row>
    <row r="20592" spans="1:5">
      <c r="A20592">
        <v>20031118</v>
      </c>
      <c r="B20592">
        <v>-0.87</v>
      </c>
      <c r="C20592">
        <v>0.12</v>
      </c>
      <c r="D20592">
        <v>0.09</v>
      </c>
      <c r="E20592">
        <v>4.0000000000000001E-3</v>
      </c>
    </row>
    <row r="20593" spans="1:5">
      <c r="A20593">
        <v>20031119</v>
      </c>
      <c r="B20593">
        <v>0.76</v>
      </c>
      <c r="C20593">
        <v>0.06</v>
      </c>
      <c r="D20593">
        <v>-0.02</v>
      </c>
      <c r="E20593">
        <v>4.0000000000000001E-3</v>
      </c>
    </row>
    <row r="20594" spans="1:5">
      <c r="A20594">
        <v>20031120</v>
      </c>
      <c r="B20594">
        <v>-0.77</v>
      </c>
      <c r="C20594">
        <v>0.13</v>
      </c>
      <c r="D20594">
        <v>0.03</v>
      </c>
      <c r="E20594">
        <v>4.0000000000000001E-3</v>
      </c>
    </row>
    <row r="20595" spans="1:5">
      <c r="A20595">
        <v>20031121</v>
      </c>
      <c r="B20595">
        <v>0.21</v>
      </c>
      <c r="C20595">
        <v>0.15</v>
      </c>
      <c r="D20595">
        <v>0.6</v>
      </c>
      <c r="E20595">
        <v>4.0000000000000001E-3</v>
      </c>
    </row>
    <row r="20596" spans="1:5">
      <c r="A20596">
        <v>20031124</v>
      </c>
      <c r="B20596">
        <v>1.71</v>
      </c>
      <c r="C20596">
        <v>0.74</v>
      </c>
      <c r="D20596">
        <v>-0.03</v>
      </c>
      <c r="E20596">
        <v>4.0000000000000001E-3</v>
      </c>
    </row>
    <row r="20597" spans="1:5">
      <c r="A20597">
        <v>20031125</v>
      </c>
      <c r="B20597">
        <v>0.31</v>
      </c>
      <c r="C20597">
        <v>0.23</v>
      </c>
      <c r="D20597">
        <v>0.59</v>
      </c>
      <c r="E20597">
        <v>4.0000000000000001E-3</v>
      </c>
    </row>
    <row r="20598" spans="1:5">
      <c r="A20598">
        <v>20031126</v>
      </c>
      <c r="B20598">
        <v>0.4</v>
      </c>
      <c r="C20598">
        <v>-7.0000000000000007E-2</v>
      </c>
      <c r="D20598">
        <v>0.42</v>
      </c>
      <c r="E20598">
        <v>4.0000000000000001E-3</v>
      </c>
    </row>
    <row r="20599" spans="1:5">
      <c r="A20599">
        <v>20031128</v>
      </c>
      <c r="B20599">
        <v>0.11</v>
      </c>
      <c r="C20599">
        <v>0.26</v>
      </c>
      <c r="D20599">
        <v>-0.17</v>
      </c>
      <c r="E20599">
        <v>4.0000000000000001E-3</v>
      </c>
    </row>
    <row r="20600" spans="1:5">
      <c r="A20600">
        <v>20031201</v>
      </c>
      <c r="B20600">
        <v>1.1100000000000001</v>
      </c>
      <c r="C20600">
        <v>0.4</v>
      </c>
      <c r="D20600">
        <v>-0.12</v>
      </c>
      <c r="E20600">
        <v>4.0000000000000001E-3</v>
      </c>
    </row>
    <row r="20601" spans="1:5">
      <c r="A20601">
        <v>20031202</v>
      </c>
      <c r="B20601">
        <v>-0.27</v>
      </c>
      <c r="C20601">
        <v>0.13</v>
      </c>
      <c r="D20601">
        <v>0.13</v>
      </c>
      <c r="E20601">
        <v>4.0000000000000001E-3</v>
      </c>
    </row>
    <row r="20602" spans="1:5">
      <c r="A20602">
        <v>20031203</v>
      </c>
      <c r="B20602">
        <v>-0.34</v>
      </c>
      <c r="C20602">
        <v>-1.19</v>
      </c>
      <c r="D20602">
        <v>0.42</v>
      </c>
      <c r="E20602">
        <v>4.0000000000000001E-3</v>
      </c>
    </row>
    <row r="20603" spans="1:5">
      <c r="A20603">
        <v>20031204</v>
      </c>
      <c r="B20603">
        <v>0.26</v>
      </c>
      <c r="C20603">
        <v>-0.41</v>
      </c>
      <c r="D20603">
        <v>-0.23</v>
      </c>
      <c r="E20603">
        <v>4.0000000000000001E-3</v>
      </c>
    </row>
    <row r="20604" spans="1:5">
      <c r="A20604">
        <v>20031205</v>
      </c>
      <c r="B20604">
        <v>-0.79</v>
      </c>
      <c r="C20604">
        <v>-0.06</v>
      </c>
      <c r="D20604">
        <v>-7.0000000000000007E-2</v>
      </c>
      <c r="E20604">
        <v>4.0000000000000001E-3</v>
      </c>
    </row>
    <row r="20605" spans="1:5">
      <c r="A20605">
        <v>20031208</v>
      </c>
      <c r="B20605">
        <v>0.65</v>
      </c>
      <c r="C20605">
        <v>-0.17</v>
      </c>
      <c r="D20605">
        <v>0.36</v>
      </c>
      <c r="E20605">
        <v>4.0000000000000001E-3</v>
      </c>
    </row>
    <row r="20606" spans="1:5">
      <c r="A20606">
        <v>20031209</v>
      </c>
      <c r="B20606">
        <v>-0.95</v>
      </c>
      <c r="C20606">
        <v>-0.6</v>
      </c>
      <c r="D20606">
        <v>0.19</v>
      </c>
      <c r="E20606">
        <v>4.0000000000000001E-3</v>
      </c>
    </row>
    <row r="20607" spans="1:5">
      <c r="A20607">
        <v>20031210</v>
      </c>
      <c r="B20607">
        <v>-0.28999999999999998</v>
      </c>
      <c r="C20607">
        <v>-1.02</v>
      </c>
      <c r="D20607">
        <v>-0.23</v>
      </c>
      <c r="E20607">
        <v>4.0000000000000001E-3</v>
      </c>
    </row>
    <row r="20608" spans="1:5">
      <c r="A20608">
        <v>20031211</v>
      </c>
      <c r="B20608">
        <v>1.34</v>
      </c>
      <c r="C20608">
        <v>1.23</v>
      </c>
      <c r="D20608">
        <v>0.15</v>
      </c>
      <c r="E20608">
        <v>4.0000000000000001E-3</v>
      </c>
    </row>
    <row r="20609" spans="1:5">
      <c r="A20609">
        <v>20031212</v>
      </c>
      <c r="B20609">
        <v>0.31</v>
      </c>
      <c r="C20609">
        <v>0.54</v>
      </c>
      <c r="D20609">
        <v>0.31</v>
      </c>
      <c r="E20609">
        <v>4.0000000000000001E-3</v>
      </c>
    </row>
    <row r="20610" spans="1:5">
      <c r="A20610">
        <v>20031215</v>
      </c>
      <c r="B20610">
        <v>-0.73</v>
      </c>
      <c r="C20610">
        <v>-1.39</v>
      </c>
      <c r="D20610">
        <v>0.16</v>
      </c>
      <c r="E20610">
        <v>4.0000000000000001E-3</v>
      </c>
    </row>
    <row r="20611" spans="1:5">
      <c r="A20611">
        <v>20031216</v>
      </c>
      <c r="B20611">
        <v>0.5</v>
      </c>
      <c r="C20611">
        <v>-0.31</v>
      </c>
      <c r="D20611">
        <v>0.02</v>
      </c>
      <c r="E20611">
        <v>4.0000000000000001E-3</v>
      </c>
    </row>
    <row r="20612" spans="1:5">
      <c r="A20612">
        <v>20031217</v>
      </c>
      <c r="B20612">
        <v>0.15</v>
      </c>
      <c r="C20612">
        <v>-0.05</v>
      </c>
      <c r="D20612">
        <v>-0.1</v>
      </c>
      <c r="E20612">
        <v>4.0000000000000001E-3</v>
      </c>
    </row>
    <row r="20613" spans="1:5">
      <c r="A20613">
        <v>20031218</v>
      </c>
      <c r="B20613">
        <v>1.24</v>
      </c>
      <c r="C20613">
        <v>0.27</v>
      </c>
      <c r="D20613">
        <v>0.22</v>
      </c>
      <c r="E20613">
        <v>4.0000000000000001E-3</v>
      </c>
    </row>
    <row r="20614" spans="1:5">
      <c r="A20614">
        <v>20031219</v>
      </c>
      <c r="B20614">
        <v>-0.04</v>
      </c>
      <c r="C20614">
        <v>-0.13</v>
      </c>
      <c r="D20614">
        <v>0.4</v>
      </c>
      <c r="E20614">
        <v>4.0000000000000001E-3</v>
      </c>
    </row>
    <row r="20615" spans="1:5">
      <c r="A20615">
        <v>20031222</v>
      </c>
      <c r="B20615">
        <v>0.36</v>
      </c>
      <c r="C20615">
        <v>-0.09</v>
      </c>
      <c r="D20615">
        <v>0.46</v>
      </c>
      <c r="E20615">
        <v>4.0000000000000001E-3</v>
      </c>
    </row>
    <row r="20616" spans="1:5">
      <c r="A20616">
        <v>20031223</v>
      </c>
      <c r="B20616">
        <v>0.36</v>
      </c>
      <c r="C20616">
        <v>0.7</v>
      </c>
      <c r="D20616">
        <v>-0.06</v>
      </c>
      <c r="E20616">
        <v>4.0000000000000001E-3</v>
      </c>
    </row>
    <row r="20617" spans="1:5">
      <c r="A20617">
        <v>20031224</v>
      </c>
      <c r="B20617">
        <v>-0.18</v>
      </c>
      <c r="C20617">
        <v>-0.24</v>
      </c>
      <c r="D20617">
        <v>0.12</v>
      </c>
      <c r="E20617">
        <v>4.0000000000000001E-3</v>
      </c>
    </row>
    <row r="20618" spans="1:5">
      <c r="A20618">
        <v>20031226</v>
      </c>
      <c r="B20618">
        <v>0.19</v>
      </c>
      <c r="C20618">
        <v>0.34</v>
      </c>
      <c r="D20618">
        <v>0.06</v>
      </c>
      <c r="E20618">
        <v>4.0000000000000001E-3</v>
      </c>
    </row>
    <row r="20619" spans="1:5">
      <c r="A20619">
        <v>20031229</v>
      </c>
      <c r="B20619">
        <v>1.29</v>
      </c>
      <c r="C20619">
        <v>0.36</v>
      </c>
      <c r="D20619">
        <v>-0.04</v>
      </c>
      <c r="E20619">
        <v>4.0000000000000001E-3</v>
      </c>
    </row>
    <row r="20620" spans="1:5">
      <c r="A20620">
        <v>20031230</v>
      </c>
      <c r="B20620">
        <v>0.05</v>
      </c>
      <c r="C20620">
        <v>0.24</v>
      </c>
      <c r="D20620">
        <v>0.15</v>
      </c>
      <c r="E20620">
        <v>4.0000000000000001E-3</v>
      </c>
    </row>
    <row r="20621" spans="1:5">
      <c r="A20621">
        <v>20031231</v>
      </c>
      <c r="B20621">
        <v>0.01</v>
      </c>
      <c r="C20621">
        <v>-1.39</v>
      </c>
      <c r="D20621">
        <v>0.02</v>
      </c>
      <c r="E20621">
        <v>4.0000000000000001E-3</v>
      </c>
    </row>
    <row r="20622" spans="1:5">
      <c r="A20622">
        <v>20040102</v>
      </c>
      <c r="B20622">
        <v>-0.17</v>
      </c>
      <c r="C20622">
        <v>0.82</v>
      </c>
      <c r="D20622">
        <v>0.43</v>
      </c>
      <c r="E20622">
        <v>3.0000000000000001E-3</v>
      </c>
    </row>
    <row r="20623" spans="1:5">
      <c r="A20623">
        <v>20040105</v>
      </c>
      <c r="B20623">
        <v>1.2</v>
      </c>
      <c r="C20623">
        <v>0.42</v>
      </c>
      <c r="D20623">
        <v>0.01</v>
      </c>
      <c r="E20623">
        <v>3.0000000000000001E-3</v>
      </c>
    </row>
    <row r="20624" spans="1:5">
      <c r="A20624">
        <v>20040106</v>
      </c>
      <c r="B20624">
        <v>0.2</v>
      </c>
      <c r="C20624">
        <v>0.09</v>
      </c>
      <c r="D20624">
        <v>0.18</v>
      </c>
      <c r="E20624">
        <v>3.0000000000000001E-3</v>
      </c>
    </row>
    <row r="20625" spans="1:5">
      <c r="A20625">
        <v>20040107</v>
      </c>
      <c r="B20625">
        <v>0.34</v>
      </c>
      <c r="C20625">
        <v>0.54</v>
      </c>
      <c r="D20625">
        <v>-0.06</v>
      </c>
      <c r="E20625">
        <v>3.0000000000000001E-3</v>
      </c>
    </row>
    <row r="20626" spans="1:5">
      <c r="A20626">
        <v>20040108</v>
      </c>
      <c r="B20626">
        <v>0.45</v>
      </c>
      <c r="C20626">
        <v>0.35</v>
      </c>
      <c r="D20626">
        <v>0.64</v>
      </c>
      <c r="E20626">
        <v>3.0000000000000001E-3</v>
      </c>
    </row>
    <row r="20627" spans="1:5">
      <c r="A20627">
        <v>20040109</v>
      </c>
      <c r="B20627">
        <v>-0.72</v>
      </c>
      <c r="C20627">
        <v>0.04</v>
      </c>
      <c r="D20627">
        <v>0.21</v>
      </c>
      <c r="E20627">
        <v>3.0000000000000001E-3</v>
      </c>
    </row>
    <row r="20628" spans="1:5">
      <c r="A20628">
        <v>20040112</v>
      </c>
      <c r="B20628">
        <v>0.56999999999999995</v>
      </c>
      <c r="C20628">
        <v>0.93</v>
      </c>
      <c r="D20628">
        <v>0.08</v>
      </c>
      <c r="E20628">
        <v>3.0000000000000001E-3</v>
      </c>
    </row>
    <row r="20629" spans="1:5">
      <c r="A20629">
        <v>20040113</v>
      </c>
      <c r="B20629">
        <v>-0.51</v>
      </c>
      <c r="C20629">
        <v>0.19</v>
      </c>
      <c r="D20629">
        <v>0.09</v>
      </c>
      <c r="E20629">
        <v>3.0000000000000001E-3</v>
      </c>
    </row>
    <row r="20630" spans="1:5">
      <c r="A20630">
        <v>20040114</v>
      </c>
      <c r="B20630">
        <v>0.8</v>
      </c>
      <c r="C20630">
        <v>-7.0000000000000007E-2</v>
      </c>
      <c r="D20630">
        <v>0.41</v>
      </c>
      <c r="E20630">
        <v>3.0000000000000001E-3</v>
      </c>
    </row>
    <row r="20631" spans="1:5">
      <c r="A20631">
        <v>20040115</v>
      </c>
      <c r="B20631">
        <v>0.15</v>
      </c>
      <c r="C20631">
        <v>0.03</v>
      </c>
      <c r="D20631">
        <v>-0.28000000000000003</v>
      </c>
      <c r="E20631">
        <v>3.0000000000000001E-3</v>
      </c>
    </row>
    <row r="20632" spans="1:5">
      <c r="A20632">
        <v>20040116</v>
      </c>
      <c r="B20632">
        <v>0.72</v>
      </c>
      <c r="C20632">
        <v>0.1</v>
      </c>
      <c r="D20632">
        <v>0.56000000000000005</v>
      </c>
      <c r="E20632">
        <v>3.0000000000000001E-3</v>
      </c>
    </row>
    <row r="20633" spans="1:5">
      <c r="A20633">
        <v>20040120</v>
      </c>
      <c r="B20633">
        <v>0.15</v>
      </c>
      <c r="C20633">
        <v>1.18</v>
      </c>
      <c r="D20633">
        <v>0.57999999999999996</v>
      </c>
      <c r="E20633">
        <v>3.0000000000000001E-3</v>
      </c>
    </row>
    <row r="20634" spans="1:5">
      <c r="A20634">
        <v>20040121</v>
      </c>
      <c r="B20634">
        <v>0.64</v>
      </c>
      <c r="C20634">
        <v>-1.08</v>
      </c>
      <c r="D20634">
        <v>0.46</v>
      </c>
      <c r="E20634">
        <v>3.0000000000000001E-3</v>
      </c>
    </row>
    <row r="20635" spans="1:5">
      <c r="A20635">
        <v>20040122</v>
      </c>
      <c r="B20635">
        <v>-0.32</v>
      </c>
      <c r="C20635">
        <v>-0.63</v>
      </c>
      <c r="D20635">
        <v>0.05</v>
      </c>
      <c r="E20635">
        <v>3.0000000000000001E-3</v>
      </c>
    </row>
    <row r="20636" spans="1:5">
      <c r="A20636">
        <v>20040123</v>
      </c>
      <c r="B20636">
        <v>-0.14000000000000001</v>
      </c>
      <c r="C20636">
        <v>0.93</v>
      </c>
      <c r="D20636">
        <v>-0.26</v>
      </c>
      <c r="E20636">
        <v>3.0000000000000001E-3</v>
      </c>
    </row>
    <row r="20637" spans="1:5">
      <c r="A20637">
        <v>20040126</v>
      </c>
      <c r="B20637">
        <v>1.1200000000000001</v>
      </c>
      <c r="C20637">
        <v>-0.1</v>
      </c>
      <c r="D20637">
        <v>-0.33</v>
      </c>
      <c r="E20637">
        <v>3.0000000000000001E-3</v>
      </c>
    </row>
    <row r="20638" spans="1:5">
      <c r="A20638">
        <v>20040127</v>
      </c>
      <c r="B20638">
        <v>-0.96</v>
      </c>
      <c r="C20638">
        <v>-0.03</v>
      </c>
      <c r="D20638">
        <v>0.04</v>
      </c>
      <c r="E20638">
        <v>3.0000000000000001E-3</v>
      </c>
    </row>
    <row r="20639" spans="1:5">
      <c r="A20639">
        <v>20040128</v>
      </c>
      <c r="B20639">
        <v>-1.44</v>
      </c>
      <c r="C20639">
        <v>-0.34</v>
      </c>
      <c r="D20639">
        <v>-0.44</v>
      </c>
      <c r="E20639">
        <v>3.0000000000000001E-3</v>
      </c>
    </row>
    <row r="20640" spans="1:5">
      <c r="A20640">
        <v>20040129</v>
      </c>
      <c r="B20640">
        <v>0.25</v>
      </c>
      <c r="C20640">
        <v>-0.96</v>
      </c>
      <c r="D20640">
        <v>-0.84</v>
      </c>
      <c r="E20640">
        <v>3.0000000000000001E-3</v>
      </c>
    </row>
    <row r="20641" spans="1:5">
      <c r="A20641">
        <v>20040130</v>
      </c>
      <c r="B20641">
        <v>-0.15</v>
      </c>
      <c r="C20641">
        <v>0.3</v>
      </c>
      <c r="D20641">
        <v>0.37</v>
      </c>
      <c r="E20641">
        <v>3.0000000000000001E-3</v>
      </c>
    </row>
    <row r="20642" spans="1:5">
      <c r="A20642">
        <v>20040202</v>
      </c>
      <c r="B20642">
        <v>0.27</v>
      </c>
      <c r="C20642">
        <v>-0.31</v>
      </c>
      <c r="D20642">
        <v>-0.26</v>
      </c>
      <c r="E20642">
        <v>3.0000000000000001E-3</v>
      </c>
    </row>
    <row r="20643" spans="1:5">
      <c r="A20643">
        <v>20040203</v>
      </c>
      <c r="B20643">
        <v>0</v>
      </c>
      <c r="C20643">
        <v>-0.13</v>
      </c>
      <c r="D20643">
        <v>-0.16</v>
      </c>
      <c r="E20643">
        <v>3.0000000000000001E-3</v>
      </c>
    </row>
    <row r="20644" spans="1:5">
      <c r="A20644">
        <v>20040204</v>
      </c>
      <c r="B20644">
        <v>-0.97</v>
      </c>
      <c r="C20644">
        <v>-1.57</v>
      </c>
      <c r="D20644">
        <v>-0.52</v>
      </c>
      <c r="E20644">
        <v>3.0000000000000001E-3</v>
      </c>
    </row>
    <row r="20645" spans="1:5">
      <c r="A20645">
        <v>20040205</v>
      </c>
      <c r="B20645">
        <v>0.23</v>
      </c>
      <c r="C20645">
        <v>0.46</v>
      </c>
      <c r="D20645">
        <v>0.25</v>
      </c>
      <c r="E20645">
        <v>3.0000000000000001E-3</v>
      </c>
    </row>
    <row r="20646" spans="1:5">
      <c r="A20646">
        <v>20040206</v>
      </c>
      <c r="B20646">
        <v>1.39</v>
      </c>
      <c r="C20646">
        <v>1.05</v>
      </c>
      <c r="D20646">
        <v>0.35</v>
      </c>
      <c r="E20646">
        <v>3.0000000000000001E-3</v>
      </c>
    </row>
    <row r="20647" spans="1:5">
      <c r="A20647">
        <v>20040209</v>
      </c>
      <c r="B20647">
        <v>-0.1</v>
      </c>
      <c r="C20647">
        <v>0.36</v>
      </c>
      <c r="D20647">
        <v>0.21</v>
      </c>
      <c r="E20647">
        <v>3.0000000000000001E-3</v>
      </c>
    </row>
    <row r="20648" spans="1:5">
      <c r="A20648">
        <v>20040210</v>
      </c>
      <c r="B20648">
        <v>0.56000000000000005</v>
      </c>
      <c r="C20648">
        <v>0.57999999999999996</v>
      </c>
      <c r="D20648">
        <v>0.13</v>
      </c>
      <c r="E20648">
        <v>3.0000000000000001E-3</v>
      </c>
    </row>
    <row r="20649" spans="1:5">
      <c r="A20649">
        <v>20040211</v>
      </c>
      <c r="B20649">
        <v>1.04</v>
      </c>
      <c r="C20649">
        <v>-0.39</v>
      </c>
      <c r="D20649">
        <v>0.17</v>
      </c>
      <c r="E20649">
        <v>3.0000000000000001E-3</v>
      </c>
    </row>
    <row r="20650" spans="1:5">
      <c r="A20650">
        <v>20040212</v>
      </c>
      <c r="B20650">
        <v>-0.46</v>
      </c>
      <c r="C20650">
        <v>-0.12</v>
      </c>
      <c r="D20650">
        <v>-0.15</v>
      </c>
      <c r="E20650">
        <v>3.0000000000000001E-3</v>
      </c>
    </row>
    <row r="20651" spans="1:5">
      <c r="A20651">
        <v>20040213</v>
      </c>
      <c r="B20651">
        <v>-0.56999999999999995</v>
      </c>
      <c r="C20651">
        <v>-0.71</v>
      </c>
      <c r="D20651">
        <v>-0.18</v>
      </c>
      <c r="E20651">
        <v>3.0000000000000001E-3</v>
      </c>
    </row>
    <row r="20652" spans="1:5">
      <c r="A20652">
        <v>20040217</v>
      </c>
      <c r="B20652">
        <v>0.98</v>
      </c>
      <c r="C20652">
        <v>0.35</v>
      </c>
      <c r="D20652">
        <v>0.54</v>
      </c>
      <c r="E20652">
        <v>3.0000000000000001E-3</v>
      </c>
    </row>
    <row r="20653" spans="1:5">
      <c r="A20653">
        <v>20040218</v>
      </c>
      <c r="B20653">
        <v>-0.39</v>
      </c>
      <c r="C20653">
        <v>-0.09</v>
      </c>
      <c r="D20653">
        <v>0.04</v>
      </c>
      <c r="E20653">
        <v>3.0000000000000001E-3</v>
      </c>
    </row>
    <row r="20654" spans="1:5">
      <c r="A20654">
        <v>20040219</v>
      </c>
      <c r="B20654">
        <v>-0.54</v>
      </c>
      <c r="C20654">
        <v>-1.03</v>
      </c>
      <c r="D20654">
        <v>-7.0000000000000007E-2</v>
      </c>
      <c r="E20654">
        <v>3.0000000000000001E-3</v>
      </c>
    </row>
    <row r="20655" spans="1:5">
      <c r="A20655">
        <v>20040220</v>
      </c>
      <c r="B20655">
        <v>-0.3</v>
      </c>
      <c r="C20655">
        <v>-0.1</v>
      </c>
      <c r="D20655">
        <v>-0.35</v>
      </c>
      <c r="E20655">
        <v>3.0000000000000001E-3</v>
      </c>
    </row>
    <row r="20656" spans="1:5">
      <c r="A20656">
        <v>20040223</v>
      </c>
      <c r="B20656">
        <v>-0.51</v>
      </c>
      <c r="C20656">
        <v>-1.2</v>
      </c>
      <c r="D20656">
        <v>-0.11</v>
      </c>
      <c r="E20656">
        <v>3.0000000000000001E-3</v>
      </c>
    </row>
    <row r="20657" spans="1:5">
      <c r="A20657">
        <v>20040224</v>
      </c>
      <c r="B20657">
        <v>-0.14000000000000001</v>
      </c>
      <c r="C20657">
        <v>0.34</v>
      </c>
      <c r="D20657">
        <v>-0.27</v>
      </c>
      <c r="E20657">
        <v>3.0000000000000001E-3</v>
      </c>
    </row>
    <row r="20658" spans="1:5">
      <c r="A20658">
        <v>20040225</v>
      </c>
      <c r="B20658">
        <v>0.54</v>
      </c>
      <c r="C20658">
        <v>0.5</v>
      </c>
      <c r="D20658">
        <v>0.15</v>
      </c>
      <c r="E20658">
        <v>3.0000000000000001E-3</v>
      </c>
    </row>
    <row r="20659" spans="1:5">
      <c r="A20659">
        <v>20040226</v>
      </c>
      <c r="B20659">
        <v>0.28999999999999998</v>
      </c>
      <c r="C20659">
        <v>0.48</v>
      </c>
      <c r="D20659">
        <v>0.35</v>
      </c>
      <c r="E20659">
        <v>3.0000000000000001E-3</v>
      </c>
    </row>
    <row r="20660" spans="1:5">
      <c r="A20660">
        <v>20040227</v>
      </c>
      <c r="B20660">
        <v>0.11</v>
      </c>
      <c r="C20660">
        <v>0.19</v>
      </c>
      <c r="D20660">
        <v>0.36</v>
      </c>
      <c r="E20660">
        <v>3.0000000000000001E-3</v>
      </c>
    </row>
    <row r="20661" spans="1:5">
      <c r="A20661">
        <v>20040301</v>
      </c>
      <c r="B20661">
        <v>1.02</v>
      </c>
      <c r="C20661">
        <v>0.52</v>
      </c>
      <c r="D20661">
        <v>0.26</v>
      </c>
      <c r="E20661">
        <v>4.0000000000000001E-3</v>
      </c>
    </row>
    <row r="20662" spans="1:5">
      <c r="A20662">
        <v>20040302</v>
      </c>
      <c r="B20662">
        <v>-0.59</v>
      </c>
      <c r="C20662">
        <v>-0.12</v>
      </c>
      <c r="D20662">
        <v>0.18</v>
      </c>
      <c r="E20662">
        <v>4.0000000000000001E-3</v>
      </c>
    </row>
    <row r="20663" spans="1:5">
      <c r="A20663">
        <v>20040303</v>
      </c>
      <c r="B20663">
        <v>0.14000000000000001</v>
      </c>
      <c r="C20663">
        <v>-0.17</v>
      </c>
      <c r="D20663">
        <v>-0.2</v>
      </c>
      <c r="E20663">
        <v>4.0000000000000001E-3</v>
      </c>
    </row>
    <row r="20664" spans="1:5">
      <c r="A20664">
        <v>20040304</v>
      </c>
      <c r="B20664">
        <v>0.44</v>
      </c>
      <c r="C20664">
        <v>0.81</v>
      </c>
      <c r="D20664">
        <v>0.2</v>
      </c>
      <c r="E20664">
        <v>4.0000000000000001E-3</v>
      </c>
    </row>
    <row r="20665" spans="1:5">
      <c r="A20665">
        <v>20040305</v>
      </c>
      <c r="B20665">
        <v>0.24</v>
      </c>
      <c r="C20665">
        <v>-0.12</v>
      </c>
      <c r="D20665">
        <v>-0.21</v>
      </c>
      <c r="E20665">
        <v>4.0000000000000001E-3</v>
      </c>
    </row>
    <row r="20666" spans="1:5">
      <c r="A20666">
        <v>20040308</v>
      </c>
      <c r="B20666">
        <v>-0.84</v>
      </c>
      <c r="C20666">
        <v>-0.35</v>
      </c>
      <c r="D20666">
        <v>0.23</v>
      </c>
      <c r="E20666">
        <v>4.0000000000000001E-3</v>
      </c>
    </row>
    <row r="20667" spans="1:5">
      <c r="A20667">
        <v>20040309</v>
      </c>
      <c r="B20667">
        <v>-0.66</v>
      </c>
      <c r="C20667">
        <v>-0.44</v>
      </c>
      <c r="D20667">
        <v>-0.34</v>
      </c>
      <c r="E20667">
        <v>4.0000000000000001E-3</v>
      </c>
    </row>
    <row r="20668" spans="1:5">
      <c r="A20668">
        <v>20040310</v>
      </c>
      <c r="B20668">
        <v>-1.5</v>
      </c>
      <c r="C20668">
        <v>-0.28000000000000003</v>
      </c>
      <c r="D20668">
        <v>-0.46</v>
      </c>
      <c r="E20668">
        <v>4.0000000000000001E-3</v>
      </c>
    </row>
    <row r="20669" spans="1:5">
      <c r="A20669">
        <v>20040311</v>
      </c>
      <c r="B20669">
        <v>-1.42</v>
      </c>
      <c r="C20669">
        <v>0.35</v>
      </c>
      <c r="D20669">
        <v>-0.13</v>
      </c>
      <c r="E20669">
        <v>4.0000000000000001E-3</v>
      </c>
    </row>
    <row r="20670" spans="1:5">
      <c r="A20670">
        <v>20040312</v>
      </c>
      <c r="B20670">
        <v>1.34</v>
      </c>
      <c r="C20670">
        <v>1.02</v>
      </c>
      <c r="D20670">
        <v>0.21</v>
      </c>
      <c r="E20670">
        <v>4.0000000000000001E-3</v>
      </c>
    </row>
    <row r="20671" spans="1:5">
      <c r="A20671">
        <v>20040315</v>
      </c>
      <c r="B20671">
        <v>-1.56</v>
      </c>
      <c r="C20671">
        <v>-1.0900000000000001</v>
      </c>
      <c r="D20671">
        <v>-0.24</v>
      </c>
      <c r="E20671">
        <v>4.0000000000000001E-3</v>
      </c>
    </row>
    <row r="20672" spans="1:5">
      <c r="A20672">
        <v>20040316</v>
      </c>
      <c r="B20672">
        <v>0.43</v>
      </c>
      <c r="C20672">
        <v>-0.63</v>
      </c>
      <c r="D20672">
        <v>-0.12</v>
      </c>
      <c r="E20672">
        <v>4.0000000000000001E-3</v>
      </c>
    </row>
    <row r="20673" spans="1:5">
      <c r="A20673">
        <v>20040317</v>
      </c>
      <c r="B20673">
        <v>1.22</v>
      </c>
      <c r="C20673">
        <v>0.7</v>
      </c>
      <c r="D20673">
        <v>0.45</v>
      </c>
      <c r="E20673">
        <v>4.0000000000000001E-3</v>
      </c>
    </row>
    <row r="20674" spans="1:5">
      <c r="A20674">
        <v>20040318</v>
      </c>
      <c r="B20674">
        <v>-0.2</v>
      </c>
      <c r="C20674">
        <v>-0.53</v>
      </c>
      <c r="D20674">
        <v>0.13</v>
      </c>
      <c r="E20674">
        <v>4.0000000000000001E-3</v>
      </c>
    </row>
    <row r="20675" spans="1:5">
      <c r="A20675">
        <v>20040319</v>
      </c>
      <c r="B20675">
        <v>-1</v>
      </c>
      <c r="C20675">
        <v>0.33</v>
      </c>
      <c r="D20675">
        <v>0.26</v>
      </c>
      <c r="E20675">
        <v>4.0000000000000001E-3</v>
      </c>
    </row>
    <row r="20676" spans="1:5">
      <c r="A20676">
        <v>20040322</v>
      </c>
      <c r="B20676">
        <v>-1.42</v>
      </c>
      <c r="C20676">
        <v>-0.66</v>
      </c>
      <c r="D20676">
        <v>-0.2</v>
      </c>
      <c r="E20676">
        <v>4.0000000000000001E-3</v>
      </c>
    </row>
    <row r="20677" spans="1:5">
      <c r="A20677">
        <v>20040323</v>
      </c>
      <c r="B20677">
        <v>-0.09</v>
      </c>
      <c r="C20677">
        <v>0.36</v>
      </c>
      <c r="D20677">
        <v>0.04</v>
      </c>
      <c r="E20677">
        <v>4.0000000000000001E-3</v>
      </c>
    </row>
    <row r="20678" spans="1:5">
      <c r="A20678">
        <v>20040324</v>
      </c>
      <c r="B20678">
        <v>-0.27</v>
      </c>
      <c r="C20678">
        <v>-7.0000000000000007E-2</v>
      </c>
      <c r="D20678">
        <v>-0.14000000000000001</v>
      </c>
      <c r="E20678">
        <v>4.0000000000000001E-3</v>
      </c>
    </row>
    <row r="20679" spans="1:5">
      <c r="A20679">
        <v>20040325</v>
      </c>
      <c r="B20679">
        <v>1.68</v>
      </c>
      <c r="C20679">
        <v>0.77</v>
      </c>
      <c r="D20679">
        <v>-0.28999999999999998</v>
      </c>
      <c r="E20679">
        <v>4.0000000000000001E-3</v>
      </c>
    </row>
    <row r="20680" spans="1:5">
      <c r="A20680">
        <v>20040326</v>
      </c>
      <c r="B20680">
        <v>0</v>
      </c>
      <c r="C20680">
        <v>0.34</v>
      </c>
      <c r="D20680">
        <v>0.39</v>
      </c>
      <c r="E20680">
        <v>4.0000000000000001E-3</v>
      </c>
    </row>
    <row r="20681" spans="1:5">
      <c r="A20681">
        <v>20040329</v>
      </c>
      <c r="B20681">
        <v>1.34</v>
      </c>
      <c r="C20681">
        <v>0.59</v>
      </c>
      <c r="D20681">
        <v>-0.21</v>
      </c>
      <c r="E20681">
        <v>4.0000000000000001E-3</v>
      </c>
    </row>
    <row r="20682" spans="1:5">
      <c r="A20682">
        <v>20040330</v>
      </c>
      <c r="B20682">
        <v>0.47</v>
      </c>
      <c r="C20682">
        <v>0.43</v>
      </c>
      <c r="D20682">
        <v>0.23</v>
      </c>
      <c r="E20682">
        <v>4.0000000000000001E-3</v>
      </c>
    </row>
    <row r="20683" spans="1:5">
      <c r="A20683">
        <v>20040331</v>
      </c>
      <c r="B20683">
        <v>0</v>
      </c>
      <c r="C20683">
        <v>0.14000000000000001</v>
      </c>
      <c r="D20683">
        <v>0.18</v>
      </c>
      <c r="E20683">
        <v>4.0000000000000001E-3</v>
      </c>
    </row>
    <row r="20684" spans="1:5">
      <c r="A20684">
        <v>20040401</v>
      </c>
      <c r="B20684">
        <v>0.64</v>
      </c>
      <c r="C20684">
        <v>0.27</v>
      </c>
      <c r="D20684">
        <v>0</v>
      </c>
      <c r="E20684">
        <v>4.0000000000000001E-3</v>
      </c>
    </row>
    <row r="20685" spans="1:5">
      <c r="A20685">
        <v>20040402</v>
      </c>
      <c r="B20685">
        <v>0.9</v>
      </c>
      <c r="C20685">
        <v>0.82</v>
      </c>
      <c r="D20685">
        <v>0.08</v>
      </c>
      <c r="E20685">
        <v>4.0000000000000001E-3</v>
      </c>
    </row>
    <row r="20686" spans="1:5">
      <c r="A20686">
        <v>20040405</v>
      </c>
      <c r="B20686">
        <v>0.79</v>
      </c>
      <c r="C20686">
        <v>0.11</v>
      </c>
      <c r="D20686">
        <v>-0.3</v>
      </c>
      <c r="E20686">
        <v>4.0000000000000001E-3</v>
      </c>
    </row>
    <row r="20687" spans="1:5">
      <c r="A20687">
        <v>20040406</v>
      </c>
      <c r="B20687">
        <v>-0.28000000000000003</v>
      </c>
      <c r="C20687">
        <v>-0.77</v>
      </c>
      <c r="D20687">
        <v>0.21</v>
      </c>
      <c r="E20687">
        <v>4.0000000000000001E-3</v>
      </c>
    </row>
    <row r="20688" spans="1:5">
      <c r="A20688">
        <v>20040407</v>
      </c>
      <c r="B20688">
        <v>-0.5</v>
      </c>
      <c r="C20688">
        <v>0.92</v>
      </c>
      <c r="D20688">
        <v>-0.18</v>
      </c>
      <c r="E20688">
        <v>4.0000000000000001E-3</v>
      </c>
    </row>
    <row r="20689" spans="1:5">
      <c r="A20689">
        <v>20040408</v>
      </c>
      <c r="B20689">
        <v>-0.14000000000000001</v>
      </c>
      <c r="C20689">
        <v>-0.31</v>
      </c>
      <c r="D20689">
        <v>0.11</v>
      </c>
      <c r="E20689">
        <v>4.0000000000000001E-3</v>
      </c>
    </row>
    <row r="20690" spans="1:5">
      <c r="A20690">
        <v>20040412</v>
      </c>
      <c r="B20690">
        <v>0.5</v>
      </c>
      <c r="C20690">
        <v>0.24</v>
      </c>
      <c r="D20690">
        <v>-0.28999999999999998</v>
      </c>
      <c r="E20690">
        <v>4.0000000000000001E-3</v>
      </c>
    </row>
    <row r="20691" spans="1:5">
      <c r="A20691">
        <v>20040413</v>
      </c>
      <c r="B20691">
        <v>-1.5</v>
      </c>
      <c r="C20691">
        <v>-0.57999999999999996</v>
      </c>
      <c r="D20691">
        <v>-0.39</v>
      </c>
      <c r="E20691">
        <v>4.0000000000000001E-3</v>
      </c>
    </row>
    <row r="20692" spans="1:5">
      <c r="A20692">
        <v>20040414</v>
      </c>
      <c r="B20692">
        <v>-0.21</v>
      </c>
      <c r="C20692">
        <v>-0.3</v>
      </c>
      <c r="D20692">
        <v>-0.44</v>
      </c>
      <c r="E20692">
        <v>4.0000000000000001E-3</v>
      </c>
    </row>
    <row r="20693" spans="1:5">
      <c r="A20693">
        <v>20040415</v>
      </c>
      <c r="B20693">
        <v>-0.04</v>
      </c>
      <c r="C20693">
        <v>-0.24</v>
      </c>
      <c r="D20693">
        <v>-0.38</v>
      </c>
      <c r="E20693">
        <v>4.0000000000000001E-3</v>
      </c>
    </row>
    <row r="20694" spans="1:5">
      <c r="A20694">
        <v>20040416</v>
      </c>
      <c r="B20694">
        <v>0.46</v>
      </c>
      <c r="C20694">
        <v>-0.06</v>
      </c>
      <c r="D20694">
        <v>0.17</v>
      </c>
      <c r="E20694">
        <v>4.0000000000000001E-3</v>
      </c>
    </row>
    <row r="20695" spans="1:5">
      <c r="A20695">
        <v>20040419</v>
      </c>
      <c r="B20695">
        <v>0.22</v>
      </c>
      <c r="C20695">
        <v>0.52</v>
      </c>
      <c r="D20695">
        <v>-0.35</v>
      </c>
      <c r="E20695">
        <v>4.0000000000000001E-3</v>
      </c>
    </row>
    <row r="20696" spans="1:5">
      <c r="A20696">
        <v>20040420</v>
      </c>
      <c r="B20696">
        <v>-1.48</v>
      </c>
      <c r="C20696">
        <v>-0.28999999999999998</v>
      </c>
      <c r="D20696">
        <v>0.13</v>
      </c>
      <c r="E20696">
        <v>4.0000000000000001E-3</v>
      </c>
    </row>
    <row r="20697" spans="1:5">
      <c r="A20697">
        <v>20040421</v>
      </c>
      <c r="B20697">
        <v>0.6</v>
      </c>
      <c r="C20697">
        <v>0.48</v>
      </c>
      <c r="D20697">
        <v>0.08</v>
      </c>
      <c r="E20697">
        <v>4.0000000000000001E-3</v>
      </c>
    </row>
    <row r="20698" spans="1:5">
      <c r="A20698">
        <v>20040422</v>
      </c>
      <c r="B20698">
        <v>1.44</v>
      </c>
      <c r="C20698">
        <v>0.09</v>
      </c>
      <c r="D20698">
        <v>0.05</v>
      </c>
      <c r="E20698">
        <v>4.0000000000000001E-3</v>
      </c>
    </row>
    <row r="20699" spans="1:5">
      <c r="A20699">
        <v>20040423</v>
      </c>
      <c r="B20699">
        <v>-0.01</v>
      </c>
      <c r="C20699">
        <v>-0.28000000000000003</v>
      </c>
      <c r="D20699">
        <v>-7.0000000000000007E-2</v>
      </c>
      <c r="E20699">
        <v>4.0000000000000001E-3</v>
      </c>
    </row>
    <row r="20700" spans="1:5">
      <c r="A20700">
        <v>20040426</v>
      </c>
      <c r="B20700">
        <v>-0.33</v>
      </c>
      <c r="C20700">
        <v>-0.05</v>
      </c>
      <c r="D20700">
        <v>-0.27</v>
      </c>
      <c r="E20700">
        <v>4.0000000000000001E-3</v>
      </c>
    </row>
    <row r="20701" spans="1:5">
      <c r="A20701">
        <v>20040427</v>
      </c>
      <c r="B20701">
        <v>0.13</v>
      </c>
      <c r="C20701">
        <v>-0.09</v>
      </c>
      <c r="D20701">
        <v>-0.06</v>
      </c>
      <c r="E20701">
        <v>4.0000000000000001E-3</v>
      </c>
    </row>
    <row r="20702" spans="1:5">
      <c r="A20702">
        <v>20040428</v>
      </c>
      <c r="B20702">
        <v>-1.46</v>
      </c>
      <c r="C20702">
        <v>-0.92</v>
      </c>
      <c r="D20702">
        <v>-0.12</v>
      </c>
      <c r="E20702">
        <v>4.0000000000000001E-3</v>
      </c>
    </row>
    <row r="20703" spans="1:5">
      <c r="A20703">
        <v>20040429</v>
      </c>
      <c r="B20703">
        <v>-0.86</v>
      </c>
      <c r="C20703">
        <v>-0.81</v>
      </c>
      <c r="D20703">
        <v>-0.65</v>
      </c>
      <c r="E20703">
        <v>4.0000000000000001E-3</v>
      </c>
    </row>
    <row r="20704" spans="1:5">
      <c r="A20704">
        <v>20040430</v>
      </c>
      <c r="B20704">
        <v>-0.66</v>
      </c>
      <c r="C20704">
        <v>-0.84</v>
      </c>
      <c r="D20704">
        <v>-0.01</v>
      </c>
      <c r="E20704">
        <v>4.0000000000000001E-3</v>
      </c>
    </row>
    <row r="20705" spans="1:5">
      <c r="A20705">
        <v>20040503</v>
      </c>
      <c r="B20705">
        <v>0.85</v>
      </c>
      <c r="C20705">
        <v>0</v>
      </c>
      <c r="D20705">
        <v>-0.4</v>
      </c>
      <c r="E20705">
        <v>3.0000000000000001E-3</v>
      </c>
    </row>
    <row r="20706" spans="1:5">
      <c r="A20706">
        <v>20040504</v>
      </c>
      <c r="B20706">
        <v>0.21</v>
      </c>
      <c r="C20706">
        <v>0.43</v>
      </c>
      <c r="D20706">
        <v>0.16</v>
      </c>
      <c r="E20706">
        <v>3.0000000000000001E-3</v>
      </c>
    </row>
    <row r="20707" spans="1:5">
      <c r="A20707">
        <v>20040505</v>
      </c>
      <c r="B20707">
        <v>0.27</v>
      </c>
      <c r="C20707">
        <v>-0.11</v>
      </c>
      <c r="D20707">
        <v>-0.25</v>
      </c>
      <c r="E20707">
        <v>3.0000000000000001E-3</v>
      </c>
    </row>
    <row r="20708" spans="1:5">
      <c r="A20708">
        <v>20040506</v>
      </c>
      <c r="B20708">
        <v>-0.8</v>
      </c>
      <c r="C20708">
        <v>-0.36</v>
      </c>
      <c r="D20708">
        <v>-0.21</v>
      </c>
      <c r="E20708">
        <v>3.0000000000000001E-3</v>
      </c>
    </row>
    <row r="20709" spans="1:5">
      <c r="A20709">
        <v>20040507</v>
      </c>
      <c r="B20709">
        <v>-1.48</v>
      </c>
      <c r="C20709">
        <v>-0.65</v>
      </c>
      <c r="D20709">
        <v>-0.54</v>
      </c>
      <c r="E20709">
        <v>3.0000000000000001E-3</v>
      </c>
    </row>
    <row r="20710" spans="1:5">
      <c r="A20710">
        <v>20040510</v>
      </c>
      <c r="B20710">
        <v>-1.29</v>
      </c>
      <c r="C20710">
        <v>-0.53</v>
      </c>
      <c r="D20710">
        <v>-0.48</v>
      </c>
      <c r="E20710">
        <v>3.0000000000000001E-3</v>
      </c>
    </row>
    <row r="20711" spans="1:5">
      <c r="A20711">
        <v>20040511</v>
      </c>
      <c r="B20711">
        <v>0.95</v>
      </c>
      <c r="C20711">
        <v>0.85</v>
      </c>
      <c r="D20711">
        <v>0.15</v>
      </c>
      <c r="E20711">
        <v>3.0000000000000001E-3</v>
      </c>
    </row>
    <row r="20712" spans="1:5">
      <c r="A20712">
        <v>20040512</v>
      </c>
      <c r="B20712">
        <v>0.12</v>
      </c>
      <c r="C20712">
        <v>-0.22</v>
      </c>
      <c r="D20712">
        <v>-0.01</v>
      </c>
      <c r="E20712">
        <v>3.0000000000000001E-3</v>
      </c>
    </row>
    <row r="20713" spans="1:5">
      <c r="A20713">
        <v>20040513</v>
      </c>
      <c r="B20713">
        <v>-0.08</v>
      </c>
      <c r="C20713">
        <v>-0.26</v>
      </c>
      <c r="D20713">
        <v>0.02</v>
      </c>
      <c r="E20713">
        <v>3.0000000000000001E-3</v>
      </c>
    </row>
    <row r="20714" spans="1:5">
      <c r="A20714">
        <v>20040514</v>
      </c>
      <c r="B20714">
        <v>-0.17</v>
      </c>
      <c r="C20714">
        <v>-0.62</v>
      </c>
      <c r="D20714">
        <v>-0.03</v>
      </c>
      <c r="E20714">
        <v>3.0000000000000001E-3</v>
      </c>
    </row>
    <row r="20715" spans="1:5">
      <c r="A20715">
        <v>20040517</v>
      </c>
      <c r="B20715">
        <v>-1.1299999999999999</v>
      </c>
      <c r="C20715">
        <v>-0.4</v>
      </c>
      <c r="D20715">
        <v>-0.34</v>
      </c>
      <c r="E20715">
        <v>3.0000000000000001E-3</v>
      </c>
    </row>
    <row r="20716" spans="1:5">
      <c r="A20716">
        <v>20040518</v>
      </c>
      <c r="B20716">
        <v>0.76</v>
      </c>
      <c r="C20716">
        <v>0.34</v>
      </c>
      <c r="D20716">
        <v>0.35</v>
      </c>
      <c r="E20716">
        <v>3.0000000000000001E-3</v>
      </c>
    </row>
    <row r="20717" spans="1:5">
      <c r="A20717">
        <v>20040519</v>
      </c>
      <c r="B20717">
        <v>-0.19</v>
      </c>
      <c r="C20717">
        <v>0.03</v>
      </c>
      <c r="D20717">
        <v>0.47</v>
      </c>
      <c r="E20717">
        <v>3.0000000000000001E-3</v>
      </c>
    </row>
    <row r="20718" spans="1:5">
      <c r="A20718">
        <v>20040520</v>
      </c>
      <c r="B20718">
        <v>0.02</v>
      </c>
      <c r="C20718">
        <v>-0.13</v>
      </c>
      <c r="D20718">
        <v>0.11</v>
      </c>
      <c r="E20718">
        <v>3.0000000000000001E-3</v>
      </c>
    </row>
    <row r="20719" spans="1:5">
      <c r="A20719">
        <v>20040521</v>
      </c>
      <c r="B20719">
        <v>0.44</v>
      </c>
      <c r="C20719">
        <v>0.44</v>
      </c>
      <c r="D20719">
        <v>-0.01</v>
      </c>
      <c r="E20719">
        <v>3.0000000000000001E-3</v>
      </c>
    </row>
    <row r="20720" spans="1:5">
      <c r="A20720">
        <v>20040524</v>
      </c>
      <c r="B20720">
        <v>0.28999999999999998</v>
      </c>
      <c r="C20720">
        <v>0.67</v>
      </c>
      <c r="D20720">
        <v>0.56999999999999995</v>
      </c>
      <c r="E20720">
        <v>3.0000000000000001E-3</v>
      </c>
    </row>
    <row r="20721" spans="1:5">
      <c r="A20721">
        <v>20040525</v>
      </c>
      <c r="B20721">
        <v>1.66</v>
      </c>
      <c r="C20721">
        <v>0.56000000000000005</v>
      </c>
      <c r="D20721">
        <v>0.04</v>
      </c>
      <c r="E20721">
        <v>3.0000000000000001E-3</v>
      </c>
    </row>
    <row r="20722" spans="1:5">
      <c r="A20722">
        <v>20040526</v>
      </c>
      <c r="B20722">
        <v>0.28999999999999998</v>
      </c>
      <c r="C20722">
        <v>0.14000000000000001</v>
      </c>
      <c r="D20722">
        <v>0.02</v>
      </c>
      <c r="E20722">
        <v>3.0000000000000001E-3</v>
      </c>
    </row>
    <row r="20723" spans="1:5">
      <c r="A20723">
        <v>20040527</v>
      </c>
      <c r="B20723">
        <v>0.51</v>
      </c>
      <c r="C20723">
        <v>-0.28999999999999998</v>
      </c>
      <c r="D20723">
        <v>-0.08</v>
      </c>
      <c r="E20723">
        <v>3.0000000000000001E-3</v>
      </c>
    </row>
    <row r="20724" spans="1:5">
      <c r="A20724">
        <v>20040528</v>
      </c>
      <c r="B20724">
        <v>0.02</v>
      </c>
      <c r="C20724">
        <v>-0.03</v>
      </c>
      <c r="D20724">
        <v>0.09</v>
      </c>
      <c r="E20724">
        <v>3.0000000000000001E-3</v>
      </c>
    </row>
    <row r="20725" spans="1:5">
      <c r="A20725">
        <v>20040601</v>
      </c>
      <c r="B20725">
        <v>0.14000000000000001</v>
      </c>
      <c r="C20725">
        <v>0.67</v>
      </c>
      <c r="D20725">
        <v>-0.04</v>
      </c>
      <c r="E20725">
        <v>4.0000000000000001E-3</v>
      </c>
    </row>
    <row r="20726" spans="1:5">
      <c r="A20726">
        <v>20040602</v>
      </c>
      <c r="B20726">
        <v>0.31</v>
      </c>
      <c r="C20726">
        <v>-0.23</v>
      </c>
      <c r="D20726">
        <v>-0.15</v>
      </c>
      <c r="E20726">
        <v>4.0000000000000001E-3</v>
      </c>
    </row>
    <row r="20727" spans="1:5">
      <c r="A20727">
        <v>20040603</v>
      </c>
      <c r="B20727">
        <v>-0.9</v>
      </c>
      <c r="C20727">
        <v>-0.96</v>
      </c>
      <c r="D20727">
        <v>-0.06</v>
      </c>
      <c r="E20727">
        <v>4.0000000000000001E-3</v>
      </c>
    </row>
    <row r="20728" spans="1:5">
      <c r="A20728">
        <v>20040604</v>
      </c>
      <c r="B20728">
        <v>0.56999999999999995</v>
      </c>
      <c r="C20728">
        <v>0.38</v>
      </c>
      <c r="D20728">
        <v>0.05</v>
      </c>
      <c r="E20728">
        <v>4.0000000000000001E-3</v>
      </c>
    </row>
    <row r="20729" spans="1:5">
      <c r="A20729">
        <v>20040607</v>
      </c>
      <c r="B20729">
        <v>1.57</v>
      </c>
      <c r="C20729">
        <v>0.17</v>
      </c>
      <c r="D20729">
        <v>0.33</v>
      </c>
      <c r="E20729">
        <v>4.0000000000000001E-3</v>
      </c>
    </row>
    <row r="20730" spans="1:5">
      <c r="A20730">
        <v>20040608</v>
      </c>
      <c r="B20730">
        <v>0.08</v>
      </c>
      <c r="C20730">
        <v>-0.17</v>
      </c>
      <c r="D20730">
        <v>-0.05</v>
      </c>
      <c r="E20730">
        <v>4.0000000000000001E-3</v>
      </c>
    </row>
    <row r="20731" spans="1:5">
      <c r="A20731">
        <v>20040609</v>
      </c>
      <c r="B20731">
        <v>-1.04</v>
      </c>
      <c r="C20731">
        <v>-0.51</v>
      </c>
      <c r="D20731">
        <v>0.03</v>
      </c>
      <c r="E20731">
        <v>4.0000000000000001E-3</v>
      </c>
    </row>
    <row r="20732" spans="1:5">
      <c r="A20732">
        <v>20040610</v>
      </c>
      <c r="B20732">
        <v>0.36</v>
      </c>
      <c r="C20732">
        <v>-0.28999999999999998</v>
      </c>
      <c r="D20732">
        <v>0.39</v>
      </c>
      <c r="E20732">
        <v>4.0000000000000001E-3</v>
      </c>
    </row>
    <row r="20733" spans="1:5">
      <c r="A20733">
        <v>20040614</v>
      </c>
      <c r="B20733">
        <v>-1.05</v>
      </c>
      <c r="C20733">
        <v>-0.56999999999999995</v>
      </c>
      <c r="D20733">
        <v>-0.55000000000000004</v>
      </c>
      <c r="E20733">
        <v>4.0000000000000001E-3</v>
      </c>
    </row>
    <row r="20734" spans="1:5">
      <c r="A20734">
        <v>20040615</v>
      </c>
      <c r="B20734">
        <v>0.71</v>
      </c>
      <c r="C20734">
        <v>1.04</v>
      </c>
      <c r="D20734">
        <v>0.22</v>
      </c>
      <c r="E20734">
        <v>4.0000000000000001E-3</v>
      </c>
    </row>
    <row r="20735" spans="1:5">
      <c r="A20735">
        <v>20040616</v>
      </c>
      <c r="B20735">
        <v>0.14000000000000001</v>
      </c>
      <c r="C20735">
        <v>0.2</v>
      </c>
      <c r="D20735">
        <v>0.06</v>
      </c>
      <c r="E20735">
        <v>4.0000000000000001E-3</v>
      </c>
    </row>
    <row r="20736" spans="1:5">
      <c r="A20736">
        <v>20040617</v>
      </c>
      <c r="B20736">
        <v>-0.14000000000000001</v>
      </c>
      <c r="C20736">
        <v>0</v>
      </c>
      <c r="D20736">
        <v>0.12</v>
      </c>
      <c r="E20736">
        <v>4.0000000000000001E-3</v>
      </c>
    </row>
    <row r="20737" spans="1:5">
      <c r="A20737">
        <v>20040618</v>
      </c>
      <c r="B20737">
        <v>0.19</v>
      </c>
      <c r="C20737">
        <v>-0.2</v>
      </c>
      <c r="D20737">
        <v>0.22</v>
      </c>
      <c r="E20737">
        <v>4.0000000000000001E-3</v>
      </c>
    </row>
    <row r="20738" spans="1:5">
      <c r="A20738">
        <v>20040621</v>
      </c>
      <c r="B20738">
        <v>-0.42</v>
      </c>
      <c r="C20738">
        <v>0.1</v>
      </c>
      <c r="D20738">
        <v>0.16</v>
      </c>
      <c r="E20738">
        <v>4.0000000000000001E-3</v>
      </c>
    </row>
    <row r="20739" spans="1:5">
      <c r="A20739">
        <v>20040622</v>
      </c>
      <c r="B20739">
        <v>0.38</v>
      </c>
      <c r="C20739">
        <v>0.22</v>
      </c>
      <c r="D20739">
        <v>0.05</v>
      </c>
      <c r="E20739">
        <v>4.0000000000000001E-3</v>
      </c>
    </row>
    <row r="20740" spans="1:5">
      <c r="A20740">
        <v>20040623</v>
      </c>
      <c r="B20740">
        <v>0.9</v>
      </c>
      <c r="C20740">
        <v>0.53</v>
      </c>
      <c r="D20740">
        <v>0.19</v>
      </c>
      <c r="E20740">
        <v>4.0000000000000001E-3</v>
      </c>
    </row>
    <row r="20741" spans="1:5">
      <c r="A20741">
        <v>20040624</v>
      </c>
      <c r="B20741">
        <v>-0.23</v>
      </c>
      <c r="C20741">
        <v>0.01</v>
      </c>
      <c r="D20741">
        <v>0.15</v>
      </c>
      <c r="E20741">
        <v>4.0000000000000001E-3</v>
      </c>
    </row>
    <row r="20742" spans="1:5">
      <c r="A20742">
        <v>20040625</v>
      </c>
      <c r="B20742">
        <v>-0.23</v>
      </c>
      <c r="C20742">
        <v>1.24</v>
      </c>
      <c r="D20742">
        <v>0.08</v>
      </c>
      <c r="E20742">
        <v>4.0000000000000001E-3</v>
      </c>
    </row>
    <row r="20743" spans="1:5">
      <c r="A20743">
        <v>20040628</v>
      </c>
      <c r="B20743">
        <v>-0.25</v>
      </c>
      <c r="C20743">
        <v>-0.06</v>
      </c>
      <c r="D20743">
        <v>-0.15</v>
      </c>
      <c r="E20743">
        <v>4.0000000000000001E-3</v>
      </c>
    </row>
    <row r="20744" spans="1:5">
      <c r="A20744">
        <v>20040629</v>
      </c>
      <c r="B20744">
        <v>0.31</v>
      </c>
      <c r="C20744">
        <v>0.56999999999999995</v>
      </c>
      <c r="D20744">
        <v>-0.04</v>
      </c>
      <c r="E20744">
        <v>4.0000000000000001E-3</v>
      </c>
    </row>
    <row r="20745" spans="1:5">
      <c r="A20745">
        <v>20040630</v>
      </c>
      <c r="B20745">
        <v>0.48</v>
      </c>
      <c r="C20745">
        <v>0.11</v>
      </c>
      <c r="D20745">
        <v>0.3</v>
      </c>
      <c r="E20745">
        <v>4.0000000000000001E-3</v>
      </c>
    </row>
    <row r="20746" spans="1:5">
      <c r="A20746">
        <v>20040701</v>
      </c>
      <c r="B20746">
        <v>-1.06</v>
      </c>
      <c r="C20746">
        <v>-0.5</v>
      </c>
      <c r="D20746">
        <v>0.55000000000000004</v>
      </c>
      <c r="E20746">
        <v>5.0000000000000001E-3</v>
      </c>
    </row>
    <row r="20747" spans="1:5">
      <c r="A20747">
        <v>20040702</v>
      </c>
      <c r="B20747">
        <v>-0.28000000000000003</v>
      </c>
      <c r="C20747">
        <v>0.19</v>
      </c>
      <c r="D20747">
        <v>0.37</v>
      </c>
      <c r="E20747">
        <v>5.0000000000000001E-3</v>
      </c>
    </row>
    <row r="20748" spans="1:5">
      <c r="A20748">
        <v>20040706</v>
      </c>
      <c r="B20748">
        <v>-0.94</v>
      </c>
      <c r="C20748">
        <v>-0.88</v>
      </c>
      <c r="D20748">
        <v>1.03</v>
      </c>
      <c r="E20748">
        <v>5.0000000000000001E-3</v>
      </c>
    </row>
    <row r="20749" spans="1:5">
      <c r="A20749">
        <v>20040707</v>
      </c>
      <c r="B20749">
        <v>0.15</v>
      </c>
      <c r="C20749">
        <v>-0.33</v>
      </c>
      <c r="D20749">
        <v>0.25</v>
      </c>
      <c r="E20749">
        <v>5.0000000000000001E-3</v>
      </c>
    </row>
    <row r="20750" spans="1:5">
      <c r="A20750">
        <v>20040708</v>
      </c>
      <c r="B20750">
        <v>-0.96</v>
      </c>
      <c r="C20750">
        <v>-0.94</v>
      </c>
      <c r="D20750">
        <v>0.27</v>
      </c>
      <c r="E20750">
        <v>5.0000000000000001E-3</v>
      </c>
    </row>
    <row r="20751" spans="1:5">
      <c r="A20751">
        <v>20040709</v>
      </c>
      <c r="B20751">
        <v>0.31</v>
      </c>
      <c r="C20751">
        <v>0.16</v>
      </c>
      <c r="D20751">
        <v>-0.13</v>
      </c>
      <c r="E20751">
        <v>5.0000000000000001E-3</v>
      </c>
    </row>
    <row r="20752" spans="1:5">
      <c r="A20752">
        <v>20040712</v>
      </c>
      <c r="B20752">
        <v>0.04</v>
      </c>
      <c r="C20752">
        <v>-0.48</v>
      </c>
      <c r="D20752">
        <v>0.39</v>
      </c>
      <c r="E20752">
        <v>5.0000000000000001E-3</v>
      </c>
    </row>
    <row r="20753" spans="1:5">
      <c r="A20753">
        <v>20040713</v>
      </c>
      <c r="B20753">
        <v>0.09</v>
      </c>
      <c r="C20753">
        <v>0.06</v>
      </c>
      <c r="D20753">
        <v>0.14000000000000001</v>
      </c>
      <c r="E20753">
        <v>5.0000000000000001E-3</v>
      </c>
    </row>
    <row r="20754" spans="1:5">
      <c r="A20754">
        <v>20040714</v>
      </c>
      <c r="B20754">
        <v>-0.33</v>
      </c>
      <c r="C20754">
        <v>-0.34</v>
      </c>
      <c r="D20754">
        <v>0.5</v>
      </c>
      <c r="E20754">
        <v>5.0000000000000001E-3</v>
      </c>
    </row>
    <row r="20755" spans="1:5">
      <c r="A20755">
        <v>20040715</v>
      </c>
      <c r="B20755">
        <v>-0.32</v>
      </c>
      <c r="C20755">
        <v>0.64</v>
      </c>
      <c r="D20755">
        <v>0.06</v>
      </c>
      <c r="E20755">
        <v>5.0000000000000001E-3</v>
      </c>
    </row>
    <row r="20756" spans="1:5">
      <c r="A20756">
        <v>20040716</v>
      </c>
      <c r="B20756">
        <v>-0.56000000000000005</v>
      </c>
      <c r="C20756">
        <v>-0.73</v>
      </c>
      <c r="D20756">
        <v>0.66</v>
      </c>
      <c r="E20756">
        <v>5.0000000000000001E-3</v>
      </c>
    </row>
    <row r="20757" spans="1:5">
      <c r="A20757">
        <v>20040719</v>
      </c>
      <c r="B20757">
        <v>-0.12</v>
      </c>
      <c r="C20757">
        <v>-0.24</v>
      </c>
      <c r="D20757">
        <v>0.59</v>
      </c>
      <c r="E20757">
        <v>5.0000000000000001E-3</v>
      </c>
    </row>
    <row r="20758" spans="1:5">
      <c r="A20758">
        <v>20040720</v>
      </c>
      <c r="B20758">
        <v>0.83</v>
      </c>
      <c r="C20758">
        <v>0.92</v>
      </c>
      <c r="D20758">
        <v>-0.81</v>
      </c>
      <c r="E20758">
        <v>5.0000000000000001E-3</v>
      </c>
    </row>
    <row r="20759" spans="1:5">
      <c r="A20759">
        <v>20040721</v>
      </c>
      <c r="B20759">
        <v>-1.49</v>
      </c>
      <c r="C20759">
        <v>-1.21</v>
      </c>
      <c r="D20759">
        <v>0.75</v>
      </c>
      <c r="E20759">
        <v>5.0000000000000001E-3</v>
      </c>
    </row>
    <row r="20760" spans="1:5">
      <c r="A20760">
        <v>20040722</v>
      </c>
      <c r="B20760">
        <v>0.14000000000000001</v>
      </c>
      <c r="C20760">
        <v>-0.46</v>
      </c>
      <c r="D20760">
        <v>-0.54</v>
      </c>
      <c r="E20760">
        <v>5.0000000000000001E-3</v>
      </c>
    </row>
    <row r="20761" spans="1:5">
      <c r="A20761">
        <v>20040723</v>
      </c>
      <c r="B20761">
        <v>-1.03</v>
      </c>
      <c r="C20761">
        <v>-0.45</v>
      </c>
      <c r="D20761">
        <v>0.83</v>
      </c>
      <c r="E20761">
        <v>5.0000000000000001E-3</v>
      </c>
    </row>
    <row r="20762" spans="1:5">
      <c r="A20762">
        <v>20040726</v>
      </c>
      <c r="B20762">
        <v>-0.39</v>
      </c>
      <c r="C20762">
        <v>-0.71</v>
      </c>
      <c r="D20762">
        <v>0.26</v>
      </c>
      <c r="E20762">
        <v>5.0000000000000001E-3</v>
      </c>
    </row>
    <row r="20763" spans="1:5">
      <c r="A20763">
        <v>20040727</v>
      </c>
      <c r="B20763">
        <v>1.1000000000000001</v>
      </c>
      <c r="C20763">
        <v>1</v>
      </c>
      <c r="D20763">
        <v>-0.5</v>
      </c>
      <c r="E20763">
        <v>5.0000000000000001E-3</v>
      </c>
    </row>
    <row r="20764" spans="1:5">
      <c r="A20764">
        <v>20040728</v>
      </c>
      <c r="B20764">
        <v>-0.09</v>
      </c>
      <c r="C20764">
        <v>-0.63</v>
      </c>
      <c r="D20764">
        <v>0.37</v>
      </c>
      <c r="E20764">
        <v>5.0000000000000001E-3</v>
      </c>
    </row>
    <row r="20765" spans="1:5">
      <c r="A20765">
        <v>20040729</v>
      </c>
      <c r="B20765">
        <v>0.66</v>
      </c>
      <c r="C20765">
        <v>0.9</v>
      </c>
      <c r="D20765">
        <v>-0.49</v>
      </c>
      <c r="E20765">
        <v>5.0000000000000001E-3</v>
      </c>
    </row>
    <row r="20766" spans="1:5">
      <c r="A20766">
        <v>20040730</v>
      </c>
      <c r="B20766">
        <v>0.14000000000000001</v>
      </c>
      <c r="C20766">
        <v>0.19</v>
      </c>
      <c r="D20766">
        <v>-0.32</v>
      </c>
      <c r="E20766">
        <v>5.0000000000000001E-3</v>
      </c>
    </row>
    <row r="20767" spans="1:5">
      <c r="A20767">
        <v>20040802</v>
      </c>
      <c r="B20767">
        <v>0.36</v>
      </c>
      <c r="C20767">
        <v>-0.44</v>
      </c>
      <c r="D20767">
        <v>0.28000000000000003</v>
      </c>
      <c r="E20767">
        <v>5.0000000000000001E-3</v>
      </c>
    </row>
    <row r="20768" spans="1:5">
      <c r="A20768">
        <v>20040803</v>
      </c>
      <c r="B20768">
        <v>-0.75</v>
      </c>
      <c r="C20768">
        <v>-0.88</v>
      </c>
      <c r="D20768">
        <v>0.81</v>
      </c>
      <c r="E20768">
        <v>5.0000000000000001E-3</v>
      </c>
    </row>
    <row r="20769" spans="1:5">
      <c r="A20769">
        <v>20040804</v>
      </c>
      <c r="B20769">
        <v>-0.2</v>
      </c>
      <c r="C20769">
        <v>0.04</v>
      </c>
      <c r="D20769">
        <v>0.02</v>
      </c>
      <c r="E20769">
        <v>5.0000000000000001E-3</v>
      </c>
    </row>
    <row r="20770" spans="1:5">
      <c r="A20770">
        <v>20040805</v>
      </c>
      <c r="B20770">
        <v>-1.63</v>
      </c>
      <c r="C20770">
        <v>-0.22</v>
      </c>
      <c r="D20770">
        <v>0.48</v>
      </c>
      <c r="E20770">
        <v>5.0000000000000001E-3</v>
      </c>
    </row>
    <row r="20771" spans="1:5">
      <c r="A20771">
        <v>20040806</v>
      </c>
      <c r="B20771">
        <v>-1.59</v>
      </c>
      <c r="C20771">
        <v>-0.9</v>
      </c>
      <c r="D20771">
        <v>0.73</v>
      </c>
      <c r="E20771">
        <v>5.0000000000000001E-3</v>
      </c>
    </row>
    <row r="20772" spans="1:5">
      <c r="A20772">
        <v>20040809</v>
      </c>
      <c r="B20772">
        <v>0.02</v>
      </c>
      <c r="C20772">
        <v>-0.37</v>
      </c>
      <c r="D20772">
        <v>0.01</v>
      </c>
      <c r="E20772">
        <v>5.0000000000000001E-3</v>
      </c>
    </row>
    <row r="20773" spans="1:5">
      <c r="A20773">
        <v>20040810</v>
      </c>
      <c r="B20773">
        <v>1.39</v>
      </c>
      <c r="C20773">
        <v>0.76</v>
      </c>
      <c r="D20773">
        <v>-0.37</v>
      </c>
      <c r="E20773">
        <v>5.0000000000000001E-3</v>
      </c>
    </row>
    <row r="20774" spans="1:5">
      <c r="A20774">
        <v>20040811</v>
      </c>
      <c r="B20774">
        <v>-0.28999999999999998</v>
      </c>
      <c r="C20774">
        <v>-0.39</v>
      </c>
      <c r="D20774">
        <v>0.14000000000000001</v>
      </c>
      <c r="E20774">
        <v>5.0000000000000001E-3</v>
      </c>
    </row>
    <row r="20775" spans="1:5">
      <c r="A20775">
        <v>20040812</v>
      </c>
      <c r="B20775">
        <v>-1.18</v>
      </c>
      <c r="C20775">
        <v>-0.5</v>
      </c>
      <c r="D20775">
        <v>0.27</v>
      </c>
      <c r="E20775">
        <v>5.0000000000000001E-3</v>
      </c>
    </row>
    <row r="20776" spans="1:5">
      <c r="A20776">
        <v>20040813</v>
      </c>
      <c r="B20776">
        <v>0.1</v>
      </c>
      <c r="C20776">
        <v>-0.05</v>
      </c>
      <c r="D20776">
        <v>0.04</v>
      </c>
      <c r="E20776">
        <v>5.0000000000000001E-3</v>
      </c>
    </row>
    <row r="20777" spans="1:5">
      <c r="A20777">
        <v>20040816</v>
      </c>
      <c r="B20777">
        <v>1.4</v>
      </c>
      <c r="C20777">
        <v>0.38</v>
      </c>
      <c r="D20777">
        <v>0.04</v>
      </c>
      <c r="E20777">
        <v>5.0000000000000001E-3</v>
      </c>
    </row>
    <row r="20778" spans="1:5">
      <c r="A20778">
        <v>20040817</v>
      </c>
      <c r="B20778">
        <v>0.3</v>
      </c>
      <c r="C20778">
        <v>0.12</v>
      </c>
      <c r="D20778">
        <v>-0.6</v>
      </c>
      <c r="E20778">
        <v>5.0000000000000001E-3</v>
      </c>
    </row>
    <row r="20779" spans="1:5">
      <c r="A20779">
        <v>20040818</v>
      </c>
      <c r="B20779">
        <v>1.34</v>
      </c>
      <c r="C20779">
        <v>0.75</v>
      </c>
      <c r="D20779">
        <v>-0.78</v>
      </c>
      <c r="E20779">
        <v>5.0000000000000001E-3</v>
      </c>
    </row>
    <row r="20780" spans="1:5">
      <c r="A20780">
        <v>20040819</v>
      </c>
      <c r="B20780">
        <v>-0.38</v>
      </c>
      <c r="C20780">
        <v>-0.26</v>
      </c>
      <c r="D20780">
        <v>0.24</v>
      </c>
      <c r="E20780">
        <v>5.0000000000000001E-3</v>
      </c>
    </row>
    <row r="20781" spans="1:5">
      <c r="A20781">
        <v>20040820</v>
      </c>
      <c r="B20781">
        <v>0.79</v>
      </c>
      <c r="C20781">
        <v>0.9</v>
      </c>
      <c r="D20781">
        <v>-0.3</v>
      </c>
      <c r="E20781">
        <v>5.0000000000000001E-3</v>
      </c>
    </row>
    <row r="20782" spans="1:5">
      <c r="A20782">
        <v>20040823</v>
      </c>
      <c r="B20782">
        <v>-0.32</v>
      </c>
      <c r="C20782">
        <v>-0.37</v>
      </c>
      <c r="D20782">
        <v>-0.31</v>
      </c>
      <c r="E20782">
        <v>5.0000000000000001E-3</v>
      </c>
    </row>
    <row r="20783" spans="1:5">
      <c r="A20783">
        <v>20040824</v>
      </c>
      <c r="B20783">
        <v>0.03</v>
      </c>
      <c r="C20783">
        <v>0.15</v>
      </c>
      <c r="D20783">
        <v>0.14000000000000001</v>
      </c>
      <c r="E20783">
        <v>5.0000000000000001E-3</v>
      </c>
    </row>
    <row r="20784" spans="1:5">
      <c r="A20784">
        <v>20040825</v>
      </c>
      <c r="B20784">
        <v>0.84</v>
      </c>
      <c r="C20784">
        <v>0.14000000000000001</v>
      </c>
      <c r="D20784">
        <v>-0.5</v>
      </c>
      <c r="E20784">
        <v>5.0000000000000001E-3</v>
      </c>
    </row>
    <row r="20785" spans="1:5">
      <c r="A20785">
        <v>20040826</v>
      </c>
      <c r="B20785">
        <v>-0.05</v>
      </c>
      <c r="C20785">
        <v>-0.49</v>
      </c>
      <c r="D20785">
        <v>0.39</v>
      </c>
      <c r="E20785">
        <v>5.0000000000000001E-3</v>
      </c>
    </row>
    <row r="20786" spans="1:5">
      <c r="A20786">
        <v>20040827</v>
      </c>
      <c r="B20786">
        <v>0.33</v>
      </c>
      <c r="C20786">
        <v>0.49</v>
      </c>
      <c r="D20786">
        <v>-0.22</v>
      </c>
      <c r="E20786">
        <v>5.0000000000000001E-3</v>
      </c>
    </row>
    <row r="20787" spans="1:5">
      <c r="A20787">
        <v>20040830</v>
      </c>
      <c r="B20787">
        <v>-0.86</v>
      </c>
      <c r="C20787">
        <v>-0.45</v>
      </c>
      <c r="D20787">
        <v>0.37</v>
      </c>
      <c r="E20787">
        <v>5.0000000000000001E-3</v>
      </c>
    </row>
    <row r="20788" spans="1:5">
      <c r="A20788">
        <v>20040831</v>
      </c>
      <c r="B20788">
        <v>0.48</v>
      </c>
      <c r="C20788">
        <v>0.04</v>
      </c>
      <c r="D20788">
        <v>0.15</v>
      </c>
      <c r="E20788">
        <v>5.0000000000000001E-3</v>
      </c>
    </row>
    <row r="20789" spans="1:5">
      <c r="A20789">
        <v>20040901</v>
      </c>
      <c r="B20789">
        <v>0.3</v>
      </c>
      <c r="C20789">
        <v>0.56000000000000005</v>
      </c>
      <c r="D20789">
        <v>-0.4</v>
      </c>
      <c r="E20789">
        <v>5.0000000000000001E-3</v>
      </c>
    </row>
    <row r="20790" spans="1:5">
      <c r="A20790">
        <v>20040902</v>
      </c>
      <c r="B20790">
        <v>1.0900000000000001</v>
      </c>
      <c r="C20790">
        <v>0.26</v>
      </c>
      <c r="D20790">
        <v>-0.16</v>
      </c>
      <c r="E20790">
        <v>5.0000000000000001E-3</v>
      </c>
    </row>
    <row r="20791" spans="1:5">
      <c r="A20791">
        <v>20040903</v>
      </c>
      <c r="B20791">
        <v>-0.45</v>
      </c>
      <c r="C20791">
        <v>-0.25</v>
      </c>
      <c r="D20791">
        <v>0.42</v>
      </c>
      <c r="E20791">
        <v>5.0000000000000001E-3</v>
      </c>
    </row>
    <row r="20792" spans="1:5">
      <c r="A20792">
        <v>20040907</v>
      </c>
      <c r="B20792">
        <v>0.73</v>
      </c>
      <c r="C20792">
        <v>0.32</v>
      </c>
      <c r="D20792">
        <v>0.04</v>
      </c>
      <c r="E20792">
        <v>5.0000000000000001E-3</v>
      </c>
    </row>
    <row r="20793" spans="1:5">
      <c r="A20793">
        <v>20040908</v>
      </c>
      <c r="B20793">
        <v>-0.48</v>
      </c>
      <c r="C20793">
        <v>-0.34</v>
      </c>
      <c r="D20793">
        <v>0.01</v>
      </c>
      <c r="E20793">
        <v>5.0000000000000001E-3</v>
      </c>
    </row>
    <row r="20794" spans="1:5">
      <c r="A20794">
        <v>20040909</v>
      </c>
      <c r="B20794">
        <v>0.34</v>
      </c>
      <c r="C20794">
        <v>1.22</v>
      </c>
      <c r="D20794">
        <v>-0.36</v>
      </c>
      <c r="E20794">
        <v>5.0000000000000001E-3</v>
      </c>
    </row>
    <row r="20795" spans="1:5">
      <c r="A20795">
        <v>20040910</v>
      </c>
      <c r="B20795">
        <v>0.53</v>
      </c>
      <c r="C20795">
        <v>0.14000000000000001</v>
      </c>
      <c r="D20795">
        <v>-0.65</v>
      </c>
      <c r="E20795">
        <v>5.0000000000000001E-3</v>
      </c>
    </row>
    <row r="20796" spans="1:5">
      <c r="A20796">
        <v>20040913</v>
      </c>
      <c r="B20796">
        <v>0.3</v>
      </c>
      <c r="C20796">
        <v>0.41</v>
      </c>
      <c r="D20796">
        <v>-0.48</v>
      </c>
      <c r="E20796">
        <v>5.0000000000000001E-3</v>
      </c>
    </row>
    <row r="20797" spans="1:5">
      <c r="A20797">
        <v>20040914</v>
      </c>
      <c r="B20797">
        <v>0.19</v>
      </c>
      <c r="C20797">
        <v>-0.45</v>
      </c>
      <c r="D20797">
        <v>-0.17</v>
      </c>
      <c r="E20797">
        <v>5.0000000000000001E-3</v>
      </c>
    </row>
    <row r="20798" spans="1:5">
      <c r="A20798">
        <v>20040915</v>
      </c>
      <c r="B20798">
        <v>-0.67</v>
      </c>
      <c r="C20798">
        <v>0.17</v>
      </c>
      <c r="D20798">
        <v>0.33</v>
      </c>
      <c r="E20798">
        <v>5.0000000000000001E-3</v>
      </c>
    </row>
    <row r="20799" spans="1:5">
      <c r="A20799">
        <v>20040916</v>
      </c>
      <c r="B20799">
        <v>0.36</v>
      </c>
      <c r="C20799">
        <v>0.44</v>
      </c>
      <c r="D20799">
        <v>0.35</v>
      </c>
      <c r="E20799">
        <v>5.0000000000000001E-3</v>
      </c>
    </row>
    <row r="20800" spans="1:5">
      <c r="A20800">
        <v>20040917</v>
      </c>
      <c r="B20800">
        <v>0.35</v>
      </c>
      <c r="C20800">
        <v>-0.54</v>
      </c>
      <c r="D20800">
        <v>-0.01</v>
      </c>
      <c r="E20800">
        <v>5.0000000000000001E-3</v>
      </c>
    </row>
    <row r="20801" spans="1:5">
      <c r="A20801">
        <v>20040920</v>
      </c>
      <c r="B20801">
        <v>-0.51</v>
      </c>
      <c r="C20801">
        <v>0.19</v>
      </c>
      <c r="D20801">
        <v>7.0000000000000007E-2</v>
      </c>
      <c r="E20801">
        <v>5.0000000000000001E-3</v>
      </c>
    </row>
    <row r="20802" spans="1:5">
      <c r="A20802">
        <v>20040921</v>
      </c>
      <c r="B20802">
        <v>0.66</v>
      </c>
      <c r="C20802">
        <v>0.36</v>
      </c>
      <c r="D20802">
        <v>-0.08</v>
      </c>
      <c r="E20802">
        <v>5.0000000000000001E-3</v>
      </c>
    </row>
    <row r="20803" spans="1:5">
      <c r="A20803">
        <v>20040922</v>
      </c>
      <c r="B20803">
        <v>-1.37</v>
      </c>
      <c r="C20803">
        <v>-0.47</v>
      </c>
      <c r="D20803">
        <v>0.55000000000000004</v>
      </c>
      <c r="E20803">
        <v>5.0000000000000001E-3</v>
      </c>
    </row>
    <row r="20804" spans="1:5">
      <c r="A20804">
        <v>20040923</v>
      </c>
      <c r="B20804">
        <v>-0.37</v>
      </c>
      <c r="C20804">
        <v>0.39</v>
      </c>
      <c r="D20804">
        <v>-0.08</v>
      </c>
      <c r="E20804">
        <v>5.0000000000000001E-3</v>
      </c>
    </row>
    <row r="20805" spans="1:5">
      <c r="A20805">
        <v>20040924</v>
      </c>
      <c r="B20805">
        <v>0.14000000000000001</v>
      </c>
      <c r="C20805">
        <v>-0.2</v>
      </c>
      <c r="D20805">
        <v>0.36</v>
      </c>
      <c r="E20805">
        <v>5.0000000000000001E-3</v>
      </c>
    </row>
    <row r="20806" spans="1:5">
      <c r="A20806">
        <v>20040927</v>
      </c>
      <c r="B20806">
        <v>-0.71</v>
      </c>
      <c r="C20806">
        <v>-0.63</v>
      </c>
      <c r="D20806">
        <v>0.36</v>
      </c>
      <c r="E20806">
        <v>5.0000000000000001E-3</v>
      </c>
    </row>
    <row r="20807" spans="1:5">
      <c r="A20807">
        <v>20040928</v>
      </c>
      <c r="B20807">
        <v>0.63</v>
      </c>
      <c r="C20807">
        <v>0.65</v>
      </c>
      <c r="D20807">
        <v>-0.24</v>
      </c>
      <c r="E20807">
        <v>5.0000000000000001E-3</v>
      </c>
    </row>
    <row r="20808" spans="1:5">
      <c r="A20808">
        <v>20040929</v>
      </c>
      <c r="B20808">
        <v>0.5</v>
      </c>
      <c r="C20808">
        <v>0.67</v>
      </c>
      <c r="D20808">
        <v>-0.66</v>
      </c>
      <c r="E20808">
        <v>5.0000000000000001E-3</v>
      </c>
    </row>
    <row r="20809" spans="1:5">
      <c r="A20809">
        <v>20040930</v>
      </c>
      <c r="B20809">
        <v>0.06</v>
      </c>
      <c r="C20809">
        <v>0.1</v>
      </c>
      <c r="D20809">
        <v>0.52</v>
      </c>
      <c r="E20809">
        <v>5.0000000000000001E-3</v>
      </c>
    </row>
    <row r="20810" spans="1:5">
      <c r="A20810">
        <v>20041001</v>
      </c>
      <c r="B20810">
        <v>1.48</v>
      </c>
      <c r="C20810">
        <v>0.56999999999999995</v>
      </c>
      <c r="D20810">
        <v>-0.14000000000000001</v>
      </c>
      <c r="E20810">
        <v>5.0000000000000001E-3</v>
      </c>
    </row>
    <row r="20811" spans="1:5">
      <c r="A20811">
        <v>20041004</v>
      </c>
      <c r="B20811">
        <v>0.38</v>
      </c>
      <c r="C20811">
        <v>0.35</v>
      </c>
      <c r="D20811">
        <v>-0.16</v>
      </c>
      <c r="E20811">
        <v>5.0000000000000001E-3</v>
      </c>
    </row>
    <row r="20812" spans="1:5">
      <c r="A20812">
        <v>20041005</v>
      </c>
      <c r="B20812">
        <v>-0.11</v>
      </c>
      <c r="C20812">
        <v>-0.18</v>
      </c>
      <c r="D20812">
        <v>0.08</v>
      </c>
      <c r="E20812">
        <v>5.0000000000000001E-3</v>
      </c>
    </row>
    <row r="20813" spans="1:5">
      <c r="A20813">
        <v>20041006</v>
      </c>
      <c r="B20813">
        <v>0.69</v>
      </c>
      <c r="C20813">
        <v>0.12</v>
      </c>
      <c r="D20813">
        <v>0.14000000000000001</v>
      </c>
      <c r="E20813">
        <v>5.0000000000000001E-3</v>
      </c>
    </row>
    <row r="20814" spans="1:5">
      <c r="A20814">
        <v>20041007</v>
      </c>
      <c r="B20814">
        <v>-1.05</v>
      </c>
      <c r="C20814">
        <v>-0.61</v>
      </c>
      <c r="D20814">
        <v>0.3</v>
      </c>
      <c r="E20814">
        <v>5.0000000000000001E-3</v>
      </c>
    </row>
    <row r="20815" spans="1:5">
      <c r="A20815">
        <v>20041008</v>
      </c>
      <c r="B20815">
        <v>-0.8</v>
      </c>
      <c r="C20815">
        <v>-0.5</v>
      </c>
      <c r="D20815">
        <v>0.62</v>
      </c>
      <c r="E20815">
        <v>5.0000000000000001E-3</v>
      </c>
    </row>
    <row r="20816" spans="1:5">
      <c r="A20816">
        <v>20041011</v>
      </c>
      <c r="B20816">
        <v>0.23</v>
      </c>
      <c r="C20816">
        <v>0.2</v>
      </c>
      <c r="D20816">
        <v>-0.45</v>
      </c>
      <c r="E20816">
        <v>5.0000000000000001E-3</v>
      </c>
    </row>
    <row r="20817" spans="1:5">
      <c r="A20817">
        <v>20041012</v>
      </c>
      <c r="B20817">
        <v>-0.23</v>
      </c>
      <c r="C20817">
        <v>-0.06</v>
      </c>
      <c r="D20817">
        <v>0.27</v>
      </c>
      <c r="E20817">
        <v>5.0000000000000001E-3</v>
      </c>
    </row>
    <row r="20818" spans="1:5">
      <c r="A20818">
        <v>20041013</v>
      </c>
      <c r="B20818">
        <v>-0.75</v>
      </c>
      <c r="C20818">
        <v>-0.36</v>
      </c>
      <c r="D20818">
        <v>-0.37</v>
      </c>
      <c r="E20818">
        <v>5.0000000000000001E-3</v>
      </c>
    </row>
    <row r="20819" spans="1:5">
      <c r="A20819">
        <v>20041014</v>
      </c>
      <c r="B20819">
        <v>-0.92</v>
      </c>
      <c r="C20819">
        <v>0.09</v>
      </c>
      <c r="D20819">
        <v>-0.34</v>
      </c>
      <c r="E20819">
        <v>5.0000000000000001E-3</v>
      </c>
    </row>
    <row r="20820" spans="1:5">
      <c r="A20820">
        <v>20041015</v>
      </c>
      <c r="B20820">
        <v>0.45</v>
      </c>
      <c r="C20820">
        <v>0.27</v>
      </c>
      <c r="D20820">
        <v>0.05</v>
      </c>
      <c r="E20820">
        <v>5.0000000000000001E-3</v>
      </c>
    </row>
    <row r="20821" spans="1:5">
      <c r="A20821">
        <v>20041018</v>
      </c>
      <c r="B20821">
        <v>0.51</v>
      </c>
      <c r="C20821">
        <v>0.01</v>
      </c>
      <c r="D20821">
        <v>-0.79</v>
      </c>
      <c r="E20821">
        <v>5.0000000000000001E-3</v>
      </c>
    </row>
    <row r="20822" spans="1:5">
      <c r="A20822">
        <v>20041019</v>
      </c>
      <c r="B20822">
        <v>-0.92</v>
      </c>
      <c r="C20822">
        <v>0.14000000000000001</v>
      </c>
      <c r="D20822">
        <v>-0.54</v>
      </c>
      <c r="E20822">
        <v>5.0000000000000001E-3</v>
      </c>
    </row>
    <row r="20823" spans="1:5">
      <c r="A20823">
        <v>20041020</v>
      </c>
      <c r="B20823">
        <v>0.11</v>
      </c>
      <c r="C20823">
        <v>0.49</v>
      </c>
      <c r="D20823">
        <v>-0.13</v>
      </c>
      <c r="E20823">
        <v>5.0000000000000001E-3</v>
      </c>
    </row>
    <row r="20824" spans="1:5">
      <c r="A20824">
        <v>20041021</v>
      </c>
      <c r="B20824">
        <v>0.37</v>
      </c>
      <c r="C20824">
        <v>0.77</v>
      </c>
      <c r="D20824">
        <v>-0.06</v>
      </c>
      <c r="E20824">
        <v>5.0000000000000001E-3</v>
      </c>
    </row>
    <row r="20825" spans="1:5">
      <c r="A20825">
        <v>20041022</v>
      </c>
      <c r="B20825">
        <v>-1</v>
      </c>
      <c r="C20825">
        <v>-0.59</v>
      </c>
      <c r="D20825">
        <v>0.64</v>
      </c>
      <c r="E20825">
        <v>5.0000000000000001E-3</v>
      </c>
    </row>
    <row r="20826" spans="1:5">
      <c r="A20826">
        <v>20041025</v>
      </c>
      <c r="B20826">
        <v>-0.03</v>
      </c>
      <c r="C20826">
        <v>0.67</v>
      </c>
      <c r="D20826">
        <v>0.5</v>
      </c>
      <c r="E20826">
        <v>5.0000000000000001E-3</v>
      </c>
    </row>
    <row r="20827" spans="1:5">
      <c r="A20827">
        <v>20041026</v>
      </c>
      <c r="B20827">
        <v>1.36</v>
      </c>
      <c r="C20827">
        <v>-0.6</v>
      </c>
      <c r="D20827">
        <v>0.65</v>
      </c>
      <c r="E20827">
        <v>5.0000000000000001E-3</v>
      </c>
    </row>
    <row r="20828" spans="1:5">
      <c r="A20828">
        <v>20041027</v>
      </c>
      <c r="B20828">
        <v>1.39</v>
      </c>
      <c r="C20828">
        <v>0.38</v>
      </c>
      <c r="D20828">
        <v>-1.1200000000000001</v>
      </c>
      <c r="E20828">
        <v>5.0000000000000001E-3</v>
      </c>
    </row>
    <row r="20829" spans="1:5">
      <c r="A20829">
        <v>20041028</v>
      </c>
      <c r="B20829">
        <v>0.13</v>
      </c>
      <c r="C20829">
        <v>-0.34</v>
      </c>
      <c r="D20829">
        <v>-0.06</v>
      </c>
      <c r="E20829">
        <v>5.0000000000000001E-3</v>
      </c>
    </row>
    <row r="20830" spans="1:5">
      <c r="A20830">
        <v>20041029</v>
      </c>
      <c r="B20830">
        <v>0.18</v>
      </c>
      <c r="C20830">
        <v>-0.53</v>
      </c>
      <c r="D20830">
        <v>0.24</v>
      </c>
      <c r="E20830">
        <v>5.0000000000000001E-3</v>
      </c>
    </row>
    <row r="20831" spans="1:5">
      <c r="A20831">
        <v>20041101</v>
      </c>
      <c r="B20831">
        <v>0.06</v>
      </c>
      <c r="C20831">
        <v>0.37</v>
      </c>
      <c r="D20831">
        <v>0.06</v>
      </c>
      <c r="E20831">
        <v>7.0000000000000001E-3</v>
      </c>
    </row>
    <row r="20832" spans="1:5">
      <c r="A20832">
        <v>20041102</v>
      </c>
      <c r="B20832">
        <v>-0.01</v>
      </c>
      <c r="C20832">
        <v>-0.15</v>
      </c>
      <c r="D20832">
        <v>-0.01</v>
      </c>
      <c r="E20832">
        <v>7.0000000000000001E-3</v>
      </c>
    </row>
    <row r="20833" spans="1:5">
      <c r="A20833">
        <v>20041103</v>
      </c>
      <c r="B20833">
        <v>1.17</v>
      </c>
      <c r="C20833">
        <v>0.45</v>
      </c>
      <c r="D20833">
        <v>-0.05</v>
      </c>
      <c r="E20833">
        <v>7.0000000000000001E-3</v>
      </c>
    </row>
    <row r="20834" spans="1:5">
      <c r="A20834">
        <v>20041104</v>
      </c>
      <c r="B20834">
        <v>1.51</v>
      </c>
      <c r="C20834">
        <v>-0.65</v>
      </c>
      <c r="D20834">
        <v>0.28000000000000003</v>
      </c>
      <c r="E20834">
        <v>7.0000000000000001E-3</v>
      </c>
    </row>
    <row r="20835" spans="1:5">
      <c r="A20835">
        <v>20041105</v>
      </c>
      <c r="B20835">
        <v>0.44</v>
      </c>
      <c r="C20835">
        <v>0.28000000000000003</v>
      </c>
      <c r="D20835">
        <v>-0.32</v>
      </c>
      <c r="E20835">
        <v>7.0000000000000001E-3</v>
      </c>
    </row>
    <row r="20836" spans="1:5">
      <c r="A20836">
        <v>20041108</v>
      </c>
      <c r="B20836">
        <v>-0.13</v>
      </c>
      <c r="C20836">
        <v>-0.26</v>
      </c>
      <c r="D20836">
        <v>0.03</v>
      </c>
      <c r="E20836">
        <v>7.0000000000000001E-3</v>
      </c>
    </row>
    <row r="20837" spans="1:5">
      <c r="A20837">
        <v>20041109</v>
      </c>
      <c r="B20837">
        <v>0.05</v>
      </c>
      <c r="C20837">
        <v>0.69</v>
      </c>
      <c r="D20837">
        <v>-0.02</v>
      </c>
      <c r="E20837">
        <v>7.0000000000000001E-3</v>
      </c>
    </row>
    <row r="20838" spans="1:5">
      <c r="A20838">
        <v>20041110</v>
      </c>
      <c r="B20838">
        <v>-0.01</v>
      </c>
      <c r="C20838">
        <v>0.47</v>
      </c>
      <c r="D20838">
        <v>0.28000000000000003</v>
      </c>
      <c r="E20838">
        <v>7.0000000000000001E-3</v>
      </c>
    </row>
    <row r="20839" spans="1:5">
      <c r="A20839">
        <v>20041111</v>
      </c>
      <c r="B20839">
        <v>0.9</v>
      </c>
      <c r="C20839">
        <v>0.1</v>
      </c>
      <c r="D20839">
        <v>-0.22</v>
      </c>
      <c r="E20839">
        <v>7.0000000000000001E-3</v>
      </c>
    </row>
    <row r="20840" spans="1:5">
      <c r="A20840">
        <v>20041112</v>
      </c>
      <c r="B20840">
        <v>0.86</v>
      </c>
      <c r="C20840">
        <v>-0.02</v>
      </c>
      <c r="D20840">
        <v>-0.1</v>
      </c>
      <c r="E20840">
        <v>7.0000000000000001E-3</v>
      </c>
    </row>
    <row r="20841" spans="1:5">
      <c r="A20841">
        <v>20041115</v>
      </c>
      <c r="B20841">
        <v>7.0000000000000007E-2</v>
      </c>
      <c r="C20841">
        <v>0.34</v>
      </c>
      <c r="D20841">
        <v>-0.26</v>
      </c>
      <c r="E20841">
        <v>7.0000000000000001E-3</v>
      </c>
    </row>
    <row r="20842" spans="1:5">
      <c r="A20842">
        <v>20041116</v>
      </c>
      <c r="B20842">
        <v>-0.66</v>
      </c>
      <c r="C20842">
        <v>-0.18</v>
      </c>
      <c r="D20842">
        <v>0.31</v>
      </c>
      <c r="E20842">
        <v>7.0000000000000001E-3</v>
      </c>
    </row>
    <row r="20843" spans="1:5">
      <c r="A20843">
        <v>20041117</v>
      </c>
      <c r="B20843">
        <v>0.64</v>
      </c>
      <c r="C20843">
        <v>0.32</v>
      </c>
      <c r="D20843">
        <v>-0.11</v>
      </c>
      <c r="E20843">
        <v>7.0000000000000001E-3</v>
      </c>
    </row>
    <row r="20844" spans="1:5">
      <c r="A20844">
        <v>20041118</v>
      </c>
      <c r="B20844">
        <v>0.05</v>
      </c>
      <c r="C20844">
        <v>-0.19</v>
      </c>
      <c r="D20844">
        <v>0.05</v>
      </c>
      <c r="E20844">
        <v>7.0000000000000001E-3</v>
      </c>
    </row>
    <row r="20845" spans="1:5">
      <c r="A20845">
        <v>20041119</v>
      </c>
      <c r="B20845">
        <v>-1.1100000000000001</v>
      </c>
      <c r="C20845">
        <v>-0.17</v>
      </c>
      <c r="D20845">
        <v>0.74</v>
      </c>
      <c r="E20845">
        <v>7.0000000000000001E-3</v>
      </c>
    </row>
    <row r="20846" spans="1:5">
      <c r="A20846">
        <v>20041122</v>
      </c>
      <c r="B20846">
        <v>0.6</v>
      </c>
      <c r="C20846">
        <v>0.48</v>
      </c>
      <c r="D20846">
        <v>0.36</v>
      </c>
      <c r="E20846">
        <v>7.0000000000000001E-3</v>
      </c>
    </row>
    <row r="20847" spans="1:5">
      <c r="A20847">
        <v>20041123</v>
      </c>
      <c r="B20847">
        <v>0.06</v>
      </c>
      <c r="C20847">
        <v>0.3</v>
      </c>
      <c r="D20847">
        <v>0.35</v>
      </c>
      <c r="E20847">
        <v>7.0000000000000001E-3</v>
      </c>
    </row>
    <row r="20848" spans="1:5">
      <c r="A20848">
        <v>20041124</v>
      </c>
      <c r="B20848">
        <v>0.47</v>
      </c>
      <c r="C20848">
        <v>0.31</v>
      </c>
      <c r="D20848">
        <v>0.12</v>
      </c>
      <c r="E20848">
        <v>7.0000000000000001E-3</v>
      </c>
    </row>
    <row r="20849" spans="1:5">
      <c r="A20849">
        <v>20041126</v>
      </c>
      <c r="B20849">
        <v>0.12</v>
      </c>
      <c r="C20849">
        <v>0.17</v>
      </c>
      <c r="D20849">
        <v>0.3</v>
      </c>
      <c r="E20849">
        <v>7.0000000000000001E-3</v>
      </c>
    </row>
    <row r="20850" spans="1:5">
      <c r="A20850">
        <v>20041129</v>
      </c>
      <c r="B20850">
        <v>-0.21</v>
      </c>
      <c r="C20850">
        <v>0.86</v>
      </c>
      <c r="D20850">
        <v>-0.15</v>
      </c>
      <c r="E20850">
        <v>7.0000000000000001E-3</v>
      </c>
    </row>
    <row r="20851" spans="1:5">
      <c r="A20851">
        <v>20041130</v>
      </c>
      <c r="B20851">
        <v>-0.37</v>
      </c>
      <c r="C20851">
        <v>0.16</v>
      </c>
      <c r="D20851">
        <v>0.11</v>
      </c>
      <c r="E20851">
        <v>7.0000000000000001E-3</v>
      </c>
    </row>
    <row r="20852" spans="1:5">
      <c r="A20852">
        <v>20041201</v>
      </c>
      <c r="B20852">
        <v>1.48</v>
      </c>
      <c r="C20852">
        <v>0.06</v>
      </c>
      <c r="D20852">
        <v>-0.76</v>
      </c>
      <c r="E20852">
        <v>7.0000000000000001E-3</v>
      </c>
    </row>
    <row r="20853" spans="1:5">
      <c r="A20853">
        <v>20041202</v>
      </c>
      <c r="B20853">
        <v>-7.0000000000000007E-2</v>
      </c>
      <c r="C20853">
        <v>0.11</v>
      </c>
      <c r="D20853">
        <v>-0.56999999999999995</v>
      </c>
      <c r="E20853">
        <v>7.0000000000000001E-3</v>
      </c>
    </row>
    <row r="20854" spans="1:5">
      <c r="A20854">
        <v>20041203</v>
      </c>
      <c r="B20854">
        <v>0.04</v>
      </c>
      <c r="C20854">
        <v>-0.17</v>
      </c>
      <c r="D20854">
        <v>0.11</v>
      </c>
      <c r="E20854">
        <v>7.0000000000000001E-3</v>
      </c>
    </row>
    <row r="20855" spans="1:5">
      <c r="A20855">
        <v>20041206</v>
      </c>
      <c r="B20855">
        <v>-0.13</v>
      </c>
      <c r="C20855">
        <v>-0.4</v>
      </c>
      <c r="D20855">
        <v>-7.0000000000000007E-2</v>
      </c>
      <c r="E20855">
        <v>7.0000000000000001E-3</v>
      </c>
    </row>
    <row r="20856" spans="1:5">
      <c r="A20856">
        <v>20041207</v>
      </c>
      <c r="B20856">
        <v>-1.1599999999999999</v>
      </c>
      <c r="C20856">
        <v>-0.9</v>
      </c>
      <c r="D20856">
        <v>0.36</v>
      </c>
      <c r="E20856">
        <v>7.0000000000000001E-3</v>
      </c>
    </row>
    <row r="20857" spans="1:5">
      <c r="A20857">
        <v>20041208</v>
      </c>
      <c r="B20857">
        <v>0.46</v>
      </c>
      <c r="C20857">
        <v>0.43</v>
      </c>
      <c r="D20857">
        <v>-0.41</v>
      </c>
      <c r="E20857">
        <v>7.0000000000000001E-3</v>
      </c>
    </row>
    <row r="20858" spans="1:5">
      <c r="A20858">
        <v>20041209</v>
      </c>
      <c r="B20858">
        <v>0.44</v>
      </c>
      <c r="C20858">
        <v>-0.75</v>
      </c>
      <c r="D20858">
        <v>0.14000000000000001</v>
      </c>
      <c r="E20858">
        <v>7.0000000000000001E-3</v>
      </c>
    </row>
    <row r="20859" spans="1:5">
      <c r="A20859">
        <v>20041210</v>
      </c>
      <c r="B20859">
        <v>-0.01</v>
      </c>
      <c r="C20859">
        <v>0.46</v>
      </c>
      <c r="D20859">
        <v>0.18</v>
      </c>
      <c r="E20859">
        <v>7.0000000000000001E-3</v>
      </c>
    </row>
    <row r="20860" spans="1:5">
      <c r="A20860">
        <v>20041213</v>
      </c>
      <c r="B20860">
        <v>0.86</v>
      </c>
      <c r="C20860">
        <v>-0.03</v>
      </c>
      <c r="D20860">
        <v>-0.05</v>
      </c>
      <c r="E20860">
        <v>7.0000000000000001E-3</v>
      </c>
    </row>
    <row r="20861" spans="1:5">
      <c r="A20861">
        <v>20041214</v>
      </c>
      <c r="B20861">
        <v>0.45</v>
      </c>
      <c r="C20861">
        <v>0.51</v>
      </c>
      <c r="D20861">
        <v>-0.19</v>
      </c>
      <c r="E20861">
        <v>7.0000000000000001E-3</v>
      </c>
    </row>
    <row r="20862" spans="1:5">
      <c r="A20862">
        <v>20041215</v>
      </c>
      <c r="B20862">
        <v>0.33</v>
      </c>
      <c r="C20862">
        <v>0.39</v>
      </c>
      <c r="D20862">
        <v>0.47</v>
      </c>
      <c r="E20862">
        <v>7.0000000000000001E-3</v>
      </c>
    </row>
    <row r="20863" spans="1:5">
      <c r="A20863">
        <v>20041216</v>
      </c>
      <c r="B20863">
        <v>-0.28000000000000003</v>
      </c>
      <c r="C20863">
        <v>-0.43</v>
      </c>
      <c r="D20863">
        <v>0.35</v>
      </c>
      <c r="E20863">
        <v>7.0000000000000001E-3</v>
      </c>
    </row>
    <row r="20864" spans="1:5">
      <c r="A20864">
        <v>20041217</v>
      </c>
      <c r="B20864">
        <v>-0.55000000000000004</v>
      </c>
      <c r="C20864">
        <v>0.49</v>
      </c>
      <c r="D20864">
        <v>0.45</v>
      </c>
      <c r="E20864">
        <v>7.0000000000000001E-3</v>
      </c>
    </row>
    <row r="20865" spans="1:5">
      <c r="A20865">
        <v>20041220</v>
      </c>
      <c r="B20865">
        <v>-0.13</v>
      </c>
      <c r="C20865">
        <v>-0.6</v>
      </c>
      <c r="D20865">
        <v>0.39</v>
      </c>
      <c r="E20865">
        <v>7.0000000000000001E-3</v>
      </c>
    </row>
    <row r="20866" spans="1:5">
      <c r="A20866">
        <v>20041221</v>
      </c>
      <c r="B20866">
        <v>0.92</v>
      </c>
      <c r="C20866">
        <v>0.26</v>
      </c>
      <c r="D20866">
        <v>-0.05</v>
      </c>
      <c r="E20866">
        <v>7.0000000000000001E-3</v>
      </c>
    </row>
    <row r="20867" spans="1:5">
      <c r="A20867">
        <v>20041222</v>
      </c>
      <c r="B20867">
        <v>0.39</v>
      </c>
      <c r="C20867">
        <v>0.04</v>
      </c>
      <c r="D20867">
        <v>-0.15</v>
      </c>
      <c r="E20867">
        <v>7.0000000000000001E-3</v>
      </c>
    </row>
    <row r="20868" spans="1:5">
      <c r="A20868">
        <v>20041223</v>
      </c>
      <c r="B20868">
        <v>0.09</v>
      </c>
      <c r="C20868">
        <v>0.21</v>
      </c>
      <c r="D20868">
        <v>-0.21</v>
      </c>
      <c r="E20868">
        <v>7.0000000000000001E-3</v>
      </c>
    </row>
    <row r="20869" spans="1:5">
      <c r="A20869">
        <v>20041227</v>
      </c>
      <c r="B20869">
        <v>-0.45</v>
      </c>
      <c r="C20869">
        <v>-0.21</v>
      </c>
      <c r="D20869">
        <v>0.02</v>
      </c>
      <c r="E20869">
        <v>7.0000000000000001E-3</v>
      </c>
    </row>
    <row r="20870" spans="1:5">
      <c r="A20870">
        <v>20041228</v>
      </c>
      <c r="B20870">
        <v>0.83</v>
      </c>
      <c r="C20870">
        <v>0.77</v>
      </c>
      <c r="D20870">
        <v>-0.15</v>
      </c>
      <c r="E20870">
        <v>7.0000000000000001E-3</v>
      </c>
    </row>
    <row r="20871" spans="1:5">
      <c r="A20871">
        <v>20041229</v>
      </c>
      <c r="B20871">
        <v>0.01</v>
      </c>
      <c r="C20871">
        <v>-0.05</v>
      </c>
      <c r="D20871">
        <v>-0.03</v>
      </c>
      <c r="E20871">
        <v>7.0000000000000001E-3</v>
      </c>
    </row>
    <row r="20872" spans="1:5">
      <c r="A20872">
        <v>20041230</v>
      </c>
      <c r="B20872">
        <v>0.04</v>
      </c>
      <c r="C20872">
        <v>-0.03</v>
      </c>
      <c r="D20872">
        <v>-0.11</v>
      </c>
      <c r="E20872">
        <v>7.0000000000000001E-3</v>
      </c>
    </row>
    <row r="20873" spans="1:5">
      <c r="A20873">
        <v>20041231</v>
      </c>
      <c r="B20873">
        <v>-0.14000000000000001</v>
      </c>
      <c r="C20873">
        <v>-0.01</v>
      </c>
      <c r="D20873">
        <v>0.2</v>
      </c>
      <c r="E20873">
        <v>7.0000000000000001E-3</v>
      </c>
    </row>
    <row r="20874" spans="1:5">
      <c r="A20874">
        <v>20050103</v>
      </c>
      <c r="B20874">
        <v>-0.97</v>
      </c>
      <c r="C20874">
        <v>-0.62</v>
      </c>
      <c r="D20874">
        <v>-0.05</v>
      </c>
      <c r="E20874">
        <v>8.0000000000000002E-3</v>
      </c>
    </row>
    <row r="20875" spans="1:5">
      <c r="A20875">
        <v>20050104</v>
      </c>
      <c r="B20875">
        <v>-1.3</v>
      </c>
      <c r="C20875">
        <v>-0.59</v>
      </c>
      <c r="D20875">
        <v>0.44</v>
      </c>
      <c r="E20875">
        <v>8.0000000000000002E-3</v>
      </c>
    </row>
    <row r="20876" spans="1:5">
      <c r="A20876">
        <v>20050105</v>
      </c>
      <c r="B20876">
        <v>-0.51</v>
      </c>
      <c r="C20876">
        <v>-1.1100000000000001</v>
      </c>
      <c r="D20876">
        <v>0</v>
      </c>
      <c r="E20876">
        <v>8.0000000000000002E-3</v>
      </c>
    </row>
    <row r="20877" spans="1:5">
      <c r="A20877">
        <v>20050106</v>
      </c>
      <c r="B20877">
        <v>0.34</v>
      </c>
      <c r="C20877">
        <v>-0.14000000000000001</v>
      </c>
      <c r="D20877">
        <v>0.13</v>
      </c>
      <c r="E20877">
        <v>8.0000000000000002E-3</v>
      </c>
    </row>
    <row r="20878" spans="1:5">
      <c r="A20878">
        <v>20050107</v>
      </c>
      <c r="B20878">
        <v>-0.22</v>
      </c>
      <c r="C20878">
        <v>-0.76</v>
      </c>
      <c r="D20878">
        <v>-0.02</v>
      </c>
      <c r="E20878">
        <v>8.0000000000000002E-3</v>
      </c>
    </row>
    <row r="20879" spans="1:5">
      <c r="A20879">
        <v>20050110</v>
      </c>
      <c r="B20879">
        <v>0.42</v>
      </c>
      <c r="C20879">
        <v>0.28000000000000003</v>
      </c>
      <c r="D20879">
        <v>0.04</v>
      </c>
      <c r="E20879">
        <v>8.0000000000000002E-3</v>
      </c>
    </row>
    <row r="20880" spans="1:5">
      <c r="A20880">
        <v>20050111</v>
      </c>
      <c r="B20880">
        <v>-0.68</v>
      </c>
      <c r="C20880">
        <v>-0.35</v>
      </c>
      <c r="D20880">
        <v>0.3</v>
      </c>
      <c r="E20880">
        <v>8.0000000000000002E-3</v>
      </c>
    </row>
    <row r="20881" spans="1:5">
      <c r="A20881">
        <v>20050112</v>
      </c>
      <c r="B20881">
        <v>0.38</v>
      </c>
      <c r="C20881">
        <v>-0.05</v>
      </c>
      <c r="D20881">
        <v>-0.16</v>
      </c>
      <c r="E20881">
        <v>8.0000000000000002E-3</v>
      </c>
    </row>
    <row r="20882" spans="1:5">
      <c r="A20882">
        <v>20050113</v>
      </c>
      <c r="B20882">
        <v>-0.77</v>
      </c>
      <c r="C20882">
        <v>0.13</v>
      </c>
      <c r="D20882">
        <v>0.38</v>
      </c>
      <c r="E20882">
        <v>8.0000000000000002E-3</v>
      </c>
    </row>
    <row r="20883" spans="1:5">
      <c r="A20883">
        <v>20050114</v>
      </c>
      <c r="B20883">
        <v>0.66</v>
      </c>
      <c r="C20883">
        <v>0.55000000000000004</v>
      </c>
      <c r="D20883">
        <v>7.0000000000000007E-2</v>
      </c>
      <c r="E20883">
        <v>8.0000000000000002E-3</v>
      </c>
    </row>
    <row r="20884" spans="1:5">
      <c r="A20884">
        <v>20050118</v>
      </c>
      <c r="B20884">
        <v>0.97</v>
      </c>
      <c r="C20884">
        <v>0.16</v>
      </c>
      <c r="D20884">
        <v>-0.17</v>
      </c>
      <c r="E20884">
        <v>8.0000000000000002E-3</v>
      </c>
    </row>
    <row r="20885" spans="1:5">
      <c r="A20885">
        <v>20050119</v>
      </c>
      <c r="B20885">
        <v>-0.97</v>
      </c>
      <c r="C20885">
        <v>-0.13</v>
      </c>
      <c r="D20885">
        <v>0.49</v>
      </c>
      <c r="E20885">
        <v>8.0000000000000002E-3</v>
      </c>
    </row>
    <row r="20886" spans="1:5">
      <c r="A20886">
        <v>20050120</v>
      </c>
      <c r="B20886">
        <v>-0.77</v>
      </c>
      <c r="C20886">
        <v>-0.12</v>
      </c>
      <c r="D20886">
        <v>-0.05</v>
      </c>
      <c r="E20886">
        <v>8.0000000000000002E-3</v>
      </c>
    </row>
    <row r="20887" spans="1:5">
      <c r="A20887">
        <v>20050121</v>
      </c>
      <c r="B20887">
        <v>-0.56000000000000005</v>
      </c>
      <c r="C20887">
        <v>0.28999999999999998</v>
      </c>
      <c r="D20887">
        <v>0.26</v>
      </c>
      <c r="E20887">
        <v>8.0000000000000002E-3</v>
      </c>
    </row>
    <row r="20888" spans="1:5">
      <c r="A20888">
        <v>20050124</v>
      </c>
      <c r="B20888">
        <v>-0.49</v>
      </c>
      <c r="C20888">
        <v>-0.8</v>
      </c>
      <c r="D20888">
        <v>0.62</v>
      </c>
      <c r="E20888">
        <v>8.0000000000000002E-3</v>
      </c>
    </row>
    <row r="20889" spans="1:5">
      <c r="A20889">
        <v>20050125</v>
      </c>
      <c r="B20889">
        <v>0.34</v>
      </c>
      <c r="C20889">
        <v>0.2</v>
      </c>
      <c r="D20889">
        <v>-0.37</v>
      </c>
      <c r="E20889">
        <v>8.0000000000000002E-3</v>
      </c>
    </row>
    <row r="20890" spans="1:5">
      <c r="A20890">
        <v>20050126</v>
      </c>
      <c r="B20890">
        <v>0.62</v>
      </c>
      <c r="C20890">
        <v>0.95</v>
      </c>
      <c r="D20890">
        <v>-0.22</v>
      </c>
      <c r="E20890">
        <v>8.0000000000000002E-3</v>
      </c>
    </row>
    <row r="20891" spans="1:5">
      <c r="A20891">
        <v>20050127</v>
      </c>
      <c r="B20891">
        <v>0.08</v>
      </c>
      <c r="C20891">
        <v>0.17</v>
      </c>
      <c r="D20891">
        <v>0.03</v>
      </c>
      <c r="E20891">
        <v>8.0000000000000002E-3</v>
      </c>
    </row>
    <row r="20892" spans="1:5">
      <c r="A20892">
        <v>20050128</v>
      </c>
      <c r="B20892">
        <v>-0.3</v>
      </c>
      <c r="C20892">
        <v>-0.26</v>
      </c>
      <c r="D20892">
        <v>0.18</v>
      </c>
      <c r="E20892">
        <v>8.0000000000000002E-3</v>
      </c>
    </row>
    <row r="20893" spans="1:5">
      <c r="A20893">
        <v>20050131</v>
      </c>
      <c r="B20893">
        <v>0.97</v>
      </c>
      <c r="C20893">
        <v>0.78</v>
      </c>
      <c r="D20893">
        <v>0.16</v>
      </c>
      <c r="E20893">
        <v>8.0000000000000002E-3</v>
      </c>
    </row>
    <row r="20894" spans="1:5">
      <c r="A20894">
        <v>20050201</v>
      </c>
      <c r="B20894">
        <v>0.69</v>
      </c>
      <c r="C20894">
        <v>-0.08</v>
      </c>
      <c r="D20894">
        <v>0.19</v>
      </c>
      <c r="E20894">
        <v>8.9999999999999993E-3</v>
      </c>
    </row>
    <row r="20895" spans="1:5">
      <c r="A20895">
        <v>20050202</v>
      </c>
      <c r="B20895">
        <v>0.36</v>
      </c>
      <c r="C20895">
        <v>0.25</v>
      </c>
      <c r="D20895">
        <v>0.17</v>
      </c>
      <c r="E20895">
        <v>8.9999999999999993E-3</v>
      </c>
    </row>
    <row r="20896" spans="1:5">
      <c r="A20896">
        <v>20050203</v>
      </c>
      <c r="B20896">
        <v>-0.27</v>
      </c>
      <c r="C20896">
        <v>-0.17</v>
      </c>
      <c r="D20896">
        <v>0.4</v>
      </c>
      <c r="E20896">
        <v>8.9999999999999993E-3</v>
      </c>
    </row>
    <row r="20897" spans="1:5">
      <c r="A20897">
        <v>20050204</v>
      </c>
      <c r="B20897">
        <v>1.1200000000000001</v>
      </c>
      <c r="C20897">
        <v>0.11</v>
      </c>
      <c r="D20897">
        <v>-0.56000000000000005</v>
      </c>
      <c r="E20897">
        <v>8.9999999999999993E-3</v>
      </c>
    </row>
    <row r="20898" spans="1:5">
      <c r="A20898">
        <v>20050207</v>
      </c>
      <c r="B20898">
        <v>-0.11</v>
      </c>
      <c r="C20898">
        <v>0.14000000000000001</v>
      </c>
      <c r="D20898">
        <v>-0.02</v>
      </c>
      <c r="E20898">
        <v>8.9999999999999993E-3</v>
      </c>
    </row>
    <row r="20899" spans="1:5">
      <c r="A20899">
        <v>20050208</v>
      </c>
      <c r="B20899">
        <v>0.08</v>
      </c>
      <c r="C20899">
        <v>0.24</v>
      </c>
      <c r="D20899">
        <v>-0.17</v>
      </c>
      <c r="E20899">
        <v>8.9999999999999993E-3</v>
      </c>
    </row>
    <row r="20900" spans="1:5">
      <c r="A20900">
        <v>20050209</v>
      </c>
      <c r="B20900">
        <v>-1</v>
      </c>
      <c r="C20900">
        <v>-1.18</v>
      </c>
      <c r="D20900">
        <v>0.73</v>
      </c>
      <c r="E20900">
        <v>8.9999999999999993E-3</v>
      </c>
    </row>
    <row r="20901" spans="1:5">
      <c r="A20901">
        <v>20050210</v>
      </c>
      <c r="B20901">
        <v>0.35</v>
      </c>
      <c r="C20901">
        <v>-0.33</v>
      </c>
      <c r="D20901">
        <v>0.05</v>
      </c>
      <c r="E20901">
        <v>8.9999999999999993E-3</v>
      </c>
    </row>
    <row r="20902" spans="1:5">
      <c r="A20902">
        <v>20050211</v>
      </c>
      <c r="B20902">
        <v>0.77</v>
      </c>
      <c r="C20902">
        <v>0.43</v>
      </c>
      <c r="D20902">
        <v>-0.31</v>
      </c>
      <c r="E20902">
        <v>8.9999999999999993E-3</v>
      </c>
    </row>
    <row r="20903" spans="1:5">
      <c r="A20903">
        <v>20050214</v>
      </c>
      <c r="B20903">
        <v>0.09</v>
      </c>
      <c r="C20903">
        <v>-0.01</v>
      </c>
      <c r="D20903">
        <v>0.13</v>
      </c>
      <c r="E20903">
        <v>8.9999999999999993E-3</v>
      </c>
    </row>
    <row r="20904" spans="1:5">
      <c r="A20904">
        <v>20050215</v>
      </c>
      <c r="B20904">
        <v>0.28000000000000003</v>
      </c>
      <c r="C20904">
        <v>-0.36</v>
      </c>
      <c r="D20904">
        <v>-0.01</v>
      </c>
      <c r="E20904">
        <v>8.9999999999999993E-3</v>
      </c>
    </row>
    <row r="20905" spans="1:5">
      <c r="A20905">
        <v>20050216</v>
      </c>
      <c r="B20905">
        <v>7.0000000000000007E-2</v>
      </c>
      <c r="C20905">
        <v>0.43</v>
      </c>
      <c r="D20905">
        <v>0.4</v>
      </c>
      <c r="E20905">
        <v>8.9999999999999993E-3</v>
      </c>
    </row>
    <row r="20906" spans="1:5">
      <c r="A20906">
        <v>20050217</v>
      </c>
      <c r="B20906">
        <v>-0.79</v>
      </c>
      <c r="C20906">
        <v>-0.3</v>
      </c>
      <c r="D20906">
        <v>0.2</v>
      </c>
      <c r="E20906">
        <v>8.9999999999999993E-3</v>
      </c>
    </row>
    <row r="20907" spans="1:5">
      <c r="A20907">
        <v>20050218</v>
      </c>
      <c r="B20907">
        <v>0.01</v>
      </c>
      <c r="C20907">
        <v>-0.08</v>
      </c>
      <c r="D20907">
        <v>-0.04</v>
      </c>
      <c r="E20907">
        <v>8.9999999999999993E-3</v>
      </c>
    </row>
    <row r="20908" spans="1:5">
      <c r="A20908">
        <v>20050222</v>
      </c>
      <c r="B20908">
        <v>-1.47</v>
      </c>
      <c r="C20908">
        <v>-0.31</v>
      </c>
      <c r="D20908">
        <v>-0.12</v>
      </c>
      <c r="E20908">
        <v>8.9999999999999993E-3</v>
      </c>
    </row>
    <row r="20909" spans="1:5">
      <c r="A20909">
        <v>20050223</v>
      </c>
      <c r="B20909">
        <v>0.53</v>
      </c>
      <c r="C20909">
        <v>-0.13</v>
      </c>
      <c r="D20909">
        <v>0.25</v>
      </c>
      <c r="E20909">
        <v>8.9999999999999993E-3</v>
      </c>
    </row>
    <row r="20910" spans="1:5">
      <c r="A20910">
        <v>20050224</v>
      </c>
      <c r="B20910">
        <v>0.83</v>
      </c>
      <c r="C20910">
        <v>0.24</v>
      </c>
      <c r="D20910">
        <v>-0.23</v>
      </c>
      <c r="E20910">
        <v>8.9999999999999993E-3</v>
      </c>
    </row>
    <row r="20911" spans="1:5">
      <c r="A20911">
        <v>20050225</v>
      </c>
      <c r="B20911">
        <v>0.97</v>
      </c>
      <c r="C20911">
        <v>0.39</v>
      </c>
      <c r="D20911">
        <v>0.38</v>
      </c>
      <c r="E20911">
        <v>8.9999999999999993E-3</v>
      </c>
    </row>
    <row r="20912" spans="1:5">
      <c r="A20912">
        <v>20050228</v>
      </c>
      <c r="B20912">
        <v>-0.61</v>
      </c>
      <c r="C20912">
        <v>0.27</v>
      </c>
      <c r="D20912">
        <v>0.04</v>
      </c>
      <c r="E20912">
        <v>8.9999999999999993E-3</v>
      </c>
    </row>
    <row r="20913" spans="1:5">
      <c r="A20913">
        <v>20050301</v>
      </c>
      <c r="B20913">
        <v>0.57999999999999996</v>
      </c>
      <c r="C20913">
        <v>0.11</v>
      </c>
      <c r="D20913">
        <v>0.02</v>
      </c>
      <c r="E20913">
        <v>0.01</v>
      </c>
    </row>
    <row r="20914" spans="1:5">
      <c r="A20914">
        <v>20050302</v>
      </c>
      <c r="B20914">
        <v>-0.01</v>
      </c>
      <c r="C20914">
        <v>-0.18</v>
      </c>
      <c r="D20914">
        <v>0.05</v>
      </c>
      <c r="E20914">
        <v>0.01</v>
      </c>
    </row>
    <row r="20915" spans="1:5">
      <c r="A20915">
        <v>20050303</v>
      </c>
      <c r="B20915">
        <v>-0.01</v>
      </c>
      <c r="C20915">
        <v>0.09</v>
      </c>
      <c r="D20915">
        <v>0.55000000000000004</v>
      </c>
      <c r="E20915">
        <v>0.01</v>
      </c>
    </row>
    <row r="20916" spans="1:5">
      <c r="A20916">
        <v>20050304</v>
      </c>
      <c r="B20916">
        <v>0.89</v>
      </c>
      <c r="C20916">
        <v>-0.03</v>
      </c>
      <c r="D20916">
        <v>0.32</v>
      </c>
      <c r="E20916">
        <v>0.01</v>
      </c>
    </row>
    <row r="20917" spans="1:5">
      <c r="A20917">
        <v>20050307</v>
      </c>
      <c r="B20917">
        <v>0.27</v>
      </c>
      <c r="C20917">
        <v>-0.38</v>
      </c>
      <c r="D20917">
        <v>0</v>
      </c>
      <c r="E20917">
        <v>0.01</v>
      </c>
    </row>
    <row r="20918" spans="1:5">
      <c r="A20918">
        <v>20050308</v>
      </c>
      <c r="B20918">
        <v>-0.54</v>
      </c>
      <c r="C20918">
        <v>-0.4</v>
      </c>
      <c r="D20918">
        <v>-0.06</v>
      </c>
      <c r="E20918">
        <v>0.01</v>
      </c>
    </row>
    <row r="20919" spans="1:5">
      <c r="A20919">
        <v>20050309</v>
      </c>
      <c r="B20919">
        <v>-0.96</v>
      </c>
      <c r="C20919">
        <v>0.06</v>
      </c>
      <c r="D20919">
        <v>-7.0000000000000007E-2</v>
      </c>
      <c r="E20919">
        <v>0.01</v>
      </c>
    </row>
    <row r="20920" spans="1:5">
      <c r="A20920">
        <v>20050310</v>
      </c>
      <c r="B20920">
        <v>0.01</v>
      </c>
      <c r="C20920">
        <v>-0.83</v>
      </c>
      <c r="D20920">
        <v>-0.22</v>
      </c>
      <c r="E20920">
        <v>0.01</v>
      </c>
    </row>
    <row r="20921" spans="1:5">
      <c r="A20921">
        <v>20050311</v>
      </c>
      <c r="B20921">
        <v>-0.55000000000000004</v>
      </c>
      <c r="C20921">
        <v>0.56000000000000005</v>
      </c>
      <c r="D20921">
        <v>0.52</v>
      </c>
      <c r="E20921">
        <v>0.01</v>
      </c>
    </row>
    <row r="20922" spans="1:5">
      <c r="A20922">
        <v>20050314</v>
      </c>
      <c r="B20922">
        <v>0.61</v>
      </c>
      <c r="C20922">
        <v>-0.22</v>
      </c>
      <c r="D20922">
        <v>0.11</v>
      </c>
      <c r="E20922">
        <v>0.01</v>
      </c>
    </row>
    <row r="20923" spans="1:5">
      <c r="A20923">
        <v>20050315</v>
      </c>
      <c r="B20923">
        <v>-0.67</v>
      </c>
      <c r="C20923">
        <v>0.2</v>
      </c>
      <c r="D20923">
        <v>0.27</v>
      </c>
      <c r="E20923">
        <v>0.01</v>
      </c>
    </row>
    <row r="20924" spans="1:5">
      <c r="A20924">
        <v>20050316</v>
      </c>
      <c r="B20924">
        <v>-0.84</v>
      </c>
      <c r="C20924">
        <v>0.22</v>
      </c>
      <c r="D20924">
        <v>0.11</v>
      </c>
      <c r="E20924">
        <v>0.01</v>
      </c>
    </row>
    <row r="20925" spans="1:5">
      <c r="A20925">
        <v>20050317</v>
      </c>
      <c r="B20925">
        <v>0.19</v>
      </c>
      <c r="C20925">
        <v>0.05</v>
      </c>
      <c r="D20925">
        <v>0.52</v>
      </c>
      <c r="E20925">
        <v>0.01</v>
      </c>
    </row>
    <row r="20926" spans="1:5">
      <c r="A20926">
        <v>20050318</v>
      </c>
      <c r="B20926">
        <v>-0.13</v>
      </c>
      <c r="C20926">
        <v>-0.32</v>
      </c>
      <c r="D20926">
        <v>-0.04</v>
      </c>
      <c r="E20926">
        <v>0.01</v>
      </c>
    </row>
    <row r="20927" spans="1:5">
      <c r="A20927">
        <v>20050321</v>
      </c>
      <c r="B20927">
        <v>-0.38</v>
      </c>
      <c r="C20927">
        <v>0.37</v>
      </c>
      <c r="D20927">
        <v>-0.2</v>
      </c>
      <c r="E20927">
        <v>0.01</v>
      </c>
    </row>
    <row r="20928" spans="1:5">
      <c r="A20928">
        <v>20050322</v>
      </c>
      <c r="B20928">
        <v>-0.92</v>
      </c>
      <c r="C20928">
        <v>0.69</v>
      </c>
      <c r="D20928">
        <v>-0.12</v>
      </c>
      <c r="E20928">
        <v>0.01</v>
      </c>
    </row>
    <row r="20929" spans="1:5">
      <c r="A20929">
        <v>20050323</v>
      </c>
      <c r="B20929">
        <v>-0.12</v>
      </c>
      <c r="C20929">
        <v>-0.91</v>
      </c>
      <c r="D20929">
        <v>-0.51</v>
      </c>
      <c r="E20929">
        <v>0.01</v>
      </c>
    </row>
    <row r="20930" spans="1:5">
      <c r="A20930">
        <v>20050324</v>
      </c>
      <c r="B20930">
        <v>0.01</v>
      </c>
      <c r="C20930">
        <v>0.45</v>
      </c>
      <c r="D20930">
        <v>-0.08</v>
      </c>
      <c r="E20930">
        <v>0.01</v>
      </c>
    </row>
    <row r="20931" spans="1:5">
      <c r="A20931">
        <v>20050328</v>
      </c>
      <c r="B20931">
        <v>0.15</v>
      </c>
      <c r="C20931">
        <v>-0.23</v>
      </c>
      <c r="D20931">
        <v>-0.03</v>
      </c>
      <c r="E20931">
        <v>0.01</v>
      </c>
    </row>
    <row r="20932" spans="1:5">
      <c r="A20932">
        <v>20050329</v>
      </c>
      <c r="B20932">
        <v>-0.86</v>
      </c>
      <c r="C20932">
        <v>-0.83</v>
      </c>
      <c r="D20932">
        <v>7.0000000000000007E-2</v>
      </c>
      <c r="E20932">
        <v>0.01</v>
      </c>
    </row>
    <row r="20933" spans="1:5">
      <c r="A20933">
        <v>20050330</v>
      </c>
      <c r="B20933">
        <v>1.35</v>
      </c>
      <c r="C20933">
        <v>0.12</v>
      </c>
      <c r="D20933">
        <v>-0.22</v>
      </c>
      <c r="E20933">
        <v>0.01</v>
      </c>
    </row>
    <row r="20934" spans="1:5">
      <c r="A20934">
        <v>20050331</v>
      </c>
      <c r="B20934">
        <v>0</v>
      </c>
      <c r="C20934">
        <v>-0.05</v>
      </c>
      <c r="D20934">
        <v>0.64</v>
      </c>
      <c r="E20934">
        <v>0.01</v>
      </c>
    </row>
    <row r="20935" spans="1:5">
      <c r="A20935">
        <v>20050401</v>
      </c>
      <c r="B20935">
        <v>-0.64</v>
      </c>
      <c r="C20935">
        <v>0.01</v>
      </c>
      <c r="D20935">
        <v>0.43</v>
      </c>
      <c r="E20935">
        <v>0.01</v>
      </c>
    </row>
    <row r="20936" spans="1:5">
      <c r="A20936">
        <v>20050404</v>
      </c>
      <c r="B20936">
        <v>0.28999999999999998</v>
      </c>
      <c r="C20936">
        <v>0</v>
      </c>
      <c r="D20936">
        <v>0.19</v>
      </c>
      <c r="E20936">
        <v>0.01</v>
      </c>
    </row>
    <row r="20937" spans="1:5">
      <c r="A20937">
        <v>20050405</v>
      </c>
      <c r="B20937">
        <v>0.4</v>
      </c>
      <c r="C20937">
        <v>-0.14000000000000001</v>
      </c>
      <c r="D20937">
        <v>-0.25</v>
      </c>
      <c r="E20937">
        <v>0.01</v>
      </c>
    </row>
    <row r="20938" spans="1:5">
      <c r="A20938">
        <v>20050406</v>
      </c>
      <c r="B20938">
        <v>0.22</v>
      </c>
      <c r="C20938">
        <v>-0.11</v>
      </c>
      <c r="D20938">
        <v>0.03</v>
      </c>
      <c r="E20938">
        <v>0.01</v>
      </c>
    </row>
    <row r="20939" spans="1:5">
      <c r="A20939">
        <v>20050407</v>
      </c>
      <c r="B20939">
        <v>0.56999999999999995</v>
      </c>
      <c r="C20939">
        <v>0.01</v>
      </c>
      <c r="D20939">
        <v>-0.17</v>
      </c>
      <c r="E20939">
        <v>0.01</v>
      </c>
    </row>
    <row r="20940" spans="1:5">
      <c r="A20940">
        <v>20050408</v>
      </c>
      <c r="B20940">
        <v>-0.88</v>
      </c>
      <c r="C20940">
        <v>-0.45</v>
      </c>
      <c r="D20940">
        <v>0.04</v>
      </c>
      <c r="E20940">
        <v>0.01</v>
      </c>
    </row>
    <row r="20941" spans="1:5">
      <c r="A20941">
        <v>20050411</v>
      </c>
      <c r="B20941">
        <v>-0.09</v>
      </c>
      <c r="C20941">
        <v>-0.65</v>
      </c>
      <c r="D20941">
        <v>0.03</v>
      </c>
      <c r="E20941">
        <v>0.01</v>
      </c>
    </row>
    <row r="20942" spans="1:5">
      <c r="A20942">
        <v>20050412</v>
      </c>
      <c r="B20942">
        <v>0.56000000000000005</v>
      </c>
      <c r="C20942">
        <v>0.24</v>
      </c>
      <c r="D20942">
        <v>-0.09</v>
      </c>
      <c r="E20942">
        <v>0.01</v>
      </c>
    </row>
    <row r="20943" spans="1:5">
      <c r="A20943">
        <v>20050413</v>
      </c>
      <c r="B20943">
        <v>-1.22</v>
      </c>
      <c r="C20943">
        <v>-0.34</v>
      </c>
      <c r="D20943">
        <v>-0.17</v>
      </c>
      <c r="E20943">
        <v>0.01</v>
      </c>
    </row>
    <row r="20944" spans="1:5">
      <c r="A20944">
        <v>20050414</v>
      </c>
      <c r="B20944">
        <v>-1.1000000000000001</v>
      </c>
      <c r="C20944">
        <v>-0.56000000000000005</v>
      </c>
      <c r="D20944">
        <v>-0.26</v>
      </c>
      <c r="E20944">
        <v>0.01</v>
      </c>
    </row>
    <row r="20945" spans="1:5">
      <c r="A20945">
        <v>20050415</v>
      </c>
      <c r="B20945">
        <v>-1.59</v>
      </c>
      <c r="C20945">
        <v>-0.12</v>
      </c>
      <c r="D20945">
        <v>-0.37</v>
      </c>
      <c r="E20945">
        <v>0.01</v>
      </c>
    </row>
    <row r="20946" spans="1:5">
      <c r="A20946">
        <v>20050418</v>
      </c>
      <c r="B20946">
        <v>0.28999999999999998</v>
      </c>
      <c r="C20946">
        <v>0.32</v>
      </c>
      <c r="D20946">
        <v>0.23</v>
      </c>
      <c r="E20946">
        <v>0.01</v>
      </c>
    </row>
    <row r="20947" spans="1:5">
      <c r="A20947">
        <v>20050419</v>
      </c>
      <c r="B20947">
        <v>0.75</v>
      </c>
      <c r="C20947">
        <v>0.83</v>
      </c>
      <c r="D20947">
        <v>0.13</v>
      </c>
      <c r="E20947">
        <v>0.01</v>
      </c>
    </row>
    <row r="20948" spans="1:5">
      <c r="A20948">
        <v>20050420</v>
      </c>
      <c r="B20948">
        <v>-1.35</v>
      </c>
      <c r="C20948">
        <v>-0.23</v>
      </c>
      <c r="D20948">
        <v>0.06</v>
      </c>
      <c r="E20948">
        <v>0.01</v>
      </c>
    </row>
    <row r="20949" spans="1:5">
      <c r="A20949">
        <v>20050421</v>
      </c>
      <c r="B20949">
        <v>1.87</v>
      </c>
      <c r="C20949">
        <v>0.32</v>
      </c>
      <c r="D20949">
        <v>-0.56000000000000005</v>
      </c>
      <c r="E20949">
        <v>0.01</v>
      </c>
    </row>
    <row r="20950" spans="1:5">
      <c r="A20950">
        <v>20050422</v>
      </c>
      <c r="B20950">
        <v>-0.83</v>
      </c>
      <c r="C20950">
        <v>-0.84</v>
      </c>
      <c r="D20950">
        <v>0.43</v>
      </c>
      <c r="E20950">
        <v>0.01</v>
      </c>
    </row>
    <row r="20951" spans="1:5">
      <c r="A20951">
        <v>20050425</v>
      </c>
      <c r="B20951">
        <v>0.93</v>
      </c>
      <c r="C20951">
        <v>0.06</v>
      </c>
      <c r="D20951">
        <v>0</v>
      </c>
      <c r="E20951">
        <v>0.01</v>
      </c>
    </row>
    <row r="20952" spans="1:5">
      <c r="A20952">
        <v>20050426</v>
      </c>
      <c r="B20952">
        <v>-0.88</v>
      </c>
      <c r="C20952">
        <v>-0.52</v>
      </c>
      <c r="D20952">
        <v>-0.13</v>
      </c>
      <c r="E20952">
        <v>0.01</v>
      </c>
    </row>
    <row r="20953" spans="1:5">
      <c r="A20953">
        <v>20050427</v>
      </c>
      <c r="B20953">
        <v>0.3</v>
      </c>
      <c r="C20953">
        <v>-0.54</v>
      </c>
      <c r="D20953">
        <v>-0.24</v>
      </c>
      <c r="E20953">
        <v>0.01</v>
      </c>
    </row>
    <row r="20954" spans="1:5">
      <c r="A20954">
        <v>20050428</v>
      </c>
      <c r="B20954">
        <v>-1.2</v>
      </c>
      <c r="C20954">
        <v>-0.99</v>
      </c>
      <c r="D20954">
        <v>0.37</v>
      </c>
      <c r="E20954">
        <v>0.01</v>
      </c>
    </row>
    <row r="20955" spans="1:5">
      <c r="A20955">
        <v>20050429</v>
      </c>
      <c r="B20955">
        <v>1.04</v>
      </c>
      <c r="C20955">
        <v>-0.39</v>
      </c>
      <c r="D20955">
        <v>-0.03</v>
      </c>
      <c r="E20955">
        <v>0.01</v>
      </c>
    </row>
    <row r="20956" spans="1:5">
      <c r="A20956">
        <v>20050502</v>
      </c>
      <c r="B20956">
        <v>0.52</v>
      </c>
      <c r="C20956">
        <v>0.47</v>
      </c>
      <c r="D20956">
        <v>0.06</v>
      </c>
      <c r="E20956">
        <v>1.0999999999999999E-2</v>
      </c>
    </row>
    <row r="20957" spans="1:5">
      <c r="A20957">
        <v>20050503</v>
      </c>
      <c r="B20957">
        <v>-0.04</v>
      </c>
      <c r="C20957">
        <v>-0.01</v>
      </c>
      <c r="D20957">
        <v>-0.31</v>
      </c>
      <c r="E20957">
        <v>1.0999999999999999E-2</v>
      </c>
    </row>
    <row r="20958" spans="1:5">
      <c r="A20958">
        <v>20050504</v>
      </c>
      <c r="B20958">
        <v>1.28</v>
      </c>
      <c r="C20958">
        <v>0.27</v>
      </c>
      <c r="D20958">
        <v>0.41</v>
      </c>
      <c r="E20958">
        <v>1.0999999999999999E-2</v>
      </c>
    </row>
    <row r="20959" spans="1:5">
      <c r="A20959">
        <v>20050505</v>
      </c>
      <c r="B20959">
        <v>-0.19</v>
      </c>
      <c r="C20959">
        <v>0.3</v>
      </c>
      <c r="D20959">
        <v>-0.39</v>
      </c>
      <c r="E20959">
        <v>1.0999999999999999E-2</v>
      </c>
    </row>
    <row r="20960" spans="1:5">
      <c r="A20960">
        <v>20050506</v>
      </c>
      <c r="B20960">
        <v>-0.03</v>
      </c>
      <c r="C20960">
        <v>0.33</v>
      </c>
      <c r="D20960">
        <v>0.16</v>
      </c>
      <c r="E20960">
        <v>1.0999999999999999E-2</v>
      </c>
    </row>
    <row r="20961" spans="1:5">
      <c r="A20961">
        <v>20050509</v>
      </c>
      <c r="B20961">
        <v>0.61</v>
      </c>
      <c r="C20961">
        <v>0.31</v>
      </c>
      <c r="D20961">
        <v>-0.04</v>
      </c>
      <c r="E20961">
        <v>1.0999999999999999E-2</v>
      </c>
    </row>
    <row r="20962" spans="1:5">
      <c r="A20962">
        <v>20050510</v>
      </c>
      <c r="B20962">
        <v>-1.03</v>
      </c>
      <c r="C20962">
        <v>-0.15</v>
      </c>
      <c r="D20962">
        <v>0.01</v>
      </c>
      <c r="E20962">
        <v>1.0999999999999999E-2</v>
      </c>
    </row>
    <row r="20963" spans="1:5">
      <c r="A20963">
        <v>20050511</v>
      </c>
      <c r="B20963">
        <v>0.39</v>
      </c>
      <c r="C20963">
        <v>-0.41</v>
      </c>
      <c r="D20963">
        <v>-0.13</v>
      </c>
      <c r="E20963">
        <v>1.0999999999999999E-2</v>
      </c>
    </row>
    <row r="20964" spans="1:5">
      <c r="A20964">
        <v>20050512</v>
      </c>
      <c r="B20964">
        <v>-1.02</v>
      </c>
      <c r="C20964">
        <v>-0.18</v>
      </c>
      <c r="D20964">
        <v>-0.74</v>
      </c>
      <c r="E20964">
        <v>1.0999999999999999E-2</v>
      </c>
    </row>
    <row r="20965" spans="1:5">
      <c r="A20965">
        <v>20050513</v>
      </c>
      <c r="B20965">
        <v>-0.5</v>
      </c>
      <c r="C20965">
        <v>-7.0000000000000007E-2</v>
      </c>
      <c r="D20965">
        <v>-0.67</v>
      </c>
      <c r="E20965">
        <v>1.0999999999999999E-2</v>
      </c>
    </row>
    <row r="20966" spans="1:5">
      <c r="A20966">
        <v>20050516</v>
      </c>
      <c r="B20966">
        <v>1.03</v>
      </c>
      <c r="C20966">
        <v>0.49</v>
      </c>
      <c r="D20966">
        <v>-0.18</v>
      </c>
      <c r="E20966">
        <v>1.0999999999999999E-2</v>
      </c>
    </row>
    <row r="20967" spans="1:5">
      <c r="A20967">
        <v>20050517</v>
      </c>
      <c r="B20967">
        <v>0.66</v>
      </c>
      <c r="C20967">
        <v>-0.23</v>
      </c>
      <c r="D20967">
        <v>0.28999999999999998</v>
      </c>
      <c r="E20967">
        <v>1.0999999999999999E-2</v>
      </c>
    </row>
    <row r="20968" spans="1:5">
      <c r="A20968">
        <v>20050518</v>
      </c>
      <c r="B20968">
        <v>1.1499999999999999</v>
      </c>
      <c r="C20968">
        <v>0.95</v>
      </c>
      <c r="D20968">
        <v>-0.27</v>
      </c>
      <c r="E20968">
        <v>1.0999999999999999E-2</v>
      </c>
    </row>
    <row r="20969" spans="1:5">
      <c r="A20969">
        <v>20050519</v>
      </c>
      <c r="B20969">
        <v>0.47</v>
      </c>
      <c r="C20969">
        <v>-0.1</v>
      </c>
      <c r="D20969">
        <v>-0.08</v>
      </c>
      <c r="E20969">
        <v>1.0999999999999999E-2</v>
      </c>
    </row>
    <row r="20970" spans="1:5">
      <c r="A20970">
        <v>20050520</v>
      </c>
      <c r="B20970">
        <v>-0.13</v>
      </c>
      <c r="C20970">
        <v>-0.04</v>
      </c>
      <c r="D20970">
        <v>0.25</v>
      </c>
      <c r="E20970">
        <v>1.0999999999999999E-2</v>
      </c>
    </row>
    <row r="20971" spans="1:5">
      <c r="A20971">
        <v>20050523</v>
      </c>
      <c r="B20971">
        <v>0.43</v>
      </c>
      <c r="C20971">
        <v>0.2</v>
      </c>
      <c r="D20971">
        <v>-0.02</v>
      </c>
      <c r="E20971">
        <v>1.0999999999999999E-2</v>
      </c>
    </row>
    <row r="20972" spans="1:5">
      <c r="A20972">
        <v>20050524</v>
      </c>
      <c r="B20972">
        <v>0.05</v>
      </c>
      <c r="C20972">
        <v>0.01</v>
      </c>
      <c r="D20972">
        <v>0</v>
      </c>
      <c r="E20972">
        <v>1.0999999999999999E-2</v>
      </c>
    </row>
    <row r="20973" spans="1:5">
      <c r="A20973">
        <v>20050525</v>
      </c>
      <c r="B20973">
        <v>-0.44</v>
      </c>
      <c r="C20973">
        <v>-0.56999999999999995</v>
      </c>
      <c r="D20973">
        <v>0.19</v>
      </c>
      <c r="E20973">
        <v>1.0999999999999999E-2</v>
      </c>
    </row>
    <row r="20974" spans="1:5">
      <c r="A20974">
        <v>20050526</v>
      </c>
      <c r="B20974">
        <v>0.74</v>
      </c>
      <c r="C20974">
        <v>0.65</v>
      </c>
      <c r="D20974">
        <v>0.08</v>
      </c>
      <c r="E20974">
        <v>1.0999999999999999E-2</v>
      </c>
    </row>
    <row r="20975" spans="1:5">
      <c r="A20975">
        <v>20050527</v>
      </c>
      <c r="B20975">
        <v>0.18</v>
      </c>
      <c r="C20975">
        <v>0.1</v>
      </c>
      <c r="D20975">
        <v>0.31</v>
      </c>
      <c r="E20975">
        <v>1.0999999999999999E-2</v>
      </c>
    </row>
    <row r="20976" spans="1:5">
      <c r="A20976">
        <v>20050531</v>
      </c>
      <c r="B20976">
        <v>-0.49</v>
      </c>
      <c r="C20976">
        <v>0.47</v>
      </c>
      <c r="D20976">
        <v>0.28000000000000003</v>
      </c>
      <c r="E20976">
        <v>1.0999999999999999E-2</v>
      </c>
    </row>
    <row r="20977" spans="1:5">
      <c r="A20977">
        <v>20050601</v>
      </c>
      <c r="B20977">
        <v>0.9</v>
      </c>
      <c r="C20977">
        <v>0.18</v>
      </c>
      <c r="D20977">
        <v>-0.01</v>
      </c>
      <c r="E20977">
        <v>0.01</v>
      </c>
    </row>
    <row r="20978" spans="1:5">
      <c r="A20978">
        <v>20050602</v>
      </c>
      <c r="B20978">
        <v>0.24</v>
      </c>
      <c r="C20978">
        <v>0.14000000000000001</v>
      </c>
      <c r="D20978">
        <v>-0.24</v>
      </c>
      <c r="E20978">
        <v>0.01</v>
      </c>
    </row>
    <row r="20979" spans="1:5">
      <c r="A20979">
        <v>20050603</v>
      </c>
      <c r="B20979">
        <v>-0.67</v>
      </c>
      <c r="C20979">
        <v>-0.2</v>
      </c>
      <c r="D20979">
        <v>0.48</v>
      </c>
      <c r="E20979">
        <v>0.01</v>
      </c>
    </row>
    <row r="20980" spans="1:5">
      <c r="A20980">
        <v>20050606</v>
      </c>
      <c r="B20980">
        <v>0.14000000000000001</v>
      </c>
      <c r="C20980">
        <v>0.32</v>
      </c>
      <c r="D20980">
        <v>0.13</v>
      </c>
      <c r="E20980">
        <v>0.01</v>
      </c>
    </row>
    <row r="20981" spans="1:5">
      <c r="A20981">
        <v>20050607</v>
      </c>
      <c r="B20981">
        <v>-0.03</v>
      </c>
      <c r="C20981">
        <v>0.15</v>
      </c>
      <c r="D20981">
        <v>0.09</v>
      </c>
      <c r="E20981">
        <v>0.01</v>
      </c>
    </row>
    <row r="20982" spans="1:5">
      <c r="A20982">
        <v>20050608</v>
      </c>
      <c r="B20982">
        <v>-0.28000000000000003</v>
      </c>
      <c r="C20982">
        <v>-0.39</v>
      </c>
      <c r="D20982">
        <v>0.36</v>
      </c>
      <c r="E20982">
        <v>0.01</v>
      </c>
    </row>
    <row r="20983" spans="1:5">
      <c r="A20983">
        <v>20050609</v>
      </c>
      <c r="B20983">
        <v>0.57999999999999996</v>
      </c>
      <c r="C20983">
        <v>0.31</v>
      </c>
      <c r="D20983">
        <v>-0.12</v>
      </c>
      <c r="E20983">
        <v>0.01</v>
      </c>
    </row>
    <row r="20984" spans="1:5">
      <c r="A20984">
        <v>20050610</v>
      </c>
      <c r="B20984">
        <v>-0.21</v>
      </c>
      <c r="C20984">
        <v>0.11</v>
      </c>
      <c r="D20984">
        <v>0.54</v>
      </c>
      <c r="E20984">
        <v>0.01</v>
      </c>
    </row>
    <row r="20985" spans="1:5">
      <c r="A20985">
        <v>20050613</v>
      </c>
      <c r="B20985">
        <v>0.28000000000000003</v>
      </c>
      <c r="C20985">
        <v>0.14000000000000001</v>
      </c>
      <c r="D20985">
        <v>0.17</v>
      </c>
      <c r="E20985">
        <v>0.01</v>
      </c>
    </row>
    <row r="20986" spans="1:5">
      <c r="A20986">
        <v>20050614</v>
      </c>
      <c r="B20986">
        <v>0.31</v>
      </c>
      <c r="C20986">
        <v>0.49</v>
      </c>
      <c r="D20986">
        <v>0.39</v>
      </c>
      <c r="E20986">
        <v>0.01</v>
      </c>
    </row>
    <row r="20987" spans="1:5">
      <c r="A20987">
        <v>20050615</v>
      </c>
      <c r="B20987">
        <v>0.22</v>
      </c>
      <c r="C20987">
        <v>0.23</v>
      </c>
      <c r="D20987">
        <v>0.21</v>
      </c>
      <c r="E20987">
        <v>0.01</v>
      </c>
    </row>
    <row r="20988" spans="1:5">
      <c r="A20988">
        <v>20050616</v>
      </c>
      <c r="B20988">
        <v>0.46</v>
      </c>
      <c r="C20988">
        <v>0.63</v>
      </c>
      <c r="D20988">
        <v>-0.3</v>
      </c>
      <c r="E20988">
        <v>0.01</v>
      </c>
    </row>
    <row r="20989" spans="1:5">
      <c r="A20989">
        <v>20050617</v>
      </c>
      <c r="B20989">
        <v>0.36</v>
      </c>
      <c r="C20989">
        <v>-0.6</v>
      </c>
      <c r="D20989">
        <v>0.2</v>
      </c>
      <c r="E20989">
        <v>0.01</v>
      </c>
    </row>
    <row r="20990" spans="1:5">
      <c r="A20990">
        <v>20050620</v>
      </c>
      <c r="B20990">
        <v>-7.0000000000000007E-2</v>
      </c>
      <c r="C20990">
        <v>-0.33</v>
      </c>
      <c r="D20990">
        <v>0.09</v>
      </c>
      <c r="E20990">
        <v>0.01</v>
      </c>
    </row>
    <row r="20991" spans="1:5">
      <c r="A20991">
        <v>20050621</v>
      </c>
      <c r="B20991">
        <v>-0.18</v>
      </c>
      <c r="C20991">
        <v>0.11</v>
      </c>
      <c r="D20991">
        <v>-0.05</v>
      </c>
      <c r="E20991">
        <v>0.01</v>
      </c>
    </row>
    <row r="20992" spans="1:5">
      <c r="A20992">
        <v>20050622</v>
      </c>
      <c r="B20992">
        <v>0.05</v>
      </c>
      <c r="C20992">
        <v>0.28000000000000003</v>
      </c>
      <c r="D20992">
        <v>-0.1</v>
      </c>
      <c r="E20992">
        <v>0.01</v>
      </c>
    </row>
    <row r="20993" spans="1:5">
      <c r="A20993">
        <v>20050623</v>
      </c>
      <c r="B20993">
        <v>-1.07</v>
      </c>
      <c r="C20993">
        <v>-0.43</v>
      </c>
      <c r="D20993">
        <v>0.13</v>
      </c>
      <c r="E20993">
        <v>0.01</v>
      </c>
    </row>
    <row r="20994" spans="1:5">
      <c r="A20994">
        <v>20050624</v>
      </c>
      <c r="B20994">
        <v>-0.72</v>
      </c>
      <c r="C20994">
        <v>-0.04</v>
      </c>
      <c r="D20994">
        <v>0.12</v>
      </c>
      <c r="E20994">
        <v>0.01</v>
      </c>
    </row>
    <row r="20995" spans="1:5">
      <c r="A20995">
        <v>20050627</v>
      </c>
      <c r="B20995">
        <v>-7.0000000000000007E-2</v>
      </c>
      <c r="C20995">
        <v>-0.12</v>
      </c>
      <c r="D20995">
        <v>0.55000000000000004</v>
      </c>
      <c r="E20995">
        <v>0.01</v>
      </c>
    </row>
    <row r="20996" spans="1:5">
      <c r="A20996">
        <v>20050628</v>
      </c>
      <c r="B20996">
        <v>1.05</v>
      </c>
      <c r="C20996">
        <v>1.0900000000000001</v>
      </c>
      <c r="D20996">
        <v>-0.51</v>
      </c>
      <c r="E20996">
        <v>0.01</v>
      </c>
    </row>
    <row r="20997" spans="1:5">
      <c r="A20997">
        <v>20050629</v>
      </c>
      <c r="B20997">
        <v>-7.0000000000000007E-2</v>
      </c>
      <c r="C20997">
        <v>0.3</v>
      </c>
      <c r="D20997">
        <v>0.12</v>
      </c>
      <c r="E20997">
        <v>0.01</v>
      </c>
    </row>
    <row r="20998" spans="1:5">
      <c r="A20998">
        <v>20050630</v>
      </c>
      <c r="B20998">
        <v>-0.63</v>
      </c>
      <c r="C20998">
        <v>0.2</v>
      </c>
      <c r="D20998">
        <v>0.27</v>
      </c>
      <c r="E20998">
        <v>0.01</v>
      </c>
    </row>
    <row r="20999" spans="1:5">
      <c r="A20999">
        <v>20050701</v>
      </c>
      <c r="B20999">
        <v>0.32</v>
      </c>
      <c r="C20999">
        <v>0.11</v>
      </c>
      <c r="D20999">
        <v>0.3</v>
      </c>
      <c r="E20999">
        <v>1.2E-2</v>
      </c>
    </row>
    <row r="21000" spans="1:5">
      <c r="A21000">
        <v>20050705</v>
      </c>
      <c r="B21000">
        <v>0.92</v>
      </c>
      <c r="C21000">
        <v>0.57999999999999996</v>
      </c>
      <c r="D21000">
        <v>-0.19</v>
      </c>
      <c r="E21000">
        <v>1.2E-2</v>
      </c>
    </row>
    <row r="21001" spans="1:5">
      <c r="A21001">
        <v>20050706</v>
      </c>
      <c r="B21001">
        <v>-0.73</v>
      </c>
      <c r="C21001">
        <v>7.0000000000000007E-2</v>
      </c>
      <c r="D21001">
        <v>7.0000000000000007E-2</v>
      </c>
      <c r="E21001">
        <v>1.2E-2</v>
      </c>
    </row>
    <row r="21002" spans="1:5">
      <c r="A21002">
        <v>20050707</v>
      </c>
      <c r="B21002">
        <v>0.26</v>
      </c>
      <c r="C21002">
        <v>-0.11</v>
      </c>
      <c r="D21002">
        <v>-0.24</v>
      </c>
      <c r="E21002">
        <v>1.2E-2</v>
      </c>
    </row>
    <row r="21003" spans="1:5">
      <c r="A21003">
        <v>20050708</v>
      </c>
      <c r="B21003">
        <v>1.21</v>
      </c>
      <c r="C21003">
        <v>0.78</v>
      </c>
      <c r="D21003">
        <v>-0.55000000000000004</v>
      </c>
      <c r="E21003">
        <v>1.2E-2</v>
      </c>
    </row>
    <row r="21004" spans="1:5">
      <c r="A21004">
        <v>20050711</v>
      </c>
      <c r="B21004">
        <v>0.69</v>
      </c>
      <c r="C21004">
        <v>0.78</v>
      </c>
      <c r="D21004">
        <v>-0.13</v>
      </c>
      <c r="E21004">
        <v>1.2E-2</v>
      </c>
    </row>
    <row r="21005" spans="1:5">
      <c r="A21005">
        <v>20050712</v>
      </c>
      <c r="B21005">
        <v>0.2</v>
      </c>
      <c r="C21005">
        <v>-0.28000000000000003</v>
      </c>
      <c r="D21005">
        <v>-0.04</v>
      </c>
      <c r="E21005">
        <v>1.2E-2</v>
      </c>
    </row>
    <row r="21006" spans="1:5">
      <c r="A21006">
        <v>20050713</v>
      </c>
      <c r="B21006">
        <v>0.02</v>
      </c>
      <c r="C21006">
        <v>-0.41</v>
      </c>
      <c r="D21006">
        <v>7.0000000000000007E-2</v>
      </c>
      <c r="E21006">
        <v>1.2E-2</v>
      </c>
    </row>
    <row r="21007" spans="1:5">
      <c r="A21007">
        <v>20050714</v>
      </c>
      <c r="B21007">
        <v>0.14000000000000001</v>
      </c>
      <c r="C21007">
        <v>-0.66</v>
      </c>
      <c r="D21007">
        <v>-0.44</v>
      </c>
      <c r="E21007">
        <v>1.2E-2</v>
      </c>
    </row>
    <row r="21008" spans="1:5">
      <c r="A21008">
        <v>20050715</v>
      </c>
      <c r="B21008">
        <v>0.12</v>
      </c>
      <c r="C21008">
        <v>-0.03</v>
      </c>
      <c r="D21008">
        <v>-0.03</v>
      </c>
      <c r="E21008">
        <v>1.2E-2</v>
      </c>
    </row>
    <row r="21009" spans="1:5">
      <c r="A21009">
        <v>20050718</v>
      </c>
      <c r="B21009">
        <v>-0.55000000000000004</v>
      </c>
      <c r="C21009">
        <v>-0.16</v>
      </c>
      <c r="D21009">
        <v>0.1</v>
      </c>
      <c r="E21009">
        <v>1.2E-2</v>
      </c>
    </row>
    <row r="21010" spans="1:5">
      <c r="A21010">
        <v>20050719</v>
      </c>
      <c r="B21010">
        <v>0.75</v>
      </c>
      <c r="C21010">
        <v>0.91</v>
      </c>
      <c r="D21010">
        <v>-0.11</v>
      </c>
      <c r="E21010">
        <v>1.2E-2</v>
      </c>
    </row>
    <row r="21011" spans="1:5">
      <c r="A21011">
        <v>20050720</v>
      </c>
      <c r="B21011">
        <v>0.54</v>
      </c>
      <c r="C21011">
        <v>0.78</v>
      </c>
      <c r="D21011">
        <v>-0.26</v>
      </c>
      <c r="E21011">
        <v>1.2E-2</v>
      </c>
    </row>
    <row r="21012" spans="1:5">
      <c r="A21012">
        <v>20050721</v>
      </c>
      <c r="B21012">
        <v>-0.74</v>
      </c>
      <c r="C21012">
        <v>-0.61</v>
      </c>
      <c r="D21012">
        <v>0.15</v>
      </c>
      <c r="E21012">
        <v>1.2E-2</v>
      </c>
    </row>
    <row r="21013" spans="1:5">
      <c r="A21013">
        <v>20050722</v>
      </c>
      <c r="B21013">
        <v>0.56999999999999995</v>
      </c>
      <c r="C21013">
        <v>0.94</v>
      </c>
      <c r="D21013">
        <v>0.54</v>
      </c>
      <c r="E21013">
        <v>1.2E-2</v>
      </c>
    </row>
    <row r="21014" spans="1:5">
      <c r="A21014">
        <v>20050725</v>
      </c>
      <c r="B21014">
        <v>-0.47</v>
      </c>
      <c r="C21014">
        <v>-0.52</v>
      </c>
      <c r="D21014">
        <v>0.13</v>
      </c>
      <c r="E21014">
        <v>1.2E-2</v>
      </c>
    </row>
    <row r="21015" spans="1:5">
      <c r="A21015">
        <v>20050726</v>
      </c>
      <c r="B21015">
        <v>0.21</v>
      </c>
      <c r="C21015">
        <v>0.28000000000000003</v>
      </c>
      <c r="D21015">
        <v>0.23</v>
      </c>
      <c r="E21015">
        <v>1.2E-2</v>
      </c>
    </row>
    <row r="21016" spans="1:5">
      <c r="A21016">
        <v>20050727</v>
      </c>
      <c r="B21016">
        <v>0.43</v>
      </c>
      <c r="C21016">
        <v>-0.38</v>
      </c>
      <c r="D21016">
        <v>-0.04</v>
      </c>
      <c r="E21016">
        <v>1.2E-2</v>
      </c>
    </row>
    <row r="21017" spans="1:5">
      <c r="A21017">
        <v>20050728</v>
      </c>
      <c r="B21017">
        <v>0.67</v>
      </c>
      <c r="C21017">
        <v>0.53</v>
      </c>
      <c r="D21017">
        <v>-0.18</v>
      </c>
      <c r="E21017">
        <v>1.2E-2</v>
      </c>
    </row>
    <row r="21018" spans="1:5">
      <c r="A21018">
        <v>20050729</v>
      </c>
      <c r="B21018">
        <v>-0.66</v>
      </c>
      <c r="C21018">
        <v>0.24</v>
      </c>
      <c r="D21018">
        <v>0.12</v>
      </c>
      <c r="E21018">
        <v>1.2E-2</v>
      </c>
    </row>
    <row r="21019" spans="1:5">
      <c r="A21019">
        <v>20050801</v>
      </c>
      <c r="B21019">
        <v>0.15</v>
      </c>
      <c r="C21019">
        <v>0.27</v>
      </c>
      <c r="D21019">
        <v>-0.12</v>
      </c>
      <c r="E21019">
        <v>1.2999999999999999E-2</v>
      </c>
    </row>
    <row r="21020" spans="1:5">
      <c r="A21020">
        <v>20050802</v>
      </c>
      <c r="B21020">
        <v>0.7</v>
      </c>
      <c r="C21020">
        <v>0.05</v>
      </c>
      <c r="D21020">
        <v>0.11</v>
      </c>
      <c r="E21020">
        <v>1.2999999999999999E-2</v>
      </c>
    </row>
    <row r="21021" spans="1:5">
      <c r="A21021">
        <v>20050803</v>
      </c>
      <c r="B21021">
        <v>-0.02</v>
      </c>
      <c r="C21021">
        <v>-0.66</v>
      </c>
      <c r="D21021">
        <v>-0.04</v>
      </c>
      <c r="E21021">
        <v>1.2999999999999999E-2</v>
      </c>
    </row>
    <row r="21022" spans="1:5">
      <c r="A21022">
        <v>20050804</v>
      </c>
      <c r="B21022">
        <v>-0.82</v>
      </c>
      <c r="C21022">
        <v>-0.84</v>
      </c>
      <c r="D21022">
        <v>0.35</v>
      </c>
      <c r="E21022">
        <v>1.2999999999999999E-2</v>
      </c>
    </row>
    <row r="21023" spans="1:5">
      <c r="A21023">
        <v>20050805</v>
      </c>
      <c r="B21023">
        <v>-0.81</v>
      </c>
      <c r="C21023">
        <v>-0.32</v>
      </c>
      <c r="D21023">
        <v>-0.02</v>
      </c>
      <c r="E21023">
        <v>1.2999999999999999E-2</v>
      </c>
    </row>
    <row r="21024" spans="1:5">
      <c r="A21024">
        <v>20050808</v>
      </c>
      <c r="B21024">
        <v>-0.32</v>
      </c>
      <c r="C21024">
        <v>0.01</v>
      </c>
      <c r="D21024">
        <v>0.25</v>
      </c>
      <c r="E21024">
        <v>1.2999999999999999E-2</v>
      </c>
    </row>
    <row r="21025" spans="1:5">
      <c r="A21025">
        <v>20050809</v>
      </c>
      <c r="B21025">
        <v>0.55000000000000004</v>
      </c>
      <c r="C21025">
        <v>-0.48</v>
      </c>
      <c r="D21025">
        <v>-7.0000000000000007E-2</v>
      </c>
      <c r="E21025">
        <v>1.2999999999999999E-2</v>
      </c>
    </row>
    <row r="21026" spans="1:5">
      <c r="A21026">
        <v>20050810</v>
      </c>
      <c r="B21026">
        <v>-0.13</v>
      </c>
      <c r="C21026">
        <v>0.02</v>
      </c>
      <c r="D21026">
        <v>0.16</v>
      </c>
      <c r="E21026">
        <v>1.2999999999999999E-2</v>
      </c>
    </row>
    <row r="21027" spans="1:5">
      <c r="A21027">
        <v>20050811</v>
      </c>
      <c r="B21027">
        <v>0.71</v>
      </c>
      <c r="C21027">
        <v>0.19</v>
      </c>
      <c r="D21027">
        <v>-0.08</v>
      </c>
      <c r="E21027">
        <v>1.2999999999999999E-2</v>
      </c>
    </row>
    <row r="21028" spans="1:5">
      <c r="A21028">
        <v>20050812</v>
      </c>
      <c r="B21028">
        <v>-0.56999999999999995</v>
      </c>
      <c r="C21028">
        <v>-0.39</v>
      </c>
      <c r="D21028">
        <v>0.11</v>
      </c>
      <c r="E21028">
        <v>1.2999999999999999E-2</v>
      </c>
    </row>
    <row r="21029" spans="1:5">
      <c r="A21029">
        <v>20050815</v>
      </c>
      <c r="B21029">
        <v>0.3</v>
      </c>
      <c r="C21029">
        <v>0.47</v>
      </c>
      <c r="D21029">
        <v>-0.13</v>
      </c>
      <c r="E21029">
        <v>1.2999999999999999E-2</v>
      </c>
    </row>
    <row r="21030" spans="1:5">
      <c r="A21030">
        <v>20050816</v>
      </c>
      <c r="B21030">
        <v>-1.22</v>
      </c>
      <c r="C21030">
        <v>-0.46</v>
      </c>
      <c r="D21030">
        <v>0.17</v>
      </c>
      <c r="E21030">
        <v>1.2999999999999999E-2</v>
      </c>
    </row>
    <row r="21031" spans="1:5">
      <c r="A21031">
        <v>20050817</v>
      </c>
      <c r="B21031">
        <v>0.05</v>
      </c>
      <c r="C21031">
        <v>0.01</v>
      </c>
      <c r="D21031">
        <v>-0.06</v>
      </c>
      <c r="E21031">
        <v>1.2999999999999999E-2</v>
      </c>
    </row>
    <row r="21032" spans="1:5">
      <c r="A21032">
        <v>20050818</v>
      </c>
      <c r="B21032">
        <v>-0.15</v>
      </c>
      <c r="C21032">
        <v>-0.43</v>
      </c>
      <c r="D21032">
        <v>0.05</v>
      </c>
      <c r="E21032">
        <v>1.2999999999999999E-2</v>
      </c>
    </row>
    <row r="21033" spans="1:5">
      <c r="A21033">
        <v>20050819</v>
      </c>
      <c r="B21033">
        <v>7.0000000000000007E-2</v>
      </c>
      <c r="C21033">
        <v>7.0000000000000007E-2</v>
      </c>
      <c r="D21033">
        <v>0.17</v>
      </c>
      <c r="E21033">
        <v>1.2999999999999999E-2</v>
      </c>
    </row>
    <row r="21034" spans="1:5">
      <c r="A21034">
        <v>20050822</v>
      </c>
      <c r="B21034">
        <v>0.19</v>
      </c>
      <c r="C21034">
        <v>0.5</v>
      </c>
      <c r="D21034">
        <v>0.15</v>
      </c>
      <c r="E21034">
        <v>1.2999999999999999E-2</v>
      </c>
    </row>
    <row r="21035" spans="1:5">
      <c r="A21035">
        <v>20050823</v>
      </c>
      <c r="B21035">
        <v>-0.31</v>
      </c>
      <c r="C21035">
        <v>-0.02</v>
      </c>
      <c r="D21035">
        <v>0.01</v>
      </c>
      <c r="E21035">
        <v>1.2999999999999999E-2</v>
      </c>
    </row>
    <row r="21036" spans="1:5">
      <c r="A21036">
        <v>20050824</v>
      </c>
      <c r="B21036">
        <v>-0.56000000000000005</v>
      </c>
      <c r="C21036">
        <v>0.46</v>
      </c>
      <c r="D21036">
        <v>0.12</v>
      </c>
      <c r="E21036">
        <v>1.2999999999999999E-2</v>
      </c>
    </row>
    <row r="21037" spans="1:5">
      <c r="A21037">
        <v>20050825</v>
      </c>
      <c r="B21037">
        <v>0.21</v>
      </c>
      <c r="C21037">
        <v>0.13</v>
      </c>
      <c r="D21037">
        <v>0.2</v>
      </c>
      <c r="E21037">
        <v>1.2999999999999999E-2</v>
      </c>
    </row>
    <row r="21038" spans="1:5">
      <c r="A21038">
        <v>20050826</v>
      </c>
      <c r="B21038">
        <v>-0.66</v>
      </c>
      <c r="C21038">
        <v>-0.56999999999999995</v>
      </c>
      <c r="D21038">
        <v>-0.1</v>
      </c>
      <c r="E21038">
        <v>1.2999999999999999E-2</v>
      </c>
    </row>
    <row r="21039" spans="1:5">
      <c r="A21039">
        <v>20050829</v>
      </c>
      <c r="B21039">
        <v>0.65</v>
      </c>
      <c r="C21039">
        <v>0.39</v>
      </c>
      <c r="D21039">
        <v>-0.22</v>
      </c>
      <c r="E21039">
        <v>1.2999999999999999E-2</v>
      </c>
    </row>
    <row r="21040" spans="1:5">
      <c r="A21040">
        <v>20050830</v>
      </c>
      <c r="B21040">
        <v>-0.31</v>
      </c>
      <c r="C21040">
        <v>-0.03</v>
      </c>
      <c r="D21040">
        <v>0.34</v>
      </c>
      <c r="E21040">
        <v>1.2999999999999999E-2</v>
      </c>
    </row>
    <row r="21041" spans="1:5">
      <c r="A21041">
        <v>20050831</v>
      </c>
      <c r="B21041">
        <v>1.1000000000000001</v>
      </c>
      <c r="C21041">
        <v>0.72</v>
      </c>
      <c r="D21041">
        <v>-0.06</v>
      </c>
      <c r="E21041">
        <v>1.2999999999999999E-2</v>
      </c>
    </row>
    <row r="21042" spans="1:5">
      <c r="A21042">
        <v>20050901</v>
      </c>
      <c r="B21042">
        <v>0.13</v>
      </c>
      <c r="C21042">
        <v>-0.03</v>
      </c>
      <c r="D21042">
        <v>0.25</v>
      </c>
      <c r="E21042">
        <v>1.4E-2</v>
      </c>
    </row>
    <row r="21043" spans="1:5">
      <c r="A21043">
        <v>20050902</v>
      </c>
      <c r="B21043">
        <v>-0.36</v>
      </c>
      <c r="C21043">
        <v>-0.31</v>
      </c>
      <c r="D21043">
        <v>-0.01</v>
      </c>
      <c r="E21043">
        <v>1.4E-2</v>
      </c>
    </row>
    <row r="21044" spans="1:5">
      <c r="A21044">
        <v>20050906</v>
      </c>
      <c r="B21044">
        <v>1.22</v>
      </c>
      <c r="C21044">
        <v>0.3</v>
      </c>
      <c r="D21044">
        <v>-0.49</v>
      </c>
      <c r="E21044">
        <v>1.4E-2</v>
      </c>
    </row>
    <row r="21045" spans="1:5">
      <c r="A21045">
        <v>20050907</v>
      </c>
      <c r="B21045">
        <v>0.3</v>
      </c>
      <c r="C21045">
        <v>0.08</v>
      </c>
      <c r="D21045">
        <v>-0.14000000000000001</v>
      </c>
      <c r="E21045">
        <v>1.4E-2</v>
      </c>
    </row>
    <row r="21046" spans="1:5">
      <c r="A21046">
        <v>20050908</v>
      </c>
      <c r="B21046">
        <v>-0.4</v>
      </c>
      <c r="C21046">
        <v>-0.12</v>
      </c>
      <c r="D21046">
        <v>-0.05</v>
      </c>
      <c r="E21046">
        <v>1.4E-2</v>
      </c>
    </row>
    <row r="21047" spans="1:5">
      <c r="A21047">
        <v>20050909</v>
      </c>
      <c r="B21047">
        <v>0.73</v>
      </c>
      <c r="C21047">
        <v>-0.1</v>
      </c>
      <c r="D21047">
        <v>0.13</v>
      </c>
      <c r="E21047">
        <v>1.4E-2</v>
      </c>
    </row>
    <row r="21048" spans="1:5">
      <c r="A21048">
        <v>20050912</v>
      </c>
      <c r="B21048">
        <v>0</v>
      </c>
      <c r="C21048">
        <v>0.54</v>
      </c>
      <c r="D21048">
        <v>-0.34</v>
      </c>
      <c r="E21048">
        <v>1.4E-2</v>
      </c>
    </row>
    <row r="21049" spans="1:5">
      <c r="A21049">
        <v>20050913</v>
      </c>
      <c r="B21049">
        <v>-0.76</v>
      </c>
      <c r="C21049">
        <v>-0.21</v>
      </c>
      <c r="D21049">
        <v>0.13</v>
      </c>
      <c r="E21049">
        <v>1.4E-2</v>
      </c>
    </row>
    <row r="21050" spans="1:5">
      <c r="A21050">
        <v>20050914</v>
      </c>
      <c r="B21050">
        <v>-0.44</v>
      </c>
      <c r="C21050">
        <v>-0.67</v>
      </c>
      <c r="D21050">
        <v>0.42</v>
      </c>
      <c r="E21050">
        <v>1.4E-2</v>
      </c>
    </row>
    <row r="21051" spans="1:5">
      <c r="A21051">
        <v>20050915</v>
      </c>
      <c r="B21051">
        <v>-0.02</v>
      </c>
      <c r="C21051">
        <v>-0.26</v>
      </c>
      <c r="D21051">
        <v>0.3</v>
      </c>
      <c r="E21051">
        <v>1.4E-2</v>
      </c>
    </row>
    <row r="21052" spans="1:5">
      <c r="A21052">
        <v>20050916</v>
      </c>
      <c r="B21052">
        <v>0.72</v>
      </c>
      <c r="C21052">
        <v>0.15</v>
      </c>
      <c r="D21052">
        <v>-0.1</v>
      </c>
      <c r="E21052">
        <v>1.4E-2</v>
      </c>
    </row>
    <row r="21053" spans="1:5">
      <c r="A21053">
        <v>20050919</v>
      </c>
      <c r="B21053">
        <v>-0.55000000000000004</v>
      </c>
      <c r="C21053">
        <v>-0.17</v>
      </c>
      <c r="D21053">
        <v>0.22</v>
      </c>
      <c r="E21053">
        <v>1.4E-2</v>
      </c>
    </row>
    <row r="21054" spans="1:5">
      <c r="A21054">
        <v>20050920</v>
      </c>
      <c r="B21054">
        <v>-0.78</v>
      </c>
      <c r="C21054">
        <v>-0.11</v>
      </c>
      <c r="D21054">
        <v>0.04</v>
      </c>
      <c r="E21054">
        <v>1.4E-2</v>
      </c>
    </row>
    <row r="21055" spans="1:5">
      <c r="A21055">
        <v>20050921</v>
      </c>
      <c r="B21055">
        <v>-1.03</v>
      </c>
      <c r="C21055">
        <v>-0.49</v>
      </c>
      <c r="D21055">
        <v>0.3</v>
      </c>
      <c r="E21055">
        <v>1.4E-2</v>
      </c>
    </row>
    <row r="21056" spans="1:5">
      <c r="A21056">
        <v>20050922</v>
      </c>
      <c r="B21056">
        <v>0.3</v>
      </c>
      <c r="C21056">
        <v>-7.0000000000000007E-2</v>
      </c>
      <c r="D21056">
        <v>-0.23</v>
      </c>
      <c r="E21056">
        <v>1.4E-2</v>
      </c>
    </row>
    <row r="21057" spans="1:5">
      <c r="A21057">
        <v>20050923</v>
      </c>
      <c r="B21057">
        <v>0.15</v>
      </c>
      <c r="C21057">
        <v>0.53</v>
      </c>
      <c r="D21057">
        <v>0.19</v>
      </c>
      <c r="E21057">
        <v>1.4E-2</v>
      </c>
    </row>
    <row r="21058" spans="1:5">
      <c r="A21058">
        <v>20050926</v>
      </c>
      <c r="B21058">
        <v>0.12</v>
      </c>
      <c r="C21058">
        <v>0.53</v>
      </c>
      <c r="D21058">
        <v>0.06</v>
      </c>
      <c r="E21058">
        <v>1.4E-2</v>
      </c>
    </row>
    <row r="21059" spans="1:5">
      <c r="A21059">
        <v>20050927</v>
      </c>
      <c r="B21059">
        <v>-0.02</v>
      </c>
      <c r="C21059">
        <v>-7.0000000000000007E-2</v>
      </c>
      <c r="D21059">
        <v>-0.08</v>
      </c>
      <c r="E21059">
        <v>1.4E-2</v>
      </c>
    </row>
    <row r="21060" spans="1:5">
      <c r="A21060">
        <v>20050928</v>
      </c>
      <c r="B21060">
        <v>0.06</v>
      </c>
      <c r="C21060">
        <v>-0.6</v>
      </c>
      <c r="D21060">
        <v>0.27</v>
      </c>
      <c r="E21060">
        <v>1.4E-2</v>
      </c>
    </row>
    <row r="21061" spans="1:5">
      <c r="A21061">
        <v>20050929</v>
      </c>
      <c r="B21061">
        <v>0.92</v>
      </c>
      <c r="C21061">
        <v>0.21</v>
      </c>
      <c r="D21061">
        <v>0.04</v>
      </c>
      <c r="E21061">
        <v>1.4E-2</v>
      </c>
    </row>
    <row r="21062" spans="1:5">
      <c r="A21062">
        <v>20050930</v>
      </c>
      <c r="B21062">
        <v>0.2</v>
      </c>
      <c r="C21062">
        <v>0.32</v>
      </c>
      <c r="D21062">
        <v>-0.17</v>
      </c>
      <c r="E21062">
        <v>1.4E-2</v>
      </c>
    </row>
    <row r="21063" spans="1:5">
      <c r="A21063">
        <v>20051003</v>
      </c>
      <c r="B21063">
        <v>0</v>
      </c>
      <c r="C21063">
        <v>0.47</v>
      </c>
      <c r="D21063">
        <v>0.02</v>
      </c>
      <c r="E21063">
        <v>1.2999999999999999E-2</v>
      </c>
    </row>
    <row r="21064" spans="1:5">
      <c r="A21064">
        <v>20051004</v>
      </c>
      <c r="B21064">
        <v>-0.97</v>
      </c>
      <c r="C21064">
        <v>0.22</v>
      </c>
      <c r="D21064">
        <v>-0.19</v>
      </c>
      <c r="E21064">
        <v>1.2999999999999999E-2</v>
      </c>
    </row>
    <row r="21065" spans="1:5">
      <c r="A21065">
        <v>20051005</v>
      </c>
      <c r="B21065">
        <v>-1.63</v>
      </c>
      <c r="C21065">
        <v>-1.02</v>
      </c>
      <c r="D21065">
        <v>-0.25</v>
      </c>
      <c r="E21065">
        <v>1.2999999999999999E-2</v>
      </c>
    </row>
    <row r="21066" spans="1:5">
      <c r="A21066">
        <v>20051006</v>
      </c>
      <c r="B21066">
        <v>-0.56999999999999995</v>
      </c>
      <c r="C21066">
        <v>-0.34</v>
      </c>
      <c r="D21066">
        <v>0.11</v>
      </c>
      <c r="E21066">
        <v>1.2999999999999999E-2</v>
      </c>
    </row>
    <row r="21067" spans="1:5">
      <c r="A21067">
        <v>20051007</v>
      </c>
      <c r="B21067">
        <v>0.42</v>
      </c>
      <c r="C21067">
        <v>0.32</v>
      </c>
      <c r="D21067">
        <v>0.25</v>
      </c>
      <c r="E21067">
        <v>1.2999999999999999E-2</v>
      </c>
    </row>
    <row r="21068" spans="1:5">
      <c r="A21068">
        <v>20051010</v>
      </c>
      <c r="B21068">
        <v>-0.73</v>
      </c>
      <c r="C21068">
        <v>-7.0000000000000007E-2</v>
      </c>
      <c r="D21068">
        <v>-0.22</v>
      </c>
      <c r="E21068">
        <v>1.2999999999999999E-2</v>
      </c>
    </row>
    <row r="21069" spans="1:5">
      <c r="A21069">
        <v>20051011</v>
      </c>
      <c r="B21069">
        <v>-0.33</v>
      </c>
      <c r="C21069">
        <v>-0.97</v>
      </c>
      <c r="D21069">
        <v>0.14000000000000001</v>
      </c>
      <c r="E21069">
        <v>1.2999999999999999E-2</v>
      </c>
    </row>
    <row r="21070" spans="1:5">
      <c r="A21070">
        <v>20051012</v>
      </c>
      <c r="B21070">
        <v>-0.79</v>
      </c>
      <c r="C21070">
        <v>-0.54</v>
      </c>
      <c r="D21070">
        <v>0.1</v>
      </c>
      <c r="E21070">
        <v>1.2999999999999999E-2</v>
      </c>
    </row>
    <row r="21071" spans="1:5">
      <c r="A21071">
        <v>20051013</v>
      </c>
      <c r="B21071">
        <v>-0.09</v>
      </c>
      <c r="C21071">
        <v>0.45</v>
      </c>
      <c r="D21071">
        <v>-0.55000000000000004</v>
      </c>
      <c r="E21071">
        <v>1.2999999999999999E-2</v>
      </c>
    </row>
    <row r="21072" spans="1:5">
      <c r="A21072">
        <v>20051014</v>
      </c>
      <c r="B21072">
        <v>0.92</v>
      </c>
      <c r="C21072">
        <v>0.5</v>
      </c>
      <c r="D21072">
        <v>-0.1</v>
      </c>
      <c r="E21072">
        <v>1.2999999999999999E-2</v>
      </c>
    </row>
    <row r="21073" spans="1:5">
      <c r="A21073">
        <v>20051017</v>
      </c>
      <c r="B21073">
        <v>0.28999999999999998</v>
      </c>
      <c r="C21073">
        <v>-0.34</v>
      </c>
      <c r="D21073">
        <v>0.11</v>
      </c>
      <c r="E21073">
        <v>1.2999999999999999E-2</v>
      </c>
    </row>
    <row r="21074" spans="1:5">
      <c r="A21074">
        <v>20051018</v>
      </c>
      <c r="B21074">
        <v>-1.03</v>
      </c>
      <c r="C21074">
        <v>-0.02</v>
      </c>
      <c r="D21074">
        <v>-0.13</v>
      </c>
      <c r="E21074">
        <v>1.2999999999999999E-2</v>
      </c>
    </row>
    <row r="21075" spans="1:5">
      <c r="A21075">
        <v>20051019</v>
      </c>
      <c r="B21075">
        <v>1.45</v>
      </c>
      <c r="C21075">
        <v>0.46</v>
      </c>
      <c r="D21075">
        <v>-0.19</v>
      </c>
      <c r="E21075">
        <v>1.2999999999999999E-2</v>
      </c>
    </row>
    <row r="21076" spans="1:5">
      <c r="A21076">
        <v>20051020</v>
      </c>
      <c r="B21076">
        <v>-1.44</v>
      </c>
      <c r="C21076">
        <v>0.01</v>
      </c>
      <c r="D21076">
        <v>-0.37</v>
      </c>
      <c r="E21076">
        <v>1.2999999999999999E-2</v>
      </c>
    </row>
    <row r="21077" spans="1:5">
      <c r="A21077">
        <v>20051021</v>
      </c>
      <c r="B21077">
        <v>0.32</v>
      </c>
      <c r="C21077">
        <v>0.38</v>
      </c>
      <c r="D21077">
        <v>0.24</v>
      </c>
      <c r="E21077">
        <v>1.2999999999999999E-2</v>
      </c>
    </row>
    <row r="21078" spans="1:5">
      <c r="A21078">
        <v>20051024</v>
      </c>
      <c r="B21078">
        <v>1.7</v>
      </c>
      <c r="C21078">
        <v>0.15</v>
      </c>
      <c r="D21078">
        <v>0.28999999999999998</v>
      </c>
      <c r="E21078">
        <v>1.2999999999999999E-2</v>
      </c>
    </row>
    <row r="21079" spans="1:5">
      <c r="A21079">
        <v>20051025</v>
      </c>
      <c r="B21079">
        <v>-0.3</v>
      </c>
      <c r="C21079">
        <v>-0.32</v>
      </c>
      <c r="D21079">
        <v>0.09</v>
      </c>
      <c r="E21079">
        <v>1.2999999999999999E-2</v>
      </c>
    </row>
    <row r="21080" spans="1:5">
      <c r="A21080">
        <v>20051026</v>
      </c>
      <c r="B21080">
        <v>-0.46</v>
      </c>
      <c r="C21080">
        <v>-0.23</v>
      </c>
      <c r="D21080">
        <v>0.18</v>
      </c>
      <c r="E21080">
        <v>1.2999999999999999E-2</v>
      </c>
    </row>
    <row r="21081" spans="1:5">
      <c r="A21081">
        <v>20051027</v>
      </c>
      <c r="B21081">
        <v>-1.24</v>
      </c>
      <c r="C21081">
        <v>-1.04</v>
      </c>
      <c r="D21081">
        <v>0.42</v>
      </c>
      <c r="E21081">
        <v>1.2999999999999999E-2</v>
      </c>
    </row>
    <row r="21082" spans="1:5">
      <c r="A21082">
        <v>20051028</v>
      </c>
      <c r="B21082">
        <v>1.55</v>
      </c>
      <c r="C21082">
        <v>-0.03</v>
      </c>
      <c r="D21082">
        <v>0.26</v>
      </c>
      <c r="E21082">
        <v>1.2999999999999999E-2</v>
      </c>
    </row>
    <row r="21083" spans="1:5">
      <c r="A21083">
        <v>20051031</v>
      </c>
      <c r="B21083">
        <v>0.96</v>
      </c>
      <c r="C21083">
        <v>0.8</v>
      </c>
      <c r="D21083">
        <v>0.04</v>
      </c>
      <c r="E21083">
        <v>1.2999999999999999E-2</v>
      </c>
    </row>
    <row r="21084" spans="1:5">
      <c r="A21084">
        <v>20051101</v>
      </c>
      <c r="B21084">
        <v>-0.27</v>
      </c>
      <c r="C21084">
        <v>-0.23</v>
      </c>
      <c r="D21084">
        <v>0.39</v>
      </c>
      <c r="E21084">
        <v>1.4999999999999999E-2</v>
      </c>
    </row>
    <row r="21085" spans="1:5">
      <c r="A21085">
        <v>20051102</v>
      </c>
      <c r="B21085">
        <v>1.1499999999999999</v>
      </c>
      <c r="C21085">
        <v>0.84</v>
      </c>
      <c r="D21085">
        <v>0</v>
      </c>
      <c r="E21085">
        <v>1.4999999999999999E-2</v>
      </c>
    </row>
    <row r="21086" spans="1:5">
      <c r="A21086">
        <v>20051103</v>
      </c>
      <c r="B21086">
        <v>0.43</v>
      </c>
      <c r="C21086">
        <v>-0.1</v>
      </c>
      <c r="D21086">
        <v>-0.18</v>
      </c>
      <c r="E21086">
        <v>1.4999999999999999E-2</v>
      </c>
    </row>
    <row r="21087" spans="1:5">
      <c r="A21087">
        <v>20051104</v>
      </c>
      <c r="B21087">
        <v>0.01</v>
      </c>
      <c r="C21087">
        <v>0.06</v>
      </c>
      <c r="D21087">
        <v>-0.28000000000000003</v>
      </c>
      <c r="E21087">
        <v>1.4999999999999999E-2</v>
      </c>
    </row>
    <row r="21088" spans="1:5">
      <c r="A21088">
        <v>20051107</v>
      </c>
      <c r="B21088">
        <v>0.25</v>
      </c>
      <c r="C21088">
        <v>0.22</v>
      </c>
      <c r="D21088">
        <v>-0.05</v>
      </c>
      <c r="E21088">
        <v>1.4999999999999999E-2</v>
      </c>
    </row>
    <row r="21089" spans="1:5">
      <c r="A21089">
        <v>20051108</v>
      </c>
      <c r="B21089">
        <v>-0.37</v>
      </c>
      <c r="C21089">
        <v>-0.34</v>
      </c>
      <c r="D21089">
        <v>-0.04</v>
      </c>
      <c r="E21089">
        <v>1.4999999999999999E-2</v>
      </c>
    </row>
    <row r="21090" spans="1:5">
      <c r="A21090">
        <v>20051109</v>
      </c>
      <c r="B21090">
        <v>0.15</v>
      </c>
      <c r="C21090">
        <v>0.25</v>
      </c>
      <c r="D21090">
        <v>-0.02</v>
      </c>
      <c r="E21090">
        <v>1.4999999999999999E-2</v>
      </c>
    </row>
    <row r="21091" spans="1:5">
      <c r="A21091">
        <v>20051110</v>
      </c>
      <c r="B21091">
        <v>0.8</v>
      </c>
      <c r="C21091">
        <v>-7.0000000000000007E-2</v>
      </c>
      <c r="D21091">
        <v>-0.59</v>
      </c>
      <c r="E21091">
        <v>1.4999999999999999E-2</v>
      </c>
    </row>
    <row r="21092" spans="1:5">
      <c r="A21092">
        <v>20051111</v>
      </c>
      <c r="B21092">
        <v>0.27</v>
      </c>
      <c r="C21092">
        <v>-0.03</v>
      </c>
      <c r="D21092">
        <v>-0.12</v>
      </c>
      <c r="E21092">
        <v>1.4999999999999999E-2</v>
      </c>
    </row>
    <row r="21093" spans="1:5">
      <c r="A21093">
        <v>20051114</v>
      </c>
      <c r="B21093">
        <v>-0.1</v>
      </c>
      <c r="C21093">
        <v>-0.34</v>
      </c>
      <c r="D21093">
        <v>0.06</v>
      </c>
      <c r="E21093">
        <v>1.4999999999999999E-2</v>
      </c>
    </row>
    <row r="21094" spans="1:5">
      <c r="A21094">
        <v>20051115</v>
      </c>
      <c r="B21094">
        <v>-0.49</v>
      </c>
      <c r="C21094">
        <v>-0.65</v>
      </c>
      <c r="D21094">
        <v>-0.17</v>
      </c>
      <c r="E21094">
        <v>1.4999999999999999E-2</v>
      </c>
    </row>
    <row r="21095" spans="1:5">
      <c r="A21095">
        <v>20051116</v>
      </c>
      <c r="B21095">
        <v>0.11</v>
      </c>
      <c r="C21095">
        <v>-0.35</v>
      </c>
      <c r="D21095">
        <v>0</v>
      </c>
      <c r="E21095">
        <v>1.4999999999999999E-2</v>
      </c>
    </row>
    <row r="21096" spans="1:5">
      <c r="A21096">
        <v>20051117</v>
      </c>
      <c r="B21096">
        <v>1.06</v>
      </c>
      <c r="C21096">
        <v>0.68</v>
      </c>
      <c r="D21096">
        <v>-0.09</v>
      </c>
      <c r="E21096">
        <v>1.4999999999999999E-2</v>
      </c>
    </row>
    <row r="21097" spans="1:5">
      <c r="A21097">
        <v>20051118</v>
      </c>
      <c r="B21097">
        <v>0.43</v>
      </c>
      <c r="C21097">
        <v>0.27</v>
      </c>
      <c r="D21097">
        <v>-0.16</v>
      </c>
      <c r="E21097">
        <v>1.4999999999999999E-2</v>
      </c>
    </row>
    <row r="21098" spans="1:5">
      <c r="A21098">
        <v>20051121</v>
      </c>
      <c r="B21098">
        <v>0.6</v>
      </c>
      <c r="C21098">
        <v>0.43</v>
      </c>
      <c r="D21098">
        <v>-0.35</v>
      </c>
      <c r="E21098">
        <v>1.4999999999999999E-2</v>
      </c>
    </row>
    <row r="21099" spans="1:5">
      <c r="A21099">
        <v>20051122</v>
      </c>
      <c r="B21099">
        <v>0.48</v>
      </c>
      <c r="C21099">
        <v>-0.04</v>
      </c>
      <c r="D21099">
        <v>-0.01</v>
      </c>
      <c r="E21099">
        <v>1.4999999999999999E-2</v>
      </c>
    </row>
    <row r="21100" spans="1:5">
      <c r="A21100">
        <v>20051123</v>
      </c>
      <c r="B21100">
        <v>0.31</v>
      </c>
      <c r="C21100">
        <v>-0.27</v>
      </c>
      <c r="D21100">
        <v>0.22</v>
      </c>
      <c r="E21100">
        <v>1.4999999999999999E-2</v>
      </c>
    </row>
    <row r="21101" spans="1:5">
      <c r="A21101">
        <v>20051125</v>
      </c>
      <c r="B21101">
        <v>0.18</v>
      </c>
      <c r="C21101">
        <v>-0.12</v>
      </c>
      <c r="D21101">
        <v>-0.08</v>
      </c>
      <c r="E21101">
        <v>1.4999999999999999E-2</v>
      </c>
    </row>
    <row r="21102" spans="1:5">
      <c r="A21102">
        <v>20051128</v>
      </c>
      <c r="B21102">
        <v>-1.01</v>
      </c>
      <c r="C21102">
        <v>-0.71</v>
      </c>
      <c r="D21102">
        <v>0.21</v>
      </c>
      <c r="E21102">
        <v>1.4999999999999999E-2</v>
      </c>
    </row>
    <row r="21103" spans="1:5">
      <c r="A21103">
        <v>20051129</v>
      </c>
      <c r="B21103">
        <v>0.01</v>
      </c>
      <c r="C21103">
        <v>0.28000000000000003</v>
      </c>
      <c r="D21103">
        <v>0.28000000000000003</v>
      </c>
      <c r="E21103">
        <v>1.4999999999999999E-2</v>
      </c>
    </row>
    <row r="21104" spans="1:5">
      <c r="A21104">
        <v>20051130</v>
      </c>
      <c r="B21104">
        <v>-0.43</v>
      </c>
      <c r="C21104">
        <v>1.1399999999999999</v>
      </c>
      <c r="D21104">
        <v>-0.16</v>
      </c>
      <c r="E21104">
        <v>1.4999999999999999E-2</v>
      </c>
    </row>
    <row r="21105" spans="1:5">
      <c r="A21105">
        <v>20051201</v>
      </c>
      <c r="B21105">
        <v>1.27</v>
      </c>
      <c r="C21105">
        <v>0.52</v>
      </c>
      <c r="D21105">
        <v>0.13</v>
      </c>
      <c r="E21105">
        <v>1.4999999999999999E-2</v>
      </c>
    </row>
    <row r="21106" spans="1:5">
      <c r="A21106">
        <v>20051202</v>
      </c>
      <c r="B21106">
        <v>0.05</v>
      </c>
      <c r="C21106">
        <v>0.06</v>
      </c>
      <c r="D21106">
        <v>-0.14000000000000001</v>
      </c>
      <c r="E21106">
        <v>1.4999999999999999E-2</v>
      </c>
    </row>
    <row r="21107" spans="1:5">
      <c r="A21107">
        <v>20051205</v>
      </c>
      <c r="B21107">
        <v>-0.3</v>
      </c>
      <c r="C21107">
        <v>-0.22</v>
      </c>
      <c r="D21107">
        <v>0.08</v>
      </c>
      <c r="E21107">
        <v>1.4999999999999999E-2</v>
      </c>
    </row>
    <row r="21108" spans="1:5">
      <c r="A21108">
        <v>20051206</v>
      </c>
      <c r="B21108">
        <v>0.12</v>
      </c>
      <c r="C21108">
        <v>0.06</v>
      </c>
      <c r="D21108">
        <v>0.06</v>
      </c>
      <c r="E21108">
        <v>1.4999999999999999E-2</v>
      </c>
    </row>
    <row r="21109" spans="1:5">
      <c r="A21109">
        <v>20051207</v>
      </c>
      <c r="B21109">
        <v>-0.49</v>
      </c>
      <c r="C21109">
        <v>-7.0000000000000007E-2</v>
      </c>
      <c r="D21109">
        <v>0.06</v>
      </c>
      <c r="E21109">
        <v>1.4999999999999999E-2</v>
      </c>
    </row>
    <row r="21110" spans="1:5">
      <c r="A21110">
        <v>20051208</v>
      </c>
      <c r="B21110">
        <v>-0.03</v>
      </c>
      <c r="C21110">
        <v>0.25</v>
      </c>
      <c r="D21110">
        <v>7.0000000000000007E-2</v>
      </c>
      <c r="E21110">
        <v>1.4999999999999999E-2</v>
      </c>
    </row>
    <row r="21111" spans="1:5">
      <c r="A21111">
        <v>20051209</v>
      </c>
      <c r="B21111">
        <v>0.27</v>
      </c>
      <c r="C21111">
        <v>0.22</v>
      </c>
      <c r="D21111">
        <v>0.05</v>
      </c>
      <c r="E21111">
        <v>1.4999999999999999E-2</v>
      </c>
    </row>
    <row r="21112" spans="1:5">
      <c r="A21112">
        <v>20051212</v>
      </c>
      <c r="B21112">
        <v>0.1</v>
      </c>
      <c r="C21112">
        <v>0.12</v>
      </c>
      <c r="D21112">
        <v>-0.05</v>
      </c>
      <c r="E21112">
        <v>1.4999999999999999E-2</v>
      </c>
    </row>
    <row r="21113" spans="1:5">
      <c r="A21113">
        <v>20051213</v>
      </c>
      <c r="B21113">
        <v>0.44</v>
      </c>
      <c r="C21113">
        <v>-0.53</v>
      </c>
      <c r="D21113">
        <v>-0.21</v>
      </c>
      <c r="E21113">
        <v>1.4999999999999999E-2</v>
      </c>
    </row>
    <row r="21114" spans="1:5">
      <c r="A21114">
        <v>20051214</v>
      </c>
      <c r="B21114">
        <v>0.34</v>
      </c>
      <c r="C21114">
        <v>-0.25</v>
      </c>
      <c r="D21114">
        <v>0.08</v>
      </c>
      <c r="E21114">
        <v>1.4999999999999999E-2</v>
      </c>
    </row>
    <row r="21115" spans="1:5">
      <c r="A21115">
        <v>20051215</v>
      </c>
      <c r="B21115">
        <v>-0.23</v>
      </c>
      <c r="C21115">
        <v>-0.56999999999999995</v>
      </c>
      <c r="D21115">
        <v>-0.37</v>
      </c>
      <c r="E21115">
        <v>1.4999999999999999E-2</v>
      </c>
    </row>
    <row r="21116" spans="1:5">
      <c r="A21116">
        <v>20051216</v>
      </c>
      <c r="B21116">
        <v>-0.28999999999999998</v>
      </c>
      <c r="C21116">
        <v>0.03</v>
      </c>
      <c r="D21116">
        <v>-0.04</v>
      </c>
      <c r="E21116">
        <v>1.4999999999999999E-2</v>
      </c>
    </row>
    <row r="21117" spans="1:5">
      <c r="A21117">
        <v>20051219</v>
      </c>
      <c r="B21117">
        <v>-0.73</v>
      </c>
      <c r="C21117">
        <v>-0.81</v>
      </c>
      <c r="D21117">
        <v>0.28000000000000003</v>
      </c>
      <c r="E21117">
        <v>1.4999999999999999E-2</v>
      </c>
    </row>
    <row r="21118" spans="1:5">
      <c r="A21118">
        <v>20051220</v>
      </c>
      <c r="B21118">
        <v>-0.02</v>
      </c>
      <c r="C21118">
        <v>-0.02</v>
      </c>
      <c r="D21118">
        <v>0.01</v>
      </c>
      <c r="E21118">
        <v>1.4999999999999999E-2</v>
      </c>
    </row>
    <row r="21119" spans="1:5">
      <c r="A21119">
        <v>20051221</v>
      </c>
      <c r="B21119">
        <v>0.33</v>
      </c>
      <c r="C21119">
        <v>0.66</v>
      </c>
      <c r="D21119">
        <v>-0.35</v>
      </c>
      <c r="E21119">
        <v>1.4999999999999999E-2</v>
      </c>
    </row>
    <row r="21120" spans="1:5">
      <c r="A21120">
        <v>20051222</v>
      </c>
      <c r="B21120">
        <v>0.45</v>
      </c>
      <c r="C21120">
        <v>0.12</v>
      </c>
      <c r="D21120">
        <v>-0.02</v>
      </c>
      <c r="E21120">
        <v>1.4999999999999999E-2</v>
      </c>
    </row>
    <row r="21121" spans="1:5">
      <c r="A21121">
        <v>20051223</v>
      </c>
      <c r="B21121">
        <v>0.08</v>
      </c>
      <c r="C21121">
        <v>0.28999999999999998</v>
      </c>
      <c r="D21121">
        <v>0</v>
      </c>
      <c r="E21121">
        <v>1.4999999999999999E-2</v>
      </c>
    </row>
    <row r="21122" spans="1:5">
      <c r="A21122">
        <v>20051227</v>
      </c>
      <c r="B21122">
        <v>-1</v>
      </c>
      <c r="C21122">
        <v>-0.44</v>
      </c>
      <c r="D21122">
        <v>0.16</v>
      </c>
      <c r="E21122">
        <v>1.4999999999999999E-2</v>
      </c>
    </row>
    <row r="21123" spans="1:5">
      <c r="A21123">
        <v>20051228</v>
      </c>
      <c r="B21123">
        <v>0.19</v>
      </c>
      <c r="C21123">
        <v>0.4</v>
      </c>
      <c r="D21123">
        <v>0.12</v>
      </c>
      <c r="E21123">
        <v>1.4999999999999999E-2</v>
      </c>
    </row>
    <row r="21124" spans="1:5">
      <c r="A21124">
        <v>20051229</v>
      </c>
      <c r="B21124">
        <v>-0.27</v>
      </c>
      <c r="C21124">
        <v>-0.02</v>
      </c>
      <c r="D21124">
        <v>0.21</v>
      </c>
      <c r="E21124">
        <v>1.4999999999999999E-2</v>
      </c>
    </row>
    <row r="21125" spans="1:5">
      <c r="A21125">
        <v>20051230</v>
      </c>
      <c r="B21125">
        <v>-0.5</v>
      </c>
      <c r="C21125">
        <v>-0.22</v>
      </c>
      <c r="D21125">
        <v>0.26</v>
      </c>
      <c r="E21125">
        <v>1.4999999999999999E-2</v>
      </c>
    </row>
    <row r="21126" spans="1:5">
      <c r="A21126">
        <v>20060103</v>
      </c>
      <c r="B21126">
        <v>1.5</v>
      </c>
      <c r="C21126">
        <v>-0.19</v>
      </c>
      <c r="D21126">
        <v>0.13</v>
      </c>
      <c r="E21126">
        <v>1.7000000000000001E-2</v>
      </c>
    </row>
    <row r="21127" spans="1:5">
      <c r="A21127">
        <v>20060104</v>
      </c>
      <c r="B21127">
        <v>0.46</v>
      </c>
      <c r="C21127">
        <v>0.34</v>
      </c>
      <c r="D21127">
        <v>0.03</v>
      </c>
      <c r="E21127">
        <v>1.7000000000000001E-2</v>
      </c>
    </row>
    <row r="21128" spans="1:5">
      <c r="A21128">
        <v>20060105</v>
      </c>
      <c r="B21128">
        <v>0.03</v>
      </c>
      <c r="C21128">
        <v>0.28000000000000003</v>
      </c>
      <c r="D21128">
        <v>-0.14000000000000001</v>
      </c>
      <c r="E21128">
        <v>1.7000000000000001E-2</v>
      </c>
    </row>
    <row r="21129" spans="1:5">
      <c r="A21129">
        <v>20060106</v>
      </c>
      <c r="B21129">
        <v>0.92</v>
      </c>
      <c r="C21129">
        <v>0.09</v>
      </c>
      <c r="D21129">
        <v>-0.23</v>
      </c>
      <c r="E21129">
        <v>1.7000000000000001E-2</v>
      </c>
    </row>
    <row r="21130" spans="1:5">
      <c r="A21130">
        <v>20060109</v>
      </c>
      <c r="B21130">
        <v>0.45</v>
      </c>
      <c r="C21130">
        <v>0.52</v>
      </c>
      <c r="D21130">
        <v>-0.09</v>
      </c>
      <c r="E21130">
        <v>1.7000000000000001E-2</v>
      </c>
    </row>
    <row r="21131" spans="1:5">
      <c r="A21131">
        <v>20060110</v>
      </c>
      <c r="B21131">
        <v>0.05</v>
      </c>
      <c r="C21131">
        <v>0.57999999999999996</v>
      </c>
      <c r="D21131">
        <v>0.02</v>
      </c>
      <c r="E21131">
        <v>1.7000000000000001E-2</v>
      </c>
    </row>
    <row r="21132" spans="1:5">
      <c r="A21132">
        <v>20060111</v>
      </c>
      <c r="B21132">
        <v>0.28000000000000003</v>
      </c>
      <c r="C21132">
        <v>-0.25</v>
      </c>
      <c r="D21132">
        <v>-0.11</v>
      </c>
      <c r="E21132">
        <v>1.7000000000000001E-2</v>
      </c>
    </row>
    <row r="21133" spans="1:5">
      <c r="A21133">
        <v>20060112</v>
      </c>
      <c r="B21133">
        <v>-0.65</v>
      </c>
      <c r="C21133">
        <v>0.09</v>
      </c>
      <c r="D21133">
        <v>-0.03</v>
      </c>
      <c r="E21133">
        <v>1.7000000000000001E-2</v>
      </c>
    </row>
    <row r="21134" spans="1:5">
      <c r="A21134">
        <v>20060113</v>
      </c>
      <c r="B21134">
        <v>0.17</v>
      </c>
      <c r="C21134">
        <v>0.13</v>
      </c>
      <c r="D21134">
        <v>0.06</v>
      </c>
      <c r="E21134">
        <v>1.7000000000000001E-2</v>
      </c>
    </row>
    <row r="21135" spans="1:5">
      <c r="A21135">
        <v>20060117</v>
      </c>
      <c r="B21135">
        <v>-0.4</v>
      </c>
      <c r="C21135">
        <v>-0.32</v>
      </c>
      <c r="D21135">
        <v>0.22</v>
      </c>
      <c r="E21135">
        <v>1.7000000000000001E-2</v>
      </c>
    </row>
    <row r="21136" spans="1:5">
      <c r="A21136">
        <v>20060118</v>
      </c>
      <c r="B21136">
        <v>-0.35</v>
      </c>
      <c r="C21136">
        <v>0.36</v>
      </c>
      <c r="D21136">
        <v>0.3</v>
      </c>
      <c r="E21136">
        <v>1.7000000000000001E-2</v>
      </c>
    </row>
    <row r="21137" spans="1:5">
      <c r="A21137">
        <v>20060119</v>
      </c>
      <c r="B21137">
        <v>0.63</v>
      </c>
      <c r="C21137">
        <v>0.93</v>
      </c>
      <c r="D21137">
        <v>-0.08</v>
      </c>
      <c r="E21137">
        <v>1.7000000000000001E-2</v>
      </c>
    </row>
    <row r="21138" spans="1:5">
      <c r="A21138">
        <v>20060120</v>
      </c>
      <c r="B21138">
        <v>-1.8</v>
      </c>
      <c r="C21138">
        <v>0.37</v>
      </c>
      <c r="D21138">
        <v>0.51</v>
      </c>
      <c r="E21138">
        <v>1.7000000000000001E-2</v>
      </c>
    </row>
    <row r="21139" spans="1:5">
      <c r="A21139">
        <v>20060123</v>
      </c>
      <c r="B21139">
        <v>0.18</v>
      </c>
      <c r="C21139">
        <v>0.2</v>
      </c>
      <c r="D21139">
        <v>0.43</v>
      </c>
      <c r="E21139">
        <v>1.7000000000000001E-2</v>
      </c>
    </row>
    <row r="21140" spans="1:5">
      <c r="A21140">
        <v>20060124</v>
      </c>
      <c r="B21140">
        <v>0.44</v>
      </c>
      <c r="C21140">
        <v>1.03</v>
      </c>
      <c r="D21140">
        <v>0.16</v>
      </c>
      <c r="E21140">
        <v>1.7000000000000001E-2</v>
      </c>
    </row>
    <row r="21141" spans="1:5">
      <c r="A21141">
        <v>20060125</v>
      </c>
      <c r="B21141">
        <v>-0.22</v>
      </c>
      <c r="C21141">
        <v>-0.04</v>
      </c>
      <c r="D21141">
        <v>-0.11</v>
      </c>
      <c r="E21141">
        <v>1.7000000000000001E-2</v>
      </c>
    </row>
    <row r="21142" spans="1:5">
      <c r="A21142">
        <v>20060126</v>
      </c>
      <c r="B21142">
        <v>0.79</v>
      </c>
      <c r="C21142">
        <v>0.81</v>
      </c>
      <c r="D21142">
        <v>0.04</v>
      </c>
      <c r="E21142">
        <v>1.7000000000000001E-2</v>
      </c>
    </row>
    <row r="21143" spans="1:5">
      <c r="A21143">
        <v>20060127</v>
      </c>
      <c r="B21143">
        <v>0.67</v>
      </c>
      <c r="C21143">
        <v>-0.15</v>
      </c>
      <c r="D21143">
        <v>-0.17</v>
      </c>
      <c r="E21143">
        <v>1.7000000000000001E-2</v>
      </c>
    </row>
    <row r="21144" spans="1:5">
      <c r="A21144">
        <v>20060130</v>
      </c>
      <c r="B21144">
        <v>0.1</v>
      </c>
      <c r="C21144">
        <v>-0.26</v>
      </c>
      <c r="D21144">
        <v>0.21</v>
      </c>
      <c r="E21144">
        <v>1.7000000000000001E-2</v>
      </c>
    </row>
    <row r="21145" spans="1:5">
      <c r="A21145">
        <v>20060131</v>
      </c>
      <c r="B21145">
        <v>-0.21</v>
      </c>
      <c r="C21145">
        <v>0.61</v>
      </c>
      <c r="D21145">
        <v>-0.03</v>
      </c>
      <c r="E21145">
        <v>1.7000000000000001E-2</v>
      </c>
    </row>
    <row r="21146" spans="1:5">
      <c r="A21146">
        <v>20060201</v>
      </c>
      <c r="B21146">
        <v>0.14000000000000001</v>
      </c>
      <c r="C21146">
        <v>0.18</v>
      </c>
      <c r="D21146">
        <v>0.05</v>
      </c>
      <c r="E21146">
        <v>1.7999999999999999E-2</v>
      </c>
    </row>
    <row r="21147" spans="1:5">
      <c r="A21147">
        <v>20060202</v>
      </c>
      <c r="B21147">
        <v>-0.88</v>
      </c>
      <c r="C21147">
        <v>-0.28000000000000003</v>
      </c>
      <c r="D21147">
        <v>-0.06</v>
      </c>
      <c r="E21147">
        <v>1.7999999999999999E-2</v>
      </c>
    </row>
    <row r="21148" spans="1:5">
      <c r="A21148">
        <v>20060203</v>
      </c>
      <c r="B21148">
        <v>-0.51</v>
      </c>
      <c r="C21148">
        <v>0.23</v>
      </c>
      <c r="D21148">
        <v>0.01</v>
      </c>
      <c r="E21148">
        <v>1.7999999999999999E-2</v>
      </c>
    </row>
    <row r="21149" spans="1:5">
      <c r="A21149">
        <v>20060206</v>
      </c>
      <c r="B21149">
        <v>0.1</v>
      </c>
      <c r="C21149">
        <v>0.26</v>
      </c>
      <c r="D21149">
        <v>0.5</v>
      </c>
      <c r="E21149">
        <v>1.7999999999999999E-2</v>
      </c>
    </row>
    <row r="21150" spans="1:5">
      <c r="A21150">
        <v>20060207</v>
      </c>
      <c r="B21150">
        <v>-0.92</v>
      </c>
      <c r="C21150">
        <v>-0.48</v>
      </c>
      <c r="D21150">
        <v>-0.22</v>
      </c>
      <c r="E21150">
        <v>1.7999999999999999E-2</v>
      </c>
    </row>
    <row r="21151" spans="1:5">
      <c r="A21151">
        <v>20060208</v>
      </c>
      <c r="B21151">
        <v>0.77</v>
      </c>
      <c r="C21151">
        <v>-0.25</v>
      </c>
      <c r="D21151">
        <v>-0.09</v>
      </c>
      <c r="E21151">
        <v>1.7999999999999999E-2</v>
      </c>
    </row>
    <row r="21152" spans="1:5">
      <c r="A21152">
        <v>20060209</v>
      </c>
      <c r="B21152">
        <v>-0.19</v>
      </c>
      <c r="C21152">
        <v>-0.16</v>
      </c>
      <c r="D21152">
        <v>-0.27</v>
      </c>
      <c r="E21152">
        <v>1.7999999999999999E-2</v>
      </c>
    </row>
    <row r="21153" spans="1:5">
      <c r="A21153">
        <v>20060210</v>
      </c>
      <c r="B21153">
        <v>0.15</v>
      </c>
      <c r="C21153">
        <v>-0.36</v>
      </c>
      <c r="D21153">
        <v>-0.05</v>
      </c>
      <c r="E21153">
        <v>1.7999999999999999E-2</v>
      </c>
    </row>
    <row r="21154" spans="1:5">
      <c r="A21154">
        <v>20060213</v>
      </c>
      <c r="B21154">
        <v>-0.47</v>
      </c>
      <c r="C21154">
        <v>-0.5</v>
      </c>
      <c r="D21154">
        <v>0.14000000000000001</v>
      </c>
      <c r="E21154">
        <v>1.7999999999999999E-2</v>
      </c>
    </row>
    <row r="21155" spans="1:5">
      <c r="A21155">
        <v>20060214</v>
      </c>
      <c r="B21155">
        <v>1.01</v>
      </c>
      <c r="C21155">
        <v>0.26</v>
      </c>
      <c r="D21155">
        <v>-0.11</v>
      </c>
      <c r="E21155">
        <v>1.7999999999999999E-2</v>
      </c>
    </row>
    <row r="21156" spans="1:5">
      <c r="A21156">
        <v>20060215</v>
      </c>
      <c r="B21156">
        <v>0.41</v>
      </c>
      <c r="C21156">
        <v>0.41</v>
      </c>
      <c r="D21156">
        <v>-0.47</v>
      </c>
      <c r="E21156">
        <v>1.7999999999999999E-2</v>
      </c>
    </row>
    <row r="21157" spans="1:5">
      <c r="A21157">
        <v>20060216</v>
      </c>
      <c r="B21157">
        <v>0.75</v>
      </c>
      <c r="C21157">
        <v>0.05</v>
      </c>
      <c r="D21157">
        <v>0.22</v>
      </c>
      <c r="E21157">
        <v>1.7999999999999999E-2</v>
      </c>
    </row>
    <row r="21158" spans="1:5">
      <c r="A21158">
        <v>20060217</v>
      </c>
      <c r="B21158">
        <v>-0.16</v>
      </c>
      <c r="C21158">
        <v>-0.05</v>
      </c>
      <c r="D21158">
        <v>0.36</v>
      </c>
      <c r="E21158">
        <v>1.7999999999999999E-2</v>
      </c>
    </row>
    <row r="21159" spans="1:5">
      <c r="A21159">
        <v>20060221</v>
      </c>
      <c r="B21159">
        <v>-0.38</v>
      </c>
      <c r="C21159">
        <v>-0.2</v>
      </c>
      <c r="D21159">
        <v>0.14000000000000001</v>
      </c>
      <c r="E21159">
        <v>1.7999999999999999E-2</v>
      </c>
    </row>
    <row r="21160" spans="1:5">
      <c r="A21160">
        <v>20060222</v>
      </c>
      <c r="B21160">
        <v>0.73</v>
      </c>
      <c r="C21160">
        <v>0.01</v>
      </c>
      <c r="D21160">
        <v>-0.04</v>
      </c>
      <c r="E21160">
        <v>1.7999999999999999E-2</v>
      </c>
    </row>
    <row r="21161" spans="1:5">
      <c r="A21161">
        <v>20060223</v>
      </c>
      <c r="B21161">
        <v>-0.28999999999999998</v>
      </c>
      <c r="C21161">
        <v>0.22</v>
      </c>
      <c r="D21161">
        <v>-0.22</v>
      </c>
      <c r="E21161">
        <v>1.7999999999999999E-2</v>
      </c>
    </row>
    <row r="21162" spans="1:5">
      <c r="A21162">
        <v>20060224</v>
      </c>
      <c r="B21162">
        <v>0.19</v>
      </c>
      <c r="C21162">
        <v>0.35</v>
      </c>
      <c r="D21162">
        <v>0.17</v>
      </c>
      <c r="E21162">
        <v>1.7999999999999999E-2</v>
      </c>
    </row>
    <row r="21163" spans="1:5">
      <c r="A21163">
        <v>20060227</v>
      </c>
      <c r="B21163">
        <v>0.4</v>
      </c>
      <c r="C21163">
        <v>0.16</v>
      </c>
      <c r="D21163">
        <v>-0.36</v>
      </c>
      <c r="E21163">
        <v>1.7999999999999999E-2</v>
      </c>
    </row>
    <row r="21164" spans="1:5">
      <c r="A21164">
        <v>20060228</v>
      </c>
      <c r="B21164">
        <v>-1.1000000000000001</v>
      </c>
      <c r="C21164">
        <v>-0.21</v>
      </c>
      <c r="D21164">
        <v>7.0000000000000007E-2</v>
      </c>
      <c r="E21164">
        <v>1.7999999999999999E-2</v>
      </c>
    </row>
    <row r="21165" spans="1:5">
      <c r="A21165">
        <v>20060301</v>
      </c>
      <c r="B21165">
        <v>0.9</v>
      </c>
      <c r="C21165">
        <v>0.68</v>
      </c>
      <c r="D21165">
        <v>-0.04</v>
      </c>
      <c r="E21165">
        <v>1.6E-2</v>
      </c>
    </row>
    <row r="21166" spans="1:5">
      <c r="A21166">
        <v>20060302</v>
      </c>
      <c r="B21166">
        <v>-0.16</v>
      </c>
      <c r="C21166">
        <v>-0.08</v>
      </c>
      <c r="D21166">
        <v>0.05</v>
      </c>
      <c r="E21166">
        <v>1.6E-2</v>
      </c>
    </row>
    <row r="21167" spans="1:5">
      <c r="A21167">
        <v>20060303</v>
      </c>
      <c r="B21167">
        <v>-0.15</v>
      </c>
      <c r="C21167">
        <v>-0.01</v>
      </c>
      <c r="D21167">
        <v>7.0000000000000007E-2</v>
      </c>
      <c r="E21167">
        <v>1.6E-2</v>
      </c>
    </row>
    <row r="21168" spans="1:5">
      <c r="A21168">
        <v>20060306</v>
      </c>
      <c r="B21168">
        <v>-0.75</v>
      </c>
      <c r="C21168">
        <v>-0.21</v>
      </c>
      <c r="D21168">
        <v>-0.14000000000000001</v>
      </c>
      <c r="E21168">
        <v>1.6E-2</v>
      </c>
    </row>
    <row r="21169" spans="1:5">
      <c r="A21169">
        <v>20060307</v>
      </c>
      <c r="B21169">
        <v>-0.4</v>
      </c>
      <c r="C21169">
        <v>-1.07</v>
      </c>
      <c r="D21169">
        <v>0.05</v>
      </c>
      <c r="E21169">
        <v>1.6E-2</v>
      </c>
    </row>
    <row r="21170" spans="1:5">
      <c r="A21170">
        <v>20060308</v>
      </c>
      <c r="B21170">
        <v>0.14000000000000001</v>
      </c>
      <c r="C21170">
        <v>-0.05</v>
      </c>
      <c r="D21170">
        <v>0.06</v>
      </c>
      <c r="E21170">
        <v>1.6E-2</v>
      </c>
    </row>
    <row r="21171" spans="1:5">
      <c r="A21171">
        <v>20060309</v>
      </c>
      <c r="B21171">
        <v>-0.51</v>
      </c>
      <c r="C21171">
        <v>-0.01</v>
      </c>
      <c r="D21171">
        <v>0.28999999999999998</v>
      </c>
      <c r="E21171">
        <v>1.6E-2</v>
      </c>
    </row>
    <row r="21172" spans="1:5">
      <c r="A21172">
        <v>20060310</v>
      </c>
      <c r="B21172">
        <v>0.69</v>
      </c>
      <c r="C21172">
        <v>0.39</v>
      </c>
      <c r="D21172">
        <v>0.03</v>
      </c>
      <c r="E21172">
        <v>1.6E-2</v>
      </c>
    </row>
    <row r="21173" spans="1:5">
      <c r="A21173">
        <v>20060313</v>
      </c>
      <c r="B21173">
        <v>0.24</v>
      </c>
      <c r="C21173">
        <v>-0.03</v>
      </c>
      <c r="D21173">
        <v>0.1</v>
      </c>
      <c r="E21173">
        <v>1.6E-2</v>
      </c>
    </row>
    <row r="21174" spans="1:5">
      <c r="A21174">
        <v>20060314</v>
      </c>
      <c r="B21174">
        <v>1</v>
      </c>
      <c r="C21174">
        <v>0.04</v>
      </c>
      <c r="D21174">
        <v>-0.03</v>
      </c>
      <c r="E21174">
        <v>1.6E-2</v>
      </c>
    </row>
    <row r="21175" spans="1:5">
      <c r="A21175">
        <v>20060315</v>
      </c>
      <c r="B21175">
        <v>0.48</v>
      </c>
      <c r="C21175">
        <v>0.4</v>
      </c>
      <c r="D21175">
        <v>0.15</v>
      </c>
      <c r="E21175">
        <v>1.6E-2</v>
      </c>
    </row>
    <row r="21176" spans="1:5">
      <c r="A21176">
        <v>20060316</v>
      </c>
      <c r="B21176">
        <v>0.11</v>
      </c>
      <c r="C21176">
        <v>-0.13</v>
      </c>
      <c r="D21176">
        <v>0.31</v>
      </c>
      <c r="E21176">
        <v>1.6E-2</v>
      </c>
    </row>
    <row r="21177" spans="1:5">
      <c r="A21177">
        <v>20060317</v>
      </c>
      <c r="B21177">
        <v>0.18</v>
      </c>
      <c r="C21177">
        <v>0.11</v>
      </c>
      <c r="D21177">
        <v>-0.32</v>
      </c>
      <c r="E21177">
        <v>1.6E-2</v>
      </c>
    </row>
    <row r="21178" spans="1:5">
      <c r="A21178">
        <v>20060320</v>
      </c>
      <c r="B21178">
        <v>-7.0000000000000007E-2</v>
      </c>
      <c r="C21178">
        <v>0.17</v>
      </c>
      <c r="D21178">
        <v>-0.32</v>
      </c>
      <c r="E21178">
        <v>1.6E-2</v>
      </c>
    </row>
    <row r="21179" spans="1:5">
      <c r="A21179">
        <v>20060321</v>
      </c>
      <c r="B21179">
        <v>-0.69</v>
      </c>
      <c r="C21179">
        <v>-0.52</v>
      </c>
      <c r="D21179">
        <v>-0.1</v>
      </c>
      <c r="E21179">
        <v>1.6E-2</v>
      </c>
    </row>
    <row r="21180" spans="1:5">
      <c r="A21180">
        <v>20060322</v>
      </c>
      <c r="B21180">
        <v>0.62</v>
      </c>
      <c r="C21180">
        <v>0.49</v>
      </c>
      <c r="D21180">
        <v>0.12</v>
      </c>
      <c r="E21180">
        <v>1.6E-2</v>
      </c>
    </row>
    <row r="21181" spans="1:5">
      <c r="A21181">
        <v>20060323</v>
      </c>
      <c r="B21181">
        <v>-0.18</v>
      </c>
      <c r="C21181">
        <v>0.54</v>
      </c>
      <c r="D21181">
        <v>-0.01</v>
      </c>
      <c r="E21181">
        <v>1.6E-2</v>
      </c>
    </row>
    <row r="21182" spans="1:5">
      <c r="A21182">
        <v>20060324</v>
      </c>
      <c r="B21182">
        <v>0.22</v>
      </c>
      <c r="C21182">
        <v>0.66</v>
      </c>
      <c r="D21182">
        <v>0.2</v>
      </c>
      <c r="E21182">
        <v>1.6E-2</v>
      </c>
    </row>
    <row r="21183" spans="1:5">
      <c r="A21183">
        <v>20060327</v>
      </c>
      <c r="B21183">
        <v>-7.0000000000000007E-2</v>
      </c>
      <c r="C21183">
        <v>0.15</v>
      </c>
      <c r="D21183">
        <v>0.25</v>
      </c>
      <c r="E21183">
        <v>1.6E-2</v>
      </c>
    </row>
    <row r="21184" spans="1:5">
      <c r="A21184">
        <v>20060328</v>
      </c>
      <c r="B21184">
        <v>-0.61</v>
      </c>
      <c r="C21184">
        <v>0.24</v>
      </c>
      <c r="D21184">
        <v>-0.08</v>
      </c>
      <c r="E21184">
        <v>1.6E-2</v>
      </c>
    </row>
    <row r="21185" spans="1:5">
      <c r="A21185">
        <v>20060329</v>
      </c>
      <c r="B21185">
        <v>0.87</v>
      </c>
      <c r="C21185">
        <v>0.86</v>
      </c>
      <c r="D21185">
        <v>0.14000000000000001</v>
      </c>
      <c r="E21185">
        <v>1.6E-2</v>
      </c>
    </row>
    <row r="21186" spans="1:5">
      <c r="A21186">
        <v>20060330</v>
      </c>
      <c r="B21186">
        <v>-0.16</v>
      </c>
      <c r="C21186">
        <v>0.16</v>
      </c>
      <c r="D21186">
        <v>-0.16</v>
      </c>
      <c r="E21186">
        <v>1.6E-2</v>
      </c>
    </row>
    <row r="21187" spans="1:5">
      <c r="A21187">
        <v>20060331</v>
      </c>
      <c r="B21187">
        <v>-0.23</v>
      </c>
      <c r="C21187">
        <v>0.7</v>
      </c>
      <c r="D21187">
        <v>-0.04</v>
      </c>
      <c r="E21187">
        <v>1.6E-2</v>
      </c>
    </row>
    <row r="21188" spans="1:5">
      <c r="A21188">
        <v>20060403</v>
      </c>
      <c r="B21188">
        <v>7.0000000000000007E-2</v>
      </c>
      <c r="C21188">
        <v>-0.88</v>
      </c>
      <c r="D21188">
        <v>0.69</v>
      </c>
      <c r="E21188">
        <v>1.9E-2</v>
      </c>
    </row>
    <row r="21189" spans="1:5">
      <c r="A21189">
        <v>20060404</v>
      </c>
      <c r="B21189">
        <v>0.54</v>
      </c>
      <c r="C21189">
        <v>-0.26</v>
      </c>
      <c r="D21189">
        <v>0.13</v>
      </c>
      <c r="E21189">
        <v>1.9E-2</v>
      </c>
    </row>
    <row r="21190" spans="1:5">
      <c r="A21190">
        <v>20060405</v>
      </c>
      <c r="B21190">
        <v>0.42</v>
      </c>
      <c r="C21190">
        <v>-0.03</v>
      </c>
      <c r="D21190">
        <v>0.25</v>
      </c>
      <c r="E21190">
        <v>1.9E-2</v>
      </c>
    </row>
    <row r="21191" spans="1:5">
      <c r="A21191">
        <v>20060406</v>
      </c>
      <c r="B21191">
        <v>-0.15</v>
      </c>
      <c r="C21191">
        <v>0.18</v>
      </c>
      <c r="D21191">
        <v>0.01</v>
      </c>
      <c r="E21191">
        <v>1.9E-2</v>
      </c>
    </row>
    <row r="21192" spans="1:5">
      <c r="A21192">
        <v>20060407</v>
      </c>
      <c r="B21192">
        <v>-1.02</v>
      </c>
      <c r="C21192">
        <v>-0.12</v>
      </c>
      <c r="D21192">
        <v>-0.17</v>
      </c>
      <c r="E21192">
        <v>1.9E-2</v>
      </c>
    </row>
    <row r="21193" spans="1:5">
      <c r="A21193">
        <v>20060410</v>
      </c>
      <c r="B21193">
        <v>-0.02</v>
      </c>
      <c r="C21193">
        <v>-0.4</v>
      </c>
      <c r="D21193">
        <v>0.05</v>
      </c>
      <c r="E21193">
        <v>1.9E-2</v>
      </c>
    </row>
    <row r="21194" spans="1:5">
      <c r="A21194">
        <v>20060411</v>
      </c>
      <c r="B21194">
        <v>-0.83</v>
      </c>
      <c r="C21194">
        <v>-0.67</v>
      </c>
      <c r="D21194">
        <v>0.02</v>
      </c>
      <c r="E21194">
        <v>1.9E-2</v>
      </c>
    </row>
    <row r="21195" spans="1:5">
      <c r="A21195">
        <v>20060412</v>
      </c>
      <c r="B21195">
        <v>0.19</v>
      </c>
      <c r="C21195">
        <v>0.56999999999999995</v>
      </c>
      <c r="D21195">
        <v>-0.03</v>
      </c>
      <c r="E21195">
        <v>1.9E-2</v>
      </c>
    </row>
    <row r="21196" spans="1:5">
      <c r="A21196">
        <v>20060413</v>
      </c>
      <c r="B21196">
        <v>0.12</v>
      </c>
      <c r="C21196">
        <v>0.38</v>
      </c>
      <c r="D21196">
        <v>-0.14000000000000001</v>
      </c>
      <c r="E21196">
        <v>1.9E-2</v>
      </c>
    </row>
    <row r="21197" spans="1:5">
      <c r="A21197">
        <v>20060417</v>
      </c>
      <c r="B21197">
        <v>-0.28000000000000003</v>
      </c>
      <c r="C21197">
        <v>0</v>
      </c>
      <c r="D21197">
        <v>0.3</v>
      </c>
      <c r="E21197">
        <v>1.9E-2</v>
      </c>
    </row>
    <row r="21198" spans="1:5">
      <c r="A21198">
        <v>20060418</v>
      </c>
      <c r="B21198">
        <v>1.71</v>
      </c>
      <c r="C21198">
        <v>0.67</v>
      </c>
      <c r="D21198">
        <v>7.0000000000000007E-2</v>
      </c>
      <c r="E21198">
        <v>1.9E-2</v>
      </c>
    </row>
    <row r="21199" spans="1:5">
      <c r="A21199">
        <v>20060419</v>
      </c>
      <c r="B21199">
        <v>0.33</v>
      </c>
      <c r="C21199">
        <v>0.87</v>
      </c>
      <c r="D21199">
        <v>7.0000000000000007E-2</v>
      </c>
      <c r="E21199">
        <v>1.9E-2</v>
      </c>
    </row>
    <row r="21200" spans="1:5">
      <c r="A21200">
        <v>20060420</v>
      </c>
      <c r="B21200">
        <v>0.01</v>
      </c>
      <c r="C21200">
        <v>-0.49</v>
      </c>
      <c r="D21200">
        <v>0.04</v>
      </c>
      <c r="E21200">
        <v>1.9E-2</v>
      </c>
    </row>
    <row r="21201" spans="1:5">
      <c r="A21201">
        <v>20060421</v>
      </c>
      <c r="B21201">
        <v>-0.1</v>
      </c>
      <c r="C21201">
        <v>-0.19</v>
      </c>
      <c r="D21201">
        <v>0.3</v>
      </c>
      <c r="E21201">
        <v>1.9E-2</v>
      </c>
    </row>
    <row r="21202" spans="1:5">
      <c r="A21202">
        <v>20060424</v>
      </c>
      <c r="B21202">
        <v>-0.3</v>
      </c>
      <c r="C21202">
        <v>-0.41</v>
      </c>
      <c r="D21202">
        <v>0.12</v>
      </c>
      <c r="E21202">
        <v>1.9E-2</v>
      </c>
    </row>
    <row r="21203" spans="1:5">
      <c r="A21203">
        <v>20060425</v>
      </c>
      <c r="B21203">
        <v>-0.44</v>
      </c>
      <c r="C21203">
        <v>0.44</v>
      </c>
      <c r="D21203">
        <v>0.01</v>
      </c>
      <c r="E21203">
        <v>1.9E-2</v>
      </c>
    </row>
    <row r="21204" spans="1:5">
      <c r="A21204">
        <v>20060426</v>
      </c>
      <c r="B21204">
        <v>0.2</v>
      </c>
      <c r="C21204">
        <v>-0.09</v>
      </c>
      <c r="D21204">
        <v>0.28000000000000003</v>
      </c>
      <c r="E21204">
        <v>1.9E-2</v>
      </c>
    </row>
    <row r="21205" spans="1:5">
      <c r="A21205">
        <v>20060427</v>
      </c>
      <c r="B21205">
        <v>0.24</v>
      </c>
      <c r="C21205">
        <v>-0.95</v>
      </c>
      <c r="D21205">
        <v>0</v>
      </c>
      <c r="E21205">
        <v>1.9E-2</v>
      </c>
    </row>
    <row r="21206" spans="1:5">
      <c r="A21206">
        <v>20060428</v>
      </c>
      <c r="B21206">
        <v>0.05</v>
      </c>
      <c r="C21206">
        <v>0.13</v>
      </c>
      <c r="D21206">
        <v>0.52</v>
      </c>
      <c r="E21206">
        <v>1.9E-2</v>
      </c>
    </row>
    <row r="21207" spans="1:5">
      <c r="A21207">
        <v>20060501</v>
      </c>
      <c r="B21207">
        <v>-0.41</v>
      </c>
      <c r="C21207">
        <v>0.01</v>
      </c>
      <c r="D21207">
        <v>0.47</v>
      </c>
      <c r="E21207">
        <v>0.02</v>
      </c>
    </row>
    <row r="21208" spans="1:5">
      <c r="A21208">
        <v>20060502</v>
      </c>
      <c r="B21208">
        <v>0.54</v>
      </c>
      <c r="C21208">
        <v>0.2</v>
      </c>
      <c r="D21208">
        <v>0.56999999999999995</v>
      </c>
      <c r="E21208">
        <v>0.02</v>
      </c>
    </row>
    <row r="21209" spans="1:5">
      <c r="A21209">
        <v>20060503</v>
      </c>
      <c r="B21209">
        <v>-0.31</v>
      </c>
      <c r="C21209">
        <v>0.4</v>
      </c>
      <c r="D21209">
        <v>7.0000000000000007E-2</v>
      </c>
      <c r="E21209">
        <v>0.02</v>
      </c>
    </row>
    <row r="21210" spans="1:5">
      <c r="A21210">
        <v>20060504</v>
      </c>
      <c r="B21210">
        <v>0.37</v>
      </c>
      <c r="C21210">
        <v>0.59</v>
      </c>
      <c r="D21210">
        <v>-0.24</v>
      </c>
      <c r="E21210">
        <v>0.02</v>
      </c>
    </row>
    <row r="21211" spans="1:5">
      <c r="A21211">
        <v>20060505</v>
      </c>
      <c r="B21211">
        <v>1.04</v>
      </c>
      <c r="C21211">
        <v>-0.3</v>
      </c>
      <c r="D21211">
        <v>-0.02</v>
      </c>
      <c r="E21211">
        <v>0.02</v>
      </c>
    </row>
    <row r="21212" spans="1:5">
      <c r="A21212">
        <v>20060508</v>
      </c>
      <c r="B21212">
        <v>-0.05</v>
      </c>
      <c r="C21212">
        <v>0.08</v>
      </c>
      <c r="D21212">
        <v>0.09</v>
      </c>
      <c r="E21212">
        <v>0.02</v>
      </c>
    </row>
    <row r="21213" spans="1:5">
      <c r="A21213">
        <v>20060509</v>
      </c>
      <c r="B21213">
        <v>-0.01</v>
      </c>
      <c r="C21213">
        <v>-0.14000000000000001</v>
      </c>
      <c r="D21213">
        <v>0.2</v>
      </c>
      <c r="E21213">
        <v>0.02</v>
      </c>
    </row>
    <row r="21214" spans="1:5">
      <c r="A21214">
        <v>20060510</v>
      </c>
      <c r="B21214">
        <v>-0.2</v>
      </c>
      <c r="C21214">
        <v>-0.59</v>
      </c>
      <c r="D21214">
        <v>0.54</v>
      </c>
      <c r="E21214">
        <v>0.02</v>
      </c>
    </row>
    <row r="21215" spans="1:5">
      <c r="A21215">
        <v>20060511</v>
      </c>
      <c r="B21215">
        <v>-1.35</v>
      </c>
      <c r="C21215">
        <v>-1.0900000000000001</v>
      </c>
      <c r="D21215">
        <v>0.23</v>
      </c>
      <c r="E21215">
        <v>0.02</v>
      </c>
    </row>
    <row r="21216" spans="1:5">
      <c r="A21216">
        <v>20060512</v>
      </c>
      <c r="B21216">
        <v>-1.26</v>
      </c>
      <c r="C21216">
        <v>-0.72</v>
      </c>
      <c r="D21216">
        <v>-0.08</v>
      </c>
      <c r="E21216">
        <v>0.02</v>
      </c>
    </row>
    <row r="21217" spans="1:5">
      <c r="A21217">
        <v>20060515</v>
      </c>
      <c r="B21217">
        <v>0.04</v>
      </c>
      <c r="C21217">
        <v>-0.91</v>
      </c>
      <c r="D21217">
        <v>-0.28999999999999998</v>
      </c>
      <c r="E21217">
        <v>0.02</v>
      </c>
    </row>
    <row r="21218" spans="1:5">
      <c r="A21218">
        <v>20060516</v>
      </c>
      <c r="B21218">
        <v>-0.12</v>
      </c>
      <c r="C21218">
        <v>0.1</v>
      </c>
      <c r="D21218">
        <v>0.35</v>
      </c>
      <c r="E21218">
        <v>0.02</v>
      </c>
    </row>
    <row r="21219" spans="1:5">
      <c r="A21219">
        <v>20060517</v>
      </c>
      <c r="B21219">
        <v>-1.66</v>
      </c>
      <c r="C21219">
        <v>0.12</v>
      </c>
      <c r="D21219">
        <v>0.16</v>
      </c>
      <c r="E21219">
        <v>0.02</v>
      </c>
    </row>
    <row r="21220" spans="1:5">
      <c r="A21220">
        <v>20060518</v>
      </c>
      <c r="B21220">
        <v>-0.69</v>
      </c>
      <c r="C21220">
        <v>-0.34</v>
      </c>
      <c r="D21220">
        <v>0.13</v>
      </c>
      <c r="E21220">
        <v>0.02</v>
      </c>
    </row>
    <row r="21221" spans="1:5">
      <c r="A21221">
        <v>20060519</v>
      </c>
      <c r="B21221">
        <v>0.38</v>
      </c>
      <c r="C21221">
        <v>0.11</v>
      </c>
      <c r="D21221">
        <v>0</v>
      </c>
      <c r="E21221">
        <v>0.02</v>
      </c>
    </row>
    <row r="21222" spans="1:5">
      <c r="A21222">
        <v>20060522</v>
      </c>
      <c r="B21222">
        <v>-0.55000000000000004</v>
      </c>
      <c r="C21222">
        <v>-0.76</v>
      </c>
      <c r="D21222">
        <v>0.24</v>
      </c>
      <c r="E21222">
        <v>0.02</v>
      </c>
    </row>
    <row r="21223" spans="1:5">
      <c r="A21223">
        <v>20060523</v>
      </c>
      <c r="B21223">
        <v>-0.44</v>
      </c>
      <c r="C21223">
        <v>7.0000000000000007E-2</v>
      </c>
      <c r="D21223">
        <v>-0.01</v>
      </c>
      <c r="E21223">
        <v>0.02</v>
      </c>
    </row>
    <row r="21224" spans="1:5">
      <c r="A21224">
        <v>20060524</v>
      </c>
      <c r="B21224">
        <v>0.03</v>
      </c>
      <c r="C21224">
        <v>-0.08</v>
      </c>
      <c r="D21224">
        <v>-0.14000000000000001</v>
      </c>
      <c r="E21224">
        <v>0.02</v>
      </c>
    </row>
    <row r="21225" spans="1:5">
      <c r="A21225">
        <v>20060525</v>
      </c>
      <c r="B21225">
        <v>1.22</v>
      </c>
      <c r="C21225">
        <v>0.7</v>
      </c>
      <c r="D21225">
        <v>0.01</v>
      </c>
      <c r="E21225">
        <v>0.02</v>
      </c>
    </row>
    <row r="21226" spans="1:5">
      <c r="A21226">
        <v>20060526</v>
      </c>
      <c r="B21226">
        <v>0.6</v>
      </c>
      <c r="C21226">
        <v>-0.16</v>
      </c>
      <c r="D21226">
        <v>-0.08</v>
      </c>
      <c r="E21226">
        <v>0.02</v>
      </c>
    </row>
    <row r="21227" spans="1:5">
      <c r="A21227">
        <v>20060530</v>
      </c>
      <c r="B21227">
        <v>-1.65</v>
      </c>
      <c r="C21227">
        <v>-0.78</v>
      </c>
      <c r="D21227">
        <v>0.13</v>
      </c>
      <c r="E21227">
        <v>0.02</v>
      </c>
    </row>
    <row r="21228" spans="1:5">
      <c r="A21228">
        <v>20060531</v>
      </c>
      <c r="B21228">
        <v>0.94</v>
      </c>
      <c r="C21228">
        <v>0.36</v>
      </c>
      <c r="D21228">
        <v>0.38</v>
      </c>
      <c r="E21228">
        <v>0.02</v>
      </c>
    </row>
    <row r="21229" spans="1:5">
      <c r="A21229">
        <v>20060601</v>
      </c>
      <c r="B21229">
        <v>1.29</v>
      </c>
      <c r="C21229">
        <v>0.82</v>
      </c>
      <c r="D21229">
        <v>-0.17</v>
      </c>
      <c r="E21229">
        <v>1.7999999999999999E-2</v>
      </c>
    </row>
    <row r="21230" spans="1:5">
      <c r="A21230">
        <v>20060602</v>
      </c>
      <c r="B21230">
        <v>0.16</v>
      </c>
      <c r="C21230">
        <v>-7.0000000000000007E-2</v>
      </c>
      <c r="D21230">
        <v>0.21</v>
      </c>
      <c r="E21230">
        <v>1.7999999999999999E-2</v>
      </c>
    </row>
    <row r="21231" spans="1:5">
      <c r="A21231">
        <v>20060605</v>
      </c>
      <c r="B21231">
        <v>-1.94</v>
      </c>
      <c r="C21231">
        <v>-1.17</v>
      </c>
      <c r="D21231">
        <v>0.2</v>
      </c>
      <c r="E21231">
        <v>1.7999999999999999E-2</v>
      </c>
    </row>
    <row r="21232" spans="1:5">
      <c r="A21232">
        <v>20060606</v>
      </c>
      <c r="B21232">
        <v>-0.28000000000000003</v>
      </c>
      <c r="C21232">
        <v>-0.17</v>
      </c>
      <c r="D21232">
        <v>-0.1</v>
      </c>
      <c r="E21232">
        <v>1.7999999999999999E-2</v>
      </c>
    </row>
    <row r="21233" spans="1:5">
      <c r="A21233">
        <v>20060607</v>
      </c>
      <c r="B21233">
        <v>-0.56999999999999995</v>
      </c>
      <c r="C21233">
        <v>0.04</v>
      </c>
      <c r="D21233">
        <v>-0.18</v>
      </c>
      <c r="E21233">
        <v>1.7999999999999999E-2</v>
      </c>
    </row>
    <row r="21234" spans="1:5">
      <c r="A21234">
        <v>20060608</v>
      </c>
      <c r="B21234">
        <v>0.01</v>
      </c>
      <c r="C21234">
        <v>-0.26</v>
      </c>
      <c r="D21234">
        <v>0.04</v>
      </c>
      <c r="E21234">
        <v>1.7999999999999999E-2</v>
      </c>
    </row>
    <row r="21235" spans="1:5">
      <c r="A21235">
        <v>20060609</v>
      </c>
      <c r="B21235">
        <v>-0.44</v>
      </c>
      <c r="C21235">
        <v>-0.24</v>
      </c>
      <c r="D21235">
        <v>-0.05</v>
      </c>
      <c r="E21235">
        <v>1.7999999999999999E-2</v>
      </c>
    </row>
    <row r="21236" spans="1:5">
      <c r="A21236">
        <v>20060612</v>
      </c>
      <c r="B21236">
        <v>-1.48</v>
      </c>
      <c r="C21236">
        <v>-1.27</v>
      </c>
      <c r="D21236">
        <v>0.27</v>
      </c>
      <c r="E21236">
        <v>1.7999999999999999E-2</v>
      </c>
    </row>
    <row r="21237" spans="1:5">
      <c r="A21237">
        <v>20060613</v>
      </c>
      <c r="B21237">
        <v>-1.1499999999999999</v>
      </c>
      <c r="C21237">
        <v>-0.34</v>
      </c>
      <c r="D21237">
        <v>-0.41</v>
      </c>
      <c r="E21237">
        <v>1.7999999999999999E-2</v>
      </c>
    </row>
    <row r="21238" spans="1:5">
      <c r="A21238">
        <v>20060614</v>
      </c>
      <c r="B21238">
        <v>0.46</v>
      </c>
      <c r="C21238">
        <v>0.18</v>
      </c>
      <c r="D21238">
        <v>-0.22</v>
      </c>
      <c r="E21238">
        <v>1.7999999999999999E-2</v>
      </c>
    </row>
    <row r="21239" spans="1:5">
      <c r="A21239">
        <v>20060615</v>
      </c>
      <c r="B21239">
        <v>2.33</v>
      </c>
      <c r="C21239">
        <v>1.05</v>
      </c>
      <c r="D21239">
        <v>0.27</v>
      </c>
      <c r="E21239">
        <v>1.7999999999999999E-2</v>
      </c>
    </row>
    <row r="21240" spans="1:5">
      <c r="A21240">
        <v>20060616</v>
      </c>
      <c r="B21240">
        <v>-0.43</v>
      </c>
      <c r="C21240">
        <v>-0.72</v>
      </c>
      <c r="D21240">
        <v>0.01</v>
      </c>
      <c r="E21240">
        <v>1.7999999999999999E-2</v>
      </c>
    </row>
    <row r="21241" spans="1:5">
      <c r="A21241">
        <v>20060619</v>
      </c>
      <c r="B21241">
        <v>-1.01</v>
      </c>
      <c r="C21241">
        <v>-0.78</v>
      </c>
      <c r="D21241">
        <v>0.15</v>
      </c>
      <c r="E21241">
        <v>1.7999999999999999E-2</v>
      </c>
    </row>
    <row r="21242" spans="1:5">
      <c r="A21242">
        <v>20060620</v>
      </c>
      <c r="B21242">
        <v>-7.0000000000000007E-2</v>
      </c>
      <c r="C21242">
        <v>-0.38</v>
      </c>
      <c r="D21242">
        <v>7.0000000000000007E-2</v>
      </c>
      <c r="E21242">
        <v>1.7999999999999999E-2</v>
      </c>
    </row>
    <row r="21243" spans="1:5">
      <c r="A21243">
        <v>20060621</v>
      </c>
      <c r="B21243">
        <v>1.1100000000000001</v>
      </c>
      <c r="C21243">
        <v>0.75</v>
      </c>
      <c r="D21243">
        <v>-0.17</v>
      </c>
      <c r="E21243">
        <v>1.7999999999999999E-2</v>
      </c>
    </row>
    <row r="21244" spans="1:5">
      <c r="A21244">
        <v>20060622</v>
      </c>
      <c r="B21244">
        <v>-0.52</v>
      </c>
      <c r="C21244">
        <v>0.15</v>
      </c>
      <c r="D21244">
        <v>0.16</v>
      </c>
      <c r="E21244">
        <v>1.7999999999999999E-2</v>
      </c>
    </row>
    <row r="21245" spans="1:5">
      <c r="A21245">
        <v>20060623</v>
      </c>
      <c r="B21245">
        <v>0.03</v>
      </c>
      <c r="C21245">
        <v>0.24</v>
      </c>
      <c r="D21245">
        <v>0.22</v>
      </c>
      <c r="E21245">
        <v>1.7999999999999999E-2</v>
      </c>
    </row>
    <row r="21246" spans="1:5">
      <c r="A21246">
        <v>20060626</v>
      </c>
      <c r="B21246">
        <v>0.5</v>
      </c>
      <c r="C21246">
        <v>0.53</v>
      </c>
      <c r="D21246">
        <v>0.2</v>
      </c>
      <c r="E21246">
        <v>1.7999999999999999E-2</v>
      </c>
    </row>
    <row r="21247" spans="1:5">
      <c r="A21247">
        <v>20060627</v>
      </c>
      <c r="B21247">
        <v>-1</v>
      </c>
      <c r="C21247">
        <v>-0.73</v>
      </c>
      <c r="D21247">
        <v>0.28999999999999998</v>
      </c>
      <c r="E21247">
        <v>1.7999999999999999E-2</v>
      </c>
    </row>
    <row r="21248" spans="1:5">
      <c r="A21248">
        <v>20060628</v>
      </c>
      <c r="B21248">
        <v>0.47</v>
      </c>
      <c r="C21248">
        <v>-0.37</v>
      </c>
      <c r="D21248">
        <v>0.15</v>
      </c>
      <c r="E21248">
        <v>1.7999999999999999E-2</v>
      </c>
    </row>
    <row r="21249" spans="1:5">
      <c r="A21249">
        <v>20060629</v>
      </c>
      <c r="B21249">
        <v>2.29</v>
      </c>
      <c r="C21249">
        <v>1.42</v>
      </c>
      <c r="D21249">
        <v>-0.25</v>
      </c>
      <c r="E21249">
        <v>1.7999999999999999E-2</v>
      </c>
    </row>
    <row r="21250" spans="1:5">
      <c r="A21250">
        <v>20060630</v>
      </c>
      <c r="B21250">
        <v>-0.02</v>
      </c>
      <c r="C21250">
        <v>1.1499999999999999</v>
      </c>
      <c r="D21250">
        <v>0.13</v>
      </c>
      <c r="E21250">
        <v>1.7999999999999999E-2</v>
      </c>
    </row>
    <row r="21251" spans="1:5">
      <c r="A21251">
        <v>20060703</v>
      </c>
      <c r="B21251">
        <v>0.72</v>
      </c>
      <c r="C21251">
        <v>-7.0000000000000007E-2</v>
      </c>
      <c r="D21251">
        <v>-0.24</v>
      </c>
      <c r="E21251">
        <v>0.02</v>
      </c>
    </row>
    <row r="21252" spans="1:5">
      <c r="A21252">
        <v>20060705</v>
      </c>
      <c r="B21252">
        <v>-0.88</v>
      </c>
      <c r="C21252">
        <v>-0.55000000000000004</v>
      </c>
      <c r="D21252">
        <v>0.38</v>
      </c>
      <c r="E21252">
        <v>0.02</v>
      </c>
    </row>
    <row r="21253" spans="1:5">
      <c r="A21253">
        <v>20060706</v>
      </c>
      <c r="B21253">
        <v>0.23</v>
      </c>
      <c r="C21253">
        <v>-7.0000000000000007E-2</v>
      </c>
      <c r="D21253">
        <v>0.02</v>
      </c>
      <c r="E21253">
        <v>0.02</v>
      </c>
    </row>
    <row r="21254" spans="1:5">
      <c r="A21254">
        <v>20060707</v>
      </c>
      <c r="B21254">
        <v>-0.8</v>
      </c>
      <c r="C21254">
        <v>-0.85</v>
      </c>
      <c r="D21254">
        <v>0.72</v>
      </c>
      <c r="E21254">
        <v>0.02</v>
      </c>
    </row>
    <row r="21255" spans="1:5">
      <c r="A21255">
        <v>20060710</v>
      </c>
      <c r="B21255">
        <v>0.04</v>
      </c>
      <c r="C21255">
        <v>-0.27</v>
      </c>
      <c r="D21255">
        <v>0.51</v>
      </c>
      <c r="E21255">
        <v>0.02</v>
      </c>
    </row>
    <row r="21256" spans="1:5">
      <c r="A21256">
        <v>20060711</v>
      </c>
      <c r="B21256">
        <v>0.37</v>
      </c>
      <c r="C21256">
        <v>0.32</v>
      </c>
      <c r="D21256">
        <v>-0.16</v>
      </c>
      <c r="E21256">
        <v>0.02</v>
      </c>
    </row>
    <row r="21257" spans="1:5">
      <c r="A21257">
        <v>20060712</v>
      </c>
      <c r="B21257">
        <v>-1.21</v>
      </c>
      <c r="C21257">
        <v>-0.66</v>
      </c>
      <c r="D21257">
        <v>0.35</v>
      </c>
      <c r="E21257">
        <v>0.02</v>
      </c>
    </row>
    <row r="21258" spans="1:5">
      <c r="A21258">
        <v>20060713</v>
      </c>
      <c r="B21258">
        <v>-1.43</v>
      </c>
      <c r="C21258">
        <v>-0.55000000000000004</v>
      </c>
      <c r="D21258">
        <v>7.0000000000000007E-2</v>
      </c>
      <c r="E21258">
        <v>0.02</v>
      </c>
    </row>
    <row r="21259" spans="1:5">
      <c r="A21259">
        <v>20060714</v>
      </c>
      <c r="B21259">
        <v>-0.6</v>
      </c>
      <c r="C21259">
        <v>-0.35</v>
      </c>
      <c r="D21259">
        <v>0.15</v>
      </c>
      <c r="E21259">
        <v>0.02</v>
      </c>
    </row>
    <row r="21260" spans="1:5">
      <c r="A21260">
        <v>20060717</v>
      </c>
      <c r="B21260">
        <v>-0.22</v>
      </c>
      <c r="C21260">
        <v>-0.45</v>
      </c>
      <c r="D21260">
        <v>0.08</v>
      </c>
      <c r="E21260">
        <v>0.02</v>
      </c>
    </row>
    <row r="21261" spans="1:5">
      <c r="A21261">
        <v>20060718</v>
      </c>
      <c r="B21261">
        <v>0.17</v>
      </c>
      <c r="C21261">
        <v>0.16</v>
      </c>
      <c r="D21261">
        <v>0.3</v>
      </c>
      <c r="E21261">
        <v>0.02</v>
      </c>
    </row>
    <row r="21262" spans="1:5">
      <c r="A21262">
        <v>20060719</v>
      </c>
      <c r="B21262">
        <v>1.98</v>
      </c>
      <c r="C21262">
        <v>0.9</v>
      </c>
      <c r="D21262">
        <v>-0.28000000000000003</v>
      </c>
      <c r="E21262">
        <v>0.02</v>
      </c>
    </row>
    <row r="21263" spans="1:5">
      <c r="A21263">
        <v>20060720</v>
      </c>
      <c r="B21263">
        <v>-1.1100000000000001</v>
      </c>
      <c r="C21263">
        <v>-1.6</v>
      </c>
      <c r="D21263">
        <v>0.6</v>
      </c>
      <c r="E21263">
        <v>0.02</v>
      </c>
    </row>
    <row r="21264" spans="1:5">
      <c r="A21264">
        <v>20060721</v>
      </c>
      <c r="B21264">
        <v>-0.89</v>
      </c>
      <c r="C21264">
        <v>-0.86</v>
      </c>
      <c r="D21264">
        <v>0.33</v>
      </c>
      <c r="E21264">
        <v>0.02</v>
      </c>
    </row>
    <row r="21265" spans="1:5">
      <c r="A21265">
        <v>20060724</v>
      </c>
      <c r="B21265">
        <v>1.75</v>
      </c>
      <c r="C21265">
        <v>0.86</v>
      </c>
      <c r="D21265">
        <v>-0.49</v>
      </c>
      <c r="E21265">
        <v>0.02</v>
      </c>
    </row>
    <row r="21266" spans="1:5">
      <c r="A21266">
        <v>20060725</v>
      </c>
      <c r="B21266">
        <v>0.69</v>
      </c>
      <c r="C21266">
        <v>0.2</v>
      </c>
      <c r="D21266">
        <v>0</v>
      </c>
      <c r="E21266">
        <v>0.02</v>
      </c>
    </row>
    <row r="21267" spans="1:5">
      <c r="A21267">
        <v>20060726</v>
      </c>
      <c r="B21267">
        <v>-0.13</v>
      </c>
      <c r="C21267">
        <v>-0.35</v>
      </c>
      <c r="D21267">
        <v>0.47</v>
      </c>
      <c r="E21267">
        <v>0.02</v>
      </c>
    </row>
    <row r="21268" spans="1:5">
      <c r="A21268">
        <v>20060727</v>
      </c>
      <c r="B21268">
        <v>-0.57999999999999996</v>
      </c>
      <c r="C21268">
        <v>-0.73</v>
      </c>
      <c r="D21268">
        <v>0.36</v>
      </c>
      <c r="E21268">
        <v>0.02</v>
      </c>
    </row>
    <row r="21269" spans="1:5">
      <c r="A21269">
        <v>20060728</v>
      </c>
      <c r="B21269">
        <v>1.31</v>
      </c>
      <c r="C21269">
        <v>0.67</v>
      </c>
      <c r="D21269">
        <v>-0.15</v>
      </c>
      <c r="E21269">
        <v>0.02</v>
      </c>
    </row>
    <row r="21270" spans="1:5">
      <c r="A21270">
        <v>20060731</v>
      </c>
      <c r="B21270">
        <v>-0.09</v>
      </c>
      <c r="C21270">
        <v>0.26</v>
      </c>
      <c r="D21270">
        <v>-0.09</v>
      </c>
      <c r="E21270">
        <v>0.02</v>
      </c>
    </row>
    <row r="21271" spans="1:5">
      <c r="A21271">
        <v>20060801</v>
      </c>
      <c r="B21271">
        <v>-0.6</v>
      </c>
      <c r="C21271">
        <v>-0.92</v>
      </c>
      <c r="D21271">
        <v>0.34</v>
      </c>
      <c r="E21271">
        <v>1.7999999999999999E-2</v>
      </c>
    </row>
    <row r="21272" spans="1:5">
      <c r="A21272">
        <v>20060802</v>
      </c>
      <c r="B21272">
        <v>0.64</v>
      </c>
      <c r="C21272">
        <v>0.28000000000000003</v>
      </c>
      <c r="D21272">
        <v>-0.25</v>
      </c>
      <c r="E21272">
        <v>1.7999999999999999E-2</v>
      </c>
    </row>
    <row r="21273" spans="1:5">
      <c r="A21273">
        <v>20060803</v>
      </c>
      <c r="B21273">
        <v>0.27</v>
      </c>
      <c r="C21273">
        <v>0.85</v>
      </c>
      <c r="D21273">
        <v>-0.46</v>
      </c>
      <c r="E21273">
        <v>1.7999999999999999E-2</v>
      </c>
    </row>
    <row r="21274" spans="1:5">
      <c r="A21274">
        <v>20060804</v>
      </c>
      <c r="B21274">
        <v>-0.13</v>
      </c>
      <c r="C21274">
        <v>-0.45</v>
      </c>
      <c r="D21274">
        <v>0.16</v>
      </c>
      <c r="E21274">
        <v>1.7999999999999999E-2</v>
      </c>
    </row>
    <row r="21275" spans="1:5">
      <c r="A21275">
        <v>20060807</v>
      </c>
      <c r="B21275">
        <v>-0.35</v>
      </c>
      <c r="C21275">
        <v>-0.27</v>
      </c>
      <c r="D21275">
        <v>0.1</v>
      </c>
      <c r="E21275">
        <v>1.7999999999999999E-2</v>
      </c>
    </row>
    <row r="21276" spans="1:5">
      <c r="A21276">
        <v>20060808</v>
      </c>
      <c r="B21276">
        <v>-0.42</v>
      </c>
      <c r="C21276">
        <v>-0.8</v>
      </c>
      <c r="D21276">
        <v>0.1</v>
      </c>
      <c r="E21276">
        <v>1.7999999999999999E-2</v>
      </c>
    </row>
    <row r="21277" spans="1:5">
      <c r="A21277">
        <v>20060809</v>
      </c>
      <c r="B21277">
        <v>-0.52</v>
      </c>
      <c r="C21277">
        <v>-0.43</v>
      </c>
      <c r="D21277">
        <v>-0.01</v>
      </c>
      <c r="E21277">
        <v>1.7999999999999999E-2</v>
      </c>
    </row>
    <row r="21278" spans="1:5">
      <c r="A21278">
        <v>20060810</v>
      </c>
      <c r="B21278">
        <v>0.49</v>
      </c>
      <c r="C21278">
        <v>0.36</v>
      </c>
      <c r="D21278">
        <v>-0.38</v>
      </c>
      <c r="E21278">
        <v>1.7999999999999999E-2</v>
      </c>
    </row>
    <row r="21279" spans="1:5">
      <c r="A21279">
        <v>20060811</v>
      </c>
      <c r="B21279">
        <v>-0.49</v>
      </c>
      <c r="C21279">
        <v>-0.57999999999999996</v>
      </c>
      <c r="D21279">
        <v>0.19</v>
      </c>
      <c r="E21279">
        <v>1.7999999999999999E-2</v>
      </c>
    </row>
    <row r="21280" spans="1:5">
      <c r="A21280">
        <v>20060814</v>
      </c>
      <c r="B21280">
        <v>0.12</v>
      </c>
      <c r="C21280">
        <v>0.25</v>
      </c>
      <c r="D21280">
        <v>-0.31</v>
      </c>
      <c r="E21280">
        <v>1.7999999999999999E-2</v>
      </c>
    </row>
    <row r="21281" spans="1:5">
      <c r="A21281">
        <v>20060815</v>
      </c>
      <c r="B21281">
        <v>1.46</v>
      </c>
      <c r="C21281">
        <v>0.75</v>
      </c>
      <c r="D21281">
        <v>-0.42</v>
      </c>
      <c r="E21281">
        <v>1.7999999999999999E-2</v>
      </c>
    </row>
    <row r="21282" spans="1:5">
      <c r="A21282">
        <v>20060816</v>
      </c>
      <c r="B21282">
        <v>0.9</v>
      </c>
      <c r="C21282">
        <v>0.63</v>
      </c>
      <c r="D21282">
        <v>-0.52</v>
      </c>
      <c r="E21282">
        <v>1.7999999999999999E-2</v>
      </c>
    </row>
    <row r="21283" spans="1:5">
      <c r="A21283">
        <v>20060817</v>
      </c>
      <c r="B21283">
        <v>0.18</v>
      </c>
      <c r="C21283">
        <v>0.36</v>
      </c>
      <c r="D21283">
        <v>-0.18</v>
      </c>
      <c r="E21283">
        <v>1.7999999999999999E-2</v>
      </c>
    </row>
    <row r="21284" spans="1:5">
      <c r="A21284">
        <v>20060818</v>
      </c>
      <c r="B21284">
        <v>0.3</v>
      </c>
      <c r="C21284">
        <v>-0.17</v>
      </c>
      <c r="D21284">
        <v>-0.12</v>
      </c>
      <c r="E21284">
        <v>1.7999999999999999E-2</v>
      </c>
    </row>
    <row r="21285" spans="1:5">
      <c r="A21285">
        <v>20060821</v>
      </c>
      <c r="B21285">
        <v>-0.48</v>
      </c>
      <c r="C21285">
        <v>-0.49</v>
      </c>
      <c r="D21285">
        <v>0.15</v>
      </c>
      <c r="E21285">
        <v>1.7999999999999999E-2</v>
      </c>
    </row>
    <row r="21286" spans="1:5">
      <c r="A21286">
        <v>20060822</v>
      </c>
      <c r="B21286">
        <v>7.0000000000000007E-2</v>
      </c>
      <c r="C21286">
        <v>0.28000000000000003</v>
      </c>
      <c r="D21286">
        <v>0.06</v>
      </c>
      <c r="E21286">
        <v>1.7999999999999999E-2</v>
      </c>
    </row>
    <row r="21287" spans="1:5">
      <c r="A21287">
        <v>20060823</v>
      </c>
      <c r="B21287">
        <v>-0.55000000000000004</v>
      </c>
      <c r="C21287">
        <v>-0.75</v>
      </c>
      <c r="D21287">
        <v>0.15</v>
      </c>
      <c r="E21287">
        <v>1.7999999999999999E-2</v>
      </c>
    </row>
    <row r="21288" spans="1:5">
      <c r="A21288">
        <v>20060824</v>
      </c>
      <c r="B21288">
        <v>0.16</v>
      </c>
      <c r="C21288">
        <v>-0.21</v>
      </c>
      <c r="D21288">
        <v>0.08</v>
      </c>
      <c r="E21288">
        <v>1.7999999999999999E-2</v>
      </c>
    </row>
    <row r="21289" spans="1:5">
      <c r="A21289">
        <v>20060825</v>
      </c>
      <c r="B21289">
        <v>-7.0000000000000007E-2</v>
      </c>
      <c r="C21289">
        <v>0.18</v>
      </c>
      <c r="D21289">
        <v>-0.09</v>
      </c>
      <c r="E21289">
        <v>1.7999999999999999E-2</v>
      </c>
    </row>
    <row r="21290" spans="1:5">
      <c r="A21290">
        <v>20060828</v>
      </c>
      <c r="B21290">
        <v>0.57999999999999996</v>
      </c>
      <c r="C21290">
        <v>0.4</v>
      </c>
      <c r="D21290">
        <v>-0.12</v>
      </c>
      <c r="E21290">
        <v>1.7999999999999999E-2</v>
      </c>
    </row>
    <row r="21291" spans="1:5">
      <c r="A21291">
        <v>20060829</v>
      </c>
      <c r="B21291">
        <v>0.33</v>
      </c>
      <c r="C21291">
        <v>0.92</v>
      </c>
      <c r="D21291">
        <v>-0.12</v>
      </c>
      <c r="E21291">
        <v>1.7999999999999999E-2</v>
      </c>
    </row>
    <row r="21292" spans="1:5">
      <c r="A21292">
        <v>20060830</v>
      </c>
      <c r="B21292">
        <v>0.13</v>
      </c>
      <c r="C21292">
        <v>0.75</v>
      </c>
      <c r="D21292">
        <v>-0.28000000000000003</v>
      </c>
      <c r="E21292">
        <v>1.7999999999999999E-2</v>
      </c>
    </row>
    <row r="21293" spans="1:5">
      <c r="A21293">
        <v>20060831</v>
      </c>
      <c r="B21293">
        <v>0.03</v>
      </c>
      <c r="C21293">
        <v>0.01</v>
      </c>
      <c r="D21293">
        <v>0.23</v>
      </c>
      <c r="E21293">
        <v>1.7999999999999999E-2</v>
      </c>
    </row>
    <row r="21294" spans="1:5">
      <c r="A21294">
        <v>20060901</v>
      </c>
      <c r="B21294">
        <v>0.49</v>
      </c>
      <c r="C21294">
        <v>-0.27</v>
      </c>
      <c r="D21294">
        <v>-0.04</v>
      </c>
      <c r="E21294">
        <v>0.02</v>
      </c>
    </row>
    <row r="21295" spans="1:5">
      <c r="A21295">
        <v>20060905</v>
      </c>
      <c r="B21295">
        <v>0.21</v>
      </c>
      <c r="C21295">
        <v>0.52</v>
      </c>
      <c r="D21295">
        <v>0.01</v>
      </c>
      <c r="E21295">
        <v>0.02</v>
      </c>
    </row>
    <row r="21296" spans="1:5">
      <c r="A21296">
        <v>20060906</v>
      </c>
      <c r="B21296">
        <v>-1.1299999999999999</v>
      </c>
      <c r="C21296">
        <v>-1.01</v>
      </c>
      <c r="D21296">
        <v>0.46</v>
      </c>
      <c r="E21296">
        <v>0.02</v>
      </c>
    </row>
    <row r="21297" spans="1:5">
      <c r="A21297">
        <v>20060907</v>
      </c>
      <c r="B21297">
        <v>-0.5</v>
      </c>
      <c r="C21297">
        <v>-0.17</v>
      </c>
      <c r="D21297">
        <v>0.21</v>
      </c>
      <c r="E21297">
        <v>0.02</v>
      </c>
    </row>
    <row r="21298" spans="1:5">
      <c r="A21298">
        <v>20060908</v>
      </c>
      <c r="B21298">
        <v>0.32</v>
      </c>
      <c r="C21298">
        <v>-0.08</v>
      </c>
      <c r="D21298">
        <v>-0.12</v>
      </c>
      <c r="E21298">
        <v>0.02</v>
      </c>
    </row>
    <row r="21299" spans="1:5">
      <c r="A21299">
        <v>20060911</v>
      </c>
      <c r="B21299">
        <v>-0.03</v>
      </c>
      <c r="C21299">
        <v>-0.16</v>
      </c>
      <c r="D21299">
        <v>-0.08</v>
      </c>
      <c r="E21299">
        <v>0.02</v>
      </c>
    </row>
    <row r="21300" spans="1:5">
      <c r="A21300">
        <v>20060912</v>
      </c>
      <c r="B21300">
        <v>1.18</v>
      </c>
      <c r="C21300">
        <v>1.1499999999999999</v>
      </c>
      <c r="D21300">
        <v>-0.32</v>
      </c>
      <c r="E21300">
        <v>0.02</v>
      </c>
    </row>
    <row r="21301" spans="1:5">
      <c r="A21301">
        <v>20060913</v>
      </c>
      <c r="B21301">
        <v>0.45</v>
      </c>
      <c r="C21301">
        <v>0.43</v>
      </c>
      <c r="D21301">
        <v>-0.08</v>
      </c>
      <c r="E21301">
        <v>0.02</v>
      </c>
    </row>
    <row r="21302" spans="1:5">
      <c r="A21302">
        <v>20060914</v>
      </c>
      <c r="B21302">
        <v>-0.16</v>
      </c>
      <c r="C21302">
        <v>-0.25</v>
      </c>
      <c r="D21302">
        <v>0.08</v>
      </c>
      <c r="E21302">
        <v>0.02</v>
      </c>
    </row>
    <row r="21303" spans="1:5">
      <c r="A21303">
        <v>20060915</v>
      </c>
      <c r="B21303">
        <v>0.21</v>
      </c>
      <c r="C21303">
        <v>0.01</v>
      </c>
      <c r="D21303">
        <v>-0.28999999999999998</v>
      </c>
      <c r="E21303">
        <v>0.02</v>
      </c>
    </row>
    <row r="21304" spans="1:5">
      <c r="A21304">
        <v>20060918</v>
      </c>
      <c r="B21304">
        <v>0.04</v>
      </c>
      <c r="C21304">
        <v>0</v>
      </c>
      <c r="D21304">
        <v>-0.3</v>
      </c>
      <c r="E21304">
        <v>0.02</v>
      </c>
    </row>
    <row r="21305" spans="1:5">
      <c r="A21305">
        <v>20060919</v>
      </c>
      <c r="B21305">
        <v>-0.28999999999999998</v>
      </c>
      <c r="C21305">
        <v>-0.23</v>
      </c>
      <c r="D21305">
        <v>0.19</v>
      </c>
      <c r="E21305">
        <v>0.02</v>
      </c>
    </row>
    <row r="21306" spans="1:5">
      <c r="A21306">
        <v>20060920</v>
      </c>
      <c r="B21306">
        <v>0.6</v>
      </c>
      <c r="C21306">
        <v>0.53</v>
      </c>
      <c r="D21306">
        <v>0.01</v>
      </c>
      <c r="E21306">
        <v>0.02</v>
      </c>
    </row>
    <row r="21307" spans="1:5">
      <c r="A21307">
        <v>20060921</v>
      </c>
      <c r="B21307">
        <v>-0.59</v>
      </c>
      <c r="C21307">
        <v>-0.39</v>
      </c>
      <c r="D21307">
        <v>7.0000000000000007E-2</v>
      </c>
      <c r="E21307">
        <v>0.02</v>
      </c>
    </row>
    <row r="21308" spans="1:5">
      <c r="A21308">
        <v>20060922</v>
      </c>
      <c r="B21308">
        <v>-0.41</v>
      </c>
      <c r="C21308">
        <v>-0.89</v>
      </c>
      <c r="D21308">
        <v>0.51</v>
      </c>
      <c r="E21308">
        <v>0.02</v>
      </c>
    </row>
    <row r="21309" spans="1:5">
      <c r="A21309">
        <v>20060925</v>
      </c>
      <c r="B21309">
        <v>0.86</v>
      </c>
      <c r="C21309">
        <v>0.17</v>
      </c>
      <c r="D21309">
        <v>0.09</v>
      </c>
      <c r="E21309">
        <v>0.02</v>
      </c>
    </row>
    <row r="21310" spans="1:5">
      <c r="A21310">
        <v>20060926</v>
      </c>
      <c r="B21310">
        <v>0.71</v>
      </c>
      <c r="C21310">
        <v>-0.35</v>
      </c>
      <c r="D21310">
        <v>-0.18</v>
      </c>
      <c r="E21310">
        <v>0.02</v>
      </c>
    </row>
    <row r="21311" spans="1:5">
      <c r="A21311">
        <v>20060927</v>
      </c>
      <c r="B21311">
        <v>0.08</v>
      </c>
      <c r="C21311">
        <v>0.42</v>
      </c>
      <c r="D21311">
        <v>-0.27</v>
      </c>
      <c r="E21311">
        <v>0.02</v>
      </c>
    </row>
    <row r="21312" spans="1:5">
      <c r="A21312">
        <v>20060928</v>
      </c>
      <c r="B21312">
        <v>0.15</v>
      </c>
      <c r="C21312">
        <v>-0.1</v>
      </c>
      <c r="D21312">
        <v>-0.19</v>
      </c>
      <c r="E21312">
        <v>0.02</v>
      </c>
    </row>
    <row r="21313" spans="1:5">
      <c r="A21313">
        <v>20060929</v>
      </c>
      <c r="B21313">
        <v>-0.33</v>
      </c>
      <c r="C21313">
        <v>-0.64</v>
      </c>
      <c r="D21313">
        <v>0.25</v>
      </c>
      <c r="E21313">
        <v>0.02</v>
      </c>
    </row>
    <row r="21314" spans="1:5">
      <c r="A21314">
        <v>20061002</v>
      </c>
      <c r="B21314">
        <v>-0.43</v>
      </c>
      <c r="C21314">
        <v>-0.55000000000000004</v>
      </c>
      <c r="D21314">
        <v>0.19</v>
      </c>
      <c r="E21314">
        <v>1.7999999999999999E-2</v>
      </c>
    </row>
    <row r="21315" spans="1:5">
      <c r="A21315">
        <v>20061003</v>
      </c>
      <c r="B21315">
        <v>0.13</v>
      </c>
      <c r="C21315">
        <v>-0.37</v>
      </c>
      <c r="D21315">
        <v>0.46</v>
      </c>
      <c r="E21315">
        <v>1.7999999999999999E-2</v>
      </c>
    </row>
    <row r="21316" spans="1:5">
      <c r="A21316">
        <v>20061004</v>
      </c>
      <c r="B21316">
        <v>1.28</v>
      </c>
      <c r="C21316">
        <v>0.73</v>
      </c>
      <c r="D21316">
        <v>-0.52</v>
      </c>
      <c r="E21316">
        <v>1.7999999999999999E-2</v>
      </c>
    </row>
    <row r="21317" spans="1:5">
      <c r="A21317">
        <v>20061005</v>
      </c>
      <c r="B21317">
        <v>0.43</v>
      </c>
      <c r="C21317">
        <v>0.93</v>
      </c>
      <c r="D21317">
        <v>-0.37</v>
      </c>
      <c r="E21317">
        <v>1.7999999999999999E-2</v>
      </c>
    </row>
    <row r="21318" spans="1:5">
      <c r="A21318">
        <v>20061006</v>
      </c>
      <c r="B21318">
        <v>-0.31</v>
      </c>
      <c r="C21318">
        <v>-0.04</v>
      </c>
      <c r="D21318">
        <v>-0.09</v>
      </c>
      <c r="E21318">
        <v>1.7999999999999999E-2</v>
      </c>
    </row>
    <row r="21319" spans="1:5">
      <c r="A21319">
        <v>20061009</v>
      </c>
      <c r="B21319">
        <v>0.2</v>
      </c>
      <c r="C21319">
        <v>0.42</v>
      </c>
      <c r="D21319">
        <v>0.11</v>
      </c>
      <c r="E21319">
        <v>1.7999999999999999E-2</v>
      </c>
    </row>
    <row r="21320" spans="1:5">
      <c r="A21320">
        <v>20061010</v>
      </c>
      <c r="B21320">
        <v>0.21</v>
      </c>
      <c r="C21320">
        <v>-0.04</v>
      </c>
      <c r="D21320">
        <v>0</v>
      </c>
      <c r="E21320">
        <v>1.7999999999999999E-2</v>
      </c>
    </row>
    <row r="21321" spans="1:5">
      <c r="A21321">
        <v>20061011</v>
      </c>
      <c r="B21321">
        <v>-0.3</v>
      </c>
      <c r="C21321">
        <v>-0.33</v>
      </c>
      <c r="D21321">
        <v>0.23</v>
      </c>
      <c r="E21321">
        <v>1.7999999999999999E-2</v>
      </c>
    </row>
    <row r="21322" spans="1:5">
      <c r="A21322">
        <v>20061012</v>
      </c>
      <c r="B21322">
        <v>1.07</v>
      </c>
      <c r="C21322">
        <v>0.93</v>
      </c>
      <c r="D21322">
        <v>-0.19</v>
      </c>
      <c r="E21322">
        <v>1.7999999999999999E-2</v>
      </c>
    </row>
    <row r="21323" spans="1:5">
      <c r="A21323">
        <v>20061013</v>
      </c>
      <c r="B21323">
        <v>0.22</v>
      </c>
      <c r="C21323">
        <v>0.49</v>
      </c>
      <c r="D21323">
        <v>-0.06</v>
      </c>
      <c r="E21323">
        <v>1.7999999999999999E-2</v>
      </c>
    </row>
    <row r="21324" spans="1:5">
      <c r="A21324">
        <v>20061016</v>
      </c>
      <c r="B21324">
        <v>0.34</v>
      </c>
      <c r="C21324">
        <v>0.62</v>
      </c>
      <c r="D21324">
        <v>-0.32</v>
      </c>
      <c r="E21324">
        <v>1.7999999999999999E-2</v>
      </c>
    </row>
    <row r="21325" spans="1:5">
      <c r="A21325">
        <v>20061017</v>
      </c>
      <c r="B21325">
        <v>-0.44</v>
      </c>
      <c r="C21325">
        <v>-0.22</v>
      </c>
      <c r="D21325">
        <v>0.41</v>
      </c>
      <c r="E21325">
        <v>1.7999999999999999E-2</v>
      </c>
    </row>
    <row r="21326" spans="1:5">
      <c r="A21326">
        <v>20061018</v>
      </c>
      <c r="B21326">
        <v>0.08</v>
      </c>
      <c r="C21326">
        <v>-0.32</v>
      </c>
      <c r="D21326">
        <v>0.03</v>
      </c>
      <c r="E21326">
        <v>1.7999999999999999E-2</v>
      </c>
    </row>
    <row r="21327" spans="1:5">
      <c r="A21327">
        <v>20061019</v>
      </c>
      <c r="B21327">
        <v>0.1</v>
      </c>
      <c r="C21327">
        <v>0.45</v>
      </c>
      <c r="D21327">
        <v>-0.09</v>
      </c>
      <c r="E21327">
        <v>1.7999999999999999E-2</v>
      </c>
    </row>
    <row r="21328" spans="1:5">
      <c r="A21328">
        <v>20061020</v>
      </c>
      <c r="B21328">
        <v>-0.02</v>
      </c>
      <c r="C21328">
        <v>-0.73</v>
      </c>
      <c r="D21328">
        <v>0.04</v>
      </c>
      <c r="E21328">
        <v>1.7999999999999999E-2</v>
      </c>
    </row>
    <row r="21329" spans="1:5">
      <c r="A21329">
        <v>20061023</v>
      </c>
      <c r="B21329">
        <v>0.56000000000000005</v>
      </c>
      <c r="C21329">
        <v>-0.42</v>
      </c>
      <c r="D21329">
        <v>-0.19</v>
      </c>
      <c r="E21329">
        <v>1.7999999999999999E-2</v>
      </c>
    </row>
    <row r="21330" spans="1:5">
      <c r="A21330">
        <v>20061024</v>
      </c>
      <c r="B21330">
        <v>0.01</v>
      </c>
      <c r="C21330">
        <v>-0.22</v>
      </c>
      <c r="D21330">
        <v>0.22</v>
      </c>
      <c r="E21330">
        <v>1.7999999999999999E-2</v>
      </c>
    </row>
    <row r="21331" spans="1:5">
      <c r="A21331">
        <v>20061025</v>
      </c>
      <c r="B21331">
        <v>0.32</v>
      </c>
      <c r="C21331">
        <v>0.18</v>
      </c>
      <c r="D21331">
        <v>-0.09</v>
      </c>
      <c r="E21331">
        <v>1.7999999999999999E-2</v>
      </c>
    </row>
    <row r="21332" spans="1:5">
      <c r="A21332">
        <v>20061026</v>
      </c>
      <c r="B21332">
        <v>0.63</v>
      </c>
      <c r="C21332">
        <v>0.41</v>
      </c>
      <c r="D21332">
        <v>0.2</v>
      </c>
      <c r="E21332">
        <v>1.7999999999999999E-2</v>
      </c>
    </row>
    <row r="21333" spans="1:5">
      <c r="A21333">
        <v>20061027</v>
      </c>
      <c r="B21333">
        <v>-0.88</v>
      </c>
      <c r="C21333">
        <v>-0.35</v>
      </c>
      <c r="D21333">
        <v>0.12</v>
      </c>
      <c r="E21333">
        <v>1.7999999999999999E-2</v>
      </c>
    </row>
    <row r="21334" spans="1:5">
      <c r="A21334">
        <v>20061030</v>
      </c>
      <c r="B21334">
        <v>7.0000000000000007E-2</v>
      </c>
      <c r="C21334">
        <v>0.43</v>
      </c>
      <c r="D21334">
        <v>-0.01</v>
      </c>
      <c r="E21334">
        <v>1.7999999999999999E-2</v>
      </c>
    </row>
    <row r="21335" spans="1:5">
      <c r="A21335">
        <v>20061031</v>
      </c>
      <c r="B21335">
        <v>-7.0000000000000007E-2</v>
      </c>
      <c r="C21335">
        <v>-0.34</v>
      </c>
      <c r="D21335">
        <v>-0.11</v>
      </c>
      <c r="E21335">
        <v>1.7999999999999999E-2</v>
      </c>
    </row>
    <row r="21336" spans="1:5">
      <c r="A21336">
        <v>20061101</v>
      </c>
      <c r="B21336">
        <v>-0.87</v>
      </c>
      <c r="C21336">
        <v>-0.99</v>
      </c>
      <c r="D21336">
        <v>0.27</v>
      </c>
      <c r="E21336">
        <v>0.02</v>
      </c>
    </row>
    <row r="21337" spans="1:5">
      <c r="A21337">
        <v>20061102</v>
      </c>
      <c r="B21337">
        <v>-0.05</v>
      </c>
      <c r="C21337">
        <v>-0.23</v>
      </c>
      <c r="D21337">
        <v>0.05</v>
      </c>
      <c r="E21337">
        <v>0.02</v>
      </c>
    </row>
    <row r="21338" spans="1:5">
      <c r="A21338">
        <v>20061103</v>
      </c>
      <c r="B21338">
        <v>-0.12</v>
      </c>
      <c r="C21338">
        <v>0.52</v>
      </c>
      <c r="D21338">
        <v>-0.14000000000000001</v>
      </c>
      <c r="E21338">
        <v>0.02</v>
      </c>
    </row>
    <row r="21339" spans="1:5">
      <c r="A21339">
        <v>20061106</v>
      </c>
      <c r="B21339">
        <v>1.1599999999999999</v>
      </c>
      <c r="C21339">
        <v>0.26</v>
      </c>
      <c r="D21339">
        <v>-0.11</v>
      </c>
      <c r="E21339">
        <v>0.02</v>
      </c>
    </row>
    <row r="21340" spans="1:5">
      <c r="A21340">
        <v>20061107</v>
      </c>
      <c r="B21340">
        <v>0.23</v>
      </c>
      <c r="C21340">
        <v>0.06</v>
      </c>
      <c r="D21340">
        <v>-0.3</v>
      </c>
      <c r="E21340">
        <v>0.02</v>
      </c>
    </row>
    <row r="21341" spans="1:5">
      <c r="A21341">
        <v>20061108</v>
      </c>
      <c r="B21341">
        <v>0.28999999999999998</v>
      </c>
      <c r="C21341">
        <v>0.31</v>
      </c>
      <c r="D21341">
        <v>0.33</v>
      </c>
      <c r="E21341">
        <v>0.02</v>
      </c>
    </row>
    <row r="21342" spans="1:5">
      <c r="A21342">
        <v>20061109</v>
      </c>
      <c r="B21342">
        <v>-0.57999999999999996</v>
      </c>
      <c r="C21342">
        <v>-0.39</v>
      </c>
      <c r="D21342">
        <v>0.33</v>
      </c>
      <c r="E21342">
        <v>0.02</v>
      </c>
    </row>
    <row r="21343" spans="1:5">
      <c r="A21343">
        <v>20061110</v>
      </c>
      <c r="B21343">
        <v>0.26</v>
      </c>
      <c r="C21343">
        <v>0.7</v>
      </c>
      <c r="D21343">
        <v>-0.03</v>
      </c>
      <c r="E21343">
        <v>0.02</v>
      </c>
    </row>
    <row r="21344" spans="1:5">
      <c r="A21344">
        <v>20061113</v>
      </c>
      <c r="B21344">
        <v>0.27</v>
      </c>
      <c r="C21344">
        <v>0.18</v>
      </c>
      <c r="D21344">
        <v>0.02</v>
      </c>
      <c r="E21344">
        <v>0.02</v>
      </c>
    </row>
    <row r="21345" spans="1:5">
      <c r="A21345">
        <v>20061114</v>
      </c>
      <c r="B21345">
        <v>0.71</v>
      </c>
      <c r="C21345">
        <v>0.92</v>
      </c>
      <c r="D21345">
        <v>-0.23</v>
      </c>
      <c r="E21345">
        <v>0.02</v>
      </c>
    </row>
    <row r="21346" spans="1:5">
      <c r="A21346">
        <v>20061115</v>
      </c>
      <c r="B21346">
        <v>0.35</v>
      </c>
      <c r="C21346">
        <v>0.57999999999999996</v>
      </c>
      <c r="D21346">
        <v>-0.41</v>
      </c>
      <c r="E21346">
        <v>0.02</v>
      </c>
    </row>
    <row r="21347" spans="1:5">
      <c r="A21347">
        <v>20061116</v>
      </c>
      <c r="B21347">
        <v>0.16</v>
      </c>
      <c r="C21347">
        <v>-0.31</v>
      </c>
      <c r="D21347">
        <v>0.11</v>
      </c>
      <c r="E21347">
        <v>0.02</v>
      </c>
    </row>
    <row r="21348" spans="1:5">
      <c r="A21348">
        <v>20061117</v>
      </c>
      <c r="B21348">
        <v>0.03</v>
      </c>
      <c r="C21348">
        <v>-0.37</v>
      </c>
      <c r="D21348">
        <v>-0.12</v>
      </c>
      <c r="E21348">
        <v>0.02</v>
      </c>
    </row>
    <row r="21349" spans="1:5">
      <c r="A21349">
        <v>20061120</v>
      </c>
      <c r="B21349">
        <v>-0.06</v>
      </c>
      <c r="C21349">
        <v>0.21</v>
      </c>
      <c r="D21349">
        <v>0.05</v>
      </c>
      <c r="E21349">
        <v>0.02</v>
      </c>
    </row>
    <row r="21350" spans="1:5">
      <c r="A21350">
        <v>20061121</v>
      </c>
      <c r="B21350">
        <v>0.14000000000000001</v>
      </c>
      <c r="C21350">
        <v>0.04</v>
      </c>
      <c r="D21350">
        <v>-0.08</v>
      </c>
      <c r="E21350">
        <v>0.02</v>
      </c>
    </row>
    <row r="21351" spans="1:5">
      <c r="A21351">
        <v>20061122</v>
      </c>
      <c r="B21351">
        <v>0.28000000000000003</v>
      </c>
      <c r="C21351">
        <v>-0.08</v>
      </c>
      <c r="D21351">
        <v>-0.25</v>
      </c>
      <c r="E21351">
        <v>0.02</v>
      </c>
    </row>
    <row r="21352" spans="1:5">
      <c r="A21352">
        <v>20061124</v>
      </c>
      <c r="B21352">
        <v>-0.32</v>
      </c>
      <c r="C21352">
        <v>0.24</v>
      </c>
      <c r="D21352">
        <v>0.09</v>
      </c>
      <c r="E21352">
        <v>0.02</v>
      </c>
    </row>
    <row r="21353" spans="1:5">
      <c r="A21353">
        <v>20061127</v>
      </c>
      <c r="B21353">
        <v>-1.53</v>
      </c>
      <c r="C21353">
        <v>-1.02</v>
      </c>
      <c r="D21353">
        <v>0.32</v>
      </c>
      <c r="E21353">
        <v>0.02</v>
      </c>
    </row>
    <row r="21354" spans="1:5">
      <c r="A21354">
        <v>20061128</v>
      </c>
      <c r="B21354">
        <v>0.3</v>
      </c>
      <c r="C21354">
        <v>0.01</v>
      </c>
      <c r="D21354">
        <v>-0.04</v>
      </c>
      <c r="E21354">
        <v>0.02</v>
      </c>
    </row>
    <row r="21355" spans="1:5">
      <c r="A21355">
        <v>20061129</v>
      </c>
      <c r="B21355">
        <v>0.95</v>
      </c>
      <c r="C21355">
        <v>0.13</v>
      </c>
      <c r="D21355">
        <v>-0.04</v>
      </c>
      <c r="E21355">
        <v>0.02</v>
      </c>
    </row>
    <row r="21356" spans="1:5">
      <c r="A21356">
        <v>20061130</v>
      </c>
      <c r="B21356">
        <v>0.11</v>
      </c>
      <c r="C21356">
        <v>0.13</v>
      </c>
      <c r="D21356">
        <v>0.21</v>
      </c>
      <c r="E21356">
        <v>0.02</v>
      </c>
    </row>
    <row r="21357" spans="1:5">
      <c r="A21357">
        <v>20061201</v>
      </c>
      <c r="B21357">
        <v>-0.3</v>
      </c>
      <c r="C21357">
        <v>-0.36</v>
      </c>
      <c r="D21357">
        <v>0.11</v>
      </c>
      <c r="E21357">
        <v>0.02</v>
      </c>
    </row>
    <row r="21358" spans="1:5">
      <c r="A21358">
        <v>20061204</v>
      </c>
      <c r="B21358">
        <v>0.99</v>
      </c>
      <c r="C21358">
        <v>0.86</v>
      </c>
      <c r="D21358">
        <v>-0.16</v>
      </c>
      <c r="E21358">
        <v>0.02</v>
      </c>
    </row>
    <row r="21359" spans="1:5">
      <c r="A21359">
        <v>20061205</v>
      </c>
      <c r="B21359">
        <v>0.41</v>
      </c>
      <c r="C21359">
        <v>-0.19</v>
      </c>
      <c r="D21359">
        <v>0.24</v>
      </c>
      <c r="E21359">
        <v>0.02</v>
      </c>
    </row>
    <row r="21360" spans="1:5">
      <c r="A21360">
        <v>20061206</v>
      </c>
      <c r="B21360">
        <v>-0.1</v>
      </c>
      <c r="C21360">
        <v>-0.09</v>
      </c>
      <c r="D21360">
        <v>0.24</v>
      </c>
      <c r="E21360">
        <v>0.02</v>
      </c>
    </row>
    <row r="21361" spans="1:5">
      <c r="A21361">
        <v>20061207</v>
      </c>
      <c r="B21361">
        <v>-0.41</v>
      </c>
      <c r="C21361">
        <v>-0.05</v>
      </c>
      <c r="D21361">
        <v>0.08</v>
      </c>
      <c r="E21361">
        <v>0.02</v>
      </c>
    </row>
    <row r="21362" spans="1:5">
      <c r="A21362">
        <v>20061208</v>
      </c>
      <c r="B21362">
        <v>0.14000000000000001</v>
      </c>
      <c r="C21362">
        <v>-0.16</v>
      </c>
      <c r="D21362">
        <v>0.01</v>
      </c>
      <c r="E21362">
        <v>0.02</v>
      </c>
    </row>
    <row r="21363" spans="1:5">
      <c r="A21363">
        <v>20061211</v>
      </c>
      <c r="B21363">
        <v>0.18</v>
      </c>
      <c r="C21363">
        <v>-0.28000000000000003</v>
      </c>
      <c r="D21363">
        <v>0.65</v>
      </c>
      <c r="E21363">
        <v>0.02</v>
      </c>
    </row>
    <row r="21364" spans="1:5">
      <c r="A21364">
        <v>20061212</v>
      </c>
      <c r="B21364">
        <v>-0.2</v>
      </c>
      <c r="C21364">
        <v>-0.51</v>
      </c>
      <c r="D21364">
        <v>0.45</v>
      </c>
      <c r="E21364">
        <v>0.02</v>
      </c>
    </row>
    <row r="21365" spans="1:5">
      <c r="A21365">
        <v>20061213</v>
      </c>
      <c r="B21365">
        <v>0.09</v>
      </c>
      <c r="C21365">
        <v>-0.04</v>
      </c>
      <c r="D21365">
        <v>0.17</v>
      </c>
      <c r="E21365">
        <v>0.02</v>
      </c>
    </row>
    <row r="21366" spans="1:5">
      <c r="A21366">
        <v>20061214</v>
      </c>
      <c r="B21366">
        <v>0.8</v>
      </c>
      <c r="C21366">
        <v>-0.13</v>
      </c>
      <c r="D21366">
        <v>-0.12</v>
      </c>
      <c r="E21366">
        <v>0.02</v>
      </c>
    </row>
    <row r="21367" spans="1:5">
      <c r="A21367">
        <v>20061215</v>
      </c>
      <c r="B21367">
        <v>7.0000000000000007E-2</v>
      </c>
      <c r="C21367">
        <v>-0.33</v>
      </c>
      <c r="D21367">
        <v>0.4</v>
      </c>
      <c r="E21367">
        <v>0.02</v>
      </c>
    </row>
    <row r="21368" spans="1:5">
      <c r="A21368">
        <v>20061218</v>
      </c>
      <c r="B21368">
        <v>-0.46</v>
      </c>
      <c r="C21368">
        <v>-0.95</v>
      </c>
      <c r="D21368">
        <v>0.17</v>
      </c>
      <c r="E21368">
        <v>0.02</v>
      </c>
    </row>
    <row r="21369" spans="1:5">
      <c r="A21369">
        <v>20061219</v>
      </c>
      <c r="B21369">
        <v>0.16</v>
      </c>
      <c r="C21369">
        <v>-0.12</v>
      </c>
      <c r="D21369">
        <v>0.04</v>
      </c>
      <c r="E21369">
        <v>0.02</v>
      </c>
    </row>
    <row r="21370" spans="1:5">
      <c r="A21370">
        <v>20061220</v>
      </c>
      <c r="B21370">
        <v>-0.12</v>
      </c>
      <c r="C21370">
        <v>0.56000000000000005</v>
      </c>
      <c r="D21370">
        <v>0.08</v>
      </c>
      <c r="E21370">
        <v>0.02</v>
      </c>
    </row>
    <row r="21371" spans="1:5">
      <c r="A21371">
        <v>20061221</v>
      </c>
      <c r="B21371">
        <v>-0.38</v>
      </c>
      <c r="C21371">
        <v>0.02</v>
      </c>
      <c r="D21371">
        <v>0.35</v>
      </c>
      <c r="E21371">
        <v>0.02</v>
      </c>
    </row>
    <row r="21372" spans="1:5">
      <c r="A21372">
        <v>20061222</v>
      </c>
      <c r="B21372">
        <v>-0.48</v>
      </c>
      <c r="C21372">
        <v>0.28999999999999998</v>
      </c>
      <c r="D21372">
        <v>0.09</v>
      </c>
      <c r="E21372">
        <v>0.02</v>
      </c>
    </row>
    <row r="21373" spans="1:5">
      <c r="A21373">
        <v>20061226</v>
      </c>
      <c r="B21373">
        <v>0.44</v>
      </c>
      <c r="C21373">
        <v>0.34</v>
      </c>
      <c r="D21373">
        <v>0.37</v>
      </c>
      <c r="E21373">
        <v>0.02</v>
      </c>
    </row>
    <row r="21374" spans="1:5">
      <c r="A21374">
        <v>20061227</v>
      </c>
      <c r="B21374">
        <v>0.74</v>
      </c>
      <c r="C21374">
        <v>0.51</v>
      </c>
      <c r="D21374">
        <v>-0.04</v>
      </c>
      <c r="E21374">
        <v>0.02</v>
      </c>
    </row>
    <row r="21375" spans="1:5">
      <c r="A21375">
        <v>20061228</v>
      </c>
      <c r="B21375">
        <v>-0.18</v>
      </c>
      <c r="C21375">
        <v>-0.17</v>
      </c>
      <c r="D21375">
        <v>-0.01</v>
      </c>
      <c r="E21375">
        <v>0.02</v>
      </c>
    </row>
    <row r="21376" spans="1:5">
      <c r="A21376">
        <v>20061229</v>
      </c>
      <c r="B21376">
        <v>-0.51</v>
      </c>
      <c r="C21376">
        <v>-0.26</v>
      </c>
      <c r="D21376">
        <v>-0.02</v>
      </c>
      <c r="E21376">
        <v>0.02</v>
      </c>
    </row>
    <row r="21377" spans="1:5">
      <c r="A21377">
        <v>20070103</v>
      </c>
      <c r="B21377">
        <v>-0.04</v>
      </c>
      <c r="C21377">
        <v>0.05</v>
      </c>
      <c r="D21377">
        <v>0.14000000000000001</v>
      </c>
      <c r="E21377">
        <v>2.1999999999999999E-2</v>
      </c>
    </row>
    <row r="21378" spans="1:5">
      <c r="A21378">
        <v>20070104</v>
      </c>
      <c r="B21378">
        <v>0.16</v>
      </c>
      <c r="C21378">
        <v>0.24</v>
      </c>
      <c r="D21378">
        <v>-0.51</v>
      </c>
      <c r="E21378">
        <v>2.1999999999999999E-2</v>
      </c>
    </row>
    <row r="21379" spans="1:5">
      <c r="A21379">
        <v>20070105</v>
      </c>
      <c r="B21379">
        <v>-0.73</v>
      </c>
      <c r="C21379">
        <v>-0.91</v>
      </c>
      <c r="D21379">
        <v>-0.33</v>
      </c>
      <c r="E21379">
        <v>2.1999999999999999E-2</v>
      </c>
    </row>
    <row r="21380" spans="1:5">
      <c r="A21380">
        <v>20070108</v>
      </c>
      <c r="B21380">
        <v>0.24</v>
      </c>
      <c r="C21380">
        <v>-7.0000000000000007E-2</v>
      </c>
      <c r="D21380">
        <v>0.08</v>
      </c>
      <c r="E21380">
        <v>2.1999999999999999E-2</v>
      </c>
    </row>
    <row r="21381" spans="1:5">
      <c r="A21381">
        <v>20070109</v>
      </c>
      <c r="B21381">
        <v>0</v>
      </c>
      <c r="C21381">
        <v>0.28000000000000003</v>
      </c>
      <c r="D21381">
        <v>-0.2</v>
      </c>
      <c r="E21381">
        <v>2.1999999999999999E-2</v>
      </c>
    </row>
    <row r="21382" spans="1:5">
      <c r="A21382">
        <v>20070110</v>
      </c>
      <c r="B21382">
        <v>0.23</v>
      </c>
      <c r="C21382">
        <v>-0.08</v>
      </c>
      <c r="D21382">
        <v>-0.17</v>
      </c>
      <c r="E21382">
        <v>2.1999999999999999E-2</v>
      </c>
    </row>
    <row r="21383" spans="1:5">
      <c r="A21383">
        <v>20070111</v>
      </c>
      <c r="B21383">
        <v>0.74</v>
      </c>
      <c r="C21383">
        <v>0.55000000000000004</v>
      </c>
      <c r="D21383">
        <v>-0.28999999999999998</v>
      </c>
      <c r="E21383">
        <v>2.1999999999999999E-2</v>
      </c>
    </row>
    <row r="21384" spans="1:5">
      <c r="A21384">
        <v>20070112</v>
      </c>
      <c r="B21384">
        <v>0.5</v>
      </c>
      <c r="C21384">
        <v>0.21</v>
      </c>
      <c r="D21384">
        <v>-0.28000000000000003</v>
      </c>
      <c r="E21384">
        <v>2.1999999999999999E-2</v>
      </c>
    </row>
    <row r="21385" spans="1:5">
      <c r="A21385">
        <v>20070116</v>
      </c>
      <c r="B21385">
        <v>0</v>
      </c>
      <c r="C21385">
        <v>-0.26</v>
      </c>
      <c r="D21385">
        <v>0.06</v>
      </c>
      <c r="E21385">
        <v>2.1999999999999999E-2</v>
      </c>
    </row>
    <row r="21386" spans="1:5">
      <c r="A21386">
        <v>20070117</v>
      </c>
      <c r="B21386">
        <v>-0.14000000000000001</v>
      </c>
      <c r="C21386">
        <v>-0.21</v>
      </c>
      <c r="D21386">
        <v>-0.05</v>
      </c>
      <c r="E21386">
        <v>2.1999999999999999E-2</v>
      </c>
    </row>
    <row r="21387" spans="1:5">
      <c r="A21387">
        <v>20070118</v>
      </c>
      <c r="B21387">
        <v>-0.48</v>
      </c>
      <c r="C21387">
        <v>-1.07</v>
      </c>
      <c r="D21387">
        <v>0.53</v>
      </c>
      <c r="E21387">
        <v>2.1999999999999999E-2</v>
      </c>
    </row>
    <row r="21388" spans="1:5">
      <c r="A21388">
        <v>20070119</v>
      </c>
      <c r="B21388">
        <v>0.33</v>
      </c>
      <c r="C21388">
        <v>0.43</v>
      </c>
      <c r="D21388">
        <v>7.0000000000000007E-2</v>
      </c>
      <c r="E21388">
        <v>2.1999999999999999E-2</v>
      </c>
    </row>
    <row r="21389" spans="1:5">
      <c r="A21389">
        <v>20070122</v>
      </c>
      <c r="B21389">
        <v>-0.55000000000000004</v>
      </c>
      <c r="C21389">
        <v>-0.49</v>
      </c>
      <c r="D21389">
        <v>0.34</v>
      </c>
      <c r="E21389">
        <v>2.1999999999999999E-2</v>
      </c>
    </row>
    <row r="21390" spans="1:5">
      <c r="A21390">
        <v>20070123</v>
      </c>
      <c r="B21390">
        <v>0.37</v>
      </c>
      <c r="C21390">
        <v>0.6</v>
      </c>
      <c r="D21390">
        <v>7.0000000000000007E-2</v>
      </c>
      <c r="E21390">
        <v>2.1999999999999999E-2</v>
      </c>
    </row>
    <row r="21391" spans="1:5">
      <c r="A21391">
        <v>20070124</v>
      </c>
      <c r="B21391">
        <v>0.84</v>
      </c>
      <c r="C21391">
        <v>0.23</v>
      </c>
      <c r="D21391">
        <v>-0.05</v>
      </c>
      <c r="E21391">
        <v>2.1999999999999999E-2</v>
      </c>
    </row>
    <row r="21392" spans="1:5">
      <c r="A21392">
        <v>20070125</v>
      </c>
      <c r="B21392">
        <v>-1.1499999999999999</v>
      </c>
      <c r="C21392">
        <v>-7.0000000000000007E-2</v>
      </c>
      <c r="D21392">
        <v>-0.1</v>
      </c>
      <c r="E21392">
        <v>2.1999999999999999E-2</v>
      </c>
    </row>
    <row r="21393" spans="1:5">
      <c r="A21393">
        <v>20070126</v>
      </c>
      <c r="B21393">
        <v>-0.06</v>
      </c>
      <c r="C21393">
        <v>0.55000000000000004</v>
      </c>
      <c r="D21393">
        <v>0.1</v>
      </c>
      <c r="E21393">
        <v>2.1999999999999999E-2</v>
      </c>
    </row>
    <row r="21394" spans="1:5">
      <c r="A21394">
        <v>20070129</v>
      </c>
      <c r="B21394">
        <v>0.02</v>
      </c>
      <c r="C21394">
        <v>0.59</v>
      </c>
      <c r="D21394">
        <v>0.23</v>
      </c>
      <c r="E21394">
        <v>2.1999999999999999E-2</v>
      </c>
    </row>
    <row r="21395" spans="1:5">
      <c r="A21395">
        <v>20070130</v>
      </c>
      <c r="B21395">
        <v>0.52</v>
      </c>
      <c r="C21395">
        <v>-0.02</v>
      </c>
      <c r="D21395">
        <v>0.22</v>
      </c>
      <c r="E21395">
        <v>2.1999999999999999E-2</v>
      </c>
    </row>
    <row r="21396" spans="1:5">
      <c r="A21396">
        <v>20070131</v>
      </c>
      <c r="B21396">
        <v>0.64</v>
      </c>
      <c r="C21396">
        <v>-0.42</v>
      </c>
      <c r="D21396">
        <v>0.03</v>
      </c>
      <c r="E21396">
        <v>2.1999999999999999E-2</v>
      </c>
    </row>
    <row r="21397" spans="1:5">
      <c r="A21397">
        <v>20070201</v>
      </c>
      <c r="B21397">
        <v>0.59</v>
      </c>
      <c r="C21397">
        <v>0.34</v>
      </c>
      <c r="D21397">
        <v>-0.24</v>
      </c>
      <c r="E21397">
        <v>0.02</v>
      </c>
    </row>
    <row r="21398" spans="1:5">
      <c r="A21398">
        <v>20070202</v>
      </c>
      <c r="B21398">
        <v>0.15</v>
      </c>
      <c r="C21398">
        <v>0.1</v>
      </c>
      <c r="D21398">
        <v>0.27</v>
      </c>
      <c r="E21398">
        <v>0.02</v>
      </c>
    </row>
    <row r="21399" spans="1:5">
      <c r="A21399">
        <v>20070205</v>
      </c>
      <c r="B21399">
        <v>-0.12</v>
      </c>
      <c r="C21399">
        <v>-0.22</v>
      </c>
      <c r="D21399">
        <v>0.13</v>
      </c>
      <c r="E21399">
        <v>0.02</v>
      </c>
    </row>
    <row r="21400" spans="1:5">
      <c r="A21400">
        <v>20070206</v>
      </c>
      <c r="B21400">
        <v>0.1</v>
      </c>
      <c r="C21400">
        <v>0.28000000000000003</v>
      </c>
      <c r="D21400">
        <v>0.19</v>
      </c>
      <c r="E21400">
        <v>0.02</v>
      </c>
    </row>
    <row r="21401" spans="1:5">
      <c r="A21401">
        <v>20070207</v>
      </c>
      <c r="B21401">
        <v>0.21</v>
      </c>
      <c r="C21401">
        <v>0.4</v>
      </c>
      <c r="D21401">
        <v>-0.01</v>
      </c>
      <c r="E21401">
        <v>0.02</v>
      </c>
    </row>
    <row r="21402" spans="1:5">
      <c r="A21402">
        <v>20070208</v>
      </c>
      <c r="B21402">
        <v>-0.1</v>
      </c>
      <c r="C21402">
        <v>0.24</v>
      </c>
      <c r="D21402">
        <v>-0.21</v>
      </c>
      <c r="E21402">
        <v>0.02</v>
      </c>
    </row>
    <row r="21403" spans="1:5">
      <c r="A21403">
        <v>20070209</v>
      </c>
      <c r="B21403">
        <v>-0.76</v>
      </c>
      <c r="C21403">
        <v>-0.34</v>
      </c>
      <c r="D21403">
        <v>0.15</v>
      </c>
      <c r="E21403">
        <v>0.02</v>
      </c>
    </row>
    <row r="21404" spans="1:5">
      <c r="A21404">
        <v>20070212</v>
      </c>
      <c r="B21404">
        <v>-0.35</v>
      </c>
      <c r="C21404">
        <v>0.19</v>
      </c>
      <c r="D21404">
        <v>0.09</v>
      </c>
      <c r="E21404">
        <v>0.02</v>
      </c>
    </row>
    <row r="21405" spans="1:5">
      <c r="A21405">
        <v>20070213</v>
      </c>
      <c r="B21405">
        <v>0.72</v>
      </c>
      <c r="C21405">
        <v>-0.17</v>
      </c>
      <c r="D21405">
        <v>0.33</v>
      </c>
      <c r="E21405">
        <v>0.02</v>
      </c>
    </row>
    <row r="21406" spans="1:5">
      <c r="A21406">
        <v>20070214</v>
      </c>
      <c r="B21406">
        <v>0.73</v>
      </c>
      <c r="C21406">
        <v>-0.5</v>
      </c>
      <c r="D21406">
        <v>-0.17</v>
      </c>
      <c r="E21406">
        <v>0.02</v>
      </c>
    </row>
    <row r="21407" spans="1:5">
      <c r="A21407">
        <v>20070215</v>
      </c>
      <c r="B21407">
        <v>0.11</v>
      </c>
      <c r="C21407">
        <v>0.16</v>
      </c>
      <c r="D21407">
        <v>-0.37</v>
      </c>
      <c r="E21407">
        <v>0.02</v>
      </c>
    </row>
    <row r="21408" spans="1:5">
      <c r="A21408">
        <v>20070216</v>
      </c>
      <c r="B21408">
        <v>0</v>
      </c>
      <c r="C21408">
        <v>0.26</v>
      </c>
      <c r="D21408">
        <v>7.0000000000000007E-2</v>
      </c>
      <c r="E21408">
        <v>0.02</v>
      </c>
    </row>
    <row r="21409" spans="1:5">
      <c r="A21409">
        <v>20070220</v>
      </c>
      <c r="B21409">
        <v>0.42</v>
      </c>
      <c r="C21409">
        <v>0.64</v>
      </c>
      <c r="D21409">
        <v>-0.18</v>
      </c>
      <c r="E21409">
        <v>0.02</v>
      </c>
    </row>
    <row r="21410" spans="1:5">
      <c r="A21410">
        <v>20070221</v>
      </c>
      <c r="B21410">
        <v>-0.09</v>
      </c>
      <c r="C21410">
        <v>0.3</v>
      </c>
      <c r="D21410">
        <v>-0.21</v>
      </c>
      <c r="E21410">
        <v>0.02</v>
      </c>
    </row>
    <row r="21411" spans="1:5">
      <c r="A21411">
        <v>20070222</v>
      </c>
      <c r="B21411">
        <v>-0.06</v>
      </c>
      <c r="C21411">
        <v>0.37</v>
      </c>
      <c r="D21411">
        <v>-0.12</v>
      </c>
      <c r="E21411">
        <v>0.02</v>
      </c>
    </row>
    <row r="21412" spans="1:5">
      <c r="A21412">
        <v>20070223</v>
      </c>
      <c r="B21412">
        <v>-0.31</v>
      </c>
      <c r="C21412">
        <v>0.14000000000000001</v>
      </c>
      <c r="D21412">
        <v>-0.26</v>
      </c>
      <c r="E21412">
        <v>0.02</v>
      </c>
    </row>
    <row r="21413" spans="1:5">
      <c r="A21413">
        <v>20070226</v>
      </c>
      <c r="B21413">
        <v>-0.19</v>
      </c>
      <c r="C21413">
        <v>-0.14000000000000001</v>
      </c>
      <c r="D21413">
        <v>0.09</v>
      </c>
      <c r="E21413">
        <v>0.02</v>
      </c>
    </row>
    <row r="21414" spans="1:5">
      <c r="A21414">
        <v>20070227</v>
      </c>
      <c r="B21414">
        <v>-3.43</v>
      </c>
      <c r="C21414">
        <v>-0.18</v>
      </c>
      <c r="D21414">
        <v>0.03</v>
      </c>
      <c r="E21414">
        <v>0.02</v>
      </c>
    </row>
    <row r="21415" spans="1:5">
      <c r="A21415">
        <v>20070228</v>
      </c>
      <c r="B21415">
        <v>0.47</v>
      </c>
      <c r="C21415">
        <v>-0.51</v>
      </c>
      <c r="D21415">
        <v>0.35</v>
      </c>
      <c r="E21415">
        <v>0.02</v>
      </c>
    </row>
    <row r="21416" spans="1:5">
      <c r="A21416">
        <v>20070301</v>
      </c>
      <c r="B21416">
        <v>-0.25</v>
      </c>
      <c r="C21416">
        <v>-0.09</v>
      </c>
      <c r="D21416">
        <v>0.19</v>
      </c>
      <c r="E21416">
        <v>1.9E-2</v>
      </c>
    </row>
    <row r="21417" spans="1:5">
      <c r="A21417">
        <v>20070302</v>
      </c>
      <c r="B21417">
        <v>-1.24</v>
      </c>
      <c r="C21417">
        <v>-0.63</v>
      </c>
      <c r="D21417">
        <v>0.23</v>
      </c>
      <c r="E21417">
        <v>1.9E-2</v>
      </c>
    </row>
    <row r="21418" spans="1:5">
      <c r="A21418">
        <v>20070305</v>
      </c>
      <c r="B21418">
        <v>-1.1100000000000001</v>
      </c>
      <c r="C21418">
        <v>-0.69</v>
      </c>
      <c r="D21418">
        <v>-0.28000000000000003</v>
      </c>
      <c r="E21418">
        <v>1.9E-2</v>
      </c>
    </row>
    <row r="21419" spans="1:5">
      <c r="A21419">
        <v>20070306</v>
      </c>
      <c r="B21419">
        <v>1.58</v>
      </c>
      <c r="C21419">
        <v>0.67</v>
      </c>
      <c r="D21419">
        <v>0</v>
      </c>
      <c r="E21419">
        <v>1.9E-2</v>
      </c>
    </row>
    <row r="21420" spans="1:5">
      <c r="A21420">
        <v>20070307</v>
      </c>
      <c r="B21420">
        <v>-0.21</v>
      </c>
      <c r="C21420">
        <v>-0.06</v>
      </c>
      <c r="D21420">
        <v>-0.01</v>
      </c>
      <c r="E21420">
        <v>1.9E-2</v>
      </c>
    </row>
    <row r="21421" spans="1:5">
      <c r="A21421">
        <v>20070308</v>
      </c>
      <c r="B21421">
        <v>0.68</v>
      </c>
      <c r="C21421">
        <v>-0.1</v>
      </c>
      <c r="D21421">
        <v>0.11</v>
      </c>
      <c r="E21421">
        <v>1.9E-2</v>
      </c>
    </row>
    <row r="21422" spans="1:5">
      <c r="A21422">
        <v>20070309</v>
      </c>
      <c r="B21422">
        <v>0.09</v>
      </c>
      <c r="C21422">
        <v>0.28000000000000003</v>
      </c>
      <c r="D21422">
        <v>0.14000000000000001</v>
      </c>
      <c r="E21422">
        <v>1.9E-2</v>
      </c>
    </row>
    <row r="21423" spans="1:5">
      <c r="A21423">
        <v>20070312</v>
      </c>
      <c r="B21423">
        <v>0.28000000000000003</v>
      </c>
      <c r="C21423">
        <v>0.27</v>
      </c>
      <c r="D21423">
        <v>-0.12</v>
      </c>
      <c r="E21423">
        <v>1.9E-2</v>
      </c>
    </row>
    <row r="21424" spans="1:5">
      <c r="A21424">
        <v>20070313</v>
      </c>
      <c r="B21424">
        <v>-2.0299999999999998</v>
      </c>
      <c r="C21424">
        <v>-0.26</v>
      </c>
      <c r="D21424">
        <v>-0.12</v>
      </c>
      <c r="E21424">
        <v>1.9E-2</v>
      </c>
    </row>
    <row r="21425" spans="1:5">
      <c r="A21425">
        <v>20070314</v>
      </c>
      <c r="B21425">
        <v>0.56999999999999995</v>
      </c>
      <c r="C21425">
        <v>0.11</v>
      </c>
      <c r="D21425">
        <v>-0.09</v>
      </c>
      <c r="E21425">
        <v>1.9E-2</v>
      </c>
    </row>
    <row r="21426" spans="1:5">
      <c r="A21426">
        <v>20070315</v>
      </c>
      <c r="B21426">
        <v>0.44</v>
      </c>
      <c r="C21426">
        <v>0.49</v>
      </c>
      <c r="D21426">
        <v>0.13</v>
      </c>
      <c r="E21426">
        <v>1.9E-2</v>
      </c>
    </row>
    <row r="21427" spans="1:5">
      <c r="A21427">
        <v>20070316</v>
      </c>
      <c r="B21427">
        <v>-0.42</v>
      </c>
      <c r="C21427">
        <v>-0.11</v>
      </c>
      <c r="D21427">
        <v>-0.17</v>
      </c>
      <c r="E21427">
        <v>1.9E-2</v>
      </c>
    </row>
    <row r="21428" spans="1:5">
      <c r="A21428">
        <v>20070319</v>
      </c>
      <c r="B21428">
        <v>1.08</v>
      </c>
      <c r="C21428">
        <v>-0.11</v>
      </c>
      <c r="D21428">
        <v>0.02</v>
      </c>
      <c r="E21428">
        <v>1.9E-2</v>
      </c>
    </row>
    <row r="21429" spans="1:5">
      <c r="A21429">
        <v>20070320</v>
      </c>
      <c r="B21429">
        <v>0.67</v>
      </c>
      <c r="C21429">
        <v>0.02</v>
      </c>
      <c r="D21429">
        <v>0.14000000000000001</v>
      </c>
      <c r="E21429">
        <v>1.9E-2</v>
      </c>
    </row>
    <row r="21430" spans="1:5">
      <c r="A21430">
        <v>20070321</v>
      </c>
      <c r="B21430">
        <v>1.64</v>
      </c>
      <c r="C21430">
        <v>-0.15</v>
      </c>
      <c r="D21430">
        <v>-0.1</v>
      </c>
      <c r="E21430">
        <v>1.9E-2</v>
      </c>
    </row>
    <row r="21431" spans="1:5">
      <c r="A21431">
        <v>20070322</v>
      </c>
      <c r="B21431">
        <v>-0.02</v>
      </c>
      <c r="C21431">
        <v>0.19</v>
      </c>
      <c r="D21431">
        <v>-0.31</v>
      </c>
      <c r="E21431">
        <v>1.9E-2</v>
      </c>
    </row>
    <row r="21432" spans="1:5">
      <c r="A21432">
        <v>20070323</v>
      </c>
      <c r="B21432">
        <v>0.08</v>
      </c>
      <c r="C21432">
        <v>0.08</v>
      </c>
      <c r="D21432">
        <v>0.04</v>
      </c>
      <c r="E21432">
        <v>1.9E-2</v>
      </c>
    </row>
    <row r="21433" spans="1:5">
      <c r="A21433">
        <v>20070326</v>
      </c>
      <c r="B21433">
        <v>0.06</v>
      </c>
      <c r="C21433">
        <v>-0.04</v>
      </c>
      <c r="D21433">
        <v>-0.08</v>
      </c>
      <c r="E21433">
        <v>1.9E-2</v>
      </c>
    </row>
    <row r="21434" spans="1:5">
      <c r="A21434">
        <v>20070327</v>
      </c>
      <c r="B21434">
        <v>-0.61</v>
      </c>
      <c r="C21434">
        <v>-0.21</v>
      </c>
      <c r="D21434">
        <v>-0.02</v>
      </c>
      <c r="E21434">
        <v>1.9E-2</v>
      </c>
    </row>
    <row r="21435" spans="1:5">
      <c r="A21435">
        <v>20070328</v>
      </c>
      <c r="B21435">
        <v>-0.74</v>
      </c>
      <c r="C21435">
        <v>0.22</v>
      </c>
      <c r="D21435">
        <v>-0.04</v>
      </c>
      <c r="E21435">
        <v>1.9E-2</v>
      </c>
    </row>
    <row r="21436" spans="1:5">
      <c r="A21436">
        <v>20070329</v>
      </c>
      <c r="B21436">
        <v>0.28999999999999998</v>
      </c>
      <c r="C21436">
        <v>-0.2</v>
      </c>
      <c r="D21436">
        <v>0.17</v>
      </c>
      <c r="E21436">
        <v>1.9E-2</v>
      </c>
    </row>
    <row r="21437" spans="1:5">
      <c r="A21437">
        <v>20070330</v>
      </c>
      <c r="B21437">
        <v>-7.0000000000000007E-2</v>
      </c>
      <c r="C21437">
        <v>0.27</v>
      </c>
      <c r="D21437">
        <v>-0.05</v>
      </c>
      <c r="E21437">
        <v>1.9E-2</v>
      </c>
    </row>
    <row r="21438" spans="1:5">
      <c r="A21438">
        <v>20070402</v>
      </c>
      <c r="B21438">
        <v>0.22</v>
      </c>
      <c r="C21438">
        <v>0.09</v>
      </c>
      <c r="D21438">
        <v>-0.11</v>
      </c>
      <c r="E21438">
        <v>2.1999999999999999E-2</v>
      </c>
    </row>
    <row r="21439" spans="1:5">
      <c r="A21439">
        <v>20070403</v>
      </c>
      <c r="B21439">
        <v>0.93</v>
      </c>
      <c r="C21439">
        <v>0.05</v>
      </c>
      <c r="D21439">
        <v>-0.12</v>
      </c>
      <c r="E21439">
        <v>2.1999999999999999E-2</v>
      </c>
    </row>
    <row r="21440" spans="1:5">
      <c r="A21440">
        <v>20070404</v>
      </c>
      <c r="B21440">
        <v>0.09</v>
      </c>
      <c r="C21440">
        <v>-0.17</v>
      </c>
      <c r="D21440">
        <v>-0.25</v>
      </c>
      <c r="E21440">
        <v>2.1999999999999999E-2</v>
      </c>
    </row>
    <row r="21441" spans="1:5">
      <c r="A21441">
        <v>20070405</v>
      </c>
      <c r="B21441">
        <v>0.31</v>
      </c>
      <c r="C21441">
        <v>0</v>
      </c>
      <c r="D21441">
        <v>-0.08</v>
      </c>
      <c r="E21441">
        <v>2.1999999999999999E-2</v>
      </c>
    </row>
    <row r="21442" spans="1:5">
      <c r="A21442">
        <v>20070409</v>
      </c>
      <c r="B21442">
        <v>0.05</v>
      </c>
      <c r="C21442">
        <v>-0.24</v>
      </c>
      <c r="D21442">
        <v>7.0000000000000007E-2</v>
      </c>
      <c r="E21442">
        <v>2.1999999999999999E-2</v>
      </c>
    </row>
    <row r="21443" spans="1:5">
      <c r="A21443">
        <v>20070410</v>
      </c>
      <c r="B21443">
        <v>0.22</v>
      </c>
      <c r="C21443">
        <v>0.1</v>
      </c>
      <c r="D21443">
        <v>0.02</v>
      </c>
      <c r="E21443">
        <v>2.1999999999999999E-2</v>
      </c>
    </row>
    <row r="21444" spans="1:5">
      <c r="A21444">
        <v>20070411</v>
      </c>
      <c r="B21444">
        <v>-0.64</v>
      </c>
      <c r="C21444">
        <v>-0.1</v>
      </c>
      <c r="D21444">
        <v>0.12</v>
      </c>
      <c r="E21444">
        <v>2.1999999999999999E-2</v>
      </c>
    </row>
    <row r="21445" spans="1:5">
      <c r="A21445">
        <v>20070412</v>
      </c>
      <c r="B21445">
        <v>0.61</v>
      </c>
      <c r="C21445">
        <v>0.25</v>
      </c>
      <c r="D21445">
        <v>-0.19</v>
      </c>
      <c r="E21445">
        <v>2.1999999999999999E-2</v>
      </c>
    </row>
    <row r="21446" spans="1:5">
      <c r="A21446">
        <v>20070413</v>
      </c>
      <c r="B21446">
        <v>0.34</v>
      </c>
      <c r="C21446">
        <v>0.24</v>
      </c>
      <c r="D21446">
        <v>-0.08</v>
      </c>
      <c r="E21446">
        <v>2.1999999999999999E-2</v>
      </c>
    </row>
    <row r="21447" spans="1:5">
      <c r="A21447">
        <v>20070416</v>
      </c>
      <c r="B21447">
        <v>1.06</v>
      </c>
      <c r="C21447">
        <v>0.28999999999999998</v>
      </c>
      <c r="D21447">
        <v>0.11</v>
      </c>
      <c r="E21447">
        <v>2.1999999999999999E-2</v>
      </c>
    </row>
    <row r="21448" spans="1:5">
      <c r="A21448">
        <v>20070417</v>
      </c>
      <c r="B21448">
        <v>0.09</v>
      </c>
      <c r="C21448">
        <v>-0.42</v>
      </c>
      <c r="D21448">
        <v>-0.12</v>
      </c>
      <c r="E21448">
        <v>2.1999999999999999E-2</v>
      </c>
    </row>
    <row r="21449" spans="1:5">
      <c r="A21449">
        <v>20070418</v>
      </c>
      <c r="B21449">
        <v>0</v>
      </c>
      <c r="C21449">
        <v>-0.71</v>
      </c>
      <c r="D21449">
        <v>0.44</v>
      </c>
      <c r="E21449">
        <v>2.1999999999999999E-2</v>
      </c>
    </row>
    <row r="21450" spans="1:5">
      <c r="A21450">
        <v>20070419</v>
      </c>
      <c r="B21450">
        <v>-0.23</v>
      </c>
      <c r="C21450">
        <v>-0.38</v>
      </c>
      <c r="D21450">
        <v>0.03</v>
      </c>
      <c r="E21450">
        <v>2.1999999999999999E-2</v>
      </c>
    </row>
    <row r="21451" spans="1:5">
      <c r="A21451">
        <v>20070420</v>
      </c>
      <c r="B21451">
        <v>0.89</v>
      </c>
      <c r="C21451">
        <v>0.2</v>
      </c>
      <c r="D21451">
        <v>0.04</v>
      </c>
      <c r="E21451">
        <v>2.1999999999999999E-2</v>
      </c>
    </row>
    <row r="21452" spans="1:5">
      <c r="A21452">
        <v>20070423</v>
      </c>
      <c r="B21452">
        <v>-0.24</v>
      </c>
      <c r="C21452">
        <v>7.0000000000000007E-2</v>
      </c>
      <c r="D21452">
        <v>-0.28999999999999998</v>
      </c>
      <c r="E21452">
        <v>2.1999999999999999E-2</v>
      </c>
    </row>
    <row r="21453" spans="1:5">
      <c r="A21453">
        <v>20070424</v>
      </c>
      <c r="B21453">
        <v>-0.1</v>
      </c>
      <c r="C21453">
        <v>-0.04</v>
      </c>
      <c r="D21453">
        <v>-0.24</v>
      </c>
      <c r="E21453">
        <v>2.1999999999999999E-2</v>
      </c>
    </row>
    <row r="21454" spans="1:5">
      <c r="A21454">
        <v>20070425</v>
      </c>
      <c r="B21454">
        <v>0.91</v>
      </c>
      <c r="C21454">
        <v>-0.35</v>
      </c>
      <c r="D21454">
        <v>0.17</v>
      </c>
      <c r="E21454">
        <v>2.1999999999999999E-2</v>
      </c>
    </row>
    <row r="21455" spans="1:5">
      <c r="A21455">
        <v>20070426</v>
      </c>
      <c r="B21455">
        <v>-0.02</v>
      </c>
      <c r="C21455">
        <v>0.32</v>
      </c>
      <c r="D21455">
        <v>-0.34</v>
      </c>
      <c r="E21455">
        <v>2.1999999999999999E-2</v>
      </c>
    </row>
    <row r="21456" spans="1:5">
      <c r="A21456">
        <v>20070427</v>
      </c>
      <c r="B21456">
        <v>-0.13</v>
      </c>
      <c r="C21456">
        <v>-0.3</v>
      </c>
      <c r="D21456">
        <v>-0.31</v>
      </c>
      <c r="E21456">
        <v>2.1999999999999999E-2</v>
      </c>
    </row>
    <row r="21457" spans="1:5">
      <c r="A21457">
        <v>20070430</v>
      </c>
      <c r="B21457">
        <v>-0.93</v>
      </c>
      <c r="C21457">
        <v>-0.91</v>
      </c>
      <c r="D21457">
        <v>0.02</v>
      </c>
      <c r="E21457">
        <v>2.1999999999999999E-2</v>
      </c>
    </row>
    <row r="21458" spans="1:5">
      <c r="A21458">
        <v>20070501</v>
      </c>
      <c r="B21458">
        <v>0.22</v>
      </c>
      <c r="C21458">
        <v>-0.09</v>
      </c>
      <c r="D21458">
        <v>0.03</v>
      </c>
      <c r="E21458">
        <v>1.7999999999999999E-2</v>
      </c>
    </row>
    <row r="21459" spans="1:5">
      <c r="A21459">
        <v>20070502</v>
      </c>
      <c r="B21459">
        <v>0.79</v>
      </c>
      <c r="C21459">
        <v>0.62</v>
      </c>
      <c r="D21459">
        <v>0.02</v>
      </c>
      <c r="E21459">
        <v>1.7999999999999999E-2</v>
      </c>
    </row>
    <row r="21460" spans="1:5">
      <c r="A21460">
        <v>20070503</v>
      </c>
      <c r="B21460">
        <v>0.37</v>
      </c>
      <c r="C21460">
        <v>-0.36</v>
      </c>
      <c r="D21460">
        <v>0.32</v>
      </c>
      <c r="E21460">
        <v>1.7999999999999999E-2</v>
      </c>
    </row>
    <row r="21461" spans="1:5">
      <c r="A21461">
        <v>20070504</v>
      </c>
      <c r="B21461">
        <v>0.25</v>
      </c>
      <c r="C21461">
        <v>0.18</v>
      </c>
      <c r="D21461">
        <v>-0.02</v>
      </c>
      <c r="E21461">
        <v>1.7999999999999999E-2</v>
      </c>
    </row>
    <row r="21462" spans="1:5">
      <c r="A21462">
        <v>20070507</v>
      </c>
      <c r="B21462">
        <v>0.18</v>
      </c>
      <c r="C21462">
        <v>-0.37</v>
      </c>
      <c r="D21462">
        <v>0.32</v>
      </c>
      <c r="E21462">
        <v>1.7999999999999999E-2</v>
      </c>
    </row>
    <row r="21463" spans="1:5">
      <c r="A21463">
        <v>20070508</v>
      </c>
      <c r="B21463">
        <v>-0.13</v>
      </c>
      <c r="C21463">
        <v>-0.03</v>
      </c>
      <c r="D21463">
        <v>-0.11</v>
      </c>
      <c r="E21463">
        <v>1.7999999999999999E-2</v>
      </c>
    </row>
    <row r="21464" spans="1:5">
      <c r="A21464">
        <v>20070509</v>
      </c>
      <c r="B21464">
        <v>0.35</v>
      </c>
      <c r="C21464">
        <v>7.0000000000000007E-2</v>
      </c>
      <c r="D21464">
        <v>-0.03</v>
      </c>
      <c r="E21464">
        <v>1.7999999999999999E-2</v>
      </c>
    </row>
    <row r="21465" spans="1:5">
      <c r="A21465">
        <v>20070510</v>
      </c>
      <c r="B21465">
        <v>-1.42</v>
      </c>
      <c r="C21465">
        <v>-0.5</v>
      </c>
      <c r="D21465">
        <v>0.28999999999999998</v>
      </c>
      <c r="E21465">
        <v>1.7999999999999999E-2</v>
      </c>
    </row>
    <row r="21466" spans="1:5">
      <c r="A21466">
        <v>20070511</v>
      </c>
      <c r="B21466">
        <v>0.95</v>
      </c>
      <c r="C21466">
        <v>0.18</v>
      </c>
      <c r="D21466">
        <v>0.06</v>
      </c>
      <c r="E21466">
        <v>1.7999999999999999E-2</v>
      </c>
    </row>
    <row r="21467" spans="1:5">
      <c r="A21467">
        <v>20070514</v>
      </c>
      <c r="B21467">
        <v>-0.28000000000000003</v>
      </c>
      <c r="C21467">
        <v>-0.61</v>
      </c>
      <c r="D21467">
        <v>7.0000000000000007E-2</v>
      </c>
      <c r="E21467">
        <v>1.7999999999999999E-2</v>
      </c>
    </row>
    <row r="21468" spans="1:5">
      <c r="A21468">
        <v>20070515</v>
      </c>
      <c r="B21468">
        <v>-0.27</v>
      </c>
      <c r="C21468">
        <v>-0.8</v>
      </c>
      <c r="D21468">
        <v>0.28000000000000003</v>
      </c>
      <c r="E21468">
        <v>1.7999999999999999E-2</v>
      </c>
    </row>
    <row r="21469" spans="1:5">
      <c r="A21469">
        <v>20070516</v>
      </c>
      <c r="B21469">
        <v>0.82</v>
      </c>
      <c r="C21469">
        <v>-0.21</v>
      </c>
      <c r="D21469">
        <v>0.05</v>
      </c>
      <c r="E21469">
        <v>1.7999999999999999E-2</v>
      </c>
    </row>
    <row r="21470" spans="1:5">
      <c r="A21470">
        <v>20070517</v>
      </c>
      <c r="B21470">
        <v>-0.1</v>
      </c>
      <c r="C21470">
        <v>-0.34</v>
      </c>
      <c r="D21470">
        <v>0.03</v>
      </c>
      <c r="E21470">
        <v>1.7999999999999999E-2</v>
      </c>
    </row>
    <row r="21471" spans="1:5">
      <c r="A21471">
        <v>20070518</v>
      </c>
      <c r="B21471">
        <v>0.66</v>
      </c>
      <c r="C21471">
        <v>0.39</v>
      </c>
      <c r="D21471">
        <v>-0.49</v>
      </c>
      <c r="E21471">
        <v>1.7999999999999999E-2</v>
      </c>
    </row>
    <row r="21472" spans="1:5">
      <c r="A21472">
        <v>20070521</v>
      </c>
      <c r="B21472">
        <v>0.31</v>
      </c>
      <c r="C21472">
        <v>0.93</v>
      </c>
      <c r="D21472">
        <v>-0.28000000000000003</v>
      </c>
      <c r="E21472">
        <v>1.7999999999999999E-2</v>
      </c>
    </row>
    <row r="21473" spans="1:5">
      <c r="A21473">
        <v>20070522</v>
      </c>
      <c r="B21473">
        <v>0.08</v>
      </c>
      <c r="C21473">
        <v>0.7</v>
      </c>
      <c r="D21473">
        <v>-0.04</v>
      </c>
      <c r="E21473">
        <v>1.7999999999999999E-2</v>
      </c>
    </row>
    <row r="21474" spans="1:5">
      <c r="A21474">
        <v>20070523</v>
      </c>
      <c r="B21474">
        <v>-0.18</v>
      </c>
      <c r="C21474">
        <v>-0.21</v>
      </c>
      <c r="D21474">
        <v>-0.12</v>
      </c>
      <c r="E21474">
        <v>1.7999999999999999E-2</v>
      </c>
    </row>
    <row r="21475" spans="1:5">
      <c r="A21475">
        <v>20070524</v>
      </c>
      <c r="B21475">
        <v>-1.07</v>
      </c>
      <c r="C21475">
        <v>-0.43</v>
      </c>
      <c r="D21475">
        <v>-0.04</v>
      </c>
      <c r="E21475">
        <v>1.7999999999999999E-2</v>
      </c>
    </row>
    <row r="21476" spans="1:5">
      <c r="A21476">
        <v>20070525</v>
      </c>
      <c r="B21476">
        <v>0.55000000000000004</v>
      </c>
      <c r="C21476">
        <v>0.23</v>
      </c>
      <c r="D21476">
        <v>-7.0000000000000007E-2</v>
      </c>
      <c r="E21476">
        <v>1.7999999999999999E-2</v>
      </c>
    </row>
    <row r="21477" spans="1:5">
      <c r="A21477">
        <v>20070529</v>
      </c>
      <c r="B21477">
        <v>0.24</v>
      </c>
      <c r="C21477">
        <v>0.6</v>
      </c>
      <c r="D21477">
        <v>0.01</v>
      </c>
      <c r="E21477">
        <v>1.7999999999999999E-2</v>
      </c>
    </row>
    <row r="21478" spans="1:5">
      <c r="A21478">
        <v>20070530</v>
      </c>
      <c r="B21478">
        <v>0.77</v>
      </c>
      <c r="C21478">
        <v>-0.23</v>
      </c>
      <c r="D21478">
        <v>-0.02</v>
      </c>
      <c r="E21478">
        <v>1.7999999999999999E-2</v>
      </c>
    </row>
    <row r="21479" spans="1:5">
      <c r="A21479">
        <v>20070531</v>
      </c>
      <c r="B21479">
        <v>0.13</v>
      </c>
      <c r="C21479">
        <v>0.34</v>
      </c>
      <c r="D21479">
        <v>-0.3</v>
      </c>
      <c r="E21479">
        <v>1.7999999999999999E-2</v>
      </c>
    </row>
    <row r="21480" spans="1:5">
      <c r="A21480">
        <v>20070601</v>
      </c>
      <c r="B21480">
        <v>0.44</v>
      </c>
      <c r="C21480">
        <v>0.36</v>
      </c>
      <c r="D21480">
        <v>-0.05</v>
      </c>
      <c r="E21480">
        <v>1.9E-2</v>
      </c>
    </row>
    <row r="21481" spans="1:5">
      <c r="A21481">
        <v>20070604</v>
      </c>
      <c r="B21481">
        <v>0.18</v>
      </c>
      <c r="C21481">
        <v>7.0000000000000007E-2</v>
      </c>
      <c r="D21481">
        <v>0</v>
      </c>
      <c r="E21481">
        <v>1.9E-2</v>
      </c>
    </row>
    <row r="21482" spans="1:5">
      <c r="A21482">
        <v>20070605</v>
      </c>
      <c r="B21482">
        <v>-0.55000000000000004</v>
      </c>
      <c r="C21482">
        <v>-0.12</v>
      </c>
      <c r="D21482">
        <v>-0.22</v>
      </c>
      <c r="E21482">
        <v>1.9E-2</v>
      </c>
    </row>
    <row r="21483" spans="1:5">
      <c r="A21483">
        <v>20070606</v>
      </c>
      <c r="B21483">
        <v>-0.92</v>
      </c>
      <c r="C21483">
        <v>0.08</v>
      </c>
      <c r="D21483">
        <v>0.05</v>
      </c>
      <c r="E21483">
        <v>1.9E-2</v>
      </c>
    </row>
    <row r="21484" spans="1:5">
      <c r="A21484">
        <v>20070607</v>
      </c>
      <c r="B21484">
        <v>-1.75</v>
      </c>
      <c r="C21484">
        <v>-0.04</v>
      </c>
      <c r="D21484">
        <v>0.06</v>
      </c>
      <c r="E21484">
        <v>1.9E-2</v>
      </c>
    </row>
    <row r="21485" spans="1:5">
      <c r="A21485">
        <v>20070608</v>
      </c>
      <c r="B21485">
        <v>1.07</v>
      </c>
      <c r="C21485">
        <v>-0.06</v>
      </c>
      <c r="D21485">
        <v>0.03</v>
      </c>
      <c r="E21485">
        <v>1.9E-2</v>
      </c>
    </row>
    <row r="21486" spans="1:5">
      <c r="A21486">
        <v>20070611</v>
      </c>
      <c r="B21486">
        <v>0.08</v>
      </c>
      <c r="C21486">
        <v>-0.28999999999999998</v>
      </c>
      <c r="D21486">
        <v>0.1</v>
      </c>
      <c r="E21486">
        <v>1.9E-2</v>
      </c>
    </row>
    <row r="21487" spans="1:5">
      <c r="A21487">
        <v>20070612</v>
      </c>
      <c r="B21487">
        <v>-1.06</v>
      </c>
      <c r="C21487">
        <v>-0.16</v>
      </c>
      <c r="D21487">
        <v>-0.18</v>
      </c>
      <c r="E21487">
        <v>1.9E-2</v>
      </c>
    </row>
    <row r="21488" spans="1:5">
      <c r="A21488">
        <v>20070613</v>
      </c>
      <c r="B21488">
        <v>1.37</v>
      </c>
      <c r="C21488">
        <v>-0.2</v>
      </c>
      <c r="D21488">
        <v>-0.1</v>
      </c>
      <c r="E21488">
        <v>1.9E-2</v>
      </c>
    </row>
    <row r="21489" spans="1:5">
      <c r="A21489">
        <v>20070614</v>
      </c>
      <c r="B21489">
        <v>0.5</v>
      </c>
      <c r="C21489">
        <v>0.1</v>
      </c>
      <c r="D21489">
        <v>-0.06</v>
      </c>
      <c r="E21489">
        <v>1.9E-2</v>
      </c>
    </row>
    <row r="21490" spans="1:5">
      <c r="A21490">
        <v>20070615</v>
      </c>
      <c r="B21490">
        <v>0.69</v>
      </c>
      <c r="C21490">
        <v>0.52</v>
      </c>
      <c r="D21490">
        <v>-7.0000000000000007E-2</v>
      </c>
      <c r="E21490">
        <v>1.9E-2</v>
      </c>
    </row>
    <row r="21491" spans="1:5">
      <c r="A21491">
        <v>20070618</v>
      </c>
      <c r="B21491">
        <v>-0.13</v>
      </c>
      <c r="C21491">
        <v>0.01</v>
      </c>
      <c r="D21491">
        <v>-0.11</v>
      </c>
      <c r="E21491">
        <v>1.9E-2</v>
      </c>
    </row>
    <row r="21492" spans="1:5">
      <c r="A21492">
        <v>20070619</v>
      </c>
      <c r="B21492">
        <v>0.14000000000000001</v>
      </c>
      <c r="C21492">
        <v>0</v>
      </c>
      <c r="D21492">
        <v>0.15</v>
      </c>
      <c r="E21492">
        <v>1.9E-2</v>
      </c>
    </row>
    <row r="21493" spans="1:5">
      <c r="A21493">
        <v>20070620</v>
      </c>
      <c r="B21493">
        <v>-1.29</v>
      </c>
      <c r="C21493">
        <v>0.09</v>
      </c>
      <c r="D21493">
        <v>-0.18</v>
      </c>
      <c r="E21493">
        <v>1.9E-2</v>
      </c>
    </row>
    <row r="21494" spans="1:5">
      <c r="A21494">
        <v>20070621</v>
      </c>
      <c r="B21494">
        <v>0.56000000000000005</v>
      </c>
      <c r="C21494">
        <v>-0.16</v>
      </c>
      <c r="D21494">
        <v>0.01</v>
      </c>
      <c r="E21494">
        <v>1.9E-2</v>
      </c>
    </row>
    <row r="21495" spans="1:5">
      <c r="A21495">
        <v>20070622</v>
      </c>
      <c r="B21495">
        <v>-1.25</v>
      </c>
      <c r="C21495">
        <v>0.62</v>
      </c>
      <c r="D21495">
        <v>-0.01</v>
      </c>
      <c r="E21495">
        <v>1.9E-2</v>
      </c>
    </row>
    <row r="21496" spans="1:5">
      <c r="A21496">
        <v>20070625</v>
      </c>
      <c r="B21496">
        <v>-0.39</v>
      </c>
      <c r="C21496">
        <v>-0.42</v>
      </c>
      <c r="D21496">
        <v>-0.1</v>
      </c>
      <c r="E21496">
        <v>1.9E-2</v>
      </c>
    </row>
    <row r="21497" spans="1:5">
      <c r="A21497">
        <v>20070626</v>
      </c>
      <c r="B21497">
        <v>-0.35</v>
      </c>
      <c r="C21497">
        <v>0.14000000000000001</v>
      </c>
      <c r="D21497">
        <v>-0.31</v>
      </c>
      <c r="E21497">
        <v>1.9E-2</v>
      </c>
    </row>
    <row r="21498" spans="1:5">
      <c r="A21498">
        <v>20070627</v>
      </c>
      <c r="B21498">
        <v>0.92</v>
      </c>
      <c r="C21498">
        <v>0.47</v>
      </c>
      <c r="D21498">
        <v>-0.39</v>
      </c>
      <c r="E21498">
        <v>1.9E-2</v>
      </c>
    </row>
    <row r="21499" spans="1:5">
      <c r="A21499">
        <v>20070628</v>
      </c>
      <c r="B21499">
        <v>0.03</v>
      </c>
      <c r="C21499">
        <v>0.14000000000000001</v>
      </c>
      <c r="D21499">
        <v>0.15</v>
      </c>
      <c r="E21499">
        <v>1.9E-2</v>
      </c>
    </row>
    <row r="21500" spans="1:5">
      <c r="A21500">
        <v>20070629</v>
      </c>
      <c r="B21500">
        <v>-0.19</v>
      </c>
      <c r="C21500">
        <v>-0.35</v>
      </c>
      <c r="D21500">
        <v>0.11</v>
      </c>
      <c r="E21500">
        <v>1.9E-2</v>
      </c>
    </row>
    <row r="21501" spans="1:5">
      <c r="A21501">
        <v>20070702</v>
      </c>
      <c r="B21501">
        <v>1.06</v>
      </c>
      <c r="C21501">
        <v>-7.0000000000000007E-2</v>
      </c>
      <c r="D21501">
        <v>0.11</v>
      </c>
      <c r="E21501">
        <v>1.9E-2</v>
      </c>
    </row>
    <row r="21502" spans="1:5">
      <c r="A21502">
        <v>20070703</v>
      </c>
      <c r="B21502">
        <v>0.36</v>
      </c>
      <c r="C21502">
        <v>-0.05</v>
      </c>
      <c r="D21502">
        <v>-0.1</v>
      </c>
      <c r="E21502">
        <v>1.9E-2</v>
      </c>
    </row>
    <row r="21503" spans="1:5">
      <c r="A21503">
        <v>20070705</v>
      </c>
      <c r="B21503">
        <v>7.0000000000000007E-2</v>
      </c>
      <c r="C21503">
        <v>0.2</v>
      </c>
      <c r="D21503">
        <v>-0.6</v>
      </c>
      <c r="E21503">
        <v>1.9E-2</v>
      </c>
    </row>
    <row r="21504" spans="1:5">
      <c r="A21504">
        <v>20070706</v>
      </c>
      <c r="B21504">
        <v>0.4</v>
      </c>
      <c r="C21504">
        <v>-7.0000000000000007E-2</v>
      </c>
      <c r="D21504">
        <v>-0.08</v>
      </c>
      <c r="E21504">
        <v>1.9E-2</v>
      </c>
    </row>
    <row r="21505" spans="1:5">
      <c r="A21505">
        <v>20070709</v>
      </c>
      <c r="B21505">
        <v>0.1</v>
      </c>
      <c r="C21505">
        <v>0.06</v>
      </c>
      <c r="D21505">
        <v>-0.06</v>
      </c>
      <c r="E21505">
        <v>1.9E-2</v>
      </c>
    </row>
    <row r="21506" spans="1:5">
      <c r="A21506">
        <v>20070710</v>
      </c>
      <c r="B21506">
        <v>-1.43</v>
      </c>
      <c r="C21506">
        <v>-0.15</v>
      </c>
      <c r="D21506">
        <v>-0.37</v>
      </c>
      <c r="E21506">
        <v>1.9E-2</v>
      </c>
    </row>
    <row r="21507" spans="1:5">
      <c r="A21507">
        <v>20070711</v>
      </c>
      <c r="B21507">
        <v>0.55000000000000004</v>
      </c>
      <c r="C21507">
        <v>-0.28999999999999998</v>
      </c>
      <c r="D21507">
        <v>-0.1</v>
      </c>
      <c r="E21507">
        <v>1.9E-2</v>
      </c>
    </row>
    <row r="21508" spans="1:5">
      <c r="A21508">
        <v>20070712</v>
      </c>
      <c r="B21508">
        <v>1.78</v>
      </c>
      <c r="C21508">
        <v>-0.18</v>
      </c>
      <c r="D21508">
        <v>-0.32</v>
      </c>
      <c r="E21508">
        <v>1.9E-2</v>
      </c>
    </row>
    <row r="21509" spans="1:5">
      <c r="A21509">
        <v>20070713</v>
      </c>
      <c r="B21509">
        <v>0.28000000000000003</v>
      </c>
      <c r="C21509">
        <v>-0.31</v>
      </c>
      <c r="D21509">
        <v>0.08</v>
      </c>
      <c r="E21509">
        <v>1.9E-2</v>
      </c>
    </row>
    <row r="21510" spans="1:5">
      <c r="A21510">
        <v>20070716</v>
      </c>
      <c r="B21510">
        <v>-0.31</v>
      </c>
      <c r="C21510">
        <v>-0.46</v>
      </c>
      <c r="D21510">
        <v>-0.23</v>
      </c>
      <c r="E21510">
        <v>1.9E-2</v>
      </c>
    </row>
    <row r="21511" spans="1:5">
      <c r="A21511">
        <v>20070717</v>
      </c>
      <c r="B21511">
        <v>0.02</v>
      </c>
      <c r="C21511">
        <v>0.16</v>
      </c>
      <c r="D21511">
        <v>-0.23</v>
      </c>
      <c r="E21511">
        <v>1.9E-2</v>
      </c>
    </row>
    <row r="21512" spans="1:5">
      <c r="A21512">
        <v>20070718</v>
      </c>
      <c r="B21512">
        <v>-0.25</v>
      </c>
      <c r="C21512">
        <v>-0.21</v>
      </c>
      <c r="D21512">
        <v>-0.19</v>
      </c>
      <c r="E21512">
        <v>1.9E-2</v>
      </c>
    </row>
    <row r="21513" spans="1:5">
      <c r="A21513">
        <v>20070719</v>
      </c>
      <c r="B21513">
        <v>0.44</v>
      </c>
      <c r="C21513">
        <v>0.34</v>
      </c>
      <c r="D21513">
        <v>-0.48</v>
      </c>
      <c r="E21513">
        <v>1.9E-2</v>
      </c>
    </row>
    <row r="21514" spans="1:5">
      <c r="A21514">
        <v>20070720</v>
      </c>
      <c r="B21514">
        <v>-1.25</v>
      </c>
      <c r="C21514">
        <v>-0.27</v>
      </c>
      <c r="D21514">
        <v>-0.19</v>
      </c>
      <c r="E21514">
        <v>1.9E-2</v>
      </c>
    </row>
    <row r="21515" spans="1:5">
      <c r="A21515">
        <v>20070723</v>
      </c>
      <c r="B21515">
        <v>0.36</v>
      </c>
      <c r="C21515">
        <v>-0.42</v>
      </c>
      <c r="D21515">
        <v>-0.42</v>
      </c>
      <c r="E21515">
        <v>1.9E-2</v>
      </c>
    </row>
    <row r="21516" spans="1:5">
      <c r="A21516">
        <v>20070724</v>
      </c>
      <c r="B21516">
        <v>-2.04</v>
      </c>
      <c r="C21516">
        <v>-0.53</v>
      </c>
      <c r="D21516">
        <v>-0.22</v>
      </c>
      <c r="E21516">
        <v>1.9E-2</v>
      </c>
    </row>
    <row r="21517" spans="1:5">
      <c r="A21517">
        <v>20070725</v>
      </c>
      <c r="B21517">
        <v>0.3</v>
      </c>
      <c r="C21517">
        <v>-0.41</v>
      </c>
      <c r="D21517">
        <v>0.08</v>
      </c>
      <c r="E21517">
        <v>1.9E-2</v>
      </c>
    </row>
    <row r="21518" spans="1:5">
      <c r="A21518">
        <v>20070726</v>
      </c>
      <c r="B21518">
        <v>-2.36</v>
      </c>
      <c r="C21518">
        <v>-0.01</v>
      </c>
      <c r="D21518">
        <v>-0.23</v>
      </c>
      <c r="E21518">
        <v>1.9E-2</v>
      </c>
    </row>
    <row r="21519" spans="1:5">
      <c r="A21519">
        <v>20070727</v>
      </c>
      <c r="B21519">
        <v>-1.51</v>
      </c>
      <c r="C21519">
        <v>-0.06</v>
      </c>
      <c r="D21519">
        <v>0.14000000000000001</v>
      </c>
      <c r="E21519">
        <v>1.9E-2</v>
      </c>
    </row>
    <row r="21520" spans="1:5">
      <c r="A21520">
        <v>20070730</v>
      </c>
      <c r="B21520">
        <v>0.93</v>
      </c>
      <c r="C21520">
        <v>-0.24</v>
      </c>
      <c r="D21520">
        <v>-0.08</v>
      </c>
      <c r="E21520">
        <v>1.9E-2</v>
      </c>
    </row>
    <row r="21521" spans="1:5">
      <c r="A21521">
        <v>20070731</v>
      </c>
      <c r="B21521">
        <v>-1.19</v>
      </c>
      <c r="C21521">
        <v>0.32</v>
      </c>
      <c r="D21521">
        <v>-0.02</v>
      </c>
      <c r="E21521">
        <v>1.9E-2</v>
      </c>
    </row>
    <row r="21522" spans="1:5">
      <c r="A21522">
        <v>20070801</v>
      </c>
      <c r="B21522">
        <v>0.51</v>
      </c>
      <c r="C21522">
        <v>-0.5</v>
      </c>
      <c r="D21522">
        <v>-0.25</v>
      </c>
      <c r="E21522">
        <v>1.7999999999999999E-2</v>
      </c>
    </row>
    <row r="21523" spans="1:5">
      <c r="A21523">
        <v>20070802</v>
      </c>
      <c r="B21523">
        <v>0.55000000000000004</v>
      </c>
      <c r="C21523">
        <v>0.15</v>
      </c>
      <c r="D21523">
        <v>-0.36</v>
      </c>
      <c r="E21523">
        <v>1.7999999999999999E-2</v>
      </c>
    </row>
    <row r="21524" spans="1:5">
      <c r="A21524">
        <v>20070803</v>
      </c>
      <c r="B21524">
        <v>-2.66</v>
      </c>
      <c r="C21524">
        <v>-0.63</v>
      </c>
      <c r="D21524">
        <v>-0.73</v>
      </c>
      <c r="E21524">
        <v>1.7999999999999999E-2</v>
      </c>
    </row>
    <row r="21525" spans="1:5">
      <c r="A21525">
        <v>20070806</v>
      </c>
      <c r="B21525">
        <v>2.0699999999999998</v>
      </c>
      <c r="C21525">
        <v>-1.17</v>
      </c>
      <c r="D21525">
        <v>-0.41</v>
      </c>
      <c r="E21525">
        <v>1.7999999999999999E-2</v>
      </c>
    </row>
    <row r="21526" spans="1:5">
      <c r="A21526">
        <v>20070807</v>
      </c>
      <c r="B21526">
        <v>0.65</v>
      </c>
      <c r="C21526">
        <v>0.27</v>
      </c>
      <c r="D21526">
        <v>-0.67</v>
      </c>
      <c r="E21526">
        <v>1.7999999999999999E-2</v>
      </c>
    </row>
    <row r="21527" spans="1:5">
      <c r="A21527">
        <v>20070808</v>
      </c>
      <c r="B21527">
        <v>1.47</v>
      </c>
      <c r="C21527">
        <v>1.1599999999999999</v>
      </c>
      <c r="D21527">
        <v>-0.73</v>
      </c>
      <c r="E21527">
        <v>1.7999999999999999E-2</v>
      </c>
    </row>
    <row r="21528" spans="1:5">
      <c r="A21528">
        <v>20070809</v>
      </c>
      <c r="B21528">
        <v>-2.74</v>
      </c>
      <c r="C21528">
        <v>1.65</v>
      </c>
      <c r="D21528">
        <v>-0.61</v>
      </c>
      <c r="E21528">
        <v>1.7999999999999999E-2</v>
      </c>
    </row>
    <row r="21529" spans="1:5">
      <c r="A21529">
        <v>20070810</v>
      </c>
      <c r="B21529">
        <v>0.03</v>
      </c>
      <c r="C21529">
        <v>0.05</v>
      </c>
      <c r="D21529">
        <v>1.35</v>
      </c>
      <c r="E21529">
        <v>1.7999999999999999E-2</v>
      </c>
    </row>
    <row r="21530" spans="1:5">
      <c r="A21530">
        <v>20070813</v>
      </c>
      <c r="B21530">
        <v>-0.06</v>
      </c>
      <c r="C21530">
        <v>-1.1499999999999999</v>
      </c>
      <c r="D21530">
        <v>0.32</v>
      </c>
      <c r="E21530">
        <v>1.7999999999999999E-2</v>
      </c>
    </row>
    <row r="21531" spans="1:5">
      <c r="A21531">
        <v>20070814</v>
      </c>
      <c r="B21531">
        <v>-1.83</v>
      </c>
      <c r="C21531">
        <v>-0.04</v>
      </c>
      <c r="D21531">
        <v>-0.19</v>
      </c>
      <c r="E21531">
        <v>1.7999999999999999E-2</v>
      </c>
    </row>
    <row r="21532" spans="1:5">
      <c r="A21532">
        <v>20070815</v>
      </c>
      <c r="B21532">
        <v>-1.46</v>
      </c>
      <c r="C21532">
        <v>0.04</v>
      </c>
      <c r="D21532">
        <v>-0.04</v>
      </c>
      <c r="E21532">
        <v>1.7999999999999999E-2</v>
      </c>
    </row>
    <row r="21533" spans="1:5">
      <c r="A21533">
        <v>20070816</v>
      </c>
      <c r="B21533">
        <v>0.31</v>
      </c>
      <c r="C21533">
        <v>1.2</v>
      </c>
      <c r="D21533">
        <v>1.1599999999999999</v>
      </c>
      <c r="E21533">
        <v>1.7999999999999999E-2</v>
      </c>
    </row>
    <row r="21534" spans="1:5">
      <c r="A21534">
        <v>20070817</v>
      </c>
      <c r="B21534">
        <v>2.36</v>
      </c>
      <c r="C21534">
        <v>-0.42</v>
      </c>
      <c r="D21534">
        <v>0.38</v>
      </c>
      <c r="E21534">
        <v>1.7999999999999999E-2</v>
      </c>
    </row>
    <row r="21535" spans="1:5">
      <c r="A21535">
        <v>20070820</v>
      </c>
      <c r="B21535">
        <v>0</v>
      </c>
      <c r="C21535">
        <v>0.16</v>
      </c>
      <c r="D21535">
        <v>-0.32</v>
      </c>
      <c r="E21535">
        <v>1.7999999999999999E-2</v>
      </c>
    </row>
    <row r="21536" spans="1:5">
      <c r="A21536">
        <v>20070821</v>
      </c>
      <c r="B21536">
        <v>0.15</v>
      </c>
      <c r="C21536">
        <v>-0.06</v>
      </c>
      <c r="D21536">
        <v>0.08</v>
      </c>
      <c r="E21536">
        <v>1.7999999999999999E-2</v>
      </c>
    </row>
    <row r="21537" spans="1:5">
      <c r="A21537">
        <v>20070822</v>
      </c>
      <c r="B21537">
        <v>1.2</v>
      </c>
      <c r="C21537">
        <v>0.05</v>
      </c>
      <c r="D21537">
        <v>-0.01</v>
      </c>
      <c r="E21537">
        <v>1.7999999999999999E-2</v>
      </c>
    </row>
    <row r="21538" spans="1:5">
      <c r="A21538">
        <v>20070823</v>
      </c>
      <c r="B21538">
        <v>-0.23</v>
      </c>
      <c r="C21538">
        <v>-0.98</v>
      </c>
      <c r="D21538">
        <v>0.16</v>
      </c>
      <c r="E21538">
        <v>1.7999999999999999E-2</v>
      </c>
    </row>
    <row r="21539" spans="1:5">
      <c r="A21539">
        <v>20070824</v>
      </c>
      <c r="B21539">
        <v>1.21</v>
      </c>
      <c r="C21539">
        <v>0.12</v>
      </c>
      <c r="D21539">
        <v>-0.22</v>
      </c>
      <c r="E21539">
        <v>1.7999999999999999E-2</v>
      </c>
    </row>
    <row r="21540" spans="1:5">
      <c r="A21540">
        <v>20070827</v>
      </c>
      <c r="B21540">
        <v>-0.85</v>
      </c>
      <c r="C21540">
        <v>-0.11</v>
      </c>
      <c r="D21540">
        <v>-0.15</v>
      </c>
      <c r="E21540">
        <v>1.7999999999999999E-2</v>
      </c>
    </row>
    <row r="21541" spans="1:5">
      <c r="A21541">
        <v>20070828</v>
      </c>
      <c r="B21541">
        <v>-2.33</v>
      </c>
      <c r="C21541">
        <v>-7.0000000000000007E-2</v>
      </c>
      <c r="D21541">
        <v>-0.41</v>
      </c>
      <c r="E21541">
        <v>1.7999999999999999E-2</v>
      </c>
    </row>
    <row r="21542" spans="1:5">
      <c r="A21542">
        <v>20070829</v>
      </c>
      <c r="B21542">
        <v>2.13</v>
      </c>
      <c r="C21542">
        <v>0.11</v>
      </c>
      <c r="D21542">
        <v>0.01</v>
      </c>
      <c r="E21542">
        <v>1.7999999999999999E-2</v>
      </c>
    </row>
    <row r="21543" spans="1:5">
      <c r="A21543">
        <v>20070830</v>
      </c>
      <c r="B21543">
        <v>-0.43</v>
      </c>
      <c r="C21543">
        <v>0</v>
      </c>
      <c r="D21543">
        <v>-0.48</v>
      </c>
      <c r="E21543">
        <v>1.7999999999999999E-2</v>
      </c>
    </row>
    <row r="21544" spans="1:5">
      <c r="A21544">
        <v>20070831</v>
      </c>
      <c r="B21544">
        <v>1.1200000000000001</v>
      </c>
      <c r="C21544">
        <v>0.05</v>
      </c>
      <c r="D21544">
        <v>-0.08</v>
      </c>
      <c r="E21544">
        <v>1.7999999999999999E-2</v>
      </c>
    </row>
    <row r="21545" spans="1:5">
      <c r="A21545">
        <v>20070904</v>
      </c>
      <c r="B21545">
        <v>1.03</v>
      </c>
      <c r="C21545">
        <v>-0.2</v>
      </c>
      <c r="D21545">
        <v>0.05</v>
      </c>
      <c r="E21545">
        <v>1.7000000000000001E-2</v>
      </c>
    </row>
    <row r="21546" spans="1:5">
      <c r="A21546">
        <v>20070905</v>
      </c>
      <c r="B21546">
        <v>-1.05</v>
      </c>
      <c r="C21546">
        <v>0.03</v>
      </c>
      <c r="D21546">
        <v>-0.32</v>
      </c>
      <c r="E21546">
        <v>1.7000000000000001E-2</v>
      </c>
    </row>
    <row r="21547" spans="1:5">
      <c r="A21547">
        <v>20070906</v>
      </c>
      <c r="B21547">
        <v>0.42</v>
      </c>
      <c r="C21547">
        <v>0</v>
      </c>
      <c r="D21547">
        <v>-0.19</v>
      </c>
      <c r="E21547">
        <v>1.7000000000000001E-2</v>
      </c>
    </row>
    <row r="21548" spans="1:5">
      <c r="A21548">
        <v>20070907</v>
      </c>
      <c r="B21548">
        <v>-1.7</v>
      </c>
      <c r="C21548">
        <v>-0.3</v>
      </c>
      <c r="D21548">
        <v>0.19</v>
      </c>
      <c r="E21548">
        <v>1.7000000000000001E-2</v>
      </c>
    </row>
    <row r="21549" spans="1:5">
      <c r="A21549">
        <v>20070910</v>
      </c>
      <c r="B21549">
        <v>-0.27</v>
      </c>
      <c r="C21549">
        <v>-0.51</v>
      </c>
      <c r="D21549">
        <v>-0.22</v>
      </c>
      <c r="E21549">
        <v>1.7000000000000001E-2</v>
      </c>
    </row>
    <row r="21550" spans="1:5">
      <c r="A21550">
        <v>20070911</v>
      </c>
      <c r="B21550">
        <v>1.35</v>
      </c>
      <c r="C21550">
        <v>0.05</v>
      </c>
      <c r="D21550">
        <v>-0.33</v>
      </c>
      <c r="E21550">
        <v>1.7000000000000001E-2</v>
      </c>
    </row>
    <row r="21551" spans="1:5">
      <c r="A21551">
        <v>20070912</v>
      </c>
      <c r="B21551">
        <v>-0.03</v>
      </c>
      <c r="C21551">
        <v>-0.44</v>
      </c>
      <c r="D21551">
        <v>-0.2</v>
      </c>
      <c r="E21551">
        <v>1.7000000000000001E-2</v>
      </c>
    </row>
    <row r="21552" spans="1:5">
      <c r="A21552">
        <v>20070913</v>
      </c>
      <c r="B21552">
        <v>0.69</v>
      </c>
      <c r="C21552">
        <v>-0.68</v>
      </c>
      <c r="D21552">
        <v>0.3</v>
      </c>
      <c r="E21552">
        <v>1.7000000000000001E-2</v>
      </c>
    </row>
    <row r="21553" spans="1:5">
      <c r="A21553">
        <v>20070914</v>
      </c>
      <c r="B21553">
        <v>0.1</v>
      </c>
      <c r="C21553">
        <v>0.36</v>
      </c>
      <c r="D21553">
        <v>-0.06</v>
      </c>
      <c r="E21553">
        <v>1.7000000000000001E-2</v>
      </c>
    </row>
    <row r="21554" spans="1:5">
      <c r="A21554">
        <v>20070917</v>
      </c>
      <c r="B21554">
        <v>-0.6</v>
      </c>
      <c r="C21554">
        <v>-0.44</v>
      </c>
      <c r="D21554">
        <v>0.04</v>
      </c>
      <c r="E21554">
        <v>1.7000000000000001E-2</v>
      </c>
    </row>
    <row r="21555" spans="1:5">
      <c r="A21555">
        <v>20070918</v>
      </c>
      <c r="B21555">
        <v>2.88</v>
      </c>
      <c r="C21555">
        <v>0.59</v>
      </c>
      <c r="D21555">
        <v>0.36</v>
      </c>
      <c r="E21555">
        <v>1.7000000000000001E-2</v>
      </c>
    </row>
    <row r="21556" spans="1:5">
      <c r="A21556">
        <v>20070919</v>
      </c>
      <c r="B21556">
        <v>0.59</v>
      </c>
      <c r="C21556">
        <v>0.6</v>
      </c>
      <c r="D21556">
        <v>0.24</v>
      </c>
      <c r="E21556">
        <v>1.7000000000000001E-2</v>
      </c>
    </row>
    <row r="21557" spans="1:5">
      <c r="A21557">
        <v>20070920</v>
      </c>
      <c r="B21557">
        <v>-0.65</v>
      </c>
      <c r="C21557">
        <v>-0.14000000000000001</v>
      </c>
      <c r="D21557">
        <v>-0.31</v>
      </c>
      <c r="E21557">
        <v>1.7000000000000001E-2</v>
      </c>
    </row>
    <row r="21558" spans="1:5">
      <c r="A21558">
        <v>20070921</v>
      </c>
      <c r="B21558">
        <v>0.43</v>
      </c>
      <c r="C21558">
        <v>-0.24</v>
      </c>
      <c r="D21558">
        <v>-0.24</v>
      </c>
      <c r="E21558">
        <v>1.7000000000000001E-2</v>
      </c>
    </row>
    <row r="21559" spans="1:5">
      <c r="A21559">
        <v>20070924</v>
      </c>
      <c r="B21559">
        <v>-0.56000000000000005</v>
      </c>
      <c r="C21559">
        <v>-0.38</v>
      </c>
      <c r="D21559">
        <v>-0.63</v>
      </c>
      <c r="E21559">
        <v>1.7000000000000001E-2</v>
      </c>
    </row>
    <row r="21560" spans="1:5">
      <c r="A21560">
        <v>20070925</v>
      </c>
      <c r="B21560">
        <v>-0.03</v>
      </c>
      <c r="C21560">
        <v>-0.28999999999999998</v>
      </c>
      <c r="D21560">
        <v>-0.38</v>
      </c>
      <c r="E21560">
        <v>1.7000000000000001E-2</v>
      </c>
    </row>
    <row r="21561" spans="1:5">
      <c r="A21561">
        <v>20070926</v>
      </c>
      <c r="B21561">
        <v>0.6</v>
      </c>
      <c r="C21561">
        <v>0.12</v>
      </c>
      <c r="D21561">
        <v>-0.08</v>
      </c>
      <c r="E21561">
        <v>1.7000000000000001E-2</v>
      </c>
    </row>
    <row r="21562" spans="1:5">
      <c r="A21562">
        <v>20070927</v>
      </c>
      <c r="B21562">
        <v>0.43</v>
      </c>
      <c r="C21562">
        <v>0.2</v>
      </c>
      <c r="D21562">
        <v>-0.03</v>
      </c>
      <c r="E21562">
        <v>1.7000000000000001E-2</v>
      </c>
    </row>
    <row r="21563" spans="1:5">
      <c r="A21563">
        <v>20070928</v>
      </c>
      <c r="B21563">
        <v>-0.37</v>
      </c>
      <c r="C21563">
        <v>-0.54</v>
      </c>
      <c r="D21563">
        <v>0.03</v>
      </c>
      <c r="E21563">
        <v>1.7000000000000001E-2</v>
      </c>
    </row>
    <row r="21564" spans="1:5">
      <c r="A21564">
        <v>20071001</v>
      </c>
      <c r="B21564">
        <v>1.37</v>
      </c>
      <c r="C21564">
        <v>0.81</v>
      </c>
      <c r="D21564">
        <v>7.0000000000000007E-2</v>
      </c>
      <c r="E21564">
        <v>1.4E-2</v>
      </c>
    </row>
    <row r="21565" spans="1:5">
      <c r="A21565">
        <v>20071002</v>
      </c>
      <c r="B21565">
        <v>0.11</v>
      </c>
      <c r="C21565">
        <v>0.65</v>
      </c>
      <c r="D21565">
        <v>0.18</v>
      </c>
      <c r="E21565">
        <v>1.4E-2</v>
      </c>
    </row>
    <row r="21566" spans="1:5">
      <c r="A21566">
        <v>20071003</v>
      </c>
      <c r="B21566">
        <v>-0.48</v>
      </c>
      <c r="C21566">
        <v>-0.22</v>
      </c>
      <c r="D21566">
        <v>-0.17</v>
      </c>
      <c r="E21566">
        <v>1.4E-2</v>
      </c>
    </row>
    <row r="21567" spans="1:5">
      <c r="A21567">
        <v>20071004</v>
      </c>
      <c r="B21567">
        <v>0.18</v>
      </c>
      <c r="C21567">
        <v>-0.03</v>
      </c>
      <c r="D21567">
        <v>0.05</v>
      </c>
      <c r="E21567">
        <v>1.4E-2</v>
      </c>
    </row>
    <row r="21568" spans="1:5">
      <c r="A21568">
        <v>20071005</v>
      </c>
      <c r="B21568">
        <v>1.1000000000000001</v>
      </c>
      <c r="C21568">
        <v>0.64</v>
      </c>
      <c r="D21568">
        <v>-7.0000000000000007E-2</v>
      </c>
      <c r="E21568">
        <v>1.4E-2</v>
      </c>
    </row>
    <row r="21569" spans="1:5">
      <c r="A21569">
        <v>20071008</v>
      </c>
      <c r="B21569">
        <v>-0.27</v>
      </c>
      <c r="C21569">
        <v>-0.18</v>
      </c>
      <c r="D21569">
        <v>-0.28999999999999998</v>
      </c>
      <c r="E21569">
        <v>1.4E-2</v>
      </c>
    </row>
    <row r="21570" spans="1:5">
      <c r="A21570">
        <v>20071009</v>
      </c>
      <c r="B21570">
        <v>0.78</v>
      </c>
      <c r="C21570">
        <v>-0.23</v>
      </c>
      <c r="D21570">
        <v>-0.15</v>
      </c>
      <c r="E21570">
        <v>1.4E-2</v>
      </c>
    </row>
    <row r="21571" spans="1:5">
      <c r="A21571">
        <v>20071010</v>
      </c>
      <c r="B21571">
        <v>-0.13</v>
      </c>
      <c r="C21571">
        <v>0.02</v>
      </c>
      <c r="D21571">
        <v>-0.4</v>
      </c>
      <c r="E21571">
        <v>1.4E-2</v>
      </c>
    </row>
    <row r="21572" spans="1:5">
      <c r="A21572">
        <v>20071011</v>
      </c>
      <c r="B21572">
        <v>-0.57999999999999996</v>
      </c>
      <c r="C21572">
        <v>-0.67</v>
      </c>
      <c r="D21572">
        <v>0.6</v>
      </c>
      <c r="E21572">
        <v>1.4E-2</v>
      </c>
    </row>
    <row r="21573" spans="1:5">
      <c r="A21573">
        <v>20071012</v>
      </c>
      <c r="B21573">
        <v>0.51</v>
      </c>
      <c r="C21573">
        <v>0.11</v>
      </c>
      <c r="D21573">
        <v>-0.31</v>
      </c>
      <c r="E21573">
        <v>1.4E-2</v>
      </c>
    </row>
    <row r="21574" spans="1:5">
      <c r="A21574">
        <v>20071015</v>
      </c>
      <c r="B21574">
        <v>-0.89</v>
      </c>
      <c r="C21574">
        <v>-0.39</v>
      </c>
      <c r="D21574">
        <v>-0.21</v>
      </c>
      <c r="E21574">
        <v>1.4E-2</v>
      </c>
    </row>
    <row r="21575" spans="1:5">
      <c r="A21575">
        <v>20071016</v>
      </c>
      <c r="B21575">
        <v>-0.67</v>
      </c>
      <c r="C21575">
        <v>-0.03</v>
      </c>
      <c r="D21575">
        <v>-0.28000000000000003</v>
      </c>
      <c r="E21575">
        <v>1.4E-2</v>
      </c>
    </row>
    <row r="21576" spans="1:5">
      <c r="A21576">
        <v>20071017</v>
      </c>
      <c r="B21576">
        <v>0.22</v>
      </c>
      <c r="C21576">
        <v>-0.15</v>
      </c>
      <c r="D21576">
        <v>-0.26</v>
      </c>
      <c r="E21576">
        <v>1.4E-2</v>
      </c>
    </row>
    <row r="21577" spans="1:5">
      <c r="A21577">
        <v>20071018</v>
      </c>
      <c r="B21577">
        <v>-0.1</v>
      </c>
      <c r="C21577">
        <v>0.11</v>
      </c>
      <c r="D21577">
        <v>-0.39</v>
      </c>
      <c r="E21577">
        <v>1.4E-2</v>
      </c>
    </row>
    <row r="21578" spans="1:5">
      <c r="A21578">
        <v>20071019</v>
      </c>
      <c r="B21578">
        <v>-2.4500000000000002</v>
      </c>
      <c r="C21578">
        <v>-0.47</v>
      </c>
      <c r="D21578">
        <v>0.02</v>
      </c>
      <c r="E21578">
        <v>1.4E-2</v>
      </c>
    </row>
    <row r="21579" spans="1:5">
      <c r="A21579">
        <v>20071022</v>
      </c>
      <c r="B21579">
        <v>0.47</v>
      </c>
      <c r="C21579">
        <v>0.9</v>
      </c>
      <c r="D21579">
        <v>0.06</v>
      </c>
      <c r="E21579">
        <v>1.4E-2</v>
      </c>
    </row>
    <row r="21580" spans="1:5">
      <c r="A21580">
        <v>20071023</v>
      </c>
      <c r="B21580">
        <v>0.85</v>
      </c>
      <c r="C21580">
        <v>0.06</v>
      </c>
      <c r="D21580">
        <v>-0.54</v>
      </c>
      <c r="E21580">
        <v>1.4E-2</v>
      </c>
    </row>
    <row r="21581" spans="1:5">
      <c r="A21581">
        <v>20071024</v>
      </c>
      <c r="B21581">
        <v>-0.33</v>
      </c>
      <c r="C21581">
        <v>-0.45</v>
      </c>
      <c r="D21581">
        <v>-0.21</v>
      </c>
      <c r="E21581">
        <v>1.4E-2</v>
      </c>
    </row>
    <row r="21582" spans="1:5">
      <c r="A21582">
        <v>20071025</v>
      </c>
      <c r="B21582">
        <v>-0.19</v>
      </c>
      <c r="C21582">
        <v>-0.31</v>
      </c>
      <c r="D21582">
        <v>-0.02</v>
      </c>
      <c r="E21582">
        <v>1.4E-2</v>
      </c>
    </row>
    <row r="21583" spans="1:5">
      <c r="A21583">
        <v>20071026</v>
      </c>
      <c r="B21583">
        <v>1.38</v>
      </c>
      <c r="C21583">
        <v>0.26</v>
      </c>
      <c r="D21583">
        <v>0.37</v>
      </c>
      <c r="E21583">
        <v>1.4E-2</v>
      </c>
    </row>
    <row r="21584" spans="1:5">
      <c r="A21584">
        <v>20071029</v>
      </c>
      <c r="B21584">
        <v>0.4</v>
      </c>
      <c r="C21584">
        <v>-0.27</v>
      </c>
      <c r="D21584">
        <v>-0.57999999999999996</v>
      </c>
      <c r="E21584">
        <v>1.4E-2</v>
      </c>
    </row>
    <row r="21585" spans="1:5">
      <c r="A21585">
        <v>20071030</v>
      </c>
      <c r="B21585">
        <v>-0.64</v>
      </c>
      <c r="C21585">
        <v>0.09</v>
      </c>
      <c r="D21585">
        <v>0.13</v>
      </c>
      <c r="E21585">
        <v>1.4E-2</v>
      </c>
    </row>
    <row r="21586" spans="1:5">
      <c r="A21586">
        <v>20071031</v>
      </c>
      <c r="B21586">
        <v>1.23</v>
      </c>
      <c r="C21586">
        <v>0.04</v>
      </c>
      <c r="D21586">
        <v>-0.13</v>
      </c>
      <c r="E21586">
        <v>1.4E-2</v>
      </c>
    </row>
    <row r="21587" spans="1:5">
      <c r="A21587">
        <v>20071101</v>
      </c>
      <c r="B21587">
        <v>-2.66</v>
      </c>
      <c r="C21587">
        <v>-0.86</v>
      </c>
      <c r="D21587">
        <v>-0.43</v>
      </c>
      <c r="E21587">
        <v>1.6E-2</v>
      </c>
    </row>
    <row r="21588" spans="1:5">
      <c r="A21588">
        <v>20071102</v>
      </c>
      <c r="B21588">
        <v>0.08</v>
      </c>
      <c r="C21588">
        <v>0.19</v>
      </c>
      <c r="D21588">
        <v>-0.9</v>
      </c>
      <c r="E21588">
        <v>1.6E-2</v>
      </c>
    </row>
    <row r="21589" spans="1:5">
      <c r="A21589">
        <v>20071105</v>
      </c>
      <c r="B21589">
        <v>-0.59</v>
      </c>
      <c r="C21589">
        <v>-0.28000000000000003</v>
      </c>
      <c r="D21589">
        <v>-0.11</v>
      </c>
      <c r="E21589">
        <v>1.6E-2</v>
      </c>
    </row>
    <row r="21590" spans="1:5">
      <c r="A21590">
        <v>20071106</v>
      </c>
      <c r="B21590">
        <v>1.19</v>
      </c>
      <c r="C21590">
        <v>0.02</v>
      </c>
      <c r="D21590">
        <v>-0.17</v>
      </c>
      <c r="E21590">
        <v>1.6E-2</v>
      </c>
    </row>
    <row r="21591" spans="1:5">
      <c r="A21591">
        <v>20071107</v>
      </c>
      <c r="B21591">
        <v>-2.77</v>
      </c>
      <c r="C21591">
        <v>-0.04</v>
      </c>
      <c r="D21591">
        <v>-0.46</v>
      </c>
      <c r="E21591">
        <v>1.6E-2</v>
      </c>
    </row>
    <row r="21592" spans="1:5">
      <c r="A21592">
        <v>20071108</v>
      </c>
      <c r="B21592">
        <v>-0.05</v>
      </c>
      <c r="C21592">
        <v>0.54</v>
      </c>
      <c r="D21592">
        <v>1.1599999999999999</v>
      </c>
      <c r="E21592">
        <v>1.6E-2</v>
      </c>
    </row>
    <row r="21593" spans="1:5">
      <c r="A21593">
        <v>20071109</v>
      </c>
      <c r="B21593">
        <v>-1.46</v>
      </c>
      <c r="C21593">
        <v>0.23</v>
      </c>
      <c r="D21593">
        <v>0.87</v>
      </c>
      <c r="E21593">
        <v>1.6E-2</v>
      </c>
    </row>
    <row r="21594" spans="1:5">
      <c r="A21594">
        <v>20071112</v>
      </c>
      <c r="B21594">
        <v>-1.08</v>
      </c>
      <c r="C21594">
        <v>0.38</v>
      </c>
      <c r="D21594">
        <v>0.28000000000000003</v>
      </c>
      <c r="E21594">
        <v>1.6E-2</v>
      </c>
    </row>
    <row r="21595" spans="1:5">
      <c r="A21595">
        <v>20071113</v>
      </c>
      <c r="B21595">
        <v>2.81</v>
      </c>
      <c r="C21595">
        <v>-0.45</v>
      </c>
      <c r="D21595">
        <v>0.05</v>
      </c>
      <c r="E21595">
        <v>1.6E-2</v>
      </c>
    </row>
    <row r="21596" spans="1:5">
      <c r="A21596">
        <v>20071114</v>
      </c>
      <c r="B21596">
        <v>-0.63</v>
      </c>
      <c r="C21596">
        <v>-0.22</v>
      </c>
      <c r="D21596">
        <v>-0.18</v>
      </c>
      <c r="E21596">
        <v>1.6E-2</v>
      </c>
    </row>
    <row r="21597" spans="1:5">
      <c r="A21597">
        <v>20071115</v>
      </c>
      <c r="B21597">
        <v>-1.25</v>
      </c>
      <c r="C21597">
        <v>0.05</v>
      </c>
      <c r="D21597">
        <v>-0.06</v>
      </c>
      <c r="E21597">
        <v>1.6E-2</v>
      </c>
    </row>
    <row r="21598" spans="1:5">
      <c r="A21598">
        <v>20071116</v>
      </c>
      <c r="B21598">
        <v>0.41</v>
      </c>
      <c r="C21598">
        <v>-0.62</v>
      </c>
      <c r="D21598">
        <v>-0.63</v>
      </c>
      <c r="E21598">
        <v>1.6E-2</v>
      </c>
    </row>
    <row r="21599" spans="1:5">
      <c r="A21599">
        <v>20071119</v>
      </c>
      <c r="B21599">
        <v>-1.81</v>
      </c>
      <c r="C21599">
        <v>-0.26</v>
      </c>
      <c r="D21599">
        <v>-0.37</v>
      </c>
      <c r="E21599">
        <v>1.6E-2</v>
      </c>
    </row>
    <row r="21600" spans="1:5">
      <c r="A21600">
        <v>20071120</v>
      </c>
      <c r="B21600">
        <v>0.31</v>
      </c>
      <c r="C21600">
        <v>-0.56000000000000005</v>
      </c>
      <c r="D21600">
        <v>-0.1</v>
      </c>
      <c r="E21600">
        <v>1.6E-2</v>
      </c>
    </row>
    <row r="21601" spans="1:5">
      <c r="A21601">
        <v>20071121</v>
      </c>
      <c r="B21601">
        <v>-1.54</v>
      </c>
      <c r="C21601">
        <v>0.41</v>
      </c>
      <c r="D21601">
        <v>0.09</v>
      </c>
      <c r="E21601">
        <v>1.6E-2</v>
      </c>
    </row>
    <row r="21602" spans="1:5">
      <c r="A21602">
        <v>20071123</v>
      </c>
      <c r="B21602">
        <v>1.59</v>
      </c>
      <c r="C21602">
        <v>0.17</v>
      </c>
      <c r="D21602">
        <v>0.19</v>
      </c>
      <c r="E21602">
        <v>1.6E-2</v>
      </c>
    </row>
    <row r="21603" spans="1:5">
      <c r="A21603">
        <v>20071126</v>
      </c>
      <c r="B21603">
        <v>-2.09</v>
      </c>
      <c r="C21603">
        <v>-0.06</v>
      </c>
      <c r="D21603">
        <v>-0.65</v>
      </c>
      <c r="E21603">
        <v>1.6E-2</v>
      </c>
    </row>
    <row r="21604" spans="1:5">
      <c r="A21604">
        <v>20071127</v>
      </c>
      <c r="B21604">
        <v>1.31</v>
      </c>
      <c r="C21604">
        <v>-0.54</v>
      </c>
      <c r="D21604">
        <v>-0.19</v>
      </c>
      <c r="E21604">
        <v>1.6E-2</v>
      </c>
    </row>
    <row r="21605" spans="1:5">
      <c r="A21605">
        <v>20071128</v>
      </c>
      <c r="B21605">
        <v>2.9</v>
      </c>
      <c r="C21605">
        <v>0.28999999999999998</v>
      </c>
      <c r="D21605">
        <v>-0.2</v>
      </c>
      <c r="E21605">
        <v>1.6E-2</v>
      </c>
    </row>
    <row r="21606" spans="1:5">
      <c r="A21606">
        <v>20071129</v>
      </c>
      <c r="B21606">
        <v>0.01</v>
      </c>
      <c r="C21606">
        <v>-0.5</v>
      </c>
      <c r="D21606">
        <v>-0.31</v>
      </c>
      <c r="E21606">
        <v>1.6E-2</v>
      </c>
    </row>
    <row r="21607" spans="1:5">
      <c r="A21607">
        <v>20071130</v>
      </c>
      <c r="B21607">
        <v>0.7</v>
      </c>
      <c r="C21607">
        <v>-0.62</v>
      </c>
      <c r="D21607">
        <v>0.86</v>
      </c>
      <c r="E21607">
        <v>1.6E-2</v>
      </c>
    </row>
    <row r="21608" spans="1:5">
      <c r="A21608">
        <v>20071203</v>
      </c>
      <c r="B21608">
        <v>-0.6</v>
      </c>
      <c r="C21608">
        <v>-0.53</v>
      </c>
      <c r="D21608">
        <v>0.1</v>
      </c>
      <c r="E21608">
        <v>1.4E-2</v>
      </c>
    </row>
    <row r="21609" spans="1:5">
      <c r="A21609">
        <v>20071204</v>
      </c>
      <c r="B21609">
        <v>-0.61</v>
      </c>
      <c r="C21609">
        <v>-0.15</v>
      </c>
      <c r="D21609">
        <v>-0.16</v>
      </c>
      <c r="E21609">
        <v>1.4E-2</v>
      </c>
    </row>
    <row r="21610" spans="1:5">
      <c r="A21610">
        <v>20071205</v>
      </c>
      <c r="B21610">
        <v>1.47</v>
      </c>
      <c r="C21610">
        <v>0.02</v>
      </c>
      <c r="D21610">
        <v>-0.04</v>
      </c>
      <c r="E21610">
        <v>1.4E-2</v>
      </c>
    </row>
    <row r="21611" spans="1:5">
      <c r="A21611">
        <v>20071206</v>
      </c>
      <c r="B21611">
        <v>1.55</v>
      </c>
      <c r="C21611">
        <v>0.85</v>
      </c>
      <c r="D21611">
        <v>0.27</v>
      </c>
      <c r="E21611">
        <v>1.4E-2</v>
      </c>
    </row>
    <row r="21612" spans="1:5">
      <c r="A21612">
        <v>20071207</v>
      </c>
      <c r="B21612">
        <v>-7.0000000000000007E-2</v>
      </c>
      <c r="C21612">
        <v>0.04</v>
      </c>
      <c r="D21612">
        <v>-0.05</v>
      </c>
      <c r="E21612">
        <v>1.4E-2</v>
      </c>
    </row>
    <row r="21613" spans="1:5">
      <c r="A21613">
        <v>20071210</v>
      </c>
      <c r="B21613">
        <v>0.71</v>
      </c>
      <c r="C21613">
        <v>-0.14000000000000001</v>
      </c>
      <c r="D21613">
        <v>0.24</v>
      </c>
      <c r="E21613">
        <v>1.4E-2</v>
      </c>
    </row>
    <row r="21614" spans="1:5">
      <c r="A21614">
        <v>20071211</v>
      </c>
      <c r="B21614">
        <v>-2.5</v>
      </c>
      <c r="C21614">
        <v>-0.26</v>
      </c>
      <c r="D21614">
        <v>-7.0000000000000007E-2</v>
      </c>
      <c r="E21614">
        <v>1.4E-2</v>
      </c>
    </row>
    <row r="21615" spans="1:5">
      <c r="A21615">
        <v>20071212</v>
      </c>
      <c r="B21615">
        <v>0.48</v>
      </c>
      <c r="C21615">
        <v>0.04</v>
      </c>
      <c r="D21615">
        <v>-0.2</v>
      </c>
      <c r="E21615">
        <v>1.4E-2</v>
      </c>
    </row>
    <row r="21616" spans="1:5">
      <c r="A21616">
        <v>20071213</v>
      </c>
      <c r="B21616">
        <v>0.06</v>
      </c>
      <c r="C21616">
        <v>-0.33</v>
      </c>
      <c r="D21616">
        <v>-0.32</v>
      </c>
      <c r="E21616">
        <v>1.4E-2</v>
      </c>
    </row>
    <row r="21617" spans="1:5">
      <c r="A21617">
        <v>20071214</v>
      </c>
      <c r="B21617">
        <v>-1.36</v>
      </c>
      <c r="C21617">
        <v>-0.49</v>
      </c>
      <c r="D21617">
        <v>-0.26</v>
      </c>
      <c r="E21617">
        <v>1.4E-2</v>
      </c>
    </row>
    <row r="21618" spans="1:5">
      <c r="A21618">
        <v>20071217</v>
      </c>
      <c r="B21618">
        <v>-1.59</v>
      </c>
      <c r="C21618">
        <v>-0.2</v>
      </c>
      <c r="D21618">
        <v>0.31</v>
      </c>
      <c r="E21618">
        <v>1.4E-2</v>
      </c>
    </row>
    <row r="21619" spans="1:5">
      <c r="A21619">
        <v>20071218</v>
      </c>
      <c r="B21619">
        <v>0.65</v>
      </c>
      <c r="C21619">
        <v>1.1299999999999999</v>
      </c>
      <c r="D21619">
        <v>-0.01</v>
      </c>
      <c r="E21619">
        <v>1.4E-2</v>
      </c>
    </row>
    <row r="21620" spans="1:5">
      <c r="A21620">
        <v>20071219</v>
      </c>
      <c r="B21620">
        <v>-0.1</v>
      </c>
      <c r="C21620">
        <v>0.31</v>
      </c>
      <c r="D21620">
        <v>-0.42</v>
      </c>
      <c r="E21620">
        <v>1.4E-2</v>
      </c>
    </row>
    <row r="21621" spans="1:5">
      <c r="A21621">
        <v>20071220</v>
      </c>
      <c r="B21621">
        <v>0.64</v>
      </c>
      <c r="C21621">
        <v>0.86</v>
      </c>
      <c r="D21621">
        <v>-0.39</v>
      </c>
      <c r="E21621">
        <v>1.4E-2</v>
      </c>
    </row>
    <row r="21622" spans="1:5">
      <c r="A21622">
        <v>20071221</v>
      </c>
      <c r="B21622">
        <v>1.64</v>
      </c>
      <c r="C21622">
        <v>0.33</v>
      </c>
      <c r="D21622">
        <v>-0.02</v>
      </c>
      <c r="E21622">
        <v>1.4E-2</v>
      </c>
    </row>
    <row r="21623" spans="1:5">
      <c r="A21623">
        <v>20071224</v>
      </c>
      <c r="B21623">
        <v>0.8</v>
      </c>
      <c r="C21623">
        <v>0.09</v>
      </c>
      <c r="D21623">
        <v>0.21</v>
      </c>
      <c r="E21623">
        <v>1.4E-2</v>
      </c>
    </row>
    <row r="21624" spans="1:5">
      <c r="A21624">
        <v>20071226</v>
      </c>
      <c r="B21624">
        <v>0.1</v>
      </c>
      <c r="C21624">
        <v>0.22</v>
      </c>
      <c r="D21624">
        <v>-0.04</v>
      </c>
      <c r="E21624">
        <v>1.4E-2</v>
      </c>
    </row>
    <row r="21625" spans="1:5">
      <c r="A21625">
        <v>20071227</v>
      </c>
      <c r="B21625">
        <v>-1.49</v>
      </c>
      <c r="C21625">
        <v>-1.1599999999999999</v>
      </c>
      <c r="D21625">
        <v>0.04</v>
      </c>
      <c r="E21625">
        <v>1.4E-2</v>
      </c>
    </row>
    <row r="21626" spans="1:5">
      <c r="A21626">
        <v>20071228</v>
      </c>
      <c r="B21626">
        <v>0.12</v>
      </c>
      <c r="C21626">
        <v>-0.37</v>
      </c>
      <c r="D21626">
        <v>-0.14000000000000001</v>
      </c>
      <c r="E21626">
        <v>1.4E-2</v>
      </c>
    </row>
    <row r="21627" spans="1:5">
      <c r="A21627">
        <v>20071231</v>
      </c>
      <c r="B21627">
        <v>-0.65</v>
      </c>
      <c r="C21627">
        <v>0.03</v>
      </c>
      <c r="D21627">
        <v>0.42</v>
      </c>
      <c r="E21627">
        <v>1.4E-2</v>
      </c>
    </row>
    <row r="21628" spans="1:5">
      <c r="A21628">
        <v>20080102</v>
      </c>
      <c r="B21628">
        <v>-1.46</v>
      </c>
      <c r="C21628">
        <v>-0.1</v>
      </c>
      <c r="D21628">
        <v>-0.1</v>
      </c>
      <c r="E21628">
        <v>0.01</v>
      </c>
    </row>
    <row r="21629" spans="1:5">
      <c r="A21629">
        <v>20080103</v>
      </c>
      <c r="B21629">
        <v>-0.14000000000000001</v>
      </c>
      <c r="C21629">
        <v>-1.02</v>
      </c>
      <c r="D21629">
        <v>-0.37</v>
      </c>
      <c r="E21629">
        <v>0.01</v>
      </c>
    </row>
    <row r="21630" spans="1:5">
      <c r="A21630">
        <v>20080104</v>
      </c>
      <c r="B21630">
        <v>-2.56</v>
      </c>
      <c r="C21630">
        <v>-0.5</v>
      </c>
      <c r="D21630">
        <v>0.13</v>
      </c>
      <c r="E21630">
        <v>0.01</v>
      </c>
    </row>
    <row r="21631" spans="1:5">
      <c r="A21631">
        <v>20080107</v>
      </c>
      <c r="B21631">
        <v>0.16</v>
      </c>
      <c r="C21631">
        <v>0.11</v>
      </c>
      <c r="D21631">
        <v>0.13</v>
      </c>
      <c r="E21631">
        <v>0.01</v>
      </c>
    </row>
    <row r="21632" spans="1:5">
      <c r="A21632">
        <v>20080108</v>
      </c>
      <c r="B21632">
        <v>-1.81</v>
      </c>
      <c r="C21632">
        <v>-0.43</v>
      </c>
      <c r="D21632">
        <v>-0.86</v>
      </c>
      <c r="E21632">
        <v>0.01</v>
      </c>
    </row>
    <row r="21633" spans="1:5">
      <c r="A21633">
        <v>20080109</v>
      </c>
      <c r="B21633">
        <v>1.1000000000000001</v>
      </c>
      <c r="C21633">
        <v>-0.36</v>
      </c>
      <c r="D21633">
        <v>-0.64</v>
      </c>
      <c r="E21633">
        <v>0.01</v>
      </c>
    </row>
    <row r="21634" spans="1:5">
      <c r="A21634">
        <v>20080110</v>
      </c>
      <c r="B21634">
        <v>0.89</v>
      </c>
      <c r="C21634">
        <v>-0.16</v>
      </c>
      <c r="D21634">
        <v>0.56999999999999995</v>
      </c>
      <c r="E21634">
        <v>0.01</v>
      </c>
    </row>
    <row r="21635" spans="1:5">
      <c r="A21635">
        <v>20080111</v>
      </c>
      <c r="B21635">
        <v>-1.42</v>
      </c>
      <c r="C21635">
        <v>-0.77</v>
      </c>
      <c r="D21635">
        <v>0.25</v>
      </c>
      <c r="E21635">
        <v>0.01</v>
      </c>
    </row>
    <row r="21636" spans="1:5">
      <c r="A21636">
        <v>20080114</v>
      </c>
      <c r="B21636">
        <v>1.02</v>
      </c>
      <c r="C21636">
        <v>-0.04</v>
      </c>
      <c r="D21636">
        <v>-0.2</v>
      </c>
      <c r="E21636">
        <v>0.01</v>
      </c>
    </row>
    <row r="21637" spans="1:5">
      <c r="A21637">
        <v>20080115</v>
      </c>
      <c r="B21637">
        <v>-2.39</v>
      </c>
      <c r="C21637">
        <v>0.49</v>
      </c>
      <c r="D21637">
        <v>-0.12</v>
      </c>
      <c r="E21637">
        <v>0.01</v>
      </c>
    </row>
    <row r="21638" spans="1:5">
      <c r="A21638">
        <v>20080116</v>
      </c>
      <c r="B21638">
        <v>-0.51</v>
      </c>
      <c r="C21638">
        <v>0.82</v>
      </c>
      <c r="D21638">
        <v>1.2</v>
      </c>
      <c r="E21638">
        <v>0.01</v>
      </c>
    </row>
    <row r="21639" spans="1:5">
      <c r="A21639">
        <v>20080117</v>
      </c>
      <c r="B21639">
        <v>-2.8</v>
      </c>
      <c r="C21639">
        <v>0.38</v>
      </c>
      <c r="D21639">
        <v>-0.11</v>
      </c>
      <c r="E21639">
        <v>0.01</v>
      </c>
    </row>
    <row r="21640" spans="1:5">
      <c r="A21640">
        <v>20080118</v>
      </c>
      <c r="B21640">
        <v>-0.56000000000000005</v>
      </c>
      <c r="C21640">
        <v>-0.24</v>
      </c>
      <c r="D21640">
        <v>-0.88</v>
      </c>
      <c r="E21640">
        <v>0.01</v>
      </c>
    </row>
    <row r="21641" spans="1:5">
      <c r="A21641">
        <v>20080122</v>
      </c>
      <c r="B21641">
        <v>-0.98</v>
      </c>
      <c r="C21641">
        <v>0.32</v>
      </c>
      <c r="D21641">
        <v>1.19</v>
      </c>
      <c r="E21641">
        <v>0.01</v>
      </c>
    </row>
    <row r="21642" spans="1:5">
      <c r="A21642">
        <v>20080123</v>
      </c>
      <c r="B21642">
        <v>2.04</v>
      </c>
      <c r="C21642">
        <v>0.68</v>
      </c>
      <c r="D21642">
        <v>1.65</v>
      </c>
      <c r="E21642">
        <v>0.01</v>
      </c>
    </row>
    <row r="21643" spans="1:5">
      <c r="A21643">
        <v>20080124</v>
      </c>
      <c r="B21643">
        <v>1.02</v>
      </c>
      <c r="C21643">
        <v>-0.94</v>
      </c>
      <c r="D21643">
        <v>-0.53</v>
      </c>
      <c r="E21643">
        <v>0.01</v>
      </c>
    </row>
    <row r="21644" spans="1:5">
      <c r="A21644">
        <v>20080125</v>
      </c>
      <c r="B21644">
        <v>-1.39</v>
      </c>
      <c r="C21644">
        <v>0.82</v>
      </c>
      <c r="D21644">
        <v>0.24</v>
      </c>
      <c r="E21644">
        <v>0.01</v>
      </c>
    </row>
    <row r="21645" spans="1:5">
      <c r="A21645">
        <v>20080128</v>
      </c>
      <c r="B21645">
        <v>1.71</v>
      </c>
      <c r="C21645">
        <v>0.04</v>
      </c>
      <c r="D21645">
        <v>0.99</v>
      </c>
      <c r="E21645">
        <v>0.01</v>
      </c>
    </row>
    <row r="21646" spans="1:5">
      <c r="A21646">
        <v>20080129</v>
      </c>
      <c r="B21646">
        <v>0.69</v>
      </c>
      <c r="C21646">
        <v>-0.48</v>
      </c>
      <c r="D21646">
        <v>0.99</v>
      </c>
      <c r="E21646">
        <v>0.01</v>
      </c>
    </row>
    <row r="21647" spans="1:5">
      <c r="A21647">
        <v>20080130</v>
      </c>
      <c r="B21647">
        <v>-0.59</v>
      </c>
      <c r="C21647">
        <v>-0.37</v>
      </c>
      <c r="D21647">
        <v>-0.1</v>
      </c>
      <c r="E21647">
        <v>0.01</v>
      </c>
    </row>
    <row r="21648" spans="1:5">
      <c r="A21648">
        <v>20080131</v>
      </c>
      <c r="B21648">
        <v>1.66</v>
      </c>
      <c r="C21648">
        <v>0.84</v>
      </c>
      <c r="D21648">
        <v>0.46</v>
      </c>
      <c r="E21648">
        <v>0.01</v>
      </c>
    </row>
    <row r="21649" spans="1:5">
      <c r="A21649">
        <v>20080201</v>
      </c>
      <c r="B21649">
        <v>1.48</v>
      </c>
      <c r="C21649">
        <v>0.69</v>
      </c>
      <c r="D21649">
        <v>0.05</v>
      </c>
      <c r="E21649">
        <v>7.0000000000000001E-3</v>
      </c>
    </row>
    <row r="21650" spans="1:5">
      <c r="A21650">
        <v>20080204</v>
      </c>
      <c r="B21650">
        <v>-0.99</v>
      </c>
      <c r="C21650">
        <v>0.18</v>
      </c>
      <c r="D21650">
        <v>-0.17</v>
      </c>
      <c r="E21650">
        <v>7.0000000000000001E-3</v>
      </c>
    </row>
    <row r="21651" spans="1:5">
      <c r="A21651">
        <v>20080205</v>
      </c>
      <c r="B21651">
        <v>-3.01</v>
      </c>
      <c r="C21651">
        <v>0.44</v>
      </c>
      <c r="D21651">
        <v>0.03</v>
      </c>
      <c r="E21651">
        <v>7.0000000000000001E-3</v>
      </c>
    </row>
    <row r="21652" spans="1:5">
      <c r="A21652">
        <v>20080206</v>
      </c>
      <c r="B21652">
        <v>-0.85</v>
      </c>
      <c r="C21652">
        <v>-0.37</v>
      </c>
      <c r="D21652">
        <v>0.51</v>
      </c>
      <c r="E21652">
        <v>7.0000000000000001E-3</v>
      </c>
    </row>
    <row r="21653" spans="1:5">
      <c r="A21653">
        <v>20080207</v>
      </c>
      <c r="B21653">
        <v>0.82</v>
      </c>
      <c r="C21653">
        <v>0.4</v>
      </c>
      <c r="D21653">
        <v>0.03</v>
      </c>
      <c r="E21653">
        <v>7.0000000000000001E-3</v>
      </c>
    </row>
    <row r="21654" spans="1:5">
      <c r="A21654">
        <v>20080208</v>
      </c>
      <c r="B21654">
        <v>-0.3</v>
      </c>
      <c r="C21654">
        <v>-0.09</v>
      </c>
      <c r="D21654">
        <v>-0.33</v>
      </c>
      <c r="E21654">
        <v>7.0000000000000001E-3</v>
      </c>
    </row>
    <row r="21655" spans="1:5">
      <c r="A21655">
        <v>20080211</v>
      </c>
      <c r="B21655">
        <v>0.57999999999999996</v>
      </c>
      <c r="C21655">
        <v>-0.18</v>
      </c>
      <c r="D21655">
        <v>-0.59</v>
      </c>
      <c r="E21655">
        <v>7.0000000000000001E-3</v>
      </c>
    </row>
    <row r="21656" spans="1:5">
      <c r="A21656">
        <v>20080212</v>
      </c>
      <c r="B21656">
        <v>0.61</v>
      </c>
      <c r="C21656">
        <v>-0.16</v>
      </c>
      <c r="D21656">
        <v>-0.06</v>
      </c>
      <c r="E21656">
        <v>7.0000000000000001E-3</v>
      </c>
    </row>
    <row r="21657" spans="1:5">
      <c r="A21657">
        <v>20080213</v>
      </c>
      <c r="B21657">
        <v>1.46</v>
      </c>
      <c r="C21657">
        <v>0.71</v>
      </c>
      <c r="D21657">
        <v>0.03</v>
      </c>
      <c r="E21657">
        <v>7.0000000000000001E-3</v>
      </c>
    </row>
    <row r="21658" spans="1:5">
      <c r="A21658">
        <v>20080214</v>
      </c>
      <c r="B21658">
        <v>-1.35</v>
      </c>
      <c r="C21658">
        <v>-0.77</v>
      </c>
      <c r="D21658">
        <v>0.14000000000000001</v>
      </c>
      <c r="E21658">
        <v>7.0000000000000001E-3</v>
      </c>
    </row>
    <row r="21659" spans="1:5">
      <c r="A21659">
        <v>20080215</v>
      </c>
      <c r="B21659">
        <v>-0.02</v>
      </c>
      <c r="C21659">
        <v>-0.82</v>
      </c>
      <c r="D21659">
        <v>0.33</v>
      </c>
      <c r="E21659">
        <v>7.0000000000000001E-3</v>
      </c>
    </row>
    <row r="21660" spans="1:5">
      <c r="A21660">
        <v>20080219</v>
      </c>
      <c r="B21660">
        <v>-0.06</v>
      </c>
      <c r="C21660">
        <v>0.28000000000000003</v>
      </c>
      <c r="D21660">
        <v>-0.36</v>
      </c>
      <c r="E21660">
        <v>7.0000000000000001E-3</v>
      </c>
    </row>
    <row r="21661" spans="1:5">
      <c r="A21661">
        <v>20080220</v>
      </c>
      <c r="B21661">
        <v>0.83</v>
      </c>
      <c r="C21661">
        <v>0.22</v>
      </c>
      <c r="D21661">
        <v>-0.02</v>
      </c>
      <c r="E21661">
        <v>7.0000000000000001E-3</v>
      </c>
    </row>
    <row r="21662" spans="1:5">
      <c r="A21662">
        <v>20080221</v>
      </c>
      <c r="B21662">
        <v>-1.28</v>
      </c>
      <c r="C21662">
        <v>-0.35</v>
      </c>
      <c r="D21662">
        <v>-0.19</v>
      </c>
      <c r="E21662">
        <v>7.0000000000000001E-3</v>
      </c>
    </row>
    <row r="21663" spans="1:5">
      <c r="A21663">
        <v>20080222</v>
      </c>
      <c r="B21663">
        <v>0.61</v>
      </c>
      <c r="C21663">
        <v>-0.85</v>
      </c>
      <c r="D21663">
        <v>0.63</v>
      </c>
      <c r="E21663">
        <v>7.0000000000000001E-3</v>
      </c>
    </row>
    <row r="21664" spans="1:5">
      <c r="A21664">
        <v>20080225</v>
      </c>
      <c r="B21664">
        <v>1.46</v>
      </c>
      <c r="C21664">
        <v>0.45</v>
      </c>
      <c r="D21664">
        <v>-0.06</v>
      </c>
      <c r="E21664">
        <v>7.0000000000000001E-3</v>
      </c>
    </row>
    <row r="21665" spans="1:5">
      <c r="A21665">
        <v>20080226</v>
      </c>
      <c r="B21665">
        <v>0.72</v>
      </c>
      <c r="C21665">
        <v>0.41</v>
      </c>
      <c r="D21665">
        <v>-0.09</v>
      </c>
      <c r="E21665">
        <v>7.0000000000000001E-3</v>
      </c>
    </row>
    <row r="21666" spans="1:5">
      <c r="A21666">
        <v>20080227</v>
      </c>
      <c r="B21666">
        <v>-0.11</v>
      </c>
      <c r="C21666">
        <v>-0.04</v>
      </c>
      <c r="D21666">
        <v>-0.24</v>
      </c>
      <c r="E21666">
        <v>7.0000000000000001E-3</v>
      </c>
    </row>
    <row r="21667" spans="1:5">
      <c r="A21667">
        <v>20080228</v>
      </c>
      <c r="B21667">
        <v>-0.93</v>
      </c>
      <c r="C21667">
        <v>-0.39</v>
      </c>
      <c r="D21667">
        <v>-0.48</v>
      </c>
      <c r="E21667">
        <v>7.0000000000000001E-3</v>
      </c>
    </row>
    <row r="21668" spans="1:5">
      <c r="A21668">
        <v>20080229</v>
      </c>
      <c r="B21668">
        <v>-2.64</v>
      </c>
      <c r="C21668">
        <v>0.11</v>
      </c>
      <c r="D21668">
        <v>-0.16</v>
      </c>
      <c r="E21668">
        <v>7.0000000000000001E-3</v>
      </c>
    </row>
    <row r="21669" spans="1:5">
      <c r="A21669">
        <v>20080303</v>
      </c>
      <c r="B21669">
        <v>-0.04</v>
      </c>
      <c r="C21669">
        <v>-0.23</v>
      </c>
      <c r="D21669">
        <v>-0.35</v>
      </c>
      <c r="E21669">
        <v>8.9999999999999993E-3</v>
      </c>
    </row>
    <row r="21670" spans="1:5">
      <c r="A21670">
        <v>20080304</v>
      </c>
      <c r="B21670">
        <v>-0.36</v>
      </c>
      <c r="C21670">
        <v>0</v>
      </c>
      <c r="D21670">
        <v>-0.05</v>
      </c>
      <c r="E21670">
        <v>8.9999999999999993E-3</v>
      </c>
    </row>
    <row r="21671" spans="1:5">
      <c r="A21671">
        <v>20080305</v>
      </c>
      <c r="B21671">
        <v>0.56000000000000005</v>
      </c>
      <c r="C21671">
        <v>-0.2</v>
      </c>
      <c r="D21671">
        <v>-0.36</v>
      </c>
      <c r="E21671">
        <v>8.9999999999999993E-3</v>
      </c>
    </row>
    <row r="21672" spans="1:5">
      <c r="A21672">
        <v>20080306</v>
      </c>
      <c r="B21672">
        <v>-2.2599999999999998</v>
      </c>
      <c r="C21672">
        <v>-0.41</v>
      </c>
      <c r="D21672">
        <v>-0.24</v>
      </c>
      <c r="E21672">
        <v>8.9999999999999993E-3</v>
      </c>
    </row>
    <row r="21673" spans="1:5">
      <c r="A21673">
        <v>20080307</v>
      </c>
      <c r="B21673">
        <v>-0.88</v>
      </c>
      <c r="C21673">
        <v>0.25</v>
      </c>
      <c r="D21673">
        <v>0.59</v>
      </c>
      <c r="E21673">
        <v>8.9999999999999993E-3</v>
      </c>
    </row>
    <row r="21674" spans="1:5">
      <c r="A21674">
        <v>20080310</v>
      </c>
      <c r="B21674">
        <v>-1.72</v>
      </c>
      <c r="C21674">
        <v>-0.59</v>
      </c>
      <c r="D21674">
        <v>0.5</v>
      </c>
      <c r="E21674">
        <v>8.9999999999999993E-3</v>
      </c>
    </row>
    <row r="21675" spans="1:5">
      <c r="A21675">
        <v>20080311</v>
      </c>
      <c r="B21675">
        <v>3.57</v>
      </c>
      <c r="C21675">
        <v>0.2</v>
      </c>
      <c r="D21675">
        <v>0.22</v>
      </c>
      <c r="E21675">
        <v>8.9999999999999993E-3</v>
      </c>
    </row>
    <row r="21676" spans="1:5">
      <c r="A21676">
        <v>20080312</v>
      </c>
      <c r="B21676">
        <v>-0.77</v>
      </c>
      <c r="C21676">
        <v>0.21</v>
      </c>
      <c r="D21676">
        <v>-0.81</v>
      </c>
      <c r="E21676">
        <v>8.9999999999999993E-3</v>
      </c>
    </row>
    <row r="21677" spans="1:5">
      <c r="A21677">
        <v>20080313</v>
      </c>
      <c r="B21677">
        <v>0.65</v>
      </c>
      <c r="C21677">
        <v>1.32</v>
      </c>
      <c r="D21677">
        <v>-0.21</v>
      </c>
      <c r="E21677">
        <v>8.9999999999999993E-3</v>
      </c>
    </row>
    <row r="21678" spans="1:5">
      <c r="A21678">
        <v>20080314</v>
      </c>
      <c r="B21678">
        <v>-2.0699999999999998</v>
      </c>
      <c r="C21678">
        <v>-0.2</v>
      </c>
      <c r="D21678">
        <v>-0.26</v>
      </c>
      <c r="E21678">
        <v>8.9999999999999993E-3</v>
      </c>
    </row>
    <row r="21679" spans="1:5">
      <c r="A21679">
        <v>20080317</v>
      </c>
      <c r="B21679">
        <v>-1.21</v>
      </c>
      <c r="C21679">
        <v>-0.77</v>
      </c>
      <c r="D21679">
        <v>0.51</v>
      </c>
      <c r="E21679">
        <v>8.9999999999999993E-3</v>
      </c>
    </row>
    <row r="21680" spans="1:5">
      <c r="A21680">
        <v>20080318</v>
      </c>
      <c r="B21680">
        <v>4.09</v>
      </c>
      <c r="C21680">
        <v>0.02</v>
      </c>
      <c r="D21680">
        <v>-0.25</v>
      </c>
      <c r="E21680">
        <v>8.9999999999999993E-3</v>
      </c>
    </row>
    <row r="21681" spans="1:5">
      <c r="A21681">
        <v>20080319</v>
      </c>
      <c r="B21681">
        <v>-2.37</v>
      </c>
      <c r="C21681">
        <v>-0.01</v>
      </c>
      <c r="D21681">
        <v>0.2</v>
      </c>
      <c r="E21681">
        <v>8.9999999999999993E-3</v>
      </c>
    </row>
    <row r="21682" spans="1:5">
      <c r="A21682">
        <v>20080320</v>
      </c>
      <c r="B21682">
        <v>2.2999999999999998</v>
      </c>
      <c r="C21682">
        <v>-0.16</v>
      </c>
      <c r="D21682">
        <v>0.75</v>
      </c>
      <c r="E21682">
        <v>8.9999999999999993E-3</v>
      </c>
    </row>
    <row r="21683" spans="1:5">
      <c r="A21683">
        <v>20080324</v>
      </c>
      <c r="B21683">
        <v>1.71</v>
      </c>
      <c r="C21683">
        <v>1.1299999999999999</v>
      </c>
      <c r="D21683">
        <v>-0.61</v>
      </c>
      <c r="E21683">
        <v>8.9999999999999993E-3</v>
      </c>
    </row>
    <row r="21684" spans="1:5">
      <c r="A21684">
        <v>20080325</v>
      </c>
      <c r="B21684">
        <v>0.38</v>
      </c>
      <c r="C21684">
        <v>0.44</v>
      </c>
      <c r="D21684">
        <v>-0.17</v>
      </c>
      <c r="E21684">
        <v>8.9999999999999993E-3</v>
      </c>
    </row>
    <row r="21685" spans="1:5">
      <c r="A21685">
        <v>20080326</v>
      </c>
      <c r="B21685">
        <v>-0.82</v>
      </c>
      <c r="C21685">
        <v>0.61</v>
      </c>
      <c r="D21685">
        <v>-0.49</v>
      </c>
      <c r="E21685">
        <v>8.9999999999999993E-3</v>
      </c>
    </row>
    <row r="21686" spans="1:5">
      <c r="A21686">
        <v>20080327</v>
      </c>
      <c r="B21686">
        <v>-1.1299999999999999</v>
      </c>
      <c r="C21686">
        <v>-0.2</v>
      </c>
      <c r="D21686">
        <v>0.02</v>
      </c>
      <c r="E21686">
        <v>8.9999999999999993E-3</v>
      </c>
    </row>
    <row r="21687" spans="1:5">
      <c r="A21687">
        <v>20080328</v>
      </c>
      <c r="B21687">
        <v>-0.82</v>
      </c>
      <c r="C21687">
        <v>-0.44</v>
      </c>
      <c r="D21687">
        <v>0.26</v>
      </c>
      <c r="E21687">
        <v>8.9999999999999993E-3</v>
      </c>
    </row>
    <row r="21688" spans="1:5">
      <c r="A21688">
        <v>20080331</v>
      </c>
      <c r="B21688">
        <v>0.56999999999999995</v>
      </c>
      <c r="C21688">
        <v>0.04</v>
      </c>
      <c r="D21688">
        <v>0.59</v>
      </c>
      <c r="E21688">
        <v>8.9999999999999993E-3</v>
      </c>
    </row>
    <row r="21689" spans="1:5">
      <c r="A21689">
        <v>20080401</v>
      </c>
      <c r="B21689">
        <v>3.37</v>
      </c>
      <c r="C21689">
        <v>-0.74</v>
      </c>
      <c r="D21689">
        <v>0.05</v>
      </c>
      <c r="E21689">
        <v>8.0000000000000002E-3</v>
      </c>
    </row>
    <row r="21690" spans="1:5">
      <c r="A21690">
        <v>20080402</v>
      </c>
      <c r="B21690">
        <v>-0.09</v>
      </c>
      <c r="C21690">
        <v>0.47</v>
      </c>
      <c r="D21690">
        <v>-0.14000000000000001</v>
      </c>
      <c r="E21690">
        <v>8.0000000000000002E-3</v>
      </c>
    </row>
    <row r="21691" spans="1:5">
      <c r="A21691">
        <v>20080403</v>
      </c>
      <c r="B21691">
        <v>0.14000000000000001</v>
      </c>
      <c r="C21691">
        <v>-0.08</v>
      </c>
      <c r="D21691">
        <v>-0.06</v>
      </c>
      <c r="E21691">
        <v>8.0000000000000002E-3</v>
      </c>
    </row>
    <row r="21692" spans="1:5">
      <c r="A21692">
        <v>20080404</v>
      </c>
      <c r="B21692">
        <v>0.16</v>
      </c>
      <c r="C21692">
        <v>0.09</v>
      </c>
      <c r="D21692">
        <v>-0.46</v>
      </c>
      <c r="E21692">
        <v>8.0000000000000002E-3</v>
      </c>
    </row>
    <row r="21693" spans="1:5">
      <c r="A21693">
        <v>20080407</v>
      </c>
      <c r="B21693">
        <v>0.14000000000000001</v>
      </c>
      <c r="C21693">
        <v>-0.45</v>
      </c>
      <c r="D21693">
        <v>0.49</v>
      </c>
      <c r="E21693">
        <v>8.0000000000000002E-3</v>
      </c>
    </row>
    <row r="21694" spans="1:5">
      <c r="A21694">
        <v>20080408</v>
      </c>
      <c r="B21694">
        <v>-0.34</v>
      </c>
      <c r="C21694">
        <v>0.33</v>
      </c>
      <c r="D21694">
        <v>-0.05</v>
      </c>
      <c r="E21694">
        <v>8.0000000000000002E-3</v>
      </c>
    </row>
    <row r="21695" spans="1:5">
      <c r="A21695">
        <v>20080409</v>
      </c>
      <c r="B21695">
        <v>-0.96</v>
      </c>
      <c r="C21695">
        <v>-0.8</v>
      </c>
      <c r="D21695">
        <v>-0.22</v>
      </c>
      <c r="E21695">
        <v>8.0000000000000002E-3</v>
      </c>
    </row>
    <row r="21696" spans="1:5">
      <c r="A21696">
        <v>20080410</v>
      </c>
      <c r="B21696">
        <v>0.53</v>
      </c>
      <c r="C21696">
        <v>0.69</v>
      </c>
      <c r="D21696">
        <v>-0.55000000000000004</v>
      </c>
      <c r="E21696">
        <v>8.0000000000000002E-3</v>
      </c>
    </row>
    <row r="21697" spans="1:5">
      <c r="A21697">
        <v>20080411</v>
      </c>
      <c r="B21697">
        <v>-2.02</v>
      </c>
      <c r="C21697">
        <v>-0.63</v>
      </c>
      <c r="D21697">
        <v>0.54</v>
      </c>
      <c r="E21697">
        <v>8.0000000000000002E-3</v>
      </c>
    </row>
    <row r="21698" spans="1:5">
      <c r="A21698">
        <v>20080414</v>
      </c>
      <c r="B21698">
        <v>-0.38</v>
      </c>
      <c r="C21698">
        <v>0.18</v>
      </c>
      <c r="D21698">
        <v>-0.32</v>
      </c>
      <c r="E21698">
        <v>8.0000000000000002E-3</v>
      </c>
    </row>
    <row r="21699" spans="1:5">
      <c r="A21699">
        <v>20080415</v>
      </c>
      <c r="B21699">
        <v>0.46</v>
      </c>
      <c r="C21699">
        <v>0.28999999999999998</v>
      </c>
      <c r="D21699">
        <v>0.27</v>
      </c>
      <c r="E21699">
        <v>8.0000000000000002E-3</v>
      </c>
    </row>
    <row r="21700" spans="1:5">
      <c r="A21700">
        <v>20080416</v>
      </c>
      <c r="B21700">
        <v>2.27</v>
      </c>
      <c r="C21700">
        <v>0.48</v>
      </c>
      <c r="D21700">
        <v>0.15</v>
      </c>
      <c r="E21700">
        <v>8.0000000000000002E-3</v>
      </c>
    </row>
    <row r="21701" spans="1:5">
      <c r="A21701">
        <v>20080417</v>
      </c>
      <c r="B21701">
        <v>-0.1</v>
      </c>
      <c r="C21701">
        <v>-0.86</v>
      </c>
      <c r="D21701">
        <v>0.34</v>
      </c>
      <c r="E21701">
        <v>8.0000000000000002E-3</v>
      </c>
    </row>
    <row r="21702" spans="1:5">
      <c r="A21702">
        <v>20080418</v>
      </c>
      <c r="B21702">
        <v>1.67</v>
      </c>
      <c r="C21702">
        <v>0.12</v>
      </c>
      <c r="D21702">
        <v>-0.66</v>
      </c>
      <c r="E21702">
        <v>8.0000000000000002E-3</v>
      </c>
    </row>
    <row r="21703" spans="1:5">
      <c r="A21703">
        <v>20080421</v>
      </c>
      <c r="B21703">
        <v>-0.17</v>
      </c>
      <c r="C21703">
        <v>-0.13</v>
      </c>
      <c r="D21703">
        <v>-0.55000000000000004</v>
      </c>
      <c r="E21703">
        <v>8.0000000000000002E-3</v>
      </c>
    </row>
    <row r="21704" spans="1:5">
      <c r="A21704">
        <v>20080422</v>
      </c>
      <c r="B21704">
        <v>-0.97</v>
      </c>
      <c r="C21704">
        <v>-1.1000000000000001</v>
      </c>
      <c r="D21704">
        <v>0.28999999999999998</v>
      </c>
      <c r="E21704">
        <v>8.0000000000000002E-3</v>
      </c>
    </row>
    <row r="21705" spans="1:5">
      <c r="A21705">
        <v>20080423</v>
      </c>
      <c r="B21705">
        <v>0.26</v>
      </c>
      <c r="C21705">
        <v>0.2</v>
      </c>
      <c r="D21705">
        <v>-1.1599999999999999</v>
      </c>
      <c r="E21705">
        <v>8.0000000000000002E-3</v>
      </c>
    </row>
    <row r="21706" spans="1:5">
      <c r="A21706">
        <v>20080424</v>
      </c>
      <c r="B21706">
        <v>0.66</v>
      </c>
      <c r="C21706">
        <v>0.54</v>
      </c>
      <c r="D21706">
        <v>0.38</v>
      </c>
      <c r="E21706">
        <v>8.0000000000000002E-3</v>
      </c>
    </row>
    <row r="21707" spans="1:5">
      <c r="A21707">
        <v>20080425</v>
      </c>
      <c r="B21707">
        <v>0.68</v>
      </c>
      <c r="C21707">
        <v>-0.21</v>
      </c>
      <c r="D21707">
        <v>0.17</v>
      </c>
      <c r="E21707">
        <v>8.0000000000000002E-3</v>
      </c>
    </row>
    <row r="21708" spans="1:5">
      <c r="A21708">
        <v>20080428</v>
      </c>
      <c r="B21708">
        <v>-0.03</v>
      </c>
      <c r="C21708">
        <v>0.55000000000000004</v>
      </c>
      <c r="D21708">
        <v>0.19</v>
      </c>
      <c r="E21708">
        <v>8.0000000000000002E-3</v>
      </c>
    </row>
    <row r="21709" spans="1:5">
      <c r="A21709">
        <v>20080429</v>
      </c>
      <c r="B21709">
        <v>-0.36</v>
      </c>
      <c r="C21709">
        <v>-0.42</v>
      </c>
      <c r="D21709">
        <v>0.34</v>
      </c>
      <c r="E21709">
        <v>8.0000000000000002E-3</v>
      </c>
    </row>
    <row r="21710" spans="1:5">
      <c r="A21710">
        <v>20080430</v>
      </c>
      <c r="B21710">
        <v>-0.3</v>
      </c>
      <c r="C21710">
        <v>-0.12</v>
      </c>
      <c r="D21710">
        <v>0.09</v>
      </c>
      <c r="E21710">
        <v>8.0000000000000002E-3</v>
      </c>
    </row>
    <row r="21711" spans="1:5">
      <c r="A21711">
        <v>20080501</v>
      </c>
      <c r="B21711">
        <v>1.66</v>
      </c>
      <c r="C21711">
        <v>0.06</v>
      </c>
      <c r="D21711">
        <v>0.23</v>
      </c>
      <c r="E21711">
        <v>8.0000000000000002E-3</v>
      </c>
    </row>
    <row r="21712" spans="1:5">
      <c r="A21712">
        <v>20080502</v>
      </c>
      <c r="B21712">
        <v>0.2</v>
      </c>
      <c r="C21712">
        <v>-0.76</v>
      </c>
      <c r="D21712">
        <v>0.02</v>
      </c>
      <c r="E21712">
        <v>8.0000000000000002E-3</v>
      </c>
    </row>
    <row r="21713" spans="1:5">
      <c r="A21713">
        <v>20080505</v>
      </c>
      <c r="B21713">
        <v>-0.41</v>
      </c>
      <c r="C21713">
        <v>0.3</v>
      </c>
      <c r="D21713">
        <v>-0.13</v>
      </c>
      <c r="E21713">
        <v>8.0000000000000002E-3</v>
      </c>
    </row>
    <row r="21714" spans="1:5">
      <c r="A21714">
        <v>20080506</v>
      </c>
      <c r="B21714">
        <v>0.75</v>
      </c>
      <c r="C21714">
        <v>-0.03</v>
      </c>
      <c r="D21714">
        <v>0.28999999999999998</v>
      </c>
      <c r="E21714">
        <v>8.0000000000000002E-3</v>
      </c>
    </row>
    <row r="21715" spans="1:5">
      <c r="A21715">
        <v>20080507</v>
      </c>
      <c r="B21715">
        <v>-1.66</v>
      </c>
      <c r="C21715">
        <v>0.06</v>
      </c>
      <c r="D21715">
        <v>-0.18</v>
      </c>
      <c r="E21715">
        <v>8.0000000000000002E-3</v>
      </c>
    </row>
    <row r="21716" spans="1:5">
      <c r="A21716">
        <v>20080508</v>
      </c>
      <c r="B21716">
        <v>0.37</v>
      </c>
      <c r="C21716">
        <v>0.14000000000000001</v>
      </c>
      <c r="D21716">
        <v>-0.16</v>
      </c>
      <c r="E21716">
        <v>8.0000000000000002E-3</v>
      </c>
    </row>
    <row r="21717" spans="1:5">
      <c r="A21717">
        <v>20080509</v>
      </c>
      <c r="B21717">
        <v>-0.54</v>
      </c>
      <c r="C21717">
        <v>0.66</v>
      </c>
      <c r="D21717">
        <v>-0.25</v>
      </c>
      <c r="E21717">
        <v>8.0000000000000002E-3</v>
      </c>
    </row>
    <row r="21718" spans="1:5">
      <c r="A21718">
        <v>20080512</v>
      </c>
      <c r="B21718">
        <v>1.1000000000000001</v>
      </c>
      <c r="C21718">
        <v>0.66</v>
      </c>
      <c r="D21718">
        <v>-0.34</v>
      </c>
      <c r="E21718">
        <v>8.0000000000000002E-3</v>
      </c>
    </row>
    <row r="21719" spans="1:5">
      <c r="A21719">
        <v>20080513</v>
      </c>
      <c r="B21719">
        <v>0.09</v>
      </c>
      <c r="C21719">
        <v>0.67</v>
      </c>
      <c r="D21719">
        <v>-0.04</v>
      </c>
      <c r="E21719">
        <v>8.0000000000000002E-3</v>
      </c>
    </row>
    <row r="21720" spans="1:5">
      <c r="A21720">
        <v>20080514</v>
      </c>
      <c r="B21720">
        <v>0.38</v>
      </c>
      <c r="C21720">
        <v>-0.43</v>
      </c>
      <c r="D21720">
        <v>0.17</v>
      </c>
      <c r="E21720">
        <v>8.0000000000000002E-3</v>
      </c>
    </row>
    <row r="21721" spans="1:5">
      <c r="A21721">
        <v>20080515</v>
      </c>
      <c r="B21721">
        <v>1.02</v>
      </c>
      <c r="C21721">
        <v>-0.08</v>
      </c>
      <c r="D21721">
        <v>-0.3</v>
      </c>
      <c r="E21721">
        <v>8.0000000000000002E-3</v>
      </c>
    </row>
    <row r="21722" spans="1:5">
      <c r="A21722">
        <v>20080516</v>
      </c>
      <c r="B21722">
        <v>0.1</v>
      </c>
      <c r="C21722">
        <v>-0.4</v>
      </c>
      <c r="D21722">
        <v>0.03</v>
      </c>
      <c r="E21722">
        <v>8.0000000000000002E-3</v>
      </c>
    </row>
    <row r="21723" spans="1:5">
      <c r="A21723">
        <v>20080519</v>
      </c>
      <c r="B21723">
        <v>-0.02</v>
      </c>
      <c r="C21723">
        <v>-0.28000000000000003</v>
      </c>
      <c r="D21723">
        <v>0.25</v>
      </c>
      <c r="E21723">
        <v>8.0000000000000002E-3</v>
      </c>
    </row>
    <row r="21724" spans="1:5">
      <c r="A21724">
        <v>20080520</v>
      </c>
      <c r="B21724">
        <v>-0.8</v>
      </c>
      <c r="C21724">
        <v>0.62</v>
      </c>
      <c r="D21724">
        <v>-0.17</v>
      </c>
      <c r="E21724">
        <v>8.0000000000000002E-3</v>
      </c>
    </row>
    <row r="21725" spans="1:5">
      <c r="A21725">
        <v>20080521</v>
      </c>
      <c r="B21725">
        <v>-1.56</v>
      </c>
      <c r="C21725">
        <v>0.46</v>
      </c>
      <c r="D21725">
        <v>0.18</v>
      </c>
      <c r="E21725">
        <v>8.0000000000000002E-3</v>
      </c>
    </row>
    <row r="21726" spans="1:5">
      <c r="A21726">
        <v>20080522</v>
      </c>
      <c r="B21726">
        <v>0.38</v>
      </c>
      <c r="C21726">
        <v>0.28999999999999998</v>
      </c>
      <c r="D21726">
        <v>-0.04</v>
      </c>
      <c r="E21726">
        <v>8.0000000000000002E-3</v>
      </c>
    </row>
    <row r="21727" spans="1:5">
      <c r="A21727">
        <v>20080523</v>
      </c>
      <c r="B21727">
        <v>-1.24</v>
      </c>
      <c r="C21727">
        <v>0.15</v>
      </c>
      <c r="D21727">
        <v>-0.37</v>
      </c>
      <c r="E21727">
        <v>8.0000000000000002E-3</v>
      </c>
    </row>
    <row r="21728" spans="1:5">
      <c r="A21728">
        <v>20080527</v>
      </c>
      <c r="B21728">
        <v>0.72</v>
      </c>
      <c r="C21728">
        <v>0.57999999999999996</v>
      </c>
      <c r="D21728">
        <v>-0.22</v>
      </c>
      <c r="E21728">
        <v>8.0000000000000002E-3</v>
      </c>
    </row>
    <row r="21729" spans="1:5">
      <c r="A21729">
        <v>20080528</v>
      </c>
      <c r="B21729">
        <v>0.49</v>
      </c>
      <c r="C21729">
        <v>-0.06</v>
      </c>
      <c r="D21729">
        <v>-7.0000000000000007E-2</v>
      </c>
      <c r="E21729">
        <v>8.0000000000000002E-3</v>
      </c>
    </row>
    <row r="21730" spans="1:5">
      <c r="A21730">
        <v>20080529</v>
      </c>
      <c r="B21730">
        <v>0.61</v>
      </c>
      <c r="C21730">
        <v>0.3</v>
      </c>
      <c r="D21730">
        <v>-0.25</v>
      </c>
      <c r="E21730">
        <v>8.0000000000000002E-3</v>
      </c>
    </row>
    <row r="21731" spans="1:5">
      <c r="A21731">
        <v>20080530</v>
      </c>
      <c r="B21731">
        <v>0.28999999999999998</v>
      </c>
      <c r="C21731">
        <v>0.26</v>
      </c>
      <c r="D21731">
        <v>0</v>
      </c>
      <c r="E21731">
        <v>8.0000000000000002E-3</v>
      </c>
    </row>
    <row r="21732" spans="1:5">
      <c r="A21732">
        <v>20080602</v>
      </c>
      <c r="B21732">
        <v>-0.98</v>
      </c>
      <c r="C21732">
        <v>0.16</v>
      </c>
      <c r="D21732">
        <v>0.24</v>
      </c>
      <c r="E21732">
        <v>8.0000000000000002E-3</v>
      </c>
    </row>
    <row r="21733" spans="1:5">
      <c r="A21733">
        <v>20080603</v>
      </c>
      <c r="B21733">
        <v>-0.46</v>
      </c>
      <c r="C21733">
        <v>0.28000000000000003</v>
      </c>
      <c r="D21733">
        <v>0.02</v>
      </c>
      <c r="E21733">
        <v>8.0000000000000002E-3</v>
      </c>
    </row>
    <row r="21734" spans="1:5">
      <c r="A21734">
        <v>20080604</v>
      </c>
      <c r="B21734">
        <v>0.02</v>
      </c>
      <c r="C21734">
        <v>0.69</v>
      </c>
      <c r="D21734">
        <v>-0.74</v>
      </c>
      <c r="E21734">
        <v>8.0000000000000002E-3</v>
      </c>
    </row>
    <row r="21735" spans="1:5">
      <c r="A21735">
        <v>20080605</v>
      </c>
      <c r="B21735">
        <v>1.95</v>
      </c>
      <c r="C21735">
        <v>0.31</v>
      </c>
      <c r="D21735">
        <v>-0.09</v>
      </c>
      <c r="E21735">
        <v>8.0000000000000002E-3</v>
      </c>
    </row>
    <row r="21736" spans="1:5">
      <c r="A21736">
        <v>20080606</v>
      </c>
      <c r="B21736">
        <v>-2.9</v>
      </c>
      <c r="C21736">
        <v>0.16</v>
      </c>
      <c r="D21736">
        <v>-0.03</v>
      </c>
      <c r="E21736">
        <v>8.0000000000000002E-3</v>
      </c>
    </row>
    <row r="21737" spans="1:5">
      <c r="A21737">
        <v>20080609</v>
      </c>
      <c r="B21737">
        <v>-0.03</v>
      </c>
      <c r="C21737">
        <v>-0.53</v>
      </c>
      <c r="D21737">
        <v>-0.22</v>
      </c>
      <c r="E21737">
        <v>8.0000000000000002E-3</v>
      </c>
    </row>
    <row r="21738" spans="1:5">
      <c r="A21738">
        <v>20080610</v>
      </c>
      <c r="B21738">
        <v>-0.31</v>
      </c>
      <c r="C21738">
        <v>0.01</v>
      </c>
      <c r="D21738">
        <v>-0.21</v>
      </c>
      <c r="E21738">
        <v>8.0000000000000002E-3</v>
      </c>
    </row>
    <row r="21739" spans="1:5">
      <c r="A21739">
        <v>20080611</v>
      </c>
      <c r="B21739">
        <v>-1.66</v>
      </c>
      <c r="C21739">
        <v>-0.14000000000000001</v>
      </c>
      <c r="D21739">
        <v>-0.15</v>
      </c>
      <c r="E21739">
        <v>8.0000000000000002E-3</v>
      </c>
    </row>
    <row r="21740" spans="1:5">
      <c r="A21740">
        <v>20080612</v>
      </c>
      <c r="B21740">
        <v>0.31</v>
      </c>
      <c r="C21740">
        <v>0</v>
      </c>
      <c r="D21740">
        <v>-0.06</v>
      </c>
      <c r="E21740">
        <v>8.0000000000000002E-3</v>
      </c>
    </row>
    <row r="21741" spans="1:5">
      <c r="A21741">
        <v>20080613</v>
      </c>
      <c r="B21741">
        <v>1.56</v>
      </c>
      <c r="C21741">
        <v>0.27</v>
      </c>
      <c r="D21741">
        <v>-0.35</v>
      </c>
      <c r="E21741">
        <v>8.0000000000000002E-3</v>
      </c>
    </row>
    <row r="21742" spans="1:5">
      <c r="A21742">
        <v>20080616</v>
      </c>
      <c r="B21742">
        <v>0.15</v>
      </c>
      <c r="C21742">
        <v>0.88</v>
      </c>
      <c r="D21742">
        <v>-0.19</v>
      </c>
      <c r="E21742">
        <v>8.0000000000000002E-3</v>
      </c>
    </row>
    <row r="21743" spans="1:5">
      <c r="A21743">
        <v>20080617</v>
      </c>
      <c r="B21743">
        <v>-0.55000000000000004</v>
      </c>
      <c r="C21743">
        <v>0.15</v>
      </c>
      <c r="D21743">
        <v>-0.25</v>
      </c>
      <c r="E21743">
        <v>8.0000000000000002E-3</v>
      </c>
    </row>
    <row r="21744" spans="1:5">
      <c r="A21744">
        <v>20080618</v>
      </c>
      <c r="B21744">
        <v>-0.96</v>
      </c>
      <c r="C21744">
        <v>0.2</v>
      </c>
      <c r="D21744">
        <v>0.26</v>
      </c>
      <c r="E21744">
        <v>8.0000000000000002E-3</v>
      </c>
    </row>
    <row r="21745" spans="1:5">
      <c r="A21745">
        <v>20080619</v>
      </c>
      <c r="B21745">
        <v>0.34</v>
      </c>
      <c r="C21745">
        <v>0.49</v>
      </c>
      <c r="D21745">
        <v>-0.57999999999999996</v>
      </c>
      <c r="E21745">
        <v>8.0000000000000002E-3</v>
      </c>
    </row>
    <row r="21746" spans="1:5">
      <c r="A21746">
        <v>20080620</v>
      </c>
      <c r="B21746">
        <v>-1.79</v>
      </c>
      <c r="C21746">
        <v>0.34</v>
      </c>
      <c r="D21746">
        <v>7.0000000000000007E-2</v>
      </c>
      <c r="E21746">
        <v>8.0000000000000002E-3</v>
      </c>
    </row>
    <row r="21747" spans="1:5">
      <c r="A21747">
        <v>20080623</v>
      </c>
      <c r="B21747">
        <v>-0.16</v>
      </c>
      <c r="C21747">
        <v>-0.61</v>
      </c>
      <c r="D21747">
        <v>-0.31</v>
      </c>
      <c r="E21747">
        <v>8.0000000000000002E-3</v>
      </c>
    </row>
    <row r="21748" spans="1:5">
      <c r="A21748">
        <v>20080624</v>
      </c>
      <c r="B21748">
        <v>-0.54</v>
      </c>
      <c r="C21748">
        <v>-1.17</v>
      </c>
      <c r="D21748">
        <v>0.28000000000000003</v>
      </c>
      <c r="E21748">
        <v>8.0000000000000002E-3</v>
      </c>
    </row>
    <row r="21749" spans="1:5">
      <c r="A21749">
        <v>20080625</v>
      </c>
      <c r="B21749">
        <v>0.64</v>
      </c>
      <c r="C21749">
        <v>0.35</v>
      </c>
      <c r="D21749">
        <v>-0.44</v>
      </c>
      <c r="E21749">
        <v>8.0000000000000002E-3</v>
      </c>
    </row>
    <row r="21750" spans="1:5">
      <c r="A21750">
        <v>20080626</v>
      </c>
      <c r="B21750">
        <v>-2.83</v>
      </c>
      <c r="C21750">
        <v>0.56000000000000005</v>
      </c>
      <c r="D21750">
        <v>0.13</v>
      </c>
      <c r="E21750">
        <v>8.0000000000000002E-3</v>
      </c>
    </row>
    <row r="21751" spans="1:5">
      <c r="A21751">
        <v>20080627</v>
      </c>
      <c r="B21751">
        <v>-0.37</v>
      </c>
      <c r="C21751">
        <v>0.23</v>
      </c>
      <c r="D21751">
        <v>-0.42</v>
      </c>
      <c r="E21751">
        <v>8.0000000000000002E-3</v>
      </c>
    </row>
    <row r="21752" spans="1:5">
      <c r="A21752">
        <v>20080630</v>
      </c>
      <c r="B21752">
        <v>-7.0000000000000007E-2</v>
      </c>
      <c r="C21752">
        <v>-1.21</v>
      </c>
      <c r="D21752">
        <v>0.32</v>
      </c>
      <c r="E21752">
        <v>8.0000000000000002E-3</v>
      </c>
    </row>
    <row r="21753" spans="1:5">
      <c r="A21753">
        <v>20080701</v>
      </c>
      <c r="B21753">
        <v>0.28999999999999998</v>
      </c>
      <c r="C21753">
        <v>-0.45</v>
      </c>
      <c r="D21753">
        <v>0.27</v>
      </c>
      <c r="E21753">
        <v>7.0000000000000001E-3</v>
      </c>
    </row>
    <row r="21754" spans="1:5">
      <c r="A21754">
        <v>20080702</v>
      </c>
      <c r="B21754">
        <v>-2</v>
      </c>
      <c r="C21754">
        <v>-0.86</v>
      </c>
      <c r="D21754">
        <v>0.12</v>
      </c>
      <c r="E21754">
        <v>7.0000000000000001E-3</v>
      </c>
    </row>
    <row r="21755" spans="1:5">
      <c r="A21755">
        <v>20080703</v>
      </c>
      <c r="B21755">
        <v>-0.15</v>
      </c>
      <c r="C21755">
        <v>-0.68</v>
      </c>
      <c r="D21755">
        <v>-0.17</v>
      </c>
      <c r="E21755">
        <v>7.0000000000000001E-3</v>
      </c>
    </row>
    <row r="21756" spans="1:5">
      <c r="A21756">
        <v>20080707</v>
      </c>
      <c r="B21756">
        <v>-0.81</v>
      </c>
      <c r="C21756">
        <v>0.12</v>
      </c>
      <c r="D21756">
        <v>-1.1000000000000001</v>
      </c>
      <c r="E21756">
        <v>7.0000000000000001E-3</v>
      </c>
    </row>
    <row r="21757" spans="1:5">
      <c r="A21757">
        <v>20080708</v>
      </c>
      <c r="B21757">
        <v>1.84</v>
      </c>
      <c r="C21757">
        <v>1.01</v>
      </c>
      <c r="D21757">
        <v>2.36</v>
      </c>
      <c r="E21757">
        <v>7.0000000000000001E-3</v>
      </c>
    </row>
    <row r="21758" spans="1:5">
      <c r="A21758">
        <v>20080709</v>
      </c>
      <c r="B21758">
        <v>-2.06</v>
      </c>
      <c r="C21758">
        <v>-0.08</v>
      </c>
      <c r="D21758">
        <v>-1.32</v>
      </c>
      <c r="E21758">
        <v>7.0000000000000001E-3</v>
      </c>
    </row>
    <row r="21759" spans="1:5">
      <c r="A21759">
        <v>20080710</v>
      </c>
      <c r="B21759">
        <v>0.65</v>
      </c>
      <c r="C21759">
        <v>-0.02</v>
      </c>
      <c r="D21759">
        <v>-1.23</v>
      </c>
      <c r="E21759">
        <v>7.0000000000000001E-3</v>
      </c>
    </row>
    <row r="21760" spans="1:5">
      <c r="A21760">
        <v>20080711</v>
      </c>
      <c r="B21760">
        <v>-0.88</v>
      </c>
      <c r="C21760">
        <v>1.48</v>
      </c>
      <c r="D21760">
        <v>-1.1100000000000001</v>
      </c>
      <c r="E21760">
        <v>7.0000000000000001E-3</v>
      </c>
    </row>
    <row r="21761" spans="1:5">
      <c r="A21761">
        <v>20080714</v>
      </c>
      <c r="B21761">
        <v>-0.93</v>
      </c>
      <c r="C21761">
        <v>-0.13</v>
      </c>
      <c r="D21761">
        <v>-2.4300000000000002</v>
      </c>
      <c r="E21761">
        <v>7.0000000000000001E-3</v>
      </c>
    </row>
    <row r="21762" spans="1:5">
      <c r="A21762">
        <v>20080715</v>
      </c>
      <c r="B21762">
        <v>-0.96</v>
      </c>
      <c r="C21762">
        <v>1.1499999999999999</v>
      </c>
      <c r="D21762">
        <v>-1.1499999999999999</v>
      </c>
      <c r="E21762">
        <v>7.0000000000000001E-3</v>
      </c>
    </row>
    <row r="21763" spans="1:5">
      <c r="A21763">
        <v>20080716</v>
      </c>
      <c r="B21763">
        <v>2.52</v>
      </c>
      <c r="C21763">
        <v>0.03</v>
      </c>
      <c r="D21763">
        <v>4.75</v>
      </c>
      <c r="E21763">
        <v>7.0000000000000001E-3</v>
      </c>
    </row>
    <row r="21764" spans="1:5">
      <c r="A21764">
        <v>20080717</v>
      </c>
      <c r="B21764">
        <v>1.1299999999999999</v>
      </c>
      <c r="C21764">
        <v>-0.08</v>
      </c>
      <c r="D21764">
        <v>4.1100000000000003</v>
      </c>
      <c r="E21764">
        <v>7.0000000000000001E-3</v>
      </c>
    </row>
    <row r="21765" spans="1:5">
      <c r="A21765">
        <v>20080718</v>
      </c>
      <c r="B21765">
        <v>-0.08</v>
      </c>
      <c r="C21765">
        <v>-0.78</v>
      </c>
      <c r="D21765">
        <v>1.0900000000000001</v>
      </c>
      <c r="E21765">
        <v>7.0000000000000001E-3</v>
      </c>
    </row>
    <row r="21766" spans="1:5">
      <c r="A21766">
        <v>20080721</v>
      </c>
      <c r="B21766">
        <v>0.16</v>
      </c>
      <c r="C21766">
        <v>0.3</v>
      </c>
      <c r="D21766">
        <v>-0.56999999999999995</v>
      </c>
      <c r="E21766">
        <v>7.0000000000000001E-3</v>
      </c>
    </row>
    <row r="21767" spans="1:5">
      <c r="A21767">
        <v>20080722</v>
      </c>
      <c r="B21767">
        <v>1.37</v>
      </c>
      <c r="C21767">
        <v>0.95</v>
      </c>
      <c r="D21767">
        <v>3.16</v>
      </c>
      <c r="E21767">
        <v>7.0000000000000001E-3</v>
      </c>
    </row>
    <row r="21768" spans="1:5">
      <c r="A21768">
        <v>20080723</v>
      </c>
      <c r="B21768">
        <v>0.32</v>
      </c>
      <c r="C21768">
        <v>0.05</v>
      </c>
      <c r="D21768">
        <v>1.6</v>
      </c>
      <c r="E21768">
        <v>7.0000000000000001E-3</v>
      </c>
    </row>
    <row r="21769" spans="1:5">
      <c r="A21769">
        <v>20080724</v>
      </c>
      <c r="B21769">
        <v>-2.31</v>
      </c>
      <c r="C21769">
        <v>0.51</v>
      </c>
      <c r="D21769">
        <v>-2.87</v>
      </c>
      <c r="E21769">
        <v>7.0000000000000001E-3</v>
      </c>
    </row>
    <row r="21770" spans="1:5">
      <c r="A21770">
        <v>20080725</v>
      </c>
      <c r="B21770">
        <v>0.47</v>
      </c>
      <c r="C21770">
        <v>0.9</v>
      </c>
      <c r="D21770">
        <v>-0.99</v>
      </c>
      <c r="E21770">
        <v>7.0000000000000001E-3</v>
      </c>
    </row>
    <row r="21771" spans="1:5">
      <c r="A21771">
        <v>20080728</v>
      </c>
      <c r="B21771">
        <v>-1.76</v>
      </c>
      <c r="C21771">
        <v>0.02</v>
      </c>
      <c r="D21771">
        <v>-1.38</v>
      </c>
      <c r="E21771">
        <v>7.0000000000000001E-3</v>
      </c>
    </row>
    <row r="21772" spans="1:5">
      <c r="A21772">
        <v>20080729</v>
      </c>
      <c r="B21772">
        <v>2.27</v>
      </c>
      <c r="C21772">
        <v>-0.28999999999999998</v>
      </c>
      <c r="D21772">
        <v>3.17</v>
      </c>
      <c r="E21772">
        <v>7.0000000000000001E-3</v>
      </c>
    </row>
    <row r="21773" spans="1:5">
      <c r="A21773">
        <v>20080730</v>
      </c>
      <c r="B21773">
        <v>1.58</v>
      </c>
      <c r="C21773">
        <v>-1.35</v>
      </c>
      <c r="D21773">
        <v>-0.15</v>
      </c>
      <c r="E21773">
        <v>7.0000000000000001E-3</v>
      </c>
    </row>
    <row r="21774" spans="1:5">
      <c r="A21774">
        <v>20080731</v>
      </c>
      <c r="B21774">
        <v>-1.1599999999999999</v>
      </c>
      <c r="C21774">
        <v>0.61</v>
      </c>
      <c r="D21774">
        <v>0.38</v>
      </c>
      <c r="E21774">
        <v>7.0000000000000001E-3</v>
      </c>
    </row>
    <row r="21775" spans="1:5">
      <c r="A21775">
        <v>20080801</v>
      </c>
      <c r="B21775">
        <v>-0.47</v>
      </c>
      <c r="C21775">
        <v>0.66</v>
      </c>
      <c r="D21775">
        <v>0.85</v>
      </c>
      <c r="E21775">
        <v>6.0000000000000001E-3</v>
      </c>
    </row>
    <row r="21776" spans="1:5">
      <c r="A21776">
        <v>20080804</v>
      </c>
      <c r="B21776">
        <v>-1.0900000000000001</v>
      </c>
      <c r="C21776">
        <v>-0.22</v>
      </c>
      <c r="D21776">
        <v>0.5</v>
      </c>
      <c r="E21776">
        <v>6.0000000000000001E-3</v>
      </c>
    </row>
    <row r="21777" spans="1:5">
      <c r="A21777">
        <v>20080805</v>
      </c>
      <c r="B21777">
        <v>2.65</v>
      </c>
      <c r="C21777">
        <v>-0.56999999999999995</v>
      </c>
      <c r="D21777">
        <v>1.66</v>
      </c>
      <c r="E21777">
        <v>6.0000000000000001E-3</v>
      </c>
    </row>
    <row r="21778" spans="1:5">
      <c r="A21778">
        <v>20080806</v>
      </c>
      <c r="B21778">
        <v>0.5</v>
      </c>
      <c r="C21778">
        <v>0.53</v>
      </c>
      <c r="D21778">
        <v>-1.1399999999999999</v>
      </c>
      <c r="E21778">
        <v>6.0000000000000001E-3</v>
      </c>
    </row>
    <row r="21779" spans="1:5">
      <c r="A21779">
        <v>20080807</v>
      </c>
      <c r="B21779">
        <v>-1.73</v>
      </c>
      <c r="C21779">
        <v>0.62</v>
      </c>
      <c r="D21779">
        <v>-1.73</v>
      </c>
      <c r="E21779">
        <v>6.0000000000000001E-3</v>
      </c>
    </row>
    <row r="21780" spans="1:5">
      <c r="A21780">
        <v>20080808</v>
      </c>
      <c r="B21780">
        <v>2.2799999999999998</v>
      </c>
      <c r="C21780">
        <v>0.59</v>
      </c>
      <c r="D21780">
        <v>1.37</v>
      </c>
      <c r="E21780">
        <v>6.0000000000000001E-3</v>
      </c>
    </row>
    <row r="21781" spans="1:5">
      <c r="A21781">
        <v>20080811</v>
      </c>
      <c r="B21781">
        <v>0.83</v>
      </c>
      <c r="C21781">
        <v>1.37</v>
      </c>
      <c r="D21781">
        <v>1.2</v>
      </c>
      <c r="E21781">
        <v>6.0000000000000001E-3</v>
      </c>
    </row>
    <row r="21782" spans="1:5">
      <c r="A21782">
        <v>20080812</v>
      </c>
      <c r="B21782">
        <v>-1.05</v>
      </c>
      <c r="C21782">
        <v>0.98</v>
      </c>
      <c r="D21782">
        <v>-1.93</v>
      </c>
      <c r="E21782">
        <v>6.0000000000000001E-3</v>
      </c>
    </row>
    <row r="21783" spans="1:5">
      <c r="A21783">
        <v>20080813</v>
      </c>
      <c r="B21783">
        <v>-0.15</v>
      </c>
      <c r="C21783">
        <v>0.75</v>
      </c>
      <c r="D21783">
        <v>-2.0299999999999998</v>
      </c>
      <c r="E21783">
        <v>6.0000000000000001E-3</v>
      </c>
    </row>
    <row r="21784" spans="1:5">
      <c r="A21784">
        <v>20080814</v>
      </c>
      <c r="B21784">
        <v>0.63</v>
      </c>
      <c r="C21784">
        <v>0.1</v>
      </c>
      <c r="D21784">
        <v>1.3</v>
      </c>
      <c r="E21784">
        <v>6.0000000000000001E-3</v>
      </c>
    </row>
    <row r="21785" spans="1:5">
      <c r="A21785">
        <v>20080815</v>
      </c>
      <c r="B21785">
        <v>0.38</v>
      </c>
      <c r="C21785">
        <v>-0.36</v>
      </c>
      <c r="D21785">
        <v>1.07</v>
      </c>
      <c r="E21785">
        <v>6.0000000000000001E-3</v>
      </c>
    </row>
    <row r="21786" spans="1:5">
      <c r="A21786">
        <v>20080818</v>
      </c>
      <c r="B21786">
        <v>-1.45</v>
      </c>
      <c r="C21786">
        <v>0.28000000000000003</v>
      </c>
      <c r="D21786">
        <v>-0.89</v>
      </c>
      <c r="E21786">
        <v>6.0000000000000001E-3</v>
      </c>
    </row>
    <row r="21787" spans="1:5">
      <c r="A21787">
        <v>20080819</v>
      </c>
      <c r="B21787">
        <v>-1</v>
      </c>
      <c r="C21787">
        <v>-0.56000000000000005</v>
      </c>
      <c r="D21787">
        <v>-1.24</v>
      </c>
      <c r="E21787">
        <v>6.0000000000000001E-3</v>
      </c>
    </row>
    <row r="21788" spans="1:5">
      <c r="A21788">
        <v>20080820</v>
      </c>
      <c r="B21788">
        <v>0.54</v>
      </c>
      <c r="C21788">
        <v>-0.65</v>
      </c>
      <c r="D21788">
        <v>-7.0000000000000007E-2</v>
      </c>
      <c r="E21788">
        <v>6.0000000000000001E-3</v>
      </c>
    </row>
    <row r="21789" spans="1:5">
      <c r="A21789">
        <v>20080821</v>
      </c>
      <c r="B21789">
        <v>0.12</v>
      </c>
      <c r="C21789">
        <v>-0.9</v>
      </c>
      <c r="D21789">
        <v>-0.46</v>
      </c>
      <c r="E21789">
        <v>6.0000000000000001E-3</v>
      </c>
    </row>
    <row r="21790" spans="1:5">
      <c r="A21790">
        <v>20080822</v>
      </c>
      <c r="B21790">
        <v>1.1399999999999999</v>
      </c>
      <c r="C21790">
        <v>0.43</v>
      </c>
      <c r="D21790">
        <v>1.03</v>
      </c>
      <c r="E21790">
        <v>6.0000000000000001E-3</v>
      </c>
    </row>
    <row r="21791" spans="1:5">
      <c r="A21791">
        <v>20080825</v>
      </c>
      <c r="B21791">
        <v>-1.92</v>
      </c>
      <c r="C21791">
        <v>-0.12</v>
      </c>
      <c r="D21791">
        <v>-0.52</v>
      </c>
      <c r="E21791">
        <v>6.0000000000000001E-3</v>
      </c>
    </row>
    <row r="21792" spans="1:5">
      <c r="A21792">
        <v>20080826</v>
      </c>
      <c r="B21792">
        <v>0.33</v>
      </c>
      <c r="C21792">
        <v>-0.2</v>
      </c>
      <c r="D21792">
        <v>0.14000000000000001</v>
      </c>
      <c r="E21792">
        <v>6.0000000000000001E-3</v>
      </c>
    </row>
    <row r="21793" spans="1:5">
      <c r="A21793">
        <v>20080827</v>
      </c>
      <c r="B21793">
        <v>0.88</v>
      </c>
      <c r="C21793">
        <v>0.27</v>
      </c>
      <c r="D21793">
        <v>0.28999999999999998</v>
      </c>
      <c r="E21793">
        <v>6.0000000000000001E-3</v>
      </c>
    </row>
    <row r="21794" spans="1:5">
      <c r="A21794">
        <v>20080828</v>
      </c>
      <c r="B21794">
        <v>1.51</v>
      </c>
      <c r="C21794">
        <v>0.15</v>
      </c>
      <c r="D21794">
        <v>1.8</v>
      </c>
      <c r="E21794">
        <v>6.0000000000000001E-3</v>
      </c>
    </row>
    <row r="21795" spans="1:5">
      <c r="A21795">
        <v>20080829</v>
      </c>
      <c r="B21795">
        <v>-1.25</v>
      </c>
      <c r="C21795">
        <v>0.24</v>
      </c>
      <c r="D21795">
        <v>0.63</v>
      </c>
      <c r="E21795">
        <v>6.0000000000000001E-3</v>
      </c>
    </row>
    <row r="21796" spans="1:5">
      <c r="A21796">
        <v>20080902</v>
      </c>
      <c r="B21796">
        <v>-0.44</v>
      </c>
      <c r="C21796">
        <v>0.31</v>
      </c>
      <c r="D21796">
        <v>2.0299999999999998</v>
      </c>
      <c r="E21796">
        <v>7.0000000000000001E-3</v>
      </c>
    </row>
    <row r="21797" spans="1:5">
      <c r="A21797">
        <v>20080903</v>
      </c>
      <c r="B21797">
        <v>-0.23</v>
      </c>
      <c r="C21797">
        <v>0.54</v>
      </c>
      <c r="D21797">
        <v>1.66</v>
      </c>
      <c r="E21797">
        <v>7.0000000000000001E-3</v>
      </c>
    </row>
    <row r="21798" spans="1:5">
      <c r="A21798">
        <v>20080904</v>
      </c>
      <c r="B21798">
        <v>-2.9</v>
      </c>
      <c r="C21798">
        <v>0.2</v>
      </c>
      <c r="D21798">
        <v>-0.47</v>
      </c>
      <c r="E21798">
        <v>7.0000000000000001E-3</v>
      </c>
    </row>
    <row r="21799" spans="1:5">
      <c r="A21799">
        <v>20080905</v>
      </c>
      <c r="B21799">
        <v>0.42</v>
      </c>
      <c r="C21799">
        <v>-0.83</v>
      </c>
      <c r="D21799">
        <v>1.58</v>
      </c>
      <c r="E21799">
        <v>7.0000000000000001E-3</v>
      </c>
    </row>
    <row r="21800" spans="1:5">
      <c r="A21800">
        <v>20080908</v>
      </c>
      <c r="B21800">
        <v>1.76</v>
      </c>
      <c r="C21800">
        <v>-0.56000000000000005</v>
      </c>
      <c r="D21800">
        <v>2.2000000000000002</v>
      </c>
      <c r="E21800">
        <v>7.0000000000000001E-3</v>
      </c>
    </row>
    <row r="21801" spans="1:5">
      <c r="A21801">
        <v>20080909</v>
      </c>
      <c r="B21801">
        <v>-3.41</v>
      </c>
      <c r="C21801">
        <v>0.57999999999999996</v>
      </c>
      <c r="D21801">
        <v>-0.69</v>
      </c>
      <c r="E21801">
        <v>7.0000000000000001E-3</v>
      </c>
    </row>
    <row r="21802" spans="1:5">
      <c r="A21802">
        <v>20080910</v>
      </c>
      <c r="B21802">
        <v>0.7</v>
      </c>
      <c r="C21802">
        <v>0.4</v>
      </c>
      <c r="D21802">
        <v>-0.78</v>
      </c>
      <c r="E21802">
        <v>7.0000000000000001E-3</v>
      </c>
    </row>
    <row r="21803" spans="1:5">
      <c r="A21803">
        <v>20080911</v>
      </c>
      <c r="B21803">
        <v>1.22</v>
      </c>
      <c r="C21803">
        <v>-0.94</v>
      </c>
      <c r="D21803">
        <v>0.18</v>
      </c>
      <c r="E21803">
        <v>7.0000000000000001E-3</v>
      </c>
    </row>
    <row r="21804" spans="1:5">
      <c r="A21804">
        <v>20080912</v>
      </c>
      <c r="B21804">
        <v>0.28999999999999998</v>
      </c>
      <c r="C21804">
        <v>-0.17</v>
      </c>
      <c r="D21804">
        <v>-0.21</v>
      </c>
      <c r="E21804">
        <v>7.0000000000000001E-3</v>
      </c>
    </row>
    <row r="21805" spans="1:5">
      <c r="A21805">
        <v>20080915</v>
      </c>
      <c r="B21805">
        <v>-4.45</v>
      </c>
      <c r="C21805">
        <v>1.47</v>
      </c>
      <c r="D21805">
        <v>-2.2400000000000002</v>
      </c>
      <c r="E21805">
        <v>7.0000000000000001E-3</v>
      </c>
    </row>
    <row r="21806" spans="1:5">
      <c r="A21806">
        <v>20080916</v>
      </c>
      <c r="B21806">
        <v>1.65</v>
      </c>
      <c r="C21806">
        <v>0.28000000000000003</v>
      </c>
      <c r="D21806">
        <v>1.96</v>
      </c>
      <c r="E21806">
        <v>7.0000000000000001E-3</v>
      </c>
    </row>
    <row r="21807" spans="1:5">
      <c r="A21807">
        <v>20080917</v>
      </c>
      <c r="B21807">
        <v>-4.5999999999999996</v>
      </c>
      <c r="C21807">
        <v>0.6</v>
      </c>
      <c r="D21807">
        <v>-2.13</v>
      </c>
      <c r="E21807">
        <v>7.0000000000000001E-3</v>
      </c>
    </row>
    <row r="21808" spans="1:5">
      <c r="A21808">
        <v>20080918</v>
      </c>
      <c r="B21808">
        <v>4.41</v>
      </c>
      <c r="C21808">
        <v>1.08</v>
      </c>
      <c r="D21808">
        <v>4.83</v>
      </c>
      <c r="E21808">
        <v>7.0000000000000001E-3</v>
      </c>
    </row>
    <row r="21809" spans="1:5">
      <c r="A21809">
        <v>20080919</v>
      </c>
      <c r="B21809">
        <v>4.2699999999999996</v>
      </c>
      <c r="C21809">
        <v>-1.97</v>
      </c>
      <c r="D21809">
        <v>3.6</v>
      </c>
      <c r="E21809">
        <v>7.0000000000000001E-3</v>
      </c>
    </row>
    <row r="21810" spans="1:5">
      <c r="A21810">
        <v>20080922</v>
      </c>
      <c r="B21810">
        <v>-3.93</v>
      </c>
      <c r="C21810">
        <v>0.33</v>
      </c>
      <c r="D21810">
        <v>-3.37</v>
      </c>
      <c r="E21810">
        <v>7.0000000000000001E-3</v>
      </c>
    </row>
    <row r="21811" spans="1:5">
      <c r="A21811">
        <v>20080923</v>
      </c>
      <c r="B21811">
        <v>-1.55</v>
      </c>
      <c r="C21811">
        <v>0.1</v>
      </c>
      <c r="D21811">
        <v>0.15</v>
      </c>
      <c r="E21811">
        <v>7.0000000000000001E-3</v>
      </c>
    </row>
    <row r="21812" spans="1:5">
      <c r="A21812">
        <v>20080924</v>
      </c>
      <c r="B21812">
        <v>-0.32</v>
      </c>
      <c r="C21812">
        <v>-1.05</v>
      </c>
      <c r="D21812">
        <v>-0.76</v>
      </c>
      <c r="E21812">
        <v>7.0000000000000001E-3</v>
      </c>
    </row>
    <row r="21813" spans="1:5">
      <c r="A21813">
        <v>20080925</v>
      </c>
      <c r="B21813">
        <v>1.7</v>
      </c>
      <c r="C21813">
        <v>-1.1599999999999999</v>
      </c>
      <c r="D21813">
        <v>0.65</v>
      </c>
      <c r="E21813">
        <v>7.0000000000000001E-3</v>
      </c>
    </row>
    <row r="21814" spans="1:5">
      <c r="A21814">
        <v>20080926</v>
      </c>
      <c r="B21814">
        <v>0.11</v>
      </c>
      <c r="C21814">
        <v>-0.9</v>
      </c>
      <c r="D21814">
        <v>0.95</v>
      </c>
      <c r="E21814">
        <v>7.0000000000000001E-3</v>
      </c>
    </row>
    <row r="21815" spans="1:5">
      <c r="A21815">
        <v>20080929</v>
      </c>
      <c r="B21815">
        <v>-8.26</v>
      </c>
      <c r="C21815">
        <v>3.41</v>
      </c>
      <c r="D21815">
        <v>-3.67</v>
      </c>
      <c r="E21815">
        <v>7.0000000000000001E-3</v>
      </c>
    </row>
    <row r="21816" spans="1:5">
      <c r="A21816">
        <v>20080930</v>
      </c>
      <c r="B21816">
        <v>4.88</v>
      </c>
      <c r="C21816">
        <v>-3.67</v>
      </c>
      <c r="D21816">
        <v>2.85</v>
      </c>
      <c r="E21816">
        <v>7.0000000000000001E-3</v>
      </c>
    </row>
    <row r="21817" spans="1:5">
      <c r="A21817">
        <v>20081001</v>
      </c>
      <c r="B21817">
        <v>-0.47</v>
      </c>
      <c r="C21817">
        <v>-0.82</v>
      </c>
      <c r="D21817">
        <v>2.78</v>
      </c>
      <c r="E21817">
        <v>4.0000000000000001E-3</v>
      </c>
    </row>
    <row r="21818" spans="1:5">
      <c r="A21818">
        <v>20081002</v>
      </c>
      <c r="B21818">
        <v>-4.2</v>
      </c>
      <c r="C21818">
        <v>-0.59</v>
      </c>
      <c r="D21818">
        <v>0.63</v>
      </c>
      <c r="E21818">
        <v>4.0000000000000001E-3</v>
      </c>
    </row>
    <row r="21819" spans="1:5">
      <c r="A21819">
        <v>20081003</v>
      </c>
      <c r="B21819">
        <v>-1.47</v>
      </c>
      <c r="C21819">
        <v>-0.83</v>
      </c>
      <c r="D21819">
        <v>-1.24</v>
      </c>
      <c r="E21819">
        <v>4.0000000000000001E-3</v>
      </c>
    </row>
    <row r="21820" spans="1:5">
      <c r="A21820">
        <v>20081006</v>
      </c>
      <c r="B21820">
        <v>-3.95</v>
      </c>
      <c r="C21820">
        <v>-0.05</v>
      </c>
      <c r="D21820">
        <v>0.45</v>
      </c>
      <c r="E21820">
        <v>4.0000000000000001E-3</v>
      </c>
    </row>
    <row r="21821" spans="1:5">
      <c r="A21821">
        <v>20081007</v>
      </c>
      <c r="B21821">
        <v>-5.76</v>
      </c>
      <c r="C21821">
        <v>1.07</v>
      </c>
      <c r="D21821">
        <v>-3.4</v>
      </c>
      <c r="E21821">
        <v>4.0000000000000001E-3</v>
      </c>
    </row>
    <row r="21822" spans="1:5">
      <c r="A21822">
        <v>20081008</v>
      </c>
      <c r="B21822">
        <v>-1.27</v>
      </c>
      <c r="C21822">
        <v>-0.21</v>
      </c>
      <c r="D21822">
        <v>-2.2000000000000002</v>
      </c>
      <c r="E21822">
        <v>4.0000000000000001E-3</v>
      </c>
    </row>
    <row r="21823" spans="1:5">
      <c r="A21823">
        <v>20081009</v>
      </c>
      <c r="B21823">
        <v>-7.36</v>
      </c>
      <c r="C21823">
        <v>-0.24</v>
      </c>
      <c r="D21823">
        <v>-2.54</v>
      </c>
      <c r="E21823">
        <v>4.0000000000000001E-3</v>
      </c>
    </row>
    <row r="21824" spans="1:5">
      <c r="A21824">
        <v>20081010</v>
      </c>
      <c r="B21824">
        <v>-0.95</v>
      </c>
      <c r="C21824">
        <v>3.83</v>
      </c>
      <c r="D21824">
        <v>3.01</v>
      </c>
      <c r="E21824">
        <v>4.0000000000000001E-3</v>
      </c>
    </row>
    <row r="21825" spans="1:5">
      <c r="A21825">
        <v>20081013</v>
      </c>
      <c r="B21825">
        <v>11.35</v>
      </c>
      <c r="C21825">
        <v>-2.42</v>
      </c>
      <c r="D21825">
        <v>-2.36</v>
      </c>
      <c r="E21825">
        <v>4.0000000000000001E-3</v>
      </c>
    </row>
    <row r="21826" spans="1:5">
      <c r="A21826">
        <v>20081014</v>
      </c>
      <c r="B21826">
        <v>-0.86</v>
      </c>
      <c r="C21826">
        <v>-2.99</v>
      </c>
      <c r="D21826">
        <v>4.43</v>
      </c>
      <c r="E21826">
        <v>4.0000000000000001E-3</v>
      </c>
    </row>
    <row r="21827" spans="1:5">
      <c r="A21827">
        <v>20081015</v>
      </c>
      <c r="B21827">
        <v>-8.7799999999999994</v>
      </c>
      <c r="C21827">
        <v>0.24</v>
      </c>
      <c r="D21827">
        <v>0.82</v>
      </c>
      <c r="E21827">
        <v>4.0000000000000001E-3</v>
      </c>
    </row>
    <row r="21828" spans="1:5">
      <c r="A21828">
        <v>20081016</v>
      </c>
      <c r="B21828">
        <v>4.32</v>
      </c>
      <c r="C21828">
        <v>2.17</v>
      </c>
      <c r="D21828">
        <v>-1.63</v>
      </c>
      <c r="E21828">
        <v>4.0000000000000001E-3</v>
      </c>
    </row>
    <row r="21829" spans="1:5">
      <c r="A21829">
        <v>20081017</v>
      </c>
      <c r="B21829">
        <v>-0.41</v>
      </c>
      <c r="C21829">
        <v>-0.78</v>
      </c>
      <c r="D21829">
        <v>-0.77</v>
      </c>
      <c r="E21829">
        <v>4.0000000000000001E-3</v>
      </c>
    </row>
    <row r="21830" spans="1:5">
      <c r="A21830">
        <v>20081020</v>
      </c>
      <c r="B21830">
        <v>4.55</v>
      </c>
      <c r="C21830">
        <v>-1.24</v>
      </c>
      <c r="D21830">
        <v>-0.87</v>
      </c>
      <c r="E21830">
        <v>4.0000000000000001E-3</v>
      </c>
    </row>
    <row r="21831" spans="1:5">
      <c r="A21831">
        <v>20081021</v>
      </c>
      <c r="B21831">
        <v>-2.95</v>
      </c>
      <c r="C21831">
        <v>0.06</v>
      </c>
      <c r="D21831">
        <v>0.56999999999999995</v>
      </c>
      <c r="E21831">
        <v>4.0000000000000001E-3</v>
      </c>
    </row>
    <row r="21832" spans="1:5">
      <c r="A21832">
        <v>20081022</v>
      </c>
      <c r="B21832">
        <v>-5.76</v>
      </c>
      <c r="C21832">
        <v>0.9</v>
      </c>
      <c r="D21832">
        <v>0.13</v>
      </c>
      <c r="E21832">
        <v>4.0000000000000001E-3</v>
      </c>
    </row>
    <row r="21833" spans="1:5">
      <c r="A21833">
        <v>20081023</v>
      </c>
      <c r="B21833">
        <v>0.28999999999999998</v>
      </c>
      <c r="C21833">
        <v>-3.35</v>
      </c>
      <c r="D21833">
        <v>-0.86</v>
      </c>
      <c r="E21833">
        <v>4.0000000000000001E-3</v>
      </c>
    </row>
    <row r="21834" spans="1:5">
      <c r="A21834">
        <v>20081024</v>
      </c>
      <c r="B21834">
        <v>-3.28</v>
      </c>
      <c r="C21834">
        <v>-0.08</v>
      </c>
      <c r="D21834">
        <v>-0.35</v>
      </c>
      <c r="E21834">
        <v>4.0000000000000001E-3</v>
      </c>
    </row>
    <row r="21835" spans="1:5">
      <c r="A21835">
        <v>20081027</v>
      </c>
      <c r="B21835">
        <v>-3.36</v>
      </c>
      <c r="C21835">
        <v>-0.86</v>
      </c>
      <c r="D21835">
        <v>0.35</v>
      </c>
      <c r="E21835">
        <v>4.0000000000000001E-3</v>
      </c>
    </row>
    <row r="21836" spans="1:5">
      <c r="A21836">
        <v>20081028</v>
      </c>
      <c r="B21836">
        <v>9.77</v>
      </c>
      <c r="C21836">
        <v>-3.75</v>
      </c>
      <c r="D21836">
        <v>0.27</v>
      </c>
      <c r="E21836">
        <v>4.0000000000000001E-3</v>
      </c>
    </row>
    <row r="21837" spans="1:5">
      <c r="A21837">
        <v>20081029</v>
      </c>
      <c r="B21837">
        <v>-0.47</v>
      </c>
      <c r="C21837">
        <v>2.82</v>
      </c>
      <c r="D21837">
        <v>-1.39</v>
      </c>
      <c r="E21837">
        <v>4.0000000000000001E-3</v>
      </c>
    </row>
    <row r="21838" spans="1:5">
      <c r="A21838">
        <v>20081030</v>
      </c>
      <c r="B21838">
        <v>2.99</v>
      </c>
      <c r="C21838">
        <v>2.0099999999999998</v>
      </c>
      <c r="D21838">
        <v>-0.64</v>
      </c>
      <c r="E21838">
        <v>4.0000000000000001E-3</v>
      </c>
    </row>
    <row r="21839" spans="1:5">
      <c r="A21839">
        <v>20081031</v>
      </c>
      <c r="B21839">
        <v>1.88</v>
      </c>
      <c r="C21839">
        <v>2.2799999999999998</v>
      </c>
      <c r="D21839">
        <v>1.96</v>
      </c>
      <c r="E21839">
        <v>4.0000000000000001E-3</v>
      </c>
    </row>
    <row r="21840" spans="1:5">
      <c r="A21840">
        <v>20081103</v>
      </c>
      <c r="B21840">
        <v>-0.05</v>
      </c>
      <c r="C21840">
        <v>0.13</v>
      </c>
      <c r="D21840">
        <v>0.59</v>
      </c>
      <c r="E21840">
        <v>1E-3</v>
      </c>
    </row>
    <row r="21841" spans="1:5">
      <c r="A21841">
        <v>20081104</v>
      </c>
      <c r="B21841">
        <v>3.57</v>
      </c>
      <c r="C21841">
        <v>-2.61</v>
      </c>
      <c r="D21841">
        <v>0.2</v>
      </c>
      <c r="E21841">
        <v>1E-3</v>
      </c>
    </row>
    <row r="21842" spans="1:5">
      <c r="A21842">
        <v>20081105</v>
      </c>
      <c r="B21842">
        <v>-5.05</v>
      </c>
      <c r="C21842">
        <v>0.2</v>
      </c>
      <c r="D21842">
        <v>-1.46</v>
      </c>
      <c r="E21842">
        <v>1E-3</v>
      </c>
    </row>
    <row r="21843" spans="1:5">
      <c r="A21843">
        <v>20081106</v>
      </c>
      <c r="B21843">
        <v>-4.83</v>
      </c>
      <c r="C21843">
        <v>1.55</v>
      </c>
      <c r="D21843">
        <v>-0.41</v>
      </c>
      <c r="E21843">
        <v>1E-3</v>
      </c>
    </row>
    <row r="21844" spans="1:5">
      <c r="A21844">
        <v>20081107</v>
      </c>
      <c r="B21844">
        <v>2.62</v>
      </c>
      <c r="C21844">
        <v>-1.1499999999999999</v>
      </c>
      <c r="D21844">
        <v>-0.78</v>
      </c>
      <c r="E21844">
        <v>1E-3</v>
      </c>
    </row>
    <row r="21845" spans="1:5">
      <c r="A21845">
        <v>20081110</v>
      </c>
      <c r="B21845">
        <v>-1.32</v>
      </c>
      <c r="C21845">
        <v>-0.7</v>
      </c>
      <c r="D21845">
        <v>-2.04</v>
      </c>
      <c r="E21845">
        <v>1E-3</v>
      </c>
    </row>
    <row r="21846" spans="1:5">
      <c r="A21846">
        <v>20081111</v>
      </c>
      <c r="B21846">
        <v>-2.25</v>
      </c>
      <c r="C21846">
        <v>0.16</v>
      </c>
      <c r="D21846">
        <v>0.02</v>
      </c>
      <c r="E21846">
        <v>1E-3</v>
      </c>
    </row>
    <row r="21847" spans="1:5">
      <c r="A21847">
        <v>20081112</v>
      </c>
      <c r="B21847">
        <v>-5.14</v>
      </c>
      <c r="C21847">
        <v>-0.5</v>
      </c>
      <c r="D21847">
        <v>-1.07</v>
      </c>
      <c r="E21847">
        <v>1E-3</v>
      </c>
    </row>
    <row r="21848" spans="1:5">
      <c r="A21848">
        <v>20081113</v>
      </c>
      <c r="B21848">
        <v>6.79</v>
      </c>
      <c r="C21848">
        <v>0.75</v>
      </c>
      <c r="D21848">
        <v>-0.11</v>
      </c>
      <c r="E21848">
        <v>1E-3</v>
      </c>
    </row>
    <row r="21849" spans="1:5">
      <c r="A21849">
        <v>20081114</v>
      </c>
      <c r="B21849">
        <v>-4.2699999999999996</v>
      </c>
      <c r="C21849">
        <v>-2.23</v>
      </c>
      <c r="D21849">
        <v>0.03</v>
      </c>
      <c r="E21849">
        <v>1E-3</v>
      </c>
    </row>
    <row r="21850" spans="1:5">
      <c r="A21850">
        <v>20081117</v>
      </c>
      <c r="B21850">
        <v>-2.4300000000000002</v>
      </c>
      <c r="C21850">
        <v>1.82</v>
      </c>
      <c r="D21850">
        <v>-1.62</v>
      </c>
      <c r="E21850">
        <v>1E-3</v>
      </c>
    </row>
    <row r="21851" spans="1:5">
      <c r="A21851">
        <v>20081118</v>
      </c>
      <c r="B21851">
        <v>0.7</v>
      </c>
      <c r="C21851">
        <v>-1.27</v>
      </c>
      <c r="D21851">
        <v>-0.69</v>
      </c>
      <c r="E21851">
        <v>1E-3</v>
      </c>
    </row>
    <row r="21852" spans="1:5">
      <c r="A21852">
        <v>20081119</v>
      </c>
      <c r="B21852">
        <v>-6.29</v>
      </c>
      <c r="C21852">
        <v>-0.03</v>
      </c>
      <c r="D21852">
        <v>-3.09</v>
      </c>
      <c r="E21852">
        <v>1E-3</v>
      </c>
    </row>
    <row r="21853" spans="1:5">
      <c r="A21853">
        <v>20081120</v>
      </c>
      <c r="B21853">
        <v>-6.6</v>
      </c>
      <c r="C21853">
        <v>1.7</v>
      </c>
      <c r="D21853">
        <v>-2.4900000000000002</v>
      </c>
      <c r="E21853">
        <v>1E-3</v>
      </c>
    </row>
    <row r="21854" spans="1:5">
      <c r="A21854">
        <v>20081121</v>
      </c>
      <c r="B21854">
        <v>6.11</v>
      </c>
      <c r="C21854">
        <v>-1.25</v>
      </c>
      <c r="D21854">
        <v>-2.04</v>
      </c>
      <c r="E21854">
        <v>1E-3</v>
      </c>
    </row>
    <row r="21855" spans="1:5">
      <c r="A21855">
        <v>20081124</v>
      </c>
      <c r="B21855">
        <v>6.27</v>
      </c>
      <c r="C21855">
        <v>-1.32</v>
      </c>
      <c r="D21855">
        <v>4.6500000000000004</v>
      </c>
      <c r="E21855">
        <v>1E-3</v>
      </c>
    </row>
    <row r="21856" spans="1:5">
      <c r="A21856">
        <v>20081125</v>
      </c>
      <c r="B21856">
        <v>0.94</v>
      </c>
      <c r="C21856">
        <v>0.06</v>
      </c>
      <c r="D21856">
        <v>2.27</v>
      </c>
      <c r="E21856">
        <v>1E-3</v>
      </c>
    </row>
    <row r="21857" spans="1:5">
      <c r="A21857">
        <v>20081126</v>
      </c>
      <c r="B21857">
        <v>3.88</v>
      </c>
      <c r="C21857">
        <v>1.65</v>
      </c>
      <c r="D21857">
        <v>0.24</v>
      </c>
      <c r="E21857">
        <v>1E-3</v>
      </c>
    </row>
    <row r="21858" spans="1:5">
      <c r="A21858">
        <v>20081128</v>
      </c>
      <c r="B21858">
        <v>1.06</v>
      </c>
      <c r="C21858">
        <v>-0.66</v>
      </c>
      <c r="D21858">
        <v>1.91</v>
      </c>
      <c r="E21858">
        <v>1E-3</v>
      </c>
    </row>
    <row r="21859" spans="1:5">
      <c r="A21859">
        <v>20081201</v>
      </c>
      <c r="B21859">
        <v>-8.9499999999999993</v>
      </c>
      <c r="C21859">
        <v>-0.74</v>
      </c>
      <c r="D21859">
        <v>-3.52</v>
      </c>
      <c r="E21859">
        <v>0</v>
      </c>
    </row>
    <row r="21860" spans="1:5">
      <c r="A21860">
        <v>20081202</v>
      </c>
      <c r="B21860">
        <v>3.97</v>
      </c>
      <c r="C21860">
        <v>0.67</v>
      </c>
      <c r="D21860">
        <v>2.54</v>
      </c>
      <c r="E21860">
        <v>0</v>
      </c>
    </row>
    <row r="21861" spans="1:5">
      <c r="A21861">
        <v>20081203</v>
      </c>
      <c r="B21861">
        <v>2.63</v>
      </c>
      <c r="C21861">
        <v>-0.22</v>
      </c>
      <c r="D21861">
        <v>1.47</v>
      </c>
      <c r="E21861">
        <v>0</v>
      </c>
    </row>
    <row r="21862" spans="1:5">
      <c r="A21862">
        <v>20081204</v>
      </c>
      <c r="B21862">
        <v>-2.9</v>
      </c>
      <c r="C21862">
        <v>0.02</v>
      </c>
      <c r="D21862">
        <v>1.25</v>
      </c>
      <c r="E21862">
        <v>0</v>
      </c>
    </row>
    <row r="21863" spans="1:5">
      <c r="A21863">
        <v>20081205</v>
      </c>
      <c r="B21863">
        <v>3.75</v>
      </c>
      <c r="C21863">
        <v>0.08</v>
      </c>
      <c r="D21863">
        <v>1.78</v>
      </c>
      <c r="E21863">
        <v>0</v>
      </c>
    </row>
    <row r="21864" spans="1:5">
      <c r="A21864">
        <v>20081208</v>
      </c>
      <c r="B21864">
        <v>3.8</v>
      </c>
      <c r="C21864">
        <v>-0.37</v>
      </c>
      <c r="D21864">
        <v>0.15</v>
      </c>
      <c r="E21864">
        <v>0</v>
      </c>
    </row>
    <row r="21865" spans="1:5">
      <c r="A21865">
        <v>20081209</v>
      </c>
      <c r="B21865">
        <v>-2.23</v>
      </c>
      <c r="C21865">
        <v>-0.59</v>
      </c>
      <c r="D21865">
        <v>-1.22</v>
      </c>
      <c r="E21865">
        <v>0</v>
      </c>
    </row>
    <row r="21866" spans="1:5">
      <c r="A21866">
        <v>20081210</v>
      </c>
      <c r="B21866">
        <v>1.2</v>
      </c>
      <c r="C21866">
        <v>1.05</v>
      </c>
      <c r="D21866">
        <v>-0.98</v>
      </c>
      <c r="E21866">
        <v>0</v>
      </c>
    </row>
    <row r="21867" spans="1:5">
      <c r="A21867">
        <v>20081211</v>
      </c>
      <c r="B21867">
        <v>-2.93</v>
      </c>
      <c r="C21867">
        <v>-1.18</v>
      </c>
      <c r="D21867">
        <v>-2.2000000000000002</v>
      </c>
      <c r="E21867">
        <v>0</v>
      </c>
    </row>
    <row r="21868" spans="1:5">
      <c r="A21868">
        <v>20081212</v>
      </c>
      <c r="B21868">
        <v>0.96</v>
      </c>
      <c r="C21868">
        <v>2.2999999999999998</v>
      </c>
      <c r="D21868">
        <v>0.6</v>
      </c>
      <c r="E21868">
        <v>0</v>
      </c>
    </row>
    <row r="21869" spans="1:5">
      <c r="A21869">
        <v>20081215</v>
      </c>
      <c r="B21869">
        <v>-1.54</v>
      </c>
      <c r="C21869">
        <v>-1.27</v>
      </c>
      <c r="D21869">
        <v>-1.26</v>
      </c>
      <c r="E21869">
        <v>0</v>
      </c>
    </row>
    <row r="21870" spans="1:5">
      <c r="A21870">
        <v>20081216</v>
      </c>
      <c r="B21870">
        <v>5.15</v>
      </c>
      <c r="C21870">
        <v>-0.18</v>
      </c>
      <c r="D21870">
        <v>2.42</v>
      </c>
      <c r="E21870">
        <v>0</v>
      </c>
    </row>
    <row r="21871" spans="1:5">
      <c r="A21871">
        <v>20081217</v>
      </c>
      <c r="B21871">
        <v>-0.62</v>
      </c>
      <c r="C21871">
        <v>1.73</v>
      </c>
      <c r="D21871">
        <v>-0.51</v>
      </c>
      <c r="E21871">
        <v>0</v>
      </c>
    </row>
    <row r="21872" spans="1:5">
      <c r="A21872">
        <v>20081218</v>
      </c>
      <c r="B21872">
        <v>-1.83</v>
      </c>
      <c r="C21872">
        <v>0.91</v>
      </c>
      <c r="D21872">
        <v>-0.34</v>
      </c>
      <c r="E21872">
        <v>0</v>
      </c>
    </row>
    <row r="21873" spans="1:5">
      <c r="A21873">
        <v>20081219</v>
      </c>
      <c r="B21873">
        <v>0.35</v>
      </c>
      <c r="C21873">
        <v>0.72</v>
      </c>
      <c r="D21873">
        <v>-0.03</v>
      </c>
      <c r="E21873">
        <v>0</v>
      </c>
    </row>
    <row r="21874" spans="1:5">
      <c r="A21874">
        <v>20081222</v>
      </c>
      <c r="B21874">
        <v>-1.87</v>
      </c>
      <c r="C21874">
        <v>0</v>
      </c>
      <c r="D21874">
        <v>-0.75</v>
      </c>
      <c r="E21874">
        <v>0</v>
      </c>
    </row>
    <row r="21875" spans="1:5">
      <c r="A21875">
        <v>20081223</v>
      </c>
      <c r="B21875">
        <v>-0.89</v>
      </c>
      <c r="C21875">
        <v>-0.11</v>
      </c>
      <c r="D21875">
        <v>-0.9</v>
      </c>
      <c r="E21875">
        <v>0</v>
      </c>
    </row>
    <row r="21876" spans="1:5">
      <c r="A21876">
        <v>20081224</v>
      </c>
      <c r="B21876">
        <v>0.51</v>
      </c>
      <c r="C21876">
        <v>-0.32</v>
      </c>
      <c r="D21876">
        <v>0.59</v>
      </c>
      <c r="E21876">
        <v>0</v>
      </c>
    </row>
    <row r="21877" spans="1:5">
      <c r="A21877">
        <v>20081226</v>
      </c>
      <c r="B21877">
        <v>0.63</v>
      </c>
      <c r="C21877">
        <v>0.57999999999999996</v>
      </c>
      <c r="D21877">
        <v>7.0000000000000007E-2</v>
      </c>
      <c r="E21877">
        <v>0</v>
      </c>
    </row>
    <row r="21878" spans="1:5">
      <c r="A21878">
        <v>20081229</v>
      </c>
      <c r="B21878">
        <v>-0.56000000000000005</v>
      </c>
      <c r="C21878">
        <v>-1.41</v>
      </c>
      <c r="D21878">
        <v>-0.03</v>
      </c>
      <c r="E21878">
        <v>0</v>
      </c>
    </row>
    <row r="21879" spans="1:5">
      <c r="A21879">
        <v>20081230</v>
      </c>
      <c r="B21879">
        <v>2.4700000000000002</v>
      </c>
      <c r="C21879">
        <v>0.56000000000000005</v>
      </c>
      <c r="D21879">
        <v>0.98</v>
      </c>
      <c r="E21879">
        <v>0</v>
      </c>
    </row>
    <row r="21880" spans="1:5">
      <c r="A21880">
        <v>20081231</v>
      </c>
      <c r="B21880">
        <v>1.7</v>
      </c>
      <c r="C21880">
        <v>1.54</v>
      </c>
      <c r="D21880">
        <v>0.77</v>
      </c>
      <c r="E21880">
        <v>0</v>
      </c>
    </row>
    <row r="21881" spans="1:5">
      <c r="A21881">
        <v>20090102</v>
      </c>
      <c r="B21881">
        <v>3.11</v>
      </c>
      <c r="C21881">
        <v>-1.32</v>
      </c>
      <c r="D21881">
        <v>-0.36</v>
      </c>
      <c r="E21881">
        <v>0</v>
      </c>
    </row>
    <row r="21882" spans="1:5">
      <c r="A21882">
        <v>20090105</v>
      </c>
      <c r="B21882">
        <v>-0.28000000000000003</v>
      </c>
      <c r="C21882">
        <v>0.64</v>
      </c>
      <c r="D21882">
        <v>-1.1200000000000001</v>
      </c>
      <c r="E21882">
        <v>0</v>
      </c>
    </row>
    <row r="21883" spans="1:5">
      <c r="A21883">
        <v>20090106</v>
      </c>
      <c r="B21883">
        <v>0.87</v>
      </c>
      <c r="C21883">
        <v>1.01</v>
      </c>
      <c r="D21883">
        <v>0.87</v>
      </c>
      <c r="E21883">
        <v>0</v>
      </c>
    </row>
    <row r="21884" spans="1:5">
      <c r="A21884">
        <v>20090107</v>
      </c>
      <c r="B21884">
        <v>-2.96</v>
      </c>
      <c r="C21884">
        <v>0.32</v>
      </c>
      <c r="D21884">
        <v>-1.1100000000000001</v>
      </c>
      <c r="E21884">
        <v>0</v>
      </c>
    </row>
    <row r="21885" spans="1:5">
      <c r="A21885">
        <v>20090108</v>
      </c>
      <c r="B21885">
        <v>0.47</v>
      </c>
      <c r="C21885">
        <v>0.72</v>
      </c>
      <c r="D21885">
        <v>0.41</v>
      </c>
      <c r="E21885">
        <v>0</v>
      </c>
    </row>
    <row r="21886" spans="1:5">
      <c r="A21886">
        <v>20090109</v>
      </c>
      <c r="B21886">
        <v>-2.21</v>
      </c>
      <c r="C21886">
        <v>-1.43</v>
      </c>
      <c r="D21886">
        <v>-1.1100000000000001</v>
      </c>
      <c r="E21886">
        <v>0</v>
      </c>
    </row>
    <row r="21887" spans="1:5">
      <c r="A21887">
        <v>20090112</v>
      </c>
      <c r="B21887">
        <v>-2.2799999999999998</v>
      </c>
      <c r="C21887">
        <v>0.3</v>
      </c>
      <c r="D21887">
        <v>-1.81</v>
      </c>
      <c r="E21887">
        <v>0</v>
      </c>
    </row>
    <row r="21888" spans="1:5">
      <c r="A21888">
        <v>20090113</v>
      </c>
      <c r="B21888">
        <v>0.28000000000000003</v>
      </c>
      <c r="C21888">
        <v>0.41</v>
      </c>
      <c r="D21888">
        <v>0.21</v>
      </c>
      <c r="E21888">
        <v>0</v>
      </c>
    </row>
    <row r="21889" spans="1:5">
      <c r="A21889">
        <v>20090114</v>
      </c>
      <c r="B21889">
        <v>-3.38</v>
      </c>
      <c r="C21889">
        <v>-0.54</v>
      </c>
      <c r="D21889">
        <v>-1.24</v>
      </c>
      <c r="E21889">
        <v>0</v>
      </c>
    </row>
    <row r="21890" spans="1:5">
      <c r="A21890">
        <v>20090115</v>
      </c>
      <c r="B21890">
        <v>0.39</v>
      </c>
      <c r="C21890">
        <v>2.2599999999999998</v>
      </c>
      <c r="D21890">
        <v>-2.25</v>
      </c>
      <c r="E21890">
        <v>0</v>
      </c>
    </row>
    <row r="21891" spans="1:5">
      <c r="A21891">
        <v>20090116</v>
      </c>
      <c r="B21891">
        <v>0.74</v>
      </c>
      <c r="C21891">
        <v>0.44</v>
      </c>
      <c r="D21891">
        <v>-1.02</v>
      </c>
      <c r="E21891">
        <v>0</v>
      </c>
    </row>
    <row r="21892" spans="1:5">
      <c r="A21892">
        <v>20090120</v>
      </c>
      <c r="B21892">
        <v>-5.34</v>
      </c>
      <c r="C21892">
        <v>0.12</v>
      </c>
      <c r="D21892">
        <v>-3.9</v>
      </c>
      <c r="E21892">
        <v>0</v>
      </c>
    </row>
    <row r="21893" spans="1:5">
      <c r="A21893">
        <v>20090121</v>
      </c>
      <c r="B21893">
        <v>4.21</v>
      </c>
      <c r="C21893">
        <v>-1.2</v>
      </c>
      <c r="D21893">
        <v>2.5299999999999998</v>
      </c>
      <c r="E21893">
        <v>0</v>
      </c>
    </row>
    <row r="21894" spans="1:5">
      <c r="A21894">
        <v>20090122</v>
      </c>
      <c r="B21894">
        <v>-1.62</v>
      </c>
      <c r="C21894">
        <v>-1.01</v>
      </c>
      <c r="D21894">
        <v>-1.61</v>
      </c>
      <c r="E21894">
        <v>0</v>
      </c>
    </row>
    <row r="21895" spans="1:5">
      <c r="A21895">
        <v>20090123</v>
      </c>
      <c r="B21895">
        <v>0.44</v>
      </c>
      <c r="C21895">
        <v>-0.49</v>
      </c>
      <c r="D21895">
        <v>0.9</v>
      </c>
      <c r="E21895">
        <v>0</v>
      </c>
    </row>
    <row r="21896" spans="1:5">
      <c r="A21896">
        <v>20090126</v>
      </c>
      <c r="B21896">
        <v>0.54</v>
      </c>
      <c r="C21896">
        <v>0.76</v>
      </c>
      <c r="D21896">
        <v>-0.6</v>
      </c>
      <c r="E21896">
        <v>0</v>
      </c>
    </row>
    <row r="21897" spans="1:5">
      <c r="A21897">
        <v>20090127</v>
      </c>
      <c r="B21897">
        <v>1.08</v>
      </c>
      <c r="C21897">
        <v>-0.42</v>
      </c>
      <c r="D21897">
        <v>0.32</v>
      </c>
      <c r="E21897">
        <v>0</v>
      </c>
    </row>
    <row r="21898" spans="1:5">
      <c r="A21898">
        <v>20090128</v>
      </c>
      <c r="B21898">
        <v>3.32</v>
      </c>
      <c r="C21898">
        <v>-0.59</v>
      </c>
      <c r="D21898">
        <v>2.63</v>
      </c>
      <c r="E21898">
        <v>0</v>
      </c>
    </row>
    <row r="21899" spans="1:5">
      <c r="A21899">
        <v>20090129</v>
      </c>
      <c r="B21899">
        <v>-3.23</v>
      </c>
      <c r="C21899">
        <v>-0.15</v>
      </c>
      <c r="D21899">
        <v>-2.29</v>
      </c>
      <c r="E21899">
        <v>0</v>
      </c>
    </row>
    <row r="21900" spans="1:5">
      <c r="A21900">
        <v>20090130</v>
      </c>
      <c r="B21900">
        <v>-2.16</v>
      </c>
      <c r="C21900">
        <v>0.19</v>
      </c>
      <c r="D21900">
        <v>-1.19</v>
      </c>
      <c r="E21900">
        <v>0</v>
      </c>
    </row>
    <row r="21901" spans="1:5">
      <c r="A21901">
        <v>20090202</v>
      </c>
      <c r="B21901">
        <v>0.06</v>
      </c>
      <c r="C21901">
        <v>1.29</v>
      </c>
      <c r="D21901">
        <v>-0.5</v>
      </c>
      <c r="E21901">
        <v>1E-3</v>
      </c>
    </row>
    <row r="21902" spans="1:5">
      <c r="A21902">
        <v>20090203</v>
      </c>
      <c r="B21902">
        <v>1.46</v>
      </c>
      <c r="C21902">
        <v>-0.19</v>
      </c>
      <c r="D21902">
        <v>-2.35</v>
      </c>
      <c r="E21902">
        <v>1E-3</v>
      </c>
    </row>
    <row r="21903" spans="1:5">
      <c r="A21903">
        <v>20090204</v>
      </c>
      <c r="B21903">
        <v>-0.6</v>
      </c>
      <c r="C21903">
        <v>-0.23</v>
      </c>
      <c r="D21903">
        <v>-0.43</v>
      </c>
      <c r="E21903">
        <v>1E-3</v>
      </c>
    </row>
    <row r="21904" spans="1:5">
      <c r="A21904">
        <v>20090205</v>
      </c>
      <c r="B21904">
        <v>1.61</v>
      </c>
      <c r="C21904">
        <v>0.14000000000000001</v>
      </c>
      <c r="D21904">
        <v>-0.24</v>
      </c>
      <c r="E21904">
        <v>1E-3</v>
      </c>
    </row>
    <row r="21905" spans="1:5">
      <c r="A21905">
        <v>20090206</v>
      </c>
      <c r="B21905">
        <v>2.79</v>
      </c>
      <c r="C21905">
        <v>-0.04</v>
      </c>
      <c r="D21905">
        <v>2.19</v>
      </c>
      <c r="E21905">
        <v>1E-3</v>
      </c>
    </row>
    <row r="21906" spans="1:5">
      <c r="A21906">
        <v>20090209</v>
      </c>
      <c r="B21906">
        <v>0.03</v>
      </c>
      <c r="C21906">
        <v>-0.93</v>
      </c>
      <c r="D21906">
        <v>0.2</v>
      </c>
      <c r="E21906">
        <v>1E-3</v>
      </c>
    </row>
    <row r="21907" spans="1:5">
      <c r="A21907">
        <v>20090210</v>
      </c>
      <c r="B21907">
        <v>-4.62</v>
      </c>
      <c r="C21907">
        <v>1.06</v>
      </c>
      <c r="D21907">
        <v>-2.78</v>
      </c>
      <c r="E21907">
        <v>1E-3</v>
      </c>
    </row>
    <row r="21908" spans="1:5">
      <c r="A21908">
        <v>20090211</v>
      </c>
      <c r="B21908">
        <v>0.75</v>
      </c>
      <c r="C21908">
        <v>-0.76</v>
      </c>
      <c r="D21908">
        <v>1.25</v>
      </c>
      <c r="E21908">
        <v>1E-3</v>
      </c>
    </row>
    <row r="21909" spans="1:5">
      <c r="A21909">
        <v>20090212</v>
      </c>
      <c r="B21909">
        <v>0.3</v>
      </c>
      <c r="C21909">
        <v>0.32</v>
      </c>
      <c r="D21909">
        <v>-0.59</v>
      </c>
      <c r="E21909">
        <v>1E-3</v>
      </c>
    </row>
    <row r="21910" spans="1:5">
      <c r="A21910">
        <v>20090213</v>
      </c>
      <c r="B21910">
        <v>-0.85</v>
      </c>
      <c r="C21910">
        <v>0.97</v>
      </c>
      <c r="D21910">
        <v>-1.44</v>
      </c>
      <c r="E21910">
        <v>1E-3</v>
      </c>
    </row>
    <row r="21911" spans="1:5">
      <c r="A21911">
        <v>20090217</v>
      </c>
      <c r="B21911">
        <v>-4.3600000000000003</v>
      </c>
      <c r="C21911">
        <v>1</v>
      </c>
      <c r="D21911">
        <v>-2.2999999999999998</v>
      </c>
      <c r="E21911">
        <v>1E-3</v>
      </c>
    </row>
    <row r="21912" spans="1:5">
      <c r="A21912">
        <v>20090218</v>
      </c>
      <c r="B21912">
        <v>-0.33</v>
      </c>
      <c r="C21912">
        <v>-0.93</v>
      </c>
      <c r="D21912">
        <v>-0.71</v>
      </c>
      <c r="E21912">
        <v>1E-3</v>
      </c>
    </row>
    <row r="21913" spans="1:5">
      <c r="A21913">
        <v>20090219</v>
      </c>
      <c r="B21913">
        <v>-1.1499999999999999</v>
      </c>
      <c r="C21913">
        <v>-0.04</v>
      </c>
      <c r="D21913">
        <v>-1.99</v>
      </c>
      <c r="E21913">
        <v>1E-3</v>
      </c>
    </row>
    <row r="21914" spans="1:5">
      <c r="A21914">
        <v>20090220</v>
      </c>
      <c r="B21914">
        <v>-1.1599999999999999</v>
      </c>
      <c r="C21914">
        <v>-0.02</v>
      </c>
      <c r="D21914">
        <v>-0.99</v>
      </c>
      <c r="E21914">
        <v>1E-3</v>
      </c>
    </row>
    <row r="21915" spans="1:5">
      <c r="A21915">
        <v>20090223</v>
      </c>
      <c r="B21915">
        <v>-3.43</v>
      </c>
      <c r="C21915">
        <v>-0.47</v>
      </c>
      <c r="D21915">
        <v>0.87</v>
      </c>
      <c r="E21915">
        <v>1E-3</v>
      </c>
    </row>
    <row r="21916" spans="1:5">
      <c r="A21916">
        <v>20090224</v>
      </c>
      <c r="B21916">
        <v>4</v>
      </c>
      <c r="C21916">
        <v>-0.96</v>
      </c>
      <c r="D21916">
        <v>2.93</v>
      </c>
      <c r="E21916">
        <v>1E-3</v>
      </c>
    </row>
    <row r="21917" spans="1:5">
      <c r="A21917">
        <v>20090225</v>
      </c>
      <c r="B21917">
        <v>-1.1499999999999999</v>
      </c>
      <c r="C21917">
        <v>-1.45</v>
      </c>
      <c r="D21917">
        <v>0.18</v>
      </c>
      <c r="E21917">
        <v>1E-3</v>
      </c>
    </row>
    <row r="21918" spans="1:5">
      <c r="A21918">
        <v>20090226</v>
      </c>
      <c r="B21918">
        <v>-1.53</v>
      </c>
      <c r="C21918">
        <v>-0.42</v>
      </c>
      <c r="D21918">
        <v>1.28</v>
      </c>
      <c r="E21918">
        <v>1E-3</v>
      </c>
    </row>
    <row r="21919" spans="1:5">
      <c r="A21919">
        <v>20090227</v>
      </c>
      <c r="B21919">
        <v>-2.0099999999999998</v>
      </c>
      <c r="C21919">
        <v>1.8</v>
      </c>
      <c r="D21919">
        <v>-2.12</v>
      </c>
      <c r="E21919">
        <v>1E-3</v>
      </c>
    </row>
    <row r="21920" spans="1:5">
      <c r="A21920">
        <v>20090302</v>
      </c>
      <c r="B21920">
        <v>-4.75</v>
      </c>
      <c r="C21920">
        <v>-0.24</v>
      </c>
      <c r="D21920">
        <v>-0.28999999999999998</v>
      </c>
      <c r="E21920">
        <v>1E-3</v>
      </c>
    </row>
    <row r="21921" spans="1:5">
      <c r="A21921">
        <v>20090303</v>
      </c>
      <c r="B21921">
        <v>-0.71</v>
      </c>
      <c r="C21921">
        <v>-0.69</v>
      </c>
      <c r="D21921">
        <v>-2.42</v>
      </c>
      <c r="E21921">
        <v>1E-3</v>
      </c>
    </row>
    <row r="21922" spans="1:5">
      <c r="A21922">
        <v>20090304</v>
      </c>
      <c r="B21922">
        <v>2.42</v>
      </c>
      <c r="C21922">
        <v>0.53</v>
      </c>
      <c r="D21922">
        <v>-0.98</v>
      </c>
      <c r="E21922">
        <v>1E-3</v>
      </c>
    </row>
    <row r="21923" spans="1:5">
      <c r="A21923">
        <v>20090305</v>
      </c>
      <c r="B21923">
        <v>-4.21</v>
      </c>
      <c r="C21923">
        <v>-0.48</v>
      </c>
      <c r="D21923">
        <v>-2.99</v>
      </c>
      <c r="E21923">
        <v>1E-3</v>
      </c>
    </row>
    <row r="21924" spans="1:5">
      <c r="A21924">
        <v>20090306</v>
      </c>
      <c r="B21924">
        <v>0.2</v>
      </c>
      <c r="C21924">
        <v>0.41</v>
      </c>
      <c r="D21924">
        <v>-0.66</v>
      </c>
      <c r="E21924">
        <v>1E-3</v>
      </c>
    </row>
    <row r="21925" spans="1:5">
      <c r="A21925">
        <v>20090309</v>
      </c>
      <c r="B21925">
        <v>-1.0900000000000001</v>
      </c>
      <c r="C21925">
        <v>-0.93</v>
      </c>
      <c r="D21925">
        <v>0.33</v>
      </c>
      <c r="E21925">
        <v>1E-3</v>
      </c>
    </row>
    <row r="21926" spans="1:5">
      <c r="A21926">
        <v>20090310</v>
      </c>
      <c r="B21926">
        <v>6.35</v>
      </c>
      <c r="C21926">
        <v>-0.91</v>
      </c>
      <c r="D21926">
        <v>4.1500000000000004</v>
      </c>
      <c r="E21926">
        <v>1E-3</v>
      </c>
    </row>
    <row r="21927" spans="1:5">
      <c r="A21927">
        <v>20090311</v>
      </c>
      <c r="B21927">
        <v>0.3</v>
      </c>
      <c r="C21927">
        <v>-0.55000000000000004</v>
      </c>
      <c r="D21927">
        <v>0.56999999999999995</v>
      </c>
      <c r="E21927">
        <v>1E-3</v>
      </c>
    </row>
    <row r="21928" spans="1:5">
      <c r="A21928">
        <v>20090312</v>
      </c>
      <c r="B21928">
        <v>4.16</v>
      </c>
      <c r="C21928">
        <v>1.1200000000000001</v>
      </c>
      <c r="D21928">
        <v>2.6</v>
      </c>
      <c r="E21928">
        <v>1E-3</v>
      </c>
    </row>
    <row r="21929" spans="1:5">
      <c r="A21929">
        <v>20090313</v>
      </c>
      <c r="B21929">
        <v>0.73</v>
      </c>
      <c r="C21929">
        <v>0.17</v>
      </c>
      <c r="D21929">
        <v>0.55000000000000004</v>
      </c>
      <c r="E21929">
        <v>1E-3</v>
      </c>
    </row>
    <row r="21930" spans="1:5">
      <c r="A21930">
        <v>20090316</v>
      </c>
      <c r="B21930">
        <v>-0.55000000000000004</v>
      </c>
      <c r="C21930">
        <v>-1.02</v>
      </c>
      <c r="D21930">
        <v>0.42</v>
      </c>
      <c r="E21930">
        <v>1E-3</v>
      </c>
    </row>
    <row r="21931" spans="1:5">
      <c r="A21931">
        <v>20090317</v>
      </c>
      <c r="B21931">
        <v>3.2</v>
      </c>
      <c r="C21931">
        <v>0.68</v>
      </c>
      <c r="D21931">
        <v>1.41</v>
      </c>
      <c r="E21931">
        <v>1E-3</v>
      </c>
    </row>
    <row r="21932" spans="1:5">
      <c r="A21932">
        <v>20090318</v>
      </c>
      <c r="B21932">
        <v>2.1800000000000002</v>
      </c>
      <c r="C21932">
        <v>0.09</v>
      </c>
      <c r="D21932">
        <v>3.96</v>
      </c>
      <c r="E21932">
        <v>1E-3</v>
      </c>
    </row>
    <row r="21933" spans="1:5">
      <c r="A21933">
        <v>20090319</v>
      </c>
      <c r="B21933">
        <v>-1.03</v>
      </c>
      <c r="C21933">
        <v>1</v>
      </c>
      <c r="D21933">
        <v>-2.5299999999999998</v>
      </c>
      <c r="E21933">
        <v>1E-3</v>
      </c>
    </row>
    <row r="21934" spans="1:5">
      <c r="A21934">
        <v>20090320</v>
      </c>
      <c r="B21934">
        <v>-1.95</v>
      </c>
      <c r="C21934">
        <v>-0.36</v>
      </c>
      <c r="D21934">
        <v>-0.79</v>
      </c>
      <c r="E21934">
        <v>1E-3</v>
      </c>
    </row>
    <row r="21935" spans="1:5">
      <c r="A21935">
        <v>20090323</v>
      </c>
      <c r="B21935">
        <v>6.89</v>
      </c>
      <c r="C21935">
        <v>-0.65</v>
      </c>
      <c r="D21935">
        <v>4.03</v>
      </c>
      <c r="E21935">
        <v>1E-3</v>
      </c>
    </row>
    <row r="21936" spans="1:5">
      <c r="A21936">
        <v>20090324</v>
      </c>
      <c r="B21936">
        <v>-1.93</v>
      </c>
      <c r="C21936">
        <v>-1.1399999999999999</v>
      </c>
      <c r="D21936">
        <v>-1.53</v>
      </c>
      <c r="E21936">
        <v>1E-3</v>
      </c>
    </row>
    <row r="21937" spans="1:5">
      <c r="A21937">
        <v>20090325</v>
      </c>
      <c r="B21937">
        <v>0.94</v>
      </c>
      <c r="C21937">
        <v>0.96</v>
      </c>
      <c r="D21937">
        <v>1.3</v>
      </c>
      <c r="E21937">
        <v>1E-3</v>
      </c>
    </row>
    <row r="21938" spans="1:5">
      <c r="A21938">
        <v>20090326</v>
      </c>
      <c r="B21938">
        <v>2.68</v>
      </c>
      <c r="C21938">
        <v>1.89</v>
      </c>
      <c r="D21938">
        <v>-0.01</v>
      </c>
      <c r="E21938">
        <v>1E-3</v>
      </c>
    </row>
    <row r="21939" spans="1:5">
      <c r="A21939">
        <v>20090327</v>
      </c>
      <c r="B21939">
        <v>-2.06</v>
      </c>
      <c r="C21939">
        <v>-1.35</v>
      </c>
      <c r="D21939">
        <v>0.28000000000000003</v>
      </c>
      <c r="E21939">
        <v>1E-3</v>
      </c>
    </row>
    <row r="21940" spans="1:5">
      <c r="A21940">
        <v>20090330</v>
      </c>
      <c r="B21940">
        <v>-3.47</v>
      </c>
      <c r="C21940">
        <v>1.74</v>
      </c>
      <c r="D21940">
        <v>-3.83</v>
      </c>
      <c r="E21940">
        <v>1E-3</v>
      </c>
    </row>
    <row r="21941" spans="1:5">
      <c r="A21941">
        <v>20090331</v>
      </c>
      <c r="B21941">
        <v>1.29</v>
      </c>
      <c r="C21941">
        <v>-0.56000000000000005</v>
      </c>
      <c r="D21941">
        <v>1.52</v>
      </c>
      <c r="E21941">
        <v>1E-3</v>
      </c>
    </row>
    <row r="21942" spans="1:5">
      <c r="A21942">
        <v>20090401</v>
      </c>
      <c r="B21942">
        <v>1.65</v>
      </c>
      <c r="C21942">
        <v>-0.5</v>
      </c>
      <c r="D21942">
        <v>1.47</v>
      </c>
      <c r="E21942">
        <v>1E-3</v>
      </c>
    </row>
    <row r="21943" spans="1:5">
      <c r="A21943">
        <v>20090402</v>
      </c>
      <c r="B21943">
        <v>3.07</v>
      </c>
      <c r="C21943">
        <v>1.93</v>
      </c>
      <c r="D21943">
        <v>0.49</v>
      </c>
      <c r="E21943">
        <v>1E-3</v>
      </c>
    </row>
    <row r="21944" spans="1:5">
      <c r="A21944">
        <v>20090403</v>
      </c>
      <c r="B21944">
        <v>1.02</v>
      </c>
      <c r="C21944">
        <v>-0.12</v>
      </c>
      <c r="D21944">
        <v>0.86</v>
      </c>
      <c r="E21944">
        <v>1E-3</v>
      </c>
    </row>
    <row r="21945" spans="1:5">
      <c r="A21945">
        <v>20090406</v>
      </c>
      <c r="B21945">
        <v>-0.92</v>
      </c>
      <c r="C21945">
        <v>-0.66</v>
      </c>
      <c r="D21945">
        <v>-0.48</v>
      </c>
      <c r="E21945">
        <v>1E-3</v>
      </c>
    </row>
    <row r="21946" spans="1:5">
      <c r="A21946">
        <v>20090407</v>
      </c>
      <c r="B21946">
        <v>-2.42</v>
      </c>
      <c r="C21946">
        <v>-0.73</v>
      </c>
      <c r="D21946">
        <v>-0.19</v>
      </c>
      <c r="E21946">
        <v>1E-3</v>
      </c>
    </row>
    <row r="21947" spans="1:5">
      <c r="A21947">
        <v>20090408</v>
      </c>
      <c r="B21947">
        <v>1.28</v>
      </c>
      <c r="C21947">
        <v>1.06</v>
      </c>
      <c r="D21947">
        <v>0.09</v>
      </c>
      <c r="E21947">
        <v>1E-3</v>
      </c>
    </row>
    <row r="21948" spans="1:5">
      <c r="A21948">
        <v>20090409</v>
      </c>
      <c r="B21948">
        <v>3.92</v>
      </c>
      <c r="C21948">
        <v>0.36</v>
      </c>
      <c r="D21948">
        <v>4.33</v>
      </c>
      <c r="E21948">
        <v>1E-3</v>
      </c>
    </row>
    <row r="21949" spans="1:5">
      <c r="A21949">
        <v>20090413</v>
      </c>
      <c r="B21949">
        <v>0.26</v>
      </c>
      <c r="C21949">
        <v>-0.92</v>
      </c>
      <c r="D21949">
        <v>2.27</v>
      </c>
      <c r="E21949">
        <v>1E-3</v>
      </c>
    </row>
    <row r="21950" spans="1:5">
      <c r="A21950">
        <v>20090414</v>
      </c>
      <c r="B21950">
        <v>-2.02</v>
      </c>
      <c r="C21950">
        <v>-7.0000000000000007E-2</v>
      </c>
      <c r="D21950">
        <v>-2.85</v>
      </c>
      <c r="E21950">
        <v>1E-3</v>
      </c>
    </row>
    <row r="21951" spans="1:5">
      <c r="A21951">
        <v>20090415</v>
      </c>
      <c r="B21951">
        <v>1.1200000000000001</v>
      </c>
      <c r="C21951">
        <v>-0.15</v>
      </c>
      <c r="D21951">
        <v>2.3199999999999998</v>
      </c>
      <c r="E21951">
        <v>1E-3</v>
      </c>
    </row>
    <row r="21952" spans="1:5">
      <c r="A21952">
        <v>20090416</v>
      </c>
      <c r="B21952">
        <v>1.69</v>
      </c>
      <c r="C21952">
        <v>1.23</v>
      </c>
      <c r="D21952">
        <v>0.13</v>
      </c>
      <c r="E21952">
        <v>1E-3</v>
      </c>
    </row>
    <row r="21953" spans="1:5">
      <c r="A21953">
        <v>20090417</v>
      </c>
      <c r="B21953">
        <v>0.55000000000000004</v>
      </c>
      <c r="C21953">
        <v>0.86</v>
      </c>
      <c r="D21953">
        <v>0.27</v>
      </c>
      <c r="E21953">
        <v>1E-3</v>
      </c>
    </row>
    <row r="21954" spans="1:5">
      <c r="A21954">
        <v>20090420</v>
      </c>
      <c r="B21954">
        <v>-4.32</v>
      </c>
      <c r="C21954">
        <v>0.05</v>
      </c>
      <c r="D21954">
        <v>-4.22</v>
      </c>
      <c r="E21954">
        <v>1E-3</v>
      </c>
    </row>
    <row r="21955" spans="1:5">
      <c r="A21955">
        <v>20090421</v>
      </c>
      <c r="B21955">
        <v>2.19</v>
      </c>
      <c r="C21955">
        <v>0.79</v>
      </c>
      <c r="D21955">
        <v>3.08</v>
      </c>
      <c r="E21955">
        <v>1E-3</v>
      </c>
    </row>
    <row r="21956" spans="1:5">
      <c r="A21956">
        <v>20090422</v>
      </c>
      <c r="B21956">
        <v>-0.61</v>
      </c>
      <c r="C21956">
        <v>1.47</v>
      </c>
      <c r="D21956">
        <v>-1.1000000000000001</v>
      </c>
      <c r="E21956">
        <v>1E-3</v>
      </c>
    </row>
    <row r="21957" spans="1:5">
      <c r="A21957">
        <v>20090423</v>
      </c>
      <c r="B21957">
        <v>0.66</v>
      </c>
      <c r="C21957">
        <v>-1.83</v>
      </c>
      <c r="D21957">
        <v>0.24</v>
      </c>
      <c r="E21957">
        <v>1E-3</v>
      </c>
    </row>
    <row r="21958" spans="1:5">
      <c r="A21958">
        <v>20090424</v>
      </c>
      <c r="B21958">
        <v>1.77</v>
      </c>
      <c r="C21958">
        <v>0.8</v>
      </c>
      <c r="D21958">
        <v>0.17</v>
      </c>
      <c r="E21958">
        <v>1E-3</v>
      </c>
    </row>
    <row r="21959" spans="1:5">
      <c r="A21959">
        <v>20090427</v>
      </c>
      <c r="B21959">
        <v>-0.95</v>
      </c>
      <c r="C21959">
        <v>-0.46</v>
      </c>
      <c r="D21959">
        <v>-1.71</v>
      </c>
      <c r="E21959">
        <v>1E-3</v>
      </c>
    </row>
    <row r="21960" spans="1:5">
      <c r="A21960">
        <v>20090428</v>
      </c>
      <c r="B21960">
        <v>-0.2</v>
      </c>
      <c r="C21960">
        <v>0.92</v>
      </c>
      <c r="D21960">
        <v>7.0000000000000007E-2</v>
      </c>
      <c r="E21960">
        <v>1E-3</v>
      </c>
    </row>
    <row r="21961" spans="1:5">
      <c r="A21961">
        <v>20090429</v>
      </c>
      <c r="B21961">
        <v>2.41</v>
      </c>
      <c r="C21961">
        <v>0.75</v>
      </c>
      <c r="D21961">
        <v>1.18</v>
      </c>
      <c r="E21961">
        <v>1E-3</v>
      </c>
    </row>
    <row r="21962" spans="1:5">
      <c r="A21962">
        <v>20090430</v>
      </c>
      <c r="B21962">
        <v>-0.04</v>
      </c>
      <c r="C21962">
        <v>-0.42</v>
      </c>
      <c r="D21962">
        <v>-0.64</v>
      </c>
      <c r="E21962">
        <v>1E-3</v>
      </c>
    </row>
    <row r="21963" spans="1:5">
      <c r="A21963">
        <v>20090501</v>
      </c>
      <c r="B21963">
        <v>0.45</v>
      </c>
      <c r="C21963">
        <v>-0.48</v>
      </c>
      <c r="D21963">
        <v>-0.25</v>
      </c>
      <c r="E21963">
        <v>0</v>
      </c>
    </row>
    <row r="21964" spans="1:5">
      <c r="A21964">
        <v>20090504</v>
      </c>
      <c r="B21964">
        <v>3.36</v>
      </c>
      <c r="C21964">
        <v>-0.39</v>
      </c>
      <c r="D21964">
        <v>2.93</v>
      </c>
      <c r="E21964">
        <v>0</v>
      </c>
    </row>
    <row r="21965" spans="1:5">
      <c r="A21965">
        <v>20090505</v>
      </c>
      <c r="B21965">
        <v>-0.27</v>
      </c>
      <c r="C21965">
        <v>0.19</v>
      </c>
      <c r="D21965">
        <v>-0.15</v>
      </c>
      <c r="E21965">
        <v>0</v>
      </c>
    </row>
    <row r="21966" spans="1:5">
      <c r="A21966">
        <v>20090506</v>
      </c>
      <c r="B21966">
        <v>1.45</v>
      </c>
      <c r="C21966">
        <v>-2.0699999999999998</v>
      </c>
      <c r="D21966">
        <v>2.63</v>
      </c>
      <c r="E21966">
        <v>0</v>
      </c>
    </row>
    <row r="21967" spans="1:5">
      <c r="A21967">
        <v>20090507</v>
      </c>
      <c r="B21967">
        <v>-1.42</v>
      </c>
      <c r="C21967">
        <v>-0.77</v>
      </c>
      <c r="D21967">
        <v>-0.8</v>
      </c>
      <c r="E21967">
        <v>0</v>
      </c>
    </row>
    <row r="21968" spans="1:5">
      <c r="A21968">
        <v>20090508</v>
      </c>
      <c r="B21968">
        <v>2.48</v>
      </c>
      <c r="C21968">
        <v>0.26</v>
      </c>
      <c r="D21968">
        <v>2.76</v>
      </c>
      <c r="E21968">
        <v>0</v>
      </c>
    </row>
    <row r="21969" spans="1:5">
      <c r="A21969">
        <v>20090511</v>
      </c>
      <c r="B21969">
        <v>-2.0099999999999998</v>
      </c>
      <c r="C21969">
        <v>1.22</v>
      </c>
      <c r="D21969">
        <v>-2.4500000000000002</v>
      </c>
      <c r="E21969">
        <v>0</v>
      </c>
    </row>
    <row r="21970" spans="1:5">
      <c r="A21970">
        <v>20090512</v>
      </c>
      <c r="B21970">
        <v>-0.31</v>
      </c>
      <c r="C21970">
        <v>-0.79</v>
      </c>
      <c r="D21970">
        <v>-1.63</v>
      </c>
      <c r="E21970">
        <v>0</v>
      </c>
    </row>
    <row r="21971" spans="1:5">
      <c r="A21971">
        <v>20090513</v>
      </c>
      <c r="B21971">
        <v>-2.91</v>
      </c>
      <c r="C21971">
        <v>-1.52</v>
      </c>
      <c r="D21971">
        <v>-1.48</v>
      </c>
      <c r="E21971">
        <v>0</v>
      </c>
    </row>
    <row r="21972" spans="1:5">
      <c r="A21972">
        <v>20090514</v>
      </c>
      <c r="B21972">
        <v>1.1100000000000001</v>
      </c>
      <c r="C21972">
        <v>0.5</v>
      </c>
      <c r="D21972">
        <v>0.96</v>
      </c>
      <c r="E21972">
        <v>0</v>
      </c>
    </row>
    <row r="21973" spans="1:5">
      <c r="A21973">
        <v>20090515</v>
      </c>
      <c r="B21973">
        <v>-1.02</v>
      </c>
      <c r="C21973">
        <v>0.56000000000000005</v>
      </c>
      <c r="D21973">
        <v>-1.1299999999999999</v>
      </c>
      <c r="E21973">
        <v>0</v>
      </c>
    </row>
    <row r="21974" spans="1:5">
      <c r="A21974">
        <v>20090518</v>
      </c>
      <c r="B21974">
        <v>3.13</v>
      </c>
      <c r="C21974">
        <v>0.35</v>
      </c>
      <c r="D21974">
        <v>1.93</v>
      </c>
      <c r="E21974">
        <v>0</v>
      </c>
    </row>
    <row r="21975" spans="1:5">
      <c r="A21975">
        <v>20090519</v>
      </c>
      <c r="B21975">
        <v>-0.04</v>
      </c>
      <c r="C21975">
        <v>0.2</v>
      </c>
      <c r="D21975">
        <v>-1.21</v>
      </c>
      <c r="E21975">
        <v>0</v>
      </c>
    </row>
    <row r="21976" spans="1:5">
      <c r="A21976">
        <v>20090520</v>
      </c>
      <c r="B21976">
        <v>-0.48</v>
      </c>
      <c r="C21976">
        <v>-0.02</v>
      </c>
      <c r="D21976">
        <v>-1.1000000000000001</v>
      </c>
      <c r="E21976">
        <v>0</v>
      </c>
    </row>
    <row r="21977" spans="1:5">
      <c r="A21977">
        <v>20090521</v>
      </c>
      <c r="B21977">
        <v>-1.68</v>
      </c>
      <c r="C21977">
        <v>-0.11</v>
      </c>
      <c r="D21977">
        <v>0.35</v>
      </c>
      <c r="E21977">
        <v>0</v>
      </c>
    </row>
    <row r="21978" spans="1:5">
      <c r="A21978">
        <v>20090522</v>
      </c>
      <c r="B21978">
        <v>-0.15</v>
      </c>
      <c r="C21978">
        <v>-0.34</v>
      </c>
      <c r="D21978">
        <v>-0.57999999999999996</v>
      </c>
      <c r="E21978">
        <v>0</v>
      </c>
    </row>
    <row r="21979" spans="1:5">
      <c r="A21979">
        <v>20090526</v>
      </c>
      <c r="B21979">
        <v>2.78</v>
      </c>
      <c r="C21979">
        <v>1.52</v>
      </c>
      <c r="D21979">
        <v>0.62</v>
      </c>
      <c r="E21979">
        <v>0</v>
      </c>
    </row>
    <row r="21980" spans="1:5">
      <c r="A21980">
        <v>20090527</v>
      </c>
      <c r="B21980">
        <v>-1.8</v>
      </c>
      <c r="C21980">
        <v>0.25</v>
      </c>
      <c r="D21980">
        <v>-1.29</v>
      </c>
      <c r="E21980">
        <v>0</v>
      </c>
    </row>
    <row r="21981" spans="1:5">
      <c r="A21981">
        <v>20090528</v>
      </c>
      <c r="B21981">
        <v>1.35</v>
      </c>
      <c r="C21981">
        <v>-1.37</v>
      </c>
      <c r="D21981">
        <v>0.45</v>
      </c>
      <c r="E21981">
        <v>0</v>
      </c>
    </row>
    <row r="21982" spans="1:5">
      <c r="A21982">
        <v>20090529</v>
      </c>
      <c r="B21982">
        <v>1.38</v>
      </c>
      <c r="C21982">
        <v>0.56000000000000005</v>
      </c>
      <c r="D21982">
        <v>-0.21</v>
      </c>
      <c r="E21982">
        <v>0</v>
      </c>
    </row>
    <row r="21983" spans="1:5">
      <c r="A21983">
        <v>20090601</v>
      </c>
      <c r="B21983">
        <v>2.72</v>
      </c>
      <c r="C21983">
        <v>1.55</v>
      </c>
      <c r="D21983">
        <v>-0.72</v>
      </c>
      <c r="E21983">
        <v>0</v>
      </c>
    </row>
    <row r="21984" spans="1:5">
      <c r="A21984">
        <v>20090602</v>
      </c>
      <c r="B21984">
        <v>0.28999999999999998</v>
      </c>
      <c r="C21984">
        <v>0.85</v>
      </c>
      <c r="D21984">
        <v>-0.19</v>
      </c>
      <c r="E21984">
        <v>0</v>
      </c>
    </row>
    <row r="21985" spans="1:5">
      <c r="A21985">
        <v>20090603</v>
      </c>
      <c r="B21985">
        <v>-1.39</v>
      </c>
      <c r="C21985">
        <v>0.78</v>
      </c>
      <c r="D21985">
        <v>-0.84</v>
      </c>
      <c r="E21985">
        <v>0</v>
      </c>
    </row>
    <row r="21986" spans="1:5">
      <c r="A21986">
        <v>20090604</v>
      </c>
      <c r="B21986">
        <v>1.18</v>
      </c>
      <c r="C21986">
        <v>0.15</v>
      </c>
      <c r="D21986">
        <v>1.08</v>
      </c>
      <c r="E21986">
        <v>0</v>
      </c>
    </row>
    <row r="21987" spans="1:5">
      <c r="A21987">
        <v>20090605</v>
      </c>
      <c r="B21987">
        <v>-0.19</v>
      </c>
      <c r="C21987">
        <v>0.13</v>
      </c>
      <c r="D21987">
        <v>-0.56000000000000005</v>
      </c>
      <c r="E21987">
        <v>0</v>
      </c>
    </row>
    <row r="21988" spans="1:5">
      <c r="A21988">
        <v>20090608</v>
      </c>
      <c r="B21988">
        <v>-0.2</v>
      </c>
      <c r="C21988">
        <v>-0.97</v>
      </c>
      <c r="D21988">
        <v>0.6</v>
      </c>
      <c r="E21988">
        <v>0</v>
      </c>
    </row>
    <row r="21989" spans="1:5">
      <c r="A21989">
        <v>20090609</v>
      </c>
      <c r="B21989">
        <v>0.49</v>
      </c>
      <c r="C21989">
        <v>0.34</v>
      </c>
      <c r="D21989">
        <v>-0.28000000000000003</v>
      </c>
      <c r="E21989">
        <v>0</v>
      </c>
    </row>
    <row r="21990" spans="1:5">
      <c r="A21990">
        <v>20090610</v>
      </c>
      <c r="B21990">
        <v>-0.35</v>
      </c>
      <c r="C21990">
        <v>-0.33</v>
      </c>
      <c r="D21990">
        <v>-0.47</v>
      </c>
      <c r="E21990">
        <v>0</v>
      </c>
    </row>
    <row r="21991" spans="1:5">
      <c r="A21991">
        <v>20090611</v>
      </c>
      <c r="B21991">
        <v>0.63</v>
      </c>
      <c r="C21991">
        <v>-0.21</v>
      </c>
      <c r="D21991">
        <v>0.26</v>
      </c>
      <c r="E21991">
        <v>0</v>
      </c>
    </row>
    <row r="21992" spans="1:5">
      <c r="A21992">
        <v>20090612</v>
      </c>
      <c r="B21992">
        <v>0.03</v>
      </c>
      <c r="C21992">
        <v>-0.19</v>
      </c>
      <c r="D21992">
        <v>0.01</v>
      </c>
      <c r="E21992">
        <v>0</v>
      </c>
    </row>
    <row r="21993" spans="1:5">
      <c r="A21993">
        <v>20090615</v>
      </c>
      <c r="B21993">
        <v>-2.38</v>
      </c>
      <c r="C21993">
        <v>-0.3</v>
      </c>
      <c r="D21993">
        <v>-0.33</v>
      </c>
      <c r="E21993">
        <v>0</v>
      </c>
    </row>
    <row r="21994" spans="1:5">
      <c r="A21994">
        <v>20090616</v>
      </c>
      <c r="B21994">
        <v>-1.33</v>
      </c>
      <c r="C21994">
        <v>-0.09</v>
      </c>
      <c r="D21994">
        <v>-0.26</v>
      </c>
      <c r="E21994">
        <v>0</v>
      </c>
    </row>
    <row r="21995" spans="1:5">
      <c r="A21995">
        <v>20090617</v>
      </c>
      <c r="B21995">
        <v>-0.08</v>
      </c>
      <c r="C21995">
        <v>0.9</v>
      </c>
      <c r="D21995">
        <v>-0.98</v>
      </c>
      <c r="E21995">
        <v>0</v>
      </c>
    </row>
    <row r="21996" spans="1:5">
      <c r="A21996">
        <v>20090618</v>
      </c>
      <c r="B21996">
        <v>0.74</v>
      </c>
      <c r="C21996">
        <v>-0.64</v>
      </c>
      <c r="D21996">
        <v>0.41</v>
      </c>
      <c r="E21996">
        <v>0</v>
      </c>
    </row>
    <row r="21997" spans="1:5">
      <c r="A21997">
        <v>20090619</v>
      </c>
      <c r="B21997">
        <v>0.35</v>
      </c>
      <c r="C21997">
        <v>0.28999999999999998</v>
      </c>
      <c r="D21997">
        <v>0.11</v>
      </c>
      <c r="E21997">
        <v>0</v>
      </c>
    </row>
    <row r="21998" spans="1:5">
      <c r="A21998">
        <v>20090622</v>
      </c>
      <c r="B21998">
        <v>-3.08</v>
      </c>
      <c r="C21998">
        <v>-0.37</v>
      </c>
      <c r="D21998">
        <v>-0.71</v>
      </c>
      <c r="E21998">
        <v>0</v>
      </c>
    </row>
    <row r="21999" spans="1:5">
      <c r="A21999">
        <v>20090623</v>
      </c>
      <c r="B21999">
        <v>0.08</v>
      </c>
      <c r="C21999">
        <v>-1.1000000000000001</v>
      </c>
      <c r="D21999">
        <v>0.14000000000000001</v>
      </c>
      <c r="E21999">
        <v>0</v>
      </c>
    </row>
    <row r="22000" spans="1:5">
      <c r="A22000">
        <v>20090624</v>
      </c>
      <c r="B22000">
        <v>0.78</v>
      </c>
      <c r="C22000">
        <v>0.27</v>
      </c>
      <c r="D22000">
        <v>-0.18</v>
      </c>
      <c r="E22000">
        <v>0</v>
      </c>
    </row>
    <row r="22001" spans="1:5">
      <c r="A22001">
        <v>20090625</v>
      </c>
      <c r="B22001">
        <v>2.19</v>
      </c>
      <c r="C22001">
        <v>0.81</v>
      </c>
      <c r="D22001">
        <v>0.04</v>
      </c>
      <c r="E22001">
        <v>0</v>
      </c>
    </row>
    <row r="22002" spans="1:5">
      <c r="A22002">
        <v>20090626</v>
      </c>
      <c r="B22002">
        <v>0.04</v>
      </c>
      <c r="C22002">
        <v>1.57</v>
      </c>
      <c r="D22002">
        <v>0.13</v>
      </c>
      <c r="E22002">
        <v>0</v>
      </c>
    </row>
    <row r="22003" spans="1:5">
      <c r="A22003">
        <v>20090629</v>
      </c>
      <c r="B22003">
        <v>0.82</v>
      </c>
      <c r="C22003">
        <v>-1.0900000000000001</v>
      </c>
      <c r="D22003">
        <v>0.36</v>
      </c>
      <c r="E22003">
        <v>0</v>
      </c>
    </row>
    <row r="22004" spans="1:5">
      <c r="A22004">
        <v>20090630</v>
      </c>
      <c r="B22004">
        <v>-0.74</v>
      </c>
      <c r="C22004">
        <v>0.25</v>
      </c>
      <c r="D22004">
        <v>-0.19</v>
      </c>
      <c r="E22004">
        <v>0</v>
      </c>
    </row>
    <row r="22005" spans="1:5">
      <c r="A22005">
        <v>20090701</v>
      </c>
      <c r="B22005">
        <v>0.54</v>
      </c>
      <c r="C22005">
        <v>1.49</v>
      </c>
      <c r="D22005">
        <v>0.19</v>
      </c>
      <c r="E22005">
        <v>1E-3</v>
      </c>
    </row>
    <row r="22006" spans="1:5">
      <c r="A22006">
        <v>20090702</v>
      </c>
      <c r="B22006">
        <v>-2.89</v>
      </c>
      <c r="C22006">
        <v>-0.6</v>
      </c>
      <c r="D22006">
        <v>-1.03</v>
      </c>
      <c r="E22006">
        <v>1E-3</v>
      </c>
    </row>
    <row r="22007" spans="1:5">
      <c r="A22007">
        <v>20090706</v>
      </c>
      <c r="B22007">
        <v>-0.03</v>
      </c>
      <c r="C22007">
        <v>-0.94</v>
      </c>
      <c r="D22007">
        <v>-0.97</v>
      </c>
      <c r="E22007">
        <v>1E-3</v>
      </c>
    </row>
    <row r="22008" spans="1:5">
      <c r="A22008">
        <v>20090707</v>
      </c>
      <c r="B22008">
        <v>-1.93</v>
      </c>
      <c r="C22008">
        <v>0.03</v>
      </c>
      <c r="D22008">
        <v>-0.15</v>
      </c>
      <c r="E22008">
        <v>1E-3</v>
      </c>
    </row>
    <row r="22009" spans="1:5">
      <c r="A22009">
        <v>20090708</v>
      </c>
      <c r="B22009">
        <v>-0.2</v>
      </c>
      <c r="C22009">
        <v>-0.56000000000000005</v>
      </c>
      <c r="D22009">
        <v>-1.1100000000000001</v>
      </c>
      <c r="E22009">
        <v>1E-3</v>
      </c>
    </row>
    <row r="22010" spans="1:5">
      <c r="A22010">
        <v>20090709</v>
      </c>
      <c r="B22010">
        <v>0.35</v>
      </c>
      <c r="C22010">
        <v>-0.57999999999999996</v>
      </c>
      <c r="D22010">
        <v>1.25</v>
      </c>
      <c r="E22010">
        <v>1E-3</v>
      </c>
    </row>
    <row r="22011" spans="1:5">
      <c r="A22011">
        <v>20090710</v>
      </c>
      <c r="B22011">
        <v>-0.35</v>
      </c>
      <c r="C22011">
        <v>0.94</v>
      </c>
      <c r="D22011">
        <v>-0.5</v>
      </c>
      <c r="E22011">
        <v>1E-3</v>
      </c>
    </row>
    <row r="22012" spans="1:5">
      <c r="A22012">
        <v>20090713</v>
      </c>
      <c r="B22012">
        <v>2.4300000000000002</v>
      </c>
      <c r="C22012">
        <v>-0.69</v>
      </c>
      <c r="D22012">
        <v>1.81</v>
      </c>
      <c r="E22012">
        <v>1E-3</v>
      </c>
    </row>
    <row r="22013" spans="1:5">
      <c r="A22013">
        <v>20090714</v>
      </c>
      <c r="B22013">
        <v>0.59</v>
      </c>
      <c r="C22013">
        <v>0.32</v>
      </c>
      <c r="D22013">
        <v>0.63</v>
      </c>
      <c r="E22013">
        <v>1E-3</v>
      </c>
    </row>
    <row r="22014" spans="1:5">
      <c r="A22014">
        <v>20090715</v>
      </c>
      <c r="B22014">
        <v>2.98</v>
      </c>
      <c r="C22014">
        <v>0.56000000000000005</v>
      </c>
      <c r="D22014">
        <v>1.41</v>
      </c>
      <c r="E22014">
        <v>1E-3</v>
      </c>
    </row>
    <row r="22015" spans="1:5">
      <c r="A22015">
        <v>20090716</v>
      </c>
      <c r="B22015">
        <v>0.94</v>
      </c>
      <c r="C22015">
        <v>0.46</v>
      </c>
      <c r="D22015">
        <v>-0.11</v>
      </c>
      <c r="E22015">
        <v>1E-3</v>
      </c>
    </row>
    <row r="22016" spans="1:5">
      <c r="A22016">
        <v>20090717</v>
      </c>
      <c r="B22016">
        <v>-0.05</v>
      </c>
      <c r="C22016">
        <v>-0.23</v>
      </c>
      <c r="D22016">
        <v>-0.04</v>
      </c>
      <c r="E22016">
        <v>1E-3</v>
      </c>
    </row>
    <row r="22017" spans="1:5">
      <c r="A22017">
        <v>20090720</v>
      </c>
      <c r="B22017">
        <v>1.19</v>
      </c>
      <c r="C22017">
        <v>0.33</v>
      </c>
      <c r="D22017">
        <v>0.37</v>
      </c>
      <c r="E22017">
        <v>1E-3</v>
      </c>
    </row>
    <row r="22018" spans="1:5">
      <c r="A22018">
        <v>20090721</v>
      </c>
      <c r="B22018">
        <v>0.31</v>
      </c>
      <c r="C22018">
        <v>-0.53</v>
      </c>
      <c r="D22018">
        <v>-0.81</v>
      </c>
      <c r="E22018">
        <v>1E-3</v>
      </c>
    </row>
    <row r="22019" spans="1:5">
      <c r="A22019">
        <v>20090722</v>
      </c>
      <c r="B22019">
        <v>0.08</v>
      </c>
      <c r="C22019">
        <v>0.61</v>
      </c>
      <c r="D22019">
        <v>0.34</v>
      </c>
      <c r="E22019">
        <v>1E-3</v>
      </c>
    </row>
    <row r="22020" spans="1:5">
      <c r="A22020">
        <v>20090723</v>
      </c>
      <c r="B22020">
        <v>2.37</v>
      </c>
      <c r="C22020">
        <v>0.59</v>
      </c>
      <c r="D22020">
        <v>1.0900000000000001</v>
      </c>
      <c r="E22020">
        <v>1E-3</v>
      </c>
    </row>
    <row r="22021" spans="1:5">
      <c r="A22021">
        <v>20090724</v>
      </c>
      <c r="B22021">
        <v>0.38</v>
      </c>
      <c r="C22021">
        <v>0.31</v>
      </c>
      <c r="D22021">
        <v>0.15</v>
      </c>
      <c r="E22021">
        <v>1E-3</v>
      </c>
    </row>
    <row r="22022" spans="1:5">
      <c r="A22022">
        <v>20090727</v>
      </c>
      <c r="B22022">
        <v>0.3</v>
      </c>
      <c r="C22022">
        <v>0.09</v>
      </c>
      <c r="D22022">
        <v>0.98</v>
      </c>
      <c r="E22022">
        <v>1E-3</v>
      </c>
    </row>
    <row r="22023" spans="1:5">
      <c r="A22023">
        <v>20090728</v>
      </c>
      <c r="B22023">
        <v>-0.2</v>
      </c>
      <c r="C22023">
        <v>0.28999999999999998</v>
      </c>
      <c r="D22023">
        <v>-0.34</v>
      </c>
      <c r="E22023">
        <v>1E-3</v>
      </c>
    </row>
    <row r="22024" spans="1:5">
      <c r="A22024">
        <v>20090729</v>
      </c>
      <c r="B22024">
        <v>-0.46</v>
      </c>
      <c r="C22024">
        <v>-0.13</v>
      </c>
      <c r="D22024">
        <v>-0.82</v>
      </c>
      <c r="E22024">
        <v>1E-3</v>
      </c>
    </row>
    <row r="22025" spans="1:5">
      <c r="A22025">
        <v>20090730</v>
      </c>
      <c r="B22025">
        <v>1.24</v>
      </c>
      <c r="C22025">
        <v>0.31</v>
      </c>
      <c r="D22025">
        <v>1.45</v>
      </c>
      <c r="E22025">
        <v>1E-3</v>
      </c>
    </row>
    <row r="22026" spans="1:5">
      <c r="A22026">
        <v>20090731</v>
      </c>
      <c r="B22026">
        <v>0.05</v>
      </c>
      <c r="C22026">
        <v>-0.17</v>
      </c>
      <c r="D22026">
        <v>1.27</v>
      </c>
      <c r="E22026">
        <v>1E-3</v>
      </c>
    </row>
    <row r="22027" spans="1:5">
      <c r="A22027">
        <v>20090803</v>
      </c>
      <c r="B22027">
        <v>1.63</v>
      </c>
      <c r="C22027">
        <v>0.1</v>
      </c>
      <c r="D22027">
        <v>1.68</v>
      </c>
      <c r="E22027">
        <v>1E-3</v>
      </c>
    </row>
    <row r="22028" spans="1:5">
      <c r="A22028">
        <v>20090804</v>
      </c>
      <c r="B22028">
        <v>0.32</v>
      </c>
      <c r="C22028">
        <v>0.43</v>
      </c>
      <c r="D22028">
        <v>0.83</v>
      </c>
      <c r="E22028">
        <v>1E-3</v>
      </c>
    </row>
    <row r="22029" spans="1:5">
      <c r="A22029">
        <v>20090805</v>
      </c>
      <c r="B22029">
        <v>-0.3</v>
      </c>
      <c r="C22029">
        <v>-1.1100000000000001</v>
      </c>
      <c r="D22029">
        <v>1.7</v>
      </c>
      <c r="E22029">
        <v>1E-3</v>
      </c>
    </row>
    <row r="22030" spans="1:5">
      <c r="A22030">
        <v>20090806</v>
      </c>
      <c r="B22030">
        <v>-0.62</v>
      </c>
      <c r="C22030">
        <v>-0.98</v>
      </c>
      <c r="D22030">
        <v>0.05</v>
      </c>
      <c r="E22030">
        <v>1E-3</v>
      </c>
    </row>
    <row r="22031" spans="1:5">
      <c r="A22031">
        <v>20090807</v>
      </c>
      <c r="B22031">
        <v>1.44</v>
      </c>
      <c r="C22031">
        <v>0.98</v>
      </c>
      <c r="D22031">
        <v>1.18</v>
      </c>
      <c r="E22031">
        <v>1E-3</v>
      </c>
    </row>
    <row r="22032" spans="1:5">
      <c r="A22032">
        <v>20090810</v>
      </c>
      <c r="B22032">
        <v>-0.32</v>
      </c>
      <c r="C22032">
        <v>0.47</v>
      </c>
      <c r="D22032">
        <v>0.27</v>
      </c>
      <c r="E22032">
        <v>1E-3</v>
      </c>
    </row>
    <row r="22033" spans="1:5">
      <c r="A22033">
        <v>20090811</v>
      </c>
      <c r="B22033">
        <v>-1.25</v>
      </c>
      <c r="C22033">
        <v>-7.0000000000000007E-2</v>
      </c>
      <c r="D22033">
        <v>-1.1399999999999999</v>
      </c>
      <c r="E22033">
        <v>1E-3</v>
      </c>
    </row>
    <row r="22034" spans="1:5">
      <c r="A22034">
        <v>20090812</v>
      </c>
      <c r="B22034">
        <v>1.21</v>
      </c>
      <c r="C22034">
        <v>0.44</v>
      </c>
      <c r="D22034">
        <v>0.55000000000000004</v>
      </c>
      <c r="E22034">
        <v>1E-3</v>
      </c>
    </row>
    <row r="22035" spans="1:5">
      <c r="A22035">
        <v>20090813</v>
      </c>
      <c r="B22035">
        <v>0.73</v>
      </c>
      <c r="C22035">
        <v>-0.3</v>
      </c>
      <c r="D22035">
        <v>1.1100000000000001</v>
      </c>
      <c r="E22035">
        <v>1E-3</v>
      </c>
    </row>
    <row r="22036" spans="1:5">
      <c r="A22036">
        <v>20090814</v>
      </c>
      <c r="B22036">
        <v>-0.97</v>
      </c>
      <c r="C22036">
        <v>-1.21</v>
      </c>
      <c r="D22036">
        <v>-0.28000000000000003</v>
      </c>
      <c r="E22036">
        <v>1E-3</v>
      </c>
    </row>
    <row r="22037" spans="1:5">
      <c r="A22037">
        <v>20090817</v>
      </c>
      <c r="B22037">
        <v>-2.46</v>
      </c>
      <c r="C22037">
        <v>-0.11</v>
      </c>
      <c r="D22037">
        <v>-1.69</v>
      </c>
      <c r="E22037">
        <v>1E-3</v>
      </c>
    </row>
    <row r="22038" spans="1:5">
      <c r="A22038">
        <v>20090818</v>
      </c>
      <c r="B22038">
        <v>1.1100000000000001</v>
      </c>
      <c r="C22038">
        <v>0.47</v>
      </c>
      <c r="D22038">
        <v>1.3</v>
      </c>
      <c r="E22038">
        <v>1E-3</v>
      </c>
    </row>
    <row r="22039" spans="1:5">
      <c r="A22039">
        <v>20090819</v>
      </c>
      <c r="B22039">
        <v>0.72</v>
      </c>
      <c r="C22039">
        <v>0.44</v>
      </c>
      <c r="D22039">
        <v>-0.39</v>
      </c>
      <c r="E22039">
        <v>1E-3</v>
      </c>
    </row>
    <row r="22040" spans="1:5">
      <c r="A22040">
        <v>20090820</v>
      </c>
      <c r="B22040">
        <v>1</v>
      </c>
      <c r="C22040">
        <v>-0.04</v>
      </c>
      <c r="D22040">
        <v>0.84</v>
      </c>
      <c r="E22040">
        <v>1E-3</v>
      </c>
    </row>
    <row r="22041" spans="1:5">
      <c r="A22041">
        <v>20090821</v>
      </c>
      <c r="B22041">
        <v>1.83</v>
      </c>
      <c r="C22041">
        <v>0.36</v>
      </c>
      <c r="D22041">
        <v>0.68</v>
      </c>
      <c r="E22041">
        <v>1E-3</v>
      </c>
    </row>
    <row r="22042" spans="1:5">
      <c r="A22042">
        <v>20090824</v>
      </c>
      <c r="B22042">
        <v>-0.09</v>
      </c>
      <c r="C22042">
        <v>0.06</v>
      </c>
      <c r="D22042">
        <v>-0.27</v>
      </c>
      <c r="E22042">
        <v>1E-3</v>
      </c>
    </row>
    <row r="22043" spans="1:5">
      <c r="A22043">
        <v>20090825</v>
      </c>
      <c r="B22043">
        <v>0.27</v>
      </c>
      <c r="C22043">
        <v>0.16</v>
      </c>
      <c r="D22043">
        <v>0.65</v>
      </c>
      <c r="E22043">
        <v>1E-3</v>
      </c>
    </row>
    <row r="22044" spans="1:5">
      <c r="A22044">
        <v>20090826</v>
      </c>
      <c r="B22044">
        <v>-0.01</v>
      </c>
      <c r="C22044">
        <v>0.14000000000000001</v>
      </c>
      <c r="D22044">
        <v>0.1</v>
      </c>
      <c r="E22044">
        <v>1E-3</v>
      </c>
    </row>
    <row r="22045" spans="1:5">
      <c r="A22045">
        <v>20090827</v>
      </c>
      <c r="B22045">
        <v>0.21</v>
      </c>
      <c r="C22045">
        <v>-0.15</v>
      </c>
      <c r="D22045">
        <v>0.53</v>
      </c>
      <c r="E22045">
        <v>1E-3</v>
      </c>
    </row>
    <row r="22046" spans="1:5">
      <c r="A22046">
        <v>20090828</v>
      </c>
      <c r="B22046">
        <v>-0.19</v>
      </c>
      <c r="C22046">
        <v>-0.38</v>
      </c>
      <c r="D22046">
        <v>0.54</v>
      </c>
      <c r="E22046">
        <v>1E-3</v>
      </c>
    </row>
    <row r="22047" spans="1:5">
      <c r="A22047">
        <v>20090831</v>
      </c>
      <c r="B22047">
        <v>-0.86</v>
      </c>
      <c r="C22047">
        <v>-0.48</v>
      </c>
      <c r="D22047">
        <v>-0.63</v>
      </c>
      <c r="E22047">
        <v>1E-3</v>
      </c>
    </row>
    <row r="22048" spans="1:5">
      <c r="A22048">
        <v>20090901</v>
      </c>
      <c r="B22048">
        <v>-2.15</v>
      </c>
      <c r="C22048">
        <v>0.1</v>
      </c>
      <c r="D22048">
        <v>-2.0299999999999998</v>
      </c>
      <c r="E22048">
        <v>0</v>
      </c>
    </row>
    <row r="22049" spans="1:5">
      <c r="A22049">
        <v>20090902</v>
      </c>
      <c r="B22049">
        <v>-0.28000000000000003</v>
      </c>
      <c r="C22049">
        <v>0.14000000000000001</v>
      </c>
      <c r="D22049">
        <v>-0.7</v>
      </c>
      <c r="E22049">
        <v>0</v>
      </c>
    </row>
    <row r="22050" spans="1:5">
      <c r="A22050">
        <v>20090903</v>
      </c>
      <c r="B22050">
        <v>0.93</v>
      </c>
      <c r="C22050">
        <v>0.03</v>
      </c>
      <c r="D22050">
        <v>1.0900000000000001</v>
      </c>
      <c r="E22050">
        <v>0</v>
      </c>
    </row>
    <row r="22051" spans="1:5">
      <c r="A22051">
        <v>20090904</v>
      </c>
      <c r="B22051">
        <v>1.31</v>
      </c>
      <c r="C22051">
        <v>0.26</v>
      </c>
      <c r="D22051">
        <v>0.27</v>
      </c>
      <c r="E22051">
        <v>0</v>
      </c>
    </row>
    <row r="22052" spans="1:5">
      <c r="A22052">
        <v>20090908</v>
      </c>
      <c r="B22052">
        <v>0.88</v>
      </c>
      <c r="C22052">
        <v>0.2</v>
      </c>
      <c r="D22052">
        <v>0.09</v>
      </c>
      <c r="E22052">
        <v>0</v>
      </c>
    </row>
    <row r="22053" spans="1:5">
      <c r="A22053">
        <v>20090909</v>
      </c>
      <c r="B22053">
        <v>0.9</v>
      </c>
      <c r="C22053">
        <v>0.8</v>
      </c>
      <c r="D22053">
        <v>0.67</v>
      </c>
      <c r="E22053">
        <v>0</v>
      </c>
    </row>
    <row r="22054" spans="1:5">
      <c r="A22054">
        <v>20090910</v>
      </c>
      <c r="B22054">
        <v>1.08</v>
      </c>
      <c r="C22054">
        <v>0.46</v>
      </c>
      <c r="D22054">
        <v>0.93</v>
      </c>
      <c r="E22054">
        <v>0</v>
      </c>
    </row>
    <row r="22055" spans="1:5">
      <c r="A22055">
        <v>20090911</v>
      </c>
      <c r="B22055">
        <v>-0.1</v>
      </c>
      <c r="C22055">
        <v>0.13</v>
      </c>
      <c r="D22055">
        <v>-0.09</v>
      </c>
      <c r="E22055">
        <v>0</v>
      </c>
    </row>
    <row r="22056" spans="1:5">
      <c r="A22056">
        <v>20090914</v>
      </c>
      <c r="B22056">
        <v>0.65</v>
      </c>
      <c r="C22056">
        <v>0.09</v>
      </c>
      <c r="D22056">
        <v>0.64</v>
      </c>
      <c r="E22056">
        <v>0</v>
      </c>
    </row>
    <row r="22057" spans="1:5">
      <c r="A22057">
        <v>20090915</v>
      </c>
      <c r="B22057">
        <v>0.44</v>
      </c>
      <c r="C22057">
        <v>0.57999999999999996</v>
      </c>
      <c r="D22057">
        <v>0.59</v>
      </c>
      <c r="E22057">
        <v>0</v>
      </c>
    </row>
    <row r="22058" spans="1:5">
      <c r="A22058">
        <v>20090916</v>
      </c>
      <c r="B22058">
        <v>1.55</v>
      </c>
      <c r="C22058">
        <v>0.41</v>
      </c>
      <c r="D22058">
        <v>1.3</v>
      </c>
      <c r="E22058">
        <v>0</v>
      </c>
    </row>
    <row r="22059" spans="1:5">
      <c r="A22059">
        <v>20090917</v>
      </c>
      <c r="B22059">
        <v>-0.3</v>
      </c>
      <c r="C22059">
        <v>-7.0000000000000007E-2</v>
      </c>
      <c r="D22059">
        <v>-0.34</v>
      </c>
      <c r="E22059">
        <v>0</v>
      </c>
    </row>
    <row r="22060" spans="1:5">
      <c r="A22060">
        <v>20090918</v>
      </c>
      <c r="B22060">
        <v>0.23</v>
      </c>
      <c r="C22060">
        <v>0.11</v>
      </c>
      <c r="D22060">
        <v>-0.19</v>
      </c>
      <c r="E22060">
        <v>0</v>
      </c>
    </row>
    <row r="22061" spans="1:5">
      <c r="A22061">
        <v>20090921</v>
      </c>
      <c r="B22061">
        <v>-0.27</v>
      </c>
      <c r="C22061">
        <v>-0.17</v>
      </c>
      <c r="D22061">
        <v>-0.67</v>
      </c>
      <c r="E22061">
        <v>0</v>
      </c>
    </row>
    <row r="22062" spans="1:5">
      <c r="A22062">
        <v>20090922</v>
      </c>
      <c r="B22062">
        <v>0.66</v>
      </c>
      <c r="C22062">
        <v>-0.09</v>
      </c>
      <c r="D22062">
        <v>1.5</v>
      </c>
      <c r="E22062">
        <v>0</v>
      </c>
    </row>
    <row r="22063" spans="1:5">
      <c r="A22063">
        <v>20090923</v>
      </c>
      <c r="B22063">
        <v>-1</v>
      </c>
      <c r="C22063">
        <v>0.15</v>
      </c>
      <c r="D22063">
        <v>-0.88</v>
      </c>
      <c r="E22063">
        <v>0</v>
      </c>
    </row>
    <row r="22064" spans="1:5">
      <c r="A22064">
        <v>20090924</v>
      </c>
      <c r="B22064">
        <v>-1.07</v>
      </c>
      <c r="C22064">
        <v>-0.66</v>
      </c>
      <c r="D22064">
        <v>-1.34</v>
      </c>
      <c r="E22064">
        <v>0</v>
      </c>
    </row>
    <row r="22065" spans="1:5">
      <c r="A22065">
        <v>20090925</v>
      </c>
      <c r="B22065">
        <v>-0.64</v>
      </c>
      <c r="C22065">
        <v>0.19</v>
      </c>
      <c r="D22065">
        <v>-0.51</v>
      </c>
      <c r="E22065">
        <v>0</v>
      </c>
    </row>
    <row r="22066" spans="1:5">
      <c r="A22066">
        <v>20090928</v>
      </c>
      <c r="B22066">
        <v>1.79</v>
      </c>
      <c r="C22066">
        <v>0.36</v>
      </c>
      <c r="D22066">
        <v>1.04</v>
      </c>
      <c r="E22066">
        <v>0</v>
      </c>
    </row>
    <row r="22067" spans="1:5">
      <c r="A22067">
        <v>20090929</v>
      </c>
      <c r="B22067">
        <v>-0.12</v>
      </c>
      <c r="C22067">
        <v>-0.06</v>
      </c>
      <c r="D22067">
        <v>0.36</v>
      </c>
      <c r="E22067">
        <v>0</v>
      </c>
    </row>
    <row r="22068" spans="1:5">
      <c r="A22068">
        <v>20090930</v>
      </c>
      <c r="B22068">
        <v>-0.4</v>
      </c>
      <c r="C22068">
        <v>-0.55000000000000004</v>
      </c>
      <c r="D22068">
        <v>-0.63</v>
      </c>
      <c r="E22068">
        <v>0</v>
      </c>
    </row>
    <row r="22069" spans="1:5">
      <c r="A22069">
        <v>20091001</v>
      </c>
      <c r="B22069">
        <v>-2.63</v>
      </c>
      <c r="C22069">
        <v>-0.59</v>
      </c>
      <c r="D22069">
        <v>-1.37</v>
      </c>
      <c r="E22069">
        <v>0</v>
      </c>
    </row>
    <row r="22070" spans="1:5">
      <c r="A22070">
        <v>20091002</v>
      </c>
      <c r="B22070">
        <v>-0.49</v>
      </c>
      <c r="C22070">
        <v>-0.31</v>
      </c>
      <c r="D22070">
        <v>-0.14000000000000001</v>
      </c>
      <c r="E22070">
        <v>0</v>
      </c>
    </row>
    <row r="22071" spans="1:5">
      <c r="A22071">
        <v>20091005</v>
      </c>
      <c r="B22071">
        <v>1.54</v>
      </c>
      <c r="C22071">
        <v>0.09</v>
      </c>
      <c r="D22071">
        <v>1.83</v>
      </c>
      <c r="E22071">
        <v>0</v>
      </c>
    </row>
    <row r="22072" spans="1:5">
      <c r="A22072">
        <v>20091006</v>
      </c>
      <c r="B22072">
        <v>1.42</v>
      </c>
      <c r="C22072">
        <v>0.53</v>
      </c>
      <c r="D22072">
        <v>0.25</v>
      </c>
      <c r="E22072">
        <v>0</v>
      </c>
    </row>
    <row r="22073" spans="1:5">
      <c r="A22073">
        <v>20091007</v>
      </c>
      <c r="B22073">
        <v>0.28000000000000003</v>
      </c>
      <c r="C22073">
        <v>-0.37</v>
      </c>
      <c r="D22073">
        <v>0.56000000000000005</v>
      </c>
      <c r="E22073">
        <v>0</v>
      </c>
    </row>
    <row r="22074" spans="1:5">
      <c r="A22074">
        <v>20091008</v>
      </c>
      <c r="B22074">
        <v>0.82</v>
      </c>
      <c r="C22074">
        <v>0.3</v>
      </c>
      <c r="D22074">
        <v>0.34</v>
      </c>
      <c r="E22074">
        <v>0</v>
      </c>
    </row>
    <row r="22075" spans="1:5">
      <c r="A22075">
        <v>20091009</v>
      </c>
      <c r="B22075">
        <v>0.59</v>
      </c>
      <c r="C22075">
        <v>0.6</v>
      </c>
      <c r="D22075">
        <v>-0.22</v>
      </c>
      <c r="E22075">
        <v>0</v>
      </c>
    </row>
    <row r="22076" spans="1:5">
      <c r="A22076">
        <v>20091012</v>
      </c>
      <c r="B22076">
        <v>0.36</v>
      </c>
      <c r="C22076">
        <v>-0.52</v>
      </c>
      <c r="D22076">
        <v>0.33</v>
      </c>
      <c r="E22076">
        <v>0</v>
      </c>
    </row>
    <row r="22077" spans="1:5">
      <c r="A22077">
        <v>20091013</v>
      </c>
      <c r="B22077">
        <v>-0.22</v>
      </c>
      <c r="C22077">
        <v>0.12</v>
      </c>
      <c r="D22077">
        <v>-0.18</v>
      </c>
      <c r="E22077">
        <v>0</v>
      </c>
    </row>
    <row r="22078" spans="1:5">
      <c r="A22078">
        <v>20091014</v>
      </c>
      <c r="B22078">
        <v>1.73</v>
      </c>
      <c r="C22078">
        <v>0.04</v>
      </c>
      <c r="D22078">
        <v>1.1200000000000001</v>
      </c>
      <c r="E22078">
        <v>0</v>
      </c>
    </row>
    <row r="22079" spans="1:5">
      <c r="A22079">
        <v>20091015</v>
      </c>
      <c r="B22079">
        <v>0.35</v>
      </c>
      <c r="C22079">
        <v>-0.23</v>
      </c>
      <c r="D22079">
        <v>-0.45</v>
      </c>
      <c r="E22079">
        <v>0</v>
      </c>
    </row>
    <row r="22080" spans="1:5">
      <c r="A22080">
        <v>20091016</v>
      </c>
      <c r="B22080">
        <v>-0.82</v>
      </c>
      <c r="C22080">
        <v>-0.01</v>
      </c>
      <c r="D22080">
        <v>-1.27</v>
      </c>
      <c r="E22080">
        <v>0</v>
      </c>
    </row>
    <row r="22081" spans="1:5">
      <c r="A22081">
        <v>20091019</v>
      </c>
      <c r="B22081">
        <v>0.92</v>
      </c>
      <c r="C22081">
        <v>0.08</v>
      </c>
      <c r="D22081">
        <v>0.02</v>
      </c>
      <c r="E22081">
        <v>0</v>
      </c>
    </row>
    <row r="22082" spans="1:5">
      <c r="A22082">
        <v>20091020</v>
      </c>
      <c r="B22082">
        <v>-0.69</v>
      </c>
      <c r="C22082">
        <v>-0.7</v>
      </c>
      <c r="D22082">
        <v>-0.48</v>
      </c>
      <c r="E22082">
        <v>0</v>
      </c>
    </row>
    <row r="22083" spans="1:5">
      <c r="A22083">
        <v>20091021</v>
      </c>
      <c r="B22083">
        <v>-0.9</v>
      </c>
      <c r="C22083">
        <v>-0.08</v>
      </c>
      <c r="D22083">
        <v>-0.54</v>
      </c>
      <c r="E22083">
        <v>0</v>
      </c>
    </row>
    <row r="22084" spans="1:5">
      <c r="A22084">
        <v>20091022</v>
      </c>
      <c r="B22084">
        <v>1.05</v>
      </c>
      <c r="C22084">
        <v>0.03</v>
      </c>
      <c r="D22084">
        <v>0.65</v>
      </c>
      <c r="E22084">
        <v>0</v>
      </c>
    </row>
    <row r="22085" spans="1:5">
      <c r="A22085">
        <v>20091023</v>
      </c>
      <c r="B22085">
        <v>-1.23</v>
      </c>
      <c r="C22085">
        <v>-0.8</v>
      </c>
      <c r="D22085">
        <v>-1.02</v>
      </c>
      <c r="E22085">
        <v>0</v>
      </c>
    </row>
    <row r="22086" spans="1:5">
      <c r="A22086">
        <v>20091026</v>
      </c>
      <c r="B22086">
        <v>-1.2</v>
      </c>
      <c r="C22086">
        <v>0.02</v>
      </c>
      <c r="D22086">
        <v>-1.35</v>
      </c>
      <c r="E22086">
        <v>0</v>
      </c>
    </row>
    <row r="22087" spans="1:5">
      <c r="A22087">
        <v>20091027</v>
      </c>
      <c r="B22087">
        <v>-0.51</v>
      </c>
      <c r="C22087">
        <v>-0.61</v>
      </c>
      <c r="D22087">
        <v>-0.59</v>
      </c>
      <c r="E22087">
        <v>0</v>
      </c>
    </row>
    <row r="22088" spans="1:5">
      <c r="A22088">
        <v>20091028</v>
      </c>
      <c r="B22088">
        <v>-2.16</v>
      </c>
      <c r="C22088">
        <v>-1.49</v>
      </c>
      <c r="D22088">
        <v>-1.4</v>
      </c>
      <c r="E22088">
        <v>0</v>
      </c>
    </row>
    <row r="22089" spans="1:5">
      <c r="A22089">
        <v>20091029</v>
      </c>
      <c r="B22089">
        <v>2.2000000000000002</v>
      </c>
      <c r="C22089">
        <v>-0.26</v>
      </c>
      <c r="D22089">
        <v>1.63</v>
      </c>
      <c r="E22089">
        <v>0</v>
      </c>
    </row>
    <row r="22090" spans="1:5">
      <c r="A22090">
        <v>20091030</v>
      </c>
      <c r="B22090">
        <v>-2.8</v>
      </c>
      <c r="C22090">
        <v>-7.0000000000000007E-2</v>
      </c>
      <c r="D22090">
        <v>-1.87</v>
      </c>
      <c r="E22090">
        <v>0</v>
      </c>
    </row>
    <row r="22091" spans="1:5">
      <c r="A22091">
        <v>20091102</v>
      </c>
      <c r="B22091">
        <v>0.54</v>
      </c>
      <c r="C22091">
        <v>-0.79</v>
      </c>
      <c r="D22091">
        <v>-0.33</v>
      </c>
      <c r="E22091">
        <v>0</v>
      </c>
    </row>
    <row r="22092" spans="1:5">
      <c r="A22092">
        <v>20091103</v>
      </c>
      <c r="B22092">
        <v>0.45</v>
      </c>
      <c r="C22092">
        <v>1.05</v>
      </c>
      <c r="D22092">
        <v>0.75</v>
      </c>
      <c r="E22092">
        <v>0</v>
      </c>
    </row>
    <row r="22093" spans="1:5">
      <c r="A22093">
        <v>20091104</v>
      </c>
      <c r="B22093">
        <v>0.03</v>
      </c>
      <c r="C22093">
        <v>-1.05</v>
      </c>
      <c r="D22093">
        <v>-0.49</v>
      </c>
      <c r="E22093">
        <v>0</v>
      </c>
    </row>
    <row r="22094" spans="1:5">
      <c r="A22094">
        <v>20091105</v>
      </c>
      <c r="B22094">
        <v>2.0699999999999998</v>
      </c>
      <c r="C22094">
        <v>1.1399999999999999</v>
      </c>
      <c r="D22094">
        <v>0.63</v>
      </c>
      <c r="E22094">
        <v>0</v>
      </c>
    </row>
    <row r="22095" spans="1:5">
      <c r="A22095">
        <v>20091106</v>
      </c>
      <c r="B22095">
        <v>0.24</v>
      </c>
      <c r="C22095">
        <v>-0.24</v>
      </c>
      <c r="D22095">
        <v>-0.46</v>
      </c>
      <c r="E22095">
        <v>0</v>
      </c>
    </row>
    <row r="22096" spans="1:5">
      <c r="A22096">
        <v>20091109</v>
      </c>
      <c r="B22096">
        <v>2.17</v>
      </c>
      <c r="C22096">
        <v>-0.43</v>
      </c>
      <c r="D22096">
        <v>1.35</v>
      </c>
      <c r="E22096">
        <v>0</v>
      </c>
    </row>
    <row r="22097" spans="1:5">
      <c r="A22097">
        <v>20091110</v>
      </c>
      <c r="B22097">
        <v>-0.05</v>
      </c>
      <c r="C22097">
        <v>-0.8</v>
      </c>
      <c r="D22097">
        <v>-0.08</v>
      </c>
      <c r="E22097">
        <v>0</v>
      </c>
    </row>
    <row r="22098" spans="1:5">
      <c r="A22098">
        <v>20091111</v>
      </c>
      <c r="B22098">
        <v>0.52</v>
      </c>
      <c r="C22098">
        <v>0.31</v>
      </c>
      <c r="D22098">
        <v>0.31</v>
      </c>
      <c r="E22098">
        <v>0</v>
      </c>
    </row>
    <row r="22099" spans="1:5">
      <c r="A22099">
        <v>20091112</v>
      </c>
      <c r="B22099">
        <v>-1.1200000000000001</v>
      </c>
      <c r="C22099">
        <v>-0.89</v>
      </c>
      <c r="D22099">
        <v>-0.76</v>
      </c>
      <c r="E22099">
        <v>0</v>
      </c>
    </row>
    <row r="22100" spans="1:5">
      <c r="A22100">
        <v>20091113</v>
      </c>
      <c r="B22100">
        <v>0.61</v>
      </c>
      <c r="C22100">
        <v>0.36</v>
      </c>
      <c r="D22100">
        <v>-0.05</v>
      </c>
      <c r="E22100">
        <v>0</v>
      </c>
    </row>
    <row r="22101" spans="1:5">
      <c r="A22101">
        <v>20091116</v>
      </c>
      <c r="B22101">
        <v>1.54</v>
      </c>
      <c r="C22101">
        <v>1.3</v>
      </c>
      <c r="D22101">
        <v>0.2</v>
      </c>
      <c r="E22101">
        <v>0</v>
      </c>
    </row>
    <row r="22102" spans="1:5">
      <c r="A22102">
        <v>20091117</v>
      </c>
      <c r="B22102">
        <v>0.14000000000000001</v>
      </c>
      <c r="C22102">
        <v>-0.21</v>
      </c>
      <c r="D22102">
        <v>-0.04</v>
      </c>
      <c r="E22102">
        <v>0</v>
      </c>
    </row>
    <row r="22103" spans="1:5">
      <c r="A22103">
        <v>20091118</v>
      </c>
      <c r="B22103">
        <v>-0.13</v>
      </c>
      <c r="C22103">
        <v>-0.49</v>
      </c>
      <c r="D22103">
        <v>0.44</v>
      </c>
      <c r="E22103">
        <v>0</v>
      </c>
    </row>
    <row r="22104" spans="1:5">
      <c r="A22104">
        <v>20091119</v>
      </c>
      <c r="B22104">
        <v>-1.39</v>
      </c>
      <c r="C22104">
        <v>-0.79</v>
      </c>
      <c r="D22104">
        <v>-0.59</v>
      </c>
      <c r="E22104">
        <v>0</v>
      </c>
    </row>
    <row r="22105" spans="1:5">
      <c r="A22105">
        <v>20091120</v>
      </c>
      <c r="B22105">
        <v>-0.33</v>
      </c>
      <c r="C22105">
        <v>0.2</v>
      </c>
      <c r="D22105">
        <v>-0.47</v>
      </c>
      <c r="E22105">
        <v>0</v>
      </c>
    </row>
    <row r="22106" spans="1:5">
      <c r="A22106">
        <v>20091123</v>
      </c>
      <c r="B22106">
        <v>1.3</v>
      </c>
      <c r="C22106">
        <v>0.39</v>
      </c>
      <c r="D22106">
        <v>-0.09</v>
      </c>
      <c r="E22106">
        <v>0</v>
      </c>
    </row>
    <row r="22107" spans="1:5">
      <c r="A22107">
        <v>20091124</v>
      </c>
      <c r="B22107">
        <v>-0.09</v>
      </c>
      <c r="C22107">
        <v>-0.13</v>
      </c>
      <c r="D22107">
        <v>-0.43</v>
      </c>
      <c r="E22107">
        <v>0</v>
      </c>
    </row>
    <row r="22108" spans="1:5">
      <c r="A22108">
        <v>20091125</v>
      </c>
      <c r="B22108">
        <v>0.47</v>
      </c>
      <c r="C22108">
        <v>-0.42</v>
      </c>
      <c r="D22108">
        <v>0.12</v>
      </c>
      <c r="E22108">
        <v>0</v>
      </c>
    </row>
    <row r="22109" spans="1:5">
      <c r="A22109">
        <v>20091127</v>
      </c>
      <c r="B22109">
        <v>-1.74</v>
      </c>
      <c r="C22109">
        <v>-0.55000000000000004</v>
      </c>
      <c r="D22109">
        <v>-0.77</v>
      </c>
      <c r="E22109">
        <v>0</v>
      </c>
    </row>
    <row r="22110" spans="1:5">
      <c r="A22110">
        <v>20091130</v>
      </c>
      <c r="B22110">
        <v>0.28000000000000003</v>
      </c>
      <c r="C22110">
        <v>-0.39</v>
      </c>
      <c r="D22110">
        <v>0.74</v>
      </c>
      <c r="E22110">
        <v>0</v>
      </c>
    </row>
    <row r="22111" spans="1:5">
      <c r="A22111">
        <v>20091201</v>
      </c>
      <c r="B22111">
        <v>1.28</v>
      </c>
      <c r="C22111">
        <v>0.63</v>
      </c>
      <c r="D22111">
        <v>-0.28000000000000003</v>
      </c>
      <c r="E22111">
        <v>0</v>
      </c>
    </row>
    <row r="22112" spans="1:5">
      <c r="A22112">
        <v>20091202</v>
      </c>
      <c r="B22112">
        <v>0.18</v>
      </c>
      <c r="C22112">
        <v>1.03</v>
      </c>
      <c r="D22112">
        <v>-0.3</v>
      </c>
      <c r="E22112">
        <v>0</v>
      </c>
    </row>
    <row r="22113" spans="1:5">
      <c r="A22113">
        <v>20091203</v>
      </c>
      <c r="B22113">
        <v>-0.86</v>
      </c>
      <c r="C22113">
        <v>-0.27</v>
      </c>
      <c r="D22113">
        <v>-0.34</v>
      </c>
      <c r="E22113">
        <v>0</v>
      </c>
    </row>
    <row r="22114" spans="1:5">
      <c r="A22114">
        <v>20091204</v>
      </c>
      <c r="B22114">
        <v>0.7</v>
      </c>
      <c r="C22114">
        <v>1.53</v>
      </c>
      <c r="D22114">
        <v>0.75</v>
      </c>
      <c r="E22114">
        <v>0</v>
      </c>
    </row>
    <row r="22115" spans="1:5">
      <c r="A22115">
        <v>20091207</v>
      </c>
      <c r="B22115">
        <v>-0.15</v>
      </c>
      <c r="C22115">
        <v>0.51</v>
      </c>
      <c r="D22115">
        <v>-0.26</v>
      </c>
      <c r="E22115">
        <v>0</v>
      </c>
    </row>
    <row r="22116" spans="1:5">
      <c r="A22116">
        <v>20091208</v>
      </c>
      <c r="B22116">
        <v>-0.97</v>
      </c>
      <c r="C22116">
        <v>0.06</v>
      </c>
      <c r="D22116">
        <v>-0.13</v>
      </c>
      <c r="E22116">
        <v>0</v>
      </c>
    </row>
    <row r="22117" spans="1:5">
      <c r="A22117">
        <v>20091209</v>
      </c>
      <c r="B22117">
        <v>0.32</v>
      </c>
      <c r="C22117">
        <v>-0.19</v>
      </c>
      <c r="D22117">
        <v>0.01</v>
      </c>
      <c r="E22117">
        <v>0</v>
      </c>
    </row>
    <row r="22118" spans="1:5">
      <c r="A22118">
        <v>20091210</v>
      </c>
      <c r="B22118">
        <v>0.5</v>
      </c>
      <c r="C22118">
        <v>-0.96</v>
      </c>
      <c r="D22118">
        <v>-0.1</v>
      </c>
      <c r="E22118">
        <v>0</v>
      </c>
    </row>
    <row r="22119" spans="1:5">
      <c r="A22119">
        <v>20091211</v>
      </c>
      <c r="B22119">
        <v>0.43</v>
      </c>
      <c r="C22119">
        <v>0.28000000000000003</v>
      </c>
      <c r="D22119">
        <v>0.47</v>
      </c>
      <c r="E22119">
        <v>0</v>
      </c>
    </row>
    <row r="22120" spans="1:5">
      <c r="A22120">
        <v>20091214</v>
      </c>
      <c r="B22120">
        <v>0.8</v>
      </c>
      <c r="C22120">
        <v>0.63</v>
      </c>
      <c r="D22120">
        <v>0.34</v>
      </c>
      <c r="E22120">
        <v>0</v>
      </c>
    </row>
    <row r="22121" spans="1:5">
      <c r="A22121">
        <v>20091215</v>
      </c>
      <c r="B22121">
        <v>-0.48</v>
      </c>
      <c r="C22121">
        <v>0.31</v>
      </c>
      <c r="D22121">
        <v>-0.59</v>
      </c>
      <c r="E22121">
        <v>0</v>
      </c>
    </row>
    <row r="22122" spans="1:5">
      <c r="A22122">
        <v>20091216</v>
      </c>
      <c r="B22122">
        <v>0.19</v>
      </c>
      <c r="C22122">
        <v>0.45</v>
      </c>
      <c r="D22122">
        <v>0.73</v>
      </c>
      <c r="E22122">
        <v>0</v>
      </c>
    </row>
    <row r="22123" spans="1:5">
      <c r="A22123">
        <v>20091217</v>
      </c>
      <c r="B22123">
        <v>-1.18</v>
      </c>
      <c r="C22123">
        <v>0.25</v>
      </c>
      <c r="D22123">
        <v>-0.33</v>
      </c>
      <c r="E22123">
        <v>0</v>
      </c>
    </row>
    <row r="22124" spans="1:5">
      <c r="A22124">
        <v>20091218</v>
      </c>
      <c r="B22124">
        <v>0.68</v>
      </c>
      <c r="C22124">
        <v>0.22</v>
      </c>
      <c r="D22124">
        <v>0.23</v>
      </c>
      <c r="E22124">
        <v>0</v>
      </c>
    </row>
    <row r="22125" spans="1:5">
      <c r="A22125">
        <v>20091221</v>
      </c>
      <c r="B22125">
        <v>1.03</v>
      </c>
      <c r="C22125">
        <v>0.15</v>
      </c>
      <c r="D22125">
        <v>0.33</v>
      </c>
      <c r="E22125">
        <v>0</v>
      </c>
    </row>
    <row r="22126" spans="1:5">
      <c r="A22126">
        <v>20091222</v>
      </c>
      <c r="B22126">
        <v>0.43</v>
      </c>
      <c r="C22126">
        <v>0.57999999999999996</v>
      </c>
      <c r="D22126">
        <v>-0.1</v>
      </c>
      <c r="E22126">
        <v>0</v>
      </c>
    </row>
    <row r="22127" spans="1:5">
      <c r="A22127">
        <v>20091223</v>
      </c>
      <c r="B22127">
        <v>0.36</v>
      </c>
      <c r="C22127">
        <v>0.91</v>
      </c>
      <c r="D22127">
        <v>-0.39</v>
      </c>
      <c r="E22127">
        <v>0</v>
      </c>
    </row>
    <row r="22128" spans="1:5">
      <c r="A22128">
        <v>20091224</v>
      </c>
      <c r="B22128">
        <v>0.51</v>
      </c>
      <c r="C22128">
        <v>-0.08</v>
      </c>
      <c r="D22128">
        <v>0.2</v>
      </c>
      <c r="E22128">
        <v>0</v>
      </c>
    </row>
    <row r="22129" spans="1:5">
      <c r="A22129">
        <v>20091228</v>
      </c>
      <c r="B22129">
        <v>0.08</v>
      </c>
      <c r="C22129">
        <v>-0.12</v>
      </c>
      <c r="D22129">
        <v>-0.28000000000000003</v>
      </c>
      <c r="E22129">
        <v>0</v>
      </c>
    </row>
    <row r="22130" spans="1:5">
      <c r="A22130">
        <v>20091229</v>
      </c>
      <c r="B22130">
        <v>-0.09</v>
      </c>
      <c r="C22130">
        <v>0.11</v>
      </c>
      <c r="D22130">
        <v>-7.0000000000000007E-2</v>
      </c>
      <c r="E22130">
        <v>0</v>
      </c>
    </row>
    <row r="22131" spans="1:5">
      <c r="A22131">
        <v>20091230</v>
      </c>
      <c r="B22131">
        <v>0</v>
      </c>
      <c r="C22131">
        <v>-0.06</v>
      </c>
      <c r="D22131">
        <v>-0.09</v>
      </c>
      <c r="E22131">
        <v>0</v>
      </c>
    </row>
    <row r="22132" spans="1:5">
      <c r="A22132">
        <v>20091231</v>
      </c>
      <c r="B22132">
        <v>-0.99</v>
      </c>
      <c r="C22132">
        <v>-0.2</v>
      </c>
      <c r="D22132">
        <v>0.32</v>
      </c>
      <c r="E22132">
        <v>0</v>
      </c>
    </row>
    <row r="22133" spans="1:5">
      <c r="A22133">
        <v>20100104</v>
      </c>
      <c r="B22133">
        <v>1.69</v>
      </c>
      <c r="C22133">
        <v>0.57999999999999996</v>
      </c>
      <c r="D22133">
        <v>1.1200000000000001</v>
      </c>
      <c r="E22133">
        <v>0</v>
      </c>
    </row>
    <row r="22134" spans="1:5">
      <c r="A22134">
        <v>20100105</v>
      </c>
      <c r="B22134">
        <v>0.31</v>
      </c>
      <c r="C22134">
        <v>-0.59</v>
      </c>
      <c r="D22134">
        <v>1.22</v>
      </c>
      <c r="E22134">
        <v>0</v>
      </c>
    </row>
    <row r="22135" spans="1:5">
      <c r="A22135">
        <v>20100106</v>
      </c>
      <c r="B22135">
        <v>0.13</v>
      </c>
      <c r="C22135">
        <v>-0.25</v>
      </c>
      <c r="D22135">
        <v>0.52</v>
      </c>
      <c r="E22135">
        <v>0</v>
      </c>
    </row>
    <row r="22136" spans="1:5">
      <c r="A22136">
        <v>20100107</v>
      </c>
      <c r="B22136">
        <v>0.4</v>
      </c>
      <c r="C22136">
        <v>0.08</v>
      </c>
      <c r="D22136">
        <v>0.94</v>
      </c>
      <c r="E22136">
        <v>0</v>
      </c>
    </row>
    <row r="22137" spans="1:5">
      <c r="A22137">
        <v>20100108</v>
      </c>
      <c r="B22137">
        <v>0.33</v>
      </c>
      <c r="C22137">
        <v>0.4</v>
      </c>
      <c r="D22137">
        <v>0.01</v>
      </c>
      <c r="E22137">
        <v>0</v>
      </c>
    </row>
    <row r="22138" spans="1:5">
      <c r="A22138">
        <v>20100111</v>
      </c>
      <c r="B22138">
        <v>0.13</v>
      </c>
      <c r="C22138">
        <v>-0.13</v>
      </c>
      <c r="D22138">
        <v>-0.21</v>
      </c>
      <c r="E22138">
        <v>0</v>
      </c>
    </row>
    <row r="22139" spans="1:5">
      <c r="A22139">
        <v>20100112</v>
      </c>
      <c r="B22139">
        <v>-1</v>
      </c>
      <c r="C22139">
        <v>-0.19</v>
      </c>
      <c r="D22139">
        <v>-1.31</v>
      </c>
      <c r="E22139">
        <v>0</v>
      </c>
    </row>
    <row r="22140" spans="1:5">
      <c r="A22140">
        <v>20100113</v>
      </c>
      <c r="B22140">
        <v>0.85</v>
      </c>
      <c r="C22140">
        <v>0.27</v>
      </c>
      <c r="D22140">
        <v>0.34</v>
      </c>
      <c r="E22140">
        <v>0</v>
      </c>
    </row>
    <row r="22141" spans="1:5">
      <c r="A22141">
        <v>20100114</v>
      </c>
      <c r="B22141">
        <v>0.24</v>
      </c>
      <c r="C22141">
        <v>0.28000000000000003</v>
      </c>
      <c r="D22141">
        <v>0.05</v>
      </c>
      <c r="E22141">
        <v>0</v>
      </c>
    </row>
    <row r="22142" spans="1:5">
      <c r="A22142">
        <v>20100115</v>
      </c>
      <c r="B22142">
        <v>-1.1200000000000001</v>
      </c>
      <c r="C22142">
        <v>-0.13</v>
      </c>
      <c r="D22142">
        <v>-0.4</v>
      </c>
      <c r="E22142">
        <v>0</v>
      </c>
    </row>
    <row r="22143" spans="1:5">
      <c r="A22143">
        <v>20100119</v>
      </c>
      <c r="B22143">
        <v>1.26</v>
      </c>
      <c r="C22143">
        <v>0.42</v>
      </c>
      <c r="D22143">
        <v>-0.16</v>
      </c>
      <c r="E22143">
        <v>0</v>
      </c>
    </row>
    <row r="22144" spans="1:5">
      <c r="A22144">
        <v>20100120</v>
      </c>
      <c r="B22144">
        <v>-0.98</v>
      </c>
      <c r="C22144">
        <v>-0.59</v>
      </c>
      <c r="D22144">
        <v>0.25</v>
      </c>
      <c r="E22144">
        <v>0</v>
      </c>
    </row>
    <row r="22145" spans="1:5">
      <c r="A22145">
        <v>20100121</v>
      </c>
      <c r="B22145">
        <v>-1.74</v>
      </c>
      <c r="C22145">
        <v>0.41</v>
      </c>
      <c r="D22145">
        <v>-1.1499999999999999</v>
      </c>
      <c r="E22145">
        <v>0</v>
      </c>
    </row>
    <row r="22146" spans="1:5">
      <c r="A22146">
        <v>20100122</v>
      </c>
      <c r="B22146">
        <v>-2.14</v>
      </c>
      <c r="C22146">
        <v>0.55000000000000004</v>
      </c>
      <c r="D22146">
        <v>-0.82</v>
      </c>
      <c r="E22146">
        <v>0</v>
      </c>
    </row>
    <row r="22147" spans="1:5">
      <c r="A22147">
        <v>20100125</v>
      </c>
      <c r="B22147">
        <v>0.37</v>
      </c>
      <c r="C22147">
        <v>-0.2</v>
      </c>
      <c r="D22147">
        <v>0.34</v>
      </c>
      <c r="E22147">
        <v>0</v>
      </c>
    </row>
    <row r="22148" spans="1:5">
      <c r="A22148">
        <v>20100126</v>
      </c>
      <c r="B22148">
        <v>-0.45</v>
      </c>
      <c r="C22148">
        <v>-0.09</v>
      </c>
      <c r="D22148">
        <v>-0.46</v>
      </c>
      <c r="E22148">
        <v>0</v>
      </c>
    </row>
    <row r="22149" spans="1:5">
      <c r="A22149">
        <v>20100127</v>
      </c>
      <c r="B22149">
        <v>0.53</v>
      </c>
      <c r="C22149">
        <v>0.23</v>
      </c>
      <c r="D22149">
        <v>0.16</v>
      </c>
      <c r="E22149">
        <v>0</v>
      </c>
    </row>
    <row r="22150" spans="1:5">
      <c r="A22150">
        <v>20100128</v>
      </c>
      <c r="B22150">
        <v>-1.18</v>
      </c>
      <c r="C22150">
        <v>-0.67</v>
      </c>
      <c r="D22150">
        <v>0.46</v>
      </c>
      <c r="E22150">
        <v>0</v>
      </c>
    </row>
    <row r="22151" spans="1:5">
      <c r="A22151">
        <v>20100129</v>
      </c>
      <c r="B22151">
        <v>-0.97</v>
      </c>
      <c r="C22151">
        <v>-0.04</v>
      </c>
      <c r="D22151">
        <v>-0.45</v>
      </c>
      <c r="E22151">
        <v>0</v>
      </c>
    </row>
    <row r="22152" spans="1:5">
      <c r="A22152">
        <v>20100201</v>
      </c>
      <c r="B22152">
        <v>1.39</v>
      </c>
      <c r="C22152">
        <v>-0.2</v>
      </c>
      <c r="D22152">
        <v>0.91</v>
      </c>
      <c r="E22152">
        <v>0</v>
      </c>
    </row>
    <row r="22153" spans="1:5">
      <c r="A22153">
        <v>20100202</v>
      </c>
      <c r="B22153">
        <v>1.21</v>
      </c>
      <c r="C22153">
        <v>-0.42</v>
      </c>
      <c r="D22153">
        <v>0.67</v>
      </c>
      <c r="E22153">
        <v>0</v>
      </c>
    </row>
    <row r="22154" spans="1:5">
      <c r="A22154">
        <v>20100203</v>
      </c>
      <c r="B22154">
        <v>-0.49</v>
      </c>
      <c r="C22154">
        <v>0.11</v>
      </c>
      <c r="D22154">
        <v>-0.38</v>
      </c>
      <c r="E22154">
        <v>0</v>
      </c>
    </row>
    <row r="22155" spans="1:5">
      <c r="A22155">
        <v>20100204</v>
      </c>
      <c r="B22155">
        <v>-3.14</v>
      </c>
      <c r="C22155">
        <v>-0.15</v>
      </c>
      <c r="D22155">
        <v>-1.19</v>
      </c>
      <c r="E22155">
        <v>0</v>
      </c>
    </row>
    <row r="22156" spans="1:5">
      <c r="A22156">
        <v>20100205</v>
      </c>
      <c r="B22156">
        <v>0.28999999999999998</v>
      </c>
      <c r="C22156">
        <v>-0.05</v>
      </c>
      <c r="D22156">
        <v>-0.06</v>
      </c>
      <c r="E22156">
        <v>0</v>
      </c>
    </row>
    <row r="22157" spans="1:5">
      <c r="A22157">
        <v>20100208</v>
      </c>
      <c r="B22157">
        <v>-0.79</v>
      </c>
      <c r="C22157">
        <v>0.05</v>
      </c>
      <c r="D22157">
        <v>-0.36</v>
      </c>
      <c r="E22157">
        <v>0</v>
      </c>
    </row>
    <row r="22158" spans="1:5">
      <c r="A22158">
        <v>20100209</v>
      </c>
      <c r="B22158">
        <v>1.33</v>
      </c>
      <c r="C22158">
        <v>0.32</v>
      </c>
      <c r="D22158">
        <v>0.59</v>
      </c>
      <c r="E22158">
        <v>0</v>
      </c>
    </row>
    <row r="22159" spans="1:5">
      <c r="A22159">
        <v>20100210</v>
      </c>
      <c r="B22159">
        <v>-0.17</v>
      </c>
      <c r="C22159">
        <v>0.25</v>
      </c>
      <c r="D22159">
        <v>0.28999999999999998</v>
      </c>
      <c r="E22159">
        <v>0</v>
      </c>
    </row>
    <row r="22160" spans="1:5">
      <c r="A22160">
        <v>20100211</v>
      </c>
      <c r="B22160">
        <v>1.1299999999999999</v>
      </c>
      <c r="C22160">
        <v>0.72</v>
      </c>
      <c r="D22160">
        <v>7.0000000000000007E-2</v>
      </c>
      <c r="E22160">
        <v>0</v>
      </c>
    </row>
    <row r="22161" spans="1:5">
      <c r="A22161">
        <v>20100212</v>
      </c>
      <c r="B22161">
        <v>-7.0000000000000007E-2</v>
      </c>
      <c r="C22161">
        <v>0.97</v>
      </c>
      <c r="D22161">
        <v>0.14000000000000001</v>
      </c>
      <c r="E22161">
        <v>0</v>
      </c>
    </row>
    <row r="22162" spans="1:5">
      <c r="A22162">
        <v>20100216</v>
      </c>
      <c r="B22162">
        <v>1.75</v>
      </c>
      <c r="C22162">
        <v>-0.28999999999999998</v>
      </c>
      <c r="D22162">
        <v>1.02</v>
      </c>
      <c r="E22162">
        <v>0</v>
      </c>
    </row>
    <row r="22163" spans="1:5">
      <c r="A22163">
        <v>20100217</v>
      </c>
      <c r="B22163">
        <v>0.49</v>
      </c>
      <c r="C22163">
        <v>0.11</v>
      </c>
      <c r="D22163">
        <v>0.12</v>
      </c>
      <c r="E22163">
        <v>0</v>
      </c>
    </row>
    <row r="22164" spans="1:5">
      <c r="A22164">
        <v>20100218</v>
      </c>
      <c r="B22164">
        <v>0.62</v>
      </c>
      <c r="C22164">
        <v>0.11</v>
      </c>
      <c r="D22164">
        <v>0.01</v>
      </c>
      <c r="E22164">
        <v>0</v>
      </c>
    </row>
    <row r="22165" spans="1:5">
      <c r="A22165">
        <v>20100219</v>
      </c>
      <c r="B22165">
        <v>0.28000000000000003</v>
      </c>
      <c r="C22165">
        <v>0.05</v>
      </c>
      <c r="D22165">
        <v>0.48</v>
      </c>
      <c r="E22165">
        <v>0</v>
      </c>
    </row>
    <row r="22166" spans="1:5">
      <c r="A22166">
        <v>20100222</v>
      </c>
      <c r="B22166">
        <v>-0.05</v>
      </c>
      <c r="C22166">
        <v>-0.04</v>
      </c>
      <c r="D22166">
        <v>0.57999999999999996</v>
      </c>
      <c r="E22166">
        <v>0</v>
      </c>
    </row>
    <row r="22167" spans="1:5">
      <c r="A22167">
        <v>20100223</v>
      </c>
      <c r="B22167">
        <v>-1.24</v>
      </c>
      <c r="C22167">
        <v>0.27</v>
      </c>
      <c r="D22167">
        <v>-0.94</v>
      </c>
      <c r="E22167">
        <v>0</v>
      </c>
    </row>
    <row r="22168" spans="1:5">
      <c r="A22168">
        <v>20100224</v>
      </c>
      <c r="B22168">
        <v>0.94</v>
      </c>
      <c r="C22168">
        <v>-0.35</v>
      </c>
      <c r="D22168">
        <v>0.53</v>
      </c>
      <c r="E22168">
        <v>0</v>
      </c>
    </row>
    <row r="22169" spans="1:5">
      <c r="A22169">
        <v>20100225</v>
      </c>
      <c r="B22169">
        <v>-0.13</v>
      </c>
      <c r="C22169">
        <v>0.24</v>
      </c>
      <c r="D22169">
        <v>0.28000000000000003</v>
      </c>
      <c r="E22169">
        <v>0</v>
      </c>
    </row>
    <row r="22170" spans="1:5">
      <c r="A22170">
        <v>20100226</v>
      </c>
      <c r="B22170">
        <v>0.13</v>
      </c>
      <c r="C22170">
        <v>-0.55000000000000004</v>
      </c>
      <c r="D22170">
        <v>0.39</v>
      </c>
      <c r="E22170">
        <v>0</v>
      </c>
    </row>
    <row r="22171" spans="1:5">
      <c r="A22171">
        <v>20100301</v>
      </c>
      <c r="B22171">
        <v>1.2</v>
      </c>
      <c r="C22171">
        <v>1.21</v>
      </c>
      <c r="D22171">
        <v>7.0000000000000007E-2</v>
      </c>
      <c r="E22171">
        <v>0</v>
      </c>
    </row>
    <row r="22172" spans="1:5">
      <c r="A22172">
        <v>20100302</v>
      </c>
      <c r="B22172">
        <v>0.32</v>
      </c>
      <c r="C22172">
        <v>0.61</v>
      </c>
      <c r="D22172">
        <v>0.19</v>
      </c>
      <c r="E22172">
        <v>0</v>
      </c>
    </row>
    <row r="22173" spans="1:5">
      <c r="A22173">
        <v>20100303</v>
      </c>
      <c r="B22173">
        <v>0.09</v>
      </c>
      <c r="C22173">
        <v>0.17</v>
      </c>
      <c r="D22173">
        <v>0.09</v>
      </c>
      <c r="E22173">
        <v>0</v>
      </c>
    </row>
    <row r="22174" spans="1:5">
      <c r="A22174">
        <v>20100304</v>
      </c>
      <c r="B22174">
        <v>0.37</v>
      </c>
      <c r="C22174">
        <v>0.09</v>
      </c>
      <c r="D22174">
        <v>0.23</v>
      </c>
      <c r="E22174">
        <v>0</v>
      </c>
    </row>
    <row r="22175" spans="1:5">
      <c r="A22175">
        <v>20100305</v>
      </c>
      <c r="B22175">
        <v>1.43</v>
      </c>
      <c r="C22175">
        <v>0.39</v>
      </c>
      <c r="D22175">
        <v>0.61</v>
      </c>
      <c r="E22175">
        <v>0</v>
      </c>
    </row>
    <row r="22176" spans="1:5">
      <c r="A22176">
        <v>20100308</v>
      </c>
      <c r="B22176">
        <v>0.02</v>
      </c>
      <c r="C22176">
        <v>0.08</v>
      </c>
      <c r="D22176">
        <v>0.26</v>
      </c>
      <c r="E22176">
        <v>0</v>
      </c>
    </row>
    <row r="22177" spans="1:5">
      <c r="A22177">
        <v>20100309</v>
      </c>
      <c r="B22177">
        <v>0.21</v>
      </c>
      <c r="C22177">
        <v>0.24</v>
      </c>
      <c r="D22177">
        <v>-0.1</v>
      </c>
      <c r="E22177">
        <v>0</v>
      </c>
    </row>
    <row r="22178" spans="1:5">
      <c r="A22178">
        <v>20100310</v>
      </c>
      <c r="B22178">
        <v>0.53</v>
      </c>
      <c r="C22178">
        <v>0.05</v>
      </c>
      <c r="D22178">
        <v>0.69</v>
      </c>
      <c r="E22178">
        <v>0</v>
      </c>
    </row>
    <row r="22179" spans="1:5">
      <c r="A22179">
        <v>20100311</v>
      </c>
      <c r="B22179">
        <v>0.43</v>
      </c>
      <c r="C22179">
        <v>-0.09</v>
      </c>
      <c r="D22179">
        <v>-0.11</v>
      </c>
      <c r="E22179">
        <v>0</v>
      </c>
    </row>
    <row r="22180" spans="1:5">
      <c r="A22180">
        <v>20100312</v>
      </c>
      <c r="B22180">
        <v>-0.02</v>
      </c>
      <c r="C22180">
        <v>0.03</v>
      </c>
      <c r="D22180">
        <v>-0.28000000000000003</v>
      </c>
      <c r="E22180">
        <v>0</v>
      </c>
    </row>
    <row r="22181" spans="1:5">
      <c r="A22181">
        <v>20100315</v>
      </c>
      <c r="B22181">
        <v>-0.02</v>
      </c>
      <c r="C22181">
        <v>-0.31</v>
      </c>
      <c r="D22181">
        <v>-0.48</v>
      </c>
      <c r="E22181">
        <v>0</v>
      </c>
    </row>
    <row r="22182" spans="1:5">
      <c r="A22182">
        <v>20100316</v>
      </c>
      <c r="B22182">
        <v>0.78</v>
      </c>
      <c r="C22182">
        <v>-0.14000000000000001</v>
      </c>
      <c r="D22182">
        <v>0.59</v>
      </c>
      <c r="E22182">
        <v>0</v>
      </c>
    </row>
    <row r="22183" spans="1:5">
      <c r="A22183">
        <v>20100317</v>
      </c>
      <c r="B22183">
        <v>0.56999999999999995</v>
      </c>
      <c r="C22183">
        <v>0.04</v>
      </c>
      <c r="D22183">
        <v>0.35</v>
      </c>
      <c r="E22183">
        <v>0</v>
      </c>
    </row>
    <row r="22184" spans="1:5">
      <c r="A22184">
        <v>20100318</v>
      </c>
      <c r="B22184">
        <v>-0.1</v>
      </c>
      <c r="C22184">
        <v>-0.17</v>
      </c>
      <c r="D22184">
        <v>-0.56999999999999995</v>
      </c>
      <c r="E22184">
        <v>0</v>
      </c>
    </row>
    <row r="22185" spans="1:5">
      <c r="A22185">
        <v>20100319</v>
      </c>
      <c r="B22185">
        <v>-0.62</v>
      </c>
      <c r="C22185">
        <v>-0.6</v>
      </c>
      <c r="D22185">
        <v>-0.63</v>
      </c>
      <c r="E22185">
        <v>0</v>
      </c>
    </row>
    <row r="22186" spans="1:5">
      <c r="A22186">
        <v>20100322</v>
      </c>
      <c r="B22186">
        <v>0.67</v>
      </c>
      <c r="C22186">
        <v>0.89</v>
      </c>
      <c r="D22186">
        <v>0.01</v>
      </c>
      <c r="E22186">
        <v>0</v>
      </c>
    </row>
    <row r="22187" spans="1:5">
      <c r="A22187">
        <v>20100323</v>
      </c>
      <c r="B22187">
        <v>0.8</v>
      </c>
      <c r="C22187">
        <v>0.35</v>
      </c>
      <c r="D22187">
        <v>0.36</v>
      </c>
      <c r="E22187">
        <v>0</v>
      </c>
    </row>
    <row r="22188" spans="1:5">
      <c r="A22188">
        <v>20100324</v>
      </c>
      <c r="B22188">
        <v>-0.6</v>
      </c>
      <c r="C22188">
        <v>-0.64</v>
      </c>
      <c r="D22188">
        <v>0.82</v>
      </c>
      <c r="E22188">
        <v>0</v>
      </c>
    </row>
    <row r="22189" spans="1:5">
      <c r="A22189">
        <v>20100325</v>
      </c>
      <c r="B22189">
        <v>-0.26</v>
      </c>
      <c r="C22189">
        <v>-0.48</v>
      </c>
      <c r="D22189">
        <v>-0.28000000000000003</v>
      </c>
      <c r="E22189">
        <v>0</v>
      </c>
    </row>
    <row r="22190" spans="1:5">
      <c r="A22190">
        <v>20100326</v>
      </c>
      <c r="B22190">
        <v>0.06</v>
      </c>
      <c r="C22190">
        <v>-0.08</v>
      </c>
      <c r="D22190">
        <v>0.31</v>
      </c>
      <c r="E22190">
        <v>0</v>
      </c>
    </row>
    <row r="22191" spans="1:5">
      <c r="A22191">
        <v>20100329</v>
      </c>
      <c r="B22191">
        <v>0.59</v>
      </c>
      <c r="C22191">
        <v>-7.0000000000000007E-2</v>
      </c>
      <c r="D22191">
        <v>0.19</v>
      </c>
      <c r="E22191">
        <v>0</v>
      </c>
    </row>
    <row r="22192" spans="1:5">
      <c r="A22192">
        <v>20100330</v>
      </c>
      <c r="B22192">
        <v>0.04</v>
      </c>
      <c r="C22192">
        <v>0.28999999999999998</v>
      </c>
      <c r="D22192">
        <v>-0.45</v>
      </c>
      <c r="E22192">
        <v>0</v>
      </c>
    </row>
    <row r="22193" spans="1:5">
      <c r="A22193">
        <v>20100331</v>
      </c>
      <c r="B22193">
        <v>-0.36</v>
      </c>
      <c r="C22193">
        <v>-0.5</v>
      </c>
      <c r="D22193">
        <v>0.15</v>
      </c>
      <c r="E22193">
        <v>0</v>
      </c>
    </row>
    <row r="22194" spans="1:5">
      <c r="A22194">
        <v>20100401</v>
      </c>
      <c r="B22194">
        <v>0.75</v>
      </c>
      <c r="C22194">
        <v>-0.01</v>
      </c>
      <c r="D22194">
        <v>0.79</v>
      </c>
      <c r="E22194">
        <v>1E-3</v>
      </c>
    </row>
    <row r="22195" spans="1:5">
      <c r="A22195">
        <v>20100405</v>
      </c>
      <c r="B22195">
        <v>0.95</v>
      </c>
      <c r="C22195">
        <v>1.07</v>
      </c>
      <c r="D22195">
        <v>0.92</v>
      </c>
      <c r="E22195">
        <v>1E-3</v>
      </c>
    </row>
    <row r="22196" spans="1:5">
      <c r="A22196">
        <v>20100406</v>
      </c>
      <c r="B22196">
        <v>0.19</v>
      </c>
      <c r="C22196">
        <v>0.24</v>
      </c>
      <c r="D22196">
        <v>0.46</v>
      </c>
      <c r="E22196">
        <v>1E-3</v>
      </c>
    </row>
    <row r="22197" spans="1:5">
      <c r="A22197">
        <v>20100407</v>
      </c>
      <c r="B22197">
        <v>-0.48</v>
      </c>
      <c r="C22197">
        <v>0.21</v>
      </c>
      <c r="D22197">
        <v>0.24</v>
      </c>
      <c r="E22197">
        <v>1E-3</v>
      </c>
    </row>
    <row r="22198" spans="1:5">
      <c r="A22198">
        <v>20100408</v>
      </c>
      <c r="B22198">
        <v>0.31</v>
      </c>
      <c r="C22198">
        <v>-0.28000000000000003</v>
      </c>
      <c r="D22198">
        <v>0.39</v>
      </c>
      <c r="E22198">
        <v>1E-3</v>
      </c>
    </row>
    <row r="22199" spans="1:5">
      <c r="A22199">
        <v>20100409</v>
      </c>
      <c r="B22199">
        <v>0.66</v>
      </c>
      <c r="C22199">
        <v>-0.12</v>
      </c>
      <c r="D22199">
        <v>0.17</v>
      </c>
      <c r="E22199">
        <v>1E-3</v>
      </c>
    </row>
    <row r="22200" spans="1:5">
      <c r="A22200">
        <v>20100412</v>
      </c>
      <c r="B22200">
        <v>0.23</v>
      </c>
      <c r="C22200">
        <v>0.27</v>
      </c>
      <c r="D22200">
        <v>0.06</v>
      </c>
      <c r="E22200">
        <v>1E-3</v>
      </c>
    </row>
    <row r="22201" spans="1:5">
      <c r="A22201">
        <v>20100413</v>
      </c>
      <c r="B22201">
        <v>7.0000000000000007E-2</v>
      </c>
      <c r="C22201">
        <v>0.16</v>
      </c>
      <c r="D22201">
        <v>-0.04</v>
      </c>
      <c r="E22201">
        <v>1E-3</v>
      </c>
    </row>
    <row r="22202" spans="1:5">
      <c r="A22202">
        <v>20100414</v>
      </c>
      <c r="B22202">
        <v>1.24</v>
      </c>
      <c r="C22202">
        <v>0.87</v>
      </c>
      <c r="D22202">
        <v>1.41</v>
      </c>
      <c r="E22202">
        <v>1E-3</v>
      </c>
    </row>
    <row r="22203" spans="1:5">
      <c r="A22203">
        <v>20100415</v>
      </c>
      <c r="B22203">
        <v>0.11</v>
      </c>
      <c r="C22203">
        <v>0.59</v>
      </c>
      <c r="D22203">
        <v>-0.04</v>
      </c>
      <c r="E22203">
        <v>1E-3</v>
      </c>
    </row>
    <row r="22204" spans="1:5">
      <c r="A22204">
        <v>20100416</v>
      </c>
      <c r="B22204">
        <v>-1.53</v>
      </c>
      <c r="C22204">
        <v>0.8</v>
      </c>
      <c r="D22204">
        <v>-1.83</v>
      </c>
      <c r="E22204">
        <v>1E-3</v>
      </c>
    </row>
    <row r="22205" spans="1:5">
      <c r="A22205">
        <v>20100419</v>
      </c>
      <c r="B22205">
        <v>0.28000000000000003</v>
      </c>
      <c r="C22205">
        <v>-0.85</v>
      </c>
      <c r="D22205">
        <v>-0.08</v>
      </c>
      <c r="E22205">
        <v>1E-3</v>
      </c>
    </row>
    <row r="22206" spans="1:5">
      <c r="A22206">
        <v>20100420</v>
      </c>
      <c r="B22206">
        <v>0.88</v>
      </c>
      <c r="C22206">
        <v>0.66</v>
      </c>
      <c r="D22206">
        <v>0.56000000000000005</v>
      </c>
      <c r="E22206">
        <v>1E-3</v>
      </c>
    </row>
    <row r="22207" spans="1:5">
      <c r="A22207">
        <v>20100421</v>
      </c>
      <c r="B22207">
        <v>-0.06</v>
      </c>
      <c r="C22207">
        <v>0.71</v>
      </c>
      <c r="D22207">
        <v>0.2</v>
      </c>
      <c r="E22207">
        <v>1E-3</v>
      </c>
    </row>
    <row r="22208" spans="1:5">
      <c r="A22208">
        <v>20100422</v>
      </c>
      <c r="B22208">
        <v>0.37</v>
      </c>
      <c r="C22208">
        <v>0.81</v>
      </c>
      <c r="D22208">
        <v>0.49</v>
      </c>
      <c r="E22208">
        <v>1E-3</v>
      </c>
    </row>
    <row r="22209" spans="1:5">
      <c r="A22209">
        <v>20100423</v>
      </c>
      <c r="B22209">
        <v>0.7</v>
      </c>
      <c r="C22209">
        <v>0.37</v>
      </c>
      <c r="D22209">
        <v>0.56999999999999995</v>
      </c>
      <c r="E22209">
        <v>1E-3</v>
      </c>
    </row>
    <row r="22210" spans="1:5">
      <c r="A22210">
        <v>20100426</v>
      </c>
      <c r="B22210">
        <v>-0.43</v>
      </c>
      <c r="C22210">
        <v>0.45</v>
      </c>
      <c r="D22210">
        <v>-0.31</v>
      </c>
      <c r="E22210">
        <v>1E-3</v>
      </c>
    </row>
    <row r="22211" spans="1:5">
      <c r="A22211">
        <v>20100427</v>
      </c>
      <c r="B22211">
        <v>-2.34</v>
      </c>
      <c r="C22211">
        <v>0.11</v>
      </c>
      <c r="D22211">
        <v>-1.41</v>
      </c>
      <c r="E22211">
        <v>1E-3</v>
      </c>
    </row>
    <row r="22212" spans="1:5">
      <c r="A22212">
        <v>20100428</v>
      </c>
      <c r="B22212">
        <v>0.56000000000000005</v>
      </c>
      <c r="C22212">
        <v>-0.74</v>
      </c>
      <c r="D22212">
        <v>0.74</v>
      </c>
      <c r="E22212">
        <v>1E-3</v>
      </c>
    </row>
    <row r="22213" spans="1:5">
      <c r="A22213">
        <v>20100429</v>
      </c>
      <c r="B22213">
        <v>1.34</v>
      </c>
      <c r="C22213">
        <v>0.46</v>
      </c>
      <c r="D22213">
        <v>0.46</v>
      </c>
      <c r="E22213">
        <v>1E-3</v>
      </c>
    </row>
    <row r="22214" spans="1:5">
      <c r="A22214">
        <v>20100430</v>
      </c>
      <c r="B22214">
        <v>-1.72</v>
      </c>
      <c r="C22214">
        <v>-0.97</v>
      </c>
      <c r="D22214">
        <v>-0.92</v>
      </c>
      <c r="E22214">
        <v>1E-3</v>
      </c>
    </row>
    <row r="22215" spans="1:5">
      <c r="A22215">
        <v>20100503</v>
      </c>
      <c r="B22215">
        <v>1.36</v>
      </c>
      <c r="C22215">
        <v>0.65</v>
      </c>
      <c r="D22215">
        <v>0.61</v>
      </c>
      <c r="E22215">
        <v>1E-3</v>
      </c>
    </row>
    <row r="22216" spans="1:5">
      <c r="A22216">
        <v>20100504</v>
      </c>
      <c r="B22216">
        <v>-2.5</v>
      </c>
      <c r="C22216">
        <v>-0.57999999999999996</v>
      </c>
      <c r="D22216">
        <v>-0.89</v>
      </c>
      <c r="E22216">
        <v>1E-3</v>
      </c>
    </row>
    <row r="22217" spans="1:5">
      <c r="A22217">
        <v>20100505</v>
      </c>
      <c r="B22217">
        <v>-0.75</v>
      </c>
      <c r="C22217">
        <v>-0.74</v>
      </c>
      <c r="D22217">
        <v>-0.63</v>
      </c>
      <c r="E22217">
        <v>1E-3</v>
      </c>
    </row>
    <row r="22218" spans="1:5">
      <c r="A22218">
        <v>20100506</v>
      </c>
      <c r="B22218">
        <v>-3.27</v>
      </c>
      <c r="C22218">
        <v>-0.27</v>
      </c>
      <c r="D22218">
        <v>-0.9</v>
      </c>
      <c r="E22218">
        <v>1E-3</v>
      </c>
    </row>
    <row r="22219" spans="1:5">
      <c r="A22219">
        <v>20100507</v>
      </c>
      <c r="B22219">
        <v>-1.75</v>
      </c>
      <c r="C22219">
        <v>-1.35</v>
      </c>
      <c r="D22219">
        <v>-0.48</v>
      </c>
      <c r="E22219">
        <v>1E-3</v>
      </c>
    </row>
    <row r="22220" spans="1:5">
      <c r="A22220">
        <v>20100510</v>
      </c>
      <c r="B22220">
        <v>4.47</v>
      </c>
      <c r="C22220">
        <v>0.97</v>
      </c>
      <c r="D22220">
        <v>1.17</v>
      </c>
      <c r="E22220">
        <v>1E-3</v>
      </c>
    </row>
    <row r="22221" spans="1:5">
      <c r="A22221">
        <v>20100511</v>
      </c>
      <c r="B22221">
        <v>-0.17</v>
      </c>
      <c r="C22221">
        <v>1.1599999999999999</v>
      </c>
      <c r="D22221">
        <v>-0.15</v>
      </c>
      <c r="E22221">
        <v>1E-3</v>
      </c>
    </row>
    <row r="22222" spans="1:5">
      <c r="A22222">
        <v>20100512</v>
      </c>
      <c r="B22222">
        <v>1.63</v>
      </c>
      <c r="C22222">
        <v>1.48</v>
      </c>
      <c r="D22222">
        <v>0.19</v>
      </c>
      <c r="E22222">
        <v>1E-3</v>
      </c>
    </row>
    <row r="22223" spans="1:5">
      <c r="A22223">
        <v>20100513</v>
      </c>
      <c r="B22223">
        <v>-1.1200000000000001</v>
      </c>
      <c r="C22223">
        <v>0.32</v>
      </c>
      <c r="D22223">
        <v>-0.3</v>
      </c>
      <c r="E22223">
        <v>1E-3</v>
      </c>
    </row>
    <row r="22224" spans="1:5">
      <c r="A22224">
        <v>20100514</v>
      </c>
      <c r="B22224">
        <v>-1.92</v>
      </c>
      <c r="C22224">
        <v>-0.27</v>
      </c>
      <c r="D22224">
        <v>-0.76</v>
      </c>
      <c r="E22224">
        <v>1E-3</v>
      </c>
    </row>
    <row r="22225" spans="1:5">
      <c r="A22225">
        <v>20100517</v>
      </c>
      <c r="B22225">
        <v>0.11</v>
      </c>
      <c r="C22225">
        <v>0.04</v>
      </c>
      <c r="D22225">
        <v>-0.56000000000000005</v>
      </c>
      <c r="E22225">
        <v>1E-3</v>
      </c>
    </row>
    <row r="22226" spans="1:5">
      <c r="A22226">
        <v>20100518</v>
      </c>
      <c r="B22226">
        <v>-1.41</v>
      </c>
      <c r="C22226">
        <v>-0.24</v>
      </c>
      <c r="D22226">
        <v>-0.96</v>
      </c>
      <c r="E22226">
        <v>1E-3</v>
      </c>
    </row>
    <row r="22227" spans="1:5">
      <c r="A22227">
        <v>20100519</v>
      </c>
      <c r="B22227">
        <v>-0.63</v>
      </c>
      <c r="C22227">
        <v>-0.97</v>
      </c>
      <c r="D22227">
        <v>0.03</v>
      </c>
      <c r="E22227">
        <v>1E-3</v>
      </c>
    </row>
    <row r="22228" spans="1:5">
      <c r="A22228">
        <v>20100520</v>
      </c>
      <c r="B22228">
        <v>-3.99</v>
      </c>
      <c r="C22228">
        <v>-0.89</v>
      </c>
      <c r="D22228">
        <v>-1.1599999999999999</v>
      </c>
      <c r="E22228">
        <v>1E-3</v>
      </c>
    </row>
    <row r="22229" spans="1:5">
      <c r="A22229">
        <v>20100521</v>
      </c>
      <c r="B22229">
        <v>1.44</v>
      </c>
      <c r="C22229">
        <v>-0.45</v>
      </c>
      <c r="D22229">
        <v>1.58</v>
      </c>
      <c r="E22229">
        <v>1E-3</v>
      </c>
    </row>
    <row r="22230" spans="1:5">
      <c r="A22230">
        <v>20100524</v>
      </c>
      <c r="B22230">
        <v>-1.19</v>
      </c>
      <c r="C22230">
        <v>0.33</v>
      </c>
      <c r="D22230">
        <v>-0.91</v>
      </c>
      <c r="E22230">
        <v>1E-3</v>
      </c>
    </row>
    <row r="22231" spans="1:5">
      <c r="A22231">
        <v>20100525</v>
      </c>
      <c r="B22231">
        <v>-0.03</v>
      </c>
      <c r="C22231">
        <v>-0.47</v>
      </c>
      <c r="D22231">
        <v>0.54</v>
      </c>
      <c r="E22231">
        <v>1E-3</v>
      </c>
    </row>
    <row r="22232" spans="1:5">
      <c r="A22232">
        <v>20100526</v>
      </c>
      <c r="B22232">
        <v>-0.35</v>
      </c>
      <c r="C22232">
        <v>0.83</v>
      </c>
      <c r="D22232">
        <v>0.38</v>
      </c>
      <c r="E22232">
        <v>1E-3</v>
      </c>
    </row>
    <row r="22233" spans="1:5">
      <c r="A22233">
        <v>20100527</v>
      </c>
      <c r="B22233">
        <v>3.45</v>
      </c>
      <c r="C22233">
        <v>0.66</v>
      </c>
      <c r="D22233">
        <v>1.61</v>
      </c>
      <c r="E22233">
        <v>1E-3</v>
      </c>
    </row>
    <row r="22234" spans="1:5">
      <c r="A22234">
        <v>20100528</v>
      </c>
      <c r="B22234">
        <v>-1.18</v>
      </c>
      <c r="C22234">
        <v>0.06</v>
      </c>
      <c r="D22234">
        <v>-0.63</v>
      </c>
      <c r="E22234">
        <v>1E-3</v>
      </c>
    </row>
    <row r="22235" spans="1:5">
      <c r="A22235">
        <v>20100601</v>
      </c>
      <c r="B22235">
        <v>-1.89</v>
      </c>
      <c r="C22235">
        <v>-1.0900000000000001</v>
      </c>
      <c r="D22235">
        <v>-1.57</v>
      </c>
      <c r="E22235">
        <v>1E-3</v>
      </c>
    </row>
    <row r="22236" spans="1:5">
      <c r="A22236">
        <v>20100602</v>
      </c>
      <c r="B22236">
        <v>2.63</v>
      </c>
      <c r="C22236">
        <v>0.19</v>
      </c>
      <c r="D22236">
        <v>0.43</v>
      </c>
      <c r="E22236">
        <v>1E-3</v>
      </c>
    </row>
    <row r="22237" spans="1:5">
      <c r="A22237">
        <v>20100603</v>
      </c>
      <c r="B22237">
        <v>0.54</v>
      </c>
      <c r="C22237">
        <v>0.7</v>
      </c>
      <c r="D22237">
        <v>-0.28000000000000003</v>
      </c>
      <c r="E22237">
        <v>1E-3</v>
      </c>
    </row>
    <row r="22238" spans="1:5">
      <c r="A22238">
        <v>20100604</v>
      </c>
      <c r="B22238">
        <v>-3.62</v>
      </c>
      <c r="C22238">
        <v>-1.22</v>
      </c>
      <c r="D22238">
        <v>-0.7</v>
      </c>
      <c r="E22238">
        <v>1E-3</v>
      </c>
    </row>
    <row r="22239" spans="1:5">
      <c r="A22239">
        <v>20100607</v>
      </c>
      <c r="B22239">
        <v>-1.52</v>
      </c>
      <c r="C22239">
        <v>-1.08</v>
      </c>
      <c r="D22239">
        <v>-1.06</v>
      </c>
      <c r="E22239">
        <v>1E-3</v>
      </c>
    </row>
    <row r="22240" spans="1:5">
      <c r="A22240">
        <v>20100608</v>
      </c>
      <c r="B22240">
        <v>0.9</v>
      </c>
      <c r="C22240">
        <v>-1.47</v>
      </c>
      <c r="D22240">
        <v>0.17</v>
      </c>
      <c r="E22240">
        <v>1E-3</v>
      </c>
    </row>
    <row r="22241" spans="1:5">
      <c r="A22241">
        <v>20100609</v>
      </c>
      <c r="B22241">
        <v>-0.46</v>
      </c>
      <c r="C22241">
        <v>0.74</v>
      </c>
      <c r="D22241">
        <v>-0.17</v>
      </c>
      <c r="E22241">
        <v>1E-3</v>
      </c>
    </row>
    <row r="22242" spans="1:5">
      <c r="A22242">
        <v>20100610</v>
      </c>
      <c r="B22242">
        <v>2.95</v>
      </c>
      <c r="C22242">
        <v>0.4</v>
      </c>
      <c r="D22242">
        <v>0.9</v>
      </c>
      <c r="E22242">
        <v>1E-3</v>
      </c>
    </row>
    <row r="22243" spans="1:5">
      <c r="A22243">
        <v>20100611</v>
      </c>
      <c r="B22243">
        <v>0.62</v>
      </c>
      <c r="C22243">
        <v>0.93</v>
      </c>
      <c r="D22243">
        <v>0.06</v>
      </c>
      <c r="E22243">
        <v>1E-3</v>
      </c>
    </row>
    <row r="22244" spans="1:5">
      <c r="A22244">
        <v>20100614</v>
      </c>
      <c r="B22244">
        <v>-0.06</v>
      </c>
      <c r="C22244">
        <v>0.66</v>
      </c>
      <c r="D22244">
        <v>0.01</v>
      </c>
      <c r="E22244">
        <v>1E-3</v>
      </c>
    </row>
    <row r="22245" spans="1:5">
      <c r="A22245">
        <v>20100615</v>
      </c>
      <c r="B22245">
        <v>2.36</v>
      </c>
      <c r="C22245">
        <v>0.08</v>
      </c>
      <c r="D22245">
        <v>0.91</v>
      </c>
      <c r="E22245">
        <v>1E-3</v>
      </c>
    </row>
    <row r="22246" spans="1:5">
      <c r="A22246">
        <v>20100616</v>
      </c>
      <c r="B22246">
        <v>-0.11</v>
      </c>
      <c r="C22246">
        <v>-0.21</v>
      </c>
      <c r="D22246">
        <v>-0.32</v>
      </c>
      <c r="E22246">
        <v>1E-3</v>
      </c>
    </row>
    <row r="22247" spans="1:5">
      <c r="A22247">
        <v>20100617</v>
      </c>
      <c r="B22247">
        <v>0.08</v>
      </c>
      <c r="C22247">
        <v>-0.16</v>
      </c>
      <c r="D22247">
        <v>-0.46</v>
      </c>
      <c r="E22247">
        <v>1E-3</v>
      </c>
    </row>
    <row r="22248" spans="1:5">
      <c r="A22248">
        <v>20100618</v>
      </c>
      <c r="B22248">
        <v>0.13</v>
      </c>
      <c r="C22248">
        <v>0</v>
      </c>
      <c r="D22248">
        <v>0.24</v>
      </c>
      <c r="E22248">
        <v>1E-3</v>
      </c>
    </row>
    <row r="22249" spans="1:5">
      <c r="A22249">
        <v>20100621</v>
      </c>
      <c r="B22249">
        <v>-0.47</v>
      </c>
      <c r="C22249">
        <v>-0.54</v>
      </c>
      <c r="D22249">
        <v>0</v>
      </c>
      <c r="E22249">
        <v>1E-3</v>
      </c>
    </row>
    <row r="22250" spans="1:5">
      <c r="A22250">
        <v>20100622</v>
      </c>
      <c r="B22250">
        <v>-1.63</v>
      </c>
      <c r="C22250">
        <v>-0.34</v>
      </c>
      <c r="D22250">
        <v>-0.75</v>
      </c>
      <c r="E22250">
        <v>1E-3</v>
      </c>
    </row>
    <row r="22251" spans="1:5">
      <c r="A22251">
        <v>20100623</v>
      </c>
      <c r="B22251">
        <v>-0.28999999999999998</v>
      </c>
      <c r="C22251">
        <v>-0.05</v>
      </c>
      <c r="D22251">
        <v>0.23</v>
      </c>
      <c r="E22251">
        <v>1E-3</v>
      </c>
    </row>
    <row r="22252" spans="1:5">
      <c r="A22252">
        <v>20100624</v>
      </c>
      <c r="B22252">
        <v>-1.65</v>
      </c>
      <c r="C22252">
        <v>0.1</v>
      </c>
      <c r="D22252">
        <v>-0.89</v>
      </c>
      <c r="E22252">
        <v>1E-3</v>
      </c>
    </row>
    <row r="22253" spans="1:5">
      <c r="A22253">
        <v>20100625</v>
      </c>
      <c r="B22253">
        <v>0.48</v>
      </c>
      <c r="C22253">
        <v>1.05</v>
      </c>
      <c r="D22253">
        <v>1.03</v>
      </c>
      <c r="E22253">
        <v>1E-3</v>
      </c>
    </row>
    <row r="22254" spans="1:5">
      <c r="A22254">
        <v>20100628</v>
      </c>
      <c r="B22254">
        <v>-0.23</v>
      </c>
      <c r="C22254">
        <v>-0.02</v>
      </c>
      <c r="D22254">
        <v>-0.71</v>
      </c>
      <c r="E22254">
        <v>1E-3</v>
      </c>
    </row>
    <row r="22255" spans="1:5">
      <c r="A22255">
        <v>20100629</v>
      </c>
      <c r="B22255">
        <v>-3.23</v>
      </c>
      <c r="C22255">
        <v>-0.66</v>
      </c>
      <c r="D22255">
        <v>-1.28</v>
      </c>
      <c r="E22255">
        <v>1E-3</v>
      </c>
    </row>
    <row r="22256" spans="1:5">
      <c r="A22256">
        <v>20100630</v>
      </c>
      <c r="B22256">
        <v>-0.98</v>
      </c>
      <c r="C22256">
        <v>0.04</v>
      </c>
      <c r="D22256">
        <v>-0.36</v>
      </c>
      <c r="E22256">
        <v>1E-3</v>
      </c>
    </row>
    <row r="22257" spans="1:5">
      <c r="A22257">
        <v>20100701</v>
      </c>
      <c r="B22257">
        <v>-0.4</v>
      </c>
      <c r="C22257">
        <v>-0.31</v>
      </c>
      <c r="D22257">
        <v>-0.43</v>
      </c>
      <c r="E22257">
        <v>1E-3</v>
      </c>
    </row>
    <row r="22258" spans="1:5">
      <c r="A22258">
        <v>20100702</v>
      </c>
      <c r="B22258">
        <v>-0.5</v>
      </c>
      <c r="C22258">
        <v>-0.3</v>
      </c>
      <c r="D22258">
        <v>-0.43</v>
      </c>
      <c r="E22258">
        <v>1E-3</v>
      </c>
    </row>
    <row r="22259" spans="1:5">
      <c r="A22259">
        <v>20100706</v>
      </c>
      <c r="B22259">
        <v>0.33</v>
      </c>
      <c r="C22259">
        <v>-2</v>
      </c>
      <c r="D22259">
        <v>0.08</v>
      </c>
      <c r="E22259">
        <v>1E-3</v>
      </c>
    </row>
    <row r="22260" spans="1:5">
      <c r="A22260">
        <v>20100707</v>
      </c>
      <c r="B22260">
        <v>3.17</v>
      </c>
      <c r="C22260">
        <v>0.06</v>
      </c>
      <c r="D22260">
        <v>0.45</v>
      </c>
      <c r="E22260">
        <v>1E-3</v>
      </c>
    </row>
    <row r="22261" spans="1:5">
      <c r="A22261">
        <v>20100708</v>
      </c>
      <c r="B22261">
        <v>1</v>
      </c>
      <c r="C22261">
        <v>0.56999999999999995</v>
      </c>
      <c r="D22261">
        <v>0</v>
      </c>
      <c r="E22261">
        <v>1E-3</v>
      </c>
    </row>
    <row r="22262" spans="1:5">
      <c r="A22262">
        <v>20100709</v>
      </c>
      <c r="B22262">
        <v>0.81</v>
      </c>
      <c r="C22262">
        <v>0.65</v>
      </c>
      <c r="D22262">
        <v>0.57999999999999996</v>
      </c>
      <c r="E22262">
        <v>1E-3</v>
      </c>
    </row>
    <row r="22263" spans="1:5">
      <c r="A22263">
        <v>20100712</v>
      </c>
      <c r="B22263">
        <v>-0.11</v>
      </c>
      <c r="C22263">
        <v>-1.19</v>
      </c>
      <c r="D22263">
        <v>0.05</v>
      </c>
      <c r="E22263">
        <v>1E-3</v>
      </c>
    </row>
    <row r="22264" spans="1:5">
      <c r="A22264">
        <v>20100713</v>
      </c>
      <c r="B22264">
        <v>1.76</v>
      </c>
      <c r="C22264">
        <v>1.62</v>
      </c>
      <c r="D22264">
        <v>0.65</v>
      </c>
      <c r="E22264">
        <v>1E-3</v>
      </c>
    </row>
    <row r="22265" spans="1:5">
      <c r="A22265">
        <v>20100714</v>
      </c>
      <c r="B22265">
        <v>-0.04</v>
      </c>
      <c r="C22265">
        <v>-0.16</v>
      </c>
      <c r="D22265">
        <v>-0.76</v>
      </c>
      <c r="E22265">
        <v>1E-3</v>
      </c>
    </row>
    <row r="22266" spans="1:5">
      <c r="A22266">
        <v>20100715</v>
      </c>
      <c r="B22266">
        <v>0.02</v>
      </c>
      <c r="C22266">
        <v>-0.87</v>
      </c>
      <c r="D22266">
        <v>-0.1</v>
      </c>
      <c r="E22266">
        <v>1E-3</v>
      </c>
    </row>
    <row r="22267" spans="1:5">
      <c r="A22267">
        <v>20100716</v>
      </c>
      <c r="B22267">
        <v>-2.94</v>
      </c>
      <c r="C22267">
        <v>-0.56000000000000005</v>
      </c>
      <c r="D22267">
        <v>-0.96</v>
      </c>
      <c r="E22267">
        <v>1E-3</v>
      </c>
    </row>
    <row r="22268" spans="1:5">
      <c r="A22268">
        <v>20100719</v>
      </c>
      <c r="B22268">
        <v>0.54</v>
      </c>
      <c r="C22268">
        <v>-0.15</v>
      </c>
      <c r="D22268">
        <v>-0.19</v>
      </c>
      <c r="E22268">
        <v>1E-3</v>
      </c>
    </row>
    <row r="22269" spans="1:5">
      <c r="A22269">
        <v>20100720</v>
      </c>
      <c r="B22269">
        <v>1.23</v>
      </c>
      <c r="C22269">
        <v>0.65</v>
      </c>
      <c r="D22269">
        <v>0.14000000000000001</v>
      </c>
      <c r="E22269">
        <v>1E-3</v>
      </c>
    </row>
    <row r="22270" spans="1:5">
      <c r="A22270">
        <v>20100721</v>
      </c>
      <c r="B22270">
        <v>-1.3</v>
      </c>
      <c r="C22270">
        <v>-0.38</v>
      </c>
      <c r="D22270">
        <v>-0.41</v>
      </c>
      <c r="E22270">
        <v>1E-3</v>
      </c>
    </row>
    <row r="22271" spans="1:5">
      <c r="A22271">
        <v>20100722</v>
      </c>
      <c r="B22271">
        <v>2.37</v>
      </c>
      <c r="C22271">
        <v>1.25</v>
      </c>
      <c r="D22271">
        <v>0.54</v>
      </c>
      <c r="E22271">
        <v>1E-3</v>
      </c>
    </row>
    <row r="22272" spans="1:5">
      <c r="A22272">
        <v>20100723</v>
      </c>
      <c r="B22272">
        <v>1.05</v>
      </c>
      <c r="C22272">
        <v>1.47</v>
      </c>
      <c r="D22272">
        <v>-0.23</v>
      </c>
      <c r="E22272">
        <v>1E-3</v>
      </c>
    </row>
    <row r="22273" spans="1:5">
      <c r="A22273">
        <v>20100726</v>
      </c>
      <c r="B22273">
        <v>1.23</v>
      </c>
      <c r="C22273">
        <v>0.87</v>
      </c>
      <c r="D22273">
        <v>0.11</v>
      </c>
      <c r="E22273">
        <v>1E-3</v>
      </c>
    </row>
    <row r="22274" spans="1:5">
      <c r="A22274">
        <v>20100727</v>
      </c>
      <c r="B22274">
        <v>-0.23</v>
      </c>
      <c r="C22274">
        <v>-0.33</v>
      </c>
      <c r="D22274">
        <v>0.35</v>
      </c>
      <c r="E22274">
        <v>1E-3</v>
      </c>
    </row>
    <row r="22275" spans="1:5">
      <c r="A22275">
        <v>20100728</v>
      </c>
      <c r="B22275">
        <v>-0.82</v>
      </c>
      <c r="C22275">
        <v>-0.9</v>
      </c>
      <c r="D22275">
        <v>-0.03</v>
      </c>
      <c r="E22275">
        <v>1E-3</v>
      </c>
    </row>
    <row r="22276" spans="1:5">
      <c r="A22276">
        <v>20100729</v>
      </c>
      <c r="B22276">
        <v>-0.36</v>
      </c>
      <c r="C22276">
        <v>0.32</v>
      </c>
      <c r="D22276">
        <v>0.67</v>
      </c>
      <c r="E22276">
        <v>1E-3</v>
      </c>
    </row>
    <row r="22277" spans="1:5">
      <c r="A22277">
        <v>20100730</v>
      </c>
      <c r="B22277">
        <v>0.06</v>
      </c>
      <c r="C22277">
        <v>0.03</v>
      </c>
      <c r="D22277">
        <v>-0.22</v>
      </c>
      <c r="E22277">
        <v>1E-3</v>
      </c>
    </row>
    <row r="22278" spans="1:5">
      <c r="A22278">
        <v>20100802</v>
      </c>
      <c r="B22278">
        <v>2.08</v>
      </c>
      <c r="C22278">
        <v>-0.54</v>
      </c>
      <c r="D22278">
        <v>0.15</v>
      </c>
      <c r="E22278">
        <v>1E-3</v>
      </c>
    </row>
    <row r="22279" spans="1:5">
      <c r="A22279">
        <v>20100803</v>
      </c>
      <c r="B22279">
        <v>-0.55000000000000004</v>
      </c>
      <c r="C22279">
        <v>-0.41</v>
      </c>
      <c r="D22279">
        <v>-0.51</v>
      </c>
      <c r="E22279">
        <v>1E-3</v>
      </c>
    </row>
    <row r="22280" spans="1:5">
      <c r="A22280">
        <v>20100804</v>
      </c>
      <c r="B22280">
        <v>0.74</v>
      </c>
      <c r="C22280">
        <v>0.43</v>
      </c>
      <c r="D22280">
        <v>-0.1</v>
      </c>
      <c r="E22280">
        <v>1E-3</v>
      </c>
    </row>
    <row r="22281" spans="1:5">
      <c r="A22281">
        <v>20100805</v>
      </c>
      <c r="B22281">
        <v>-0.22</v>
      </c>
      <c r="C22281">
        <v>-0.82</v>
      </c>
      <c r="D22281">
        <v>0.13</v>
      </c>
      <c r="E22281">
        <v>1E-3</v>
      </c>
    </row>
    <row r="22282" spans="1:5">
      <c r="A22282">
        <v>20100806</v>
      </c>
      <c r="B22282">
        <v>-0.36</v>
      </c>
      <c r="C22282">
        <v>-0.17</v>
      </c>
      <c r="D22282">
        <v>-0.34</v>
      </c>
      <c r="E22282">
        <v>1E-3</v>
      </c>
    </row>
    <row r="22283" spans="1:5">
      <c r="A22283">
        <v>20100809</v>
      </c>
      <c r="B22283">
        <v>0.62</v>
      </c>
      <c r="C22283">
        <v>0.62</v>
      </c>
      <c r="D22283">
        <v>0.05</v>
      </c>
      <c r="E22283">
        <v>1E-3</v>
      </c>
    </row>
    <row r="22284" spans="1:5">
      <c r="A22284">
        <v>20100810</v>
      </c>
      <c r="B22284">
        <v>-0.79</v>
      </c>
      <c r="C22284">
        <v>-1.23</v>
      </c>
      <c r="D22284">
        <v>-0.21</v>
      </c>
      <c r="E22284">
        <v>1E-3</v>
      </c>
    </row>
    <row r="22285" spans="1:5">
      <c r="A22285">
        <v>20100811</v>
      </c>
      <c r="B22285">
        <v>-2.91</v>
      </c>
      <c r="C22285">
        <v>-1.07</v>
      </c>
      <c r="D22285">
        <v>-0.65</v>
      </c>
      <c r="E22285">
        <v>1E-3</v>
      </c>
    </row>
    <row r="22286" spans="1:5">
      <c r="A22286">
        <v>20100812</v>
      </c>
      <c r="B22286">
        <v>-0.5</v>
      </c>
      <c r="C22286">
        <v>-7.0000000000000007E-2</v>
      </c>
      <c r="D22286">
        <v>-0.05</v>
      </c>
      <c r="E22286">
        <v>1E-3</v>
      </c>
    </row>
    <row r="22287" spans="1:5">
      <c r="A22287">
        <v>20100813</v>
      </c>
      <c r="B22287">
        <v>-0.47</v>
      </c>
      <c r="C22287">
        <v>-0.8</v>
      </c>
      <c r="D22287">
        <v>0.24</v>
      </c>
      <c r="E22287">
        <v>1E-3</v>
      </c>
    </row>
    <row r="22288" spans="1:5">
      <c r="A22288">
        <v>20100816</v>
      </c>
      <c r="B22288">
        <v>0.1</v>
      </c>
      <c r="C22288">
        <v>0.92</v>
      </c>
      <c r="D22288">
        <v>-0.2</v>
      </c>
      <c r="E22288">
        <v>1E-3</v>
      </c>
    </row>
    <row r="22289" spans="1:5">
      <c r="A22289">
        <v>20100817</v>
      </c>
      <c r="B22289">
        <v>1.31</v>
      </c>
      <c r="C22289">
        <v>0.59</v>
      </c>
      <c r="D22289">
        <v>-0.18</v>
      </c>
      <c r="E22289">
        <v>1E-3</v>
      </c>
    </row>
    <row r="22290" spans="1:5">
      <c r="A22290">
        <v>20100818</v>
      </c>
      <c r="B22290">
        <v>0.21</v>
      </c>
      <c r="C22290">
        <v>0.06</v>
      </c>
      <c r="D22290">
        <v>7.0000000000000007E-2</v>
      </c>
      <c r="E22290">
        <v>1E-3</v>
      </c>
    </row>
    <row r="22291" spans="1:5">
      <c r="A22291">
        <v>20100819</v>
      </c>
      <c r="B22291">
        <v>-1.74</v>
      </c>
      <c r="C22291">
        <v>-0.82</v>
      </c>
      <c r="D22291">
        <v>-0.42</v>
      </c>
      <c r="E22291">
        <v>1E-3</v>
      </c>
    </row>
    <row r="22292" spans="1:5">
      <c r="A22292">
        <v>20100820</v>
      </c>
      <c r="B22292">
        <v>-0.28000000000000003</v>
      </c>
      <c r="C22292">
        <v>0.27</v>
      </c>
      <c r="D22292">
        <v>-0.23</v>
      </c>
      <c r="E22292">
        <v>1E-3</v>
      </c>
    </row>
    <row r="22293" spans="1:5">
      <c r="A22293">
        <v>20100823</v>
      </c>
      <c r="B22293">
        <v>-0.5</v>
      </c>
      <c r="C22293">
        <v>-0.94</v>
      </c>
      <c r="D22293">
        <v>-0.44</v>
      </c>
      <c r="E22293">
        <v>1E-3</v>
      </c>
    </row>
    <row r="22294" spans="1:5">
      <c r="A22294">
        <v>20100824</v>
      </c>
      <c r="B22294">
        <v>-1.48</v>
      </c>
      <c r="C22294">
        <v>0.14000000000000001</v>
      </c>
      <c r="D22294">
        <v>0.14000000000000001</v>
      </c>
      <c r="E22294">
        <v>1E-3</v>
      </c>
    </row>
    <row r="22295" spans="1:5">
      <c r="A22295">
        <v>20100825</v>
      </c>
      <c r="B22295">
        <v>0.45</v>
      </c>
      <c r="C22295">
        <v>1.04</v>
      </c>
      <c r="D22295">
        <v>0.01</v>
      </c>
      <c r="E22295">
        <v>1E-3</v>
      </c>
    </row>
    <row r="22296" spans="1:5">
      <c r="A22296">
        <v>20100826</v>
      </c>
      <c r="B22296">
        <v>-0.76</v>
      </c>
      <c r="C22296">
        <v>-0.08</v>
      </c>
      <c r="D22296">
        <v>-0.26</v>
      </c>
      <c r="E22296">
        <v>1E-3</v>
      </c>
    </row>
    <row r="22297" spans="1:5">
      <c r="A22297">
        <v>20100827</v>
      </c>
      <c r="B22297">
        <v>1.82</v>
      </c>
      <c r="C22297">
        <v>0.92</v>
      </c>
      <c r="D22297">
        <v>0.37</v>
      </c>
      <c r="E22297">
        <v>1E-3</v>
      </c>
    </row>
    <row r="22298" spans="1:5">
      <c r="A22298">
        <v>20100830</v>
      </c>
      <c r="B22298">
        <v>-1.54</v>
      </c>
      <c r="C22298">
        <v>-0.82</v>
      </c>
      <c r="D22298">
        <v>-0.4</v>
      </c>
      <c r="E22298">
        <v>1E-3</v>
      </c>
    </row>
    <row r="22299" spans="1:5">
      <c r="A22299">
        <v>20100831</v>
      </c>
      <c r="B22299">
        <v>0.01</v>
      </c>
      <c r="C22299">
        <v>-0.26</v>
      </c>
      <c r="D22299">
        <v>0.77</v>
      </c>
      <c r="E22299">
        <v>1E-3</v>
      </c>
    </row>
    <row r="22300" spans="1:5">
      <c r="A22300">
        <v>20100901</v>
      </c>
      <c r="B22300">
        <v>3.05</v>
      </c>
      <c r="C22300">
        <v>0.62</v>
      </c>
      <c r="D22300">
        <v>0.47</v>
      </c>
      <c r="E22300">
        <v>1E-3</v>
      </c>
    </row>
    <row r="22301" spans="1:5">
      <c r="A22301">
        <v>20100902</v>
      </c>
      <c r="B22301">
        <v>0.97</v>
      </c>
      <c r="C22301">
        <v>0.26</v>
      </c>
      <c r="D22301">
        <v>-0.31</v>
      </c>
      <c r="E22301">
        <v>1E-3</v>
      </c>
    </row>
    <row r="22302" spans="1:5">
      <c r="A22302">
        <v>20100903</v>
      </c>
      <c r="B22302">
        <v>1.35</v>
      </c>
      <c r="C22302">
        <v>0.35</v>
      </c>
      <c r="D22302">
        <v>0.2</v>
      </c>
      <c r="E22302">
        <v>1E-3</v>
      </c>
    </row>
    <row r="22303" spans="1:5">
      <c r="A22303">
        <v>20100907</v>
      </c>
      <c r="B22303">
        <v>-1.23</v>
      </c>
      <c r="C22303">
        <v>-0.79</v>
      </c>
      <c r="D22303">
        <v>-0.74</v>
      </c>
      <c r="E22303">
        <v>1E-3</v>
      </c>
    </row>
    <row r="22304" spans="1:5">
      <c r="A22304">
        <v>20100908</v>
      </c>
      <c r="B22304">
        <v>0.65</v>
      </c>
      <c r="C22304">
        <v>0.02</v>
      </c>
      <c r="D22304">
        <v>0.17</v>
      </c>
      <c r="E22304">
        <v>1E-3</v>
      </c>
    </row>
    <row r="22305" spans="1:5">
      <c r="A22305">
        <v>20100909</v>
      </c>
      <c r="B22305">
        <v>0.44</v>
      </c>
      <c r="C22305">
        <v>-0.48</v>
      </c>
      <c r="D22305">
        <v>0.54</v>
      </c>
      <c r="E22305">
        <v>1E-3</v>
      </c>
    </row>
    <row r="22306" spans="1:5">
      <c r="A22306">
        <v>20100910</v>
      </c>
      <c r="B22306">
        <v>0.45</v>
      </c>
      <c r="C22306">
        <v>-0.09</v>
      </c>
      <c r="D22306">
        <v>-0.13</v>
      </c>
      <c r="E22306">
        <v>1E-3</v>
      </c>
    </row>
    <row r="22307" spans="1:5">
      <c r="A22307">
        <v>20100913</v>
      </c>
      <c r="B22307">
        <v>1.3</v>
      </c>
      <c r="C22307">
        <v>1.1200000000000001</v>
      </c>
      <c r="D22307">
        <v>0.21</v>
      </c>
      <c r="E22307">
        <v>1E-3</v>
      </c>
    </row>
    <row r="22308" spans="1:5">
      <c r="A22308">
        <v>20100914</v>
      </c>
      <c r="B22308">
        <v>-0.06</v>
      </c>
      <c r="C22308">
        <v>-0.23</v>
      </c>
      <c r="D22308">
        <v>-0.52</v>
      </c>
      <c r="E22308">
        <v>1E-3</v>
      </c>
    </row>
    <row r="22309" spans="1:5">
      <c r="A22309">
        <v>20100915</v>
      </c>
      <c r="B22309">
        <v>0.36</v>
      </c>
      <c r="C22309">
        <v>0.1</v>
      </c>
      <c r="D22309">
        <v>-0.23</v>
      </c>
      <c r="E22309">
        <v>1E-3</v>
      </c>
    </row>
    <row r="22310" spans="1:5">
      <c r="A22310">
        <v>20100916</v>
      </c>
      <c r="B22310">
        <v>-7.0000000000000007E-2</v>
      </c>
      <c r="C22310">
        <v>-0.51</v>
      </c>
      <c r="D22310">
        <v>-0.69</v>
      </c>
      <c r="E22310">
        <v>1E-3</v>
      </c>
    </row>
    <row r="22311" spans="1:5">
      <c r="A22311">
        <v>20100917</v>
      </c>
      <c r="B22311">
        <v>0.15</v>
      </c>
      <c r="C22311">
        <v>0.61</v>
      </c>
      <c r="D22311">
        <v>-0.57999999999999996</v>
      </c>
      <c r="E22311">
        <v>1E-3</v>
      </c>
    </row>
    <row r="22312" spans="1:5">
      <c r="A22312">
        <v>20100920</v>
      </c>
      <c r="B22312">
        <v>1.6</v>
      </c>
      <c r="C22312">
        <v>1.1299999999999999</v>
      </c>
      <c r="D22312">
        <v>0.23</v>
      </c>
      <c r="E22312">
        <v>1E-3</v>
      </c>
    </row>
    <row r="22313" spans="1:5">
      <c r="A22313">
        <v>20100921</v>
      </c>
      <c r="B22313">
        <v>-0.31</v>
      </c>
      <c r="C22313">
        <v>-0.27</v>
      </c>
      <c r="D22313">
        <v>-0.32</v>
      </c>
      <c r="E22313">
        <v>1E-3</v>
      </c>
    </row>
    <row r="22314" spans="1:5">
      <c r="A22314">
        <v>20100922</v>
      </c>
      <c r="B22314">
        <v>-0.52</v>
      </c>
      <c r="C22314">
        <v>-0.56000000000000005</v>
      </c>
      <c r="D22314">
        <v>-0.53</v>
      </c>
      <c r="E22314">
        <v>1E-3</v>
      </c>
    </row>
    <row r="22315" spans="1:5">
      <c r="A22315">
        <v>20100923</v>
      </c>
      <c r="B22315">
        <v>-0.78</v>
      </c>
      <c r="C22315">
        <v>-7.0000000000000007E-2</v>
      </c>
      <c r="D22315">
        <v>-0.68</v>
      </c>
      <c r="E22315">
        <v>1E-3</v>
      </c>
    </row>
    <row r="22316" spans="1:5">
      <c r="A22316">
        <v>20100924</v>
      </c>
      <c r="B22316">
        <v>2.19</v>
      </c>
      <c r="C22316">
        <v>0.98</v>
      </c>
      <c r="D22316">
        <v>0.48</v>
      </c>
      <c r="E22316">
        <v>1E-3</v>
      </c>
    </row>
    <row r="22317" spans="1:5">
      <c r="A22317">
        <v>20100927</v>
      </c>
      <c r="B22317">
        <v>-0.46</v>
      </c>
      <c r="C22317">
        <v>0.21</v>
      </c>
      <c r="D22317">
        <v>-0.44</v>
      </c>
      <c r="E22317">
        <v>1E-3</v>
      </c>
    </row>
    <row r="22318" spans="1:5">
      <c r="A22318">
        <v>20100928</v>
      </c>
      <c r="B22318">
        <v>0.57999999999999996</v>
      </c>
      <c r="C22318">
        <v>0.53</v>
      </c>
      <c r="D22318">
        <v>0.1</v>
      </c>
      <c r="E22318">
        <v>1E-3</v>
      </c>
    </row>
    <row r="22319" spans="1:5">
      <c r="A22319">
        <v>20100929</v>
      </c>
      <c r="B22319">
        <v>-0.17</v>
      </c>
      <c r="C22319">
        <v>0.66</v>
      </c>
      <c r="D22319">
        <v>-0.25</v>
      </c>
      <c r="E22319">
        <v>1E-3</v>
      </c>
    </row>
    <row r="22320" spans="1:5">
      <c r="A22320">
        <v>20100930</v>
      </c>
      <c r="B22320">
        <v>-0.26</v>
      </c>
      <c r="C22320">
        <v>0.04</v>
      </c>
      <c r="D22320">
        <v>0.28999999999999998</v>
      </c>
      <c r="E22320">
        <v>1E-3</v>
      </c>
    </row>
    <row r="22321" spans="1:5">
      <c r="A22321">
        <v>20101001</v>
      </c>
      <c r="B22321">
        <v>0.43</v>
      </c>
      <c r="C22321">
        <v>-0.06</v>
      </c>
      <c r="D22321">
        <v>0.21</v>
      </c>
      <c r="E22321">
        <v>1E-3</v>
      </c>
    </row>
    <row r="22322" spans="1:5">
      <c r="A22322">
        <v>20101004</v>
      </c>
      <c r="B22322">
        <v>-0.88</v>
      </c>
      <c r="C22322">
        <v>-0.72</v>
      </c>
      <c r="D22322">
        <v>-7.0000000000000007E-2</v>
      </c>
      <c r="E22322">
        <v>1E-3</v>
      </c>
    </row>
    <row r="22323" spans="1:5">
      <c r="A22323">
        <v>20101005</v>
      </c>
      <c r="B22323">
        <v>2.11</v>
      </c>
      <c r="C22323">
        <v>0.77</v>
      </c>
      <c r="D22323">
        <v>0.14000000000000001</v>
      </c>
      <c r="E22323">
        <v>1E-3</v>
      </c>
    </row>
    <row r="22324" spans="1:5">
      <c r="A22324">
        <v>20101006</v>
      </c>
      <c r="B22324">
        <v>-0.1</v>
      </c>
      <c r="C22324">
        <v>-0.39</v>
      </c>
      <c r="D22324">
        <v>0.47</v>
      </c>
      <c r="E22324">
        <v>1E-3</v>
      </c>
    </row>
    <row r="22325" spans="1:5">
      <c r="A22325">
        <v>20101007</v>
      </c>
      <c r="B22325">
        <v>-0.16</v>
      </c>
      <c r="C22325">
        <v>0.05</v>
      </c>
      <c r="D22325">
        <v>-0.28000000000000003</v>
      </c>
      <c r="E22325">
        <v>1E-3</v>
      </c>
    </row>
    <row r="22326" spans="1:5">
      <c r="A22326">
        <v>20101008</v>
      </c>
      <c r="B22326">
        <v>0.74</v>
      </c>
      <c r="C22326">
        <v>0.96</v>
      </c>
      <c r="D22326">
        <v>-0.13</v>
      </c>
      <c r="E22326">
        <v>1E-3</v>
      </c>
    </row>
    <row r="22327" spans="1:5">
      <c r="A22327">
        <v>20101011</v>
      </c>
      <c r="B22327">
        <v>0.04</v>
      </c>
      <c r="C22327">
        <v>0.02</v>
      </c>
      <c r="D22327">
        <v>-0.22</v>
      </c>
      <c r="E22327">
        <v>1E-3</v>
      </c>
    </row>
    <row r="22328" spans="1:5">
      <c r="A22328">
        <v>20101012</v>
      </c>
      <c r="B22328">
        <v>0.39</v>
      </c>
      <c r="C22328">
        <v>-0.04</v>
      </c>
      <c r="D22328">
        <v>0.19</v>
      </c>
      <c r="E22328">
        <v>1E-3</v>
      </c>
    </row>
    <row r="22329" spans="1:5">
      <c r="A22329">
        <v>20101013</v>
      </c>
      <c r="B22329">
        <v>0.78</v>
      </c>
      <c r="C22329">
        <v>0.87</v>
      </c>
      <c r="D22329">
        <v>-0.36</v>
      </c>
      <c r="E22329">
        <v>1E-3</v>
      </c>
    </row>
    <row r="22330" spans="1:5">
      <c r="A22330">
        <v>20101014</v>
      </c>
      <c r="B22330">
        <v>-0.38</v>
      </c>
      <c r="C22330">
        <v>0.41</v>
      </c>
      <c r="D22330">
        <v>-0.41</v>
      </c>
      <c r="E22330">
        <v>1E-3</v>
      </c>
    </row>
    <row r="22331" spans="1:5">
      <c r="A22331">
        <v>20101015</v>
      </c>
      <c r="B22331">
        <v>0.18</v>
      </c>
      <c r="C22331">
        <v>-0.05</v>
      </c>
      <c r="D22331">
        <v>-1.28</v>
      </c>
      <c r="E22331">
        <v>1E-3</v>
      </c>
    </row>
    <row r="22332" spans="1:5">
      <c r="A22332">
        <v>20101018</v>
      </c>
      <c r="B22332">
        <v>0.69</v>
      </c>
      <c r="C22332">
        <v>0.06</v>
      </c>
      <c r="D22332">
        <v>0.85</v>
      </c>
      <c r="E22332">
        <v>1E-3</v>
      </c>
    </row>
    <row r="22333" spans="1:5">
      <c r="A22333">
        <v>20101019</v>
      </c>
      <c r="B22333">
        <v>-1.67</v>
      </c>
      <c r="C22333">
        <v>-0.68</v>
      </c>
      <c r="D22333">
        <v>0.26</v>
      </c>
      <c r="E22333">
        <v>1E-3</v>
      </c>
    </row>
    <row r="22334" spans="1:5">
      <c r="A22334">
        <v>20101020</v>
      </c>
      <c r="B22334">
        <v>1.06</v>
      </c>
      <c r="C22334">
        <v>7.0000000000000007E-2</v>
      </c>
      <c r="D22334">
        <v>0.09</v>
      </c>
      <c r="E22334">
        <v>1E-3</v>
      </c>
    </row>
    <row r="22335" spans="1:5">
      <c r="A22335">
        <v>20101021</v>
      </c>
      <c r="B22335">
        <v>0.11</v>
      </c>
      <c r="C22335">
        <v>-0.53</v>
      </c>
      <c r="D22335">
        <v>-0.51</v>
      </c>
      <c r="E22335">
        <v>1E-3</v>
      </c>
    </row>
    <row r="22336" spans="1:5">
      <c r="A22336">
        <v>20101022</v>
      </c>
      <c r="B22336">
        <v>0.28999999999999998</v>
      </c>
      <c r="C22336">
        <v>0.46</v>
      </c>
      <c r="D22336">
        <v>-0.43</v>
      </c>
      <c r="E22336">
        <v>1E-3</v>
      </c>
    </row>
    <row r="22337" spans="1:5">
      <c r="A22337">
        <v>20101025</v>
      </c>
      <c r="B22337">
        <v>0.31</v>
      </c>
      <c r="C22337">
        <v>0.47</v>
      </c>
      <c r="D22337">
        <v>-0.52</v>
      </c>
      <c r="E22337">
        <v>1E-3</v>
      </c>
    </row>
    <row r="22338" spans="1:5">
      <c r="A22338">
        <v>20101026</v>
      </c>
      <c r="B22338">
        <v>0.02</v>
      </c>
      <c r="C22338">
        <v>0.01</v>
      </c>
      <c r="D22338">
        <v>-0.17</v>
      </c>
      <c r="E22338">
        <v>1E-3</v>
      </c>
    </row>
    <row r="22339" spans="1:5">
      <c r="A22339">
        <v>20101027</v>
      </c>
      <c r="B22339">
        <v>-0.24</v>
      </c>
      <c r="C22339">
        <v>-0.18</v>
      </c>
      <c r="D22339">
        <v>-0.22</v>
      </c>
      <c r="E22339">
        <v>1E-3</v>
      </c>
    </row>
    <row r="22340" spans="1:5">
      <c r="A22340">
        <v>20101028</v>
      </c>
      <c r="B22340">
        <v>0.08</v>
      </c>
      <c r="C22340">
        <v>-0.6</v>
      </c>
      <c r="D22340">
        <v>-0.06</v>
      </c>
      <c r="E22340">
        <v>1E-3</v>
      </c>
    </row>
    <row r="22341" spans="1:5">
      <c r="A22341">
        <v>20101029</v>
      </c>
      <c r="B22341">
        <v>7.0000000000000007E-2</v>
      </c>
      <c r="C22341">
        <v>0.33</v>
      </c>
      <c r="D22341">
        <v>-0.11</v>
      </c>
      <c r="E22341">
        <v>1E-3</v>
      </c>
    </row>
    <row r="22342" spans="1:5">
      <c r="A22342">
        <v>20101101</v>
      </c>
      <c r="B22342">
        <v>-0.01</v>
      </c>
      <c r="C22342">
        <v>-0.65</v>
      </c>
      <c r="D22342">
        <v>-0.21</v>
      </c>
      <c r="E22342">
        <v>1E-3</v>
      </c>
    </row>
    <row r="22343" spans="1:5">
      <c r="A22343">
        <v>20101102</v>
      </c>
      <c r="B22343">
        <v>0.9</v>
      </c>
      <c r="C22343">
        <v>1.34</v>
      </c>
      <c r="D22343">
        <v>-0.17</v>
      </c>
      <c r="E22343">
        <v>1E-3</v>
      </c>
    </row>
    <row r="22344" spans="1:5">
      <c r="A22344">
        <v>20101103</v>
      </c>
      <c r="B22344">
        <v>0.38</v>
      </c>
      <c r="C22344">
        <v>-0.06</v>
      </c>
      <c r="D22344">
        <v>0.17</v>
      </c>
      <c r="E22344">
        <v>1E-3</v>
      </c>
    </row>
    <row r="22345" spans="1:5">
      <c r="A22345">
        <v>20101104</v>
      </c>
      <c r="B22345">
        <v>1.94</v>
      </c>
      <c r="C22345">
        <v>0.47</v>
      </c>
      <c r="D22345">
        <v>1.05</v>
      </c>
      <c r="E22345">
        <v>1E-3</v>
      </c>
    </row>
    <row r="22346" spans="1:5">
      <c r="A22346">
        <v>20101105</v>
      </c>
      <c r="B22346">
        <v>0.41</v>
      </c>
      <c r="C22346">
        <v>-0.1</v>
      </c>
      <c r="D22346">
        <v>0.68</v>
      </c>
      <c r="E22346">
        <v>1E-3</v>
      </c>
    </row>
    <row r="22347" spans="1:5">
      <c r="A22347">
        <v>20101108</v>
      </c>
      <c r="B22347">
        <v>-0.12</v>
      </c>
      <c r="C22347">
        <v>0.45</v>
      </c>
      <c r="D22347">
        <v>-0.48</v>
      </c>
      <c r="E22347">
        <v>1E-3</v>
      </c>
    </row>
    <row r="22348" spans="1:5">
      <c r="A22348">
        <v>20101109</v>
      </c>
      <c r="B22348">
        <v>-0.78</v>
      </c>
      <c r="C22348">
        <v>-0.41</v>
      </c>
      <c r="D22348">
        <v>-0.49</v>
      </c>
      <c r="E22348">
        <v>1E-3</v>
      </c>
    </row>
    <row r="22349" spans="1:5">
      <c r="A22349">
        <v>20101110</v>
      </c>
      <c r="B22349">
        <v>0.53</v>
      </c>
      <c r="C22349">
        <v>0.57999999999999996</v>
      </c>
      <c r="D22349">
        <v>0.55000000000000004</v>
      </c>
      <c r="E22349">
        <v>1E-3</v>
      </c>
    </row>
    <row r="22350" spans="1:5">
      <c r="A22350">
        <v>20101111</v>
      </c>
      <c r="B22350">
        <v>-0.35</v>
      </c>
      <c r="C22350">
        <v>-0.06</v>
      </c>
      <c r="D22350">
        <v>-7.0000000000000007E-2</v>
      </c>
      <c r="E22350">
        <v>1E-3</v>
      </c>
    </row>
    <row r="22351" spans="1:5">
      <c r="A22351">
        <v>20101112</v>
      </c>
      <c r="B22351">
        <v>-1.29</v>
      </c>
      <c r="C22351">
        <v>-0.49</v>
      </c>
      <c r="D22351">
        <v>-0.06</v>
      </c>
      <c r="E22351">
        <v>1E-3</v>
      </c>
    </row>
    <row r="22352" spans="1:5">
      <c r="A22352">
        <v>20101115</v>
      </c>
      <c r="B22352">
        <v>-0.09</v>
      </c>
      <c r="C22352">
        <v>0.2</v>
      </c>
      <c r="D22352">
        <v>0.32</v>
      </c>
      <c r="E22352">
        <v>1E-3</v>
      </c>
    </row>
    <row r="22353" spans="1:5">
      <c r="A22353">
        <v>20101116</v>
      </c>
      <c r="B22353">
        <v>-1.58</v>
      </c>
      <c r="C22353">
        <v>-0.34</v>
      </c>
      <c r="D22353">
        <v>-0.15</v>
      </c>
      <c r="E22353">
        <v>1E-3</v>
      </c>
    </row>
    <row r="22354" spans="1:5">
      <c r="A22354">
        <v>20101117</v>
      </c>
      <c r="B22354">
        <v>7.0000000000000007E-2</v>
      </c>
      <c r="C22354">
        <v>0.34</v>
      </c>
      <c r="D22354">
        <v>-0.28999999999999998</v>
      </c>
      <c r="E22354">
        <v>1E-3</v>
      </c>
    </row>
    <row r="22355" spans="1:5">
      <c r="A22355">
        <v>20101118</v>
      </c>
      <c r="B22355">
        <v>1.57</v>
      </c>
      <c r="C22355">
        <v>0.31</v>
      </c>
      <c r="D22355">
        <v>-0.3</v>
      </c>
      <c r="E22355">
        <v>1E-3</v>
      </c>
    </row>
    <row r="22356" spans="1:5">
      <c r="A22356">
        <v>20101119</v>
      </c>
      <c r="B22356">
        <v>0.31</v>
      </c>
      <c r="C22356">
        <v>0.21</v>
      </c>
      <c r="D22356">
        <v>-0.18</v>
      </c>
      <c r="E22356">
        <v>1E-3</v>
      </c>
    </row>
    <row r="22357" spans="1:5">
      <c r="A22357">
        <v>20101122</v>
      </c>
      <c r="B22357">
        <v>-0.02</v>
      </c>
      <c r="C22357">
        <v>0.6</v>
      </c>
      <c r="D22357">
        <v>-0.94</v>
      </c>
      <c r="E22357">
        <v>1E-3</v>
      </c>
    </row>
    <row r="22358" spans="1:5">
      <c r="A22358">
        <v>20101123</v>
      </c>
      <c r="B22358">
        <v>-1.38</v>
      </c>
      <c r="C22358">
        <v>0.48</v>
      </c>
      <c r="D22358">
        <v>-0.28999999999999998</v>
      </c>
      <c r="E22358">
        <v>1E-3</v>
      </c>
    </row>
    <row r="22359" spans="1:5">
      <c r="A22359">
        <v>20101124</v>
      </c>
      <c r="B22359">
        <v>1.59</v>
      </c>
      <c r="C22359">
        <v>0.66</v>
      </c>
      <c r="D22359">
        <v>0.03</v>
      </c>
      <c r="E22359">
        <v>1E-3</v>
      </c>
    </row>
    <row r="22360" spans="1:5">
      <c r="A22360">
        <v>20101126</v>
      </c>
      <c r="B22360">
        <v>-0.67</v>
      </c>
      <c r="C22360">
        <v>0.3</v>
      </c>
      <c r="D22360">
        <v>-0.35</v>
      </c>
      <c r="E22360">
        <v>1E-3</v>
      </c>
    </row>
    <row r="22361" spans="1:5">
      <c r="A22361">
        <v>20101129</v>
      </c>
      <c r="B22361">
        <v>-0.13</v>
      </c>
      <c r="C22361">
        <v>0.01</v>
      </c>
      <c r="D22361">
        <v>0.42</v>
      </c>
      <c r="E22361">
        <v>1E-3</v>
      </c>
    </row>
    <row r="22362" spans="1:5">
      <c r="A22362">
        <v>20101130</v>
      </c>
      <c r="B22362">
        <v>-0.59</v>
      </c>
      <c r="C22362">
        <v>-0.21</v>
      </c>
      <c r="D22362">
        <v>-0.03</v>
      </c>
      <c r="E22362">
        <v>1E-3</v>
      </c>
    </row>
    <row r="22363" spans="1:5">
      <c r="A22363">
        <v>20101201</v>
      </c>
      <c r="B22363">
        <v>2.12</v>
      </c>
      <c r="C22363">
        <v>-0.09</v>
      </c>
      <c r="D22363">
        <v>0.01</v>
      </c>
      <c r="E22363">
        <v>1E-3</v>
      </c>
    </row>
    <row r="22364" spans="1:5">
      <c r="A22364">
        <v>20101202</v>
      </c>
      <c r="B22364">
        <v>1.23</v>
      </c>
      <c r="C22364">
        <v>-0.31</v>
      </c>
      <c r="D22364">
        <v>0.66</v>
      </c>
      <c r="E22364">
        <v>1E-3</v>
      </c>
    </row>
    <row r="22365" spans="1:5">
      <c r="A22365">
        <v>20101203</v>
      </c>
      <c r="B22365">
        <v>0.35</v>
      </c>
      <c r="C22365">
        <v>0.39</v>
      </c>
      <c r="D22365">
        <v>0.05</v>
      </c>
      <c r="E22365">
        <v>1E-3</v>
      </c>
    </row>
    <row r="22366" spans="1:5">
      <c r="A22366">
        <v>20101206</v>
      </c>
      <c r="B22366">
        <v>-0.03</v>
      </c>
      <c r="C22366">
        <v>0.76</v>
      </c>
      <c r="D22366">
        <v>-0.06</v>
      </c>
      <c r="E22366">
        <v>1E-3</v>
      </c>
    </row>
    <row r="22367" spans="1:5">
      <c r="A22367">
        <v>20101207</v>
      </c>
      <c r="B22367">
        <v>0.1</v>
      </c>
      <c r="C22367">
        <v>0.36</v>
      </c>
      <c r="D22367">
        <v>-0.01</v>
      </c>
      <c r="E22367">
        <v>1E-3</v>
      </c>
    </row>
    <row r="22368" spans="1:5">
      <c r="A22368">
        <v>20101208</v>
      </c>
      <c r="B22368">
        <v>0.32</v>
      </c>
      <c r="C22368">
        <v>-0.51</v>
      </c>
      <c r="D22368">
        <v>0.62</v>
      </c>
      <c r="E22368">
        <v>1E-3</v>
      </c>
    </row>
    <row r="22369" spans="1:5">
      <c r="A22369">
        <v>20101209</v>
      </c>
      <c r="B22369">
        <v>0.42</v>
      </c>
      <c r="C22369">
        <v>-0.01</v>
      </c>
      <c r="D22369">
        <v>0.65</v>
      </c>
      <c r="E22369">
        <v>1E-3</v>
      </c>
    </row>
    <row r="22370" spans="1:5">
      <c r="A22370">
        <v>20101210</v>
      </c>
      <c r="B22370">
        <v>0.67</v>
      </c>
      <c r="C22370">
        <v>0.44</v>
      </c>
      <c r="D22370">
        <v>0.24</v>
      </c>
      <c r="E22370">
        <v>1E-3</v>
      </c>
    </row>
    <row r="22371" spans="1:5">
      <c r="A22371">
        <v>20101213</v>
      </c>
      <c r="B22371">
        <v>-0.08</v>
      </c>
      <c r="C22371">
        <v>-0.57999999999999996</v>
      </c>
      <c r="D22371">
        <v>7.0000000000000007E-2</v>
      </c>
      <c r="E22371">
        <v>1E-3</v>
      </c>
    </row>
    <row r="22372" spans="1:5">
      <c r="A22372">
        <v>20101214</v>
      </c>
      <c r="B22372">
        <v>0.09</v>
      </c>
      <c r="C22372">
        <v>-0.04</v>
      </c>
      <c r="D22372">
        <v>-0.11</v>
      </c>
      <c r="E22372">
        <v>1E-3</v>
      </c>
    </row>
    <row r="22373" spans="1:5">
      <c r="A22373">
        <v>20101215</v>
      </c>
      <c r="B22373">
        <v>-0.49</v>
      </c>
      <c r="C22373">
        <v>0.2</v>
      </c>
      <c r="D22373">
        <v>-0.55000000000000004</v>
      </c>
      <c r="E22373">
        <v>1E-3</v>
      </c>
    </row>
    <row r="22374" spans="1:5">
      <c r="A22374">
        <v>20101216</v>
      </c>
      <c r="B22374">
        <v>0.7</v>
      </c>
      <c r="C22374">
        <v>0.43</v>
      </c>
      <c r="D22374">
        <v>-0.11</v>
      </c>
      <c r="E22374">
        <v>1E-3</v>
      </c>
    </row>
    <row r="22375" spans="1:5">
      <c r="A22375">
        <v>20101217</v>
      </c>
      <c r="B22375">
        <v>0.15</v>
      </c>
      <c r="C22375">
        <v>0.15</v>
      </c>
      <c r="D22375">
        <v>-0.13</v>
      </c>
      <c r="E22375">
        <v>1E-3</v>
      </c>
    </row>
    <row r="22376" spans="1:5">
      <c r="A22376">
        <v>20101220</v>
      </c>
      <c r="B22376">
        <v>0.23</v>
      </c>
      <c r="C22376">
        <v>0.01</v>
      </c>
      <c r="D22376">
        <v>0.33</v>
      </c>
      <c r="E22376">
        <v>1E-3</v>
      </c>
    </row>
    <row r="22377" spans="1:5">
      <c r="A22377">
        <v>20101221</v>
      </c>
      <c r="B22377">
        <v>0.68</v>
      </c>
      <c r="C22377">
        <v>0.35</v>
      </c>
      <c r="D22377">
        <v>0.73</v>
      </c>
      <c r="E22377">
        <v>1E-3</v>
      </c>
    </row>
    <row r="22378" spans="1:5">
      <c r="A22378">
        <v>20101222</v>
      </c>
      <c r="B22378">
        <v>0.28999999999999998</v>
      </c>
      <c r="C22378">
        <v>-0.39</v>
      </c>
      <c r="D22378">
        <v>0.82</v>
      </c>
      <c r="E22378">
        <v>1E-3</v>
      </c>
    </row>
    <row r="22379" spans="1:5">
      <c r="A22379">
        <v>20101223</v>
      </c>
      <c r="B22379">
        <v>-0.16</v>
      </c>
      <c r="C22379">
        <v>7.0000000000000007E-2</v>
      </c>
      <c r="D22379">
        <v>-0.32</v>
      </c>
      <c r="E22379">
        <v>1E-3</v>
      </c>
    </row>
    <row r="22380" spans="1:5">
      <c r="A22380">
        <v>20101227</v>
      </c>
      <c r="B22380">
        <v>0.08</v>
      </c>
      <c r="C22380">
        <v>0.22</v>
      </c>
      <c r="D22380">
        <v>0.44</v>
      </c>
      <c r="E22380">
        <v>1E-3</v>
      </c>
    </row>
    <row r="22381" spans="1:5">
      <c r="A22381">
        <v>20101228</v>
      </c>
      <c r="B22381">
        <v>0</v>
      </c>
      <c r="C22381">
        <v>-0.43</v>
      </c>
      <c r="D22381">
        <v>0.18</v>
      </c>
      <c r="E22381">
        <v>1E-3</v>
      </c>
    </row>
    <row r="22382" spans="1:5">
      <c r="A22382">
        <v>20101229</v>
      </c>
      <c r="B22382">
        <v>0.17</v>
      </c>
      <c r="C22382">
        <v>0.11</v>
      </c>
      <c r="D22382">
        <v>-0.16</v>
      </c>
      <c r="E22382">
        <v>1E-3</v>
      </c>
    </row>
    <row r="22383" spans="1:5">
      <c r="A22383">
        <v>20101230</v>
      </c>
      <c r="B22383">
        <v>-0.11</v>
      </c>
      <c r="C22383">
        <v>0.14000000000000001</v>
      </c>
      <c r="D22383">
        <v>-0.03</v>
      </c>
      <c r="E22383">
        <v>1E-3</v>
      </c>
    </row>
    <row r="22384" spans="1:5">
      <c r="A22384">
        <v>20101231</v>
      </c>
      <c r="B22384">
        <v>-0.1</v>
      </c>
      <c r="C22384">
        <v>-0.64</v>
      </c>
      <c r="D22384">
        <v>0.23</v>
      </c>
      <c r="E22384">
        <v>1E-3</v>
      </c>
    </row>
    <row r="22385" spans="1:5">
      <c r="A22385">
        <v>20110103</v>
      </c>
      <c r="B22385">
        <v>1.18</v>
      </c>
      <c r="C22385">
        <v>0.53</v>
      </c>
      <c r="D22385">
        <v>0.79</v>
      </c>
      <c r="E22385">
        <v>0</v>
      </c>
    </row>
    <row r="22386" spans="1:5">
      <c r="A22386">
        <v>20110104</v>
      </c>
      <c r="B22386">
        <v>-0.26</v>
      </c>
      <c r="C22386">
        <v>-1.38</v>
      </c>
      <c r="D22386">
        <v>0.11</v>
      </c>
      <c r="E22386">
        <v>0</v>
      </c>
    </row>
    <row r="22387" spans="1:5">
      <c r="A22387">
        <v>20110105</v>
      </c>
      <c r="B22387">
        <v>0.59</v>
      </c>
      <c r="C22387">
        <v>0.61</v>
      </c>
      <c r="D22387">
        <v>0.14000000000000001</v>
      </c>
      <c r="E22387">
        <v>0</v>
      </c>
    </row>
    <row r="22388" spans="1:5">
      <c r="A22388">
        <v>20110106</v>
      </c>
      <c r="B22388">
        <v>-0.15</v>
      </c>
      <c r="C22388">
        <v>-0.06</v>
      </c>
      <c r="D22388">
        <v>-0.32</v>
      </c>
      <c r="E22388">
        <v>0</v>
      </c>
    </row>
    <row r="22389" spans="1:5">
      <c r="A22389">
        <v>20110107</v>
      </c>
      <c r="B22389">
        <v>-0.21</v>
      </c>
      <c r="C22389">
        <v>-0.26</v>
      </c>
      <c r="D22389">
        <v>-0.31</v>
      </c>
      <c r="E22389">
        <v>0</v>
      </c>
    </row>
    <row r="22390" spans="1:5">
      <c r="A22390">
        <v>20110110</v>
      </c>
      <c r="B22390">
        <v>-0.02</v>
      </c>
      <c r="C22390">
        <v>0.56000000000000005</v>
      </c>
      <c r="D22390">
        <v>-0.15</v>
      </c>
      <c r="E22390">
        <v>0</v>
      </c>
    </row>
    <row r="22391" spans="1:5">
      <c r="A22391">
        <v>20110111</v>
      </c>
      <c r="B22391">
        <v>0.39</v>
      </c>
      <c r="C22391">
        <v>0.12</v>
      </c>
      <c r="D22391">
        <v>0.22</v>
      </c>
      <c r="E22391">
        <v>0</v>
      </c>
    </row>
    <row r="22392" spans="1:5">
      <c r="A22392">
        <v>20110112</v>
      </c>
      <c r="B22392">
        <v>0.87</v>
      </c>
      <c r="C22392">
        <v>-0.06</v>
      </c>
      <c r="D22392">
        <v>0.25</v>
      </c>
      <c r="E22392">
        <v>0</v>
      </c>
    </row>
    <row r="22393" spans="1:5">
      <c r="A22393">
        <v>20110113</v>
      </c>
      <c r="B22393">
        <v>-0.17</v>
      </c>
      <c r="C22393">
        <v>0.13</v>
      </c>
      <c r="D22393">
        <v>-0.38</v>
      </c>
      <c r="E22393">
        <v>0</v>
      </c>
    </row>
    <row r="22394" spans="1:5">
      <c r="A22394">
        <v>20110114</v>
      </c>
      <c r="B22394">
        <v>0.69</v>
      </c>
      <c r="C22394">
        <v>0.02</v>
      </c>
      <c r="D22394">
        <v>0.49</v>
      </c>
      <c r="E22394">
        <v>0</v>
      </c>
    </row>
    <row r="22395" spans="1:5">
      <c r="A22395">
        <v>20110118</v>
      </c>
      <c r="B22395">
        <v>0.18</v>
      </c>
      <c r="C22395">
        <v>7.0000000000000007E-2</v>
      </c>
      <c r="D22395">
        <v>-0.42</v>
      </c>
      <c r="E22395">
        <v>0</v>
      </c>
    </row>
    <row r="22396" spans="1:5">
      <c r="A22396">
        <v>20110119</v>
      </c>
      <c r="B22396">
        <v>-1.24</v>
      </c>
      <c r="C22396">
        <v>-1.37</v>
      </c>
      <c r="D22396">
        <v>-0.54</v>
      </c>
      <c r="E22396">
        <v>0</v>
      </c>
    </row>
    <row r="22397" spans="1:5">
      <c r="A22397">
        <v>20110120</v>
      </c>
      <c r="B22397">
        <v>-0.3</v>
      </c>
      <c r="C22397">
        <v>-1.04</v>
      </c>
      <c r="D22397">
        <v>0.76</v>
      </c>
      <c r="E22397">
        <v>0</v>
      </c>
    </row>
    <row r="22398" spans="1:5">
      <c r="A22398">
        <v>20110121</v>
      </c>
      <c r="B22398">
        <v>0.11</v>
      </c>
      <c r="C22398">
        <v>-0.89</v>
      </c>
      <c r="D22398">
        <v>0.56000000000000005</v>
      </c>
      <c r="E22398">
        <v>0</v>
      </c>
    </row>
    <row r="22399" spans="1:5">
      <c r="A22399">
        <v>20110124</v>
      </c>
      <c r="B22399">
        <v>0.65</v>
      </c>
      <c r="C22399">
        <v>0.31</v>
      </c>
      <c r="D22399">
        <v>-0.22</v>
      </c>
      <c r="E22399">
        <v>0</v>
      </c>
    </row>
    <row r="22400" spans="1:5">
      <c r="A22400">
        <v>20110125</v>
      </c>
      <c r="B22400">
        <v>0.02</v>
      </c>
      <c r="C22400">
        <v>-0.02</v>
      </c>
      <c r="D22400">
        <v>0.1</v>
      </c>
      <c r="E22400">
        <v>0</v>
      </c>
    </row>
    <row r="22401" spans="1:5">
      <c r="A22401">
        <v>20110126</v>
      </c>
      <c r="B22401">
        <v>0.6</v>
      </c>
      <c r="C22401">
        <v>1.37</v>
      </c>
      <c r="D22401">
        <v>-0.22</v>
      </c>
      <c r="E22401">
        <v>0</v>
      </c>
    </row>
    <row r="22402" spans="1:5">
      <c r="A22402">
        <v>20110127</v>
      </c>
      <c r="B22402">
        <v>0.26</v>
      </c>
      <c r="C22402">
        <v>-0.09</v>
      </c>
      <c r="D22402">
        <v>0.28999999999999998</v>
      </c>
      <c r="E22402">
        <v>0</v>
      </c>
    </row>
    <row r="22403" spans="1:5">
      <c r="A22403">
        <v>20110128</v>
      </c>
      <c r="B22403">
        <v>-1.88</v>
      </c>
      <c r="C22403">
        <v>-0.88</v>
      </c>
      <c r="D22403">
        <v>-0.03</v>
      </c>
      <c r="E22403">
        <v>0</v>
      </c>
    </row>
    <row r="22404" spans="1:5">
      <c r="A22404">
        <v>20110131</v>
      </c>
      <c r="B22404">
        <v>0.71</v>
      </c>
      <c r="C22404">
        <v>-0.01</v>
      </c>
      <c r="D22404">
        <v>-0.27</v>
      </c>
      <c r="E22404">
        <v>0</v>
      </c>
    </row>
    <row r="22405" spans="1:5">
      <c r="A22405">
        <v>20110201</v>
      </c>
      <c r="B22405">
        <v>1.75</v>
      </c>
      <c r="C22405">
        <v>0.5</v>
      </c>
      <c r="D22405">
        <v>0.53</v>
      </c>
      <c r="E22405">
        <v>1E-3</v>
      </c>
    </row>
    <row r="22406" spans="1:5">
      <c r="A22406">
        <v>20110202</v>
      </c>
      <c r="B22406">
        <v>-0.26</v>
      </c>
      <c r="C22406">
        <v>-0.08</v>
      </c>
      <c r="D22406">
        <v>-0.4</v>
      </c>
      <c r="E22406">
        <v>1E-3</v>
      </c>
    </row>
    <row r="22407" spans="1:5">
      <c r="A22407">
        <v>20110203</v>
      </c>
      <c r="B22407">
        <v>0.26</v>
      </c>
      <c r="C22407">
        <v>-0.06</v>
      </c>
      <c r="D22407">
        <v>-0.1</v>
      </c>
      <c r="E22407">
        <v>1E-3</v>
      </c>
    </row>
    <row r="22408" spans="1:5">
      <c r="A22408">
        <v>20110204</v>
      </c>
      <c r="B22408">
        <v>0.28999999999999998</v>
      </c>
      <c r="C22408">
        <v>0.09</v>
      </c>
      <c r="D22408">
        <v>-0.56000000000000005</v>
      </c>
      <c r="E22408">
        <v>1E-3</v>
      </c>
    </row>
    <row r="22409" spans="1:5">
      <c r="A22409">
        <v>20110207</v>
      </c>
      <c r="B22409">
        <v>0.7</v>
      </c>
      <c r="C22409">
        <v>0.27</v>
      </c>
      <c r="D22409">
        <v>0.59</v>
      </c>
      <c r="E22409">
        <v>1E-3</v>
      </c>
    </row>
    <row r="22410" spans="1:5">
      <c r="A22410">
        <v>20110208</v>
      </c>
      <c r="B22410">
        <v>0.48</v>
      </c>
      <c r="C22410">
        <v>0.23</v>
      </c>
      <c r="D22410">
        <v>0</v>
      </c>
      <c r="E22410">
        <v>1E-3</v>
      </c>
    </row>
    <row r="22411" spans="1:5">
      <c r="A22411">
        <v>20110209</v>
      </c>
      <c r="B22411">
        <v>-0.31</v>
      </c>
      <c r="C22411">
        <v>-0.2</v>
      </c>
      <c r="D22411">
        <v>-0.09</v>
      </c>
      <c r="E22411">
        <v>1E-3</v>
      </c>
    </row>
    <row r="22412" spans="1:5">
      <c r="A22412">
        <v>20110210</v>
      </c>
      <c r="B22412">
        <v>0.12</v>
      </c>
      <c r="C22412">
        <v>0.35</v>
      </c>
      <c r="D22412">
        <v>-0.3</v>
      </c>
      <c r="E22412">
        <v>1E-3</v>
      </c>
    </row>
    <row r="22413" spans="1:5">
      <c r="A22413">
        <v>20110211</v>
      </c>
      <c r="B22413">
        <v>0.67</v>
      </c>
      <c r="C22413">
        <v>0.42</v>
      </c>
      <c r="D22413">
        <v>0.51</v>
      </c>
      <c r="E22413">
        <v>1E-3</v>
      </c>
    </row>
    <row r="22414" spans="1:5">
      <c r="A22414">
        <v>20110214</v>
      </c>
      <c r="B22414">
        <v>0.3</v>
      </c>
      <c r="C22414">
        <v>0.22</v>
      </c>
      <c r="D22414">
        <v>-0.15</v>
      </c>
      <c r="E22414">
        <v>1E-3</v>
      </c>
    </row>
    <row r="22415" spans="1:5">
      <c r="A22415">
        <v>20110215</v>
      </c>
      <c r="B22415">
        <v>-0.38</v>
      </c>
      <c r="C22415">
        <v>-0.37</v>
      </c>
      <c r="D22415">
        <v>0.3</v>
      </c>
      <c r="E22415">
        <v>1E-3</v>
      </c>
    </row>
    <row r="22416" spans="1:5">
      <c r="A22416">
        <v>20110216</v>
      </c>
      <c r="B22416">
        <v>0.68</v>
      </c>
      <c r="C22416">
        <v>0.38</v>
      </c>
      <c r="D22416">
        <v>0.26</v>
      </c>
      <c r="E22416">
        <v>1E-3</v>
      </c>
    </row>
    <row r="22417" spans="1:5">
      <c r="A22417">
        <v>20110217</v>
      </c>
      <c r="B22417">
        <v>0.37</v>
      </c>
      <c r="C22417">
        <v>0.38</v>
      </c>
      <c r="D22417">
        <v>0.21</v>
      </c>
      <c r="E22417">
        <v>1E-3</v>
      </c>
    </row>
    <row r="22418" spans="1:5">
      <c r="A22418">
        <v>20110218</v>
      </c>
      <c r="B22418">
        <v>0.12</v>
      </c>
      <c r="C22418">
        <v>-0.14000000000000001</v>
      </c>
      <c r="D22418">
        <v>-0.03</v>
      </c>
      <c r="E22418">
        <v>1E-3</v>
      </c>
    </row>
    <row r="22419" spans="1:5">
      <c r="A22419">
        <v>20110222</v>
      </c>
      <c r="B22419">
        <v>-2.19</v>
      </c>
      <c r="C22419">
        <v>-0.53</v>
      </c>
      <c r="D22419">
        <v>-0.35</v>
      </c>
      <c r="E22419">
        <v>1E-3</v>
      </c>
    </row>
    <row r="22420" spans="1:5">
      <c r="A22420">
        <v>20110223</v>
      </c>
      <c r="B22420">
        <v>-0.78</v>
      </c>
      <c r="C22420">
        <v>-1.18</v>
      </c>
      <c r="D22420">
        <v>0.4</v>
      </c>
      <c r="E22420">
        <v>1E-3</v>
      </c>
    </row>
    <row r="22421" spans="1:5">
      <c r="A22421">
        <v>20110224</v>
      </c>
      <c r="B22421">
        <v>0.04</v>
      </c>
      <c r="C22421">
        <v>0.72</v>
      </c>
      <c r="D22421">
        <v>-0.32</v>
      </c>
      <c r="E22421">
        <v>1E-3</v>
      </c>
    </row>
    <row r="22422" spans="1:5">
      <c r="A22422">
        <v>20110225</v>
      </c>
      <c r="B22422">
        <v>1.22</v>
      </c>
      <c r="C22422">
        <v>1.01</v>
      </c>
      <c r="D22422">
        <v>0.22</v>
      </c>
      <c r="E22422">
        <v>1E-3</v>
      </c>
    </row>
    <row r="22423" spans="1:5">
      <c r="A22423">
        <v>20110228</v>
      </c>
      <c r="B22423">
        <v>0.42</v>
      </c>
      <c r="C22423">
        <v>-0.45</v>
      </c>
      <c r="D22423">
        <v>0.27</v>
      </c>
      <c r="E22423">
        <v>1E-3</v>
      </c>
    </row>
    <row r="22424" spans="1:5">
      <c r="A22424">
        <v>20110301</v>
      </c>
      <c r="B22424">
        <v>-1.58</v>
      </c>
      <c r="C22424">
        <v>-0.3</v>
      </c>
      <c r="D22424">
        <v>-0.06</v>
      </c>
      <c r="E22424">
        <v>0</v>
      </c>
    </row>
    <row r="22425" spans="1:5">
      <c r="A22425">
        <v>20110302</v>
      </c>
      <c r="B22425">
        <v>0.28000000000000003</v>
      </c>
      <c r="C22425">
        <v>0.33</v>
      </c>
      <c r="D22425">
        <v>-0.23</v>
      </c>
      <c r="E22425">
        <v>0</v>
      </c>
    </row>
    <row r="22426" spans="1:5">
      <c r="A22426">
        <v>20110303</v>
      </c>
      <c r="B22426">
        <v>1.76</v>
      </c>
      <c r="C22426">
        <v>0.45</v>
      </c>
      <c r="D22426">
        <v>-0.04</v>
      </c>
      <c r="E22426">
        <v>0</v>
      </c>
    </row>
    <row r="22427" spans="1:5">
      <c r="A22427">
        <v>20110304</v>
      </c>
      <c r="B22427">
        <v>-0.67</v>
      </c>
      <c r="C22427">
        <v>0.3</v>
      </c>
      <c r="D22427">
        <v>-0.53</v>
      </c>
      <c r="E22427">
        <v>0</v>
      </c>
    </row>
    <row r="22428" spans="1:5">
      <c r="A22428">
        <v>20110307</v>
      </c>
      <c r="B22428">
        <v>-0.96</v>
      </c>
      <c r="C22428">
        <v>-0.72</v>
      </c>
      <c r="D22428">
        <v>0.12</v>
      </c>
      <c r="E22428">
        <v>0</v>
      </c>
    </row>
    <row r="22429" spans="1:5">
      <c r="A22429">
        <v>20110308</v>
      </c>
      <c r="B22429">
        <v>0.97</v>
      </c>
      <c r="C22429">
        <v>0.46</v>
      </c>
      <c r="D22429">
        <v>0.67</v>
      </c>
      <c r="E22429">
        <v>0</v>
      </c>
    </row>
    <row r="22430" spans="1:5">
      <c r="A22430">
        <v>20110309</v>
      </c>
      <c r="B22430">
        <v>-0.17</v>
      </c>
      <c r="C22430">
        <v>-0.26</v>
      </c>
      <c r="D22430">
        <v>0.32</v>
      </c>
      <c r="E22430">
        <v>0</v>
      </c>
    </row>
    <row r="22431" spans="1:5">
      <c r="A22431">
        <v>20110310</v>
      </c>
      <c r="B22431">
        <v>-1.93</v>
      </c>
      <c r="C22431">
        <v>-0.74</v>
      </c>
      <c r="D22431">
        <v>-0.31</v>
      </c>
      <c r="E22431">
        <v>0</v>
      </c>
    </row>
    <row r="22432" spans="1:5">
      <c r="A22432">
        <v>20110311</v>
      </c>
      <c r="B22432">
        <v>0.69</v>
      </c>
      <c r="C22432">
        <v>-0.34</v>
      </c>
      <c r="D22432">
        <v>0.14000000000000001</v>
      </c>
      <c r="E22432">
        <v>0</v>
      </c>
    </row>
    <row r="22433" spans="1:5">
      <c r="A22433">
        <v>20110314</v>
      </c>
      <c r="B22433">
        <v>-0.59</v>
      </c>
      <c r="C22433">
        <v>0.1</v>
      </c>
      <c r="D22433">
        <v>-0.4</v>
      </c>
      <c r="E22433">
        <v>0</v>
      </c>
    </row>
    <row r="22434" spans="1:5">
      <c r="A22434">
        <v>20110315</v>
      </c>
      <c r="B22434">
        <v>-1.05</v>
      </c>
      <c r="C22434">
        <v>0.27</v>
      </c>
      <c r="D22434">
        <v>-0.14000000000000001</v>
      </c>
      <c r="E22434">
        <v>0</v>
      </c>
    </row>
    <row r="22435" spans="1:5">
      <c r="A22435">
        <v>20110316</v>
      </c>
      <c r="B22435">
        <v>-1.77</v>
      </c>
      <c r="C22435">
        <v>0.64</v>
      </c>
      <c r="D22435">
        <v>-7.0000000000000007E-2</v>
      </c>
      <c r="E22435">
        <v>0</v>
      </c>
    </row>
    <row r="22436" spans="1:5">
      <c r="A22436">
        <v>20110317</v>
      </c>
      <c r="B22436">
        <v>1.1200000000000001</v>
      </c>
      <c r="C22436">
        <v>-0.82</v>
      </c>
      <c r="D22436">
        <v>0.57999999999999996</v>
      </c>
      <c r="E22436">
        <v>0</v>
      </c>
    </row>
    <row r="22437" spans="1:5">
      <c r="A22437">
        <v>20110318</v>
      </c>
      <c r="B22437">
        <v>0.49</v>
      </c>
      <c r="C22437">
        <v>0.57999999999999996</v>
      </c>
      <c r="D22437">
        <v>0.23</v>
      </c>
      <c r="E22437">
        <v>0</v>
      </c>
    </row>
    <row r="22438" spans="1:5">
      <c r="A22438">
        <v>20110321</v>
      </c>
      <c r="B22438">
        <v>1.58</v>
      </c>
      <c r="C22438">
        <v>0.96</v>
      </c>
      <c r="D22438">
        <v>-0.26</v>
      </c>
      <c r="E22438">
        <v>0</v>
      </c>
    </row>
    <row r="22439" spans="1:5">
      <c r="A22439">
        <v>20110322</v>
      </c>
      <c r="B22439">
        <v>-0.34</v>
      </c>
      <c r="C22439">
        <v>-0.09</v>
      </c>
      <c r="D22439">
        <v>-0.04</v>
      </c>
      <c r="E22439">
        <v>0</v>
      </c>
    </row>
    <row r="22440" spans="1:5">
      <c r="A22440">
        <v>20110323</v>
      </c>
      <c r="B22440">
        <v>0.31</v>
      </c>
      <c r="C22440">
        <v>0.16</v>
      </c>
      <c r="D22440">
        <v>-0.39</v>
      </c>
      <c r="E22440">
        <v>0</v>
      </c>
    </row>
    <row r="22441" spans="1:5">
      <c r="A22441">
        <v>20110324</v>
      </c>
      <c r="B22441">
        <v>0.96</v>
      </c>
      <c r="C22441">
        <v>-0.11</v>
      </c>
      <c r="D22441">
        <v>-0.42</v>
      </c>
      <c r="E22441">
        <v>0</v>
      </c>
    </row>
    <row r="22442" spans="1:5">
      <c r="A22442">
        <v>20110325</v>
      </c>
      <c r="B22442">
        <v>0.41</v>
      </c>
      <c r="C22442">
        <v>0.43</v>
      </c>
      <c r="D22442">
        <v>-0.04</v>
      </c>
      <c r="E22442">
        <v>0</v>
      </c>
    </row>
    <row r="22443" spans="1:5">
      <c r="A22443">
        <v>20110328</v>
      </c>
      <c r="B22443">
        <v>-0.35</v>
      </c>
      <c r="C22443">
        <v>0.05</v>
      </c>
      <c r="D22443">
        <v>-0.18</v>
      </c>
      <c r="E22443">
        <v>0</v>
      </c>
    </row>
    <row r="22444" spans="1:5">
      <c r="A22444">
        <v>20110329</v>
      </c>
      <c r="B22444">
        <v>0.74</v>
      </c>
      <c r="C22444">
        <v>0.26</v>
      </c>
      <c r="D22444">
        <v>-0.19</v>
      </c>
      <c r="E22444">
        <v>0</v>
      </c>
    </row>
    <row r="22445" spans="1:5">
      <c r="A22445">
        <v>20110330</v>
      </c>
      <c r="B22445">
        <v>0.79</v>
      </c>
      <c r="C22445">
        <v>0.43</v>
      </c>
      <c r="D22445">
        <v>0.08</v>
      </c>
      <c r="E22445">
        <v>0</v>
      </c>
    </row>
    <row r="22446" spans="1:5">
      <c r="A22446">
        <v>20110331</v>
      </c>
      <c r="B22446">
        <v>-0.11</v>
      </c>
      <c r="C22446">
        <v>0.59</v>
      </c>
      <c r="D22446">
        <v>-0.31</v>
      </c>
      <c r="E22446">
        <v>0</v>
      </c>
    </row>
    <row r="22447" spans="1:5">
      <c r="A22447">
        <v>20110401</v>
      </c>
      <c r="B22447">
        <v>0.52</v>
      </c>
      <c r="C22447">
        <v>-0.1</v>
      </c>
      <c r="D22447">
        <v>0.24</v>
      </c>
      <c r="E22447">
        <v>0</v>
      </c>
    </row>
    <row r="22448" spans="1:5">
      <c r="A22448">
        <v>20110404</v>
      </c>
      <c r="B22448">
        <v>0.09</v>
      </c>
      <c r="C22448">
        <v>0.25</v>
      </c>
      <c r="D22448">
        <v>-0.11</v>
      </c>
      <c r="E22448">
        <v>0</v>
      </c>
    </row>
    <row r="22449" spans="1:5">
      <c r="A22449">
        <v>20110405</v>
      </c>
      <c r="B22449">
        <v>0.08</v>
      </c>
      <c r="C22449">
        <v>0.47</v>
      </c>
      <c r="D22449">
        <v>-0.2</v>
      </c>
      <c r="E22449">
        <v>0</v>
      </c>
    </row>
    <row r="22450" spans="1:5">
      <c r="A22450">
        <v>20110406</v>
      </c>
      <c r="B22450">
        <v>0.21</v>
      </c>
      <c r="C22450">
        <v>-0.2</v>
      </c>
      <c r="D22450">
        <v>0.6</v>
      </c>
      <c r="E22450">
        <v>0</v>
      </c>
    </row>
    <row r="22451" spans="1:5">
      <c r="A22451">
        <v>20110407</v>
      </c>
      <c r="B22451">
        <v>-0.2</v>
      </c>
      <c r="C22451">
        <v>-0.21</v>
      </c>
      <c r="D22451">
        <v>-0.16</v>
      </c>
      <c r="E22451">
        <v>0</v>
      </c>
    </row>
    <row r="22452" spans="1:5">
      <c r="A22452">
        <v>20110408</v>
      </c>
      <c r="B22452">
        <v>-0.47</v>
      </c>
      <c r="C22452">
        <v>-0.56000000000000005</v>
      </c>
      <c r="D22452">
        <v>-0.27</v>
      </c>
      <c r="E22452">
        <v>0</v>
      </c>
    </row>
    <row r="22453" spans="1:5">
      <c r="A22453">
        <v>20110411</v>
      </c>
      <c r="B22453">
        <v>-0.39</v>
      </c>
      <c r="C22453">
        <v>-0.65</v>
      </c>
      <c r="D22453">
        <v>-0.11</v>
      </c>
      <c r="E22453">
        <v>0</v>
      </c>
    </row>
    <row r="22454" spans="1:5">
      <c r="A22454">
        <v>20110412</v>
      </c>
      <c r="B22454">
        <v>-0.84</v>
      </c>
      <c r="C22454">
        <v>-0.66</v>
      </c>
      <c r="D22454">
        <v>0.03</v>
      </c>
      <c r="E22454">
        <v>0</v>
      </c>
    </row>
    <row r="22455" spans="1:5">
      <c r="A22455">
        <v>20110413</v>
      </c>
      <c r="B22455">
        <v>0.11</v>
      </c>
      <c r="C22455">
        <v>0.15</v>
      </c>
      <c r="D22455">
        <v>-0.68</v>
      </c>
      <c r="E22455">
        <v>0</v>
      </c>
    </row>
    <row r="22456" spans="1:5">
      <c r="A22456">
        <v>20110414</v>
      </c>
      <c r="B22456">
        <v>0</v>
      </c>
      <c r="C22456">
        <v>0.37</v>
      </c>
      <c r="D22456">
        <v>-0.35</v>
      </c>
      <c r="E22456">
        <v>0</v>
      </c>
    </row>
    <row r="22457" spans="1:5">
      <c r="A22457">
        <v>20110415</v>
      </c>
      <c r="B22457">
        <v>0.44</v>
      </c>
      <c r="C22457">
        <v>0.57999999999999996</v>
      </c>
      <c r="D22457">
        <v>-0.06</v>
      </c>
      <c r="E22457">
        <v>0</v>
      </c>
    </row>
    <row r="22458" spans="1:5">
      <c r="A22458">
        <v>20110418</v>
      </c>
      <c r="B22458">
        <v>-1.1499999999999999</v>
      </c>
      <c r="C22458">
        <v>-0.39</v>
      </c>
      <c r="D22458">
        <v>-0.34</v>
      </c>
      <c r="E22458">
        <v>0</v>
      </c>
    </row>
    <row r="22459" spans="1:5">
      <c r="A22459">
        <v>20110419</v>
      </c>
      <c r="B22459">
        <v>0.5</v>
      </c>
      <c r="C22459">
        <v>-0.35</v>
      </c>
      <c r="D22459">
        <v>-0.16</v>
      </c>
      <c r="E22459">
        <v>0</v>
      </c>
    </row>
    <row r="22460" spans="1:5">
      <c r="A22460">
        <v>20110420</v>
      </c>
      <c r="B22460">
        <v>1.45</v>
      </c>
      <c r="C22460">
        <v>0.61</v>
      </c>
      <c r="D22460">
        <v>-0.61</v>
      </c>
      <c r="E22460">
        <v>0</v>
      </c>
    </row>
    <row r="22461" spans="1:5">
      <c r="A22461">
        <v>20110421</v>
      </c>
      <c r="B22461">
        <v>0.56000000000000005</v>
      </c>
      <c r="C22461">
        <v>0.32</v>
      </c>
      <c r="D22461">
        <v>-0.06</v>
      </c>
      <c r="E22461">
        <v>0</v>
      </c>
    </row>
    <row r="22462" spans="1:5">
      <c r="A22462">
        <v>20110425</v>
      </c>
      <c r="B22462">
        <v>-0.16</v>
      </c>
      <c r="C22462">
        <v>-0.06</v>
      </c>
      <c r="D22462">
        <v>-0.04</v>
      </c>
      <c r="E22462">
        <v>0</v>
      </c>
    </row>
    <row r="22463" spans="1:5">
      <c r="A22463">
        <v>20110426</v>
      </c>
      <c r="B22463">
        <v>0.89</v>
      </c>
      <c r="C22463">
        <v>0.15</v>
      </c>
      <c r="D22463">
        <v>-0.03</v>
      </c>
      <c r="E22463">
        <v>0</v>
      </c>
    </row>
    <row r="22464" spans="1:5">
      <c r="A22464">
        <v>20110427</v>
      </c>
      <c r="B22464">
        <v>0.66</v>
      </c>
      <c r="C22464">
        <v>-0.08</v>
      </c>
      <c r="D22464">
        <v>-0.23</v>
      </c>
      <c r="E22464">
        <v>0</v>
      </c>
    </row>
    <row r="22465" spans="1:5">
      <c r="A22465">
        <v>20110428</v>
      </c>
      <c r="B22465">
        <v>0.32</v>
      </c>
      <c r="C22465">
        <v>-0.14000000000000001</v>
      </c>
      <c r="D22465">
        <v>0.12</v>
      </c>
      <c r="E22465">
        <v>0</v>
      </c>
    </row>
    <row r="22466" spans="1:5">
      <c r="A22466">
        <v>20110429</v>
      </c>
      <c r="B22466">
        <v>0.28999999999999998</v>
      </c>
      <c r="C22466">
        <v>0.21</v>
      </c>
      <c r="D22466">
        <v>-0.05</v>
      </c>
      <c r="E22466">
        <v>0</v>
      </c>
    </row>
    <row r="22467" spans="1:5">
      <c r="A22467">
        <v>20110502</v>
      </c>
      <c r="B22467">
        <v>-0.28000000000000003</v>
      </c>
      <c r="C22467">
        <v>-0.9</v>
      </c>
      <c r="D22467">
        <v>-0.14000000000000001</v>
      </c>
      <c r="E22467">
        <v>0</v>
      </c>
    </row>
    <row r="22468" spans="1:5">
      <c r="A22468">
        <v>20110503</v>
      </c>
      <c r="B22468">
        <v>-0.5</v>
      </c>
      <c r="C22468">
        <v>-1.01</v>
      </c>
      <c r="D22468">
        <v>0.44</v>
      </c>
      <c r="E22468">
        <v>0</v>
      </c>
    </row>
    <row r="22469" spans="1:5">
      <c r="A22469">
        <v>20110504</v>
      </c>
      <c r="B22469">
        <v>-0.74</v>
      </c>
      <c r="C22469">
        <v>-0.55000000000000004</v>
      </c>
      <c r="D22469">
        <v>-0.15</v>
      </c>
      <c r="E22469">
        <v>0</v>
      </c>
    </row>
    <row r="22470" spans="1:5">
      <c r="A22470">
        <v>20110505</v>
      </c>
      <c r="B22470">
        <v>-0.82</v>
      </c>
      <c r="C22470">
        <v>0.51</v>
      </c>
      <c r="D22470">
        <v>-0.33</v>
      </c>
      <c r="E22470">
        <v>0</v>
      </c>
    </row>
    <row r="22471" spans="1:5">
      <c r="A22471">
        <v>20110506</v>
      </c>
      <c r="B22471">
        <v>0.46</v>
      </c>
      <c r="C22471">
        <v>0.04</v>
      </c>
      <c r="D22471">
        <v>-0.17</v>
      </c>
      <c r="E22471">
        <v>0</v>
      </c>
    </row>
    <row r="22472" spans="1:5">
      <c r="A22472">
        <v>20110509</v>
      </c>
      <c r="B22472">
        <v>0.55000000000000004</v>
      </c>
      <c r="C22472">
        <v>0.67</v>
      </c>
      <c r="D22472">
        <v>-0.43</v>
      </c>
      <c r="E22472">
        <v>0</v>
      </c>
    </row>
    <row r="22473" spans="1:5">
      <c r="A22473">
        <v>20110510</v>
      </c>
      <c r="B22473">
        <v>0.86</v>
      </c>
      <c r="C22473">
        <v>0.66</v>
      </c>
      <c r="D22473">
        <v>0.23</v>
      </c>
      <c r="E22473">
        <v>0</v>
      </c>
    </row>
    <row r="22474" spans="1:5">
      <c r="A22474">
        <v>20110511</v>
      </c>
      <c r="B22474">
        <v>-1.0900000000000001</v>
      </c>
      <c r="C22474">
        <v>-0.62</v>
      </c>
      <c r="D22474">
        <v>-0.43</v>
      </c>
      <c r="E22474">
        <v>0</v>
      </c>
    </row>
    <row r="22475" spans="1:5">
      <c r="A22475">
        <v>20110512</v>
      </c>
      <c r="B22475">
        <v>0.52</v>
      </c>
      <c r="C22475">
        <v>0.36</v>
      </c>
      <c r="D22475">
        <v>-0.43</v>
      </c>
      <c r="E22475">
        <v>0</v>
      </c>
    </row>
    <row r="22476" spans="1:5">
      <c r="A22476">
        <v>20110513</v>
      </c>
      <c r="B22476">
        <v>-0.88</v>
      </c>
      <c r="C22476">
        <v>-0.46</v>
      </c>
      <c r="D22476">
        <v>-0.32</v>
      </c>
      <c r="E22476">
        <v>0</v>
      </c>
    </row>
    <row r="22477" spans="1:5">
      <c r="A22477">
        <v>20110516</v>
      </c>
      <c r="B22477">
        <v>-0.76</v>
      </c>
      <c r="C22477">
        <v>-1</v>
      </c>
      <c r="D22477">
        <v>0.44</v>
      </c>
      <c r="E22477">
        <v>0</v>
      </c>
    </row>
    <row r="22478" spans="1:5">
      <c r="A22478">
        <v>20110517</v>
      </c>
      <c r="B22478">
        <v>-0.11</v>
      </c>
      <c r="C22478">
        <v>-0.48</v>
      </c>
      <c r="D22478">
        <v>0.12</v>
      </c>
      <c r="E22478">
        <v>0</v>
      </c>
    </row>
    <row r="22479" spans="1:5">
      <c r="A22479">
        <v>20110518</v>
      </c>
      <c r="B22479">
        <v>1.02</v>
      </c>
      <c r="C22479">
        <v>0.68</v>
      </c>
      <c r="D22479">
        <v>-0.3</v>
      </c>
      <c r="E22479">
        <v>0</v>
      </c>
    </row>
    <row r="22480" spans="1:5">
      <c r="A22480">
        <v>20110519</v>
      </c>
      <c r="B22480">
        <v>0.22</v>
      </c>
      <c r="C22480">
        <v>-0.03</v>
      </c>
      <c r="D22480">
        <v>-0.12</v>
      </c>
      <c r="E22480">
        <v>0</v>
      </c>
    </row>
    <row r="22481" spans="1:5">
      <c r="A22481">
        <v>20110520</v>
      </c>
      <c r="B22481">
        <v>-0.73</v>
      </c>
      <c r="C22481">
        <v>0.08</v>
      </c>
      <c r="D22481">
        <v>-0.21</v>
      </c>
      <c r="E22481">
        <v>0</v>
      </c>
    </row>
    <row r="22482" spans="1:5">
      <c r="A22482">
        <v>20110523</v>
      </c>
      <c r="B22482">
        <v>-1.29</v>
      </c>
      <c r="C22482">
        <v>-0.53</v>
      </c>
      <c r="D22482">
        <v>0.01</v>
      </c>
      <c r="E22482">
        <v>0</v>
      </c>
    </row>
    <row r="22483" spans="1:5">
      <c r="A22483">
        <v>20110524</v>
      </c>
      <c r="B22483">
        <v>-0.14000000000000001</v>
      </c>
      <c r="C22483">
        <v>-0.28999999999999998</v>
      </c>
      <c r="D22483">
        <v>-0.01</v>
      </c>
      <c r="E22483">
        <v>0</v>
      </c>
    </row>
    <row r="22484" spans="1:5">
      <c r="A22484">
        <v>20110525</v>
      </c>
      <c r="B22484">
        <v>0.45</v>
      </c>
      <c r="C22484">
        <v>1.02</v>
      </c>
      <c r="D22484">
        <v>-0.36</v>
      </c>
      <c r="E22484">
        <v>0</v>
      </c>
    </row>
    <row r="22485" spans="1:5">
      <c r="A22485">
        <v>20110526</v>
      </c>
      <c r="B22485">
        <v>0.52</v>
      </c>
      <c r="C22485">
        <v>0.66</v>
      </c>
      <c r="D22485">
        <v>-0.15</v>
      </c>
      <c r="E22485">
        <v>0</v>
      </c>
    </row>
    <row r="22486" spans="1:5">
      <c r="A22486">
        <v>20110527</v>
      </c>
      <c r="B22486">
        <v>0.49</v>
      </c>
      <c r="C22486">
        <v>0.18</v>
      </c>
      <c r="D22486">
        <v>0.23</v>
      </c>
      <c r="E22486">
        <v>0</v>
      </c>
    </row>
    <row r="22487" spans="1:5">
      <c r="A22487">
        <v>20110531</v>
      </c>
      <c r="B22487">
        <v>1.04</v>
      </c>
      <c r="C22487">
        <v>0.42</v>
      </c>
      <c r="D22487">
        <v>-0.06</v>
      </c>
      <c r="E22487">
        <v>0</v>
      </c>
    </row>
    <row r="22488" spans="1:5">
      <c r="A22488">
        <v>20110601</v>
      </c>
      <c r="B22488">
        <v>-2.33</v>
      </c>
      <c r="C22488">
        <v>-0.75</v>
      </c>
      <c r="D22488">
        <v>-0.25</v>
      </c>
      <c r="E22488">
        <v>0</v>
      </c>
    </row>
    <row r="22489" spans="1:5">
      <c r="A22489">
        <v>20110602</v>
      </c>
      <c r="B22489">
        <v>-0.1</v>
      </c>
      <c r="C22489">
        <v>-0.03</v>
      </c>
      <c r="D22489">
        <v>0.12</v>
      </c>
      <c r="E22489">
        <v>0</v>
      </c>
    </row>
    <row r="22490" spans="1:5">
      <c r="A22490">
        <v>20110603</v>
      </c>
      <c r="B22490">
        <v>-1.1000000000000001</v>
      </c>
      <c r="C22490">
        <v>-0.55000000000000004</v>
      </c>
      <c r="D22490">
        <v>0.18</v>
      </c>
      <c r="E22490">
        <v>0</v>
      </c>
    </row>
    <row r="22491" spans="1:5">
      <c r="A22491">
        <v>20110606</v>
      </c>
      <c r="B22491">
        <v>-1.18</v>
      </c>
      <c r="C22491">
        <v>-0.27</v>
      </c>
      <c r="D22491">
        <v>-0.33</v>
      </c>
      <c r="E22491">
        <v>0</v>
      </c>
    </row>
    <row r="22492" spans="1:5">
      <c r="A22492">
        <v>20110607</v>
      </c>
      <c r="B22492">
        <v>-0.04</v>
      </c>
      <c r="C22492">
        <v>0.31</v>
      </c>
      <c r="D22492">
        <v>-0.12</v>
      </c>
      <c r="E22492">
        <v>0</v>
      </c>
    </row>
    <row r="22493" spans="1:5">
      <c r="A22493">
        <v>20110608</v>
      </c>
      <c r="B22493">
        <v>-0.54</v>
      </c>
      <c r="C22493">
        <v>-0.73</v>
      </c>
      <c r="D22493">
        <v>0.04</v>
      </c>
      <c r="E22493">
        <v>0</v>
      </c>
    </row>
    <row r="22494" spans="1:5">
      <c r="A22494">
        <v>20110609</v>
      </c>
      <c r="B22494">
        <v>0.75</v>
      </c>
      <c r="C22494">
        <v>-7.0000000000000007E-2</v>
      </c>
      <c r="D22494">
        <v>0.02</v>
      </c>
      <c r="E22494">
        <v>0</v>
      </c>
    </row>
    <row r="22495" spans="1:5">
      <c r="A22495">
        <v>20110610</v>
      </c>
      <c r="B22495">
        <v>-1.37</v>
      </c>
      <c r="C22495">
        <v>-0.24</v>
      </c>
      <c r="D22495">
        <v>0.44</v>
      </c>
      <c r="E22495">
        <v>0</v>
      </c>
    </row>
    <row r="22496" spans="1:5">
      <c r="A22496">
        <v>20110613</v>
      </c>
      <c r="B22496">
        <v>0.01</v>
      </c>
      <c r="C22496">
        <v>-0.55000000000000004</v>
      </c>
      <c r="D22496">
        <v>0.37</v>
      </c>
      <c r="E22496">
        <v>0</v>
      </c>
    </row>
    <row r="22497" spans="1:5">
      <c r="A22497">
        <v>20110614</v>
      </c>
      <c r="B22497">
        <v>1.36</v>
      </c>
      <c r="C22497">
        <v>1.05</v>
      </c>
      <c r="D22497">
        <v>-0.38</v>
      </c>
      <c r="E22497">
        <v>0</v>
      </c>
    </row>
    <row r="22498" spans="1:5">
      <c r="A22498">
        <v>20110615</v>
      </c>
      <c r="B22498">
        <v>-1.72</v>
      </c>
      <c r="C22498">
        <v>-0.02</v>
      </c>
      <c r="D22498">
        <v>-0.15</v>
      </c>
      <c r="E22498">
        <v>0</v>
      </c>
    </row>
    <row r="22499" spans="1:5">
      <c r="A22499">
        <v>20110616</v>
      </c>
      <c r="B22499">
        <v>0.12</v>
      </c>
      <c r="C22499">
        <v>-0.08</v>
      </c>
      <c r="D22499">
        <v>0.43</v>
      </c>
      <c r="E22499">
        <v>0</v>
      </c>
    </row>
    <row r="22500" spans="1:5">
      <c r="A22500">
        <v>20110617</v>
      </c>
      <c r="B22500">
        <v>0.25</v>
      </c>
      <c r="C22500">
        <v>-0.39</v>
      </c>
      <c r="D22500">
        <v>0.65</v>
      </c>
      <c r="E22500">
        <v>0</v>
      </c>
    </row>
    <row r="22501" spans="1:5">
      <c r="A22501">
        <v>20110620</v>
      </c>
      <c r="B22501">
        <v>0.57999999999999996</v>
      </c>
      <c r="C22501">
        <v>0.38</v>
      </c>
      <c r="D22501">
        <v>-0.08</v>
      </c>
      <c r="E22501">
        <v>0</v>
      </c>
    </row>
    <row r="22502" spans="1:5">
      <c r="A22502">
        <v>20110621</v>
      </c>
      <c r="B22502">
        <v>1.52</v>
      </c>
      <c r="C22502">
        <v>0.95</v>
      </c>
      <c r="D22502">
        <v>-0.39</v>
      </c>
      <c r="E22502">
        <v>0</v>
      </c>
    </row>
    <row r="22503" spans="1:5">
      <c r="A22503">
        <v>20110622</v>
      </c>
      <c r="B22503">
        <v>-0.62</v>
      </c>
      <c r="C22503">
        <v>-0.09</v>
      </c>
      <c r="D22503">
        <v>7.0000000000000007E-2</v>
      </c>
      <c r="E22503">
        <v>0</v>
      </c>
    </row>
    <row r="22504" spans="1:5">
      <c r="A22504">
        <v>20110623</v>
      </c>
      <c r="B22504">
        <v>-0.14000000000000001</v>
      </c>
      <c r="C22504">
        <v>0.64</v>
      </c>
      <c r="D22504">
        <v>-0.83</v>
      </c>
      <c r="E22504">
        <v>0</v>
      </c>
    </row>
    <row r="22505" spans="1:5">
      <c r="A22505">
        <v>20110624</v>
      </c>
      <c r="B22505">
        <v>-1.1000000000000001</v>
      </c>
      <c r="C22505">
        <v>0.45</v>
      </c>
      <c r="D22505">
        <v>0.13</v>
      </c>
      <c r="E22505">
        <v>0</v>
      </c>
    </row>
    <row r="22506" spans="1:5">
      <c r="A22506">
        <v>20110627</v>
      </c>
      <c r="B22506">
        <v>0.89</v>
      </c>
      <c r="C22506">
        <v>0.04</v>
      </c>
      <c r="D22506">
        <v>-0.05</v>
      </c>
      <c r="E22506">
        <v>0</v>
      </c>
    </row>
    <row r="22507" spans="1:5">
      <c r="A22507">
        <v>20110628</v>
      </c>
      <c r="B22507">
        <v>1.36</v>
      </c>
      <c r="C22507">
        <v>0.41</v>
      </c>
      <c r="D22507">
        <v>-0.53</v>
      </c>
      <c r="E22507">
        <v>0</v>
      </c>
    </row>
    <row r="22508" spans="1:5">
      <c r="A22508">
        <v>20110629</v>
      </c>
      <c r="B22508">
        <v>0.77</v>
      </c>
      <c r="C22508">
        <v>-0.69</v>
      </c>
      <c r="D22508">
        <v>0.66</v>
      </c>
      <c r="E22508">
        <v>0</v>
      </c>
    </row>
    <row r="22509" spans="1:5">
      <c r="A22509">
        <v>20110630</v>
      </c>
      <c r="B22509">
        <v>0.99</v>
      </c>
      <c r="C22509">
        <v>0.17</v>
      </c>
      <c r="D22509">
        <v>-0.25</v>
      </c>
      <c r="E22509">
        <v>0</v>
      </c>
    </row>
    <row r="22510" spans="1:5">
      <c r="A22510">
        <v>20110701</v>
      </c>
      <c r="B22510">
        <v>1.45</v>
      </c>
      <c r="C22510">
        <v>-0.03</v>
      </c>
      <c r="D22510">
        <v>0.14000000000000001</v>
      </c>
      <c r="E22510">
        <v>0</v>
      </c>
    </row>
    <row r="22511" spans="1:5">
      <c r="A22511">
        <v>20110705</v>
      </c>
      <c r="B22511">
        <v>-0.08</v>
      </c>
      <c r="C22511">
        <v>0.21</v>
      </c>
      <c r="D22511">
        <v>-0.84</v>
      </c>
      <c r="E22511">
        <v>0</v>
      </c>
    </row>
    <row r="22512" spans="1:5">
      <c r="A22512">
        <v>20110706</v>
      </c>
      <c r="B22512">
        <v>0.18</v>
      </c>
      <c r="C22512">
        <v>0.42</v>
      </c>
      <c r="D22512">
        <v>-0.56000000000000005</v>
      </c>
      <c r="E22512">
        <v>0</v>
      </c>
    </row>
    <row r="22513" spans="1:5">
      <c r="A22513">
        <v>20110707</v>
      </c>
      <c r="B22513">
        <v>1.1000000000000001</v>
      </c>
      <c r="C22513">
        <v>0.48</v>
      </c>
      <c r="D22513">
        <v>0.09</v>
      </c>
      <c r="E22513">
        <v>0</v>
      </c>
    </row>
    <row r="22514" spans="1:5">
      <c r="A22514">
        <v>20110708</v>
      </c>
      <c r="B22514">
        <v>-0.67</v>
      </c>
      <c r="C22514">
        <v>-0.01</v>
      </c>
      <c r="D22514">
        <v>-0.42</v>
      </c>
      <c r="E22514">
        <v>0</v>
      </c>
    </row>
    <row r="22515" spans="1:5">
      <c r="A22515">
        <v>20110711</v>
      </c>
      <c r="B22515">
        <v>-1.91</v>
      </c>
      <c r="C22515">
        <v>-0.14000000000000001</v>
      </c>
      <c r="D22515">
        <v>-0.28000000000000003</v>
      </c>
      <c r="E22515">
        <v>0</v>
      </c>
    </row>
    <row r="22516" spans="1:5">
      <c r="A22516">
        <v>20110712</v>
      </c>
      <c r="B22516">
        <v>-0.45</v>
      </c>
      <c r="C22516">
        <v>0.05</v>
      </c>
      <c r="D22516">
        <v>0.45</v>
      </c>
      <c r="E22516">
        <v>0</v>
      </c>
    </row>
    <row r="22517" spans="1:5">
      <c r="A22517">
        <v>20110713</v>
      </c>
      <c r="B22517">
        <v>0.45</v>
      </c>
      <c r="C22517">
        <v>0.56999999999999995</v>
      </c>
      <c r="D22517">
        <v>-0.12</v>
      </c>
      <c r="E22517">
        <v>0</v>
      </c>
    </row>
    <row r="22518" spans="1:5">
      <c r="A22518">
        <v>20110714</v>
      </c>
      <c r="B22518">
        <v>-0.82</v>
      </c>
      <c r="C22518">
        <v>-0.8</v>
      </c>
      <c r="D22518">
        <v>0.12</v>
      </c>
      <c r="E22518">
        <v>0</v>
      </c>
    </row>
    <row r="22519" spans="1:5">
      <c r="A22519">
        <v>20110715</v>
      </c>
      <c r="B22519">
        <v>0.57999999999999996</v>
      </c>
      <c r="C22519">
        <v>0.11</v>
      </c>
      <c r="D22519">
        <v>-0.52</v>
      </c>
      <c r="E22519">
        <v>0</v>
      </c>
    </row>
    <row r="22520" spans="1:5">
      <c r="A22520">
        <v>20110718</v>
      </c>
      <c r="B22520">
        <v>-0.94</v>
      </c>
      <c r="C22520">
        <v>-0.59</v>
      </c>
      <c r="D22520">
        <v>-0.37</v>
      </c>
      <c r="E22520">
        <v>0</v>
      </c>
    </row>
    <row r="22521" spans="1:5">
      <c r="A22521">
        <v>20110719</v>
      </c>
      <c r="B22521">
        <v>1.72</v>
      </c>
      <c r="C22521">
        <v>0.56999999999999995</v>
      </c>
      <c r="D22521">
        <v>-0.67</v>
      </c>
      <c r="E22521">
        <v>0</v>
      </c>
    </row>
    <row r="22522" spans="1:5">
      <c r="A22522">
        <v>20110720</v>
      </c>
      <c r="B22522">
        <v>-0.1</v>
      </c>
      <c r="C22522">
        <v>-0.3</v>
      </c>
      <c r="D22522">
        <v>0.73</v>
      </c>
      <c r="E22522">
        <v>0</v>
      </c>
    </row>
    <row r="22523" spans="1:5">
      <c r="A22523">
        <v>20110721</v>
      </c>
      <c r="B22523">
        <v>1.29</v>
      </c>
      <c r="C22523">
        <v>-0.35</v>
      </c>
      <c r="D22523">
        <v>1.06</v>
      </c>
      <c r="E22523">
        <v>0</v>
      </c>
    </row>
    <row r="22524" spans="1:5">
      <c r="A22524">
        <v>20110722</v>
      </c>
      <c r="B22524">
        <v>0.1</v>
      </c>
      <c r="C22524">
        <v>-0.1</v>
      </c>
      <c r="D22524">
        <v>-0.74</v>
      </c>
      <c r="E22524">
        <v>0</v>
      </c>
    </row>
    <row r="22525" spans="1:5">
      <c r="A22525">
        <v>20110725</v>
      </c>
      <c r="B22525">
        <v>-0.68</v>
      </c>
      <c r="C22525">
        <v>-0.57999999999999996</v>
      </c>
      <c r="D22525">
        <v>0.09</v>
      </c>
      <c r="E22525">
        <v>0</v>
      </c>
    </row>
    <row r="22526" spans="1:5">
      <c r="A22526">
        <v>20110726</v>
      </c>
      <c r="B22526">
        <v>-0.47</v>
      </c>
      <c r="C22526">
        <v>-0.38</v>
      </c>
      <c r="D22526">
        <v>0.15</v>
      </c>
      <c r="E22526">
        <v>0</v>
      </c>
    </row>
    <row r="22527" spans="1:5">
      <c r="A22527">
        <v>20110727</v>
      </c>
      <c r="B22527">
        <v>-2.16</v>
      </c>
      <c r="C22527">
        <v>-0.81</v>
      </c>
      <c r="D22527">
        <v>0.43</v>
      </c>
      <c r="E22527">
        <v>0</v>
      </c>
    </row>
    <row r="22528" spans="1:5">
      <c r="A22528">
        <v>20110728</v>
      </c>
      <c r="B22528">
        <v>-0.31</v>
      </c>
      <c r="C22528">
        <v>0.15</v>
      </c>
      <c r="D22528">
        <v>-0.12</v>
      </c>
      <c r="E22528">
        <v>0</v>
      </c>
    </row>
    <row r="22529" spans="1:5">
      <c r="A22529">
        <v>20110729</v>
      </c>
      <c r="B22529">
        <v>-0.56000000000000005</v>
      </c>
      <c r="C22529">
        <v>0.23</v>
      </c>
      <c r="D22529">
        <v>0.11</v>
      </c>
      <c r="E22529">
        <v>0</v>
      </c>
    </row>
    <row r="22530" spans="1:5">
      <c r="A22530">
        <v>20110801</v>
      </c>
      <c r="B22530">
        <v>-0.4</v>
      </c>
      <c r="C22530">
        <v>-0.18</v>
      </c>
      <c r="D22530">
        <v>0.21</v>
      </c>
      <c r="E22530">
        <v>0</v>
      </c>
    </row>
    <row r="22531" spans="1:5">
      <c r="A22531">
        <v>20110802</v>
      </c>
      <c r="B22531">
        <v>-2.68</v>
      </c>
      <c r="C22531">
        <v>-0.49</v>
      </c>
      <c r="D22531">
        <v>0.15</v>
      </c>
      <c r="E22531">
        <v>0</v>
      </c>
    </row>
    <row r="22532" spans="1:5">
      <c r="A22532">
        <v>20110803</v>
      </c>
      <c r="B22532">
        <v>0.57999999999999996</v>
      </c>
      <c r="C22532">
        <v>0.27</v>
      </c>
      <c r="D22532">
        <v>-0.33</v>
      </c>
      <c r="E22532">
        <v>0</v>
      </c>
    </row>
    <row r="22533" spans="1:5">
      <c r="A22533">
        <v>20110804</v>
      </c>
      <c r="B22533">
        <v>-5.04</v>
      </c>
      <c r="C22533">
        <v>-0.83</v>
      </c>
      <c r="D22533">
        <v>0.31</v>
      </c>
      <c r="E22533">
        <v>0</v>
      </c>
    </row>
    <row r="22534" spans="1:5">
      <c r="A22534">
        <v>20110805</v>
      </c>
      <c r="B22534">
        <v>-0.36</v>
      </c>
      <c r="C22534">
        <v>-1.23</v>
      </c>
      <c r="D22534">
        <v>-0.46</v>
      </c>
      <c r="E22534">
        <v>0</v>
      </c>
    </row>
    <row r="22535" spans="1:5">
      <c r="A22535">
        <v>20110808</v>
      </c>
      <c r="B22535">
        <v>-6.97</v>
      </c>
      <c r="C22535">
        <v>-1.45</v>
      </c>
      <c r="D22535">
        <v>-1.56</v>
      </c>
      <c r="E22535">
        <v>0</v>
      </c>
    </row>
    <row r="22536" spans="1:5">
      <c r="A22536">
        <v>20110809</v>
      </c>
      <c r="B22536">
        <v>4.97</v>
      </c>
      <c r="C22536">
        <v>0.93</v>
      </c>
      <c r="D22536">
        <v>0.66</v>
      </c>
      <c r="E22536">
        <v>0</v>
      </c>
    </row>
    <row r="22537" spans="1:5">
      <c r="A22537">
        <v>20110810</v>
      </c>
      <c r="B22537">
        <v>-4.3</v>
      </c>
      <c r="C22537">
        <v>-0.55000000000000004</v>
      </c>
      <c r="D22537">
        <v>-1.49</v>
      </c>
      <c r="E22537">
        <v>0</v>
      </c>
    </row>
    <row r="22538" spans="1:5">
      <c r="A22538">
        <v>20110811</v>
      </c>
      <c r="B22538">
        <v>4.72</v>
      </c>
      <c r="C22538">
        <v>0.32</v>
      </c>
      <c r="D22538">
        <v>0.61</v>
      </c>
      <c r="E22538">
        <v>0</v>
      </c>
    </row>
    <row r="22539" spans="1:5">
      <c r="A22539">
        <v>20110812</v>
      </c>
      <c r="B22539">
        <v>0.54</v>
      </c>
      <c r="C22539">
        <v>-0.19</v>
      </c>
      <c r="D22539">
        <v>-1.48</v>
      </c>
      <c r="E22539">
        <v>0</v>
      </c>
    </row>
    <row r="22540" spans="1:5">
      <c r="A22540">
        <v>20110815</v>
      </c>
      <c r="B22540">
        <v>2.25</v>
      </c>
      <c r="C22540">
        <v>0.44</v>
      </c>
      <c r="D22540">
        <v>0.99</v>
      </c>
      <c r="E22540">
        <v>0</v>
      </c>
    </row>
    <row r="22541" spans="1:5">
      <c r="A22541">
        <v>20110816</v>
      </c>
      <c r="B22541">
        <v>-1.07</v>
      </c>
      <c r="C22541">
        <v>-0.79</v>
      </c>
      <c r="D22541">
        <v>-0.1</v>
      </c>
      <c r="E22541">
        <v>0</v>
      </c>
    </row>
    <row r="22542" spans="1:5">
      <c r="A22542">
        <v>20110817</v>
      </c>
      <c r="B22542">
        <v>-0.01</v>
      </c>
      <c r="C22542">
        <v>-0.33</v>
      </c>
      <c r="D22542">
        <v>0.71</v>
      </c>
      <c r="E22542">
        <v>0</v>
      </c>
    </row>
    <row r="22543" spans="1:5">
      <c r="A22543">
        <v>20110818</v>
      </c>
      <c r="B22543">
        <v>-4.6500000000000004</v>
      </c>
      <c r="C22543">
        <v>-1.02</v>
      </c>
      <c r="D22543">
        <v>0.57999999999999996</v>
      </c>
      <c r="E22543">
        <v>0</v>
      </c>
    </row>
    <row r="22544" spans="1:5">
      <c r="A22544">
        <v>20110819</v>
      </c>
      <c r="B22544">
        <v>-1.55</v>
      </c>
      <c r="C22544">
        <v>0.16</v>
      </c>
      <c r="D22544">
        <v>-0.37</v>
      </c>
      <c r="E22544">
        <v>0</v>
      </c>
    </row>
    <row r="22545" spans="1:5">
      <c r="A22545">
        <v>20110822</v>
      </c>
      <c r="B22545">
        <v>-0.03</v>
      </c>
      <c r="C22545">
        <v>0.08</v>
      </c>
      <c r="D22545">
        <v>-0.81</v>
      </c>
      <c r="E22545">
        <v>0</v>
      </c>
    </row>
    <row r="22546" spans="1:5">
      <c r="A22546">
        <v>20110823</v>
      </c>
      <c r="B22546">
        <v>3.6</v>
      </c>
      <c r="C22546">
        <v>1.24</v>
      </c>
      <c r="D22546">
        <v>-0.8</v>
      </c>
      <c r="E22546">
        <v>0</v>
      </c>
    </row>
    <row r="22547" spans="1:5">
      <c r="A22547">
        <v>20110824</v>
      </c>
      <c r="B22547">
        <v>1.35</v>
      </c>
      <c r="C22547">
        <v>-0.15</v>
      </c>
      <c r="D22547">
        <v>0.96</v>
      </c>
      <c r="E22547">
        <v>0</v>
      </c>
    </row>
    <row r="22548" spans="1:5">
      <c r="A22548">
        <v>20110825</v>
      </c>
      <c r="B22548">
        <v>-1.67</v>
      </c>
      <c r="C22548">
        <v>-0.99</v>
      </c>
      <c r="D22548">
        <v>0.54</v>
      </c>
      <c r="E22548">
        <v>0</v>
      </c>
    </row>
    <row r="22549" spans="1:5">
      <c r="A22549">
        <v>20110826</v>
      </c>
      <c r="B22549">
        <v>1.74</v>
      </c>
      <c r="C22549">
        <v>0.91</v>
      </c>
      <c r="D22549">
        <v>-1.06</v>
      </c>
      <c r="E22549">
        <v>0</v>
      </c>
    </row>
    <row r="22550" spans="1:5">
      <c r="A22550">
        <v>20110829</v>
      </c>
      <c r="B22550">
        <v>3.11</v>
      </c>
      <c r="C22550">
        <v>1.56</v>
      </c>
      <c r="D22550">
        <v>0.82</v>
      </c>
      <c r="E22550">
        <v>0</v>
      </c>
    </row>
    <row r="22551" spans="1:5">
      <c r="A22551">
        <v>20110830</v>
      </c>
      <c r="B22551">
        <v>0.32</v>
      </c>
      <c r="C22551">
        <v>0.26</v>
      </c>
      <c r="D22551">
        <v>-0.77</v>
      </c>
      <c r="E22551">
        <v>0</v>
      </c>
    </row>
    <row r="22552" spans="1:5">
      <c r="A22552">
        <v>20110831</v>
      </c>
      <c r="B22552">
        <v>0.42</v>
      </c>
      <c r="C22552">
        <v>-0.73</v>
      </c>
      <c r="D22552">
        <v>0.26</v>
      </c>
      <c r="E22552">
        <v>0</v>
      </c>
    </row>
    <row r="22553" spans="1:5">
      <c r="A22553">
        <v>20110901</v>
      </c>
      <c r="B22553">
        <v>-1.33</v>
      </c>
      <c r="C22553">
        <v>-1.1000000000000001</v>
      </c>
      <c r="D22553">
        <v>-0.77</v>
      </c>
      <c r="E22553">
        <v>0</v>
      </c>
    </row>
    <row r="22554" spans="1:5">
      <c r="A22554">
        <v>20110902</v>
      </c>
      <c r="B22554">
        <v>-2.64</v>
      </c>
      <c r="C22554">
        <v>-0.81</v>
      </c>
      <c r="D22554">
        <v>-0.67</v>
      </c>
      <c r="E22554">
        <v>0</v>
      </c>
    </row>
    <row r="22555" spans="1:5">
      <c r="A22555">
        <v>20110906</v>
      </c>
      <c r="B22555">
        <v>-0.71</v>
      </c>
      <c r="C22555">
        <v>0.5</v>
      </c>
      <c r="D22555">
        <v>-0.64</v>
      </c>
      <c r="E22555">
        <v>0</v>
      </c>
    </row>
    <row r="22556" spans="1:5">
      <c r="A22556">
        <v>20110907</v>
      </c>
      <c r="B22556">
        <v>3.06</v>
      </c>
      <c r="C22556">
        <v>0.94</v>
      </c>
      <c r="D22556">
        <v>0.92</v>
      </c>
      <c r="E22556">
        <v>0</v>
      </c>
    </row>
    <row r="22557" spans="1:5">
      <c r="A22557">
        <v>20110908</v>
      </c>
      <c r="B22557">
        <v>-1.18</v>
      </c>
      <c r="C22557">
        <v>-0.76</v>
      </c>
      <c r="D22557">
        <v>-0.56000000000000005</v>
      </c>
      <c r="E22557">
        <v>0</v>
      </c>
    </row>
    <row r="22558" spans="1:5">
      <c r="A22558">
        <v>20110909</v>
      </c>
      <c r="B22558">
        <v>-2.65</v>
      </c>
      <c r="C22558">
        <v>-0.17</v>
      </c>
      <c r="D22558">
        <v>0.03</v>
      </c>
      <c r="E22558">
        <v>0</v>
      </c>
    </row>
    <row r="22559" spans="1:5">
      <c r="A22559">
        <v>20110912</v>
      </c>
      <c r="B22559">
        <v>0.68</v>
      </c>
      <c r="C22559">
        <v>0.01</v>
      </c>
      <c r="D22559">
        <v>0.31</v>
      </c>
      <c r="E22559">
        <v>0</v>
      </c>
    </row>
    <row r="22560" spans="1:5">
      <c r="A22560">
        <v>20110913</v>
      </c>
      <c r="B22560">
        <v>1.1200000000000001</v>
      </c>
      <c r="C22560">
        <v>0.76</v>
      </c>
      <c r="D22560">
        <v>-0.41</v>
      </c>
      <c r="E22560">
        <v>0</v>
      </c>
    </row>
    <row r="22561" spans="1:5">
      <c r="A22561">
        <v>20110914</v>
      </c>
      <c r="B22561">
        <v>1.45</v>
      </c>
      <c r="C22561">
        <v>0.44</v>
      </c>
      <c r="D22561">
        <v>-0.4</v>
      </c>
      <c r="E22561">
        <v>0</v>
      </c>
    </row>
    <row r="22562" spans="1:5">
      <c r="A22562">
        <v>20110915</v>
      </c>
      <c r="B22562">
        <v>1.64</v>
      </c>
      <c r="C22562">
        <v>-0.55000000000000004</v>
      </c>
      <c r="D22562">
        <v>0.54</v>
      </c>
      <c r="E22562">
        <v>0</v>
      </c>
    </row>
    <row r="22563" spans="1:5">
      <c r="A22563">
        <v>20110916</v>
      </c>
      <c r="B22563">
        <v>0.47</v>
      </c>
      <c r="C22563">
        <v>-0.39</v>
      </c>
      <c r="D22563">
        <v>-0.35</v>
      </c>
      <c r="E22563">
        <v>0</v>
      </c>
    </row>
    <row r="22564" spans="1:5">
      <c r="A22564">
        <v>20110919</v>
      </c>
      <c r="B22564">
        <v>-0.99</v>
      </c>
      <c r="C22564">
        <v>-0.53</v>
      </c>
      <c r="D22564">
        <v>-1.23</v>
      </c>
      <c r="E22564">
        <v>0</v>
      </c>
    </row>
    <row r="22565" spans="1:5">
      <c r="A22565">
        <v>20110920</v>
      </c>
      <c r="B22565">
        <v>-0.45</v>
      </c>
      <c r="C22565">
        <v>-1.49</v>
      </c>
      <c r="D22565">
        <v>0.24</v>
      </c>
      <c r="E22565">
        <v>0</v>
      </c>
    </row>
    <row r="22566" spans="1:5">
      <c r="A22566">
        <v>20110921</v>
      </c>
      <c r="B22566">
        <v>-2.92</v>
      </c>
      <c r="C22566">
        <v>-0.36</v>
      </c>
      <c r="D22566">
        <v>-1.23</v>
      </c>
      <c r="E22566">
        <v>0</v>
      </c>
    </row>
    <row r="22567" spans="1:5">
      <c r="A22567">
        <v>20110922</v>
      </c>
      <c r="B22567">
        <v>-3.29</v>
      </c>
      <c r="C22567">
        <v>0.12</v>
      </c>
      <c r="D22567">
        <v>0.46</v>
      </c>
      <c r="E22567">
        <v>0</v>
      </c>
    </row>
    <row r="22568" spans="1:5">
      <c r="A22568">
        <v>20110923</v>
      </c>
      <c r="B22568">
        <v>0.74</v>
      </c>
      <c r="C22568">
        <v>0.66</v>
      </c>
      <c r="D22568">
        <v>-0.02</v>
      </c>
      <c r="E22568">
        <v>0</v>
      </c>
    </row>
    <row r="22569" spans="1:5">
      <c r="A22569">
        <v>20110926</v>
      </c>
      <c r="B22569">
        <v>2.2799999999999998</v>
      </c>
      <c r="C22569">
        <v>-0.64</v>
      </c>
      <c r="D22569">
        <v>1.24</v>
      </c>
      <c r="E22569">
        <v>0</v>
      </c>
    </row>
    <row r="22570" spans="1:5">
      <c r="A22570">
        <v>20110927</v>
      </c>
      <c r="B22570">
        <v>1.22</v>
      </c>
      <c r="C22570">
        <v>1.07</v>
      </c>
      <c r="D22570">
        <v>-0.55000000000000004</v>
      </c>
      <c r="E22570">
        <v>0</v>
      </c>
    </row>
    <row r="22571" spans="1:5">
      <c r="A22571">
        <v>20110928</v>
      </c>
      <c r="B22571">
        <v>-2.29</v>
      </c>
      <c r="C22571">
        <v>-1.65</v>
      </c>
      <c r="D22571">
        <v>-0.18</v>
      </c>
      <c r="E22571">
        <v>0</v>
      </c>
    </row>
    <row r="22572" spans="1:5">
      <c r="A22572">
        <v>20110929</v>
      </c>
      <c r="B22572">
        <v>0.77</v>
      </c>
      <c r="C22572">
        <v>0.57999999999999996</v>
      </c>
      <c r="D22572">
        <v>2.04</v>
      </c>
      <c r="E22572">
        <v>0</v>
      </c>
    </row>
    <row r="22573" spans="1:5">
      <c r="A22573">
        <v>20110930</v>
      </c>
      <c r="B22573">
        <v>-2.5</v>
      </c>
      <c r="C22573">
        <v>-0.16</v>
      </c>
      <c r="D22573">
        <v>-0.08</v>
      </c>
      <c r="E22573">
        <v>0</v>
      </c>
    </row>
    <row r="22574" spans="1:5">
      <c r="A22574">
        <v>20111003</v>
      </c>
      <c r="B22574">
        <v>-3.18</v>
      </c>
      <c r="C22574">
        <v>-1.92</v>
      </c>
      <c r="D22574">
        <v>-0.62</v>
      </c>
      <c r="E22574">
        <v>0</v>
      </c>
    </row>
    <row r="22575" spans="1:5">
      <c r="A22575">
        <v>20111004</v>
      </c>
      <c r="B22575">
        <v>2.68</v>
      </c>
      <c r="C22575">
        <v>3.61</v>
      </c>
      <c r="D22575">
        <v>0.34</v>
      </c>
      <c r="E22575">
        <v>0</v>
      </c>
    </row>
    <row r="22576" spans="1:5">
      <c r="A22576">
        <v>20111005</v>
      </c>
      <c r="B22576">
        <v>1.92</v>
      </c>
      <c r="C22576">
        <v>-0.2</v>
      </c>
      <c r="D22576">
        <v>-0.45</v>
      </c>
      <c r="E22576">
        <v>0</v>
      </c>
    </row>
    <row r="22577" spans="1:5">
      <c r="A22577">
        <v>20111006</v>
      </c>
      <c r="B22577">
        <v>1.94</v>
      </c>
      <c r="C22577">
        <v>0.25</v>
      </c>
      <c r="D22577">
        <v>0.51</v>
      </c>
      <c r="E22577">
        <v>0</v>
      </c>
    </row>
    <row r="22578" spans="1:5">
      <c r="A22578">
        <v>20111007</v>
      </c>
      <c r="B22578">
        <v>-0.98</v>
      </c>
      <c r="C22578">
        <v>-1.27</v>
      </c>
      <c r="D22578">
        <v>-1.34</v>
      </c>
      <c r="E22578">
        <v>0</v>
      </c>
    </row>
    <row r="22579" spans="1:5">
      <c r="A22579">
        <v>20111010</v>
      </c>
      <c r="B22579">
        <v>3.44</v>
      </c>
      <c r="C22579">
        <v>0.47</v>
      </c>
      <c r="D22579">
        <v>0.6</v>
      </c>
      <c r="E22579">
        <v>0</v>
      </c>
    </row>
    <row r="22580" spans="1:5">
      <c r="A22580">
        <v>20111011</v>
      </c>
      <c r="B22580">
        <v>0.15</v>
      </c>
      <c r="C22580">
        <v>0.69</v>
      </c>
      <c r="D22580">
        <v>-0.17</v>
      </c>
      <c r="E22580">
        <v>0</v>
      </c>
    </row>
    <row r="22581" spans="1:5">
      <c r="A22581">
        <v>20111012</v>
      </c>
      <c r="B22581">
        <v>1.07</v>
      </c>
      <c r="C22581">
        <v>0.5</v>
      </c>
      <c r="D22581">
        <v>0.9</v>
      </c>
      <c r="E22581">
        <v>0</v>
      </c>
    </row>
    <row r="22582" spans="1:5">
      <c r="A22582">
        <v>20111013</v>
      </c>
      <c r="B22582">
        <v>-0.21</v>
      </c>
      <c r="C22582">
        <v>0.25</v>
      </c>
      <c r="D22582">
        <v>-1.21</v>
      </c>
      <c r="E22582">
        <v>0</v>
      </c>
    </row>
    <row r="22583" spans="1:5">
      <c r="A22583">
        <v>20111014</v>
      </c>
      <c r="B22583">
        <v>1.72</v>
      </c>
      <c r="C22583">
        <v>0.15</v>
      </c>
      <c r="D22583">
        <v>-0.37</v>
      </c>
      <c r="E22583">
        <v>0</v>
      </c>
    </row>
    <row r="22584" spans="1:5">
      <c r="A22584">
        <v>20111017</v>
      </c>
      <c r="B22584">
        <v>-2.06</v>
      </c>
      <c r="C22584">
        <v>-1.29</v>
      </c>
      <c r="D22584">
        <v>-0.45</v>
      </c>
      <c r="E22584">
        <v>0</v>
      </c>
    </row>
    <row r="22585" spans="1:5">
      <c r="A22585">
        <v>20111018</v>
      </c>
      <c r="B22585">
        <v>2.11</v>
      </c>
      <c r="C22585">
        <v>0.63</v>
      </c>
      <c r="D22585">
        <v>1.51</v>
      </c>
      <c r="E22585">
        <v>0</v>
      </c>
    </row>
    <row r="22586" spans="1:5">
      <c r="A22586">
        <v>20111019</v>
      </c>
      <c r="B22586">
        <v>-1.38</v>
      </c>
      <c r="C22586">
        <v>-0.77</v>
      </c>
      <c r="D22586">
        <v>0.37</v>
      </c>
      <c r="E22586">
        <v>0</v>
      </c>
    </row>
    <row r="22587" spans="1:5">
      <c r="A22587">
        <v>20111020</v>
      </c>
      <c r="B22587">
        <v>0.42</v>
      </c>
      <c r="C22587">
        <v>-0.3</v>
      </c>
      <c r="D22587">
        <v>0.7</v>
      </c>
      <c r="E22587">
        <v>0</v>
      </c>
    </row>
    <row r="22588" spans="1:5">
      <c r="A22588">
        <v>20111021</v>
      </c>
      <c r="B22588">
        <v>1.92</v>
      </c>
      <c r="C22588">
        <v>0.14000000000000001</v>
      </c>
      <c r="D22588">
        <v>0.01</v>
      </c>
      <c r="E22588">
        <v>0</v>
      </c>
    </row>
    <row r="22589" spans="1:5">
      <c r="A22589">
        <v>20111024</v>
      </c>
      <c r="B22589">
        <v>1.59</v>
      </c>
      <c r="C22589">
        <v>1.76</v>
      </c>
      <c r="D22589">
        <v>-0.38</v>
      </c>
      <c r="E22589">
        <v>0</v>
      </c>
    </row>
    <row r="22590" spans="1:5">
      <c r="A22590">
        <v>20111025</v>
      </c>
      <c r="B22590">
        <v>-2.13</v>
      </c>
      <c r="C22590">
        <v>-0.89</v>
      </c>
      <c r="D22590">
        <v>-0.34</v>
      </c>
      <c r="E22590">
        <v>0</v>
      </c>
    </row>
    <row r="22591" spans="1:5">
      <c r="A22591">
        <v>20111026</v>
      </c>
      <c r="B22591">
        <v>1.1200000000000001</v>
      </c>
      <c r="C22591">
        <v>0.7</v>
      </c>
      <c r="D22591">
        <v>0.78</v>
      </c>
      <c r="E22591">
        <v>0</v>
      </c>
    </row>
    <row r="22592" spans="1:5">
      <c r="A22592">
        <v>20111027</v>
      </c>
      <c r="B22592">
        <v>3.54</v>
      </c>
      <c r="C22592">
        <v>1.41</v>
      </c>
      <c r="D22592">
        <v>0.83</v>
      </c>
      <c r="E22592">
        <v>0</v>
      </c>
    </row>
    <row r="22593" spans="1:5">
      <c r="A22593">
        <v>20111028</v>
      </c>
      <c r="B22593">
        <v>-0.01</v>
      </c>
      <c r="C22593">
        <v>-0.56999999999999995</v>
      </c>
      <c r="D22593">
        <v>-0.45</v>
      </c>
      <c r="E22593">
        <v>0</v>
      </c>
    </row>
    <row r="22594" spans="1:5">
      <c r="A22594">
        <v>20111031</v>
      </c>
      <c r="B22594">
        <v>-2.5</v>
      </c>
      <c r="C22594">
        <v>0.05</v>
      </c>
      <c r="D22594">
        <v>-0.8</v>
      </c>
      <c r="E22594">
        <v>0</v>
      </c>
    </row>
    <row r="22595" spans="1:5">
      <c r="A22595">
        <v>20111101</v>
      </c>
      <c r="B22595">
        <v>-2.86</v>
      </c>
      <c r="C22595">
        <v>-0.53</v>
      </c>
      <c r="D22595">
        <v>-1.08</v>
      </c>
      <c r="E22595">
        <v>0</v>
      </c>
    </row>
    <row r="22596" spans="1:5">
      <c r="A22596">
        <v>20111102</v>
      </c>
      <c r="B22596">
        <v>1.72</v>
      </c>
      <c r="C22596">
        <v>0.77</v>
      </c>
      <c r="D22596">
        <v>1</v>
      </c>
      <c r="E22596">
        <v>0</v>
      </c>
    </row>
    <row r="22597" spans="1:5">
      <c r="A22597">
        <v>20111103</v>
      </c>
      <c r="B22597">
        <v>1.97</v>
      </c>
      <c r="C22597">
        <v>0.59</v>
      </c>
      <c r="D22597">
        <v>-0.12</v>
      </c>
      <c r="E22597">
        <v>0</v>
      </c>
    </row>
    <row r="22598" spans="1:5">
      <c r="A22598">
        <v>20111104</v>
      </c>
      <c r="B22598">
        <v>-0.53</v>
      </c>
      <c r="C22598">
        <v>0.03</v>
      </c>
      <c r="D22598">
        <v>-0.57999999999999996</v>
      </c>
      <c r="E22598">
        <v>0</v>
      </c>
    </row>
    <row r="22599" spans="1:5">
      <c r="A22599">
        <v>20111107</v>
      </c>
      <c r="B22599">
        <v>0.48</v>
      </c>
      <c r="C22599">
        <v>-0.71</v>
      </c>
      <c r="D22599">
        <v>0.4</v>
      </c>
      <c r="E22599">
        <v>0</v>
      </c>
    </row>
    <row r="22600" spans="1:5">
      <c r="A22600">
        <v>20111108</v>
      </c>
      <c r="B22600">
        <v>1.21</v>
      </c>
      <c r="C22600">
        <v>0</v>
      </c>
      <c r="D22600">
        <v>0.47</v>
      </c>
      <c r="E22600">
        <v>0</v>
      </c>
    </row>
    <row r="22601" spans="1:5">
      <c r="A22601">
        <v>20111109</v>
      </c>
      <c r="B22601">
        <v>-3.78</v>
      </c>
      <c r="C22601">
        <v>-0.81</v>
      </c>
      <c r="D22601">
        <v>-0.64</v>
      </c>
      <c r="E22601">
        <v>0</v>
      </c>
    </row>
    <row r="22602" spans="1:5">
      <c r="A22602">
        <v>20111110</v>
      </c>
      <c r="B22602">
        <v>0.83</v>
      </c>
      <c r="C22602">
        <v>0.05</v>
      </c>
      <c r="D22602">
        <v>0.56999999999999995</v>
      </c>
      <c r="E22602">
        <v>0</v>
      </c>
    </row>
    <row r="22603" spans="1:5">
      <c r="A22603">
        <v>20111111</v>
      </c>
      <c r="B22603">
        <v>1.98</v>
      </c>
      <c r="C22603">
        <v>0.48</v>
      </c>
      <c r="D22603">
        <v>-0.22</v>
      </c>
      <c r="E22603">
        <v>0</v>
      </c>
    </row>
    <row r="22604" spans="1:5">
      <c r="A22604">
        <v>20111114</v>
      </c>
      <c r="B22604">
        <v>-0.92</v>
      </c>
      <c r="C22604">
        <v>-0.47</v>
      </c>
      <c r="D22604">
        <v>-0.8</v>
      </c>
      <c r="E22604">
        <v>0</v>
      </c>
    </row>
    <row r="22605" spans="1:5">
      <c r="A22605">
        <v>20111115</v>
      </c>
      <c r="B22605">
        <v>0.56000000000000005</v>
      </c>
      <c r="C22605">
        <v>0.88</v>
      </c>
      <c r="D22605">
        <v>-0.26</v>
      </c>
      <c r="E22605">
        <v>0</v>
      </c>
    </row>
    <row r="22606" spans="1:5">
      <c r="A22606">
        <v>20111116</v>
      </c>
      <c r="B22606">
        <v>-1.64</v>
      </c>
      <c r="C22606">
        <v>-0.16</v>
      </c>
      <c r="D22606">
        <v>-0.19</v>
      </c>
      <c r="E22606">
        <v>0</v>
      </c>
    </row>
    <row r="22607" spans="1:5">
      <c r="A22607">
        <v>20111117</v>
      </c>
      <c r="B22607">
        <v>-1.65</v>
      </c>
      <c r="C22607">
        <v>0.19</v>
      </c>
      <c r="D22607">
        <v>0.19</v>
      </c>
      <c r="E22607">
        <v>0</v>
      </c>
    </row>
    <row r="22608" spans="1:5">
      <c r="A22608">
        <v>20111118</v>
      </c>
      <c r="B22608">
        <v>-7.0000000000000007E-2</v>
      </c>
      <c r="C22608">
        <v>0.06</v>
      </c>
      <c r="D22608">
        <v>0.91</v>
      </c>
      <c r="E22608">
        <v>0</v>
      </c>
    </row>
    <row r="22609" spans="1:5">
      <c r="A22609">
        <v>20111121</v>
      </c>
      <c r="B22609">
        <v>-1.87</v>
      </c>
      <c r="C22609">
        <v>-0.5</v>
      </c>
      <c r="D22609">
        <v>-7.0000000000000007E-2</v>
      </c>
      <c r="E22609">
        <v>0</v>
      </c>
    </row>
    <row r="22610" spans="1:5">
      <c r="A22610">
        <v>20111122</v>
      </c>
      <c r="B22610">
        <v>-0.44</v>
      </c>
      <c r="C22610">
        <v>-0.26</v>
      </c>
      <c r="D22610">
        <v>-0.56000000000000005</v>
      </c>
      <c r="E22610">
        <v>0</v>
      </c>
    </row>
    <row r="22611" spans="1:5">
      <c r="A22611">
        <v>20111123</v>
      </c>
      <c r="B22611">
        <v>-2.29</v>
      </c>
      <c r="C22611">
        <v>-0.7</v>
      </c>
      <c r="D22611">
        <v>-0.28999999999999998</v>
      </c>
      <c r="E22611">
        <v>0</v>
      </c>
    </row>
    <row r="22612" spans="1:5">
      <c r="A22612">
        <v>20111125</v>
      </c>
      <c r="B22612">
        <v>-0.34</v>
      </c>
      <c r="C22612">
        <v>-1</v>
      </c>
      <c r="D22612">
        <v>0.47</v>
      </c>
      <c r="E22612">
        <v>0</v>
      </c>
    </row>
    <row r="22613" spans="1:5">
      <c r="A22613">
        <v>20111128</v>
      </c>
      <c r="B22613">
        <v>3.1</v>
      </c>
      <c r="C22613">
        <v>1.62</v>
      </c>
      <c r="D22613">
        <v>-0.7</v>
      </c>
      <c r="E22613">
        <v>0</v>
      </c>
    </row>
    <row r="22614" spans="1:5">
      <c r="A22614">
        <v>20111129</v>
      </c>
      <c r="B22614">
        <v>0.18</v>
      </c>
      <c r="C22614">
        <v>-0.49</v>
      </c>
      <c r="D22614">
        <v>0.17</v>
      </c>
      <c r="E22614">
        <v>0</v>
      </c>
    </row>
    <row r="22615" spans="1:5">
      <c r="A22615">
        <v>20111130</v>
      </c>
      <c r="B22615">
        <v>4.4400000000000004</v>
      </c>
      <c r="C22615">
        <v>1.05</v>
      </c>
      <c r="D22615">
        <v>1.08</v>
      </c>
      <c r="E22615">
        <v>0</v>
      </c>
    </row>
    <row r="22616" spans="1:5">
      <c r="A22616">
        <v>20111201</v>
      </c>
      <c r="B22616">
        <v>-0.22</v>
      </c>
      <c r="C22616">
        <v>-0.5</v>
      </c>
      <c r="D22616">
        <v>-0.65</v>
      </c>
      <c r="E22616">
        <v>0</v>
      </c>
    </row>
    <row r="22617" spans="1:5">
      <c r="A22617">
        <v>20111202</v>
      </c>
      <c r="B22617">
        <v>0.05</v>
      </c>
      <c r="C22617">
        <v>0.45</v>
      </c>
      <c r="D22617">
        <v>0.64</v>
      </c>
      <c r="E22617">
        <v>0</v>
      </c>
    </row>
    <row r="22618" spans="1:5">
      <c r="A22618">
        <v>20111205</v>
      </c>
      <c r="B22618">
        <v>1.0900000000000001</v>
      </c>
      <c r="C22618">
        <v>0.27</v>
      </c>
      <c r="D22618">
        <v>0.3</v>
      </c>
      <c r="E22618">
        <v>0</v>
      </c>
    </row>
    <row r="22619" spans="1:5">
      <c r="A22619">
        <v>20111206</v>
      </c>
      <c r="B22619">
        <v>0.04</v>
      </c>
      <c r="C22619">
        <v>-0.08</v>
      </c>
      <c r="D22619">
        <v>0.08</v>
      </c>
      <c r="E22619">
        <v>0</v>
      </c>
    </row>
    <row r="22620" spans="1:5">
      <c r="A22620">
        <v>20111207</v>
      </c>
      <c r="B22620">
        <v>0.16</v>
      </c>
      <c r="C22620">
        <v>-0.31</v>
      </c>
      <c r="D22620">
        <v>0.73</v>
      </c>
      <c r="E22620">
        <v>0</v>
      </c>
    </row>
    <row r="22621" spans="1:5">
      <c r="A22621">
        <v>20111208</v>
      </c>
      <c r="B22621">
        <v>-2.23</v>
      </c>
      <c r="C22621">
        <v>-0.74</v>
      </c>
      <c r="D22621">
        <v>-0.99</v>
      </c>
      <c r="E22621">
        <v>0</v>
      </c>
    </row>
    <row r="22622" spans="1:5">
      <c r="A22622">
        <v>20111209</v>
      </c>
      <c r="B22622">
        <v>1.83</v>
      </c>
      <c r="C22622">
        <v>1.32</v>
      </c>
      <c r="D22622">
        <v>7.0000000000000007E-2</v>
      </c>
      <c r="E22622">
        <v>0</v>
      </c>
    </row>
    <row r="22623" spans="1:5">
      <c r="A22623">
        <v>20111212</v>
      </c>
      <c r="B22623">
        <v>-1.48</v>
      </c>
      <c r="C22623">
        <v>0.04</v>
      </c>
      <c r="D22623">
        <v>-0.44</v>
      </c>
      <c r="E22623">
        <v>0</v>
      </c>
    </row>
    <row r="22624" spans="1:5">
      <c r="A22624">
        <v>20111213</v>
      </c>
      <c r="B22624">
        <v>-1.05</v>
      </c>
      <c r="C22624">
        <v>-1.04</v>
      </c>
      <c r="D22624">
        <v>0.12</v>
      </c>
      <c r="E22624">
        <v>0</v>
      </c>
    </row>
    <row r="22625" spans="1:5">
      <c r="A22625">
        <v>20111214</v>
      </c>
      <c r="B22625">
        <v>-1.21</v>
      </c>
      <c r="C22625">
        <v>-0.26</v>
      </c>
      <c r="D22625">
        <v>0.91</v>
      </c>
      <c r="E22625">
        <v>0</v>
      </c>
    </row>
    <row r="22626" spans="1:5">
      <c r="A22626">
        <v>20111215</v>
      </c>
      <c r="B22626">
        <v>0.4</v>
      </c>
      <c r="C22626">
        <v>0.65</v>
      </c>
      <c r="D22626">
        <v>0.12</v>
      </c>
      <c r="E22626">
        <v>0</v>
      </c>
    </row>
    <row r="22627" spans="1:5">
      <c r="A22627">
        <v>20111216</v>
      </c>
      <c r="B22627">
        <v>0.45</v>
      </c>
      <c r="C22627">
        <v>0.23</v>
      </c>
      <c r="D22627">
        <v>-0.1</v>
      </c>
      <c r="E22627">
        <v>0</v>
      </c>
    </row>
    <row r="22628" spans="1:5">
      <c r="A22628">
        <v>20111219</v>
      </c>
      <c r="B22628">
        <v>-1.31</v>
      </c>
      <c r="C22628">
        <v>-0.43</v>
      </c>
      <c r="D22628">
        <v>-0.7</v>
      </c>
      <c r="E22628">
        <v>0</v>
      </c>
    </row>
    <row r="22629" spans="1:5">
      <c r="A22629">
        <v>20111220</v>
      </c>
      <c r="B22629">
        <v>3.1</v>
      </c>
      <c r="C22629">
        <v>0.8</v>
      </c>
      <c r="D22629">
        <v>0.31</v>
      </c>
      <c r="E22629">
        <v>0</v>
      </c>
    </row>
    <row r="22630" spans="1:5">
      <c r="A22630">
        <v>20111221</v>
      </c>
      <c r="B22630">
        <v>0.2</v>
      </c>
      <c r="C22630">
        <v>-0.03</v>
      </c>
      <c r="D22630">
        <v>1.31</v>
      </c>
      <c r="E22630">
        <v>0</v>
      </c>
    </row>
    <row r="22631" spans="1:5">
      <c r="A22631">
        <v>20111222</v>
      </c>
      <c r="B22631">
        <v>0.83</v>
      </c>
      <c r="C22631">
        <v>-0.21</v>
      </c>
      <c r="D22631">
        <v>0.69</v>
      </c>
      <c r="E22631">
        <v>0</v>
      </c>
    </row>
    <row r="22632" spans="1:5">
      <c r="A22632">
        <v>20111223</v>
      </c>
      <c r="B22632">
        <v>0.84</v>
      </c>
      <c r="C22632">
        <v>-0.57999999999999996</v>
      </c>
      <c r="D22632">
        <v>-0.16</v>
      </c>
      <c r="E22632">
        <v>0</v>
      </c>
    </row>
    <row r="22633" spans="1:5">
      <c r="A22633">
        <v>20111227</v>
      </c>
      <c r="B22633">
        <v>0.04</v>
      </c>
      <c r="C22633">
        <v>0.47</v>
      </c>
      <c r="D22633">
        <v>-0.52</v>
      </c>
      <c r="E22633">
        <v>0</v>
      </c>
    </row>
    <row r="22634" spans="1:5">
      <c r="A22634">
        <v>20111228</v>
      </c>
      <c r="B22634">
        <v>-1.34</v>
      </c>
      <c r="C22634">
        <v>-0.73</v>
      </c>
      <c r="D22634">
        <v>-0.04</v>
      </c>
      <c r="E22634">
        <v>0</v>
      </c>
    </row>
    <row r="22635" spans="1:5">
      <c r="A22635">
        <v>20111229</v>
      </c>
      <c r="B22635">
        <v>1.1000000000000001</v>
      </c>
      <c r="C22635">
        <v>0.19</v>
      </c>
      <c r="D22635">
        <v>0.24</v>
      </c>
      <c r="E22635">
        <v>0</v>
      </c>
    </row>
    <row r="22636" spans="1:5">
      <c r="A22636">
        <v>20111230</v>
      </c>
      <c r="B22636">
        <v>-0.4</v>
      </c>
      <c r="C22636">
        <v>-7.0000000000000007E-2</v>
      </c>
      <c r="D22636">
        <v>-0.14000000000000001</v>
      </c>
      <c r="E22636">
        <v>0</v>
      </c>
    </row>
    <row r="22637" spans="1:5">
      <c r="A22637">
        <v>20120103</v>
      </c>
      <c r="B22637">
        <v>1.5</v>
      </c>
      <c r="C22637">
        <v>-0.16</v>
      </c>
      <c r="D22637">
        <v>0.87</v>
      </c>
      <c r="E22637">
        <v>0</v>
      </c>
    </row>
    <row r="22638" spans="1:5">
      <c r="A22638">
        <v>20120104</v>
      </c>
      <c r="B22638">
        <v>0</v>
      </c>
      <c r="C22638">
        <v>-0.66</v>
      </c>
      <c r="D22638">
        <v>0.09</v>
      </c>
      <c r="E22638">
        <v>0</v>
      </c>
    </row>
    <row r="22639" spans="1:5">
      <c r="A22639">
        <v>20120105</v>
      </c>
      <c r="B22639">
        <v>0.39</v>
      </c>
      <c r="C22639">
        <v>0.19</v>
      </c>
      <c r="D22639">
        <v>0.14000000000000001</v>
      </c>
      <c r="E22639">
        <v>0</v>
      </c>
    </row>
    <row r="22640" spans="1:5">
      <c r="A22640">
        <v>20120106</v>
      </c>
      <c r="B22640">
        <v>-0.19</v>
      </c>
      <c r="C22640">
        <v>0.01</v>
      </c>
      <c r="D22640">
        <v>-0.26</v>
      </c>
      <c r="E22640">
        <v>0</v>
      </c>
    </row>
    <row r="22641" spans="1:5">
      <c r="A22641">
        <v>20120109</v>
      </c>
      <c r="B22641">
        <v>0.28000000000000003</v>
      </c>
      <c r="C22641">
        <v>0.23</v>
      </c>
      <c r="D22641">
        <v>-0.05</v>
      </c>
      <c r="E22641">
        <v>0</v>
      </c>
    </row>
    <row r="22642" spans="1:5">
      <c r="A22642">
        <v>20120110</v>
      </c>
      <c r="B22642">
        <v>0.97</v>
      </c>
      <c r="C22642">
        <v>0.4</v>
      </c>
      <c r="D22642">
        <v>0.4</v>
      </c>
      <c r="E22642">
        <v>0</v>
      </c>
    </row>
    <row r="22643" spans="1:5">
      <c r="A22643">
        <v>20120111</v>
      </c>
      <c r="B22643">
        <v>0.13</v>
      </c>
      <c r="C22643">
        <v>0.16</v>
      </c>
      <c r="D22643">
        <v>0.35</v>
      </c>
      <c r="E22643">
        <v>0</v>
      </c>
    </row>
    <row r="22644" spans="1:5">
      <c r="A22644">
        <v>20120112</v>
      </c>
      <c r="B22644">
        <v>0.31</v>
      </c>
      <c r="C22644">
        <v>0.3</v>
      </c>
      <c r="D22644">
        <v>0.01</v>
      </c>
      <c r="E22644">
        <v>0</v>
      </c>
    </row>
    <row r="22645" spans="1:5">
      <c r="A22645">
        <v>20120113</v>
      </c>
      <c r="B22645">
        <v>-0.52</v>
      </c>
      <c r="C22645">
        <v>-0.26</v>
      </c>
      <c r="D22645">
        <v>-0.45</v>
      </c>
      <c r="E22645">
        <v>0</v>
      </c>
    </row>
    <row r="22646" spans="1:5">
      <c r="A22646">
        <v>20120117</v>
      </c>
      <c r="B22646">
        <v>0.36</v>
      </c>
      <c r="C22646">
        <v>-0.11</v>
      </c>
      <c r="D22646">
        <v>-0.72</v>
      </c>
      <c r="E22646">
        <v>0</v>
      </c>
    </row>
    <row r="22647" spans="1:5">
      <c r="A22647">
        <v>20120118</v>
      </c>
      <c r="B22647">
        <v>1.22</v>
      </c>
      <c r="C22647">
        <v>0.56000000000000005</v>
      </c>
      <c r="D22647">
        <v>0.15</v>
      </c>
      <c r="E22647">
        <v>0</v>
      </c>
    </row>
    <row r="22648" spans="1:5">
      <c r="A22648">
        <v>20120119</v>
      </c>
      <c r="B22648">
        <v>0.51</v>
      </c>
      <c r="C22648">
        <v>-0.15</v>
      </c>
      <c r="D22648">
        <v>-0.22</v>
      </c>
      <c r="E22648">
        <v>0</v>
      </c>
    </row>
    <row r="22649" spans="1:5">
      <c r="A22649">
        <v>20120120</v>
      </c>
      <c r="B22649">
        <v>0.03</v>
      </c>
      <c r="C22649">
        <v>0.24</v>
      </c>
      <c r="D22649">
        <v>0.65</v>
      </c>
      <c r="E22649">
        <v>0</v>
      </c>
    </row>
    <row r="22650" spans="1:5">
      <c r="A22650">
        <v>20120123</v>
      </c>
      <c r="B22650">
        <v>0.02</v>
      </c>
      <c r="C22650">
        <v>-0.27</v>
      </c>
      <c r="D22650">
        <v>0.13</v>
      </c>
      <c r="E22650">
        <v>0</v>
      </c>
    </row>
    <row r="22651" spans="1:5">
      <c r="A22651">
        <v>20120124</v>
      </c>
      <c r="B22651">
        <v>0</v>
      </c>
      <c r="C22651">
        <v>0.84</v>
      </c>
      <c r="D22651">
        <v>-0.4</v>
      </c>
      <c r="E22651">
        <v>0</v>
      </c>
    </row>
    <row r="22652" spans="1:5">
      <c r="A22652">
        <v>20120125</v>
      </c>
      <c r="B22652">
        <v>0.91</v>
      </c>
      <c r="C22652">
        <v>0.11</v>
      </c>
      <c r="D22652">
        <v>-0.72</v>
      </c>
      <c r="E22652">
        <v>0</v>
      </c>
    </row>
    <row r="22653" spans="1:5">
      <c r="A22653">
        <v>20120126</v>
      </c>
      <c r="B22653">
        <v>-0.59</v>
      </c>
      <c r="C22653">
        <v>0.25</v>
      </c>
      <c r="D22653">
        <v>-0.55000000000000004</v>
      </c>
      <c r="E22653">
        <v>0</v>
      </c>
    </row>
    <row r="22654" spans="1:5">
      <c r="A22654">
        <v>20120127</v>
      </c>
      <c r="B22654">
        <v>0.01</v>
      </c>
      <c r="C22654">
        <v>0.85</v>
      </c>
      <c r="D22654">
        <v>-0.11</v>
      </c>
      <c r="E22654">
        <v>0</v>
      </c>
    </row>
    <row r="22655" spans="1:5">
      <c r="A22655">
        <v>20120130</v>
      </c>
      <c r="B22655">
        <v>-0.31</v>
      </c>
      <c r="C22655">
        <v>-0.45</v>
      </c>
      <c r="D22655">
        <v>-0.3</v>
      </c>
      <c r="E22655">
        <v>0</v>
      </c>
    </row>
    <row r="22656" spans="1:5">
      <c r="A22656">
        <v>20120131</v>
      </c>
      <c r="B22656">
        <v>-0.05</v>
      </c>
      <c r="C22656">
        <v>-0.05</v>
      </c>
      <c r="D22656">
        <v>0.02</v>
      </c>
      <c r="E22656">
        <v>0</v>
      </c>
    </row>
    <row r="22657" spans="1:5">
      <c r="A22657">
        <v>20120201</v>
      </c>
      <c r="B22657">
        <v>1.1000000000000001</v>
      </c>
      <c r="C22657">
        <v>1.1200000000000001</v>
      </c>
      <c r="D22657">
        <v>0.36</v>
      </c>
      <c r="E22657">
        <v>0</v>
      </c>
    </row>
    <row r="22658" spans="1:5">
      <c r="A22658">
        <v>20120202</v>
      </c>
      <c r="B22658">
        <v>0.17</v>
      </c>
      <c r="C22658">
        <v>0.41</v>
      </c>
      <c r="D22658">
        <v>-0.05</v>
      </c>
      <c r="E22658">
        <v>0</v>
      </c>
    </row>
    <row r="22659" spans="1:5">
      <c r="A22659">
        <v>20120203</v>
      </c>
      <c r="B22659">
        <v>1.58</v>
      </c>
      <c r="C22659">
        <v>0.59</v>
      </c>
      <c r="D22659">
        <v>0.33</v>
      </c>
      <c r="E22659">
        <v>0</v>
      </c>
    </row>
    <row r="22660" spans="1:5">
      <c r="A22660">
        <v>20120206</v>
      </c>
      <c r="B22660">
        <v>-0.05</v>
      </c>
      <c r="C22660">
        <v>-0.27</v>
      </c>
      <c r="D22660">
        <v>-0.2</v>
      </c>
      <c r="E22660">
        <v>0</v>
      </c>
    </row>
    <row r="22661" spans="1:5">
      <c r="A22661">
        <v>20120207</v>
      </c>
      <c r="B22661">
        <v>0.16</v>
      </c>
      <c r="C22661">
        <v>-0.28999999999999998</v>
      </c>
      <c r="D22661">
        <v>-0.09</v>
      </c>
      <c r="E22661">
        <v>0</v>
      </c>
    </row>
    <row r="22662" spans="1:5">
      <c r="A22662">
        <v>20120208</v>
      </c>
      <c r="B22662">
        <v>0.25</v>
      </c>
      <c r="C22662">
        <v>-0.13</v>
      </c>
      <c r="D22662">
        <v>0.42</v>
      </c>
      <c r="E22662">
        <v>0</v>
      </c>
    </row>
    <row r="22663" spans="1:5">
      <c r="A22663">
        <v>20120209</v>
      </c>
      <c r="B22663">
        <v>0.15</v>
      </c>
      <c r="C22663">
        <v>-0.35</v>
      </c>
      <c r="D22663">
        <v>-0.38</v>
      </c>
      <c r="E22663">
        <v>0</v>
      </c>
    </row>
    <row r="22664" spans="1:5">
      <c r="A22664">
        <v>20120210</v>
      </c>
      <c r="B22664">
        <v>-0.75</v>
      </c>
      <c r="C22664">
        <v>-0.59</v>
      </c>
      <c r="D22664">
        <v>-0.1</v>
      </c>
      <c r="E22664">
        <v>0</v>
      </c>
    </row>
    <row r="22665" spans="1:5">
      <c r="A22665">
        <v>20120213</v>
      </c>
      <c r="B22665">
        <v>0.75</v>
      </c>
      <c r="C22665">
        <v>0.59</v>
      </c>
      <c r="D22665">
        <v>-0.06</v>
      </c>
      <c r="E22665">
        <v>0</v>
      </c>
    </row>
    <row r="22666" spans="1:5">
      <c r="A22666">
        <v>20120214</v>
      </c>
      <c r="B22666">
        <v>-0.09</v>
      </c>
      <c r="C22666">
        <v>-0.41</v>
      </c>
      <c r="D22666">
        <v>-0.41</v>
      </c>
      <c r="E22666">
        <v>0</v>
      </c>
    </row>
    <row r="22667" spans="1:5">
      <c r="A22667">
        <v>20120215</v>
      </c>
      <c r="B22667">
        <v>-0.5</v>
      </c>
      <c r="C22667">
        <v>-0.23</v>
      </c>
      <c r="D22667">
        <v>0.1</v>
      </c>
      <c r="E22667">
        <v>0</v>
      </c>
    </row>
    <row r="22668" spans="1:5">
      <c r="A22668">
        <v>20120216</v>
      </c>
      <c r="B22668">
        <v>1.27</v>
      </c>
      <c r="C22668">
        <v>0.69</v>
      </c>
      <c r="D22668">
        <v>0.28000000000000003</v>
      </c>
      <c r="E22668">
        <v>0</v>
      </c>
    </row>
    <row r="22669" spans="1:5">
      <c r="A22669">
        <v>20120217</v>
      </c>
      <c r="B22669">
        <v>0.16</v>
      </c>
      <c r="C22669">
        <v>-0.3</v>
      </c>
      <c r="D22669">
        <v>0.5</v>
      </c>
      <c r="E22669">
        <v>0</v>
      </c>
    </row>
    <row r="22670" spans="1:5">
      <c r="A22670">
        <v>20120221</v>
      </c>
      <c r="B22670">
        <v>-0.05</v>
      </c>
      <c r="C22670">
        <v>-0.66</v>
      </c>
      <c r="D22670">
        <v>0.37</v>
      </c>
      <c r="E22670">
        <v>0</v>
      </c>
    </row>
    <row r="22671" spans="1:5">
      <c r="A22671">
        <v>20120222</v>
      </c>
      <c r="B22671">
        <v>-0.39</v>
      </c>
      <c r="C22671">
        <v>-0.38</v>
      </c>
      <c r="D22671">
        <v>-0.64</v>
      </c>
      <c r="E22671">
        <v>0</v>
      </c>
    </row>
    <row r="22672" spans="1:5">
      <c r="A22672">
        <v>20120223</v>
      </c>
      <c r="B22672">
        <v>0.56000000000000005</v>
      </c>
      <c r="C22672">
        <v>0.91</v>
      </c>
      <c r="D22672">
        <v>-0.08</v>
      </c>
      <c r="E22672">
        <v>0</v>
      </c>
    </row>
    <row r="22673" spans="1:5">
      <c r="A22673">
        <v>20120224</v>
      </c>
      <c r="B22673">
        <v>0.15</v>
      </c>
      <c r="C22673">
        <v>-0.44</v>
      </c>
      <c r="D22673">
        <v>-0.65</v>
      </c>
      <c r="E22673">
        <v>0</v>
      </c>
    </row>
    <row r="22674" spans="1:5">
      <c r="A22674">
        <v>20120227</v>
      </c>
      <c r="B22674">
        <v>0.14000000000000001</v>
      </c>
      <c r="C22674">
        <v>-0.21</v>
      </c>
      <c r="D22674">
        <v>0.36</v>
      </c>
      <c r="E22674">
        <v>0</v>
      </c>
    </row>
    <row r="22675" spans="1:5">
      <c r="A22675">
        <v>20120228</v>
      </c>
      <c r="B22675">
        <v>0.28000000000000003</v>
      </c>
      <c r="C22675">
        <v>-0.63</v>
      </c>
      <c r="D22675">
        <v>-0.14000000000000001</v>
      </c>
      <c r="E22675">
        <v>0</v>
      </c>
    </row>
    <row r="22676" spans="1:5">
      <c r="A22676">
        <v>20120229</v>
      </c>
      <c r="B22676">
        <v>-0.55000000000000004</v>
      </c>
      <c r="C22676">
        <v>-1.03</v>
      </c>
      <c r="D22676">
        <v>0.2</v>
      </c>
      <c r="E22676">
        <v>0</v>
      </c>
    </row>
    <row r="22677" spans="1:5">
      <c r="A22677">
        <v>20120301</v>
      </c>
      <c r="B22677">
        <v>0.64</v>
      </c>
      <c r="C22677">
        <v>-0.23</v>
      </c>
      <c r="D22677">
        <v>0.02</v>
      </c>
      <c r="E22677">
        <v>0</v>
      </c>
    </row>
    <row r="22678" spans="1:5">
      <c r="A22678">
        <v>20120302</v>
      </c>
      <c r="B22678">
        <v>-0.46</v>
      </c>
      <c r="C22678">
        <v>-1.26</v>
      </c>
      <c r="D22678">
        <v>0</v>
      </c>
      <c r="E22678">
        <v>0</v>
      </c>
    </row>
    <row r="22679" spans="1:5">
      <c r="A22679">
        <v>20120305</v>
      </c>
      <c r="B22679">
        <v>-0.4</v>
      </c>
      <c r="C22679">
        <v>0.45</v>
      </c>
      <c r="D22679">
        <v>0.26</v>
      </c>
      <c r="E22679">
        <v>0</v>
      </c>
    </row>
    <row r="22680" spans="1:5">
      <c r="A22680">
        <v>20120306</v>
      </c>
      <c r="B22680">
        <v>-1.62</v>
      </c>
      <c r="C22680">
        <v>-0.33</v>
      </c>
      <c r="D22680">
        <v>-0.33</v>
      </c>
      <c r="E22680">
        <v>0</v>
      </c>
    </row>
    <row r="22681" spans="1:5">
      <c r="A22681">
        <v>20120307</v>
      </c>
      <c r="B22681">
        <v>0.8</v>
      </c>
      <c r="C22681">
        <v>0.31</v>
      </c>
      <c r="D22681">
        <v>0.22</v>
      </c>
      <c r="E22681">
        <v>0</v>
      </c>
    </row>
    <row r="22682" spans="1:5">
      <c r="A22682">
        <v>20120308</v>
      </c>
      <c r="B22682">
        <v>1.07</v>
      </c>
      <c r="C22682">
        <v>0.37</v>
      </c>
      <c r="D22682">
        <v>-0.3</v>
      </c>
      <c r="E22682">
        <v>0</v>
      </c>
    </row>
    <row r="22683" spans="1:5">
      <c r="A22683">
        <v>20120309</v>
      </c>
      <c r="B22683">
        <v>0.49</v>
      </c>
      <c r="C22683">
        <v>0.9</v>
      </c>
      <c r="D22683">
        <v>0.15</v>
      </c>
      <c r="E22683">
        <v>0</v>
      </c>
    </row>
    <row r="22684" spans="1:5">
      <c r="A22684">
        <v>20120312</v>
      </c>
      <c r="B22684">
        <v>-7.0000000000000007E-2</v>
      </c>
      <c r="C22684">
        <v>-0.21</v>
      </c>
      <c r="D22684">
        <v>-0.03</v>
      </c>
      <c r="E22684">
        <v>0</v>
      </c>
    </row>
    <row r="22685" spans="1:5">
      <c r="A22685">
        <v>20120313</v>
      </c>
      <c r="B22685">
        <v>1.86</v>
      </c>
      <c r="C22685">
        <v>0.09</v>
      </c>
      <c r="D22685">
        <v>0.89</v>
      </c>
      <c r="E22685">
        <v>0</v>
      </c>
    </row>
    <row r="22686" spans="1:5">
      <c r="A22686">
        <v>20120314</v>
      </c>
      <c r="B22686">
        <v>-0.23</v>
      </c>
      <c r="C22686">
        <v>-0.62</v>
      </c>
      <c r="D22686">
        <v>-0.22</v>
      </c>
      <c r="E22686">
        <v>0</v>
      </c>
    </row>
    <row r="22687" spans="1:5">
      <c r="A22687">
        <v>20120315</v>
      </c>
      <c r="B22687">
        <v>0.67</v>
      </c>
      <c r="C22687">
        <v>0.27</v>
      </c>
      <c r="D22687">
        <v>0.51</v>
      </c>
      <c r="E22687">
        <v>0</v>
      </c>
    </row>
    <row r="22688" spans="1:5">
      <c r="A22688">
        <v>20120316</v>
      </c>
      <c r="B22688">
        <v>0.06</v>
      </c>
      <c r="C22688">
        <v>-0.27</v>
      </c>
      <c r="D22688">
        <v>0.39</v>
      </c>
      <c r="E22688">
        <v>0</v>
      </c>
    </row>
    <row r="22689" spans="1:5">
      <c r="A22689">
        <v>20120319</v>
      </c>
      <c r="B22689">
        <v>0.41</v>
      </c>
      <c r="C22689">
        <v>0.52</v>
      </c>
      <c r="D22689">
        <v>-0.1</v>
      </c>
      <c r="E22689">
        <v>0</v>
      </c>
    </row>
    <row r="22690" spans="1:5">
      <c r="A22690">
        <v>20120320</v>
      </c>
      <c r="B22690">
        <v>-0.39</v>
      </c>
      <c r="C22690">
        <v>-0.65</v>
      </c>
      <c r="D22690">
        <v>0.31</v>
      </c>
      <c r="E22690">
        <v>0</v>
      </c>
    </row>
    <row r="22691" spans="1:5">
      <c r="A22691">
        <v>20120321</v>
      </c>
      <c r="B22691">
        <v>-0.1</v>
      </c>
      <c r="C22691">
        <v>0.3</v>
      </c>
      <c r="D22691">
        <v>-0.4</v>
      </c>
      <c r="E22691">
        <v>0</v>
      </c>
    </row>
    <row r="22692" spans="1:5">
      <c r="A22692">
        <v>20120322</v>
      </c>
      <c r="B22692">
        <v>-0.74</v>
      </c>
      <c r="C22692">
        <v>-0.13</v>
      </c>
      <c r="D22692">
        <v>-0.43</v>
      </c>
      <c r="E22692">
        <v>0</v>
      </c>
    </row>
    <row r="22693" spans="1:5">
      <c r="A22693">
        <v>20120323</v>
      </c>
      <c r="B22693">
        <v>0.39</v>
      </c>
      <c r="C22693">
        <v>0.59</v>
      </c>
      <c r="D22693">
        <v>0.32</v>
      </c>
      <c r="E22693">
        <v>0</v>
      </c>
    </row>
    <row r="22694" spans="1:5">
      <c r="A22694">
        <v>20120326</v>
      </c>
      <c r="B22694">
        <v>1.45</v>
      </c>
      <c r="C22694">
        <v>0.47</v>
      </c>
      <c r="D22694">
        <v>-0.24</v>
      </c>
      <c r="E22694">
        <v>0</v>
      </c>
    </row>
    <row r="22695" spans="1:5">
      <c r="A22695">
        <v>20120327</v>
      </c>
      <c r="B22695">
        <v>-0.3</v>
      </c>
      <c r="C22695">
        <v>-0.34</v>
      </c>
      <c r="D22695">
        <v>-0.32</v>
      </c>
      <c r="E22695">
        <v>0</v>
      </c>
    </row>
    <row r="22696" spans="1:5">
      <c r="A22696">
        <v>20120328</v>
      </c>
      <c r="B22696">
        <v>-0.51</v>
      </c>
      <c r="C22696">
        <v>-0.02</v>
      </c>
      <c r="D22696">
        <v>0.42</v>
      </c>
      <c r="E22696">
        <v>0</v>
      </c>
    </row>
    <row r="22697" spans="1:5">
      <c r="A22697">
        <v>20120329</v>
      </c>
      <c r="B22697">
        <v>-0.16</v>
      </c>
      <c r="C22697">
        <v>-0.02</v>
      </c>
      <c r="D22697">
        <v>-0.23</v>
      </c>
      <c r="E22697">
        <v>0</v>
      </c>
    </row>
    <row r="22698" spans="1:5">
      <c r="A22698">
        <v>20120330</v>
      </c>
      <c r="B22698">
        <v>0.28000000000000003</v>
      </c>
      <c r="C22698">
        <v>-0.71</v>
      </c>
      <c r="D22698">
        <v>-0.04</v>
      </c>
      <c r="E22698">
        <v>0</v>
      </c>
    </row>
    <row r="22699" spans="1:5">
      <c r="A22699">
        <v>20120402</v>
      </c>
      <c r="B22699">
        <v>0.77</v>
      </c>
      <c r="C22699">
        <v>0.34</v>
      </c>
      <c r="D22699">
        <v>0.04</v>
      </c>
      <c r="E22699">
        <v>0</v>
      </c>
    </row>
    <row r="22700" spans="1:5">
      <c r="A22700">
        <v>20120403</v>
      </c>
      <c r="B22700">
        <v>-0.34</v>
      </c>
      <c r="C22700">
        <v>-0.28999999999999998</v>
      </c>
      <c r="D22700">
        <v>-0.32</v>
      </c>
      <c r="E22700">
        <v>0</v>
      </c>
    </row>
    <row r="22701" spans="1:5">
      <c r="A22701">
        <v>20120404</v>
      </c>
      <c r="B22701">
        <v>-1.1100000000000001</v>
      </c>
      <c r="C22701">
        <v>-0.57999999999999996</v>
      </c>
      <c r="D22701">
        <v>0.04</v>
      </c>
      <c r="E22701">
        <v>0</v>
      </c>
    </row>
    <row r="22702" spans="1:5">
      <c r="A22702">
        <v>20120405</v>
      </c>
      <c r="B22702">
        <v>-0.03</v>
      </c>
      <c r="C22702">
        <v>-0.08</v>
      </c>
      <c r="D22702">
        <v>-0.48</v>
      </c>
      <c r="E22702">
        <v>0</v>
      </c>
    </row>
    <row r="22703" spans="1:5">
      <c r="A22703">
        <v>20120409</v>
      </c>
      <c r="B22703">
        <v>-1.21</v>
      </c>
      <c r="C22703">
        <v>-0.45</v>
      </c>
      <c r="D22703">
        <v>-0.04</v>
      </c>
      <c r="E22703">
        <v>0</v>
      </c>
    </row>
    <row r="22704" spans="1:5">
      <c r="A22704">
        <v>20120410</v>
      </c>
      <c r="B22704">
        <v>-1.85</v>
      </c>
      <c r="C22704">
        <v>-0.41</v>
      </c>
      <c r="D22704">
        <v>0.09</v>
      </c>
      <c r="E22704">
        <v>0</v>
      </c>
    </row>
    <row r="22705" spans="1:5">
      <c r="A22705">
        <v>20120411</v>
      </c>
      <c r="B22705">
        <v>0.85</v>
      </c>
      <c r="C22705">
        <v>0.76</v>
      </c>
      <c r="D22705">
        <v>0.28000000000000003</v>
      </c>
      <c r="E22705">
        <v>0</v>
      </c>
    </row>
    <row r="22706" spans="1:5">
      <c r="A22706">
        <v>20120412</v>
      </c>
      <c r="B22706">
        <v>1.44</v>
      </c>
      <c r="C22706">
        <v>7.0000000000000007E-2</v>
      </c>
      <c r="D22706">
        <v>0.31</v>
      </c>
      <c r="E22706">
        <v>0</v>
      </c>
    </row>
    <row r="22707" spans="1:5">
      <c r="A22707">
        <v>20120413</v>
      </c>
      <c r="B22707">
        <v>-1.25</v>
      </c>
      <c r="C22707">
        <v>-0.15</v>
      </c>
      <c r="D22707">
        <v>-0.76</v>
      </c>
      <c r="E22707">
        <v>0</v>
      </c>
    </row>
    <row r="22708" spans="1:5">
      <c r="A22708">
        <v>20120416</v>
      </c>
      <c r="B22708">
        <v>-0.09</v>
      </c>
      <c r="C22708">
        <v>0.14000000000000001</v>
      </c>
      <c r="D22708">
        <v>0.85</v>
      </c>
      <c r="E22708">
        <v>0</v>
      </c>
    </row>
    <row r="22709" spans="1:5">
      <c r="A22709">
        <v>20120417</v>
      </c>
      <c r="B22709">
        <v>1.55</v>
      </c>
      <c r="C22709">
        <v>0.06</v>
      </c>
      <c r="D22709">
        <v>-0.24</v>
      </c>
      <c r="E22709">
        <v>0</v>
      </c>
    </row>
    <row r="22710" spans="1:5">
      <c r="A22710">
        <v>20120418</v>
      </c>
      <c r="B22710">
        <v>-0.43</v>
      </c>
      <c r="C22710">
        <v>-0.48</v>
      </c>
      <c r="D22710">
        <v>-0.41</v>
      </c>
      <c r="E22710">
        <v>0</v>
      </c>
    </row>
    <row r="22711" spans="1:5">
      <c r="A22711">
        <v>20120419</v>
      </c>
      <c r="B22711">
        <v>-0.56999999999999995</v>
      </c>
      <c r="C22711">
        <v>-0.04</v>
      </c>
      <c r="D22711">
        <v>0.3</v>
      </c>
      <c r="E22711">
        <v>0</v>
      </c>
    </row>
    <row r="22712" spans="1:5">
      <c r="A22712">
        <v>20120420</v>
      </c>
      <c r="B22712">
        <v>0.11</v>
      </c>
      <c r="C22712">
        <v>0.54</v>
      </c>
      <c r="D22712">
        <v>-0.09</v>
      </c>
      <c r="E22712">
        <v>0</v>
      </c>
    </row>
    <row r="22713" spans="1:5">
      <c r="A22713">
        <v>20120423</v>
      </c>
      <c r="B22713">
        <v>-0.95</v>
      </c>
      <c r="C22713">
        <v>-0.56999999999999995</v>
      </c>
      <c r="D22713">
        <v>0.15</v>
      </c>
      <c r="E22713">
        <v>0</v>
      </c>
    </row>
    <row r="22714" spans="1:5">
      <c r="A22714">
        <v>20120424</v>
      </c>
      <c r="B22714">
        <v>0.28999999999999998</v>
      </c>
      <c r="C22714">
        <v>0.22</v>
      </c>
      <c r="D22714">
        <v>0.99</v>
      </c>
      <c r="E22714">
        <v>0</v>
      </c>
    </row>
    <row r="22715" spans="1:5">
      <c r="A22715">
        <v>20120425</v>
      </c>
      <c r="B22715">
        <v>1.44</v>
      </c>
      <c r="C22715">
        <v>0.41</v>
      </c>
      <c r="D22715">
        <v>-1.04</v>
      </c>
      <c r="E22715">
        <v>0</v>
      </c>
    </row>
    <row r="22716" spans="1:5">
      <c r="A22716">
        <v>20120426</v>
      </c>
      <c r="B22716">
        <v>0.75</v>
      </c>
      <c r="C22716">
        <v>-0.04</v>
      </c>
      <c r="D22716">
        <v>-0.03</v>
      </c>
      <c r="E22716">
        <v>0</v>
      </c>
    </row>
    <row r="22717" spans="1:5">
      <c r="A22717">
        <v>20120427</v>
      </c>
      <c r="B22717">
        <v>0.35</v>
      </c>
      <c r="C22717">
        <v>0.71</v>
      </c>
      <c r="D22717">
        <v>-0.18</v>
      </c>
      <c r="E22717">
        <v>0</v>
      </c>
    </row>
    <row r="22718" spans="1:5">
      <c r="A22718">
        <v>20120430</v>
      </c>
      <c r="B22718">
        <v>-0.49</v>
      </c>
      <c r="C22718">
        <v>-0.61</v>
      </c>
      <c r="D22718">
        <v>0.09</v>
      </c>
      <c r="E22718">
        <v>0</v>
      </c>
    </row>
    <row r="22719" spans="1:5">
      <c r="A22719">
        <v>20120501</v>
      </c>
      <c r="B22719">
        <v>0.48</v>
      </c>
      <c r="C22719">
        <v>-0.84</v>
      </c>
      <c r="D22719">
        <v>0.39</v>
      </c>
      <c r="E22719">
        <v>0</v>
      </c>
    </row>
    <row r="22720" spans="1:5">
      <c r="A22720">
        <v>20120502</v>
      </c>
      <c r="B22720">
        <v>-0.15</v>
      </c>
      <c r="C22720">
        <v>0.7</v>
      </c>
      <c r="D22720">
        <v>-0.59</v>
      </c>
      <c r="E22720">
        <v>0</v>
      </c>
    </row>
    <row r="22721" spans="1:5">
      <c r="A22721">
        <v>20120503</v>
      </c>
      <c r="B22721">
        <v>-0.92</v>
      </c>
      <c r="C22721">
        <v>-0.64</v>
      </c>
      <c r="D22721">
        <v>0.11</v>
      </c>
      <c r="E22721">
        <v>0</v>
      </c>
    </row>
    <row r="22722" spans="1:5">
      <c r="A22722">
        <v>20120504</v>
      </c>
      <c r="B22722">
        <v>-1.62</v>
      </c>
      <c r="C22722">
        <v>-0.21</v>
      </c>
      <c r="D22722">
        <v>0.12</v>
      </c>
      <c r="E22722">
        <v>0</v>
      </c>
    </row>
    <row r="22723" spans="1:5">
      <c r="A22723">
        <v>20120507</v>
      </c>
      <c r="B22723">
        <v>0.04</v>
      </c>
      <c r="C22723">
        <v>0.14000000000000001</v>
      </c>
      <c r="D22723">
        <v>0.49</v>
      </c>
      <c r="E22723">
        <v>0</v>
      </c>
    </row>
    <row r="22724" spans="1:5">
      <c r="A22724">
        <v>20120508</v>
      </c>
      <c r="B22724">
        <v>-0.41</v>
      </c>
      <c r="C22724">
        <v>0.35</v>
      </c>
      <c r="D22724">
        <v>0.36</v>
      </c>
      <c r="E22724">
        <v>0</v>
      </c>
    </row>
    <row r="22725" spans="1:5">
      <c r="A22725">
        <v>20120509</v>
      </c>
      <c r="B22725">
        <v>-0.62</v>
      </c>
      <c r="C22725">
        <v>0.17</v>
      </c>
      <c r="D22725">
        <v>-0.25</v>
      </c>
      <c r="E22725">
        <v>0</v>
      </c>
    </row>
    <row r="22726" spans="1:5">
      <c r="A22726">
        <v>20120510</v>
      </c>
      <c r="B22726">
        <v>0.28999999999999998</v>
      </c>
      <c r="C22726">
        <v>0.06</v>
      </c>
      <c r="D22726">
        <v>0.56000000000000005</v>
      </c>
      <c r="E22726">
        <v>0</v>
      </c>
    </row>
    <row r="22727" spans="1:5">
      <c r="A22727">
        <v>20120511</v>
      </c>
      <c r="B22727">
        <v>-0.28999999999999998</v>
      </c>
      <c r="C22727">
        <v>0.22</v>
      </c>
      <c r="D22727">
        <v>-0.94</v>
      </c>
      <c r="E22727">
        <v>0</v>
      </c>
    </row>
    <row r="22728" spans="1:5">
      <c r="A22728">
        <v>20120514</v>
      </c>
      <c r="B22728">
        <v>-1.1399999999999999</v>
      </c>
      <c r="C22728">
        <v>-7.0000000000000007E-2</v>
      </c>
      <c r="D22728">
        <v>-0.11</v>
      </c>
      <c r="E22728">
        <v>0</v>
      </c>
    </row>
    <row r="22729" spans="1:5">
      <c r="A22729">
        <v>20120515</v>
      </c>
      <c r="B22729">
        <v>-0.52</v>
      </c>
      <c r="C22729">
        <v>0.51</v>
      </c>
      <c r="D22729">
        <v>-0.21</v>
      </c>
      <c r="E22729">
        <v>0</v>
      </c>
    </row>
    <row r="22730" spans="1:5">
      <c r="A22730">
        <v>20120516</v>
      </c>
      <c r="B22730">
        <v>-0.44</v>
      </c>
      <c r="C22730">
        <v>-0.17</v>
      </c>
      <c r="D22730">
        <v>-0.44</v>
      </c>
      <c r="E22730">
        <v>0</v>
      </c>
    </row>
    <row r="22731" spans="1:5">
      <c r="A22731">
        <v>20120517</v>
      </c>
      <c r="B22731">
        <v>-1.64</v>
      </c>
      <c r="C22731">
        <v>-0.52</v>
      </c>
      <c r="D22731">
        <v>0.43</v>
      </c>
      <c r="E22731">
        <v>0</v>
      </c>
    </row>
    <row r="22732" spans="1:5">
      <c r="A22732">
        <v>20120518</v>
      </c>
      <c r="B22732">
        <v>-0.8</v>
      </c>
      <c r="C22732">
        <v>-0.18</v>
      </c>
      <c r="D22732">
        <v>0.16</v>
      </c>
      <c r="E22732">
        <v>0</v>
      </c>
    </row>
    <row r="22733" spans="1:5">
      <c r="A22733">
        <v>20120521</v>
      </c>
      <c r="B22733">
        <v>1.69</v>
      </c>
      <c r="C22733">
        <v>0.67</v>
      </c>
      <c r="D22733">
        <v>-1.18</v>
      </c>
      <c r="E22733">
        <v>0</v>
      </c>
    </row>
    <row r="22734" spans="1:5">
      <c r="A22734">
        <v>20120522</v>
      </c>
      <c r="B22734">
        <v>0</v>
      </c>
      <c r="C22734">
        <v>-0.86</v>
      </c>
      <c r="D22734">
        <v>0.28999999999999998</v>
      </c>
      <c r="E22734">
        <v>0</v>
      </c>
    </row>
    <row r="22735" spans="1:5">
      <c r="A22735">
        <v>20120523</v>
      </c>
      <c r="B22735">
        <v>0.26</v>
      </c>
      <c r="C22735">
        <v>0.49</v>
      </c>
      <c r="D22735">
        <v>-0.27</v>
      </c>
      <c r="E22735">
        <v>0</v>
      </c>
    </row>
    <row r="22736" spans="1:5">
      <c r="A22736">
        <v>20120524</v>
      </c>
      <c r="B22736">
        <v>0.16</v>
      </c>
      <c r="C22736">
        <v>-0.02</v>
      </c>
      <c r="D22736">
        <v>0.2</v>
      </c>
      <c r="E22736">
        <v>0</v>
      </c>
    </row>
    <row r="22737" spans="1:5">
      <c r="A22737">
        <v>20120525</v>
      </c>
      <c r="B22737">
        <v>-0.16</v>
      </c>
      <c r="C22737">
        <v>0.23</v>
      </c>
      <c r="D22737">
        <v>-0.1</v>
      </c>
      <c r="E22737">
        <v>0</v>
      </c>
    </row>
    <row r="22738" spans="1:5">
      <c r="A22738">
        <v>20120529</v>
      </c>
      <c r="B22738">
        <v>1.1399999999999999</v>
      </c>
      <c r="C22738">
        <v>0.17</v>
      </c>
      <c r="D22738">
        <v>-0.01</v>
      </c>
      <c r="E22738">
        <v>0</v>
      </c>
    </row>
    <row r="22739" spans="1:5">
      <c r="A22739">
        <v>20120530</v>
      </c>
      <c r="B22739">
        <v>-1.47</v>
      </c>
      <c r="C22739">
        <v>-0.28000000000000003</v>
      </c>
      <c r="D22739">
        <v>-0.25</v>
      </c>
      <c r="E22739">
        <v>0</v>
      </c>
    </row>
    <row r="22740" spans="1:5">
      <c r="A22740">
        <v>20120531</v>
      </c>
      <c r="B22740">
        <v>-0.23</v>
      </c>
      <c r="C22740">
        <v>0.14000000000000001</v>
      </c>
      <c r="D22740">
        <v>0.56000000000000005</v>
      </c>
      <c r="E22740">
        <v>0</v>
      </c>
    </row>
    <row r="22741" spans="1:5">
      <c r="A22741">
        <v>20120601</v>
      </c>
      <c r="B22741">
        <v>-2.6</v>
      </c>
      <c r="C22741">
        <v>-0.54</v>
      </c>
      <c r="D22741">
        <v>0.21</v>
      </c>
      <c r="E22741">
        <v>0</v>
      </c>
    </row>
    <row r="22742" spans="1:5">
      <c r="A22742">
        <v>20120604</v>
      </c>
      <c r="B22742">
        <v>-0.05</v>
      </c>
      <c r="C22742">
        <v>0.1</v>
      </c>
      <c r="D22742">
        <v>-0.56000000000000005</v>
      </c>
      <c r="E22742">
        <v>0</v>
      </c>
    </row>
    <row r="22743" spans="1:5">
      <c r="A22743">
        <v>20120605</v>
      </c>
      <c r="B22743">
        <v>0.68</v>
      </c>
      <c r="C22743">
        <v>0.27</v>
      </c>
      <c r="D22743">
        <v>7.0000000000000007E-2</v>
      </c>
      <c r="E22743">
        <v>0</v>
      </c>
    </row>
    <row r="22744" spans="1:5">
      <c r="A22744">
        <v>20120606</v>
      </c>
      <c r="B22744">
        <v>2.3199999999999998</v>
      </c>
      <c r="C22744">
        <v>7.0000000000000007E-2</v>
      </c>
      <c r="D22744">
        <v>0.22</v>
      </c>
      <c r="E22744">
        <v>0</v>
      </c>
    </row>
    <row r="22745" spans="1:5">
      <c r="A22745">
        <v>20120607</v>
      </c>
      <c r="B22745">
        <v>-0.1</v>
      </c>
      <c r="C22745">
        <v>-0.46</v>
      </c>
      <c r="D22745">
        <v>0.13</v>
      </c>
      <c r="E22745">
        <v>0</v>
      </c>
    </row>
    <row r="22746" spans="1:5">
      <c r="A22746">
        <v>20120608</v>
      </c>
      <c r="B22746">
        <v>0.85</v>
      </c>
      <c r="C22746">
        <v>0.21</v>
      </c>
      <c r="D22746">
        <v>0.01</v>
      </c>
      <c r="E22746">
        <v>0</v>
      </c>
    </row>
    <row r="22747" spans="1:5">
      <c r="A22747">
        <v>20120611</v>
      </c>
      <c r="B22747">
        <v>-1.4</v>
      </c>
      <c r="C22747">
        <v>-0.88</v>
      </c>
      <c r="D22747">
        <v>-0.05</v>
      </c>
      <c r="E22747">
        <v>0</v>
      </c>
    </row>
    <row r="22748" spans="1:5">
      <c r="A22748">
        <v>20120612</v>
      </c>
      <c r="B22748">
        <v>1.1599999999999999</v>
      </c>
      <c r="C22748">
        <v>0.1</v>
      </c>
      <c r="D22748">
        <v>0.09</v>
      </c>
      <c r="E22748">
        <v>0</v>
      </c>
    </row>
    <row r="22749" spans="1:5">
      <c r="A22749">
        <v>20120613</v>
      </c>
      <c r="B22749">
        <v>-0.77</v>
      </c>
      <c r="C22749">
        <v>-0.51</v>
      </c>
      <c r="D22749">
        <v>0.36</v>
      </c>
      <c r="E22749">
        <v>0</v>
      </c>
    </row>
    <row r="22750" spans="1:5">
      <c r="A22750">
        <v>20120614</v>
      </c>
      <c r="B22750">
        <v>1.04</v>
      </c>
      <c r="C22750">
        <v>0.18</v>
      </c>
      <c r="D22750">
        <v>0.37</v>
      </c>
      <c r="E22750">
        <v>0</v>
      </c>
    </row>
    <row r="22751" spans="1:5">
      <c r="A22751">
        <v>20120615</v>
      </c>
      <c r="B22751">
        <v>1.07</v>
      </c>
      <c r="C22751">
        <v>0.11</v>
      </c>
      <c r="D22751">
        <v>-0.06</v>
      </c>
      <c r="E22751">
        <v>0</v>
      </c>
    </row>
    <row r="22752" spans="1:5">
      <c r="A22752">
        <v>20120618</v>
      </c>
      <c r="B22752">
        <v>0.21</v>
      </c>
      <c r="C22752">
        <v>0.12</v>
      </c>
      <c r="D22752">
        <v>-0.85</v>
      </c>
      <c r="E22752">
        <v>0</v>
      </c>
    </row>
    <row r="22753" spans="1:5">
      <c r="A22753">
        <v>20120619</v>
      </c>
      <c r="B22753">
        <v>1.0900000000000001</v>
      </c>
      <c r="C22753">
        <v>0.69</v>
      </c>
      <c r="D22753">
        <v>0.15</v>
      </c>
      <c r="E22753">
        <v>0</v>
      </c>
    </row>
    <row r="22754" spans="1:5">
      <c r="A22754">
        <v>20120620</v>
      </c>
      <c r="B22754">
        <v>-0.14000000000000001</v>
      </c>
      <c r="C22754">
        <v>-0.1</v>
      </c>
      <c r="D22754">
        <v>0.15</v>
      </c>
      <c r="E22754">
        <v>0</v>
      </c>
    </row>
    <row r="22755" spans="1:5">
      <c r="A22755">
        <v>20120621</v>
      </c>
      <c r="B22755">
        <v>-2.2599999999999998</v>
      </c>
      <c r="C22755">
        <v>-0.09</v>
      </c>
      <c r="D22755">
        <v>0.12</v>
      </c>
      <c r="E22755">
        <v>0</v>
      </c>
    </row>
    <row r="22756" spans="1:5">
      <c r="A22756">
        <v>20120622</v>
      </c>
      <c r="B22756">
        <v>0.79</v>
      </c>
      <c r="C22756">
        <v>0.67</v>
      </c>
      <c r="D22756">
        <v>7.0000000000000007E-2</v>
      </c>
      <c r="E22756">
        <v>0</v>
      </c>
    </row>
    <row r="22757" spans="1:5">
      <c r="A22757">
        <v>20120625</v>
      </c>
      <c r="B22757">
        <v>-1.62</v>
      </c>
      <c r="C22757">
        <v>0.08</v>
      </c>
      <c r="D22757">
        <v>-0.14000000000000001</v>
      </c>
      <c r="E22757">
        <v>0</v>
      </c>
    </row>
    <row r="22758" spans="1:5">
      <c r="A22758">
        <v>20120626</v>
      </c>
      <c r="B22758">
        <v>0.52</v>
      </c>
      <c r="C22758">
        <v>-0.12</v>
      </c>
      <c r="D22758">
        <v>-0.06</v>
      </c>
      <c r="E22758">
        <v>0</v>
      </c>
    </row>
    <row r="22759" spans="1:5">
      <c r="A22759">
        <v>20120627</v>
      </c>
      <c r="B22759">
        <v>0.92</v>
      </c>
      <c r="C22759">
        <v>0.39</v>
      </c>
      <c r="D22759">
        <v>0.48</v>
      </c>
      <c r="E22759">
        <v>0</v>
      </c>
    </row>
    <row r="22760" spans="1:5">
      <c r="A22760">
        <v>20120628</v>
      </c>
      <c r="B22760">
        <v>-0.24</v>
      </c>
      <c r="C22760">
        <v>0.16</v>
      </c>
      <c r="D22760">
        <v>0.43</v>
      </c>
      <c r="E22760">
        <v>0</v>
      </c>
    </row>
    <row r="22761" spans="1:5">
      <c r="A22761">
        <v>20120629</v>
      </c>
      <c r="B22761">
        <v>2.5499999999999998</v>
      </c>
      <c r="C22761">
        <v>0.39</v>
      </c>
      <c r="D22761">
        <v>-0.7</v>
      </c>
      <c r="E22761">
        <v>0</v>
      </c>
    </row>
    <row r="22762" spans="1:5">
      <c r="A22762">
        <v>20120702</v>
      </c>
      <c r="B22762">
        <v>0.33</v>
      </c>
      <c r="C22762">
        <v>0.72</v>
      </c>
      <c r="D22762">
        <v>-0.04</v>
      </c>
      <c r="E22762">
        <v>0</v>
      </c>
    </row>
    <row r="22763" spans="1:5">
      <c r="A22763">
        <v>20120703</v>
      </c>
      <c r="B22763">
        <v>0.76</v>
      </c>
      <c r="C22763">
        <v>0.71</v>
      </c>
      <c r="D22763">
        <v>7.0000000000000007E-2</v>
      </c>
      <c r="E22763">
        <v>0</v>
      </c>
    </row>
    <row r="22764" spans="1:5">
      <c r="A22764">
        <v>20120705</v>
      </c>
      <c r="B22764">
        <v>-0.36</v>
      </c>
      <c r="C22764">
        <v>0.57999999999999996</v>
      </c>
      <c r="D22764">
        <v>-0.88</v>
      </c>
      <c r="E22764">
        <v>0</v>
      </c>
    </row>
    <row r="22765" spans="1:5">
      <c r="A22765">
        <v>20120706</v>
      </c>
      <c r="B22765">
        <v>-0.99</v>
      </c>
      <c r="C22765">
        <v>-0.42</v>
      </c>
      <c r="D22765">
        <v>0.36</v>
      </c>
      <c r="E22765">
        <v>0</v>
      </c>
    </row>
    <row r="22766" spans="1:5">
      <c r="A22766">
        <v>20120709</v>
      </c>
      <c r="B22766">
        <v>-0.23</v>
      </c>
      <c r="C22766">
        <v>-0.26</v>
      </c>
      <c r="D22766">
        <v>-0.25</v>
      </c>
      <c r="E22766">
        <v>0</v>
      </c>
    </row>
    <row r="22767" spans="1:5">
      <c r="A22767">
        <v>20120710</v>
      </c>
      <c r="B22767">
        <v>-0.84</v>
      </c>
      <c r="C22767">
        <v>-0.38</v>
      </c>
      <c r="D22767">
        <v>0.31</v>
      </c>
      <c r="E22767">
        <v>0</v>
      </c>
    </row>
    <row r="22768" spans="1:5">
      <c r="A22768">
        <v>20120711</v>
      </c>
      <c r="B22768">
        <v>-0.08</v>
      </c>
      <c r="C22768">
        <v>-0.4</v>
      </c>
      <c r="D22768">
        <v>0.74</v>
      </c>
      <c r="E22768">
        <v>0</v>
      </c>
    </row>
    <row r="22769" spans="1:5">
      <c r="A22769">
        <v>20120712</v>
      </c>
      <c r="B22769">
        <v>-0.5</v>
      </c>
      <c r="C22769">
        <v>0.23</v>
      </c>
      <c r="D22769">
        <v>-0.82</v>
      </c>
      <c r="E22769">
        <v>0</v>
      </c>
    </row>
    <row r="22770" spans="1:5">
      <c r="A22770">
        <v>20120713</v>
      </c>
      <c r="B22770">
        <v>1.62</v>
      </c>
      <c r="C22770">
        <v>-0.4</v>
      </c>
      <c r="D22770">
        <v>0.56999999999999995</v>
      </c>
      <c r="E22770">
        <v>0</v>
      </c>
    </row>
    <row r="22771" spans="1:5">
      <c r="A22771">
        <v>20120716</v>
      </c>
      <c r="B22771">
        <v>-0.31</v>
      </c>
      <c r="C22771">
        <v>-0.41</v>
      </c>
      <c r="D22771">
        <v>-0.26</v>
      </c>
      <c r="E22771">
        <v>0</v>
      </c>
    </row>
    <row r="22772" spans="1:5">
      <c r="A22772">
        <v>20120717</v>
      </c>
      <c r="B22772">
        <v>0.67</v>
      </c>
      <c r="C22772">
        <v>-0.54</v>
      </c>
      <c r="D22772">
        <v>0.24</v>
      </c>
      <c r="E22772">
        <v>0</v>
      </c>
    </row>
    <row r="22773" spans="1:5">
      <c r="A22773">
        <v>20120718</v>
      </c>
      <c r="B22773">
        <v>0.71</v>
      </c>
      <c r="C22773">
        <v>0.3</v>
      </c>
      <c r="D22773">
        <v>-0.79</v>
      </c>
      <c r="E22773">
        <v>0</v>
      </c>
    </row>
    <row r="22774" spans="1:5">
      <c r="A22774">
        <v>20120719</v>
      </c>
      <c r="B22774">
        <v>0.27</v>
      </c>
      <c r="C22774">
        <v>-0.35</v>
      </c>
      <c r="D22774">
        <v>-0.98</v>
      </c>
      <c r="E22774">
        <v>0</v>
      </c>
    </row>
    <row r="22775" spans="1:5">
      <c r="A22775">
        <v>20120720</v>
      </c>
      <c r="B22775">
        <v>-1.06</v>
      </c>
      <c r="C22775">
        <v>-0.32</v>
      </c>
      <c r="D22775">
        <v>7.0000000000000007E-2</v>
      </c>
      <c r="E22775">
        <v>0</v>
      </c>
    </row>
    <row r="22776" spans="1:5">
      <c r="A22776">
        <v>20120723</v>
      </c>
      <c r="B22776">
        <v>-1.02</v>
      </c>
      <c r="C22776">
        <v>-0.7</v>
      </c>
      <c r="D22776">
        <v>0.2</v>
      </c>
      <c r="E22776">
        <v>0</v>
      </c>
    </row>
    <row r="22777" spans="1:5">
      <c r="A22777">
        <v>20120724</v>
      </c>
      <c r="B22777">
        <v>-0.99</v>
      </c>
      <c r="C22777">
        <v>-0.56999999999999995</v>
      </c>
      <c r="D22777">
        <v>0.26</v>
      </c>
      <c r="E22777">
        <v>0</v>
      </c>
    </row>
    <row r="22778" spans="1:5">
      <c r="A22778">
        <v>20120725</v>
      </c>
      <c r="B22778">
        <v>-0.01</v>
      </c>
      <c r="C22778">
        <v>0.27</v>
      </c>
      <c r="D22778">
        <v>-0.05</v>
      </c>
      <c r="E22778">
        <v>0</v>
      </c>
    </row>
    <row r="22779" spans="1:5">
      <c r="A22779">
        <v>20120726</v>
      </c>
      <c r="B22779">
        <v>1.53</v>
      </c>
      <c r="C22779">
        <v>-0.82</v>
      </c>
      <c r="D22779">
        <v>0.39</v>
      </c>
      <c r="E22779">
        <v>0</v>
      </c>
    </row>
    <row r="22780" spans="1:5">
      <c r="A22780">
        <v>20120727</v>
      </c>
      <c r="B22780">
        <v>1.96</v>
      </c>
      <c r="C22780">
        <v>0.59</v>
      </c>
      <c r="D22780">
        <v>7.0000000000000007E-2</v>
      </c>
      <c r="E22780">
        <v>0</v>
      </c>
    </row>
    <row r="22781" spans="1:5">
      <c r="A22781">
        <v>20120730</v>
      </c>
      <c r="B22781">
        <v>-0.13</v>
      </c>
      <c r="C22781">
        <v>-0.4</v>
      </c>
      <c r="D22781">
        <v>0.26</v>
      </c>
      <c r="E22781">
        <v>0</v>
      </c>
    </row>
    <row r="22782" spans="1:5">
      <c r="A22782">
        <v>20120731</v>
      </c>
      <c r="B22782">
        <v>-0.47</v>
      </c>
      <c r="C22782">
        <v>0</v>
      </c>
      <c r="D22782">
        <v>0.26</v>
      </c>
      <c r="E22782">
        <v>0</v>
      </c>
    </row>
    <row r="22783" spans="1:5">
      <c r="A22783">
        <v>20120801</v>
      </c>
      <c r="B22783">
        <v>-0.5</v>
      </c>
      <c r="C22783">
        <v>-1.6</v>
      </c>
      <c r="D22783">
        <v>0.28000000000000003</v>
      </c>
      <c r="E22783">
        <v>0</v>
      </c>
    </row>
    <row r="22784" spans="1:5">
      <c r="A22784">
        <v>20120802</v>
      </c>
      <c r="B22784">
        <v>-0.69</v>
      </c>
      <c r="C22784">
        <v>0.25</v>
      </c>
      <c r="D22784">
        <v>-0.41</v>
      </c>
      <c r="E22784">
        <v>0</v>
      </c>
    </row>
    <row r="22785" spans="1:5">
      <c r="A22785">
        <v>20120803</v>
      </c>
      <c r="B22785">
        <v>1.99</v>
      </c>
      <c r="C22785">
        <v>0.54</v>
      </c>
      <c r="D22785">
        <v>0.56000000000000005</v>
      </c>
      <c r="E22785">
        <v>0</v>
      </c>
    </row>
    <row r="22786" spans="1:5">
      <c r="A22786">
        <v>20120806</v>
      </c>
      <c r="B22786">
        <v>0.34</v>
      </c>
      <c r="C22786">
        <v>0.56999999999999995</v>
      </c>
      <c r="D22786">
        <v>7.0000000000000007E-2</v>
      </c>
      <c r="E22786">
        <v>0</v>
      </c>
    </row>
    <row r="22787" spans="1:5">
      <c r="A22787">
        <v>20120807</v>
      </c>
      <c r="B22787">
        <v>0.64</v>
      </c>
      <c r="C22787">
        <v>0.33</v>
      </c>
      <c r="D22787">
        <v>7.0000000000000007E-2</v>
      </c>
      <c r="E22787">
        <v>0</v>
      </c>
    </row>
    <row r="22788" spans="1:5">
      <c r="A22788">
        <v>20120808</v>
      </c>
      <c r="B22788">
        <v>0.09</v>
      </c>
      <c r="C22788">
        <v>-0.25</v>
      </c>
      <c r="D22788">
        <v>0.56999999999999995</v>
      </c>
      <c r="E22788">
        <v>0</v>
      </c>
    </row>
    <row r="22789" spans="1:5">
      <c r="A22789">
        <v>20120809</v>
      </c>
      <c r="B22789">
        <v>0.12</v>
      </c>
      <c r="C22789">
        <v>0.37</v>
      </c>
      <c r="D22789">
        <v>0.1</v>
      </c>
      <c r="E22789">
        <v>0</v>
      </c>
    </row>
    <row r="22790" spans="1:5">
      <c r="A22790">
        <v>20120810</v>
      </c>
      <c r="B22790">
        <v>0.17</v>
      </c>
      <c r="C22790">
        <v>-0.34</v>
      </c>
      <c r="D22790">
        <v>-0.02</v>
      </c>
      <c r="E22790">
        <v>0</v>
      </c>
    </row>
    <row r="22791" spans="1:5">
      <c r="A22791">
        <v>20120813</v>
      </c>
      <c r="B22791">
        <v>-0.14000000000000001</v>
      </c>
      <c r="C22791">
        <v>-0.15</v>
      </c>
      <c r="D22791">
        <v>0</v>
      </c>
      <c r="E22791">
        <v>0</v>
      </c>
    </row>
    <row r="22792" spans="1:5">
      <c r="A22792">
        <v>20120814</v>
      </c>
      <c r="B22792">
        <v>-0.03</v>
      </c>
      <c r="C22792">
        <v>-0.43</v>
      </c>
      <c r="D22792">
        <v>-0.05</v>
      </c>
      <c r="E22792">
        <v>0</v>
      </c>
    </row>
    <row r="22793" spans="1:5">
      <c r="A22793">
        <v>20120815</v>
      </c>
      <c r="B22793">
        <v>0.27</v>
      </c>
      <c r="C22793">
        <v>0.74</v>
      </c>
      <c r="D22793">
        <v>-7.0000000000000007E-2</v>
      </c>
      <c r="E22793">
        <v>0</v>
      </c>
    </row>
    <row r="22794" spans="1:5">
      <c r="A22794">
        <v>20120816</v>
      </c>
      <c r="B22794">
        <v>0.75</v>
      </c>
      <c r="C22794">
        <v>0.47</v>
      </c>
      <c r="D22794">
        <v>-0.17</v>
      </c>
      <c r="E22794">
        <v>0</v>
      </c>
    </row>
    <row r="22795" spans="1:5">
      <c r="A22795">
        <v>20120817</v>
      </c>
      <c r="B22795">
        <v>0.27</v>
      </c>
      <c r="C22795">
        <v>0.59</v>
      </c>
      <c r="D22795">
        <v>0.11</v>
      </c>
      <c r="E22795">
        <v>0</v>
      </c>
    </row>
    <row r="22796" spans="1:5">
      <c r="A22796">
        <v>20120820</v>
      </c>
      <c r="B22796">
        <v>-0.06</v>
      </c>
      <c r="C22796">
        <v>-0.46</v>
      </c>
      <c r="D22796">
        <v>0.59</v>
      </c>
      <c r="E22796">
        <v>0</v>
      </c>
    </row>
    <row r="22797" spans="1:5">
      <c r="A22797">
        <v>20120821</v>
      </c>
      <c r="B22797">
        <v>-0.31</v>
      </c>
      <c r="C22797">
        <v>0.1</v>
      </c>
      <c r="D22797">
        <v>0.4</v>
      </c>
      <c r="E22797">
        <v>0</v>
      </c>
    </row>
    <row r="22798" spans="1:5">
      <c r="A22798">
        <v>20120822</v>
      </c>
      <c r="B22798">
        <v>0</v>
      </c>
      <c r="C22798">
        <v>-0.44</v>
      </c>
      <c r="D22798">
        <v>-0.35</v>
      </c>
      <c r="E22798">
        <v>0</v>
      </c>
    </row>
    <row r="22799" spans="1:5">
      <c r="A22799">
        <v>20120823</v>
      </c>
      <c r="B22799">
        <v>-0.78</v>
      </c>
      <c r="C22799">
        <v>-0.01</v>
      </c>
      <c r="D22799">
        <v>-0.35</v>
      </c>
      <c r="E22799">
        <v>0</v>
      </c>
    </row>
    <row r="22800" spans="1:5">
      <c r="A22800">
        <v>20120824</v>
      </c>
      <c r="B22800">
        <v>0.61</v>
      </c>
      <c r="C22800">
        <v>-0.27</v>
      </c>
      <c r="D22800">
        <v>-0.03</v>
      </c>
      <c r="E22800">
        <v>0</v>
      </c>
    </row>
    <row r="22801" spans="1:5">
      <c r="A22801">
        <v>20120827</v>
      </c>
      <c r="B22801">
        <v>-0.06</v>
      </c>
      <c r="C22801">
        <v>0.12</v>
      </c>
      <c r="D22801">
        <v>-0.12</v>
      </c>
      <c r="E22801">
        <v>0</v>
      </c>
    </row>
    <row r="22802" spans="1:5">
      <c r="A22802">
        <v>20120828</v>
      </c>
      <c r="B22802">
        <v>0.01</v>
      </c>
      <c r="C22802">
        <v>0.6</v>
      </c>
      <c r="D22802">
        <v>-0.09</v>
      </c>
      <c r="E22802">
        <v>0</v>
      </c>
    </row>
    <row r="22803" spans="1:5">
      <c r="A22803">
        <v>20120829</v>
      </c>
      <c r="B22803">
        <v>0.15</v>
      </c>
      <c r="C22803">
        <v>0.25</v>
      </c>
      <c r="D22803">
        <v>0.12</v>
      </c>
      <c r="E22803">
        <v>0</v>
      </c>
    </row>
    <row r="22804" spans="1:5">
      <c r="A22804">
        <v>20120830</v>
      </c>
      <c r="B22804">
        <v>-0.8</v>
      </c>
      <c r="C22804">
        <v>-0.45</v>
      </c>
      <c r="D22804">
        <v>0</v>
      </c>
      <c r="E22804">
        <v>0</v>
      </c>
    </row>
    <row r="22805" spans="1:5">
      <c r="A22805">
        <v>20120831</v>
      </c>
      <c r="B22805">
        <v>0.52</v>
      </c>
      <c r="C22805">
        <v>-7.0000000000000007E-2</v>
      </c>
      <c r="D22805">
        <v>0</v>
      </c>
      <c r="E22805">
        <v>0</v>
      </c>
    </row>
    <row r="22806" spans="1:5">
      <c r="A22806">
        <v>20120904</v>
      </c>
      <c r="B22806">
        <v>0.08</v>
      </c>
      <c r="C22806">
        <v>0.97</v>
      </c>
      <c r="D22806">
        <v>-0.17</v>
      </c>
      <c r="E22806">
        <v>0</v>
      </c>
    </row>
    <row r="22807" spans="1:5">
      <c r="A22807">
        <v>20120905</v>
      </c>
      <c r="B22807">
        <v>-0.05</v>
      </c>
      <c r="C22807">
        <v>-7.0000000000000007E-2</v>
      </c>
      <c r="D22807">
        <v>0.31</v>
      </c>
      <c r="E22807">
        <v>0</v>
      </c>
    </row>
    <row r="22808" spans="1:5">
      <c r="A22808">
        <v>20120906</v>
      </c>
      <c r="B22808">
        <v>2.0699999999999998</v>
      </c>
      <c r="C22808">
        <v>-0.1</v>
      </c>
      <c r="D22808">
        <v>0.34</v>
      </c>
      <c r="E22808">
        <v>0</v>
      </c>
    </row>
    <row r="22809" spans="1:5">
      <c r="A22809">
        <v>20120907</v>
      </c>
      <c r="B22809">
        <v>0.45</v>
      </c>
      <c r="C22809">
        <v>-0.01</v>
      </c>
      <c r="D22809">
        <v>0.78</v>
      </c>
      <c r="E22809">
        <v>0</v>
      </c>
    </row>
    <row r="22810" spans="1:5">
      <c r="A22810">
        <v>20120910</v>
      </c>
      <c r="B22810">
        <v>-0.56999999999999995</v>
      </c>
      <c r="C22810">
        <v>0.28999999999999998</v>
      </c>
      <c r="D22810">
        <v>-7.0000000000000007E-2</v>
      </c>
      <c r="E22810">
        <v>0</v>
      </c>
    </row>
    <row r="22811" spans="1:5">
      <c r="A22811">
        <v>20120911</v>
      </c>
      <c r="B22811">
        <v>0.28000000000000003</v>
      </c>
      <c r="C22811">
        <v>0.02</v>
      </c>
      <c r="D22811">
        <v>0.54</v>
      </c>
      <c r="E22811">
        <v>0</v>
      </c>
    </row>
    <row r="22812" spans="1:5">
      <c r="A22812">
        <v>20120912</v>
      </c>
      <c r="B22812">
        <v>0.27</v>
      </c>
      <c r="C22812">
        <v>0.12</v>
      </c>
      <c r="D22812">
        <v>0.31</v>
      </c>
      <c r="E22812">
        <v>0</v>
      </c>
    </row>
    <row r="22813" spans="1:5">
      <c r="A22813">
        <v>20120913</v>
      </c>
      <c r="B22813">
        <v>1.56</v>
      </c>
      <c r="C22813">
        <v>-0.4</v>
      </c>
      <c r="D22813">
        <v>0.56000000000000005</v>
      </c>
      <c r="E22813">
        <v>0</v>
      </c>
    </row>
    <row r="22814" spans="1:5">
      <c r="A22814">
        <v>20120914</v>
      </c>
      <c r="B22814">
        <v>0.54</v>
      </c>
      <c r="C22814">
        <v>0.56000000000000005</v>
      </c>
      <c r="D22814">
        <v>0.48</v>
      </c>
      <c r="E22814">
        <v>0</v>
      </c>
    </row>
    <row r="22815" spans="1:5">
      <c r="A22815">
        <v>20120917</v>
      </c>
      <c r="B22815">
        <v>-0.42</v>
      </c>
      <c r="C22815">
        <v>-0.18</v>
      </c>
      <c r="D22815">
        <v>-0.79</v>
      </c>
      <c r="E22815">
        <v>0</v>
      </c>
    </row>
    <row r="22816" spans="1:5">
      <c r="A22816">
        <v>20120918</v>
      </c>
      <c r="B22816">
        <v>-0.15</v>
      </c>
      <c r="C22816">
        <v>-0.01</v>
      </c>
      <c r="D22816">
        <v>-0.24</v>
      </c>
      <c r="E22816">
        <v>0</v>
      </c>
    </row>
    <row r="22817" spans="1:5">
      <c r="A22817">
        <v>20120919</v>
      </c>
      <c r="B22817">
        <v>0.18</v>
      </c>
      <c r="C22817">
        <v>-0.15</v>
      </c>
      <c r="D22817">
        <v>0.05</v>
      </c>
      <c r="E22817">
        <v>0</v>
      </c>
    </row>
    <row r="22818" spans="1:5">
      <c r="A22818">
        <v>20120920</v>
      </c>
      <c r="B22818">
        <v>-0.13</v>
      </c>
      <c r="C22818">
        <v>-0.42</v>
      </c>
      <c r="D22818">
        <v>-0.17</v>
      </c>
      <c r="E22818">
        <v>0</v>
      </c>
    </row>
    <row r="22819" spans="1:5">
      <c r="A22819">
        <v>20120921</v>
      </c>
      <c r="B22819">
        <v>0.04</v>
      </c>
      <c r="C22819">
        <v>0.49</v>
      </c>
      <c r="D22819">
        <v>-0.03</v>
      </c>
      <c r="E22819">
        <v>0</v>
      </c>
    </row>
    <row r="22820" spans="1:5">
      <c r="A22820">
        <v>20120924</v>
      </c>
      <c r="B22820">
        <v>-0.26</v>
      </c>
      <c r="C22820">
        <v>-0.22</v>
      </c>
      <c r="D22820">
        <v>0.33</v>
      </c>
      <c r="E22820">
        <v>0</v>
      </c>
    </row>
    <row r="22821" spans="1:5">
      <c r="A22821">
        <v>20120925</v>
      </c>
      <c r="B22821">
        <v>-1.1100000000000001</v>
      </c>
      <c r="C22821">
        <v>-0.34</v>
      </c>
      <c r="D22821">
        <v>-0.36</v>
      </c>
      <c r="E22821">
        <v>0</v>
      </c>
    </row>
    <row r="22822" spans="1:5">
      <c r="A22822">
        <v>20120926</v>
      </c>
      <c r="B22822">
        <v>-0.56999999999999995</v>
      </c>
      <c r="C22822">
        <v>-0.03</v>
      </c>
      <c r="D22822">
        <v>0.04</v>
      </c>
      <c r="E22822">
        <v>0</v>
      </c>
    </row>
    <row r="22823" spans="1:5">
      <c r="A22823">
        <v>20120927</v>
      </c>
      <c r="B22823">
        <v>0.99</v>
      </c>
      <c r="C22823">
        <v>0.24</v>
      </c>
      <c r="D22823">
        <v>-0.15</v>
      </c>
      <c r="E22823">
        <v>0</v>
      </c>
    </row>
    <row r="22824" spans="1:5">
      <c r="A22824">
        <v>20120928</v>
      </c>
      <c r="B22824">
        <v>-0.46</v>
      </c>
      <c r="C22824">
        <v>-0.31</v>
      </c>
      <c r="D22824">
        <v>-0.25</v>
      </c>
      <c r="E22824">
        <v>0</v>
      </c>
    </row>
    <row r="22825" spans="1:5">
      <c r="A22825">
        <v>20121001</v>
      </c>
      <c r="B22825">
        <v>0.26</v>
      </c>
      <c r="C22825">
        <v>7.0000000000000007E-2</v>
      </c>
      <c r="D22825">
        <v>0.24</v>
      </c>
      <c r="E22825">
        <v>0</v>
      </c>
    </row>
    <row r="22826" spans="1:5">
      <c r="A22826">
        <v>20121002</v>
      </c>
      <c r="B22826">
        <v>0.1</v>
      </c>
      <c r="C22826">
        <v>-0.15</v>
      </c>
      <c r="D22826">
        <v>0.27</v>
      </c>
      <c r="E22826">
        <v>0</v>
      </c>
    </row>
    <row r="22827" spans="1:5">
      <c r="A22827">
        <v>20121003</v>
      </c>
      <c r="B22827">
        <v>0.36</v>
      </c>
      <c r="C22827">
        <v>-0.66</v>
      </c>
      <c r="D22827">
        <v>-0.02</v>
      </c>
      <c r="E22827">
        <v>0</v>
      </c>
    </row>
    <row r="22828" spans="1:5">
      <c r="A22828">
        <v>20121004</v>
      </c>
      <c r="B22828">
        <v>0.76</v>
      </c>
      <c r="C22828">
        <v>-0.2</v>
      </c>
      <c r="D22828">
        <v>0.77</v>
      </c>
      <c r="E22828">
        <v>0</v>
      </c>
    </row>
    <row r="22829" spans="1:5">
      <c r="A22829">
        <v>20121005</v>
      </c>
      <c r="B22829">
        <v>-0.03</v>
      </c>
      <c r="C22829">
        <v>-0.18</v>
      </c>
      <c r="D22829">
        <v>0.22</v>
      </c>
      <c r="E22829">
        <v>0</v>
      </c>
    </row>
    <row r="22830" spans="1:5">
      <c r="A22830">
        <v>20121008</v>
      </c>
      <c r="B22830">
        <v>-0.36</v>
      </c>
      <c r="C22830">
        <v>-0.24</v>
      </c>
      <c r="D22830">
        <v>0.22</v>
      </c>
      <c r="E22830">
        <v>0</v>
      </c>
    </row>
    <row r="22831" spans="1:5">
      <c r="A22831">
        <v>20121009</v>
      </c>
      <c r="B22831">
        <v>-1.05</v>
      </c>
      <c r="C22831">
        <v>-0.3</v>
      </c>
      <c r="D22831">
        <v>0.35</v>
      </c>
      <c r="E22831">
        <v>0</v>
      </c>
    </row>
    <row r="22832" spans="1:5">
      <c r="A22832">
        <v>20121010</v>
      </c>
      <c r="B22832">
        <v>-0.57999999999999996</v>
      </c>
      <c r="C22832">
        <v>0.38</v>
      </c>
      <c r="D22832">
        <v>0.26</v>
      </c>
      <c r="E22832">
        <v>0</v>
      </c>
    </row>
    <row r="22833" spans="1:5">
      <c r="A22833">
        <v>20121011</v>
      </c>
      <c r="B22833">
        <v>0.11</v>
      </c>
      <c r="C22833">
        <v>0.33</v>
      </c>
      <c r="D22833">
        <v>0.68</v>
      </c>
      <c r="E22833">
        <v>0</v>
      </c>
    </row>
    <row r="22834" spans="1:5">
      <c r="A22834">
        <v>20121012</v>
      </c>
      <c r="B22834">
        <v>-0.34</v>
      </c>
      <c r="C22834">
        <v>-0.31</v>
      </c>
      <c r="D22834">
        <v>-0.9</v>
      </c>
      <c r="E22834">
        <v>0</v>
      </c>
    </row>
    <row r="22835" spans="1:5">
      <c r="A22835">
        <v>20121015</v>
      </c>
      <c r="B22835">
        <v>0.79</v>
      </c>
      <c r="C22835">
        <v>-0.15</v>
      </c>
      <c r="D22835">
        <v>0.17</v>
      </c>
      <c r="E22835">
        <v>0</v>
      </c>
    </row>
    <row r="22836" spans="1:5">
      <c r="A22836">
        <v>20121016</v>
      </c>
      <c r="B22836">
        <v>1</v>
      </c>
      <c r="C22836">
        <v>-0.21</v>
      </c>
      <c r="D22836">
        <v>-0.24</v>
      </c>
      <c r="E22836">
        <v>0</v>
      </c>
    </row>
    <row r="22837" spans="1:5">
      <c r="A22837">
        <v>20121017</v>
      </c>
      <c r="B22837">
        <v>0.49</v>
      </c>
      <c r="C22837">
        <v>0.15</v>
      </c>
      <c r="D22837">
        <v>1.1299999999999999</v>
      </c>
      <c r="E22837">
        <v>0</v>
      </c>
    </row>
    <row r="22838" spans="1:5">
      <c r="A22838">
        <v>20121018</v>
      </c>
      <c r="B22838">
        <v>-0.31</v>
      </c>
      <c r="C22838">
        <v>-0.59</v>
      </c>
      <c r="D22838">
        <v>0.27</v>
      </c>
      <c r="E22838">
        <v>0</v>
      </c>
    </row>
    <row r="22839" spans="1:5">
      <c r="A22839">
        <v>20121019</v>
      </c>
      <c r="B22839">
        <v>-1.68</v>
      </c>
      <c r="C22839">
        <v>-0.4</v>
      </c>
      <c r="D22839">
        <v>0.47</v>
      </c>
      <c r="E22839">
        <v>0</v>
      </c>
    </row>
    <row r="22840" spans="1:5">
      <c r="A22840">
        <v>20121022</v>
      </c>
      <c r="B22840">
        <v>0.01</v>
      </c>
      <c r="C22840">
        <v>-0.04</v>
      </c>
      <c r="D22840">
        <v>0.18</v>
      </c>
      <c r="E22840">
        <v>0</v>
      </c>
    </row>
    <row r="22841" spans="1:5">
      <c r="A22841">
        <v>20121023</v>
      </c>
      <c r="B22841">
        <v>-1.29</v>
      </c>
      <c r="C22841">
        <v>0.98</v>
      </c>
      <c r="D22841">
        <v>-0.51</v>
      </c>
      <c r="E22841">
        <v>0</v>
      </c>
    </row>
    <row r="22842" spans="1:5">
      <c r="A22842">
        <v>20121024</v>
      </c>
      <c r="B22842">
        <v>-0.28000000000000003</v>
      </c>
      <c r="C22842">
        <v>-0.15</v>
      </c>
      <c r="D22842">
        <v>0.43</v>
      </c>
      <c r="E22842">
        <v>0</v>
      </c>
    </row>
    <row r="22843" spans="1:5">
      <c r="A22843">
        <v>20121025</v>
      </c>
      <c r="B22843">
        <v>0.27</v>
      </c>
      <c r="C22843">
        <v>0.17</v>
      </c>
      <c r="D22843">
        <v>-0.08</v>
      </c>
      <c r="E22843">
        <v>0</v>
      </c>
    </row>
    <row r="22844" spans="1:5">
      <c r="A22844">
        <v>20121026</v>
      </c>
      <c r="B22844">
        <v>-7.0000000000000007E-2</v>
      </c>
      <c r="C22844">
        <v>-0.13</v>
      </c>
      <c r="D22844">
        <v>-0.4</v>
      </c>
      <c r="E22844">
        <v>0</v>
      </c>
    </row>
    <row r="22845" spans="1:5">
      <c r="A22845">
        <v>20121031</v>
      </c>
      <c r="B22845">
        <v>0.14000000000000001</v>
      </c>
      <c r="C22845">
        <v>0.5</v>
      </c>
      <c r="D22845">
        <v>0.37</v>
      </c>
      <c r="E22845">
        <v>0</v>
      </c>
    </row>
    <row r="22846" spans="1:5">
      <c r="A22846">
        <v>20121101</v>
      </c>
      <c r="B22846">
        <v>1.19</v>
      </c>
      <c r="C22846">
        <v>0.15</v>
      </c>
      <c r="D22846">
        <v>0.21</v>
      </c>
      <c r="E22846">
        <v>0</v>
      </c>
    </row>
    <row r="22847" spans="1:5">
      <c r="A22847">
        <v>20121102</v>
      </c>
      <c r="B22847">
        <v>-1.04</v>
      </c>
      <c r="C22847">
        <v>-0.55000000000000004</v>
      </c>
      <c r="D22847">
        <v>0.25</v>
      </c>
      <c r="E22847">
        <v>0</v>
      </c>
    </row>
    <row r="22848" spans="1:5">
      <c r="A22848">
        <v>20121105</v>
      </c>
      <c r="B22848">
        <v>0.28000000000000003</v>
      </c>
      <c r="C22848">
        <v>0.43</v>
      </c>
      <c r="D22848">
        <v>-0.22</v>
      </c>
      <c r="E22848">
        <v>0</v>
      </c>
    </row>
    <row r="22849" spans="1:5">
      <c r="A22849">
        <v>20121106</v>
      </c>
      <c r="B22849">
        <v>0.8</v>
      </c>
      <c r="C22849">
        <v>-0.04</v>
      </c>
      <c r="D22849">
        <v>0.55000000000000004</v>
      </c>
      <c r="E22849">
        <v>0</v>
      </c>
    </row>
    <row r="22850" spans="1:5">
      <c r="A22850">
        <v>20121107</v>
      </c>
      <c r="B22850">
        <v>-2.31</v>
      </c>
      <c r="C22850">
        <v>-0.03</v>
      </c>
      <c r="D22850">
        <v>-1.46</v>
      </c>
      <c r="E22850">
        <v>0</v>
      </c>
    </row>
    <row r="22851" spans="1:5">
      <c r="A22851">
        <v>20121108</v>
      </c>
      <c r="B22851">
        <v>-1.24</v>
      </c>
      <c r="C22851">
        <v>-0.28000000000000003</v>
      </c>
      <c r="D22851">
        <v>0.42</v>
      </c>
      <c r="E22851">
        <v>0</v>
      </c>
    </row>
    <row r="22852" spans="1:5">
      <c r="A22852">
        <v>20121109</v>
      </c>
      <c r="B22852">
        <v>0.15</v>
      </c>
      <c r="C22852">
        <v>0.03</v>
      </c>
      <c r="D22852">
        <v>-0.15</v>
      </c>
      <c r="E22852">
        <v>0</v>
      </c>
    </row>
    <row r="22853" spans="1:5">
      <c r="A22853">
        <v>20121112</v>
      </c>
      <c r="B22853">
        <v>0</v>
      </c>
      <c r="C22853">
        <v>-0.18</v>
      </c>
      <c r="D22853">
        <v>0.05</v>
      </c>
      <c r="E22853">
        <v>0</v>
      </c>
    </row>
    <row r="22854" spans="1:5">
      <c r="A22854">
        <v>20121113</v>
      </c>
      <c r="B22854">
        <v>-0.4</v>
      </c>
      <c r="C22854">
        <v>-0.21</v>
      </c>
      <c r="D22854">
        <v>-0.3</v>
      </c>
      <c r="E22854">
        <v>0</v>
      </c>
    </row>
    <row r="22855" spans="1:5">
      <c r="A22855">
        <v>20121114</v>
      </c>
      <c r="B22855">
        <v>-1.4</v>
      </c>
      <c r="C22855">
        <v>-0.36</v>
      </c>
      <c r="D22855">
        <v>-0.24</v>
      </c>
      <c r="E22855">
        <v>0</v>
      </c>
    </row>
    <row r="22856" spans="1:5">
      <c r="A22856">
        <v>20121115</v>
      </c>
      <c r="B22856">
        <v>-0.24</v>
      </c>
      <c r="C22856">
        <v>-0.43</v>
      </c>
      <c r="D22856">
        <v>0.17</v>
      </c>
      <c r="E22856">
        <v>0</v>
      </c>
    </row>
    <row r="22857" spans="1:5">
      <c r="A22857">
        <v>20121116</v>
      </c>
      <c r="B22857">
        <v>0.57999999999999996</v>
      </c>
      <c r="C22857">
        <v>0.08</v>
      </c>
      <c r="D22857">
        <v>0.03</v>
      </c>
      <c r="E22857">
        <v>0</v>
      </c>
    </row>
    <row r="22858" spans="1:5">
      <c r="A22858">
        <v>20121119</v>
      </c>
      <c r="B22858">
        <v>1.98</v>
      </c>
      <c r="C22858">
        <v>0.25</v>
      </c>
      <c r="D22858">
        <v>0</v>
      </c>
      <c r="E22858">
        <v>0</v>
      </c>
    </row>
    <row r="22859" spans="1:5">
      <c r="A22859">
        <v>20121120</v>
      </c>
      <c r="B22859">
        <v>0.11</v>
      </c>
      <c r="C22859">
        <v>-0.06</v>
      </c>
      <c r="D22859">
        <v>0.15</v>
      </c>
      <c r="E22859">
        <v>0</v>
      </c>
    </row>
    <row r="22860" spans="1:5">
      <c r="A22860">
        <v>20121121</v>
      </c>
      <c r="B22860">
        <v>0.31</v>
      </c>
      <c r="C22860">
        <v>0.38</v>
      </c>
      <c r="D22860">
        <v>-0.06</v>
      </c>
      <c r="E22860">
        <v>0</v>
      </c>
    </row>
    <row r="22861" spans="1:5">
      <c r="A22861">
        <v>20121123</v>
      </c>
      <c r="B22861">
        <v>1.28</v>
      </c>
      <c r="C22861">
        <v>-0.15</v>
      </c>
      <c r="D22861">
        <v>7.0000000000000007E-2</v>
      </c>
      <c r="E22861">
        <v>0</v>
      </c>
    </row>
    <row r="22862" spans="1:5">
      <c r="A22862">
        <v>20121126</v>
      </c>
      <c r="B22862">
        <v>-0.14000000000000001</v>
      </c>
      <c r="C22862">
        <v>0.54</v>
      </c>
      <c r="D22862">
        <v>-0.17</v>
      </c>
      <c r="E22862">
        <v>0</v>
      </c>
    </row>
    <row r="22863" spans="1:5">
      <c r="A22863">
        <v>20121127</v>
      </c>
      <c r="B22863">
        <v>-0.43</v>
      </c>
      <c r="C22863">
        <v>0.44</v>
      </c>
      <c r="D22863">
        <v>-0.22</v>
      </c>
      <c r="E22863">
        <v>0</v>
      </c>
    </row>
    <row r="22864" spans="1:5">
      <c r="A22864">
        <v>20121128</v>
      </c>
      <c r="B22864">
        <v>0.83</v>
      </c>
      <c r="C22864">
        <v>0.02</v>
      </c>
      <c r="D22864">
        <v>-0.28000000000000003</v>
      </c>
      <c r="E22864">
        <v>0</v>
      </c>
    </row>
    <row r="22865" spans="1:5">
      <c r="A22865">
        <v>20121129</v>
      </c>
      <c r="B22865">
        <v>0.54</v>
      </c>
      <c r="C22865">
        <v>0.69</v>
      </c>
      <c r="D22865">
        <v>-0.02</v>
      </c>
      <c r="E22865">
        <v>0</v>
      </c>
    </row>
    <row r="22866" spans="1:5">
      <c r="A22866">
        <v>20121130</v>
      </c>
      <c r="B22866">
        <v>0.02</v>
      </c>
      <c r="C22866">
        <v>-0.14000000000000001</v>
      </c>
      <c r="D22866">
        <v>0.27</v>
      </c>
      <c r="E22866">
        <v>0</v>
      </c>
    </row>
    <row r="22867" spans="1:5">
      <c r="A22867">
        <v>20121203</v>
      </c>
      <c r="B22867">
        <v>-0.46</v>
      </c>
      <c r="C22867">
        <v>0.28000000000000003</v>
      </c>
      <c r="D22867">
        <v>0.22</v>
      </c>
      <c r="E22867">
        <v>1E-3</v>
      </c>
    </row>
    <row r="22868" spans="1:5">
      <c r="A22868">
        <v>20121204</v>
      </c>
      <c r="B22868">
        <v>-0.16</v>
      </c>
      <c r="C22868">
        <v>0.35</v>
      </c>
      <c r="D22868">
        <v>-0.06</v>
      </c>
      <c r="E22868">
        <v>1E-3</v>
      </c>
    </row>
    <row r="22869" spans="1:5">
      <c r="A22869">
        <v>20121205</v>
      </c>
      <c r="B22869">
        <v>0.17</v>
      </c>
      <c r="C22869">
        <v>-0.66</v>
      </c>
      <c r="D22869">
        <v>0.99</v>
      </c>
      <c r="E22869">
        <v>1E-3</v>
      </c>
    </row>
    <row r="22870" spans="1:5">
      <c r="A22870">
        <v>20121206</v>
      </c>
      <c r="B22870">
        <v>0.31</v>
      </c>
      <c r="C22870">
        <v>-0.18</v>
      </c>
      <c r="D22870">
        <v>-0.15</v>
      </c>
      <c r="E22870">
        <v>1E-3</v>
      </c>
    </row>
    <row r="22871" spans="1:5">
      <c r="A22871">
        <v>20121207</v>
      </c>
      <c r="B22871">
        <v>0.27</v>
      </c>
      <c r="C22871">
        <v>-0.43</v>
      </c>
      <c r="D22871">
        <v>0.34</v>
      </c>
      <c r="E22871">
        <v>1E-3</v>
      </c>
    </row>
    <row r="22872" spans="1:5">
      <c r="A22872">
        <v>20121210</v>
      </c>
      <c r="B22872">
        <v>0.11</v>
      </c>
      <c r="C22872">
        <v>0.47</v>
      </c>
      <c r="D22872">
        <v>0.02</v>
      </c>
      <c r="E22872">
        <v>1E-3</v>
      </c>
    </row>
    <row r="22873" spans="1:5">
      <c r="A22873">
        <v>20121211</v>
      </c>
      <c r="B22873">
        <v>0.68</v>
      </c>
      <c r="C22873">
        <v>0.46</v>
      </c>
      <c r="D22873">
        <v>-0.06</v>
      </c>
      <c r="E22873">
        <v>1E-3</v>
      </c>
    </row>
    <row r="22874" spans="1:5">
      <c r="A22874">
        <v>20121212</v>
      </c>
      <c r="B22874">
        <v>-0.02</v>
      </c>
      <c r="C22874">
        <v>-0.7</v>
      </c>
      <c r="D22874">
        <v>0.54</v>
      </c>
      <c r="E22874">
        <v>1E-3</v>
      </c>
    </row>
    <row r="22875" spans="1:5">
      <c r="A22875">
        <v>20121213</v>
      </c>
      <c r="B22875">
        <v>-0.56999999999999995</v>
      </c>
      <c r="C22875">
        <v>0.03</v>
      </c>
      <c r="D22875">
        <v>0.06</v>
      </c>
      <c r="E22875">
        <v>1E-3</v>
      </c>
    </row>
    <row r="22876" spans="1:5">
      <c r="A22876">
        <v>20121214</v>
      </c>
      <c r="B22876">
        <v>-0.34</v>
      </c>
      <c r="C22876">
        <v>0.31</v>
      </c>
      <c r="D22876">
        <v>0.25</v>
      </c>
      <c r="E22876">
        <v>1E-3</v>
      </c>
    </row>
    <row r="22877" spans="1:5">
      <c r="A22877">
        <v>20121217</v>
      </c>
      <c r="B22877">
        <v>1.1599999999999999</v>
      </c>
      <c r="C22877">
        <v>-7.0000000000000007E-2</v>
      </c>
      <c r="D22877">
        <v>0.59</v>
      </c>
      <c r="E22877">
        <v>1E-3</v>
      </c>
    </row>
    <row r="22878" spans="1:5">
      <c r="A22878">
        <v>20121218</v>
      </c>
      <c r="B22878">
        <v>1.2</v>
      </c>
      <c r="C22878">
        <v>0.32</v>
      </c>
      <c r="D22878">
        <v>7.0000000000000007E-2</v>
      </c>
      <c r="E22878">
        <v>1E-3</v>
      </c>
    </row>
    <row r="22879" spans="1:5">
      <c r="A22879">
        <v>20121219</v>
      </c>
      <c r="B22879">
        <v>-0.6</v>
      </c>
      <c r="C22879">
        <v>0.6</v>
      </c>
      <c r="D22879">
        <v>0.24</v>
      </c>
      <c r="E22879">
        <v>1E-3</v>
      </c>
    </row>
    <row r="22880" spans="1:5">
      <c r="A22880">
        <v>20121220</v>
      </c>
      <c r="B22880">
        <v>0.53</v>
      </c>
      <c r="C22880">
        <v>-0.23</v>
      </c>
      <c r="D22880">
        <v>0.72</v>
      </c>
      <c r="E22880">
        <v>1E-3</v>
      </c>
    </row>
    <row r="22881" spans="1:5">
      <c r="A22881">
        <v>20121221</v>
      </c>
      <c r="B22881">
        <v>-0.88</v>
      </c>
      <c r="C22881">
        <v>0.43</v>
      </c>
      <c r="D22881">
        <v>-0.33</v>
      </c>
      <c r="E22881">
        <v>1E-3</v>
      </c>
    </row>
    <row r="22882" spans="1:5">
      <c r="A22882">
        <v>20121224</v>
      </c>
      <c r="B22882">
        <v>-0.24</v>
      </c>
      <c r="C22882">
        <v>-0.21</v>
      </c>
      <c r="D22882">
        <v>0</v>
      </c>
      <c r="E22882">
        <v>1E-3</v>
      </c>
    </row>
    <row r="22883" spans="1:5">
      <c r="A22883">
        <v>20121226</v>
      </c>
      <c r="B22883">
        <v>-0.54</v>
      </c>
      <c r="C22883">
        <v>-0.16</v>
      </c>
      <c r="D22883">
        <v>0.34</v>
      </c>
      <c r="E22883">
        <v>1E-3</v>
      </c>
    </row>
    <row r="22884" spans="1:5">
      <c r="A22884">
        <v>20121227</v>
      </c>
      <c r="B22884">
        <v>-0.11</v>
      </c>
      <c r="C22884">
        <v>0</v>
      </c>
      <c r="D22884">
        <v>-0.17</v>
      </c>
      <c r="E22884">
        <v>1E-3</v>
      </c>
    </row>
    <row r="22885" spans="1:5">
      <c r="A22885">
        <v>20121228</v>
      </c>
      <c r="B22885">
        <v>-1</v>
      </c>
      <c r="C22885">
        <v>0.45</v>
      </c>
      <c r="D22885">
        <v>0.01</v>
      </c>
      <c r="E22885">
        <v>1E-3</v>
      </c>
    </row>
    <row r="22886" spans="1:5">
      <c r="A22886">
        <v>20121231</v>
      </c>
      <c r="B22886">
        <v>1.71</v>
      </c>
      <c r="C22886">
        <v>0.42</v>
      </c>
      <c r="D22886">
        <v>-7.0000000000000007E-2</v>
      </c>
      <c r="E22886">
        <v>1E-3</v>
      </c>
    </row>
    <row r="22887" spans="1:5">
      <c r="A22887">
        <v>20130102</v>
      </c>
      <c r="B22887">
        <v>2.62</v>
      </c>
      <c r="C22887">
        <v>0.15</v>
      </c>
      <c r="D22887">
        <v>0.35</v>
      </c>
      <c r="E22887">
        <v>0</v>
      </c>
    </row>
    <row r="22888" spans="1:5">
      <c r="A22888">
        <v>20130103</v>
      </c>
      <c r="B22888">
        <v>-0.14000000000000001</v>
      </c>
      <c r="C22888">
        <v>0.12</v>
      </c>
      <c r="D22888">
        <v>0.04</v>
      </c>
      <c r="E22888">
        <v>0</v>
      </c>
    </row>
    <row r="22889" spans="1:5">
      <c r="A22889">
        <v>20130104</v>
      </c>
      <c r="B22889">
        <v>0.55000000000000004</v>
      </c>
      <c r="C22889">
        <v>0.11</v>
      </c>
      <c r="D22889">
        <v>0.43</v>
      </c>
      <c r="E22889">
        <v>0</v>
      </c>
    </row>
    <row r="22890" spans="1:5">
      <c r="A22890">
        <v>20130107</v>
      </c>
      <c r="B22890">
        <v>-0.31</v>
      </c>
      <c r="C22890">
        <v>-0.09</v>
      </c>
      <c r="D22890">
        <v>-0.37</v>
      </c>
      <c r="E22890">
        <v>0</v>
      </c>
    </row>
    <row r="22891" spans="1:5">
      <c r="A22891">
        <v>20130108</v>
      </c>
      <c r="B22891">
        <v>-0.27</v>
      </c>
      <c r="C22891">
        <v>0.05</v>
      </c>
      <c r="D22891">
        <v>-7.0000000000000007E-2</v>
      </c>
      <c r="E22891">
        <v>0</v>
      </c>
    </row>
    <row r="22892" spans="1:5">
      <c r="A22892">
        <v>20130109</v>
      </c>
      <c r="B22892">
        <v>0.34</v>
      </c>
      <c r="C22892">
        <v>0.28999999999999998</v>
      </c>
      <c r="D22892">
        <v>-0.41</v>
      </c>
      <c r="E22892">
        <v>0</v>
      </c>
    </row>
    <row r="22893" spans="1:5">
      <c r="A22893">
        <v>20130110</v>
      </c>
      <c r="B22893">
        <v>0.66</v>
      </c>
      <c r="C22893">
        <v>-0.66</v>
      </c>
      <c r="D22893">
        <v>0.51</v>
      </c>
      <c r="E22893">
        <v>0</v>
      </c>
    </row>
    <row r="22894" spans="1:5">
      <c r="A22894">
        <v>20130111</v>
      </c>
      <c r="B22894">
        <v>0.02</v>
      </c>
      <c r="C22894">
        <v>0.08</v>
      </c>
      <c r="D22894">
        <v>-0.45</v>
      </c>
      <c r="E22894">
        <v>0</v>
      </c>
    </row>
    <row r="22895" spans="1:5">
      <c r="A22895">
        <v>20130114</v>
      </c>
      <c r="B22895">
        <v>-0.06</v>
      </c>
      <c r="C22895">
        <v>0.04</v>
      </c>
      <c r="D22895">
        <v>-0.08</v>
      </c>
      <c r="E22895">
        <v>0</v>
      </c>
    </row>
    <row r="22896" spans="1:5">
      <c r="A22896">
        <v>20130115</v>
      </c>
      <c r="B22896">
        <v>0.19</v>
      </c>
      <c r="C22896">
        <v>0.24</v>
      </c>
      <c r="D22896">
        <v>0</v>
      </c>
      <c r="E22896">
        <v>0</v>
      </c>
    </row>
    <row r="22897" spans="1:5">
      <c r="A22897">
        <v>20130116</v>
      </c>
      <c r="B22897">
        <v>-0.04</v>
      </c>
      <c r="C22897">
        <v>-0.24</v>
      </c>
      <c r="D22897">
        <v>0.23</v>
      </c>
      <c r="E22897">
        <v>0</v>
      </c>
    </row>
    <row r="22898" spans="1:5">
      <c r="A22898">
        <v>20130117</v>
      </c>
      <c r="B22898">
        <v>0.61</v>
      </c>
      <c r="C22898">
        <v>0.43</v>
      </c>
      <c r="D22898">
        <v>-0.09</v>
      </c>
      <c r="E22898">
        <v>0</v>
      </c>
    </row>
    <row r="22899" spans="1:5">
      <c r="A22899">
        <v>20130118</v>
      </c>
      <c r="B22899">
        <v>0.28999999999999998</v>
      </c>
      <c r="C22899">
        <v>0.03</v>
      </c>
      <c r="D22899">
        <v>-0.11</v>
      </c>
      <c r="E22899">
        <v>0</v>
      </c>
    </row>
    <row r="22900" spans="1:5">
      <c r="A22900">
        <v>20130122</v>
      </c>
      <c r="B22900">
        <v>0.48</v>
      </c>
      <c r="C22900">
        <v>0.16</v>
      </c>
      <c r="D22900">
        <v>0.46</v>
      </c>
      <c r="E22900">
        <v>0</v>
      </c>
    </row>
    <row r="22901" spans="1:5">
      <c r="A22901">
        <v>20130123</v>
      </c>
      <c r="B22901">
        <v>0.1</v>
      </c>
      <c r="C22901">
        <v>-0.28999999999999998</v>
      </c>
      <c r="D22901">
        <v>-0.12</v>
      </c>
      <c r="E22901">
        <v>0</v>
      </c>
    </row>
    <row r="22902" spans="1:5">
      <c r="A22902">
        <v>20130124</v>
      </c>
      <c r="B22902">
        <v>0.09</v>
      </c>
      <c r="C22902">
        <v>0.26</v>
      </c>
      <c r="D22902">
        <v>0.05</v>
      </c>
      <c r="E22902">
        <v>0</v>
      </c>
    </row>
    <row r="22903" spans="1:5">
      <c r="A22903">
        <v>20130125</v>
      </c>
      <c r="B22903">
        <v>0.59</v>
      </c>
      <c r="C22903">
        <v>-0.04</v>
      </c>
      <c r="D22903">
        <v>-0.28000000000000003</v>
      </c>
      <c r="E22903">
        <v>0</v>
      </c>
    </row>
    <row r="22904" spans="1:5">
      <c r="A22904">
        <v>20130128</v>
      </c>
      <c r="B22904">
        <v>-0.14000000000000001</v>
      </c>
      <c r="C22904">
        <v>0.38</v>
      </c>
      <c r="D22904">
        <v>0.12</v>
      </c>
      <c r="E22904">
        <v>0</v>
      </c>
    </row>
    <row r="22905" spans="1:5">
      <c r="A22905">
        <v>20130129</v>
      </c>
      <c r="B22905">
        <v>0.36</v>
      </c>
      <c r="C22905">
        <v>-0.45</v>
      </c>
      <c r="D22905">
        <v>0.36</v>
      </c>
      <c r="E22905">
        <v>0</v>
      </c>
    </row>
    <row r="22906" spans="1:5">
      <c r="A22906">
        <v>20130130</v>
      </c>
      <c r="B22906">
        <v>-0.38</v>
      </c>
      <c r="C22906">
        <v>-0.88</v>
      </c>
      <c r="D22906">
        <v>0.12</v>
      </c>
      <c r="E22906">
        <v>0</v>
      </c>
    </row>
    <row r="22907" spans="1:5">
      <c r="A22907">
        <v>20130131</v>
      </c>
      <c r="B22907">
        <v>-0.08</v>
      </c>
      <c r="C22907">
        <v>0.68</v>
      </c>
      <c r="D22907">
        <v>0.19</v>
      </c>
      <c r="E22907">
        <v>0</v>
      </c>
    </row>
    <row r="22908" spans="1:5">
      <c r="A22908">
        <v>20130201</v>
      </c>
      <c r="B22908">
        <v>0.99</v>
      </c>
      <c r="C22908">
        <v>7.0000000000000007E-2</v>
      </c>
      <c r="D22908">
        <v>0.26</v>
      </c>
      <c r="E22908">
        <v>0</v>
      </c>
    </row>
    <row r="22909" spans="1:5">
      <c r="A22909">
        <v>20130204</v>
      </c>
      <c r="B22909">
        <v>-1.19</v>
      </c>
      <c r="C22909">
        <v>-0.14000000000000001</v>
      </c>
      <c r="D22909">
        <v>-0.15</v>
      </c>
      <c r="E22909">
        <v>0</v>
      </c>
    </row>
    <row r="22910" spans="1:5">
      <c r="A22910">
        <v>20130205</v>
      </c>
      <c r="B22910">
        <v>1.07</v>
      </c>
      <c r="C22910">
        <v>-0.09</v>
      </c>
      <c r="D22910">
        <v>0.18</v>
      </c>
      <c r="E22910">
        <v>0</v>
      </c>
    </row>
    <row r="22911" spans="1:5">
      <c r="A22911">
        <v>20130206</v>
      </c>
      <c r="B22911">
        <v>0.15</v>
      </c>
      <c r="C22911">
        <v>0.28999999999999998</v>
      </c>
      <c r="D22911">
        <v>0.12</v>
      </c>
      <c r="E22911">
        <v>0</v>
      </c>
    </row>
    <row r="22912" spans="1:5">
      <c r="A22912">
        <v>20130207</v>
      </c>
      <c r="B22912">
        <v>-0.15</v>
      </c>
      <c r="C22912">
        <v>-0.05</v>
      </c>
      <c r="D22912">
        <v>0.02</v>
      </c>
      <c r="E22912">
        <v>0</v>
      </c>
    </row>
    <row r="22913" spans="1:5">
      <c r="A22913">
        <v>20130208</v>
      </c>
      <c r="B22913">
        <v>0.57999999999999996</v>
      </c>
      <c r="C22913">
        <v>0.01</v>
      </c>
      <c r="D22913">
        <v>-0.21</v>
      </c>
      <c r="E22913">
        <v>0</v>
      </c>
    </row>
    <row r="22914" spans="1:5">
      <c r="A22914">
        <v>20130211</v>
      </c>
      <c r="B22914">
        <v>-0.08</v>
      </c>
      <c r="C22914">
        <v>-0.05</v>
      </c>
      <c r="D22914">
        <v>0.39</v>
      </c>
      <c r="E22914">
        <v>0</v>
      </c>
    </row>
    <row r="22915" spans="1:5">
      <c r="A22915">
        <v>20130212</v>
      </c>
      <c r="B22915">
        <v>0.16</v>
      </c>
      <c r="C22915">
        <v>0.2</v>
      </c>
      <c r="D22915">
        <v>0.71</v>
      </c>
      <c r="E22915">
        <v>0</v>
      </c>
    </row>
    <row r="22916" spans="1:5">
      <c r="A22916">
        <v>20130213</v>
      </c>
      <c r="B22916">
        <v>0.14000000000000001</v>
      </c>
      <c r="C22916">
        <v>0.11</v>
      </c>
      <c r="D22916">
        <v>-0.02</v>
      </c>
      <c r="E22916">
        <v>0</v>
      </c>
    </row>
    <row r="22917" spans="1:5">
      <c r="A22917">
        <v>20130214</v>
      </c>
      <c r="B22917">
        <v>0.11</v>
      </c>
      <c r="C22917">
        <v>0.34</v>
      </c>
      <c r="D22917">
        <v>0.1</v>
      </c>
      <c r="E22917">
        <v>0</v>
      </c>
    </row>
    <row r="22918" spans="1:5">
      <c r="A22918">
        <v>20130215</v>
      </c>
      <c r="B22918">
        <v>-0.11</v>
      </c>
      <c r="C22918">
        <v>0.03</v>
      </c>
      <c r="D22918">
        <v>-0.1</v>
      </c>
      <c r="E22918">
        <v>0</v>
      </c>
    </row>
    <row r="22919" spans="1:5">
      <c r="A22919">
        <v>20130219</v>
      </c>
      <c r="B22919">
        <v>0.74</v>
      </c>
      <c r="C22919">
        <v>0.22</v>
      </c>
      <c r="D22919">
        <v>0.17</v>
      </c>
      <c r="E22919">
        <v>0</v>
      </c>
    </row>
    <row r="22920" spans="1:5">
      <c r="A22920">
        <v>20130220</v>
      </c>
      <c r="B22920">
        <v>-1.36</v>
      </c>
      <c r="C22920">
        <v>-0.55000000000000004</v>
      </c>
      <c r="D22920">
        <v>-0.64</v>
      </c>
      <c r="E22920">
        <v>0</v>
      </c>
    </row>
    <row r="22921" spans="1:5">
      <c r="A22921">
        <v>20130221</v>
      </c>
      <c r="B22921">
        <v>-0.66</v>
      </c>
      <c r="C22921">
        <v>-0.31</v>
      </c>
      <c r="D22921">
        <v>-0.06</v>
      </c>
      <c r="E22921">
        <v>0</v>
      </c>
    </row>
    <row r="22922" spans="1:5">
      <c r="A22922">
        <v>20130222</v>
      </c>
      <c r="B22922">
        <v>0.94</v>
      </c>
      <c r="C22922">
        <v>0.16</v>
      </c>
      <c r="D22922">
        <v>-0.06</v>
      </c>
      <c r="E22922">
        <v>0</v>
      </c>
    </row>
    <row r="22923" spans="1:5">
      <c r="A22923">
        <v>20130225</v>
      </c>
      <c r="B22923">
        <v>-1.82</v>
      </c>
      <c r="C22923">
        <v>-0.21</v>
      </c>
      <c r="D22923">
        <v>-0.72</v>
      </c>
      <c r="E22923">
        <v>0</v>
      </c>
    </row>
    <row r="22924" spans="1:5">
      <c r="A22924">
        <v>20130226</v>
      </c>
      <c r="B22924">
        <v>0.57999999999999996</v>
      </c>
      <c r="C22924">
        <v>-0.18</v>
      </c>
      <c r="D22924">
        <v>0.02</v>
      </c>
      <c r="E22924">
        <v>0</v>
      </c>
    </row>
    <row r="22925" spans="1:5">
      <c r="A22925">
        <v>20130227</v>
      </c>
      <c r="B22925">
        <v>1.29</v>
      </c>
      <c r="C22925">
        <v>-0.38</v>
      </c>
      <c r="D22925">
        <v>0.16</v>
      </c>
      <c r="E22925">
        <v>0</v>
      </c>
    </row>
    <row r="22926" spans="1:5">
      <c r="A22926">
        <v>20130228</v>
      </c>
      <c r="B22926">
        <v>-0.05</v>
      </c>
      <c r="C22926">
        <v>0.1</v>
      </c>
      <c r="D22926">
        <v>-0.16</v>
      </c>
      <c r="E22926">
        <v>0</v>
      </c>
    </row>
    <row r="22927" spans="1:5">
      <c r="A22927">
        <v>20130301</v>
      </c>
      <c r="B22927">
        <v>0.22</v>
      </c>
      <c r="C22927">
        <v>0.13</v>
      </c>
      <c r="D22927">
        <v>-0.33</v>
      </c>
      <c r="E22927">
        <v>0</v>
      </c>
    </row>
    <row r="22928" spans="1:5">
      <c r="A22928">
        <v>20130304</v>
      </c>
      <c r="B22928">
        <v>0.47</v>
      </c>
      <c r="C22928">
        <v>-0.4</v>
      </c>
      <c r="D22928">
        <v>0.1</v>
      </c>
      <c r="E22928">
        <v>0</v>
      </c>
    </row>
    <row r="22929" spans="1:5">
      <c r="A22929">
        <v>20130305</v>
      </c>
      <c r="B22929">
        <v>1</v>
      </c>
      <c r="C22929">
        <v>0.22</v>
      </c>
      <c r="D22929">
        <v>-0.17</v>
      </c>
      <c r="E22929">
        <v>0</v>
      </c>
    </row>
    <row r="22930" spans="1:5">
      <c r="A22930">
        <v>20130306</v>
      </c>
      <c r="B22930">
        <v>0.18</v>
      </c>
      <c r="C22930">
        <v>0.06</v>
      </c>
      <c r="D22930">
        <v>0.47</v>
      </c>
      <c r="E22930">
        <v>0</v>
      </c>
    </row>
    <row r="22931" spans="1:5">
      <c r="A22931">
        <v>20130307</v>
      </c>
      <c r="B22931">
        <v>0.27</v>
      </c>
      <c r="C22931">
        <v>0.19</v>
      </c>
      <c r="D22931">
        <v>0.42</v>
      </c>
      <c r="E22931">
        <v>0</v>
      </c>
    </row>
    <row r="22932" spans="1:5">
      <c r="A22932">
        <v>20130308</v>
      </c>
      <c r="B22932">
        <v>0.52</v>
      </c>
      <c r="C22932">
        <v>0.38</v>
      </c>
      <c r="D22932">
        <v>-0.15</v>
      </c>
      <c r="E22932">
        <v>0</v>
      </c>
    </row>
    <row r="22933" spans="1:5">
      <c r="A22933">
        <v>20130311</v>
      </c>
      <c r="B22933">
        <v>0.3</v>
      </c>
      <c r="C22933">
        <v>-0.34</v>
      </c>
      <c r="D22933">
        <v>0.23</v>
      </c>
      <c r="E22933">
        <v>0</v>
      </c>
    </row>
    <row r="22934" spans="1:5">
      <c r="A22934">
        <v>20130312</v>
      </c>
      <c r="B22934">
        <v>-0.22</v>
      </c>
      <c r="C22934">
        <v>0.05</v>
      </c>
      <c r="D22934">
        <v>-0.13</v>
      </c>
      <c r="E22934">
        <v>0</v>
      </c>
    </row>
    <row r="22935" spans="1:5">
      <c r="A22935">
        <v>20130313</v>
      </c>
      <c r="B22935">
        <v>0.2</v>
      </c>
      <c r="C22935">
        <v>0.18</v>
      </c>
      <c r="D22935">
        <v>0.08</v>
      </c>
      <c r="E22935">
        <v>0</v>
      </c>
    </row>
    <row r="22936" spans="1:5">
      <c r="A22936">
        <v>20130314</v>
      </c>
      <c r="B22936">
        <v>0.57999999999999996</v>
      </c>
      <c r="C22936">
        <v>0.38</v>
      </c>
      <c r="D22936">
        <v>0.39</v>
      </c>
      <c r="E22936">
        <v>0</v>
      </c>
    </row>
    <row r="22937" spans="1:5">
      <c r="A22937">
        <v>20130315</v>
      </c>
      <c r="B22937">
        <v>-0.19</v>
      </c>
      <c r="C22937">
        <v>0.02</v>
      </c>
      <c r="D22937">
        <v>0.43</v>
      </c>
      <c r="E22937">
        <v>0</v>
      </c>
    </row>
    <row r="22938" spans="1:5">
      <c r="A22938">
        <v>20130318</v>
      </c>
      <c r="B22938">
        <v>-0.5</v>
      </c>
      <c r="C22938">
        <v>0.12</v>
      </c>
      <c r="D22938">
        <v>-0.23</v>
      </c>
      <c r="E22938">
        <v>0</v>
      </c>
    </row>
    <row r="22939" spans="1:5">
      <c r="A22939">
        <v>20130319</v>
      </c>
      <c r="B22939">
        <v>-0.24</v>
      </c>
      <c r="C22939">
        <v>-0.03</v>
      </c>
      <c r="D22939">
        <v>0.03</v>
      </c>
      <c r="E22939">
        <v>0</v>
      </c>
    </row>
    <row r="22940" spans="1:5">
      <c r="A22940">
        <v>20130320</v>
      </c>
      <c r="B22940">
        <v>0.76</v>
      </c>
      <c r="C22940">
        <v>0.26</v>
      </c>
      <c r="D22940">
        <v>0</v>
      </c>
      <c r="E22940">
        <v>0</v>
      </c>
    </row>
    <row r="22941" spans="1:5">
      <c r="A22941">
        <v>20130321</v>
      </c>
      <c r="B22941">
        <v>-0.85</v>
      </c>
      <c r="C22941">
        <v>0.17</v>
      </c>
      <c r="D22941">
        <v>-0.28000000000000003</v>
      </c>
      <c r="E22941">
        <v>0</v>
      </c>
    </row>
    <row r="22942" spans="1:5">
      <c r="A22942">
        <v>20130322</v>
      </c>
      <c r="B22942">
        <v>0.62</v>
      </c>
      <c r="C22942">
        <v>-0.46</v>
      </c>
      <c r="D22942">
        <v>-0.3</v>
      </c>
      <c r="E22942">
        <v>0</v>
      </c>
    </row>
    <row r="22943" spans="1:5">
      <c r="A22943">
        <v>20130325</v>
      </c>
      <c r="B22943">
        <v>-0.28999999999999998</v>
      </c>
      <c r="C22943">
        <v>0.28999999999999998</v>
      </c>
      <c r="D22943">
        <v>0.02</v>
      </c>
      <c r="E22943">
        <v>0</v>
      </c>
    </row>
    <row r="22944" spans="1:5">
      <c r="A22944">
        <v>20130326</v>
      </c>
      <c r="B22944">
        <v>0.76</v>
      </c>
      <c r="C22944">
        <v>-0.37</v>
      </c>
      <c r="D22944">
        <v>-0.22</v>
      </c>
      <c r="E22944">
        <v>0</v>
      </c>
    </row>
    <row r="22945" spans="1:5">
      <c r="A22945">
        <v>20130327</v>
      </c>
      <c r="B22945">
        <v>-0.02</v>
      </c>
      <c r="C22945">
        <v>0.16</v>
      </c>
      <c r="D22945">
        <v>-0.3</v>
      </c>
      <c r="E22945">
        <v>0</v>
      </c>
    </row>
    <row r="22946" spans="1:5">
      <c r="A22946">
        <v>20130328</v>
      </c>
      <c r="B22946">
        <v>0.39</v>
      </c>
      <c r="C22946">
        <v>-0.27</v>
      </c>
      <c r="D22946">
        <v>-0.3</v>
      </c>
      <c r="E22946">
        <v>0</v>
      </c>
    </row>
    <row r="22947" spans="1:5">
      <c r="A22947">
        <v>20130401</v>
      </c>
      <c r="B22947">
        <v>-0.56999999999999995</v>
      </c>
      <c r="C22947">
        <v>-0.93</v>
      </c>
      <c r="D22947">
        <v>0.03</v>
      </c>
      <c r="E22947">
        <v>0</v>
      </c>
    </row>
    <row r="22948" spans="1:5">
      <c r="A22948">
        <v>20130402</v>
      </c>
      <c r="B22948">
        <v>0.33</v>
      </c>
      <c r="C22948">
        <v>-0.9</v>
      </c>
      <c r="D22948">
        <v>-0.32</v>
      </c>
      <c r="E22948">
        <v>0</v>
      </c>
    </row>
    <row r="22949" spans="1:5">
      <c r="A22949">
        <v>20130403</v>
      </c>
      <c r="B22949">
        <v>-1.1599999999999999</v>
      </c>
      <c r="C22949">
        <v>-0.42</v>
      </c>
      <c r="D22949">
        <v>-0.19</v>
      </c>
      <c r="E22949">
        <v>0</v>
      </c>
    </row>
    <row r="22950" spans="1:5">
      <c r="A22950">
        <v>20130404</v>
      </c>
      <c r="B22950">
        <v>0.42</v>
      </c>
      <c r="C22950">
        <v>0.18</v>
      </c>
      <c r="D22950">
        <v>0.25</v>
      </c>
      <c r="E22950">
        <v>0</v>
      </c>
    </row>
    <row r="22951" spans="1:5">
      <c r="A22951">
        <v>20130405</v>
      </c>
      <c r="B22951">
        <v>-0.41</v>
      </c>
      <c r="C22951">
        <v>0.05</v>
      </c>
      <c r="D22951">
        <v>0.35</v>
      </c>
      <c r="E22951">
        <v>0</v>
      </c>
    </row>
    <row r="22952" spans="1:5">
      <c r="A22952">
        <v>20130408</v>
      </c>
      <c r="B22952">
        <v>0.7</v>
      </c>
      <c r="C22952">
        <v>0.13</v>
      </c>
      <c r="D22952">
        <v>0.28000000000000003</v>
      </c>
      <c r="E22952">
        <v>0</v>
      </c>
    </row>
    <row r="22953" spans="1:5">
      <c r="A22953">
        <v>20130409</v>
      </c>
      <c r="B22953">
        <v>0.31</v>
      </c>
      <c r="C22953">
        <v>-0.4</v>
      </c>
      <c r="D22953">
        <v>0.19</v>
      </c>
      <c r="E22953">
        <v>0</v>
      </c>
    </row>
    <row r="22954" spans="1:5">
      <c r="A22954">
        <v>20130410</v>
      </c>
      <c r="B22954">
        <v>1.28</v>
      </c>
      <c r="C22954">
        <v>0.63</v>
      </c>
      <c r="D22954">
        <v>-0.1</v>
      </c>
      <c r="E22954">
        <v>0</v>
      </c>
    </row>
    <row r="22955" spans="1:5">
      <c r="A22955">
        <v>20130411</v>
      </c>
      <c r="B22955">
        <v>0.35</v>
      </c>
      <c r="C22955">
        <v>-0.2</v>
      </c>
      <c r="D22955">
        <v>-0.15</v>
      </c>
      <c r="E22955">
        <v>0</v>
      </c>
    </row>
    <row r="22956" spans="1:5">
      <c r="A22956">
        <v>20130412</v>
      </c>
      <c r="B22956">
        <v>-0.28000000000000003</v>
      </c>
      <c r="C22956">
        <v>-0.13</v>
      </c>
      <c r="D22956">
        <v>-0.46</v>
      </c>
      <c r="E22956">
        <v>0</v>
      </c>
    </row>
    <row r="22957" spans="1:5">
      <c r="A22957">
        <v>20130415</v>
      </c>
      <c r="B22957">
        <v>-2.48</v>
      </c>
      <c r="C22957">
        <v>-1.48</v>
      </c>
      <c r="D22957">
        <v>-0.28000000000000003</v>
      </c>
      <c r="E22957">
        <v>0</v>
      </c>
    </row>
    <row r="22958" spans="1:5">
      <c r="A22958">
        <v>20130416</v>
      </c>
      <c r="B22958">
        <v>1.47</v>
      </c>
      <c r="C22958">
        <v>0.18</v>
      </c>
      <c r="D22958">
        <v>7.0000000000000007E-2</v>
      </c>
      <c r="E22958">
        <v>0</v>
      </c>
    </row>
    <row r="22959" spans="1:5">
      <c r="A22959">
        <v>20130417</v>
      </c>
      <c r="B22959">
        <v>-1.46</v>
      </c>
      <c r="C22959">
        <v>-0.28999999999999998</v>
      </c>
      <c r="D22959">
        <v>-0.55000000000000004</v>
      </c>
      <c r="E22959">
        <v>0</v>
      </c>
    </row>
    <row r="22960" spans="1:5">
      <c r="A22960">
        <v>20130418</v>
      </c>
      <c r="B22960">
        <v>-0.71</v>
      </c>
      <c r="C22960">
        <v>0.16</v>
      </c>
      <c r="D22960">
        <v>0.02</v>
      </c>
      <c r="E22960">
        <v>0</v>
      </c>
    </row>
    <row r="22961" spans="1:5">
      <c r="A22961">
        <v>20130419</v>
      </c>
      <c r="B22961">
        <v>0.97</v>
      </c>
      <c r="C22961">
        <v>0.04</v>
      </c>
      <c r="D22961">
        <v>0.12</v>
      </c>
      <c r="E22961">
        <v>0</v>
      </c>
    </row>
    <row r="22962" spans="1:5">
      <c r="A22962">
        <v>20130422</v>
      </c>
      <c r="B22962">
        <v>0.45</v>
      </c>
      <c r="C22962">
        <v>-0.15</v>
      </c>
      <c r="D22962">
        <v>-0.14000000000000001</v>
      </c>
      <c r="E22962">
        <v>0</v>
      </c>
    </row>
    <row r="22963" spans="1:5">
      <c r="A22963">
        <v>20130423</v>
      </c>
      <c r="B22963">
        <v>1.1100000000000001</v>
      </c>
      <c r="C22963">
        <v>0.46</v>
      </c>
      <c r="D22963">
        <v>0.63</v>
      </c>
      <c r="E22963">
        <v>0</v>
      </c>
    </row>
    <row r="22964" spans="1:5">
      <c r="A22964">
        <v>20130424</v>
      </c>
      <c r="B22964">
        <v>0.06</v>
      </c>
      <c r="C22964">
        <v>0.37</v>
      </c>
      <c r="D22964">
        <v>1.21</v>
      </c>
      <c r="E22964">
        <v>0</v>
      </c>
    </row>
    <row r="22965" spans="1:5">
      <c r="A22965">
        <v>20130425</v>
      </c>
      <c r="B22965">
        <v>0.49</v>
      </c>
      <c r="C22965">
        <v>0.2</v>
      </c>
      <c r="D22965">
        <v>0.01</v>
      </c>
      <c r="E22965">
        <v>0</v>
      </c>
    </row>
    <row r="22966" spans="1:5">
      <c r="A22966">
        <v>20130426</v>
      </c>
      <c r="B22966">
        <v>-0.2</v>
      </c>
      <c r="C22966">
        <v>-0.35</v>
      </c>
      <c r="D22966">
        <v>-0.22</v>
      </c>
      <c r="E22966">
        <v>0</v>
      </c>
    </row>
    <row r="22967" spans="1:5">
      <c r="A22967">
        <v>20130429</v>
      </c>
      <c r="B22967">
        <v>0.67</v>
      </c>
      <c r="C22967">
        <v>0.13</v>
      </c>
      <c r="D22967">
        <v>-0.08</v>
      </c>
      <c r="E22967">
        <v>0</v>
      </c>
    </row>
    <row r="22968" spans="1:5">
      <c r="A22968">
        <v>20130430</v>
      </c>
      <c r="B22968">
        <v>0.28999999999999998</v>
      </c>
      <c r="C22968">
        <v>0.37</v>
      </c>
      <c r="D22968">
        <v>-0.05</v>
      </c>
      <c r="E22968">
        <v>0</v>
      </c>
    </row>
    <row r="22969" spans="1:5">
      <c r="A22969">
        <v>20130501</v>
      </c>
      <c r="B22969">
        <v>-1.08</v>
      </c>
      <c r="C22969">
        <v>-1.4</v>
      </c>
      <c r="D22969">
        <v>-0.27</v>
      </c>
      <c r="E22969">
        <v>0</v>
      </c>
    </row>
    <row r="22970" spans="1:5">
      <c r="A22970">
        <v>20130502</v>
      </c>
      <c r="B22970">
        <v>1.04</v>
      </c>
      <c r="C22970">
        <v>0.6</v>
      </c>
      <c r="D22970">
        <v>0.13</v>
      </c>
      <c r="E22970">
        <v>0</v>
      </c>
    </row>
    <row r="22971" spans="1:5">
      <c r="A22971">
        <v>20130503</v>
      </c>
      <c r="B22971">
        <v>1.1200000000000001</v>
      </c>
      <c r="C22971">
        <v>0.62</v>
      </c>
      <c r="D22971">
        <v>0.16</v>
      </c>
      <c r="E22971">
        <v>0</v>
      </c>
    </row>
    <row r="22972" spans="1:5">
      <c r="A22972">
        <v>20130506</v>
      </c>
      <c r="B22972">
        <v>0.23</v>
      </c>
      <c r="C22972">
        <v>0.24</v>
      </c>
      <c r="D22972">
        <v>0.84</v>
      </c>
      <c r="E22972">
        <v>0</v>
      </c>
    </row>
    <row r="22973" spans="1:5">
      <c r="A22973">
        <v>20130507</v>
      </c>
      <c r="B22973">
        <v>0.54</v>
      </c>
      <c r="C22973">
        <v>0.12</v>
      </c>
      <c r="D22973">
        <v>0.14000000000000001</v>
      </c>
      <c r="E22973">
        <v>0</v>
      </c>
    </row>
    <row r="22974" spans="1:5">
      <c r="A22974">
        <v>20130508</v>
      </c>
      <c r="B22974">
        <v>0.44</v>
      </c>
      <c r="C22974">
        <v>-0.21</v>
      </c>
      <c r="D22974">
        <v>0.14000000000000001</v>
      </c>
      <c r="E22974">
        <v>0</v>
      </c>
    </row>
    <row r="22975" spans="1:5">
      <c r="A22975">
        <v>20130509</v>
      </c>
      <c r="B22975">
        <v>-0.31</v>
      </c>
      <c r="C22975">
        <v>0.11</v>
      </c>
      <c r="D22975">
        <v>-0.28999999999999998</v>
      </c>
      <c r="E22975">
        <v>0</v>
      </c>
    </row>
    <row r="22976" spans="1:5">
      <c r="A22976">
        <v>20130510</v>
      </c>
      <c r="B22976">
        <v>0.54</v>
      </c>
      <c r="C22976">
        <v>0.43</v>
      </c>
      <c r="D22976">
        <v>-0.2</v>
      </c>
      <c r="E22976">
        <v>0</v>
      </c>
    </row>
    <row r="22977" spans="1:5">
      <c r="A22977">
        <v>20130513</v>
      </c>
      <c r="B22977">
        <v>-0.02</v>
      </c>
      <c r="C22977">
        <v>-0.23</v>
      </c>
      <c r="D22977">
        <v>-0.05</v>
      </c>
      <c r="E22977">
        <v>0</v>
      </c>
    </row>
    <row r="22978" spans="1:5">
      <c r="A22978">
        <v>20130514</v>
      </c>
      <c r="B22978">
        <v>1.1000000000000001</v>
      </c>
      <c r="C22978">
        <v>0.12</v>
      </c>
      <c r="D22978">
        <v>0.3</v>
      </c>
      <c r="E22978">
        <v>0</v>
      </c>
    </row>
    <row r="22979" spans="1:5">
      <c r="A22979">
        <v>20130515</v>
      </c>
      <c r="B22979">
        <v>0.51</v>
      </c>
      <c r="C22979">
        <v>-0.15</v>
      </c>
      <c r="D22979">
        <v>0.27</v>
      </c>
      <c r="E22979">
        <v>0</v>
      </c>
    </row>
    <row r="22980" spans="1:5">
      <c r="A22980">
        <v>20130516</v>
      </c>
      <c r="B22980">
        <v>-0.5</v>
      </c>
      <c r="C22980">
        <v>0.15</v>
      </c>
      <c r="D22980">
        <v>-0.27</v>
      </c>
      <c r="E22980">
        <v>0</v>
      </c>
    </row>
    <row r="22981" spans="1:5">
      <c r="A22981">
        <v>20130517</v>
      </c>
      <c r="B22981">
        <v>1.04</v>
      </c>
      <c r="C22981">
        <v>-0.01</v>
      </c>
      <c r="D22981">
        <v>0.38</v>
      </c>
      <c r="E22981">
        <v>0</v>
      </c>
    </row>
    <row r="22982" spans="1:5">
      <c r="A22982">
        <v>20130520</v>
      </c>
      <c r="B22982">
        <v>-0.06</v>
      </c>
      <c r="C22982">
        <v>0.38</v>
      </c>
      <c r="D22982">
        <v>0.49</v>
      </c>
      <c r="E22982">
        <v>0</v>
      </c>
    </row>
    <row r="22983" spans="1:5">
      <c r="A22983">
        <v>20130521</v>
      </c>
      <c r="B22983">
        <v>0.16</v>
      </c>
      <c r="C22983">
        <v>-0.1</v>
      </c>
      <c r="D22983">
        <v>-0.08</v>
      </c>
      <c r="E22983">
        <v>0</v>
      </c>
    </row>
    <row r="22984" spans="1:5">
      <c r="A22984">
        <v>20130522</v>
      </c>
      <c r="B22984">
        <v>-0.92</v>
      </c>
      <c r="C22984">
        <v>-0.73</v>
      </c>
      <c r="D22984">
        <v>-0.17</v>
      </c>
      <c r="E22984">
        <v>0</v>
      </c>
    </row>
    <row r="22985" spans="1:5">
      <c r="A22985">
        <v>20130523</v>
      </c>
      <c r="B22985">
        <v>-0.19</v>
      </c>
      <c r="C22985">
        <v>0.47</v>
      </c>
      <c r="D22985">
        <v>-0.1</v>
      </c>
      <c r="E22985">
        <v>0</v>
      </c>
    </row>
    <row r="22986" spans="1:5">
      <c r="A22986">
        <v>20130524</v>
      </c>
      <c r="B22986">
        <v>-0.06</v>
      </c>
      <c r="C22986">
        <v>0.16</v>
      </c>
      <c r="D22986">
        <v>0.05</v>
      </c>
      <c r="E22986">
        <v>0</v>
      </c>
    </row>
    <row r="22987" spans="1:5">
      <c r="A22987">
        <v>20130528</v>
      </c>
      <c r="B22987">
        <v>0.77</v>
      </c>
      <c r="C22987">
        <v>0.64</v>
      </c>
      <c r="D22987">
        <v>0.22</v>
      </c>
      <c r="E22987">
        <v>0</v>
      </c>
    </row>
    <row r="22988" spans="1:5">
      <c r="A22988">
        <v>20130529</v>
      </c>
      <c r="B22988">
        <v>-0.7</v>
      </c>
      <c r="C22988">
        <v>-0.36</v>
      </c>
      <c r="D22988">
        <v>0.57999999999999996</v>
      </c>
      <c r="E22988">
        <v>0</v>
      </c>
    </row>
    <row r="22989" spans="1:5">
      <c r="A22989">
        <v>20130530</v>
      </c>
      <c r="B22989">
        <v>0.5</v>
      </c>
      <c r="C22989">
        <v>0.32</v>
      </c>
      <c r="D22989">
        <v>0.48</v>
      </c>
      <c r="E22989">
        <v>0</v>
      </c>
    </row>
    <row r="22990" spans="1:5">
      <c r="A22990">
        <v>20130531</v>
      </c>
      <c r="B22990">
        <v>-1.31</v>
      </c>
      <c r="C22990">
        <v>0.51</v>
      </c>
      <c r="D22990">
        <v>-0.24</v>
      </c>
      <c r="E22990">
        <v>0</v>
      </c>
    </row>
    <row r="22991" spans="1:5">
      <c r="A22991">
        <v>20130603</v>
      </c>
      <c r="B22991">
        <v>0.48</v>
      </c>
      <c r="C22991">
        <v>0.17</v>
      </c>
      <c r="D22991">
        <v>-0.11</v>
      </c>
      <c r="E22991">
        <v>0</v>
      </c>
    </row>
    <row r="22992" spans="1:5">
      <c r="A22992">
        <v>20130604</v>
      </c>
      <c r="B22992">
        <v>-0.55000000000000004</v>
      </c>
      <c r="C22992">
        <v>-0.3</v>
      </c>
      <c r="D22992">
        <v>-0.16</v>
      </c>
      <c r="E22992">
        <v>0</v>
      </c>
    </row>
    <row r="22993" spans="1:5">
      <c r="A22993">
        <v>20130605</v>
      </c>
      <c r="B22993">
        <v>-1.38</v>
      </c>
      <c r="C22993">
        <v>0.06</v>
      </c>
      <c r="D22993">
        <v>-0.26</v>
      </c>
      <c r="E22993">
        <v>0</v>
      </c>
    </row>
    <row r="22994" spans="1:5">
      <c r="A22994">
        <v>20130606</v>
      </c>
      <c r="B22994">
        <v>0.89</v>
      </c>
      <c r="C22994">
        <v>0.15</v>
      </c>
      <c r="D22994">
        <v>0.26</v>
      </c>
      <c r="E22994">
        <v>0</v>
      </c>
    </row>
    <row r="22995" spans="1:5">
      <c r="A22995">
        <v>20130607</v>
      </c>
      <c r="B22995">
        <v>1.3</v>
      </c>
      <c r="C22995">
        <v>-0.48</v>
      </c>
      <c r="D22995">
        <v>7.0000000000000007E-2</v>
      </c>
      <c r="E22995">
        <v>0</v>
      </c>
    </row>
    <row r="22996" spans="1:5">
      <c r="A22996">
        <v>20130610</v>
      </c>
      <c r="B22996">
        <v>7.0000000000000007E-2</v>
      </c>
      <c r="C22996">
        <v>0.65</v>
      </c>
      <c r="D22996">
        <v>0.21</v>
      </c>
      <c r="E22996">
        <v>0</v>
      </c>
    </row>
    <row r="22997" spans="1:5">
      <c r="A22997">
        <v>20130611</v>
      </c>
      <c r="B22997">
        <v>-1.04</v>
      </c>
      <c r="C22997">
        <v>0.01</v>
      </c>
      <c r="D22997">
        <v>-0.57999999999999996</v>
      </c>
      <c r="E22997">
        <v>0</v>
      </c>
    </row>
    <row r="22998" spans="1:5">
      <c r="A22998">
        <v>20130612</v>
      </c>
      <c r="B22998">
        <v>-0.82</v>
      </c>
      <c r="C22998">
        <v>0.01</v>
      </c>
      <c r="D22998">
        <v>0.03</v>
      </c>
      <c r="E22998">
        <v>0</v>
      </c>
    </row>
    <row r="22999" spans="1:5">
      <c r="A22999">
        <v>20130613</v>
      </c>
      <c r="B22999">
        <v>1.47</v>
      </c>
      <c r="C22999">
        <v>0.1</v>
      </c>
      <c r="D22999">
        <v>0.31</v>
      </c>
      <c r="E22999">
        <v>0</v>
      </c>
    </row>
    <row r="23000" spans="1:5">
      <c r="A23000">
        <v>20130614</v>
      </c>
      <c r="B23000">
        <v>-0.59</v>
      </c>
      <c r="C23000">
        <v>-0.24</v>
      </c>
      <c r="D23000">
        <v>-0.56000000000000005</v>
      </c>
      <c r="E23000">
        <v>0</v>
      </c>
    </row>
    <row r="23001" spans="1:5">
      <c r="A23001">
        <v>20130617</v>
      </c>
      <c r="B23001">
        <v>0.74</v>
      </c>
      <c r="C23001">
        <v>-0.09</v>
      </c>
      <c r="D23001">
        <v>0.02</v>
      </c>
      <c r="E23001">
        <v>0</v>
      </c>
    </row>
    <row r="23002" spans="1:5">
      <c r="A23002">
        <v>20130618</v>
      </c>
      <c r="B23002">
        <v>0.8</v>
      </c>
      <c r="C23002">
        <v>0.38</v>
      </c>
      <c r="D23002">
        <v>-0.06</v>
      </c>
      <c r="E23002">
        <v>0</v>
      </c>
    </row>
    <row r="23003" spans="1:5">
      <c r="A23003">
        <v>20130619</v>
      </c>
      <c r="B23003">
        <v>-1.28</v>
      </c>
      <c r="C23003">
        <v>0.17</v>
      </c>
      <c r="D23003">
        <v>0.11</v>
      </c>
      <c r="E23003">
        <v>0</v>
      </c>
    </row>
    <row r="23004" spans="1:5">
      <c r="A23004">
        <v>20130620</v>
      </c>
      <c r="B23004">
        <v>-2.4500000000000002</v>
      </c>
      <c r="C23004">
        <v>-0.02</v>
      </c>
      <c r="D23004">
        <v>0.34</v>
      </c>
      <c r="E23004">
        <v>0</v>
      </c>
    </row>
    <row r="23005" spans="1:5">
      <c r="A23005">
        <v>20130621</v>
      </c>
      <c r="B23005">
        <v>0.13</v>
      </c>
      <c r="C23005">
        <v>0.19</v>
      </c>
      <c r="D23005">
        <v>-0.08</v>
      </c>
      <c r="E23005">
        <v>0</v>
      </c>
    </row>
    <row r="23006" spans="1:5">
      <c r="A23006">
        <v>20130624</v>
      </c>
      <c r="B23006">
        <v>-1.19</v>
      </c>
      <c r="C23006">
        <v>0.08</v>
      </c>
      <c r="D23006">
        <v>-0.66</v>
      </c>
      <c r="E23006">
        <v>0</v>
      </c>
    </row>
    <row r="23007" spans="1:5">
      <c r="A23007">
        <v>20130625</v>
      </c>
      <c r="B23007">
        <v>0.96</v>
      </c>
      <c r="C23007">
        <v>-0.02</v>
      </c>
      <c r="D23007">
        <v>0.86</v>
      </c>
      <c r="E23007">
        <v>0</v>
      </c>
    </row>
    <row r="23008" spans="1:5">
      <c r="A23008">
        <v>20130626</v>
      </c>
      <c r="B23008">
        <v>0.92</v>
      </c>
      <c r="C23008">
        <v>-0.74</v>
      </c>
      <c r="D23008">
        <v>-0.13</v>
      </c>
      <c r="E23008">
        <v>0</v>
      </c>
    </row>
    <row r="23009" spans="1:5">
      <c r="A23009">
        <v>20130627</v>
      </c>
      <c r="B23009">
        <v>0.77</v>
      </c>
      <c r="C23009">
        <v>0.84</v>
      </c>
      <c r="D23009">
        <v>0.36</v>
      </c>
      <c r="E23009">
        <v>0</v>
      </c>
    </row>
    <row r="23010" spans="1:5">
      <c r="A23010">
        <v>20130628</v>
      </c>
      <c r="B23010">
        <v>-0.33</v>
      </c>
      <c r="C23010">
        <v>0.33</v>
      </c>
      <c r="D23010">
        <v>-0.14000000000000001</v>
      </c>
      <c r="E23010">
        <v>0</v>
      </c>
    </row>
    <row r="23011" spans="1:5">
      <c r="A23011">
        <v>20130701</v>
      </c>
      <c r="B23011">
        <v>0.71</v>
      </c>
      <c r="C23011">
        <v>0.82</v>
      </c>
      <c r="D23011">
        <v>-0.14000000000000001</v>
      </c>
      <c r="E23011">
        <v>0</v>
      </c>
    </row>
    <row r="23012" spans="1:5">
      <c r="A23012">
        <v>20130702</v>
      </c>
      <c r="B23012">
        <v>-0.1</v>
      </c>
      <c r="C23012">
        <v>0</v>
      </c>
      <c r="D23012">
        <v>0.09</v>
      </c>
      <c r="E23012">
        <v>0</v>
      </c>
    </row>
    <row r="23013" spans="1:5">
      <c r="A23013">
        <v>20130703</v>
      </c>
      <c r="B23013">
        <v>0.11</v>
      </c>
      <c r="C23013">
        <v>0.19</v>
      </c>
      <c r="D23013">
        <v>-0.21</v>
      </c>
      <c r="E23013">
        <v>0</v>
      </c>
    </row>
    <row r="23014" spans="1:5">
      <c r="A23014">
        <v>20130705</v>
      </c>
      <c r="B23014">
        <v>1.1100000000000001</v>
      </c>
      <c r="C23014">
        <v>0.37</v>
      </c>
      <c r="D23014">
        <v>0.45</v>
      </c>
      <c r="E23014">
        <v>0</v>
      </c>
    </row>
    <row r="23015" spans="1:5">
      <c r="A23015">
        <v>20130708</v>
      </c>
      <c r="B23015">
        <v>0.53</v>
      </c>
      <c r="C23015">
        <v>-0.19</v>
      </c>
      <c r="D23015">
        <v>0.05</v>
      </c>
      <c r="E23015">
        <v>0</v>
      </c>
    </row>
    <row r="23016" spans="1:5">
      <c r="A23016">
        <v>20130709</v>
      </c>
      <c r="B23016">
        <v>0.74</v>
      </c>
      <c r="C23016">
        <v>0.04</v>
      </c>
      <c r="D23016">
        <v>0.26</v>
      </c>
      <c r="E23016">
        <v>0</v>
      </c>
    </row>
    <row r="23017" spans="1:5">
      <c r="A23017">
        <v>20130710</v>
      </c>
      <c r="B23017">
        <v>0.06</v>
      </c>
      <c r="C23017">
        <v>0.35</v>
      </c>
      <c r="D23017">
        <v>-0.41</v>
      </c>
      <c r="E23017">
        <v>0</v>
      </c>
    </row>
    <row r="23018" spans="1:5">
      <c r="A23018">
        <v>20130711</v>
      </c>
      <c r="B23018">
        <v>1.32</v>
      </c>
      <c r="C23018">
        <v>-0.11</v>
      </c>
      <c r="D23018">
        <v>-0.62</v>
      </c>
      <c r="E23018">
        <v>0</v>
      </c>
    </row>
    <row r="23019" spans="1:5">
      <c r="A23019">
        <v>20130712</v>
      </c>
      <c r="B23019">
        <v>0.33</v>
      </c>
      <c r="C23019">
        <v>-0.01</v>
      </c>
      <c r="D23019">
        <v>0.2</v>
      </c>
      <c r="E23019">
        <v>0</v>
      </c>
    </row>
    <row r="23020" spans="1:5">
      <c r="A23020">
        <v>20130715</v>
      </c>
      <c r="B23020">
        <v>0.2</v>
      </c>
      <c r="C23020">
        <v>0.5</v>
      </c>
      <c r="D23020">
        <v>0.34</v>
      </c>
      <c r="E23020">
        <v>0</v>
      </c>
    </row>
    <row r="23021" spans="1:5">
      <c r="A23021">
        <v>20130716</v>
      </c>
      <c r="B23021">
        <v>-0.41</v>
      </c>
      <c r="C23021">
        <v>0.03</v>
      </c>
      <c r="D23021">
        <v>0.09</v>
      </c>
      <c r="E23021">
        <v>0</v>
      </c>
    </row>
    <row r="23022" spans="1:5">
      <c r="A23022">
        <v>20130717</v>
      </c>
      <c r="B23022">
        <v>0.3</v>
      </c>
      <c r="C23022">
        <v>-0.04</v>
      </c>
      <c r="D23022">
        <v>0.18</v>
      </c>
      <c r="E23022">
        <v>0</v>
      </c>
    </row>
    <row r="23023" spans="1:5">
      <c r="A23023">
        <v>20130718</v>
      </c>
      <c r="B23023">
        <v>0.54</v>
      </c>
      <c r="C23023">
        <v>0.03</v>
      </c>
      <c r="D23023">
        <v>0.95</v>
      </c>
      <c r="E23023">
        <v>0</v>
      </c>
    </row>
    <row r="23024" spans="1:5">
      <c r="A23024">
        <v>20130719</v>
      </c>
      <c r="B23024">
        <v>0.09</v>
      </c>
      <c r="C23024">
        <v>-0.12</v>
      </c>
      <c r="D23024">
        <v>0.28000000000000003</v>
      </c>
      <c r="E23024">
        <v>0</v>
      </c>
    </row>
    <row r="23025" spans="1:5">
      <c r="A23025">
        <v>20130722</v>
      </c>
      <c r="B23025">
        <v>0.22</v>
      </c>
      <c r="C23025">
        <v>0.1</v>
      </c>
      <c r="D23025">
        <v>0.28999999999999998</v>
      </c>
      <c r="E23025">
        <v>0</v>
      </c>
    </row>
    <row r="23026" spans="1:5">
      <c r="A23026">
        <v>20130723</v>
      </c>
      <c r="B23026">
        <v>-0.15</v>
      </c>
      <c r="C23026">
        <v>0.06</v>
      </c>
      <c r="D23026">
        <v>0.28000000000000003</v>
      </c>
      <c r="E23026">
        <v>0</v>
      </c>
    </row>
    <row r="23027" spans="1:5">
      <c r="A23027">
        <v>20130724</v>
      </c>
      <c r="B23027">
        <v>-0.39</v>
      </c>
      <c r="C23027">
        <v>-0.27</v>
      </c>
      <c r="D23027">
        <v>-0.26</v>
      </c>
      <c r="E23027">
        <v>0</v>
      </c>
    </row>
    <row r="23028" spans="1:5">
      <c r="A23028">
        <v>20130725</v>
      </c>
      <c r="B23028">
        <v>0.42</v>
      </c>
      <c r="C23028">
        <v>0.59</v>
      </c>
      <c r="D23028">
        <v>-0.35</v>
      </c>
      <c r="E23028">
        <v>0</v>
      </c>
    </row>
    <row r="23029" spans="1:5">
      <c r="A23029">
        <v>20130726</v>
      </c>
      <c r="B23029">
        <v>0.02</v>
      </c>
      <c r="C23029">
        <v>-0.64</v>
      </c>
      <c r="D23029">
        <v>-0.21</v>
      </c>
      <c r="E23029">
        <v>0</v>
      </c>
    </row>
    <row r="23030" spans="1:5">
      <c r="A23030">
        <v>20130729</v>
      </c>
      <c r="B23030">
        <v>-0.37</v>
      </c>
      <c r="C23030">
        <v>-0.32</v>
      </c>
      <c r="D23030">
        <v>-0.28000000000000003</v>
      </c>
      <c r="E23030">
        <v>0</v>
      </c>
    </row>
    <row r="23031" spans="1:5">
      <c r="A23031">
        <v>20130730</v>
      </c>
      <c r="B23031">
        <v>0.12</v>
      </c>
      <c r="C23031">
        <v>0.2</v>
      </c>
      <c r="D23031">
        <v>-0.51</v>
      </c>
      <c r="E23031">
        <v>0</v>
      </c>
    </row>
    <row r="23032" spans="1:5">
      <c r="A23032">
        <v>20130731</v>
      </c>
      <c r="B23032">
        <v>0.09</v>
      </c>
      <c r="C23032">
        <v>0.15</v>
      </c>
      <c r="D23032">
        <v>0.09</v>
      </c>
      <c r="E23032">
        <v>0</v>
      </c>
    </row>
    <row r="23033" spans="1:5">
      <c r="A23033">
        <v>20130801</v>
      </c>
      <c r="B23033">
        <v>1.4</v>
      </c>
      <c r="C23033">
        <v>0.06</v>
      </c>
      <c r="D23033">
        <v>0.05</v>
      </c>
      <c r="E23033">
        <v>0</v>
      </c>
    </row>
    <row r="23034" spans="1:5">
      <c r="A23034">
        <v>20130802</v>
      </c>
      <c r="B23034">
        <v>0.2</v>
      </c>
      <c r="C23034">
        <v>-0.21</v>
      </c>
      <c r="D23034">
        <v>-0.33</v>
      </c>
      <c r="E23034">
        <v>0</v>
      </c>
    </row>
    <row r="23035" spans="1:5">
      <c r="A23035">
        <v>20130805</v>
      </c>
      <c r="B23035">
        <v>-7.0000000000000007E-2</v>
      </c>
      <c r="C23035">
        <v>0.51</v>
      </c>
      <c r="D23035">
        <v>-0.17</v>
      </c>
      <c r="E23035">
        <v>0</v>
      </c>
    </row>
    <row r="23036" spans="1:5">
      <c r="A23036">
        <v>20130806</v>
      </c>
      <c r="B23036">
        <v>-0.68</v>
      </c>
      <c r="C23036">
        <v>-0.33</v>
      </c>
      <c r="D23036">
        <v>-0.1</v>
      </c>
      <c r="E23036">
        <v>0</v>
      </c>
    </row>
    <row r="23037" spans="1:5">
      <c r="A23037">
        <v>20130807</v>
      </c>
      <c r="B23037">
        <v>-0.42</v>
      </c>
      <c r="C23037">
        <v>-0.34</v>
      </c>
      <c r="D23037">
        <v>0.02</v>
      </c>
      <c r="E23037">
        <v>0</v>
      </c>
    </row>
    <row r="23038" spans="1:5">
      <c r="A23038">
        <v>20130808</v>
      </c>
      <c r="B23038">
        <v>0.47</v>
      </c>
      <c r="C23038">
        <v>0</v>
      </c>
      <c r="D23038">
        <v>-0.01</v>
      </c>
      <c r="E23038">
        <v>0</v>
      </c>
    </row>
    <row r="23039" spans="1:5">
      <c r="A23039">
        <v>20130809</v>
      </c>
      <c r="B23039">
        <v>-0.28999999999999998</v>
      </c>
      <c r="C23039">
        <v>0.13</v>
      </c>
      <c r="D23039">
        <v>-0.2</v>
      </c>
      <c r="E23039">
        <v>0</v>
      </c>
    </row>
    <row r="23040" spans="1:5">
      <c r="A23040">
        <v>20130812</v>
      </c>
      <c r="B23040">
        <v>-0.02</v>
      </c>
      <c r="C23040">
        <v>0.57999999999999996</v>
      </c>
      <c r="D23040">
        <v>-0.22</v>
      </c>
      <c r="E23040">
        <v>0</v>
      </c>
    </row>
    <row r="23041" spans="1:5">
      <c r="A23041">
        <v>20130813</v>
      </c>
      <c r="B23041">
        <v>0.2</v>
      </c>
      <c r="C23041">
        <v>-0.28999999999999998</v>
      </c>
      <c r="D23041">
        <v>-0.05</v>
      </c>
      <c r="E23041">
        <v>0</v>
      </c>
    </row>
    <row r="23042" spans="1:5">
      <c r="A23042">
        <v>20130814</v>
      </c>
      <c r="B23042">
        <v>-0.5</v>
      </c>
      <c r="C23042">
        <v>0.14000000000000001</v>
      </c>
      <c r="D23042">
        <v>0.28000000000000003</v>
      </c>
      <c r="E23042">
        <v>0</v>
      </c>
    </row>
    <row r="23043" spans="1:5">
      <c r="A23043">
        <v>20130815</v>
      </c>
      <c r="B23043">
        <v>-1.47</v>
      </c>
      <c r="C23043">
        <v>-0.37</v>
      </c>
      <c r="D23043">
        <v>0.28999999999999998</v>
      </c>
      <c r="E23043">
        <v>0</v>
      </c>
    </row>
    <row r="23044" spans="1:5">
      <c r="A23044">
        <v>20130816</v>
      </c>
      <c r="B23044">
        <v>-0.26</v>
      </c>
      <c r="C23044">
        <v>0.05</v>
      </c>
      <c r="D23044">
        <v>0.09</v>
      </c>
      <c r="E23044">
        <v>0</v>
      </c>
    </row>
    <row r="23045" spans="1:5">
      <c r="A23045">
        <v>20130819</v>
      </c>
      <c r="B23045">
        <v>-0.62</v>
      </c>
      <c r="C23045">
        <v>-0.19</v>
      </c>
      <c r="D23045">
        <v>-0.75</v>
      </c>
      <c r="E23045">
        <v>0</v>
      </c>
    </row>
    <row r="23046" spans="1:5">
      <c r="A23046">
        <v>20130820</v>
      </c>
      <c r="B23046">
        <v>0.53</v>
      </c>
      <c r="C23046">
        <v>0.84</v>
      </c>
      <c r="D23046">
        <v>0.13</v>
      </c>
      <c r="E23046">
        <v>0</v>
      </c>
    </row>
    <row r="23047" spans="1:5">
      <c r="A23047">
        <v>20130821</v>
      </c>
      <c r="B23047">
        <v>-0.59</v>
      </c>
      <c r="C23047">
        <v>-0.02</v>
      </c>
      <c r="D23047">
        <v>-0.46</v>
      </c>
      <c r="E23047">
        <v>0</v>
      </c>
    </row>
    <row r="23048" spans="1:5">
      <c r="A23048">
        <v>20130822</v>
      </c>
      <c r="B23048">
        <v>0.93</v>
      </c>
      <c r="C23048">
        <v>0.52</v>
      </c>
      <c r="D23048">
        <v>0.05</v>
      </c>
      <c r="E23048">
        <v>0</v>
      </c>
    </row>
    <row r="23049" spans="1:5">
      <c r="A23049">
        <v>20130823</v>
      </c>
      <c r="B23049">
        <v>0.38</v>
      </c>
      <c r="C23049">
        <v>-0.22</v>
      </c>
      <c r="D23049">
        <v>-0.14000000000000001</v>
      </c>
      <c r="E23049">
        <v>0</v>
      </c>
    </row>
    <row r="23050" spans="1:5">
      <c r="A23050">
        <v>20130826</v>
      </c>
      <c r="B23050">
        <v>-0.28999999999999998</v>
      </c>
      <c r="C23050">
        <v>0.5</v>
      </c>
      <c r="D23050">
        <v>-0.5</v>
      </c>
      <c r="E23050">
        <v>0</v>
      </c>
    </row>
    <row r="23051" spans="1:5">
      <c r="A23051">
        <v>20130827</v>
      </c>
      <c r="B23051">
        <v>-1.75</v>
      </c>
      <c r="C23051">
        <v>-0.74</v>
      </c>
      <c r="D23051">
        <v>-0.32</v>
      </c>
      <c r="E23051">
        <v>0</v>
      </c>
    </row>
    <row r="23052" spans="1:5">
      <c r="A23052">
        <v>20130828</v>
      </c>
      <c r="B23052">
        <v>0.3</v>
      </c>
      <c r="C23052">
        <v>0.11</v>
      </c>
      <c r="D23052">
        <v>0.08</v>
      </c>
      <c r="E23052">
        <v>0</v>
      </c>
    </row>
    <row r="23053" spans="1:5">
      <c r="A23053">
        <v>20130829</v>
      </c>
      <c r="B23053">
        <v>0.34</v>
      </c>
      <c r="C23053">
        <v>0.78</v>
      </c>
      <c r="D23053">
        <v>-0.41</v>
      </c>
      <c r="E23053">
        <v>0</v>
      </c>
    </row>
    <row r="23054" spans="1:5">
      <c r="A23054">
        <v>20130830</v>
      </c>
      <c r="B23054">
        <v>-0.47</v>
      </c>
      <c r="C23054">
        <v>-1.1399999999999999</v>
      </c>
      <c r="D23054">
        <v>-0.22</v>
      </c>
      <c r="E23054">
        <v>0</v>
      </c>
    </row>
    <row r="23055" spans="1:5">
      <c r="A23055">
        <v>20130903</v>
      </c>
      <c r="B23055">
        <v>0.46</v>
      </c>
      <c r="C23055">
        <v>0.05</v>
      </c>
      <c r="D23055">
        <v>0.1</v>
      </c>
      <c r="E23055">
        <v>0</v>
      </c>
    </row>
    <row r="23056" spans="1:5">
      <c r="A23056">
        <v>20130904</v>
      </c>
      <c r="B23056">
        <v>0.83</v>
      </c>
      <c r="C23056">
        <v>-0.01</v>
      </c>
      <c r="D23056">
        <v>-0.15</v>
      </c>
      <c r="E23056">
        <v>0</v>
      </c>
    </row>
    <row r="23057" spans="1:5">
      <c r="A23057">
        <v>20130905</v>
      </c>
      <c r="B23057">
        <v>0.19</v>
      </c>
      <c r="C23057">
        <v>0.17</v>
      </c>
      <c r="D23057">
        <v>0.37</v>
      </c>
      <c r="E23057">
        <v>0</v>
      </c>
    </row>
    <row r="23058" spans="1:5">
      <c r="A23058">
        <v>20130906</v>
      </c>
      <c r="B23058">
        <v>0.01</v>
      </c>
      <c r="C23058">
        <v>0.04</v>
      </c>
      <c r="D23058">
        <v>0</v>
      </c>
      <c r="E23058">
        <v>0</v>
      </c>
    </row>
    <row r="23059" spans="1:5">
      <c r="A23059">
        <v>20130909</v>
      </c>
      <c r="B23059">
        <v>1.0900000000000001</v>
      </c>
      <c r="C23059">
        <v>0.46</v>
      </c>
      <c r="D23059">
        <v>-0.22</v>
      </c>
      <c r="E23059">
        <v>0</v>
      </c>
    </row>
    <row r="23060" spans="1:5">
      <c r="A23060">
        <v>20130910</v>
      </c>
      <c r="B23060">
        <v>0.8</v>
      </c>
      <c r="C23060">
        <v>0.01</v>
      </c>
      <c r="D23060">
        <v>0.22</v>
      </c>
      <c r="E23060">
        <v>0</v>
      </c>
    </row>
    <row r="23061" spans="1:5">
      <c r="A23061">
        <v>20130911</v>
      </c>
      <c r="B23061">
        <v>0.28000000000000003</v>
      </c>
      <c r="C23061">
        <v>-0.22</v>
      </c>
      <c r="D23061">
        <v>0.01</v>
      </c>
      <c r="E23061">
        <v>0</v>
      </c>
    </row>
    <row r="23062" spans="1:5">
      <c r="A23062">
        <v>20130912</v>
      </c>
      <c r="B23062">
        <v>-0.32</v>
      </c>
      <c r="C23062">
        <v>-0.23</v>
      </c>
      <c r="D23062">
        <v>-0.34</v>
      </c>
      <c r="E23062">
        <v>0</v>
      </c>
    </row>
    <row r="23063" spans="1:5">
      <c r="A23063">
        <v>20130913</v>
      </c>
      <c r="B23063">
        <v>0.28999999999999998</v>
      </c>
      <c r="C23063">
        <v>0.24</v>
      </c>
      <c r="D23063">
        <v>-0.01</v>
      </c>
      <c r="E23063">
        <v>0</v>
      </c>
    </row>
    <row r="23064" spans="1:5">
      <c r="A23064">
        <v>20130916</v>
      </c>
      <c r="B23064">
        <v>0.49</v>
      </c>
      <c r="C23064">
        <v>-0.44</v>
      </c>
      <c r="D23064">
        <v>0.4</v>
      </c>
      <c r="E23064">
        <v>0</v>
      </c>
    </row>
    <row r="23065" spans="1:5">
      <c r="A23065">
        <v>20130917</v>
      </c>
      <c r="B23065">
        <v>0.54</v>
      </c>
      <c r="C23065">
        <v>0.47</v>
      </c>
      <c r="D23065">
        <v>-0.13</v>
      </c>
      <c r="E23065">
        <v>0</v>
      </c>
    </row>
    <row r="23066" spans="1:5">
      <c r="A23066">
        <v>20130918</v>
      </c>
      <c r="B23066">
        <v>1.1000000000000001</v>
      </c>
      <c r="C23066">
        <v>-0.16</v>
      </c>
      <c r="D23066">
        <v>-0.45</v>
      </c>
      <c r="E23066">
        <v>0</v>
      </c>
    </row>
    <row r="23067" spans="1:5">
      <c r="A23067">
        <v>20130919</v>
      </c>
      <c r="B23067">
        <v>-0.13</v>
      </c>
      <c r="C23067">
        <v>0.16</v>
      </c>
      <c r="D23067">
        <v>-0.6</v>
      </c>
      <c r="E23067">
        <v>0</v>
      </c>
    </row>
    <row r="23068" spans="1:5">
      <c r="A23068">
        <v>20130920</v>
      </c>
      <c r="B23068">
        <v>-0.63</v>
      </c>
      <c r="C23068">
        <v>0.53</v>
      </c>
      <c r="D23068">
        <v>0.18</v>
      </c>
      <c r="E23068">
        <v>0</v>
      </c>
    </row>
    <row r="23069" spans="1:5">
      <c r="A23069">
        <v>20130923</v>
      </c>
      <c r="B23069">
        <v>-0.45</v>
      </c>
      <c r="C23069">
        <v>0.45</v>
      </c>
      <c r="D23069">
        <v>-0.37</v>
      </c>
      <c r="E23069">
        <v>0</v>
      </c>
    </row>
    <row r="23070" spans="1:5">
      <c r="A23070">
        <v>20130924</v>
      </c>
      <c r="B23070">
        <v>-0.12</v>
      </c>
      <c r="C23070">
        <v>0.53</v>
      </c>
      <c r="D23070">
        <v>0.01</v>
      </c>
      <c r="E23070">
        <v>0</v>
      </c>
    </row>
    <row r="23071" spans="1:5">
      <c r="A23071">
        <v>20130925</v>
      </c>
      <c r="B23071">
        <v>-0.23</v>
      </c>
      <c r="C23071">
        <v>0.04</v>
      </c>
      <c r="D23071">
        <v>0.57999999999999996</v>
      </c>
      <c r="E23071">
        <v>0</v>
      </c>
    </row>
    <row r="23072" spans="1:5">
      <c r="A23072">
        <v>20130926</v>
      </c>
      <c r="B23072">
        <v>0.42</v>
      </c>
      <c r="C23072">
        <v>0.21</v>
      </c>
      <c r="D23072">
        <v>-0.73</v>
      </c>
      <c r="E23072">
        <v>0</v>
      </c>
    </row>
    <row r="23073" spans="1:5">
      <c r="A23073">
        <v>20130927</v>
      </c>
      <c r="B23073">
        <v>-0.39</v>
      </c>
      <c r="C23073">
        <v>-0.01</v>
      </c>
      <c r="D23073">
        <v>-0.06</v>
      </c>
      <c r="E23073">
        <v>0</v>
      </c>
    </row>
    <row r="23074" spans="1:5">
      <c r="A23074">
        <v>20130930</v>
      </c>
      <c r="B23074">
        <v>-0.49</v>
      </c>
      <c r="C23074">
        <v>0.51</v>
      </c>
      <c r="D23074">
        <v>0.06</v>
      </c>
      <c r="E23074">
        <v>0</v>
      </c>
    </row>
    <row r="23075" spans="1:5">
      <c r="A23075">
        <v>20131001</v>
      </c>
      <c r="B23075">
        <v>0.9</v>
      </c>
      <c r="C23075">
        <v>0.41</v>
      </c>
      <c r="D23075">
        <v>-0.13</v>
      </c>
      <c r="E23075">
        <v>0</v>
      </c>
    </row>
    <row r="23076" spans="1:5">
      <c r="A23076">
        <v>20131002</v>
      </c>
      <c r="B23076">
        <v>-0.1</v>
      </c>
      <c r="C23076">
        <v>-0.36</v>
      </c>
      <c r="D23076">
        <v>-0.08</v>
      </c>
      <c r="E23076">
        <v>0</v>
      </c>
    </row>
    <row r="23077" spans="1:5">
      <c r="A23077">
        <v>20131003</v>
      </c>
      <c r="B23077">
        <v>-0.88</v>
      </c>
      <c r="C23077">
        <v>-0.19</v>
      </c>
      <c r="D23077">
        <v>0.2</v>
      </c>
      <c r="E23077">
        <v>0</v>
      </c>
    </row>
    <row r="23078" spans="1:5">
      <c r="A23078">
        <v>20131004</v>
      </c>
      <c r="B23078">
        <v>0.74</v>
      </c>
      <c r="C23078">
        <v>-0.02</v>
      </c>
      <c r="D23078">
        <v>0.1</v>
      </c>
      <c r="E23078">
        <v>0</v>
      </c>
    </row>
    <row r="23079" spans="1:5">
      <c r="A23079">
        <v>20131007</v>
      </c>
      <c r="B23079">
        <v>-0.95</v>
      </c>
      <c r="C23079">
        <v>-0.27</v>
      </c>
      <c r="D23079">
        <v>0</v>
      </c>
      <c r="E23079">
        <v>0</v>
      </c>
    </row>
    <row r="23080" spans="1:5">
      <c r="A23080">
        <v>20131008</v>
      </c>
      <c r="B23080">
        <v>-1.35</v>
      </c>
      <c r="C23080">
        <v>-0.47</v>
      </c>
      <c r="D23080">
        <v>0.76</v>
      </c>
      <c r="E23080">
        <v>0</v>
      </c>
    </row>
    <row r="23081" spans="1:5">
      <c r="A23081">
        <v>20131009</v>
      </c>
      <c r="B23081">
        <v>-0.05</v>
      </c>
      <c r="C23081">
        <v>-0.44</v>
      </c>
      <c r="D23081">
        <v>0.62</v>
      </c>
      <c r="E23081">
        <v>0</v>
      </c>
    </row>
    <row r="23082" spans="1:5">
      <c r="A23082">
        <v>20131010</v>
      </c>
      <c r="B23082">
        <v>2.23</v>
      </c>
      <c r="C23082">
        <v>0.16</v>
      </c>
      <c r="D23082">
        <v>-0.02</v>
      </c>
      <c r="E23082">
        <v>0</v>
      </c>
    </row>
    <row r="23083" spans="1:5">
      <c r="A23083">
        <v>20131011</v>
      </c>
      <c r="B23083">
        <v>0.71</v>
      </c>
      <c r="C23083">
        <v>0.79</v>
      </c>
      <c r="D23083">
        <v>0</v>
      </c>
      <c r="E23083">
        <v>0</v>
      </c>
    </row>
    <row r="23084" spans="1:5">
      <c r="A23084">
        <v>20131014</v>
      </c>
      <c r="B23084">
        <v>0.44</v>
      </c>
      <c r="C23084">
        <v>0.23</v>
      </c>
      <c r="D23084">
        <v>-0.11</v>
      </c>
      <c r="E23084">
        <v>0</v>
      </c>
    </row>
    <row r="23085" spans="1:5">
      <c r="A23085">
        <v>20131015</v>
      </c>
      <c r="B23085">
        <v>-0.73</v>
      </c>
      <c r="C23085">
        <v>-0.19</v>
      </c>
      <c r="D23085">
        <v>0.01</v>
      </c>
      <c r="E23085">
        <v>0</v>
      </c>
    </row>
    <row r="23086" spans="1:5">
      <c r="A23086">
        <v>20131016</v>
      </c>
      <c r="B23086">
        <v>1.37</v>
      </c>
      <c r="C23086">
        <v>-0.32</v>
      </c>
      <c r="D23086">
        <v>0.14000000000000001</v>
      </c>
      <c r="E23086">
        <v>0</v>
      </c>
    </row>
    <row r="23087" spans="1:5">
      <c r="A23087">
        <v>20131017</v>
      </c>
      <c r="B23087">
        <v>0.7</v>
      </c>
      <c r="C23087">
        <v>0.16</v>
      </c>
      <c r="D23087">
        <v>0.04</v>
      </c>
      <c r="E23087">
        <v>0</v>
      </c>
    </row>
    <row r="23088" spans="1:5">
      <c r="A23088">
        <v>20131018</v>
      </c>
      <c r="B23088">
        <v>0.73</v>
      </c>
      <c r="C23088">
        <v>0.34</v>
      </c>
      <c r="D23088">
        <v>-0.05</v>
      </c>
      <c r="E23088">
        <v>0</v>
      </c>
    </row>
    <row r="23089" spans="1:5">
      <c r="A23089">
        <v>20131021</v>
      </c>
      <c r="B23089">
        <v>-0.02</v>
      </c>
      <c r="C23089">
        <v>-0.12</v>
      </c>
      <c r="D23089">
        <v>0.05</v>
      </c>
      <c r="E23089">
        <v>0</v>
      </c>
    </row>
    <row r="23090" spans="1:5">
      <c r="A23090">
        <v>20131022</v>
      </c>
      <c r="B23090">
        <v>0.5</v>
      </c>
      <c r="C23090">
        <v>-0.28000000000000003</v>
      </c>
      <c r="D23090">
        <v>0.09</v>
      </c>
      <c r="E23090">
        <v>0</v>
      </c>
    </row>
    <row r="23091" spans="1:5">
      <c r="A23091">
        <v>20131023</v>
      </c>
      <c r="B23091">
        <v>-0.51</v>
      </c>
      <c r="C23091">
        <v>0.16</v>
      </c>
      <c r="D23091">
        <v>-0.33</v>
      </c>
      <c r="E23091">
        <v>0</v>
      </c>
    </row>
    <row r="23092" spans="1:5">
      <c r="A23092">
        <v>20131024</v>
      </c>
      <c r="B23092">
        <v>0.42</v>
      </c>
      <c r="C23092">
        <v>0.4</v>
      </c>
      <c r="D23092">
        <v>-0.3</v>
      </c>
      <c r="E23092">
        <v>0</v>
      </c>
    </row>
    <row r="23093" spans="1:5">
      <c r="A23093">
        <v>20131025</v>
      </c>
      <c r="B23093">
        <v>0.33</v>
      </c>
      <c r="C23093">
        <v>-0.34</v>
      </c>
      <c r="D23093">
        <v>0.14000000000000001</v>
      </c>
      <c r="E23093">
        <v>0</v>
      </c>
    </row>
    <row r="23094" spans="1:5">
      <c r="A23094">
        <v>20131028</v>
      </c>
      <c r="B23094">
        <v>0.09</v>
      </c>
      <c r="C23094">
        <v>-0.06</v>
      </c>
      <c r="D23094">
        <v>0.02</v>
      </c>
      <c r="E23094">
        <v>0</v>
      </c>
    </row>
    <row r="23095" spans="1:5">
      <c r="A23095">
        <v>20131029</v>
      </c>
      <c r="B23095">
        <v>0.54</v>
      </c>
      <c r="C23095">
        <v>-0.14000000000000001</v>
      </c>
      <c r="D23095">
        <v>-0.11</v>
      </c>
      <c r="E23095">
        <v>0</v>
      </c>
    </row>
    <row r="23096" spans="1:5">
      <c r="A23096">
        <v>20131030</v>
      </c>
      <c r="B23096">
        <v>-0.61</v>
      </c>
      <c r="C23096">
        <v>-0.77</v>
      </c>
      <c r="D23096">
        <v>0.49</v>
      </c>
      <c r="E23096">
        <v>0</v>
      </c>
    </row>
    <row r="23097" spans="1:5">
      <c r="A23097">
        <v>20131031</v>
      </c>
      <c r="B23097">
        <v>-0.34</v>
      </c>
      <c r="C23097">
        <v>-0.09</v>
      </c>
      <c r="D23097">
        <v>-0.43</v>
      </c>
      <c r="E23097">
        <v>0</v>
      </c>
    </row>
    <row r="23098" spans="1:5">
      <c r="A23098">
        <v>20131101</v>
      </c>
      <c r="B23098">
        <v>0.2</v>
      </c>
      <c r="C23098">
        <v>-0.68</v>
      </c>
      <c r="D23098">
        <v>0.22</v>
      </c>
      <c r="E23098">
        <v>0</v>
      </c>
    </row>
    <row r="23099" spans="1:5">
      <c r="A23099">
        <v>20131104</v>
      </c>
      <c r="B23099">
        <v>0.47</v>
      </c>
      <c r="C23099">
        <v>0.76</v>
      </c>
      <c r="D23099">
        <v>-0.03</v>
      </c>
      <c r="E23099">
        <v>0</v>
      </c>
    </row>
    <row r="23100" spans="1:5">
      <c r="A23100">
        <v>20131105</v>
      </c>
      <c r="B23100">
        <v>-0.23</v>
      </c>
      <c r="C23100">
        <v>0</v>
      </c>
      <c r="D23100">
        <v>-0.25</v>
      </c>
      <c r="E23100">
        <v>0</v>
      </c>
    </row>
    <row r="23101" spans="1:5">
      <c r="A23101">
        <v>20131106</v>
      </c>
      <c r="B23101">
        <v>0.27</v>
      </c>
      <c r="C23101">
        <v>-0.83</v>
      </c>
      <c r="D23101">
        <v>0.39</v>
      </c>
      <c r="E23101">
        <v>0</v>
      </c>
    </row>
    <row r="23102" spans="1:5">
      <c r="A23102">
        <v>20131107</v>
      </c>
      <c r="B23102">
        <v>-1.46</v>
      </c>
      <c r="C23102">
        <v>-0.36</v>
      </c>
      <c r="D23102">
        <v>0.18</v>
      </c>
      <c r="E23102">
        <v>0</v>
      </c>
    </row>
    <row r="23103" spans="1:5">
      <c r="A23103">
        <v>20131108</v>
      </c>
      <c r="B23103">
        <v>1.45</v>
      </c>
      <c r="C23103">
        <v>0.52</v>
      </c>
      <c r="D23103">
        <v>0.41</v>
      </c>
      <c r="E23103">
        <v>0</v>
      </c>
    </row>
    <row r="23104" spans="1:5">
      <c r="A23104">
        <v>20131111</v>
      </c>
      <c r="B23104">
        <v>0.12</v>
      </c>
      <c r="C23104">
        <v>0.01</v>
      </c>
      <c r="D23104">
        <v>-0.13</v>
      </c>
      <c r="E23104">
        <v>0</v>
      </c>
    </row>
    <row r="23105" spans="1:5">
      <c r="A23105">
        <v>20131112</v>
      </c>
      <c r="B23105">
        <v>-0.19</v>
      </c>
      <c r="C23105">
        <v>0.38</v>
      </c>
      <c r="D23105">
        <v>-0.7</v>
      </c>
      <c r="E23105">
        <v>0</v>
      </c>
    </row>
    <row r="23106" spans="1:5">
      <c r="A23106">
        <v>20131113</v>
      </c>
      <c r="B23106">
        <v>0.9</v>
      </c>
      <c r="C23106">
        <v>0.09</v>
      </c>
      <c r="D23106">
        <v>-0.12</v>
      </c>
      <c r="E23106">
        <v>0</v>
      </c>
    </row>
    <row r="23107" spans="1:5">
      <c r="A23107">
        <v>20131114</v>
      </c>
      <c r="B23107">
        <v>0.43</v>
      </c>
      <c r="C23107">
        <v>-0.56000000000000005</v>
      </c>
      <c r="D23107">
        <v>0.31</v>
      </c>
      <c r="E23107">
        <v>0</v>
      </c>
    </row>
    <row r="23108" spans="1:5">
      <c r="A23108">
        <v>20131115</v>
      </c>
      <c r="B23108">
        <v>0.43</v>
      </c>
      <c r="C23108">
        <v>0.06</v>
      </c>
      <c r="D23108">
        <v>-0.27</v>
      </c>
      <c r="E23108">
        <v>0</v>
      </c>
    </row>
    <row r="23109" spans="1:5">
      <c r="A23109">
        <v>20131118</v>
      </c>
      <c r="B23109">
        <v>-0.5</v>
      </c>
      <c r="C23109">
        <v>-0.45</v>
      </c>
      <c r="D23109">
        <v>0.45</v>
      </c>
      <c r="E23109">
        <v>0</v>
      </c>
    </row>
    <row r="23110" spans="1:5">
      <c r="A23110">
        <v>20131119</v>
      </c>
      <c r="B23110">
        <v>-0.27</v>
      </c>
      <c r="C23110">
        <v>-0.33</v>
      </c>
      <c r="D23110">
        <v>0.26</v>
      </c>
      <c r="E23110">
        <v>0</v>
      </c>
    </row>
    <row r="23111" spans="1:5">
      <c r="A23111">
        <v>20131120</v>
      </c>
      <c r="B23111">
        <v>-0.33</v>
      </c>
      <c r="C23111">
        <v>0.26</v>
      </c>
      <c r="D23111">
        <v>0.03</v>
      </c>
      <c r="E23111">
        <v>0</v>
      </c>
    </row>
    <row r="23112" spans="1:5">
      <c r="A23112">
        <v>20131121</v>
      </c>
      <c r="B23112">
        <v>0.97</v>
      </c>
      <c r="C23112">
        <v>0.79</v>
      </c>
      <c r="D23112">
        <v>-0.06</v>
      </c>
      <c r="E23112">
        <v>0</v>
      </c>
    </row>
    <row r="23113" spans="1:5">
      <c r="A23113">
        <v>20131122</v>
      </c>
      <c r="B23113">
        <v>0.5</v>
      </c>
      <c r="C23113">
        <v>-7.0000000000000007E-2</v>
      </c>
      <c r="D23113">
        <v>0.11</v>
      </c>
      <c r="E23113">
        <v>0</v>
      </c>
    </row>
    <row r="23114" spans="1:5">
      <c r="A23114">
        <v>20131125</v>
      </c>
      <c r="B23114">
        <v>-0.11</v>
      </c>
      <c r="C23114">
        <v>0.15</v>
      </c>
      <c r="D23114">
        <v>0.14000000000000001</v>
      </c>
      <c r="E23114">
        <v>0</v>
      </c>
    </row>
    <row r="23115" spans="1:5">
      <c r="A23115">
        <v>20131126</v>
      </c>
      <c r="B23115">
        <v>0.18</v>
      </c>
      <c r="C23115">
        <v>0.85</v>
      </c>
      <c r="D23115">
        <v>-0.48</v>
      </c>
      <c r="E23115">
        <v>0</v>
      </c>
    </row>
    <row r="23116" spans="1:5">
      <c r="A23116">
        <v>20131127</v>
      </c>
      <c r="B23116">
        <v>0.3</v>
      </c>
      <c r="C23116">
        <v>0.35</v>
      </c>
      <c r="D23116">
        <v>-0.06</v>
      </c>
      <c r="E23116">
        <v>0</v>
      </c>
    </row>
    <row r="23117" spans="1:5">
      <c r="A23117">
        <v>20131129</v>
      </c>
      <c r="B23117">
        <v>-0.02</v>
      </c>
      <c r="C23117">
        <v>0.28999999999999998</v>
      </c>
      <c r="D23117">
        <v>-0.17</v>
      </c>
      <c r="E23117">
        <v>0</v>
      </c>
    </row>
    <row r="23118" spans="1:5">
      <c r="A23118">
        <v>20131202</v>
      </c>
      <c r="B23118">
        <v>-0.31</v>
      </c>
      <c r="C23118">
        <v>-0.97</v>
      </c>
      <c r="D23118">
        <v>0.16</v>
      </c>
      <c r="E23118">
        <v>0</v>
      </c>
    </row>
    <row r="23119" spans="1:5">
      <c r="A23119">
        <v>20131203</v>
      </c>
      <c r="B23119">
        <v>-0.34</v>
      </c>
      <c r="C23119">
        <v>-0.08</v>
      </c>
      <c r="D23119">
        <v>-0.09</v>
      </c>
      <c r="E23119">
        <v>0</v>
      </c>
    </row>
    <row r="23120" spans="1:5">
      <c r="A23120">
        <v>20131204</v>
      </c>
      <c r="B23120">
        <v>-7.0000000000000007E-2</v>
      </c>
      <c r="C23120">
        <v>-0.2</v>
      </c>
      <c r="D23120">
        <v>0.26</v>
      </c>
      <c r="E23120">
        <v>0</v>
      </c>
    </row>
    <row r="23121" spans="1:5">
      <c r="A23121">
        <v>20131205</v>
      </c>
      <c r="B23121">
        <v>-0.35</v>
      </c>
      <c r="C23121">
        <v>0.7</v>
      </c>
      <c r="D23121">
        <v>-0.63</v>
      </c>
      <c r="E23121">
        <v>0</v>
      </c>
    </row>
    <row r="23122" spans="1:5">
      <c r="A23122">
        <v>20131206</v>
      </c>
      <c r="B23122">
        <v>1.02</v>
      </c>
      <c r="C23122">
        <v>-0.28999999999999998</v>
      </c>
      <c r="D23122">
        <v>0.2</v>
      </c>
      <c r="E23122">
        <v>0</v>
      </c>
    </row>
    <row r="23123" spans="1:5">
      <c r="A23123">
        <v>20131209</v>
      </c>
      <c r="B23123">
        <v>0.17</v>
      </c>
      <c r="C23123">
        <v>-0.42</v>
      </c>
      <c r="D23123">
        <v>0</v>
      </c>
      <c r="E23123">
        <v>0</v>
      </c>
    </row>
    <row r="23124" spans="1:5">
      <c r="A23124">
        <v>20131210</v>
      </c>
      <c r="B23124">
        <v>-0.34</v>
      </c>
      <c r="C23124">
        <v>-0.56000000000000005</v>
      </c>
      <c r="D23124">
        <v>0.2</v>
      </c>
      <c r="E23124">
        <v>0</v>
      </c>
    </row>
    <row r="23125" spans="1:5">
      <c r="A23125">
        <v>20131211</v>
      </c>
      <c r="B23125">
        <v>-1.1599999999999999</v>
      </c>
      <c r="C23125">
        <v>-0.35</v>
      </c>
      <c r="D23125">
        <v>0.05</v>
      </c>
      <c r="E23125">
        <v>0</v>
      </c>
    </row>
    <row r="23126" spans="1:5">
      <c r="A23126">
        <v>20131212</v>
      </c>
      <c r="B23126">
        <v>-0.23</v>
      </c>
      <c r="C23126">
        <v>0.36</v>
      </c>
      <c r="D23126">
        <v>0.25</v>
      </c>
      <c r="E23126">
        <v>0</v>
      </c>
    </row>
    <row r="23127" spans="1:5">
      <c r="A23127">
        <v>20131213</v>
      </c>
      <c r="B23127">
        <v>0.1</v>
      </c>
      <c r="C23127">
        <v>0.25</v>
      </c>
      <c r="D23127">
        <v>-0.01</v>
      </c>
      <c r="E23127">
        <v>0</v>
      </c>
    </row>
    <row r="23128" spans="1:5">
      <c r="A23128">
        <v>20131216</v>
      </c>
      <c r="B23128">
        <v>0.67</v>
      </c>
      <c r="C23128">
        <v>0.59</v>
      </c>
      <c r="D23128">
        <v>-0.14000000000000001</v>
      </c>
      <c r="E23128">
        <v>0</v>
      </c>
    </row>
    <row r="23129" spans="1:5">
      <c r="A23129">
        <v>20131217</v>
      </c>
      <c r="B23129">
        <v>-0.26</v>
      </c>
      <c r="C23129">
        <v>0.19</v>
      </c>
      <c r="D23129">
        <v>-0.16</v>
      </c>
      <c r="E23129">
        <v>0</v>
      </c>
    </row>
    <row r="23130" spans="1:5">
      <c r="A23130">
        <v>20131218</v>
      </c>
      <c r="B23130">
        <v>1.55</v>
      </c>
      <c r="C23130">
        <v>-0.48</v>
      </c>
      <c r="D23130">
        <v>0.03</v>
      </c>
      <c r="E23130">
        <v>0</v>
      </c>
    </row>
    <row r="23131" spans="1:5">
      <c r="A23131">
        <v>20131219</v>
      </c>
      <c r="B23131">
        <v>-0.1</v>
      </c>
      <c r="C23131">
        <v>-0.54</v>
      </c>
      <c r="D23131">
        <v>0.16</v>
      </c>
      <c r="E23131">
        <v>0</v>
      </c>
    </row>
    <row r="23132" spans="1:5">
      <c r="A23132">
        <v>20131220</v>
      </c>
      <c r="B23132">
        <v>0.69</v>
      </c>
      <c r="C23132">
        <v>1.29</v>
      </c>
      <c r="D23132">
        <v>-0.3</v>
      </c>
      <c r="E23132">
        <v>0</v>
      </c>
    </row>
    <row r="23133" spans="1:5">
      <c r="A23133">
        <v>20131223</v>
      </c>
      <c r="B23133">
        <v>0.62</v>
      </c>
      <c r="C23133">
        <v>0.5</v>
      </c>
      <c r="D23133">
        <v>-0.05</v>
      </c>
      <c r="E23133">
        <v>0</v>
      </c>
    </row>
    <row r="23134" spans="1:5">
      <c r="A23134">
        <v>20131224</v>
      </c>
      <c r="B23134">
        <v>0.34</v>
      </c>
      <c r="C23134">
        <v>0.1</v>
      </c>
      <c r="D23134">
        <v>0.11</v>
      </c>
      <c r="E23134">
        <v>0</v>
      </c>
    </row>
    <row r="23135" spans="1:5">
      <c r="A23135">
        <v>20131226</v>
      </c>
      <c r="B23135">
        <v>0.44</v>
      </c>
      <c r="C23135">
        <v>-0.32</v>
      </c>
      <c r="D23135">
        <v>-0.31</v>
      </c>
      <c r="E23135">
        <v>0</v>
      </c>
    </row>
    <row r="23136" spans="1:5">
      <c r="A23136">
        <v>20131227</v>
      </c>
      <c r="B23136">
        <v>-0.05</v>
      </c>
      <c r="C23136">
        <v>-7.0000000000000007E-2</v>
      </c>
      <c r="D23136">
        <v>0.23</v>
      </c>
      <c r="E23136">
        <v>0</v>
      </c>
    </row>
    <row r="23137" spans="1:5">
      <c r="A23137">
        <v>20131230</v>
      </c>
      <c r="B23137">
        <v>0</v>
      </c>
      <c r="C23137">
        <v>0.02</v>
      </c>
      <c r="D23137">
        <v>-0.3</v>
      </c>
      <c r="E23137">
        <v>0</v>
      </c>
    </row>
    <row r="23138" spans="1:5">
      <c r="A23138">
        <v>20131231</v>
      </c>
      <c r="B23138">
        <v>0.44</v>
      </c>
      <c r="C23138">
        <v>-0.17</v>
      </c>
      <c r="D23138">
        <v>0.04</v>
      </c>
      <c r="E23138">
        <v>0</v>
      </c>
    </row>
    <row r="23139" spans="1:5">
      <c r="A23139">
        <v>20140102</v>
      </c>
      <c r="B23139">
        <v>-0.88</v>
      </c>
      <c r="C23139">
        <v>-0.27</v>
      </c>
      <c r="D23139">
        <v>0.11</v>
      </c>
      <c r="E23139">
        <v>0</v>
      </c>
    </row>
    <row r="23140" spans="1:5">
      <c r="A23140">
        <v>20140103</v>
      </c>
      <c r="B23140">
        <v>0.03</v>
      </c>
      <c r="C23140">
        <v>0.36</v>
      </c>
      <c r="D23140">
        <v>0.05</v>
      </c>
      <c r="E23140">
        <v>0</v>
      </c>
    </row>
    <row r="23141" spans="1:5">
      <c r="A23141">
        <v>20140106</v>
      </c>
      <c r="B23141">
        <v>-0.34</v>
      </c>
      <c r="C23141">
        <v>-0.56999999999999995</v>
      </c>
      <c r="D23141">
        <v>0.26</v>
      </c>
      <c r="E23141">
        <v>0</v>
      </c>
    </row>
    <row r="23142" spans="1:5">
      <c r="A23142">
        <v>20140107</v>
      </c>
      <c r="B23142">
        <v>0.68</v>
      </c>
      <c r="C23142">
        <v>0.4</v>
      </c>
      <c r="D23142">
        <v>-0.41</v>
      </c>
      <c r="E23142">
        <v>0</v>
      </c>
    </row>
    <row r="23143" spans="1:5">
      <c r="A23143">
        <v>20140108</v>
      </c>
      <c r="B23143">
        <v>0.04</v>
      </c>
      <c r="C23143">
        <v>0.01</v>
      </c>
      <c r="D23143">
        <v>-0.11</v>
      </c>
      <c r="E23143">
        <v>0</v>
      </c>
    </row>
    <row r="23144" spans="1:5">
      <c r="A23144">
        <v>20140109</v>
      </c>
      <c r="B23144">
        <v>0.02</v>
      </c>
      <c r="C23144">
        <v>0.17</v>
      </c>
      <c r="D23144">
        <v>-0.38</v>
      </c>
      <c r="E23144">
        <v>0</v>
      </c>
    </row>
    <row r="23145" spans="1:5">
      <c r="A23145">
        <v>20140110</v>
      </c>
      <c r="B23145">
        <v>0.27</v>
      </c>
      <c r="C23145">
        <v>0.53</v>
      </c>
      <c r="D23145">
        <v>-0.77</v>
      </c>
      <c r="E23145">
        <v>0</v>
      </c>
    </row>
    <row r="23146" spans="1:5">
      <c r="A23146">
        <v>20140113</v>
      </c>
      <c r="B23146">
        <v>-1.32</v>
      </c>
      <c r="C23146">
        <v>-7.0000000000000007E-2</v>
      </c>
      <c r="D23146">
        <v>0.1</v>
      </c>
      <c r="E23146">
        <v>0</v>
      </c>
    </row>
    <row r="23147" spans="1:5">
      <c r="A23147">
        <v>20140114</v>
      </c>
      <c r="B23147">
        <v>1.1499999999999999</v>
      </c>
      <c r="C23147">
        <v>0.19</v>
      </c>
      <c r="D23147">
        <v>-0.38</v>
      </c>
      <c r="E23147">
        <v>0</v>
      </c>
    </row>
    <row r="23148" spans="1:5">
      <c r="A23148">
        <v>20140115</v>
      </c>
      <c r="B23148">
        <v>0.53</v>
      </c>
      <c r="C23148">
        <v>0.21</v>
      </c>
      <c r="D23148">
        <v>0.21</v>
      </c>
      <c r="E23148">
        <v>0</v>
      </c>
    </row>
    <row r="23149" spans="1:5">
      <c r="A23149">
        <v>20140116</v>
      </c>
      <c r="B23149">
        <v>-7.0000000000000007E-2</v>
      </c>
      <c r="C23149">
        <v>0.28999999999999998</v>
      </c>
      <c r="D23149">
        <v>-0.68</v>
      </c>
      <c r="E23149">
        <v>0</v>
      </c>
    </row>
    <row r="23150" spans="1:5">
      <c r="A23150">
        <v>20140117</v>
      </c>
      <c r="B23150">
        <v>-0.39</v>
      </c>
      <c r="C23150">
        <v>0.03</v>
      </c>
      <c r="D23150">
        <v>0.04</v>
      </c>
      <c r="E23150">
        <v>0</v>
      </c>
    </row>
    <row r="23151" spans="1:5">
      <c r="A23151">
        <v>20140121</v>
      </c>
      <c r="B23151">
        <v>0.3</v>
      </c>
      <c r="C23151">
        <v>0.46</v>
      </c>
      <c r="D23151">
        <v>-0.01</v>
      </c>
      <c r="E23151">
        <v>0</v>
      </c>
    </row>
    <row r="23152" spans="1:5">
      <c r="A23152">
        <v>20140122</v>
      </c>
      <c r="B23152">
        <v>0.15</v>
      </c>
      <c r="C23152">
        <v>0.27</v>
      </c>
      <c r="D23152">
        <v>0.21</v>
      </c>
      <c r="E23152">
        <v>0</v>
      </c>
    </row>
    <row r="23153" spans="1:5">
      <c r="A23153">
        <v>20140123</v>
      </c>
      <c r="B23153">
        <v>-0.86</v>
      </c>
      <c r="C23153">
        <v>0.15</v>
      </c>
      <c r="D23153">
        <v>-0.5</v>
      </c>
      <c r="E23153">
        <v>0</v>
      </c>
    </row>
    <row r="23154" spans="1:5">
      <c r="A23154">
        <v>20140124</v>
      </c>
      <c r="B23154">
        <v>-2.19</v>
      </c>
      <c r="C23154">
        <v>-0.39</v>
      </c>
      <c r="D23154">
        <v>0.22</v>
      </c>
      <c r="E23154">
        <v>0</v>
      </c>
    </row>
    <row r="23155" spans="1:5">
      <c r="A23155">
        <v>20140127</v>
      </c>
      <c r="B23155">
        <v>-0.65</v>
      </c>
      <c r="C23155">
        <v>-0.86</v>
      </c>
      <c r="D23155">
        <v>0.46</v>
      </c>
      <c r="E23155">
        <v>0</v>
      </c>
    </row>
    <row r="23156" spans="1:5">
      <c r="A23156">
        <v>20140128</v>
      </c>
      <c r="B23156">
        <v>0.73</v>
      </c>
      <c r="C23156">
        <v>0.19</v>
      </c>
      <c r="D23156">
        <v>-0.02</v>
      </c>
      <c r="E23156">
        <v>0</v>
      </c>
    </row>
    <row r="23157" spans="1:5">
      <c r="A23157">
        <v>20140129</v>
      </c>
      <c r="B23157">
        <v>-1.07</v>
      </c>
      <c r="C23157">
        <v>-0.41</v>
      </c>
      <c r="D23157">
        <v>0.25</v>
      </c>
      <c r="E23157">
        <v>0</v>
      </c>
    </row>
    <row r="23158" spans="1:5">
      <c r="A23158">
        <v>20140130</v>
      </c>
      <c r="B23158">
        <v>1.22</v>
      </c>
      <c r="C23158">
        <v>0.31</v>
      </c>
      <c r="D23158">
        <v>-0.42</v>
      </c>
      <c r="E23158">
        <v>0</v>
      </c>
    </row>
    <row r="23159" spans="1:5">
      <c r="A23159">
        <v>20140131</v>
      </c>
      <c r="B23159">
        <v>-0.66</v>
      </c>
      <c r="C23159">
        <v>-0.06</v>
      </c>
      <c r="D23159">
        <v>-0.39</v>
      </c>
      <c r="E23159">
        <v>0</v>
      </c>
    </row>
    <row r="23160" spans="1:5">
      <c r="A23160">
        <v>20140203</v>
      </c>
      <c r="B23160">
        <v>-2.48</v>
      </c>
      <c r="C23160">
        <v>-0.89</v>
      </c>
      <c r="D23160">
        <v>0.32</v>
      </c>
      <c r="E23160">
        <v>0</v>
      </c>
    </row>
    <row r="23161" spans="1:5">
      <c r="A23161">
        <v>20140204</v>
      </c>
      <c r="B23161">
        <v>0.77</v>
      </c>
      <c r="C23161">
        <v>-0.04</v>
      </c>
      <c r="D23161">
        <v>-0.1</v>
      </c>
      <c r="E23161">
        <v>0</v>
      </c>
    </row>
    <row r="23162" spans="1:5">
      <c r="A23162">
        <v>20140205</v>
      </c>
      <c r="B23162">
        <v>-0.23</v>
      </c>
      <c r="C23162">
        <v>-0.6</v>
      </c>
      <c r="D23162">
        <v>0.2</v>
      </c>
      <c r="E23162">
        <v>0</v>
      </c>
    </row>
    <row r="23163" spans="1:5">
      <c r="A23163">
        <v>20140206</v>
      </c>
      <c r="B23163">
        <v>1.21</v>
      </c>
      <c r="C23163">
        <v>-0.48</v>
      </c>
      <c r="D23163">
        <v>0.23</v>
      </c>
      <c r="E23163">
        <v>0</v>
      </c>
    </row>
    <row r="23164" spans="1:5">
      <c r="A23164">
        <v>20140207</v>
      </c>
      <c r="B23164">
        <v>1.33</v>
      </c>
      <c r="C23164">
        <v>-0.16</v>
      </c>
      <c r="D23164">
        <v>-0.66</v>
      </c>
      <c r="E23164">
        <v>0</v>
      </c>
    </row>
    <row r="23165" spans="1:5">
      <c r="A23165">
        <v>20140210</v>
      </c>
      <c r="B23165">
        <v>0.16</v>
      </c>
      <c r="C23165">
        <v>0.12</v>
      </c>
      <c r="D23165">
        <v>-0.44</v>
      </c>
      <c r="E23165">
        <v>0</v>
      </c>
    </row>
    <row r="23166" spans="1:5">
      <c r="A23166">
        <v>20140211</v>
      </c>
      <c r="B23166">
        <v>1.0900000000000001</v>
      </c>
      <c r="C23166">
        <v>-0.19</v>
      </c>
      <c r="D23166">
        <v>0.25</v>
      </c>
      <c r="E23166">
        <v>0</v>
      </c>
    </row>
    <row r="23167" spans="1:5">
      <c r="A23167">
        <v>20140212</v>
      </c>
      <c r="B23167">
        <v>0.11</v>
      </c>
      <c r="C23167">
        <v>0.25</v>
      </c>
      <c r="D23167">
        <v>-0.08</v>
      </c>
      <c r="E23167">
        <v>0</v>
      </c>
    </row>
    <row r="23168" spans="1:5">
      <c r="A23168">
        <v>20140213</v>
      </c>
      <c r="B23168">
        <v>0.72</v>
      </c>
      <c r="C23168">
        <v>0.72</v>
      </c>
      <c r="D23168">
        <v>-0.09</v>
      </c>
      <c r="E23168">
        <v>0</v>
      </c>
    </row>
    <row r="23169" spans="1:5">
      <c r="A23169">
        <v>20140214</v>
      </c>
      <c r="B23169">
        <v>0.42</v>
      </c>
      <c r="C23169">
        <v>-0.37</v>
      </c>
      <c r="D23169">
        <v>0.38</v>
      </c>
      <c r="E23169">
        <v>0</v>
      </c>
    </row>
    <row r="23170" spans="1:5">
      <c r="A23170">
        <v>20140218</v>
      </c>
      <c r="B23170">
        <v>0.27</v>
      </c>
      <c r="C23170">
        <v>0.98</v>
      </c>
      <c r="D23170">
        <v>-0.24</v>
      </c>
      <c r="E23170">
        <v>0</v>
      </c>
    </row>
    <row r="23171" spans="1:5">
      <c r="A23171">
        <v>20140219</v>
      </c>
      <c r="B23171">
        <v>-0.74</v>
      </c>
      <c r="C23171">
        <v>-0.28000000000000003</v>
      </c>
      <c r="D23171">
        <v>-0.4</v>
      </c>
      <c r="E23171">
        <v>0</v>
      </c>
    </row>
    <row r="23172" spans="1:5">
      <c r="A23172">
        <v>20140220</v>
      </c>
      <c r="B23172">
        <v>0.7</v>
      </c>
      <c r="C23172">
        <v>0.54</v>
      </c>
      <c r="D23172">
        <v>-0.14000000000000001</v>
      </c>
      <c r="E23172">
        <v>0</v>
      </c>
    </row>
    <row r="23173" spans="1:5">
      <c r="A23173">
        <v>20140221</v>
      </c>
      <c r="B23173">
        <v>-0.09</v>
      </c>
      <c r="C23173">
        <v>0.34</v>
      </c>
      <c r="D23173">
        <v>-0.04</v>
      </c>
      <c r="E23173">
        <v>0</v>
      </c>
    </row>
    <row r="23174" spans="1:5">
      <c r="A23174">
        <v>20140224</v>
      </c>
      <c r="B23174">
        <v>0.65</v>
      </c>
      <c r="C23174">
        <v>0.19</v>
      </c>
      <c r="D23174">
        <v>0.26</v>
      </c>
      <c r="E23174">
        <v>0</v>
      </c>
    </row>
    <row r="23175" spans="1:5">
      <c r="A23175">
        <v>20140225</v>
      </c>
      <c r="B23175">
        <v>-0.1</v>
      </c>
      <c r="C23175">
        <v>0.12</v>
      </c>
      <c r="D23175">
        <v>-0.61</v>
      </c>
      <c r="E23175">
        <v>0</v>
      </c>
    </row>
    <row r="23176" spans="1:5">
      <c r="A23176">
        <v>20140226</v>
      </c>
      <c r="B23176">
        <v>0.12</v>
      </c>
      <c r="C23176">
        <v>0.68</v>
      </c>
      <c r="D23176">
        <v>-0.09</v>
      </c>
      <c r="E23176">
        <v>0</v>
      </c>
    </row>
    <row r="23177" spans="1:5">
      <c r="A23177">
        <v>20140227</v>
      </c>
      <c r="B23177">
        <v>0.54</v>
      </c>
      <c r="C23177">
        <v>0.15</v>
      </c>
      <c r="D23177">
        <v>0.01</v>
      </c>
      <c r="E23177">
        <v>0</v>
      </c>
    </row>
    <row r="23178" spans="1:5">
      <c r="A23178">
        <v>20140228</v>
      </c>
      <c r="B23178">
        <v>0.15</v>
      </c>
      <c r="C23178">
        <v>-0.71</v>
      </c>
      <c r="D23178">
        <v>0.83</v>
      </c>
      <c r="E23178">
        <v>0</v>
      </c>
    </row>
    <row r="23179" spans="1:5">
      <c r="A23179">
        <v>20140303</v>
      </c>
      <c r="B23179">
        <v>-0.7</v>
      </c>
      <c r="C23179">
        <v>0.09</v>
      </c>
      <c r="D23179">
        <v>0.15</v>
      </c>
      <c r="E23179">
        <v>0</v>
      </c>
    </row>
    <row r="23180" spans="1:5">
      <c r="A23180">
        <v>20140304</v>
      </c>
      <c r="B23180">
        <v>1.67</v>
      </c>
      <c r="C23180">
        <v>1.1100000000000001</v>
      </c>
      <c r="D23180">
        <v>-0.12</v>
      </c>
      <c r="E23180">
        <v>0</v>
      </c>
    </row>
    <row r="23181" spans="1:5">
      <c r="A23181">
        <v>20140305</v>
      </c>
      <c r="B23181">
        <v>0.01</v>
      </c>
      <c r="C23181">
        <v>-0.27</v>
      </c>
      <c r="D23181">
        <v>0.28000000000000003</v>
      </c>
      <c r="E23181">
        <v>0</v>
      </c>
    </row>
    <row r="23182" spans="1:5">
      <c r="A23182">
        <v>20140306</v>
      </c>
      <c r="B23182">
        <v>0.16</v>
      </c>
      <c r="C23182">
        <v>-0.32</v>
      </c>
      <c r="D23182">
        <v>0.76</v>
      </c>
      <c r="E23182">
        <v>0</v>
      </c>
    </row>
    <row r="23183" spans="1:5">
      <c r="A23183">
        <v>20140307</v>
      </c>
      <c r="B23183">
        <v>0.04</v>
      </c>
      <c r="C23183">
        <v>-0.11</v>
      </c>
      <c r="D23183">
        <v>0.51</v>
      </c>
      <c r="E23183">
        <v>0</v>
      </c>
    </row>
    <row r="23184" spans="1:5">
      <c r="A23184">
        <v>20140310</v>
      </c>
      <c r="B23184">
        <v>-0.09</v>
      </c>
      <c r="C23184">
        <v>-0.11</v>
      </c>
      <c r="D23184">
        <v>0.06</v>
      </c>
      <c r="E23184">
        <v>0</v>
      </c>
    </row>
    <row r="23185" spans="1:5">
      <c r="A23185">
        <v>20140311</v>
      </c>
      <c r="B23185">
        <v>-0.62</v>
      </c>
      <c r="C23185">
        <v>-0.54</v>
      </c>
      <c r="D23185">
        <v>-0.19</v>
      </c>
      <c r="E23185">
        <v>0</v>
      </c>
    </row>
    <row r="23186" spans="1:5">
      <c r="A23186">
        <v>20140312</v>
      </c>
      <c r="B23186">
        <v>0.13</v>
      </c>
      <c r="C23186">
        <v>0.3</v>
      </c>
      <c r="D23186">
        <v>-0.16</v>
      </c>
      <c r="E23186">
        <v>0</v>
      </c>
    </row>
    <row r="23187" spans="1:5">
      <c r="A23187">
        <v>20140313</v>
      </c>
      <c r="B23187">
        <v>-1.21</v>
      </c>
      <c r="C23187">
        <v>-0.13</v>
      </c>
      <c r="D23187">
        <v>0.27</v>
      </c>
      <c r="E23187">
        <v>0</v>
      </c>
    </row>
    <row r="23188" spans="1:5">
      <c r="A23188">
        <v>20140314</v>
      </c>
      <c r="B23188">
        <v>-0.16</v>
      </c>
      <c r="C23188">
        <v>0.68</v>
      </c>
      <c r="D23188">
        <v>-0.05</v>
      </c>
      <c r="E23188">
        <v>0</v>
      </c>
    </row>
    <row r="23189" spans="1:5">
      <c r="A23189">
        <v>20140317</v>
      </c>
      <c r="B23189">
        <v>0.9</v>
      </c>
      <c r="C23189">
        <v>-0.36</v>
      </c>
      <c r="D23189">
        <v>-0.01</v>
      </c>
      <c r="E23189">
        <v>0</v>
      </c>
    </row>
    <row r="23190" spans="1:5">
      <c r="A23190">
        <v>20140318</v>
      </c>
      <c r="B23190">
        <v>0.82</v>
      </c>
      <c r="C23190">
        <v>0.74</v>
      </c>
      <c r="D23190">
        <v>-0.42</v>
      </c>
      <c r="E23190">
        <v>0</v>
      </c>
    </row>
    <row r="23191" spans="1:5">
      <c r="A23191">
        <v>20140319</v>
      </c>
      <c r="B23191">
        <v>-0.59</v>
      </c>
      <c r="C23191">
        <v>-0.17</v>
      </c>
      <c r="D23191">
        <v>0.6</v>
      </c>
      <c r="E23191">
        <v>0</v>
      </c>
    </row>
    <row r="23192" spans="1:5">
      <c r="A23192">
        <v>20140320</v>
      </c>
      <c r="B23192">
        <v>0.52</v>
      </c>
      <c r="C23192">
        <v>-0.48</v>
      </c>
      <c r="D23192">
        <v>0.99</v>
      </c>
      <c r="E23192">
        <v>0</v>
      </c>
    </row>
    <row r="23193" spans="1:5">
      <c r="A23193">
        <v>20140321</v>
      </c>
      <c r="B23193">
        <v>-0.37</v>
      </c>
      <c r="C23193">
        <v>-0.28000000000000003</v>
      </c>
      <c r="D23193">
        <v>0.88</v>
      </c>
      <c r="E23193">
        <v>0</v>
      </c>
    </row>
    <row r="23194" spans="1:5">
      <c r="A23194">
        <v>20140324</v>
      </c>
      <c r="B23194">
        <v>-0.64</v>
      </c>
      <c r="C23194">
        <v>-0.89</v>
      </c>
      <c r="D23194">
        <v>0.96</v>
      </c>
      <c r="E23194">
        <v>0</v>
      </c>
    </row>
    <row r="23195" spans="1:5">
      <c r="A23195">
        <v>20140325</v>
      </c>
      <c r="B23195">
        <v>0.3</v>
      </c>
      <c r="C23195">
        <v>-0.34</v>
      </c>
      <c r="D23195">
        <v>0.14000000000000001</v>
      </c>
      <c r="E23195">
        <v>0</v>
      </c>
    </row>
    <row r="23196" spans="1:5">
      <c r="A23196">
        <v>20140326</v>
      </c>
      <c r="B23196">
        <v>-0.89</v>
      </c>
      <c r="C23196">
        <v>-1.19</v>
      </c>
      <c r="D23196">
        <v>0.3</v>
      </c>
      <c r="E23196">
        <v>0</v>
      </c>
    </row>
    <row r="23197" spans="1:5">
      <c r="A23197">
        <v>20140327</v>
      </c>
      <c r="B23197">
        <v>-0.19</v>
      </c>
      <c r="C23197">
        <v>-0.13</v>
      </c>
      <c r="D23197">
        <v>-0.24</v>
      </c>
      <c r="E23197">
        <v>0</v>
      </c>
    </row>
    <row r="23198" spans="1:5">
      <c r="A23198">
        <v>20140328</v>
      </c>
      <c r="B23198">
        <v>0.41</v>
      </c>
      <c r="C23198">
        <v>-0.43</v>
      </c>
      <c r="D23198">
        <v>0.52</v>
      </c>
      <c r="E23198">
        <v>0</v>
      </c>
    </row>
    <row r="23199" spans="1:5">
      <c r="A23199">
        <v>20140331</v>
      </c>
      <c r="B23199">
        <v>0.97</v>
      </c>
      <c r="C23199">
        <v>0.99</v>
      </c>
      <c r="D23199">
        <v>-0.16</v>
      </c>
      <c r="E23199">
        <v>0</v>
      </c>
    </row>
    <row r="23200" spans="1:5">
      <c r="A23200">
        <v>20140401</v>
      </c>
      <c r="B23200">
        <v>0.87</v>
      </c>
      <c r="C23200">
        <v>0.75</v>
      </c>
      <c r="D23200">
        <v>-0.41</v>
      </c>
      <c r="E23200">
        <v>0</v>
      </c>
    </row>
    <row r="23201" spans="1:5">
      <c r="A23201">
        <v>20140402</v>
      </c>
      <c r="B23201">
        <v>0.28999999999999998</v>
      </c>
      <c r="C23201">
        <v>0.04</v>
      </c>
      <c r="D23201">
        <v>0.12</v>
      </c>
      <c r="E23201">
        <v>0</v>
      </c>
    </row>
    <row r="23202" spans="1:5">
      <c r="A23202">
        <v>20140403</v>
      </c>
      <c r="B23202">
        <v>-0.31</v>
      </c>
      <c r="C23202">
        <v>-0.89</v>
      </c>
      <c r="D23202">
        <v>0.78</v>
      </c>
      <c r="E23202">
        <v>0</v>
      </c>
    </row>
    <row r="23203" spans="1:5">
      <c r="A23203">
        <v>20140404</v>
      </c>
      <c r="B23203">
        <v>-1.47</v>
      </c>
      <c r="C23203">
        <v>-1.1499999999999999</v>
      </c>
      <c r="D23203">
        <v>0.74</v>
      </c>
      <c r="E23203">
        <v>0</v>
      </c>
    </row>
    <row r="23204" spans="1:5">
      <c r="A23204">
        <v>20140407</v>
      </c>
      <c r="B23204">
        <v>-1.26</v>
      </c>
      <c r="C23204">
        <v>-0.3</v>
      </c>
      <c r="D23204">
        <v>-0.02</v>
      </c>
      <c r="E23204">
        <v>0</v>
      </c>
    </row>
    <row r="23205" spans="1:5">
      <c r="A23205">
        <v>20140408</v>
      </c>
      <c r="B23205">
        <v>0.5</v>
      </c>
      <c r="C23205">
        <v>0.31</v>
      </c>
      <c r="D23205">
        <v>-0.22</v>
      </c>
      <c r="E23205">
        <v>0</v>
      </c>
    </row>
    <row r="23206" spans="1:5">
      <c r="A23206">
        <v>20140409</v>
      </c>
      <c r="B23206">
        <v>1.2</v>
      </c>
      <c r="C23206">
        <v>0.34</v>
      </c>
      <c r="D23206">
        <v>-0.93</v>
      </c>
      <c r="E23206">
        <v>0</v>
      </c>
    </row>
    <row r="23207" spans="1:5">
      <c r="A23207">
        <v>20140410</v>
      </c>
      <c r="B23207">
        <v>-2.2400000000000002</v>
      </c>
      <c r="C23207">
        <v>-0.71</v>
      </c>
      <c r="D23207">
        <v>0.86</v>
      </c>
      <c r="E23207">
        <v>0</v>
      </c>
    </row>
    <row r="23208" spans="1:5">
      <c r="A23208">
        <v>20140411</v>
      </c>
      <c r="B23208">
        <v>-1.07</v>
      </c>
      <c r="C23208">
        <v>-0.42</v>
      </c>
      <c r="D23208">
        <v>0.28999999999999998</v>
      </c>
      <c r="E23208">
        <v>0</v>
      </c>
    </row>
    <row r="23209" spans="1:5">
      <c r="A23209">
        <v>20140414</v>
      </c>
      <c r="B23209">
        <v>0.7</v>
      </c>
      <c r="C23209">
        <v>-0.5</v>
      </c>
      <c r="D23209">
        <v>0.21</v>
      </c>
      <c r="E23209">
        <v>0</v>
      </c>
    </row>
    <row r="23210" spans="1:5">
      <c r="A23210">
        <v>20140415</v>
      </c>
      <c r="B23210">
        <v>0.59</v>
      </c>
      <c r="C23210">
        <v>-0.38</v>
      </c>
      <c r="D23210">
        <v>0.17</v>
      </c>
      <c r="E23210">
        <v>0</v>
      </c>
    </row>
    <row r="23211" spans="1:5">
      <c r="A23211">
        <v>20140416</v>
      </c>
      <c r="B23211">
        <v>1.1299999999999999</v>
      </c>
      <c r="C23211">
        <v>0.04</v>
      </c>
      <c r="D23211">
        <v>-0.44</v>
      </c>
      <c r="E23211">
        <v>0</v>
      </c>
    </row>
    <row r="23212" spans="1:5">
      <c r="A23212">
        <v>20140417</v>
      </c>
      <c r="B23212">
        <v>0.23</v>
      </c>
      <c r="C23212">
        <v>0.33</v>
      </c>
      <c r="D23212">
        <v>0.25</v>
      </c>
      <c r="E23212">
        <v>0</v>
      </c>
    </row>
    <row r="23213" spans="1:5">
      <c r="A23213">
        <v>20140421</v>
      </c>
      <c r="B23213">
        <v>0.36</v>
      </c>
      <c r="C23213">
        <v>0.2</v>
      </c>
      <c r="D23213">
        <v>-0.43</v>
      </c>
      <c r="E23213">
        <v>0</v>
      </c>
    </row>
    <row r="23214" spans="1:5">
      <c r="A23214">
        <v>20140422</v>
      </c>
      <c r="B23214">
        <v>0.57999999999999996</v>
      </c>
      <c r="C23214">
        <v>0.73</v>
      </c>
      <c r="D23214">
        <v>-0.37</v>
      </c>
      <c r="E23214">
        <v>0</v>
      </c>
    </row>
    <row r="23215" spans="1:5">
      <c r="A23215">
        <v>20140423</v>
      </c>
      <c r="B23215">
        <v>-0.31</v>
      </c>
      <c r="C23215">
        <v>-0.64</v>
      </c>
      <c r="D23215">
        <v>0.89</v>
      </c>
      <c r="E23215">
        <v>0</v>
      </c>
    </row>
    <row r="23216" spans="1:5">
      <c r="A23216">
        <v>20140424</v>
      </c>
      <c r="B23216">
        <v>0.08</v>
      </c>
      <c r="C23216">
        <v>-0.41</v>
      </c>
      <c r="D23216">
        <v>-0.17</v>
      </c>
      <c r="E23216">
        <v>0</v>
      </c>
    </row>
    <row r="23217" spans="1:5">
      <c r="A23217">
        <v>20140425</v>
      </c>
      <c r="B23217">
        <v>-1.05</v>
      </c>
      <c r="C23217">
        <v>-0.96</v>
      </c>
      <c r="D23217">
        <v>0.61</v>
      </c>
      <c r="E23217">
        <v>0</v>
      </c>
    </row>
    <row r="23218" spans="1:5">
      <c r="A23218">
        <v>20140428</v>
      </c>
      <c r="B23218">
        <v>0.11</v>
      </c>
      <c r="C23218">
        <v>-0.65</v>
      </c>
      <c r="D23218">
        <v>-0.54</v>
      </c>
      <c r="E23218">
        <v>0</v>
      </c>
    </row>
    <row r="23219" spans="1:5">
      <c r="A23219">
        <v>20140429</v>
      </c>
      <c r="B23219">
        <v>0.56000000000000005</v>
      </c>
      <c r="C23219">
        <v>-0.21</v>
      </c>
      <c r="D23219">
        <v>-0.22</v>
      </c>
      <c r="E23219">
        <v>0</v>
      </c>
    </row>
    <row r="23220" spans="1:5">
      <c r="A23220">
        <v>20140430</v>
      </c>
      <c r="B23220">
        <v>0.35</v>
      </c>
      <c r="C23220">
        <v>0.25</v>
      </c>
      <c r="D23220">
        <v>-0.03</v>
      </c>
      <c r="E23220">
        <v>0</v>
      </c>
    </row>
    <row r="23221" spans="1:5">
      <c r="A23221">
        <v>20140501</v>
      </c>
      <c r="B23221">
        <v>0.04</v>
      </c>
      <c r="C23221">
        <v>-0.15</v>
      </c>
      <c r="D23221">
        <v>-0.18</v>
      </c>
      <c r="E23221">
        <v>0</v>
      </c>
    </row>
    <row r="23222" spans="1:5">
      <c r="A23222">
        <v>20140502</v>
      </c>
      <c r="B23222">
        <v>-7.0000000000000007E-2</v>
      </c>
      <c r="C23222">
        <v>0.23</v>
      </c>
      <c r="D23222">
        <v>0.33</v>
      </c>
      <c r="E23222">
        <v>0</v>
      </c>
    </row>
    <row r="23223" spans="1:5">
      <c r="A23223">
        <v>20140505</v>
      </c>
      <c r="B23223">
        <v>0.13</v>
      </c>
      <c r="C23223">
        <v>-0.3</v>
      </c>
      <c r="D23223">
        <v>-0.52</v>
      </c>
      <c r="E23223">
        <v>0</v>
      </c>
    </row>
    <row r="23224" spans="1:5">
      <c r="A23224">
        <v>20140506</v>
      </c>
      <c r="B23224">
        <v>-1.03</v>
      </c>
      <c r="C23224">
        <v>-0.54</v>
      </c>
      <c r="D23224">
        <v>0.17</v>
      </c>
      <c r="E23224">
        <v>0</v>
      </c>
    </row>
    <row r="23225" spans="1:5">
      <c r="A23225">
        <v>20140507</v>
      </c>
      <c r="B23225">
        <v>0.45</v>
      </c>
      <c r="C23225">
        <v>-0.86</v>
      </c>
      <c r="D23225">
        <v>1.17</v>
      </c>
      <c r="E23225">
        <v>0</v>
      </c>
    </row>
    <row r="23226" spans="1:5">
      <c r="A23226">
        <v>20140508</v>
      </c>
      <c r="B23226">
        <v>-0.26</v>
      </c>
      <c r="C23226">
        <v>-1</v>
      </c>
      <c r="D23226">
        <v>0.34</v>
      </c>
      <c r="E23226">
        <v>0</v>
      </c>
    </row>
    <row r="23227" spans="1:5">
      <c r="A23227">
        <v>20140509</v>
      </c>
      <c r="B23227">
        <v>0.25</v>
      </c>
      <c r="C23227">
        <v>0.71</v>
      </c>
      <c r="D23227">
        <v>-0.39</v>
      </c>
      <c r="E23227">
        <v>0</v>
      </c>
    </row>
    <row r="23228" spans="1:5">
      <c r="A23228">
        <v>20140512</v>
      </c>
      <c r="B23228">
        <v>1.2</v>
      </c>
      <c r="C23228">
        <v>1.42</v>
      </c>
      <c r="D23228">
        <v>-0.3</v>
      </c>
      <c r="E23228">
        <v>0</v>
      </c>
    </row>
    <row r="23229" spans="1:5">
      <c r="A23229">
        <v>20140513</v>
      </c>
      <c r="B23229">
        <v>-0.05</v>
      </c>
      <c r="C23229">
        <v>-1.06</v>
      </c>
      <c r="D23229">
        <v>0.18</v>
      </c>
      <c r="E23229">
        <v>0</v>
      </c>
    </row>
    <row r="23230" spans="1:5">
      <c r="A23230">
        <v>20140514</v>
      </c>
      <c r="B23230">
        <v>-0.6</v>
      </c>
      <c r="C23230">
        <v>-1.1000000000000001</v>
      </c>
      <c r="D23230">
        <v>-0.43</v>
      </c>
      <c r="E23230">
        <v>0</v>
      </c>
    </row>
    <row r="23231" spans="1:5">
      <c r="A23231">
        <v>20140515</v>
      </c>
      <c r="B23231">
        <v>-0.9</v>
      </c>
      <c r="C23231">
        <v>0.33</v>
      </c>
      <c r="D23231">
        <v>-0.27</v>
      </c>
      <c r="E23231">
        <v>0</v>
      </c>
    </row>
    <row r="23232" spans="1:5">
      <c r="A23232">
        <v>20140516</v>
      </c>
      <c r="B23232">
        <v>0.36</v>
      </c>
      <c r="C23232">
        <v>0.26</v>
      </c>
      <c r="D23232">
        <v>-0.4</v>
      </c>
      <c r="E23232">
        <v>0</v>
      </c>
    </row>
    <row r="23233" spans="1:5">
      <c r="A23233">
        <v>20140519</v>
      </c>
      <c r="B23233">
        <v>0.5</v>
      </c>
      <c r="C23233">
        <v>0.63</v>
      </c>
      <c r="D23233">
        <v>0</v>
      </c>
      <c r="E23233">
        <v>0</v>
      </c>
    </row>
    <row r="23234" spans="1:5">
      <c r="A23234">
        <v>20140520</v>
      </c>
      <c r="B23234">
        <v>-0.78</v>
      </c>
      <c r="C23234">
        <v>-0.81</v>
      </c>
      <c r="D23234">
        <v>0.23</v>
      </c>
      <c r="E23234">
        <v>0</v>
      </c>
    </row>
    <row r="23235" spans="1:5">
      <c r="A23235">
        <v>20140521</v>
      </c>
      <c r="B23235">
        <v>0.81</v>
      </c>
      <c r="C23235">
        <v>-0.26</v>
      </c>
      <c r="D23235">
        <v>0.05</v>
      </c>
      <c r="E23235">
        <v>0</v>
      </c>
    </row>
    <row r="23236" spans="1:5">
      <c r="A23236">
        <v>20140522</v>
      </c>
      <c r="B23236">
        <v>0.36</v>
      </c>
      <c r="C23236">
        <v>0.63</v>
      </c>
      <c r="D23236">
        <v>-0.27</v>
      </c>
      <c r="E23236">
        <v>0</v>
      </c>
    </row>
    <row r="23237" spans="1:5">
      <c r="A23237">
        <v>20140523</v>
      </c>
      <c r="B23237">
        <v>0.49</v>
      </c>
      <c r="C23237">
        <v>0.62</v>
      </c>
      <c r="D23237">
        <v>-0.24</v>
      </c>
      <c r="E23237">
        <v>0</v>
      </c>
    </row>
    <row r="23238" spans="1:5">
      <c r="A23238">
        <v>20140527</v>
      </c>
      <c r="B23238">
        <v>0.69</v>
      </c>
      <c r="C23238">
        <v>0.7</v>
      </c>
      <c r="D23238">
        <v>-0.19</v>
      </c>
      <c r="E23238">
        <v>0</v>
      </c>
    </row>
    <row r="23239" spans="1:5">
      <c r="A23239">
        <v>20140528</v>
      </c>
      <c r="B23239">
        <v>-0.11</v>
      </c>
      <c r="C23239">
        <v>-0.33</v>
      </c>
      <c r="D23239">
        <v>0.27</v>
      </c>
      <c r="E23239">
        <v>0</v>
      </c>
    </row>
    <row r="23240" spans="1:5">
      <c r="A23240">
        <v>20140529</v>
      </c>
      <c r="B23240">
        <v>0.54</v>
      </c>
      <c r="C23240">
        <v>-0.2</v>
      </c>
      <c r="D23240">
        <v>-0.12</v>
      </c>
      <c r="E23240">
        <v>0</v>
      </c>
    </row>
    <row r="23241" spans="1:5">
      <c r="A23241">
        <v>20140530</v>
      </c>
      <c r="B23241">
        <v>0.06</v>
      </c>
      <c r="C23241">
        <v>-0.68</v>
      </c>
      <c r="D23241">
        <v>0.28000000000000003</v>
      </c>
      <c r="E23241">
        <v>0</v>
      </c>
    </row>
    <row r="23242" spans="1:5">
      <c r="A23242">
        <v>20140602</v>
      </c>
      <c r="B23242">
        <v>0.06</v>
      </c>
      <c r="C23242">
        <v>-0.68</v>
      </c>
      <c r="D23242">
        <v>0.4</v>
      </c>
      <c r="E23242">
        <v>0</v>
      </c>
    </row>
    <row r="23243" spans="1:5">
      <c r="A23243">
        <v>20140603</v>
      </c>
      <c r="B23243">
        <v>-0.05</v>
      </c>
      <c r="C23243">
        <v>-0.27</v>
      </c>
      <c r="D23243">
        <v>0.18</v>
      </c>
      <c r="E23243">
        <v>0</v>
      </c>
    </row>
    <row r="23244" spans="1:5">
      <c r="A23244">
        <v>20140604</v>
      </c>
      <c r="B23244">
        <v>0.28000000000000003</v>
      </c>
      <c r="C23244">
        <v>0.23</v>
      </c>
      <c r="D23244">
        <v>-0.09</v>
      </c>
      <c r="E23244">
        <v>0</v>
      </c>
    </row>
    <row r="23245" spans="1:5">
      <c r="A23245">
        <v>20140605</v>
      </c>
      <c r="B23245">
        <v>0.77</v>
      </c>
      <c r="C23245">
        <v>1.29</v>
      </c>
      <c r="D23245">
        <v>-0.18</v>
      </c>
      <c r="E23245">
        <v>0</v>
      </c>
    </row>
    <row r="23246" spans="1:5">
      <c r="A23246">
        <v>20140606</v>
      </c>
      <c r="B23246">
        <v>0.54</v>
      </c>
      <c r="C23246">
        <v>0.48</v>
      </c>
      <c r="D23246">
        <v>-0.01</v>
      </c>
      <c r="E23246">
        <v>0</v>
      </c>
    </row>
    <row r="23247" spans="1:5">
      <c r="A23247">
        <v>20140609</v>
      </c>
      <c r="B23247">
        <v>0.22</v>
      </c>
      <c r="C23247">
        <v>1.01</v>
      </c>
      <c r="D23247">
        <v>-0.31</v>
      </c>
      <c r="E23247">
        <v>0</v>
      </c>
    </row>
    <row r="23248" spans="1:5">
      <c r="A23248">
        <v>20140610</v>
      </c>
      <c r="B23248">
        <v>-0.03</v>
      </c>
      <c r="C23248">
        <v>-0.18</v>
      </c>
      <c r="D23248">
        <v>-0.04</v>
      </c>
      <c r="E23248">
        <v>0</v>
      </c>
    </row>
    <row r="23249" spans="1:5">
      <c r="A23249">
        <v>20140611</v>
      </c>
      <c r="B23249">
        <v>-0.34</v>
      </c>
      <c r="C23249">
        <v>-0.12</v>
      </c>
      <c r="D23249">
        <v>-0.28000000000000003</v>
      </c>
      <c r="E23249">
        <v>0</v>
      </c>
    </row>
    <row r="23250" spans="1:5">
      <c r="A23250">
        <v>20140612</v>
      </c>
      <c r="B23250">
        <v>-0.68</v>
      </c>
      <c r="C23250">
        <v>0.1</v>
      </c>
      <c r="D23250">
        <v>0.17</v>
      </c>
      <c r="E23250">
        <v>0</v>
      </c>
    </row>
    <row r="23251" spans="1:5">
      <c r="A23251">
        <v>20140613</v>
      </c>
      <c r="B23251">
        <v>0.31</v>
      </c>
      <c r="C23251">
        <v>-7.0000000000000007E-2</v>
      </c>
      <c r="D23251">
        <v>-0.19</v>
      </c>
      <c r="E23251">
        <v>0</v>
      </c>
    </row>
    <row r="23252" spans="1:5">
      <c r="A23252">
        <v>20140616</v>
      </c>
      <c r="B23252">
        <v>0.13</v>
      </c>
      <c r="C23252">
        <v>0.46</v>
      </c>
      <c r="D23252">
        <v>-0.67</v>
      </c>
      <c r="E23252">
        <v>0</v>
      </c>
    </row>
    <row r="23253" spans="1:5">
      <c r="A23253">
        <v>20140617</v>
      </c>
      <c r="B23253">
        <v>0.34</v>
      </c>
      <c r="C23253">
        <v>0.55000000000000004</v>
      </c>
      <c r="D23253">
        <v>0.45</v>
      </c>
      <c r="E23253">
        <v>0</v>
      </c>
    </row>
    <row r="23254" spans="1:5">
      <c r="A23254">
        <v>20140618</v>
      </c>
      <c r="B23254">
        <v>0.75</v>
      </c>
      <c r="C23254">
        <v>-0.28000000000000003</v>
      </c>
      <c r="D23254">
        <v>-0.09</v>
      </c>
      <c r="E23254">
        <v>0</v>
      </c>
    </row>
    <row r="23255" spans="1:5">
      <c r="A23255">
        <v>20140619</v>
      </c>
      <c r="B23255">
        <v>0.12</v>
      </c>
      <c r="C23255">
        <v>-0.16</v>
      </c>
      <c r="D23255">
        <v>-0.04</v>
      </c>
      <c r="E23255">
        <v>0</v>
      </c>
    </row>
    <row r="23256" spans="1:5">
      <c r="A23256">
        <v>20140620</v>
      </c>
      <c r="B23256">
        <v>0.18</v>
      </c>
      <c r="C23256">
        <v>0.18</v>
      </c>
      <c r="D23256">
        <v>0.04</v>
      </c>
      <c r="E23256">
        <v>0</v>
      </c>
    </row>
    <row r="23257" spans="1:5">
      <c r="A23257">
        <v>20140623</v>
      </c>
      <c r="B23257">
        <v>-0.01</v>
      </c>
      <c r="C23257">
        <v>-0.24</v>
      </c>
      <c r="D23257">
        <v>0.08</v>
      </c>
      <c r="E23257">
        <v>0</v>
      </c>
    </row>
    <row r="23258" spans="1:5">
      <c r="A23258">
        <v>20140624</v>
      </c>
      <c r="B23258">
        <v>-0.72</v>
      </c>
      <c r="C23258">
        <v>-0.34</v>
      </c>
      <c r="D23258">
        <v>-0.21</v>
      </c>
      <c r="E23258">
        <v>0</v>
      </c>
    </row>
    <row r="23259" spans="1:5">
      <c r="A23259">
        <v>20140625</v>
      </c>
      <c r="B23259">
        <v>0.53</v>
      </c>
      <c r="C23259">
        <v>0.36</v>
      </c>
      <c r="D23259">
        <v>7.0000000000000007E-2</v>
      </c>
      <c r="E23259">
        <v>0</v>
      </c>
    </row>
    <row r="23260" spans="1:5">
      <c r="A23260">
        <v>20140626</v>
      </c>
      <c r="B23260">
        <v>-0.11</v>
      </c>
      <c r="C23260">
        <v>-0.08</v>
      </c>
      <c r="D23260">
        <v>0.05</v>
      </c>
      <c r="E23260">
        <v>0</v>
      </c>
    </row>
    <row r="23261" spans="1:5">
      <c r="A23261">
        <v>20140627</v>
      </c>
      <c r="B23261">
        <v>0.26</v>
      </c>
      <c r="C23261">
        <v>0.48</v>
      </c>
      <c r="D23261">
        <v>-0.22</v>
      </c>
      <c r="E23261">
        <v>0</v>
      </c>
    </row>
    <row r="23262" spans="1:5">
      <c r="A23262">
        <v>20140630</v>
      </c>
      <c r="B23262">
        <v>7.0000000000000007E-2</v>
      </c>
      <c r="C23262">
        <v>0.26</v>
      </c>
      <c r="D23262">
        <v>0.19</v>
      </c>
      <c r="E23262">
        <v>0</v>
      </c>
    </row>
    <row r="23263" spans="1:5">
      <c r="A23263">
        <v>20140701</v>
      </c>
      <c r="B23263">
        <v>0.74</v>
      </c>
      <c r="C23263">
        <v>0.48</v>
      </c>
      <c r="D23263">
        <v>-0.37</v>
      </c>
      <c r="E23263">
        <v>0</v>
      </c>
    </row>
    <row r="23264" spans="1:5">
      <c r="A23264">
        <v>20140702</v>
      </c>
      <c r="B23264">
        <v>-0.03</v>
      </c>
      <c r="C23264">
        <v>-0.45</v>
      </c>
      <c r="D23264">
        <v>-0.21</v>
      </c>
      <c r="E23264">
        <v>0</v>
      </c>
    </row>
    <row r="23265" spans="1:5">
      <c r="A23265">
        <v>20140703</v>
      </c>
      <c r="B23265">
        <v>0.59</v>
      </c>
      <c r="C23265">
        <v>0.22</v>
      </c>
      <c r="D23265">
        <v>0.08</v>
      </c>
      <c r="E23265">
        <v>0</v>
      </c>
    </row>
    <row r="23266" spans="1:5">
      <c r="A23266">
        <v>20140707</v>
      </c>
      <c r="B23266">
        <v>-0.62</v>
      </c>
      <c r="C23266">
        <v>-1.27</v>
      </c>
      <c r="D23266">
        <v>0.38</v>
      </c>
      <c r="E23266">
        <v>0</v>
      </c>
    </row>
    <row r="23267" spans="1:5">
      <c r="A23267">
        <v>20140708</v>
      </c>
      <c r="B23267">
        <v>-0.82</v>
      </c>
      <c r="C23267">
        <v>-0.65</v>
      </c>
      <c r="D23267">
        <v>0.71</v>
      </c>
      <c r="E23267">
        <v>0</v>
      </c>
    </row>
    <row r="23268" spans="1:5">
      <c r="A23268">
        <v>20140709</v>
      </c>
      <c r="B23268">
        <v>0.46</v>
      </c>
      <c r="C23268">
        <v>-0.38</v>
      </c>
      <c r="D23268">
        <v>-0.11</v>
      </c>
      <c r="E23268">
        <v>0</v>
      </c>
    </row>
    <row r="23269" spans="1:5">
      <c r="A23269">
        <v>20140710</v>
      </c>
      <c r="B23269">
        <v>-0.49</v>
      </c>
      <c r="C23269">
        <v>-0.59</v>
      </c>
      <c r="D23269">
        <v>0.02</v>
      </c>
      <c r="E23269">
        <v>0</v>
      </c>
    </row>
    <row r="23270" spans="1:5">
      <c r="A23270">
        <v>20140711</v>
      </c>
      <c r="B23270">
        <v>0.12</v>
      </c>
      <c r="C23270">
        <v>-0.21</v>
      </c>
      <c r="D23270">
        <v>-0.39</v>
      </c>
      <c r="E23270">
        <v>0</v>
      </c>
    </row>
    <row r="23271" spans="1:5">
      <c r="A23271">
        <v>20140714</v>
      </c>
      <c r="B23271">
        <v>0.46</v>
      </c>
      <c r="C23271">
        <v>0</v>
      </c>
      <c r="D23271">
        <v>-0.13</v>
      </c>
      <c r="E23271">
        <v>0</v>
      </c>
    </row>
    <row r="23272" spans="1:5">
      <c r="A23272">
        <v>20140715</v>
      </c>
      <c r="B23272">
        <v>-0.32</v>
      </c>
      <c r="C23272">
        <v>-0.93</v>
      </c>
      <c r="D23272">
        <v>0.98</v>
      </c>
      <c r="E23272">
        <v>0</v>
      </c>
    </row>
    <row r="23273" spans="1:5">
      <c r="A23273">
        <v>20140716</v>
      </c>
      <c r="B23273">
        <v>0.32</v>
      </c>
      <c r="C23273">
        <v>-0.6</v>
      </c>
      <c r="D23273">
        <v>0.32</v>
      </c>
      <c r="E23273">
        <v>0</v>
      </c>
    </row>
    <row r="23274" spans="1:5">
      <c r="A23274">
        <v>20140717</v>
      </c>
      <c r="B23274">
        <v>-1.21</v>
      </c>
      <c r="C23274">
        <v>-0.39</v>
      </c>
      <c r="D23274">
        <v>0.18</v>
      </c>
      <c r="E23274">
        <v>0</v>
      </c>
    </row>
    <row r="23275" spans="1:5">
      <c r="A23275">
        <v>20140718</v>
      </c>
      <c r="B23275">
        <v>1.1200000000000001</v>
      </c>
      <c r="C23275">
        <v>0.49</v>
      </c>
      <c r="D23275">
        <v>-0.47</v>
      </c>
      <c r="E23275">
        <v>0</v>
      </c>
    </row>
    <row r="23276" spans="1:5">
      <c r="A23276">
        <v>20140721</v>
      </c>
      <c r="B23276">
        <v>-0.25</v>
      </c>
      <c r="C23276">
        <v>-0.24</v>
      </c>
      <c r="D23276">
        <v>0.05</v>
      </c>
      <c r="E23276">
        <v>0</v>
      </c>
    </row>
    <row r="23277" spans="1:5">
      <c r="A23277">
        <v>20140722</v>
      </c>
      <c r="B23277">
        <v>0.53</v>
      </c>
      <c r="C23277">
        <v>0.24</v>
      </c>
      <c r="D23277">
        <v>-0.32</v>
      </c>
      <c r="E23277">
        <v>0</v>
      </c>
    </row>
    <row r="23278" spans="1:5">
      <c r="A23278">
        <v>20140723</v>
      </c>
      <c r="B23278">
        <v>0.19</v>
      </c>
      <c r="C23278">
        <v>0.13</v>
      </c>
      <c r="D23278">
        <v>-0.75</v>
      </c>
      <c r="E23278">
        <v>0</v>
      </c>
    </row>
    <row r="23279" spans="1:5">
      <c r="A23279">
        <v>20140724</v>
      </c>
      <c r="B23279">
        <v>0.05</v>
      </c>
      <c r="C23279">
        <v>-0.28000000000000003</v>
      </c>
      <c r="D23279">
        <v>0.04</v>
      </c>
      <c r="E23279">
        <v>0</v>
      </c>
    </row>
    <row r="23280" spans="1:5">
      <c r="A23280">
        <v>20140725</v>
      </c>
      <c r="B23280">
        <v>-0.53</v>
      </c>
      <c r="C23280">
        <v>-0.37</v>
      </c>
      <c r="D23280">
        <v>0.16</v>
      </c>
      <c r="E23280">
        <v>0</v>
      </c>
    </row>
    <row r="23281" spans="1:5">
      <c r="A23281">
        <v>20140728</v>
      </c>
      <c r="B23281">
        <v>-0.08</v>
      </c>
      <c r="C23281">
        <v>-0.47</v>
      </c>
      <c r="D23281">
        <v>0.28000000000000003</v>
      </c>
      <c r="E23281">
        <v>0</v>
      </c>
    </row>
    <row r="23282" spans="1:5">
      <c r="A23282">
        <v>20140729</v>
      </c>
      <c r="B23282">
        <v>-0.33</v>
      </c>
      <c r="C23282">
        <v>0.7</v>
      </c>
      <c r="D23282">
        <v>-0.67</v>
      </c>
      <c r="E23282">
        <v>0</v>
      </c>
    </row>
    <row r="23283" spans="1:5">
      <c r="A23283">
        <v>20140730</v>
      </c>
      <c r="B23283">
        <v>0.12</v>
      </c>
      <c r="C23283">
        <v>0.43</v>
      </c>
      <c r="D23283">
        <v>-0.28999999999999998</v>
      </c>
      <c r="E23283">
        <v>0</v>
      </c>
    </row>
    <row r="23284" spans="1:5">
      <c r="A23284">
        <v>20140731</v>
      </c>
      <c r="B23284">
        <v>-2.0299999999999998</v>
      </c>
      <c r="C23284">
        <v>-0.2</v>
      </c>
      <c r="D23284">
        <v>0.46</v>
      </c>
      <c r="E23284">
        <v>0</v>
      </c>
    </row>
    <row r="23285" spans="1:5">
      <c r="A23285">
        <v>20140801</v>
      </c>
      <c r="B23285">
        <v>-0.32</v>
      </c>
      <c r="C23285">
        <v>-0.18</v>
      </c>
      <c r="D23285">
        <v>-0.06</v>
      </c>
      <c r="E23285">
        <v>0</v>
      </c>
    </row>
    <row r="23286" spans="1:5">
      <c r="A23286">
        <v>20140804</v>
      </c>
      <c r="B23286">
        <v>0.74</v>
      </c>
      <c r="C23286">
        <v>0.02</v>
      </c>
      <c r="D23286">
        <v>-0.22</v>
      </c>
      <c r="E23286">
        <v>0</v>
      </c>
    </row>
    <row r="23287" spans="1:5">
      <c r="A23287">
        <v>20140805</v>
      </c>
      <c r="B23287">
        <v>-0.84</v>
      </c>
      <c r="C23287">
        <v>0.77</v>
      </c>
      <c r="D23287">
        <v>-0.19</v>
      </c>
      <c r="E23287">
        <v>0</v>
      </c>
    </row>
    <row r="23288" spans="1:5">
      <c r="A23288">
        <v>20140806</v>
      </c>
      <c r="B23288">
        <v>0.02</v>
      </c>
      <c r="C23288">
        <v>0.37</v>
      </c>
      <c r="D23288">
        <v>0.18</v>
      </c>
      <c r="E23288">
        <v>0</v>
      </c>
    </row>
    <row r="23289" spans="1:5">
      <c r="A23289">
        <v>20140807</v>
      </c>
      <c r="B23289">
        <v>-0.52</v>
      </c>
      <c r="C23289">
        <v>-0.04</v>
      </c>
      <c r="D23289">
        <v>-0.14000000000000001</v>
      </c>
      <c r="E23289">
        <v>0</v>
      </c>
    </row>
    <row r="23290" spans="1:5">
      <c r="A23290">
        <v>20140808</v>
      </c>
      <c r="B23290">
        <v>1.1200000000000001</v>
      </c>
      <c r="C23290">
        <v>-0.2</v>
      </c>
      <c r="D23290">
        <v>-0.18</v>
      </c>
      <c r="E23290">
        <v>0</v>
      </c>
    </row>
    <row r="23291" spans="1:5">
      <c r="A23291">
        <v>20140811</v>
      </c>
      <c r="B23291">
        <v>0.4</v>
      </c>
      <c r="C23291">
        <v>0.59</v>
      </c>
      <c r="D23291">
        <v>-0.28999999999999998</v>
      </c>
      <c r="E23291">
        <v>0</v>
      </c>
    </row>
    <row r="23292" spans="1:5">
      <c r="A23292">
        <v>20140812</v>
      </c>
      <c r="B23292">
        <v>-0.23</v>
      </c>
      <c r="C23292">
        <v>-0.6</v>
      </c>
      <c r="D23292">
        <v>0.25</v>
      </c>
      <c r="E23292">
        <v>0</v>
      </c>
    </row>
    <row r="23293" spans="1:5">
      <c r="A23293">
        <v>20140813</v>
      </c>
      <c r="B23293">
        <v>0.69</v>
      </c>
      <c r="C23293">
        <v>-0.08</v>
      </c>
      <c r="D23293">
        <v>-0.24</v>
      </c>
      <c r="E23293">
        <v>0</v>
      </c>
    </row>
    <row r="23294" spans="1:5">
      <c r="A23294">
        <v>20140814</v>
      </c>
      <c r="B23294">
        <v>0.44</v>
      </c>
      <c r="C23294">
        <v>-0.24</v>
      </c>
      <c r="D23294">
        <v>0.04</v>
      </c>
      <c r="E23294">
        <v>0</v>
      </c>
    </row>
    <row r="23295" spans="1:5">
      <c r="A23295">
        <v>20140815</v>
      </c>
      <c r="B23295">
        <v>0</v>
      </c>
      <c r="C23295">
        <v>-0.14000000000000001</v>
      </c>
      <c r="D23295">
        <v>-0.15</v>
      </c>
      <c r="E23295">
        <v>0</v>
      </c>
    </row>
    <row r="23296" spans="1:5">
      <c r="A23296">
        <v>20140818</v>
      </c>
      <c r="B23296">
        <v>0.93</v>
      </c>
      <c r="C23296">
        <v>0.6</v>
      </c>
      <c r="D23296">
        <v>-0.19</v>
      </c>
      <c r="E23296">
        <v>0</v>
      </c>
    </row>
    <row r="23297" spans="1:5">
      <c r="A23297">
        <v>20140819</v>
      </c>
      <c r="B23297">
        <v>0.49</v>
      </c>
      <c r="C23297">
        <v>-0.13</v>
      </c>
      <c r="D23297">
        <v>-0.1</v>
      </c>
      <c r="E23297">
        <v>0</v>
      </c>
    </row>
    <row r="23298" spans="1:5">
      <c r="A23298">
        <v>20140820</v>
      </c>
      <c r="B23298">
        <v>0.19</v>
      </c>
      <c r="C23298">
        <v>-0.64</v>
      </c>
      <c r="D23298">
        <v>0.27</v>
      </c>
      <c r="E23298">
        <v>0</v>
      </c>
    </row>
    <row r="23299" spans="1:5">
      <c r="A23299">
        <v>20140821</v>
      </c>
      <c r="B23299">
        <v>0.28000000000000003</v>
      </c>
      <c r="C23299">
        <v>-0.14000000000000001</v>
      </c>
      <c r="D23299">
        <v>0.82</v>
      </c>
      <c r="E23299">
        <v>0</v>
      </c>
    </row>
    <row r="23300" spans="1:5">
      <c r="A23300">
        <v>20140822</v>
      </c>
      <c r="B23300">
        <v>-0.1</v>
      </c>
      <c r="C23300">
        <v>0.3</v>
      </c>
      <c r="D23300">
        <v>-0.39</v>
      </c>
      <c r="E23300">
        <v>0</v>
      </c>
    </row>
    <row r="23301" spans="1:5">
      <c r="A23301">
        <v>20140825</v>
      </c>
      <c r="B23301">
        <v>0.5</v>
      </c>
      <c r="C23301">
        <v>-0.23</v>
      </c>
      <c r="D23301">
        <v>0.04</v>
      </c>
      <c r="E23301">
        <v>0</v>
      </c>
    </row>
    <row r="23302" spans="1:5">
      <c r="A23302">
        <v>20140826</v>
      </c>
      <c r="B23302">
        <v>0.19</v>
      </c>
      <c r="C23302">
        <v>0.7</v>
      </c>
      <c r="D23302">
        <v>-0.33</v>
      </c>
      <c r="E23302">
        <v>0</v>
      </c>
    </row>
    <row r="23303" spans="1:5">
      <c r="A23303">
        <v>20140827</v>
      </c>
      <c r="B23303">
        <v>0</v>
      </c>
      <c r="C23303">
        <v>-0.23</v>
      </c>
      <c r="D23303">
        <v>0.15</v>
      </c>
      <c r="E23303">
        <v>0</v>
      </c>
    </row>
    <row r="23304" spans="1:5">
      <c r="A23304">
        <v>20140828</v>
      </c>
      <c r="B23304">
        <v>-0.19</v>
      </c>
      <c r="C23304">
        <v>-0.42</v>
      </c>
      <c r="D23304">
        <v>0.09</v>
      </c>
      <c r="E23304">
        <v>0</v>
      </c>
    </row>
    <row r="23305" spans="1:5">
      <c r="A23305">
        <v>20140829</v>
      </c>
      <c r="B23305">
        <v>0.39</v>
      </c>
      <c r="C23305">
        <v>0.28000000000000003</v>
      </c>
      <c r="D23305">
        <v>0.1</v>
      </c>
      <c r="E23305">
        <v>0</v>
      </c>
    </row>
    <row r="23306" spans="1:5">
      <c r="A23306">
        <v>20140902</v>
      </c>
      <c r="B23306">
        <v>0.06</v>
      </c>
      <c r="C23306">
        <v>0.47</v>
      </c>
      <c r="D23306">
        <v>-0.09</v>
      </c>
      <c r="E23306">
        <v>0</v>
      </c>
    </row>
    <row r="23307" spans="1:5">
      <c r="A23307">
        <v>20140903</v>
      </c>
      <c r="B23307">
        <v>-0.14000000000000001</v>
      </c>
      <c r="C23307">
        <v>-0.54</v>
      </c>
      <c r="D23307">
        <v>0.23</v>
      </c>
      <c r="E23307">
        <v>0</v>
      </c>
    </row>
    <row r="23308" spans="1:5">
      <c r="A23308">
        <v>20140904</v>
      </c>
      <c r="B23308">
        <v>-0.17</v>
      </c>
      <c r="C23308">
        <v>-0.14000000000000001</v>
      </c>
      <c r="D23308">
        <v>-0.15</v>
      </c>
      <c r="E23308">
        <v>0</v>
      </c>
    </row>
    <row r="23309" spans="1:5">
      <c r="A23309">
        <v>20140905</v>
      </c>
      <c r="B23309">
        <v>0.45</v>
      </c>
      <c r="C23309">
        <v>-0.26</v>
      </c>
      <c r="D23309">
        <v>-0.06</v>
      </c>
      <c r="E23309">
        <v>0</v>
      </c>
    </row>
    <row r="23310" spans="1:5">
      <c r="A23310">
        <v>20140908</v>
      </c>
      <c r="B23310">
        <v>-0.22</v>
      </c>
      <c r="C23310">
        <v>0.52</v>
      </c>
      <c r="D23310">
        <v>-0.44</v>
      </c>
      <c r="E23310">
        <v>0</v>
      </c>
    </row>
    <row r="23311" spans="1:5">
      <c r="A23311">
        <v>20140909</v>
      </c>
      <c r="B23311">
        <v>-0.72</v>
      </c>
      <c r="C23311">
        <v>-0.42</v>
      </c>
      <c r="D23311">
        <v>-0.02</v>
      </c>
      <c r="E23311">
        <v>0</v>
      </c>
    </row>
    <row r="23312" spans="1:5">
      <c r="A23312">
        <v>20140910</v>
      </c>
      <c r="B23312">
        <v>0.45</v>
      </c>
      <c r="C23312">
        <v>0.2</v>
      </c>
      <c r="D23312">
        <v>-0.39</v>
      </c>
      <c r="E23312">
        <v>0</v>
      </c>
    </row>
    <row r="23313" spans="1:5">
      <c r="A23313">
        <v>20140911</v>
      </c>
      <c r="B23313">
        <v>0.19</v>
      </c>
      <c r="C23313">
        <v>0.49</v>
      </c>
      <c r="D23313">
        <v>0.21</v>
      </c>
      <c r="E23313">
        <v>0</v>
      </c>
    </row>
    <row r="23314" spans="1:5">
      <c r="A23314">
        <v>20140912</v>
      </c>
      <c r="B23314">
        <v>-0.55000000000000004</v>
      </c>
      <c r="C23314">
        <v>-0.23</v>
      </c>
      <c r="D23314">
        <v>0.14000000000000001</v>
      </c>
      <c r="E23314">
        <v>0</v>
      </c>
    </row>
    <row r="23315" spans="1:5">
      <c r="A23315">
        <v>20140915</v>
      </c>
      <c r="B23315">
        <v>-0.28000000000000003</v>
      </c>
      <c r="C23315">
        <v>-1.06</v>
      </c>
      <c r="D23315">
        <v>0.65</v>
      </c>
      <c r="E23315">
        <v>0</v>
      </c>
    </row>
    <row r="23316" spans="1:5">
      <c r="A23316">
        <v>20140916</v>
      </c>
      <c r="B23316">
        <v>0.7</v>
      </c>
      <c r="C23316">
        <v>-0.39</v>
      </c>
      <c r="D23316">
        <v>-0.13</v>
      </c>
      <c r="E23316">
        <v>0</v>
      </c>
    </row>
    <row r="23317" spans="1:5">
      <c r="A23317">
        <v>20140917</v>
      </c>
      <c r="B23317">
        <v>0.17</v>
      </c>
      <c r="C23317">
        <v>0.08</v>
      </c>
      <c r="D23317">
        <v>-0.2</v>
      </c>
      <c r="E23317">
        <v>0</v>
      </c>
    </row>
    <row r="23318" spans="1:5">
      <c r="A23318">
        <v>20140918</v>
      </c>
      <c r="B23318">
        <v>0.5</v>
      </c>
      <c r="C23318">
        <v>0.01</v>
      </c>
      <c r="D23318">
        <v>0.03</v>
      </c>
      <c r="E23318">
        <v>0</v>
      </c>
    </row>
    <row r="23319" spans="1:5">
      <c r="A23319">
        <v>20140919</v>
      </c>
      <c r="B23319">
        <v>-0.18</v>
      </c>
      <c r="C23319">
        <v>-0.97</v>
      </c>
      <c r="D23319">
        <v>0.05</v>
      </c>
      <c r="E23319">
        <v>0</v>
      </c>
    </row>
    <row r="23320" spans="1:5">
      <c r="A23320">
        <v>20140922</v>
      </c>
      <c r="B23320">
        <v>-0.97</v>
      </c>
      <c r="C23320">
        <v>-0.56999999999999995</v>
      </c>
      <c r="D23320">
        <v>0.13</v>
      </c>
      <c r="E23320">
        <v>0</v>
      </c>
    </row>
    <row r="23321" spans="1:5">
      <c r="A23321">
        <v>20140923</v>
      </c>
      <c r="B23321">
        <v>-0.62</v>
      </c>
      <c r="C23321">
        <v>-0.31</v>
      </c>
      <c r="D23321">
        <v>-0.05</v>
      </c>
      <c r="E23321">
        <v>0</v>
      </c>
    </row>
    <row r="23322" spans="1:5">
      <c r="A23322">
        <v>20140924</v>
      </c>
      <c r="B23322">
        <v>0.81</v>
      </c>
      <c r="C23322">
        <v>0.08</v>
      </c>
      <c r="D23322">
        <v>-0.92</v>
      </c>
      <c r="E23322">
        <v>0</v>
      </c>
    </row>
    <row r="23323" spans="1:5">
      <c r="A23323">
        <v>20140925</v>
      </c>
      <c r="B23323">
        <v>-1.62</v>
      </c>
      <c r="C23323">
        <v>0.08</v>
      </c>
      <c r="D23323">
        <v>0.15</v>
      </c>
      <c r="E23323">
        <v>0</v>
      </c>
    </row>
    <row r="23324" spans="1:5">
      <c r="A23324">
        <v>20140926</v>
      </c>
      <c r="B23324">
        <v>0.85</v>
      </c>
      <c r="C23324">
        <v>-0.04</v>
      </c>
      <c r="D23324">
        <v>-0.27</v>
      </c>
      <c r="E23324">
        <v>0</v>
      </c>
    </row>
    <row r="23325" spans="1:5">
      <c r="A23325">
        <v>20140929</v>
      </c>
      <c r="B23325">
        <v>-0.22</v>
      </c>
      <c r="C23325">
        <v>0.17</v>
      </c>
      <c r="D23325">
        <v>-0.44</v>
      </c>
      <c r="E23325">
        <v>0</v>
      </c>
    </row>
    <row r="23326" spans="1:5">
      <c r="A23326">
        <v>20140930</v>
      </c>
      <c r="B23326">
        <v>-0.4</v>
      </c>
      <c r="C23326">
        <v>-1.01</v>
      </c>
      <c r="D23326">
        <v>0.14000000000000001</v>
      </c>
      <c r="E23326">
        <v>0</v>
      </c>
    </row>
    <row r="23327" spans="1:5">
      <c r="A23327">
        <v>20141001</v>
      </c>
      <c r="B23327">
        <v>-1.39</v>
      </c>
      <c r="C23327">
        <v>-0.15</v>
      </c>
      <c r="D23327">
        <v>0.33</v>
      </c>
      <c r="E23327">
        <v>0</v>
      </c>
    </row>
    <row r="23328" spans="1:5">
      <c r="A23328">
        <v>20141002</v>
      </c>
      <c r="B23328">
        <v>0.15</v>
      </c>
      <c r="C23328">
        <v>1.01</v>
      </c>
      <c r="D23328">
        <v>-0.38</v>
      </c>
      <c r="E23328">
        <v>0</v>
      </c>
    </row>
    <row r="23329" spans="1:5">
      <c r="A23329">
        <v>20141003</v>
      </c>
      <c r="B23329">
        <v>1.08</v>
      </c>
      <c r="C23329">
        <v>-0.39</v>
      </c>
      <c r="D23329">
        <v>-0.41</v>
      </c>
      <c r="E23329">
        <v>0</v>
      </c>
    </row>
    <row r="23330" spans="1:5">
      <c r="A23330">
        <v>20141006</v>
      </c>
      <c r="B23330">
        <v>-0.26</v>
      </c>
      <c r="C23330">
        <v>-0.78</v>
      </c>
      <c r="D23330">
        <v>0.39</v>
      </c>
      <c r="E23330">
        <v>0</v>
      </c>
    </row>
    <row r="23331" spans="1:5">
      <c r="A23331">
        <v>20141007</v>
      </c>
      <c r="B23331">
        <v>-1.56</v>
      </c>
      <c r="C23331">
        <v>-0.12</v>
      </c>
      <c r="D23331">
        <v>0.12</v>
      </c>
      <c r="E23331">
        <v>0</v>
      </c>
    </row>
    <row r="23332" spans="1:5">
      <c r="A23332">
        <v>20141008</v>
      </c>
      <c r="B23332">
        <v>1.7</v>
      </c>
      <c r="C23332">
        <v>0.02</v>
      </c>
      <c r="D23332">
        <v>-0.06</v>
      </c>
      <c r="E23332">
        <v>0</v>
      </c>
    </row>
    <row r="23333" spans="1:5">
      <c r="A23333">
        <v>20141009</v>
      </c>
      <c r="B23333">
        <v>-2.17</v>
      </c>
      <c r="C23333">
        <v>-0.42</v>
      </c>
      <c r="D23333">
        <v>-0.4</v>
      </c>
      <c r="E23333">
        <v>0</v>
      </c>
    </row>
    <row r="23334" spans="1:5">
      <c r="A23334">
        <v>20141010</v>
      </c>
      <c r="B23334">
        <v>-1.3</v>
      </c>
      <c r="C23334">
        <v>-0.17</v>
      </c>
      <c r="D23334">
        <v>0.55000000000000004</v>
      </c>
      <c r="E23334">
        <v>0</v>
      </c>
    </row>
    <row r="23335" spans="1:5">
      <c r="A23335">
        <v>20141013</v>
      </c>
      <c r="B23335">
        <v>-1.59</v>
      </c>
      <c r="C23335">
        <v>1.32</v>
      </c>
      <c r="D23335">
        <v>0.5</v>
      </c>
      <c r="E23335">
        <v>0</v>
      </c>
    </row>
    <row r="23336" spans="1:5">
      <c r="A23336">
        <v>20141014</v>
      </c>
      <c r="B23336">
        <v>0.28000000000000003</v>
      </c>
      <c r="C23336">
        <v>0.86</v>
      </c>
      <c r="D23336">
        <v>-0.12</v>
      </c>
      <c r="E23336">
        <v>0</v>
      </c>
    </row>
    <row r="23337" spans="1:5">
      <c r="A23337">
        <v>20141015</v>
      </c>
      <c r="B23337">
        <v>-0.53</v>
      </c>
      <c r="C23337">
        <v>1.81</v>
      </c>
      <c r="D23337">
        <v>-1.31</v>
      </c>
      <c r="E23337">
        <v>0</v>
      </c>
    </row>
    <row r="23338" spans="1:5">
      <c r="A23338">
        <v>20141016</v>
      </c>
      <c r="B23338">
        <v>0.23</v>
      </c>
      <c r="C23338">
        <v>1.08</v>
      </c>
      <c r="D23338">
        <v>0.17</v>
      </c>
      <c r="E23338">
        <v>0</v>
      </c>
    </row>
    <row r="23339" spans="1:5">
      <c r="A23339">
        <v>20141017</v>
      </c>
      <c r="B23339">
        <v>1.1399999999999999</v>
      </c>
      <c r="C23339">
        <v>-1.56</v>
      </c>
      <c r="D23339">
        <v>-0.1</v>
      </c>
      <c r="E23339">
        <v>0</v>
      </c>
    </row>
    <row r="23340" spans="1:5">
      <c r="A23340">
        <v>20141020</v>
      </c>
      <c r="B23340">
        <v>0.94</v>
      </c>
      <c r="C23340">
        <v>0.2</v>
      </c>
      <c r="D23340">
        <v>-0.33</v>
      </c>
      <c r="E23340">
        <v>0</v>
      </c>
    </row>
    <row r="23341" spans="1:5">
      <c r="A23341">
        <v>20141021</v>
      </c>
      <c r="B23341">
        <v>1.98</v>
      </c>
      <c r="C23341">
        <v>-0.41</v>
      </c>
      <c r="D23341">
        <v>0.02</v>
      </c>
      <c r="E23341">
        <v>0</v>
      </c>
    </row>
    <row r="23342" spans="1:5">
      <c r="A23342">
        <v>20141022</v>
      </c>
      <c r="B23342">
        <v>-0.85</v>
      </c>
      <c r="C23342">
        <v>-0.56999999999999995</v>
      </c>
      <c r="D23342">
        <v>0.21</v>
      </c>
      <c r="E23342">
        <v>0</v>
      </c>
    </row>
    <row r="23343" spans="1:5">
      <c r="A23343">
        <v>20141023</v>
      </c>
      <c r="B23343">
        <v>1.29</v>
      </c>
      <c r="C23343">
        <v>0.52</v>
      </c>
      <c r="D23343">
        <v>-0.46</v>
      </c>
      <c r="E23343">
        <v>0</v>
      </c>
    </row>
    <row r="23344" spans="1:5">
      <c r="A23344">
        <v>20141024</v>
      </c>
      <c r="B23344">
        <v>0.66</v>
      </c>
      <c r="C23344">
        <v>-0.46</v>
      </c>
      <c r="D23344">
        <v>-0.11</v>
      </c>
      <c r="E23344">
        <v>0</v>
      </c>
    </row>
    <row r="23345" spans="1:5">
      <c r="A23345">
        <v>20141027</v>
      </c>
      <c r="B23345">
        <v>-0.17</v>
      </c>
      <c r="C23345">
        <v>0.1</v>
      </c>
      <c r="D23345">
        <v>-0.26</v>
      </c>
      <c r="E23345">
        <v>0</v>
      </c>
    </row>
    <row r="23346" spans="1:5">
      <c r="A23346">
        <v>20141028</v>
      </c>
      <c r="B23346">
        <v>1.37</v>
      </c>
      <c r="C23346">
        <v>1.58</v>
      </c>
      <c r="D23346">
        <v>-0.01</v>
      </c>
      <c r="E23346">
        <v>0</v>
      </c>
    </row>
    <row r="23347" spans="1:5">
      <c r="A23347">
        <v>20141029</v>
      </c>
      <c r="B23347">
        <v>-0.18</v>
      </c>
      <c r="C23347">
        <v>-0.02</v>
      </c>
      <c r="D23347">
        <v>0.44</v>
      </c>
      <c r="E23347">
        <v>0</v>
      </c>
    </row>
    <row r="23348" spans="1:5">
      <c r="A23348">
        <v>20141030</v>
      </c>
      <c r="B23348">
        <v>0.6</v>
      </c>
      <c r="C23348">
        <v>0.27</v>
      </c>
      <c r="D23348">
        <v>-0.48</v>
      </c>
      <c r="E23348">
        <v>0</v>
      </c>
    </row>
    <row r="23349" spans="1:5">
      <c r="A23349">
        <v>20141031</v>
      </c>
      <c r="B23349">
        <v>1.23</v>
      </c>
      <c r="C23349">
        <v>0.28999999999999998</v>
      </c>
      <c r="D23349">
        <v>0.19</v>
      </c>
      <c r="E23349">
        <v>0</v>
      </c>
    </row>
    <row r="23350" spans="1:5">
      <c r="A23350">
        <v>20141103</v>
      </c>
      <c r="B23350">
        <v>-0.01</v>
      </c>
      <c r="C23350">
        <v>-0.26</v>
      </c>
      <c r="D23350">
        <v>-0.06</v>
      </c>
      <c r="E23350">
        <v>0</v>
      </c>
    </row>
    <row r="23351" spans="1:5">
      <c r="A23351">
        <v>20141104</v>
      </c>
      <c r="B23351">
        <v>-0.35</v>
      </c>
      <c r="C23351">
        <v>-0.04</v>
      </c>
      <c r="D23351">
        <v>-0.11</v>
      </c>
      <c r="E23351">
        <v>0</v>
      </c>
    </row>
    <row r="23352" spans="1:5">
      <c r="A23352">
        <v>20141105</v>
      </c>
      <c r="B23352">
        <v>0.48</v>
      </c>
      <c r="C23352">
        <v>-0.53</v>
      </c>
      <c r="D23352">
        <v>0.86</v>
      </c>
      <c r="E23352">
        <v>0</v>
      </c>
    </row>
    <row r="23353" spans="1:5">
      <c r="A23353">
        <v>20141106</v>
      </c>
      <c r="B23353">
        <v>0.49</v>
      </c>
      <c r="C23353">
        <v>0.09</v>
      </c>
      <c r="D23353">
        <v>-0.48</v>
      </c>
      <c r="E23353">
        <v>0</v>
      </c>
    </row>
    <row r="23354" spans="1:5">
      <c r="A23354">
        <v>20141107</v>
      </c>
      <c r="B23354">
        <v>0.09</v>
      </c>
      <c r="C23354">
        <v>0.02</v>
      </c>
      <c r="D23354">
        <v>0.44</v>
      </c>
      <c r="E23354">
        <v>0</v>
      </c>
    </row>
    <row r="23355" spans="1:5">
      <c r="A23355">
        <v>20141110</v>
      </c>
      <c r="B23355">
        <v>0.33</v>
      </c>
      <c r="C23355">
        <v>0.19</v>
      </c>
      <c r="D23355">
        <v>-0.5</v>
      </c>
      <c r="E23355">
        <v>0</v>
      </c>
    </row>
    <row r="23356" spans="1:5">
      <c r="A23356">
        <v>20141111</v>
      </c>
      <c r="B23356">
        <v>0.1</v>
      </c>
      <c r="C23356">
        <v>0.02</v>
      </c>
      <c r="D23356">
        <v>-0.28999999999999998</v>
      </c>
      <c r="E23356">
        <v>0</v>
      </c>
    </row>
    <row r="23357" spans="1:5">
      <c r="A23357">
        <v>20141112</v>
      </c>
      <c r="B23357">
        <v>7.0000000000000007E-2</v>
      </c>
      <c r="C23357">
        <v>0.77</v>
      </c>
      <c r="D23357">
        <v>-0.28000000000000003</v>
      </c>
      <c r="E23357">
        <v>0</v>
      </c>
    </row>
    <row r="23358" spans="1:5">
      <c r="A23358">
        <v>20141113</v>
      </c>
      <c r="B23358">
        <v>-0.03</v>
      </c>
      <c r="C23358">
        <v>-0.91</v>
      </c>
      <c r="D23358">
        <v>-0.33</v>
      </c>
      <c r="E23358">
        <v>0</v>
      </c>
    </row>
    <row r="23359" spans="1:5">
      <c r="A23359">
        <v>20141114</v>
      </c>
      <c r="B23359">
        <v>0.06</v>
      </c>
      <c r="C23359">
        <v>-0.14000000000000001</v>
      </c>
      <c r="D23359">
        <v>0.14000000000000001</v>
      </c>
      <c r="E23359">
        <v>0</v>
      </c>
    </row>
    <row r="23360" spans="1:5">
      <c r="A23360">
        <v>20141117</v>
      </c>
      <c r="B23360">
        <v>-0.05</v>
      </c>
      <c r="C23360">
        <v>-0.98</v>
      </c>
      <c r="D23360">
        <v>0.27</v>
      </c>
      <c r="E23360">
        <v>0</v>
      </c>
    </row>
    <row r="23361" spans="1:5">
      <c r="A23361">
        <v>20141118</v>
      </c>
      <c r="B23361">
        <v>0.51</v>
      </c>
      <c r="C23361">
        <v>0.05</v>
      </c>
      <c r="D23361">
        <v>-0.36</v>
      </c>
      <c r="E23361">
        <v>0</v>
      </c>
    </row>
    <row r="23362" spans="1:5">
      <c r="A23362">
        <v>20141119</v>
      </c>
      <c r="B23362">
        <v>-0.21</v>
      </c>
      <c r="C23362">
        <v>-0.93</v>
      </c>
      <c r="D23362">
        <v>-0.06</v>
      </c>
      <c r="E23362">
        <v>0</v>
      </c>
    </row>
    <row r="23363" spans="1:5">
      <c r="A23363">
        <v>20141120</v>
      </c>
      <c r="B23363">
        <v>0.31</v>
      </c>
      <c r="C23363">
        <v>0.88</v>
      </c>
      <c r="D23363">
        <v>-0.02</v>
      </c>
      <c r="E23363">
        <v>0</v>
      </c>
    </row>
    <row r="23364" spans="1:5">
      <c r="A23364">
        <v>20141121</v>
      </c>
      <c r="B23364">
        <v>0.48</v>
      </c>
      <c r="C23364">
        <v>-0.39</v>
      </c>
      <c r="D23364">
        <v>-0.09</v>
      </c>
      <c r="E23364">
        <v>0</v>
      </c>
    </row>
    <row r="23365" spans="1:5">
      <c r="A23365">
        <v>20141124</v>
      </c>
      <c r="B23365">
        <v>0.4</v>
      </c>
      <c r="C23365">
        <v>0.94</v>
      </c>
      <c r="D23365">
        <v>-0.56999999999999995</v>
      </c>
      <c r="E23365">
        <v>0</v>
      </c>
    </row>
    <row r="23366" spans="1:5">
      <c r="A23366">
        <v>20141125</v>
      </c>
      <c r="B23366">
        <v>-0.08</v>
      </c>
      <c r="C23366">
        <v>7.0000000000000007E-2</v>
      </c>
      <c r="D23366">
        <v>-0.04</v>
      </c>
      <c r="E23366">
        <v>0</v>
      </c>
    </row>
    <row r="23367" spans="1:5">
      <c r="A23367">
        <v>20141126</v>
      </c>
      <c r="B23367">
        <v>0.3</v>
      </c>
      <c r="C23367">
        <v>0.09</v>
      </c>
      <c r="D23367">
        <v>-0.45</v>
      </c>
      <c r="E23367">
        <v>0</v>
      </c>
    </row>
    <row r="23368" spans="1:5">
      <c r="A23368">
        <v>20141128</v>
      </c>
      <c r="B23368">
        <v>-0.35</v>
      </c>
      <c r="C23368">
        <v>-0.93</v>
      </c>
      <c r="D23368">
        <v>-1.02</v>
      </c>
      <c r="E23368">
        <v>0</v>
      </c>
    </row>
    <row r="23369" spans="1:5">
      <c r="A23369">
        <v>20141201</v>
      </c>
      <c r="B23369">
        <v>-0.9</v>
      </c>
      <c r="C23369">
        <v>-0.97</v>
      </c>
      <c r="D23369">
        <v>0.61</v>
      </c>
      <c r="E23369">
        <v>0</v>
      </c>
    </row>
    <row r="23370" spans="1:5">
      <c r="A23370">
        <v>20141202</v>
      </c>
      <c r="B23370">
        <v>0.65</v>
      </c>
      <c r="C23370">
        <v>0.42</v>
      </c>
      <c r="D23370">
        <v>0.05</v>
      </c>
      <c r="E23370">
        <v>0</v>
      </c>
    </row>
    <row r="23371" spans="1:5">
      <c r="A23371">
        <v>20141203</v>
      </c>
      <c r="B23371">
        <v>0.46</v>
      </c>
      <c r="C23371">
        <v>0.45</v>
      </c>
      <c r="D23371">
        <v>0.31</v>
      </c>
      <c r="E23371">
        <v>0</v>
      </c>
    </row>
    <row r="23372" spans="1:5">
      <c r="A23372">
        <v>20141204</v>
      </c>
      <c r="B23372">
        <v>-0.17</v>
      </c>
      <c r="C23372">
        <v>-0.31</v>
      </c>
      <c r="D23372">
        <v>0.09</v>
      </c>
      <c r="E23372">
        <v>0</v>
      </c>
    </row>
    <row r="23373" spans="1:5">
      <c r="A23373">
        <v>20141205</v>
      </c>
      <c r="B23373">
        <v>0.25</v>
      </c>
      <c r="C23373">
        <v>0.56999999999999995</v>
      </c>
      <c r="D23373">
        <v>0.25</v>
      </c>
      <c r="E23373">
        <v>0</v>
      </c>
    </row>
    <row r="23374" spans="1:5">
      <c r="A23374">
        <v>20141208</v>
      </c>
      <c r="B23374">
        <v>-0.82</v>
      </c>
      <c r="C23374">
        <v>-0.59</v>
      </c>
      <c r="D23374">
        <v>0.26</v>
      </c>
      <c r="E23374">
        <v>0</v>
      </c>
    </row>
    <row r="23375" spans="1:5">
      <c r="A23375">
        <v>20141209</v>
      </c>
      <c r="B23375">
        <v>0.13</v>
      </c>
      <c r="C23375">
        <v>1.71</v>
      </c>
      <c r="D23375">
        <v>-0.28000000000000003</v>
      </c>
      <c r="E23375">
        <v>0</v>
      </c>
    </row>
    <row r="23376" spans="1:5">
      <c r="A23376">
        <v>20141210</v>
      </c>
      <c r="B23376">
        <v>-1.72</v>
      </c>
      <c r="C23376">
        <v>-0.62</v>
      </c>
      <c r="D23376">
        <v>-0.1</v>
      </c>
      <c r="E23376">
        <v>0</v>
      </c>
    </row>
    <row r="23377" spans="1:5">
      <c r="A23377">
        <v>20141211</v>
      </c>
      <c r="B23377">
        <v>0.49</v>
      </c>
      <c r="C23377">
        <v>-0.08</v>
      </c>
      <c r="D23377">
        <v>-0.2</v>
      </c>
      <c r="E23377">
        <v>0</v>
      </c>
    </row>
    <row r="23378" spans="1:5">
      <c r="A23378">
        <v>20141212</v>
      </c>
      <c r="B23378">
        <v>-1.55</v>
      </c>
      <c r="C23378">
        <v>0.49</v>
      </c>
      <c r="D23378">
        <v>-0.57999999999999996</v>
      </c>
      <c r="E23378">
        <v>0</v>
      </c>
    </row>
    <row r="23379" spans="1:5">
      <c r="A23379">
        <v>20141215</v>
      </c>
      <c r="B23379">
        <v>-0.68</v>
      </c>
      <c r="C23379">
        <v>-0.26</v>
      </c>
      <c r="D23379">
        <v>0.11</v>
      </c>
      <c r="E23379">
        <v>0</v>
      </c>
    </row>
    <row r="23380" spans="1:5">
      <c r="A23380">
        <v>20141216</v>
      </c>
      <c r="B23380">
        <v>-0.8</v>
      </c>
      <c r="C23380">
        <v>0.62</v>
      </c>
      <c r="D23380">
        <v>0.6</v>
      </c>
      <c r="E23380">
        <v>0</v>
      </c>
    </row>
    <row r="23381" spans="1:5">
      <c r="A23381">
        <v>20141217</v>
      </c>
      <c r="B23381">
        <v>2.15</v>
      </c>
      <c r="C23381">
        <v>0.85</v>
      </c>
      <c r="D23381">
        <v>-0.1</v>
      </c>
      <c r="E23381">
        <v>0</v>
      </c>
    </row>
    <row r="23382" spans="1:5">
      <c r="A23382">
        <v>20141218</v>
      </c>
      <c r="B23382">
        <v>2.36</v>
      </c>
      <c r="C23382">
        <v>-0.88</v>
      </c>
      <c r="D23382">
        <v>-0.21</v>
      </c>
      <c r="E23382">
        <v>0</v>
      </c>
    </row>
    <row r="23383" spans="1:5">
      <c r="A23383">
        <v>20141219</v>
      </c>
      <c r="B23383">
        <v>0.43</v>
      </c>
      <c r="C23383">
        <v>-0.22</v>
      </c>
      <c r="D23383">
        <v>0.19</v>
      </c>
      <c r="E23383">
        <v>0</v>
      </c>
    </row>
    <row r="23384" spans="1:5">
      <c r="A23384">
        <v>20141222</v>
      </c>
      <c r="B23384">
        <v>0.37</v>
      </c>
      <c r="C23384">
        <v>0.19</v>
      </c>
      <c r="D23384">
        <v>-0.04</v>
      </c>
      <c r="E23384">
        <v>0</v>
      </c>
    </row>
    <row r="23385" spans="1:5">
      <c r="A23385">
        <v>20141223</v>
      </c>
      <c r="B23385">
        <v>0.21</v>
      </c>
      <c r="C23385">
        <v>-0.26</v>
      </c>
      <c r="D23385">
        <v>1.05</v>
      </c>
      <c r="E23385">
        <v>0</v>
      </c>
    </row>
    <row r="23386" spans="1:5">
      <c r="A23386">
        <v>20141224</v>
      </c>
      <c r="B23386">
        <v>7.0000000000000007E-2</v>
      </c>
      <c r="C23386">
        <v>0.36</v>
      </c>
      <c r="D23386">
        <v>-0.17</v>
      </c>
      <c r="E23386">
        <v>0</v>
      </c>
    </row>
    <row r="23387" spans="1:5">
      <c r="A23387">
        <v>20141226</v>
      </c>
      <c r="B23387">
        <v>0.39</v>
      </c>
      <c r="C23387">
        <v>0.37</v>
      </c>
      <c r="D23387">
        <v>-0.32</v>
      </c>
      <c r="E23387">
        <v>0</v>
      </c>
    </row>
    <row r="23388" spans="1:5">
      <c r="A23388">
        <v>20141229</v>
      </c>
      <c r="B23388">
        <v>0.13</v>
      </c>
      <c r="C23388">
        <v>0.16</v>
      </c>
      <c r="D23388">
        <v>0.56999999999999995</v>
      </c>
      <c r="E23388">
        <v>0</v>
      </c>
    </row>
    <row r="23389" spans="1:5">
      <c r="A23389">
        <v>20141230</v>
      </c>
      <c r="B23389">
        <v>-0.48</v>
      </c>
      <c r="C23389">
        <v>0.06</v>
      </c>
      <c r="D23389">
        <v>0.35</v>
      </c>
      <c r="E23389">
        <v>0</v>
      </c>
    </row>
    <row r="23390" spans="1:5">
      <c r="A23390">
        <v>20141231</v>
      </c>
      <c r="B23390">
        <v>-0.93</v>
      </c>
      <c r="C23390">
        <v>0.5</v>
      </c>
      <c r="D23390">
        <v>-0.39</v>
      </c>
      <c r="E23390">
        <v>0</v>
      </c>
    </row>
    <row r="23391" spans="1:5">
      <c r="A23391">
        <v>20150102</v>
      </c>
      <c r="B23391">
        <v>-0.11</v>
      </c>
      <c r="C23391">
        <v>-0.59</v>
      </c>
      <c r="D23391">
        <v>0.09</v>
      </c>
      <c r="E23391">
        <v>0</v>
      </c>
    </row>
    <row r="23392" spans="1:5">
      <c r="A23392">
        <v>20150105</v>
      </c>
      <c r="B23392">
        <v>-1.84</v>
      </c>
      <c r="C23392">
        <v>0.33</v>
      </c>
      <c r="D23392">
        <v>-0.63</v>
      </c>
      <c r="E23392">
        <v>0</v>
      </c>
    </row>
    <row r="23393" spans="1:5">
      <c r="A23393">
        <v>20150106</v>
      </c>
      <c r="B23393">
        <v>-1.04</v>
      </c>
      <c r="C23393">
        <v>-0.78</v>
      </c>
      <c r="D23393">
        <v>-0.27</v>
      </c>
      <c r="E23393">
        <v>0</v>
      </c>
    </row>
    <row r="23394" spans="1:5">
      <c r="A23394">
        <v>20150107</v>
      </c>
      <c r="B23394">
        <v>1.19</v>
      </c>
      <c r="C23394">
        <v>0.17</v>
      </c>
      <c r="D23394">
        <v>-0.65</v>
      </c>
      <c r="E23394">
        <v>0</v>
      </c>
    </row>
    <row r="23395" spans="1:5">
      <c r="A23395">
        <v>20150108</v>
      </c>
      <c r="B23395">
        <v>1.81</v>
      </c>
      <c r="C23395">
        <v>-0.12</v>
      </c>
      <c r="D23395">
        <v>-0.27</v>
      </c>
      <c r="E23395">
        <v>0</v>
      </c>
    </row>
    <row r="23396" spans="1:5">
      <c r="A23396">
        <v>20150109</v>
      </c>
      <c r="B23396">
        <v>-0.85</v>
      </c>
      <c r="C23396">
        <v>0.02</v>
      </c>
      <c r="D23396">
        <v>-0.5</v>
      </c>
      <c r="E23396">
        <v>0</v>
      </c>
    </row>
    <row r="23397" spans="1:5">
      <c r="A23397">
        <v>20150112</v>
      </c>
      <c r="B23397">
        <v>-0.79</v>
      </c>
      <c r="C23397">
        <v>0.37</v>
      </c>
      <c r="D23397">
        <v>-0.37</v>
      </c>
      <c r="E23397">
        <v>0</v>
      </c>
    </row>
    <row r="23398" spans="1:5">
      <c r="A23398">
        <v>20150113</v>
      </c>
      <c r="B23398">
        <v>-0.19</v>
      </c>
      <c r="C23398">
        <v>0.28000000000000003</v>
      </c>
      <c r="D23398">
        <v>0.03</v>
      </c>
      <c r="E23398">
        <v>0</v>
      </c>
    </row>
    <row r="23399" spans="1:5">
      <c r="A23399">
        <v>20150114</v>
      </c>
      <c r="B23399">
        <v>-0.6</v>
      </c>
      <c r="C23399">
        <v>0.28999999999999998</v>
      </c>
      <c r="D23399">
        <v>-0.49</v>
      </c>
      <c r="E23399">
        <v>0</v>
      </c>
    </row>
    <row r="23400" spans="1:5">
      <c r="A23400">
        <v>20150115</v>
      </c>
      <c r="B23400">
        <v>-1.08</v>
      </c>
      <c r="C23400">
        <v>-0.95</v>
      </c>
      <c r="D23400">
        <v>0.63</v>
      </c>
      <c r="E23400">
        <v>0</v>
      </c>
    </row>
    <row r="23401" spans="1:5">
      <c r="A23401">
        <v>20150116</v>
      </c>
      <c r="B23401">
        <v>1.36</v>
      </c>
      <c r="C23401">
        <v>0.47</v>
      </c>
      <c r="D23401">
        <v>-0.14000000000000001</v>
      </c>
      <c r="E23401">
        <v>0</v>
      </c>
    </row>
    <row r="23402" spans="1:5">
      <c r="A23402">
        <v>20150120</v>
      </c>
      <c r="B23402">
        <v>0.11</v>
      </c>
      <c r="C23402">
        <v>-0.67</v>
      </c>
      <c r="D23402">
        <v>-0.55000000000000004</v>
      </c>
      <c r="E23402">
        <v>0</v>
      </c>
    </row>
    <row r="23403" spans="1:5">
      <c r="A23403">
        <v>20150121</v>
      </c>
      <c r="B23403">
        <v>0.42</v>
      </c>
      <c r="C23403">
        <v>-0.95</v>
      </c>
      <c r="D23403">
        <v>0.55000000000000004</v>
      </c>
      <c r="E23403">
        <v>0</v>
      </c>
    </row>
    <row r="23404" spans="1:5">
      <c r="A23404">
        <v>20150122</v>
      </c>
      <c r="B23404">
        <v>1.58</v>
      </c>
      <c r="C23404">
        <v>0.46</v>
      </c>
      <c r="D23404">
        <v>0.41</v>
      </c>
      <c r="E23404">
        <v>0</v>
      </c>
    </row>
    <row r="23405" spans="1:5">
      <c r="A23405">
        <v>20150123</v>
      </c>
      <c r="B23405">
        <v>-0.47</v>
      </c>
      <c r="C23405">
        <v>0.52</v>
      </c>
      <c r="D23405">
        <v>-0.82</v>
      </c>
      <c r="E23405">
        <v>0</v>
      </c>
    </row>
    <row r="23406" spans="1:5">
      <c r="A23406">
        <v>20150126</v>
      </c>
      <c r="B23406">
        <v>0.42</v>
      </c>
      <c r="C23406">
        <v>0.56000000000000005</v>
      </c>
      <c r="D23406">
        <v>-0.05</v>
      </c>
      <c r="E23406">
        <v>0</v>
      </c>
    </row>
    <row r="23407" spans="1:5">
      <c r="A23407">
        <v>20150127</v>
      </c>
      <c r="B23407">
        <v>-1.21</v>
      </c>
      <c r="C23407">
        <v>0.67</v>
      </c>
      <c r="D23407">
        <v>0.23</v>
      </c>
      <c r="E23407">
        <v>0</v>
      </c>
    </row>
    <row r="23408" spans="1:5">
      <c r="A23408">
        <v>20150128</v>
      </c>
      <c r="B23408">
        <v>-1.39</v>
      </c>
      <c r="C23408">
        <v>-0.08</v>
      </c>
      <c r="D23408">
        <v>-0.77</v>
      </c>
      <c r="E23408">
        <v>0</v>
      </c>
    </row>
    <row r="23409" spans="1:5">
      <c r="A23409">
        <v>20150129</v>
      </c>
      <c r="B23409">
        <v>0.98</v>
      </c>
      <c r="C23409">
        <v>0.24</v>
      </c>
      <c r="D23409">
        <v>0</v>
      </c>
      <c r="E23409">
        <v>0</v>
      </c>
    </row>
    <row r="23410" spans="1:5">
      <c r="A23410">
        <v>20150130</v>
      </c>
      <c r="B23410">
        <v>-1.3</v>
      </c>
      <c r="C23410">
        <v>-0.77</v>
      </c>
      <c r="D23410">
        <v>0.03</v>
      </c>
      <c r="E23410">
        <v>0</v>
      </c>
    </row>
    <row r="23411" spans="1:5">
      <c r="A23411">
        <v>20150202</v>
      </c>
      <c r="B23411">
        <v>1.25</v>
      </c>
      <c r="C23411">
        <v>-0.46</v>
      </c>
      <c r="D23411">
        <v>0.99</v>
      </c>
      <c r="E23411">
        <v>0</v>
      </c>
    </row>
    <row r="23412" spans="1:5">
      <c r="A23412">
        <v>20150203</v>
      </c>
      <c r="B23412">
        <v>1.49</v>
      </c>
      <c r="C23412">
        <v>0.18</v>
      </c>
      <c r="D23412">
        <v>0.51</v>
      </c>
      <c r="E23412">
        <v>0</v>
      </c>
    </row>
    <row r="23413" spans="1:5">
      <c r="A23413">
        <v>20150204</v>
      </c>
      <c r="B23413">
        <v>-0.35</v>
      </c>
      <c r="C23413">
        <v>-7.0000000000000007E-2</v>
      </c>
      <c r="D23413">
        <v>-0.2</v>
      </c>
      <c r="E23413">
        <v>0</v>
      </c>
    </row>
    <row r="23414" spans="1:5">
      <c r="A23414">
        <v>20150205</v>
      </c>
      <c r="B23414">
        <v>1.1000000000000001</v>
      </c>
      <c r="C23414">
        <v>0.48</v>
      </c>
      <c r="D23414">
        <v>-0.16</v>
      </c>
      <c r="E23414">
        <v>0</v>
      </c>
    </row>
    <row r="23415" spans="1:5">
      <c r="A23415">
        <v>20150206</v>
      </c>
      <c r="B23415">
        <v>-0.2</v>
      </c>
      <c r="C23415">
        <v>7.0000000000000007E-2</v>
      </c>
      <c r="D23415">
        <v>0.38</v>
      </c>
      <c r="E23415">
        <v>0</v>
      </c>
    </row>
    <row r="23416" spans="1:5">
      <c r="A23416">
        <v>20150209</v>
      </c>
      <c r="B23416">
        <v>-0.46</v>
      </c>
      <c r="C23416">
        <v>-0.39</v>
      </c>
      <c r="D23416">
        <v>0.09</v>
      </c>
      <c r="E23416">
        <v>0</v>
      </c>
    </row>
    <row r="23417" spans="1:5">
      <c r="A23417">
        <v>20150210</v>
      </c>
      <c r="B23417">
        <v>1.04</v>
      </c>
      <c r="C23417">
        <v>-0.31</v>
      </c>
      <c r="D23417">
        <v>-0.69</v>
      </c>
      <c r="E23417">
        <v>0</v>
      </c>
    </row>
    <row r="23418" spans="1:5">
      <c r="A23418">
        <v>20150211</v>
      </c>
      <c r="B23418">
        <v>0.03</v>
      </c>
      <c r="C23418">
        <v>-0.11</v>
      </c>
      <c r="D23418">
        <v>-0.33</v>
      </c>
      <c r="E23418">
        <v>0</v>
      </c>
    </row>
    <row r="23419" spans="1:5">
      <c r="A23419">
        <v>20150212</v>
      </c>
      <c r="B23419">
        <v>1</v>
      </c>
      <c r="C23419">
        <v>0.18</v>
      </c>
      <c r="D23419">
        <v>-0.09</v>
      </c>
      <c r="E23419">
        <v>0</v>
      </c>
    </row>
    <row r="23420" spans="1:5">
      <c r="A23420">
        <v>20150213</v>
      </c>
      <c r="B23420">
        <v>0.47</v>
      </c>
      <c r="C23420">
        <v>0.19</v>
      </c>
      <c r="D23420">
        <v>-0.28999999999999998</v>
      </c>
      <c r="E23420">
        <v>0</v>
      </c>
    </row>
    <row r="23421" spans="1:5">
      <c r="A23421">
        <v>20150217</v>
      </c>
      <c r="B23421">
        <v>0.17</v>
      </c>
      <c r="C23421">
        <v>-0.02</v>
      </c>
      <c r="D23421">
        <v>0</v>
      </c>
      <c r="E23421">
        <v>0</v>
      </c>
    </row>
    <row r="23422" spans="1:5">
      <c r="A23422">
        <v>20150218</v>
      </c>
      <c r="B23422">
        <v>0.03</v>
      </c>
      <c r="C23422">
        <v>0.28000000000000003</v>
      </c>
      <c r="D23422">
        <v>-0.81</v>
      </c>
      <c r="E23422">
        <v>0</v>
      </c>
    </row>
    <row r="23423" spans="1:5">
      <c r="A23423">
        <v>20150219</v>
      </c>
      <c r="B23423">
        <v>-0.01</v>
      </c>
      <c r="C23423">
        <v>0.28000000000000003</v>
      </c>
      <c r="D23423">
        <v>-0.35</v>
      </c>
      <c r="E23423">
        <v>0</v>
      </c>
    </row>
    <row r="23424" spans="1:5">
      <c r="A23424">
        <v>20150220</v>
      </c>
      <c r="B23424">
        <v>0.61</v>
      </c>
      <c r="C23424">
        <v>-0.41</v>
      </c>
      <c r="D23424">
        <v>-0.26</v>
      </c>
      <c r="E23424">
        <v>0</v>
      </c>
    </row>
    <row r="23425" spans="1:5">
      <c r="A23425">
        <v>20150223</v>
      </c>
      <c r="B23425">
        <v>-0.08</v>
      </c>
      <c r="C23425">
        <v>0.04</v>
      </c>
      <c r="D23425">
        <v>-0.37</v>
      </c>
      <c r="E23425">
        <v>0</v>
      </c>
    </row>
    <row r="23426" spans="1:5">
      <c r="A23426">
        <v>20150224</v>
      </c>
      <c r="B23426">
        <v>0.32</v>
      </c>
      <c r="C23426">
        <v>-0.05</v>
      </c>
      <c r="D23426">
        <v>0.69</v>
      </c>
      <c r="E23426">
        <v>0</v>
      </c>
    </row>
    <row r="23427" spans="1:5">
      <c r="A23427">
        <v>20150225</v>
      </c>
      <c r="B23427">
        <v>0.02</v>
      </c>
      <c r="C23427">
        <v>0.22</v>
      </c>
      <c r="D23427">
        <v>-0.51</v>
      </c>
      <c r="E23427">
        <v>0</v>
      </c>
    </row>
    <row r="23428" spans="1:5">
      <c r="A23428">
        <v>20150226</v>
      </c>
      <c r="B23428">
        <v>-0.08</v>
      </c>
      <c r="C23428">
        <v>0.64</v>
      </c>
      <c r="D23428">
        <v>-0.47</v>
      </c>
      <c r="E23428">
        <v>0</v>
      </c>
    </row>
    <row r="23429" spans="1:5">
      <c r="A23429">
        <v>20150227</v>
      </c>
      <c r="B23429">
        <v>-0.36</v>
      </c>
      <c r="C23429">
        <v>-0.21</v>
      </c>
      <c r="D23429">
        <v>0.22</v>
      </c>
      <c r="E23429">
        <v>0</v>
      </c>
    </row>
    <row r="23430" spans="1:5">
      <c r="A23430">
        <v>20150302</v>
      </c>
      <c r="B23430">
        <v>0.62</v>
      </c>
      <c r="C23430">
        <v>0.24</v>
      </c>
      <c r="D23430">
        <v>-0.43</v>
      </c>
      <c r="E23430">
        <v>0</v>
      </c>
    </row>
    <row r="23431" spans="1:5">
      <c r="A23431">
        <v>20150303</v>
      </c>
      <c r="B23431">
        <v>-0.43</v>
      </c>
      <c r="C23431">
        <v>-0.31</v>
      </c>
      <c r="D23431">
        <v>0.3</v>
      </c>
      <c r="E23431">
        <v>0</v>
      </c>
    </row>
    <row r="23432" spans="1:5">
      <c r="A23432">
        <v>20150304</v>
      </c>
      <c r="B23432">
        <v>-0.41</v>
      </c>
      <c r="C23432">
        <v>0.09</v>
      </c>
      <c r="D23432">
        <v>-0.4</v>
      </c>
      <c r="E23432">
        <v>0</v>
      </c>
    </row>
    <row r="23433" spans="1:5">
      <c r="A23433">
        <v>20150305</v>
      </c>
      <c r="B23433">
        <v>0.15</v>
      </c>
      <c r="C23433">
        <v>0.24</v>
      </c>
      <c r="D23433">
        <v>-0.43</v>
      </c>
      <c r="E23433">
        <v>0</v>
      </c>
    </row>
    <row r="23434" spans="1:5">
      <c r="A23434">
        <v>20150306</v>
      </c>
      <c r="B23434">
        <v>-1.29</v>
      </c>
      <c r="C23434">
        <v>0.27</v>
      </c>
      <c r="D23434">
        <v>0.43</v>
      </c>
      <c r="E23434">
        <v>0</v>
      </c>
    </row>
    <row r="23435" spans="1:5">
      <c r="A23435">
        <v>20150309</v>
      </c>
      <c r="B23435">
        <v>0.37</v>
      </c>
      <c r="C23435">
        <v>0.08</v>
      </c>
      <c r="D23435">
        <v>-0.02</v>
      </c>
      <c r="E23435">
        <v>0</v>
      </c>
    </row>
    <row r="23436" spans="1:5">
      <c r="A23436">
        <v>20150310</v>
      </c>
      <c r="B23436">
        <v>-1.63</v>
      </c>
      <c r="C23436">
        <v>0.42</v>
      </c>
      <c r="D23436">
        <v>-0.47</v>
      </c>
      <c r="E23436">
        <v>0</v>
      </c>
    </row>
    <row r="23437" spans="1:5">
      <c r="A23437">
        <v>20150311</v>
      </c>
      <c r="B23437">
        <v>-0.04</v>
      </c>
      <c r="C23437">
        <v>0.56000000000000005</v>
      </c>
      <c r="D23437">
        <v>0.52</v>
      </c>
      <c r="E23437">
        <v>0</v>
      </c>
    </row>
    <row r="23438" spans="1:5">
      <c r="A23438">
        <v>20150312</v>
      </c>
      <c r="B23438">
        <v>1.28</v>
      </c>
      <c r="C23438">
        <v>0.38</v>
      </c>
      <c r="D23438">
        <v>0.5</v>
      </c>
      <c r="E23438">
        <v>0</v>
      </c>
    </row>
    <row r="23439" spans="1:5">
      <c r="A23439">
        <v>20150313</v>
      </c>
      <c r="B23439">
        <v>-0.56999999999999995</v>
      </c>
      <c r="C23439">
        <v>0.21</v>
      </c>
      <c r="D23439">
        <v>-0.03</v>
      </c>
      <c r="E23439">
        <v>0</v>
      </c>
    </row>
    <row r="23440" spans="1:5">
      <c r="A23440">
        <v>20150316</v>
      </c>
      <c r="B23440">
        <v>1.23</v>
      </c>
      <c r="C23440">
        <v>-0.77</v>
      </c>
      <c r="D23440">
        <v>-0.41</v>
      </c>
      <c r="E23440">
        <v>0</v>
      </c>
    </row>
    <row r="23441" spans="1:5">
      <c r="A23441">
        <v>20150317</v>
      </c>
      <c r="B23441">
        <v>-0.2</v>
      </c>
      <c r="C23441">
        <v>0.54</v>
      </c>
      <c r="D23441">
        <v>-0.02</v>
      </c>
      <c r="E23441">
        <v>0</v>
      </c>
    </row>
    <row r="23442" spans="1:5">
      <c r="A23442">
        <v>20150318</v>
      </c>
      <c r="B23442">
        <v>1.08</v>
      </c>
      <c r="C23442">
        <v>-0.51</v>
      </c>
      <c r="D23442">
        <v>0</v>
      </c>
      <c r="E23442">
        <v>0</v>
      </c>
    </row>
    <row r="23443" spans="1:5">
      <c r="A23443">
        <v>20150319</v>
      </c>
      <c r="B23443">
        <v>-0.36</v>
      </c>
      <c r="C23443">
        <v>0.88</v>
      </c>
      <c r="D23443">
        <v>-1.1000000000000001</v>
      </c>
      <c r="E23443">
        <v>0</v>
      </c>
    </row>
    <row r="23444" spans="1:5">
      <c r="A23444">
        <v>20150320</v>
      </c>
      <c r="B23444">
        <v>0.81</v>
      </c>
      <c r="C23444">
        <v>-0.14000000000000001</v>
      </c>
      <c r="D23444">
        <v>0.54</v>
      </c>
      <c r="E23444">
        <v>0</v>
      </c>
    </row>
    <row r="23445" spans="1:5">
      <c r="A23445">
        <v>20150323</v>
      </c>
      <c r="B23445">
        <v>-0.19</v>
      </c>
      <c r="C23445">
        <v>0.21</v>
      </c>
      <c r="D23445">
        <v>0.24</v>
      </c>
      <c r="E23445">
        <v>0</v>
      </c>
    </row>
    <row r="23446" spans="1:5">
      <c r="A23446">
        <v>20150324</v>
      </c>
      <c r="B23446">
        <v>-0.51</v>
      </c>
      <c r="C23446">
        <v>0.57999999999999996</v>
      </c>
      <c r="D23446">
        <v>-0.28999999999999998</v>
      </c>
      <c r="E23446">
        <v>0</v>
      </c>
    </row>
    <row r="23447" spans="1:5">
      <c r="A23447">
        <v>20150325</v>
      </c>
      <c r="B23447">
        <v>-1.56</v>
      </c>
      <c r="C23447">
        <v>-0.98</v>
      </c>
      <c r="D23447">
        <v>1.03</v>
      </c>
      <c r="E23447">
        <v>0</v>
      </c>
    </row>
    <row r="23448" spans="1:5">
      <c r="A23448">
        <v>20150326</v>
      </c>
      <c r="B23448">
        <v>-0.22</v>
      </c>
      <c r="C23448">
        <v>0.11</v>
      </c>
      <c r="D23448">
        <v>-0.06</v>
      </c>
      <c r="E23448">
        <v>0</v>
      </c>
    </row>
    <row r="23449" spans="1:5">
      <c r="A23449">
        <v>20150327</v>
      </c>
      <c r="B23449">
        <v>0.32</v>
      </c>
      <c r="C23449">
        <v>0.5</v>
      </c>
      <c r="D23449">
        <v>-0.69</v>
      </c>
      <c r="E23449">
        <v>0</v>
      </c>
    </row>
    <row r="23450" spans="1:5">
      <c r="A23450">
        <v>20150330</v>
      </c>
      <c r="B23450">
        <v>1.24</v>
      </c>
      <c r="C23450">
        <v>0.01</v>
      </c>
      <c r="D23450">
        <v>-0.04</v>
      </c>
      <c r="E23450">
        <v>0</v>
      </c>
    </row>
    <row r="23451" spans="1:5">
      <c r="A23451">
        <v>20150331</v>
      </c>
      <c r="B23451">
        <v>-0.75</v>
      </c>
      <c r="C23451">
        <v>0.42</v>
      </c>
      <c r="D23451">
        <v>0.37</v>
      </c>
      <c r="E23451">
        <v>0</v>
      </c>
    </row>
    <row r="23452" spans="1:5">
      <c r="A23452">
        <v>20150401</v>
      </c>
      <c r="B23452">
        <v>-0.38</v>
      </c>
      <c r="C23452">
        <v>0.34</v>
      </c>
      <c r="D23452">
        <v>0.42</v>
      </c>
      <c r="E23452">
        <v>0</v>
      </c>
    </row>
    <row r="23453" spans="1:5">
      <c r="A23453">
        <v>20150402</v>
      </c>
      <c r="B23453">
        <v>0.35</v>
      </c>
      <c r="C23453">
        <v>-0.09</v>
      </c>
      <c r="D23453">
        <v>0.31</v>
      </c>
      <c r="E23453">
        <v>0</v>
      </c>
    </row>
    <row r="23454" spans="1:5">
      <c r="A23454">
        <v>20150406</v>
      </c>
      <c r="B23454">
        <v>0.61</v>
      </c>
      <c r="C23454">
        <v>-0.27</v>
      </c>
      <c r="D23454">
        <v>-0.15</v>
      </c>
      <c r="E23454">
        <v>0</v>
      </c>
    </row>
    <row r="23455" spans="1:5">
      <c r="A23455">
        <v>20150407</v>
      </c>
      <c r="B23455">
        <v>-0.22</v>
      </c>
      <c r="C23455">
        <v>-0.19</v>
      </c>
      <c r="D23455">
        <v>-0.16</v>
      </c>
      <c r="E23455">
        <v>0</v>
      </c>
    </row>
    <row r="23456" spans="1:5">
      <c r="A23456">
        <v>20150408</v>
      </c>
      <c r="B23456">
        <v>0.37</v>
      </c>
      <c r="C23456">
        <v>0.53</v>
      </c>
      <c r="D23456">
        <v>-0.72</v>
      </c>
      <c r="E23456">
        <v>0</v>
      </c>
    </row>
    <row r="23457" spans="1:5">
      <c r="A23457">
        <v>20150409</v>
      </c>
      <c r="B23457">
        <v>0.41</v>
      </c>
      <c r="C23457">
        <v>-0.69</v>
      </c>
      <c r="D23457">
        <v>-0.06</v>
      </c>
      <c r="E23457">
        <v>0</v>
      </c>
    </row>
    <row r="23458" spans="1:5">
      <c r="A23458">
        <v>20150410</v>
      </c>
      <c r="B23458">
        <v>0.49</v>
      </c>
      <c r="C23458">
        <v>-7.0000000000000007E-2</v>
      </c>
      <c r="D23458">
        <v>-0.28000000000000003</v>
      </c>
      <c r="E23458">
        <v>0</v>
      </c>
    </row>
    <row r="23459" spans="1:5">
      <c r="A23459">
        <v>20150413</v>
      </c>
      <c r="B23459">
        <v>-0.38</v>
      </c>
      <c r="C23459">
        <v>0.5</v>
      </c>
      <c r="D23459">
        <v>0.23</v>
      </c>
      <c r="E23459">
        <v>0</v>
      </c>
    </row>
    <row r="23460" spans="1:5">
      <c r="A23460">
        <v>20150414</v>
      </c>
      <c r="B23460">
        <v>0.11</v>
      </c>
      <c r="C23460">
        <v>-0.19</v>
      </c>
      <c r="D23460">
        <v>0.19</v>
      </c>
      <c r="E23460">
        <v>0</v>
      </c>
    </row>
    <row r="23461" spans="1:5">
      <c r="A23461">
        <v>20150415</v>
      </c>
      <c r="B23461">
        <v>0.56999999999999995</v>
      </c>
      <c r="C23461">
        <v>0.25</v>
      </c>
      <c r="D23461">
        <v>0.32</v>
      </c>
      <c r="E23461">
        <v>0</v>
      </c>
    </row>
    <row r="23462" spans="1:5">
      <c r="A23462">
        <v>20150416</v>
      </c>
      <c r="B23462">
        <v>-0.08</v>
      </c>
      <c r="C23462">
        <v>-0.09</v>
      </c>
      <c r="D23462">
        <v>-0.21</v>
      </c>
      <c r="E23462">
        <v>0</v>
      </c>
    </row>
    <row r="23463" spans="1:5">
      <c r="A23463">
        <v>20150417</v>
      </c>
      <c r="B23463">
        <v>-1.23</v>
      </c>
      <c r="C23463">
        <v>-0.46</v>
      </c>
      <c r="D23463">
        <v>0.22</v>
      </c>
      <c r="E23463">
        <v>0</v>
      </c>
    </row>
    <row r="23464" spans="1:5">
      <c r="A23464">
        <v>20150420</v>
      </c>
      <c r="B23464">
        <v>0.95</v>
      </c>
      <c r="C23464">
        <v>0.16</v>
      </c>
      <c r="D23464">
        <v>-0.27</v>
      </c>
      <c r="E23464">
        <v>0</v>
      </c>
    </row>
    <row r="23465" spans="1:5">
      <c r="A23465">
        <v>20150421</v>
      </c>
      <c r="B23465">
        <v>-0.1</v>
      </c>
      <c r="C23465">
        <v>0.19</v>
      </c>
      <c r="D23465">
        <v>-0.76</v>
      </c>
      <c r="E23465">
        <v>0</v>
      </c>
    </row>
    <row r="23466" spans="1:5">
      <c r="A23466">
        <v>20150422</v>
      </c>
      <c r="B23466">
        <v>0.46</v>
      </c>
      <c r="C23466">
        <v>-0.37</v>
      </c>
      <c r="D23466">
        <v>0.17</v>
      </c>
      <c r="E23466">
        <v>0</v>
      </c>
    </row>
    <row r="23467" spans="1:5">
      <c r="A23467">
        <v>20150423</v>
      </c>
      <c r="B23467">
        <v>0.28999999999999998</v>
      </c>
      <c r="C23467">
        <v>0.28000000000000003</v>
      </c>
      <c r="D23467">
        <v>-0.23</v>
      </c>
      <c r="E23467">
        <v>0</v>
      </c>
    </row>
    <row r="23468" spans="1:5">
      <c r="A23468">
        <v>20150424</v>
      </c>
      <c r="B23468">
        <v>0.17</v>
      </c>
      <c r="C23468">
        <v>-0.51</v>
      </c>
      <c r="D23468">
        <v>-0.28999999999999998</v>
      </c>
      <c r="E23468">
        <v>0</v>
      </c>
    </row>
    <row r="23469" spans="1:5">
      <c r="A23469">
        <v>20150427</v>
      </c>
      <c r="B23469">
        <v>-0.54</v>
      </c>
      <c r="C23469">
        <v>-0.7</v>
      </c>
      <c r="D23469">
        <v>0.56000000000000005</v>
      </c>
      <c r="E23469">
        <v>0</v>
      </c>
    </row>
    <row r="23470" spans="1:5">
      <c r="A23470">
        <v>20150428</v>
      </c>
      <c r="B23470">
        <v>0.27</v>
      </c>
      <c r="C23470">
        <v>0.21</v>
      </c>
      <c r="D23470">
        <v>1.02</v>
      </c>
      <c r="E23470">
        <v>0</v>
      </c>
    </row>
    <row r="23471" spans="1:5">
      <c r="A23471">
        <v>20150429</v>
      </c>
      <c r="B23471">
        <v>-0.38</v>
      </c>
      <c r="C23471">
        <v>-0.74</v>
      </c>
      <c r="D23471">
        <v>0.74</v>
      </c>
      <c r="E23471">
        <v>0</v>
      </c>
    </row>
    <row r="23472" spans="1:5">
      <c r="A23472">
        <v>20150430</v>
      </c>
      <c r="B23472">
        <v>-1.1100000000000001</v>
      </c>
      <c r="C23472">
        <v>-1.05</v>
      </c>
      <c r="D23472">
        <v>0.78</v>
      </c>
      <c r="E23472">
        <v>0</v>
      </c>
    </row>
    <row r="23473" spans="1:5">
      <c r="A23473">
        <v>20150501</v>
      </c>
      <c r="B23473">
        <v>1.01</v>
      </c>
      <c r="C23473">
        <v>-0.3</v>
      </c>
      <c r="D23473">
        <v>-0.62</v>
      </c>
      <c r="E23473">
        <v>0</v>
      </c>
    </row>
    <row r="23474" spans="1:5">
      <c r="A23474">
        <v>20150504</v>
      </c>
      <c r="B23474">
        <v>0.32</v>
      </c>
      <c r="C23474">
        <v>0.03</v>
      </c>
      <c r="D23474">
        <v>0.24</v>
      </c>
      <c r="E23474">
        <v>0</v>
      </c>
    </row>
    <row r="23475" spans="1:5">
      <c r="A23475">
        <v>20150505</v>
      </c>
      <c r="B23475">
        <v>-1.19</v>
      </c>
      <c r="C23475">
        <v>-0.15</v>
      </c>
      <c r="D23475">
        <v>0.5</v>
      </c>
      <c r="E23475">
        <v>0</v>
      </c>
    </row>
    <row r="23476" spans="1:5">
      <c r="A23476">
        <v>20150506</v>
      </c>
      <c r="B23476">
        <v>-0.31</v>
      </c>
      <c r="C23476">
        <v>0.64</v>
      </c>
      <c r="D23476">
        <v>-0.13</v>
      </c>
      <c r="E23476">
        <v>0</v>
      </c>
    </row>
    <row r="23477" spans="1:5">
      <c r="A23477">
        <v>20150507</v>
      </c>
      <c r="B23477">
        <v>0.39</v>
      </c>
      <c r="C23477">
        <v>0.06</v>
      </c>
      <c r="D23477">
        <v>-0.39</v>
      </c>
      <c r="E23477">
        <v>0</v>
      </c>
    </row>
    <row r="23478" spans="1:5">
      <c r="A23478">
        <v>20150508</v>
      </c>
      <c r="B23478">
        <v>1.21</v>
      </c>
      <c r="C23478">
        <v>-0.56000000000000005</v>
      </c>
      <c r="D23478">
        <v>-0.12</v>
      </c>
      <c r="E23478">
        <v>0</v>
      </c>
    </row>
    <row r="23479" spans="1:5">
      <c r="A23479">
        <v>20150511</v>
      </c>
      <c r="B23479">
        <v>-0.39</v>
      </c>
      <c r="C23479">
        <v>0.68</v>
      </c>
      <c r="D23479">
        <v>-0.03</v>
      </c>
      <c r="E23479">
        <v>0</v>
      </c>
    </row>
    <row r="23480" spans="1:5">
      <c r="A23480">
        <v>20150512</v>
      </c>
      <c r="B23480">
        <v>-0.27</v>
      </c>
      <c r="C23480">
        <v>0</v>
      </c>
      <c r="D23480">
        <v>7.0000000000000007E-2</v>
      </c>
      <c r="E23480">
        <v>0</v>
      </c>
    </row>
    <row r="23481" spans="1:5">
      <c r="A23481">
        <v>20150513</v>
      </c>
      <c r="B23481">
        <v>0.01</v>
      </c>
      <c r="C23481">
        <v>0</v>
      </c>
      <c r="D23481">
        <v>0.02</v>
      </c>
      <c r="E23481">
        <v>0</v>
      </c>
    </row>
    <row r="23482" spans="1:5">
      <c r="A23482">
        <v>20150514</v>
      </c>
      <c r="B23482">
        <v>1.01</v>
      </c>
      <c r="C23482">
        <v>-0.1</v>
      </c>
      <c r="D23482">
        <v>-0.35</v>
      </c>
      <c r="E23482">
        <v>0</v>
      </c>
    </row>
    <row r="23483" spans="1:5">
      <c r="A23483">
        <v>20150515</v>
      </c>
      <c r="B23483">
        <v>0.05</v>
      </c>
      <c r="C23483">
        <v>-0.24</v>
      </c>
      <c r="D23483">
        <v>-0.2</v>
      </c>
      <c r="E23483">
        <v>0</v>
      </c>
    </row>
    <row r="23484" spans="1:5">
      <c r="A23484">
        <v>20150518</v>
      </c>
      <c r="B23484">
        <v>0.44</v>
      </c>
      <c r="C23484">
        <v>0.74</v>
      </c>
      <c r="D23484">
        <v>-0.09</v>
      </c>
      <c r="E23484">
        <v>0</v>
      </c>
    </row>
    <row r="23485" spans="1:5">
      <c r="A23485">
        <v>20150519</v>
      </c>
      <c r="B23485">
        <v>-0.09</v>
      </c>
      <c r="C23485">
        <v>-0.12</v>
      </c>
      <c r="D23485">
        <v>0.23</v>
      </c>
      <c r="E23485">
        <v>0</v>
      </c>
    </row>
    <row r="23486" spans="1:5">
      <c r="A23486">
        <v>20150520</v>
      </c>
      <c r="B23486">
        <v>-0.05</v>
      </c>
      <c r="C23486">
        <v>0.22</v>
      </c>
      <c r="D23486">
        <v>-0.14000000000000001</v>
      </c>
      <c r="E23486">
        <v>0</v>
      </c>
    </row>
    <row r="23487" spans="1:5">
      <c r="A23487">
        <v>20150521</v>
      </c>
      <c r="B23487">
        <v>0.23</v>
      </c>
      <c r="C23487">
        <v>-0.28999999999999998</v>
      </c>
      <c r="D23487">
        <v>-0.02</v>
      </c>
      <c r="E23487">
        <v>0</v>
      </c>
    </row>
    <row r="23488" spans="1:5">
      <c r="A23488">
        <v>20150522</v>
      </c>
      <c r="B23488">
        <v>-0.22</v>
      </c>
      <c r="C23488">
        <v>-0.11</v>
      </c>
      <c r="D23488">
        <v>-0.14000000000000001</v>
      </c>
      <c r="E23488">
        <v>0</v>
      </c>
    </row>
    <row r="23489" spans="1:5">
      <c r="A23489">
        <v>20150526</v>
      </c>
      <c r="B23489">
        <v>-1.01</v>
      </c>
      <c r="C23489">
        <v>-0.02</v>
      </c>
      <c r="D23489">
        <v>-0.01</v>
      </c>
      <c r="E23489">
        <v>0</v>
      </c>
    </row>
    <row r="23490" spans="1:5">
      <c r="A23490">
        <v>20150527</v>
      </c>
      <c r="B23490">
        <v>0.93</v>
      </c>
      <c r="C23490">
        <v>0.33</v>
      </c>
      <c r="D23490">
        <v>-0.34</v>
      </c>
      <c r="E23490">
        <v>0</v>
      </c>
    </row>
    <row r="23491" spans="1:5">
      <c r="A23491">
        <v>20150528</v>
      </c>
      <c r="B23491">
        <v>-0.12</v>
      </c>
      <c r="C23491">
        <v>0.1</v>
      </c>
      <c r="D23491">
        <v>0.13</v>
      </c>
      <c r="E23491">
        <v>0</v>
      </c>
    </row>
    <row r="23492" spans="1:5">
      <c r="A23492">
        <v>20150529</v>
      </c>
      <c r="B23492">
        <v>-0.57999999999999996</v>
      </c>
      <c r="C23492">
        <v>0.03</v>
      </c>
      <c r="D23492">
        <v>0.06</v>
      </c>
      <c r="E23492">
        <v>0</v>
      </c>
    </row>
    <row r="23493" spans="1:5">
      <c r="A23493">
        <v>20150601</v>
      </c>
      <c r="B23493">
        <v>0.17</v>
      </c>
      <c r="C23493">
        <v>-0.04</v>
      </c>
      <c r="D23493">
        <v>-0.22</v>
      </c>
      <c r="E23493">
        <v>0</v>
      </c>
    </row>
    <row r="23494" spans="1:5">
      <c r="A23494">
        <v>20150602</v>
      </c>
      <c r="B23494">
        <v>-0.02</v>
      </c>
      <c r="C23494">
        <v>0.33</v>
      </c>
      <c r="D23494">
        <v>0.33</v>
      </c>
      <c r="E23494">
        <v>0</v>
      </c>
    </row>
    <row r="23495" spans="1:5">
      <c r="A23495">
        <v>20150603</v>
      </c>
      <c r="B23495">
        <v>0.39</v>
      </c>
      <c r="C23495">
        <v>0.87</v>
      </c>
      <c r="D23495">
        <v>-0.24</v>
      </c>
      <c r="E23495">
        <v>0</v>
      </c>
    </row>
    <row r="23496" spans="1:5">
      <c r="A23496">
        <v>20150604</v>
      </c>
      <c r="B23496">
        <v>-0.88</v>
      </c>
      <c r="C23496">
        <v>-0.1</v>
      </c>
      <c r="D23496">
        <v>-0.01</v>
      </c>
      <c r="E23496">
        <v>0</v>
      </c>
    </row>
    <row r="23497" spans="1:5">
      <c r="A23497">
        <v>20150605</v>
      </c>
      <c r="B23497">
        <v>0.06</v>
      </c>
      <c r="C23497">
        <v>0.8</v>
      </c>
      <c r="D23497">
        <v>0.05</v>
      </c>
      <c r="E23497">
        <v>0</v>
      </c>
    </row>
    <row r="23498" spans="1:5">
      <c r="A23498">
        <v>20150608</v>
      </c>
      <c r="B23498">
        <v>-0.66</v>
      </c>
      <c r="C23498">
        <v>0.03</v>
      </c>
      <c r="D23498">
        <v>0.03</v>
      </c>
      <c r="E23498">
        <v>0</v>
      </c>
    </row>
    <row r="23499" spans="1:5">
      <c r="A23499">
        <v>20150609</v>
      </c>
      <c r="B23499">
        <v>0.02</v>
      </c>
      <c r="C23499">
        <v>-0.3</v>
      </c>
      <c r="D23499">
        <v>0.35</v>
      </c>
      <c r="E23499">
        <v>0</v>
      </c>
    </row>
    <row r="23500" spans="1:5">
      <c r="A23500">
        <v>20150610</v>
      </c>
      <c r="B23500">
        <v>1.2</v>
      </c>
      <c r="C23500">
        <v>0.15</v>
      </c>
      <c r="D23500">
        <v>0.19</v>
      </c>
      <c r="E23500">
        <v>0</v>
      </c>
    </row>
    <row r="23501" spans="1:5">
      <c r="A23501">
        <v>20150611</v>
      </c>
      <c r="B23501">
        <v>0.21</v>
      </c>
      <c r="C23501">
        <v>-0.1</v>
      </c>
      <c r="D23501">
        <v>-0.11</v>
      </c>
      <c r="E23501">
        <v>0</v>
      </c>
    </row>
    <row r="23502" spans="1:5">
      <c r="A23502">
        <v>20150612</v>
      </c>
      <c r="B23502">
        <v>-0.63</v>
      </c>
      <c r="C23502">
        <v>0.33</v>
      </c>
      <c r="D23502">
        <v>0.13</v>
      </c>
      <c r="E23502">
        <v>0</v>
      </c>
    </row>
    <row r="23503" spans="1:5">
      <c r="A23503">
        <v>20150615</v>
      </c>
      <c r="B23503">
        <v>-0.45</v>
      </c>
      <c r="C23503">
        <v>0.11</v>
      </c>
      <c r="D23503">
        <v>-0.13</v>
      </c>
      <c r="E23503">
        <v>0</v>
      </c>
    </row>
    <row r="23504" spans="1:5">
      <c r="A23504">
        <v>20150616</v>
      </c>
      <c r="B23504">
        <v>0.56999999999999995</v>
      </c>
      <c r="C23504">
        <v>0.1</v>
      </c>
      <c r="D23504">
        <v>0</v>
      </c>
      <c r="E23504">
        <v>0</v>
      </c>
    </row>
    <row r="23505" spans="1:5">
      <c r="A23505">
        <v>20150617</v>
      </c>
      <c r="B23505">
        <v>0.16</v>
      </c>
      <c r="C23505">
        <v>-0.28999999999999998</v>
      </c>
      <c r="D23505">
        <v>-0.63</v>
      </c>
      <c r="E23505">
        <v>0</v>
      </c>
    </row>
    <row r="23506" spans="1:5">
      <c r="A23506">
        <v>20150618</v>
      </c>
      <c r="B23506">
        <v>0.99</v>
      </c>
      <c r="C23506">
        <v>0.21</v>
      </c>
      <c r="D23506">
        <v>-0.43</v>
      </c>
      <c r="E23506">
        <v>0</v>
      </c>
    </row>
    <row r="23507" spans="1:5">
      <c r="A23507">
        <v>20150619</v>
      </c>
      <c r="B23507">
        <v>-0.43</v>
      </c>
      <c r="C23507">
        <v>0.55000000000000004</v>
      </c>
      <c r="D23507">
        <v>-0.2</v>
      </c>
      <c r="E23507">
        <v>0</v>
      </c>
    </row>
    <row r="23508" spans="1:5">
      <c r="A23508">
        <v>20150622</v>
      </c>
      <c r="B23508">
        <v>0.63</v>
      </c>
      <c r="C23508">
        <v>0.08</v>
      </c>
      <c r="D23508">
        <v>-0.06</v>
      </c>
      <c r="E23508">
        <v>0</v>
      </c>
    </row>
    <row r="23509" spans="1:5">
      <c r="A23509">
        <v>20150623</v>
      </c>
      <c r="B23509">
        <v>0.12</v>
      </c>
      <c r="C23509">
        <v>0.24</v>
      </c>
      <c r="D23509">
        <v>0.27</v>
      </c>
      <c r="E23509">
        <v>0</v>
      </c>
    </row>
    <row r="23510" spans="1:5">
      <c r="A23510">
        <v>20150624</v>
      </c>
      <c r="B23510">
        <v>-0.79</v>
      </c>
      <c r="C23510">
        <v>-0.11</v>
      </c>
      <c r="D23510">
        <v>0.13</v>
      </c>
      <c r="E23510">
        <v>0</v>
      </c>
    </row>
    <row r="23511" spans="1:5">
      <c r="A23511">
        <v>20150625</v>
      </c>
      <c r="B23511">
        <v>-0.25</v>
      </c>
      <c r="C23511">
        <v>0.37</v>
      </c>
      <c r="D23511">
        <v>-0.2</v>
      </c>
      <c r="E23511">
        <v>0</v>
      </c>
    </row>
    <row r="23512" spans="1:5">
      <c r="A23512">
        <v>20150626</v>
      </c>
      <c r="B23512">
        <v>-0.06</v>
      </c>
      <c r="C23512">
        <v>-0.23</v>
      </c>
      <c r="D23512">
        <v>0.45</v>
      </c>
      <c r="E23512">
        <v>0</v>
      </c>
    </row>
    <row r="23513" spans="1:5">
      <c r="A23513">
        <v>20150629</v>
      </c>
      <c r="B23513">
        <v>-2.15</v>
      </c>
      <c r="C23513">
        <v>-0.43</v>
      </c>
      <c r="D23513">
        <v>0.18</v>
      </c>
      <c r="E23513">
        <v>0</v>
      </c>
    </row>
    <row r="23514" spans="1:5">
      <c r="A23514">
        <v>20150630</v>
      </c>
      <c r="B23514">
        <v>0.33</v>
      </c>
      <c r="C23514">
        <v>0.3</v>
      </c>
      <c r="D23514">
        <v>-0.67</v>
      </c>
      <c r="E23514">
        <v>0</v>
      </c>
    </row>
    <row r="23515" spans="1:5">
      <c r="A23515">
        <v>20150701</v>
      </c>
      <c r="B23515">
        <v>0.6</v>
      </c>
      <c r="C23515">
        <v>-0.77</v>
      </c>
      <c r="D23515">
        <v>-0.06</v>
      </c>
      <c r="E23515">
        <v>0</v>
      </c>
    </row>
    <row r="23516" spans="1:5">
      <c r="A23516">
        <v>20150702</v>
      </c>
      <c r="B23516">
        <v>-0.11</v>
      </c>
      <c r="C23516">
        <v>-0.56000000000000005</v>
      </c>
      <c r="D23516">
        <v>-0.04</v>
      </c>
      <c r="E23516">
        <v>0</v>
      </c>
    </row>
    <row r="23517" spans="1:5">
      <c r="A23517">
        <v>20150706</v>
      </c>
      <c r="B23517">
        <v>-0.37</v>
      </c>
      <c r="C23517">
        <v>0.15</v>
      </c>
      <c r="D23517">
        <v>-0.55000000000000004</v>
      </c>
      <c r="E23517">
        <v>0</v>
      </c>
    </row>
    <row r="23518" spans="1:5">
      <c r="A23518">
        <v>20150707</v>
      </c>
      <c r="B23518">
        <v>0.53</v>
      </c>
      <c r="C23518">
        <v>-0.44</v>
      </c>
      <c r="D23518">
        <v>-0.25</v>
      </c>
      <c r="E23518">
        <v>0</v>
      </c>
    </row>
    <row r="23519" spans="1:5">
      <c r="A23519">
        <v>20150708</v>
      </c>
      <c r="B23519">
        <v>-1.68</v>
      </c>
      <c r="C23519">
        <v>-0.03</v>
      </c>
      <c r="D23519">
        <v>7.0000000000000007E-2</v>
      </c>
      <c r="E23519">
        <v>0</v>
      </c>
    </row>
    <row r="23520" spans="1:5">
      <c r="A23520">
        <v>20150709</v>
      </c>
      <c r="B23520">
        <v>0.28000000000000003</v>
      </c>
      <c r="C23520">
        <v>0.16</v>
      </c>
      <c r="D23520">
        <v>-0.03</v>
      </c>
      <c r="E23520">
        <v>0</v>
      </c>
    </row>
    <row r="23521" spans="1:5">
      <c r="A23521">
        <v>20150710</v>
      </c>
      <c r="B23521">
        <v>1.24</v>
      </c>
      <c r="C23521">
        <v>0.23</v>
      </c>
      <c r="D23521">
        <v>-0.55000000000000004</v>
      </c>
      <c r="E23521">
        <v>0</v>
      </c>
    </row>
    <row r="23522" spans="1:5">
      <c r="A23522">
        <v>20150713</v>
      </c>
      <c r="B23522">
        <v>1.1399999999999999</v>
      </c>
      <c r="C23522">
        <v>-7.0000000000000007E-2</v>
      </c>
      <c r="D23522">
        <v>-0.42</v>
      </c>
      <c r="E23522">
        <v>0</v>
      </c>
    </row>
    <row r="23523" spans="1:5">
      <c r="A23523">
        <v>20150714</v>
      </c>
      <c r="B23523">
        <v>0.47</v>
      </c>
      <c r="C23523">
        <v>0.15</v>
      </c>
      <c r="D23523">
        <v>0.13</v>
      </c>
      <c r="E23523">
        <v>0</v>
      </c>
    </row>
    <row r="23524" spans="1:5">
      <c r="A23524">
        <v>20150715</v>
      </c>
      <c r="B23524">
        <v>-0.19</v>
      </c>
      <c r="C23524">
        <v>-0.81</v>
      </c>
      <c r="D23524">
        <v>-0.08</v>
      </c>
      <c r="E23524">
        <v>0</v>
      </c>
    </row>
    <row r="23525" spans="1:5">
      <c r="A23525">
        <v>20150716</v>
      </c>
      <c r="B23525">
        <v>0.78</v>
      </c>
      <c r="C23525">
        <v>-0.17</v>
      </c>
      <c r="D23525">
        <v>-0.62</v>
      </c>
      <c r="E23525">
        <v>0</v>
      </c>
    </row>
    <row r="23526" spans="1:5">
      <c r="A23526">
        <v>20150717</v>
      </c>
      <c r="B23526">
        <v>0.05</v>
      </c>
      <c r="C23526">
        <v>-0.6</v>
      </c>
      <c r="D23526">
        <v>-0.65</v>
      </c>
      <c r="E23526">
        <v>0</v>
      </c>
    </row>
    <row r="23527" spans="1:5">
      <c r="A23527">
        <v>20150720</v>
      </c>
      <c r="B23527">
        <v>-0.01</v>
      </c>
      <c r="C23527">
        <v>-0.72</v>
      </c>
      <c r="D23527">
        <v>-0.56999999999999995</v>
      </c>
      <c r="E23527">
        <v>0</v>
      </c>
    </row>
    <row r="23528" spans="1:5">
      <c r="A23528">
        <v>20150721</v>
      </c>
      <c r="B23528">
        <v>-0.47</v>
      </c>
      <c r="C23528">
        <v>0.03</v>
      </c>
      <c r="D23528">
        <v>0.3</v>
      </c>
      <c r="E23528">
        <v>0</v>
      </c>
    </row>
    <row r="23529" spans="1:5">
      <c r="A23529">
        <v>20150722</v>
      </c>
      <c r="B23529">
        <v>-0.18</v>
      </c>
      <c r="C23529">
        <v>0.18</v>
      </c>
      <c r="D23529">
        <v>0.19</v>
      </c>
      <c r="E23529">
        <v>0</v>
      </c>
    </row>
    <row r="23530" spans="1:5">
      <c r="A23530">
        <v>20150723</v>
      </c>
      <c r="B23530">
        <v>-0.6</v>
      </c>
      <c r="C23530">
        <v>-0.35</v>
      </c>
      <c r="D23530">
        <v>-0.34</v>
      </c>
      <c r="E23530">
        <v>0</v>
      </c>
    </row>
    <row r="23531" spans="1:5">
      <c r="A23531">
        <v>20150724</v>
      </c>
      <c r="B23531">
        <v>-1.08</v>
      </c>
      <c r="C23531">
        <v>-0.61</v>
      </c>
      <c r="D23531">
        <v>-0.02</v>
      </c>
      <c r="E23531">
        <v>0</v>
      </c>
    </row>
    <row r="23532" spans="1:5">
      <c r="A23532">
        <v>20150727</v>
      </c>
      <c r="B23532">
        <v>-0.74</v>
      </c>
      <c r="C23532">
        <v>-0.25</v>
      </c>
      <c r="D23532">
        <v>0.08</v>
      </c>
      <c r="E23532">
        <v>0</v>
      </c>
    </row>
    <row r="23533" spans="1:5">
      <c r="A23533">
        <v>20150728</v>
      </c>
      <c r="B23533">
        <v>1.23</v>
      </c>
      <c r="C23533">
        <v>-0.34</v>
      </c>
      <c r="D23533">
        <v>-0.11</v>
      </c>
      <c r="E23533">
        <v>0</v>
      </c>
    </row>
    <row r="23534" spans="1:5">
      <c r="A23534">
        <v>20150729</v>
      </c>
      <c r="B23534">
        <v>0.74</v>
      </c>
      <c r="C23534">
        <v>-0.36</v>
      </c>
      <c r="D23534">
        <v>0.52</v>
      </c>
      <c r="E23534">
        <v>0</v>
      </c>
    </row>
    <row r="23535" spans="1:5">
      <c r="A23535">
        <v>20150730</v>
      </c>
      <c r="B23535">
        <v>0.12</v>
      </c>
      <c r="C23535">
        <v>0.17</v>
      </c>
      <c r="D23535">
        <v>-0.26</v>
      </c>
      <c r="E23535">
        <v>0</v>
      </c>
    </row>
    <row r="23536" spans="1:5">
      <c r="A23536">
        <v>20150731</v>
      </c>
      <c r="B23536">
        <v>-0.15</v>
      </c>
      <c r="C23536">
        <v>0.82</v>
      </c>
      <c r="D23536">
        <v>-0.99</v>
      </c>
      <c r="E23536">
        <v>0</v>
      </c>
    </row>
    <row r="23537" spans="1:5">
      <c r="A23537">
        <v>20150803</v>
      </c>
      <c r="B23537">
        <v>-0.35</v>
      </c>
      <c r="C23537">
        <v>-0.33</v>
      </c>
      <c r="D23537">
        <v>-0.17</v>
      </c>
      <c r="E23537">
        <v>0</v>
      </c>
    </row>
    <row r="23538" spans="1:5">
      <c r="A23538">
        <v>20150804</v>
      </c>
      <c r="B23538">
        <v>-0.14000000000000001</v>
      </c>
      <c r="C23538">
        <v>0.09</v>
      </c>
      <c r="D23538">
        <v>-0.19</v>
      </c>
      <c r="E23538">
        <v>0</v>
      </c>
    </row>
    <row r="23539" spans="1:5">
      <c r="A23539">
        <v>20150805</v>
      </c>
      <c r="B23539">
        <v>0.36</v>
      </c>
      <c r="C23539">
        <v>0.01</v>
      </c>
      <c r="D23539">
        <v>-0.44</v>
      </c>
      <c r="E23539">
        <v>0</v>
      </c>
    </row>
    <row r="23540" spans="1:5">
      <c r="A23540">
        <v>20150806</v>
      </c>
      <c r="B23540">
        <v>-0.88</v>
      </c>
      <c r="C23540">
        <v>-0.53</v>
      </c>
      <c r="D23540">
        <v>1.99</v>
      </c>
      <c r="E23540">
        <v>0</v>
      </c>
    </row>
    <row r="23541" spans="1:5">
      <c r="A23541">
        <v>20150807</v>
      </c>
      <c r="B23541">
        <v>-0.36</v>
      </c>
      <c r="C23541">
        <v>-0.46</v>
      </c>
      <c r="D23541">
        <v>-0.35</v>
      </c>
      <c r="E23541">
        <v>0</v>
      </c>
    </row>
    <row r="23542" spans="1:5">
      <c r="A23542">
        <v>20150810</v>
      </c>
      <c r="B23542">
        <v>1.32</v>
      </c>
      <c r="C23542">
        <v>0.16</v>
      </c>
      <c r="D23542">
        <v>0.69</v>
      </c>
      <c r="E23542">
        <v>0</v>
      </c>
    </row>
    <row r="23543" spans="1:5">
      <c r="A23543">
        <v>20150811</v>
      </c>
      <c r="B23543">
        <v>-0.98</v>
      </c>
      <c r="C23543">
        <v>-0.09</v>
      </c>
      <c r="D23543">
        <v>0.43</v>
      </c>
      <c r="E23543">
        <v>0</v>
      </c>
    </row>
    <row r="23544" spans="1:5">
      <c r="A23544">
        <v>20150812</v>
      </c>
      <c r="B23544">
        <v>7.0000000000000007E-2</v>
      </c>
      <c r="C23544">
        <v>-0.09</v>
      </c>
      <c r="D23544">
        <v>-0.27</v>
      </c>
      <c r="E23544">
        <v>0</v>
      </c>
    </row>
    <row r="23545" spans="1:5">
      <c r="A23545">
        <v>20150813</v>
      </c>
      <c r="B23545">
        <v>-0.14000000000000001</v>
      </c>
      <c r="C23545">
        <v>-0.43</v>
      </c>
      <c r="D23545">
        <v>0.01</v>
      </c>
      <c r="E23545">
        <v>0</v>
      </c>
    </row>
    <row r="23546" spans="1:5">
      <c r="A23546">
        <v>20150814</v>
      </c>
      <c r="B23546">
        <v>0.43</v>
      </c>
      <c r="C23546">
        <v>0.13</v>
      </c>
      <c r="D23546">
        <v>0.44</v>
      </c>
      <c r="E23546">
        <v>0</v>
      </c>
    </row>
    <row r="23547" spans="1:5">
      <c r="A23547">
        <v>20150817</v>
      </c>
      <c r="B23547">
        <v>0.6</v>
      </c>
      <c r="C23547">
        <v>0.44</v>
      </c>
      <c r="D23547">
        <v>-0.87</v>
      </c>
      <c r="E23547">
        <v>0</v>
      </c>
    </row>
    <row r="23548" spans="1:5">
      <c r="A23548">
        <v>20150818</v>
      </c>
      <c r="B23548">
        <v>-0.35</v>
      </c>
      <c r="C23548">
        <v>-0.64</v>
      </c>
      <c r="D23548">
        <v>0.34</v>
      </c>
      <c r="E23548">
        <v>0</v>
      </c>
    </row>
    <row r="23549" spans="1:5">
      <c r="A23549">
        <v>20150819</v>
      </c>
      <c r="B23549">
        <v>-0.85</v>
      </c>
      <c r="C23549">
        <v>-0.12</v>
      </c>
      <c r="D23549">
        <v>-0.22</v>
      </c>
      <c r="E23549">
        <v>0</v>
      </c>
    </row>
    <row r="23550" spans="1:5">
      <c r="A23550">
        <v>20150820</v>
      </c>
      <c r="B23550">
        <v>-2.2400000000000002</v>
      </c>
      <c r="C23550">
        <v>-0.28000000000000003</v>
      </c>
      <c r="D23550">
        <v>0.6</v>
      </c>
      <c r="E23550">
        <v>0</v>
      </c>
    </row>
    <row r="23551" spans="1:5">
      <c r="A23551">
        <v>20150821</v>
      </c>
      <c r="B23551">
        <v>-2.95</v>
      </c>
      <c r="C23551">
        <v>1.82</v>
      </c>
      <c r="D23551">
        <v>0.14000000000000001</v>
      </c>
      <c r="E23551">
        <v>0</v>
      </c>
    </row>
    <row r="23552" spans="1:5">
      <c r="A23552">
        <v>20150824</v>
      </c>
      <c r="B23552">
        <v>-3.9</v>
      </c>
      <c r="C23552">
        <v>0.34</v>
      </c>
      <c r="D23552">
        <v>-0.43</v>
      </c>
      <c r="E23552">
        <v>0</v>
      </c>
    </row>
    <row r="23553" spans="1:5">
      <c r="A23553">
        <v>20150825</v>
      </c>
      <c r="B23553">
        <v>-1.17</v>
      </c>
      <c r="C23553">
        <v>0.69</v>
      </c>
      <c r="D23553">
        <v>-0.61</v>
      </c>
      <c r="E23553">
        <v>0</v>
      </c>
    </row>
    <row r="23554" spans="1:5">
      <c r="A23554">
        <v>20150826</v>
      </c>
      <c r="B23554">
        <v>3.68</v>
      </c>
      <c r="C23554">
        <v>-1.35</v>
      </c>
      <c r="D23554">
        <v>-0.37</v>
      </c>
      <c r="E23554">
        <v>0</v>
      </c>
    </row>
    <row r="23555" spans="1:5">
      <c r="A23555">
        <v>20150827</v>
      </c>
      <c r="B23555">
        <v>2.4</v>
      </c>
      <c r="C23555">
        <v>-0.67</v>
      </c>
      <c r="D23555">
        <v>0.62</v>
      </c>
      <c r="E23555">
        <v>0</v>
      </c>
    </row>
    <row r="23556" spans="1:5">
      <c r="A23556">
        <v>20150828</v>
      </c>
      <c r="B23556">
        <v>0.23</v>
      </c>
      <c r="C23556">
        <v>0.98</v>
      </c>
      <c r="D23556">
        <v>0.08</v>
      </c>
      <c r="E23556">
        <v>0</v>
      </c>
    </row>
    <row r="23557" spans="1:5">
      <c r="A23557">
        <v>20150831</v>
      </c>
      <c r="B23557">
        <v>-0.74</v>
      </c>
      <c r="C23557">
        <v>0.77</v>
      </c>
      <c r="D23557">
        <v>1.42</v>
      </c>
      <c r="E23557">
        <v>0</v>
      </c>
    </row>
    <row r="23558" spans="1:5">
      <c r="A23558">
        <v>20150901</v>
      </c>
      <c r="B23558">
        <v>-2.91</v>
      </c>
      <c r="C23558">
        <v>0.32</v>
      </c>
      <c r="D23558">
        <v>-0.51</v>
      </c>
      <c r="E23558">
        <v>0</v>
      </c>
    </row>
    <row r="23559" spans="1:5">
      <c r="A23559">
        <v>20150902</v>
      </c>
      <c r="B23559">
        <v>1.81</v>
      </c>
      <c r="C23559">
        <v>-0.16</v>
      </c>
      <c r="D23559">
        <v>-0.92</v>
      </c>
      <c r="E23559">
        <v>0</v>
      </c>
    </row>
    <row r="23560" spans="1:5">
      <c r="A23560">
        <v>20150903</v>
      </c>
      <c r="B23560">
        <v>0.17</v>
      </c>
      <c r="C23560">
        <v>-0.32</v>
      </c>
      <c r="D23560">
        <v>0.72</v>
      </c>
      <c r="E23560">
        <v>0</v>
      </c>
    </row>
    <row r="23561" spans="1:5">
      <c r="A23561">
        <v>20150904</v>
      </c>
      <c r="B23561">
        <v>-1.39</v>
      </c>
      <c r="C23561">
        <v>0.89</v>
      </c>
      <c r="D23561">
        <v>-0.56999999999999995</v>
      </c>
      <c r="E23561">
        <v>0</v>
      </c>
    </row>
    <row r="23562" spans="1:5">
      <c r="A23562">
        <v>20150908</v>
      </c>
      <c r="B23562">
        <v>2.52</v>
      </c>
      <c r="C23562">
        <v>-0.36</v>
      </c>
      <c r="D23562">
        <v>-0.55000000000000004</v>
      </c>
      <c r="E23562">
        <v>0</v>
      </c>
    </row>
    <row r="23563" spans="1:5">
      <c r="A23563">
        <v>20150909</v>
      </c>
      <c r="B23563">
        <v>-1.34</v>
      </c>
      <c r="C23563">
        <v>0.16</v>
      </c>
      <c r="D23563">
        <v>0.11</v>
      </c>
      <c r="E23563">
        <v>0</v>
      </c>
    </row>
    <row r="23564" spans="1:5">
      <c r="A23564">
        <v>20150910</v>
      </c>
      <c r="B23564">
        <v>0.49</v>
      </c>
      <c r="C23564">
        <v>-0.13</v>
      </c>
      <c r="D23564">
        <v>-0.31</v>
      </c>
      <c r="E23564">
        <v>0</v>
      </c>
    </row>
    <row r="23565" spans="1:5">
      <c r="A23565">
        <v>20150911</v>
      </c>
      <c r="B23565">
        <v>0.44</v>
      </c>
      <c r="C23565">
        <v>-0.2</v>
      </c>
      <c r="D23565">
        <v>-0.7</v>
      </c>
      <c r="E23565">
        <v>0</v>
      </c>
    </row>
    <row r="23566" spans="1:5">
      <c r="A23566">
        <v>20150914</v>
      </c>
      <c r="B23566">
        <v>-0.41</v>
      </c>
      <c r="C23566">
        <v>0.03</v>
      </c>
      <c r="D23566">
        <v>0.01</v>
      </c>
      <c r="E23566">
        <v>0</v>
      </c>
    </row>
    <row r="23567" spans="1:5">
      <c r="A23567">
        <v>20150915</v>
      </c>
      <c r="B23567">
        <v>1.22</v>
      </c>
      <c r="C23567">
        <v>-0.18</v>
      </c>
      <c r="D23567">
        <v>0.25</v>
      </c>
      <c r="E23567">
        <v>0</v>
      </c>
    </row>
    <row r="23568" spans="1:5">
      <c r="A23568">
        <v>20150916</v>
      </c>
      <c r="B23568">
        <v>0.84</v>
      </c>
      <c r="C23568">
        <v>0.01</v>
      </c>
      <c r="D23568">
        <v>0.44</v>
      </c>
      <c r="E23568">
        <v>0</v>
      </c>
    </row>
    <row r="23569" spans="1:5">
      <c r="A23569">
        <v>20150917</v>
      </c>
      <c r="B23569">
        <v>-0.17</v>
      </c>
      <c r="C23569">
        <v>0.89</v>
      </c>
      <c r="D23569">
        <v>-1.5</v>
      </c>
      <c r="E23569">
        <v>0</v>
      </c>
    </row>
    <row r="23570" spans="1:5">
      <c r="A23570">
        <v>20150918</v>
      </c>
      <c r="B23570">
        <v>-1.62</v>
      </c>
      <c r="C23570">
        <v>0.46</v>
      </c>
      <c r="D23570">
        <v>-0.96</v>
      </c>
      <c r="E23570">
        <v>0</v>
      </c>
    </row>
    <row r="23571" spans="1:5">
      <c r="A23571">
        <v>20150921</v>
      </c>
      <c r="B23571">
        <v>0.36</v>
      </c>
      <c r="C23571">
        <v>-0.94</v>
      </c>
      <c r="D23571">
        <v>1.21</v>
      </c>
      <c r="E23571">
        <v>0</v>
      </c>
    </row>
    <row r="23572" spans="1:5">
      <c r="A23572">
        <v>20150922</v>
      </c>
      <c r="B23572">
        <v>-1.29</v>
      </c>
      <c r="C23572">
        <v>-0.27</v>
      </c>
      <c r="D23572">
        <v>0.14000000000000001</v>
      </c>
      <c r="E23572">
        <v>0</v>
      </c>
    </row>
    <row r="23573" spans="1:5">
      <c r="A23573">
        <v>20150923</v>
      </c>
      <c r="B23573">
        <v>-0.27</v>
      </c>
      <c r="C23573">
        <v>-0.17</v>
      </c>
      <c r="D23573">
        <v>-0.14000000000000001</v>
      </c>
      <c r="E23573">
        <v>0</v>
      </c>
    </row>
    <row r="23574" spans="1:5">
      <c r="A23574">
        <v>20150924</v>
      </c>
      <c r="B23574">
        <v>-0.36</v>
      </c>
      <c r="C23574">
        <v>0.25</v>
      </c>
      <c r="D23574">
        <v>0.56000000000000005</v>
      </c>
      <c r="E23574">
        <v>0</v>
      </c>
    </row>
    <row r="23575" spans="1:5">
      <c r="A23575">
        <v>20150925</v>
      </c>
      <c r="B23575">
        <v>-0.22</v>
      </c>
      <c r="C23575">
        <v>-1.65</v>
      </c>
      <c r="D23575">
        <v>1.88</v>
      </c>
      <c r="E23575">
        <v>0</v>
      </c>
    </row>
    <row r="23576" spans="1:5">
      <c r="A23576">
        <v>20150928</v>
      </c>
      <c r="B23576">
        <v>-2.63</v>
      </c>
      <c r="C23576">
        <v>-0.27</v>
      </c>
      <c r="D23576">
        <v>1.17</v>
      </c>
      <c r="E23576">
        <v>0</v>
      </c>
    </row>
    <row r="23577" spans="1:5">
      <c r="A23577">
        <v>20150929</v>
      </c>
      <c r="B23577">
        <v>-7.0000000000000007E-2</v>
      </c>
      <c r="C23577">
        <v>-0.72</v>
      </c>
      <c r="D23577">
        <v>0.71</v>
      </c>
      <c r="E23577">
        <v>0</v>
      </c>
    </row>
    <row r="23578" spans="1:5">
      <c r="A23578">
        <v>20150930</v>
      </c>
      <c r="B23578">
        <v>1.88</v>
      </c>
      <c r="C23578">
        <v>-0.43</v>
      </c>
      <c r="D23578">
        <v>-0.48</v>
      </c>
      <c r="E23578">
        <v>0</v>
      </c>
    </row>
    <row r="23579" spans="1:5">
      <c r="A23579">
        <v>20151001</v>
      </c>
      <c r="B23579">
        <v>0.13</v>
      </c>
      <c r="C23579">
        <v>-0.45</v>
      </c>
      <c r="D23579">
        <v>-0.05</v>
      </c>
      <c r="E23579">
        <v>0</v>
      </c>
    </row>
    <row r="23580" spans="1:5">
      <c r="A23580">
        <v>20151002</v>
      </c>
      <c r="B23580">
        <v>1.48</v>
      </c>
      <c r="C23580">
        <v>0.34</v>
      </c>
      <c r="D23580">
        <v>-0.84</v>
      </c>
      <c r="E23580">
        <v>0</v>
      </c>
    </row>
    <row r="23581" spans="1:5">
      <c r="A23581">
        <v>20151005</v>
      </c>
      <c r="B23581">
        <v>1.93</v>
      </c>
      <c r="C23581">
        <v>0.62</v>
      </c>
      <c r="D23581">
        <v>0.77</v>
      </c>
      <c r="E23581">
        <v>0</v>
      </c>
    </row>
    <row r="23582" spans="1:5">
      <c r="A23582">
        <v>20151006</v>
      </c>
      <c r="B23582">
        <v>-0.43</v>
      </c>
      <c r="C23582">
        <v>-0.23</v>
      </c>
      <c r="D23582">
        <v>1.72</v>
      </c>
      <c r="E23582">
        <v>0</v>
      </c>
    </row>
    <row r="23583" spans="1:5">
      <c r="A23583">
        <v>20151007</v>
      </c>
      <c r="B23583">
        <v>0.94</v>
      </c>
      <c r="C23583">
        <v>0.7</v>
      </c>
      <c r="D23583">
        <v>-0.24</v>
      </c>
      <c r="E23583">
        <v>0</v>
      </c>
    </row>
    <row r="23584" spans="1:5">
      <c r="A23584">
        <v>20151008</v>
      </c>
      <c r="B23584">
        <v>0.84</v>
      </c>
      <c r="C23584">
        <v>0.24</v>
      </c>
      <c r="D23584">
        <v>0.76</v>
      </c>
      <c r="E23584">
        <v>0</v>
      </c>
    </row>
    <row r="23585" spans="1:5">
      <c r="A23585">
        <v>20151009</v>
      </c>
      <c r="B23585">
        <v>0.12</v>
      </c>
      <c r="C23585">
        <v>0.21</v>
      </c>
      <c r="D23585">
        <v>-1.08</v>
      </c>
      <c r="E23585">
        <v>0</v>
      </c>
    </row>
    <row r="23586" spans="1:5">
      <c r="A23586">
        <v>20151012</v>
      </c>
      <c r="B23586">
        <v>0.06</v>
      </c>
      <c r="C23586">
        <v>-0.4</v>
      </c>
      <c r="D23586">
        <v>-7.0000000000000007E-2</v>
      </c>
      <c r="E23586">
        <v>0</v>
      </c>
    </row>
    <row r="23587" spans="1:5">
      <c r="A23587">
        <v>20151013</v>
      </c>
      <c r="B23587">
        <v>-0.74</v>
      </c>
      <c r="C23587">
        <v>-0.73</v>
      </c>
      <c r="D23587">
        <v>0.69</v>
      </c>
      <c r="E23587">
        <v>0</v>
      </c>
    </row>
    <row r="23588" spans="1:5">
      <c r="A23588">
        <v>20151014</v>
      </c>
      <c r="B23588">
        <v>-0.6</v>
      </c>
      <c r="C23588">
        <v>-0.26</v>
      </c>
      <c r="D23588">
        <v>-0.02</v>
      </c>
      <c r="E23588">
        <v>0</v>
      </c>
    </row>
    <row r="23589" spans="1:5">
      <c r="A23589">
        <v>20151015</v>
      </c>
      <c r="B23589">
        <v>1.56</v>
      </c>
      <c r="C23589">
        <v>0.66</v>
      </c>
      <c r="D23589">
        <v>-0.15</v>
      </c>
      <c r="E23589">
        <v>0</v>
      </c>
    </row>
    <row r="23590" spans="1:5">
      <c r="A23590">
        <v>20151016</v>
      </c>
      <c r="B23590">
        <v>0.36</v>
      </c>
      <c r="C23590">
        <v>-0.49</v>
      </c>
      <c r="D23590">
        <v>-0.35</v>
      </c>
      <c r="E23590">
        <v>0</v>
      </c>
    </row>
    <row r="23591" spans="1:5">
      <c r="A23591">
        <v>20151019</v>
      </c>
      <c r="B23591">
        <v>0</v>
      </c>
      <c r="C23591">
        <v>0.16</v>
      </c>
      <c r="D23591">
        <v>-0.71</v>
      </c>
      <c r="E23591">
        <v>0</v>
      </c>
    </row>
    <row r="23592" spans="1:5">
      <c r="A23592">
        <v>20151020</v>
      </c>
      <c r="B23592">
        <v>-0.15</v>
      </c>
      <c r="C23592">
        <v>0.02</v>
      </c>
      <c r="D23592">
        <v>1.21</v>
      </c>
      <c r="E23592">
        <v>0</v>
      </c>
    </row>
    <row r="23593" spans="1:5">
      <c r="A23593">
        <v>20151021</v>
      </c>
      <c r="B23593">
        <v>-0.74</v>
      </c>
      <c r="C23593">
        <v>-0.87</v>
      </c>
      <c r="D23593">
        <v>-0.18</v>
      </c>
      <c r="E23593">
        <v>0</v>
      </c>
    </row>
    <row r="23594" spans="1:5">
      <c r="A23594">
        <v>20151022</v>
      </c>
      <c r="B23594">
        <v>1.5</v>
      </c>
      <c r="C23594">
        <v>-0.78</v>
      </c>
      <c r="D23594">
        <v>0.47</v>
      </c>
      <c r="E23594">
        <v>0</v>
      </c>
    </row>
    <row r="23595" spans="1:5">
      <c r="A23595">
        <v>20151023</v>
      </c>
      <c r="B23595">
        <v>1.0900000000000001</v>
      </c>
      <c r="C23595">
        <v>-0.01</v>
      </c>
      <c r="D23595">
        <v>-0.6</v>
      </c>
      <c r="E23595">
        <v>0</v>
      </c>
    </row>
    <row r="23596" spans="1:5">
      <c r="A23596">
        <v>20151026</v>
      </c>
      <c r="B23596">
        <v>-0.2</v>
      </c>
      <c r="C23596">
        <v>-0.36</v>
      </c>
      <c r="D23596">
        <v>-0.72</v>
      </c>
      <c r="E23596">
        <v>0</v>
      </c>
    </row>
    <row r="23597" spans="1:5">
      <c r="A23597">
        <v>20151027</v>
      </c>
      <c r="B23597">
        <v>-0.42</v>
      </c>
      <c r="C23597">
        <v>-0.87</v>
      </c>
      <c r="D23597">
        <v>-0.88</v>
      </c>
      <c r="E23597">
        <v>0</v>
      </c>
    </row>
    <row r="23598" spans="1:5">
      <c r="A23598">
        <v>20151028</v>
      </c>
      <c r="B23598">
        <v>1.43</v>
      </c>
      <c r="C23598">
        <v>1.41</v>
      </c>
      <c r="D23598">
        <v>0.64</v>
      </c>
      <c r="E23598">
        <v>0</v>
      </c>
    </row>
    <row r="23599" spans="1:5">
      <c r="A23599">
        <v>20151029</v>
      </c>
      <c r="B23599">
        <v>-0.2</v>
      </c>
      <c r="C23599">
        <v>-0.89</v>
      </c>
      <c r="D23599">
        <v>0.09</v>
      </c>
      <c r="E23599">
        <v>0</v>
      </c>
    </row>
    <row r="23600" spans="1:5">
      <c r="A23600">
        <v>20151030</v>
      </c>
      <c r="B23600">
        <v>-0.41</v>
      </c>
      <c r="C23600">
        <v>0.23</v>
      </c>
      <c r="D23600">
        <v>-0.54</v>
      </c>
      <c r="E23600">
        <v>0</v>
      </c>
    </row>
    <row r="23601" spans="1:5">
      <c r="A23601">
        <v>20151102</v>
      </c>
      <c r="B23601">
        <v>1.25</v>
      </c>
      <c r="C23601">
        <v>0.85</v>
      </c>
      <c r="D23601">
        <v>-0.02</v>
      </c>
      <c r="E23601">
        <v>0</v>
      </c>
    </row>
    <row r="23602" spans="1:5">
      <c r="A23602">
        <v>20151103</v>
      </c>
      <c r="B23602">
        <v>0.32</v>
      </c>
      <c r="C23602">
        <v>0.44</v>
      </c>
      <c r="D23602">
        <v>0.21</v>
      </c>
      <c r="E23602">
        <v>0</v>
      </c>
    </row>
    <row r="23603" spans="1:5">
      <c r="A23603">
        <v>20151104</v>
      </c>
      <c r="B23603">
        <v>-0.26</v>
      </c>
      <c r="C23603">
        <v>0.34</v>
      </c>
      <c r="D23603">
        <v>-0.33</v>
      </c>
      <c r="E23603">
        <v>0</v>
      </c>
    </row>
    <row r="23604" spans="1:5">
      <c r="A23604">
        <v>20151105</v>
      </c>
      <c r="B23604">
        <v>-0.08</v>
      </c>
      <c r="C23604">
        <v>0.03</v>
      </c>
      <c r="D23604">
        <v>0.45</v>
      </c>
      <c r="E23604">
        <v>0</v>
      </c>
    </row>
    <row r="23605" spans="1:5">
      <c r="A23605">
        <v>20151106</v>
      </c>
      <c r="B23605">
        <v>0.14000000000000001</v>
      </c>
      <c r="C23605">
        <v>0.82</v>
      </c>
      <c r="D23605">
        <v>0.28999999999999998</v>
      </c>
      <c r="E23605">
        <v>0</v>
      </c>
    </row>
    <row r="23606" spans="1:5">
      <c r="A23606">
        <v>20151109</v>
      </c>
      <c r="B23606">
        <v>-0.95</v>
      </c>
      <c r="C23606">
        <v>-0.21</v>
      </c>
      <c r="D23606">
        <v>-0.05</v>
      </c>
      <c r="E23606">
        <v>0</v>
      </c>
    </row>
    <row r="23607" spans="1:5">
      <c r="A23607">
        <v>20151110</v>
      </c>
      <c r="B23607">
        <v>0.13</v>
      </c>
      <c r="C23607">
        <v>-0.01</v>
      </c>
      <c r="D23607">
        <v>0.26</v>
      </c>
      <c r="E23607">
        <v>0</v>
      </c>
    </row>
    <row r="23608" spans="1:5">
      <c r="A23608">
        <v>20151111</v>
      </c>
      <c r="B23608">
        <v>-0.43</v>
      </c>
      <c r="C23608">
        <v>-0.52</v>
      </c>
      <c r="D23608">
        <v>-0.18</v>
      </c>
      <c r="E23608">
        <v>0</v>
      </c>
    </row>
    <row r="23609" spans="1:5">
      <c r="A23609">
        <v>20151112</v>
      </c>
      <c r="B23609">
        <v>-1.45</v>
      </c>
      <c r="C23609">
        <v>-0.51</v>
      </c>
      <c r="D23609">
        <v>-0.45</v>
      </c>
      <c r="E23609">
        <v>0</v>
      </c>
    </row>
    <row r="23610" spans="1:5">
      <c r="A23610">
        <v>20151113</v>
      </c>
      <c r="B23610">
        <v>-1.06</v>
      </c>
      <c r="C23610">
        <v>0.3</v>
      </c>
      <c r="D23610">
        <v>0.38</v>
      </c>
      <c r="E23610">
        <v>0</v>
      </c>
    </row>
    <row r="23611" spans="1:5">
      <c r="A23611">
        <v>20151116</v>
      </c>
      <c r="B23611">
        <v>1.39</v>
      </c>
      <c r="C23611">
        <v>-0.56999999999999995</v>
      </c>
      <c r="D23611">
        <v>0.46</v>
      </c>
      <c r="E23611">
        <v>0</v>
      </c>
    </row>
    <row r="23612" spans="1:5">
      <c r="A23612">
        <v>20151117</v>
      </c>
      <c r="B23612">
        <v>-0.11</v>
      </c>
      <c r="C23612">
        <v>-0.12</v>
      </c>
      <c r="D23612">
        <v>-0.66</v>
      </c>
      <c r="E23612">
        <v>0</v>
      </c>
    </row>
    <row r="23613" spans="1:5">
      <c r="A23613">
        <v>20151118</v>
      </c>
      <c r="B23613">
        <v>1.61</v>
      </c>
      <c r="C23613">
        <v>0</v>
      </c>
      <c r="D23613">
        <v>-0.08</v>
      </c>
      <c r="E23613">
        <v>0</v>
      </c>
    </row>
    <row r="23614" spans="1:5">
      <c r="A23614">
        <v>20151119</v>
      </c>
      <c r="B23614">
        <v>-0.13</v>
      </c>
      <c r="C23614">
        <v>-0.26</v>
      </c>
      <c r="D23614">
        <v>-0.11</v>
      </c>
      <c r="E23614">
        <v>0</v>
      </c>
    </row>
    <row r="23615" spans="1:5">
      <c r="A23615">
        <v>20151120</v>
      </c>
      <c r="B23615">
        <v>0.35</v>
      </c>
      <c r="C23615">
        <v>0.43</v>
      </c>
      <c r="D23615">
        <v>-0.41</v>
      </c>
      <c r="E23615">
        <v>0</v>
      </c>
    </row>
    <row r="23616" spans="1:5">
      <c r="A23616">
        <v>20151123</v>
      </c>
      <c r="B23616">
        <v>-0.01</v>
      </c>
      <c r="C23616">
        <v>0.66</v>
      </c>
      <c r="D23616">
        <v>-0.36</v>
      </c>
      <c r="E23616">
        <v>0</v>
      </c>
    </row>
    <row r="23617" spans="1:5">
      <c r="A23617">
        <v>20151124</v>
      </c>
      <c r="B23617">
        <v>0.21</v>
      </c>
      <c r="C23617">
        <v>0.7</v>
      </c>
      <c r="D23617">
        <v>0.27</v>
      </c>
      <c r="E23617">
        <v>0</v>
      </c>
    </row>
    <row r="23618" spans="1:5">
      <c r="A23618">
        <v>20151125</v>
      </c>
      <c r="B23618">
        <v>0.09</v>
      </c>
      <c r="C23618">
        <v>0.87</v>
      </c>
      <c r="D23618">
        <v>-0.55000000000000004</v>
      </c>
      <c r="E23618">
        <v>0</v>
      </c>
    </row>
    <row r="23619" spans="1:5">
      <c r="A23619">
        <v>20151127</v>
      </c>
      <c r="B23619">
        <v>0.09</v>
      </c>
      <c r="C23619">
        <v>0.22</v>
      </c>
      <c r="D23619">
        <v>-0.28999999999999998</v>
      </c>
      <c r="E23619">
        <v>0</v>
      </c>
    </row>
    <row r="23620" spans="1:5">
      <c r="A23620">
        <v>20151130</v>
      </c>
      <c r="B23620">
        <v>-0.47</v>
      </c>
      <c r="C23620">
        <v>0.14000000000000001</v>
      </c>
      <c r="D23620">
        <v>0.69</v>
      </c>
      <c r="E23620">
        <v>0</v>
      </c>
    </row>
    <row r="23621" spans="1:5">
      <c r="A23621">
        <v>20151201</v>
      </c>
      <c r="B23621">
        <v>0.97</v>
      </c>
      <c r="C23621">
        <v>-0.66</v>
      </c>
      <c r="D23621">
        <v>0.25</v>
      </c>
      <c r="E23621">
        <v>0</v>
      </c>
    </row>
    <row r="23622" spans="1:5">
      <c r="A23622">
        <v>20151202</v>
      </c>
      <c r="B23622">
        <v>-1.01</v>
      </c>
      <c r="C23622">
        <v>0.25</v>
      </c>
      <c r="D23622">
        <v>-0.7</v>
      </c>
      <c r="E23622">
        <v>0</v>
      </c>
    </row>
    <row r="23623" spans="1:5">
      <c r="A23623">
        <v>20151203</v>
      </c>
      <c r="B23623">
        <v>-1.5</v>
      </c>
      <c r="C23623">
        <v>-0.21</v>
      </c>
      <c r="D23623">
        <v>0.44</v>
      </c>
      <c r="E23623">
        <v>0</v>
      </c>
    </row>
    <row r="23624" spans="1:5">
      <c r="A23624">
        <v>20151204</v>
      </c>
      <c r="B23624">
        <v>1.86</v>
      </c>
      <c r="C23624">
        <v>-1.04</v>
      </c>
      <c r="D23624">
        <v>-0.52</v>
      </c>
      <c r="E23624">
        <v>0</v>
      </c>
    </row>
    <row r="23625" spans="1:5">
      <c r="A23625">
        <v>20151207</v>
      </c>
      <c r="B23625">
        <v>-0.84</v>
      </c>
      <c r="C23625">
        <v>-0.86</v>
      </c>
      <c r="D23625">
        <v>-0.66</v>
      </c>
      <c r="E23625">
        <v>0</v>
      </c>
    </row>
    <row r="23626" spans="1:5">
      <c r="A23626">
        <v>20151208</v>
      </c>
      <c r="B23626">
        <v>-0.59</v>
      </c>
      <c r="C23626">
        <v>0.48</v>
      </c>
      <c r="D23626">
        <v>-1.23</v>
      </c>
      <c r="E23626">
        <v>0</v>
      </c>
    </row>
    <row r="23627" spans="1:5">
      <c r="A23627">
        <v>20151209</v>
      </c>
      <c r="B23627">
        <v>-0.83</v>
      </c>
      <c r="C23627">
        <v>-0.33</v>
      </c>
      <c r="D23627">
        <v>0.41</v>
      </c>
      <c r="E23627">
        <v>0</v>
      </c>
    </row>
    <row r="23628" spans="1:5">
      <c r="A23628">
        <v>20151210</v>
      </c>
      <c r="B23628">
        <v>0.3</v>
      </c>
      <c r="C23628">
        <v>0.11</v>
      </c>
      <c r="D23628">
        <v>-0.22</v>
      </c>
      <c r="E23628">
        <v>0</v>
      </c>
    </row>
    <row r="23629" spans="1:5">
      <c r="A23629">
        <v>20151211</v>
      </c>
      <c r="B23629">
        <v>-2.0299999999999998</v>
      </c>
      <c r="C23629">
        <v>-0.22</v>
      </c>
      <c r="D23629">
        <v>-0.06</v>
      </c>
      <c r="E23629">
        <v>0</v>
      </c>
    </row>
    <row r="23630" spans="1:5">
      <c r="A23630">
        <v>20151214</v>
      </c>
      <c r="B23630">
        <v>0.28999999999999998</v>
      </c>
      <c r="C23630">
        <v>-1.05</v>
      </c>
      <c r="D23630">
        <v>-0.19</v>
      </c>
      <c r="E23630">
        <v>0</v>
      </c>
    </row>
    <row r="23631" spans="1:5">
      <c r="A23631">
        <v>20151215</v>
      </c>
      <c r="B23631">
        <v>1.1000000000000001</v>
      </c>
      <c r="C23631">
        <v>0.03</v>
      </c>
      <c r="D23631">
        <v>0.76</v>
      </c>
      <c r="E23631">
        <v>0</v>
      </c>
    </row>
    <row r="23632" spans="1:5">
      <c r="A23632">
        <v>20151216</v>
      </c>
      <c r="B23632">
        <v>1.47</v>
      </c>
      <c r="C23632">
        <v>0.01</v>
      </c>
      <c r="D23632">
        <v>-0.64</v>
      </c>
      <c r="E23632">
        <v>0</v>
      </c>
    </row>
    <row r="23633" spans="1:5">
      <c r="A23633">
        <v>20151217</v>
      </c>
      <c r="B23633">
        <v>-1.46</v>
      </c>
      <c r="C23633">
        <v>0.38</v>
      </c>
      <c r="D23633">
        <v>-0.31</v>
      </c>
      <c r="E23633">
        <v>0</v>
      </c>
    </row>
    <row r="23634" spans="1:5">
      <c r="A23634">
        <v>20151218</v>
      </c>
      <c r="B23634">
        <v>-1.7</v>
      </c>
      <c r="C23634">
        <v>0.76</v>
      </c>
      <c r="D23634">
        <v>-0.39</v>
      </c>
      <c r="E23634">
        <v>0</v>
      </c>
    </row>
    <row r="23635" spans="1:5">
      <c r="A23635">
        <v>20151221</v>
      </c>
      <c r="B23635">
        <v>0.74</v>
      </c>
      <c r="C23635">
        <v>-0.17</v>
      </c>
      <c r="D23635">
        <v>-0.05</v>
      </c>
      <c r="E23635">
        <v>0</v>
      </c>
    </row>
    <row r="23636" spans="1:5">
      <c r="A23636">
        <v>20151222</v>
      </c>
      <c r="B23636">
        <v>0.89</v>
      </c>
      <c r="C23636">
        <v>-0.04</v>
      </c>
      <c r="D23636">
        <v>0.51</v>
      </c>
      <c r="E23636">
        <v>0</v>
      </c>
    </row>
    <row r="23637" spans="1:5">
      <c r="A23637">
        <v>20151223</v>
      </c>
      <c r="B23637">
        <v>1.3</v>
      </c>
      <c r="C23637">
        <v>0.13</v>
      </c>
      <c r="D23637">
        <v>0.59</v>
      </c>
      <c r="E23637">
        <v>0</v>
      </c>
    </row>
    <row r="23638" spans="1:5">
      <c r="A23638">
        <v>20151224</v>
      </c>
      <c r="B23638">
        <v>-0.11</v>
      </c>
      <c r="C23638">
        <v>0.3</v>
      </c>
      <c r="D23638">
        <v>-0.03</v>
      </c>
      <c r="E23638">
        <v>0</v>
      </c>
    </row>
    <row r="23639" spans="1:5">
      <c r="A23639">
        <v>20151228</v>
      </c>
      <c r="B23639">
        <v>-0.28999999999999998</v>
      </c>
      <c r="C23639">
        <v>-0.48</v>
      </c>
      <c r="D23639">
        <v>-0.38</v>
      </c>
      <c r="E23639">
        <v>0</v>
      </c>
    </row>
    <row r="23640" spans="1:5">
      <c r="A23640">
        <v>20151229</v>
      </c>
      <c r="B23640">
        <v>1.05</v>
      </c>
      <c r="C23640">
        <v>0.09</v>
      </c>
      <c r="D23640">
        <v>-0.31</v>
      </c>
      <c r="E23640">
        <v>0</v>
      </c>
    </row>
    <row r="23641" spans="1:5">
      <c r="A23641">
        <v>20151230</v>
      </c>
      <c r="B23641">
        <v>-0.74</v>
      </c>
      <c r="C23641">
        <v>-0.17</v>
      </c>
      <c r="D23641">
        <v>-0.13</v>
      </c>
      <c r="E23641">
        <v>0</v>
      </c>
    </row>
    <row r="23642" spans="1:5">
      <c r="A23642">
        <v>20151231</v>
      </c>
      <c r="B23642">
        <v>-0.92</v>
      </c>
      <c r="C23642">
        <v>-0.24</v>
      </c>
      <c r="D23642">
        <v>0.24</v>
      </c>
      <c r="E23642">
        <v>0</v>
      </c>
    </row>
    <row r="23643" spans="1:5">
      <c r="A23643">
        <v>20160104</v>
      </c>
      <c r="B23643">
        <v>-1.59</v>
      </c>
      <c r="C23643">
        <v>-0.83</v>
      </c>
      <c r="D23643">
        <v>0.53</v>
      </c>
      <c r="E23643">
        <v>0</v>
      </c>
    </row>
    <row r="23644" spans="1:5">
      <c r="A23644">
        <v>20160105</v>
      </c>
      <c r="B23644">
        <v>0.12</v>
      </c>
      <c r="C23644">
        <v>-0.22</v>
      </c>
      <c r="D23644">
        <v>0</v>
      </c>
      <c r="E23644">
        <v>0</v>
      </c>
    </row>
    <row r="23645" spans="1:5">
      <c r="A23645">
        <v>20160106</v>
      </c>
      <c r="B23645">
        <v>-1.35</v>
      </c>
      <c r="C23645">
        <v>-0.13</v>
      </c>
      <c r="D23645">
        <v>-0.01</v>
      </c>
      <c r="E23645">
        <v>0</v>
      </c>
    </row>
    <row r="23646" spans="1:5">
      <c r="A23646">
        <v>20160107</v>
      </c>
      <c r="B23646">
        <v>-2.44</v>
      </c>
      <c r="C23646">
        <v>-0.28999999999999998</v>
      </c>
      <c r="D23646">
        <v>0.08</v>
      </c>
      <c r="E23646">
        <v>0</v>
      </c>
    </row>
    <row r="23647" spans="1:5">
      <c r="A23647">
        <v>20160108</v>
      </c>
      <c r="B23647">
        <v>-1.1100000000000001</v>
      </c>
      <c r="C23647">
        <v>-0.47</v>
      </c>
      <c r="D23647">
        <v>-0.03</v>
      </c>
      <c r="E23647">
        <v>0</v>
      </c>
    </row>
    <row r="23648" spans="1:5">
      <c r="A23648">
        <v>20160111</v>
      </c>
      <c r="B23648">
        <v>-0.06</v>
      </c>
      <c r="C23648">
        <v>-0.65</v>
      </c>
      <c r="D23648">
        <v>0.34</v>
      </c>
      <c r="E23648">
        <v>0</v>
      </c>
    </row>
    <row r="23649" spans="1:5">
      <c r="A23649">
        <v>20160112</v>
      </c>
      <c r="B23649">
        <v>0.71</v>
      </c>
      <c r="C23649">
        <v>-0.4</v>
      </c>
      <c r="D23649">
        <v>-0.77</v>
      </c>
      <c r="E23649">
        <v>0</v>
      </c>
    </row>
    <row r="23650" spans="1:5">
      <c r="A23650">
        <v>20160113</v>
      </c>
      <c r="B23650">
        <v>-2.67</v>
      </c>
      <c r="C23650">
        <v>-0.7</v>
      </c>
      <c r="D23650">
        <v>0.78</v>
      </c>
      <c r="E23650">
        <v>0</v>
      </c>
    </row>
    <row r="23651" spans="1:5">
      <c r="A23651">
        <v>20160114</v>
      </c>
      <c r="B23651">
        <v>1.65</v>
      </c>
      <c r="C23651">
        <v>-0.01</v>
      </c>
      <c r="D23651">
        <v>-0.41</v>
      </c>
      <c r="E23651">
        <v>0</v>
      </c>
    </row>
    <row r="23652" spans="1:5">
      <c r="A23652">
        <v>20160115</v>
      </c>
      <c r="B23652">
        <v>-2.14</v>
      </c>
      <c r="C23652">
        <v>0.42</v>
      </c>
      <c r="D23652">
        <v>-0.21</v>
      </c>
      <c r="E23652">
        <v>0</v>
      </c>
    </row>
    <row r="23653" spans="1:5">
      <c r="A23653">
        <v>20160119</v>
      </c>
      <c r="B23653">
        <v>-0.2</v>
      </c>
      <c r="C23653">
        <v>-1.34</v>
      </c>
      <c r="D23653">
        <v>-7.0000000000000007E-2</v>
      </c>
      <c r="E23653">
        <v>0</v>
      </c>
    </row>
    <row r="23654" spans="1:5">
      <c r="A23654">
        <v>20160120</v>
      </c>
      <c r="B23654">
        <v>-0.94</v>
      </c>
      <c r="C23654">
        <v>1.86</v>
      </c>
      <c r="D23654">
        <v>-1.24</v>
      </c>
      <c r="E23654">
        <v>0</v>
      </c>
    </row>
    <row r="23655" spans="1:5">
      <c r="A23655">
        <v>20160121</v>
      </c>
      <c r="B23655">
        <v>0.45</v>
      </c>
      <c r="C23655">
        <v>-0.49</v>
      </c>
      <c r="D23655">
        <v>0.01</v>
      </c>
      <c r="E23655">
        <v>0</v>
      </c>
    </row>
    <row r="23656" spans="1:5">
      <c r="A23656">
        <v>20160122</v>
      </c>
      <c r="B23656">
        <v>2.08</v>
      </c>
      <c r="C23656">
        <v>0.22</v>
      </c>
      <c r="D23656">
        <v>-0.19</v>
      </c>
      <c r="E23656">
        <v>0</v>
      </c>
    </row>
    <row r="23657" spans="1:5">
      <c r="A23657">
        <v>20160125</v>
      </c>
      <c r="B23657">
        <v>-1.71</v>
      </c>
      <c r="C23657">
        <v>-0.36</v>
      </c>
      <c r="D23657">
        <v>-0.98</v>
      </c>
      <c r="E23657">
        <v>0</v>
      </c>
    </row>
    <row r="23658" spans="1:5">
      <c r="A23658">
        <v>20160126</v>
      </c>
      <c r="B23658">
        <v>1.52</v>
      </c>
      <c r="C23658">
        <v>0.38</v>
      </c>
      <c r="D23658">
        <v>1.22</v>
      </c>
      <c r="E23658">
        <v>0</v>
      </c>
    </row>
    <row r="23659" spans="1:5">
      <c r="A23659">
        <v>20160127</v>
      </c>
      <c r="B23659">
        <v>-1.1100000000000001</v>
      </c>
      <c r="C23659">
        <v>-0.54</v>
      </c>
      <c r="D23659">
        <v>1.72</v>
      </c>
      <c r="E23659">
        <v>0</v>
      </c>
    </row>
    <row r="23660" spans="1:5">
      <c r="A23660">
        <v>20160128</v>
      </c>
      <c r="B23660">
        <v>0.49</v>
      </c>
      <c r="C23660">
        <v>-0.47</v>
      </c>
      <c r="D23660">
        <v>1.27</v>
      </c>
      <c r="E23660">
        <v>0</v>
      </c>
    </row>
    <row r="23661" spans="1:5">
      <c r="A23661">
        <v>20160129</v>
      </c>
      <c r="B23661">
        <v>2.57</v>
      </c>
      <c r="C23661">
        <v>0.47</v>
      </c>
      <c r="D23661">
        <v>0.37</v>
      </c>
      <c r="E23661">
        <v>0</v>
      </c>
    </row>
    <row r="23662" spans="1:5">
      <c r="A23662">
        <v>20160201</v>
      </c>
      <c r="B23662">
        <v>-0.04</v>
      </c>
      <c r="C23662">
        <v>-0.21</v>
      </c>
      <c r="D23662">
        <v>-0.95</v>
      </c>
      <c r="E23662">
        <v>1E-3</v>
      </c>
    </row>
    <row r="23663" spans="1:5">
      <c r="A23663">
        <v>20160202</v>
      </c>
      <c r="B23663">
        <v>-2</v>
      </c>
      <c r="C23663">
        <v>-0.03</v>
      </c>
      <c r="D23663">
        <v>-0.34</v>
      </c>
      <c r="E23663">
        <v>1E-3</v>
      </c>
    </row>
    <row r="23664" spans="1:5">
      <c r="A23664">
        <v>20160203</v>
      </c>
      <c r="B23664">
        <v>0.46</v>
      </c>
      <c r="C23664">
        <v>-0.32</v>
      </c>
      <c r="D23664">
        <v>0.44</v>
      </c>
      <c r="E23664">
        <v>1E-3</v>
      </c>
    </row>
    <row r="23665" spans="1:5">
      <c r="A23665">
        <v>20160204</v>
      </c>
      <c r="B23665">
        <v>0.27</v>
      </c>
      <c r="C23665">
        <v>0.21</v>
      </c>
      <c r="D23665">
        <v>0.33</v>
      </c>
      <c r="E23665">
        <v>1E-3</v>
      </c>
    </row>
    <row r="23666" spans="1:5">
      <c r="A23666">
        <v>20160205</v>
      </c>
      <c r="B23666">
        <v>-2.06</v>
      </c>
      <c r="C23666">
        <v>-1.1100000000000001</v>
      </c>
      <c r="D23666">
        <v>1.75</v>
      </c>
      <c r="E23666">
        <v>1E-3</v>
      </c>
    </row>
    <row r="23667" spans="1:5">
      <c r="A23667">
        <v>20160208</v>
      </c>
      <c r="B23667">
        <v>-1.51</v>
      </c>
      <c r="C23667">
        <v>-0.03</v>
      </c>
      <c r="D23667">
        <v>0.89</v>
      </c>
      <c r="E23667">
        <v>1E-3</v>
      </c>
    </row>
    <row r="23668" spans="1:5">
      <c r="A23668">
        <v>20160209</v>
      </c>
      <c r="B23668">
        <v>-0.1</v>
      </c>
      <c r="C23668">
        <v>-0.47</v>
      </c>
      <c r="D23668">
        <v>-0.28999999999999998</v>
      </c>
      <c r="E23668">
        <v>1E-3</v>
      </c>
    </row>
    <row r="23669" spans="1:5">
      <c r="A23669">
        <v>20160210</v>
      </c>
      <c r="B23669">
        <v>0.01</v>
      </c>
      <c r="C23669">
        <v>-0.05</v>
      </c>
      <c r="D23669">
        <v>-0.56000000000000005</v>
      </c>
      <c r="E23669">
        <v>1E-3</v>
      </c>
    </row>
    <row r="23670" spans="1:5">
      <c r="A23670">
        <v>20160211</v>
      </c>
      <c r="B23670">
        <v>-1.17</v>
      </c>
      <c r="C23670">
        <v>0.5</v>
      </c>
      <c r="D23670">
        <v>-1.48</v>
      </c>
      <c r="E23670">
        <v>1E-3</v>
      </c>
    </row>
    <row r="23671" spans="1:5">
      <c r="A23671">
        <v>20160212</v>
      </c>
      <c r="B23671">
        <v>1.98</v>
      </c>
      <c r="C23671">
        <v>-0.54</v>
      </c>
      <c r="D23671">
        <v>1.1499999999999999</v>
      </c>
      <c r="E23671">
        <v>1E-3</v>
      </c>
    </row>
    <row r="23672" spans="1:5">
      <c r="A23672">
        <v>20160216</v>
      </c>
      <c r="B23672">
        <v>1.78</v>
      </c>
      <c r="C23672">
        <v>0.55000000000000004</v>
      </c>
      <c r="D23672">
        <v>-0.55000000000000004</v>
      </c>
      <c r="E23672">
        <v>1E-3</v>
      </c>
    </row>
    <row r="23673" spans="1:5">
      <c r="A23673">
        <v>20160217</v>
      </c>
      <c r="B23673">
        <v>1.75</v>
      </c>
      <c r="C23673">
        <v>-0.05</v>
      </c>
      <c r="D23673">
        <v>-0.63</v>
      </c>
      <c r="E23673">
        <v>1E-3</v>
      </c>
    </row>
    <row r="23674" spans="1:5">
      <c r="A23674">
        <v>20160218</v>
      </c>
      <c r="B23674">
        <v>-0.51</v>
      </c>
      <c r="C23674">
        <v>0</v>
      </c>
      <c r="D23674">
        <v>0.21</v>
      </c>
      <c r="E23674">
        <v>1E-3</v>
      </c>
    </row>
    <row r="23675" spans="1:5">
      <c r="A23675">
        <v>20160219</v>
      </c>
      <c r="B23675">
        <v>0.06</v>
      </c>
      <c r="C23675">
        <v>0.43</v>
      </c>
      <c r="D23675">
        <v>-0.62</v>
      </c>
      <c r="E23675">
        <v>1E-3</v>
      </c>
    </row>
    <row r="23676" spans="1:5">
      <c r="A23676">
        <v>20160222</v>
      </c>
      <c r="B23676">
        <v>1.43</v>
      </c>
      <c r="C23676">
        <v>-0.26</v>
      </c>
      <c r="D23676">
        <v>0.24</v>
      </c>
      <c r="E23676">
        <v>1E-3</v>
      </c>
    </row>
    <row r="23677" spans="1:5">
      <c r="A23677">
        <v>20160223</v>
      </c>
      <c r="B23677">
        <v>-1.22</v>
      </c>
      <c r="C23677">
        <v>0.47</v>
      </c>
      <c r="D23677">
        <v>-0.52</v>
      </c>
      <c r="E23677">
        <v>1E-3</v>
      </c>
    </row>
    <row r="23678" spans="1:5">
      <c r="A23678">
        <v>20160224</v>
      </c>
      <c r="B23678">
        <v>0.53</v>
      </c>
      <c r="C23678">
        <v>0.68</v>
      </c>
      <c r="D23678">
        <v>-0.32</v>
      </c>
      <c r="E23678">
        <v>1E-3</v>
      </c>
    </row>
    <row r="23679" spans="1:5">
      <c r="A23679">
        <v>20160225</v>
      </c>
      <c r="B23679">
        <v>1.1000000000000001</v>
      </c>
      <c r="C23679">
        <v>-0.43</v>
      </c>
      <c r="D23679">
        <v>0.23</v>
      </c>
      <c r="E23679">
        <v>1E-3</v>
      </c>
    </row>
    <row r="23680" spans="1:5">
      <c r="A23680">
        <v>20160226</v>
      </c>
      <c r="B23680">
        <v>-0.01</v>
      </c>
      <c r="C23680">
        <v>0.8</v>
      </c>
      <c r="D23680">
        <v>0.26</v>
      </c>
      <c r="E23680">
        <v>1E-3</v>
      </c>
    </row>
    <row r="23681" spans="1:5">
      <c r="A23681">
        <v>20160229</v>
      </c>
      <c r="B23681">
        <v>-0.69</v>
      </c>
      <c r="C23681">
        <v>0.66</v>
      </c>
      <c r="D23681">
        <v>0.26</v>
      </c>
      <c r="E23681">
        <v>1E-3</v>
      </c>
    </row>
    <row r="23682" spans="1:5">
      <c r="A23682">
        <v>20160301</v>
      </c>
      <c r="B23682">
        <v>2.34</v>
      </c>
      <c r="C23682">
        <v>-0.63</v>
      </c>
      <c r="D23682">
        <v>0.3</v>
      </c>
      <c r="E23682">
        <v>1E-3</v>
      </c>
    </row>
    <row r="23683" spans="1:5">
      <c r="A23683">
        <v>20160302</v>
      </c>
      <c r="B23683">
        <v>0.54</v>
      </c>
      <c r="C23683">
        <v>0.5</v>
      </c>
      <c r="D23683">
        <v>0.71</v>
      </c>
      <c r="E23683">
        <v>1E-3</v>
      </c>
    </row>
    <row r="23684" spans="1:5">
      <c r="A23684">
        <v>20160303</v>
      </c>
      <c r="B23684">
        <v>0.51</v>
      </c>
      <c r="C23684">
        <v>0.44</v>
      </c>
      <c r="D23684">
        <v>0.65</v>
      </c>
      <c r="E23684">
        <v>1E-3</v>
      </c>
    </row>
    <row r="23685" spans="1:5">
      <c r="A23685">
        <v>20160304</v>
      </c>
      <c r="B23685">
        <v>0.37</v>
      </c>
      <c r="C23685">
        <v>0.28000000000000003</v>
      </c>
      <c r="D23685">
        <v>0.28999999999999998</v>
      </c>
      <c r="E23685">
        <v>1E-3</v>
      </c>
    </row>
    <row r="23686" spans="1:5">
      <c r="A23686">
        <v>20160307</v>
      </c>
      <c r="B23686">
        <v>0.21</v>
      </c>
      <c r="C23686">
        <v>1.21</v>
      </c>
      <c r="D23686">
        <v>0.54</v>
      </c>
      <c r="E23686">
        <v>1E-3</v>
      </c>
    </row>
    <row r="23687" spans="1:5">
      <c r="A23687">
        <v>20160308</v>
      </c>
      <c r="B23687">
        <v>-1.27</v>
      </c>
      <c r="C23687">
        <v>-1.1499999999999999</v>
      </c>
      <c r="D23687">
        <v>-0.49</v>
      </c>
      <c r="E23687">
        <v>1E-3</v>
      </c>
    </row>
    <row r="23688" spans="1:5">
      <c r="A23688">
        <v>20160309</v>
      </c>
      <c r="B23688">
        <v>0.5</v>
      </c>
      <c r="C23688">
        <v>0.04</v>
      </c>
      <c r="D23688">
        <v>0.38</v>
      </c>
      <c r="E23688">
        <v>1E-3</v>
      </c>
    </row>
    <row r="23689" spans="1:5">
      <c r="A23689">
        <v>20160310</v>
      </c>
      <c r="B23689">
        <v>-0.11</v>
      </c>
      <c r="C23689">
        <v>-0.81</v>
      </c>
      <c r="D23689">
        <v>0.63</v>
      </c>
      <c r="E23689">
        <v>1E-3</v>
      </c>
    </row>
    <row r="23690" spans="1:5">
      <c r="A23690">
        <v>20160311</v>
      </c>
      <c r="B23690">
        <v>1.69</v>
      </c>
      <c r="C23690">
        <v>0.27</v>
      </c>
      <c r="D23690">
        <v>0.19</v>
      </c>
      <c r="E23690">
        <v>1E-3</v>
      </c>
    </row>
    <row r="23691" spans="1:5">
      <c r="A23691">
        <v>20160314</v>
      </c>
      <c r="B23691">
        <v>-0.12</v>
      </c>
      <c r="C23691">
        <v>-7.0000000000000007E-2</v>
      </c>
      <c r="D23691">
        <v>-0.87</v>
      </c>
      <c r="E23691">
        <v>1E-3</v>
      </c>
    </row>
    <row r="23692" spans="1:5">
      <c r="A23692">
        <v>20160315</v>
      </c>
      <c r="B23692">
        <v>-0.36</v>
      </c>
      <c r="C23692">
        <v>-1.43</v>
      </c>
      <c r="D23692">
        <v>0.67</v>
      </c>
      <c r="E23692">
        <v>1E-3</v>
      </c>
    </row>
    <row r="23693" spans="1:5">
      <c r="A23693">
        <v>20160316</v>
      </c>
      <c r="B23693">
        <v>0.63</v>
      </c>
      <c r="C23693">
        <v>0.1</v>
      </c>
      <c r="D23693">
        <v>-0.04</v>
      </c>
      <c r="E23693">
        <v>1E-3</v>
      </c>
    </row>
    <row r="23694" spans="1:5">
      <c r="A23694">
        <v>20160317</v>
      </c>
      <c r="B23694">
        <v>0.72</v>
      </c>
      <c r="C23694">
        <v>0.84</v>
      </c>
      <c r="D23694">
        <v>0.57999999999999996</v>
      </c>
      <c r="E23694">
        <v>1E-3</v>
      </c>
    </row>
    <row r="23695" spans="1:5">
      <c r="A23695">
        <v>20160318</v>
      </c>
      <c r="B23695">
        <v>0.54</v>
      </c>
      <c r="C23695">
        <v>0.34</v>
      </c>
      <c r="D23695">
        <v>-0.19</v>
      </c>
      <c r="E23695">
        <v>1E-3</v>
      </c>
    </row>
    <row r="23696" spans="1:5">
      <c r="A23696">
        <v>20160321</v>
      </c>
      <c r="B23696">
        <v>0.1</v>
      </c>
      <c r="C23696">
        <v>-0.2</v>
      </c>
      <c r="D23696">
        <v>-0.31</v>
      </c>
      <c r="E23696">
        <v>1E-3</v>
      </c>
    </row>
    <row r="23697" spans="1:5">
      <c r="A23697">
        <v>20160322</v>
      </c>
      <c r="B23697">
        <v>-0.05</v>
      </c>
      <c r="C23697">
        <v>-0.01</v>
      </c>
      <c r="D23697">
        <v>-0.44</v>
      </c>
      <c r="E23697">
        <v>1E-3</v>
      </c>
    </row>
    <row r="23698" spans="1:5">
      <c r="A23698">
        <v>20160323</v>
      </c>
      <c r="B23698">
        <v>-0.86</v>
      </c>
      <c r="C23698">
        <v>-1.17</v>
      </c>
      <c r="D23698">
        <v>-0.09</v>
      </c>
      <c r="E23698">
        <v>1E-3</v>
      </c>
    </row>
    <row r="23699" spans="1:5">
      <c r="A23699">
        <v>20160324</v>
      </c>
      <c r="B23699">
        <v>0</v>
      </c>
      <c r="C23699">
        <v>0.47</v>
      </c>
      <c r="D23699">
        <v>-0.06</v>
      </c>
      <c r="E23699">
        <v>1E-3</v>
      </c>
    </row>
    <row r="23700" spans="1:5">
      <c r="A23700">
        <v>20160328</v>
      </c>
      <c r="B23700">
        <v>0.04</v>
      </c>
      <c r="C23700">
        <v>-0.03</v>
      </c>
      <c r="D23700">
        <v>0.14000000000000001</v>
      </c>
      <c r="E23700">
        <v>1E-3</v>
      </c>
    </row>
    <row r="23701" spans="1:5">
      <c r="A23701">
        <v>20160329</v>
      </c>
      <c r="B23701">
        <v>1.07</v>
      </c>
      <c r="C23701">
        <v>1.77</v>
      </c>
      <c r="D23701">
        <v>-1.18</v>
      </c>
      <c r="E23701">
        <v>1E-3</v>
      </c>
    </row>
    <row r="23702" spans="1:5">
      <c r="A23702">
        <v>20160330</v>
      </c>
      <c r="B23702">
        <v>0.41</v>
      </c>
      <c r="C23702">
        <v>-0.28000000000000003</v>
      </c>
      <c r="D23702">
        <v>0.15</v>
      </c>
      <c r="E23702">
        <v>1E-3</v>
      </c>
    </row>
    <row r="23703" spans="1:5">
      <c r="A23703">
        <v>20160331</v>
      </c>
      <c r="B23703">
        <v>-0.11</v>
      </c>
      <c r="C23703">
        <v>0.44</v>
      </c>
      <c r="D23703">
        <v>-0.48</v>
      </c>
      <c r="E23703">
        <v>1E-3</v>
      </c>
    </row>
    <row r="23704" spans="1:5">
      <c r="A23704">
        <v>20160401</v>
      </c>
      <c r="B23704">
        <v>0.64</v>
      </c>
      <c r="C23704">
        <v>-0.25</v>
      </c>
      <c r="D23704">
        <v>-0.62</v>
      </c>
      <c r="E23704">
        <v>0</v>
      </c>
    </row>
    <row r="23705" spans="1:5">
      <c r="A23705">
        <v>20160404</v>
      </c>
      <c r="B23705">
        <v>-0.41</v>
      </c>
      <c r="C23705">
        <v>-0.25</v>
      </c>
      <c r="D23705">
        <v>-0.74</v>
      </c>
      <c r="E23705">
        <v>0</v>
      </c>
    </row>
    <row r="23706" spans="1:5">
      <c r="A23706">
        <v>20160405</v>
      </c>
      <c r="B23706">
        <v>-0.94</v>
      </c>
      <c r="C23706">
        <v>-0.08</v>
      </c>
      <c r="D23706">
        <v>-0.36</v>
      </c>
      <c r="E23706">
        <v>0</v>
      </c>
    </row>
    <row r="23707" spans="1:5">
      <c r="A23707">
        <v>20160406</v>
      </c>
      <c r="B23707">
        <v>1.1399999999999999</v>
      </c>
      <c r="C23707">
        <v>0.17</v>
      </c>
      <c r="D23707">
        <v>-0.82</v>
      </c>
      <c r="E23707">
        <v>0</v>
      </c>
    </row>
    <row r="23708" spans="1:5">
      <c r="A23708">
        <v>20160407</v>
      </c>
      <c r="B23708">
        <v>-1.23</v>
      </c>
      <c r="C23708">
        <v>-0.05</v>
      </c>
      <c r="D23708">
        <v>-0.35</v>
      </c>
      <c r="E23708">
        <v>0</v>
      </c>
    </row>
    <row r="23709" spans="1:5">
      <c r="A23709">
        <v>20160408</v>
      </c>
      <c r="B23709">
        <v>0.28999999999999998</v>
      </c>
      <c r="C23709">
        <v>0.02</v>
      </c>
      <c r="D23709">
        <v>0.68</v>
      </c>
      <c r="E23709">
        <v>0</v>
      </c>
    </row>
    <row r="23710" spans="1:5">
      <c r="A23710">
        <v>20160411</v>
      </c>
      <c r="B23710">
        <v>-0.28000000000000003</v>
      </c>
      <c r="C23710">
        <v>-0.1</v>
      </c>
      <c r="D23710">
        <v>0.95</v>
      </c>
      <c r="E23710">
        <v>0</v>
      </c>
    </row>
    <row r="23711" spans="1:5">
      <c r="A23711">
        <v>20160412</v>
      </c>
      <c r="B23711">
        <v>0.99</v>
      </c>
      <c r="C23711">
        <v>-7.0000000000000007E-2</v>
      </c>
      <c r="D23711">
        <v>0.85</v>
      </c>
      <c r="E23711">
        <v>0</v>
      </c>
    </row>
    <row r="23712" spans="1:5">
      <c r="A23712">
        <v>20160413</v>
      </c>
      <c r="B23712">
        <v>1.23</v>
      </c>
      <c r="C23712">
        <v>0.84</v>
      </c>
      <c r="D23712">
        <v>0.36</v>
      </c>
      <c r="E23712">
        <v>0</v>
      </c>
    </row>
    <row r="23713" spans="1:5">
      <c r="A23713">
        <v>20160414</v>
      </c>
      <c r="B23713">
        <v>0.03</v>
      </c>
      <c r="C23713">
        <v>-0.28000000000000003</v>
      </c>
      <c r="D23713">
        <v>0.18</v>
      </c>
      <c r="E23713">
        <v>0</v>
      </c>
    </row>
    <row r="23714" spans="1:5">
      <c r="A23714">
        <v>20160415</v>
      </c>
      <c r="B23714">
        <v>-0.04</v>
      </c>
      <c r="C23714">
        <v>0.33</v>
      </c>
      <c r="D23714">
        <v>-0.33</v>
      </c>
      <c r="E23714">
        <v>0</v>
      </c>
    </row>
    <row r="23715" spans="1:5">
      <c r="A23715">
        <v>20160418</v>
      </c>
      <c r="B23715">
        <v>0.65</v>
      </c>
      <c r="C23715">
        <v>0.09</v>
      </c>
      <c r="D23715">
        <v>-0.19</v>
      </c>
      <c r="E23715">
        <v>0</v>
      </c>
    </row>
    <row r="23716" spans="1:5">
      <c r="A23716">
        <v>20160419</v>
      </c>
      <c r="B23716">
        <v>0.28999999999999998</v>
      </c>
      <c r="C23716">
        <v>-0.36</v>
      </c>
      <c r="D23716">
        <v>1.48</v>
      </c>
      <c r="E23716">
        <v>0</v>
      </c>
    </row>
    <row r="23717" spans="1:5">
      <c r="A23717">
        <v>20160420</v>
      </c>
      <c r="B23717">
        <v>0.15</v>
      </c>
      <c r="C23717">
        <v>-0.1</v>
      </c>
      <c r="D23717">
        <v>0.54</v>
      </c>
      <c r="E23717">
        <v>0</v>
      </c>
    </row>
    <row r="23718" spans="1:5">
      <c r="A23718">
        <v>20160421</v>
      </c>
      <c r="B23718">
        <v>-0.47</v>
      </c>
      <c r="C23718">
        <v>0.11</v>
      </c>
      <c r="D23718">
        <v>-0.59</v>
      </c>
      <c r="E23718">
        <v>0</v>
      </c>
    </row>
    <row r="23719" spans="1:5">
      <c r="A23719">
        <v>20160422</v>
      </c>
      <c r="B23719">
        <v>0.12</v>
      </c>
      <c r="C23719">
        <v>0.82</v>
      </c>
      <c r="D23719">
        <v>0.49</v>
      </c>
      <c r="E23719">
        <v>0</v>
      </c>
    </row>
    <row r="23720" spans="1:5">
      <c r="A23720">
        <v>20160425</v>
      </c>
      <c r="B23720">
        <v>-0.24</v>
      </c>
      <c r="C23720">
        <v>-0.57999999999999996</v>
      </c>
      <c r="D23720">
        <v>-0.18</v>
      </c>
      <c r="E23720">
        <v>0</v>
      </c>
    </row>
    <row r="23721" spans="1:5">
      <c r="A23721">
        <v>20160426</v>
      </c>
      <c r="B23721">
        <v>0.28999999999999998</v>
      </c>
      <c r="C23721">
        <v>0.66</v>
      </c>
      <c r="D23721">
        <v>0.78</v>
      </c>
      <c r="E23721">
        <v>0</v>
      </c>
    </row>
    <row r="23722" spans="1:5">
      <c r="A23722">
        <v>20160427</v>
      </c>
      <c r="B23722">
        <v>0.21</v>
      </c>
      <c r="C23722">
        <v>0.09</v>
      </c>
      <c r="D23722">
        <v>0.68</v>
      </c>
      <c r="E23722">
        <v>0</v>
      </c>
    </row>
    <row r="23723" spans="1:5">
      <c r="A23723">
        <v>20160428</v>
      </c>
      <c r="B23723">
        <v>-0.96</v>
      </c>
      <c r="C23723">
        <v>-0.16</v>
      </c>
      <c r="D23723">
        <v>0.05</v>
      </c>
      <c r="E23723">
        <v>0</v>
      </c>
    </row>
    <row r="23724" spans="1:5">
      <c r="A23724">
        <v>20160429</v>
      </c>
      <c r="B23724">
        <v>-0.5</v>
      </c>
      <c r="C23724">
        <v>-0.14000000000000001</v>
      </c>
      <c r="D23724">
        <v>0.38</v>
      </c>
      <c r="E23724">
        <v>0</v>
      </c>
    </row>
    <row r="23725" spans="1:5">
      <c r="A23725">
        <v>20160502</v>
      </c>
      <c r="B23725">
        <v>0.78</v>
      </c>
      <c r="C23725">
        <v>-0.01</v>
      </c>
      <c r="D23725">
        <v>-0.36</v>
      </c>
      <c r="E23725">
        <v>1E-3</v>
      </c>
    </row>
    <row r="23726" spans="1:5">
      <c r="A23726">
        <v>20160503</v>
      </c>
      <c r="B23726">
        <v>-1.05</v>
      </c>
      <c r="C23726">
        <v>-0.66</v>
      </c>
      <c r="D23726">
        <v>-0.5</v>
      </c>
      <c r="E23726">
        <v>1E-3</v>
      </c>
    </row>
    <row r="23727" spans="1:5">
      <c r="A23727">
        <v>20160504</v>
      </c>
      <c r="B23727">
        <v>-0.66</v>
      </c>
      <c r="C23727">
        <v>-0.15</v>
      </c>
      <c r="D23727">
        <v>0.06</v>
      </c>
      <c r="E23727">
        <v>1E-3</v>
      </c>
    </row>
    <row r="23728" spans="1:5">
      <c r="A23728">
        <v>20160505</v>
      </c>
      <c r="B23728">
        <v>-0.08</v>
      </c>
      <c r="C23728">
        <v>-0.5</v>
      </c>
      <c r="D23728">
        <v>0.09</v>
      </c>
      <c r="E23728">
        <v>1E-3</v>
      </c>
    </row>
    <row r="23729" spans="1:5">
      <c r="A23729">
        <v>20160506</v>
      </c>
      <c r="B23729">
        <v>0.38</v>
      </c>
      <c r="C23729">
        <v>0.05</v>
      </c>
      <c r="D23729">
        <v>0.24</v>
      </c>
      <c r="E23729">
        <v>1E-3</v>
      </c>
    </row>
    <row r="23730" spans="1:5">
      <c r="A23730">
        <v>20160509</v>
      </c>
      <c r="B23730">
        <v>0.05</v>
      </c>
      <c r="C23730">
        <v>0.36</v>
      </c>
      <c r="D23730">
        <v>-1.48</v>
      </c>
      <c r="E23730">
        <v>1E-3</v>
      </c>
    </row>
    <row r="23731" spans="1:5">
      <c r="A23731">
        <v>20160510</v>
      </c>
      <c r="B23731">
        <v>1.26</v>
      </c>
      <c r="C23731">
        <v>-0.4</v>
      </c>
      <c r="D23731">
        <v>0.47</v>
      </c>
      <c r="E23731">
        <v>1E-3</v>
      </c>
    </row>
    <row r="23732" spans="1:5">
      <c r="A23732">
        <v>20160511</v>
      </c>
      <c r="B23732">
        <v>-0.89</v>
      </c>
      <c r="C23732">
        <v>-0.36</v>
      </c>
      <c r="D23732">
        <v>0.78</v>
      </c>
      <c r="E23732">
        <v>1E-3</v>
      </c>
    </row>
    <row r="23733" spans="1:5">
      <c r="A23733">
        <v>20160512</v>
      </c>
      <c r="B23733">
        <v>-0.11</v>
      </c>
      <c r="C23733">
        <v>-0.6</v>
      </c>
      <c r="D23733">
        <v>0.14000000000000001</v>
      </c>
      <c r="E23733">
        <v>1E-3</v>
      </c>
    </row>
    <row r="23734" spans="1:5">
      <c r="A23734">
        <v>20160513</v>
      </c>
      <c r="B23734">
        <v>-0.82</v>
      </c>
      <c r="C23734">
        <v>0.38</v>
      </c>
      <c r="D23734">
        <v>-0.66</v>
      </c>
      <c r="E23734">
        <v>1E-3</v>
      </c>
    </row>
    <row r="23735" spans="1:5">
      <c r="A23735">
        <v>20160516</v>
      </c>
      <c r="B23735">
        <v>0.99</v>
      </c>
      <c r="C23735">
        <v>0.28000000000000003</v>
      </c>
      <c r="D23735">
        <v>-0.24</v>
      </c>
      <c r="E23735">
        <v>1E-3</v>
      </c>
    </row>
    <row r="23736" spans="1:5">
      <c r="A23736">
        <v>20160517</v>
      </c>
      <c r="B23736">
        <v>-0.95</v>
      </c>
      <c r="C23736">
        <v>-0.78</v>
      </c>
      <c r="D23736">
        <v>0.61</v>
      </c>
      <c r="E23736">
        <v>1E-3</v>
      </c>
    </row>
    <row r="23737" spans="1:5">
      <c r="A23737">
        <v>20160518</v>
      </c>
      <c r="B23737">
        <v>0.1</v>
      </c>
      <c r="C23737">
        <v>0.11</v>
      </c>
      <c r="D23737">
        <v>0.84</v>
      </c>
      <c r="E23737">
        <v>1E-3</v>
      </c>
    </row>
    <row r="23738" spans="1:5">
      <c r="A23738">
        <v>20160519</v>
      </c>
      <c r="B23738">
        <v>-0.33</v>
      </c>
      <c r="C23738">
        <v>-0.32</v>
      </c>
      <c r="D23738">
        <v>-0.28999999999999998</v>
      </c>
      <c r="E23738">
        <v>1E-3</v>
      </c>
    </row>
    <row r="23739" spans="1:5">
      <c r="A23739">
        <v>20160520</v>
      </c>
      <c r="B23739">
        <v>0.75</v>
      </c>
      <c r="C23739">
        <v>0.9</v>
      </c>
      <c r="D23739">
        <v>-0.28999999999999998</v>
      </c>
      <c r="E23739">
        <v>1E-3</v>
      </c>
    </row>
    <row r="23740" spans="1:5">
      <c r="A23740">
        <v>20160523</v>
      </c>
      <c r="B23740">
        <v>-0.18</v>
      </c>
      <c r="C23740">
        <v>0.26</v>
      </c>
      <c r="D23740">
        <v>-0.32</v>
      </c>
      <c r="E23740">
        <v>1E-3</v>
      </c>
    </row>
    <row r="23741" spans="1:5">
      <c r="A23741">
        <v>20160524</v>
      </c>
      <c r="B23741">
        <v>1.43</v>
      </c>
      <c r="C23741">
        <v>0.69</v>
      </c>
      <c r="D23741">
        <v>-0.34</v>
      </c>
      <c r="E23741">
        <v>1E-3</v>
      </c>
    </row>
    <row r="23742" spans="1:5">
      <c r="A23742">
        <v>20160525</v>
      </c>
      <c r="B23742">
        <v>0.72</v>
      </c>
      <c r="C23742">
        <v>-0.21</v>
      </c>
      <c r="D23742">
        <v>0.57999999999999996</v>
      </c>
      <c r="E23742">
        <v>1E-3</v>
      </c>
    </row>
    <row r="23743" spans="1:5">
      <c r="A23743">
        <v>20160526</v>
      </c>
      <c r="B23743">
        <v>-0.04</v>
      </c>
      <c r="C23743">
        <v>-0.09</v>
      </c>
      <c r="D23743">
        <v>-0.51</v>
      </c>
      <c r="E23743">
        <v>1E-3</v>
      </c>
    </row>
    <row r="23744" spans="1:5">
      <c r="A23744">
        <v>20160527</v>
      </c>
      <c r="B23744">
        <v>0.49</v>
      </c>
      <c r="C23744">
        <v>0.33</v>
      </c>
      <c r="D23744">
        <v>-0.22</v>
      </c>
      <c r="E23744">
        <v>1E-3</v>
      </c>
    </row>
    <row r="23745" spans="1:5">
      <c r="A23745">
        <v>20160531</v>
      </c>
      <c r="B23745">
        <v>-0.01</v>
      </c>
      <c r="C23745">
        <v>0.51</v>
      </c>
      <c r="D23745">
        <v>-0.36</v>
      </c>
      <c r="E23745">
        <v>1E-3</v>
      </c>
    </row>
    <row r="23746" spans="1:5">
      <c r="A23746">
        <v>20160601</v>
      </c>
      <c r="B23746">
        <v>0.2</v>
      </c>
      <c r="C23746">
        <v>0.65</v>
      </c>
      <c r="D23746">
        <v>-0.25</v>
      </c>
      <c r="E23746">
        <v>1E-3</v>
      </c>
    </row>
    <row r="23747" spans="1:5">
      <c r="A23747">
        <v>20160602</v>
      </c>
      <c r="B23747">
        <v>0.35</v>
      </c>
      <c r="C23747">
        <v>0.32</v>
      </c>
      <c r="D23747">
        <v>-0.59</v>
      </c>
      <c r="E23747">
        <v>1E-3</v>
      </c>
    </row>
    <row r="23748" spans="1:5">
      <c r="A23748">
        <v>20160603</v>
      </c>
      <c r="B23748">
        <v>-0.38</v>
      </c>
      <c r="C23748">
        <v>-0.13</v>
      </c>
      <c r="D23748">
        <v>-0.09</v>
      </c>
      <c r="E23748">
        <v>1E-3</v>
      </c>
    </row>
    <row r="23749" spans="1:5">
      <c r="A23749">
        <v>20160606</v>
      </c>
      <c r="B23749">
        <v>0.6</v>
      </c>
      <c r="C23749">
        <v>0.68</v>
      </c>
      <c r="D23749">
        <v>0.32</v>
      </c>
      <c r="E23749">
        <v>1E-3</v>
      </c>
    </row>
    <row r="23750" spans="1:5">
      <c r="A23750">
        <v>20160607</v>
      </c>
      <c r="B23750">
        <v>0.12</v>
      </c>
      <c r="C23750">
        <v>0.19</v>
      </c>
      <c r="D23750">
        <v>0.11</v>
      </c>
      <c r="E23750">
        <v>1E-3</v>
      </c>
    </row>
    <row r="23751" spans="1:5">
      <c r="A23751">
        <v>20160608</v>
      </c>
      <c r="B23751">
        <v>0.37</v>
      </c>
      <c r="C23751">
        <v>0.45</v>
      </c>
      <c r="D23751">
        <v>-0.12</v>
      </c>
      <c r="E23751">
        <v>1E-3</v>
      </c>
    </row>
    <row r="23752" spans="1:5">
      <c r="A23752">
        <v>20160609</v>
      </c>
      <c r="B23752">
        <v>-0.27</v>
      </c>
      <c r="C23752">
        <v>-0.4</v>
      </c>
      <c r="D23752">
        <v>-0.22</v>
      </c>
      <c r="E23752">
        <v>1E-3</v>
      </c>
    </row>
    <row r="23753" spans="1:5">
      <c r="A23753">
        <v>20160610</v>
      </c>
      <c r="B23753">
        <v>-1.05</v>
      </c>
      <c r="C23753">
        <v>-0.35</v>
      </c>
      <c r="D23753">
        <v>-0.18</v>
      </c>
      <c r="E23753">
        <v>1E-3</v>
      </c>
    </row>
    <row r="23754" spans="1:5">
      <c r="A23754">
        <v>20160613</v>
      </c>
      <c r="B23754">
        <v>-0.83</v>
      </c>
      <c r="C23754">
        <v>-0.36</v>
      </c>
      <c r="D23754">
        <v>0.1</v>
      </c>
      <c r="E23754">
        <v>1E-3</v>
      </c>
    </row>
    <row r="23755" spans="1:5">
      <c r="A23755">
        <v>20160614</v>
      </c>
      <c r="B23755">
        <v>-0.19</v>
      </c>
      <c r="C23755">
        <v>0.27</v>
      </c>
      <c r="D23755">
        <v>-0.71</v>
      </c>
      <c r="E23755">
        <v>1E-3</v>
      </c>
    </row>
    <row r="23756" spans="1:5">
      <c r="A23756">
        <v>20160615</v>
      </c>
      <c r="B23756">
        <v>-0.11</v>
      </c>
      <c r="C23756">
        <v>0.25</v>
      </c>
      <c r="D23756">
        <v>-0.05</v>
      </c>
      <c r="E23756">
        <v>1E-3</v>
      </c>
    </row>
    <row r="23757" spans="1:5">
      <c r="A23757">
        <v>20160616</v>
      </c>
      <c r="B23757">
        <v>0.24</v>
      </c>
      <c r="C23757">
        <v>-0.34</v>
      </c>
      <c r="D23757">
        <v>-0.4</v>
      </c>
      <c r="E23757">
        <v>1E-3</v>
      </c>
    </row>
    <row r="23758" spans="1:5">
      <c r="A23758">
        <v>20160617</v>
      </c>
      <c r="B23758">
        <v>-0.3</v>
      </c>
      <c r="C23758">
        <v>-0.1</v>
      </c>
      <c r="D23758">
        <v>0.94</v>
      </c>
      <c r="E23758">
        <v>1E-3</v>
      </c>
    </row>
    <row r="23759" spans="1:5">
      <c r="A23759">
        <v>20160620</v>
      </c>
      <c r="B23759">
        <v>0.71</v>
      </c>
      <c r="C23759">
        <v>0.61</v>
      </c>
      <c r="D23759">
        <v>-0.01</v>
      </c>
      <c r="E23759">
        <v>1E-3</v>
      </c>
    </row>
    <row r="23760" spans="1:5">
      <c r="A23760">
        <v>20160621</v>
      </c>
      <c r="B23760">
        <v>0.21</v>
      </c>
      <c r="C23760">
        <v>-0.62</v>
      </c>
      <c r="D23760">
        <v>0.5</v>
      </c>
      <c r="E23760">
        <v>1E-3</v>
      </c>
    </row>
    <row r="23761" spans="1:5">
      <c r="A23761">
        <v>20160622</v>
      </c>
      <c r="B23761">
        <v>-0.2</v>
      </c>
      <c r="C23761">
        <v>-0.31</v>
      </c>
      <c r="D23761">
        <v>0.08</v>
      </c>
      <c r="E23761">
        <v>1E-3</v>
      </c>
    </row>
    <row r="23762" spans="1:5">
      <c r="A23762">
        <v>20160623</v>
      </c>
      <c r="B23762">
        <v>1.45</v>
      </c>
      <c r="C23762">
        <v>0.5</v>
      </c>
      <c r="D23762">
        <v>0.43</v>
      </c>
      <c r="E23762">
        <v>1E-3</v>
      </c>
    </row>
    <row r="23763" spans="1:5">
      <c r="A23763">
        <v>20160624</v>
      </c>
      <c r="B23763">
        <v>-3.7</v>
      </c>
      <c r="C23763">
        <v>0.14000000000000001</v>
      </c>
      <c r="D23763">
        <v>-1.1399999999999999</v>
      </c>
      <c r="E23763">
        <v>1E-3</v>
      </c>
    </row>
    <row r="23764" spans="1:5">
      <c r="A23764">
        <v>20160627</v>
      </c>
      <c r="B23764">
        <v>-2.0699999999999998</v>
      </c>
      <c r="C23764">
        <v>-0.95</v>
      </c>
      <c r="D23764">
        <v>-0.67</v>
      </c>
      <c r="E23764">
        <v>1E-3</v>
      </c>
    </row>
    <row r="23765" spans="1:5">
      <c r="A23765">
        <v>20160628</v>
      </c>
      <c r="B23765">
        <v>1.76</v>
      </c>
      <c r="C23765">
        <v>-0.39</v>
      </c>
      <c r="D23765">
        <v>0.15</v>
      </c>
      <c r="E23765">
        <v>1E-3</v>
      </c>
    </row>
    <row r="23766" spans="1:5">
      <c r="A23766">
        <v>20160629</v>
      </c>
      <c r="B23766">
        <v>1.8</v>
      </c>
      <c r="C23766">
        <v>0.27</v>
      </c>
      <c r="D23766">
        <v>-0.06</v>
      </c>
      <c r="E23766">
        <v>1E-3</v>
      </c>
    </row>
    <row r="23767" spans="1:5">
      <c r="A23767">
        <v>20160630</v>
      </c>
      <c r="B23767">
        <v>1.42</v>
      </c>
      <c r="C23767">
        <v>0.35</v>
      </c>
      <c r="D23767">
        <v>0.45</v>
      </c>
      <c r="E23767">
        <v>1E-3</v>
      </c>
    </row>
    <row r="23768" spans="1:5">
      <c r="A23768">
        <v>20160701</v>
      </c>
      <c r="B23768">
        <v>0.24</v>
      </c>
      <c r="C23768">
        <v>0.53</v>
      </c>
      <c r="D23768">
        <v>-0.41</v>
      </c>
      <c r="E23768">
        <v>1E-3</v>
      </c>
    </row>
    <row r="23769" spans="1:5">
      <c r="A23769">
        <v>20160705</v>
      </c>
      <c r="B23769">
        <v>-0.85</v>
      </c>
      <c r="C23769">
        <v>-0.63</v>
      </c>
      <c r="D23769">
        <v>-1.37</v>
      </c>
      <c r="E23769">
        <v>1E-3</v>
      </c>
    </row>
    <row r="23770" spans="1:5">
      <c r="A23770">
        <v>20160706</v>
      </c>
      <c r="B23770">
        <v>0.62</v>
      </c>
      <c r="C23770">
        <v>0.17</v>
      </c>
      <c r="D23770">
        <v>-0.13</v>
      </c>
      <c r="E23770">
        <v>1E-3</v>
      </c>
    </row>
    <row r="23771" spans="1:5">
      <c r="A23771">
        <v>20160707</v>
      </c>
      <c r="B23771">
        <v>0.02</v>
      </c>
      <c r="C23771">
        <v>0.35</v>
      </c>
      <c r="D23771">
        <v>-0.2</v>
      </c>
      <c r="E23771">
        <v>1E-3</v>
      </c>
    </row>
    <row r="23772" spans="1:5">
      <c r="A23772">
        <v>20160708</v>
      </c>
      <c r="B23772">
        <v>1.6</v>
      </c>
      <c r="C23772">
        <v>0.89</v>
      </c>
      <c r="D23772">
        <v>0.35</v>
      </c>
      <c r="E23772">
        <v>1E-3</v>
      </c>
    </row>
    <row r="23773" spans="1:5">
      <c r="A23773">
        <v>20160711</v>
      </c>
      <c r="B23773">
        <v>0.43</v>
      </c>
      <c r="C23773">
        <v>0.61</v>
      </c>
      <c r="D23773">
        <v>0.26</v>
      </c>
      <c r="E23773">
        <v>1E-3</v>
      </c>
    </row>
    <row r="23774" spans="1:5">
      <c r="A23774">
        <v>20160712</v>
      </c>
      <c r="B23774">
        <v>0.75</v>
      </c>
      <c r="C23774">
        <v>0.62</v>
      </c>
      <c r="D23774">
        <v>1</v>
      </c>
      <c r="E23774">
        <v>1E-3</v>
      </c>
    </row>
    <row r="23775" spans="1:5">
      <c r="A23775">
        <v>20160713</v>
      </c>
      <c r="B23775">
        <v>-0.05</v>
      </c>
      <c r="C23775">
        <v>-0.53</v>
      </c>
      <c r="D23775">
        <v>0.51</v>
      </c>
      <c r="E23775">
        <v>1E-3</v>
      </c>
    </row>
    <row r="23776" spans="1:5">
      <c r="A23776">
        <v>20160714</v>
      </c>
      <c r="B23776">
        <v>0.51</v>
      </c>
      <c r="C23776">
        <v>-0.45</v>
      </c>
      <c r="D23776">
        <v>0.45</v>
      </c>
      <c r="E23776">
        <v>1E-3</v>
      </c>
    </row>
    <row r="23777" spans="1:5">
      <c r="A23777">
        <v>20160715</v>
      </c>
      <c r="B23777">
        <v>-0.05</v>
      </c>
      <c r="C23777">
        <v>0.3</v>
      </c>
      <c r="D23777">
        <v>0.01</v>
      </c>
      <c r="E23777">
        <v>1E-3</v>
      </c>
    </row>
    <row r="23778" spans="1:5">
      <c r="A23778">
        <v>20160718</v>
      </c>
      <c r="B23778">
        <v>0.25</v>
      </c>
      <c r="C23778">
        <v>-0.02</v>
      </c>
      <c r="D23778">
        <v>-0.12</v>
      </c>
      <c r="E23778">
        <v>1E-3</v>
      </c>
    </row>
    <row r="23779" spans="1:5">
      <c r="A23779">
        <v>20160719</v>
      </c>
      <c r="B23779">
        <v>-0.22</v>
      </c>
      <c r="C23779">
        <v>-0.62</v>
      </c>
      <c r="D23779">
        <v>0.04</v>
      </c>
      <c r="E23779">
        <v>1E-3</v>
      </c>
    </row>
    <row r="23780" spans="1:5">
      <c r="A23780">
        <v>20160720</v>
      </c>
      <c r="B23780">
        <v>0.48</v>
      </c>
      <c r="C23780">
        <v>0.45</v>
      </c>
      <c r="D23780">
        <v>-0.87</v>
      </c>
      <c r="E23780">
        <v>1E-3</v>
      </c>
    </row>
    <row r="23781" spans="1:5">
      <c r="A23781">
        <v>20160721</v>
      </c>
      <c r="B23781">
        <v>-0.38</v>
      </c>
      <c r="C23781">
        <v>-0.05</v>
      </c>
      <c r="D23781">
        <v>-0.02</v>
      </c>
      <c r="E23781">
        <v>1E-3</v>
      </c>
    </row>
    <row r="23782" spans="1:5">
      <c r="A23782">
        <v>20160722</v>
      </c>
      <c r="B23782">
        <v>0.48</v>
      </c>
      <c r="C23782">
        <v>0.23</v>
      </c>
      <c r="D23782">
        <v>-0.08</v>
      </c>
      <c r="E23782">
        <v>1E-3</v>
      </c>
    </row>
    <row r="23783" spans="1:5">
      <c r="A23783">
        <v>20160725</v>
      </c>
      <c r="B23783">
        <v>-0.27</v>
      </c>
      <c r="C23783">
        <v>-0.02</v>
      </c>
      <c r="D23783">
        <v>-0.24</v>
      </c>
      <c r="E23783">
        <v>1E-3</v>
      </c>
    </row>
    <row r="23784" spans="1:5">
      <c r="A23784">
        <v>20160726</v>
      </c>
      <c r="B23784">
        <v>0.13</v>
      </c>
      <c r="C23784">
        <v>0.57999999999999996</v>
      </c>
      <c r="D23784">
        <v>0.54</v>
      </c>
      <c r="E23784">
        <v>1E-3</v>
      </c>
    </row>
    <row r="23785" spans="1:5">
      <c r="A23785">
        <v>20160727</v>
      </c>
      <c r="B23785">
        <v>-0.14000000000000001</v>
      </c>
      <c r="C23785">
        <v>0.59</v>
      </c>
      <c r="D23785">
        <v>-0.44</v>
      </c>
      <c r="E23785">
        <v>1E-3</v>
      </c>
    </row>
    <row r="23786" spans="1:5">
      <c r="A23786">
        <v>20160728</v>
      </c>
      <c r="B23786">
        <v>0.18</v>
      </c>
      <c r="C23786">
        <v>-0.42</v>
      </c>
      <c r="D23786">
        <v>-0.35</v>
      </c>
      <c r="E23786">
        <v>1E-3</v>
      </c>
    </row>
    <row r="23787" spans="1:5">
      <c r="A23787">
        <v>20160729</v>
      </c>
      <c r="B23787">
        <v>0.17</v>
      </c>
      <c r="C23787">
        <v>-0.03</v>
      </c>
      <c r="D23787">
        <v>0.03</v>
      </c>
      <c r="E23787">
        <v>1E-3</v>
      </c>
    </row>
    <row r="23788" spans="1:5">
      <c r="A23788">
        <v>20160801</v>
      </c>
      <c r="B23788">
        <v>-0.16</v>
      </c>
      <c r="C23788">
        <v>0.18</v>
      </c>
      <c r="D23788">
        <v>-0.87</v>
      </c>
      <c r="E23788">
        <v>1E-3</v>
      </c>
    </row>
    <row r="23789" spans="1:5">
      <c r="A23789">
        <v>20160802</v>
      </c>
      <c r="B23789">
        <v>-0.7</v>
      </c>
      <c r="C23789">
        <v>-0.57999999999999996</v>
      </c>
      <c r="D23789">
        <v>0.17</v>
      </c>
      <c r="E23789">
        <v>1E-3</v>
      </c>
    </row>
    <row r="23790" spans="1:5">
      <c r="A23790">
        <v>20160803</v>
      </c>
      <c r="B23790">
        <v>0.45</v>
      </c>
      <c r="C23790">
        <v>0.46</v>
      </c>
      <c r="D23790">
        <v>0.83</v>
      </c>
      <c r="E23790">
        <v>1E-3</v>
      </c>
    </row>
    <row r="23791" spans="1:5">
      <c r="A23791">
        <v>20160804</v>
      </c>
      <c r="B23791">
        <v>0.05</v>
      </c>
      <c r="C23791">
        <v>0.09</v>
      </c>
      <c r="D23791">
        <v>-0.33</v>
      </c>
      <c r="E23791">
        <v>1E-3</v>
      </c>
    </row>
    <row r="23792" spans="1:5">
      <c r="A23792">
        <v>20160805</v>
      </c>
      <c r="B23792">
        <v>0.93</v>
      </c>
      <c r="C23792">
        <v>0.43</v>
      </c>
      <c r="D23792">
        <v>0.87</v>
      </c>
      <c r="E23792">
        <v>1E-3</v>
      </c>
    </row>
    <row r="23793" spans="1:5">
      <c r="A23793">
        <v>20160808</v>
      </c>
      <c r="B23793">
        <v>-0.06</v>
      </c>
      <c r="C23793">
        <v>0.02</v>
      </c>
      <c r="D23793">
        <v>0.56999999999999995</v>
      </c>
      <c r="E23793">
        <v>1E-3</v>
      </c>
    </row>
    <row r="23794" spans="1:5">
      <c r="A23794">
        <v>20160809</v>
      </c>
      <c r="B23794">
        <v>0.05</v>
      </c>
      <c r="C23794">
        <v>-0.01</v>
      </c>
      <c r="D23794">
        <v>-0.31</v>
      </c>
      <c r="E23794">
        <v>1E-3</v>
      </c>
    </row>
    <row r="23795" spans="1:5">
      <c r="A23795">
        <v>20160810</v>
      </c>
      <c r="B23795">
        <v>-0.28999999999999998</v>
      </c>
      <c r="C23795">
        <v>-0.44</v>
      </c>
      <c r="D23795">
        <v>-0.13</v>
      </c>
      <c r="E23795">
        <v>1E-3</v>
      </c>
    </row>
    <row r="23796" spans="1:5">
      <c r="A23796">
        <v>20160811</v>
      </c>
      <c r="B23796">
        <v>0.54</v>
      </c>
      <c r="C23796">
        <v>0.14000000000000001</v>
      </c>
      <c r="D23796">
        <v>0.04</v>
      </c>
      <c r="E23796">
        <v>1E-3</v>
      </c>
    </row>
    <row r="23797" spans="1:5">
      <c r="A23797">
        <v>20160812</v>
      </c>
      <c r="B23797">
        <v>-0.06</v>
      </c>
      <c r="C23797">
        <v>0.08</v>
      </c>
      <c r="D23797">
        <v>-0.18</v>
      </c>
      <c r="E23797">
        <v>1E-3</v>
      </c>
    </row>
    <row r="23798" spans="1:5">
      <c r="A23798">
        <v>20160815</v>
      </c>
      <c r="B23798">
        <v>0.39</v>
      </c>
      <c r="C23798">
        <v>0.73</v>
      </c>
      <c r="D23798">
        <v>0.4</v>
      </c>
      <c r="E23798">
        <v>1E-3</v>
      </c>
    </row>
    <row r="23799" spans="1:5">
      <c r="A23799">
        <v>20160816</v>
      </c>
      <c r="B23799">
        <v>-0.56999999999999995</v>
      </c>
      <c r="C23799">
        <v>-0.27</v>
      </c>
      <c r="D23799">
        <v>0.6</v>
      </c>
      <c r="E23799">
        <v>1E-3</v>
      </c>
    </row>
    <row r="23800" spans="1:5">
      <c r="A23800">
        <v>20160817</v>
      </c>
      <c r="B23800">
        <v>0.12</v>
      </c>
      <c r="C23800">
        <v>-0.55000000000000004</v>
      </c>
      <c r="D23800">
        <v>0.25</v>
      </c>
      <c r="E23800">
        <v>1E-3</v>
      </c>
    </row>
    <row r="23801" spans="1:5">
      <c r="A23801">
        <v>20160818</v>
      </c>
      <c r="B23801">
        <v>0.32</v>
      </c>
      <c r="C23801">
        <v>0.45</v>
      </c>
      <c r="D23801">
        <v>0.37</v>
      </c>
      <c r="E23801">
        <v>1E-3</v>
      </c>
    </row>
    <row r="23802" spans="1:5">
      <c r="A23802">
        <v>20160819</v>
      </c>
      <c r="B23802">
        <v>-0.11</v>
      </c>
      <c r="C23802">
        <v>0.12</v>
      </c>
      <c r="D23802">
        <v>-0.12</v>
      </c>
      <c r="E23802">
        <v>1E-3</v>
      </c>
    </row>
    <row r="23803" spans="1:5">
      <c r="A23803">
        <v>20160822</v>
      </c>
      <c r="B23803">
        <v>-0.02</v>
      </c>
      <c r="C23803">
        <v>0.26</v>
      </c>
      <c r="D23803">
        <v>-0.41</v>
      </c>
      <c r="E23803">
        <v>1E-3</v>
      </c>
    </row>
    <row r="23804" spans="1:5">
      <c r="A23804">
        <v>20160823</v>
      </c>
      <c r="B23804">
        <v>0.27</v>
      </c>
      <c r="C23804">
        <v>0.56000000000000005</v>
      </c>
      <c r="D23804">
        <v>-0.01</v>
      </c>
      <c r="E23804">
        <v>1E-3</v>
      </c>
    </row>
    <row r="23805" spans="1:5">
      <c r="A23805">
        <v>20160824</v>
      </c>
      <c r="B23805">
        <v>-0.56000000000000005</v>
      </c>
      <c r="C23805">
        <v>-0.47</v>
      </c>
      <c r="D23805">
        <v>0.4</v>
      </c>
      <c r="E23805">
        <v>1E-3</v>
      </c>
    </row>
    <row r="23806" spans="1:5">
      <c r="A23806">
        <v>20160825</v>
      </c>
      <c r="B23806">
        <v>-0.08</v>
      </c>
      <c r="C23806">
        <v>0.2</v>
      </c>
      <c r="D23806">
        <v>0.49</v>
      </c>
      <c r="E23806">
        <v>1E-3</v>
      </c>
    </row>
    <row r="23807" spans="1:5">
      <c r="A23807">
        <v>20160826</v>
      </c>
      <c r="B23807">
        <v>-0.15</v>
      </c>
      <c r="C23807">
        <v>0.15</v>
      </c>
      <c r="D23807">
        <v>-0.13</v>
      </c>
      <c r="E23807">
        <v>1E-3</v>
      </c>
    </row>
    <row r="23808" spans="1:5">
      <c r="A23808">
        <v>20160829</v>
      </c>
      <c r="B23808">
        <v>0.53</v>
      </c>
      <c r="C23808">
        <v>-7.0000000000000007E-2</v>
      </c>
      <c r="D23808">
        <v>0.35</v>
      </c>
      <c r="E23808">
        <v>1E-3</v>
      </c>
    </row>
    <row r="23809" spans="1:5">
      <c r="A23809">
        <v>20160830</v>
      </c>
      <c r="B23809">
        <v>-0.14000000000000001</v>
      </c>
      <c r="C23809">
        <v>0.1</v>
      </c>
      <c r="D23809">
        <v>0.31</v>
      </c>
      <c r="E23809">
        <v>1E-3</v>
      </c>
    </row>
    <row r="23810" spans="1:5">
      <c r="A23810">
        <v>20160831</v>
      </c>
      <c r="B23810">
        <v>-0.24</v>
      </c>
      <c r="C23810">
        <v>-0.39</v>
      </c>
      <c r="D23810">
        <v>0.14000000000000001</v>
      </c>
      <c r="E23810">
        <v>1E-3</v>
      </c>
    </row>
    <row r="23811" spans="1:5">
      <c r="A23811">
        <v>20160901</v>
      </c>
      <c r="B23811">
        <v>0.03</v>
      </c>
      <c r="C23811">
        <v>0.12</v>
      </c>
      <c r="D23811">
        <v>-0.49</v>
      </c>
      <c r="E23811">
        <v>1E-3</v>
      </c>
    </row>
    <row r="23812" spans="1:5">
      <c r="A23812">
        <v>20160902</v>
      </c>
      <c r="B23812">
        <v>0.53</v>
      </c>
      <c r="C23812">
        <v>0.39</v>
      </c>
      <c r="D23812">
        <v>0.36</v>
      </c>
      <c r="E23812">
        <v>1E-3</v>
      </c>
    </row>
    <row r="23813" spans="1:5">
      <c r="A23813">
        <v>20160906</v>
      </c>
      <c r="B23813">
        <v>0.26</v>
      </c>
      <c r="C23813">
        <v>0.06</v>
      </c>
      <c r="D23813">
        <v>-0.53</v>
      </c>
      <c r="E23813">
        <v>1E-3</v>
      </c>
    </row>
    <row r="23814" spans="1:5">
      <c r="A23814">
        <v>20160907</v>
      </c>
      <c r="B23814">
        <v>0.09</v>
      </c>
      <c r="C23814">
        <v>0.61</v>
      </c>
      <c r="D23814">
        <v>0.03</v>
      </c>
      <c r="E23814">
        <v>1E-3</v>
      </c>
    </row>
    <row r="23815" spans="1:5">
      <c r="A23815">
        <v>20160908</v>
      </c>
      <c r="B23815">
        <v>-0.18</v>
      </c>
      <c r="C23815">
        <v>-0.02</v>
      </c>
      <c r="D23815">
        <v>0.57999999999999996</v>
      </c>
      <c r="E23815">
        <v>1E-3</v>
      </c>
    </row>
    <row r="23816" spans="1:5">
      <c r="A23816">
        <v>20160909</v>
      </c>
      <c r="B23816">
        <v>-2.4700000000000002</v>
      </c>
      <c r="C23816">
        <v>-0.55000000000000004</v>
      </c>
      <c r="D23816">
        <v>0.3</v>
      </c>
      <c r="E23816">
        <v>1E-3</v>
      </c>
    </row>
    <row r="23817" spans="1:5">
      <c r="A23817">
        <v>20160912</v>
      </c>
      <c r="B23817">
        <v>1.44</v>
      </c>
      <c r="C23817">
        <v>0</v>
      </c>
      <c r="D23817">
        <v>-0.47</v>
      </c>
      <c r="E23817">
        <v>1E-3</v>
      </c>
    </row>
    <row r="23818" spans="1:5">
      <c r="A23818">
        <v>20160913</v>
      </c>
      <c r="B23818">
        <v>-1.48</v>
      </c>
      <c r="C23818">
        <v>-0.25</v>
      </c>
      <c r="D23818">
        <v>-0.47</v>
      </c>
      <c r="E23818">
        <v>1E-3</v>
      </c>
    </row>
    <row r="23819" spans="1:5">
      <c r="A23819">
        <v>20160914</v>
      </c>
      <c r="B23819">
        <v>-0.08</v>
      </c>
      <c r="C23819">
        <v>0.12</v>
      </c>
      <c r="D23819">
        <v>-0.82</v>
      </c>
      <c r="E23819">
        <v>1E-3</v>
      </c>
    </row>
    <row r="23820" spans="1:5">
      <c r="A23820">
        <v>20160915</v>
      </c>
      <c r="B23820">
        <v>1.07</v>
      </c>
      <c r="C23820">
        <v>0.31</v>
      </c>
      <c r="D23820">
        <v>-0.32</v>
      </c>
      <c r="E23820">
        <v>1E-3</v>
      </c>
    </row>
    <row r="23821" spans="1:5">
      <c r="A23821">
        <v>20160916</v>
      </c>
      <c r="B23821">
        <v>-0.36</v>
      </c>
      <c r="C23821">
        <v>0.32</v>
      </c>
      <c r="D23821">
        <v>-0.46</v>
      </c>
      <c r="E23821">
        <v>1E-3</v>
      </c>
    </row>
    <row r="23822" spans="1:5">
      <c r="A23822">
        <v>20160919</v>
      </c>
      <c r="B23822">
        <v>0.05</v>
      </c>
      <c r="C23822">
        <v>0.39</v>
      </c>
      <c r="D23822">
        <v>0.16</v>
      </c>
      <c r="E23822">
        <v>1E-3</v>
      </c>
    </row>
    <row r="23823" spans="1:5">
      <c r="A23823">
        <v>20160920</v>
      </c>
      <c r="B23823">
        <v>-0.02</v>
      </c>
      <c r="C23823">
        <v>-0.21</v>
      </c>
      <c r="D23823">
        <v>-0.52</v>
      </c>
      <c r="E23823">
        <v>1E-3</v>
      </c>
    </row>
    <row r="23824" spans="1:5">
      <c r="A23824">
        <v>20160921</v>
      </c>
      <c r="B23824">
        <v>1.1200000000000001</v>
      </c>
      <c r="C23824">
        <v>0.14000000000000001</v>
      </c>
      <c r="D23824">
        <v>0.33</v>
      </c>
      <c r="E23824">
        <v>1E-3</v>
      </c>
    </row>
    <row r="23825" spans="1:5">
      <c r="A23825">
        <v>20160922</v>
      </c>
      <c r="B23825">
        <v>0.7</v>
      </c>
      <c r="C23825">
        <v>0.84</v>
      </c>
      <c r="D23825">
        <v>-0.06</v>
      </c>
      <c r="E23825">
        <v>1E-3</v>
      </c>
    </row>
    <row r="23826" spans="1:5">
      <c r="A23826">
        <v>20160923</v>
      </c>
      <c r="B23826">
        <v>-0.6</v>
      </c>
      <c r="C23826">
        <v>-0.1</v>
      </c>
      <c r="D23826">
        <v>-0.2</v>
      </c>
      <c r="E23826">
        <v>1E-3</v>
      </c>
    </row>
    <row r="23827" spans="1:5">
      <c r="A23827">
        <v>20160926</v>
      </c>
      <c r="B23827">
        <v>-0.88</v>
      </c>
      <c r="C23827">
        <v>-0.22</v>
      </c>
      <c r="D23827">
        <v>-0.35</v>
      </c>
      <c r="E23827">
        <v>1E-3</v>
      </c>
    </row>
    <row r="23828" spans="1:5">
      <c r="A23828">
        <v>20160927</v>
      </c>
      <c r="B23828">
        <v>0.64</v>
      </c>
      <c r="C23828">
        <v>-7.0000000000000007E-2</v>
      </c>
      <c r="D23828">
        <v>-0.52</v>
      </c>
      <c r="E23828">
        <v>1E-3</v>
      </c>
    </row>
    <row r="23829" spans="1:5">
      <c r="A23829">
        <v>20160928</v>
      </c>
      <c r="B23829">
        <v>0.56000000000000005</v>
      </c>
      <c r="C23829">
        <v>0.21</v>
      </c>
      <c r="D23829">
        <v>1.1000000000000001</v>
      </c>
      <c r="E23829">
        <v>1E-3</v>
      </c>
    </row>
    <row r="23830" spans="1:5">
      <c r="A23830">
        <v>20160929</v>
      </c>
      <c r="B23830">
        <v>-0.98</v>
      </c>
      <c r="C23830">
        <v>-0.41</v>
      </c>
      <c r="D23830">
        <v>0.55000000000000004</v>
      </c>
      <c r="E23830">
        <v>1E-3</v>
      </c>
    </row>
    <row r="23831" spans="1:5">
      <c r="A23831">
        <v>20160930</v>
      </c>
      <c r="B23831">
        <v>0.88</v>
      </c>
      <c r="C23831">
        <v>0.37</v>
      </c>
      <c r="D23831">
        <v>0.35</v>
      </c>
      <c r="E23831">
        <v>1E-3</v>
      </c>
    </row>
    <row r="23832" spans="1:5">
      <c r="A23832">
        <v>20161003</v>
      </c>
      <c r="B23832">
        <v>-0.26</v>
      </c>
      <c r="C23832">
        <v>0.02</v>
      </c>
      <c r="D23832">
        <v>-0.21</v>
      </c>
      <c r="E23832">
        <v>1E-3</v>
      </c>
    </row>
    <row r="23833" spans="1:5">
      <c r="A23833">
        <v>20161004</v>
      </c>
      <c r="B23833">
        <v>-0.46</v>
      </c>
      <c r="C23833">
        <v>-0.01</v>
      </c>
      <c r="D23833">
        <v>0.17</v>
      </c>
      <c r="E23833">
        <v>1E-3</v>
      </c>
    </row>
    <row r="23834" spans="1:5">
      <c r="A23834">
        <v>20161005</v>
      </c>
      <c r="B23834">
        <v>0.57999999999999996</v>
      </c>
      <c r="C23834">
        <v>0.28999999999999998</v>
      </c>
      <c r="D23834">
        <v>0.79</v>
      </c>
      <c r="E23834">
        <v>1E-3</v>
      </c>
    </row>
    <row r="23835" spans="1:5">
      <c r="A23835">
        <v>20161006</v>
      </c>
      <c r="B23835">
        <v>-0.06</v>
      </c>
      <c r="C23835">
        <v>-0.27</v>
      </c>
      <c r="D23835">
        <v>0.37</v>
      </c>
      <c r="E23835">
        <v>1E-3</v>
      </c>
    </row>
    <row r="23836" spans="1:5">
      <c r="A23836">
        <v>20161007</v>
      </c>
      <c r="B23836">
        <v>-0.38</v>
      </c>
      <c r="C23836">
        <v>-0.51</v>
      </c>
      <c r="D23836">
        <v>0.16</v>
      </c>
      <c r="E23836">
        <v>1E-3</v>
      </c>
    </row>
    <row r="23837" spans="1:5">
      <c r="A23837">
        <v>20161010</v>
      </c>
      <c r="B23837">
        <v>0.52</v>
      </c>
      <c r="C23837">
        <v>0.56999999999999995</v>
      </c>
      <c r="D23837">
        <v>0.01</v>
      </c>
      <c r="E23837">
        <v>1E-3</v>
      </c>
    </row>
    <row r="23838" spans="1:5">
      <c r="A23838">
        <v>20161011</v>
      </c>
      <c r="B23838">
        <v>-1.3</v>
      </c>
      <c r="C23838">
        <v>-0.59</v>
      </c>
      <c r="D23838">
        <v>0.49</v>
      </c>
      <c r="E23838">
        <v>1E-3</v>
      </c>
    </row>
    <row r="23839" spans="1:5">
      <c r="A23839">
        <v>20161012</v>
      </c>
      <c r="B23839">
        <v>0.06</v>
      </c>
      <c r="C23839">
        <v>-0.23</v>
      </c>
      <c r="D23839">
        <v>0.37</v>
      </c>
      <c r="E23839">
        <v>1E-3</v>
      </c>
    </row>
    <row r="23840" spans="1:5">
      <c r="A23840">
        <v>20161013</v>
      </c>
      <c r="B23840">
        <v>-0.42</v>
      </c>
      <c r="C23840">
        <v>-0.68</v>
      </c>
      <c r="D23840">
        <v>-0.63</v>
      </c>
      <c r="E23840">
        <v>1E-3</v>
      </c>
    </row>
    <row r="23841" spans="1:5">
      <c r="A23841">
        <v>20161014</v>
      </c>
      <c r="B23841">
        <v>0.01</v>
      </c>
      <c r="C23841">
        <v>-0.35</v>
      </c>
      <c r="D23841">
        <v>0.56999999999999995</v>
      </c>
      <c r="E23841">
        <v>1E-3</v>
      </c>
    </row>
    <row r="23842" spans="1:5">
      <c r="A23842">
        <v>20161017</v>
      </c>
      <c r="B23842">
        <v>-0.28999999999999998</v>
      </c>
      <c r="C23842">
        <v>-0.05</v>
      </c>
      <c r="D23842">
        <v>0.14000000000000001</v>
      </c>
      <c r="E23842">
        <v>1E-3</v>
      </c>
    </row>
    <row r="23843" spans="1:5">
      <c r="A23843">
        <v>20161018</v>
      </c>
      <c r="B23843">
        <v>0.6</v>
      </c>
      <c r="C23843">
        <v>-0.16</v>
      </c>
      <c r="D23843">
        <v>0.03</v>
      </c>
      <c r="E23843">
        <v>1E-3</v>
      </c>
    </row>
    <row r="23844" spans="1:5">
      <c r="A23844">
        <v>20161019</v>
      </c>
      <c r="B23844">
        <v>0.25</v>
      </c>
      <c r="C23844">
        <v>0.04</v>
      </c>
      <c r="D23844">
        <v>0.91</v>
      </c>
      <c r="E23844">
        <v>1E-3</v>
      </c>
    </row>
    <row r="23845" spans="1:5">
      <c r="A23845">
        <v>20161020</v>
      </c>
      <c r="B23845">
        <v>-0.16</v>
      </c>
      <c r="C23845">
        <v>-0.02</v>
      </c>
      <c r="D23845">
        <v>-0.11</v>
      </c>
      <c r="E23845">
        <v>1E-3</v>
      </c>
    </row>
    <row r="23846" spans="1:5">
      <c r="A23846">
        <v>20161021</v>
      </c>
      <c r="B23846">
        <v>0.02</v>
      </c>
      <c r="C23846">
        <v>-0.12</v>
      </c>
      <c r="D23846">
        <v>-0.32</v>
      </c>
      <c r="E23846">
        <v>1E-3</v>
      </c>
    </row>
    <row r="23847" spans="1:5">
      <c r="A23847">
        <v>20161024</v>
      </c>
      <c r="B23847">
        <v>0.54</v>
      </c>
      <c r="C23847">
        <v>0.06</v>
      </c>
      <c r="D23847">
        <v>-0.16</v>
      </c>
      <c r="E23847">
        <v>1E-3</v>
      </c>
    </row>
    <row r="23848" spans="1:5">
      <c r="A23848">
        <v>20161025</v>
      </c>
      <c r="B23848">
        <v>-0.46</v>
      </c>
      <c r="C23848">
        <v>-0.57999999999999996</v>
      </c>
      <c r="D23848">
        <v>0.22</v>
      </c>
      <c r="E23848">
        <v>1E-3</v>
      </c>
    </row>
    <row r="23849" spans="1:5">
      <c r="A23849">
        <v>20161026</v>
      </c>
      <c r="B23849">
        <v>-0.23</v>
      </c>
      <c r="C23849">
        <v>-0.85</v>
      </c>
      <c r="D23849">
        <v>0.74</v>
      </c>
      <c r="E23849">
        <v>1E-3</v>
      </c>
    </row>
    <row r="23850" spans="1:5">
      <c r="A23850">
        <v>20161027</v>
      </c>
      <c r="B23850">
        <v>-0.33</v>
      </c>
      <c r="C23850">
        <v>-0.96</v>
      </c>
      <c r="D23850">
        <v>0.6</v>
      </c>
      <c r="E23850">
        <v>1E-3</v>
      </c>
    </row>
    <row r="23851" spans="1:5">
      <c r="A23851">
        <v>20161028</v>
      </c>
      <c r="B23851">
        <v>-0.28999999999999998</v>
      </c>
      <c r="C23851">
        <v>-0.1</v>
      </c>
      <c r="D23851">
        <v>0.1</v>
      </c>
      <c r="E23851">
        <v>1E-3</v>
      </c>
    </row>
    <row r="23852" spans="1:5">
      <c r="A23852">
        <v>20161031</v>
      </c>
      <c r="B23852">
        <v>0.02</v>
      </c>
      <c r="C23852">
        <v>0.03</v>
      </c>
      <c r="D23852">
        <v>0.14000000000000001</v>
      </c>
      <c r="E23852">
        <v>1E-3</v>
      </c>
    </row>
    <row r="23853" spans="1:5">
      <c r="A23853">
        <v>20161101</v>
      </c>
      <c r="B23853">
        <v>-0.68</v>
      </c>
      <c r="C23853">
        <v>-0.35</v>
      </c>
      <c r="D23853">
        <v>0.17</v>
      </c>
      <c r="E23853">
        <v>1E-3</v>
      </c>
    </row>
    <row r="23854" spans="1:5">
      <c r="A23854">
        <v>20161102</v>
      </c>
      <c r="B23854">
        <v>-0.73</v>
      </c>
      <c r="C23854">
        <v>-0.66</v>
      </c>
      <c r="D23854">
        <v>0.36</v>
      </c>
      <c r="E23854">
        <v>1E-3</v>
      </c>
    </row>
    <row r="23855" spans="1:5">
      <c r="A23855">
        <v>20161103</v>
      </c>
      <c r="B23855">
        <v>-0.4</v>
      </c>
      <c r="C23855">
        <v>-0.46</v>
      </c>
      <c r="D23855">
        <v>1.02</v>
      </c>
      <c r="E23855">
        <v>1E-3</v>
      </c>
    </row>
    <row r="23856" spans="1:5">
      <c r="A23856">
        <v>20161104</v>
      </c>
      <c r="B23856">
        <v>-0.12</v>
      </c>
      <c r="C23856">
        <v>0.86</v>
      </c>
      <c r="D23856">
        <v>-0.43</v>
      </c>
      <c r="E23856">
        <v>1E-3</v>
      </c>
    </row>
    <row r="23857" spans="1:5">
      <c r="A23857">
        <v>20161107</v>
      </c>
      <c r="B23857">
        <v>2.23</v>
      </c>
      <c r="C23857">
        <v>0.2</v>
      </c>
      <c r="D23857">
        <v>-0.15</v>
      </c>
      <c r="E23857">
        <v>1E-3</v>
      </c>
    </row>
    <row r="23858" spans="1:5">
      <c r="A23858">
        <v>20161108</v>
      </c>
      <c r="B23858">
        <v>0.4</v>
      </c>
      <c r="C23858">
        <v>-0.08</v>
      </c>
      <c r="D23858">
        <v>-0.19</v>
      </c>
      <c r="E23858">
        <v>1E-3</v>
      </c>
    </row>
    <row r="23859" spans="1:5">
      <c r="A23859">
        <v>20161109</v>
      </c>
      <c r="B23859">
        <v>1.46</v>
      </c>
      <c r="C23859">
        <v>1.82</v>
      </c>
      <c r="D23859">
        <v>0.99</v>
      </c>
      <c r="E23859">
        <v>1E-3</v>
      </c>
    </row>
    <row r="23860" spans="1:5">
      <c r="A23860">
        <v>20161110</v>
      </c>
      <c r="B23860">
        <v>0.32</v>
      </c>
      <c r="C23860">
        <v>1.1299999999999999</v>
      </c>
      <c r="D23860">
        <v>1.8</v>
      </c>
      <c r="E23860">
        <v>1E-3</v>
      </c>
    </row>
    <row r="23861" spans="1:5">
      <c r="A23861">
        <v>20161111</v>
      </c>
      <c r="B23861">
        <v>0.18</v>
      </c>
      <c r="C23861">
        <v>2.5</v>
      </c>
      <c r="D23861">
        <v>-0.04</v>
      </c>
      <c r="E23861">
        <v>1E-3</v>
      </c>
    </row>
    <row r="23862" spans="1:5">
      <c r="A23862">
        <v>20161114</v>
      </c>
      <c r="B23862">
        <v>0.21</v>
      </c>
      <c r="C23862">
        <v>0.57999999999999996</v>
      </c>
      <c r="D23862">
        <v>1.42</v>
      </c>
      <c r="E23862">
        <v>1E-3</v>
      </c>
    </row>
    <row r="23863" spans="1:5">
      <c r="A23863">
        <v>20161115</v>
      </c>
      <c r="B23863">
        <v>0.8</v>
      </c>
      <c r="C23863">
        <v>-0.55000000000000004</v>
      </c>
      <c r="D23863">
        <v>0.15</v>
      </c>
      <c r="E23863">
        <v>1E-3</v>
      </c>
    </row>
    <row r="23864" spans="1:5">
      <c r="A23864">
        <v>20161116</v>
      </c>
      <c r="B23864">
        <v>-0.12</v>
      </c>
      <c r="C23864">
        <v>0.3</v>
      </c>
      <c r="D23864">
        <v>-0.56000000000000005</v>
      </c>
      <c r="E23864">
        <v>1E-3</v>
      </c>
    </row>
    <row r="23865" spans="1:5">
      <c r="A23865">
        <v>20161117</v>
      </c>
      <c r="B23865">
        <v>0.56000000000000005</v>
      </c>
      <c r="C23865">
        <v>0.13</v>
      </c>
      <c r="D23865">
        <v>-0.13</v>
      </c>
      <c r="E23865">
        <v>1E-3</v>
      </c>
    </row>
    <row r="23866" spans="1:5">
      <c r="A23866">
        <v>20161118</v>
      </c>
      <c r="B23866">
        <v>-0.16</v>
      </c>
      <c r="C23866">
        <v>0.56000000000000005</v>
      </c>
      <c r="D23866">
        <v>0.39</v>
      </c>
      <c r="E23866">
        <v>1E-3</v>
      </c>
    </row>
    <row r="23867" spans="1:5">
      <c r="A23867">
        <v>20161121</v>
      </c>
      <c r="B23867">
        <v>0.77</v>
      </c>
      <c r="C23867">
        <v>-0.25</v>
      </c>
      <c r="D23867">
        <v>0.09</v>
      </c>
      <c r="E23867">
        <v>1E-3</v>
      </c>
    </row>
    <row r="23868" spans="1:5">
      <c r="A23868">
        <v>20161122</v>
      </c>
      <c r="B23868">
        <v>0.31</v>
      </c>
      <c r="C23868">
        <v>0.54</v>
      </c>
      <c r="D23868">
        <v>0.59</v>
      </c>
      <c r="E23868">
        <v>1E-3</v>
      </c>
    </row>
    <row r="23869" spans="1:5">
      <c r="A23869">
        <v>20161123</v>
      </c>
      <c r="B23869">
        <v>0.16</v>
      </c>
      <c r="C23869">
        <v>0.52</v>
      </c>
      <c r="D23869">
        <v>0.18</v>
      </c>
      <c r="E23869">
        <v>1E-3</v>
      </c>
    </row>
    <row r="23870" spans="1:5">
      <c r="A23870">
        <v>20161125</v>
      </c>
      <c r="B23870">
        <v>0.4</v>
      </c>
      <c r="C23870">
        <v>-0.08</v>
      </c>
      <c r="D23870">
        <v>-0.25</v>
      </c>
      <c r="E23870">
        <v>1E-3</v>
      </c>
    </row>
    <row r="23871" spans="1:5">
      <c r="A23871">
        <v>20161128</v>
      </c>
      <c r="B23871">
        <v>-0.64</v>
      </c>
      <c r="C23871">
        <v>-0.77</v>
      </c>
      <c r="D23871">
        <v>0.06</v>
      </c>
      <c r="E23871">
        <v>1E-3</v>
      </c>
    </row>
    <row r="23872" spans="1:5">
      <c r="A23872">
        <v>20161129</v>
      </c>
      <c r="B23872">
        <v>0.11</v>
      </c>
      <c r="C23872">
        <v>-0.35</v>
      </c>
      <c r="D23872">
        <v>-7.0000000000000007E-2</v>
      </c>
      <c r="E23872">
        <v>1E-3</v>
      </c>
    </row>
    <row r="23873" spans="1:5">
      <c r="A23873">
        <v>20161130</v>
      </c>
      <c r="B23873">
        <v>-0.25</v>
      </c>
      <c r="C23873">
        <v>-0.4</v>
      </c>
      <c r="D23873">
        <v>2.2400000000000002</v>
      </c>
      <c r="E23873">
        <v>1E-3</v>
      </c>
    </row>
    <row r="23874" spans="1:5">
      <c r="A23874">
        <v>20161201</v>
      </c>
      <c r="B23874">
        <v>-0.36</v>
      </c>
      <c r="C23874">
        <v>-0.67</v>
      </c>
      <c r="D23874">
        <v>2.04</v>
      </c>
      <c r="E23874">
        <v>1E-3</v>
      </c>
    </row>
    <row r="23875" spans="1:5">
      <c r="A23875">
        <v>20161202</v>
      </c>
      <c r="B23875">
        <v>0</v>
      </c>
      <c r="C23875">
        <v>0.05</v>
      </c>
      <c r="D23875">
        <v>-0.32</v>
      </c>
      <c r="E23875">
        <v>1E-3</v>
      </c>
    </row>
    <row r="23876" spans="1:5">
      <c r="A23876">
        <v>20161205</v>
      </c>
      <c r="B23876">
        <v>0.75</v>
      </c>
      <c r="C23876">
        <v>1.1000000000000001</v>
      </c>
      <c r="D23876">
        <v>0.28000000000000003</v>
      </c>
      <c r="E23876">
        <v>1E-3</v>
      </c>
    </row>
    <row r="23877" spans="1:5">
      <c r="A23877">
        <v>20161206</v>
      </c>
      <c r="B23877">
        <v>0.48</v>
      </c>
      <c r="C23877">
        <v>0.63</v>
      </c>
      <c r="D23877">
        <v>0.23</v>
      </c>
      <c r="E23877">
        <v>1E-3</v>
      </c>
    </row>
    <row r="23878" spans="1:5">
      <c r="A23878">
        <v>20161207</v>
      </c>
      <c r="B23878">
        <v>1.26</v>
      </c>
      <c r="C23878">
        <v>-0.62</v>
      </c>
      <c r="D23878">
        <v>0.53</v>
      </c>
      <c r="E23878">
        <v>1E-3</v>
      </c>
    </row>
    <row r="23879" spans="1:5">
      <c r="A23879">
        <v>20161208</v>
      </c>
      <c r="B23879">
        <v>0.36</v>
      </c>
      <c r="C23879">
        <v>1.1499999999999999</v>
      </c>
      <c r="D23879">
        <v>0.59</v>
      </c>
      <c r="E23879">
        <v>1E-3</v>
      </c>
    </row>
    <row r="23880" spans="1:5">
      <c r="A23880">
        <v>20161209</v>
      </c>
      <c r="B23880">
        <v>0.46</v>
      </c>
      <c r="C23880">
        <v>-0.27</v>
      </c>
      <c r="D23880">
        <v>0.13</v>
      </c>
      <c r="E23880">
        <v>1E-3</v>
      </c>
    </row>
    <row r="23881" spans="1:5">
      <c r="A23881">
        <v>20161212</v>
      </c>
      <c r="B23881">
        <v>-0.3</v>
      </c>
      <c r="C23881">
        <v>-0.94</v>
      </c>
      <c r="D23881">
        <v>-0.1</v>
      </c>
      <c r="E23881">
        <v>1E-3</v>
      </c>
    </row>
    <row r="23882" spans="1:5">
      <c r="A23882">
        <v>20161213</v>
      </c>
      <c r="B23882">
        <v>0.6</v>
      </c>
      <c r="C23882">
        <v>-0.51</v>
      </c>
      <c r="D23882">
        <v>-0.28000000000000003</v>
      </c>
      <c r="E23882">
        <v>1E-3</v>
      </c>
    </row>
    <row r="23883" spans="1:5">
      <c r="A23883">
        <v>20161214</v>
      </c>
      <c r="B23883">
        <v>-0.82</v>
      </c>
      <c r="C23883">
        <v>-0.35</v>
      </c>
      <c r="D23883">
        <v>-0.28000000000000003</v>
      </c>
      <c r="E23883">
        <v>1E-3</v>
      </c>
    </row>
    <row r="23884" spans="1:5">
      <c r="A23884">
        <v>20161215</v>
      </c>
      <c r="B23884">
        <v>0.46</v>
      </c>
      <c r="C23884">
        <v>0.37</v>
      </c>
      <c r="D23884">
        <v>0.28000000000000003</v>
      </c>
      <c r="E23884">
        <v>1E-3</v>
      </c>
    </row>
    <row r="23885" spans="1:5">
      <c r="A23885">
        <v>20161216</v>
      </c>
      <c r="B23885">
        <v>-0.22</v>
      </c>
      <c r="C23885">
        <v>0.05</v>
      </c>
      <c r="D23885">
        <v>-0.42</v>
      </c>
      <c r="E23885">
        <v>1E-3</v>
      </c>
    </row>
    <row r="23886" spans="1:5">
      <c r="A23886">
        <v>20161219</v>
      </c>
      <c r="B23886">
        <v>0.22</v>
      </c>
      <c r="C23886">
        <v>0.31</v>
      </c>
      <c r="D23886">
        <v>0.09</v>
      </c>
      <c r="E23886">
        <v>1E-3</v>
      </c>
    </row>
    <row r="23887" spans="1:5">
      <c r="A23887">
        <v>20161220</v>
      </c>
      <c r="B23887">
        <v>0.44</v>
      </c>
      <c r="C23887">
        <v>0.43</v>
      </c>
      <c r="D23887">
        <v>0.68</v>
      </c>
      <c r="E23887">
        <v>1E-3</v>
      </c>
    </row>
    <row r="23888" spans="1:5">
      <c r="A23888">
        <v>20161221</v>
      </c>
      <c r="B23888">
        <v>-0.24</v>
      </c>
      <c r="C23888">
        <v>-0.38</v>
      </c>
      <c r="D23888">
        <v>0.23</v>
      </c>
      <c r="E23888">
        <v>1E-3</v>
      </c>
    </row>
    <row r="23889" spans="1:5">
      <c r="A23889">
        <v>20161222</v>
      </c>
      <c r="B23889">
        <v>-0.3</v>
      </c>
      <c r="C23889">
        <v>-0.75</v>
      </c>
      <c r="D23889">
        <v>0.24</v>
      </c>
      <c r="E23889">
        <v>1E-3</v>
      </c>
    </row>
    <row r="23890" spans="1:5">
      <c r="A23890">
        <v>20161223</v>
      </c>
      <c r="B23890">
        <v>0.19</v>
      </c>
      <c r="C23890">
        <v>0.56000000000000005</v>
      </c>
      <c r="D23890">
        <v>-0.51</v>
      </c>
      <c r="E23890">
        <v>1E-3</v>
      </c>
    </row>
    <row r="23891" spans="1:5">
      <c r="A23891">
        <v>20161227</v>
      </c>
      <c r="B23891">
        <v>0.27</v>
      </c>
      <c r="C23891">
        <v>0.21</v>
      </c>
      <c r="D23891">
        <v>0.13</v>
      </c>
      <c r="E23891">
        <v>1E-3</v>
      </c>
    </row>
    <row r="23892" spans="1:5">
      <c r="A23892">
        <v>20161228</v>
      </c>
      <c r="B23892">
        <v>-0.87</v>
      </c>
      <c r="C23892">
        <v>-0.27</v>
      </c>
      <c r="D23892">
        <v>0.09</v>
      </c>
      <c r="E23892">
        <v>1E-3</v>
      </c>
    </row>
    <row r="23893" spans="1:5">
      <c r="A23893">
        <v>20161229</v>
      </c>
      <c r="B23893">
        <v>-0.04</v>
      </c>
      <c r="C23893">
        <v>0.13</v>
      </c>
      <c r="D23893">
        <v>-0.31</v>
      </c>
      <c r="E23893">
        <v>1E-3</v>
      </c>
    </row>
    <row r="23894" spans="1:5">
      <c r="A23894">
        <v>20161230</v>
      </c>
      <c r="B23894">
        <v>-0.52</v>
      </c>
      <c r="C23894">
        <v>-0.11</v>
      </c>
      <c r="D23894">
        <v>0.2</v>
      </c>
      <c r="E23894">
        <v>1E-3</v>
      </c>
    </row>
    <row r="23895" spans="1:5">
      <c r="A23895">
        <v>20170103</v>
      </c>
      <c r="B23895">
        <v>0.83</v>
      </c>
      <c r="C23895">
        <v>-0.11</v>
      </c>
      <c r="D23895">
        <v>0.08</v>
      </c>
      <c r="E23895">
        <v>2E-3</v>
      </c>
    </row>
    <row r="23896" spans="1:5">
      <c r="A23896">
        <v>20170104</v>
      </c>
      <c r="B23896">
        <v>0.79</v>
      </c>
      <c r="C23896">
        <v>0.95</v>
      </c>
      <c r="D23896">
        <v>-0.15</v>
      </c>
      <c r="E23896">
        <v>2E-3</v>
      </c>
    </row>
    <row r="23897" spans="1:5">
      <c r="A23897">
        <v>20170105</v>
      </c>
      <c r="B23897">
        <v>-0.21</v>
      </c>
      <c r="C23897">
        <v>-0.87</v>
      </c>
      <c r="D23897">
        <v>-0.8</v>
      </c>
      <c r="E23897">
        <v>2E-3</v>
      </c>
    </row>
    <row r="23898" spans="1:5">
      <c r="A23898">
        <v>20170106</v>
      </c>
      <c r="B23898">
        <v>0.28999999999999998</v>
      </c>
      <c r="C23898">
        <v>-0.62</v>
      </c>
      <c r="D23898">
        <v>-0.31</v>
      </c>
      <c r="E23898">
        <v>2E-3</v>
      </c>
    </row>
    <row r="23899" spans="1:5">
      <c r="A23899">
        <v>20170109</v>
      </c>
      <c r="B23899">
        <v>-0.37</v>
      </c>
      <c r="C23899">
        <v>-0.27</v>
      </c>
      <c r="D23899">
        <v>-1.04</v>
      </c>
      <c r="E23899">
        <v>2E-3</v>
      </c>
    </row>
    <row r="23900" spans="1:5">
      <c r="A23900">
        <v>20170110</v>
      </c>
      <c r="B23900">
        <v>0.16</v>
      </c>
      <c r="C23900">
        <v>0.97</v>
      </c>
      <c r="D23900">
        <v>0.56000000000000005</v>
      </c>
      <c r="E23900">
        <v>2E-3</v>
      </c>
    </row>
    <row r="23901" spans="1:5">
      <c r="A23901">
        <v>20170111</v>
      </c>
      <c r="B23901">
        <v>0.31</v>
      </c>
      <c r="C23901">
        <v>-0.32</v>
      </c>
      <c r="D23901">
        <v>0.53</v>
      </c>
      <c r="E23901">
        <v>2E-3</v>
      </c>
    </row>
    <row r="23902" spans="1:5">
      <c r="A23902">
        <v>20170112</v>
      </c>
      <c r="B23902">
        <v>-0.3</v>
      </c>
      <c r="C23902">
        <v>-0.56999999999999995</v>
      </c>
      <c r="D23902">
        <v>-0.88</v>
      </c>
      <c r="E23902">
        <v>2E-3</v>
      </c>
    </row>
    <row r="23903" spans="1:5">
      <c r="A23903">
        <v>20170113</v>
      </c>
      <c r="B23903">
        <v>0.28999999999999998</v>
      </c>
      <c r="C23903">
        <v>0.63</v>
      </c>
      <c r="D23903">
        <v>-0.08</v>
      </c>
      <c r="E23903">
        <v>2E-3</v>
      </c>
    </row>
    <row r="23904" spans="1:5">
      <c r="A23904">
        <v>20170117</v>
      </c>
      <c r="B23904">
        <v>-0.49</v>
      </c>
      <c r="C23904">
        <v>-0.86</v>
      </c>
      <c r="D23904">
        <v>-0.59</v>
      </c>
      <c r="E23904">
        <v>2E-3</v>
      </c>
    </row>
    <row r="23905" spans="1:5">
      <c r="A23905">
        <v>20170118</v>
      </c>
      <c r="B23905">
        <v>0.24</v>
      </c>
      <c r="C23905">
        <v>0.18</v>
      </c>
      <c r="D23905">
        <v>0.24</v>
      </c>
      <c r="E23905">
        <v>2E-3</v>
      </c>
    </row>
    <row r="23906" spans="1:5">
      <c r="A23906">
        <v>20170119</v>
      </c>
      <c r="B23906">
        <v>-0.38</v>
      </c>
      <c r="C23906">
        <v>-0.5</v>
      </c>
      <c r="D23906">
        <v>-0.04</v>
      </c>
      <c r="E23906">
        <v>2E-3</v>
      </c>
    </row>
    <row r="23907" spans="1:5">
      <c r="A23907">
        <v>20170120</v>
      </c>
      <c r="B23907">
        <v>0.33</v>
      </c>
      <c r="C23907">
        <v>7.0000000000000007E-2</v>
      </c>
      <c r="D23907">
        <v>0.19</v>
      </c>
      <c r="E23907">
        <v>2E-3</v>
      </c>
    </row>
    <row r="23908" spans="1:5">
      <c r="A23908">
        <v>20170123</v>
      </c>
      <c r="B23908">
        <v>-0.28999999999999998</v>
      </c>
      <c r="C23908">
        <v>-0.02</v>
      </c>
      <c r="D23908">
        <v>-0.31</v>
      </c>
      <c r="E23908">
        <v>2E-3</v>
      </c>
    </row>
    <row r="23909" spans="1:5">
      <c r="A23909">
        <v>20170124</v>
      </c>
      <c r="B23909">
        <v>0.83</v>
      </c>
      <c r="C23909">
        <v>0.68</v>
      </c>
      <c r="D23909">
        <v>0.81</v>
      </c>
      <c r="E23909">
        <v>2E-3</v>
      </c>
    </row>
    <row r="23910" spans="1:5">
      <c r="A23910">
        <v>20170125</v>
      </c>
      <c r="B23910">
        <v>0.84</v>
      </c>
      <c r="C23910">
        <v>0.16</v>
      </c>
      <c r="D23910">
        <v>0.36</v>
      </c>
      <c r="E23910">
        <v>2E-3</v>
      </c>
    </row>
    <row r="23911" spans="1:5">
      <c r="A23911">
        <v>20170126</v>
      </c>
      <c r="B23911">
        <v>-0.1</v>
      </c>
      <c r="C23911">
        <v>-0.62</v>
      </c>
      <c r="D23911">
        <v>0.38</v>
      </c>
      <c r="E23911">
        <v>2E-3</v>
      </c>
    </row>
    <row r="23912" spans="1:5">
      <c r="A23912">
        <v>20170127</v>
      </c>
      <c r="B23912">
        <v>-0.12</v>
      </c>
      <c r="C23912">
        <v>0.03</v>
      </c>
      <c r="D23912">
        <v>-0.66</v>
      </c>
      <c r="E23912">
        <v>2E-3</v>
      </c>
    </row>
    <row r="23913" spans="1:5">
      <c r="A23913">
        <v>20170130</v>
      </c>
      <c r="B23913">
        <v>-0.68</v>
      </c>
      <c r="C23913">
        <v>-0.72</v>
      </c>
      <c r="D23913">
        <v>-0.42</v>
      </c>
      <c r="E23913">
        <v>2E-3</v>
      </c>
    </row>
    <row r="23914" spans="1:5">
      <c r="A23914">
        <v>20170131</v>
      </c>
      <c r="B23914">
        <v>0</v>
      </c>
      <c r="C23914">
        <v>0.88</v>
      </c>
      <c r="D23914">
        <v>-0.55000000000000004</v>
      </c>
      <c r="E23914">
        <v>2E-3</v>
      </c>
    </row>
    <row r="23915" spans="1:5">
      <c r="A23915">
        <v>20170201</v>
      </c>
      <c r="B23915">
        <v>0.04</v>
      </c>
      <c r="C23915">
        <v>-0.04</v>
      </c>
      <c r="D23915">
        <v>0.03</v>
      </c>
      <c r="E23915">
        <v>2E-3</v>
      </c>
    </row>
    <row r="23916" spans="1:5">
      <c r="A23916">
        <v>20170202</v>
      </c>
      <c r="B23916">
        <v>-0.02</v>
      </c>
      <c r="C23916">
        <v>-0.26</v>
      </c>
      <c r="D23916">
        <v>-0.31</v>
      </c>
      <c r="E23916">
        <v>2E-3</v>
      </c>
    </row>
    <row r="23917" spans="1:5">
      <c r="A23917">
        <v>20170203</v>
      </c>
      <c r="B23917">
        <v>0.82</v>
      </c>
      <c r="C23917">
        <v>0.55000000000000004</v>
      </c>
      <c r="D23917">
        <v>0.64</v>
      </c>
      <c r="E23917">
        <v>2E-3</v>
      </c>
    </row>
    <row r="23918" spans="1:5">
      <c r="A23918">
        <v>20170206</v>
      </c>
      <c r="B23918">
        <v>-0.27</v>
      </c>
      <c r="C23918">
        <v>-0.56999999999999995</v>
      </c>
      <c r="D23918">
        <v>-0.2</v>
      </c>
      <c r="E23918">
        <v>2E-3</v>
      </c>
    </row>
    <row r="23919" spans="1:5">
      <c r="A23919">
        <v>20170207</v>
      </c>
      <c r="B23919">
        <v>-0.01</v>
      </c>
      <c r="C23919">
        <v>-0.3</v>
      </c>
      <c r="D23919">
        <v>-0.52</v>
      </c>
      <c r="E23919">
        <v>2E-3</v>
      </c>
    </row>
    <row r="23920" spans="1:5">
      <c r="A23920">
        <v>20170208</v>
      </c>
      <c r="B23920">
        <v>0.06</v>
      </c>
      <c r="C23920">
        <v>-0.24</v>
      </c>
      <c r="D23920">
        <v>-0.53</v>
      </c>
      <c r="E23920">
        <v>2E-3</v>
      </c>
    </row>
    <row r="23921" spans="1:5">
      <c r="A23921">
        <v>20170209</v>
      </c>
      <c r="B23921">
        <v>0.72</v>
      </c>
      <c r="C23921">
        <v>0.7</v>
      </c>
      <c r="D23921">
        <v>0.02</v>
      </c>
      <c r="E23921">
        <v>2E-3</v>
      </c>
    </row>
    <row r="23922" spans="1:5">
      <c r="A23922">
        <v>20170210</v>
      </c>
      <c r="B23922">
        <v>0.38</v>
      </c>
      <c r="C23922">
        <v>0.39</v>
      </c>
      <c r="D23922">
        <v>0.12</v>
      </c>
      <c r="E23922">
        <v>2E-3</v>
      </c>
    </row>
    <row r="23923" spans="1:5">
      <c r="A23923">
        <v>20170213</v>
      </c>
      <c r="B23923">
        <v>0.49</v>
      </c>
      <c r="C23923">
        <v>-0.32</v>
      </c>
      <c r="D23923">
        <v>0.32</v>
      </c>
      <c r="E23923">
        <v>2E-3</v>
      </c>
    </row>
    <row r="23924" spans="1:5">
      <c r="A23924">
        <v>20170214</v>
      </c>
      <c r="B23924">
        <v>0.45</v>
      </c>
      <c r="C23924">
        <v>-0.23</v>
      </c>
      <c r="D23924">
        <v>0.33</v>
      </c>
      <c r="E23924">
        <v>2E-3</v>
      </c>
    </row>
    <row r="23925" spans="1:5">
      <c r="A23925">
        <v>20170215</v>
      </c>
      <c r="B23925">
        <v>0.54</v>
      </c>
      <c r="C23925">
        <v>0.19</v>
      </c>
      <c r="D23925">
        <v>-0.44</v>
      </c>
      <c r="E23925">
        <v>2E-3</v>
      </c>
    </row>
    <row r="23926" spans="1:5">
      <c r="A23926">
        <v>20170216</v>
      </c>
      <c r="B23926">
        <v>-0.16</v>
      </c>
      <c r="C23926">
        <v>-0.21</v>
      </c>
      <c r="D23926">
        <v>-0.03</v>
      </c>
      <c r="E23926">
        <v>2E-3</v>
      </c>
    </row>
    <row r="23927" spans="1:5">
      <c r="A23927">
        <v>20170217</v>
      </c>
      <c r="B23927">
        <v>0.2</v>
      </c>
      <c r="C23927">
        <v>-0.01</v>
      </c>
      <c r="D23927">
        <v>-0.56999999999999995</v>
      </c>
      <c r="E23927">
        <v>2E-3</v>
      </c>
    </row>
    <row r="23928" spans="1:5">
      <c r="A23928">
        <v>20170221</v>
      </c>
      <c r="B23928">
        <v>0.6</v>
      </c>
      <c r="C23928">
        <v>-0.04</v>
      </c>
      <c r="D23928">
        <v>0.13</v>
      </c>
      <c r="E23928">
        <v>2E-3</v>
      </c>
    </row>
    <row r="23929" spans="1:5">
      <c r="A23929">
        <v>20170222</v>
      </c>
      <c r="B23929">
        <v>-0.15</v>
      </c>
      <c r="C23929">
        <v>-0.37</v>
      </c>
      <c r="D23929">
        <v>0.11</v>
      </c>
      <c r="E23929">
        <v>2E-3</v>
      </c>
    </row>
    <row r="23930" spans="1:5">
      <c r="A23930">
        <v>20170223</v>
      </c>
      <c r="B23930">
        <v>-0.11</v>
      </c>
      <c r="C23930">
        <v>-0.68</v>
      </c>
      <c r="D23930">
        <v>0.26</v>
      </c>
      <c r="E23930">
        <v>2E-3</v>
      </c>
    </row>
    <row r="23931" spans="1:5">
      <c r="A23931">
        <v>20170224</v>
      </c>
      <c r="B23931">
        <v>0.15</v>
      </c>
      <c r="C23931">
        <v>0.04</v>
      </c>
      <c r="D23931">
        <v>-0.92</v>
      </c>
      <c r="E23931">
        <v>2E-3</v>
      </c>
    </row>
    <row r="23932" spans="1:5">
      <c r="A23932">
        <v>20170227</v>
      </c>
      <c r="B23932">
        <v>0.22</v>
      </c>
      <c r="C23932">
        <v>0.82</v>
      </c>
      <c r="D23932">
        <v>-0.34</v>
      </c>
      <c r="E23932">
        <v>2E-3</v>
      </c>
    </row>
    <row r="23933" spans="1:5">
      <c r="A23933">
        <v>20170228</v>
      </c>
      <c r="B23933">
        <v>-0.42</v>
      </c>
      <c r="C23933">
        <v>-1.38</v>
      </c>
      <c r="D23933">
        <v>0.2</v>
      </c>
      <c r="E23933">
        <v>2E-3</v>
      </c>
    </row>
    <row r="23934" spans="1:5">
      <c r="A23934">
        <v>20170301</v>
      </c>
      <c r="B23934">
        <v>1.47</v>
      </c>
      <c r="C23934">
        <v>0.43</v>
      </c>
      <c r="D23934">
        <v>0.72</v>
      </c>
      <c r="E23934">
        <v>1E-3</v>
      </c>
    </row>
    <row r="23935" spans="1:5">
      <c r="A23935">
        <v>20170302</v>
      </c>
      <c r="B23935">
        <v>-0.7</v>
      </c>
      <c r="C23935">
        <v>-0.53</v>
      </c>
      <c r="D23935">
        <v>-0.88</v>
      </c>
      <c r="E23935">
        <v>1E-3</v>
      </c>
    </row>
    <row r="23936" spans="1:5">
      <c r="A23936">
        <v>20170303</v>
      </c>
      <c r="B23936">
        <v>0.09</v>
      </c>
      <c r="C23936">
        <v>-0.21</v>
      </c>
      <c r="D23936">
        <v>0.13</v>
      </c>
      <c r="E23936">
        <v>1E-3</v>
      </c>
    </row>
    <row r="23937" spans="1:5">
      <c r="A23937">
        <v>20170306</v>
      </c>
      <c r="B23937">
        <v>-0.38</v>
      </c>
      <c r="C23937">
        <v>-0.36</v>
      </c>
      <c r="D23937">
        <v>-0.1</v>
      </c>
      <c r="E23937">
        <v>1E-3</v>
      </c>
    </row>
    <row r="23938" spans="1:5">
      <c r="A23938">
        <v>20170307</v>
      </c>
      <c r="B23938">
        <v>-0.36</v>
      </c>
      <c r="C23938">
        <v>-0.28999999999999998</v>
      </c>
      <c r="D23938">
        <v>-0.05</v>
      </c>
      <c r="E23938">
        <v>1E-3</v>
      </c>
    </row>
    <row r="23939" spans="1:5">
      <c r="A23939">
        <v>20170308</v>
      </c>
      <c r="B23939">
        <v>-0.19</v>
      </c>
      <c r="C23939">
        <v>-0.1</v>
      </c>
      <c r="D23939">
        <v>-0.82</v>
      </c>
      <c r="E23939">
        <v>1E-3</v>
      </c>
    </row>
    <row r="23940" spans="1:5">
      <c r="A23940">
        <v>20170309</v>
      </c>
      <c r="B23940">
        <v>0.04</v>
      </c>
      <c r="C23940">
        <v>-0.46</v>
      </c>
      <c r="D23940">
        <v>-0.27</v>
      </c>
      <c r="E23940">
        <v>1E-3</v>
      </c>
    </row>
    <row r="23941" spans="1:5">
      <c r="A23941">
        <v>20170310</v>
      </c>
      <c r="B23941">
        <v>0.34</v>
      </c>
      <c r="C23941">
        <v>0.1</v>
      </c>
      <c r="D23941">
        <v>-0.38</v>
      </c>
      <c r="E23941">
        <v>1E-3</v>
      </c>
    </row>
    <row r="23942" spans="1:5">
      <c r="A23942">
        <v>20170313</v>
      </c>
      <c r="B23942">
        <v>0.13</v>
      </c>
      <c r="C23942">
        <v>0.33</v>
      </c>
      <c r="D23942">
        <v>-0.03</v>
      </c>
      <c r="E23942">
        <v>1E-3</v>
      </c>
    </row>
    <row r="23943" spans="1:5">
      <c r="A23943">
        <v>20170314</v>
      </c>
      <c r="B23943">
        <v>-0.36</v>
      </c>
      <c r="C23943">
        <v>-0.23</v>
      </c>
      <c r="D23943">
        <v>0.02</v>
      </c>
      <c r="E23943">
        <v>1E-3</v>
      </c>
    </row>
    <row r="23944" spans="1:5">
      <c r="A23944">
        <v>20170315</v>
      </c>
      <c r="B23944">
        <v>0.86</v>
      </c>
      <c r="C23944">
        <v>0.73</v>
      </c>
      <c r="D23944">
        <v>-0.41</v>
      </c>
      <c r="E23944">
        <v>1E-3</v>
      </c>
    </row>
    <row r="23945" spans="1:5">
      <c r="A23945">
        <v>20170316</v>
      </c>
      <c r="B23945">
        <v>-0.06</v>
      </c>
      <c r="C23945">
        <v>0.45</v>
      </c>
      <c r="D23945">
        <v>0.24</v>
      </c>
      <c r="E23945">
        <v>1E-3</v>
      </c>
    </row>
    <row r="23946" spans="1:5">
      <c r="A23946">
        <v>20170317</v>
      </c>
      <c r="B23946">
        <v>-0.08</v>
      </c>
      <c r="C23946">
        <v>0.62</v>
      </c>
      <c r="D23946">
        <v>-0.26</v>
      </c>
      <c r="E23946">
        <v>1E-3</v>
      </c>
    </row>
    <row r="23947" spans="1:5">
      <c r="A23947">
        <v>20170320</v>
      </c>
      <c r="B23947">
        <v>-0.25</v>
      </c>
      <c r="C23947">
        <v>-7.0000000000000007E-2</v>
      </c>
      <c r="D23947">
        <v>-0.75</v>
      </c>
      <c r="E23947">
        <v>1E-3</v>
      </c>
    </row>
    <row r="23948" spans="1:5">
      <c r="A23948">
        <v>20170321</v>
      </c>
      <c r="B23948">
        <v>-1.48</v>
      </c>
      <c r="C23948">
        <v>-1.34</v>
      </c>
      <c r="D23948">
        <v>-0.69</v>
      </c>
      <c r="E23948">
        <v>1E-3</v>
      </c>
    </row>
    <row r="23949" spans="1:5">
      <c r="A23949">
        <v>20170322</v>
      </c>
      <c r="B23949">
        <v>0.16</v>
      </c>
      <c r="C23949">
        <v>-0.3</v>
      </c>
      <c r="D23949">
        <v>-0.54</v>
      </c>
      <c r="E23949">
        <v>1E-3</v>
      </c>
    </row>
    <row r="23950" spans="1:5">
      <c r="A23950">
        <v>20170323</v>
      </c>
      <c r="B23950">
        <v>-0.03</v>
      </c>
      <c r="C23950">
        <v>0.69</v>
      </c>
      <c r="D23950">
        <v>0.46</v>
      </c>
      <c r="E23950">
        <v>1E-3</v>
      </c>
    </row>
    <row r="23951" spans="1:5">
      <c r="A23951">
        <v>20170324</v>
      </c>
      <c r="B23951">
        <v>-0.05</v>
      </c>
      <c r="C23951">
        <v>0.13</v>
      </c>
      <c r="D23951">
        <v>-0.23</v>
      </c>
      <c r="E23951">
        <v>1E-3</v>
      </c>
    </row>
    <row r="23952" spans="1:5">
      <c r="A23952">
        <v>20170327</v>
      </c>
      <c r="B23952">
        <v>-0.05</v>
      </c>
      <c r="C23952">
        <v>0.56000000000000005</v>
      </c>
      <c r="D23952">
        <v>-0.52</v>
      </c>
      <c r="E23952">
        <v>1E-3</v>
      </c>
    </row>
    <row r="23953" spans="1:5">
      <c r="A23953">
        <v>20170328</v>
      </c>
      <c r="B23953">
        <v>0.72</v>
      </c>
      <c r="C23953">
        <v>-0.15</v>
      </c>
      <c r="D23953">
        <v>0.71</v>
      </c>
      <c r="E23953">
        <v>1E-3</v>
      </c>
    </row>
    <row r="23954" spans="1:5">
      <c r="A23954">
        <v>20170329</v>
      </c>
      <c r="B23954">
        <v>0.18</v>
      </c>
      <c r="C23954">
        <v>0.39</v>
      </c>
      <c r="D23954">
        <v>-0.06</v>
      </c>
      <c r="E23954">
        <v>1E-3</v>
      </c>
    </row>
    <row r="23955" spans="1:5">
      <c r="A23955">
        <v>20170330</v>
      </c>
      <c r="B23955">
        <v>0.36</v>
      </c>
      <c r="C23955">
        <v>0.33</v>
      </c>
      <c r="D23955">
        <v>0.92</v>
      </c>
      <c r="E23955">
        <v>1E-3</v>
      </c>
    </row>
    <row r="23956" spans="1:5">
      <c r="A23956">
        <v>20170331</v>
      </c>
      <c r="B23956">
        <v>-0.16</v>
      </c>
      <c r="C23956">
        <v>0.56999999999999995</v>
      </c>
      <c r="D23956">
        <v>-0.3</v>
      </c>
      <c r="E23956">
        <v>1E-3</v>
      </c>
    </row>
    <row r="23957" spans="1:5">
      <c r="A23957">
        <v>20170403</v>
      </c>
      <c r="B23957">
        <v>-0.28000000000000003</v>
      </c>
      <c r="C23957">
        <v>-1.1000000000000001</v>
      </c>
      <c r="D23957">
        <v>-0.11</v>
      </c>
      <c r="E23957">
        <v>3.0000000000000001E-3</v>
      </c>
    </row>
    <row r="23958" spans="1:5">
      <c r="A23958">
        <v>20170404</v>
      </c>
      <c r="B23958">
        <v>0.05</v>
      </c>
      <c r="C23958">
        <v>-0.23</v>
      </c>
      <c r="D23958">
        <v>0.31</v>
      </c>
      <c r="E23958">
        <v>3.0000000000000001E-3</v>
      </c>
    </row>
    <row r="23959" spans="1:5">
      <c r="A23959">
        <v>20170405</v>
      </c>
      <c r="B23959">
        <v>-0.44</v>
      </c>
      <c r="C23959">
        <v>-0.79</v>
      </c>
      <c r="D23959">
        <v>-0.31</v>
      </c>
      <c r="E23959">
        <v>3.0000000000000001E-3</v>
      </c>
    </row>
    <row r="23960" spans="1:5">
      <c r="A23960">
        <v>20170406</v>
      </c>
      <c r="B23960">
        <v>0.32</v>
      </c>
      <c r="C23960">
        <v>0.69</v>
      </c>
      <c r="D23960">
        <v>0.5</v>
      </c>
      <c r="E23960">
        <v>3.0000000000000001E-3</v>
      </c>
    </row>
    <row r="23961" spans="1:5">
      <c r="A23961">
        <v>20170407</v>
      </c>
      <c r="B23961">
        <v>-0.08</v>
      </c>
      <c r="C23961">
        <v>0.14000000000000001</v>
      </c>
      <c r="D23961">
        <v>-0.26</v>
      </c>
      <c r="E23961">
        <v>3.0000000000000001E-3</v>
      </c>
    </row>
    <row r="23962" spans="1:5">
      <c r="A23962">
        <v>20170410</v>
      </c>
      <c r="B23962">
        <v>0.08</v>
      </c>
      <c r="C23962">
        <v>0.1</v>
      </c>
      <c r="D23962">
        <v>0.1</v>
      </c>
      <c r="E23962">
        <v>3.0000000000000001E-3</v>
      </c>
    </row>
    <row r="23963" spans="1:5">
      <c r="A23963">
        <v>20170411</v>
      </c>
      <c r="B23963">
        <v>-0.05</v>
      </c>
      <c r="C23963">
        <v>0.81</v>
      </c>
      <c r="D23963">
        <v>0.25</v>
      </c>
      <c r="E23963">
        <v>3.0000000000000001E-3</v>
      </c>
    </row>
    <row r="23964" spans="1:5">
      <c r="A23964">
        <v>20170412</v>
      </c>
      <c r="B23964">
        <v>-0.49</v>
      </c>
      <c r="C23964">
        <v>-0.85</v>
      </c>
      <c r="D23964">
        <v>-0.54</v>
      </c>
      <c r="E23964">
        <v>3.0000000000000001E-3</v>
      </c>
    </row>
    <row r="23965" spans="1:5">
      <c r="A23965">
        <v>20170413</v>
      </c>
      <c r="B23965">
        <v>-0.75</v>
      </c>
      <c r="C23965">
        <v>-0.23</v>
      </c>
      <c r="D23965">
        <v>-0.79</v>
      </c>
      <c r="E23965">
        <v>3.0000000000000001E-3</v>
      </c>
    </row>
    <row r="23966" spans="1:5">
      <c r="A23966">
        <v>20170417</v>
      </c>
      <c r="B23966">
        <v>0.89</v>
      </c>
      <c r="C23966">
        <v>0.24</v>
      </c>
      <c r="D23966">
        <v>0.22</v>
      </c>
      <c r="E23966">
        <v>3.0000000000000001E-3</v>
      </c>
    </row>
    <row r="23967" spans="1:5">
      <c r="A23967">
        <v>20170418</v>
      </c>
      <c r="B23967">
        <v>-0.25</v>
      </c>
      <c r="C23967">
        <v>0.36</v>
      </c>
      <c r="D23967">
        <v>-0.16</v>
      </c>
      <c r="E23967">
        <v>3.0000000000000001E-3</v>
      </c>
    </row>
    <row r="23968" spans="1:5">
      <c r="A23968">
        <v>20170419</v>
      </c>
      <c r="B23968">
        <v>-0.08</v>
      </c>
      <c r="C23968">
        <v>0.6</v>
      </c>
      <c r="D23968">
        <v>-0.39</v>
      </c>
      <c r="E23968">
        <v>3.0000000000000001E-3</v>
      </c>
    </row>
    <row r="23969" spans="1:5">
      <c r="A23969">
        <v>20170420</v>
      </c>
      <c r="B23969">
        <v>0.83</v>
      </c>
      <c r="C23969">
        <v>0.52</v>
      </c>
      <c r="D23969">
        <v>0.27</v>
      </c>
      <c r="E23969">
        <v>3.0000000000000001E-3</v>
      </c>
    </row>
    <row r="23970" spans="1:5">
      <c r="A23970">
        <v>20170421</v>
      </c>
      <c r="B23970">
        <v>-0.28000000000000003</v>
      </c>
      <c r="C23970">
        <v>0.1</v>
      </c>
      <c r="D23970">
        <v>-0.14000000000000001</v>
      </c>
      <c r="E23970">
        <v>3.0000000000000001E-3</v>
      </c>
    </row>
    <row r="23971" spans="1:5">
      <c r="A23971">
        <v>20170424</v>
      </c>
      <c r="B23971">
        <v>1.18</v>
      </c>
      <c r="C23971">
        <v>0.17</v>
      </c>
      <c r="D23971">
        <v>0.51</v>
      </c>
      <c r="E23971">
        <v>3.0000000000000001E-3</v>
      </c>
    </row>
    <row r="23972" spans="1:5">
      <c r="A23972">
        <v>20170425</v>
      </c>
      <c r="B23972">
        <v>0.66</v>
      </c>
      <c r="C23972">
        <v>0.36</v>
      </c>
      <c r="D23972">
        <v>-0.05</v>
      </c>
      <c r="E23972">
        <v>3.0000000000000001E-3</v>
      </c>
    </row>
    <row r="23973" spans="1:5">
      <c r="A23973">
        <v>20170426</v>
      </c>
      <c r="B23973">
        <v>0.04</v>
      </c>
      <c r="C23973">
        <v>0.7</v>
      </c>
      <c r="D23973">
        <v>0.31</v>
      </c>
      <c r="E23973">
        <v>3.0000000000000001E-3</v>
      </c>
    </row>
    <row r="23974" spans="1:5">
      <c r="A23974">
        <v>20170427</v>
      </c>
      <c r="B23974">
        <v>0.05</v>
      </c>
      <c r="C23974">
        <v>-0.13</v>
      </c>
      <c r="D23974">
        <v>-0.96</v>
      </c>
      <c r="E23974">
        <v>3.0000000000000001E-3</v>
      </c>
    </row>
    <row r="23975" spans="1:5">
      <c r="A23975">
        <v>20170428</v>
      </c>
      <c r="B23975">
        <v>-0.3</v>
      </c>
      <c r="C23975">
        <v>-0.67</v>
      </c>
      <c r="D23975">
        <v>-0.6</v>
      </c>
      <c r="E23975">
        <v>3.0000000000000001E-3</v>
      </c>
    </row>
    <row r="23976" spans="1:5">
      <c r="A23976">
        <v>20170501</v>
      </c>
      <c r="B23976">
        <v>0.21</v>
      </c>
      <c r="C23976">
        <v>0.27</v>
      </c>
      <c r="D23976">
        <v>-0.13</v>
      </c>
      <c r="E23976">
        <v>3.0000000000000001E-3</v>
      </c>
    </row>
    <row r="23977" spans="1:5">
      <c r="A23977">
        <v>20170502</v>
      </c>
      <c r="B23977">
        <v>0.03</v>
      </c>
      <c r="C23977">
        <v>-0.46</v>
      </c>
      <c r="D23977">
        <v>-0.21</v>
      </c>
      <c r="E23977">
        <v>3.0000000000000001E-3</v>
      </c>
    </row>
    <row r="23978" spans="1:5">
      <c r="A23978">
        <v>20170503</v>
      </c>
      <c r="B23978">
        <v>-0.19</v>
      </c>
      <c r="C23978">
        <v>-0.54</v>
      </c>
      <c r="D23978">
        <v>0.2</v>
      </c>
      <c r="E23978">
        <v>3.0000000000000001E-3</v>
      </c>
    </row>
    <row r="23979" spans="1:5">
      <c r="A23979">
        <v>20170504</v>
      </c>
      <c r="B23979">
        <v>0.02</v>
      </c>
      <c r="C23979">
        <v>-0.06</v>
      </c>
      <c r="D23979">
        <v>-0.36</v>
      </c>
      <c r="E23979">
        <v>3.0000000000000001E-3</v>
      </c>
    </row>
    <row r="23980" spans="1:5">
      <c r="A23980">
        <v>20170505</v>
      </c>
      <c r="B23980">
        <v>0.46</v>
      </c>
      <c r="C23980">
        <v>0.06</v>
      </c>
      <c r="D23980">
        <v>0.05</v>
      </c>
      <c r="E23980">
        <v>3.0000000000000001E-3</v>
      </c>
    </row>
    <row r="23981" spans="1:5">
      <c r="A23981">
        <v>20170508</v>
      </c>
      <c r="B23981">
        <v>-0.04</v>
      </c>
      <c r="C23981">
        <v>-0.27</v>
      </c>
      <c r="D23981">
        <v>0.28000000000000003</v>
      </c>
      <c r="E23981">
        <v>3.0000000000000001E-3</v>
      </c>
    </row>
    <row r="23982" spans="1:5">
      <c r="A23982">
        <v>20170509</v>
      </c>
      <c r="B23982">
        <v>-0.05</v>
      </c>
      <c r="C23982">
        <v>0.51</v>
      </c>
      <c r="D23982">
        <v>-0.78</v>
      </c>
      <c r="E23982">
        <v>3.0000000000000001E-3</v>
      </c>
    </row>
    <row r="23983" spans="1:5">
      <c r="A23983">
        <v>20170510</v>
      </c>
      <c r="B23983">
        <v>0.21</v>
      </c>
      <c r="C23983">
        <v>0.19</v>
      </c>
      <c r="D23983">
        <v>0.02</v>
      </c>
      <c r="E23983">
        <v>3.0000000000000001E-3</v>
      </c>
    </row>
    <row r="23984" spans="1:5">
      <c r="A23984">
        <v>20170511</v>
      </c>
      <c r="B23984">
        <v>-0.26</v>
      </c>
      <c r="C23984">
        <v>-0.36</v>
      </c>
      <c r="D23984">
        <v>-0.15</v>
      </c>
      <c r="E23984">
        <v>3.0000000000000001E-3</v>
      </c>
    </row>
    <row r="23985" spans="1:5">
      <c r="A23985">
        <v>20170512</v>
      </c>
      <c r="B23985">
        <v>-0.18</v>
      </c>
      <c r="C23985">
        <v>-0.28999999999999998</v>
      </c>
      <c r="D23985">
        <v>-0.61</v>
      </c>
      <c r="E23985">
        <v>3.0000000000000001E-3</v>
      </c>
    </row>
    <row r="23986" spans="1:5">
      <c r="A23986">
        <v>20170515</v>
      </c>
      <c r="B23986">
        <v>0.53</v>
      </c>
      <c r="C23986">
        <v>0.25</v>
      </c>
      <c r="D23986">
        <v>0.2</v>
      </c>
      <c r="E23986">
        <v>3.0000000000000001E-3</v>
      </c>
    </row>
    <row r="23987" spans="1:5">
      <c r="A23987">
        <v>20170516</v>
      </c>
      <c r="B23987">
        <v>-0.03</v>
      </c>
      <c r="C23987">
        <v>0.16</v>
      </c>
      <c r="D23987">
        <v>-0.09</v>
      </c>
      <c r="E23987">
        <v>3.0000000000000001E-3</v>
      </c>
    </row>
    <row r="23988" spans="1:5">
      <c r="A23988">
        <v>20170517</v>
      </c>
      <c r="B23988">
        <v>-1.97</v>
      </c>
      <c r="C23988">
        <v>-0.89</v>
      </c>
      <c r="D23988">
        <v>-0.54</v>
      </c>
      <c r="E23988">
        <v>3.0000000000000001E-3</v>
      </c>
    </row>
    <row r="23989" spans="1:5">
      <c r="A23989">
        <v>20170518</v>
      </c>
      <c r="B23989">
        <v>0.4</v>
      </c>
      <c r="C23989">
        <v>0.06</v>
      </c>
      <c r="D23989">
        <v>-0.39</v>
      </c>
      <c r="E23989">
        <v>3.0000000000000001E-3</v>
      </c>
    </row>
    <row r="23990" spans="1:5">
      <c r="A23990">
        <v>20170519</v>
      </c>
      <c r="B23990">
        <v>0.7</v>
      </c>
      <c r="C23990">
        <v>-0.39</v>
      </c>
      <c r="D23990">
        <v>0.4</v>
      </c>
      <c r="E23990">
        <v>3.0000000000000001E-3</v>
      </c>
    </row>
    <row r="23991" spans="1:5">
      <c r="A23991">
        <v>20170522</v>
      </c>
      <c r="B23991">
        <v>0.56000000000000005</v>
      </c>
      <c r="C23991">
        <v>0.28000000000000003</v>
      </c>
      <c r="D23991">
        <v>-0.3</v>
      </c>
      <c r="E23991">
        <v>3.0000000000000001E-3</v>
      </c>
    </row>
    <row r="23992" spans="1:5">
      <c r="A23992">
        <v>20170523</v>
      </c>
      <c r="B23992">
        <v>0.18</v>
      </c>
      <c r="C23992">
        <v>-7.0000000000000007E-2</v>
      </c>
      <c r="D23992">
        <v>0.61</v>
      </c>
      <c r="E23992">
        <v>3.0000000000000001E-3</v>
      </c>
    </row>
    <row r="23993" spans="1:5">
      <c r="A23993">
        <v>20170524</v>
      </c>
      <c r="B23993">
        <v>0.24</v>
      </c>
      <c r="C23993">
        <v>-0.15</v>
      </c>
      <c r="D23993">
        <v>-0.49</v>
      </c>
      <c r="E23993">
        <v>3.0000000000000001E-3</v>
      </c>
    </row>
    <row r="23994" spans="1:5">
      <c r="A23994">
        <v>20170525</v>
      </c>
      <c r="B23994">
        <v>0.42</v>
      </c>
      <c r="C23994">
        <v>-0.27</v>
      </c>
      <c r="D23994">
        <v>-0.77</v>
      </c>
      <c r="E23994">
        <v>3.0000000000000001E-3</v>
      </c>
    </row>
    <row r="23995" spans="1:5">
      <c r="A23995">
        <v>20170526</v>
      </c>
      <c r="B23995">
        <v>0.06</v>
      </c>
      <c r="C23995">
        <v>-0.02</v>
      </c>
      <c r="D23995">
        <v>0.09</v>
      </c>
      <c r="E23995">
        <v>3.0000000000000001E-3</v>
      </c>
    </row>
    <row r="23996" spans="1:5">
      <c r="A23996">
        <v>20170530</v>
      </c>
      <c r="B23996">
        <v>-0.19</v>
      </c>
      <c r="C23996">
        <v>-0.5</v>
      </c>
      <c r="D23996">
        <v>-0.32</v>
      </c>
      <c r="E23996">
        <v>3.0000000000000001E-3</v>
      </c>
    </row>
    <row r="23997" spans="1:5">
      <c r="A23997">
        <v>20170531</v>
      </c>
      <c r="B23997">
        <v>-0.02</v>
      </c>
      <c r="C23997">
        <v>0.03</v>
      </c>
      <c r="D23997">
        <v>-0.56000000000000005</v>
      </c>
      <c r="E23997">
        <v>3.0000000000000001E-3</v>
      </c>
    </row>
    <row r="23998" spans="1:5">
      <c r="A23998">
        <v>20170601</v>
      </c>
      <c r="B23998">
        <v>0.95</v>
      </c>
      <c r="C23998">
        <v>0.97</v>
      </c>
      <c r="D23998">
        <v>0.03</v>
      </c>
      <c r="E23998">
        <v>3.0000000000000001E-3</v>
      </c>
    </row>
    <row r="23999" spans="1:5">
      <c r="A23999">
        <v>20170602</v>
      </c>
      <c r="B23999">
        <v>0.35</v>
      </c>
      <c r="C23999">
        <v>0.56000000000000005</v>
      </c>
      <c r="D23999">
        <v>-0.77</v>
      </c>
      <c r="E23999">
        <v>3.0000000000000001E-3</v>
      </c>
    </row>
    <row r="24000" spans="1:5">
      <c r="A24000">
        <v>20170605</v>
      </c>
      <c r="B24000">
        <v>-0.17</v>
      </c>
      <c r="C24000">
        <v>-0.45</v>
      </c>
      <c r="D24000">
        <v>0</v>
      </c>
      <c r="E24000">
        <v>3.0000000000000001E-3</v>
      </c>
    </row>
    <row r="24001" spans="1:5">
      <c r="A24001">
        <v>20170606</v>
      </c>
      <c r="B24001">
        <v>-0.28000000000000003</v>
      </c>
      <c r="C24001">
        <v>0.1</v>
      </c>
      <c r="D24001">
        <v>-0.06</v>
      </c>
      <c r="E24001">
        <v>3.0000000000000001E-3</v>
      </c>
    </row>
    <row r="24002" spans="1:5">
      <c r="A24002">
        <v>20170607</v>
      </c>
      <c r="B24002">
        <v>0.15</v>
      </c>
      <c r="C24002">
        <v>-0.19</v>
      </c>
      <c r="D24002">
        <v>0.01</v>
      </c>
      <c r="E24002">
        <v>3.0000000000000001E-3</v>
      </c>
    </row>
    <row r="24003" spans="1:5">
      <c r="A24003">
        <v>20170608</v>
      </c>
      <c r="B24003">
        <v>0.18</v>
      </c>
      <c r="C24003">
        <v>1.1599999999999999</v>
      </c>
      <c r="D24003">
        <v>0.92</v>
      </c>
      <c r="E24003">
        <v>3.0000000000000001E-3</v>
      </c>
    </row>
    <row r="24004" spans="1:5">
      <c r="A24004">
        <v>20170609</v>
      </c>
      <c r="B24004">
        <v>-0.12</v>
      </c>
      <c r="C24004">
        <v>0</v>
      </c>
      <c r="D24004">
        <v>2.37</v>
      </c>
      <c r="E24004">
        <v>3.0000000000000001E-3</v>
      </c>
    </row>
    <row r="24005" spans="1:5">
      <c r="A24005">
        <v>20170612</v>
      </c>
      <c r="B24005">
        <v>-0.11</v>
      </c>
      <c r="C24005">
        <v>-0.27</v>
      </c>
      <c r="D24005">
        <v>0.36</v>
      </c>
      <c r="E24005">
        <v>3.0000000000000001E-3</v>
      </c>
    </row>
    <row r="24006" spans="1:5">
      <c r="A24006">
        <v>20170613</v>
      </c>
      <c r="B24006">
        <v>0.55000000000000004</v>
      </c>
      <c r="C24006">
        <v>0.08</v>
      </c>
      <c r="D24006">
        <v>-0.14000000000000001</v>
      </c>
      <c r="E24006">
        <v>3.0000000000000001E-3</v>
      </c>
    </row>
    <row r="24007" spans="1:5">
      <c r="A24007">
        <v>20170614</v>
      </c>
      <c r="B24007">
        <v>-0.17</v>
      </c>
      <c r="C24007">
        <v>-0.47</v>
      </c>
      <c r="D24007">
        <v>-0.55000000000000004</v>
      </c>
      <c r="E24007">
        <v>3.0000000000000001E-3</v>
      </c>
    </row>
    <row r="24008" spans="1:5">
      <c r="A24008">
        <v>20170615</v>
      </c>
      <c r="B24008">
        <v>-0.3</v>
      </c>
      <c r="C24008">
        <v>-0.24</v>
      </c>
      <c r="D24008">
        <v>-0.12</v>
      </c>
      <c r="E24008">
        <v>3.0000000000000001E-3</v>
      </c>
    </row>
    <row r="24009" spans="1:5">
      <c r="A24009">
        <v>20170616</v>
      </c>
      <c r="B24009">
        <v>-0.03</v>
      </c>
      <c r="C24009">
        <v>-0.23</v>
      </c>
      <c r="D24009">
        <v>-0.18</v>
      </c>
      <c r="E24009">
        <v>3.0000000000000001E-3</v>
      </c>
    </row>
    <row r="24010" spans="1:5">
      <c r="A24010">
        <v>20170619</v>
      </c>
      <c r="B24010">
        <v>0.86</v>
      </c>
      <c r="C24010">
        <v>0.12</v>
      </c>
      <c r="D24010">
        <v>-0.74</v>
      </c>
      <c r="E24010">
        <v>3.0000000000000001E-3</v>
      </c>
    </row>
    <row r="24011" spans="1:5">
      <c r="A24011">
        <v>20170620</v>
      </c>
      <c r="B24011">
        <v>-0.73</v>
      </c>
      <c r="C24011">
        <v>-0.4</v>
      </c>
      <c r="D24011">
        <v>-0.51</v>
      </c>
      <c r="E24011">
        <v>3.0000000000000001E-3</v>
      </c>
    </row>
    <row r="24012" spans="1:5">
      <c r="A24012">
        <v>20170621</v>
      </c>
      <c r="B24012">
        <v>-7.0000000000000007E-2</v>
      </c>
      <c r="C24012">
        <v>-0.04</v>
      </c>
      <c r="D24012">
        <v>-1.68</v>
      </c>
      <c r="E24012">
        <v>3.0000000000000001E-3</v>
      </c>
    </row>
    <row r="24013" spans="1:5">
      <c r="A24013">
        <v>20170622</v>
      </c>
      <c r="B24013">
        <v>0.02</v>
      </c>
      <c r="C24013">
        <v>0.52</v>
      </c>
      <c r="D24013">
        <v>-0.42</v>
      </c>
      <c r="E24013">
        <v>3.0000000000000001E-3</v>
      </c>
    </row>
    <row r="24014" spans="1:5">
      <c r="A24014">
        <v>20170623</v>
      </c>
      <c r="B24014">
        <v>0.24</v>
      </c>
      <c r="C24014">
        <v>0.83</v>
      </c>
      <c r="D24014">
        <v>-0.5</v>
      </c>
      <c r="E24014">
        <v>3.0000000000000001E-3</v>
      </c>
    </row>
    <row r="24015" spans="1:5">
      <c r="A24015">
        <v>20170626</v>
      </c>
      <c r="B24015">
        <v>0.04</v>
      </c>
      <c r="C24015">
        <v>-0.06</v>
      </c>
      <c r="D24015">
        <v>0.68</v>
      </c>
      <c r="E24015">
        <v>3.0000000000000001E-3</v>
      </c>
    </row>
    <row r="24016" spans="1:5">
      <c r="A24016">
        <v>20170627</v>
      </c>
      <c r="B24016">
        <v>-0.84</v>
      </c>
      <c r="C24016">
        <v>-0.4</v>
      </c>
      <c r="D24016">
        <v>1.32</v>
      </c>
      <c r="E24016">
        <v>3.0000000000000001E-3</v>
      </c>
    </row>
    <row r="24017" spans="1:5">
      <c r="A24017">
        <v>20170628</v>
      </c>
      <c r="B24017">
        <v>1.02</v>
      </c>
      <c r="C24017">
        <v>0.75</v>
      </c>
      <c r="D24017">
        <v>0.22</v>
      </c>
      <c r="E24017">
        <v>3.0000000000000001E-3</v>
      </c>
    </row>
    <row r="24018" spans="1:5">
      <c r="A24018">
        <v>20170629</v>
      </c>
      <c r="B24018">
        <v>-0.83</v>
      </c>
      <c r="C24018">
        <v>-0.12</v>
      </c>
      <c r="D24018">
        <v>1.38</v>
      </c>
      <c r="E24018">
        <v>3.0000000000000001E-3</v>
      </c>
    </row>
    <row r="24019" spans="1:5">
      <c r="A24019">
        <v>20170630</v>
      </c>
      <c r="B24019">
        <v>0.14000000000000001</v>
      </c>
      <c r="C24019">
        <v>-0.09</v>
      </c>
      <c r="D24019">
        <v>-0.25</v>
      </c>
      <c r="E24019">
        <v>3.0000000000000001E-3</v>
      </c>
    </row>
    <row r="24020" spans="1:5">
      <c r="A24020">
        <v>20170703</v>
      </c>
      <c r="B24020">
        <v>0.24</v>
      </c>
      <c r="C24020">
        <v>0.34</v>
      </c>
      <c r="D24020">
        <v>1.2</v>
      </c>
      <c r="E24020">
        <v>4.0000000000000001E-3</v>
      </c>
    </row>
    <row r="24021" spans="1:5">
      <c r="A24021">
        <v>20170705</v>
      </c>
      <c r="B24021">
        <v>0.12</v>
      </c>
      <c r="C24021">
        <v>-0.69</v>
      </c>
      <c r="D24021">
        <v>-0.55000000000000004</v>
      </c>
      <c r="E24021">
        <v>4.0000000000000001E-3</v>
      </c>
    </row>
    <row r="24022" spans="1:5">
      <c r="A24022">
        <v>20170706</v>
      </c>
      <c r="B24022">
        <v>-0.95</v>
      </c>
      <c r="C24022">
        <v>-0.5</v>
      </c>
      <c r="D24022">
        <v>0.12</v>
      </c>
      <c r="E24022">
        <v>4.0000000000000001E-3</v>
      </c>
    </row>
    <row r="24023" spans="1:5">
      <c r="A24023">
        <v>20170707</v>
      </c>
      <c r="B24023">
        <v>0.7</v>
      </c>
      <c r="C24023">
        <v>0.42</v>
      </c>
      <c r="D24023">
        <v>-0.41</v>
      </c>
      <c r="E24023">
        <v>4.0000000000000001E-3</v>
      </c>
    </row>
    <row r="24024" spans="1:5">
      <c r="A24024">
        <v>20170710</v>
      </c>
      <c r="B24024">
        <v>0.05</v>
      </c>
      <c r="C24024">
        <v>-0.43</v>
      </c>
      <c r="D24024">
        <v>-0.09</v>
      </c>
      <c r="E24024">
        <v>4.0000000000000001E-3</v>
      </c>
    </row>
    <row r="24025" spans="1:5">
      <c r="A24025">
        <v>20170711</v>
      </c>
      <c r="B24025">
        <v>0</v>
      </c>
      <c r="C24025">
        <v>0.38</v>
      </c>
      <c r="D24025">
        <v>-0.53</v>
      </c>
      <c r="E24025">
        <v>4.0000000000000001E-3</v>
      </c>
    </row>
    <row r="24026" spans="1:5">
      <c r="A24026">
        <v>20170712</v>
      </c>
      <c r="B24026">
        <v>0.72</v>
      </c>
      <c r="C24026">
        <v>0.13</v>
      </c>
      <c r="D24026">
        <v>-0.53</v>
      </c>
      <c r="E24026">
        <v>4.0000000000000001E-3</v>
      </c>
    </row>
    <row r="24027" spans="1:5">
      <c r="A24027">
        <v>20170713</v>
      </c>
      <c r="B24027">
        <v>0.17</v>
      </c>
      <c r="C24027">
        <v>-0.05</v>
      </c>
      <c r="D24027">
        <v>0.37</v>
      </c>
      <c r="E24027">
        <v>4.0000000000000001E-3</v>
      </c>
    </row>
    <row r="24028" spans="1:5">
      <c r="A24028">
        <v>20170714</v>
      </c>
      <c r="B24028">
        <v>0.42</v>
      </c>
      <c r="C24028">
        <v>-0.13</v>
      </c>
      <c r="D24028">
        <v>-0.5</v>
      </c>
      <c r="E24028">
        <v>4.0000000000000001E-3</v>
      </c>
    </row>
    <row r="24029" spans="1:5">
      <c r="A24029">
        <v>20170717</v>
      </c>
      <c r="B24029">
        <v>0</v>
      </c>
      <c r="C24029">
        <v>0.21</v>
      </c>
      <c r="D24029">
        <v>0.13</v>
      </c>
      <c r="E24029">
        <v>4.0000000000000001E-3</v>
      </c>
    </row>
    <row r="24030" spans="1:5">
      <c r="A24030">
        <v>20170718</v>
      </c>
      <c r="B24030">
        <v>0.04</v>
      </c>
      <c r="C24030">
        <v>-0.3</v>
      </c>
      <c r="D24030">
        <v>-0.33</v>
      </c>
      <c r="E24030">
        <v>4.0000000000000001E-3</v>
      </c>
    </row>
    <row r="24031" spans="1:5">
      <c r="A24031">
        <v>20170719</v>
      </c>
      <c r="B24031">
        <v>0.59</v>
      </c>
      <c r="C24031">
        <v>0.53</v>
      </c>
      <c r="D24031">
        <v>0.04</v>
      </c>
      <c r="E24031">
        <v>4.0000000000000001E-3</v>
      </c>
    </row>
    <row r="24032" spans="1:5">
      <c r="A24032">
        <v>20170720</v>
      </c>
      <c r="B24032">
        <v>-0.01</v>
      </c>
      <c r="C24032">
        <v>0.05</v>
      </c>
      <c r="D24032">
        <v>-0.01</v>
      </c>
      <c r="E24032">
        <v>4.0000000000000001E-3</v>
      </c>
    </row>
    <row r="24033" spans="1:5">
      <c r="A24033">
        <v>20170721</v>
      </c>
      <c r="B24033">
        <v>-0.08</v>
      </c>
      <c r="C24033">
        <v>-0.41</v>
      </c>
      <c r="D24033">
        <v>-0.28000000000000003</v>
      </c>
      <c r="E24033">
        <v>4.0000000000000001E-3</v>
      </c>
    </row>
    <row r="24034" spans="1:5">
      <c r="A24034">
        <v>20170724</v>
      </c>
      <c r="B24034">
        <v>-0.03</v>
      </c>
      <c r="C24034">
        <v>0.12</v>
      </c>
      <c r="D24034">
        <v>-0.2</v>
      </c>
      <c r="E24034">
        <v>4.0000000000000001E-3</v>
      </c>
    </row>
    <row r="24035" spans="1:5">
      <c r="A24035">
        <v>20170725</v>
      </c>
      <c r="B24035">
        <v>0.38</v>
      </c>
      <c r="C24035">
        <v>0.37</v>
      </c>
      <c r="D24035">
        <v>0.92</v>
      </c>
      <c r="E24035">
        <v>4.0000000000000001E-3</v>
      </c>
    </row>
    <row r="24036" spans="1:5">
      <c r="A24036">
        <v>20170726</v>
      </c>
      <c r="B24036">
        <v>-0.06</v>
      </c>
      <c r="C24036">
        <v>-0.35</v>
      </c>
      <c r="D24036">
        <v>-0.7</v>
      </c>
      <c r="E24036">
        <v>4.0000000000000001E-3</v>
      </c>
    </row>
    <row r="24037" spans="1:5">
      <c r="A24037">
        <v>20170727</v>
      </c>
      <c r="B24037">
        <v>-0.14000000000000001</v>
      </c>
      <c r="C24037">
        <v>-0.64</v>
      </c>
      <c r="D24037">
        <v>0.43</v>
      </c>
      <c r="E24037">
        <v>4.0000000000000001E-3</v>
      </c>
    </row>
    <row r="24038" spans="1:5">
      <c r="A24038">
        <v>20170728</v>
      </c>
      <c r="B24038">
        <v>-0.17</v>
      </c>
      <c r="C24038">
        <v>-0.06</v>
      </c>
      <c r="D24038">
        <v>0.23</v>
      </c>
      <c r="E24038">
        <v>4.0000000000000001E-3</v>
      </c>
    </row>
    <row r="24039" spans="1:5">
      <c r="A24039">
        <v>20170731</v>
      </c>
      <c r="B24039">
        <v>-0.11</v>
      </c>
      <c r="C24039">
        <v>-0.33</v>
      </c>
      <c r="D24039">
        <v>0.44</v>
      </c>
      <c r="E24039">
        <v>4.0000000000000001E-3</v>
      </c>
    </row>
    <row r="24040" spans="1:5">
      <c r="A24040">
        <v>20170801</v>
      </c>
      <c r="B24040">
        <v>0.24</v>
      </c>
      <c r="C24040">
        <v>-0.24</v>
      </c>
      <c r="D24040">
        <v>0.18</v>
      </c>
      <c r="E24040">
        <v>4.0000000000000001E-3</v>
      </c>
    </row>
    <row r="24041" spans="1:5">
      <c r="A24041">
        <v>20170802</v>
      </c>
      <c r="B24041">
        <v>-0.08</v>
      </c>
      <c r="C24041">
        <v>-1.17</v>
      </c>
      <c r="D24041">
        <v>0.16</v>
      </c>
      <c r="E24041">
        <v>4.0000000000000001E-3</v>
      </c>
    </row>
    <row r="24042" spans="1:5">
      <c r="A24042">
        <v>20170803</v>
      </c>
      <c r="B24042">
        <v>-0.21</v>
      </c>
      <c r="C24042">
        <v>-0.34</v>
      </c>
      <c r="D24042">
        <v>-0.28999999999999998</v>
      </c>
      <c r="E24042">
        <v>4.0000000000000001E-3</v>
      </c>
    </row>
    <row r="24043" spans="1:5">
      <c r="A24043">
        <v>20170804</v>
      </c>
      <c r="B24043">
        <v>0.25</v>
      </c>
      <c r="C24043">
        <v>0.3</v>
      </c>
      <c r="D24043">
        <v>0.36</v>
      </c>
      <c r="E24043">
        <v>4.0000000000000001E-3</v>
      </c>
    </row>
    <row r="24044" spans="1:5">
      <c r="A24044">
        <v>20170807</v>
      </c>
      <c r="B24044">
        <v>0.16</v>
      </c>
      <c r="C24044">
        <v>-0.09</v>
      </c>
      <c r="D24044">
        <v>-0.59</v>
      </c>
      <c r="E24044">
        <v>4.0000000000000001E-3</v>
      </c>
    </row>
    <row r="24045" spans="1:5">
      <c r="A24045">
        <v>20170808</v>
      </c>
      <c r="B24045">
        <v>-0.24</v>
      </c>
      <c r="C24045">
        <v>-0.1</v>
      </c>
      <c r="D24045">
        <v>0.21</v>
      </c>
      <c r="E24045">
        <v>4.0000000000000001E-3</v>
      </c>
    </row>
    <row r="24046" spans="1:5">
      <c r="A24046">
        <v>20170809</v>
      </c>
      <c r="B24046">
        <v>-0.14000000000000001</v>
      </c>
      <c r="C24046">
        <v>-0.77</v>
      </c>
      <c r="D24046">
        <v>-0.12</v>
      </c>
      <c r="E24046">
        <v>4.0000000000000001E-3</v>
      </c>
    </row>
    <row r="24047" spans="1:5">
      <c r="A24047">
        <v>20170810</v>
      </c>
      <c r="B24047">
        <v>-1.49</v>
      </c>
      <c r="C24047">
        <v>-0.31</v>
      </c>
      <c r="D24047">
        <v>0.24</v>
      </c>
      <c r="E24047">
        <v>4.0000000000000001E-3</v>
      </c>
    </row>
    <row r="24048" spans="1:5">
      <c r="A24048">
        <v>20170811</v>
      </c>
      <c r="B24048">
        <v>0.2</v>
      </c>
      <c r="C24048">
        <v>0.24</v>
      </c>
      <c r="D24048">
        <v>-0.86</v>
      </c>
      <c r="E24048">
        <v>4.0000000000000001E-3</v>
      </c>
    </row>
    <row r="24049" spans="1:5">
      <c r="A24049">
        <v>20170814</v>
      </c>
      <c r="B24049">
        <v>1.03</v>
      </c>
      <c r="C24049">
        <v>0.26</v>
      </c>
      <c r="D24049">
        <v>0.05</v>
      </c>
      <c r="E24049">
        <v>4.0000000000000001E-3</v>
      </c>
    </row>
    <row r="24050" spans="1:5">
      <c r="A24050">
        <v>20170815</v>
      </c>
      <c r="B24050">
        <v>-0.11</v>
      </c>
      <c r="C24050">
        <v>-0.85</v>
      </c>
      <c r="D24050">
        <v>-0.03</v>
      </c>
      <c r="E24050">
        <v>4.0000000000000001E-3</v>
      </c>
    </row>
    <row r="24051" spans="1:5">
      <c r="A24051">
        <v>20170816</v>
      </c>
      <c r="B24051">
        <v>0.18</v>
      </c>
      <c r="C24051">
        <v>-0.12</v>
      </c>
      <c r="D24051">
        <v>-0.45</v>
      </c>
      <c r="E24051">
        <v>4.0000000000000001E-3</v>
      </c>
    </row>
    <row r="24052" spans="1:5">
      <c r="A24052">
        <v>20170817</v>
      </c>
      <c r="B24052">
        <v>-1.59</v>
      </c>
      <c r="C24052">
        <v>-0.17</v>
      </c>
      <c r="D24052">
        <v>-0.16</v>
      </c>
      <c r="E24052">
        <v>4.0000000000000001E-3</v>
      </c>
    </row>
    <row r="24053" spans="1:5">
      <c r="A24053">
        <v>20170818</v>
      </c>
      <c r="B24053">
        <v>-0.15</v>
      </c>
      <c r="C24053">
        <v>0.15</v>
      </c>
      <c r="D24053">
        <v>0.21</v>
      </c>
      <c r="E24053">
        <v>4.0000000000000001E-3</v>
      </c>
    </row>
    <row r="24054" spans="1:5">
      <c r="A24054">
        <v>20170821</v>
      </c>
      <c r="B24054">
        <v>0.06</v>
      </c>
      <c r="C24054">
        <v>-0.25</v>
      </c>
      <c r="D24054">
        <v>-0.22</v>
      </c>
      <c r="E24054">
        <v>4.0000000000000001E-3</v>
      </c>
    </row>
    <row r="24055" spans="1:5">
      <c r="A24055">
        <v>20170822</v>
      </c>
      <c r="B24055">
        <v>1.07</v>
      </c>
      <c r="C24055">
        <v>-0.01</v>
      </c>
      <c r="D24055">
        <v>-0.25</v>
      </c>
      <c r="E24055">
        <v>4.0000000000000001E-3</v>
      </c>
    </row>
    <row r="24056" spans="1:5">
      <c r="A24056">
        <v>20170823</v>
      </c>
      <c r="B24056">
        <v>-0.32</v>
      </c>
      <c r="C24056">
        <v>0.1</v>
      </c>
      <c r="D24056">
        <v>0.41</v>
      </c>
      <c r="E24056">
        <v>4.0000000000000001E-3</v>
      </c>
    </row>
    <row r="24057" spans="1:5">
      <c r="A24057">
        <v>20170824</v>
      </c>
      <c r="B24057">
        <v>-0.14000000000000001</v>
      </c>
      <c r="C24057">
        <v>0.59</v>
      </c>
      <c r="D24057">
        <v>0.18</v>
      </c>
      <c r="E24057">
        <v>4.0000000000000001E-3</v>
      </c>
    </row>
    <row r="24058" spans="1:5">
      <c r="A24058">
        <v>20170825</v>
      </c>
      <c r="B24058">
        <v>0.18</v>
      </c>
      <c r="C24058">
        <v>0.12</v>
      </c>
      <c r="D24058">
        <v>0.56999999999999995</v>
      </c>
      <c r="E24058">
        <v>4.0000000000000001E-3</v>
      </c>
    </row>
    <row r="24059" spans="1:5">
      <c r="A24059">
        <v>20170828</v>
      </c>
      <c r="B24059">
        <v>0.08</v>
      </c>
      <c r="C24059">
        <v>0.35</v>
      </c>
      <c r="D24059">
        <v>-0.74</v>
      </c>
      <c r="E24059">
        <v>4.0000000000000001E-3</v>
      </c>
    </row>
    <row r="24060" spans="1:5">
      <c r="A24060">
        <v>20170829</v>
      </c>
      <c r="B24060">
        <v>0.1</v>
      </c>
      <c r="C24060">
        <v>0.13</v>
      </c>
      <c r="D24060">
        <v>-0.39</v>
      </c>
      <c r="E24060">
        <v>4.0000000000000001E-3</v>
      </c>
    </row>
    <row r="24061" spans="1:5">
      <c r="A24061">
        <v>20170830</v>
      </c>
      <c r="B24061">
        <v>0.53</v>
      </c>
      <c r="C24061">
        <v>0.02</v>
      </c>
      <c r="D24061">
        <v>-0.31</v>
      </c>
      <c r="E24061">
        <v>4.0000000000000001E-3</v>
      </c>
    </row>
    <row r="24062" spans="1:5">
      <c r="A24062">
        <v>20170831</v>
      </c>
      <c r="B24062">
        <v>0.62</v>
      </c>
      <c r="C24062">
        <v>0.47</v>
      </c>
      <c r="D24062">
        <v>-0.42</v>
      </c>
      <c r="E24062">
        <v>4.0000000000000001E-3</v>
      </c>
    </row>
    <row r="24063" spans="1:5">
      <c r="A24063">
        <v>20170901</v>
      </c>
      <c r="B24063">
        <v>0.27</v>
      </c>
      <c r="C24063">
        <v>0.41</v>
      </c>
      <c r="D24063">
        <v>0.45</v>
      </c>
      <c r="E24063">
        <v>5.0000000000000001E-3</v>
      </c>
    </row>
    <row r="24064" spans="1:5">
      <c r="A24064">
        <v>20170905</v>
      </c>
      <c r="B24064">
        <v>-0.81</v>
      </c>
      <c r="C24064">
        <v>0.1</v>
      </c>
      <c r="D24064">
        <v>-0.96</v>
      </c>
      <c r="E24064">
        <v>5.0000000000000001E-3</v>
      </c>
    </row>
    <row r="24065" spans="1:5">
      <c r="A24065">
        <v>20170906</v>
      </c>
      <c r="B24065">
        <v>0.28000000000000003</v>
      </c>
      <c r="C24065">
        <v>-0.02</v>
      </c>
      <c r="D24065">
        <v>0.13</v>
      </c>
      <c r="E24065">
        <v>5.0000000000000001E-3</v>
      </c>
    </row>
    <row r="24066" spans="1:5">
      <c r="A24066">
        <v>20170907</v>
      </c>
      <c r="B24066">
        <v>-7.0000000000000007E-2</v>
      </c>
      <c r="C24066">
        <v>0.15</v>
      </c>
      <c r="D24066">
        <v>-0.94</v>
      </c>
      <c r="E24066">
        <v>5.0000000000000001E-3</v>
      </c>
    </row>
    <row r="24067" spans="1:5">
      <c r="A24067">
        <v>20170908</v>
      </c>
      <c r="B24067">
        <v>-0.16</v>
      </c>
      <c r="C24067">
        <v>0.04</v>
      </c>
      <c r="D24067">
        <v>0.36</v>
      </c>
      <c r="E24067">
        <v>5.0000000000000001E-3</v>
      </c>
    </row>
    <row r="24068" spans="1:5">
      <c r="A24068">
        <v>20170911</v>
      </c>
      <c r="B24068">
        <v>1.08</v>
      </c>
      <c r="C24068">
        <v>-0.12</v>
      </c>
      <c r="D24068">
        <v>0.63</v>
      </c>
      <c r="E24068">
        <v>5.0000000000000001E-3</v>
      </c>
    </row>
    <row r="24069" spans="1:5">
      <c r="A24069">
        <v>20170912</v>
      </c>
      <c r="B24069">
        <v>0.43</v>
      </c>
      <c r="C24069">
        <v>0.24</v>
      </c>
      <c r="D24069">
        <v>0.71</v>
      </c>
      <c r="E24069">
        <v>5.0000000000000001E-3</v>
      </c>
    </row>
    <row r="24070" spans="1:5">
      <c r="A24070">
        <v>20170913</v>
      </c>
      <c r="B24070">
        <v>0.11</v>
      </c>
      <c r="C24070">
        <v>0.31</v>
      </c>
      <c r="D24070">
        <v>0.36</v>
      </c>
      <c r="E24070">
        <v>5.0000000000000001E-3</v>
      </c>
    </row>
    <row r="24071" spans="1:5">
      <c r="A24071">
        <v>20170914</v>
      </c>
      <c r="B24071">
        <v>-0.12</v>
      </c>
      <c r="C24071">
        <v>-0.04</v>
      </c>
      <c r="D24071">
        <v>-0.06</v>
      </c>
      <c r="E24071">
        <v>5.0000000000000001E-3</v>
      </c>
    </row>
    <row r="24072" spans="1:5">
      <c r="A24072">
        <v>20170915</v>
      </c>
      <c r="B24072">
        <v>0.19</v>
      </c>
      <c r="C24072">
        <v>0.28000000000000003</v>
      </c>
      <c r="D24072">
        <v>0.12</v>
      </c>
      <c r="E24072">
        <v>5.0000000000000001E-3</v>
      </c>
    </row>
    <row r="24073" spans="1:5">
      <c r="A24073">
        <v>20170918</v>
      </c>
      <c r="B24073">
        <v>0.24</v>
      </c>
      <c r="C24073">
        <v>0.37</v>
      </c>
      <c r="D24073">
        <v>0.21</v>
      </c>
      <c r="E24073">
        <v>5.0000000000000001E-3</v>
      </c>
    </row>
    <row r="24074" spans="1:5">
      <c r="A24074">
        <v>20170919</v>
      </c>
      <c r="B24074">
        <v>0.15</v>
      </c>
      <c r="C24074">
        <v>-0.28000000000000003</v>
      </c>
      <c r="D24074">
        <v>0.35</v>
      </c>
      <c r="E24074">
        <v>5.0000000000000001E-3</v>
      </c>
    </row>
    <row r="24075" spans="1:5">
      <c r="A24075">
        <v>20170920</v>
      </c>
      <c r="B24075">
        <v>0.16</v>
      </c>
      <c r="C24075">
        <v>0.22</v>
      </c>
      <c r="D24075">
        <v>0.5</v>
      </c>
      <c r="E24075">
        <v>5.0000000000000001E-3</v>
      </c>
    </row>
    <row r="24076" spans="1:5">
      <c r="A24076">
        <v>20170921</v>
      </c>
      <c r="B24076">
        <v>-0.28000000000000003</v>
      </c>
      <c r="C24076">
        <v>0.1</v>
      </c>
      <c r="D24076">
        <v>0.37</v>
      </c>
      <c r="E24076">
        <v>5.0000000000000001E-3</v>
      </c>
    </row>
    <row r="24077" spans="1:5">
      <c r="A24077">
        <v>20170922</v>
      </c>
      <c r="B24077">
        <v>0.12</v>
      </c>
      <c r="C24077">
        <v>0.44</v>
      </c>
      <c r="D24077">
        <v>0.13</v>
      </c>
      <c r="E24077">
        <v>5.0000000000000001E-3</v>
      </c>
    </row>
    <row r="24078" spans="1:5">
      <c r="A24078">
        <v>20170925</v>
      </c>
      <c r="B24078">
        <v>-0.25</v>
      </c>
      <c r="C24078">
        <v>0.31</v>
      </c>
      <c r="D24078">
        <v>0.63</v>
      </c>
      <c r="E24078">
        <v>5.0000000000000001E-3</v>
      </c>
    </row>
    <row r="24079" spans="1:5">
      <c r="A24079">
        <v>20170926</v>
      </c>
      <c r="B24079">
        <v>0.05</v>
      </c>
      <c r="C24079">
        <v>0.39</v>
      </c>
      <c r="D24079">
        <v>0.13</v>
      </c>
      <c r="E24079">
        <v>5.0000000000000001E-3</v>
      </c>
    </row>
    <row r="24080" spans="1:5">
      <c r="A24080">
        <v>20170927</v>
      </c>
      <c r="B24080">
        <v>0.63</v>
      </c>
      <c r="C24080">
        <v>1.39</v>
      </c>
      <c r="D24080">
        <v>0.18</v>
      </c>
      <c r="E24080">
        <v>5.0000000000000001E-3</v>
      </c>
    </row>
    <row r="24081" spans="1:5">
      <c r="A24081">
        <v>20170928</v>
      </c>
      <c r="B24081">
        <v>0.13</v>
      </c>
      <c r="C24081">
        <v>0.16</v>
      </c>
      <c r="D24081">
        <v>-7.0000000000000007E-2</v>
      </c>
      <c r="E24081">
        <v>5.0000000000000001E-3</v>
      </c>
    </row>
    <row r="24082" spans="1:5">
      <c r="A24082">
        <v>20170929</v>
      </c>
      <c r="B24082">
        <v>0.35</v>
      </c>
      <c r="C24082">
        <v>-0.12</v>
      </c>
      <c r="D24082">
        <v>-0.28000000000000003</v>
      </c>
      <c r="E24082">
        <v>5.0000000000000001E-3</v>
      </c>
    </row>
    <row r="24083" spans="1:5">
      <c r="A24083">
        <v>20171002</v>
      </c>
      <c r="B24083">
        <v>0.5</v>
      </c>
      <c r="C24083">
        <v>0.84</v>
      </c>
      <c r="D24083">
        <v>0.16</v>
      </c>
      <c r="E24083">
        <v>4.0000000000000001E-3</v>
      </c>
    </row>
    <row r="24084" spans="1:5">
      <c r="A24084">
        <v>20171003</v>
      </c>
      <c r="B24084">
        <v>0.26</v>
      </c>
      <c r="C24084">
        <v>-0.03</v>
      </c>
      <c r="D24084">
        <v>-0.02</v>
      </c>
      <c r="E24084">
        <v>4.0000000000000001E-3</v>
      </c>
    </row>
    <row r="24085" spans="1:5">
      <c r="A24085">
        <v>20171004</v>
      </c>
      <c r="B24085">
        <v>0.05</v>
      </c>
      <c r="C24085">
        <v>-0.28000000000000003</v>
      </c>
      <c r="D24085">
        <v>-0.44</v>
      </c>
      <c r="E24085">
        <v>4.0000000000000001E-3</v>
      </c>
    </row>
    <row r="24086" spans="1:5">
      <c r="A24086">
        <v>20171005</v>
      </c>
      <c r="B24086">
        <v>0.55000000000000004</v>
      </c>
      <c r="C24086">
        <v>-0.34</v>
      </c>
      <c r="D24086">
        <v>0.35</v>
      </c>
      <c r="E24086">
        <v>4.0000000000000001E-3</v>
      </c>
    </row>
    <row r="24087" spans="1:5">
      <c r="A24087">
        <v>20171006</v>
      </c>
      <c r="B24087">
        <v>-0.08</v>
      </c>
      <c r="C24087">
        <v>-0.08</v>
      </c>
      <c r="D24087">
        <v>-0.25</v>
      </c>
      <c r="E24087">
        <v>4.0000000000000001E-3</v>
      </c>
    </row>
    <row r="24088" spans="1:5">
      <c r="A24088">
        <v>20171009</v>
      </c>
      <c r="B24088">
        <v>-0.22</v>
      </c>
      <c r="C24088">
        <v>-0.27</v>
      </c>
      <c r="D24088">
        <v>-0.04</v>
      </c>
      <c r="E24088">
        <v>4.0000000000000001E-3</v>
      </c>
    </row>
    <row r="24089" spans="1:5">
      <c r="A24089">
        <v>20171010</v>
      </c>
      <c r="B24089">
        <v>0.24</v>
      </c>
      <c r="C24089">
        <v>-0.01</v>
      </c>
      <c r="D24089">
        <v>0.42</v>
      </c>
      <c r="E24089">
        <v>4.0000000000000001E-3</v>
      </c>
    </row>
    <row r="24090" spans="1:5">
      <c r="A24090">
        <v>20171011</v>
      </c>
      <c r="B24090">
        <v>0.16</v>
      </c>
      <c r="C24090">
        <v>-0.2</v>
      </c>
      <c r="D24090">
        <v>-0.21</v>
      </c>
      <c r="E24090">
        <v>4.0000000000000001E-3</v>
      </c>
    </row>
    <row r="24091" spans="1:5">
      <c r="A24091">
        <v>20171012</v>
      </c>
      <c r="B24091">
        <v>-0.18</v>
      </c>
      <c r="C24091">
        <v>0.04</v>
      </c>
      <c r="D24091">
        <v>-0.51</v>
      </c>
      <c r="E24091">
        <v>4.0000000000000001E-3</v>
      </c>
    </row>
    <row r="24092" spans="1:5">
      <c r="A24092">
        <v>20171013</v>
      </c>
      <c r="B24092">
        <v>0.04</v>
      </c>
      <c r="C24092">
        <v>-0.23</v>
      </c>
      <c r="D24092">
        <v>0.1</v>
      </c>
      <c r="E24092">
        <v>4.0000000000000001E-3</v>
      </c>
    </row>
    <row r="24093" spans="1:5">
      <c r="A24093">
        <v>20171016</v>
      </c>
      <c r="B24093">
        <v>0.17</v>
      </c>
      <c r="C24093">
        <v>-0.28000000000000003</v>
      </c>
      <c r="D24093">
        <v>0.36</v>
      </c>
      <c r="E24093">
        <v>4.0000000000000001E-3</v>
      </c>
    </row>
    <row r="24094" spans="1:5">
      <c r="A24094">
        <v>20171017</v>
      </c>
      <c r="B24094">
        <v>0.01</v>
      </c>
      <c r="C24094">
        <v>-0.35</v>
      </c>
      <c r="D24094">
        <v>-0.32</v>
      </c>
      <c r="E24094">
        <v>4.0000000000000001E-3</v>
      </c>
    </row>
    <row r="24095" spans="1:5">
      <c r="A24095">
        <v>20171018</v>
      </c>
      <c r="B24095">
        <v>0.14000000000000001</v>
      </c>
      <c r="C24095">
        <v>0.3</v>
      </c>
      <c r="D24095">
        <v>0.21</v>
      </c>
      <c r="E24095">
        <v>4.0000000000000001E-3</v>
      </c>
    </row>
    <row r="24096" spans="1:5">
      <c r="A24096">
        <v>20171019</v>
      </c>
      <c r="B24096">
        <v>0.02</v>
      </c>
      <c r="C24096">
        <v>-0.39</v>
      </c>
      <c r="D24096">
        <v>0.17</v>
      </c>
      <c r="E24096">
        <v>4.0000000000000001E-3</v>
      </c>
    </row>
    <row r="24097" spans="1:5">
      <c r="A24097">
        <v>20171020</v>
      </c>
      <c r="B24097">
        <v>0.56999999999999995</v>
      </c>
      <c r="C24097">
        <v>-7.0000000000000007E-2</v>
      </c>
      <c r="D24097">
        <v>0.28000000000000003</v>
      </c>
      <c r="E24097">
        <v>4.0000000000000001E-3</v>
      </c>
    </row>
    <row r="24098" spans="1:5">
      <c r="A24098">
        <v>20171023</v>
      </c>
      <c r="B24098">
        <v>-0.45</v>
      </c>
      <c r="C24098">
        <v>-0.42</v>
      </c>
      <c r="D24098">
        <v>0.12</v>
      </c>
      <c r="E24098">
        <v>4.0000000000000001E-3</v>
      </c>
    </row>
    <row r="24099" spans="1:5">
      <c r="A24099">
        <v>20171024</v>
      </c>
      <c r="B24099">
        <v>0.2</v>
      </c>
      <c r="C24099">
        <v>-0.18</v>
      </c>
      <c r="D24099">
        <v>0.47</v>
      </c>
      <c r="E24099">
        <v>4.0000000000000001E-3</v>
      </c>
    </row>
    <row r="24100" spans="1:5">
      <c r="A24100">
        <v>20171025</v>
      </c>
      <c r="B24100">
        <v>-0.51</v>
      </c>
      <c r="C24100">
        <v>-0.01</v>
      </c>
      <c r="D24100">
        <v>0.11</v>
      </c>
      <c r="E24100">
        <v>4.0000000000000001E-3</v>
      </c>
    </row>
    <row r="24101" spans="1:5">
      <c r="A24101">
        <v>20171026</v>
      </c>
      <c r="B24101">
        <v>0.2</v>
      </c>
      <c r="C24101">
        <v>0.04</v>
      </c>
      <c r="D24101">
        <v>0.22</v>
      </c>
      <c r="E24101">
        <v>4.0000000000000001E-3</v>
      </c>
    </row>
    <row r="24102" spans="1:5">
      <c r="A24102">
        <v>20171027</v>
      </c>
      <c r="B24102">
        <v>0.82</v>
      </c>
      <c r="C24102">
        <v>-0.02</v>
      </c>
      <c r="D24102">
        <v>-1</v>
      </c>
      <c r="E24102">
        <v>4.0000000000000001E-3</v>
      </c>
    </row>
    <row r="24103" spans="1:5">
      <c r="A24103">
        <v>20171030</v>
      </c>
      <c r="B24103">
        <v>-0.46</v>
      </c>
      <c r="C24103">
        <v>-0.78</v>
      </c>
      <c r="D24103">
        <v>-0.05</v>
      </c>
      <c r="E24103">
        <v>4.0000000000000001E-3</v>
      </c>
    </row>
    <row r="24104" spans="1:5">
      <c r="A24104">
        <v>20171031</v>
      </c>
      <c r="B24104">
        <v>0.23</v>
      </c>
      <c r="C24104">
        <v>0.81</v>
      </c>
      <c r="D24104">
        <v>-0.22</v>
      </c>
      <c r="E24104">
        <v>4.0000000000000001E-3</v>
      </c>
    </row>
    <row r="24105" spans="1:5">
      <c r="A24105">
        <v>20171101</v>
      </c>
      <c r="B24105">
        <v>0.05</v>
      </c>
      <c r="C24105">
        <v>-0.81</v>
      </c>
      <c r="D24105">
        <v>0.14000000000000001</v>
      </c>
      <c r="E24105">
        <v>4.0000000000000001E-3</v>
      </c>
    </row>
    <row r="24106" spans="1:5">
      <c r="A24106">
        <v>20171102</v>
      </c>
      <c r="B24106">
        <v>0.06</v>
      </c>
      <c r="C24106">
        <v>-0.03</v>
      </c>
      <c r="D24106">
        <v>0.5</v>
      </c>
      <c r="E24106">
        <v>4.0000000000000001E-3</v>
      </c>
    </row>
    <row r="24107" spans="1:5">
      <c r="A24107">
        <v>20171103</v>
      </c>
      <c r="B24107">
        <v>0.31</v>
      </c>
      <c r="C24107">
        <v>-0.41</v>
      </c>
      <c r="D24107">
        <v>-0.66</v>
      </c>
      <c r="E24107">
        <v>4.0000000000000001E-3</v>
      </c>
    </row>
    <row r="24108" spans="1:5">
      <c r="A24108">
        <v>20171106</v>
      </c>
      <c r="B24108">
        <v>0.06</v>
      </c>
      <c r="C24108">
        <v>0.2</v>
      </c>
      <c r="D24108">
        <v>0.19</v>
      </c>
      <c r="E24108">
        <v>4.0000000000000001E-3</v>
      </c>
    </row>
    <row r="24109" spans="1:5">
      <c r="A24109">
        <v>20171107</v>
      </c>
      <c r="B24109">
        <v>-0.2</v>
      </c>
      <c r="C24109">
        <v>-1.36</v>
      </c>
      <c r="D24109">
        <v>-0.39</v>
      </c>
      <c r="E24109">
        <v>4.0000000000000001E-3</v>
      </c>
    </row>
    <row r="24110" spans="1:5">
      <c r="A24110">
        <v>20171108</v>
      </c>
      <c r="B24110">
        <v>0.12</v>
      </c>
      <c r="C24110">
        <v>0.06</v>
      </c>
      <c r="D24110">
        <v>-0.62</v>
      </c>
      <c r="E24110">
        <v>4.0000000000000001E-3</v>
      </c>
    </row>
    <row r="24111" spans="1:5">
      <c r="A24111">
        <v>20171109</v>
      </c>
      <c r="B24111">
        <v>-0.41</v>
      </c>
      <c r="C24111">
        <v>-0.02</v>
      </c>
      <c r="D24111">
        <v>0.22</v>
      </c>
      <c r="E24111">
        <v>4.0000000000000001E-3</v>
      </c>
    </row>
    <row r="24112" spans="1:5">
      <c r="A24112">
        <v>20171110</v>
      </c>
      <c r="B24112">
        <v>0.01</v>
      </c>
      <c r="C24112">
        <v>0.05</v>
      </c>
      <c r="D24112">
        <v>-0.38</v>
      </c>
      <c r="E24112">
        <v>4.0000000000000001E-3</v>
      </c>
    </row>
    <row r="24113" spans="1:5">
      <c r="A24113">
        <v>20171113</v>
      </c>
      <c r="B24113">
        <v>0.09</v>
      </c>
      <c r="C24113">
        <v>-0.28999999999999998</v>
      </c>
      <c r="D24113">
        <v>0.02</v>
      </c>
      <c r="E24113">
        <v>4.0000000000000001E-3</v>
      </c>
    </row>
    <row r="24114" spans="1:5">
      <c r="A24114">
        <v>20171114</v>
      </c>
      <c r="B24114">
        <v>-0.22</v>
      </c>
      <c r="C24114">
        <v>-0.13</v>
      </c>
      <c r="D24114">
        <v>0</v>
      </c>
      <c r="E24114">
        <v>4.0000000000000001E-3</v>
      </c>
    </row>
    <row r="24115" spans="1:5">
      <c r="A24115">
        <v>20171115</v>
      </c>
      <c r="B24115">
        <v>-0.52</v>
      </c>
      <c r="C24115">
        <v>-0.05</v>
      </c>
      <c r="D24115">
        <v>0.24</v>
      </c>
      <c r="E24115">
        <v>4.0000000000000001E-3</v>
      </c>
    </row>
    <row r="24116" spans="1:5">
      <c r="A24116">
        <v>20171116</v>
      </c>
      <c r="B24116">
        <v>1.01</v>
      </c>
      <c r="C24116">
        <v>0.85</v>
      </c>
      <c r="D24116">
        <v>-0.52</v>
      </c>
      <c r="E24116">
        <v>4.0000000000000001E-3</v>
      </c>
    </row>
    <row r="24117" spans="1:5">
      <c r="A24117">
        <v>20171117</v>
      </c>
      <c r="B24117">
        <v>-0.14000000000000001</v>
      </c>
      <c r="C24117">
        <v>0.75</v>
      </c>
      <c r="D24117">
        <v>0.28999999999999998</v>
      </c>
      <c r="E24117">
        <v>4.0000000000000001E-3</v>
      </c>
    </row>
    <row r="24118" spans="1:5">
      <c r="A24118">
        <v>20171120</v>
      </c>
      <c r="B24118">
        <v>0.21</v>
      </c>
      <c r="C24118">
        <v>0.56999999999999995</v>
      </c>
      <c r="D24118">
        <v>0.01</v>
      </c>
      <c r="E24118">
        <v>4.0000000000000001E-3</v>
      </c>
    </row>
    <row r="24119" spans="1:5">
      <c r="A24119">
        <v>20171121</v>
      </c>
      <c r="B24119">
        <v>0.67</v>
      </c>
      <c r="C24119">
        <v>0.41</v>
      </c>
      <c r="D24119">
        <v>-0.36</v>
      </c>
      <c r="E24119">
        <v>4.0000000000000001E-3</v>
      </c>
    </row>
    <row r="24120" spans="1:5">
      <c r="A24120">
        <v>20171122</v>
      </c>
      <c r="B24120">
        <v>-0.05</v>
      </c>
      <c r="C24120">
        <v>0.1</v>
      </c>
      <c r="D24120">
        <v>-0.04</v>
      </c>
      <c r="E24120">
        <v>4.0000000000000001E-3</v>
      </c>
    </row>
    <row r="24121" spans="1:5">
      <c r="A24121">
        <v>20171124</v>
      </c>
      <c r="B24121">
        <v>0.21</v>
      </c>
      <c r="C24121">
        <v>0.02</v>
      </c>
      <c r="D24121">
        <v>-0.44</v>
      </c>
      <c r="E24121">
        <v>4.0000000000000001E-3</v>
      </c>
    </row>
    <row r="24122" spans="1:5">
      <c r="A24122">
        <v>20171127</v>
      </c>
      <c r="B24122">
        <v>-0.06</v>
      </c>
      <c r="C24122">
        <v>-0.36</v>
      </c>
      <c r="D24122">
        <v>0.03</v>
      </c>
      <c r="E24122">
        <v>4.0000000000000001E-3</v>
      </c>
    </row>
    <row r="24123" spans="1:5">
      <c r="A24123">
        <v>20171128</v>
      </c>
      <c r="B24123">
        <v>1.06</v>
      </c>
      <c r="C24123">
        <v>0.38</v>
      </c>
      <c r="D24123">
        <v>0.84</v>
      </c>
      <c r="E24123">
        <v>4.0000000000000001E-3</v>
      </c>
    </row>
    <row r="24124" spans="1:5">
      <c r="A24124">
        <v>20171129</v>
      </c>
      <c r="B24124">
        <v>0.02</v>
      </c>
      <c r="C24124">
        <v>0.04</v>
      </c>
      <c r="D24124">
        <v>1.45</v>
      </c>
      <c r="E24124">
        <v>4.0000000000000001E-3</v>
      </c>
    </row>
    <row r="24125" spans="1:5">
      <c r="A24125">
        <v>20171130</v>
      </c>
      <c r="B24125">
        <v>0.82</v>
      </c>
      <c r="C24125">
        <v>-0.56000000000000005</v>
      </c>
      <c r="D24125">
        <v>-0.5</v>
      </c>
      <c r="E24125">
        <v>4.0000000000000001E-3</v>
      </c>
    </row>
    <row r="24126" spans="1:5">
      <c r="A24126">
        <v>20171201</v>
      </c>
      <c r="B24126">
        <v>-0.22</v>
      </c>
      <c r="C24126">
        <v>-0.37</v>
      </c>
      <c r="D24126">
        <v>0.36</v>
      </c>
      <c r="E24126">
        <v>4.0000000000000001E-3</v>
      </c>
    </row>
    <row r="24127" spans="1:5">
      <c r="A24127">
        <v>20171204</v>
      </c>
      <c r="B24127">
        <v>-0.1</v>
      </c>
      <c r="C24127">
        <v>-0.35</v>
      </c>
      <c r="D24127">
        <v>1.22</v>
      </c>
      <c r="E24127">
        <v>4.0000000000000001E-3</v>
      </c>
    </row>
    <row r="24128" spans="1:5">
      <c r="A24128">
        <v>20171205</v>
      </c>
      <c r="B24128">
        <v>-0.43</v>
      </c>
      <c r="C24128">
        <v>-0.44</v>
      </c>
      <c r="D24128">
        <v>-0.24</v>
      </c>
      <c r="E24128">
        <v>4.0000000000000001E-3</v>
      </c>
    </row>
    <row r="24129" spans="1:5">
      <c r="A24129">
        <v>20171206</v>
      </c>
      <c r="B24129">
        <v>-0.09</v>
      </c>
      <c r="C24129">
        <v>-0.45</v>
      </c>
      <c r="D24129">
        <v>-0.51</v>
      </c>
      <c r="E24129">
        <v>4.0000000000000001E-3</v>
      </c>
    </row>
    <row r="24130" spans="1:5">
      <c r="A24130">
        <v>20171207</v>
      </c>
      <c r="B24130">
        <v>0.42</v>
      </c>
      <c r="C24130">
        <v>0.25</v>
      </c>
      <c r="D24130">
        <v>-0.17</v>
      </c>
      <c r="E24130">
        <v>4.0000000000000001E-3</v>
      </c>
    </row>
    <row r="24131" spans="1:5">
      <c r="A24131">
        <v>20171208</v>
      </c>
      <c r="B24131">
        <v>0.51</v>
      </c>
      <c r="C24131">
        <v>-0.44</v>
      </c>
      <c r="D24131">
        <v>-0.14000000000000001</v>
      </c>
      <c r="E24131">
        <v>4.0000000000000001E-3</v>
      </c>
    </row>
    <row r="24132" spans="1:5">
      <c r="A24132">
        <v>20171211</v>
      </c>
      <c r="B24132">
        <v>0.26</v>
      </c>
      <c r="C24132">
        <v>-0.41</v>
      </c>
      <c r="D24132">
        <v>-0.15</v>
      </c>
      <c r="E24132">
        <v>4.0000000000000001E-3</v>
      </c>
    </row>
    <row r="24133" spans="1:5">
      <c r="A24133">
        <v>20171212</v>
      </c>
      <c r="B24133">
        <v>7.0000000000000007E-2</v>
      </c>
      <c r="C24133">
        <v>-0.52</v>
      </c>
      <c r="D24133">
        <v>0.52</v>
      </c>
      <c r="E24133">
        <v>4.0000000000000001E-3</v>
      </c>
    </row>
    <row r="24134" spans="1:5">
      <c r="A24134">
        <v>20171213</v>
      </c>
      <c r="B24134">
        <v>0.02</v>
      </c>
      <c r="C24134">
        <v>0.72</v>
      </c>
      <c r="D24134">
        <v>-0.88</v>
      </c>
      <c r="E24134">
        <v>4.0000000000000001E-3</v>
      </c>
    </row>
    <row r="24135" spans="1:5">
      <c r="A24135">
        <v>20171214</v>
      </c>
      <c r="B24135">
        <v>-0.47</v>
      </c>
      <c r="C24135">
        <v>-0.69</v>
      </c>
      <c r="D24135">
        <v>-0.22</v>
      </c>
      <c r="E24135">
        <v>4.0000000000000001E-3</v>
      </c>
    </row>
    <row r="24136" spans="1:5">
      <c r="A24136">
        <v>20171215</v>
      </c>
      <c r="B24136">
        <v>0.92</v>
      </c>
      <c r="C24136">
        <v>0.68</v>
      </c>
      <c r="D24136">
        <v>0.03</v>
      </c>
      <c r="E24136">
        <v>4.0000000000000001E-3</v>
      </c>
    </row>
    <row r="24137" spans="1:5">
      <c r="A24137">
        <v>20171218</v>
      </c>
      <c r="B24137">
        <v>0.67</v>
      </c>
      <c r="C24137">
        <v>0.75</v>
      </c>
      <c r="D24137">
        <v>0.26</v>
      </c>
      <c r="E24137">
        <v>4.0000000000000001E-3</v>
      </c>
    </row>
    <row r="24138" spans="1:5">
      <c r="A24138">
        <v>20171219</v>
      </c>
      <c r="B24138">
        <v>-0.3</v>
      </c>
      <c r="C24138">
        <v>-0.36</v>
      </c>
      <c r="D24138">
        <v>-0.26</v>
      </c>
      <c r="E24138">
        <v>4.0000000000000001E-3</v>
      </c>
    </row>
    <row r="24139" spans="1:5">
      <c r="A24139">
        <v>20171220</v>
      </c>
      <c r="B24139">
        <v>0.01</v>
      </c>
      <c r="C24139">
        <v>0.36</v>
      </c>
      <c r="D24139">
        <v>0.05</v>
      </c>
      <c r="E24139">
        <v>4.0000000000000001E-3</v>
      </c>
    </row>
    <row r="24140" spans="1:5">
      <c r="A24140">
        <v>20171221</v>
      </c>
      <c r="B24140">
        <v>0.23</v>
      </c>
      <c r="C24140">
        <v>0.27</v>
      </c>
      <c r="D24140">
        <v>0.62</v>
      </c>
      <c r="E24140">
        <v>4.0000000000000001E-3</v>
      </c>
    </row>
    <row r="24141" spans="1:5">
      <c r="A24141">
        <v>20171222</v>
      </c>
      <c r="B24141">
        <v>-7.0000000000000007E-2</v>
      </c>
      <c r="C24141">
        <v>-0.22</v>
      </c>
      <c r="D24141">
        <v>-0.2</v>
      </c>
      <c r="E24141">
        <v>4.0000000000000001E-3</v>
      </c>
    </row>
    <row r="24142" spans="1:5">
      <c r="A24142">
        <v>20171226</v>
      </c>
      <c r="B24142">
        <v>-7.0000000000000007E-2</v>
      </c>
      <c r="C24142">
        <v>0.33</v>
      </c>
      <c r="D24142">
        <v>-0.06</v>
      </c>
      <c r="E24142">
        <v>4.0000000000000001E-3</v>
      </c>
    </row>
    <row r="24143" spans="1:5">
      <c r="A24143">
        <v>20171227</v>
      </c>
      <c r="B24143">
        <v>0.05</v>
      </c>
      <c r="C24143">
        <v>-0.13</v>
      </c>
      <c r="D24143">
        <v>-0.19</v>
      </c>
      <c r="E24143">
        <v>4.0000000000000001E-3</v>
      </c>
    </row>
    <row r="24144" spans="1:5">
      <c r="A24144">
        <v>20171228</v>
      </c>
      <c r="B24144">
        <v>0.22</v>
      </c>
      <c r="C24144">
        <v>0.12</v>
      </c>
      <c r="D24144">
        <v>0.03</v>
      </c>
      <c r="E24144">
        <v>4.0000000000000001E-3</v>
      </c>
    </row>
    <row r="24145" spans="1:5">
      <c r="A24145">
        <v>20171229</v>
      </c>
      <c r="B24145">
        <v>-0.56999999999999995</v>
      </c>
      <c r="C24145">
        <v>-0.31</v>
      </c>
      <c r="D24145">
        <v>0.02</v>
      </c>
      <c r="E24145">
        <v>4.0000000000000001E-3</v>
      </c>
    </row>
    <row r="24147" spans="1:5">
      <c r="A24147" t="s">
        <v>235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757"/>
  <sheetViews>
    <sheetView tabSelected="1" workbookViewId="0" xr3:uid="{85D5C41F-068E-5C55-9968-509E7C2A5619}">
      <selection activeCell="N4" sqref="N4"/>
    </sheetView>
  </sheetViews>
  <sheetFormatPr defaultRowHeight="15"/>
  <cols>
    <col min="1" max="1" width="10.42578125" bestFit="1" customWidth="1"/>
    <col min="2" max="2" width="9.28515625" bestFit="1" customWidth="1"/>
    <col min="3" max="3" width="11.5703125" customWidth="1"/>
    <col min="4" max="4" width="9.28515625" bestFit="1" customWidth="1"/>
    <col min="5" max="5" width="11.5703125" customWidth="1"/>
    <col min="6" max="6" width="9.28515625" bestFit="1" customWidth="1"/>
    <col min="7" max="7" width="11.5703125" customWidth="1"/>
    <col min="8" max="8" width="9.28515625" customWidth="1"/>
    <col min="9" max="9" width="11.5703125" customWidth="1"/>
    <col min="10" max="10" width="9.28515625" customWidth="1"/>
    <col min="11" max="11" width="12.5703125" customWidth="1"/>
    <col min="12" max="12" width="9.28515625" bestFit="1" customWidth="1"/>
    <col min="13" max="13" width="11.5703125" customWidth="1"/>
    <col min="18" max="18" width="23.7109375" bestFit="1" customWidth="1"/>
  </cols>
  <sheetData>
    <row r="1" spans="1:21" ht="18.75">
      <c r="B1" s="130" t="s">
        <v>236</v>
      </c>
      <c r="C1" s="130"/>
      <c r="D1" s="130" t="s">
        <v>237</v>
      </c>
      <c r="E1" s="130"/>
      <c r="F1" s="130" t="str">
        <f>R5</f>
        <v>Baidu</v>
      </c>
      <c r="G1" s="130"/>
      <c r="H1" s="131" t="str">
        <f>R6</f>
        <v>Manhattan Associates Inc</v>
      </c>
      <c r="I1" s="131"/>
      <c r="J1" s="130" t="str">
        <f>R7</f>
        <v>Micron Technology Inc</v>
      </c>
      <c r="K1" s="130"/>
      <c r="L1" s="130" t="str">
        <f>R8</f>
        <v>BlackBerry Ltd </v>
      </c>
      <c r="M1" s="130"/>
      <c r="N1" s="118" t="s">
        <v>238</v>
      </c>
      <c r="O1" s="118"/>
      <c r="P1" s="118"/>
      <c r="Q1" s="118"/>
      <c r="R1" s="118"/>
      <c r="S1" s="118"/>
      <c r="T1" s="118"/>
      <c r="U1" s="118"/>
    </row>
    <row r="2" spans="1:21" ht="15.75" thickBot="1">
      <c r="A2" s="29" t="s">
        <v>0</v>
      </c>
      <c r="B2" s="28" t="s">
        <v>239</v>
      </c>
      <c r="C2" s="28" t="s">
        <v>240</v>
      </c>
      <c r="D2" s="28" t="s">
        <v>239</v>
      </c>
      <c r="E2" s="28" t="s">
        <v>240</v>
      </c>
      <c r="F2" s="28" t="s">
        <v>239</v>
      </c>
      <c r="G2" s="28" t="s">
        <v>240</v>
      </c>
      <c r="H2" s="28" t="s">
        <v>239</v>
      </c>
      <c r="I2" s="28" t="s">
        <v>240</v>
      </c>
      <c r="J2" s="28" t="s">
        <v>239</v>
      </c>
      <c r="K2" s="28" t="s">
        <v>240</v>
      </c>
      <c r="L2" s="28" t="s">
        <v>239</v>
      </c>
      <c r="M2" s="28" t="s">
        <v>240</v>
      </c>
      <c r="R2" s="109" t="s">
        <v>188</v>
      </c>
      <c r="S2" s="109" t="s">
        <v>19</v>
      </c>
    </row>
    <row r="3" spans="1:21">
      <c r="A3" s="110">
        <v>42044</v>
      </c>
      <c r="B3" s="34">
        <v>86</v>
      </c>
      <c r="C3" s="111">
        <v>12109500</v>
      </c>
      <c r="D3" s="34">
        <v>63.295715000000001</v>
      </c>
      <c r="E3" s="111">
        <v>1167600</v>
      </c>
      <c r="F3" s="112">
        <v>215.029999</v>
      </c>
      <c r="G3" s="111">
        <v>3381000</v>
      </c>
      <c r="H3" s="112">
        <v>48.299999</v>
      </c>
      <c r="I3" s="111">
        <v>330300</v>
      </c>
      <c r="J3" s="112">
        <v>28.35</v>
      </c>
      <c r="K3" s="111">
        <v>22390300</v>
      </c>
      <c r="L3" s="112">
        <v>9.8699999999999992</v>
      </c>
      <c r="M3" s="111">
        <v>6017366</v>
      </c>
      <c r="R3" t="s">
        <v>236</v>
      </c>
      <c r="S3" t="s">
        <v>241</v>
      </c>
    </row>
    <row r="4" spans="1:21">
      <c r="A4" s="110">
        <v>42045</v>
      </c>
      <c r="B4" s="34">
        <v>87.260002</v>
      </c>
      <c r="C4" s="111">
        <v>12043300</v>
      </c>
      <c r="D4" s="34">
        <v>64.849997999999999</v>
      </c>
      <c r="E4" s="111">
        <v>2202700</v>
      </c>
      <c r="F4" s="112">
        <v>219.44000199999999</v>
      </c>
      <c r="G4" s="111">
        <v>3580400</v>
      </c>
      <c r="H4" s="112">
        <v>50.049999</v>
      </c>
      <c r="I4" s="111">
        <v>729300</v>
      </c>
      <c r="J4" s="112">
        <v>31.09</v>
      </c>
      <c r="K4" s="111">
        <v>43831000</v>
      </c>
      <c r="L4" s="112">
        <v>9.91</v>
      </c>
      <c r="M4" s="111">
        <v>4746775</v>
      </c>
      <c r="R4" t="s">
        <v>237</v>
      </c>
      <c r="S4" t="s">
        <v>242</v>
      </c>
    </row>
    <row r="5" spans="1:21">
      <c r="A5" s="110">
        <v>42046</v>
      </c>
      <c r="B5" s="34">
        <v>86</v>
      </c>
      <c r="C5" s="111">
        <v>12391900</v>
      </c>
      <c r="D5" s="34">
        <v>64.984283000000005</v>
      </c>
      <c r="E5" s="111">
        <v>1993300</v>
      </c>
      <c r="F5" s="112">
        <v>214.66999799999999</v>
      </c>
      <c r="G5" s="111">
        <v>6944000</v>
      </c>
      <c r="H5" s="112">
        <v>49.84</v>
      </c>
      <c r="I5" s="111">
        <v>547700</v>
      </c>
      <c r="J5" s="112">
        <v>31.02</v>
      </c>
      <c r="K5" s="111">
        <v>29782200</v>
      </c>
      <c r="L5" s="112">
        <v>9.8699999999999992</v>
      </c>
      <c r="M5" s="111">
        <v>5935639</v>
      </c>
      <c r="R5" t="s">
        <v>243</v>
      </c>
      <c r="S5" t="s">
        <v>244</v>
      </c>
    </row>
    <row r="6" spans="1:21">
      <c r="A6" s="110">
        <v>42047</v>
      </c>
      <c r="B6" s="34">
        <v>87.099997999999999</v>
      </c>
      <c r="C6" s="111">
        <v>15177800</v>
      </c>
      <c r="D6" s="34">
        <v>65.247146999999998</v>
      </c>
      <c r="E6" s="111">
        <v>1209200</v>
      </c>
      <c r="F6" s="112">
        <v>205.020004</v>
      </c>
      <c r="G6" s="111">
        <v>14190600</v>
      </c>
      <c r="H6" s="112">
        <v>50.720001000000003</v>
      </c>
      <c r="I6" s="111">
        <v>330100</v>
      </c>
      <c r="J6" s="112">
        <v>31.940000999999999</v>
      </c>
      <c r="K6" s="111">
        <v>23793200</v>
      </c>
      <c r="L6" s="112">
        <v>9.86</v>
      </c>
      <c r="M6" s="111">
        <v>5773117</v>
      </c>
      <c r="R6" t="s">
        <v>245</v>
      </c>
      <c r="S6" t="s">
        <v>246</v>
      </c>
    </row>
    <row r="7" spans="1:21">
      <c r="A7" s="110">
        <v>42048</v>
      </c>
      <c r="B7" s="34">
        <v>89.050003000000004</v>
      </c>
      <c r="C7" s="111">
        <v>14665200</v>
      </c>
      <c r="D7" s="34">
        <v>66.585716000000005</v>
      </c>
      <c r="E7" s="111">
        <v>1852700</v>
      </c>
      <c r="F7" s="112">
        <v>212.13000500000001</v>
      </c>
      <c r="G7" s="111">
        <v>7793700</v>
      </c>
      <c r="H7" s="112">
        <v>51.610000999999997</v>
      </c>
      <c r="I7" s="111">
        <v>338900</v>
      </c>
      <c r="J7" s="112">
        <v>31.85</v>
      </c>
      <c r="K7" s="111">
        <v>18739200</v>
      </c>
      <c r="L7" s="112">
        <v>10.09</v>
      </c>
      <c r="M7" s="111">
        <v>11287426</v>
      </c>
      <c r="R7" t="s">
        <v>247</v>
      </c>
      <c r="S7" t="s">
        <v>248</v>
      </c>
    </row>
    <row r="8" spans="1:21">
      <c r="A8" s="110">
        <v>42052</v>
      </c>
      <c r="B8" s="34">
        <v>86.849997999999999</v>
      </c>
      <c r="C8" s="111">
        <v>15191700</v>
      </c>
      <c r="D8" s="34">
        <v>67.137146000000001</v>
      </c>
      <c r="E8" s="111">
        <v>1595800</v>
      </c>
      <c r="F8" s="112">
        <v>208.80999800000001</v>
      </c>
      <c r="G8" s="111">
        <v>4500600</v>
      </c>
      <c r="H8" s="112">
        <v>51.470001000000003</v>
      </c>
      <c r="I8" s="111">
        <v>428400</v>
      </c>
      <c r="J8" s="112">
        <v>32.330002</v>
      </c>
      <c r="K8" s="111">
        <v>19877400</v>
      </c>
      <c r="L8" s="112">
        <v>10.36</v>
      </c>
      <c r="M8" s="111">
        <v>8488577</v>
      </c>
      <c r="R8" t="s">
        <v>249</v>
      </c>
      <c r="S8" t="s">
        <v>250</v>
      </c>
    </row>
    <row r="9" spans="1:21" ht="15.75" thickBot="1">
      <c r="A9" s="110">
        <v>42053</v>
      </c>
      <c r="B9" s="34">
        <v>86.739998</v>
      </c>
      <c r="C9" s="111">
        <v>7353600</v>
      </c>
      <c r="D9" s="34">
        <v>67.865714999999994</v>
      </c>
      <c r="E9" s="111">
        <v>1471800</v>
      </c>
      <c r="F9" s="112">
        <v>207.14999399999999</v>
      </c>
      <c r="G9" s="111">
        <v>2662900</v>
      </c>
      <c r="H9" s="112">
        <v>51.299999</v>
      </c>
      <c r="I9" s="111">
        <v>392400</v>
      </c>
      <c r="J9" s="112">
        <v>32.169998</v>
      </c>
      <c r="K9" s="111">
        <v>12348400</v>
      </c>
      <c r="L9" s="112">
        <v>10.37</v>
      </c>
      <c r="M9" s="111">
        <v>5421981</v>
      </c>
    </row>
    <row r="10" spans="1:21" ht="15" customHeight="1">
      <c r="A10" s="110">
        <v>42054</v>
      </c>
      <c r="B10" s="34">
        <v>86.889999000000003</v>
      </c>
      <c r="C10" s="111">
        <v>7604100</v>
      </c>
      <c r="D10" s="34">
        <v>67.800003000000004</v>
      </c>
      <c r="E10" s="111">
        <v>10432100</v>
      </c>
      <c r="F10" s="112">
        <v>207.240005</v>
      </c>
      <c r="G10" s="111">
        <v>1706100</v>
      </c>
      <c r="H10" s="112">
        <v>50.990001999999997</v>
      </c>
      <c r="I10" s="111">
        <v>461000</v>
      </c>
      <c r="J10" s="112">
        <v>31.809999000000001</v>
      </c>
      <c r="K10" s="111">
        <v>13431000</v>
      </c>
      <c r="L10" s="112">
        <v>10.36</v>
      </c>
      <c r="M10" s="111">
        <v>3287296</v>
      </c>
      <c r="R10" s="124" t="s">
        <v>251</v>
      </c>
      <c r="S10" s="125"/>
    </row>
    <row r="11" spans="1:21">
      <c r="A11" s="110">
        <v>42055</v>
      </c>
      <c r="B11" s="34">
        <v>86.639999000000003</v>
      </c>
      <c r="C11" s="111">
        <v>7821700</v>
      </c>
      <c r="D11" s="34">
        <v>68.314284999999998</v>
      </c>
      <c r="E11" s="111">
        <v>1346000</v>
      </c>
      <c r="F11" s="112">
        <v>209.63000500000001</v>
      </c>
      <c r="G11" s="111">
        <v>2192100</v>
      </c>
      <c r="H11" s="112">
        <v>51.330002</v>
      </c>
      <c r="I11" s="111">
        <v>375400</v>
      </c>
      <c r="J11" s="112">
        <v>32.029998999999997</v>
      </c>
      <c r="K11" s="111">
        <v>16531500</v>
      </c>
      <c r="L11" s="112">
        <v>10.27</v>
      </c>
      <c r="M11" s="111">
        <v>5244520</v>
      </c>
      <c r="R11" s="126"/>
      <c r="S11" s="127"/>
    </row>
    <row r="12" spans="1:21">
      <c r="A12" s="110">
        <v>42058</v>
      </c>
      <c r="B12" s="34">
        <v>85.470000999999996</v>
      </c>
      <c r="C12" s="111">
        <v>9367900</v>
      </c>
      <c r="D12" s="34">
        <v>67.405715999999998</v>
      </c>
      <c r="E12" s="111">
        <v>1290200</v>
      </c>
      <c r="F12" s="112">
        <v>206.429993</v>
      </c>
      <c r="G12" s="111">
        <v>3183300</v>
      </c>
      <c r="H12" s="112">
        <v>51.139999000000003</v>
      </c>
      <c r="I12" s="111">
        <v>351800</v>
      </c>
      <c r="J12" s="112">
        <v>31.4</v>
      </c>
      <c r="K12" s="111">
        <v>13867900</v>
      </c>
      <c r="L12" s="112">
        <v>10.11</v>
      </c>
      <c r="M12" s="111">
        <v>3909458</v>
      </c>
      <c r="R12" s="126"/>
      <c r="S12" s="127"/>
    </row>
    <row r="13" spans="1:21" ht="15.75" thickBot="1">
      <c r="A13" s="110">
        <v>42059</v>
      </c>
      <c r="B13" s="34">
        <v>84.690002000000007</v>
      </c>
      <c r="C13" s="111">
        <v>15806300</v>
      </c>
      <c r="D13" s="34">
        <v>67.839995999999999</v>
      </c>
      <c r="E13" s="111">
        <v>866300</v>
      </c>
      <c r="F13" s="112">
        <v>208.05999800000001</v>
      </c>
      <c r="G13" s="111">
        <v>1994800</v>
      </c>
      <c r="H13" s="112">
        <v>51.049999</v>
      </c>
      <c r="I13" s="111">
        <v>343300</v>
      </c>
      <c r="J13" s="112">
        <v>30.77</v>
      </c>
      <c r="K13" s="111">
        <v>54985000</v>
      </c>
      <c r="L13" s="112">
        <v>10.27</v>
      </c>
      <c r="M13" s="111">
        <v>5449278</v>
      </c>
      <c r="R13" s="128"/>
      <c r="S13" s="129"/>
    </row>
    <row r="14" spans="1:21">
      <c r="A14" s="110">
        <v>42060</v>
      </c>
      <c r="B14" s="34">
        <v>86.190002000000007</v>
      </c>
      <c r="C14" s="111">
        <v>13645700</v>
      </c>
      <c r="D14" s="34">
        <v>68.332854999999995</v>
      </c>
      <c r="E14" s="111">
        <v>979200</v>
      </c>
      <c r="F14" s="112">
        <v>203.529999</v>
      </c>
      <c r="G14" s="111">
        <v>2896000</v>
      </c>
      <c r="H14" s="112">
        <v>51.189999</v>
      </c>
      <c r="I14" s="111">
        <v>244200</v>
      </c>
      <c r="J14" s="112">
        <v>30.48</v>
      </c>
      <c r="K14" s="111">
        <v>16774700</v>
      </c>
      <c r="L14" s="112">
        <v>10.51</v>
      </c>
      <c r="M14" s="111">
        <v>17745774</v>
      </c>
    </row>
    <row r="15" spans="1:21">
      <c r="A15" s="110">
        <v>42061</v>
      </c>
      <c r="B15" s="34">
        <v>85.370002999999997</v>
      </c>
      <c r="C15" s="111">
        <v>8763300</v>
      </c>
      <c r="D15" s="34">
        <v>69.004288000000003</v>
      </c>
      <c r="E15" s="111">
        <v>1550400</v>
      </c>
      <c r="F15" s="112">
        <v>205.88000500000001</v>
      </c>
      <c r="G15" s="111">
        <v>2721900</v>
      </c>
      <c r="H15" s="112">
        <v>51.740001999999997</v>
      </c>
      <c r="I15" s="111">
        <v>242100</v>
      </c>
      <c r="J15" s="112">
        <v>30.620000999999998</v>
      </c>
      <c r="K15" s="111">
        <v>14932000</v>
      </c>
      <c r="L15" s="112">
        <v>10.76</v>
      </c>
      <c r="M15" s="111">
        <v>14161464</v>
      </c>
    </row>
    <row r="16" spans="1:21">
      <c r="A16" s="110">
        <v>42062</v>
      </c>
      <c r="B16" s="34">
        <v>85.120002999999997</v>
      </c>
      <c r="C16" s="111">
        <v>8377200</v>
      </c>
      <c r="D16" s="34">
        <v>67.844284000000002</v>
      </c>
      <c r="E16" s="111">
        <v>1645200</v>
      </c>
      <c r="F16" s="112">
        <v>203.75</v>
      </c>
      <c r="G16" s="111">
        <v>2399000</v>
      </c>
      <c r="H16" s="112">
        <v>49.849997999999999</v>
      </c>
      <c r="I16" s="111">
        <v>441800</v>
      </c>
      <c r="J16" s="112">
        <v>30.67</v>
      </c>
      <c r="K16" s="111">
        <v>15651200</v>
      </c>
      <c r="L16" s="112">
        <v>10.81</v>
      </c>
      <c r="M16" s="111">
        <v>7786542</v>
      </c>
    </row>
    <row r="17" spans="1:13">
      <c r="A17" s="110">
        <v>42065</v>
      </c>
      <c r="B17" s="34">
        <v>84</v>
      </c>
      <c r="C17" s="111">
        <v>11213400</v>
      </c>
      <c r="D17" s="34">
        <v>68.607140000000001</v>
      </c>
      <c r="E17" s="111">
        <v>1455300</v>
      </c>
      <c r="F17" s="112">
        <v>205.03999300000001</v>
      </c>
      <c r="G17" s="111">
        <v>2022500</v>
      </c>
      <c r="H17" s="112">
        <v>51.380001</v>
      </c>
      <c r="I17" s="111">
        <v>420200</v>
      </c>
      <c r="J17" s="112">
        <v>31.24</v>
      </c>
      <c r="K17" s="111">
        <v>18443200</v>
      </c>
      <c r="L17" s="112">
        <v>11.05</v>
      </c>
      <c r="M17" s="111">
        <v>14534189</v>
      </c>
    </row>
    <row r="18" spans="1:13">
      <c r="A18" s="110">
        <v>42066</v>
      </c>
      <c r="B18" s="34">
        <v>81.580001999999993</v>
      </c>
      <c r="C18" s="111">
        <v>39246100</v>
      </c>
      <c r="D18" s="34">
        <v>67.815712000000005</v>
      </c>
      <c r="E18" s="111">
        <v>1060900</v>
      </c>
      <c r="F18" s="112">
        <v>206.33999600000001</v>
      </c>
      <c r="G18" s="111">
        <v>2317200</v>
      </c>
      <c r="H18" s="112">
        <v>51.029998999999997</v>
      </c>
      <c r="I18" s="111">
        <v>402400</v>
      </c>
      <c r="J18" s="112">
        <v>29.66</v>
      </c>
      <c r="K18" s="111">
        <v>28945700</v>
      </c>
      <c r="L18" s="112">
        <v>10.965</v>
      </c>
      <c r="M18" s="111">
        <v>14159306</v>
      </c>
    </row>
    <row r="19" spans="1:13">
      <c r="A19" s="110">
        <v>42067</v>
      </c>
      <c r="B19" s="34">
        <v>85.489998</v>
      </c>
      <c r="C19" s="111">
        <v>36438900</v>
      </c>
      <c r="D19" s="34">
        <v>67.110000999999997</v>
      </c>
      <c r="E19" s="111">
        <v>2486500</v>
      </c>
      <c r="F19" s="112">
        <v>207.69000199999999</v>
      </c>
      <c r="G19" s="111">
        <v>1664600</v>
      </c>
      <c r="H19" s="112">
        <v>50.18</v>
      </c>
      <c r="I19" s="111">
        <v>248000</v>
      </c>
      <c r="J19" s="112">
        <v>29.27</v>
      </c>
      <c r="K19" s="111">
        <v>26709000</v>
      </c>
      <c r="L19" s="112">
        <v>10.84</v>
      </c>
      <c r="M19" s="111">
        <v>7960341</v>
      </c>
    </row>
    <row r="20" spans="1:13">
      <c r="A20" s="110">
        <v>42068</v>
      </c>
      <c r="B20" s="34">
        <v>86.099997999999999</v>
      </c>
      <c r="C20" s="111">
        <v>18514800</v>
      </c>
      <c r="D20" s="34">
        <v>66.807143999999994</v>
      </c>
      <c r="E20" s="111">
        <v>1606400</v>
      </c>
      <c r="F20" s="112">
        <v>214.229996</v>
      </c>
      <c r="G20" s="111">
        <v>3826400</v>
      </c>
      <c r="H20" s="112">
        <v>50.810001</v>
      </c>
      <c r="I20" s="111">
        <v>373600</v>
      </c>
      <c r="J20" s="112">
        <v>29.280000999999999</v>
      </c>
      <c r="K20" s="111">
        <v>24007700</v>
      </c>
      <c r="L20" s="112">
        <v>10.89</v>
      </c>
      <c r="M20" s="111">
        <v>6351554</v>
      </c>
    </row>
    <row r="21" spans="1:13">
      <c r="A21" s="110">
        <v>42069</v>
      </c>
      <c r="B21" s="34">
        <v>84.400002000000001</v>
      </c>
      <c r="C21" s="111">
        <v>10673700</v>
      </c>
      <c r="D21" s="34">
        <v>64.874283000000005</v>
      </c>
      <c r="E21" s="111">
        <v>1841200</v>
      </c>
      <c r="F21" s="112">
        <v>213.30999800000001</v>
      </c>
      <c r="G21" s="111">
        <v>3176400</v>
      </c>
      <c r="H21" s="112">
        <v>49.700001</v>
      </c>
      <c r="I21" s="111">
        <v>302900</v>
      </c>
      <c r="J21" s="112">
        <v>28.5</v>
      </c>
      <c r="K21" s="111">
        <v>28302000</v>
      </c>
      <c r="L21" s="112">
        <v>10.67</v>
      </c>
      <c r="M21" s="111">
        <v>6447650</v>
      </c>
    </row>
    <row r="22" spans="1:13">
      <c r="A22" s="110">
        <v>42072</v>
      </c>
      <c r="B22" s="34">
        <v>82.529999000000004</v>
      </c>
      <c r="C22" s="111">
        <v>17616500</v>
      </c>
      <c r="D22" s="34">
        <v>63.661430000000003</v>
      </c>
      <c r="E22" s="111">
        <v>2710100</v>
      </c>
      <c r="F22" s="112">
        <v>211.61999499999999</v>
      </c>
      <c r="G22" s="111">
        <v>1742000</v>
      </c>
      <c r="H22" s="112">
        <v>50.009998000000003</v>
      </c>
      <c r="I22" s="111">
        <v>294000</v>
      </c>
      <c r="J22" s="112">
        <v>28.66</v>
      </c>
      <c r="K22" s="111">
        <v>17563000</v>
      </c>
      <c r="L22" s="112">
        <v>9.86</v>
      </c>
      <c r="M22" s="111">
        <v>23046099</v>
      </c>
    </row>
    <row r="23" spans="1:13">
      <c r="A23" s="110">
        <v>42073</v>
      </c>
      <c r="B23" s="34">
        <v>82.970000999999996</v>
      </c>
      <c r="C23" s="111">
        <v>13756700</v>
      </c>
      <c r="D23" s="34">
        <v>62.151428000000003</v>
      </c>
      <c r="E23" s="111">
        <v>2557600</v>
      </c>
      <c r="F23" s="112">
        <v>210.38999899999999</v>
      </c>
      <c r="G23" s="111">
        <v>1858500</v>
      </c>
      <c r="H23" s="112">
        <v>48.689999</v>
      </c>
      <c r="I23" s="111">
        <v>348100</v>
      </c>
      <c r="J23" s="112">
        <v>27.610001</v>
      </c>
      <c r="K23" s="111">
        <v>29749000</v>
      </c>
      <c r="L23" s="112">
        <v>9.77</v>
      </c>
      <c r="M23" s="111">
        <v>14911642</v>
      </c>
    </row>
    <row r="24" spans="1:13">
      <c r="A24" s="110">
        <v>42074</v>
      </c>
      <c r="B24" s="34">
        <v>81.989998</v>
      </c>
      <c r="C24" s="111">
        <v>12768700</v>
      </c>
      <c r="D24" s="34">
        <v>62.884284999999998</v>
      </c>
      <c r="E24" s="111">
        <v>2337600</v>
      </c>
      <c r="F24" s="112">
        <v>204.38000500000001</v>
      </c>
      <c r="G24" s="111">
        <v>3076500</v>
      </c>
      <c r="H24" s="112">
        <v>49.560001</v>
      </c>
      <c r="I24" s="111">
        <v>364800</v>
      </c>
      <c r="J24" s="112">
        <v>27.879999000000002</v>
      </c>
      <c r="K24" s="111">
        <v>17471600</v>
      </c>
      <c r="L24" s="112">
        <v>9.9</v>
      </c>
      <c r="M24" s="111">
        <v>9791161</v>
      </c>
    </row>
    <row r="25" spans="1:13">
      <c r="A25" s="110">
        <v>42075</v>
      </c>
      <c r="B25" s="34">
        <v>81.919998000000007</v>
      </c>
      <c r="C25" s="111">
        <v>11232000</v>
      </c>
      <c r="D25" s="34">
        <v>64.045715000000001</v>
      </c>
      <c r="E25" s="111">
        <v>2093500</v>
      </c>
      <c r="F25" s="112">
        <v>203.38999899999999</v>
      </c>
      <c r="G25" s="111">
        <v>2221900</v>
      </c>
      <c r="H25" s="112">
        <v>50.360000999999997</v>
      </c>
      <c r="I25" s="111">
        <v>351600</v>
      </c>
      <c r="J25" s="112">
        <v>28.02</v>
      </c>
      <c r="K25" s="111">
        <v>19567700</v>
      </c>
      <c r="L25" s="112">
        <v>9.93</v>
      </c>
      <c r="M25" s="111">
        <v>7405922</v>
      </c>
    </row>
    <row r="26" spans="1:13">
      <c r="A26" s="110">
        <v>42076</v>
      </c>
      <c r="B26" s="34">
        <v>81.860000999999997</v>
      </c>
      <c r="C26" s="111">
        <v>12663300</v>
      </c>
      <c r="D26" s="34">
        <v>62.628571000000001</v>
      </c>
      <c r="E26" s="111">
        <v>1451600</v>
      </c>
      <c r="F26" s="112">
        <v>204.449997</v>
      </c>
      <c r="G26" s="111">
        <v>1554500</v>
      </c>
      <c r="H26" s="112">
        <v>50.57</v>
      </c>
      <c r="I26" s="111">
        <v>285900</v>
      </c>
      <c r="J26" s="112">
        <v>28.719999000000001</v>
      </c>
      <c r="K26" s="111">
        <v>23678700</v>
      </c>
      <c r="L26" s="112">
        <v>9.81</v>
      </c>
      <c r="M26" s="111">
        <v>6879960</v>
      </c>
    </row>
    <row r="27" spans="1:13">
      <c r="A27" s="110">
        <v>42079</v>
      </c>
      <c r="B27" s="34">
        <v>84</v>
      </c>
      <c r="C27" s="111">
        <v>16905700</v>
      </c>
      <c r="D27" s="34">
        <v>60.281429000000003</v>
      </c>
      <c r="E27" s="111">
        <v>3828000</v>
      </c>
      <c r="F27" s="112">
        <v>205.300003</v>
      </c>
      <c r="G27" s="111">
        <v>1808300</v>
      </c>
      <c r="H27" s="112">
        <v>52.889999000000003</v>
      </c>
      <c r="I27" s="111">
        <v>557200</v>
      </c>
      <c r="J27" s="112">
        <v>28.51</v>
      </c>
      <c r="K27" s="111">
        <v>18183900</v>
      </c>
      <c r="L27" s="112">
        <v>9.7200000000000006</v>
      </c>
      <c r="M27" s="111">
        <v>13938747</v>
      </c>
    </row>
    <row r="28" spans="1:13">
      <c r="A28" s="110">
        <v>42080</v>
      </c>
      <c r="B28" s="34">
        <v>84.5</v>
      </c>
      <c r="C28" s="111">
        <v>17566500</v>
      </c>
      <c r="D28" s="34">
        <v>59.78857</v>
      </c>
      <c r="E28" s="111">
        <v>2630100</v>
      </c>
      <c r="F28" s="112">
        <v>203.270004</v>
      </c>
      <c r="G28" s="111">
        <v>2996000</v>
      </c>
      <c r="H28" s="112">
        <v>53.16</v>
      </c>
      <c r="I28" s="111">
        <v>461100</v>
      </c>
      <c r="J28" s="112">
        <v>27.66</v>
      </c>
      <c r="K28" s="111">
        <v>24932400</v>
      </c>
      <c r="L28" s="112">
        <v>9.7200000000000006</v>
      </c>
      <c r="M28" s="111">
        <v>4794683</v>
      </c>
    </row>
    <row r="29" spans="1:13">
      <c r="A29" s="110">
        <v>42081</v>
      </c>
      <c r="B29" s="34">
        <v>84.589995999999999</v>
      </c>
      <c r="C29" s="111">
        <v>35558000</v>
      </c>
      <c r="D29" s="34">
        <v>60.445712999999998</v>
      </c>
      <c r="E29" s="111">
        <v>2089100</v>
      </c>
      <c r="F29" s="112">
        <v>210.949997</v>
      </c>
      <c r="G29" s="111">
        <v>3581500</v>
      </c>
      <c r="H29" s="112">
        <v>53.450001</v>
      </c>
      <c r="I29" s="111">
        <v>395100</v>
      </c>
      <c r="J29" s="112">
        <v>28.16</v>
      </c>
      <c r="K29" s="111">
        <v>24544800</v>
      </c>
      <c r="L29" s="112">
        <v>9.77</v>
      </c>
      <c r="M29" s="111">
        <v>5946333</v>
      </c>
    </row>
    <row r="30" spans="1:13">
      <c r="A30" s="110">
        <v>42082</v>
      </c>
      <c r="B30" s="34">
        <v>85.739998</v>
      </c>
      <c r="C30" s="111">
        <v>30454700</v>
      </c>
      <c r="D30" s="34">
        <v>60.744286000000002</v>
      </c>
      <c r="E30" s="111">
        <v>1635700</v>
      </c>
      <c r="F30" s="112">
        <v>214.570007</v>
      </c>
      <c r="G30" s="111">
        <v>2918000</v>
      </c>
      <c r="H30" s="112">
        <v>53.68</v>
      </c>
      <c r="I30" s="111">
        <v>217900</v>
      </c>
      <c r="J30" s="112">
        <v>28.049999</v>
      </c>
      <c r="K30" s="111">
        <v>21656600</v>
      </c>
      <c r="L30" s="112">
        <v>9.6999999999999993</v>
      </c>
      <c r="M30" s="111">
        <v>4125174</v>
      </c>
    </row>
    <row r="31" spans="1:13">
      <c r="A31" s="110">
        <v>42083</v>
      </c>
      <c r="B31" s="34">
        <v>85.199996999999996</v>
      </c>
      <c r="C31" s="111">
        <v>21181500</v>
      </c>
      <c r="D31" s="34">
        <v>61.185715000000002</v>
      </c>
      <c r="E31" s="111">
        <v>1948800</v>
      </c>
      <c r="F31" s="112">
        <v>212.69000199999999</v>
      </c>
      <c r="G31" s="111">
        <v>2291800</v>
      </c>
      <c r="H31" s="112">
        <v>55.110000999999997</v>
      </c>
      <c r="I31" s="111">
        <v>687700</v>
      </c>
      <c r="J31" s="112">
        <v>28.68</v>
      </c>
      <c r="K31" s="111">
        <v>23608200</v>
      </c>
      <c r="L31" s="112">
        <v>9.51</v>
      </c>
      <c r="M31" s="111">
        <v>7976514</v>
      </c>
    </row>
    <row r="32" spans="1:13">
      <c r="A32" s="110">
        <v>42086</v>
      </c>
      <c r="B32" s="34">
        <v>84.25</v>
      </c>
      <c r="C32" s="111">
        <v>10884100</v>
      </c>
      <c r="D32" s="34">
        <v>60.714286999999999</v>
      </c>
      <c r="E32" s="111">
        <v>1093300</v>
      </c>
      <c r="F32" s="112">
        <v>216.779999</v>
      </c>
      <c r="G32" s="111">
        <v>2167100</v>
      </c>
      <c r="H32" s="112">
        <v>52.860000999999997</v>
      </c>
      <c r="I32" s="111">
        <v>650800</v>
      </c>
      <c r="J32" s="112">
        <v>28.02</v>
      </c>
      <c r="K32" s="111">
        <v>18699400</v>
      </c>
      <c r="L32" s="112">
        <v>9.52</v>
      </c>
      <c r="M32" s="111">
        <v>7697466</v>
      </c>
    </row>
    <row r="33" spans="1:13">
      <c r="A33" s="110">
        <v>42087</v>
      </c>
      <c r="B33" s="34">
        <v>83.629997000000003</v>
      </c>
      <c r="C33" s="111">
        <v>14545100</v>
      </c>
      <c r="D33" s="34">
        <v>62.611426999999999</v>
      </c>
      <c r="E33" s="111">
        <v>2412700</v>
      </c>
      <c r="F33" s="112">
        <v>213.60000600000001</v>
      </c>
      <c r="G33" s="111">
        <v>1926300</v>
      </c>
      <c r="H33" s="112">
        <v>51.759998000000003</v>
      </c>
      <c r="I33" s="111">
        <v>541400</v>
      </c>
      <c r="J33" s="112">
        <v>27.959999</v>
      </c>
      <c r="K33" s="111">
        <v>15670800</v>
      </c>
      <c r="L33" s="112">
        <v>9.52</v>
      </c>
      <c r="M33" s="111">
        <v>7066621</v>
      </c>
    </row>
    <row r="34" spans="1:13">
      <c r="A34" s="110">
        <v>42088</v>
      </c>
      <c r="B34" s="34">
        <v>83.75</v>
      </c>
      <c r="C34" s="111">
        <v>13507200</v>
      </c>
      <c r="D34" s="34">
        <v>60.25</v>
      </c>
      <c r="E34" s="111">
        <v>3093200</v>
      </c>
      <c r="F34" s="112">
        <v>207.740005</v>
      </c>
      <c r="G34" s="111">
        <v>4162800</v>
      </c>
      <c r="H34" s="112">
        <v>48.849997999999999</v>
      </c>
      <c r="I34" s="111">
        <v>759900</v>
      </c>
      <c r="J34" s="112">
        <v>26.57</v>
      </c>
      <c r="K34" s="111">
        <v>35874000</v>
      </c>
      <c r="L34" s="112">
        <v>9.2799999999999994</v>
      </c>
      <c r="M34" s="111">
        <v>7753413</v>
      </c>
    </row>
    <row r="35" spans="1:13">
      <c r="A35" s="110">
        <v>42089</v>
      </c>
      <c r="B35" s="34">
        <v>84.169998000000007</v>
      </c>
      <c r="C35" s="111">
        <v>12208000</v>
      </c>
      <c r="D35" s="34">
        <v>59.751427</v>
      </c>
      <c r="E35" s="111">
        <v>2291300</v>
      </c>
      <c r="F35" s="112">
        <v>205.44000199999999</v>
      </c>
      <c r="G35" s="111">
        <v>2974800</v>
      </c>
      <c r="H35" s="112">
        <v>49.970001000000003</v>
      </c>
      <c r="I35" s="111">
        <v>605900</v>
      </c>
      <c r="J35" s="112">
        <v>26.66</v>
      </c>
      <c r="K35" s="111">
        <v>44702400</v>
      </c>
      <c r="L35" s="112">
        <v>9.3000000000000007</v>
      </c>
      <c r="M35" s="111">
        <v>18740621</v>
      </c>
    </row>
    <row r="36" spans="1:13">
      <c r="A36" s="110">
        <v>42090</v>
      </c>
      <c r="B36" s="34">
        <v>84.580001999999993</v>
      </c>
      <c r="C36" s="111">
        <v>9627000</v>
      </c>
      <c r="D36" s="34">
        <v>59.252856999999999</v>
      </c>
      <c r="E36" s="111">
        <v>2259700</v>
      </c>
      <c r="F36" s="112">
        <v>207.33000200000001</v>
      </c>
      <c r="G36" s="111">
        <v>2600500</v>
      </c>
      <c r="H36" s="112">
        <v>51.299999</v>
      </c>
      <c r="I36" s="111">
        <v>342800</v>
      </c>
      <c r="J36" s="112">
        <v>26.68</v>
      </c>
      <c r="K36" s="111">
        <v>30909000</v>
      </c>
      <c r="L36" s="112">
        <v>9.4600000000000009</v>
      </c>
      <c r="M36" s="111">
        <v>28291248</v>
      </c>
    </row>
    <row r="37" spans="1:13">
      <c r="A37" s="110">
        <v>42093</v>
      </c>
      <c r="B37" s="34">
        <v>83.900002000000001</v>
      </c>
      <c r="C37" s="111">
        <v>10020500</v>
      </c>
      <c r="D37" s="34">
        <v>60.367142000000001</v>
      </c>
      <c r="E37" s="111">
        <v>1896100</v>
      </c>
      <c r="F37" s="112">
        <v>210.53999300000001</v>
      </c>
      <c r="G37" s="111">
        <v>2057200</v>
      </c>
      <c r="H37" s="112">
        <v>51.77</v>
      </c>
      <c r="I37" s="111">
        <v>415800</v>
      </c>
      <c r="J37" s="112">
        <v>26.68</v>
      </c>
      <c r="K37" s="111">
        <v>26142900</v>
      </c>
      <c r="L37" s="112">
        <v>8.8000000000000007</v>
      </c>
      <c r="M37" s="111">
        <v>32856065</v>
      </c>
    </row>
    <row r="38" spans="1:13">
      <c r="A38" s="110">
        <v>42094</v>
      </c>
      <c r="B38" s="34">
        <v>83.239998</v>
      </c>
      <c r="C38" s="111">
        <v>11812900</v>
      </c>
      <c r="D38" s="34">
        <v>59.527141999999998</v>
      </c>
      <c r="E38" s="111">
        <v>2035500</v>
      </c>
      <c r="F38" s="112">
        <v>208.39999399999999</v>
      </c>
      <c r="G38" s="111">
        <v>1838400</v>
      </c>
      <c r="H38" s="112">
        <v>50.610000999999997</v>
      </c>
      <c r="I38" s="111">
        <v>350100</v>
      </c>
      <c r="J38" s="112">
        <v>27.129999000000002</v>
      </c>
      <c r="K38" s="111">
        <v>25292100</v>
      </c>
      <c r="L38" s="112">
        <v>8.93</v>
      </c>
      <c r="M38" s="111">
        <v>17866181</v>
      </c>
    </row>
    <row r="39" spans="1:13">
      <c r="A39" s="110">
        <v>42095</v>
      </c>
      <c r="B39" s="34">
        <v>82.360000999999997</v>
      </c>
      <c r="C39" s="111">
        <v>14856100</v>
      </c>
      <c r="D39" s="34">
        <v>59.017142999999997</v>
      </c>
      <c r="E39" s="111">
        <v>2087100</v>
      </c>
      <c r="F39" s="112">
        <v>211.070007</v>
      </c>
      <c r="G39" s="111">
        <v>2552000</v>
      </c>
      <c r="H39" s="112">
        <v>50.799999</v>
      </c>
      <c r="I39" s="111">
        <v>303100</v>
      </c>
      <c r="J39" s="112">
        <v>27.129999000000002</v>
      </c>
      <c r="K39" s="111">
        <v>39424700</v>
      </c>
      <c r="L39" s="112">
        <v>8.9</v>
      </c>
      <c r="M39" s="111">
        <v>10979542</v>
      </c>
    </row>
    <row r="40" spans="1:13">
      <c r="A40" s="110">
        <v>42096</v>
      </c>
      <c r="B40" s="34">
        <v>82.279999000000004</v>
      </c>
      <c r="C40" s="111">
        <v>19868200</v>
      </c>
      <c r="D40" s="34">
        <v>59.154285000000002</v>
      </c>
      <c r="E40" s="111">
        <v>1409200</v>
      </c>
      <c r="F40" s="112">
        <v>208.509995</v>
      </c>
      <c r="G40" s="111">
        <v>1781800</v>
      </c>
      <c r="H40" s="112">
        <v>51.580002</v>
      </c>
      <c r="I40" s="111">
        <v>207800</v>
      </c>
      <c r="J40" s="112">
        <v>26.73</v>
      </c>
      <c r="K40" s="111">
        <v>41390500</v>
      </c>
      <c r="L40" s="112">
        <v>9.0399999999999991</v>
      </c>
      <c r="M40" s="111">
        <v>5431122</v>
      </c>
    </row>
    <row r="41" spans="1:13">
      <c r="A41" s="110">
        <v>42100</v>
      </c>
      <c r="B41" s="34">
        <v>81.819999999999993</v>
      </c>
      <c r="C41" s="111">
        <v>12810500</v>
      </c>
      <c r="D41" s="34">
        <v>60.330002</v>
      </c>
      <c r="E41" s="111">
        <v>1532900</v>
      </c>
      <c r="F41" s="112">
        <v>203.60000600000001</v>
      </c>
      <c r="G41" s="111">
        <v>4151900</v>
      </c>
      <c r="H41" s="112">
        <v>52.5</v>
      </c>
      <c r="I41" s="111">
        <v>317400</v>
      </c>
      <c r="J41" s="112">
        <v>27.43</v>
      </c>
      <c r="K41" s="111">
        <v>22460900</v>
      </c>
      <c r="L41" s="112">
        <v>9.34</v>
      </c>
      <c r="M41" s="111">
        <v>7956666</v>
      </c>
    </row>
    <row r="42" spans="1:13">
      <c r="A42" s="110">
        <v>42101</v>
      </c>
      <c r="B42" s="34">
        <v>82.209998999999996</v>
      </c>
      <c r="C42" s="111">
        <v>9443000</v>
      </c>
      <c r="D42" s="34">
        <v>60.494286000000002</v>
      </c>
      <c r="E42" s="111">
        <v>1425300</v>
      </c>
      <c r="F42" s="112">
        <v>203.86999499999999</v>
      </c>
      <c r="G42" s="111">
        <v>2036700</v>
      </c>
      <c r="H42" s="112">
        <v>52.119999</v>
      </c>
      <c r="I42" s="111">
        <v>217700</v>
      </c>
      <c r="J42" s="112">
        <v>26.870000999999998</v>
      </c>
      <c r="K42" s="111">
        <v>17820600</v>
      </c>
      <c r="L42" s="112">
        <v>9.32</v>
      </c>
      <c r="M42" s="111">
        <v>4810848</v>
      </c>
    </row>
    <row r="43" spans="1:13">
      <c r="A43" s="110">
        <v>42102</v>
      </c>
      <c r="B43" s="34">
        <v>85.389999000000003</v>
      </c>
      <c r="C43" s="111">
        <v>26161500</v>
      </c>
      <c r="D43" s="34">
        <v>63.049999</v>
      </c>
      <c r="E43" s="111">
        <v>3189700</v>
      </c>
      <c r="F43" s="112">
        <v>212.83999600000001</v>
      </c>
      <c r="G43" s="111">
        <v>5223500</v>
      </c>
      <c r="H43" s="112">
        <v>52.959999000000003</v>
      </c>
      <c r="I43" s="111">
        <v>203000</v>
      </c>
      <c r="J43" s="112">
        <v>27.129999000000002</v>
      </c>
      <c r="K43" s="111">
        <v>22105800</v>
      </c>
      <c r="L43" s="112">
        <v>9.3000000000000007</v>
      </c>
      <c r="M43" s="111">
        <v>4863438</v>
      </c>
    </row>
    <row r="44" spans="1:13">
      <c r="A44" s="110">
        <v>42103</v>
      </c>
      <c r="B44" s="34">
        <v>86.139999000000003</v>
      </c>
      <c r="C44" s="111">
        <v>27800400</v>
      </c>
      <c r="D44" s="34">
        <v>62.785713000000001</v>
      </c>
      <c r="E44" s="111">
        <v>1922200</v>
      </c>
      <c r="F44" s="112">
        <v>218.479996</v>
      </c>
      <c r="G44" s="111">
        <v>5996400</v>
      </c>
      <c r="H44" s="112">
        <v>52.419998</v>
      </c>
      <c r="I44" s="111">
        <v>201100</v>
      </c>
      <c r="J44" s="112">
        <v>27.82</v>
      </c>
      <c r="K44" s="111">
        <v>18660000</v>
      </c>
      <c r="L44" s="112">
        <v>9.5250000000000004</v>
      </c>
      <c r="M44" s="111">
        <v>6805036</v>
      </c>
    </row>
    <row r="45" spans="1:13">
      <c r="A45" s="110">
        <v>42104</v>
      </c>
      <c r="B45" s="34">
        <v>84.580001999999993</v>
      </c>
      <c r="C45" s="111">
        <v>18300300</v>
      </c>
      <c r="D45" s="34">
        <v>64.938568000000004</v>
      </c>
      <c r="E45" s="111">
        <v>3195300</v>
      </c>
      <c r="F45" s="112">
        <v>214.78999300000001</v>
      </c>
      <c r="G45" s="111">
        <v>3099100</v>
      </c>
      <c r="H45" s="112">
        <v>52.43</v>
      </c>
      <c r="I45" s="111">
        <v>147800</v>
      </c>
      <c r="J45" s="112">
        <v>28.02</v>
      </c>
      <c r="K45" s="111">
        <v>19698700</v>
      </c>
      <c r="L45" s="112">
        <v>9.5399999999999991</v>
      </c>
      <c r="M45" s="111">
        <v>6185444</v>
      </c>
    </row>
    <row r="46" spans="1:13">
      <c r="A46" s="110">
        <v>42107</v>
      </c>
      <c r="B46" s="34">
        <v>84.279999000000004</v>
      </c>
      <c r="C46" s="111">
        <v>15797100</v>
      </c>
      <c r="D46" s="34">
        <v>67.811431999999996</v>
      </c>
      <c r="E46" s="111">
        <v>6348100</v>
      </c>
      <c r="F46" s="112">
        <v>215.39999399999999</v>
      </c>
      <c r="G46" s="111">
        <v>2980300</v>
      </c>
      <c r="H46" s="112">
        <v>52.709999000000003</v>
      </c>
      <c r="I46" s="111">
        <v>210200</v>
      </c>
      <c r="J46" s="112">
        <v>27.879999000000002</v>
      </c>
      <c r="K46" s="111">
        <v>13636800</v>
      </c>
      <c r="L46" s="112">
        <v>9.61</v>
      </c>
      <c r="M46" s="111">
        <v>3788486</v>
      </c>
    </row>
    <row r="47" spans="1:13">
      <c r="A47" s="110">
        <v>42108</v>
      </c>
      <c r="B47" s="34">
        <v>85</v>
      </c>
      <c r="C47" s="111">
        <v>11798800</v>
      </c>
      <c r="D47" s="34">
        <v>68.387146000000001</v>
      </c>
      <c r="E47" s="111">
        <v>4075800</v>
      </c>
      <c r="F47" s="112">
        <v>213.91000399999999</v>
      </c>
      <c r="G47" s="111">
        <v>2449400</v>
      </c>
      <c r="H47" s="112">
        <v>52.68</v>
      </c>
      <c r="I47" s="111">
        <v>249700</v>
      </c>
      <c r="J47" s="112">
        <v>27.719999000000001</v>
      </c>
      <c r="K47" s="111">
        <v>16671900</v>
      </c>
      <c r="L47" s="112">
        <v>9.74</v>
      </c>
      <c r="M47" s="111">
        <v>4874142</v>
      </c>
    </row>
    <row r="48" spans="1:13">
      <c r="A48" s="110">
        <v>42109</v>
      </c>
      <c r="B48" s="34">
        <v>84.669998000000007</v>
      </c>
      <c r="C48" s="111">
        <v>12225800</v>
      </c>
      <c r="D48" s="34">
        <v>67.922859000000003</v>
      </c>
      <c r="E48" s="111">
        <v>42528500</v>
      </c>
      <c r="F48" s="112">
        <v>210.770004</v>
      </c>
      <c r="G48" s="111">
        <v>3224600</v>
      </c>
      <c r="H48" s="112">
        <v>53.18</v>
      </c>
      <c r="I48" s="111">
        <v>251000</v>
      </c>
      <c r="J48" s="112">
        <v>28.17</v>
      </c>
      <c r="K48" s="111">
        <v>20138900</v>
      </c>
      <c r="L48" s="112">
        <v>9.9700000000000006</v>
      </c>
      <c r="M48" s="111">
        <v>8622212</v>
      </c>
    </row>
    <row r="49" spans="1:13">
      <c r="A49" s="110">
        <v>42110</v>
      </c>
      <c r="B49" s="34">
        <v>84.059997999999993</v>
      </c>
      <c r="C49" s="111">
        <v>12048600</v>
      </c>
      <c r="D49" s="34">
        <v>80.292854000000005</v>
      </c>
      <c r="E49" s="111">
        <v>14928700</v>
      </c>
      <c r="F49" s="112">
        <v>206.89999399999999</v>
      </c>
      <c r="G49" s="111">
        <v>4053100</v>
      </c>
      <c r="H49" s="112">
        <v>52.799999</v>
      </c>
      <c r="I49" s="111">
        <v>267700</v>
      </c>
      <c r="J49" s="112">
        <v>28.01</v>
      </c>
      <c r="K49" s="111">
        <v>16393500</v>
      </c>
      <c r="L49" s="112">
        <v>9.9250000000000007</v>
      </c>
      <c r="M49" s="111">
        <v>9156505</v>
      </c>
    </row>
    <row r="50" spans="1:13">
      <c r="A50" s="110">
        <v>42111</v>
      </c>
      <c r="B50" s="34">
        <v>81.900002000000001</v>
      </c>
      <c r="C50" s="111">
        <v>22653200</v>
      </c>
      <c r="D50" s="34">
        <v>81.650002000000001</v>
      </c>
      <c r="E50" s="111">
        <v>8329500</v>
      </c>
      <c r="F50" s="112">
        <v>207.86999499999999</v>
      </c>
      <c r="G50" s="111">
        <v>4192300</v>
      </c>
      <c r="H50" s="112">
        <v>51.509998000000003</v>
      </c>
      <c r="I50" s="111">
        <v>381600</v>
      </c>
      <c r="J50" s="112">
        <v>28.02</v>
      </c>
      <c r="K50" s="111">
        <v>18157100</v>
      </c>
      <c r="L50" s="112">
        <v>9.89</v>
      </c>
      <c r="M50" s="111">
        <v>6224164</v>
      </c>
    </row>
    <row r="51" spans="1:13">
      <c r="A51" s="110">
        <v>42114</v>
      </c>
      <c r="B51" s="34">
        <v>82.199996999999996</v>
      </c>
      <c r="C51" s="111">
        <v>13439400</v>
      </c>
      <c r="D51" s="34">
        <v>81.055717000000001</v>
      </c>
      <c r="E51" s="111">
        <v>4388900</v>
      </c>
      <c r="F51" s="112">
        <v>211.86000100000001</v>
      </c>
      <c r="G51" s="111">
        <v>3161700</v>
      </c>
      <c r="H51" s="112">
        <v>55.75</v>
      </c>
      <c r="I51" s="111">
        <v>623100</v>
      </c>
      <c r="J51" s="112">
        <v>28.26</v>
      </c>
      <c r="K51" s="111">
        <v>19901000</v>
      </c>
      <c r="L51" s="112">
        <v>10.01</v>
      </c>
      <c r="M51" s="111">
        <v>7283181</v>
      </c>
    </row>
    <row r="52" spans="1:13">
      <c r="A52" s="110">
        <v>42115</v>
      </c>
      <c r="B52" s="34">
        <v>82.419998000000007</v>
      </c>
      <c r="C52" s="111">
        <v>10056000</v>
      </c>
      <c r="D52" s="34">
        <v>80.062859000000003</v>
      </c>
      <c r="E52" s="111">
        <v>15925700</v>
      </c>
      <c r="F52" s="112">
        <v>212.85000600000001</v>
      </c>
      <c r="G52" s="111">
        <v>2497700</v>
      </c>
      <c r="H52" s="112">
        <v>56.18</v>
      </c>
      <c r="I52" s="111">
        <v>609800</v>
      </c>
      <c r="J52" s="112">
        <v>28.549999</v>
      </c>
      <c r="K52" s="111">
        <v>22172000</v>
      </c>
      <c r="L52" s="112">
        <v>10.029999999999999</v>
      </c>
      <c r="M52" s="111">
        <v>5720363</v>
      </c>
    </row>
    <row r="53" spans="1:13">
      <c r="A53" s="110">
        <v>42116</v>
      </c>
      <c r="B53" s="34">
        <v>82.050003000000004</v>
      </c>
      <c r="C53" s="111">
        <v>13316900</v>
      </c>
      <c r="D53" s="34">
        <v>79.668571</v>
      </c>
      <c r="E53" s="111">
        <v>1727100</v>
      </c>
      <c r="F53" s="112">
        <v>213.36999499999999</v>
      </c>
      <c r="G53" s="111">
        <v>1614000</v>
      </c>
      <c r="H53" s="112">
        <v>54.02</v>
      </c>
      <c r="I53" s="111">
        <v>1402800</v>
      </c>
      <c r="J53" s="112">
        <v>29.5</v>
      </c>
      <c r="K53" s="111">
        <v>29662800</v>
      </c>
      <c r="L53" s="112">
        <v>9.92</v>
      </c>
      <c r="M53" s="111">
        <v>5971325</v>
      </c>
    </row>
    <row r="54" spans="1:13">
      <c r="A54" s="110">
        <v>42117</v>
      </c>
      <c r="B54" s="34">
        <v>82.279999000000004</v>
      </c>
      <c r="C54" s="111">
        <v>11483300</v>
      </c>
      <c r="D54" s="34">
        <v>79.865714999999994</v>
      </c>
      <c r="E54" s="111">
        <v>1812500</v>
      </c>
      <c r="F54" s="112">
        <v>212.279999</v>
      </c>
      <c r="G54" s="111">
        <v>1902300</v>
      </c>
      <c r="H54" s="112">
        <v>54.82</v>
      </c>
      <c r="I54" s="111">
        <v>780600</v>
      </c>
      <c r="J54" s="112">
        <v>29.52</v>
      </c>
      <c r="K54" s="111">
        <v>22039700</v>
      </c>
      <c r="L54" s="112">
        <v>10.27</v>
      </c>
      <c r="M54" s="111">
        <v>16205856</v>
      </c>
    </row>
    <row r="55" spans="1:13">
      <c r="A55" s="110">
        <v>42118</v>
      </c>
      <c r="B55" s="34">
        <v>84.57</v>
      </c>
      <c r="C55" s="111">
        <v>21058400</v>
      </c>
      <c r="D55" s="34">
        <v>79.771431000000007</v>
      </c>
      <c r="E55" s="111">
        <v>1577900</v>
      </c>
      <c r="F55" s="112">
        <v>216.89999399999999</v>
      </c>
      <c r="G55" s="111">
        <v>3355100</v>
      </c>
      <c r="H55" s="112">
        <v>54.900002000000001</v>
      </c>
      <c r="I55" s="111">
        <v>696600</v>
      </c>
      <c r="J55" s="112">
        <v>29.200001</v>
      </c>
      <c r="K55" s="111">
        <v>18764300</v>
      </c>
      <c r="L55" s="112">
        <v>10.38</v>
      </c>
      <c r="M55" s="111">
        <v>9156783</v>
      </c>
    </row>
    <row r="56" spans="1:13">
      <c r="A56" s="110">
        <v>42121</v>
      </c>
      <c r="B56" s="34">
        <v>84.900002000000001</v>
      </c>
      <c r="C56" s="111">
        <v>17434200</v>
      </c>
      <c r="D56" s="34">
        <v>80.868567999999996</v>
      </c>
      <c r="E56" s="111">
        <v>2178100</v>
      </c>
      <c r="F56" s="112">
        <v>220.46000699999999</v>
      </c>
      <c r="G56" s="111">
        <v>4351000</v>
      </c>
      <c r="H56" s="112">
        <v>54.950001</v>
      </c>
      <c r="I56" s="111">
        <v>626300</v>
      </c>
      <c r="J56" s="112">
        <v>29.27</v>
      </c>
      <c r="K56" s="111">
        <v>14871400</v>
      </c>
      <c r="L56" s="112">
        <v>10.24</v>
      </c>
      <c r="M56" s="111">
        <v>7714393</v>
      </c>
    </row>
    <row r="57" spans="1:13">
      <c r="A57" s="110">
        <v>42122</v>
      </c>
      <c r="B57" s="34">
        <v>85.080001999999993</v>
      </c>
      <c r="C57" s="111">
        <v>11110500</v>
      </c>
      <c r="D57" s="34">
        <v>80.437140999999997</v>
      </c>
      <c r="E57" s="111">
        <v>1260900</v>
      </c>
      <c r="F57" s="112">
        <v>219.19000199999999</v>
      </c>
      <c r="G57" s="111">
        <v>2456700</v>
      </c>
      <c r="H57" s="112">
        <v>56.09</v>
      </c>
      <c r="I57" s="111">
        <v>614500</v>
      </c>
      <c r="J57" s="112">
        <v>28.99</v>
      </c>
      <c r="K57" s="111">
        <v>12372000</v>
      </c>
      <c r="L57" s="112">
        <v>10.39</v>
      </c>
      <c r="M57" s="111">
        <v>6031286</v>
      </c>
    </row>
    <row r="58" spans="1:13">
      <c r="A58" s="110">
        <v>42123</v>
      </c>
      <c r="B58" s="34">
        <v>82.449996999999996</v>
      </c>
      <c r="C58" s="111">
        <v>21098000</v>
      </c>
      <c r="D58" s="34">
        <v>80.407143000000005</v>
      </c>
      <c r="E58" s="111">
        <v>1362100</v>
      </c>
      <c r="F58" s="112">
        <v>219</v>
      </c>
      <c r="G58" s="111">
        <v>4138600</v>
      </c>
      <c r="H58" s="112">
        <v>54.650002000000001</v>
      </c>
      <c r="I58" s="111">
        <v>468800</v>
      </c>
      <c r="J58" s="112">
        <v>28.870000999999998</v>
      </c>
      <c r="K58" s="111">
        <v>10964300</v>
      </c>
      <c r="L58" s="112">
        <v>10.37</v>
      </c>
      <c r="M58" s="111">
        <v>6320563</v>
      </c>
    </row>
    <row r="59" spans="1:13">
      <c r="A59" s="110">
        <v>42124</v>
      </c>
      <c r="B59" s="34">
        <v>81.290001000000004</v>
      </c>
      <c r="C59" s="111">
        <v>14209700</v>
      </c>
      <c r="D59" s="34">
        <v>79.5</v>
      </c>
      <c r="E59" s="111">
        <v>1509300</v>
      </c>
      <c r="F59" s="112">
        <v>200.279999</v>
      </c>
      <c r="G59" s="111">
        <v>11054300</v>
      </c>
      <c r="H59" s="112">
        <v>52.560001</v>
      </c>
      <c r="I59" s="111">
        <v>625400</v>
      </c>
      <c r="J59" s="112">
        <v>28.129999000000002</v>
      </c>
      <c r="K59" s="111">
        <v>18988900</v>
      </c>
      <c r="L59" s="112">
        <v>10.16</v>
      </c>
      <c r="M59" s="111">
        <v>5557481</v>
      </c>
    </row>
    <row r="60" spans="1:13">
      <c r="A60" s="110">
        <v>42125</v>
      </c>
      <c r="B60" s="34">
        <v>81.169998000000007</v>
      </c>
      <c r="C60" s="111">
        <v>17910500</v>
      </c>
      <c r="D60" s="34">
        <v>79.575714000000005</v>
      </c>
      <c r="E60" s="111">
        <v>1272300</v>
      </c>
      <c r="F60" s="112">
        <v>202.470001</v>
      </c>
      <c r="G60" s="111">
        <v>6151300</v>
      </c>
      <c r="H60" s="112">
        <v>53.18</v>
      </c>
      <c r="I60" s="111">
        <v>481300</v>
      </c>
      <c r="J60" s="112">
        <v>28.99</v>
      </c>
      <c r="K60" s="111">
        <v>16701100</v>
      </c>
      <c r="L60" s="112">
        <v>10.27</v>
      </c>
      <c r="M60" s="111">
        <v>5024764</v>
      </c>
    </row>
    <row r="61" spans="1:13">
      <c r="A61" s="110">
        <v>42128</v>
      </c>
      <c r="B61" s="34">
        <v>80.589995999999999</v>
      </c>
      <c r="C61" s="111">
        <v>21551500</v>
      </c>
      <c r="D61" s="34">
        <v>79.271431000000007</v>
      </c>
      <c r="E61" s="111">
        <v>1138200</v>
      </c>
      <c r="F61" s="112">
        <v>203.699997</v>
      </c>
      <c r="G61" s="111">
        <v>4397100</v>
      </c>
      <c r="H61" s="112">
        <v>53.34</v>
      </c>
      <c r="I61" s="111">
        <v>404800</v>
      </c>
      <c r="J61" s="112">
        <v>28.67</v>
      </c>
      <c r="K61" s="111">
        <v>13909600</v>
      </c>
      <c r="L61" s="112">
        <v>10.16</v>
      </c>
      <c r="M61" s="111">
        <v>6065197</v>
      </c>
    </row>
    <row r="62" spans="1:13">
      <c r="A62" s="110">
        <v>42129</v>
      </c>
      <c r="B62" s="34">
        <v>79.540001000000004</v>
      </c>
      <c r="C62" s="111">
        <v>32661900</v>
      </c>
      <c r="D62" s="34">
        <v>80.792854000000005</v>
      </c>
      <c r="E62" s="111">
        <v>3873800</v>
      </c>
      <c r="F62" s="112">
        <v>194.740005</v>
      </c>
      <c r="G62" s="111">
        <v>7379600</v>
      </c>
      <c r="H62" s="112">
        <v>51.75</v>
      </c>
      <c r="I62" s="111">
        <v>480100</v>
      </c>
      <c r="J62" s="112">
        <v>28.040001</v>
      </c>
      <c r="K62" s="111">
        <v>19347300</v>
      </c>
      <c r="L62" s="112">
        <v>9.94</v>
      </c>
      <c r="M62" s="111">
        <v>6008829</v>
      </c>
    </row>
    <row r="63" spans="1:13">
      <c r="A63" s="110">
        <v>42130</v>
      </c>
      <c r="B63" s="34">
        <v>80</v>
      </c>
      <c r="C63" s="111">
        <v>24953500</v>
      </c>
      <c r="D63" s="34">
        <v>80.077140999999997</v>
      </c>
      <c r="E63" s="111">
        <v>1643500</v>
      </c>
      <c r="F63" s="112">
        <v>190.050003</v>
      </c>
      <c r="G63" s="111">
        <v>6736100</v>
      </c>
      <c r="H63" s="112">
        <v>52.150002000000001</v>
      </c>
      <c r="I63" s="111">
        <v>363800</v>
      </c>
      <c r="J63" s="112">
        <v>27.99</v>
      </c>
      <c r="K63" s="111">
        <v>19770700</v>
      </c>
      <c r="L63" s="112">
        <v>9.8000000000000007</v>
      </c>
      <c r="M63" s="111">
        <v>5463353</v>
      </c>
    </row>
    <row r="64" spans="1:13">
      <c r="A64" s="110">
        <v>42131</v>
      </c>
      <c r="B64" s="34">
        <v>86</v>
      </c>
      <c r="C64" s="111">
        <v>69448800</v>
      </c>
      <c r="D64" s="34">
        <v>80.748572999999993</v>
      </c>
      <c r="E64" s="111">
        <v>1460100</v>
      </c>
      <c r="F64" s="112">
        <v>193.63000500000001</v>
      </c>
      <c r="G64" s="111">
        <v>4165200</v>
      </c>
      <c r="H64" s="112">
        <v>52.759998000000003</v>
      </c>
      <c r="I64" s="111">
        <v>264500</v>
      </c>
      <c r="J64" s="112">
        <v>27.27</v>
      </c>
      <c r="K64" s="111">
        <v>29689300</v>
      </c>
      <c r="L64" s="112">
        <v>9.7200000000000006</v>
      </c>
      <c r="M64" s="111">
        <v>4383938</v>
      </c>
    </row>
    <row r="65" spans="1:13">
      <c r="A65" s="110">
        <v>42132</v>
      </c>
      <c r="B65" s="34">
        <v>87.059997999999993</v>
      </c>
      <c r="C65" s="111">
        <v>30140600</v>
      </c>
      <c r="D65" s="34">
        <v>82.085716000000005</v>
      </c>
      <c r="E65" s="111">
        <v>1975500</v>
      </c>
      <c r="F65" s="112">
        <v>193.53999300000001</v>
      </c>
      <c r="G65" s="111">
        <v>2863800</v>
      </c>
      <c r="H65" s="112">
        <v>52.950001</v>
      </c>
      <c r="I65" s="111">
        <v>311800</v>
      </c>
      <c r="J65" s="112">
        <v>27.18</v>
      </c>
      <c r="K65" s="111">
        <v>34955400</v>
      </c>
      <c r="L65" s="112">
        <v>9.875</v>
      </c>
      <c r="M65" s="111">
        <v>3353144</v>
      </c>
    </row>
    <row r="66" spans="1:13">
      <c r="A66" s="110">
        <v>42135</v>
      </c>
      <c r="B66" s="34">
        <v>86.720000999999996</v>
      </c>
      <c r="C66" s="111">
        <v>19776900</v>
      </c>
      <c r="D66" s="34">
        <v>84.278571999999997</v>
      </c>
      <c r="E66" s="111">
        <v>3411800</v>
      </c>
      <c r="F66" s="112">
        <v>190.83999600000001</v>
      </c>
      <c r="G66" s="111">
        <v>3558200</v>
      </c>
      <c r="H66" s="112">
        <v>53.09</v>
      </c>
      <c r="I66" s="111">
        <v>317000</v>
      </c>
      <c r="J66" s="112">
        <v>27.75</v>
      </c>
      <c r="K66" s="111">
        <v>24591200</v>
      </c>
      <c r="L66" s="112">
        <v>10.46</v>
      </c>
      <c r="M66" s="111">
        <v>25863232</v>
      </c>
    </row>
    <row r="67" spans="1:13">
      <c r="A67" s="110">
        <v>42136</v>
      </c>
      <c r="B67" s="34">
        <v>86.769997000000004</v>
      </c>
      <c r="C67" s="111">
        <v>16077800</v>
      </c>
      <c r="D67" s="34">
        <v>83.377144000000001</v>
      </c>
      <c r="E67" s="111">
        <v>1701000</v>
      </c>
      <c r="F67" s="112">
        <v>189.970001</v>
      </c>
      <c r="G67" s="111">
        <v>3721300</v>
      </c>
      <c r="H67" s="112">
        <v>53.299999</v>
      </c>
      <c r="I67" s="111">
        <v>447200</v>
      </c>
      <c r="J67" s="112">
        <v>26.870000999999998</v>
      </c>
      <c r="K67" s="111">
        <v>19518800</v>
      </c>
      <c r="L67" s="112">
        <v>10.199999999999999</v>
      </c>
      <c r="M67" s="111">
        <v>9195874</v>
      </c>
    </row>
    <row r="68" spans="1:13">
      <c r="A68" s="110">
        <v>42137</v>
      </c>
      <c r="B68" s="34">
        <v>87.529999000000004</v>
      </c>
      <c r="C68" s="111">
        <v>19015900</v>
      </c>
      <c r="D68" s="34">
        <v>82.872855999999999</v>
      </c>
      <c r="E68" s="111">
        <v>1593700</v>
      </c>
      <c r="F68" s="112">
        <v>189.179993</v>
      </c>
      <c r="G68" s="111">
        <v>2603100</v>
      </c>
      <c r="H68" s="112">
        <v>53.48</v>
      </c>
      <c r="I68" s="111">
        <v>308700</v>
      </c>
      <c r="J68" s="112">
        <v>27.190000999999999</v>
      </c>
      <c r="K68" s="111">
        <v>17530500</v>
      </c>
      <c r="L68" s="112">
        <v>10.26</v>
      </c>
      <c r="M68" s="111">
        <v>9289718</v>
      </c>
    </row>
    <row r="69" spans="1:13">
      <c r="A69" s="110">
        <v>42138</v>
      </c>
      <c r="B69" s="34">
        <v>88.400002000000001</v>
      </c>
      <c r="C69" s="111">
        <v>12087900</v>
      </c>
      <c r="D69" s="34">
        <v>83.835716000000005</v>
      </c>
      <c r="E69" s="111">
        <v>1271200</v>
      </c>
      <c r="F69" s="112">
        <v>190.270004</v>
      </c>
      <c r="G69" s="111">
        <v>3391600</v>
      </c>
      <c r="H69" s="112">
        <v>54.27</v>
      </c>
      <c r="I69" s="111">
        <v>325900</v>
      </c>
      <c r="J69" s="112">
        <v>26.690000999999999</v>
      </c>
      <c r="K69" s="111">
        <v>32201100</v>
      </c>
      <c r="L69" s="112">
        <v>10.324999999999999</v>
      </c>
      <c r="M69" s="111">
        <v>6508293</v>
      </c>
    </row>
    <row r="70" spans="1:13">
      <c r="A70" s="110">
        <v>42139</v>
      </c>
      <c r="B70" s="34">
        <v>88.459998999999996</v>
      </c>
      <c r="C70" s="111">
        <v>13424600</v>
      </c>
      <c r="D70" s="34">
        <v>87.607140000000001</v>
      </c>
      <c r="E70" s="111">
        <v>5293300</v>
      </c>
      <c r="F70" s="112">
        <v>192.979996</v>
      </c>
      <c r="G70" s="111">
        <v>3794700</v>
      </c>
      <c r="H70" s="112">
        <v>53.509998000000003</v>
      </c>
      <c r="I70" s="111">
        <v>272500</v>
      </c>
      <c r="J70" s="112">
        <v>26.33</v>
      </c>
      <c r="K70" s="111">
        <v>25864900</v>
      </c>
      <c r="L70" s="112">
        <v>10.33</v>
      </c>
      <c r="M70" s="111">
        <v>19445126</v>
      </c>
    </row>
    <row r="71" spans="1:13">
      <c r="A71" s="110">
        <v>42142</v>
      </c>
      <c r="B71" s="34">
        <v>87.110000999999997</v>
      </c>
      <c r="C71" s="111">
        <v>13358400</v>
      </c>
      <c r="D71" s="34">
        <v>88.267143000000004</v>
      </c>
      <c r="E71" s="111">
        <v>2111700</v>
      </c>
      <c r="F71" s="112">
        <v>191.320007</v>
      </c>
      <c r="G71" s="111">
        <v>2479200</v>
      </c>
      <c r="H71" s="112">
        <v>54.349997999999999</v>
      </c>
      <c r="I71" s="111">
        <v>352100</v>
      </c>
      <c r="J71" s="112">
        <v>26.76</v>
      </c>
      <c r="K71" s="111">
        <v>20150000</v>
      </c>
      <c r="L71" s="112">
        <v>10.225</v>
      </c>
      <c r="M71" s="111">
        <v>5437642</v>
      </c>
    </row>
    <row r="72" spans="1:13">
      <c r="A72" s="110">
        <v>42143</v>
      </c>
      <c r="B72" s="34">
        <v>88.209998999999996</v>
      </c>
      <c r="C72" s="111">
        <v>20727700</v>
      </c>
      <c r="D72" s="34">
        <v>88.068573000000001</v>
      </c>
      <c r="E72" s="111">
        <v>2728800</v>
      </c>
      <c r="F72" s="112">
        <v>193.13999899999999</v>
      </c>
      <c r="G72" s="111">
        <v>2205800</v>
      </c>
      <c r="H72" s="112">
        <v>55.84</v>
      </c>
      <c r="I72" s="111">
        <v>555100</v>
      </c>
      <c r="J72" s="112">
        <v>26.309999000000001</v>
      </c>
      <c r="K72" s="111">
        <v>19527000</v>
      </c>
      <c r="L72" s="112">
        <v>10.119999999999999</v>
      </c>
      <c r="M72" s="111">
        <v>7100540</v>
      </c>
    </row>
    <row r="73" spans="1:13">
      <c r="A73" s="110">
        <v>42144</v>
      </c>
      <c r="B73" s="34">
        <v>90.699996999999996</v>
      </c>
      <c r="C73" s="111">
        <v>29812300</v>
      </c>
      <c r="D73" s="34">
        <v>88.790001000000004</v>
      </c>
      <c r="E73" s="111">
        <v>1822400</v>
      </c>
      <c r="F73" s="112">
        <v>195.509995</v>
      </c>
      <c r="G73" s="111">
        <v>2614100</v>
      </c>
      <c r="H73" s="112">
        <v>55.75</v>
      </c>
      <c r="I73" s="111">
        <v>532200</v>
      </c>
      <c r="J73" s="112">
        <v>26.59</v>
      </c>
      <c r="K73" s="111">
        <v>22866300</v>
      </c>
      <c r="L73" s="112">
        <v>10.11</v>
      </c>
      <c r="M73" s="111">
        <v>5694146</v>
      </c>
    </row>
    <row r="74" spans="1:13">
      <c r="A74" s="110">
        <v>42145</v>
      </c>
      <c r="B74" s="34">
        <v>93.879997000000003</v>
      </c>
      <c r="C74" s="111">
        <v>40729400</v>
      </c>
      <c r="D74" s="34">
        <v>89.002853000000002</v>
      </c>
      <c r="E74" s="111">
        <v>1823900</v>
      </c>
      <c r="F74" s="112">
        <v>200.13000500000001</v>
      </c>
      <c r="G74" s="111">
        <v>3944900</v>
      </c>
      <c r="H74" s="112">
        <v>55.790000999999997</v>
      </c>
      <c r="I74" s="111">
        <v>497400</v>
      </c>
      <c r="J74" s="112">
        <v>26.9</v>
      </c>
      <c r="K74" s="111">
        <v>17258100</v>
      </c>
      <c r="L74" s="112">
        <v>10.27</v>
      </c>
      <c r="M74" s="111">
        <v>4021533</v>
      </c>
    </row>
    <row r="75" spans="1:13">
      <c r="A75" s="110">
        <v>42146</v>
      </c>
      <c r="B75" s="34">
        <v>93.269997000000004</v>
      </c>
      <c r="C75" s="111">
        <v>22183300</v>
      </c>
      <c r="D75" s="34">
        <v>88.838570000000004</v>
      </c>
      <c r="E75" s="111">
        <v>1066600</v>
      </c>
      <c r="F75" s="112">
        <v>203.800003</v>
      </c>
      <c r="G75" s="111">
        <v>4311100</v>
      </c>
      <c r="H75" s="112">
        <v>55.060001</v>
      </c>
      <c r="I75" s="111">
        <v>344800</v>
      </c>
      <c r="J75" s="112">
        <v>27.33</v>
      </c>
      <c r="K75" s="111">
        <v>20360300</v>
      </c>
      <c r="L75" s="112">
        <v>10.48</v>
      </c>
      <c r="M75" s="111">
        <v>9552547</v>
      </c>
    </row>
    <row r="76" spans="1:13">
      <c r="A76" s="110">
        <v>42150</v>
      </c>
      <c r="B76" s="34">
        <v>92.519997000000004</v>
      </c>
      <c r="C76" s="111">
        <v>15674900</v>
      </c>
      <c r="D76" s="34">
        <v>87.992858999999996</v>
      </c>
      <c r="E76" s="111">
        <v>1378000</v>
      </c>
      <c r="F76" s="112">
        <v>200.19000199999999</v>
      </c>
      <c r="G76" s="111">
        <v>3523500</v>
      </c>
      <c r="H76" s="112">
        <v>54.110000999999997</v>
      </c>
      <c r="I76" s="111">
        <v>675200</v>
      </c>
      <c r="J76" s="112">
        <v>27.32</v>
      </c>
      <c r="K76" s="111">
        <v>14966600</v>
      </c>
      <c r="L76" s="112">
        <v>10.3</v>
      </c>
      <c r="M76" s="111">
        <v>7709998</v>
      </c>
    </row>
    <row r="77" spans="1:13">
      <c r="A77" s="110">
        <v>42151</v>
      </c>
      <c r="B77" s="34">
        <v>92.599997999999999</v>
      </c>
      <c r="C77" s="111">
        <v>9519300</v>
      </c>
      <c r="D77" s="34">
        <v>89.857140000000001</v>
      </c>
      <c r="E77" s="111">
        <v>1500900</v>
      </c>
      <c r="F77" s="112">
        <v>201.449997</v>
      </c>
      <c r="G77" s="111">
        <v>2026800</v>
      </c>
      <c r="H77" s="112">
        <v>55.439999</v>
      </c>
      <c r="I77" s="111">
        <v>344500</v>
      </c>
      <c r="J77" s="112">
        <v>28.129999000000002</v>
      </c>
      <c r="K77" s="111">
        <v>23441800</v>
      </c>
      <c r="L77" s="112">
        <v>10.11</v>
      </c>
      <c r="M77" s="111">
        <v>6677117</v>
      </c>
    </row>
    <row r="78" spans="1:13">
      <c r="A78" s="110">
        <v>42152</v>
      </c>
      <c r="B78" s="34">
        <v>90.949996999999996</v>
      </c>
      <c r="C78" s="111">
        <v>14213000</v>
      </c>
      <c r="D78" s="34">
        <v>89.507141000000004</v>
      </c>
      <c r="E78" s="111">
        <v>1117400</v>
      </c>
      <c r="F78" s="112">
        <v>200.270004</v>
      </c>
      <c r="G78" s="111">
        <v>2412800</v>
      </c>
      <c r="H78" s="112">
        <v>55.080002</v>
      </c>
      <c r="I78" s="111">
        <v>303100</v>
      </c>
      <c r="J78" s="112">
        <v>28.280000999999999</v>
      </c>
      <c r="K78" s="111">
        <v>18667000</v>
      </c>
      <c r="L78" s="112">
        <v>10.029999999999999</v>
      </c>
      <c r="M78" s="111">
        <v>4557244</v>
      </c>
    </row>
    <row r="79" spans="1:13">
      <c r="A79" s="110">
        <v>42153</v>
      </c>
      <c r="B79" s="34">
        <v>89.32</v>
      </c>
      <c r="C79" s="111">
        <v>13816400</v>
      </c>
      <c r="D79" s="34">
        <v>89.151427999999996</v>
      </c>
      <c r="E79" s="111">
        <v>1769000</v>
      </c>
      <c r="F79" s="112">
        <v>197.39999399999999</v>
      </c>
      <c r="G79" s="111">
        <v>2656900</v>
      </c>
      <c r="H79" s="112">
        <v>54.849997999999999</v>
      </c>
      <c r="I79" s="111">
        <v>312400</v>
      </c>
      <c r="J79" s="112">
        <v>27.93</v>
      </c>
      <c r="K79" s="111">
        <v>18451300</v>
      </c>
      <c r="L79" s="112">
        <v>9.8000000000000007</v>
      </c>
      <c r="M79" s="111">
        <v>7904893</v>
      </c>
    </row>
    <row r="80" spans="1:13">
      <c r="A80" s="110">
        <v>42156</v>
      </c>
      <c r="B80" s="34">
        <v>90.779999000000004</v>
      </c>
      <c r="C80" s="111">
        <v>9905900</v>
      </c>
      <c r="D80" s="34">
        <v>89.002853000000002</v>
      </c>
      <c r="E80" s="111">
        <v>1418000</v>
      </c>
      <c r="F80" s="112">
        <v>201.55999800000001</v>
      </c>
      <c r="G80" s="111">
        <v>2409400</v>
      </c>
      <c r="H80" s="112">
        <v>55.209999000000003</v>
      </c>
      <c r="I80" s="111">
        <v>299700</v>
      </c>
      <c r="J80" s="112">
        <v>28.42</v>
      </c>
      <c r="K80" s="111">
        <v>20206400</v>
      </c>
      <c r="L80" s="112">
        <v>9.51</v>
      </c>
      <c r="M80" s="111">
        <v>12306652</v>
      </c>
    </row>
    <row r="81" spans="1:13">
      <c r="A81" s="110">
        <v>42157</v>
      </c>
      <c r="B81" s="34">
        <v>90.510002</v>
      </c>
      <c r="C81" s="111">
        <v>9840100</v>
      </c>
      <c r="D81" s="34">
        <v>89.129997000000003</v>
      </c>
      <c r="E81" s="111">
        <v>1073200</v>
      </c>
      <c r="F81" s="112">
        <v>203.36000100000001</v>
      </c>
      <c r="G81" s="111">
        <v>2301300</v>
      </c>
      <c r="H81" s="112">
        <v>54.869999</v>
      </c>
      <c r="I81" s="111">
        <v>268700</v>
      </c>
      <c r="J81" s="112">
        <v>27.790001</v>
      </c>
      <c r="K81" s="111">
        <v>18228000</v>
      </c>
      <c r="L81" s="112">
        <v>9.6199999999999992</v>
      </c>
      <c r="M81" s="111">
        <v>7941293</v>
      </c>
    </row>
    <row r="82" spans="1:13">
      <c r="A82" s="110">
        <v>42158</v>
      </c>
      <c r="B82" s="34">
        <v>90.790001000000004</v>
      </c>
      <c r="C82" s="111">
        <v>9428000</v>
      </c>
      <c r="D82" s="34">
        <v>88.808571000000001</v>
      </c>
      <c r="E82" s="111">
        <v>891100</v>
      </c>
      <c r="F82" s="112">
        <v>203.88000500000001</v>
      </c>
      <c r="G82" s="111">
        <v>2891400</v>
      </c>
      <c r="H82" s="112">
        <v>55.93</v>
      </c>
      <c r="I82" s="111">
        <v>289900</v>
      </c>
      <c r="J82" s="112">
        <v>27.08</v>
      </c>
      <c r="K82" s="111">
        <v>29593000</v>
      </c>
      <c r="L82" s="112">
        <v>9.7100000000000009</v>
      </c>
      <c r="M82" s="111">
        <v>7300043</v>
      </c>
    </row>
    <row r="83" spans="1:13">
      <c r="A83" s="110">
        <v>42159</v>
      </c>
      <c r="B83" s="34">
        <v>90.589995999999999</v>
      </c>
      <c r="C83" s="111">
        <v>8689000</v>
      </c>
      <c r="D83" s="34">
        <v>89.348572000000004</v>
      </c>
      <c r="E83" s="111">
        <v>1439200</v>
      </c>
      <c r="F83" s="112">
        <v>204.33000200000001</v>
      </c>
      <c r="G83" s="111">
        <v>2789500</v>
      </c>
      <c r="H83" s="112">
        <v>55.080002</v>
      </c>
      <c r="I83" s="111">
        <v>356800</v>
      </c>
      <c r="J83" s="112">
        <v>26.99</v>
      </c>
      <c r="K83" s="111">
        <v>22186200</v>
      </c>
      <c r="L83" s="112">
        <v>9.74</v>
      </c>
      <c r="M83" s="111">
        <v>8177776</v>
      </c>
    </row>
    <row r="84" spans="1:13">
      <c r="A84" s="110">
        <v>42160</v>
      </c>
      <c r="B84" s="34">
        <v>90.709998999999996</v>
      </c>
      <c r="C84" s="111">
        <v>11353900</v>
      </c>
      <c r="D84" s="34">
        <v>90.459998999999996</v>
      </c>
      <c r="E84" s="111">
        <v>1660600</v>
      </c>
      <c r="F84" s="112">
        <v>205.88999899999999</v>
      </c>
      <c r="G84" s="111">
        <v>2993200</v>
      </c>
      <c r="H84" s="112">
        <v>57.099997999999999</v>
      </c>
      <c r="I84" s="111">
        <v>924000</v>
      </c>
      <c r="J84" s="112">
        <v>26.59</v>
      </c>
      <c r="K84" s="111">
        <v>16585400</v>
      </c>
      <c r="L84" s="112">
        <v>9.75</v>
      </c>
      <c r="M84" s="111">
        <v>2263524</v>
      </c>
    </row>
    <row r="85" spans="1:13">
      <c r="A85" s="110">
        <v>42163</v>
      </c>
      <c r="B85" s="34">
        <v>88.290001000000004</v>
      </c>
      <c r="C85" s="111">
        <v>15603000</v>
      </c>
      <c r="D85" s="34">
        <v>89.604286000000002</v>
      </c>
      <c r="E85" s="111">
        <v>1591000</v>
      </c>
      <c r="F85" s="112">
        <v>203.14999399999999</v>
      </c>
      <c r="G85" s="111">
        <v>2427500</v>
      </c>
      <c r="H85" s="112">
        <v>56.740001999999997</v>
      </c>
      <c r="I85" s="111">
        <v>592100</v>
      </c>
      <c r="J85" s="112">
        <v>25.92</v>
      </c>
      <c r="K85" s="111">
        <v>23252600</v>
      </c>
      <c r="L85" s="112">
        <v>9.52</v>
      </c>
      <c r="M85" s="111">
        <v>4506023</v>
      </c>
    </row>
    <row r="86" spans="1:13">
      <c r="A86" s="110">
        <v>42164</v>
      </c>
      <c r="B86" s="34">
        <v>87.580001999999993</v>
      </c>
      <c r="C86" s="111">
        <v>16081800</v>
      </c>
      <c r="D86" s="34">
        <v>92.449996999999996</v>
      </c>
      <c r="E86" s="111">
        <v>3146400</v>
      </c>
      <c r="F86" s="112">
        <v>202.55999800000001</v>
      </c>
      <c r="G86" s="111">
        <v>2180400</v>
      </c>
      <c r="H86" s="112">
        <v>56.540000999999997</v>
      </c>
      <c r="I86" s="111">
        <v>526700</v>
      </c>
      <c r="J86" s="112">
        <v>25.190000999999999</v>
      </c>
      <c r="K86" s="111">
        <v>39816700</v>
      </c>
      <c r="L86" s="112">
        <v>9.5399999999999991</v>
      </c>
      <c r="M86" s="111">
        <v>4537694</v>
      </c>
    </row>
    <row r="87" spans="1:13">
      <c r="A87" s="110">
        <v>42165</v>
      </c>
      <c r="B87" s="34">
        <v>88.900002000000001</v>
      </c>
      <c r="C87" s="111">
        <v>12551300</v>
      </c>
      <c r="D87" s="34">
        <v>95.871429000000006</v>
      </c>
      <c r="E87" s="111">
        <v>8160200</v>
      </c>
      <c r="F87" s="112">
        <v>204.63000500000001</v>
      </c>
      <c r="G87" s="111">
        <v>2524100</v>
      </c>
      <c r="H87" s="112">
        <v>57.5</v>
      </c>
      <c r="I87" s="111">
        <v>10384900</v>
      </c>
      <c r="J87" s="112">
        <v>25.190000999999999</v>
      </c>
      <c r="K87" s="111">
        <v>23802900</v>
      </c>
      <c r="L87" s="112">
        <v>9.32</v>
      </c>
      <c r="M87" s="111">
        <v>9031282</v>
      </c>
    </row>
    <row r="88" spans="1:13">
      <c r="A88" s="110">
        <v>42166</v>
      </c>
      <c r="B88" s="34">
        <v>87.209998999999996</v>
      </c>
      <c r="C88" s="111">
        <v>13716200</v>
      </c>
      <c r="D88" s="34">
        <v>95.094284000000002</v>
      </c>
      <c r="E88" s="111">
        <v>3803300</v>
      </c>
      <c r="F88" s="112">
        <v>206.770004</v>
      </c>
      <c r="G88" s="111">
        <v>2208300</v>
      </c>
      <c r="H88" s="112">
        <v>57.59</v>
      </c>
      <c r="I88" s="111">
        <v>1290600</v>
      </c>
      <c r="J88" s="112">
        <v>25.02</v>
      </c>
      <c r="K88" s="111">
        <v>25793500</v>
      </c>
      <c r="L88" s="112">
        <v>9.2100000000000009</v>
      </c>
      <c r="M88" s="111">
        <v>6974347</v>
      </c>
    </row>
    <row r="89" spans="1:13">
      <c r="A89" s="110">
        <v>42167</v>
      </c>
      <c r="B89" s="34">
        <v>86.629997000000003</v>
      </c>
      <c r="C89" s="111">
        <v>9977100</v>
      </c>
      <c r="D89" s="34">
        <v>94.418571</v>
      </c>
      <c r="E89" s="111">
        <v>1468400</v>
      </c>
      <c r="F89" s="112">
        <v>207.60000600000001</v>
      </c>
      <c r="G89" s="111">
        <v>2562700</v>
      </c>
      <c r="H89" s="112">
        <v>57.740001999999997</v>
      </c>
      <c r="I89" s="111">
        <v>568900</v>
      </c>
      <c r="J89" s="112">
        <v>25.129999000000002</v>
      </c>
      <c r="K89" s="111">
        <v>21123900</v>
      </c>
      <c r="L89" s="112">
        <v>9.23</v>
      </c>
      <c r="M89" s="111">
        <v>6539684</v>
      </c>
    </row>
    <row r="90" spans="1:13">
      <c r="A90" s="110">
        <v>42170</v>
      </c>
      <c r="B90" s="34">
        <v>86.120002999999997</v>
      </c>
      <c r="C90" s="111">
        <v>10230400</v>
      </c>
      <c r="D90" s="34">
        <v>93.431426999999999</v>
      </c>
      <c r="E90" s="111">
        <v>2722000</v>
      </c>
      <c r="F90" s="112">
        <v>205.729996</v>
      </c>
      <c r="G90" s="111">
        <v>1385500</v>
      </c>
      <c r="H90" s="112">
        <v>58.060001</v>
      </c>
      <c r="I90" s="111">
        <v>604500</v>
      </c>
      <c r="J90" s="112">
        <v>24.24</v>
      </c>
      <c r="K90" s="111">
        <v>44190200</v>
      </c>
      <c r="L90" s="112">
        <v>9.39</v>
      </c>
      <c r="M90" s="111">
        <v>3975566</v>
      </c>
    </row>
    <row r="91" spans="1:13">
      <c r="A91" s="110">
        <v>42171</v>
      </c>
      <c r="B91" s="34">
        <v>86.089995999999999</v>
      </c>
      <c r="C91" s="111">
        <v>10974200</v>
      </c>
      <c r="D91" s="34">
        <v>95.272857999999999</v>
      </c>
      <c r="E91" s="111">
        <v>2291900</v>
      </c>
      <c r="F91" s="112">
        <v>205</v>
      </c>
      <c r="G91" s="111">
        <v>1686000</v>
      </c>
      <c r="H91" s="112">
        <v>59.34</v>
      </c>
      <c r="I91" s="111">
        <v>602900</v>
      </c>
      <c r="J91" s="112">
        <v>24.24</v>
      </c>
      <c r="K91" s="111">
        <v>19173100</v>
      </c>
      <c r="L91" s="112">
        <v>9.26</v>
      </c>
      <c r="M91" s="111">
        <v>3816252</v>
      </c>
    </row>
    <row r="92" spans="1:13">
      <c r="A92" s="110">
        <v>42172</v>
      </c>
      <c r="B92" s="34">
        <v>86.800003000000004</v>
      </c>
      <c r="C92" s="111">
        <v>10241500</v>
      </c>
      <c r="D92" s="34">
        <v>94.271431000000007</v>
      </c>
      <c r="E92" s="111">
        <v>1415000</v>
      </c>
      <c r="F92" s="112">
        <v>209.509995</v>
      </c>
      <c r="G92" s="111">
        <v>4281800</v>
      </c>
      <c r="H92" s="112">
        <v>59.68</v>
      </c>
      <c r="I92" s="111">
        <v>491500</v>
      </c>
      <c r="J92" s="112">
        <v>24.48</v>
      </c>
      <c r="K92" s="111">
        <v>17951700</v>
      </c>
      <c r="L92" s="112">
        <v>9.31</v>
      </c>
      <c r="M92" s="111">
        <v>2368462</v>
      </c>
    </row>
    <row r="93" spans="1:13">
      <c r="A93" s="110">
        <v>42173</v>
      </c>
      <c r="B93" s="34">
        <v>86.75</v>
      </c>
      <c r="C93" s="111">
        <v>11737200</v>
      </c>
      <c r="D93" s="34">
        <v>94.742858999999996</v>
      </c>
      <c r="E93" s="111">
        <v>1280400</v>
      </c>
      <c r="F93" s="112">
        <v>210.699997</v>
      </c>
      <c r="G93" s="111">
        <v>1998100</v>
      </c>
      <c r="H93" s="112">
        <v>61.040000999999997</v>
      </c>
      <c r="I93" s="111">
        <v>727500</v>
      </c>
      <c r="J93" s="112">
        <v>24.469999000000001</v>
      </c>
      <c r="K93" s="111">
        <v>21570800</v>
      </c>
      <c r="L93" s="112">
        <v>9.1199999999999992</v>
      </c>
      <c r="M93" s="111">
        <v>7720781</v>
      </c>
    </row>
    <row r="94" spans="1:13">
      <c r="A94" s="110">
        <v>42174</v>
      </c>
      <c r="B94" s="34">
        <v>85.739998</v>
      </c>
      <c r="C94" s="111">
        <v>10317000</v>
      </c>
      <c r="D94" s="34">
        <v>93.871429000000006</v>
      </c>
      <c r="E94" s="111">
        <v>2830700</v>
      </c>
      <c r="F94" s="112">
        <v>210.86999499999999</v>
      </c>
      <c r="G94" s="111">
        <v>2539200</v>
      </c>
      <c r="H94" s="112">
        <v>60.360000999999997</v>
      </c>
      <c r="I94" s="111">
        <v>846000</v>
      </c>
      <c r="J94" s="112">
        <v>24.469999000000001</v>
      </c>
      <c r="K94" s="111">
        <v>25589300</v>
      </c>
      <c r="L94" s="112">
        <v>8.91</v>
      </c>
      <c r="M94" s="111">
        <v>9650191</v>
      </c>
    </row>
    <row r="95" spans="1:13">
      <c r="A95" s="110">
        <v>42177</v>
      </c>
      <c r="B95" s="34">
        <v>85.68</v>
      </c>
      <c r="C95" s="111">
        <v>7154200</v>
      </c>
      <c r="D95" s="34">
        <v>96.414283999999995</v>
      </c>
      <c r="E95" s="111">
        <v>2390400</v>
      </c>
      <c r="F95" s="112">
        <v>209.63999899999999</v>
      </c>
      <c r="G95" s="111">
        <v>1991400</v>
      </c>
      <c r="H95" s="112">
        <v>61.23</v>
      </c>
      <c r="I95" s="111">
        <v>601400</v>
      </c>
      <c r="J95" s="112">
        <v>24.629999000000002</v>
      </c>
      <c r="K95" s="111">
        <v>26231200</v>
      </c>
      <c r="L95" s="112">
        <v>9.1999999999999993</v>
      </c>
      <c r="M95" s="111">
        <v>13284778</v>
      </c>
    </row>
    <row r="96" spans="1:13">
      <c r="A96" s="110">
        <v>42178</v>
      </c>
      <c r="B96" s="34">
        <v>85.080001999999993</v>
      </c>
      <c r="C96" s="111">
        <v>11411300</v>
      </c>
      <c r="D96" s="34">
        <v>97.312859000000003</v>
      </c>
      <c r="E96" s="111">
        <v>2232300</v>
      </c>
      <c r="F96" s="112">
        <v>211.979996</v>
      </c>
      <c r="G96" s="111">
        <v>1894100</v>
      </c>
      <c r="H96" s="112">
        <v>60.959999000000003</v>
      </c>
      <c r="I96" s="111">
        <v>497600</v>
      </c>
      <c r="J96" s="112">
        <v>24.49</v>
      </c>
      <c r="K96" s="111">
        <v>16168900</v>
      </c>
      <c r="L96" s="112">
        <v>8.81</v>
      </c>
      <c r="M96" s="111">
        <v>44747401</v>
      </c>
    </row>
    <row r="97" spans="1:13">
      <c r="A97" s="110">
        <v>42179</v>
      </c>
      <c r="B97" s="34">
        <v>85.169998000000007</v>
      </c>
      <c r="C97" s="111">
        <v>9434300</v>
      </c>
      <c r="D97" s="34">
        <v>96.944282999999999</v>
      </c>
      <c r="E97" s="111">
        <v>11019800</v>
      </c>
      <c r="F97" s="112">
        <v>210.320007</v>
      </c>
      <c r="G97" s="111">
        <v>1658000</v>
      </c>
      <c r="H97" s="112">
        <v>60.560001</v>
      </c>
      <c r="I97" s="111">
        <v>457100</v>
      </c>
      <c r="J97" s="112">
        <v>24.059999000000001</v>
      </c>
      <c r="K97" s="111">
        <v>21243700</v>
      </c>
      <c r="L97" s="112">
        <v>8.83</v>
      </c>
      <c r="M97" s="111">
        <v>12663190</v>
      </c>
    </row>
    <row r="98" spans="1:13">
      <c r="A98" s="110">
        <v>42180</v>
      </c>
      <c r="B98" s="34">
        <v>85.239998</v>
      </c>
      <c r="C98" s="111">
        <v>8949800</v>
      </c>
      <c r="D98" s="34">
        <v>94.891425999999996</v>
      </c>
      <c r="E98" s="111">
        <v>5946200</v>
      </c>
      <c r="F98" s="112">
        <v>207.550003</v>
      </c>
      <c r="G98" s="111">
        <v>1652900</v>
      </c>
      <c r="H98" s="112">
        <v>60.450001</v>
      </c>
      <c r="I98" s="111">
        <v>428900</v>
      </c>
      <c r="J98" s="112">
        <v>24.02</v>
      </c>
      <c r="K98" s="111">
        <v>38347800</v>
      </c>
      <c r="L98" s="112">
        <v>8.6300000000000008</v>
      </c>
      <c r="M98" s="111">
        <v>14233012</v>
      </c>
    </row>
    <row r="99" spans="1:13">
      <c r="A99" s="110">
        <v>42181</v>
      </c>
      <c r="B99" s="34">
        <v>83.279999000000004</v>
      </c>
      <c r="C99" s="111">
        <v>12668600</v>
      </c>
      <c r="D99" s="34">
        <v>93.088570000000004</v>
      </c>
      <c r="E99" s="111">
        <v>4330700</v>
      </c>
      <c r="F99" s="112">
        <v>203.36000100000001</v>
      </c>
      <c r="G99" s="111">
        <v>3064100</v>
      </c>
      <c r="H99" s="112">
        <v>60.349997999999999</v>
      </c>
      <c r="I99" s="111">
        <v>1163800</v>
      </c>
      <c r="J99" s="112">
        <v>19.66</v>
      </c>
      <c r="K99" s="111">
        <v>149010300</v>
      </c>
      <c r="L99" s="112">
        <v>8.57</v>
      </c>
      <c r="M99" s="111">
        <v>8212169</v>
      </c>
    </row>
    <row r="100" spans="1:13">
      <c r="A100" s="110">
        <v>42184</v>
      </c>
      <c r="B100" s="34">
        <v>81.069999999999993</v>
      </c>
      <c r="C100" s="111">
        <v>15199800</v>
      </c>
      <c r="D100" s="34">
        <v>92.231430000000003</v>
      </c>
      <c r="E100" s="111">
        <v>3510800</v>
      </c>
      <c r="F100" s="112">
        <v>200.5</v>
      </c>
      <c r="G100" s="111">
        <v>2411600</v>
      </c>
      <c r="H100" s="112">
        <v>59.139999000000003</v>
      </c>
      <c r="I100" s="111">
        <v>613800</v>
      </c>
      <c r="J100" s="112">
        <v>18.73</v>
      </c>
      <c r="K100" s="111">
        <v>49126100</v>
      </c>
      <c r="L100" s="112">
        <v>8.2899999999999991</v>
      </c>
      <c r="M100" s="111">
        <v>12754186</v>
      </c>
    </row>
    <row r="101" spans="1:13">
      <c r="A101" s="110">
        <v>42185</v>
      </c>
      <c r="B101" s="34">
        <v>82.269997000000004</v>
      </c>
      <c r="C101" s="111">
        <v>12624600</v>
      </c>
      <c r="D101" s="34">
        <v>93.848572000000004</v>
      </c>
      <c r="E101" s="111">
        <v>2411500</v>
      </c>
      <c r="F101" s="112">
        <v>199.08000200000001</v>
      </c>
      <c r="G101" s="111">
        <v>2516000</v>
      </c>
      <c r="H101" s="112">
        <v>59.650002000000001</v>
      </c>
      <c r="I101" s="111">
        <v>504500</v>
      </c>
      <c r="J101" s="112">
        <v>18.84</v>
      </c>
      <c r="K101" s="111">
        <v>34683900</v>
      </c>
      <c r="L101" s="112">
        <v>8.18</v>
      </c>
      <c r="M101" s="111">
        <v>14520452</v>
      </c>
    </row>
    <row r="102" spans="1:13">
      <c r="A102" s="110">
        <v>42186</v>
      </c>
      <c r="B102" s="34">
        <v>82.459998999999996</v>
      </c>
      <c r="C102" s="111">
        <v>5950000</v>
      </c>
      <c r="D102" s="34">
        <v>93.635711999999998</v>
      </c>
      <c r="E102" s="111">
        <v>2099900</v>
      </c>
      <c r="F102" s="112">
        <v>198.71000699999999</v>
      </c>
      <c r="G102" s="111">
        <v>2883200</v>
      </c>
      <c r="H102" s="112">
        <v>60.169998</v>
      </c>
      <c r="I102" s="111">
        <v>505700</v>
      </c>
      <c r="J102" s="112">
        <v>18.780000999999999</v>
      </c>
      <c r="K102" s="111">
        <v>25027100</v>
      </c>
      <c r="L102" s="112">
        <v>8.02</v>
      </c>
      <c r="M102" s="111">
        <v>9074351</v>
      </c>
    </row>
    <row r="103" spans="1:13">
      <c r="A103" s="110">
        <v>42187</v>
      </c>
      <c r="B103" s="34">
        <v>82.07</v>
      </c>
      <c r="C103" s="111">
        <v>6760200</v>
      </c>
      <c r="D103" s="34">
        <v>94.044289000000006</v>
      </c>
      <c r="E103" s="111">
        <v>1579000</v>
      </c>
      <c r="F103" s="112">
        <v>197.029999</v>
      </c>
      <c r="G103" s="111">
        <v>1817300</v>
      </c>
      <c r="H103" s="112">
        <v>59.84</v>
      </c>
      <c r="I103" s="111">
        <v>364800</v>
      </c>
      <c r="J103" s="112">
        <v>19.07</v>
      </c>
      <c r="K103" s="111">
        <v>26178100</v>
      </c>
      <c r="L103" s="112">
        <v>7.96</v>
      </c>
      <c r="M103" s="111">
        <v>12031088</v>
      </c>
    </row>
    <row r="104" spans="1:13">
      <c r="A104" s="110">
        <v>42191</v>
      </c>
      <c r="B104" s="34">
        <v>80.230002999999996</v>
      </c>
      <c r="C104" s="111">
        <v>11864200</v>
      </c>
      <c r="D104" s="34">
        <v>94.571426000000002</v>
      </c>
      <c r="E104" s="111">
        <v>1686900</v>
      </c>
      <c r="F104" s="112">
        <v>189.029999</v>
      </c>
      <c r="G104" s="111">
        <v>4576600</v>
      </c>
      <c r="H104" s="112">
        <v>59.459999000000003</v>
      </c>
      <c r="I104" s="111">
        <v>523100</v>
      </c>
      <c r="J104" s="112">
        <v>18.32</v>
      </c>
      <c r="K104" s="111">
        <v>37875800</v>
      </c>
      <c r="L104" s="112">
        <v>7.97</v>
      </c>
      <c r="M104" s="111">
        <v>9782682</v>
      </c>
    </row>
    <row r="105" spans="1:13">
      <c r="A105" s="110">
        <v>42192</v>
      </c>
      <c r="B105" s="34">
        <v>79.620002999999997</v>
      </c>
      <c r="C105" s="111">
        <v>34221700</v>
      </c>
      <c r="D105" s="34">
        <v>94.091431</v>
      </c>
      <c r="E105" s="111">
        <v>3081900</v>
      </c>
      <c r="F105" s="112">
        <v>187.53999300000001</v>
      </c>
      <c r="G105" s="111">
        <v>6249200</v>
      </c>
      <c r="H105" s="112">
        <v>59.470001000000003</v>
      </c>
      <c r="I105" s="111">
        <v>532800</v>
      </c>
      <c r="J105" s="112">
        <v>18.200001</v>
      </c>
      <c r="K105" s="111">
        <v>46293200</v>
      </c>
      <c r="L105" s="112">
        <v>7.99</v>
      </c>
      <c r="M105" s="111">
        <v>10121359</v>
      </c>
    </row>
    <row r="106" spans="1:13">
      <c r="A106" s="110">
        <v>42193</v>
      </c>
      <c r="B106" s="34">
        <v>77.940002000000007</v>
      </c>
      <c r="C106" s="111">
        <v>22714900</v>
      </c>
      <c r="D106" s="34">
        <v>93.507141000000004</v>
      </c>
      <c r="E106" s="111">
        <v>1855800</v>
      </c>
      <c r="F106" s="112">
        <v>184.58000200000001</v>
      </c>
      <c r="G106" s="111">
        <v>6451100</v>
      </c>
      <c r="H106" s="112">
        <v>59.580002</v>
      </c>
      <c r="I106" s="111">
        <v>716600</v>
      </c>
      <c r="J106" s="112">
        <v>17.629999000000002</v>
      </c>
      <c r="K106" s="111">
        <v>30898900</v>
      </c>
      <c r="L106" s="112">
        <v>7.69</v>
      </c>
      <c r="M106" s="111">
        <v>12183433</v>
      </c>
    </row>
    <row r="107" spans="1:13">
      <c r="A107" s="110">
        <v>42194</v>
      </c>
      <c r="B107" s="34">
        <v>79.040001000000004</v>
      </c>
      <c r="C107" s="111">
        <v>19778700</v>
      </c>
      <c r="D107" s="34">
        <v>95.727142000000001</v>
      </c>
      <c r="E107" s="111">
        <v>2390200</v>
      </c>
      <c r="F107" s="112">
        <v>187.570007</v>
      </c>
      <c r="G107" s="111">
        <v>5391600</v>
      </c>
      <c r="H107" s="112">
        <v>60.25</v>
      </c>
      <c r="I107" s="111">
        <v>398200</v>
      </c>
      <c r="J107" s="112">
        <v>17.149999999999999</v>
      </c>
      <c r="K107" s="111">
        <v>46175400</v>
      </c>
      <c r="L107" s="112">
        <v>7.77</v>
      </c>
      <c r="M107" s="111">
        <v>10363132</v>
      </c>
    </row>
    <row r="108" spans="1:13">
      <c r="A108" s="110">
        <v>42195</v>
      </c>
      <c r="B108" s="34">
        <v>80.300003000000004</v>
      </c>
      <c r="C108" s="111">
        <v>11224500</v>
      </c>
      <c r="D108" s="34">
        <v>97.228568999999993</v>
      </c>
      <c r="E108" s="111">
        <v>3090900</v>
      </c>
      <c r="F108" s="112">
        <v>187.75</v>
      </c>
      <c r="G108" s="111">
        <v>3043400</v>
      </c>
      <c r="H108" s="112">
        <v>60.919998</v>
      </c>
      <c r="I108" s="111">
        <v>391100</v>
      </c>
      <c r="J108" s="112">
        <v>17.57</v>
      </c>
      <c r="K108" s="111">
        <v>24282900</v>
      </c>
      <c r="L108" s="112">
        <v>7.69</v>
      </c>
      <c r="M108" s="111">
        <v>8247328</v>
      </c>
    </row>
    <row r="109" spans="1:13">
      <c r="A109" s="110">
        <v>42198</v>
      </c>
      <c r="B109" s="34">
        <v>81.860000999999997</v>
      </c>
      <c r="C109" s="111">
        <v>10350500</v>
      </c>
      <c r="D109" s="34">
        <v>101.087143</v>
      </c>
      <c r="E109" s="111">
        <v>4743600</v>
      </c>
      <c r="F109" s="112">
        <v>193.270004</v>
      </c>
      <c r="G109" s="111">
        <v>4051100</v>
      </c>
      <c r="H109" s="112">
        <v>61.48</v>
      </c>
      <c r="I109" s="111">
        <v>538300</v>
      </c>
      <c r="J109" s="112">
        <v>17.610001</v>
      </c>
      <c r="K109" s="111">
        <v>35788100</v>
      </c>
      <c r="L109" s="112">
        <v>7.73</v>
      </c>
      <c r="M109" s="111">
        <v>8656576</v>
      </c>
    </row>
    <row r="110" spans="1:13">
      <c r="A110" s="110">
        <v>42199</v>
      </c>
      <c r="B110" s="34">
        <v>81.5</v>
      </c>
      <c r="C110" s="111">
        <v>7519300</v>
      </c>
      <c r="D110" s="34">
        <v>100.37142900000001</v>
      </c>
      <c r="E110" s="111">
        <v>2819500</v>
      </c>
      <c r="F110" s="112">
        <v>191.279999</v>
      </c>
      <c r="G110" s="111">
        <v>1773200</v>
      </c>
      <c r="H110" s="112">
        <v>62.389999000000003</v>
      </c>
      <c r="I110" s="111">
        <v>416900</v>
      </c>
      <c r="J110" s="112">
        <v>19.610001</v>
      </c>
      <c r="K110" s="111">
        <v>103878600</v>
      </c>
      <c r="L110" s="112">
        <v>7.96</v>
      </c>
      <c r="M110" s="111">
        <v>7632776</v>
      </c>
    </row>
    <row r="111" spans="1:13">
      <c r="A111" s="110">
        <v>42200</v>
      </c>
      <c r="B111" s="34">
        <v>80.730002999999996</v>
      </c>
      <c r="C111" s="111">
        <v>9514200</v>
      </c>
      <c r="D111" s="34">
        <v>98.129997000000003</v>
      </c>
      <c r="E111" s="111">
        <v>30898600</v>
      </c>
      <c r="F111" s="112">
        <v>186.58000200000001</v>
      </c>
      <c r="G111" s="111">
        <v>4048500</v>
      </c>
      <c r="H111" s="112">
        <v>61.560001</v>
      </c>
      <c r="I111" s="111">
        <v>660200</v>
      </c>
      <c r="J111" s="112">
        <v>18.889999</v>
      </c>
      <c r="K111" s="111">
        <v>41983200</v>
      </c>
      <c r="L111" s="112">
        <v>7.83</v>
      </c>
      <c r="M111" s="111">
        <v>8445850</v>
      </c>
    </row>
    <row r="112" spans="1:13">
      <c r="A112" s="110">
        <v>42201</v>
      </c>
      <c r="B112" s="34">
        <v>81.529999000000004</v>
      </c>
      <c r="C112" s="111">
        <v>8604500</v>
      </c>
      <c r="D112" s="34">
        <v>115.80999799999999</v>
      </c>
      <c r="E112" s="111">
        <v>63461000</v>
      </c>
      <c r="F112" s="112">
        <v>190.10000600000001</v>
      </c>
      <c r="G112" s="111">
        <v>2345400</v>
      </c>
      <c r="H112" s="112">
        <v>61.919998</v>
      </c>
      <c r="I112" s="111">
        <v>414600</v>
      </c>
      <c r="J112" s="112">
        <v>19.610001</v>
      </c>
      <c r="K112" s="111">
        <v>34717200</v>
      </c>
      <c r="L112" s="112">
        <v>7.78</v>
      </c>
      <c r="M112" s="111">
        <v>4006750</v>
      </c>
    </row>
    <row r="113" spans="1:13">
      <c r="A113" s="110">
        <v>42202</v>
      </c>
      <c r="B113" s="34">
        <v>83.360000999999997</v>
      </c>
      <c r="C113" s="111">
        <v>14505400</v>
      </c>
      <c r="D113" s="34">
        <v>114.769997</v>
      </c>
      <c r="E113" s="111">
        <v>25136900</v>
      </c>
      <c r="F113" s="112">
        <v>198.44000199999999</v>
      </c>
      <c r="G113" s="111">
        <v>5829500</v>
      </c>
      <c r="H113" s="112">
        <v>61.790000999999997</v>
      </c>
      <c r="I113" s="111">
        <v>343200</v>
      </c>
      <c r="J113" s="112">
        <v>20.120000999999998</v>
      </c>
      <c r="K113" s="111">
        <v>34081300</v>
      </c>
      <c r="L113" s="112">
        <v>7.77</v>
      </c>
      <c r="M113" s="111">
        <v>4503189</v>
      </c>
    </row>
    <row r="114" spans="1:13">
      <c r="A114" s="110">
        <v>42205</v>
      </c>
      <c r="B114" s="34">
        <v>82.669998000000007</v>
      </c>
      <c r="C114" s="111">
        <v>8126100</v>
      </c>
      <c r="D114" s="34">
        <v>110.550003</v>
      </c>
      <c r="E114" s="111">
        <v>22676900</v>
      </c>
      <c r="F114" s="112">
        <v>199.61000100000001</v>
      </c>
      <c r="G114" s="111">
        <v>2896500</v>
      </c>
      <c r="H114" s="112">
        <v>62.5</v>
      </c>
      <c r="I114" s="111">
        <v>424600</v>
      </c>
      <c r="J114" s="112">
        <v>18.889999</v>
      </c>
      <c r="K114" s="111">
        <v>41989300</v>
      </c>
      <c r="L114" s="112">
        <v>7.68</v>
      </c>
      <c r="M114" s="111">
        <v>4106726</v>
      </c>
    </row>
    <row r="115" spans="1:13">
      <c r="A115" s="110">
        <v>42206</v>
      </c>
      <c r="B115" s="34">
        <v>82.540001000000004</v>
      </c>
      <c r="C115" s="111">
        <v>5750700</v>
      </c>
      <c r="D115" s="34">
        <v>112.510002</v>
      </c>
      <c r="E115" s="111">
        <v>14085400</v>
      </c>
      <c r="F115" s="112">
        <v>202.39999399999999</v>
      </c>
      <c r="G115" s="111">
        <v>2580100</v>
      </c>
      <c r="H115" s="112">
        <v>62.330002</v>
      </c>
      <c r="I115" s="111">
        <v>455600</v>
      </c>
      <c r="J115" s="112">
        <v>18.879999000000002</v>
      </c>
      <c r="K115" s="111">
        <v>29340300</v>
      </c>
      <c r="L115" s="112">
        <v>7.84</v>
      </c>
      <c r="M115" s="111">
        <v>5292029</v>
      </c>
    </row>
    <row r="116" spans="1:13">
      <c r="A116" s="110">
        <v>42207</v>
      </c>
      <c r="B116" s="34">
        <v>84.150002000000001</v>
      </c>
      <c r="C116" s="111">
        <v>11209200</v>
      </c>
      <c r="D116" s="34">
        <v>111.5</v>
      </c>
      <c r="E116" s="111">
        <v>10500500</v>
      </c>
      <c r="F116" s="112">
        <v>205.740005</v>
      </c>
      <c r="G116" s="111">
        <v>3418300</v>
      </c>
      <c r="H116" s="112">
        <v>68.190002000000007</v>
      </c>
      <c r="I116" s="111">
        <v>1630900</v>
      </c>
      <c r="J116" s="112">
        <v>18</v>
      </c>
      <c r="K116" s="111">
        <v>43635100</v>
      </c>
      <c r="L116" s="112">
        <v>7.7</v>
      </c>
      <c r="M116" s="111">
        <v>4393233</v>
      </c>
    </row>
    <row r="117" spans="1:13">
      <c r="A117" s="110">
        <v>42208</v>
      </c>
      <c r="B117" s="34">
        <v>83.879997000000003</v>
      </c>
      <c r="C117" s="111">
        <v>7452300</v>
      </c>
      <c r="D117" s="34">
        <v>110.099998</v>
      </c>
      <c r="E117" s="111">
        <v>8306800</v>
      </c>
      <c r="F117" s="112">
        <v>207.63000500000001</v>
      </c>
      <c r="G117" s="111">
        <v>3469000</v>
      </c>
      <c r="H117" s="112">
        <v>66.769997000000004</v>
      </c>
      <c r="I117" s="111">
        <v>859500</v>
      </c>
      <c r="J117" s="112">
        <v>18.700001</v>
      </c>
      <c r="K117" s="111">
        <v>32805200</v>
      </c>
      <c r="L117" s="112">
        <v>7.61</v>
      </c>
      <c r="M117" s="111">
        <v>5192686</v>
      </c>
    </row>
    <row r="118" spans="1:13">
      <c r="A118" s="110">
        <v>42209</v>
      </c>
      <c r="B118" s="34">
        <v>83.019997000000004</v>
      </c>
      <c r="C118" s="111">
        <v>8759900</v>
      </c>
      <c r="D118" s="34">
        <v>109.339996</v>
      </c>
      <c r="E118" s="111">
        <v>8125100</v>
      </c>
      <c r="F118" s="112">
        <v>206.25</v>
      </c>
      <c r="G118" s="111">
        <v>3450200</v>
      </c>
      <c r="H118" s="112">
        <v>65.989998</v>
      </c>
      <c r="I118" s="111">
        <v>497000</v>
      </c>
      <c r="J118" s="112">
        <v>18.34</v>
      </c>
      <c r="K118" s="111">
        <v>21567400</v>
      </c>
      <c r="L118" s="112">
        <v>7.33</v>
      </c>
      <c r="M118" s="111">
        <v>13015199</v>
      </c>
    </row>
    <row r="119" spans="1:13">
      <c r="A119" s="110">
        <v>42212</v>
      </c>
      <c r="B119" s="34">
        <v>81.400002000000001</v>
      </c>
      <c r="C119" s="111">
        <v>12185700</v>
      </c>
      <c r="D119" s="34">
        <v>106.43</v>
      </c>
      <c r="E119" s="111">
        <v>11302600</v>
      </c>
      <c r="F119" s="112">
        <v>197.679993</v>
      </c>
      <c r="G119" s="111">
        <v>9580200</v>
      </c>
      <c r="H119" s="112">
        <v>64.949996999999996</v>
      </c>
      <c r="I119" s="111">
        <v>420900</v>
      </c>
      <c r="J119" s="112">
        <v>18.120000999999998</v>
      </c>
      <c r="K119" s="111">
        <v>27584100</v>
      </c>
      <c r="L119" s="112">
        <v>7.28</v>
      </c>
      <c r="M119" s="111">
        <v>8485924</v>
      </c>
    </row>
    <row r="120" spans="1:13">
      <c r="A120" s="110">
        <v>42213</v>
      </c>
      <c r="B120" s="34">
        <v>80.559997999999993</v>
      </c>
      <c r="C120" s="111">
        <v>12122800</v>
      </c>
      <c r="D120" s="34">
        <v>106.900002</v>
      </c>
      <c r="E120" s="111">
        <v>11155900</v>
      </c>
      <c r="F120" s="112">
        <v>168.029999</v>
      </c>
      <c r="G120" s="111">
        <v>27423400</v>
      </c>
      <c r="H120" s="112">
        <v>64.519997000000004</v>
      </c>
      <c r="I120" s="111">
        <v>562200</v>
      </c>
      <c r="J120" s="112">
        <v>19.75</v>
      </c>
      <c r="K120" s="111">
        <v>51809500</v>
      </c>
      <c r="L120" s="112">
        <v>7.8</v>
      </c>
      <c r="M120" s="111">
        <v>12666442</v>
      </c>
    </row>
    <row r="121" spans="1:13">
      <c r="A121" s="110">
        <v>42214</v>
      </c>
      <c r="B121" s="34">
        <v>80.260002</v>
      </c>
      <c r="C121" s="111">
        <v>7177100</v>
      </c>
      <c r="D121" s="34">
        <v>107.08000199999999</v>
      </c>
      <c r="E121" s="111">
        <v>6695600</v>
      </c>
      <c r="F121" s="112">
        <v>170.009995</v>
      </c>
      <c r="G121" s="111">
        <v>8317600</v>
      </c>
      <c r="H121" s="112">
        <v>64.860000999999997</v>
      </c>
      <c r="I121" s="111">
        <v>462100</v>
      </c>
      <c r="J121" s="112">
        <v>19.870000999999998</v>
      </c>
      <c r="K121" s="111">
        <v>41557900</v>
      </c>
      <c r="L121" s="112">
        <v>8</v>
      </c>
      <c r="M121" s="111">
        <v>9734980</v>
      </c>
    </row>
    <row r="122" spans="1:13">
      <c r="A122" s="110">
        <v>42215</v>
      </c>
      <c r="B122" s="34">
        <v>79.959998999999996</v>
      </c>
      <c r="C122" s="111">
        <v>6934700</v>
      </c>
      <c r="D122" s="34">
        <v>111.55999799999999</v>
      </c>
      <c r="E122" s="111">
        <v>14229200</v>
      </c>
      <c r="F122" s="112">
        <v>174.470001</v>
      </c>
      <c r="G122" s="111">
        <v>7029000</v>
      </c>
      <c r="H122" s="112">
        <v>65.080001999999993</v>
      </c>
      <c r="I122" s="111">
        <v>569500</v>
      </c>
      <c r="J122" s="112">
        <v>19.899999999999999</v>
      </c>
      <c r="K122" s="111">
        <v>31248700</v>
      </c>
      <c r="L122" s="112">
        <v>7.92</v>
      </c>
      <c r="M122" s="111">
        <v>8111231</v>
      </c>
    </row>
    <row r="123" spans="1:13">
      <c r="A123" s="110">
        <v>42216</v>
      </c>
      <c r="B123" s="34">
        <v>78.339995999999999</v>
      </c>
      <c r="C123" s="111">
        <v>12687000</v>
      </c>
      <c r="D123" s="34">
        <v>114.30999799999999</v>
      </c>
      <c r="E123" s="111">
        <v>16349100</v>
      </c>
      <c r="F123" s="112">
        <v>172.66000399999999</v>
      </c>
      <c r="G123" s="111">
        <v>4180800</v>
      </c>
      <c r="H123" s="112">
        <v>64.819999999999993</v>
      </c>
      <c r="I123" s="111">
        <v>530800</v>
      </c>
      <c r="J123" s="112">
        <v>18.510000000000002</v>
      </c>
      <c r="K123" s="111">
        <v>55074900</v>
      </c>
      <c r="L123" s="112">
        <v>7.7350000000000003</v>
      </c>
      <c r="M123" s="111">
        <v>4542091</v>
      </c>
    </row>
    <row r="124" spans="1:13">
      <c r="A124" s="110">
        <v>42219</v>
      </c>
      <c r="B124" s="34">
        <v>77.989998</v>
      </c>
      <c r="C124" s="111">
        <v>9277000</v>
      </c>
      <c r="D124" s="34">
        <v>112.55999799999999</v>
      </c>
      <c r="E124" s="111">
        <v>10144800</v>
      </c>
      <c r="F124" s="112">
        <v>169.13999899999999</v>
      </c>
      <c r="G124" s="111">
        <v>5375900</v>
      </c>
      <c r="H124" s="112">
        <v>64.430000000000007</v>
      </c>
      <c r="I124" s="111">
        <v>495800</v>
      </c>
      <c r="J124" s="112">
        <v>19</v>
      </c>
      <c r="K124" s="111">
        <v>32958300</v>
      </c>
      <c r="L124" s="112">
        <v>7.55</v>
      </c>
      <c r="M124" s="111">
        <v>5310824</v>
      </c>
    </row>
    <row r="125" spans="1:13">
      <c r="A125" s="110">
        <v>42220</v>
      </c>
      <c r="B125" s="34">
        <v>78.870002999999997</v>
      </c>
      <c r="C125" s="111">
        <v>8501200</v>
      </c>
      <c r="D125" s="34">
        <v>121.150002</v>
      </c>
      <c r="E125" s="111">
        <v>29653300</v>
      </c>
      <c r="F125" s="112">
        <v>170.320007</v>
      </c>
      <c r="G125" s="111">
        <v>2620000</v>
      </c>
      <c r="H125" s="112">
        <v>65.150002000000001</v>
      </c>
      <c r="I125" s="111">
        <v>478500</v>
      </c>
      <c r="J125" s="112">
        <v>19.010000000000002</v>
      </c>
      <c r="K125" s="111">
        <v>19934500</v>
      </c>
      <c r="L125" s="112">
        <v>7.6</v>
      </c>
      <c r="M125" s="111">
        <v>5700283</v>
      </c>
    </row>
    <row r="126" spans="1:13">
      <c r="A126" s="110">
        <v>42221</v>
      </c>
      <c r="B126" s="34">
        <v>79.819999999999993</v>
      </c>
      <c r="C126" s="111">
        <v>7502600</v>
      </c>
      <c r="D126" s="34">
        <v>123.709999</v>
      </c>
      <c r="E126" s="111">
        <v>26946500</v>
      </c>
      <c r="F126" s="112">
        <v>172.740005</v>
      </c>
      <c r="G126" s="111">
        <v>3260900</v>
      </c>
      <c r="H126" s="112">
        <v>66.309997999999993</v>
      </c>
      <c r="I126" s="111">
        <v>436600</v>
      </c>
      <c r="J126" s="112">
        <v>18.91</v>
      </c>
      <c r="K126" s="111">
        <v>23370800</v>
      </c>
      <c r="L126" s="112">
        <v>7.61</v>
      </c>
      <c r="M126" s="111">
        <v>4017269</v>
      </c>
    </row>
    <row r="127" spans="1:13">
      <c r="A127" s="110">
        <v>42222</v>
      </c>
      <c r="B127" s="34">
        <v>78.959998999999996</v>
      </c>
      <c r="C127" s="111">
        <v>9297800</v>
      </c>
      <c r="D127" s="34">
        <v>126.449997</v>
      </c>
      <c r="E127" s="111">
        <v>24716700</v>
      </c>
      <c r="F127" s="112">
        <v>174.46000699999999</v>
      </c>
      <c r="G127" s="111">
        <v>4397300</v>
      </c>
      <c r="H127" s="112">
        <v>64.209998999999996</v>
      </c>
      <c r="I127" s="111">
        <v>379700</v>
      </c>
      <c r="J127" s="112">
        <v>18.719999000000001</v>
      </c>
      <c r="K127" s="111">
        <v>29928600</v>
      </c>
      <c r="L127" s="112">
        <v>7.66</v>
      </c>
      <c r="M127" s="111">
        <v>4909993</v>
      </c>
    </row>
    <row r="128" spans="1:13">
      <c r="A128" s="110">
        <v>42223</v>
      </c>
      <c r="B128" s="34">
        <v>78.819999999999993</v>
      </c>
      <c r="C128" s="111">
        <v>8738800</v>
      </c>
      <c r="D128" s="34">
        <v>123.519997</v>
      </c>
      <c r="E128" s="111">
        <v>17360700</v>
      </c>
      <c r="F128" s="112">
        <v>176.08000200000001</v>
      </c>
      <c r="G128" s="111">
        <v>3942300</v>
      </c>
      <c r="H128" s="112">
        <v>64.360000999999997</v>
      </c>
      <c r="I128" s="111">
        <v>383000</v>
      </c>
      <c r="J128" s="112">
        <v>18.440000999999999</v>
      </c>
      <c r="K128" s="111">
        <v>23718300</v>
      </c>
      <c r="L128" s="112">
        <v>7.57</v>
      </c>
      <c r="M128" s="111">
        <v>4016724</v>
      </c>
    </row>
    <row r="129" spans="1:13">
      <c r="A129" s="110">
        <v>42226</v>
      </c>
      <c r="B129" s="34">
        <v>80.470000999999996</v>
      </c>
      <c r="C129" s="111">
        <v>11276700</v>
      </c>
      <c r="D129" s="34">
        <v>123.029999</v>
      </c>
      <c r="E129" s="111">
        <v>13424600</v>
      </c>
      <c r="F129" s="112">
        <v>176.85000600000001</v>
      </c>
      <c r="G129" s="111">
        <v>3055400</v>
      </c>
      <c r="H129" s="112">
        <v>64.699996999999996</v>
      </c>
      <c r="I129" s="111">
        <v>388700</v>
      </c>
      <c r="J129" s="112">
        <v>18.82</v>
      </c>
      <c r="K129" s="111">
        <v>25232400</v>
      </c>
      <c r="L129" s="112">
        <v>7.7</v>
      </c>
      <c r="M129" s="111">
        <v>3666236</v>
      </c>
    </row>
    <row r="130" spans="1:13">
      <c r="A130" s="110">
        <v>42227</v>
      </c>
      <c r="B130" s="34">
        <v>77.339995999999999</v>
      </c>
      <c r="C130" s="111">
        <v>22743800</v>
      </c>
      <c r="D130" s="34">
        <v>122.739998</v>
      </c>
      <c r="E130" s="111">
        <v>11047600</v>
      </c>
      <c r="F130" s="112">
        <v>167.94000199999999</v>
      </c>
      <c r="G130" s="111">
        <v>5232200</v>
      </c>
      <c r="H130" s="112">
        <v>65.5</v>
      </c>
      <c r="I130" s="111">
        <v>687000</v>
      </c>
      <c r="J130" s="112">
        <v>17.879999000000002</v>
      </c>
      <c r="K130" s="111">
        <v>22959200</v>
      </c>
      <c r="L130" s="112">
        <v>7.56</v>
      </c>
      <c r="M130" s="111">
        <v>5296831</v>
      </c>
    </row>
    <row r="131" spans="1:13">
      <c r="A131" s="110">
        <v>42228</v>
      </c>
      <c r="B131" s="34">
        <v>73.379997000000003</v>
      </c>
      <c r="C131" s="111">
        <v>41093200</v>
      </c>
      <c r="D131" s="34">
        <v>120.510002</v>
      </c>
      <c r="E131" s="111">
        <v>13822500</v>
      </c>
      <c r="F131" s="112">
        <v>160.820007</v>
      </c>
      <c r="G131" s="111">
        <v>10247600</v>
      </c>
      <c r="H131" s="112">
        <v>65.069999999999993</v>
      </c>
      <c r="I131" s="111">
        <v>516100</v>
      </c>
      <c r="J131" s="112">
        <v>18.190000999999999</v>
      </c>
      <c r="K131" s="111">
        <v>20428400</v>
      </c>
      <c r="L131" s="112">
        <v>7.74</v>
      </c>
      <c r="M131" s="111">
        <v>7029336</v>
      </c>
    </row>
    <row r="132" spans="1:13">
      <c r="A132" s="110">
        <v>42229</v>
      </c>
      <c r="B132" s="34">
        <v>75.110000999999997</v>
      </c>
      <c r="C132" s="111">
        <v>23230700</v>
      </c>
      <c r="D132" s="34">
        <v>123.730003</v>
      </c>
      <c r="E132" s="111">
        <v>15284400</v>
      </c>
      <c r="F132" s="112">
        <v>160.88999899999999</v>
      </c>
      <c r="G132" s="111">
        <v>4683600</v>
      </c>
      <c r="H132" s="112">
        <v>64.459998999999996</v>
      </c>
      <c r="I132" s="111">
        <v>295700</v>
      </c>
      <c r="J132" s="112">
        <v>17.700001</v>
      </c>
      <c r="K132" s="111">
        <v>15468600</v>
      </c>
      <c r="L132" s="112">
        <v>7.6</v>
      </c>
      <c r="M132" s="111">
        <v>4378669</v>
      </c>
    </row>
    <row r="133" spans="1:13">
      <c r="A133" s="110">
        <v>42230</v>
      </c>
      <c r="B133" s="34">
        <v>74.760002</v>
      </c>
      <c r="C133" s="111">
        <v>12138500</v>
      </c>
      <c r="D133" s="34">
        <v>123.389999</v>
      </c>
      <c r="E133" s="111">
        <v>8631900</v>
      </c>
      <c r="F133" s="112">
        <v>164.240005</v>
      </c>
      <c r="G133" s="111">
        <v>5052600</v>
      </c>
      <c r="H133" s="112">
        <v>65.389999000000003</v>
      </c>
      <c r="I133" s="111">
        <v>329000</v>
      </c>
      <c r="J133" s="112">
        <v>16.950001</v>
      </c>
      <c r="K133" s="111">
        <v>37248200</v>
      </c>
      <c r="L133" s="112">
        <v>7.66</v>
      </c>
      <c r="M133" s="111">
        <v>3679324</v>
      </c>
    </row>
    <row r="134" spans="1:13">
      <c r="A134" s="110">
        <v>42233</v>
      </c>
      <c r="B134" s="34">
        <v>75.190002000000007</v>
      </c>
      <c r="C134" s="111">
        <v>12677400</v>
      </c>
      <c r="D134" s="34">
        <v>125.360001</v>
      </c>
      <c r="E134" s="111">
        <v>9233800</v>
      </c>
      <c r="F134" s="112">
        <v>167.429993</v>
      </c>
      <c r="G134" s="111">
        <v>3359700</v>
      </c>
      <c r="H134" s="112">
        <v>67.220000999999996</v>
      </c>
      <c r="I134" s="111">
        <v>475100</v>
      </c>
      <c r="J134" s="112">
        <v>17.219999000000001</v>
      </c>
      <c r="K134" s="111">
        <v>33001000</v>
      </c>
      <c r="L134" s="112">
        <v>7.64</v>
      </c>
      <c r="M134" s="111">
        <v>3228827</v>
      </c>
    </row>
    <row r="135" spans="1:13">
      <c r="A135" s="110">
        <v>42234</v>
      </c>
      <c r="B135" s="34">
        <v>73.879997000000003</v>
      </c>
      <c r="C135" s="111">
        <v>11155100</v>
      </c>
      <c r="D135" s="34">
        <v>124.050003</v>
      </c>
      <c r="E135" s="111">
        <v>9382000</v>
      </c>
      <c r="F135" s="112">
        <v>166.11000100000001</v>
      </c>
      <c r="G135" s="111">
        <v>4112000</v>
      </c>
      <c r="H135" s="112">
        <v>66.690002000000007</v>
      </c>
      <c r="I135" s="111">
        <v>430400</v>
      </c>
      <c r="J135" s="112">
        <v>16.379999000000002</v>
      </c>
      <c r="K135" s="111">
        <v>32424300</v>
      </c>
      <c r="L135" s="112">
        <v>7.57</v>
      </c>
      <c r="M135" s="111">
        <v>3399484</v>
      </c>
    </row>
    <row r="136" spans="1:13">
      <c r="A136" s="110">
        <v>42235</v>
      </c>
      <c r="B136" s="34">
        <v>73.120002999999997</v>
      </c>
      <c r="C136" s="111">
        <v>18179400</v>
      </c>
      <c r="D136" s="34">
        <v>122.05999799999999</v>
      </c>
      <c r="E136" s="111">
        <v>10115300</v>
      </c>
      <c r="F136" s="112">
        <v>162.88999899999999</v>
      </c>
      <c r="G136" s="111">
        <v>5767300</v>
      </c>
      <c r="H136" s="112">
        <v>66.529999000000004</v>
      </c>
      <c r="I136" s="111">
        <v>300000</v>
      </c>
      <c r="J136" s="112">
        <v>15.9</v>
      </c>
      <c r="K136" s="111">
        <v>36808900</v>
      </c>
      <c r="L136" s="112">
        <v>7.5</v>
      </c>
      <c r="M136" s="111">
        <v>8185991</v>
      </c>
    </row>
    <row r="137" spans="1:13">
      <c r="A137" s="110">
        <v>42236</v>
      </c>
      <c r="B137" s="34">
        <v>70.319999999999993</v>
      </c>
      <c r="C137" s="111">
        <v>20995600</v>
      </c>
      <c r="D137" s="34">
        <v>112.489998</v>
      </c>
      <c r="E137" s="111">
        <v>28045300</v>
      </c>
      <c r="F137" s="112">
        <v>157.39999399999999</v>
      </c>
      <c r="G137" s="111">
        <v>5381700</v>
      </c>
      <c r="H137" s="112">
        <v>64.410004000000001</v>
      </c>
      <c r="I137" s="111">
        <v>398900</v>
      </c>
      <c r="J137" s="112">
        <v>14.74</v>
      </c>
      <c r="K137" s="111">
        <v>54864200</v>
      </c>
      <c r="L137" s="112">
        <v>7.39</v>
      </c>
      <c r="M137" s="111">
        <v>7552431</v>
      </c>
    </row>
    <row r="138" spans="1:13">
      <c r="A138" s="110">
        <v>42237</v>
      </c>
      <c r="B138" s="34">
        <v>68.180000000000007</v>
      </c>
      <c r="C138" s="111">
        <v>29128600</v>
      </c>
      <c r="D138" s="34">
        <v>103.959999</v>
      </c>
      <c r="E138" s="111">
        <v>33228300</v>
      </c>
      <c r="F138" s="112">
        <v>152.91000399999999</v>
      </c>
      <c r="G138" s="111">
        <v>6364900</v>
      </c>
      <c r="H138" s="112">
        <v>59.91</v>
      </c>
      <c r="I138" s="111">
        <v>1166000</v>
      </c>
      <c r="J138" s="112">
        <v>14.53</v>
      </c>
      <c r="K138" s="111">
        <v>43715800</v>
      </c>
      <c r="L138" s="112">
        <v>7.15</v>
      </c>
      <c r="M138" s="111">
        <v>9882603</v>
      </c>
    </row>
    <row r="139" spans="1:13">
      <c r="A139" s="110">
        <v>42240</v>
      </c>
      <c r="B139" s="34">
        <v>65.800003000000004</v>
      </c>
      <c r="C139" s="111">
        <v>31376400</v>
      </c>
      <c r="D139" s="34">
        <v>96.879997000000003</v>
      </c>
      <c r="E139" s="111">
        <v>59951900</v>
      </c>
      <c r="F139" s="112">
        <v>141.08000200000001</v>
      </c>
      <c r="G139" s="111">
        <v>11160600</v>
      </c>
      <c r="H139" s="112">
        <v>56.959999000000003</v>
      </c>
      <c r="I139" s="111">
        <v>1209100</v>
      </c>
      <c r="J139" s="112">
        <v>14.44</v>
      </c>
      <c r="K139" s="111">
        <v>54532000</v>
      </c>
      <c r="L139" s="112">
        <v>6.97</v>
      </c>
      <c r="M139" s="111">
        <v>13902560</v>
      </c>
    </row>
    <row r="140" spans="1:13">
      <c r="A140" s="110">
        <v>42241</v>
      </c>
      <c r="B140" s="34">
        <v>68.569999999999993</v>
      </c>
      <c r="C140" s="111">
        <v>29948400</v>
      </c>
      <c r="D140" s="34">
        <v>101.519997</v>
      </c>
      <c r="E140" s="111">
        <v>37620700</v>
      </c>
      <c r="F140" s="112">
        <v>136.990005</v>
      </c>
      <c r="G140" s="111">
        <v>8449600</v>
      </c>
      <c r="H140" s="112">
        <v>57.34</v>
      </c>
      <c r="I140" s="111">
        <v>685200</v>
      </c>
      <c r="J140" s="112">
        <v>14.27</v>
      </c>
      <c r="K140" s="111">
        <v>38655100</v>
      </c>
      <c r="L140" s="112">
        <v>6.74</v>
      </c>
      <c r="M140" s="111">
        <v>8792960</v>
      </c>
    </row>
    <row r="141" spans="1:13">
      <c r="A141" s="110">
        <v>42242</v>
      </c>
      <c r="B141" s="34">
        <v>68.660004000000001</v>
      </c>
      <c r="C141" s="111">
        <v>26389200</v>
      </c>
      <c r="D141" s="34">
        <v>110.129997</v>
      </c>
      <c r="E141" s="111">
        <v>36164600</v>
      </c>
      <c r="F141" s="112">
        <v>142.39999399999999</v>
      </c>
      <c r="G141" s="111">
        <v>8315600</v>
      </c>
      <c r="H141" s="112">
        <v>58.880001</v>
      </c>
      <c r="I141" s="111">
        <v>710500</v>
      </c>
      <c r="J141" s="112">
        <v>14.42</v>
      </c>
      <c r="K141" s="111">
        <v>43819700</v>
      </c>
      <c r="L141" s="112">
        <v>6.79</v>
      </c>
      <c r="M141" s="111">
        <v>6308250</v>
      </c>
    </row>
    <row r="142" spans="1:13">
      <c r="A142" s="110">
        <v>42243</v>
      </c>
      <c r="B142" s="34">
        <v>70.839995999999999</v>
      </c>
      <c r="C142" s="111">
        <v>18123800</v>
      </c>
      <c r="D142" s="34">
        <v>117.660004</v>
      </c>
      <c r="E142" s="111">
        <v>37056100</v>
      </c>
      <c r="F142" s="112">
        <v>152.05999800000001</v>
      </c>
      <c r="G142" s="111">
        <v>5880100</v>
      </c>
      <c r="H142" s="112">
        <v>59.919998</v>
      </c>
      <c r="I142" s="111">
        <v>565000</v>
      </c>
      <c r="J142" s="112">
        <v>15.67</v>
      </c>
      <c r="K142" s="111">
        <v>42971800</v>
      </c>
      <c r="L142" s="112">
        <v>7.19</v>
      </c>
      <c r="M142" s="111">
        <v>7358850</v>
      </c>
    </row>
    <row r="143" spans="1:13">
      <c r="A143" s="110">
        <v>42244</v>
      </c>
      <c r="B143" s="34">
        <v>70.069999999999993</v>
      </c>
      <c r="C143" s="111">
        <v>10604600</v>
      </c>
      <c r="D143" s="34">
        <v>117.629997</v>
      </c>
      <c r="E143" s="111">
        <v>20240200</v>
      </c>
      <c r="F143" s="112">
        <v>152.13000500000001</v>
      </c>
      <c r="G143" s="111">
        <v>3983800</v>
      </c>
      <c r="H143" s="112">
        <v>59.509998000000003</v>
      </c>
      <c r="I143" s="111">
        <v>483100</v>
      </c>
      <c r="J143" s="112">
        <v>15.96</v>
      </c>
      <c r="K143" s="111">
        <v>34099400</v>
      </c>
      <c r="L143" s="112">
        <v>7.37</v>
      </c>
      <c r="M143" s="111">
        <v>6440818</v>
      </c>
    </row>
    <row r="144" spans="1:13">
      <c r="A144" s="110">
        <v>42247</v>
      </c>
      <c r="B144" s="34">
        <v>66.120002999999997</v>
      </c>
      <c r="C144" s="111">
        <v>18318600</v>
      </c>
      <c r="D144" s="34">
        <v>115.029999</v>
      </c>
      <c r="E144" s="111">
        <v>16855800</v>
      </c>
      <c r="F144" s="112">
        <v>147.25</v>
      </c>
      <c r="G144" s="111">
        <v>3361800</v>
      </c>
      <c r="H144" s="112">
        <v>58.48</v>
      </c>
      <c r="I144" s="111">
        <v>487100</v>
      </c>
      <c r="J144" s="112">
        <v>16.41</v>
      </c>
      <c r="K144" s="111">
        <v>32916900</v>
      </c>
      <c r="L144" s="112">
        <v>7.59</v>
      </c>
      <c r="M144" s="111">
        <v>5113502</v>
      </c>
    </row>
    <row r="145" spans="1:13">
      <c r="A145" s="110">
        <v>42248</v>
      </c>
      <c r="B145" s="34">
        <v>64.830001999999993</v>
      </c>
      <c r="C145" s="111">
        <v>23460900</v>
      </c>
      <c r="D145" s="34">
        <v>105.790001</v>
      </c>
      <c r="E145" s="111">
        <v>35977100</v>
      </c>
      <c r="F145" s="112">
        <v>143.570007</v>
      </c>
      <c r="G145" s="111">
        <v>4561900</v>
      </c>
      <c r="H145" s="112">
        <v>56.970001000000003</v>
      </c>
      <c r="I145" s="111">
        <v>580700</v>
      </c>
      <c r="J145" s="112">
        <v>15.82</v>
      </c>
      <c r="K145" s="111">
        <v>27914200</v>
      </c>
      <c r="L145" s="112">
        <v>7.34</v>
      </c>
      <c r="M145" s="111">
        <v>5081157</v>
      </c>
    </row>
    <row r="146" spans="1:13">
      <c r="A146" s="110">
        <v>42249</v>
      </c>
      <c r="B146" s="34">
        <v>65.540001000000004</v>
      </c>
      <c r="C146" s="111">
        <v>13376300</v>
      </c>
      <c r="D146" s="34">
        <v>105.44000200000001</v>
      </c>
      <c r="E146" s="111">
        <v>39843300</v>
      </c>
      <c r="F146" s="112">
        <v>148.14999399999999</v>
      </c>
      <c r="G146" s="111">
        <v>1946200</v>
      </c>
      <c r="H146" s="112">
        <v>57.91</v>
      </c>
      <c r="I146" s="111">
        <v>437300</v>
      </c>
      <c r="J146" s="112">
        <v>16.290001</v>
      </c>
      <c r="K146" s="111">
        <v>23478500</v>
      </c>
      <c r="L146" s="112">
        <v>7.47</v>
      </c>
      <c r="M146" s="111">
        <v>3177919</v>
      </c>
    </row>
    <row r="147" spans="1:13">
      <c r="A147" s="110">
        <v>42250</v>
      </c>
      <c r="B147" s="34">
        <v>66.470000999999996</v>
      </c>
      <c r="C147" s="111">
        <v>15803200</v>
      </c>
      <c r="D147" s="34">
        <v>101.05999799999999</v>
      </c>
      <c r="E147" s="111">
        <v>29546700</v>
      </c>
      <c r="F147" s="112">
        <v>149.08000200000001</v>
      </c>
      <c r="G147" s="111">
        <v>2983700</v>
      </c>
      <c r="H147" s="112">
        <v>58.57</v>
      </c>
      <c r="I147" s="111">
        <v>425200</v>
      </c>
      <c r="J147" s="112">
        <v>16.59</v>
      </c>
      <c r="K147" s="111">
        <v>26377200</v>
      </c>
      <c r="L147" s="112">
        <v>7.46</v>
      </c>
      <c r="M147" s="111">
        <v>3315916</v>
      </c>
    </row>
    <row r="148" spans="1:13">
      <c r="A148" s="110">
        <v>42251</v>
      </c>
      <c r="B148" s="34">
        <v>63.91</v>
      </c>
      <c r="C148" s="111">
        <v>18186400</v>
      </c>
      <c r="D148" s="34">
        <v>98.790001000000004</v>
      </c>
      <c r="E148" s="111">
        <v>24212000</v>
      </c>
      <c r="F148" s="112">
        <v>146</v>
      </c>
      <c r="G148" s="111">
        <v>3378900</v>
      </c>
      <c r="H148" s="112">
        <v>58.25</v>
      </c>
      <c r="I148" s="111">
        <v>350500</v>
      </c>
      <c r="J148" s="112">
        <v>16.82</v>
      </c>
      <c r="K148" s="111">
        <v>32420800</v>
      </c>
      <c r="L148" s="112">
        <v>7.28</v>
      </c>
      <c r="M148" s="111">
        <v>13587110</v>
      </c>
    </row>
    <row r="149" spans="1:13">
      <c r="A149" s="110">
        <v>42255</v>
      </c>
      <c r="B149" s="34">
        <v>60.91</v>
      </c>
      <c r="C149" s="111">
        <v>50328400</v>
      </c>
      <c r="D149" s="34">
        <v>94.949996999999996</v>
      </c>
      <c r="E149" s="111">
        <v>43479700</v>
      </c>
      <c r="F149" s="112">
        <v>148.179993</v>
      </c>
      <c r="G149" s="111">
        <v>4899800</v>
      </c>
      <c r="H149" s="112">
        <v>60.060001</v>
      </c>
      <c r="I149" s="111">
        <v>321400</v>
      </c>
      <c r="J149" s="112">
        <v>17.530000999999999</v>
      </c>
      <c r="K149" s="111">
        <v>26817000</v>
      </c>
      <c r="L149" s="112">
        <v>7.4</v>
      </c>
      <c r="M149" s="111">
        <v>4633861</v>
      </c>
    </row>
    <row r="150" spans="1:13">
      <c r="A150" s="110">
        <v>42256</v>
      </c>
      <c r="B150" s="34">
        <v>64.040001000000004</v>
      </c>
      <c r="C150" s="111">
        <v>33061200</v>
      </c>
      <c r="D150" s="34">
        <v>99.18</v>
      </c>
      <c r="E150" s="111">
        <v>35416300</v>
      </c>
      <c r="F150" s="112">
        <v>150.11000100000001</v>
      </c>
      <c r="G150" s="111">
        <v>2867100</v>
      </c>
      <c r="H150" s="112">
        <v>59.580002</v>
      </c>
      <c r="I150" s="111">
        <v>360200</v>
      </c>
      <c r="J150" s="112">
        <v>16.959999</v>
      </c>
      <c r="K150" s="111">
        <v>32951100</v>
      </c>
      <c r="L150" s="112">
        <v>7.24</v>
      </c>
      <c r="M150" s="111">
        <v>10985806</v>
      </c>
    </row>
    <row r="151" spans="1:13">
      <c r="A151" s="110">
        <v>42257</v>
      </c>
      <c r="B151" s="34">
        <v>63.830002</v>
      </c>
      <c r="C151" s="111">
        <v>13281600</v>
      </c>
      <c r="D151" s="34">
        <v>99.480002999999996</v>
      </c>
      <c r="E151" s="111">
        <v>21031900</v>
      </c>
      <c r="F151" s="112">
        <v>146.75</v>
      </c>
      <c r="G151" s="111">
        <v>3710300</v>
      </c>
      <c r="H151" s="112">
        <v>60.459999000000003</v>
      </c>
      <c r="I151" s="111">
        <v>343400</v>
      </c>
      <c r="J151" s="112">
        <v>17.200001</v>
      </c>
      <c r="K151" s="111">
        <v>20814300</v>
      </c>
      <c r="L151" s="112">
        <v>7.38</v>
      </c>
      <c r="M151" s="111">
        <v>5302225</v>
      </c>
    </row>
    <row r="152" spans="1:13">
      <c r="A152" s="110">
        <v>42258</v>
      </c>
      <c r="B152" s="34">
        <v>64.629997000000003</v>
      </c>
      <c r="C152" s="111">
        <v>17747000</v>
      </c>
      <c r="D152" s="34">
        <v>97.510002</v>
      </c>
      <c r="E152" s="111">
        <v>17373900</v>
      </c>
      <c r="F152" s="112">
        <v>144.029999</v>
      </c>
      <c r="G152" s="111">
        <v>4924400</v>
      </c>
      <c r="H152" s="112">
        <v>61.48</v>
      </c>
      <c r="I152" s="111">
        <v>251600</v>
      </c>
      <c r="J152" s="112">
        <v>16.799999</v>
      </c>
      <c r="K152" s="111">
        <v>22107600</v>
      </c>
      <c r="L152" s="112">
        <v>7.37</v>
      </c>
      <c r="M152" s="111">
        <v>11349012</v>
      </c>
    </row>
    <row r="153" spans="1:13">
      <c r="A153" s="110">
        <v>42261</v>
      </c>
      <c r="B153" s="34">
        <v>62.599997999999999</v>
      </c>
      <c r="C153" s="111">
        <v>26763300</v>
      </c>
      <c r="D153" s="34">
        <v>95.690002000000007</v>
      </c>
      <c r="E153" s="111">
        <v>15546000</v>
      </c>
      <c r="F153" s="112">
        <v>141.270004</v>
      </c>
      <c r="G153" s="111">
        <v>3794500</v>
      </c>
      <c r="H153" s="112">
        <v>61.310001</v>
      </c>
      <c r="I153" s="111">
        <v>341500</v>
      </c>
      <c r="J153" s="112">
        <v>16.700001</v>
      </c>
      <c r="K153" s="111">
        <v>15178700</v>
      </c>
      <c r="L153" s="112">
        <v>7.38</v>
      </c>
      <c r="M153" s="111">
        <v>3761071</v>
      </c>
    </row>
    <row r="154" spans="1:13">
      <c r="A154" s="110">
        <v>42262</v>
      </c>
      <c r="B154" s="34">
        <v>64.849997999999999</v>
      </c>
      <c r="C154" s="111">
        <v>28992300</v>
      </c>
      <c r="D154" s="34">
        <v>99.160004000000001</v>
      </c>
      <c r="E154" s="111">
        <v>22299200</v>
      </c>
      <c r="F154" s="112">
        <v>141.39999399999999</v>
      </c>
      <c r="G154" s="111">
        <v>4420700</v>
      </c>
      <c r="H154" s="112">
        <v>62.48</v>
      </c>
      <c r="I154" s="111">
        <v>256400</v>
      </c>
      <c r="J154" s="112">
        <v>16.52</v>
      </c>
      <c r="K154" s="111">
        <v>21319400</v>
      </c>
      <c r="L154" s="112">
        <v>7.49</v>
      </c>
      <c r="M154" s="111">
        <v>4997862</v>
      </c>
    </row>
    <row r="155" spans="1:13">
      <c r="A155" s="110">
        <v>42263</v>
      </c>
      <c r="B155" s="34">
        <v>67.230002999999996</v>
      </c>
      <c r="C155" s="111">
        <v>25801000</v>
      </c>
      <c r="D155" s="34">
        <v>104.08000199999999</v>
      </c>
      <c r="E155" s="111">
        <v>28058200</v>
      </c>
      <c r="F155" s="112">
        <v>150.35000600000001</v>
      </c>
      <c r="G155" s="111">
        <v>4838100</v>
      </c>
      <c r="H155" s="112">
        <v>62.220001000000003</v>
      </c>
      <c r="I155" s="111">
        <v>328200</v>
      </c>
      <c r="J155" s="112">
        <v>16.68</v>
      </c>
      <c r="K155" s="111">
        <v>22363200</v>
      </c>
      <c r="L155" s="112">
        <v>7.66</v>
      </c>
      <c r="M155" s="111">
        <v>5940201</v>
      </c>
    </row>
    <row r="156" spans="1:13">
      <c r="A156" s="110">
        <v>42264</v>
      </c>
      <c r="B156" s="34">
        <v>66</v>
      </c>
      <c r="C156" s="111">
        <v>16594600</v>
      </c>
      <c r="D156" s="34">
        <v>104.209999</v>
      </c>
      <c r="E156" s="111">
        <v>25817700</v>
      </c>
      <c r="F156" s="112">
        <v>147.05999800000001</v>
      </c>
      <c r="G156" s="111">
        <v>5176600</v>
      </c>
      <c r="H156" s="112">
        <v>62.970001000000003</v>
      </c>
      <c r="I156" s="111">
        <v>320800</v>
      </c>
      <c r="J156" s="112">
        <v>16.41</v>
      </c>
      <c r="K156" s="111">
        <v>22827600</v>
      </c>
      <c r="L156" s="112">
        <v>7.57</v>
      </c>
      <c r="M156" s="111">
        <v>6388550</v>
      </c>
    </row>
    <row r="157" spans="1:13">
      <c r="A157" s="110">
        <v>42265</v>
      </c>
      <c r="B157" s="34">
        <v>65.75</v>
      </c>
      <c r="C157" s="111">
        <v>19836100</v>
      </c>
      <c r="D157" s="34">
        <v>102.620003</v>
      </c>
      <c r="E157" s="111">
        <v>21594400</v>
      </c>
      <c r="F157" s="112">
        <v>142.570007</v>
      </c>
      <c r="G157" s="111">
        <v>3251300</v>
      </c>
      <c r="H157" s="112">
        <v>62.080002</v>
      </c>
      <c r="I157" s="111">
        <v>630100</v>
      </c>
      <c r="J157" s="112">
        <v>15.5</v>
      </c>
      <c r="K157" s="111">
        <v>36698200</v>
      </c>
      <c r="L157" s="112">
        <v>7.5</v>
      </c>
      <c r="M157" s="111">
        <v>4175892</v>
      </c>
    </row>
    <row r="158" spans="1:13">
      <c r="A158" s="110">
        <v>42268</v>
      </c>
      <c r="B158" s="34">
        <v>63.900002000000001</v>
      </c>
      <c r="C158" s="111">
        <v>22355100</v>
      </c>
      <c r="D158" s="34">
        <v>100.300003</v>
      </c>
      <c r="E158" s="111">
        <v>17900600</v>
      </c>
      <c r="F158" s="112">
        <v>140.83999600000001</v>
      </c>
      <c r="G158" s="111">
        <v>2888500</v>
      </c>
      <c r="H158" s="112">
        <v>61.919998</v>
      </c>
      <c r="I158" s="111">
        <v>330200</v>
      </c>
      <c r="J158" s="112">
        <v>15.75</v>
      </c>
      <c r="K158" s="111">
        <v>19024500</v>
      </c>
      <c r="L158" s="112">
        <v>7.42</v>
      </c>
      <c r="M158" s="111">
        <v>3986236</v>
      </c>
    </row>
    <row r="159" spans="1:13">
      <c r="A159" s="110">
        <v>42269</v>
      </c>
      <c r="B159" s="34">
        <v>61.900002000000001</v>
      </c>
      <c r="C159" s="111">
        <v>14897900</v>
      </c>
      <c r="D159" s="34">
        <v>98.470000999999996</v>
      </c>
      <c r="E159" s="111">
        <v>16717900</v>
      </c>
      <c r="F159" s="112">
        <v>136.11999499999999</v>
      </c>
      <c r="G159" s="111">
        <v>4429000</v>
      </c>
      <c r="H159" s="112">
        <v>62.299999</v>
      </c>
      <c r="I159" s="111">
        <v>424500</v>
      </c>
      <c r="J159" s="112">
        <v>15.41</v>
      </c>
      <c r="K159" s="111">
        <v>22763900</v>
      </c>
      <c r="L159" s="112">
        <v>7.25</v>
      </c>
      <c r="M159" s="111">
        <v>5329913</v>
      </c>
    </row>
    <row r="160" spans="1:13">
      <c r="A160" s="110">
        <v>42270</v>
      </c>
      <c r="B160" s="34">
        <v>60</v>
      </c>
      <c r="C160" s="111">
        <v>22684600</v>
      </c>
      <c r="D160" s="34">
        <v>98.07</v>
      </c>
      <c r="E160" s="111">
        <v>10264500</v>
      </c>
      <c r="F160" s="112">
        <v>132.36999499999999</v>
      </c>
      <c r="G160" s="111">
        <v>4571200</v>
      </c>
      <c r="H160" s="112">
        <v>62.959999000000003</v>
      </c>
      <c r="I160" s="111">
        <v>393300</v>
      </c>
      <c r="J160" s="112">
        <v>14.81</v>
      </c>
      <c r="K160" s="111">
        <v>22567900</v>
      </c>
      <c r="L160" s="112">
        <v>7.17</v>
      </c>
      <c r="M160" s="111">
        <v>4176466</v>
      </c>
    </row>
    <row r="161" spans="1:13">
      <c r="A161" s="110">
        <v>42271</v>
      </c>
      <c r="B161" s="34">
        <v>59.919998</v>
      </c>
      <c r="C161" s="111">
        <v>20645700</v>
      </c>
      <c r="D161" s="34">
        <v>103.760002</v>
      </c>
      <c r="E161" s="111">
        <v>21274500</v>
      </c>
      <c r="F161" s="112">
        <v>132.58999600000001</v>
      </c>
      <c r="G161" s="111">
        <v>4840500</v>
      </c>
      <c r="H161" s="112">
        <v>63.630001</v>
      </c>
      <c r="I161" s="111">
        <v>699500</v>
      </c>
      <c r="J161" s="112">
        <v>15.34</v>
      </c>
      <c r="K161" s="111">
        <v>32800800</v>
      </c>
      <c r="L161" s="112">
        <v>7.03</v>
      </c>
      <c r="M161" s="111">
        <v>5712862</v>
      </c>
    </row>
    <row r="162" spans="1:13">
      <c r="A162" s="110">
        <v>42272</v>
      </c>
      <c r="B162" s="34">
        <v>59.240001999999997</v>
      </c>
      <c r="C162" s="111">
        <v>17009100</v>
      </c>
      <c r="D162" s="34">
        <v>102.239998</v>
      </c>
      <c r="E162" s="111">
        <v>19066600</v>
      </c>
      <c r="F162" s="112">
        <v>134.33999600000001</v>
      </c>
      <c r="G162" s="111">
        <v>3530500</v>
      </c>
      <c r="H162" s="112">
        <v>64.040001000000004</v>
      </c>
      <c r="I162" s="111">
        <v>786300</v>
      </c>
      <c r="J162" s="112">
        <v>14.91</v>
      </c>
      <c r="K162" s="111">
        <v>28917300</v>
      </c>
      <c r="L162" s="112">
        <v>6.49</v>
      </c>
      <c r="M162" s="111">
        <v>26595100</v>
      </c>
    </row>
    <row r="163" spans="1:13">
      <c r="A163" s="110">
        <v>42275</v>
      </c>
      <c r="B163" s="34">
        <v>57.389999000000003</v>
      </c>
      <c r="C163" s="111">
        <v>20661600</v>
      </c>
      <c r="D163" s="34">
        <v>99.470000999999996</v>
      </c>
      <c r="E163" s="111">
        <v>17026600</v>
      </c>
      <c r="F163" s="112">
        <v>133.05999800000001</v>
      </c>
      <c r="G163" s="111">
        <v>4045400</v>
      </c>
      <c r="H163" s="112">
        <v>61.630001</v>
      </c>
      <c r="I163" s="111">
        <v>572900</v>
      </c>
      <c r="J163" s="112">
        <v>14.06</v>
      </c>
      <c r="K163" s="111">
        <v>30448600</v>
      </c>
      <c r="L163" s="112">
        <v>6.3</v>
      </c>
      <c r="M163" s="111">
        <v>13962151</v>
      </c>
    </row>
    <row r="164" spans="1:13">
      <c r="A164" s="110">
        <v>42276</v>
      </c>
      <c r="B164" s="34">
        <v>57.82</v>
      </c>
      <c r="C164" s="111">
        <v>16771000</v>
      </c>
      <c r="D164" s="34">
        <v>98.349997999999999</v>
      </c>
      <c r="E164" s="111">
        <v>17405900</v>
      </c>
      <c r="F164" s="112">
        <v>136.679993</v>
      </c>
      <c r="G164" s="111">
        <v>3389100</v>
      </c>
      <c r="H164" s="112">
        <v>61.900002000000001</v>
      </c>
      <c r="I164" s="111">
        <v>652000</v>
      </c>
      <c r="J164" s="112">
        <v>14.38</v>
      </c>
      <c r="K164" s="111">
        <v>25529200</v>
      </c>
      <c r="L164" s="112">
        <v>6.02</v>
      </c>
      <c r="M164" s="111">
        <v>9455992</v>
      </c>
    </row>
    <row r="165" spans="1:13">
      <c r="A165" s="110">
        <v>42277</v>
      </c>
      <c r="B165" s="34">
        <v>58.970001000000003</v>
      </c>
      <c r="C165" s="111">
        <v>16552000</v>
      </c>
      <c r="D165" s="34">
        <v>103.260002</v>
      </c>
      <c r="E165" s="111">
        <v>16971300</v>
      </c>
      <c r="F165" s="112">
        <v>137.41000399999999</v>
      </c>
      <c r="G165" s="111">
        <v>2614700</v>
      </c>
      <c r="H165" s="112">
        <v>62.299999</v>
      </c>
      <c r="I165" s="111">
        <v>1104200</v>
      </c>
      <c r="J165" s="112">
        <v>14.98</v>
      </c>
      <c r="K165" s="111">
        <v>28066300</v>
      </c>
      <c r="L165" s="112">
        <v>6.13</v>
      </c>
      <c r="M165" s="111">
        <v>9307644</v>
      </c>
    </row>
    <row r="166" spans="1:13">
      <c r="A166" s="110">
        <v>42278</v>
      </c>
      <c r="B166" s="34">
        <v>58.869999</v>
      </c>
      <c r="C166" s="111">
        <v>8147700</v>
      </c>
      <c r="D166" s="34">
        <v>105.980003</v>
      </c>
      <c r="E166" s="111">
        <v>17426900</v>
      </c>
      <c r="F166" s="112">
        <v>137.529999</v>
      </c>
      <c r="G166" s="111">
        <v>2997700</v>
      </c>
      <c r="H166" s="112">
        <v>62.709999000000003</v>
      </c>
      <c r="I166" s="111">
        <v>457100</v>
      </c>
      <c r="J166" s="112">
        <v>14.77</v>
      </c>
      <c r="K166" s="111">
        <v>37460500</v>
      </c>
      <c r="L166" s="112">
        <v>6.08</v>
      </c>
      <c r="M166" s="111">
        <v>5984907</v>
      </c>
    </row>
    <row r="167" spans="1:13">
      <c r="A167" s="110">
        <v>42279</v>
      </c>
      <c r="B167" s="34">
        <v>63.200001</v>
      </c>
      <c r="C167" s="111">
        <v>22356300</v>
      </c>
      <c r="D167" s="34">
        <v>106.110001</v>
      </c>
      <c r="E167" s="111">
        <v>21526700</v>
      </c>
      <c r="F167" s="112">
        <v>148.509995</v>
      </c>
      <c r="G167" s="111">
        <v>6158900</v>
      </c>
      <c r="H167" s="112">
        <v>63</v>
      </c>
      <c r="I167" s="111">
        <v>521800</v>
      </c>
      <c r="J167" s="112">
        <v>15.91</v>
      </c>
      <c r="K167" s="111">
        <v>49688200</v>
      </c>
      <c r="L167" s="112">
        <v>6.34</v>
      </c>
      <c r="M167" s="111">
        <v>8312494</v>
      </c>
    </row>
    <row r="168" spans="1:13">
      <c r="A168" s="110">
        <v>42282</v>
      </c>
      <c r="B168" s="34">
        <v>63.93</v>
      </c>
      <c r="C168" s="111">
        <v>13583500</v>
      </c>
      <c r="D168" s="34">
        <v>111.25</v>
      </c>
      <c r="E168" s="111">
        <v>21157900</v>
      </c>
      <c r="F168" s="112">
        <v>149.61999499999999</v>
      </c>
      <c r="G168" s="111">
        <v>3757000</v>
      </c>
      <c r="H168" s="112">
        <v>64.529999000000004</v>
      </c>
      <c r="I168" s="111">
        <v>376300</v>
      </c>
      <c r="J168" s="112">
        <v>17.57</v>
      </c>
      <c r="K168" s="111">
        <v>63718700</v>
      </c>
      <c r="L168" s="112">
        <v>6.6050000000000004</v>
      </c>
      <c r="M168" s="111">
        <v>8682929</v>
      </c>
    </row>
    <row r="169" spans="1:13">
      <c r="A169" s="110">
        <v>42283</v>
      </c>
      <c r="B169" s="34">
        <v>63.919998</v>
      </c>
      <c r="C169" s="111">
        <v>9620900</v>
      </c>
      <c r="D169" s="34">
        <v>108.33000199999999</v>
      </c>
      <c r="E169" s="111">
        <v>20629800</v>
      </c>
      <c r="F169" s="112">
        <v>149.800003</v>
      </c>
      <c r="G169" s="111">
        <v>3164200</v>
      </c>
      <c r="H169" s="112">
        <v>62.68</v>
      </c>
      <c r="I169" s="111">
        <v>428200</v>
      </c>
      <c r="J169" s="112">
        <v>18.219999000000001</v>
      </c>
      <c r="K169" s="111">
        <v>51249900</v>
      </c>
      <c r="L169" s="112">
        <v>6.7850000000000001</v>
      </c>
      <c r="M169" s="111">
        <v>6465815</v>
      </c>
    </row>
    <row r="170" spans="1:13">
      <c r="A170" s="110">
        <v>42284</v>
      </c>
      <c r="B170" s="34">
        <v>66.279999000000004</v>
      </c>
      <c r="C170" s="111">
        <v>15770100</v>
      </c>
      <c r="D170" s="34">
        <v>108.099998</v>
      </c>
      <c r="E170" s="111">
        <v>12329500</v>
      </c>
      <c r="F170" s="112">
        <v>144.770004</v>
      </c>
      <c r="G170" s="111">
        <v>6807000</v>
      </c>
      <c r="H170" s="112">
        <v>63.599997999999999</v>
      </c>
      <c r="I170" s="111">
        <v>382500</v>
      </c>
      <c r="J170" s="112">
        <v>18.620000999999998</v>
      </c>
      <c r="K170" s="111">
        <v>41913500</v>
      </c>
      <c r="L170" s="112">
        <v>7.16</v>
      </c>
      <c r="M170" s="111">
        <v>12438477</v>
      </c>
    </row>
    <row r="171" spans="1:13">
      <c r="A171" s="110">
        <v>42285</v>
      </c>
      <c r="B171" s="34">
        <v>67.699996999999996</v>
      </c>
      <c r="C171" s="111">
        <v>18667500</v>
      </c>
      <c r="D171" s="34">
        <v>114.93</v>
      </c>
      <c r="E171" s="111">
        <v>42831900</v>
      </c>
      <c r="F171" s="112">
        <v>141.259995</v>
      </c>
      <c r="G171" s="111">
        <v>5545200</v>
      </c>
      <c r="H171" s="112">
        <v>63.860000999999997</v>
      </c>
      <c r="I171" s="111">
        <v>312800</v>
      </c>
      <c r="J171" s="112">
        <v>18.719999000000001</v>
      </c>
      <c r="K171" s="111">
        <v>33619600</v>
      </c>
      <c r="L171" s="112">
        <v>7.29</v>
      </c>
      <c r="M171" s="111">
        <v>5793399</v>
      </c>
    </row>
    <row r="172" spans="1:13">
      <c r="A172" s="110">
        <v>42286</v>
      </c>
      <c r="B172" s="34">
        <v>68.709998999999996</v>
      </c>
      <c r="C172" s="111">
        <v>14762900</v>
      </c>
      <c r="D172" s="34">
        <v>113.33000199999999</v>
      </c>
      <c r="E172" s="111">
        <v>22455200</v>
      </c>
      <c r="F172" s="112">
        <v>144.220001</v>
      </c>
      <c r="G172" s="111">
        <v>2853300</v>
      </c>
      <c r="H172" s="112">
        <v>64.139999000000003</v>
      </c>
      <c r="I172" s="111">
        <v>358700</v>
      </c>
      <c r="J172" s="112">
        <v>18.16</v>
      </c>
      <c r="K172" s="111">
        <v>23392500</v>
      </c>
      <c r="L172" s="112">
        <v>7.415</v>
      </c>
      <c r="M172" s="111">
        <v>5498697</v>
      </c>
    </row>
    <row r="173" spans="1:13">
      <c r="A173" s="110">
        <v>42289</v>
      </c>
      <c r="B173" s="34">
        <v>70.300003000000004</v>
      </c>
      <c r="C173" s="111">
        <v>15549100</v>
      </c>
      <c r="D173" s="34">
        <v>113.449997</v>
      </c>
      <c r="E173" s="111">
        <v>12624500</v>
      </c>
      <c r="F173" s="112">
        <v>144.070007</v>
      </c>
      <c r="G173" s="111">
        <v>2427700</v>
      </c>
      <c r="H173" s="112">
        <v>65.5</v>
      </c>
      <c r="I173" s="111">
        <v>458900</v>
      </c>
      <c r="J173" s="112">
        <v>18.030000999999999</v>
      </c>
      <c r="K173" s="111">
        <v>22494700</v>
      </c>
      <c r="L173" s="112">
        <v>7.16</v>
      </c>
      <c r="M173" s="111">
        <v>4887890</v>
      </c>
    </row>
    <row r="174" spans="1:13">
      <c r="A174" s="110">
        <v>42290</v>
      </c>
      <c r="B174" s="34">
        <v>69.680000000000007</v>
      </c>
      <c r="C174" s="111">
        <v>13052800</v>
      </c>
      <c r="D174" s="34">
        <v>109.730003</v>
      </c>
      <c r="E174" s="111">
        <v>17512100</v>
      </c>
      <c r="F174" s="112">
        <v>146.5</v>
      </c>
      <c r="G174" s="111">
        <v>2692600</v>
      </c>
      <c r="H174" s="112">
        <v>65.010002</v>
      </c>
      <c r="I174" s="111">
        <v>426500</v>
      </c>
      <c r="J174" s="112">
        <v>18.18</v>
      </c>
      <c r="K174" s="111">
        <v>21778500</v>
      </c>
      <c r="L174" s="112">
        <v>7.17</v>
      </c>
      <c r="M174" s="111">
        <v>4463019</v>
      </c>
    </row>
    <row r="175" spans="1:13">
      <c r="A175" s="110">
        <v>42291</v>
      </c>
      <c r="B175" s="34">
        <v>68.540001000000004</v>
      </c>
      <c r="C175" s="111">
        <v>12286100</v>
      </c>
      <c r="D175" s="34">
        <v>110.230003</v>
      </c>
      <c r="E175" s="111">
        <v>33231500</v>
      </c>
      <c r="F175" s="112">
        <v>145.020004</v>
      </c>
      <c r="G175" s="111">
        <v>2374300</v>
      </c>
      <c r="H175" s="112">
        <v>64.269997000000004</v>
      </c>
      <c r="I175" s="111">
        <v>382400</v>
      </c>
      <c r="J175" s="112">
        <v>18.82</v>
      </c>
      <c r="K175" s="111">
        <v>34627900</v>
      </c>
      <c r="L175" s="112">
        <v>7.28</v>
      </c>
      <c r="M175" s="111">
        <v>3369855</v>
      </c>
    </row>
    <row r="176" spans="1:13">
      <c r="A176" s="110">
        <v>42292</v>
      </c>
      <c r="B176" s="34">
        <v>71.779999000000004</v>
      </c>
      <c r="C176" s="111">
        <v>18203000</v>
      </c>
      <c r="D176" s="34">
        <v>101.089996</v>
      </c>
      <c r="E176" s="111">
        <v>48484300</v>
      </c>
      <c r="F176" s="112">
        <v>150.240005</v>
      </c>
      <c r="G176" s="111">
        <v>3583600</v>
      </c>
      <c r="H176" s="112">
        <v>65.760002</v>
      </c>
      <c r="I176" s="111">
        <v>425800</v>
      </c>
      <c r="J176" s="112">
        <v>18.66</v>
      </c>
      <c r="K176" s="111">
        <v>20397700</v>
      </c>
      <c r="L176" s="112">
        <v>7.28</v>
      </c>
      <c r="M176" s="111">
        <v>3724711</v>
      </c>
    </row>
    <row r="177" spans="1:13">
      <c r="A177" s="110">
        <v>42293</v>
      </c>
      <c r="B177" s="34">
        <v>71.989998</v>
      </c>
      <c r="C177" s="111">
        <v>15953500</v>
      </c>
      <c r="D177" s="34">
        <v>98.989998</v>
      </c>
      <c r="E177" s="111">
        <v>21340500</v>
      </c>
      <c r="F177" s="112">
        <v>151</v>
      </c>
      <c r="G177" s="111">
        <v>3661300</v>
      </c>
      <c r="H177" s="112">
        <v>67.559997999999993</v>
      </c>
      <c r="I177" s="111">
        <v>459600</v>
      </c>
      <c r="J177" s="112">
        <v>18.5</v>
      </c>
      <c r="K177" s="111">
        <v>15587100</v>
      </c>
      <c r="L177" s="112">
        <v>7.11</v>
      </c>
      <c r="M177" s="111">
        <v>4449941</v>
      </c>
    </row>
    <row r="178" spans="1:13">
      <c r="A178" s="110">
        <v>42296</v>
      </c>
      <c r="B178" s="34">
        <v>72.650002000000001</v>
      </c>
      <c r="C178" s="111">
        <v>10886900</v>
      </c>
      <c r="D178" s="34">
        <v>101.69000200000001</v>
      </c>
      <c r="E178" s="111">
        <v>29964700</v>
      </c>
      <c r="F178" s="112">
        <v>154.679993</v>
      </c>
      <c r="G178" s="111">
        <v>3966800</v>
      </c>
      <c r="H178" s="112">
        <v>68.220000999999996</v>
      </c>
      <c r="I178" s="111">
        <v>918400</v>
      </c>
      <c r="J178" s="112">
        <v>19.16</v>
      </c>
      <c r="K178" s="111">
        <v>27543300</v>
      </c>
      <c r="L178" s="112">
        <v>7.18</v>
      </c>
      <c r="M178" s="111">
        <v>3285204</v>
      </c>
    </row>
    <row r="179" spans="1:13">
      <c r="A179" s="110">
        <v>42297</v>
      </c>
      <c r="B179" s="34">
        <v>71.790001000000004</v>
      </c>
      <c r="C179" s="111">
        <v>10813700</v>
      </c>
      <c r="D179" s="34">
        <v>98.989998</v>
      </c>
      <c r="E179" s="111">
        <v>17285300</v>
      </c>
      <c r="F179" s="112">
        <v>153.21000699999999</v>
      </c>
      <c r="G179" s="111">
        <v>2963300</v>
      </c>
      <c r="H179" s="112">
        <v>66.190002000000007</v>
      </c>
      <c r="I179" s="111">
        <v>797700</v>
      </c>
      <c r="J179" s="112">
        <v>17.09</v>
      </c>
      <c r="K179" s="111">
        <v>67447600</v>
      </c>
      <c r="L179" s="112">
        <v>7.2</v>
      </c>
      <c r="M179" s="111">
        <v>3527433</v>
      </c>
    </row>
    <row r="180" spans="1:13">
      <c r="A180" s="110">
        <v>42298</v>
      </c>
      <c r="B180" s="34">
        <v>69.480002999999996</v>
      </c>
      <c r="C180" s="111">
        <v>16800200</v>
      </c>
      <c r="D180" s="34">
        <v>97.959998999999996</v>
      </c>
      <c r="E180" s="111">
        <v>13728500</v>
      </c>
      <c r="F180" s="112">
        <v>149.63000500000001</v>
      </c>
      <c r="G180" s="111">
        <v>3045500</v>
      </c>
      <c r="H180" s="112">
        <v>70.080001999999993</v>
      </c>
      <c r="I180" s="111">
        <v>1901700</v>
      </c>
      <c r="J180" s="112">
        <v>16.43</v>
      </c>
      <c r="K180" s="111">
        <v>48737400</v>
      </c>
      <c r="L180" s="112">
        <v>7.08</v>
      </c>
      <c r="M180" s="111">
        <v>3129553</v>
      </c>
    </row>
    <row r="181" spans="1:13">
      <c r="A181" s="110">
        <v>42299</v>
      </c>
      <c r="B181" s="34">
        <v>70.989998</v>
      </c>
      <c r="C181" s="111">
        <v>10811400</v>
      </c>
      <c r="D181" s="34">
        <v>97.32</v>
      </c>
      <c r="E181" s="111">
        <v>12786800</v>
      </c>
      <c r="F181" s="112">
        <v>153.5</v>
      </c>
      <c r="G181" s="111">
        <v>2156100</v>
      </c>
      <c r="H181" s="112">
        <v>71.400002000000001</v>
      </c>
      <c r="I181" s="111">
        <v>931600</v>
      </c>
      <c r="J181" s="112">
        <v>16.719999000000001</v>
      </c>
      <c r="K181" s="111">
        <v>33986100</v>
      </c>
      <c r="L181" s="112">
        <v>7.15</v>
      </c>
      <c r="M181" s="111">
        <v>4369696</v>
      </c>
    </row>
    <row r="182" spans="1:13">
      <c r="A182" s="110">
        <v>42300</v>
      </c>
      <c r="B182" s="34">
        <v>75.620002999999997</v>
      </c>
      <c r="C182" s="111">
        <v>22510800</v>
      </c>
      <c r="D182" s="34">
        <v>100.040001</v>
      </c>
      <c r="E182" s="111">
        <v>18019900</v>
      </c>
      <c r="F182" s="112">
        <v>157.60000600000001</v>
      </c>
      <c r="G182" s="111">
        <v>4210000</v>
      </c>
      <c r="H182" s="112">
        <v>74.489998</v>
      </c>
      <c r="I182" s="111">
        <v>840500</v>
      </c>
      <c r="J182" s="112">
        <v>17.239999999999998</v>
      </c>
      <c r="K182" s="111">
        <v>22439400</v>
      </c>
      <c r="L182" s="112">
        <v>7.32</v>
      </c>
      <c r="M182" s="111">
        <v>7404335</v>
      </c>
    </row>
    <row r="183" spans="1:13">
      <c r="A183" s="110">
        <v>42303</v>
      </c>
      <c r="B183" s="34">
        <v>76.349997999999999</v>
      </c>
      <c r="C183" s="111">
        <v>24819700</v>
      </c>
      <c r="D183" s="34">
        <v>103.040001</v>
      </c>
      <c r="E183" s="111">
        <v>12234800</v>
      </c>
      <c r="F183" s="112">
        <v>166.240005</v>
      </c>
      <c r="G183" s="111">
        <v>9115700</v>
      </c>
      <c r="H183" s="112">
        <v>73.290001000000004</v>
      </c>
      <c r="I183" s="111">
        <v>573300</v>
      </c>
      <c r="J183" s="112">
        <v>16.579999999999998</v>
      </c>
      <c r="K183" s="111">
        <v>14901400</v>
      </c>
      <c r="L183" s="112">
        <v>7.27</v>
      </c>
      <c r="M183" s="111">
        <v>6307215</v>
      </c>
    </row>
    <row r="184" spans="1:13">
      <c r="A184" s="110">
        <v>42304</v>
      </c>
      <c r="B184" s="34">
        <v>79.440002000000007</v>
      </c>
      <c r="C184" s="111">
        <v>50815800</v>
      </c>
      <c r="D184" s="34">
        <v>103.07</v>
      </c>
      <c r="E184" s="111">
        <v>12066400</v>
      </c>
      <c r="F184" s="112">
        <v>173.86000100000001</v>
      </c>
      <c r="G184" s="111">
        <v>6576700</v>
      </c>
      <c r="H184" s="112">
        <v>72.180000000000007</v>
      </c>
      <c r="I184" s="111">
        <v>666800</v>
      </c>
      <c r="J184" s="112">
        <v>16.68</v>
      </c>
      <c r="K184" s="111">
        <v>14697600</v>
      </c>
      <c r="L184" s="112">
        <v>7</v>
      </c>
      <c r="M184" s="111">
        <v>4832352</v>
      </c>
    </row>
    <row r="185" spans="1:13">
      <c r="A185" s="110">
        <v>42305</v>
      </c>
      <c r="B185" s="34">
        <v>82.349997999999999</v>
      </c>
      <c r="C185" s="111">
        <v>25027100</v>
      </c>
      <c r="D185" s="34">
        <v>105.800003</v>
      </c>
      <c r="E185" s="111">
        <v>13094000</v>
      </c>
      <c r="F185" s="112">
        <v>172.53999300000001</v>
      </c>
      <c r="G185" s="111">
        <v>4874700</v>
      </c>
      <c r="H185" s="112">
        <v>74.239998</v>
      </c>
      <c r="I185" s="111">
        <v>621400</v>
      </c>
      <c r="J185" s="112">
        <v>16.920000000000002</v>
      </c>
      <c r="K185" s="111">
        <v>15151700</v>
      </c>
      <c r="L185" s="112">
        <v>7.19</v>
      </c>
      <c r="M185" s="111">
        <v>4240284</v>
      </c>
    </row>
    <row r="186" spans="1:13">
      <c r="A186" s="110">
        <v>42306</v>
      </c>
      <c r="B186" s="34">
        <v>82.220000999999996</v>
      </c>
      <c r="C186" s="111">
        <v>16249900</v>
      </c>
      <c r="D186" s="34">
        <v>105.120003</v>
      </c>
      <c r="E186" s="111">
        <v>9802700</v>
      </c>
      <c r="F186" s="112">
        <v>168.990005</v>
      </c>
      <c r="G186" s="111">
        <v>4716000</v>
      </c>
      <c r="H186" s="112">
        <v>72.959998999999996</v>
      </c>
      <c r="I186" s="111">
        <v>368400</v>
      </c>
      <c r="J186" s="112">
        <v>16.209999</v>
      </c>
      <c r="K186" s="111">
        <v>17073800</v>
      </c>
      <c r="L186" s="112">
        <v>7.12</v>
      </c>
      <c r="M186" s="111">
        <v>3042593</v>
      </c>
    </row>
    <row r="187" spans="1:13">
      <c r="A187" s="110">
        <v>42307</v>
      </c>
      <c r="B187" s="34">
        <v>83.830001999999993</v>
      </c>
      <c r="C187" s="111">
        <v>20740500</v>
      </c>
      <c r="D187" s="34">
        <v>108.379997</v>
      </c>
      <c r="E187" s="111">
        <v>15571500</v>
      </c>
      <c r="F187" s="112">
        <v>187.470001</v>
      </c>
      <c r="G187" s="111">
        <v>12645500</v>
      </c>
      <c r="H187" s="112">
        <v>72.849997999999999</v>
      </c>
      <c r="I187" s="111">
        <v>287800</v>
      </c>
      <c r="J187" s="112">
        <v>16.559999000000001</v>
      </c>
      <c r="K187" s="111">
        <v>19248400</v>
      </c>
      <c r="L187" s="112">
        <v>7.29</v>
      </c>
      <c r="M187" s="111">
        <v>4354041</v>
      </c>
    </row>
    <row r="188" spans="1:13">
      <c r="A188" s="110">
        <v>42310</v>
      </c>
      <c r="B188" s="34">
        <v>84.349997999999999</v>
      </c>
      <c r="C188" s="111">
        <v>13827400</v>
      </c>
      <c r="D188" s="34">
        <v>107.639999</v>
      </c>
      <c r="E188" s="111">
        <v>11784600</v>
      </c>
      <c r="F188" s="112">
        <v>195.19000199999999</v>
      </c>
      <c r="G188" s="111">
        <v>6635800</v>
      </c>
      <c r="H188" s="112">
        <v>73.970000999999996</v>
      </c>
      <c r="I188" s="111">
        <v>348200</v>
      </c>
      <c r="J188" s="112">
        <v>17.09</v>
      </c>
      <c r="K188" s="111">
        <v>18767100</v>
      </c>
      <c r="L188" s="112">
        <v>7.5</v>
      </c>
      <c r="M188" s="111">
        <v>4240765</v>
      </c>
    </row>
    <row r="189" spans="1:13">
      <c r="A189" s="110">
        <v>42311</v>
      </c>
      <c r="B189" s="34">
        <v>83.440002000000007</v>
      </c>
      <c r="C189" s="111">
        <v>11641300</v>
      </c>
      <c r="D189" s="34">
        <v>109.739998</v>
      </c>
      <c r="E189" s="111">
        <v>12484100</v>
      </c>
      <c r="F189" s="112">
        <v>192.5</v>
      </c>
      <c r="G189" s="111">
        <v>6053400</v>
      </c>
      <c r="H189" s="112">
        <v>74.940002000000007</v>
      </c>
      <c r="I189" s="111">
        <v>574500</v>
      </c>
      <c r="J189" s="112">
        <v>17.84</v>
      </c>
      <c r="K189" s="111">
        <v>22131500</v>
      </c>
      <c r="L189" s="112">
        <v>7.73</v>
      </c>
      <c r="M189" s="111">
        <v>5955787</v>
      </c>
    </row>
    <row r="190" spans="1:13">
      <c r="A190" s="110">
        <v>42312</v>
      </c>
      <c r="B190" s="34">
        <v>85.400002000000001</v>
      </c>
      <c r="C190" s="111">
        <v>23654700</v>
      </c>
      <c r="D190" s="34">
        <v>114.050003</v>
      </c>
      <c r="E190" s="111">
        <v>17207500</v>
      </c>
      <c r="F190" s="112">
        <v>197.91999799999999</v>
      </c>
      <c r="G190" s="111">
        <v>4705500</v>
      </c>
      <c r="H190" s="112">
        <v>74.150002000000001</v>
      </c>
      <c r="I190" s="111">
        <v>476700</v>
      </c>
      <c r="J190" s="112">
        <v>17.440000999999999</v>
      </c>
      <c r="K190" s="111">
        <v>19246900</v>
      </c>
      <c r="L190" s="112">
        <v>7.66</v>
      </c>
      <c r="M190" s="111">
        <v>4431770</v>
      </c>
    </row>
    <row r="191" spans="1:13">
      <c r="A191" s="110">
        <v>42313</v>
      </c>
      <c r="B191" s="34">
        <v>85.379997000000003</v>
      </c>
      <c r="C191" s="111">
        <v>20657200</v>
      </c>
      <c r="D191" s="34">
        <v>113.5</v>
      </c>
      <c r="E191" s="111">
        <v>13814900</v>
      </c>
      <c r="F191" s="112">
        <v>198.91000399999999</v>
      </c>
      <c r="G191" s="111">
        <v>3941600</v>
      </c>
      <c r="H191" s="112">
        <v>73.489998</v>
      </c>
      <c r="I191" s="111">
        <v>480000</v>
      </c>
      <c r="J191" s="112">
        <v>16.510000000000002</v>
      </c>
      <c r="K191" s="111">
        <v>26767000</v>
      </c>
      <c r="L191" s="112">
        <v>7.6</v>
      </c>
      <c r="M191" s="111">
        <v>3951862</v>
      </c>
    </row>
    <row r="192" spans="1:13">
      <c r="A192" s="110">
        <v>42314</v>
      </c>
      <c r="B192" s="34">
        <v>83.610000999999997</v>
      </c>
      <c r="C192" s="111">
        <v>38531000</v>
      </c>
      <c r="D192" s="34">
        <v>114.05999799999999</v>
      </c>
      <c r="E192" s="111">
        <v>10936600</v>
      </c>
      <c r="F192" s="112">
        <v>200.300003</v>
      </c>
      <c r="G192" s="111">
        <v>3792600</v>
      </c>
      <c r="H192" s="112">
        <v>76.400002000000001</v>
      </c>
      <c r="I192" s="111">
        <v>666200</v>
      </c>
      <c r="J192" s="112">
        <v>16.450001</v>
      </c>
      <c r="K192" s="111">
        <v>18047800</v>
      </c>
      <c r="L192" s="112">
        <v>8.02</v>
      </c>
      <c r="M192" s="111">
        <v>15525352</v>
      </c>
    </row>
    <row r="193" spans="1:13">
      <c r="A193" s="110">
        <v>42317</v>
      </c>
      <c r="B193" s="34">
        <v>81.379997000000003</v>
      </c>
      <c r="C193" s="111">
        <v>19091500</v>
      </c>
      <c r="D193" s="34">
        <v>109.860001</v>
      </c>
      <c r="E193" s="111">
        <v>16154600</v>
      </c>
      <c r="F193" s="112">
        <v>194.009995</v>
      </c>
      <c r="G193" s="111">
        <v>3998600</v>
      </c>
      <c r="H193" s="112">
        <v>74.330001999999993</v>
      </c>
      <c r="I193" s="111">
        <v>534400</v>
      </c>
      <c r="J193" s="112">
        <v>15.84</v>
      </c>
      <c r="K193" s="111">
        <v>23643000</v>
      </c>
      <c r="L193" s="112">
        <v>8.08</v>
      </c>
      <c r="M193" s="111">
        <v>9075655</v>
      </c>
    </row>
    <row r="194" spans="1:13">
      <c r="A194" s="110">
        <v>42318</v>
      </c>
      <c r="B194" s="34">
        <v>81.430000000000007</v>
      </c>
      <c r="C194" s="111">
        <v>22004400</v>
      </c>
      <c r="D194" s="34">
        <v>112.699997</v>
      </c>
      <c r="E194" s="111">
        <v>11166400</v>
      </c>
      <c r="F194" s="112">
        <v>196.990005</v>
      </c>
      <c r="G194" s="111">
        <v>4368500</v>
      </c>
      <c r="H194" s="112">
        <v>75.120002999999997</v>
      </c>
      <c r="I194" s="111">
        <v>489100</v>
      </c>
      <c r="J194" s="112">
        <v>15.55</v>
      </c>
      <c r="K194" s="111">
        <v>24591700</v>
      </c>
      <c r="L194" s="112">
        <v>7.69</v>
      </c>
      <c r="M194" s="111">
        <v>10738030</v>
      </c>
    </row>
    <row r="195" spans="1:13">
      <c r="A195" s="110">
        <v>42319</v>
      </c>
      <c r="B195" s="34">
        <v>79.849997999999999</v>
      </c>
      <c r="C195" s="111">
        <v>29636600</v>
      </c>
      <c r="D195" s="34">
        <v>112.860001</v>
      </c>
      <c r="E195" s="111">
        <v>11039200</v>
      </c>
      <c r="F195" s="112">
        <v>199.490005</v>
      </c>
      <c r="G195" s="111">
        <v>4544100</v>
      </c>
      <c r="H195" s="112">
        <v>74.879997000000003</v>
      </c>
      <c r="I195" s="111">
        <v>384000</v>
      </c>
      <c r="J195" s="112">
        <v>15.5</v>
      </c>
      <c r="K195" s="111">
        <v>16199800</v>
      </c>
      <c r="L195" s="112">
        <v>7.41</v>
      </c>
      <c r="M195" s="111">
        <v>6814628</v>
      </c>
    </row>
    <row r="196" spans="1:13">
      <c r="A196" s="110">
        <v>42320</v>
      </c>
      <c r="B196" s="34">
        <v>78.760002</v>
      </c>
      <c r="C196" s="111">
        <v>18839800</v>
      </c>
      <c r="D196" s="34">
        <v>108.91999800000001</v>
      </c>
      <c r="E196" s="111">
        <v>17568200</v>
      </c>
      <c r="F196" s="112">
        <v>198.13999899999999</v>
      </c>
      <c r="G196" s="111">
        <v>3158900</v>
      </c>
      <c r="H196" s="112">
        <v>73.349997999999999</v>
      </c>
      <c r="I196" s="111">
        <v>422100</v>
      </c>
      <c r="J196" s="112">
        <v>15.35</v>
      </c>
      <c r="K196" s="111">
        <v>14296800</v>
      </c>
      <c r="L196" s="112">
        <v>7.42</v>
      </c>
      <c r="M196" s="111">
        <v>10461018</v>
      </c>
    </row>
    <row r="197" spans="1:13">
      <c r="A197" s="110">
        <v>42321</v>
      </c>
      <c r="B197" s="34">
        <v>75.849997999999999</v>
      </c>
      <c r="C197" s="111">
        <v>24235500</v>
      </c>
      <c r="D197" s="34">
        <v>103.650002</v>
      </c>
      <c r="E197" s="111">
        <v>18819400</v>
      </c>
      <c r="F197" s="112">
        <v>193.949997</v>
      </c>
      <c r="G197" s="111">
        <v>4097100</v>
      </c>
      <c r="H197" s="112">
        <v>71.389999000000003</v>
      </c>
      <c r="I197" s="111">
        <v>554400</v>
      </c>
      <c r="J197" s="112">
        <v>15</v>
      </c>
      <c r="K197" s="111">
        <v>21071200</v>
      </c>
      <c r="L197" s="112">
        <v>7.2149999999999999</v>
      </c>
      <c r="M197" s="111">
        <v>10899327</v>
      </c>
    </row>
    <row r="198" spans="1:13">
      <c r="A198" s="110">
        <v>42324</v>
      </c>
      <c r="B198" s="34">
        <v>78.300003000000004</v>
      </c>
      <c r="C198" s="111">
        <v>17045500</v>
      </c>
      <c r="D198" s="34">
        <v>111.349998</v>
      </c>
      <c r="E198" s="111">
        <v>19866200</v>
      </c>
      <c r="F198" s="112">
        <v>198.720001</v>
      </c>
      <c r="G198" s="111">
        <v>4217000</v>
      </c>
      <c r="H198" s="112">
        <v>71.629997000000003</v>
      </c>
      <c r="I198" s="111">
        <v>634600</v>
      </c>
      <c r="J198" s="112">
        <v>14.89</v>
      </c>
      <c r="K198" s="111">
        <v>23731800</v>
      </c>
      <c r="L198" s="112">
        <v>7.53</v>
      </c>
      <c r="M198" s="111">
        <v>5975979</v>
      </c>
    </row>
    <row r="199" spans="1:13">
      <c r="A199" s="110">
        <v>42325</v>
      </c>
      <c r="B199" s="34">
        <v>78.129997000000003</v>
      </c>
      <c r="C199" s="111">
        <v>12471400</v>
      </c>
      <c r="D199" s="34">
        <v>117.099998</v>
      </c>
      <c r="E199" s="111">
        <v>33016300</v>
      </c>
      <c r="F199" s="112">
        <v>196.83000200000001</v>
      </c>
      <c r="G199" s="111">
        <v>2443700</v>
      </c>
      <c r="H199" s="112">
        <v>72.019997000000004</v>
      </c>
      <c r="I199" s="111">
        <v>362400</v>
      </c>
      <c r="J199" s="112">
        <v>15.28</v>
      </c>
      <c r="K199" s="111">
        <v>25249600</v>
      </c>
      <c r="L199" s="112">
        <v>7.415</v>
      </c>
      <c r="M199" s="111">
        <v>6503930</v>
      </c>
    </row>
    <row r="200" spans="1:13">
      <c r="A200" s="110">
        <v>42326</v>
      </c>
      <c r="B200" s="34">
        <v>77.690002000000007</v>
      </c>
      <c r="C200" s="111">
        <v>16735400</v>
      </c>
      <c r="D200" s="34">
        <v>120.629997</v>
      </c>
      <c r="E200" s="111">
        <v>23353600</v>
      </c>
      <c r="F200" s="112">
        <v>204.729996</v>
      </c>
      <c r="G200" s="111">
        <v>4569800</v>
      </c>
      <c r="H200" s="112">
        <v>72.790001000000004</v>
      </c>
      <c r="I200" s="111">
        <v>341500</v>
      </c>
      <c r="J200" s="112">
        <v>15.61</v>
      </c>
      <c r="K200" s="111">
        <v>20071300</v>
      </c>
      <c r="L200" s="112">
        <v>7.63</v>
      </c>
      <c r="M200" s="111">
        <v>5579047</v>
      </c>
    </row>
    <row r="201" spans="1:13">
      <c r="A201" s="110">
        <v>42327</v>
      </c>
      <c r="B201" s="34">
        <v>77.870002999999997</v>
      </c>
      <c r="C201" s="111">
        <v>15692700</v>
      </c>
      <c r="D201" s="34">
        <v>120.220001</v>
      </c>
      <c r="E201" s="111">
        <v>19253200</v>
      </c>
      <c r="F201" s="112">
        <v>207.800003</v>
      </c>
      <c r="G201" s="111">
        <v>5391300</v>
      </c>
      <c r="H201" s="112">
        <v>72.709998999999996</v>
      </c>
      <c r="I201" s="111">
        <v>286200</v>
      </c>
      <c r="J201" s="112">
        <v>15.87</v>
      </c>
      <c r="K201" s="111">
        <v>18278900</v>
      </c>
      <c r="L201" s="112">
        <v>7.73</v>
      </c>
      <c r="M201" s="111">
        <v>5257990</v>
      </c>
    </row>
    <row r="202" spans="1:13">
      <c r="A202" s="110">
        <v>42328</v>
      </c>
      <c r="B202" s="34">
        <v>79.949996999999996</v>
      </c>
      <c r="C202" s="111">
        <v>21025800</v>
      </c>
      <c r="D202" s="34">
        <v>123.839996</v>
      </c>
      <c r="E202" s="111">
        <v>17977000</v>
      </c>
      <c r="F202" s="112">
        <v>206.69000199999999</v>
      </c>
      <c r="G202" s="111">
        <v>3749000</v>
      </c>
      <c r="H202" s="112">
        <v>73.720000999999996</v>
      </c>
      <c r="I202" s="111">
        <v>405900</v>
      </c>
      <c r="J202" s="112">
        <v>15.43</v>
      </c>
      <c r="K202" s="111">
        <v>24068900</v>
      </c>
      <c r="L202" s="112">
        <v>7.77</v>
      </c>
      <c r="M202" s="111">
        <v>4043207</v>
      </c>
    </row>
    <row r="203" spans="1:13">
      <c r="A203" s="110">
        <v>42331</v>
      </c>
      <c r="B203" s="34">
        <v>81.309997999999993</v>
      </c>
      <c r="C203" s="111">
        <v>18766400</v>
      </c>
      <c r="D203" s="34">
        <v>125.029999</v>
      </c>
      <c r="E203" s="111">
        <v>15727000</v>
      </c>
      <c r="F203" s="112">
        <v>207.46000699999999</v>
      </c>
      <c r="G203" s="111">
        <v>3633500</v>
      </c>
      <c r="H203" s="112">
        <v>74.489998</v>
      </c>
      <c r="I203" s="111">
        <v>542500</v>
      </c>
      <c r="J203" s="112">
        <v>15.32</v>
      </c>
      <c r="K203" s="111">
        <v>14049000</v>
      </c>
      <c r="L203" s="112">
        <v>7.82</v>
      </c>
      <c r="M203" s="111">
        <v>4745694</v>
      </c>
    </row>
    <row r="204" spans="1:13">
      <c r="A204" s="110">
        <v>42332</v>
      </c>
      <c r="B204" s="34">
        <v>80.860000999999997</v>
      </c>
      <c r="C204" s="111">
        <v>15283600</v>
      </c>
      <c r="D204" s="34">
        <v>123.30999799999999</v>
      </c>
      <c r="E204" s="111">
        <v>18335300</v>
      </c>
      <c r="F204" s="112">
        <v>205.33000200000001</v>
      </c>
      <c r="G204" s="111">
        <v>3333700</v>
      </c>
      <c r="H204" s="112">
        <v>73.879997000000003</v>
      </c>
      <c r="I204" s="111">
        <v>479500</v>
      </c>
      <c r="J204" s="112">
        <v>15.63</v>
      </c>
      <c r="K204" s="111">
        <v>12222500</v>
      </c>
      <c r="L204" s="112">
        <v>7.95</v>
      </c>
      <c r="M204" s="111">
        <v>5120658</v>
      </c>
    </row>
    <row r="205" spans="1:13">
      <c r="A205" s="110">
        <v>42333</v>
      </c>
      <c r="B205" s="34">
        <v>81.709998999999996</v>
      </c>
      <c r="C205" s="111">
        <v>16330900</v>
      </c>
      <c r="D205" s="34">
        <v>124.160004</v>
      </c>
      <c r="E205" s="111">
        <v>10980700</v>
      </c>
      <c r="F205" s="112">
        <v>201.800003</v>
      </c>
      <c r="G205" s="111">
        <v>3843000</v>
      </c>
      <c r="H205" s="112">
        <v>74.860000999999997</v>
      </c>
      <c r="I205" s="111">
        <v>303800</v>
      </c>
      <c r="J205" s="112">
        <v>15.58</v>
      </c>
      <c r="K205" s="111">
        <v>10003300</v>
      </c>
      <c r="L205" s="112">
        <v>7.91</v>
      </c>
      <c r="M205" s="111">
        <v>3439173</v>
      </c>
    </row>
    <row r="206" spans="1:13">
      <c r="A206" s="110">
        <v>42335</v>
      </c>
      <c r="B206" s="34">
        <v>81.379997000000003</v>
      </c>
      <c r="C206" s="111">
        <v>12599900</v>
      </c>
      <c r="D206" s="34">
        <v>125.44000200000001</v>
      </c>
      <c r="E206" s="111">
        <v>6645500</v>
      </c>
      <c r="F206" s="112">
        <v>205.58000200000001</v>
      </c>
      <c r="G206" s="111">
        <v>3285300</v>
      </c>
      <c r="H206" s="112">
        <v>76.019997000000004</v>
      </c>
      <c r="I206" s="111">
        <v>231000</v>
      </c>
      <c r="J206" s="112">
        <v>15.56</v>
      </c>
      <c r="K206" s="111">
        <v>5019000</v>
      </c>
      <c r="L206" s="112">
        <v>7.82</v>
      </c>
      <c r="M206" s="111">
        <v>2246600</v>
      </c>
    </row>
    <row r="207" spans="1:13">
      <c r="A207" s="110">
        <v>42338</v>
      </c>
      <c r="B207" s="34">
        <v>84.080001999999993</v>
      </c>
      <c r="C207" s="111">
        <v>97914100</v>
      </c>
      <c r="D207" s="34">
        <v>123.33000199999999</v>
      </c>
      <c r="E207" s="111">
        <v>13894000</v>
      </c>
      <c r="F207" s="112">
        <v>217.970001</v>
      </c>
      <c r="G207" s="111">
        <v>26201500</v>
      </c>
      <c r="H207" s="112">
        <v>76.599997999999999</v>
      </c>
      <c r="I207" s="111">
        <v>633900</v>
      </c>
      <c r="J207" s="112">
        <v>15.93</v>
      </c>
      <c r="K207" s="111">
        <v>13495300</v>
      </c>
      <c r="L207" s="112">
        <v>7.94</v>
      </c>
      <c r="M207" s="111">
        <v>5005608</v>
      </c>
    </row>
    <row r="208" spans="1:13">
      <c r="A208" s="110">
        <v>42339</v>
      </c>
      <c r="B208" s="34">
        <v>84</v>
      </c>
      <c r="C208" s="111">
        <v>26235500</v>
      </c>
      <c r="D208" s="34">
        <v>125.370003</v>
      </c>
      <c r="E208" s="111">
        <v>12550800</v>
      </c>
      <c r="F208" s="112">
        <v>214.11000100000001</v>
      </c>
      <c r="G208" s="111">
        <v>6677600</v>
      </c>
      <c r="H208" s="112">
        <v>76.529999000000004</v>
      </c>
      <c r="I208" s="111">
        <v>554100</v>
      </c>
      <c r="J208" s="112">
        <v>16.549999</v>
      </c>
      <c r="K208" s="111">
        <v>20138300</v>
      </c>
      <c r="L208" s="112">
        <v>7.86</v>
      </c>
      <c r="M208" s="111">
        <v>6200882</v>
      </c>
    </row>
    <row r="209" spans="1:13">
      <c r="A209" s="110">
        <v>42340</v>
      </c>
      <c r="B209" s="34">
        <v>85</v>
      </c>
      <c r="C209" s="111">
        <v>36611500</v>
      </c>
      <c r="D209" s="34">
        <v>128.929993</v>
      </c>
      <c r="E209" s="111">
        <v>24105700</v>
      </c>
      <c r="F209" s="112">
        <v>211.36000100000001</v>
      </c>
      <c r="G209" s="111">
        <v>4010600</v>
      </c>
      <c r="H209" s="112">
        <v>76.199996999999996</v>
      </c>
      <c r="I209" s="111">
        <v>302800</v>
      </c>
      <c r="J209" s="112">
        <v>15.82</v>
      </c>
      <c r="K209" s="111">
        <v>16121100</v>
      </c>
      <c r="L209" s="112">
        <v>7.72</v>
      </c>
      <c r="M209" s="111">
        <v>5495233</v>
      </c>
    </row>
    <row r="210" spans="1:13">
      <c r="A210" s="110">
        <v>42341</v>
      </c>
      <c r="B210" s="34">
        <v>82.589995999999999</v>
      </c>
      <c r="C210" s="111">
        <v>23029200</v>
      </c>
      <c r="D210" s="34">
        <v>126.80999799999999</v>
      </c>
      <c r="E210" s="111">
        <v>26647300</v>
      </c>
      <c r="F210" s="112">
        <v>207.479996</v>
      </c>
      <c r="G210" s="111">
        <v>4230100</v>
      </c>
      <c r="H210" s="112">
        <v>74.809997999999993</v>
      </c>
      <c r="I210" s="111">
        <v>471000</v>
      </c>
      <c r="J210" s="112">
        <v>15.61</v>
      </c>
      <c r="K210" s="111">
        <v>15210100</v>
      </c>
      <c r="L210" s="112">
        <v>7.71</v>
      </c>
      <c r="M210" s="111">
        <v>3395874</v>
      </c>
    </row>
    <row r="211" spans="1:13">
      <c r="A211" s="110">
        <v>42342</v>
      </c>
      <c r="B211" s="34">
        <v>84.849997999999999</v>
      </c>
      <c r="C211" s="111">
        <v>15555000</v>
      </c>
      <c r="D211" s="34">
        <v>130.929993</v>
      </c>
      <c r="E211" s="111">
        <v>20250400</v>
      </c>
      <c r="F211" s="112">
        <v>208.300003</v>
      </c>
      <c r="G211" s="111">
        <v>3476600</v>
      </c>
      <c r="H211" s="112">
        <v>76.959998999999996</v>
      </c>
      <c r="I211" s="111">
        <v>305800</v>
      </c>
      <c r="J211" s="112">
        <v>15.5</v>
      </c>
      <c r="K211" s="111">
        <v>19068500</v>
      </c>
      <c r="L211" s="112">
        <v>7.76</v>
      </c>
      <c r="M211" s="111">
        <v>3005472</v>
      </c>
    </row>
    <row r="212" spans="1:13">
      <c r="A212" s="110">
        <v>42345</v>
      </c>
      <c r="B212" s="34">
        <v>84.760002</v>
      </c>
      <c r="C212" s="111">
        <v>11875500</v>
      </c>
      <c r="D212" s="34">
        <v>125.360001</v>
      </c>
      <c r="E212" s="111">
        <v>23351600</v>
      </c>
      <c r="F212" s="112">
        <v>208.53999300000001</v>
      </c>
      <c r="G212" s="111">
        <v>3426100</v>
      </c>
      <c r="H212" s="112">
        <v>75.569999999999993</v>
      </c>
      <c r="I212" s="111">
        <v>436100</v>
      </c>
      <c r="J212" s="112">
        <v>14.85</v>
      </c>
      <c r="K212" s="111">
        <v>23579100</v>
      </c>
      <c r="L212" s="112">
        <v>7.58</v>
      </c>
      <c r="M212" s="111">
        <v>4290262</v>
      </c>
    </row>
    <row r="213" spans="1:13">
      <c r="A213" s="110">
        <v>42346</v>
      </c>
      <c r="B213" s="34">
        <v>84.379997000000003</v>
      </c>
      <c r="C213" s="111">
        <v>14667400</v>
      </c>
      <c r="D213" s="34">
        <v>126.980003</v>
      </c>
      <c r="E213" s="111">
        <v>18591100</v>
      </c>
      <c r="F213" s="112">
        <v>205.020004</v>
      </c>
      <c r="G213" s="111">
        <v>3930000</v>
      </c>
      <c r="H213" s="112">
        <v>76.440002000000007</v>
      </c>
      <c r="I213" s="111">
        <v>441000</v>
      </c>
      <c r="J213" s="112">
        <v>14.6</v>
      </c>
      <c r="K213" s="111">
        <v>18188000</v>
      </c>
      <c r="L213" s="112">
        <v>7.6349999999999998</v>
      </c>
      <c r="M213" s="111">
        <v>6508497</v>
      </c>
    </row>
    <row r="214" spans="1:13">
      <c r="A214" s="110">
        <v>42347</v>
      </c>
      <c r="B214" s="34">
        <v>83.419998000000007</v>
      </c>
      <c r="C214" s="111">
        <v>21919200</v>
      </c>
      <c r="D214" s="34">
        <v>124.199997</v>
      </c>
      <c r="E214" s="111">
        <v>17788800</v>
      </c>
      <c r="F214" s="112">
        <v>200.46000699999999</v>
      </c>
      <c r="G214" s="111">
        <v>3368100</v>
      </c>
      <c r="H214" s="112">
        <v>73.75</v>
      </c>
      <c r="I214" s="111">
        <v>507800</v>
      </c>
      <c r="J214" s="112">
        <v>14.32</v>
      </c>
      <c r="K214" s="111">
        <v>20917100</v>
      </c>
      <c r="L214" s="112">
        <v>7.37</v>
      </c>
      <c r="M214" s="111">
        <v>4671079</v>
      </c>
    </row>
    <row r="215" spans="1:13">
      <c r="A215" s="110">
        <v>42348</v>
      </c>
      <c r="B215" s="34">
        <v>84.330001999999993</v>
      </c>
      <c r="C215" s="111">
        <v>10417500</v>
      </c>
      <c r="D215" s="34">
        <v>122.910004</v>
      </c>
      <c r="E215" s="111">
        <v>13437500</v>
      </c>
      <c r="F215" s="112">
        <v>200.009995</v>
      </c>
      <c r="G215" s="111">
        <v>3123600</v>
      </c>
      <c r="H215" s="112">
        <v>73.040001000000004</v>
      </c>
      <c r="I215" s="111">
        <v>356900</v>
      </c>
      <c r="J215" s="112">
        <v>14.66</v>
      </c>
      <c r="K215" s="111">
        <v>14788700</v>
      </c>
      <c r="L215" s="112">
        <v>7.89</v>
      </c>
      <c r="M215" s="111">
        <v>16399187</v>
      </c>
    </row>
    <row r="216" spans="1:13">
      <c r="A216" s="110">
        <v>42349</v>
      </c>
      <c r="B216" s="34">
        <v>79.739998</v>
      </c>
      <c r="C216" s="111">
        <v>20793600</v>
      </c>
      <c r="D216" s="34">
        <v>118.910004</v>
      </c>
      <c r="E216" s="111">
        <v>16105300</v>
      </c>
      <c r="F216" s="112">
        <v>193.679993</v>
      </c>
      <c r="G216" s="111">
        <v>3662400</v>
      </c>
      <c r="H216" s="112">
        <v>70.339995999999999</v>
      </c>
      <c r="I216" s="111">
        <v>778300</v>
      </c>
      <c r="J216" s="112">
        <v>14.04</v>
      </c>
      <c r="K216" s="111">
        <v>23718100</v>
      </c>
      <c r="L216" s="112">
        <v>7.6749999999999998</v>
      </c>
      <c r="M216" s="111">
        <v>11559879</v>
      </c>
    </row>
    <row r="217" spans="1:13">
      <c r="A217" s="110">
        <v>42352</v>
      </c>
      <c r="B217" s="34">
        <v>80.569999999999993</v>
      </c>
      <c r="C217" s="111">
        <v>12046500</v>
      </c>
      <c r="D217" s="34">
        <v>120.66999800000001</v>
      </c>
      <c r="E217" s="111">
        <v>18679300</v>
      </c>
      <c r="F217" s="112">
        <v>193.88999899999999</v>
      </c>
      <c r="G217" s="111">
        <v>3223500</v>
      </c>
      <c r="H217" s="112">
        <v>70.980002999999996</v>
      </c>
      <c r="I217" s="111">
        <v>518500</v>
      </c>
      <c r="J217" s="112">
        <v>13.66</v>
      </c>
      <c r="K217" s="111">
        <v>35155800</v>
      </c>
      <c r="L217" s="112">
        <v>7.57</v>
      </c>
      <c r="M217" s="111">
        <v>9463692</v>
      </c>
    </row>
    <row r="218" spans="1:13">
      <c r="A218" s="110">
        <v>42353</v>
      </c>
      <c r="B218" s="34">
        <v>82.489998</v>
      </c>
      <c r="C218" s="111">
        <v>13054800</v>
      </c>
      <c r="D218" s="34">
        <v>118.599998</v>
      </c>
      <c r="E218" s="111">
        <v>11760000</v>
      </c>
      <c r="F218" s="112">
        <v>199.13000500000001</v>
      </c>
      <c r="G218" s="111">
        <v>3648900</v>
      </c>
      <c r="H218" s="112">
        <v>71.709998999999996</v>
      </c>
      <c r="I218" s="111">
        <v>420500</v>
      </c>
      <c r="J218" s="112">
        <v>14.18</v>
      </c>
      <c r="K218" s="111">
        <v>26455800</v>
      </c>
      <c r="L218" s="112">
        <v>7.85</v>
      </c>
      <c r="M218" s="111">
        <v>6636010</v>
      </c>
    </row>
    <row r="219" spans="1:13">
      <c r="A219" s="110">
        <v>42354</v>
      </c>
      <c r="B219" s="34">
        <v>84.629997000000003</v>
      </c>
      <c r="C219" s="111">
        <v>16575600</v>
      </c>
      <c r="D219" s="34">
        <v>122.639999</v>
      </c>
      <c r="E219" s="111">
        <v>13181000</v>
      </c>
      <c r="F219" s="112">
        <v>199.33999600000001</v>
      </c>
      <c r="G219" s="111">
        <v>3275700</v>
      </c>
      <c r="H219" s="112">
        <v>73.050003000000004</v>
      </c>
      <c r="I219" s="111">
        <v>384500</v>
      </c>
      <c r="J219" s="112">
        <v>14.07</v>
      </c>
      <c r="K219" s="111">
        <v>21968200</v>
      </c>
      <c r="L219" s="112">
        <v>8.18</v>
      </c>
      <c r="M219" s="111">
        <v>8220844</v>
      </c>
    </row>
    <row r="220" spans="1:13">
      <c r="A220" s="110">
        <v>42355</v>
      </c>
      <c r="B220" s="34">
        <v>83.559997999999993</v>
      </c>
      <c r="C220" s="111">
        <v>13003000</v>
      </c>
      <c r="D220" s="34">
        <v>122.510002</v>
      </c>
      <c r="E220" s="111">
        <v>17284900</v>
      </c>
      <c r="F220" s="112">
        <v>196.94000199999999</v>
      </c>
      <c r="G220" s="111">
        <v>2744700</v>
      </c>
      <c r="H220" s="112">
        <v>71.720000999999996</v>
      </c>
      <c r="I220" s="111">
        <v>404500</v>
      </c>
      <c r="J220" s="112">
        <v>14.32</v>
      </c>
      <c r="K220" s="111">
        <v>29024400</v>
      </c>
      <c r="L220" s="112">
        <v>7.8</v>
      </c>
      <c r="M220" s="111">
        <v>11457989</v>
      </c>
    </row>
    <row r="221" spans="1:13">
      <c r="A221" s="110">
        <v>42356</v>
      </c>
      <c r="B221" s="34">
        <v>82.650002000000001</v>
      </c>
      <c r="C221" s="111">
        <v>12168700</v>
      </c>
      <c r="D221" s="34">
        <v>118.019997</v>
      </c>
      <c r="E221" s="111">
        <v>17948100</v>
      </c>
      <c r="F221" s="112">
        <v>191.91999799999999</v>
      </c>
      <c r="G221" s="111">
        <v>3514700</v>
      </c>
      <c r="H221" s="112">
        <v>70.209998999999996</v>
      </c>
      <c r="I221" s="111">
        <v>800300</v>
      </c>
      <c r="J221" s="112">
        <v>14.36</v>
      </c>
      <c r="K221" s="111">
        <v>38534200</v>
      </c>
      <c r="L221" s="112">
        <v>8.61</v>
      </c>
      <c r="M221" s="111">
        <v>45323958</v>
      </c>
    </row>
    <row r="222" spans="1:13">
      <c r="A222" s="110">
        <v>42359</v>
      </c>
      <c r="B222" s="34">
        <v>82.870002999999997</v>
      </c>
      <c r="C222" s="111">
        <v>8094600</v>
      </c>
      <c r="D222" s="34">
        <v>116.629997</v>
      </c>
      <c r="E222" s="111">
        <v>11670000</v>
      </c>
      <c r="F222" s="112">
        <v>197.44000199999999</v>
      </c>
      <c r="G222" s="111">
        <v>2710800</v>
      </c>
      <c r="H222" s="112">
        <v>69.510002</v>
      </c>
      <c r="I222" s="111">
        <v>581300</v>
      </c>
      <c r="J222" s="112">
        <v>14.77</v>
      </c>
      <c r="K222" s="111">
        <v>22217300</v>
      </c>
      <c r="L222" s="112">
        <v>8.7200000000000006</v>
      </c>
      <c r="M222" s="111">
        <v>19941642</v>
      </c>
    </row>
    <row r="223" spans="1:13">
      <c r="A223" s="110">
        <v>42360</v>
      </c>
      <c r="B223" s="34">
        <v>84.839995999999999</v>
      </c>
      <c r="C223" s="111">
        <v>12723900</v>
      </c>
      <c r="D223" s="34">
        <v>116.239998</v>
      </c>
      <c r="E223" s="111">
        <v>9660900</v>
      </c>
      <c r="F223" s="112">
        <v>197.029999</v>
      </c>
      <c r="G223" s="111">
        <v>2024700</v>
      </c>
      <c r="H223" s="112">
        <v>69.110000999999997</v>
      </c>
      <c r="I223" s="111">
        <v>498800</v>
      </c>
      <c r="J223" s="112">
        <v>14.61</v>
      </c>
      <c r="K223" s="111">
        <v>27101100</v>
      </c>
      <c r="L223" s="112">
        <v>8.9600000000000009</v>
      </c>
      <c r="M223" s="111">
        <v>8683332</v>
      </c>
    </row>
    <row r="224" spans="1:13">
      <c r="A224" s="110">
        <v>42361</v>
      </c>
      <c r="B224" s="34">
        <v>84.800003000000004</v>
      </c>
      <c r="C224" s="111">
        <v>11238500</v>
      </c>
      <c r="D224" s="34">
        <v>118.160004</v>
      </c>
      <c r="E224" s="111">
        <v>9324300</v>
      </c>
      <c r="F224" s="112">
        <v>196.529999</v>
      </c>
      <c r="G224" s="111">
        <v>1422300</v>
      </c>
      <c r="H224" s="112">
        <v>69.279999000000004</v>
      </c>
      <c r="I224" s="111">
        <v>339900</v>
      </c>
      <c r="J224" s="112">
        <v>14.3</v>
      </c>
      <c r="K224" s="111">
        <v>59121400</v>
      </c>
      <c r="L224" s="112">
        <v>9.1300000000000008</v>
      </c>
      <c r="M224" s="111">
        <v>9919248</v>
      </c>
    </row>
    <row r="225" spans="1:13">
      <c r="A225" s="110">
        <v>42362</v>
      </c>
      <c r="B225" s="34">
        <v>83.709998999999996</v>
      </c>
      <c r="C225" s="111">
        <v>3775300</v>
      </c>
      <c r="D225" s="34">
        <v>117.33000199999999</v>
      </c>
      <c r="E225" s="111">
        <v>3541400</v>
      </c>
      <c r="F225" s="112">
        <v>193.929993</v>
      </c>
      <c r="G225" s="111">
        <v>1073600</v>
      </c>
      <c r="H225" s="112">
        <v>69.290001000000004</v>
      </c>
      <c r="I225" s="111">
        <v>131400</v>
      </c>
      <c r="J225" s="112">
        <v>14.48</v>
      </c>
      <c r="K225" s="111">
        <v>14284200</v>
      </c>
      <c r="L225" s="112">
        <v>9.1</v>
      </c>
      <c r="M225" s="111">
        <v>3828376</v>
      </c>
    </row>
    <row r="226" spans="1:13">
      <c r="A226" s="110">
        <v>42366</v>
      </c>
      <c r="B226" s="34">
        <v>82.139999000000003</v>
      </c>
      <c r="C226" s="111">
        <v>9273500</v>
      </c>
      <c r="D226" s="34">
        <v>117.110001</v>
      </c>
      <c r="E226" s="111">
        <v>8406300</v>
      </c>
      <c r="F226" s="112">
        <v>192.800003</v>
      </c>
      <c r="G226" s="111">
        <v>2202300</v>
      </c>
      <c r="H226" s="112">
        <v>68.949996999999996</v>
      </c>
      <c r="I226" s="111">
        <v>455700</v>
      </c>
      <c r="J226" s="112">
        <v>14.19</v>
      </c>
      <c r="K226" s="111">
        <v>17658500</v>
      </c>
      <c r="L226" s="112">
        <v>9.42</v>
      </c>
      <c r="M226" s="111">
        <v>6832647</v>
      </c>
    </row>
    <row r="227" spans="1:13">
      <c r="A227" s="110">
        <v>42367</v>
      </c>
      <c r="B227" s="34">
        <v>83.260002</v>
      </c>
      <c r="C227" s="111">
        <v>6942700</v>
      </c>
      <c r="D227" s="34">
        <v>119.120003</v>
      </c>
      <c r="E227" s="111">
        <v>8159200</v>
      </c>
      <c r="F227" s="112">
        <v>194.679993</v>
      </c>
      <c r="G227" s="111">
        <v>2041800</v>
      </c>
      <c r="H227" s="112">
        <v>69.430000000000007</v>
      </c>
      <c r="I227" s="111">
        <v>407600</v>
      </c>
      <c r="J227" s="112">
        <v>14.34</v>
      </c>
      <c r="K227" s="111">
        <v>16104200</v>
      </c>
      <c r="L227" s="112">
        <v>9.35</v>
      </c>
      <c r="M227" s="111">
        <v>7795353</v>
      </c>
    </row>
    <row r="228" spans="1:13">
      <c r="A228" s="110">
        <v>42368</v>
      </c>
      <c r="B228" s="34">
        <v>81.680000000000007</v>
      </c>
      <c r="C228" s="111">
        <v>6984300</v>
      </c>
      <c r="D228" s="34">
        <v>116.709999</v>
      </c>
      <c r="E228" s="111">
        <v>8149700</v>
      </c>
      <c r="F228" s="112">
        <v>192.13000500000001</v>
      </c>
      <c r="G228" s="111">
        <v>1319200</v>
      </c>
      <c r="H228" s="112">
        <v>68.139999000000003</v>
      </c>
      <c r="I228" s="111">
        <v>444900</v>
      </c>
      <c r="J228" s="112">
        <v>14.16</v>
      </c>
      <c r="K228" s="111">
        <v>10943700</v>
      </c>
      <c r="L228" s="112">
        <v>9.35</v>
      </c>
      <c r="M228" s="111">
        <v>4416277</v>
      </c>
    </row>
    <row r="229" spans="1:13">
      <c r="A229" s="110">
        <v>42369</v>
      </c>
      <c r="B229" s="34">
        <v>81.269997000000004</v>
      </c>
      <c r="C229" s="111">
        <v>6744500</v>
      </c>
      <c r="D229" s="34">
        <v>114.379997</v>
      </c>
      <c r="E229" s="111">
        <v>9273000</v>
      </c>
      <c r="F229" s="112">
        <v>189.03999300000001</v>
      </c>
      <c r="G229" s="111">
        <v>1879200</v>
      </c>
      <c r="H229" s="112">
        <v>66.169998000000007</v>
      </c>
      <c r="I229" s="111">
        <v>730400</v>
      </c>
      <c r="J229" s="112">
        <v>14.16</v>
      </c>
      <c r="K229" s="111">
        <v>13211200</v>
      </c>
      <c r="L229" s="112">
        <v>9.2799999999999994</v>
      </c>
      <c r="M229" s="111">
        <v>4742018</v>
      </c>
    </row>
    <row r="230" spans="1:13">
      <c r="A230" s="110">
        <v>42373</v>
      </c>
      <c r="B230" s="34">
        <v>76.690002000000007</v>
      </c>
      <c r="C230" s="111">
        <v>23066300</v>
      </c>
      <c r="D230" s="34">
        <v>109.959999</v>
      </c>
      <c r="E230" s="111">
        <v>20794800</v>
      </c>
      <c r="F230" s="112">
        <v>184.029999</v>
      </c>
      <c r="G230" s="111">
        <v>4328000</v>
      </c>
      <c r="H230" s="112">
        <v>64.660004000000001</v>
      </c>
      <c r="I230" s="111">
        <v>1081200</v>
      </c>
      <c r="J230" s="112">
        <v>14.33</v>
      </c>
      <c r="K230" s="111">
        <v>22622300</v>
      </c>
      <c r="L230" s="112">
        <v>9.1349999999999998</v>
      </c>
      <c r="M230" s="111">
        <v>10952510</v>
      </c>
    </row>
    <row r="231" spans="1:13">
      <c r="A231" s="110">
        <v>42374</v>
      </c>
      <c r="B231" s="34">
        <v>78.629997000000003</v>
      </c>
      <c r="C231" s="111">
        <v>14258900</v>
      </c>
      <c r="D231" s="34">
        <v>107.660004</v>
      </c>
      <c r="E231" s="111">
        <v>17664600</v>
      </c>
      <c r="F231" s="112">
        <v>187.36999499999999</v>
      </c>
      <c r="G231" s="111">
        <v>3367900</v>
      </c>
      <c r="H231" s="112">
        <v>64.680000000000007</v>
      </c>
      <c r="I231" s="111">
        <v>446500</v>
      </c>
      <c r="J231" s="112">
        <v>14.82</v>
      </c>
      <c r="K231" s="111">
        <v>29806700</v>
      </c>
      <c r="L231" s="112">
        <v>8.86</v>
      </c>
      <c r="M231" s="111">
        <v>7446834</v>
      </c>
    </row>
    <row r="232" spans="1:13">
      <c r="A232" s="110">
        <v>42375</v>
      </c>
      <c r="B232" s="34">
        <v>77.330001999999993</v>
      </c>
      <c r="C232" s="111">
        <v>11569300</v>
      </c>
      <c r="D232" s="34">
        <v>117.68</v>
      </c>
      <c r="E232" s="111">
        <v>33045700</v>
      </c>
      <c r="F232" s="112">
        <v>185.61000100000001</v>
      </c>
      <c r="G232" s="111">
        <v>2280600</v>
      </c>
      <c r="H232" s="112">
        <v>62.700001</v>
      </c>
      <c r="I232" s="111">
        <v>769400</v>
      </c>
      <c r="J232" s="112">
        <v>14.22</v>
      </c>
      <c r="K232" s="111">
        <v>26835100</v>
      </c>
      <c r="L232" s="112">
        <v>8.74</v>
      </c>
      <c r="M232" s="111">
        <v>7696545</v>
      </c>
    </row>
    <row r="233" spans="1:13">
      <c r="A233" s="110">
        <v>42376</v>
      </c>
      <c r="B233" s="34">
        <v>72.720000999999996</v>
      </c>
      <c r="C233" s="111">
        <v>27288100</v>
      </c>
      <c r="D233" s="34">
        <v>114.55999799999999</v>
      </c>
      <c r="E233" s="111">
        <v>33636700</v>
      </c>
      <c r="F233" s="112">
        <v>174.36999499999999</v>
      </c>
      <c r="G233" s="111">
        <v>7009100</v>
      </c>
      <c r="H233" s="112">
        <v>59.869999</v>
      </c>
      <c r="I233" s="111">
        <v>948000</v>
      </c>
      <c r="J233" s="112">
        <v>13.66</v>
      </c>
      <c r="K233" s="111">
        <v>26029200</v>
      </c>
      <c r="L233" s="112">
        <v>8</v>
      </c>
      <c r="M233" s="111">
        <v>13901207</v>
      </c>
    </row>
    <row r="234" spans="1:13">
      <c r="A234" s="110">
        <v>42377</v>
      </c>
      <c r="B234" s="34">
        <v>70.800003000000004</v>
      </c>
      <c r="C234" s="111">
        <v>20814600</v>
      </c>
      <c r="D234" s="34">
        <v>111.389999</v>
      </c>
      <c r="E234" s="111">
        <v>18067100</v>
      </c>
      <c r="F234" s="112">
        <v>171.33999600000001</v>
      </c>
      <c r="G234" s="111">
        <v>4682800</v>
      </c>
      <c r="H234" s="112">
        <v>56.369999</v>
      </c>
      <c r="I234" s="111">
        <v>1512500</v>
      </c>
      <c r="J234" s="112">
        <v>13.33</v>
      </c>
      <c r="K234" s="111">
        <v>29064200</v>
      </c>
      <c r="L234" s="112">
        <v>7.71</v>
      </c>
      <c r="M234" s="111">
        <v>10399282</v>
      </c>
    </row>
    <row r="235" spans="1:13">
      <c r="A235" s="110">
        <v>42380</v>
      </c>
      <c r="B235" s="34">
        <v>69.919998000000007</v>
      </c>
      <c r="C235" s="111">
        <v>16923500</v>
      </c>
      <c r="D235" s="34">
        <v>114.970001</v>
      </c>
      <c r="E235" s="111">
        <v>21865700</v>
      </c>
      <c r="F235" s="112">
        <v>170.36999499999999</v>
      </c>
      <c r="G235" s="111">
        <v>3195900</v>
      </c>
      <c r="H235" s="112">
        <v>56.790000999999997</v>
      </c>
      <c r="I235" s="111">
        <v>907900</v>
      </c>
      <c r="J235" s="112">
        <v>12.53</v>
      </c>
      <c r="K235" s="111">
        <v>43159100</v>
      </c>
      <c r="L235" s="112">
        <v>7.5149999999999997</v>
      </c>
      <c r="M235" s="111">
        <v>10784196</v>
      </c>
    </row>
    <row r="236" spans="1:13">
      <c r="A236" s="110">
        <v>42381</v>
      </c>
      <c r="B236" s="34">
        <v>72.680000000000007</v>
      </c>
      <c r="C236" s="111">
        <v>13456000</v>
      </c>
      <c r="D236" s="34">
        <v>116.58000199999999</v>
      </c>
      <c r="E236" s="111">
        <v>15133500</v>
      </c>
      <c r="F236" s="112">
        <v>172.91000399999999</v>
      </c>
      <c r="G236" s="111">
        <v>3039600</v>
      </c>
      <c r="H236" s="112">
        <v>56.490001999999997</v>
      </c>
      <c r="I236" s="111">
        <v>726100</v>
      </c>
      <c r="J236" s="112">
        <v>12.72</v>
      </c>
      <c r="K236" s="111">
        <v>25671300</v>
      </c>
      <c r="L236" s="112">
        <v>7.38</v>
      </c>
      <c r="M236" s="111">
        <v>9130958</v>
      </c>
    </row>
    <row r="237" spans="1:13">
      <c r="A237" s="110">
        <v>42382</v>
      </c>
      <c r="B237" s="34">
        <v>70.290001000000004</v>
      </c>
      <c r="C237" s="111">
        <v>12480200</v>
      </c>
      <c r="D237" s="34">
        <v>106.55999799999999</v>
      </c>
      <c r="E237" s="111">
        <v>24921600</v>
      </c>
      <c r="F237" s="112">
        <v>166.03999300000001</v>
      </c>
      <c r="G237" s="111">
        <v>3961500</v>
      </c>
      <c r="H237" s="112">
        <v>54.75</v>
      </c>
      <c r="I237" s="111">
        <v>965000</v>
      </c>
      <c r="J237" s="112">
        <v>12.06</v>
      </c>
      <c r="K237" s="111">
        <v>35319800</v>
      </c>
      <c r="L237" s="112">
        <v>7.08</v>
      </c>
      <c r="M237" s="111">
        <v>9927815</v>
      </c>
    </row>
    <row r="238" spans="1:13">
      <c r="A238" s="110">
        <v>42383</v>
      </c>
      <c r="B238" s="34">
        <v>72.25</v>
      </c>
      <c r="C238" s="111">
        <v>17719600</v>
      </c>
      <c r="D238" s="34">
        <v>107.05999799999999</v>
      </c>
      <c r="E238" s="111">
        <v>23664800</v>
      </c>
      <c r="F238" s="112">
        <v>172.229996</v>
      </c>
      <c r="G238" s="111">
        <v>4082200</v>
      </c>
      <c r="H238" s="112">
        <v>56.23</v>
      </c>
      <c r="I238" s="111">
        <v>833600</v>
      </c>
      <c r="J238" s="112">
        <v>12.02</v>
      </c>
      <c r="K238" s="111">
        <v>35810400</v>
      </c>
      <c r="L238" s="112">
        <v>7.32</v>
      </c>
      <c r="M238" s="111">
        <v>13094243</v>
      </c>
    </row>
    <row r="239" spans="1:13">
      <c r="A239" s="110">
        <v>42384</v>
      </c>
      <c r="B239" s="34">
        <v>69.589995999999999</v>
      </c>
      <c r="C239" s="111">
        <v>20722500</v>
      </c>
      <c r="D239" s="34">
        <v>104.040001</v>
      </c>
      <c r="E239" s="111">
        <v>19775100</v>
      </c>
      <c r="F239" s="112">
        <v>163.91999799999999</v>
      </c>
      <c r="G239" s="111">
        <v>6350300</v>
      </c>
      <c r="H239" s="112">
        <v>55.049999</v>
      </c>
      <c r="I239" s="111">
        <v>759000</v>
      </c>
      <c r="J239" s="112">
        <v>11.08</v>
      </c>
      <c r="K239" s="111">
        <v>37037200</v>
      </c>
      <c r="L239" s="112">
        <v>6.9850000000000003</v>
      </c>
      <c r="M239" s="111">
        <v>13887911</v>
      </c>
    </row>
    <row r="240" spans="1:13">
      <c r="A240" s="110">
        <v>42388</v>
      </c>
      <c r="B240" s="34">
        <v>70.129997000000003</v>
      </c>
      <c r="C240" s="111">
        <v>17421700</v>
      </c>
      <c r="D240" s="34">
        <v>107.889999</v>
      </c>
      <c r="E240" s="111">
        <v>35722800</v>
      </c>
      <c r="F240" s="112">
        <v>166.029999</v>
      </c>
      <c r="G240" s="111">
        <v>3415700</v>
      </c>
      <c r="H240" s="112">
        <v>54.93</v>
      </c>
      <c r="I240" s="111">
        <v>836400</v>
      </c>
      <c r="J240" s="112">
        <v>10.8</v>
      </c>
      <c r="K240" s="111">
        <v>38131300</v>
      </c>
      <c r="L240" s="112">
        <v>6.75</v>
      </c>
      <c r="M240" s="111">
        <v>8219947</v>
      </c>
    </row>
    <row r="241" spans="1:13">
      <c r="A241" s="110">
        <v>42389</v>
      </c>
      <c r="B241" s="34">
        <v>68.709998999999996</v>
      </c>
      <c r="C241" s="111">
        <v>19464400</v>
      </c>
      <c r="D241" s="34">
        <v>107.739998</v>
      </c>
      <c r="E241" s="111">
        <v>53009400</v>
      </c>
      <c r="F241" s="112">
        <v>164.990005</v>
      </c>
      <c r="G241" s="111">
        <v>5116300</v>
      </c>
      <c r="H241" s="112">
        <v>55.700001</v>
      </c>
      <c r="I241" s="111">
        <v>1065200</v>
      </c>
      <c r="J241" s="112">
        <v>10.050000000000001</v>
      </c>
      <c r="K241" s="111">
        <v>65210400</v>
      </c>
      <c r="L241" s="112">
        <v>6.9</v>
      </c>
      <c r="M241" s="111">
        <v>14276426</v>
      </c>
    </row>
    <row r="242" spans="1:13">
      <c r="A242" s="110">
        <v>42390</v>
      </c>
      <c r="B242" s="34">
        <v>70.720000999999996</v>
      </c>
      <c r="C242" s="111">
        <v>16576500</v>
      </c>
      <c r="D242" s="34">
        <v>102.349998</v>
      </c>
      <c r="E242" s="111">
        <v>31027500</v>
      </c>
      <c r="F242" s="112">
        <v>169.55999800000001</v>
      </c>
      <c r="G242" s="111">
        <v>3483200</v>
      </c>
      <c r="H242" s="112">
        <v>56.169998</v>
      </c>
      <c r="I242" s="111">
        <v>1096100</v>
      </c>
      <c r="J242" s="112">
        <v>10.85</v>
      </c>
      <c r="K242" s="111">
        <v>52299100</v>
      </c>
      <c r="L242" s="112">
        <v>6.88</v>
      </c>
      <c r="M242" s="111">
        <v>11963283</v>
      </c>
    </row>
    <row r="243" spans="1:13">
      <c r="A243" s="110">
        <v>42391</v>
      </c>
      <c r="B243" s="34">
        <v>70.370002999999997</v>
      </c>
      <c r="C243" s="111">
        <v>15834700</v>
      </c>
      <c r="D243" s="34">
        <v>100.720001</v>
      </c>
      <c r="E243" s="111">
        <v>26821800</v>
      </c>
      <c r="F243" s="112">
        <v>171.16999799999999</v>
      </c>
      <c r="G243" s="111">
        <v>2619200</v>
      </c>
      <c r="H243" s="112">
        <v>58.07</v>
      </c>
      <c r="I243" s="111">
        <v>635400</v>
      </c>
      <c r="J243" s="112">
        <v>11.07</v>
      </c>
      <c r="K243" s="111">
        <v>35091300</v>
      </c>
      <c r="L243" s="112">
        <v>7.01</v>
      </c>
      <c r="M243" s="111">
        <v>7438367</v>
      </c>
    </row>
    <row r="244" spans="1:13">
      <c r="A244" s="110">
        <v>42394</v>
      </c>
      <c r="B244" s="34">
        <v>69.720000999999996</v>
      </c>
      <c r="C244" s="111">
        <v>14782800</v>
      </c>
      <c r="D244" s="34">
        <v>99.120002999999997</v>
      </c>
      <c r="E244" s="111">
        <v>20321100</v>
      </c>
      <c r="F244" s="112">
        <v>167.53999300000001</v>
      </c>
      <c r="G244" s="111">
        <v>2499600</v>
      </c>
      <c r="H244" s="112">
        <v>56.240001999999997</v>
      </c>
      <c r="I244" s="111">
        <v>577500</v>
      </c>
      <c r="J244" s="112">
        <v>10.48</v>
      </c>
      <c r="K244" s="111">
        <v>23874800</v>
      </c>
      <c r="L244" s="112">
        <v>6.82</v>
      </c>
      <c r="M244" s="111">
        <v>5960817</v>
      </c>
    </row>
    <row r="245" spans="1:13">
      <c r="A245" s="110">
        <v>42395</v>
      </c>
      <c r="B245" s="34">
        <v>69.769997000000004</v>
      </c>
      <c r="C245" s="111">
        <v>11438900</v>
      </c>
      <c r="D245" s="34">
        <v>97.830001999999993</v>
      </c>
      <c r="E245" s="111">
        <v>22024700</v>
      </c>
      <c r="F245" s="112">
        <v>167.08000200000001</v>
      </c>
      <c r="G245" s="111">
        <v>2396600</v>
      </c>
      <c r="H245" s="112">
        <v>56.27</v>
      </c>
      <c r="I245" s="111">
        <v>709800</v>
      </c>
      <c r="J245" s="112">
        <v>10.55</v>
      </c>
      <c r="K245" s="111">
        <v>26179500</v>
      </c>
      <c r="L245" s="112">
        <v>7.02</v>
      </c>
      <c r="M245" s="111">
        <v>5357893</v>
      </c>
    </row>
    <row r="246" spans="1:13">
      <c r="A246" s="110">
        <v>42396</v>
      </c>
      <c r="B246" s="34">
        <v>69.540001000000004</v>
      </c>
      <c r="C246" s="111">
        <v>18257600</v>
      </c>
      <c r="D246" s="34">
        <v>91.150002000000001</v>
      </c>
      <c r="E246" s="111">
        <v>25556200</v>
      </c>
      <c r="F246" s="112">
        <v>158.270004</v>
      </c>
      <c r="G246" s="111">
        <v>4064400</v>
      </c>
      <c r="H246" s="112">
        <v>55.400002000000001</v>
      </c>
      <c r="I246" s="111">
        <v>586400</v>
      </c>
      <c r="J246" s="112">
        <v>10.39</v>
      </c>
      <c r="K246" s="111">
        <v>23013500</v>
      </c>
      <c r="L246" s="112">
        <v>6.88</v>
      </c>
      <c r="M246" s="111">
        <v>4781709</v>
      </c>
    </row>
    <row r="247" spans="1:13">
      <c r="A247" s="110">
        <v>42397</v>
      </c>
      <c r="B247" s="34">
        <v>66.919998000000007</v>
      </c>
      <c r="C247" s="111">
        <v>33165100</v>
      </c>
      <c r="D247" s="34">
        <v>94.410004000000001</v>
      </c>
      <c r="E247" s="111">
        <v>24562300</v>
      </c>
      <c r="F247" s="112">
        <v>156.94000199999999</v>
      </c>
      <c r="G247" s="111">
        <v>4584700</v>
      </c>
      <c r="H247" s="112">
        <v>55.560001</v>
      </c>
      <c r="I247" s="111">
        <v>777800</v>
      </c>
      <c r="J247" s="112">
        <v>9.89</v>
      </c>
      <c r="K247" s="111">
        <v>37390400</v>
      </c>
      <c r="L247" s="112">
        <v>6.87</v>
      </c>
      <c r="M247" s="111">
        <v>4222111</v>
      </c>
    </row>
    <row r="248" spans="1:13">
      <c r="A248" s="110">
        <v>42398</v>
      </c>
      <c r="B248" s="34">
        <v>67.029999000000004</v>
      </c>
      <c r="C248" s="111">
        <v>25594700</v>
      </c>
      <c r="D248" s="34">
        <v>91.839995999999999</v>
      </c>
      <c r="E248" s="111">
        <v>20463900</v>
      </c>
      <c r="F248" s="112">
        <v>163.270004</v>
      </c>
      <c r="G248" s="111">
        <v>4531600</v>
      </c>
      <c r="H248" s="112">
        <v>57.650002000000001</v>
      </c>
      <c r="I248" s="111">
        <v>761700</v>
      </c>
      <c r="J248" s="112">
        <v>11.03</v>
      </c>
      <c r="K248" s="111">
        <v>38448100</v>
      </c>
      <c r="L248" s="112">
        <v>7.12</v>
      </c>
      <c r="M248" s="111">
        <v>4408402</v>
      </c>
    </row>
    <row r="249" spans="1:13">
      <c r="A249" s="110">
        <v>42401</v>
      </c>
      <c r="B249" s="34">
        <v>67.029999000000004</v>
      </c>
      <c r="C249" s="111">
        <v>16213800</v>
      </c>
      <c r="D249" s="34">
        <v>94.089995999999999</v>
      </c>
      <c r="E249" s="111">
        <v>19684500</v>
      </c>
      <c r="F249" s="112">
        <v>161.10000600000001</v>
      </c>
      <c r="G249" s="111">
        <v>3640500</v>
      </c>
      <c r="H249" s="112">
        <v>56.810001</v>
      </c>
      <c r="I249" s="111">
        <v>847600</v>
      </c>
      <c r="J249" s="112">
        <v>10.96</v>
      </c>
      <c r="K249" s="111">
        <v>25824800</v>
      </c>
      <c r="L249" s="112">
        <v>7.07</v>
      </c>
      <c r="M249" s="111">
        <v>4433980</v>
      </c>
    </row>
    <row r="250" spans="1:13">
      <c r="A250" s="110">
        <v>42402</v>
      </c>
      <c r="B250" s="34">
        <v>65.089995999999999</v>
      </c>
      <c r="C250" s="111">
        <v>19150800</v>
      </c>
      <c r="D250" s="34">
        <v>91.489998</v>
      </c>
      <c r="E250" s="111">
        <v>21906500</v>
      </c>
      <c r="F250" s="112">
        <v>154.820007</v>
      </c>
      <c r="G250" s="111">
        <v>2750500</v>
      </c>
      <c r="H250" s="112">
        <v>55.369999</v>
      </c>
      <c r="I250" s="111">
        <v>791500</v>
      </c>
      <c r="J250" s="112">
        <v>10.59</v>
      </c>
      <c r="K250" s="111">
        <v>22090300</v>
      </c>
      <c r="L250" s="112">
        <v>6.91</v>
      </c>
      <c r="M250" s="111">
        <v>5354744</v>
      </c>
    </row>
    <row r="251" spans="1:13">
      <c r="A251" s="110">
        <v>42403</v>
      </c>
      <c r="B251" s="34">
        <v>63.439999</v>
      </c>
      <c r="C251" s="111">
        <v>31918600</v>
      </c>
      <c r="D251" s="34">
        <v>90.739998</v>
      </c>
      <c r="E251" s="111">
        <v>27466000</v>
      </c>
      <c r="F251" s="112">
        <v>153.08000200000001</v>
      </c>
      <c r="G251" s="111">
        <v>3433000</v>
      </c>
      <c r="H251" s="112">
        <v>55.689999</v>
      </c>
      <c r="I251" s="111">
        <v>1994800</v>
      </c>
      <c r="J251" s="112">
        <v>10.76</v>
      </c>
      <c r="K251" s="111">
        <v>18098100</v>
      </c>
      <c r="L251" s="112">
        <v>7.18</v>
      </c>
      <c r="M251" s="111">
        <v>6081206</v>
      </c>
    </row>
    <row r="252" spans="1:13">
      <c r="A252" s="110">
        <v>42404</v>
      </c>
      <c r="B252" s="34">
        <v>64.860000999999997</v>
      </c>
      <c r="C252" s="111">
        <v>22877600</v>
      </c>
      <c r="D252" s="34">
        <v>89.709998999999996</v>
      </c>
      <c r="E252" s="111">
        <v>19055400</v>
      </c>
      <c r="F252" s="112">
        <v>152.58999600000001</v>
      </c>
      <c r="G252" s="111">
        <v>3096400</v>
      </c>
      <c r="H252" s="112">
        <v>53.290000999999997</v>
      </c>
      <c r="I252" s="111">
        <v>1045300</v>
      </c>
      <c r="J252" s="112">
        <v>11.23</v>
      </c>
      <c r="K252" s="111">
        <v>26164100</v>
      </c>
      <c r="L252" s="112">
        <v>7.4</v>
      </c>
      <c r="M252" s="111">
        <v>5725380</v>
      </c>
    </row>
    <row r="253" spans="1:13">
      <c r="A253" s="110">
        <v>42405</v>
      </c>
      <c r="B253" s="34">
        <v>62.639999000000003</v>
      </c>
      <c r="C253" s="111">
        <v>12842800</v>
      </c>
      <c r="D253" s="34">
        <v>82.790001000000004</v>
      </c>
      <c r="E253" s="111">
        <v>25929300</v>
      </c>
      <c r="F253" s="112">
        <v>145.33999600000001</v>
      </c>
      <c r="G253" s="111">
        <v>4126800</v>
      </c>
      <c r="H253" s="112">
        <v>48.529998999999997</v>
      </c>
      <c r="I253" s="111">
        <v>1613300</v>
      </c>
      <c r="J253" s="112">
        <v>11</v>
      </c>
      <c r="K253" s="111">
        <v>22658100</v>
      </c>
      <c r="L253" s="112">
        <v>7.09</v>
      </c>
      <c r="M253" s="111">
        <v>5044454</v>
      </c>
    </row>
    <row r="254" spans="1:13">
      <c r="A254" s="110">
        <v>42408</v>
      </c>
      <c r="B254" s="34">
        <v>61.099997999999999</v>
      </c>
      <c r="C254" s="111">
        <v>16157900</v>
      </c>
      <c r="D254" s="34">
        <v>83.32</v>
      </c>
      <c r="E254" s="111">
        <v>25035600</v>
      </c>
      <c r="F254" s="112">
        <v>145.050003</v>
      </c>
      <c r="G254" s="111">
        <v>4149700</v>
      </c>
      <c r="H254" s="112">
        <v>45.82</v>
      </c>
      <c r="I254" s="111">
        <v>1319400</v>
      </c>
      <c r="J254" s="112">
        <v>10.17</v>
      </c>
      <c r="K254" s="111">
        <v>27424400</v>
      </c>
      <c r="L254" s="112">
        <v>6.8</v>
      </c>
      <c r="M254" s="111">
        <v>5160737</v>
      </c>
    </row>
    <row r="255" spans="1:13">
      <c r="A255" s="110">
        <v>42409</v>
      </c>
      <c r="B255" s="34">
        <v>61.389999000000003</v>
      </c>
      <c r="C255" s="111">
        <v>12604500</v>
      </c>
      <c r="D255" s="34">
        <v>86.129997000000003</v>
      </c>
      <c r="E255" s="111">
        <v>25822400</v>
      </c>
      <c r="F255" s="112">
        <v>140.679993</v>
      </c>
      <c r="G255" s="111">
        <v>5245700</v>
      </c>
      <c r="H255" s="112">
        <v>46.23</v>
      </c>
      <c r="I255" s="111">
        <v>1158000</v>
      </c>
      <c r="J255" s="112">
        <v>9.98</v>
      </c>
      <c r="K255" s="111">
        <v>30178600</v>
      </c>
      <c r="L255" s="112">
        <v>6.72</v>
      </c>
      <c r="M255" s="111">
        <v>4712753</v>
      </c>
    </row>
    <row r="256" spans="1:13">
      <c r="A256" s="110">
        <v>42410</v>
      </c>
      <c r="B256" s="34">
        <v>61.779998999999997</v>
      </c>
      <c r="C256" s="111">
        <v>8998600</v>
      </c>
      <c r="D256" s="34">
        <v>88.449996999999996</v>
      </c>
      <c r="E256" s="111">
        <v>23146500</v>
      </c>
      <c r="F256" s="112">
        <v>143.779999</v>
      </c>
      <c r="G256" s="111">
        <v>4126200</v>
      </c>
      <c r="H256" s="112">
        <v>47.720001000000003</v>
      </c>
      <c r="I256" s="111">
        <v>1242300</v>
      </c>
      <c r="J256" s="112">
        <v>9.9</v>
      </c>
      <c r="K256" s="111">
        <v>22090500</v>
      </c>
      <c r="L256" s="112">
        <v>6.64</v>
      </c>
      <c r="M256" s="111">
        <v>4746941</v>
      </c>
    </row>
    <row r="257" spans="1:13">
      <c r="A257" s="110">
        <v>42411</v>
      </c>
      <c r="B257" s="34">
        <v>60.57</v>
      </c>
      <c r="C257" s="111">
        <v>15008500</v>
      </c>
      <c r="D257" s="34">
        <v>86.349997999999999</v>
      </c>
      <c r="E257" s="111">
        <v>21820300</v>
      </c>
      <c r="F257" s="112">
        <v>141.21000699999999</v>
      </c>
      <c r="G257" s="111">
        <v>3095300</v>
      </c>
      <c r="H257" s="112">
        <v>48.740001999999997</v>
      </c>
      <c r="I257" s="111">
        <v>1156400</v>
      </c>
      <c r="J257" s="112">
        <v>9.69</v>
      </c>
      <c r="K257" s="111">
        <v>27105700</v>
      </c>
      <c r="L257" s="112">
        <v>6.6150000000000002</v>
      </c>
      <c r="M257" s="111">
        <v>5724724</v>
      </c>
    </row>
    <row r="258" spans="1:13">
      <c r="A258" s="110">
        <v>42412</v>
      </c>
      <c r="B258" s="34">
        <v>60.889999000000003</v>
      </c>
      <c r="C258" s="111">
        <v>13669600</v>
      </c>
      <c r="D258" s="34">
        <v>87.400002000000001</v>
      </c>
      <c r="E258" s="111">
        <v>19067700</v>
      </c>
      <c r="F258" s="112">
        <v>152.729996</v>
      </c>
      <c r="G258" s="111">
        <v>5586500</v>
      </c>
      <c r="H258" s="112">
        <v>49.529998999999997</v>
      </c>
      <c r="I258" s="111">
        <v>730800</v>
      </c>
      <c r="J258" s="112">
        <v>10.02</v>
      </c>
      <c r="K258" s="111">
        <v>23857000</v>
      </c>
      <c r="L258" s="112">
        <v>6.68</v>
      </c>
      <c r="M258" s="111">
        <v>3819576</v>
      </c>
    </row>
    <row r="259" spans="1:13">
      <c r="A259" s="110">
        <v>42416</v>
      </c>
      <c r="B259" s="34">
        <v>66.290001000000004</v>
      </c>
      <c r="C259" s="111">
        <v>21735400</v>
      </c>
      <c r="D259" s="34">
        <v>89.050003000000004</v>
      </c>
      <c r="E259" s="111">
        <v>16356600</v>
      </c>
      <c r="F259" s="112">
        <v>157.520004</v>
      </c>
      <c r="G259" s="111">
        <v>5286100</v>
      </c>
      <c r="H259" s="112">
        <v>51.27</v>
      </c>
      <c r="I259" s="111">
        <v>835200</v>
      </c>
      <c r="J259" s="112">
        <v>10.81</v>
      </c>
      <c r="K259" s="111">
        <v>27494100</v>
      </c>
      <c r="L259" s="112">
        <v>6.95</v>
      </c>
      <c r="M259" s="111">
        <v>3131348</v>
      </c>
    </row>
    <row r="260" spans="1:13">
      <c r="A260" s="110">
        <v>42417</v>
      </c>
      <c r="B260" s="34">
        <v>66.379997000000003</v>
      </c>
      <c r="C260" s="111">
        <v>14457100</v>
      </c>
      <c r="D260" s="34">
        <v>94.760002</v>
      </c>
      <c r="E260" s="111">
        <v>18323800</v>
      </c>
      <c r="F260" s="112">
        <v>163.529999</v>
      </c>
      <c r="G260" s="111">
        <v>3848400</v>
      </c>
      <c r="H260" s="112">
        <v>54.02</v>
      </c>
      <c r="I260" s="111">
        <v>1221200</v>
      </c>
      <c r="J260" s="112">
        <v>11.43</v>
      </c>
      <c r="K260" s="111">
        <v>34404700</v>
      </c>
      <c r="L260" s="112">
        <v>7.19</v>
      </c>
      <c r="M260" s="111">
        <v>5601829</v>
      </c>
    </row>
    <row r="261" spans="1:13">
      <c r="A261" s="110">
        <v>42418</v>
      </c>
      <c r="B261" s="34">
        <v>66.519997000000004</v>
      </c>
      <c r="C261" s="111">
        <v>14547800</v>
      </c>
      <c r="D261" s="34">
        <v>90.489998</v>
      </c>
      <c r="E261" s="111">
        <v>17695300</v>
      </c>
      <c r="F261" s="112">
        <v>160.699997</v>
      </c>
      <c r="G261" s="111">
        <v>3327300</v>
      </c>
      <c r="H261" s="112">
        <v>53.099997999999999</v>
      </c>
      <c r="I261" s="111">
        <v>1296400</v>
      </c>
      <c r="J261" s="112">
        <v>11.49</v>
      </c>
      <c r="K261" s="111">
        <v>21616100</v>
      </c>
      <c r="L261" s="112">
        <v>7.19</v>
      </c>
      <c r="M261" s="111">
        <v>5625205</v>
      </c>
    </row>
    <row r="262" spans="1:13">
      <c r="A262" s="110">
        <v>42419</v>
      </c>
      <c r="B262" s="34">
        <v>67.279999000000004</v>
      </c>
      <c r="C262" s="111">
        <v>12334900</v>
      </c>
      <c r="D262" s="34">
        <v>89.230002999999996</v>
      </c>
      <c r="E262" s="111">
        <v>14259200</v>
      </c>
      <c r="F262" s="112">
        <v>164.470001</v>
      </c>
      <c r="G262" s="111">
        <v>3055200</v>
      </c>
      <c r="H262" s="112">
        <v>54.240001999999997</v>
      </c>
      <c r="I262" s="111">
        <v>646000</v>
      </c>
      <c r="J262" s="112">
        <v>11.16</v>
      </c>
      <c r="K262" s="111">
        <v>17907100</v>
      </c>
      <c r="L262" s="112">
        <v>7.13</v>
      </c>
      <c r="M262" s="111">
        <v>4014093</v>
      </c>
    </row>
    <row r="263" spans="1:13">
      <c r="A263" s="110">
        <v>42422</v>
      </c>
      <c r="B263" s="34">
        <v>68.839995999999999</v>
      </c>
      <c r="C263" s="111">
        <v>13405400</v>
      </c>
      <c r="D263" s="34">
        <v>91.93</v>
      </c>
      <c r="E263" s="111">
        <v>16321800</v>
      </c>
      <c r="F263" s="112">
        <v>168.66999799999999</v>
      </c>
      <c r="G263" s="111">
        <v>3086700</v>
      </c>
      <c r="H263" s="112">
        <v>55.619999</v>
      </c>
      <c r="I263" s="111">
        <v>973800</v>
      </c>
      <c r="J263" s="112">
        <v>11.05</v>
      </c>
      <c r="K263" s="111">
        <v>20001700</v>
      </c>
      <c r="L263" s="112">
        <v>7.29</v>
      </c>
      <c r="M263" s="111">
        <v>3749814</v>
      </c>
    </row>
    <row r="264" spans="1:13">
      <c r="A264" s="110">
        <v>42423</v>
      </c>
      <c r="B264" s="34">
        <v>66.970000999999996</v>
      </c>
      <c r="C264" s="111">
        <v>12930600</v>
      </c>
      <c r="D264" s="34">
        <v>89.120002999999997</v>
      </c>
      <c r="E264" s="111">
        <v>12744400</v>
      </c>
      <c r="F264" s="112">
        <v>161.020004</v>
      </c>
      <c r="G264" s="111">
        <v>4031000</v>
      </c>
      <c r="H264" s="112">
        <v>54.34</v>
      </c>
      <c r="I264" s="111">
        <v>711100</v>
      </c>
      <c r="J264" s="112">
        <v>10.49</v>
      </c>
      <c r="K264" s="111">
        <v>22686800</v>
      </c>
      <c r="L264" s="112">
        <v>7.26</v>
      </c>
      <c r="M264" s="111">
        <v>2950634</v>
      </c>
    </row>
    <row r="265" spans="1:13">
      <c r="A265" s="110">
        <v>42424</v>
      </c>
      <c r="B265" s="34">
        <v>67.230002999999996</v>
      </c>
      <c r="C265" s="111">
        <v>10781500</v>
      </c>
      <c r="D265" s="34">
        <v>91.610000999999997</v>
      </c>
      <c r="E265" s="111">
        <v>15972800</v>
      </c>
      <c r="F265" s="112">
        <v>162.75</v>
      </c>
      <c r="G265" s="111">
        <v>4539800</v>
      </c>
      <c r="H265" s="112">
        <v>54.650002000000001</v>
      </c>
      <c r="I265" s="111">
        <v>492100</v>
      </c>
      <c r="J265" s="112">
        <v>10.64</v>
      </c>
      <c r="K265" s="111">
        <v>18551800</v>
      </c>
      <c r="L265" s="112">
        <v>7.34</v>
      </c>
      <c r="M265" s="111">
        <v>4170373</v>
      </c>
    </row>
    <row r="266" spans="1:13">
      <c r="A266" s="110">
        <v>42425</v>
      </c>
      <c r="B266" s="34">
        <v>66.660004000000001</v>
      </c>
      <c r="C266" s="111">
        <v>14554800</v>
      </c>
      <c r="D266" s="34">
        <v>94.529999000000004</v>
      </c>
      <c r="E266" s="111">
        <v>17852900</v>
      </c>
      <c r="F266" s="112">
        <v>158.220001</v>
      </c>
      <c r="G266" s="111">
        <v>5608800</v>
      </c>
      <c r="H266" s="112">
        <v>55.169998</v>
      </c>
      <c r="I266" s="111">
        <v>432900</v>
      </c>
      <c r="J266" s="112">
        <v>10.72</v>
      </c>
      <c r="K266" s="111">
        <v>16153900</v>
      </c>
      <c r="L266" s="112">
        <v>7.26</v>
      </c>
      <c r="M266" s="111">
        <v>3926322</v>
      </c>
    </row>
    <row r="267" spans="1:13">
      <c r="A267" s="110">
        <v>42426</v>
      </c>
      <c r="B267" s="34">
        <v>66.910004000000001</v>
      </c>
      <c r="C267" s="111">
        <v>12084100</v>
      </c>
      <c r="D267" s="34">
        <v>94.790001000000004</v>
      </c>
      <c r="E267" s="111">
        <v>16975200</v>
      </c>
      <c r="F267" s="112">
        <v>173.800003</v>
      </c>
      <c r="G267" s="111">
        <v>8881800</v>
      </c>
      <c r="H267" s="112">
        <v>55.700001</v>
      </c>
      <c r="I267" s="111">
        <v>589900</v>
      </c>
      <c r="J267" s="112">
        <v>10.7</v>
      </c>
      <c r="K267" s="111">
        <v>16418800</v>
      </c>
      <c r="L267" s="112">
        <v>7.46</v>
      </c>
      <c r="M267" s="111">
        <v>4052808</v>
      </c>
    </row>
    <row r="268" spans="1:13">
      <c r="A268" s="110">
        <v>42429</v>
      </c>
      <c r="B268" s="34">
        <v>68.809997999999993</v>
      </c>
      <c r="C268" s="111">
        <v>17984200</v>
      </c>
      <c r="D268" s="34">
        <v>93.410004000000001</v>
      </c>
      <c r="E268" s="111">
        <v>13663100</v>
      </c>
      <c r="F268" s="112">
        <v>173.41999799999999</v>
      </c>
      <c r="G268" s="111">
        <v>3966500</v>
      </c>
      <c r="H268" s="112">
        <v>55.259998000000003</v>
      </c>
      <c r="I268" s="111">
        <v>766200</v>
      </c>
      <c r="J268" s="112">
        <v>10.63</v>
      </c>
      <c r="K268" s="111">
        <v>20720000</v>
      </c>
      <c r="L268" s="112">
        <v>7.81</v>
      </c>
      <c r="M268" s="111">
        <v>8304329</v>
      </c>
    </row>
    <row r="269" spans="1:13">
      <c r="A269" s="110">
        <v>42430</v>
      </c>
      <c r="B269" s="34">
        <v>70.860000999999997</v>
      </c>
      <c r="C269" s="111">
        <v>14007700</v>
      </c>
      <c r="D269" s="34">
        <v>98.300003000000004</v>
      </c>
      <c r="E269" s="111">
        <v>17048800</v>
      </c>
      <c r="F269" s="112">
        <v>180.199997</v>
      </c>
      <c r="G269" s="111">
        <v>4191000</v>
      </c>
      <c r="H269" s="112">
        <v>58.41</v>
      </c>
      <c r="I269" s="111">
        <v>692100</v>
      </c>
      <c r="J269" s="112">
        <v>11.07</v>
      </c>
      <c r="K269" s="111">
        <v>15638700</v>
      </c>
      <c r="L269" s="112">
        <v>7.69</v>
      </c>
      <c r="M269" s="111">
        <v>6165502</v>
      </c>
    </row>
    <row r="270" spans="1:13">
      <c r="A270" s="110">
        <v>42431</v>
      </c>
      <c r="B270" s="34">
        <v>71.25</v>
      </c>
      <c r="C270" s="111">
        <v>10503000</v>
      </c>
      <c r="D270" s="34">
        <v>97.610000999999997</v>
      </c>
      <c r="E270" s="111">
        <v>19102800</v>
      </c>
      <c r="F270" s="112">
        <v>176.94000199999999</v>
      </c>
      <c r="G270" s="111">
        <v>3078600</v>
      </c>
      <c r="H270" s="112">
        <v>57.400002000000001</v>
      </c>
      <c r="I270" s="111">
        <v>475200</v>
      </c>
      <c r="J270" s="112">
        <v>11.68</v>
      </c>
      <c r="K270" s="111">
        <v>18197500</v>
      </c>
      <c r="L270" s="112">
        <v>7.8</v>
      </c>
      <c r="M270" s="111">
        <v>3812196</v>
      </c>
    </row>
    <row r="271" spans="1:13">
      <c r="A271" s="110">
        <v>42432</v>
      </c>
      <c r="B271" s="34">
        <v>71.019997000000004</v>
      </c>
      <c r="C271" s="111">
        <v>11581500</v>
      </c>
      <c r="D271" s="34">
        <v>97.93</v>
      </c>
      <c r="E271" s="111">
        <v>15303600</v>
      </c>
      <c r="F271" s="112">
        <v>177.300003</v>
      </c>
      <c r="G271" s="111">
        <v>2499700</v>
      </c>
      <c r="H271" s="112">
        <v>59.23</v>
      </c>
      <c r="I271" s="111">
        <v>828900</v>
      </c>
      <c r="J271" s="112">
        <v>11.79</v>
      </c>
      <c r="K271" s="111">
        <v>16323300</v>
      </c>
      <c r="L271" s="112">
        <v>7.84</v>
      </c>
      <c r="M271" s="111">
        <v>4444623</v>
      </c>
    </row>
    <row r="272" spans="1:13">
      <c r="A272" s="110">
        <v>42433</v>
      </c>
      <c r="B272" s="34">
        <v>72.220000999999996</v>
      </c>
      <c r="C272" s="111">
        <v>10763600</v>
      </c>
      <c r="D272" s="34">
        <v>101.58000199999999</v>
      </c>
      <c r="E272" s="111">
        <v>23414600</v>
      </c>
      <c r="F272" s="112">
        <v>178.550003</v>
      </c>
      <c r="G272" s="111">
        <v>2942700</v>
      </c>
      <c r="H272" s="112">
        <v>58.419998</v>
      </c>
      <c r="I272" s="111">
        <v>629100</v>
      </c>
      <c r="J272" s="112">
        <v>11.88</v>
      </c>
      <c r="K272" s="111">
        <v>35279500</v>
      </c>
      <c r="L272" s="112">
        <v>7.93</v>
      </c>
      <c r="M272" s="111">
        <v>6673355</v>
      </c>
    </row>
    <row r="273" spans="1:13">
      <c r="A273" s="110">
        <v>42436</v>
      </c>
      <c r="B273" s="34">
        <v>72.889999000000003</v>
      </c>
      <c r="C273" s="111">
        <v>11244500</v>
      </c>
      <c r="D273" s="34">
        <v>95.489998</v>
      </c>
      <c r="E273" s="111">
        <v>23855200</v>
      </c>
      <c r="F273" s="112">
        <v>177.199997</v>
      </c>
      <c r="G273" s="111">
        <v>1929300</v>
      </c>
      <c r="H273" s="112">
        <v>57.75</v>
      </c>
      <c r="I273" s="111">
        <v>533500</v>
      </c>
      <c r="J273" s="112">
        <v>11.58</v>
      </c>
      <c r="K273" s="111">
        <v>27748800</v>
      </c>
      <c r="L273" s="112">
        <v>8.26</v>
      </c>
      <c r="M273" s="111">
        <v>6520345</v>
      </c>
    </row>
    <row r="274" spans="1:13">
      <c r="A274" s="110">
        <v>42437</v>
      </c>
      <c r="B274" s="34">
        <v>71.069999999999993</v>
      </c>
      <c r="C274" s="111">
        <v>8670700</v>
      </c>
      <c r="D274" s="34">
        <v>96.230002999999996</v>
      </c>
      <c r="E274" s="111">
        <v>14797000</v>
      </c>
      <c r="F274" s="112">
        <v>172.80999800000001</v>
      </c>
      <c r="G274" s="111">
        <v>2384100</v>
      </c>
      <c r="H274" s="112">
        <v>56.419998</v>
      </c>
      <c r="I274" s="111">
        <v>545500</v>
      </c>
      <c r="J274" s="112">
        <v>10.66</v>
      </c>
      <c r="K274" s="111">
        <v>29648400</v>
      </c>
      <c r="L274" s="112">
        <v>8.14</v>
      </c>
      <c r="M274" s="111">
        <v>5251229</v>
      </c>
    </row>
    <row r="275" spans="1:13">
      <c r="A275" s="110">
        <v>42438</v>
      </c>
      <c r="B275" s="34">
        <v>72.430000000000007</v>
      </c>
      <c r="C275" s="111">
        <v>7283400</v>
      </c>
      <c r="D275" s="34">
        <v>98</v>
      </c>
      <c r="E275" s="111">
        <v>12298700</v>
      </c>
      <c r="F275" s="112">
        <v>176.5</v>
      </c>
      <c r="G275" s="111">
        <v>2820100</v>
      </c>
      <c r="H275" s="112">
        <v>56.130001</v>
      </c>
      <c r="I275" s="111">
        <v>698000</v>
      </c>
      <c r="J275" s="112">
        <v>10.81</v>
      </c>
      <c r="K275" s="111">
        <v>15133800</v>
      </c>
      <c r="L275" s="112">
        <v>8.24</v>
      </c>
      <c r="M275" s="111">
        <v>4790976</v>
      </c>
    </row>
    <row r="276" spans="1:13">
      <c r="A276" s="110">
        <v>42439</v>
      </c>
      <c r="B276" s="34">
        <v>71.970000999999996</v>
      </c>
      <c r="C276" s="111">
        <v>11245700</v>
      </c>
      <c r="D276" s="34">
        <v>97.360000999999997</v>
      </c>
      <c r="E276" s="111">
        <v>16979400</v>
      </c>
      <c r="F276" s="112">
        <v>176.08000200000001</v>
      </c>
      <c r="G276" s="111">
        <v>2313400</v>
      </c>
      <c r="H276" s="112">
        <v>56.049999</v>
      </c>
      <c r="I276" s="111">
        <v>590000</v>
      </c>
      <c r="J276" s="112">
        <v>10.88</v>
      </c>
      <c r="K276" s="111">
        <v>17739000</v>
      </c>
      <c r="L276" s="112">
        <v>7.96</v>
      </c>
      <c r="M276" s="111">
        <v>5196595</v>
      </c>
    </row>
    <row r="277" spans="1:13">
      <c r="A277" s="110">
        <v>42440</v>
      </c>
      <c r="B277" s="34">
        <v>74.010002</v>
      </c>
      <c r="C277" s="111">
        <v>11219200</v>
      </c>
      <c r="D277" s="34">
        <v>97.660004000000001</v>
      </c>
      <c r="E277" s="111">
        <v>15114300</v>
      </c>
      <c r="F277" s="112">
        <v>182.979996</v>
      </c>
      <c r="G277" s="111">
        <v>2845100</v>
      </c>
      <c r="H277" s="112">
        <v>57.970001000000003</v>
      </c>
      <c r="I277" s="111">
        <v>442900</v>
      </c>
      <c r="J277" s="112">
        <v>11.39</v>
      </c>
      <c r="K277" s="111">
        <v>17261200</v>
      </c>
      <c r="L277" s="112">
        <v>8.0449999999999999</v>
      </c>
      <c r="M277" s="111">
        <v>4087137</v>
      </c>
    </row>
    <row r="278" spans="1:13">
      <c r="A278" s="110">
        <v>42443</v>
      </c>
      <c r="B278" s="34">
        <v>73.349997999999999</v>
      </c>
      <c r="C278" s="111">
        <v>11069800</v>
      </c>
      <c r="D278" s="34">
        <v>98.129997000000003</v>
      </c>
      <c r="E278" s="111">
        <v>11251900</v>
      </c>
      <c r="F278" s="112">
        <v>182.020004</v>
      </c>
      <c r="G278" s="111">
        <v>2738500</v>
      </c>
      <c r="H278" s="112">
        <v>57.439999</v>
      </c>
      <c r="I278" s="111">
        <v>391100</v>
      </c>
      <c r="J278" s="112">
        <v>11.15</v>
      </c>
      <c r="K278" s="111">
        <v>13531300</v>
      </c>
      <c r="L278" s="112">
        <v>8</v>
      </c>
      <c r="M278" s="111">
        <v>3650472</v>
      </c>
    </row>
    <row r="279" spans="1:13">
      <c r="A279" s="110">
        <v>42444</v>
      </c>
      <c r="B279" s="34">
        <v>72.230002999999996</v>
      </c>
      <c r="C279" s="111">
        <v>8373700</v>
      </c>
      <c r="D279" s="34">
        <v>97.860000999999997</v>
      </c>
      <c r="E279" s="111">
        <v>9691800</v>
      </c>
      <c r="F279" s="112">
        <v>180.220001</v>
      </c>
      <c r="G279" s="111">
        <v>1627000</v>
      </c>
      <c r="H279" s="112">
        <v>56.549999</v>
      </c>
      <c r="I279" s="111">
        <v>549400</v>
      </c>
      <c r="J279" s="112">
        <v>10.85</v>
      </c>
      <c r="K279" s="111">
        <v>15156500</v>
      </c>
      <c r="L279" s="112">
        <v>7.88</v>
      </c>
      <c r="M279" s="111">
        <v>4925844</v>
      </c>
    </row>
    <row r="280" spans="1:13">
      <c r="A280" s="110">
        <v>42445</v>
      </c>
      <c r="B280" s="34">
        <v>73.5</v>
      </c>
      <c r="C280" s="111">
        <v>7701200</v>
      </c>
      <c r="D280" s="34">
        <v>99.349997999999999</v>
      </c>
      <c r="E280" s="111">
        <v>12630500</v>
      </c>
      <c r="F280" s="112">
        <v>183.050003</v>
      </c>
      <c r="G280" s="111">
        <v>1912000</v>
      </c>
      <c r="H280" s="112">
        <v>57.07</v>
      </c>
      <c r="I280" s="111">
        <v>368900</v>
      </c>
      <c r="J280" s="112">
        <v>10.72</v>
      </c>
      <c r="K280" s="111">
        <v>20471800</v>
      </c>
      <c r="L280" s="112">
        <v>7.94</v>
      </c>
      <c r="M280" s="111">
        <v>4735659</v>
      </c>
    </row>
    <row r="281" spans="1:13">
      <c r="A281" s="110">
        <v>42446</v>
      </c>
      <c r="B281" s="34">
        <v>74.25</v>
      </c>
      <c r="C281" s="111">
        <v>9423900</v>
      </c>
      <c r="D281" s="34">
        <v>99.720000999999996</v>
      </c>
      <c r="E281" s="111">
        <v>13825000</v>
      </c>
      <c r="F281" s="112">
        <v>183.44000199999999</v>
      </c>
      <c r="G281" s="111">
        <v>1783000</v>
      </c>
      <c r="H281" s="112">
        <v>57.400002000000001</v>
      </c>
      <c r="I281" s="111">
        <v>492800</v>
      </c>
      <c r="J281" s="112">
        <v>10.87</v>
      </c>
      <c r="K281" s="111">
        <v>19976800</v>
      </c>
      <c r="L281" s="112">
        <v>8.1</v>
      </c>
      <c r="M281" s="111">
        <v>5783963</v>
      </c>
    </row>
    <row r="282" spans="1:13">
      <c r="A282" s="110">
        <v>42447</v>
      </c>
      <c r="B282" s="34">
        <v>76.25</v>
      </c>
      <c r="C282" s="111">
        <v>13350100</v>
      </c>
      <c r="D282" s="34">
        <v>101.120003</v>
      </c>
      <c r="E282" s="111">
        <v>15453500</v>
      </c>
      <c r="F282" s="112">
        <v>187.91999799999999</v>
      </c>
      <c r="G282" s="111">
        <v>3245800</v>
      </c>
      <c r="H282" s="112">
        <v>57.380001</v>
      </c>
      <c r="I282" s="111">
        <v>728600</v>
      </c>
      <c r="J282" s="112">
        <v>11.14</v>
      </c>
      <c r="K282" s="111">
        <v>44827100</v>
      </c>
      <c r="L282" s="112">
        <v>8.0500000000000007</v>
      </c>
      <c r="M282" s="111">
        <v>3369660</v>
      </c>
    </row>
    <row r="283" spans="1:13">
      <c r="A283" s="110">
        <v>42450</v>
      </c>
      <c r="B283" s="34">
        <v>78.110000999999997</v>
      </c>
      <c r="C283" s="111">
        <v>15493300</v>
      </c>
      <c r="D283" s="34">
        <v>101.05999799999999</v>
      </c>
      <c r="E283" s="111">
        <v>9578500</v>
      </c>
      <c r="F283" s="112">
        <v>187.11999499999999</v>
      </c>
      <c r="G283" s="111">
        <v>1598300</v>
      </c>
      <c r="H283" s="112">
        <v>56.16</v>
      </c>
      <c r="I283" s="111">
        <v>479000</v>
      </c>
      <c r="J283" s="112">
        <v>11.53</v>
      </c>
      <c r="K283" s="111">
        <v>18083000</v>
      </c>
      <c r="L283" s="112">
        <v>8.0399999999999991</v>
      </c>
      <c r="M283" s="111">
        <v>3551828</v>
      </c>
    </row>
    <row r="284" spans="1:13">
      <c r="A284" s="110">
        <v>42451</v>
      </c>
      <c r="B284" s="34">
        <v>78.180000000000007</v>
      </c>
      <c r="C284" s="111">
        <v>9148400</v>
      </c>
      <c r="D284" s="34">
        <v>99.839995999999999</v>
      </c>
      <c r="E284" s="111">
        <v>9069900</v>
      </c>
      <c r="F284" s="112">
        <v>188.39999399999999</v>
      </c>
      <c r="G284" s="111">
        <v>1571000</v>
      </c>
      <c r="H284" s="112">
        <v>55.900002000000001</v>
      </c>
      <c r="I284" s="111">
        <v>432300</v>
      </c>
      <c r="J284" s="112">
        <v>11.44</v>
      </c>
      <c r="K284" s="111">
        <v>13463400</v>
      </c>
      <c r="L284" s="112">
        <v>7.94</v>
      </c>
      <c r="M284" s="111">
        <v>2737066</v>
      </c>
    </row>
    <row r="285" spans="1:13">
      <c r="A285" s="110">
        <v>42452</v>
      </c>
      <c r="B285" s="34">
        <v>76.559997999999993</v>
      </c>
      <c r="C285" s="111">
        <v>10806800</v>
      </c>
      <c r="D285" s="34">
        <v>99.589995999999999</v>
      </c>
      <c r="E285" s="111">
        <v>8313500</v>
      </c>
      <c r="F285" s="112">
        <v>183.83999600000001</v>
      </c>
      <c r="G285" s="111">
        <v>2228700</v>
      </c>
      <c r="H285" s="112">
        <v>54.790000999999997</v>
      </c>
      <c r="I285" s="111">
        <v>640800</v>
      </c>
      <c r="J285" s="112">
        <v>10.65</v>
      </c>
      <c r="K285" s="111">
        <v>29424300</v>
      </c>
      <c r="L285" s="112">
        <v>7.69</v>
      </c>
      <c r="M285" s="111">
        <v>6080456</v>
      </c>
    </row>
    <row r="286" spans="1:13">
      <c r="A286" s="110">
        <v>42453</v>
      </c>
      <c r="B286" s="34">
        <v>75.860000999999997</v>
      </c>
      <c r="C286" s="111">
        <v>8833400</v>
      </c>
      <c r="D286" s="34">
        <v>98.360000999999997</v>
      </c>
      <c r="E286" s="111">
        <v>10671100</v>
      </c>
      <c r="F286" s="112">
        <v>184.86000100000001</v>
      </c>
      <c r="G286" s="111">
        <v>1649600</v>
      </c>
      <c r="H286" s="112">
        <v>54.889999000000003</v>
      </c>
      <c r="I286" s="111">
        <v>680300</v>
      </c>
      <c r="J286" s="112">
        <v>10.5</v>
      </c>
      <c r="K286" s="111">
        <v>22822800</v>
      </c>
      <c r="L286" s="112">
        <v>7.59</v>
      </c>
      <c r="M286" s="111">
        <v>4550375</v>
      </c>
    </row>
    <row r="287" spans="1:13">
      <c r="A287" s="110">
        <v>42457</v>
      </c>
      <c r="B287" s="34">
        <v>76.480002999999996</v>
      </c>
      <c r="C287" s="111">
        <v>6082100</v>
      </c>
      <c r="D287" s="34">
        <v>101.209999</v>
      </c>
      <c r="E287" s="111">
        <v>12432200</v>
      </c>
      <c r="F287" s="112">
        <v>185.16999799999999</v>
      </c>
      <c r="G287" s="111">
        <v>1150400</v>
      </c>
      <c r="H287" s="112">
        <v>52.779998999999997</v>
      </c>
      <c r="I287" s="111">
        <v>889900</v>
      </c>
      <c r="J287" s="112">
        <v>10.38</v>
      </c>
      <c r="K287" s="111">
        <v>22898800</v>
      </c>
      <c r="L287" s="112">
        <v>7.61</v>
      </c>
      <c r="M287" s="111">
        <v>2897239</v>
      </c>
    </row>
    <row r="288" spans="1:13">
      <c r="A288" s="110">
        <v>42458</v>
      </c>
      <c r="B288" s="34">
        <v>78.080001999999993</v>
      </c>
      <c r="C288" s="111">
        <v>12480700</v>
      </c>
      <c r="D288" s="34">
        <v>104.129997</v>
      </c>
      <c r="E288" s="111">
        <v>15950600</v>
      </c>
      <c r="F288" s="112">
        <v>189.83999600000001</v>
      </c>
      <c r="G288" s="111">
        <v>2517500</v>
      </c>
      <c r="H288" s="112">
        <v>56.490001999999997</v>
      </c>
      <c r="I288" s="111">
        <v>1067300</v>
      </c>
      <c r="J288" s="112">
        <v>10.45</v>
      </c>
      <c r="K288" s="111">
        <v>30891600</v>
      </c>
      <c r="L288" s="112">
        <v>7.87</v>
      </c>
      <c r="M288" s="111">
        <v>5344503</v>
      </c>
    </row>
    <row r="289" spans="1:13">
      <c r="A289" s="110">
        <v>42459</v>
      </c>
      <c r="B289" s="34">
        <v>78.860000999999997</v>
      </c>
      <c r="C289" s="111">
        <v>10696000</v>
      </c>
      <c r="D289" s="34">
        <v>102.19000200000001</v>
      </c>
      <c r="E289" s="111">
        <v>14705000</v>
      </c>
      <c r="F289" s="112">
        <v>189.88999899999999</v>
      </c>
      <c r="G289" s="111">
        <v>2733500</v>
      </c>
      <c r="H289" s="112">
        <v>57.360000999999997</v>
      </c>
      <c r="I289" s="111">
        <v>771300</v>
      </c>
      <c r="J289" s="112">
        <v>10.48</v>
      </c>
      <c r="K289" s="111">
        <v>35166700</v>
      </c>
      <c r="L289" s="112">
        <v>8.01</v>
      </c>
      <c r="M289" s="111">
        <v>5780570</v>
      </c>
    </row>
    <row r="290" spans="1:13">
      <c r="A290" s="110">
        <v>42460</v>
      </c>
      <c r="B290" s="34">
        <v>79.029999000000004</v>
      </c>
      <c r="C290" s="111">
        <v>11318500</v>
      </c>
      <c r="D290" s="34">
        <v>102.230003</v>
      </c>
      <c r="E290" s="111">
        <v>9747500</v>
      </c>
      <c r="F290" s="112">
        <v>190.88000500000001</v>
      </c>
      <c r="G290" s="111">
        <v>2380200</v>
      </c>
      <c r="H290" s="112">
        <v>56.869999</v>
      </c>
      <c r="I290" s="111">
        <v>879700</v>
      </c>
      <c r="J290" s="112">
        <v>10.47</v>
      </c>
      <c r="K290" s="111">
        <v>48134200</v>
      </c>
      <c r="L290" s="112">
        <v>8.09</v>
      </c>
      <c r="M290" s="111">
        <v>8186106</v>
      </c>
    </row>
    <row r="291" spans="1:13">
      <c r="A291" s="110">
        <v>42461</v>
      </c>
      <c r="B291" s="34">
        <v>78.730002999999996</v>
      </c>
      <c r="C291" s="111">
        <v>9262200</v>
      </c>
      <c r="D291" s="34">
        <v>105.699997</v>
      </c>
      <c r="E291" s="111">
        <v>14182400</v>
      </c>
      <c r="F291" s="112">
        <v>190.33000200000001</v>
      </c>
      <c r="G291" s="111">
        <v>2443000</v>
      </c>
      <c r="H291" s="112">
        <v>56.950001</v>
      </c>
      <c r="I291" s="111">
        <v>412100</v>
      </c>
      <c r="J291" s="112">
        <v>11.03</v>
      </c>
      <c r="K291" s="111">
        <v>28458300</v>
      </c>
      <c r="L291" s="112">
        <v>7.48</v>
      </c>
      <c r="M291" s="111">
        <v>24356555</v>
      </c>
    </row>
    <row r="292" spans="1:13">
      <c r="A292" s="110">
        <v>42464</v>
      </c>
      <c r="B292" s="34">
        <v>79.080001999999993</v>
      </c>
      <c r="C292" s="111">
        <v>9817300</v>
      </c>
      <c r="D292" s="34">
        <v>104.349998</v>
      </c>
      <c r="E292" s="111">
        <v>10940400</v>
      </c>
      <c r="F292" s="112">
        <v>188.970001</v>
      </c>
      <c r="G292" s="111">
        <v>1741800</v>
      </c>
      <c r="H292" s="112">
        <v>56.150002000000001</v>
      </c>
      <c r="I292" s="111">
        <v>623800</v>
      </c>
      <c r="J292" s="112">
        <v>10.8</v>
      </c>
      <c r="K292" s="111">
        <v>22475200</v>
      </c>
      <c r="L292" s="112">
        <v>7.28</v>
      </c>
      <c r="M292" s="111">
        <v>13102870</v>
      </c>
    </row>
    <row r="293" spans="1:13">
      <c r="A293" s="110">
        <v>42465</v>
      </c>
      <c r="B293" s="34">
        <v>77.319999999999993</v>
      </c>
      <c r="C293" s="111">
        <v>9603900</v>
      </c>
      <c r="D293" s="34">
        <v>104.94000200000001</v>
      </c>
      <c r="E293" s="111">
        <v>10060900</v>
      </c>
      <c r="F293" s="112">
        <v>183.800003</v>
      </c>
      <c r="G293" s="111">
        <v>2977100</v>
      </c>
      <c r="H293" s="112">
        <v>55.400002000000001</v>
      </c>
      <c r="I293" s="111">
        <v>986200</v>
      </c>
      <c r="J293" s="112">
        <v>10.4</v>
      </c>
      <c r="K293" s="111">
        <v>20760300</v>
      </c>
      <c r="L293" s="112">
        <v>7.12</v>
      </c>
      <c r="M293" s="111">
        <v>6051564</v>
      </c>
    </row>
    <row r="294" spans="1:13">
      <c r="A294" s="110">
        <v>42466</v>
      </c>
      <c r="B294" s="34">
        <v>78.680000000000007</v>
      </c>
      <c r="C294" s="111">
        <v>9052800</v>
      </c>
      <c r="D294" s="34">
        <v>104.83000199999999</v>
      </c>
      <c r="E294" s="111">
        <v>9585900</v>
      </c>
      <c r="F294" s="112">
        <v>186.820007</v>
      </c>
      <c r="G294" s="111">
        <v>1903000</v>
      </c>
      <c r="H294" s="112">
        <v>57.540000999999997</v>
      </c>
      <c r="I294" s="111">
        <v>567800</v>
      </c>
      <c r="J294" s="112">
        <v>10.47</v>
      </c>
      <c r="K294" s="111">
        <v>18413000</v>
      </c>
      <c r="L294" s="112">
        <v>7.1</v>
      </c>
      <c r="M294" s="111">
        <v>7157625</v>
      </c>
    </row>
    <row r="295" spans="1:13">
      <c r="A295" s="110">
        <v>42467</v>
      </c>
      <c r="B295" s="34">
        <v>77.610000999999997</v>
      </c>
      <c r="C295" s="111">
        <v>10937900</v>
      </c>
      <c r="D295" s="34">
        <v>104.449997</v>
      </c>
      <c r="E295" s="111">
        <v>10774900</v>
      </c>
      <c r="F295" s="112">
        <v>182.529999</v>
      </c>
      <c r="G295" s="111">
        <v>1835900</v>
      </c>
      <c r="H295" s="112">
        <v>55.799999</v>
      </c>
      <c r="I295" s="111">
        <v>433300</v>
      </c>
      <c r="J295" s="112">
        <v>10.51</v>
      </c>
      <c r="K295" s="111">
        <v>19470200</v>
      </c>
      <c r="L295" s="112">
        <v>6.98</v>
      </c>
      <c r="M295" s="111">
        <v>4925825</v>
      </c>
    </row>
    <row r="296" spans="1:13">
      <c r="A296" s="110">
        <v>42468</v>
      </c>
      <c r="B296" s="34">
        <v>77.470000999999996</v>
      </c>
      <c r="C296" s="111">
        <v>8401200</v>
      </c>
      <c r="D296" s="34">
        <v>103.80999799999999</v>
      </c>
      <c r="E296" s="111">
        <v>7857600</v>
      </c>
      <c r="F296" s="112">
        <v>183.979996</v>
      </c>
      <c r="G296" s="111">
        <v>1714700</v>
      </c>
      <c r="H296" s="112">
        <v>55.959999000000003</v>
      </c>
      <c r="I296" s="111">
        <v>335700</v>
      </c>
      <c r="J296" s="112">
        <v>10.72</v>
      </c>
      <c r="K296" s="111">
        <v>18950000</v>
      </c>
      <c r="L296" s="112">
        <v>7.06</v>
      </c>
      <c r="M296" s="111">
        <v>4322740</v>
      </c>
    </row>
    <row r="297" spans="1:13">
      <c r="A297" s="110">
        <v>42471</v>
      </c>
      <c r="B297" s="34">
        <v>77.709998999999996</v>
      </c>
      <c r="C297" s="111">
        <v>7896500</v>
      </c>
      <c r="D297" s="34">
        <v>102.68</v>
      </c>
      <c r="E297" s="111">
        <v>7451300</v>
      </c>
      <c r="F297" s="112">
        <v>185.070007</v>
      </c>
      <c r="G297" s="111">
        <v>1896000</v>
      </c>
      <c r="H297" s="112">
        <v>55.52</v>
      </c>
      <c r="I297" s="111">
        <v>545400</v>
      </c>
      <c r="J297" s="112">
        <v>10.45</v>
      </c>
      <c r="K297" s="111">
        <v>18258000</v>
      </c>
      <c r="L297" s="112">
        <v>7.05</v>
      </c>
      <c r="M297" s="111">
        <v>4367602</v>
      </c>
    </row>
    <row r="298" spans="1:13">
      <c r="A298" s="110">
        <v>42472</v>
      </c>
      <c r="B298" s="34">
        <v>77.860000999999997</v>
      </c>
      <c r="C298" s="111">
        <v>7109400</v>
      </c>
      <c r="D298" s="34">
        <v>106.980003</v>
      </c>
      <c r="E298" s="111">
        <v>12310200</v>
      </c>
      <c r="F298" s="112">
        <v>187.39999399999999</v>
      </c>
      <c r="G298" s="111">
        <v>1713600</v>
      </c>
      <c r="H298" s="112">
        <v>55.59</v>
      </c>
      <c r="I298" s="111">
        <v>434900</v>
      </c>
      <c r="J298" s="112">
        <v>10.17</v>
      </c>
      <c r="K298" s="111">
        <v>25679600</v>
      </c>
      <c r="L298" s="112">
        <v>7.0949999999999998</v>
      </c>
      <c r="M298" s="111">
        <v>4309066</v>
      </c>
    </row>
    <row r="299" spans="1:13">
      <c r="A299" s="110">
        <v>42473</v>
      </c>
      <c r="B299" s="34">
        <v>79.639999000000003</v>
      </c>
      <c r="C299" s="111">
        <v>14150900</v>
      </c>
      <c r="D299" s="34">
        <v>109.650002</v>
      </c>
      <c r="E299" s="111">
        <v>16701700</v>
      </c>
      <c r="F299" s="112">
        <v>193.979996</v>
      </c>
      <c r="G299" s="111">
        <v>3264600</v>
      </c>
      <c r="H299" s="112">
        <v>57.25</v>
      </c>
      <c r="I299" s="111">
        <v>442200</v>
      </c>
      <c r="J299" s="112">
        <v>10.88</v>
      </c>
      <c r="K299" s="111">
        <v>26108900</v>
      </c>
      <c r="L299" s="112">
        <v>7.2</v>
      </c>
      <c r="M299" s="111">
        <v>4759625</v>
      </c>
    </row>
    <row r="300" spans="1:13">
      <c r="A300" s="110">
        <v>42474</v>
      </c>
      <c r="B300" s="34">
        <v>79.610000999999997</v>
      </c>
      <c r="C300" s="111">
        <v>12573500</v>
      </c>
      <c r="D300" s="34">
        <v>110.41999800000001</v>
      </c>
      <c r="E300" s="111">
        <v>9532500</v>
      </c>
      <c r="F300" s="112">
        <v>195.720001</v>
      </c>
      <c r="G300" s="111">
        <v>2031800</v>
      </c>
      <c r="H300" s="112">
        <v>56.990001999999997</v>
      </c>
      <c r="I300" s="111">
        <v>309500</v>
      </c>
      <c r="J300" s="112">
        <v>10.4</v>
      </c>
      <c r="K300" s="111">
        <v>17778100</v>
      </c>
      <c r="L300" s="112">
        <v>7.08</v>
      </c>
      <c r="M300" s="111">
        <v>3498756</v>
      </c>
    </row>
    <row r="301" spans="1:13">
      <c r="A301" s="110">
        <v>42475</v>
      </c>
      <c r="B301" s="34">
        <v>78.970000999999996</v>
      </c>
      <c r="C301" s="111">
        <v>11709100</v>
      </c>
      <c r="D301" s="34">
        <v>111.510002</v>
      </c>
      <c r="E301" s="111">
        <v>11746100</v>
      </c>
      <c r="F301" s="112">
        <v>193.220001</v>
      </c>
      <c r="G301" s="111">
        <v>1641700</v>
      </c>
      <c r="H301" s="112">
        <v>57.310001</v>
      </c>
      <c r="I301" s="111">
        <v>471700</v>
      </c>
      <c r="J301" s="112">
        <v>10.69</v>
      </c>
      <c r="K301" s="111">
        <v>25325200</v>
      </c>
      <c r="L301" s="112">
        <v>7.06</v>
      </c>
      <c r="M301" s="111">
        <v>4273649</v>
      </c>
    </row>
    <row r="302" spans="1:13">
      <c r="A302" s="110">
        <v>42478</v>
      </c>
      <c r="B302" s="34">
        <v>79.010002</v>
      </c>
      <c r="C302" s="111">
        <v>7745200</v>
      </c>
      <c r="D302" s="34">
        <v>108.400002</v>
      </c>
      <c r="E302" s="111">
        <v>27001500</v>
      </c>
      <c r="F302" s="112">
        <v>192.94000199999999</v>
      </c>
      <c r="G302" s="111">
        <v>1497100</v>
      </c>
      <c r="H302" s="112">
        <v>58.52</v>
      </c>
      <c r="I302" s="111">
        <v>495100</v>
      </c>
      <c r="J302" s="112">
        <v>10.89</v>
      </c>
      <c r="K302" s="111">
        <v>26355200</v>
      </c>
      <c r="L302" s="112">
        <v>7.1</v>
      </c>
      <c r="M302" s="111">
        <v>4143148</v>
      </c>
    </row>
    <row r="303" spans="1:13">
      <c r="A303" s="110">
        <v>42479</v>
      </c>
      <c r="B303" s="34">
        <v>79.459998999999996</v>
      </c>
      <c r="C303" s="111">
        <v>14742000</v>
      </c>
      <c r="D303" s="34">
        <v>94.339995999999999</v>
      </c>
      <c r="E303" s="111">
        <v>55728800</v>
      </c>
      <c r="F303" s="112">
        <v>194.520004</v>
      </c>
      <c r="G303" s="111">
        <v>2123200</v>
      </c>
      <c r="H303" s="112">
        <v>58.82</v>
      </c>
      <c r="I303" s="111">
        <v>980900</v>
      </c>
      <c r="J303" s="112">
        <v>10.72</v>
      </c>
      <c r="K303" s="111">
        <v>21005700</v>
      </c>
      <c r="L303" s="112">
        <v>7.05</v>
      </c>
      <c r="M303" s="111">
        <v>4052324</v>
      </c>
    </row>
    <row r="304" spans="1:13">
      <c r="A304" s="110">
        <v>42480</v>
      </c>
      <c r="B304" s="34">
        <v>81.209998999999996</v>
      </c>
      <c r="C304" s="111">
        <v>14911900</v>
      </c>
      <c r="D304" s="34">
        <v>96.769997000000004</v>
      </c>
      <c r="E304" s="111">
        <v>26613500</v>
      </c>
      <c r="F304" s="112">
        <v>193.66999799999999</v>
      </c>
      <c r="G304" s="111">
        <v>1496300</v>
      </c>
      <c r="H304" s="112">
        <v>67.300003000000004</v>
      </c>
      <c r="I304" s="111">
        <v>2730800</v>
      </c>
      <c r="J304" s="112">
        <v>10.75</v>
      </c>
      <c r="K304" s="111">
        <v>19268600</v>
      </c>
      <c r="L304" s="112">
        <v>7.22</v>
      </c>
      <c r="M304" s="111">
        <v>6436276</v>
      </c>
    </row>
    <row r="305" spans="1:13">
      <c r="A305" s="110">
        <v>42481</v>
      </c>
      <c r="B305" s="34">
        <v>80.779999000000004</v>
      </c>
      <c r="C305" s="111">
        <v>8819000</v>
      </c>
      <c r="D305" s="34">
        <v>94.980002999999996</v>
      </c>
      <c r="E305" s="111">
        <v>19919400</v>
      </c>
      <c r="F305" s="112">
        <v>192.740005</v>
      </c>
      <c r="G305" s="111">
        <v>1726600</v>
      </c>
      <c r="H305" s="112">
        <v>67.599997999999999</v>
      </c>
      <c r="I305" s="111">
        <v>1205700</v>
      </c>
      <c r="J305" s="112">
        <v>10.65</v>
      </c>
      <c r="K305" s="111">
        <v>15629500</v>
      </c>
      <c r="L305" s="112">
        <v>7.1</v>
      </c>
      <c r="M305" s="111">
        <v>3103369</v>
      </c>
    </row>
    <row r="306" spans="1:13">
      <c r="A306" s="110">
        <v>42482</v>
      </c>
      <c r="B306" s="34">
        <v>79.889999000000003</v>
      </c>
      <c r="C306" s="111">
        <v>8649300</v>
      </c>
      <c r="D306" s="34">
        <v>95.900002000000001</v>
      </c>
      <c r="E306" s="111">
        <v>15806300</v>
      </c>
      <c r="F306" s="112">
        <v>190.759995</v>
      </c>
      <c r="G306" s="111">
        <v>2015800</v>
      </c>
      <c r="H306" s="112">
        <v>66.120002999999997</v>
      </c>
      <c r="I306" s="111">
        <v>782000</v>
      </c>
      <c r="J306" s="112">
        <v>10.66</v>
      </c>
      <c r="K306" s="111">
        <v>18715200</v>
      </c>
      <c r="L306" s="112">
        <v>7.26</v>
      </c>
      <c r="M306" s="111">
        <v>6121931</v>
      </c>
    </row>
    <row r="307" spans="1:13">
      <c r="A307" s="110">
        <v>42485</v>
      </c>
      <c r="B307" s="34">
        <v>78.839995999999999</v>
      </c>
      <c r="C307" s="111">
        <v>9207600</v>
      </c>
      <c r="D307" s="34">
        <v>93.559997999999993</v>
      </c>
      <c r="E307" s="111">
        <v>14985400</v>
      </c>
      <c r="F307" s="112">
        <v>188.03999300000001</v>
      </c>
      <c r="G307" s="111">
        <v>1754900</v>
      </c>
      <c r="H307" s="112">
        <v>65.980002999999996</v>
      </c>
      <c r="I307" s="111">
        <v>600100</v>
      </c>
      <c r="J307" s="112">
        <v>10.55</v>
      </c>
      <c r="K307" s="111">
        <v>22500000</v>
      </c>
      <c r="L307" s="112">
        <v>7.27</v>
      </c>
      <c r="M307" s="111">
        <v>6614300</v>
      </c>
    </row>
    <row r="308" spans="1:13">
      <c r="A308" s="110">
        <v>42486</v>
      </c>
      <c r="B308" s="34">
        <v>78.610000999999997</v>
      </c>
      <c r="C308" s="111">
        <v>9632700</v>
      </c>
      <c r="D308" s="34">
        <v>92.43</v>
      </c>
      <c r="E308" s="111">
        <v>15330900</v>
      </c>
      <c r="F308" s="112">
        <v>188.25</v>
      </c>
      <c r="G308" s="111">
        <v>1892900</v>
      </c>
      <c r="H308" s="112">
        <v>65.230002999999996</v>
      </c>
      <c r="I308" s="111">
        <v>659000</v>
      </c>
      <c r="J308" s="112">
        <v>11.51</v>
      </c>
      <c r="K308" s="111">
        <v>47098100</v>
      </c>
      <c r="L308" s="112">
        <v>7.2</v>
      </c>
      <c r="M308" s="111">
        <v>2859460</v>
      </c>
    </row>
    <row r="309" spans="1:13">
      <c r="A309" s="110">
        <v>42487</v>
      </c>
      <c r="B309" s="34">
        <v>77.650002000000001</v>
      </c>
      <c r="C309" s="111">
        <v>11491900</v>
      </c>
      <c r="D309" s="34">
        <v>91.040001000000004</v>
      </c>
      <c r="E309" s="111">
        <v>12218900</v>
      </c>
      <c r="F309" s="112">
        <v>187.949997</v>
      </c>
      <c r="G309" s="111">
        <v>2257000</v>
      </c>
      <c r="H309" s="112">
        <v>65.669998000000007</v>
      </c>
      <c r="I309" s="111">
        <v>425800</v>
      </c>
      <c r="J309" s="112">
        <v>11.56</v>
      </c>
      <c r="K309" s="111">
        <v>24353400</v>
      </c>
      <c r="L309" s="112">
        <v>7.28</v>
      </c>
      <c r="M309" s="111">
        <v>4474553</v>
      </c>
    </row>
    <row r="310" spans="1:13">
      <c r="A310" s="110">
        <v>42488</v>
      </c>
      <c r="B310" s="34">
        <v>76.400002000000001</v>
      </c>
      <c r="C310" s="111">
        <v>9959900</v>
      </c>
      <c r="D310" s="34">
        <v>90.279999000000004</v>
      </c>
      <c r="E310" s="111">
        <v>11474900</v>
      </c>
      <c r="F310" s="112">
        <v>186.020004</v>
      </c>
      <c r="G310" s="111">
        <v>3611300</v>
      </c>
      <c r="H310" s="112">
        <v>61.52</v>
      </c>
      <c r="I310" s="111">
        <v>1192400</v>
      </c>
      <c r="J310" s="112">
        <v>11.62</v>
      </c>
      <c r="K310" s="111">
        <v>41186400</v>
      </c>
      <c r="L310" s="112">
        <v>7.17</v>
      </c>
      <c r="M310" s="111">
        <v>3131505</v>
      </c>
    </row>
    <row r="311" spans="1:13">
      <c r="A311" s="110">
        <v>42489</v>
      </c>
      <c r="B311" s="34">
        <v>76.940002000000007</v>
      </c>
      <c r="C311" s="111">
        <v>10124300</v>
      </c>
      <c r="D311" s="34">
        <v>90.029999000000004</v>
      </c>
      <c r="E311" s="111">
        <v>13968000</v>
      </c>
      <c r="F311" s="112">
        <v>194.300003</v>
      </c>
      <c r="G311" s="111">
        <v>6954700</v>
      </c>
      <c r="H311" s="112">
        <v>60.540000999999997</v>
      </c>
      <c r="I311" s="111">
        <v>735700</v>
      </c>
      <c r="J311" s="112">
        <v>10.75</v>
      </c>
      <c r="K311" s="111">
        <v>40162100</v>
      </c>
      <c r="L311" s="112">
        <v>7.06</v>
      </c>
      <c r="M311" s="111">
        <v>4643124</v>
      </c>
    </row>
    <row r="312" spans="1:13">
      <c r="A312" s="110">
        <v>42492</v>
      </c>
      <c r="B312" s="34">
        <v>76.610000999999997</v>
      </c>
      <c r="C312" s="111">
        <v>7718100</v>
      </c>
      <c r="D312" s="34">
        <v>93.110000999999997</v>
      </c>
      <c r="E312" s="111">
        <v>12547000</v>
      </c>
      <c r="F312" s="112">
        <v>178.91000399999999</v>
      </c>
      <c r="G312" s="111">
        <v>10170300</v>
      </c>
      <c r="H312" s="112">
        <v>61.389999000000003</v>
      </c>
      <c r="I312" s="111">
        <v>701100</v>
      </c>
      <c r="J312" s="112">
        <v>10.62</v>
      </c>
      <c r="K312" s="111">
        <v>23794800</v>
      </c>
      <c r="L312" s="112">
        <v>7.06</v>
      </c>
      <c r="M312" s="111">
        <v>5669581</v>
      </c>
    </row>
    <row r="313" spans="1:13">
      <c r="A313" s="110">
        <v>42493</v>
      </c>
      <c r="B313" s="34">
        <v>75.910004000000001</v>
      </c>
      <c r="C313" s="111">
        <v>8019200</v>
      </c>
      <c r="D313" s="34">
        <v>91.540001000000004</v>
      </c>
      <c r="E313" s="111">
        <v>10593900</v>
      </c>
      <c r="F313" s="112">
        <v>174.36000100000001</v>
      </c>
      <c r="G313" s="111">
        <v>5482300</v>
      </c>
      <c r="H313" s="112">
        <v>59.82</v>
      </c>
      <c r="I313" s="111">
        <v>485300</v>
      </c>
      <c r="J313" s="112">
        <v>10.36</v>
      </c>
      <c r="K313" s="111">
        <v>27847600</v>
      </c>
      <c r="L313" s="112">
        <v>6.86</v>
      </c>
      <c r="M313" s="111">
        <v>4959587</v>
      </c>
    </row>
    <row r="314" spans="1:13">
      <c r="A314" s="110">
        <v>42494</v>
      </c>
      <c r="B314" s="34">
        <v>75.819999999999993</v>
      </c>
      <c r="C314" s="111">
        <v>14258400</v>
      </c>
      <c r="D314" s="34">
        <v>90.790001000000004</v>
      </c>
      <c r="E314" s="111">
        <v>7356800</v>
      </c>
      <c r="F314" s="112">
        <v>177.279999</v>
      </c>
      <c r="G314" s="111">
        <v>4005500</v>
      </c>
      <c r="H314" s="112">
        <v>58.900002000000001</v>
      </c>
      <c r="I314" s="111">
        <v>555800</v>
      </c>
      <c r="J314" s="112">
        <v>10</v>
      </c>
      <c r="K314" s="111">
        <v>40867200</v>
      </c>
      <c r="L314" s="112">
        <v>6.76</v>
      </c>
      <c r="M314" s="111">
        <v>4194821</v>
      </c>
    </row>
    <row r="315" spans="1:13">
      <c r="A315" s="110">
        <v>42495</v>
      </c>
      <c r="B315" s="34">
        <v>78.830001999999993</v>
      </c>
      <c r="C315" s="111">
        <v>27950900</v>
      </c>
      <c r="D315" s="34">
        <v>89.370002999999997</v>
      </c>
      <c r="E315" s="111">
        <v>10368500</v>
      </c>
      <c r="F315" s="112">
        <v>175.220001</v>
      </c>
      <c r="G315" s="111">
        <v>3559300</v>
      </c>
      <c r="H315" s="112">
        <v>58.849997999999999</v>
      </c>
      <c r="I315" s="111">
        <v>444500</v>
      </c>
      <c r="J315" s="112">
        <v>10.06</v>
      </c>
      <c r="K315" s="111">
        <v>26456300</v>
      </c>
      <c r="L315" s="112">
        <v>6.68</v>
      </c>
      <c r="M315" s="111">
        <v>2929091</v>
      </c>
    </row>
    <row r="316" spans="1:13">
      <c r="A316" s="110">
        <v>42496</v>
      </c>
      <c r="B316" s="34">
        <v>79.199996999999996</v>
      </c>
      <c r="C316" s="111">
        <v>12862100</v>
      </c>
      <c r="D316" s="34">
        <v>90.839995999999999</v>
      </c>
      <c r="E316" s="111">
        <v>10433900</v>
      </c>
      <c r="F316" s="112">
        <v>173.94000199999999</v>
      </c>
      <c r="G316" s="111">
        <v>3112600</v>
      </c>
      <c r="H316" s="112">
        <v>58.59</v>
      </c>
      <c r="I316" s="111">
        <v>488500</v>
      </c>
      <c r="J316" s="112">
        <v>9.99</v>
      </c>
      <c r="K316" s="111">
        <v>20924500</v>
      </c>
      <c r="L316" s="112">
        <v>6.69</v>
      </c>
      <c r="M316" s="111">
        <v>3435703</v>
      </c>
    </row>
    <row r="317" spans="1:13">
      <c r="A317" s="110">
        <v>42499</v>
      </c>
      <c r="B317" s="34">
        <v>79.410004000000001</v>
      </c>
      <c r="C317" s="111">
        <v>11795800</v>
      </c>
      <c r="D317" s="34">
        <v>90.540001000000004</v>
      </c>
      <c r="E317" s="111">
        <v>9543700</v>
      </c>
      <c r="F317" s="112">
        <v>169.490005</v>
      </c>
      <c r="G317" s="111">
        <v>6555200</v>
      </c>
      <c r="H317" s="112">
        <v>58.580002</v>
      </c>
      <c r="I317" s="111">
        <v>425400</v>
      </c>
      <c r="J317" s="112">
        <v>9.8699999999999992</v>
      </c>
      <c r="K317" s="111">
        <v>20476700</v>
      </c>
      <c r="L317" s="112">
        <v>6.58</v>
      </c>
      <c r="M317" s="111">
        <v>2938730</v>
      </c>
    </row>
    <row r="318" spans="1:13">
      <c r="A318" s="110">
        <v>42500</v>
      </c>
      <c r="B318" s="34">
        <v>79.720000999999996</v>
      </c>
      <c r="C318" s="111">
        <v>9294900</v>
      </c>
      <c r="D318" s="34">
        <v>92.889999000000003</v>
      </c>
      <c r="E318" s="111">
        <v>11164200</v>
      </c>
      <c r="F318" s="112">
        <v>166.21000699999999</v>
      </c>
      <c r="G318" s="111">
        <v>5434700</v>
      </c>
      <c r="H318" s="112">
        <v>60.389999000000003</v>
      </c>
      <c r="I318" s="111">
        <v>522800</v>
      </c>
      <c r="J318" s="112">
        <v>10.09</v>
      </c>
      <c r="K318" s="111">
        <v>19608200</v>
      </c>
      <c r="L318" s="112">
        <v>6.73</v>
      </c>
      <c r="M318" s="111">
        <v>3416936</v>
      </c>
    </row>
    <row r="319" spans="1:13">
      <c r="A319" s="110">
        <v>42501</v>
      </c>
      <c r="B319" s="34">
        <v>79.800003000000004</v>
      </c>
      <c r="C319" s="111">
        <v>11072500</v>
      </c>
      <c r="D319" s="34">
        <v>90.019997000000004</v>
      </c>
      <c r="E319" s="111">
        <v>11692900</v>
      </c>
      <c r="F319" s="112">
        <v>163.050003</v>
      </c>
      <c r="G319" s="111">
        <v>6152100</v>
      </c>
      <c r="H319" s="112">
        <v>60.290000999999997</v>
      </c>
      <c r="I319" s="111">
        <v>582100</v>
      </c>
      <c r="J319" s="112">
        <v>10.1</v>
      </c>
      <c r="K319" s="111">
        <v>17808400</v>
      </c>
      <c r="L319" s="112">
        <v>6.68</v>
      </c>
      <c r="M319" s="111">
        <v>1932043</v>
      </c>
    </row>
    <row r="320" spans="1:13">
      <c r="A320" s="110">
        <v>42502</v>
      </c>
      <c r="B320" s="34">
        <v>79.160004000000001</v>
      </c>
      <c r="C320" s="111">
        <v>8791400</v>
      </c>
      <c r="D320" s="34">
        <v>87.739998</v>
      </c>
      <c r="E320" s="111">
        <v>20408100</v>
      </c>
      <c r="F320" s="112">
        <v>161.279999</v>
      </c>
      <c r="G320" s="111">
        <v>4103000</v>
      </c>
      <c r="H320" s="112">
        <v>59.970001000000003</v>
      </c>
      <c r="I320" s="111">
        <v>472100</v>
      </c>
      <c r="J320" s="112">
        <v>9.6300000000000008</v>
      </c>
      <c r="K320" s="111">
        <v>41066600</v>
      </c>
      <c r="L320" s="112">
        <v>6.61</v>
      </c>
      <c r="M320" s="111">
        <v>3290316</v>
      </c>
    </row>
    <row r="321" spans="1:13">
      <c r="A321" s="110">
        <v>42503</v>
      </c>
      <c r="B321" s="34">
        <v>77.160004000000001</v>
      </c>
      <c r="C321" s="111">
        <v>10078000</v>
      </c>
      <c r="D321" s="34">
        <v>87.879997000000003</v>
      </c>
      <c r="E321" s="111">
        <v>11571400</v>
      </c>
      <c r="F321" s="112">
        <v>159.75</v>
      </c>
      <c r="G321" s="111">
        <v>3131800</v>
      </c>
      <c r="H321" s="112">
        <v>60.98</v>
      </c>
      <c r="I321" s="111">
        <v>955900</v>
      </c>
      <c r="J321" s="112">
        <v>9.56</v>
      </c>
      <c r="K321" s="111">
        <v>21517300</v>
      </c>
      <c r="L321" s="112">
        <v>6.53</v>
      </c>
      <c r="M321" s="111">
        <v>2978928</v>
      </c>
    </row>
    <row r="322" spans="1:13">
      <c r="A322" s="110">
        <v>42506</v>
      </c>
      <c r="B322" s="34">
        <v>79.290001000000004</v>
      </c>
      <c r="C322" s="111">
        <v>11661000</v>
      </c>
      <c r="D322" s="34">
        <v>89.120002999999997</v>
      </c>
      <c r="E322" s="111">
        <v>11247800</v>
      </c>
      <c r="F322" s="112">
        <v>167.96000699999999</v>
      </c>
      <c r="G322" s="111">
        <v>5489900</v>
      </c>
      <c r="H322" s="112">
        <v>61.27</v>
      </c>
      <c r="I322" s="111">
        <v>526000</v>
      </c>
      <c r="J322" s="112">
        <v>9.68</v>
      </c>
      <c r="K322" s="111">
        <v>16247600</v>
      </c>
      <c r="L322" s="112">
        <v>6.7</v>
      </c>
      <c r="M322" s="111">
        <v>2501613</v>
      </c>
    </row>
    <row r="323" spans="1:13">
      <c r="A323" s="110">
        <v>42507</v>
      </c>
      <c r="B323" s="34">
        <v>79.349997999999999</v>
      </c>
      <c r="C323" s="111">
        <v>10970700</v>
      </c>
      <c r="D323" s="34">
        <v>88.629997000000003</v>
      </c>
      <c r="E323" s="111">
        <v>11571300</v>
      </c>
      <c r="F323" s="112">
        <v>171.03999300000001</v>
      </c>
      <c r="G323" s="111">
        <v>5064900</v>
      </c>
      <c r="H323" s="112">
        <v>60.900002000000001</v>
      </c>
      <c r="I323" s="111">
        <v>712200</v>
      </c>
      <c r="J323" s="112">
        <v>9.67</v>
      </c>
      <c r="K323" s="111">
        <v>22112100</v>
      </c>
      <c r="L323" s="112">
        <v>6.68</v>
      </c>
      <c r="M323" s="111">
        <v>2493657</v>
      </c>
    </row>
    <row r="324" spans="1:13">
      <c r="A324" s="110">
        <v>42508</v>
      </c>
      <c r="B324" s="34">
        <v>79.029999000000004</v>
      </c>
      <c r="C324" s="111">
        <v>9085800</v>
      </c>
      <c r="D324" s="34">
        <v>90.5</v>
      </c>
      <c r="E324" s="111">
        <v>13911800</v>
      </c>
      <c r="F324" s="112">
        <v>169.449997</v>
      </c>
      <c r="G324" s="111">
        <v>3222800</v>
      </c>
      <c r="H324" s="112">
        <v>61.110000999999997</v>
      </c>
      <c r="I324" s="111">
        <v>643800</v>
      </c>
      <c r="J324" s="112">
        <v>10.050000000000001</v>
      </c>
      <c r="K324" s="111">
        <v>26916900</v>
      </c>
      <c r="L324" s="112">
        <v>6.65</v>
      </c>
      <c r="M324" s="111">
        <v>3492916</v>
      </c>
    </row>
    <row r="325" spans="1:13">
      <c r="A325" s="110">
        <v>42509</v>
      </c>
      <c r="B325" s="34">
        <v>78.319999999999993</v>
      </c>
      <c r="C325" s="111">
        <v>8317500</v>
      </c>
      <c r="D325" s="34">
        <v>89.550003000000004</v>
      </c>
      <c r="E325" s="111">
        <v>11450300</v>
      </c>
      <c r="F325" s="112">
        <v>168.509995</v>
      </c>
      <c r="G325" s="111">
        <v>2423100</v>
      </c>
      <c r="H325" s="112">
        <v>61.200001</v>
      </c>
      <c r="I325" s="111">
        <v>460700</v>
      </c>
      <c r="J325" s="112">
        <v>10.07</v>
      </c>
      <c r="K325" s="111">
        <v>18852900</v>
      </c>
      <c r="L325" s="112">
        <v>6.69</v>
      </c>
      <c r="M325" s="111">
        <v>4417103</v>
      </c>
    </row>
    <row r="326" spans="1:13">
      <c r="A326" s="110">
        <v>42510</v>
      </c>
      <c r="B326" s="34">
        <v>78.790001000000004</v>
      </c>
      <c r="C326" s="111">
        <v>11043900</v>
      </c>
      <c r="D326" s="34">
        <v>92.489998</v>
      </c>
      <c r="E326" s="111">
        <v>15063000</v>
      </c>
      <c r="F326" s="112">
        <v>170.050003</v>
      </c>
      <c r="G326" s="111">
        <v>2255300</v>
      </c>
      <c r="H326" s="112">
        <v>63.060001</v>
      </c>
      <c r="I326" s="111">
        <v>553600</v>
      </c>
      <c r="J326" s="112">
        <v>10.8</v>
      </c>
      <c r="K326" s="111">
        <v>31189700</v>
      </c>
      <c r="L326" s="112">
        <v>6.81</v>
      </c>
      <c r="M326" s="111">
        <v>3974538</v>
      </c>
    </row>
    <row r="327" spans="1:13">
      <c r="A327" s="110">
        <v>42513</v>
      </c>
      <c r="B327" s="34">
        <v>79</v>
      </c>
      <c r="C327" s="111">
        <v>7154100</v>
      </c>
      <c r="D327" s="34">
        <v>94.889999000000003</v>
      </c>
      <c r="E327" s="111">
        <v>13962700</v>
      </c>
      <c r="F327" s="112">
        <v>169.770004</v>
      </c>
      <c r="G327" s="111">
        <v>1623600</v>
      </c>
      <c r="H327" s="112">
        <v>62.959999000000003</v>
      </c>
      <c r="I327" s="111">
        <v>661700</v>
      </c>
      <c r="J327" s="112">
        <v>11.14</v>
      </c>
      <c r="K327" s="111">
        <v>28369200</v>
      </c>
      <c r="L327" s="112">
        <v>6.92</v>
      </c>
      <c r="M327" s="111">
        <v>3060171</v>
      </c>
    </row>
    <row r="328" spans="1:13">
      <c r="A328" s="110">
        <v>42514</v>
      </c>
      <c r="B328" s="34">
        <v>81.120002999999997</v>
      </c>
      <c r="C328" s="111">
        <v>16707700</v>
      </c>
      <c r="D328" s="34">
        <v>97.889999000000003</v>
      </c>
      <c r="E328" s="111">
        <v>21246000</v>
      </c>
      <c r="F328" s="112">
        <v>175.91000399999999</v>
      </c>
      <c r="G328" s="111">
        <v>4630800</v>
      </c>
      <c r="H328" s="112">
        <v>64.75</v>
      </c>
      <c r="I328" s="111">
        <v>644900</v>
      </c>
      <c r="J328" s="112">
        <v>11.49</v>
      </c>
      <c r="K328" s="111">
        <v>25437300</v>
      </c>
      <c r="L328" s="112">
        <v>6.94</v>
      </c>
      <c r="M328" s="111">
        <v>3067589</v>
      </c>
    </row>
    <row r="329" spans="1:13">
      <c r="A329" s="110">
        <v>42515</v>
      </c>
      <c r="B329" s="34">
        <v>75.589995999999999</v>
      </c>
      <c r="C329" s="111">
        <v>49606600</v>
      </c>
      <c r="D329" s="34">
        <v>100.199997</v>
      </c>
      <c r="E329" s="111">
        <v>15142900</v>
      </c>
      <c r="F329" s="112">
        <v>176.71000699999999</v>
      </c>
      <c r="G329" s="111">
        <v>3567500</v>
      </c>
      <c r="H329" s="112">
        <v>65.010002</v>
      </c>
      <c r="I329" s="111">
        <v>642000</v>
      </c>
      <c r="J329" s="112">
        <v>11.6</v>
      </c>
      <c r="K329" s="111">
        <v>29175600</v>
      </c>
      <c r="L329" s="112">
        <v>7.16</v>
      </c>
      <c r="M329" s="111">
        <v>4176111</v>
      </c>
    </row>
    <row r="330" spans="1:13">
      <c r="A330" s="110">
        <v>42516</v>
      </c>
      <c r="B330" s="34">
        <v>78.349997999999999</v>
      </c>
      <c r="C330" s="111">
        <v>26879400</v>
      </c>
      <c r="D330" s="34">
        <v>102.80999799999999</v>
      </c>
      <c r="E330" s="111">
        <v>17791400</v>
      </c>
      <c r="F330" s="112">
        <v>177.66999799999999</v>
      </c>
      <c r="G330" s="111">
        <v>3538600</v>
      </c>
      <c r="H330" s="112">
        <v>65.440002000000007</v>
      </c>
      <c r="I330" s="111">
        <v>761800</v>
      </c>
      <c r="J330" s="112">
        <v>11.95</v>
      </c>
      <c r="K330" s="111">
        <v>23644100</v>
      </c>
      <c r="L330" s="112">
        <v>7.17</v>
      </c>
      <c r="M330" s="111">
        <v>3138352</v>
      </c>
    </row>
    <row r="331" spans="1:13">
      <c r="A331" s="110">
        <v>42517</v>
      </c>
      <c r="B331" s="34">
        <v>80.970000999999996</v>
      </c>
      <c r="C331" s="111">
        <v>24552900</v>
      </c>
      <c r="D331" s="34">
        <v>103.300003</v>
      </c>
      <c r="E331" s="111">
        <v>9092100</v>
      </c>
      <c r="F331" s="112">
        <v>185.009995</v>
      </c>
      <c r="G331" s="111">
        <v>5600300</v>
      </c>
      <c r="H331" s="112">
        <v>65.760002</v>
      </c>
      <c r="I331" s="111">
        <v>403200</v>
      </c>
      <c r="J331" s="112">
        <v>12.31</v>
      </c>
      <c r="K331" s="111">
        <v>29829800</v>
      </c>
      <c r="L331" s="112">
        <v>7.23</v>
      </c>
      <c r="M331" s="111">
        <v>3009398</v>
      </c>
    </row>
    <row r="332" spans="1:13">
      <c r="A332" s="110">
        <v>42521</v>
      </c>
      <c r="B332" s="34">
        <v>82</v>
      </c>
      <c r="C332" s="111">
        <v>78861400</v>
      </c>
      <c r="D332" s="34">
        <v>102.57</v>
      </c>
      <c r="E332" s="111">
        <v>8725700</v>
      </c>
      <c r="F332" s="112">
        <v>178.53999300000001</v>
      </c>
      <c r="G332" s="111">
        <v>24063000</v>
      </c>
      <c r="H332" s="112">
        <v>65.930000000000007</v>
      </c>
      <c r="I332" s="111">
        <v>386200</v>
      </c>
      <c r="J332" s="112">
        <v>12.72</v>
      </c>
      <c r="K332" s="111">
        <v>49604300</v>
      </c>
      <c r="L332" s="112">
        <v>7.27</v>
      </c>
      <c r="M332" s="111">
        <v>4592623</v>
      </c>
    </row>
    <row r="333" spans="1:13">
      <c r="A333" s="110">
        <v>42522</v>
      </c>
      <c r="B333" s="34">
        <v>76.690002000000007</v>
      </c>
      <c r="C333" s="111">
        <v>62531500</v>
      </c>
      <c r="D333" s="34">
        <v>101.510002</v>
      </c>
      <c r="E333" s="111">
        <v>8393400</v>
      </c>
      <c r="F333" s="112">
        <v>176.529999</v>
      </c>
      <c r="G333" s="111">
        <v>4783300</v>
      </c>
      <c r="H333" s="112">
        <v>66.459998999999996</v>
      </c>
      <c r="I333" s="111">
        <v>484200</v>
      </c>
      <c r="J333" s="112">
        <v>13.09</v>
      </c>
      <c r="K333" s="111">
        <v>35762100</v>
      </c>
      <c r="L333" s="112">
        <v>7.25</v>
      </c>
      <c r="M333" s="111">
        <v>3125553</v>
      </c>
    </row>
    <row r="334" spans="1:13">
      <c r="A334" s="110">
        <v>42523</v>
      </c>
      <c r="B334" s="34">
        <v>77.300003000000004</v>
      </c>
      <c r="C334" s="111">
        <v>43458100</v>
      </c>
      <c r="D334" s="34">
        <v>101.25</v>
      </c>
      <c r="E334" s="111">
        <v>7979900</v>
      </c>
      <c r="F334" s="112">
        <v>175.63999899999999</v>
      </c>
      <c r="G334" s="111">
        <v>3204400</v>
      </c>
      <c r="H334" s="112">
        <v>67.230002999999996</v>
      </c>
      <c r="I334" s="111">
        <v>454500</v>
      </c>
      <c r="J334" s="112">
        <v>13.11</v>
      </c>
      <c r="K334" s="111">
        <v>31941900</v>
      </c>
      <c r="L334" s="112">
        <v>7.31</v>
      </c>
      <c r="M334" s="111">
        <v>2450779</v>
      </c>
    </row>
    <row r="335" spans="1:13">
      <c r="A335" s="110">
        <v>42524</v>
      </c>
      <c r="B335" s="34">
        <v>76.620002999999997</v>
      </c>
      <c r="C335" s="111">
        <v>23685700</v>
      </c>
      <c r="D335" s="34">
        <v>99.589995999999999</v>
      </c>
      <c r="E335" s="111">
        <v>9224000</v>
      </c>
      <c r="F335" s="112">
        <v>173.740005</v>
      </c>
      <c r="G335" s="111">
        <v>2961700</v>
      </c>
      <c r="H335" s="112">
        <v>66.870002999999997</v>
      </c>
      <c r="I335" s="111">
        <v>450100</v>
      </c>
      <c r="J335" s="112">
        <v>12.86</v>
      </c>
      <c r="K335" s="111">
        <v>28210100</v>
      </c>
      <c r="L335" s="112">
        <v>7.26</v>
      </c>
      <c r="M335" s="111">
        <v>3379897</v>
      </c>
    </row>
    <row r="336" spans="1:13">
      <c r="A336" s="110">
        <v>42527</v>
      </c>
      <c r="B336" s="34">
        <v>78.059997999999993</v>
      </c>
      <c r="C336" s="111">
        <v>19166100</v>
      </c>
      <c r="D336" s="34">
        <v>100.739998</v>
      </c>
      <c r="E336" s="111">
        <v>6828100</v>
      </c>
      <c r="F336" s="112">
        <v>174.61999499999999</v>
      </c>
      <c r="G336" s="111">
        <v>1873000</v>
      </c>
      <c r="H336" s="112">
        <v>67.660004000000001</v>
      </c>
      <c r="I336" s="111">
        <v>461800</v>
      </c>
      <c r="J336" s="112">
        <v>12.77</v>
      </c>
      <c r="K336" s="111">
        <v>24861200</v>
      </c>
      <c r="L336" s="112">
        <v>7.4</v>
      </c>
      <c r="M336" s="111">
        <v>2777981</v>
      </c>
    </row>
    <row r="337" spans="1:13">
      <c r="A337" s="110">
        <v>42528</v>
      </c>
      <c r="B337" s="34">
        <v>77.839995999999999</v>
      </c>
      <c r="C337" s="111">
        <v>12878000</v>
      </c>
      <c r="D337" s="34">
        <v>99.889999000000003</v>
      </c>
      <c r="E337" s="111">
        <v>6474700</v>
      </c>
      <c r="F337" s="112">
        <v>170.86000100000001</v>
      </c>
      <c r="G337" s="111">
        <v>2401200</v>
      </c>
      <c r="H337" s="112">
        <v>68.069999999999993</v>
      </c>
      <c r="I337" s="111">
        <v>532900</v>
      </c>
      <c r="J337" s="112">
        <v>13</v>
      </c>
      <c r="K337" s="111">
        <v>21409500</v>
      </c>
      <c r="L337" s="112">
        <v>7.43</v>
      </c>
      <c r="M337" s="111">
        <v>3000881</v>
      </c>
    </row>
    <row r="338" spans="1:13">
      <c r="A338" s="110">
        <v>42529</v>
      </c>
      <c r="B338" s="34">
        <v>77.639999000000003</v>
      </c>
      <c r="C338" s="111">
        <v>11614100</v>
      </c>
      <c r="D338" s="34">
        <v>97.860000999999997</v>
      </c>
      <c r="E338" s="111">
        <v>9423900</v>
      </c>
      <c r="F338" s="112">
        <v>168.71000699999999</v>
      </c>
      <c r="G338" s="111">
        <v>2484800</v>
      </c>
      <c r="H338" s="112">
        <v>68.160004000000001</v>
      </c>
      <c r="I338" s="111">
        <v>451200</v>
      </c>
      <c r="J338" s="112">
        <v>12.58</v>
      </c>
      <c r="K338" s="111">
        <v>25869800</v>
      </c>
      <c r="L338" s="112">
        <v>7.42</v>
      </c>
      <c r="M338" s="111">
        <v>2775660</v>
      </c>
    </row>
    <row r="339" spans="1:13">
      <c r="A339" s="110">
        <v>42530</v>
      </c>
      <c r="B339" s="34">
        <v>77.559997999999993</v>
      </c>
      <c r="C339" s="111">
        <v>8994400</v>
      </c>
      <c r="D339" s="34">
        <v>97.089995999999999</v>
      </c>
      <c r="E339" s="111">
        <v>8923800</v>
      </c>
      <c r="F339" s="112">
        <v>168.990005</v>
      </c>
      <c r="G339" s="111">
        <v>2262200</v>
      </c>
      <c r="H339" s="112">
        <v>67.220000999999996</v>
      </c>
      <c r="I339" s="111">
        <v>355200</v>
      </c>
      <c r="J339" s="112">
        <v>12.51</v>
      </c>
      <c r="K339" s="111">
        <v>21881700</v>
      </c>
      <c r="L339" s="112">
        <v>7.35</v>
      </c>
      <c r="M339" s="111">
        <v>3525217</v>
      </c>
    </row>
    <row r="340" spans="1:13">
      <c r="A340" s="110">
        <v>42531</v>
      </c>
      <c r="B340" s="34">
        <v>75.919998000000007</v>
      </c>
      <c r="C340" s="111">
        <v>10421100</v>
      </c>
      <c r="D340" s="34">
        <v>93.75</v>
      </c>
      <c r="E340" s="111">
        <v>12907900</v>
      </c>
      <c r="F340" s="112">
        <v>164.279999</v>
      </c>
      <c r="G340" s="111">
        <v>2446800</v>
      </c>
      <c r="H340" s="112">
        <v>66.110000999999997</v>
      </c>
      <c r="I340" s="111">
        <v>523300</v>
      </c>
      <c r="J340" s="112">
        <v>12.14</v>
      </c>
      <c r="K340" s="111">
        <v>21439300</v>
      </c>
      <c r="L340" s="112">
        <v>7</v>
      </c>
      <c r="M340" s="111">
        <v>5719215</v>
      </c>
    </row>
    <row r="341" spans="1:13">
      <c r="A341" s="110">
        <v>42534</v>
      </c>
      <c r="B341" s="34">
        <v>75.449996999999996</v>
      </c>
      <c r="C341" s="111">
        <v>11300800</v>
      </c>
      <c r="D341" s="34">
        <v>93.849997999999999</v>
      </c>
      <c r="E341" s="111">
        <v>13484300</v>
      </c>
      <c r="F341" s="112">
        <v>163.550003</v>
      </c>
      <c r="G341" s="111">
        <v>3829900</v>
      </c>
      <c r="H341" s="112">
        <v>65.730002999999996</v>
      </c>
      <c r="I341" s="111">
        <v>724800</v>
      </c>
      <c r="J341" s="112">
        <v>12.05</v>
      </c>
      <c r="K341" s="111">
        <v>15538900</v>
      </c>
      <c r="L341" s="112">
        <v>6.91</v>
      </c>
      <c r="M341" s="111">
        <v>2560032</v>
      </c>
    </row>
    <row r="342" spans="1:13">
      <c r="A342" s="110">
        <v>42535</v>
      </c>
      <c r="B342" s="34">
        <v>77.769997000000004</v>
      </c>
      <c r="C342" s="111">
        <v>22358900</v>
      </c>
      <c r="D342" s="34">
        <v>94.120002999999997</v>
      </c>
      <c r="E342" s="111">
        <v>9480400</v>
      </c>
      <c r="F342" s="112">
        <v>160.83999600000001</v>
      </c>
      <c r="G342" s="111">
        <v>10154400</v>
      </c>
      <c r="H342" s="112">
        <v>65.599997999999999</v>
      </c>
      <c r="I342" s="111">
        <v>457800</v>
      </c>
      <c r="J342" s="112">
        <v>11.92</v>
      </c>
      <c r="K342" s="111">
        <v>21913200</v>
      </c>
      <c r="L342" s="112">
        <v>6.86</v>
      </c>
      <c r="M342" s="111">
        <v>2350292</v>
      </c>
    </row>
    <row r="343" spans="1:13">
      <c r="A343" s="110">
        <v>42536</v>
      </c>
      <c r="B343" s="34">
        <v>78.389999000000003</v>
      </c>
      <c r="C343" s="111">
        <v>14734800</v>
      </c>
      <c r="D343" s="34">
        <v>94.290001000000004</v>
      </c>
      <c r="E343" s="111">
        <v>7675400</v>
      </c>
      <c r="F343" s="112">
        <v>161.029999</v>
      </c>
      <c r="G343" s="111">
        <v>3771000</v>
      </c>
      <c r="H343" s="112">
        <v>65.629997000000003</v>
      </c>
      <c r="I343" s="111">
        <v>433000</v>
      </c>
      <c r="J343" s="112">
        <v>12.02</v>
      </c>
      <c r="K343" s="111">
        <v>17491700</v>
      </c>
      <c r="L343" s="112">
        <v>6.84</v>
      </c>
      <c r="M343" s="111">
        <v>2496107</v>
      </c>
    </row>
    <row r="344" spans="1:13">
      <c r="A344" s="110">
        <v>42537</v>
      </c>
      <c r="B344" s="34">
        <v>78.269997000000004</v>
      </c>
      <c r="C344" s="111">
        <v>13570700</v>
      </c>
      <c r="D344" s="34">
        <v>95.440002000000007</v>
      </c>
      <c r="E344" s="111">
        <v>7550800</v>
      </c>
      <c r="F344" s="112">
        <v>165.520004</v>
      </c>
      <c r="G344" s="111">
        <v>4452800</v>
      </c>
      <c r="H344" s="112">
        <v>65.139999000000003</v>
      </c>
      <c r="I344" s="111">
        <v>471800</v>
      </c>
      <c r="J344" s="112">
        <v>11.95</v>
      </c>
      <c r="K344" s="111">
        <v>22453100</v>
      </c>
      <c r="L344" s="112">
        <v>6.91</v>
      </c>
      <c r="M344" s="111">
        <v>3027388</v>
      </c>
    </row>
    <row r="345" spans="1:13">
      <c r="A345" s="110">
        <v>42538</v>
      </c>
      <c r="B345" s="34">
        <v>77</v>
      </c>
      <c r="C345" s="111">
        <v>15582600</v>
      </c>
      <c r="D345" s="34">
        <v>94.449996999999996</v>
      </c>
      <c r="E345" s="111">
        <v>8046800</v>
      </c>
      <c r="F345" s="112">
        <v>162.679993</v>
      </c>
      <c r="G345" s="111">
        <v>3220700</v>
      </c>
      <c r="H345" s="112">
        <v>64.440002000000007</v>
      </c>
      <c r="I345" s="111">
        <v>898700</v>
      </c>
      <c r="J345" s="112">
        <v>12.2</v>
      </c>
      <c r="K345" s="111">
        <v>20604200</v>
      </c>
      <c r="L345" s="112">
        <v>7.01</v>
      </c>
      <c r="M345" s="111">
        <v>4110750</v>
      </c>
    </row>
    <row r="346" spans="1:13">
      <c r="A346" s="110">
        <v>42541</v>
      </c>
      <c r="B346" s="34">
        <v>78.150002000000001</v>
      </c>
      <c r="C346" s="111">
        <v>9625600</v>
      </c>
      <c r="D346" s="34">
        <v>93.800003000000004</v>
      </c>
      <c r="E346" s="111">
        <v>9026400</v>
      </c>
      <c r="F346" s="112">
        <v>166.529999</v>
      </c>
      <c r="G346" s="111">
        <v>3463500</v>
      </c>
      <c r="H346" s="112">
        <v>65.300003000000004</v>
      </c>
      <c r="I346" s="111">
        <v>610800</v>
      </c>
      <c r="J346" s="112">
        <v>12.32</v>
      </c>
      <c r="K346" s="111">
        <v>21481700</v>
      </c>
      <c r="L346" s="112">
        <v>7.06</v>
      </c>
      <c r="M346" s="111">
        <v>4664612</v>
      </c>
    </row>
    <row r="347" spans="1:13">
      <c r="A347" s="110">
        <v>42542</v>
      </c>
      <c r="B347" s="34">
        <v>78.620002999999997</v>
      </c>
      <c r="C347" s="111">
        <v>8881800</v>
      </c>
      <c r="D347" s="34">
        <v>90.989998</v>
      </c>
      <c r="E347" s="111">
        <v>15199700</v>
      </c>
      <c r="F347" s="112">
        <v>162.800003</v>
      </c>
      <c r="G347" s="111">
        <v>3036300</v>
      </c>
      <c r="H347" s="112">
        <v>64.75</v>
      </c>
      <c r="I347" s="111">
        <v>438600</v>
      </c>
      <c r="J347" s="112">
        <v>12.75</v>
      </c>
      <c r="K347" s="111">
        <v>25060500</v>
      </c>
      <c r="L347" s="112">
        <v>7.05</v>
      </c>
      <c r="M347" s="111">
        <v>3859036</v>
      </c>
    </row>
    <row r="348" spans="1:13">
      <c r="A348" s="110">
        <v>42543</v>
      </c>
      <c r="B348" s="34">
        <v>78.730002999999996</v>
      </c>
      <c r="C348" s="111">
        <v>8170900</v>
      </c>
      <c r="D348" s="34">
        <v>90.010002</v>
      </c>
      <c r="E348" s="111">
        <v>9454700</v>
      </c>
      <c r="F348" s="112">
        <v>162.220001</v>
      </c>
      <c r="G348" s="111">
        <v>2778600</v>
      </c>
      <c r="H348" s="112">
        <v>64.150002000000001</v>
      </c>
      <c r="I348" s="111">
        <v>552000</v>
      </c>
      <c r="J348" s="112">
        <v>12.72</v>
      </c>
      <c r="K348" s="111">
        <v>26968200</v>
      </c>
      <c r="L348" s="112">
        <v>6.74</v>
      </c>
      <c r="M348" s="111">
        <v>8202605</v>
      </c>
    </row>
    <row r="349" spans="1:13">
      <c r="A349" s="110">
        <v>42544</v>
      </c>
      <c r="B349" s="34">
        <v>79.139999000000003</v>
      </c>
      <c r="C349" s="111">
        <v>8279500</v>
      </c>
      <c r="D349" s="34">
        <v>91.660004000000001</v>
      </c>
      <c r="E349" s="111">
        <v>10819000</v>
      </c>
      <c r="F349" s="112">
        <v>163.91999799999999</v>
      </c>
      <c r="G349" s="111">
        <v>2028500</v>
      </c>
      <c r="H349" s="112">
        <v>66.129997000000003</v>
      </c>
      <c r="I349" s="111">
        <v>605800</v>
      </c>
      <c r="J349" s="112">
        <v>14.05</v>
      </c>
      <c r="K349" s="111">
        <v>71203000</v>
      </c>
      <c r="L349" s="112">
        <v>7</v>
      </c>
      <c r="M349" s="111">
        <v>10006036</v>
      </c>
    </row>
    <row r="350" spans="1:13">
      <c r="A350" s="110">
        <v>42545</v>
      </c>
      <c r="B350" s="34">
        <v>76.290001000000004</v>
      </c>
      <c r="C350" s="111">
        <v>18224800</v>
      </c>
      <c r="D350" s="34">
        <v>88.440002000000007</v>
      </c>
      <c r="E350" s="111">
        <v>11248600</v>
      </c>
      <c r="F350" s="112">
        <v>159.11999499999999</v>
      </c>
      <c r="G350" s="111">
        <v>3182300</v>
      </c>
      <c r="H350" s="112">
        <v>62.130001</v>
      </c>
      <c r="I350" s="111">
        <v>7789300</v>
      </c>
      <c r="J350" s="112">
        <v>13.21</v>
      </c>
      <c r="K350" s="111">
        <v>77486100</v>
      </c>
      <c r="L350" s="112">
        <v>6.67</v>
      </c>
      <c r="M350" s="111">
        <v>6313524</v>
      </c>
    </row>
    <row r="351" spans="1:13">
      <c r="A351" s="110">
        <v>42548</v>
      </c>
      <c r="B351" s="34">
        <v>74.230002999999996</v>
      </c>
      <c r="C351" s="111">
        <v>15131300</v>
      </c>
      <c r="D351" s="34">
        <v>85.330001999999993</v>
      </c>
      <c r="E351" s="111">
        <v>13730500</v>
      </c>
      <c r="F351" s="112">
        <v>156.91999799999999</v>
      </c>
      <c r="G351" s="111">
        <v>3210200</v>
      </c>
      <c r="H351" s="112">
        <v>60.689999</v>
      </c>
      <c r="I351" s="111">
        <v>1154900</v>
      </c>
      <c r="J351" s="112">
        <v>12.23</v>
      </c>
      <c r="K351" s="111">
        <v>45700500</v>
      </c>
      <c r="L351" s="112">
        <v>6.29</v>
      </c>
      <c r="M351" s="111">
        <v>6206116</v>
      </c>
    </row>
    <row r="352" spans="1:13">
      <c r="A352" s="110">
        <v>42549</v>
      </c>
      <c r="B352" s="34">
        <v>76.279999000000004</v>
      </c>
      <c r="C352" s="111">
        <v>11266200</v>
      </c>
      <c r="D352" s="34">
        <v>87.970000999999996</v>
      </c>
      <c r="E352" s="111">
        <v>11545600</v>
      </c>
      <c r="F352" s="112">
        <v>160.41000399999999</v>
      </c>
      <c r="G352" s="111">
        <v>2171900</v>
      </c>
      <c r="H352" s="112">
        <v>61.27</v>
      </c>
      <c r="I352" s="111">
        <v>727300</v>
      </c>
      <c r="J352" s="112">
        <v>12.99</v>
      </c>
      <c r="K352" s="111">
        <v>34838100</v>
      </c>
      <c r="L352" s="112">
        <v>6.48</v>
      </c>
      <c r="M352" s="111">
        <v>4464516</v>
      </c>
    </row>
    <row r="353" spans="1:13">
      <c r="A353" s="110">
        <v>42550</v>
      </c>
      <c r="B353" s="34">
        <v>78.040001000000004</v>
      </c>
      <c r="C353" s="111">
        <v>11460000</v>
      </c>
      <c r="D353" s="34">
        <v>91.059997999999993</v>
      </c>
      <c r="E353" s="111">
        <v>11687100</v>
      </c>
      <c r="F353" s="112">
        <v>164.41000399999999</v>
      </c>
      <c r="G353" s="111">
        <v>2468300</v>
      </c>
      <c r="H353" s="112">
        <v>62.889999000000003</v>
      </c>
      <c r="I353" s="111">
        <v>657800</v>
      </c>
      <c r="J353" s="112">
        <v>13.19</v>
      </c>
      <c r="K353" s="111">
        <v>36879800</v>
      </c>
      <c r="L353" s="112">
        <v>6.64</v>
      </c>
      <c r="M353" s="111">
        <v>3547421</v>
      </c>
    </row>
    <row r="354" spans="1:13">
      <c r="A354" s="110">
        <v>42551</v>
      </c>
      <c r="B354" s="34">
        <v>79.529999000000004</v>
      </c>
      <c r="C354" s="111">
        <v>12485300</v>
      </c>
      <c r="D354" s="34">
        <v>91.480002999999996</v>
      </c>
      <c r="E354" s="111">
        <v>9099000</v>
      </c>
      <c r="F354" s="112">
        <v>165.14999399999999</v>
      </c>
      <c r="G354" s="111">
        <v>1809300</v>
      </c>
      <c r="H354" s="112">
        <v>64.129997000000003</v>
      </c>
      <c r="I354" s="111">
        <v>1188600</v>
      </c>
      <c r="J354" s="112">
        <v>13.76</v>
      </c>
      <c r="K354" s="111">
        <v>48486100</v>
      </c>
      <c r="L354" s="112">
        <v>6.71</v>
      </c>
      <c r="M354" s="111">
        <v>2880113</v>
      </c>
    </row>
    <row r="355" spans="1:13">
      <c r="A355" s="110">
        <v>42552</v>
      </c>
      <c r="B355" s="34">
        <v>79.650002000000001</v>
      </c>
      <c r="C355" s="111">
        <v>7271300</v>
      </c>
      <c r="D355" s="34">
        <v>96.669998000000007</v>
      </c>
      <c r="E355" s="111">
        <v>16167200</v>
      </c>
      <c r="F355" s="112">
        <v>165.19000199999999</v>
      </c>
      <c r="G355" s="111">
        <v>1775600</v>
      </c>
      <c r="H355" s="112">
        <v>64.339995999999999</v>
      </c>
      <c r="I355" s="111">
        <v>387500</v>
      </c>
      <c r="J355" s="112">
        <v>12.5</v>
      </c>
      <c r="K355" s="111">
        <v>68847100</v>
      </c>
      <c r="L355" s="112">
        <v>6.76</v>
      </c>
      <c r="M355" s="111">
        <v>2252534</v>
      </c>
    </row>
    <row r="356" spans="1:13">
      <c r="A356" s="110">
        <v>42556</v>
      </c>
      <c r="B356" s="34">
        <v>78.970000999999996</v>
      </c>
      <c r="C356" s="111">
        <v>6845200</v>
      </c>
      <c r="D356" s="34">
        <v>97.910004000000001</v>
      </c>
      <c r="E356" s="111">
        <v>25879400</v>
      </c>
      <c r="F356" s="112">
        <v>161.86999499999999</v>
      </c>
      <c r="G356" s="111">
        <v>2365000</v>
      </c>
      <c r="H356" s="112">
        <v>63.610000999999997</v>
      </c>
      <c r="I356" s="111">
        <v>695400</v>
      </c>
      <c r="J356" s="112">
        <v>11.91</v>
      </c>
      <c r="K356" s="111">
        <v>37298900</v>
      </c>
      <c r="L356" s="112">
        <v>6.54</v>
      </c>
      <c r="M356" s="111">
        <v>3416880</v>
      </c>
    </row>
    <row r="357" spans="1:13">
      <c r="A357" s="110">
        <v>42557</v>
      </c>
      <c r="B357" s="34">
        <v>78.639999000000003</v>
      </c>
      <c r="C357" s="111">
        <v>7737600</v>
      </c>
      <c r="D357" s="34">
        <v>94.599997999999999</v>
      </c>
      <c r="E357" s="111">
        <v>16301200</v>
      </c>
      <c r="F357" s="112">
        <v>161.55999800000001</v>
      </c>
      <c r="G357" s="111">
        <v>2157200</v>
      </c>
      <c r="H357" s="112">
        <v>66.230002999999996</v>
      </c>
      <c r="I357" s="111">
        <v>908200</v>
      </c>
      <c r="J357" s="112">
        <v>11.73</v>
      </c>
      <c r="K357" s="111">
        <v>35747800</v>
      </c>
      <c r="L357" s="112">
        <v>6.52</v>
      </c>
      <c r="M357" s="111">
        <v>3137791</v>
      </c>
    </row>
    <row r="358" spans="1:13">
      <c r="A358" s="110">
        <v>42558</v>
      </c>
      <c r="B358" s="34">
        <v>79.349997999999999</v>
      </c>
      <c r="C358" s="111">
        <v>6795200</v>
      </c>
      <c r="D358" s="34">
        <v>95.099997999999999</v>
      </c>
      <c r="E358" s="111">
        <v>9902700</v>
      </c>
      <c r="F358" s="112">
        <v>163.41999799999999</v>
      </c>
      <c r="G358" s="111">
        <v>2009100</v>
      </c>
      <c r="H358" s="112">
        <v>66.459998999999996</v>
      </c>
      <c r="I358" s="111">
        <v>474300</v>
      </c>
      <c r="J358" s="112">
        <v>12.2</v>
      </c>
      <c r="K358" s="111">
        <v>33457100</v>
      </c>
      <c r="L358" s="112">
        <v>6.5</v>
      </c>
      <c r="M358" s="111">
        <v>2980081</v>
      </c>
    </row>
    <row r="359" spans="1:13">
      <c r="A359" s="110">
        <v>42559</v>
      </c>
      <c r="B359" s="34">
        <v>78.989998</v>
      </c>
      <c r="C359" s="111">
        <v>14029100</v>
      </c>
      <c r="D359" s="34">
        <v>97.059997999999993</v>
      </c>
      <c r="E359" s="111">
        <v>8335400</v>
      </c>
      <c r="F359" s="112">
        <v>159.800003</v>
      </c>
      <c r="G359" s="111">
        <v>6899500</v>
      </c>
      <c r="H359" s="112">
        <v>67.290001000000004</v>
      </c>
      <c r="I359" s="111">
        <v>561900</v>
      </c>
      <c r="J359" s="112">
        <v>12.62</v>
      </c>
      <c r="K359" s="111">
        <v>27955700</v>
      </c>
      <c r="L359" s="112">
        <v>6.66</v>
      </c>
      <c r="M359" s="111">
        <v>3373665</v>
      </c>
    </row>
    <row r="360" spans="1:13">
      <c r="A360" s="110">
        <v>42562</v>
      </c>
      <c r="B360" s="34">
        <v>81.459998999999996</v>
      </c>
      <c r="C360" s="111">
        <v>17417500</v>
      </c>
      <c r="D360" s="34">
        <v>94.669998000000007</v>
      </c>
      <c r="E360" s="111">
        <v>13276200</v>
      </c>
      <c r="F360" s="112">
        <v>167.029999</v>
      </c>
      <c r="G360" s="111">
        <v>4073100</v>
      </c>
      <c r="H360" s="112">
        <v>66.790001000000004</v>
      </c>
      <c r="I360" s="111">
        <v>647000</v>
      </c>
      <c r="J360" s="112">
        <v>12.64</v>
      </c>
      <c r="K360" s="111">
        <v>22797100</v>
      </c>
      <c r="L360" s="112">
        <v>6.69</v>
      </c>
      <c r="M360" s="111">
        <v>2946912</v>
      </c>
    </row>
    <row r="361" spans="1:13">
      <c r="A361" s="110">
        <v>42563</v>
      </c>
      <c r="B361" s="34">
        <v>81.739998</v>
      </c>
      <c r="C361" s="111">
        <v>15294100</v>
      </c>
      <c r="D361" s="34">
        <v>95.970000999999996</v>
      </c>
      <c r="E361" s="111">
        <v>11617400</v>
      </c>
      <c r="F361" s="112">
        <v>164.979996</v>
      </c>
      <c r="G361" s="111">
        <v>3554300</v>
      </c>
      <c r="H361" s="112">
        <v>63.759998000000003</v>
      </c>
      <c r="I361" s="111">
        <v>2399300</v>
      </c>
      <c r="J361" s="112">
        <v>13.23</v>
      </c>
      <c r="K361" s="111">
        <v>35226800</v>
      </c>
      <c r="L361" s="112">
        <v>6.76</v>
      </c>
      <c r="M361" s="111">
        <v>2745242</v>
      </c>
    </row>
    <row r="362" spans="1:13">
      <c r="A362" s="110">
        <v>42564</v>
      </c>
      <c r="B362" s="34">
        <v>80.569999999999993</v>
      </c>
      <c r="C362" s="111">
        <v>10739200</v>
      </c>
      <c r="D362" s="34">
        <v>96.43</v>
      </c>
      <c r="E362" s="111">
        <v>8768900</v>
      </c>
      <c r="F362" s="112">
        <v>164.16000399999999</v>
      </c>
      <c r="G362" s="111">
        <v>2320800</v>
      </c>
      <c r="H362" s="112">
        <v>62.400002000000001</v>
      </c>
      <c r="I362" s="111">
        <v>1342000</v>
      </c>
      <c r="J362" s="112">
        <v>13.29</v>
      </c>
      <c r="K362" s="111">
        <v>23067400</v>
      </c>
      <c r="L362" s="112">
        <v>6.69</v>
      </c>
      <c r="M362" s="111">
        <v>2724993</v>
      </c>
    </row>
    <row r="363" spans="1:13">
      <c r="A363" s="110">
        <v>42565</v>
      </c>
      <c r="B363" s="34">
        <v>81.739998</v>
      </c>
      <c r="C363" s="111">
        <v>9361500</v>
      </c>
      <c r="D363" s="34">
        <v>98.019997000000004</v>
      </c>
      <c r="E363" s="111">
        <v>9885000</v>
      </c>
      <c r="F363" s="112">
        <v>164.85000600000001</v>
      </c>
      <c r="G363" s="111">
        <v>2079600</v>
      </c>
      <c r="H363" s="112">
        <v>63.389999000000003</v>
      </c>
      <c r="I363" s="111">
        <v>1006600</v>
      </c>
      <c r="J363" s="112">
        <v>13.29</v>
      </c>
      <c r="K363" s="111">
        <v>18698900</v>
      </c>
      <c r="L363" s="112">
        <v>6.69</v>
      </c>
      <c r="M363" s="111">
        <v>2560314</v>
      </c>
    </row>
    <row r="364" spans="1:13">
      <c r="A364" s="110">
        <v>42566</v>
      </c>
      <c r="B364" s="34">
        <v>81.25</v>
      </c>
      <c r="C364" s="111">
        <v>8919900</v>
      </c>
      <c r="D364" s="34">
        <v>98.389999000000003</v>
      </c>
      <c r="E364" s="111">
        <v>9041900</v>
      </c>
      <c r="F364" s="112">
        <v>162.740005</v>
      </c>
      <c r="G364" s="111">
        <v>2378100</v>
      </c>
      <c r="H364" s="112">
        <v>63.290000999999997</v>
      </c>
      <c r="I364" s="111">
        <v>443300</v>
      </c>
      <c r="J364" s="112">
        <v>13.13</v>
      </c>
      <c r="K364" s="111">
        <v>18046200</v>
      </c>
      <c r="L364" s="112">
        <v>6.65</v>
      </c>
      <c r="M364" s="111">
        <v>3923821</v>
      </c>
    </row>
    <row r="365" spans="1:13">
      <c r="A365" s="110">
        <v>42569</v>
      </c>
      <c r="B365" s="34">
        <v>82.650002000000001</v>
      </c>
      <c r="C365" s="111">
        <v>12113600</v>
      </c>
      <c r="D365" s="34">
        <v>98.809997999999993</v>
      </c>
      <c r="E365" s="111">
        <v>28669700</v>
      </c>
      <c r="F365" s="112">
        <v>164.78999300000001</v>
      </c>
      <c r="G365" s="111">
        <v>2327000</v>
      </c>
      <c r="H365" s="112">
        <v>63.869999</v>
      </c>
      <c r="I365" s="111">
        <v>804500</v>
      </c>
      <c r="J365" s="112">
        <v>13.34</v>
      </c>
      <c r="K365" s="111">
        <v>17180500</v>
      </c>
      <c r="L365" s="112">
        <v>6.73</v>
      </c>
      <c r="M365" s="111">
        <v>2522728</v>
      </c>
    </row>
    <row r="366" spans="1:13">
      <c r="A366" s="110">
        <v>42570</v>
      </c>
      <c r="B366" s="34">
        <v>82.769997000000004</v>
      </c>
      <c r="C366" s="111">
        <v>9799400</v>
      </c>
      <c r="D366" s="34">
        <v>85.839995999999999</v>
      </c>
      <c r="E366" s="111">
        <v>55681200</v>
      </c>
      <c r="F366" s="112">
        <v>161.19000199999999</v>
      </c>
      <c r="G366" s="111">
        <v>4350800</v>
      </c>
      <c r="H366" s="112">
        <v>62.75</v>
      </c>
      <c r="I366" s="111">
        <v>1117600</v>
      </c>
      <c r="J366" s="112">
        <v>13.22</v>
      </c>
      <c r="K366" s="111">
        <v>30569900</v>
      </c>
      <c r="L366" s="112">
        <v>6.67</v>
      </c>
      <c r="M366" s="111">
        <v>3752796</v>
      </c>
    </row>
    <row r="367" spans="1:13">
      <c r="A367" s="110">
        <v>42571</v>
      </c>
      <c r="B367" s="34">
        <v>84.419998000000007</v>
      </c>
      <c r="C367" s="111">
        <v>13991000</v>
      </c>
      <c r="D367" s="34">
        <v>87.910004000000001</v>
      </c>
      <c r="E367" s="111">
        <v>23525100</v>
      </c>
      <c r="F367" s="112">
        <v>160.64999399999999</v>
      </c>
      <c r="G367" s="111">
        <v>3332700</v>
      </c>
      <c r="H367" s="112">
        <v>61.310001</v>
      </c>
      <c r="I367" s="111">
        <v>4425300</v>
      </c>
      <c r="J367" s="112">
        <v>13.59</v>
      </c>
      <c r="K367" s="111">
        <v>35666000</v>
      </c>
      <c r="L367" s="112">
        <v>6.76</v>
      </c>
      <c r="M367" s="111">
        <v>6245582</v>
      </c>
    </row>
    <row r="368" spans="1:13">
      <c r="A368" s="110">
        <v>42572</v>
      </c>
      <c r="B368" s="34">
        <v>84.18</v>
      </c>
      <c r="C368" s="111">
        <v>10163500</v>
      </c>
      <c r="D368" s="34">
        <v>85.989998</v>
      </c>
      <c r="E368" s="111">
        <v>16084000</v>
      </c>
      <c r="F368" s="112">
        <v>161.39999399999999</v>
      </c>
      <c r="G368" s="111">
        <v>2358000</v>
      </c>
      <c r="H368" s="112">
        <v>59.32</v>
      </c>
      <c r="I368" s="111">
        <v>1288200</v>
      </c>
      <c r="J368" s="112">
        <v>13.18</v>
      </c>
      <c r="K368" s="111">
        <v>16734700</v>
      </c>
      <c r="L368" s="112">
        <v>6.84</v>
      </c>
      <c r="M368" s="111">
        <v>5269452</v>
      </c>
    </row>
    <row r="369" spans="1:13">
      <c r="A369" s="110">
        <v>42573</v>
      </c>
      <c r="B369" s="34">
        <v>84.489998</v>
      </c>
      <c r="C369" s="111">
        <v>5988400</v>
      </c>
      <c r="D369" s="34">
        <v>85.889999000000003</v>
      </c>
      <c r="E369" s="111">
        <v>11363900</v>
      </c>
      <c r="F369" s="112">
        <v>160.88000500000001</v>
      </c>
      <c r="G369" s="111">
        <v>1595300</v>
      </c>
      <c r="H369" s="112">
        <v>59.950001</v>
      </c>
      <c r="I369" s="111">
        <v>663100</v>
      </c>
      <c r="J369" s="112">
        <v>13.13</v>
      </c>
      <c r="K369" s="111">
        <v>18755900</v>
      </c>
      <c r="L369" s="112">
        <v>6.88</v>
      </c>
      <c r="M369" s="111">
        <v>2355331</v>
      </c>
    </row>
    <row r="370" spans="1:13">
      <c r="A370" s="110">
        <v>42576</v>
      </c>
      <c r="B370" s="34">
        <v>83.190002000000007</v>
      </c>
      <c r="C370" s="111">
        <v>13185900</v>
      </c>
      <c r="D370" s="34">
        <v>87.660004000000001</v>
      </c>
      <c r="E370" s="111">
        <v>14135000</v>
      </c>
      <c r="F370" s="112">
        <v>160.25</v>
      </c>
      <c r="G370" s="111">
        <v>2920800</v>
      </c>
      <c r="H370" s="112">
        <v>58.310001</v>
      </c>
      <c r="I370" s="111">
        <v>1203100</v>
      </c>
      <c r="J370" s="112">
        <v>13.92</v>
      </c>
      <c r="K370" s="111">
        <v>51357000</v>
      </c>
      <c r="L370" s="112">
        <v>7.08</v>
      </c>
      <c r="M370" s="111">
        <v>5323245</v>
      </c>
    </row>
    <row r="371" spans="1:13">
      <c r="A371" s="110">
        <v>42577</v>
      </c>
      <c r="B371" s="34">
        <v>83.589995999999999</v>
      </c>
      <c r="C371" s="111">
        <v>7714700</v>
      </c>
      <c r="D371" s="34">
        <v>91.410004000000001</v>
      </c>
      <c r="E371" s="111">
        <v>19577600</v>
      </c>
      <c r="F371" s="112">
        <v>164.029999</v>
      </c>
      <c r="G371" s="111">
        <v>2697500</v>
      </c>
      <c r="H371" s="112">
        <v>58.880001</v>
      </c>
      <c r="I371" s="111">
        <v>846400</v>
      </c>
      <c r="J371" s="112">
        <v>14.67</v>
      </c>
      <c r="K371" s="111">
        <v>38959800</v>
      </c>
      <c r="L371" s="112">
        <v>7.23</v>
      </c>
      <c r="M371" s="111">
        <v>6293952</v>
      </c>
    </row>
    <row r="372" spans="1:13">
      <c r="A372" s="110">
        <v>42578</v>
      </c>
      <c r="B372" s="34">
        <v>83.099997999999999</v>
      </c>
      <c r="C372" s="111">
        <v>11523100</v>
      </c>
      <c r="D372" s="34">
        <v>92.040001000000004</v>
      </c>
      <c r="E372" s="111">
        <v>8672000</v>
      </c>
      <c r="F372" s="112">
        <v>165.5</v>
      </c>
      <c r="G372" s="111">
        <v>2027600</v>
      </c>
      <c r="H372" s="112">
        <v>58.73</v>
      </c>
      <c r="I372" s="111">
        <v>516700</v>
      </c>
      <c r="J372" s="112">
        <v>14.19</v>
      </c>
      <c r="K372" s="111">
        <v>35035800</v>
      </c>
      <c r="L372" s="112">
        <v>7.58</v>
      </c>
      <c r="M372" s="111">
        <v>7812655</v>
      </c>
    </row>
    <row r="373" spans="1:13">
      <c r="A373" s="110">
        <v>42579</v>
      </c>
      <c r="B373" s="34">
        <v>83.120002999999997</v>
      </c>
      <c r="C373" s="111">
        <v>7476500</v>
      </c>
      <c r="D373" s="34">
        <v>91.650002000000001</v>
      </c>
      <c r="E373" s="111">
        <v>6227700</v>
      </c>
      <c r="F373" s="112">
        <v>165.63000500000001</v>
      </c>
      <c r="G373" s="111">
        <v>3594300</v>
      </c>
      <c r="H373" s="112">
        <v>58.689999</v>
      </c>
      <c r="I373" s="111">
        <v>432000</v>
      </c>
      <c r="J373" s="112">
        <v>13.81</v>
      </c>
      <c r="K373" s="111">
        <v>25504200</v>
      </c>
      <c r="L373" s="112">
        <v>7.62</v>
      </c>
      <c r="M373" s="111">
        <v>6759726</v>
      </c>
    </row>
    <row r="374" spans="1:13">
      <c r="A374" s="110">
        <v>42580</v>
      </c>
      <c r="B374" s="34">
        <v>82.480002999999996</v>
      </c>
      <c r="C374" s="111">
        <v>8709300</v>
      </c>
      <c r="D374" s="34">
        <v>91.25</v>
      </c>
      <c r="E374" s="111">
        <v>6960200</v>
      </c>
      <c r="F374" s="112">
        <v>159.60000600000001</v>
      </c>
      <c r="G374" s="111">
        <v>7858300</v>
      </c>
      <c r="H374" s="112">
        <v>58.049999</v>
      </c>
      <c r="I374" s="111">
        <v>546500</v>
      </c>
      <c r="J374" s="112">
        <v>13.74</v>
      </c>
      <c r="K374" s="111">
        <v>21792900</v>
      </c>
      <c r="L374" s="112">
        <v>7.6</v>
      </c>
      <c r="M374" s="111">
        <v>4967975</v>
      </c>
    </row>
    <row r="375" spans="1:13">
      <c r="A375" s="110">
        <v>42583</v>
      </c>
      <c r="B375" s="34">
        <v>84.339995999999999</v>
      </c>
      <c r="C375" s="111">
        <v>13401200</v>
      </c>
      <c r="D375" s="34">
        <v>94.370002999999997</v>
      </c>
      <c r="E375" s="111">
        <v>10666900</v>
      </c>
      <c r="F375" s="112">
        <v>163.229996</v>
      </c>
      <c r="G375" s="111">
        <v>4264000</v>
      </c>
      <c r="H375" s="112">
        <v>58.959999000000003</v>
      </c>
      <c r="I375" s="111">
        <v>855600</v>
      </c>
      <c r="J375" s="112">
        <v>13.56</v>
      </c>
      <c r="K375" s="111">
        <v>16363900</v>
      </c>
      <c r="L375" s="112">
        <v>7.91</v>
      </c>
      <c r="M375" s="111">
        <v>6286465</v>
      </c>
    </row>
    <row r="376" spans="1:13">
      <c r="A376" s="110">
        <v>42584</v>
      </c>
      <c r="B376" s="34">
        <v>83.800003000000004</v>
      </c>
      <c r="C376" s="111">
        <v>7691600</v>
      </c>
      <c r="D376" s="34">
        <v>93.559997999999993</v>
      </c>
      <c r="E376" s="111">
        <v>9836200</v>
      </c>
      <c r="F376" s="112">
        <v>160.75</v>
      </c>
      <c r="G376" s="111">
        <v>1850800</v>
      </c>
      <c r="H376" s="112">
        <v>57.709999000000003</v>
      </c>
      <c r="I376" s="111">
        <v>566500</v>
      </c>
      <c r="J376" s="112">
        <v>13.4</v>
      </c>
      <c r="K376" s="111">
        <v>23707600</v>
      </c>
      <c r="L376" s="112">
        <v>7.71</v>
      </c>
      <c r="M376" s="111">
        <v>6802039</v>
      </c>
    </row>
    <row r="377" spans="1:13">
      <c r="A377" s="110">
        <v>42585</v>
      </c>
      <c r="B377" s="34">
        <v>83.669998000000007</v>
      </c>
      <c r="C377" s="111">
        <v>5365800</v>
      </c>
      <c r="D377" s="34">
        <v>93.099997999999999</v>
      </c>
      <c r="E377" s="111">
        <v>7030900</v>
      </c>
      <c r="F377" s="112">
        <v>162.240005</v>
      </c>
      <c r="G377" s="111">
        <v>1740700</v>
      </c>
      <c r="H377" s="112">
        <v>58.279998999999997</v>
      </c>
      <c r="I377" s="111">
        <v>800600</v>
      </c>
      <c r="J377" s="112">
        <v>13.51</v>
      </c>
      <c r="K377" s="111">
        <v>17316600</v>
      </c>
      <c r="L377" s="112">
        <v>7.78</v>
      </c>
      <c r="M377" s="111">
        <v>6087837</v>
      </c>
    </row>
    <row r="378" spans="1:13">
      <c r="A378" s="110">
        <v>42586</v>
      </c>
      <c r="B378" s="34">
        <v>84.75</v>
      </c>
      <c r="C378" s="111">
        <v>10714500</v>
      </c>
      <c r="D378" s="34">
        <v>93.440002000000007</v>
      </c>
      <c r="E378" s="111">
        <v>6026400</v>
      </c>
      <c r="F378" s="112">
        <v>162.55999800000001</v>
      </c>
      <c r="G378" s="111">
        <v>1746800</v>
      </c>
      <c r="H378" s="112">
        <v>58.23</v>
      </c>
      <c r="I378" s="111">
        <v>487900</v>
      </c>
      <c r="J378" s="112">
        <v>14.03</v>
      </c>
      <c r="K378" s="111">
        <v>23400100</v>
      </c>
      <c r="L378" s="112">
        <v>7.76</v>
      </c>
      <c r="M378" s="111">
        <v>2813624</v>
      </c>
    </row>
    <row r="379" spans="1:13">
      <c r="A379" s="110">
        <v>42587</v>
      </c>
      <c r="B379" s="34">
        <v>84.589995999999999</v>
      </c>
      <c r="C379" s="111">
        <v>9401700</v>
      </c>
      <c r="D379" s="34">
        <v>97.029999000000004</v>
      </c>
      <c r="E379" s="111">
        <v>18364800</v>
      </c>
      <c r="F379" s="112">
        <v>167.38000500000001</v>
      </c>
      <c r="G379" s="111">
        <v>2991500</v>
      </c>
      <c r="H379" s="112">
        <v>58.990001999999997</v>
      </c>
      <c r="I379" s="111">
        <v>435500</v>
      </c>
      <c r="J379" s="112">
        <v>14.52</v>
      </c>
      <c r="K379" s="111">
        <v>29098400</v>
      </c>
      <c r="L379" s="112">
        <v>7.75</v>
      </c>
      <c r="M379" s="111">
        <v>2907036</v>
      </c>
    </row>
    <row r="380" spans="1:13">
      <c r="A380" s="110">
        <v>42590</v>
      </c>
      <c r="B380" s="34">
        <v>85</v>
      </c>
      <c r="C380" s="111">
        <v>11528200</v>
      </c>
      <c r="D380" s="34">
        <v>95.110000999999997</v>
      </c>
      <c r="E380" s="111">
        <v>10135400</v>
      </c>
      <c r="F380" s="112">
        <v>166.449997</v>
      </c>
      <c r="G380" s="111">
        <v>1769600</v>
      </c>
      <c r="H380" s="112">
        <v>58.529998999999997</v>
      </c>
      <c r="I380" s="111">
        <v>733900</v>
      </c>
      <c r="J380" s="112">
        <v>14.42</v>
      </c>
      <c r="K380" s="111">
        <v>16163500</v>
      </c>
      <c r="L380" s="112">
        <v>7.81</v>
      </c>
      <c r="M380" s="111">
        <v>3420102</v>
      </c>
    </row>
    <row r="381" spans="1:13">
      <c r="A381" s="110">
        <v>42591</v>
      </c>
      <c r="B381" s="34">
        <v>85.239998</v>
      </c>
      <c r="C381" s="111">
        <v>15349200</v>
      </c>
      <c r="D381" s="34">
        <v>93.989998</v>
      </c>
      <c r="E381" s="111">
        <v>9175400</v>
      </c>
      <c r="F381" s="112">
        <v>165.53999300000001</v>
      </c>
      <c r="G381" s="111">
        <v>1298600</v>
      </c>
      <c r="H381" s="112">
        <v>58.59</v>
      </c>
      <c r="I381" s="111">
        <v>418700</v>
      </c>
      <c r="J381" s="112">
        <v>14.48</v>
      </c>
      <c r="K381" s="111">
        <v>12573700</v>
      </c>
      <c r="L381" s="112">
        <v>7.76</v>
      </c>
      <c r="M381" s="111">
        <v>3158499</v>
      </c>
    </row>
    <row r="382" spans="1:13">
      <c r="A382" s="110">
        <v>42592</v>
      </c>
      <c r="B382" s="34">
        <v>87.330001999999993</v>
      </c>
      <c r="C382" s="111">
        <v>28195900</v>
      </c>
      <c r="D382" s="34">
        <v>93.93</v>
      </c>
      <c r="E382" s="111">
        <v>6511100</v>
      </c>
      <c r="F382" s="112">
        <v>165.63000500000001</v>
      </c>
      <c r="G382" s="111">
        <v>1448700</v>
      </c>
      <c r="H382" s="112">
        <v>58.610000999999997</v>
      </c>
      <c r="I382" s="111">
        <v>285200</v>
      </c>
      <c r="J382" s="112">
        <v>14.2</v>
      </c>
      <c r="K382" s="111">
        <v>15003200</v>
      </c>
      <c r="L382" s="112">
        <v>7.83</v>
      </c>
      <c r="M382" s="111">
        <v>4351786</v>
      </c>
    </row>
    <row r="383" spans="1:13">
      <c r="A383" s="110">
        <v>42593</v>
      </c>
      <c r="B383" s="34">
        <v>91.769997000000004</v>
      </c>
      <c r="C383" s="111">
        <v>54078300</v>
      </c>
      <c r="D383" s="34">
        <v>95.889999000000003</v>
      </c>
      <c r="E383" s="111">
        <v>8535500</v>
      </c>
      <c r="F383" s="112">
        <v>167.720001</v>
      </c>
      <c r="G383" s="111">
        <v>1550800</v>
      </c>
      <c r="H383" s="112">
        <v>58.950001</v>
      </c>
      <c r="I383" s="111">
        <v>394600</v>
      </c>
      <c r="J383" s="112">
        <v>14.43</v>
      </c>
      <c r="K383" s="111">
        <v>14451300</v>
      </c>
      <c r="L383" s="112">
        <v>7.88</v>
      </c>
      <c r="M383" s="111">
        <v>2778219</v>
      </c>
    </row>
    <row r="384" spans="1:13">
      <c r="A384" s="110">
        <v>42594</v>
      </c>
      <c r="B384" s="34">
        <v>98.25</v>
      </c>
      <c r="C384" s="111">
        <v>71968300</v>
      </c>
      <c r="D384" s="34">
        <v>96.589995999999999</v>
      </c>
      <c r="E384" s="111">
        <v>6592900</v>
      </c>
      <c r="F384" s="112">
        <v>167.979996</v>
      </c>
      <c r="G384" s="111">
        <v>1841000</v>
      </c>
      <c r="H384" s="112">
        <v>59.279998999999997</v>
      </c>
      <c r="I384" s="111">
        <v>372300</v>
      </c>
      <c r="J384" s="112">
        <v>14.93</v>
      </c>
      <c r="K384" s="111">
        <v>24909900</v>
      </c>
      <c r="L384" s="112">
        <v>8.08</v>
      </c>
      <c r="M384" s="111">
        <v>10475628</v>
      </c>
    </row>
    <row r="385" spans="1:13">
      <c r="A385" s="110">
        <v>42597</v>
      </c>
      <c r="B385" s="34">
        <v>97.169998000000007</v>
      </c>
      <c r="C385" s="111">
        <v>33813400</v>
      </c>
      <c r="D385" s="34">
        <v>95.309997999999993</v>
      </c>
      <c r="E385" s="111">
        <v>7304600</v>
      </c>
      <c r="F385" s="112">
        <v>172.949997</v>
      </c>
      <c r="G385" s="111">
        <v>3448600</v>
      </c>
      <c r="H385" s="112">
        <v>60.310001</v>
      </c>
      <c r="I385" s="111">
        <v>660400</v>
      </c>
      <c r="J385" s="112">
        <v>15.53</v>
      </c>
      <c r="K385" s="111">
        <v>29105200</v>
      </c>
      <c r="L385" s="112">
        <v>8.17</v>
      </c>
      <c r="M385" s="111">
        <v>5322169</v>
      </c>
    </row>
    <row r="386" spans="1:13">
      <c r="A386" s="110">
        <v>42598</v>
      </c>
      <c r="B386" s="34">
        <v>96.660004000000001</v>
      </c>
      <c r="C386" s="111">
        <v>27514000</v>
      </c>
      <c r="D386" s="34">
        <v>95.120002999999997</v>
      </c>
      <c r="E386" s="111">
        <v>6311300</v>
      </c>
      <c r="F386" s="112">
        <v>173.300003</v>
      </c>
      <c r="G386" s="111">
        <v>2642200</v>
      </c>
      <c r="H386" s="112">
        <v>58.939999</v>
      </c>
      <c r="I386" s="111">
        <v>432200</v>
      </c>
      <c r="J386" s="112">
        <v>15.49</v>
      </c>
      <c r="K386" s="111">
        <v>21872700</v>
      </c>
      <c r="L386" s="112">
        <v>8.23</v>
      </c>
      <c r="M386" s="111">
        <v>3243448</v>
      </c>
    </row>
    <row r="387" spans="1:13">
      <c r="A387" s="110">
        <v>42599</v>
      </c>
      <c r="B387" s="34">
        <v>97</v>
      </c>
      <c r="C387" s="111">
        <v>14980900</v>
      </c>
      <c r="D387" s="34">
        <v>96.370002999999997</v>
      </c>
      <c r="E387" s="111">
        <v>8315600</v>
      </c>
      <c r="F387" s="112">
        <v>172.729996</v>
      </c>
      <c r="G387" s="111">
        <v>2426900</v>
      </c>
      <c r="H387" s="112">
        <v>59.52</v>
      </c>
      <c r="I387" s="111">
        <v>576700</v>
      </c>
      <c r="J387" s="112">
        <v>15.52</v>
      </c>
      <c r="K387" s="111">
        <v>22552100</v>
      </c>
      <c r="L387" s="112">
        <v>8.23</v>
      </c>
      <c r="M387" s="111">
        <v>3294883</v>
      </c>
    </row>
    <row r="388" spans="1:13">
      <c r="A388" s="110">
        <v>42600</v>
      </c>
      <c r="B388" s="34">
        <v>97</v>
      </c>
      <c r="C388" s="111">
        <v>15009000</v>
      </c>
      <c r="D388" s="34">
        <v>96.160004000000001</v>
      </c>
      <c r="E388" s="111">
        <v>7252600</v>
      </c>
      <c r="F388" s="112">
        <v>175.39999399999999</v>
      </c>
      <c r="G388" s="111">
        <v>2535600</v>
      </c>
      <c r="H388" s="112">
        <v>60.189999</v>
      </c>
      <c r="I388" s="111">
        <v>458900</v>
      </c>
      <c r="J388" s="112">
        <v>15.77</v>
      </c>
      <c r="K388" s="111">
        <v>16590700</v>
      </c>
      <c r="L388" s="112">
        <v>8.16</v>
      </c>
      <c r="M388" s="111">
        <v>5724363</v>
      </c>
    </row>
    <row r="389" spans="1:13">
      <c r="A389" s="110">
        <v>42601</v>
      </c>
      <c r="B389" s="34">
        <v>96.860000999999997</v>
      </c>
      <c r="C389" s="111">
        <v>14267100</v>
      </c>
      <c r="D389" s="34">
        <v>95.870002999999997</v>
      </c>
      <c r="E389" s="111">
        <v>6942900</v>
      </c>
      <c r="F389" s="112">
        <v>177.529999</v>
      </c>
      <c r="G389" s="111">
        <v>2906700</v>
      </c>
      <c r="H389" s="112">
        <v>60.939999</v>
      </c>
      <c r="I389" s="111">
        <v>597000</v>
      </c>
      <c r="J389" s="112">
        <v>16.25</v>
      </c>
      <c r="K389" s="111">
        <v>35059400</v>
      </c>
      <c r="L389" s="112">
        <v>8.0299999999999994</v>
      </c>
      <c r="M389" s="111">
        <v>2542779</v>
      </c>
    </row>
    <row r="390" spans="1:13">
      <c r="A390" s="110">
        <v>42604</v>
      </c>
      <c r="B390" s="34">
        <v>95.650002000000001</v>
      </c>
      <c r="C390" s="111">
        <v>16222900</v>
      </c>
      <c r="D390" s="34">
        <v>95.260002</v>
      </c>
      <c r="E390" s="111">
        <v>5830500</v>
      </c>
      <c r="F390" s="112">
        <v>173.85000600000001</v>
      </c>
      <c r="G390" s="111">
        <v>2766600</v>
      </c>
      <c r="H390" s="112">
        <v>59.849997999999999</v>
      </c>
      <c r="I390" s="111">
        <v>433800</v>
      </c>
      <c r="J390" s="112">
        <v>16.190000999999999</v>
      </c>
      <c r="K390" s="111">
        <v>22145800</v>
      </c>
      <c r="L390" s="112">
        <v>8.02</v>
      </c>
      <c r="M390" s="111">
        <v>2991400</v>
      </c>
    </row>
    <row r="391" spans="1:13">
      <c r="A391" s="110">
        <v>42605</v>
      </c>
      <c r="B391" s="34">
        <v>95.790001000000004</v>
      </c>
      <c r="C391" s="111">
        <v>9646800</v>
      </c>
      <c r="D391" s="34">
        <v>95.940002000000007</v>
      </c>
      <c r="E391" s="111">
        <v>5239100</v>
      </c>
      <c r="F391" s="112">
        <v>173.490005</v>
      </c>
      <c r="G391" s="111">
        <v>1803800</v>
      </c>
      <c r="H391" s="112">
        <v>60.360000999999997</v>
      </c>
      <c r="I391" s="111">
        <v>270500</v>
      </c>
      <c r="J391" s="112">
        <v>16.18</v>
      </c>
      <c r="K391" s="111">
        <v>23741400</v>
      </c>
      <c r="L391" s="112">
        <v>8</v>
      </c>
      <c r="M391" s="111">
        <v>1928783</v>
      </c>
    </row>
    <row r="392" spans="1:13">
      <c r="A392" s="110">
        <v>42606</v>
      </c>
      <c r="B392" s="34">
        <v>93.879997000000003</v>
      </c>
      <c r="C392" s="111">
        <v>12726600</v>
      </c>
      <c r="D392" s="34">
        <v>95.18</v>
      </c>
      <c r="E392" s="111">
        <v>6276500</v>
      </c>
      <c r="F392" s="112">
        <v>171.490005</v>
      </c>
      <c r="G392" s="111">
        <v>1673500</v>
      </c>
      <c r="H392" s="112">
        <v>59.720001000000003</v>
      </c>
      <c r="I392" s="111">
        <v>325400</v>
      </c>
      <c r="J392" s="112">
        <v>15.51</v>
      </c>
      <c r="K392" s="111">
        <v>26686900</v>
      </c>
      <c r="L392" s="112">
        <v>7.94</v>
      </c>
      <c r="M392" s="111">
        <v>3688824</v>
      </c>
    </row>
    <row r="393" spans="1:13">
      <c r="A393" s="110">
        <v>42607</v>
      </c>
      <c r="B393" s="34">
        <v>93.940002000000007</v>
      </c>
      <c r="C393" s="111">
        <v>13039900</v>
      </c>
      <c r="D393" s="34">
        <v>97.32</v>
      </c>
      <c r="E393" s="111">
        <v>10823100</v>
      </c>
      <c r="F393" s="112">
        <v>172.85000600000001</v>
      </c>
      <c r="G393" s="111">
        <v>1340600</v>
      </c>
      <c r="H393" s="112">
        <v>59.959999000000003</v>
      </c>
      <c r="I393" s="111">
        <v>304700</v>
      </c>
      <c r="J393" s="112">
        <v>16.200001</v>
      </c>
      <c r="K393" s="111">
        <v>34837800</v>
      </c>
      <c r="L393" s="112">
        <v>7.98</v>
      </c>
      <c r="M393" s="111">
        <v>2776698</v>
      </c>
    </row>
    <row r="394" spans="1:13">
      <c r="A394" s="110">
        <v>42608</v>
      </c>
      <c r="B394" s="34">
        <v>95.059997999999993</v>
      </c>
      <c r="C394" s="111">
        <v>14133900</v>
      </c>
      <c r="D394" s="34">
        <v>97.580001999999993</v>
      </c>
      <c r="E394" s="111">
        <v>6617600</v>
      </c>
      <c r="F394" s="112">
        <v>173.470001</v>
      </c>
      <c r="G394" s="111">
        <v>1439900</v>
      </c>
      <c r="H394" s="112">
        <v>59.73</v>
      </c>
      <c r="I394" s="111">
        <v>252500</v>
      </c>
      <c r="J394" s="112">
        <v>16.510000000000002</v>
      </c>
      <c r="K394" s="111">
        <v>24243700</v>
      </c>
      <c r="L394" s="112">
        <v>7.97</v>
      </c>
      <c r="M394" s="111">
        <v>2429212</v>
      </c>
    </row>
    <row r="395" spans="1:13">
      <c r="A395" s="110">
        <v>42611</v>
      </c>
      <c r="B395" s="34">
        <v>94.879997000000003</v>
      </c>
      <c r="C395" s="111">
        <v>8781500</v>
      </c>
      <c r="D395" s="34">
        <v>97.300003000000004</v>
      </c>
      <c r="E395" s="111">
        <v>7972700</v>
      </c>
      <c r="F395" s="112">
        <v>173.64999399999999</v>
      </c>
      <c r="G395" s="111">
        <v>1654000</v>
      </c>
      <c r="H395" s="112">
        <v>59.98</v>
      </c>
      <c r="I395" s="111">
        <v>255400</v>
      </c>
      <c r="J395" s="112">
        <v>16.91</v>
      </c>
      <c r="K395" s="111">
        <v>34467800</v>
      </c>
      <c r="L395" s="112">
        <v>7.92</v>
      </c>
      <c r="M395" s="111">
        <v>2091119</v>
      </c>
    </row>
    <row r="396" spans="1:13">
      <c r="A396" s="110">
        <v>42612</v>
      </c>
      <c r="B396" s="34">
        <v>96</v>
      </c>
      <c r="C396" s="111">
        <v>13994200</v>
      </c>
      <c r="D396" s="34">
        <v>97.449996999999996</v>
      </c>
      <c r="E396" s="111">
        <v>6093500</v>
      </c>
      <c r="F396" s="112">
        <v>175.449997</v>
      </c>
      <c r="G396" s="111">
        <v>1947500</v>
      </c>
      <c r="H396" s="112">
        <v>60.68</v>
      </c>
      <c r="I396" s="111">
        <v>344600</v>
      </c>
      <c r="J396" s="112">
        <v>16.739999999999998</v>
      </c>
      <c r="K396" s="111">
        <v>23620900</v>
      </c>
      <c r="L396" s="112">
        <v>7.87</v>
      </c>
      <c r="M396" s="111">
        <v>3011749</v>
      </c>
    </row>
    <row r="397" spans="1:13">
      <c r="A397" s="110">
        <v>42613</v>
      </c>
      <c r="B397" s="34">
        <v>97.190002000000007</v>
      </c>
      <c r="C397" s="111">
        <v>28617000</v>
      </c>
      <c r="D397" s="34">
        <v>97.449996999999996</v>
      </c>
      <c r="E397" s="111">
        <v>4690600</v>
      </c>
      <c r="F397" s="112">
        <v>171.070007</v>
      </c>
      <c r="G397" s="111">
        <v>3050300</v>
      </c>
      <c r="H397" s="112">
        <v>60.52</v>
      </c>
      <c r="I397" s="111">
        <v>437100</v>
      </c>
      <c r="J397" s="112">
        <v>16.489999999999998</v>
      </c>
      <c r="K397" s="111">
        <v>21963700</v>
      </c>
      <c r="L397" s="112">
        <v>7.59</v>
      </c>
      <c r="M397" s="111">
        <v>4109057</v>
      </c>
    </row>
    <row r="398" spans="1:13">
      <c r="A398" s="110">
        <v>42614</v>
      </c>
      <c r="B398" s="34">
        <v>97.419998000000007</v>
      </c>
      <c r="C398" s="111">
        <v>13387400</v>
      </c>
      <c r="D398" s="34">
        <v>97.379997000000003</v>
      </c>
      <c r="E398" s="111">
        <v>4148600</v>
      </c>
      <c r="F398" s="112">
        <v>176.550003</v>
      </c>
      <c r="G398" s="111">
        <v>3608500</v>
      </c>
      <c r="H398" s="112">
        <v>61.029998999999997</v>
      </c>
      <c r="I398" s="111">
        <v>335500</v>
      </c>
      <c r="J398" s="112">
        <v>16.639999</v>
      </c>
      <c r="K398" s="111">
        <v>15719500</v>
      </c>
      <c r="L398" s="112">
        <v>7.61</v>
      </c>
      <c r="M398" s="111">
        <v>2032096</v>
      </c>
    </row>
    <row r="399" spans="1:13">
      <c r="A399" s="110">
        <v>42615</v>
      </c>
      <c r="B399" s="34">
        <v>99.25</v>
      </c>
      <c r="C399" s="111">
        <v>17482600</v>
      </c>
      <c r="D399" s="34">
        <v>97.379997000000003</v>
      </c>
      <c r="E399" s="111">
        <v>4247200</v>
      </c>
      <c r="F399" s="112">
        <v>177.779999</v>
      </c>
      <c r="G399" s="111">
        <v>2139600</v>
      </c>
      <c r="H399" s="112">
        <v>61.73</v>
      </c>
      <c r="I399" s="111">
        <v>367200</v>
      </c>
      <c r="J399" s="112">
        <v>16.700001</v>
      </c>
      <c r="K399" s="111">
        <v>16099500</v>
      </c>
      <c r="L399" s="112">
        <v>7.7</v>
      </c>
      <c r="M399" s="111">
        <v>1894226</v>
      </c>
    </row>
    <row r="400" spans="1:13">
      <c r="A400" s="110">
        <v>42619</v>
      </c>
      <c r="B400" s="34">
        <v>103.779999</v>
      </c>
      <c r="C400" s="111">
        <v>32803800</v>
      </c>
      <c r="D400" s="34">
        <v>100.089996</v>
      </c>
      <c r="E400" s="111">
        <v>9036100</v>
      </c>
      <c r="F400" s="112">
        <v>189.05999800000001</v>
      </c>
      <c r="G400" s="111">
        <v>8176500</v>
      </c>
      <c r="H400" s="112">
        <v>61.849997999999999</v>
      </c>
      <c r="I400" s="111">
        <v>347200</v>
      </c>
      <c r="J400" s="112">
        <v>17.010000000000002</v>
      </c>
      <c r="K400" s="111">
        <v>22998600</v>
      </c>
      <c r="L400" s="112">
        <v>7.69</v>
      </c>
      <c r="M400" s="111">
        <v>1548181</v>
      </c>
    </row>
    <row r="401" spans="1:13">
      <c r="A401" s="110">
        <v>42620</v>
      </c>
      <c r="B401" s="34">
        <v>102.32</v>
      </c>
      <c r="C401" s="111">
        <v>15758800</v>
      </c>
      <c r="D401" s="34">
        <v>99.150002000000001</v>
      </c>
      <c r="E401" s="111">
        <v>6468500</v>
      </c>
      <c r="F401" s="112">
        <v>189.14999399999999</v>
      </c>
      <c r="G401" s="111">
        <v>4264600</v>
      </c>
      <c r="H401" s="112">
        <v>61.560001</v>
      </c>
      <c r="I401" s="111">
        <v>291100</v>
      </c>
      <c r="J401" s="112">
        <v>17.16</v>
      </c>
      <c r="K401" s="111">
        <v>23023500</v>
      </c>
      <c r="L401" s="112">
        <v>7.68</v>
      </c>
      <c r="M401" s="111">
        <v>2137994</v>
      </c>
    </row>
    <row r="402" spans="1:13">
      <c r="A402" s="110">
        <v>42621</v>
      </c>
      <c r="B402" s="34">
        <v>102.57</v>
      </c>
      <c r="C402" s="111">
        <v>15437100</v>
      </c>
      <c r="D402" s="34">
        <v>99.660004000000001</v>
      </c>
      <c r="E402" s="111">
        <v>5198200</v>
      </c>
      <c r="F402" s="112">
        <v>187.5</v>
      </c>
      <c r="G402" s="111">
        <v>2383700</v>
      </c>
      <c r="H402" s="112">
        <v>60.040000999999997</v>
      </c>
      <c r="I402" s="111">
        <v>443000</v>
      </c>
      <c r="J402" s="112">
        <v>17.450001</v>
      </c>
      <c r="K402" s="111">
        <v>39212100</v>
      </c>
      <c r="L402" s="112">
        <v>7.63</v>
      </c>
      <c r="M402" s="111">
        <v>2896073</v>
      </c>
    </row>
    <row r="403" spans="1:13">
      <c r="A403" s="110">
        <v>42622</v>
      </c>
      <c r="B403" s="34">
        <v>99.620002999999997</v>
      </c>
      <c r="C403" s="111">
        <v>21250400</v>
      </c>
      <c r="D403" s="34">
        <v>96.5</v>
      </c>
      <c r="E403" s="111">
        <v>7373300</v>
      </c>
      <c r="F403" s="112">
        <v>182.10000600000001</v>
      </c>
      <c r="G403" s="111">
        <v>3597400</v>
      </c>
      <c r="H403" s="112">
        <v>58.790000999999997</v>
      </c>
      <c r="I403" s="111">
        <v>432300</v>
      </c>
      <c r="J403" s="112">
        <v>16.809999000000001</v>
      </c>
      <c r="K403" s="111">
        <v>31389600</v>
      </c>
      <c r="L403" s="112">
        <v>7.57</v>
      </c>
      <c r="M403" s="111">
        <v>5149706</v>
      </c>
    </row>
    <row r="404" spans="1:13">
      <c r="A404" s="110">
        <v>42625</v>
      </c>
      <c r="B404" s="34">
        <v>100.800003</v>
      </c>
      <c r="C404" s="111">
        <v>17318200</v>
      </c>
      <c r="D404" s="34">
        <v>99.050003000000004</v>
      </c>
      <c r="E404" s="111">
        <v>7718400</v>
      </c>
      <c r="F404" s="112">
        <v>184.13000500000001</v>
      </c>
      <c r="G404" s="111">
        <v>2779100</v>
      </c>
      <c r="H404" s="112">
        <v>59.080002</v>
      </c>
      <c r="I404" s="111">
        <v>363200</v>
      </c>
      <c r="J404" s="112">
        <v>17.149999999999999</v>
      </c>
      <c r="K404" s="111">
        <v>28239200</v>
      </c>
      <c r="L404" s="112">
        <v>7.6</v>
      </c>
      <c r="M404" s="111">
        <v>3003319</v>
      </c>
    </row>
    <row r="405" spans="1:13">
      <c r="A405" s="110">
        <v>42626</v>
      </c>
      <c r="B405" s="34">
        <v>100.279999</v>
      </c>
      <c r="C405" s="111">
        <v>20004900</v>
      </c>
      <c r="D405" s="34">
        <v>96.089995999999999</v>
      </c>
      <c r="E405" s="111">
        <v>11788100</v>
      </c>
      <c r="F405" s="112">
        <v>181.89999399999999</v>
      </c>
      <c r="G405" s="111">
        <v>2413100</v>
      </c>
      <c r="H405" s="112">
        <v>58.02</v>
      </c>
      <c r="I405" s="111">
        <v>783200</v>
      </c>
      <c r="J405" s="112">
        <v>16.75</v>
      </c>
      <c r="K405" s="111">
        <v>24345800</v>
      </c>
      <c r="L405" s="112">
        <v>7.26</v>
      </c>
      <c r="M405" s="111">
        <v>4815315</v>
      </c>
    </row>
    <row r="406" spans="1:13">
      <c r="A406" s="110">
        <v>42627</v>
      </c>
      <c r="B406" s="34">
        <v>102.400002</v>
      </c>
      <c r="C406" s="111">
        <v>19604700</v>
      </c>
      <c r="D406" s="34">
        <v>97.010002</v>
      </c>
      <c r="E406" s="111">
        <v>8481000</v>
      </c>
      <c r="F406" s="112">
        <v>182.179993</v>
      </c>
      <c r="G406" s="111">
        <v>1975900</v>
      </c>
      <c r="H406" s="112">
        <v>58.529998999999997</v>
      </c>
      <c r="I406" s="111">
        <v>267300</v>
      </c>
      <c r="J406" s="112">
        <v>16.93</v>
      </c>
      <c r="K406" s="111">
        <v>18591300</v>
      </c>
      <c r="L406" s="112">
        <v>7.22</v>
      </c>
      <c r="M406" s="111">
        <v>2764639</v>
      </c>
    </row>
    <row r="407" spans="1:13">
      <c r="A407" s="110">
        <v>42628</v>
      </c>
      <c r="B407" s="34">
        <v>104.449997</v>
      </c>
      <c r="C407" s="111">
        <v>20795900</v>
      </c>
      <c r="D407" s="34">
        <v>97.339995999999999</v>
      </c>
      <c r="E407" s="111">
        <v>5293500</v>
      </c>
      <c r="F407" s="112">
        <v>186.5</v>
      </c>
      <c r="G407" s="111">
        <v>2109700</v>
      </c>
      <c r="H407" s="112">
        <v>59.32</v>
      </c>
      <c r="I407" s="111">
        <v>292900</v>
      </c>
      <c r="J407" s="112">
        <v>17.450001</v>
      </c>
      <c r="K407" s="111">
        <v>24303700</v>
      </c>
      <c r="L407" s="112">
        <v>7.24</v>
      </c>
      <c r="M407" s="111">
        <v>2714061</v>
      </c>
    </row>
    <row r="408" spans="1:13">
      <c r="A408" s="110">
        <v>42629</v>
      </c>
      <c r="B408" s="34">
        <v>104.639999</v>
      </c>
      <c r="C408" s="111">
        <v>20363500</v>
      </c>
      <c r="D408" s="34">
        <v>99.480002999999996</v>
      </c>
      <c r="E408" s="111">
        <v>9445100</v>
      </c>
      <c r="F408" s="112">
        <v>185.009995</v>
      </c>
      <c r="G408" s="111">
        <v>1919400</v>
      </c>
      <c r="H408" s="112">
        <v>58.669998</v>
      </c>
      <c r="I408" s="111">
        <v>616100</v>
      </c>
      <c r="J408" s="112">
        <v>17.48</v>
      </c>
      <c r="K408" s="111">
        <v>37447400</v>
      </c>
      <c r="L408" s="112">
        <v>7.21</v>
      </c>
      <c r="M408" s="111">
        <v>2843326</v>
      </c>
    </row>
    <row r="409" spans="1:13">
      <c r="A409" s="110">
        <v>42632</v>
      </c>
      <c r="B409" s="34">
        <v>103.029999</v>
      </c>
      <c r="C409" s="111">
        <v>15200100</v>
      </c>
      <c r="D409" s="34">
        <v>98.059997999999993</v>
      </c>
      <c r="E409" s="111">
        <v>8608800</v>
      </c>
      <c r="F409" s="112">
        <v>184.740005</v>
      </c>
      <c r="G409" s="111">
        <v>1910800</v>
      </c>
      <c r="H409" s="112">
        <v>58.68</v>
      </c>
      <c r="I409" s="111">
        <v>435700</v>
      </c>
      <c r="J409" s="112">
        <v>16.950001</v>
      </c>
      <c r="K409" s="111">
        <v>23999900</v>
      </c>
      <c r="L409" s="112">
        <v>7.35</v>
      </c>
      <c r="M409" s="111">
        <v>2872636</v>
      </c>
    </row>
    <row r="410" spans="1:13">
      <c r="A410" s="110">
        <v>42633</v>
      </c>
      <c r="B410" s="34">
        <v>101.360001</v>
      </c>
      <c r="C410" s="111">
        <v>12863800</v>
      </c>
      <c r="D410" s="34">
        <v>98.25</v>
      </c>
      <c r="E410" s="111">
        <v>4736800</v>
      </c>
      <c r="F410" s="112">
        <v>186.36999499999999</v>
      </c>
      <c r="G410" s="111">
        <v>2414300</v>
      </c>
      <c r="H410" s="112">
        <v>59.07</v>
      </c>
      <c r="I410" s="111">
        <v>459300</v>
      </c>
      <c r="J410" s="112">
        <v>16.920000000000002</v>
      </c>
      <c r="K410" s="111">
        <v>17775800</v>
      </c>
      <c r="L410" s="112">
        <v>7.55</v>
      </c>
      <c r="M410" s="111">
        <v>3708450</v>
      </c>
    </row>
    <row r="411" spans="1:13">
      <c r="A411" s="110">
        <v>42634</v>
      </c>
      <c r="B411" s="34">
        <v>106</v>
      </c>
      <c r="C411" s="111">
        <v>22997100</v>
      </c>
      <c r="D411" s="34">
        <v>94.879997000000003</v>
      </c>
      <c r="E411" s="111">
        <v>20042200</v>
      </c>
      <c r="F411" s="112">
        <v>196.029999</v>
      </c>
      <c r="G411" s="111">
        <v>5742200</v>
      </c>
      <c r="H411" s="112">
        <v>58.130001</v>
      </c>
      <c r="I411" s="111">
        <v>548600</v>
      </c>
      <c r="J411" s="112">
        <v>17.66</v>
      </c>
      <c r="K411" s="111">
        <v>31384900</v>
      </c>
      <c r="L411" s="112">
        <v>7.77</v>
      </c>
      <c r="M411" s="111">
        <v>3715229</v>
      </c>
    </row>
    <row r="412" spans="1:13">
      <c r="A412" s="110">
        <v>42635</v>
      </c>
      <c r="B412" s="34">
        <v>109.360001</v>
      </c>
      <c r="C412" s="111">
        <v>35627700</v>
      </c>
      <c r="D412" s="34">
        <v>95.830001999999993</v>
      </c>
      <c r="E412" s="111">
        <v>11215000</v>
      </c>
      <c r="F412" s="112">
        <v>195.449997</v>
      </c>
      <c r="G412" s="111">
        <v>3619800</v>
      </c>
      <c r="H412" s="112">
        <v>58</v>
      </c>
      <c r="I412" s="111">
        <v>910200</v>
      </c>
      <c r="J412" s="112">
        <v>17.59</v>
      </c>
      <c r="K412" s="111">
        <v>25278000</v>
      </c>
      <c r="L412" s="112">
        <v>7.89</v>
      </c>
      <c r="M412" s="111">
        <v>3533846</v>
      </c>
    </row>
    <row r="413" spans="1:13">
      <c r="A413" s="110">
        <v>42636</v>
      </c>
      <c r="B413" s="34">
        <v>107.709999</v>
      </c>
      <c r="C413" s="111">
        <v>23083000</v>
      </c>
      <c r="D413" s="34">
        <v>95.940002000000007</v>
      </c>
      <c r="E413" s="111">
        <v>6179500</v>
      </c>
      <c r="F413" s="112">
        <v>191.720001</v>
      </c>
      <c r="G413" s="111">
        <v>3253000</v>
      </c>
      <c r="H413" s="112">
        <v>57.720001000000003</v>
      </c>
      <c r="I413" s="111">
        <v>666900</v>
      </c>
      <c r="J413" s="112">
        <v>17.48</v>
      </c>
      <c r="K413" s="111">
        <v>17947600</v>
      </c>
      <c r="L413" s="112">
        <v>7.91</v>
      </c>
      <c r="M413" s="111">
        <v>2522841</v>
      </c>
    </row>
    <row r="414" spans="1:13">
      <c r="A414" s="110">
        <v>42639</v>
      </c>
      <c r="B414" s="34">
        <v>105.889999</v>
      </c>
      <c r="C414" s="111">
        <v>16805300</v>
      </c>
      <c r="D414" s="34">
        <v>94.559997999999993</v>
      </c>
      <c r="E414" s="111">
        <v>6739200</v>
      </c>
      <c r="F414" s="112">
        <v>188.86000100000001</v>
      </c>
      <c r="G414" s="111">
        <v>1861000</v>
      </c>
      <c r="H414" s="112">
        <v>57.779998999999997</v>
      </c>
      <c r="I414" s="111">
        <v>746600</v>
      </c>
      <c r="J414" s="112">
        <v>17.360001</v>
      </c>
      <c r="K414" s="111">
        <v>19567200</v>
      </c>
      <c r="L414" s="112">
        <v>7.82</v>
      </c>
      <c r="M414" s="111">
        <v>4531085</v>
      </c>
    </row>
    <row r="415" spans="1:13">
      <c r="A415" s="110">
        <v>42640</v>
      </c>
      <c r="B415" s="34">
        <v>108.260002</v>
      </c>
      <c r="C415" s="111">
        <v>17556700</v>
      </c>
      <c r="D415" s="34">
        <v>97.07</v>
      </c>
      <c r="E415" s="111">
        <v>9680100</v>
      </c>
      <c r="F415" s="112">
        <v>190.83000200000001</v>
      </c>
      <c r="G415" s="111">
        <v>1606100</v>
      </c>
      <c r="H415" s="112">
        <v>58.209999000000003</v>
      </c>
      <c r="I415" s="111">
        <v>448200</v>
      </c>
      <c r="J415" s="112">
        <v>18</v>
      </c>
      <c r="K415" s="111">
        <v>28621000</v>
      </c>
      <c r="L415" s="112">
        <v>7.88</v>
      </c>
      <c r="M415" s="111">
        <v>4510212</v>
      </c>
    </row>
    <row r="416" spans="1:13">
      <c r="A416" s="110">
        <v>42641</v>
      </c>
      <c r="B416" s="34">
        <v>108.75</v>
      </c>
      <c r="C416" s="111">
        <v>16371600</v>
      </c>
      <c r="D416" s="34">
        <v>97.480002999999996</v>
      </c>
      <c r="E416" s="111">
        <v>7235100</v>
      </c>
      <c r="F416" s="112">
        <v>187.740005</v>
      </c>
      <c r="G416" s="111">
        <v>2488400</v>
      </c>
      <c r="H416" s="112">
        <v>58.950001</v>
      </c>
      <c r="I416" s="111">
        <v>428700</v>
      </c>
      <c r="J416" s="112">
        <v>17.440000999999999</v>
      </c>
      <c r="K416" s="111">
        <v>42715600</v>
      </c>
      <c r="L416" s="112">
        <v>8.33</v>
      </c>
      <c r="M416" s="111">
        <v>23407251</v>
      </c>
    </row>
    <row r="417" spans="1:13">
      <c r="A417" s="110">
        <v>42642</v>
      </c>
      <c r="B417" s="34">
        <v>105.550003</v>
      </c>
      <c r="C417" s="111">
        <v>30236700</v>
      </c>
      <c r="D417" s="34">
        <v>96.669998000000007</v>
      </c>
      <c r="E417" s="111">
        <v>6217600</v>
      </c>
      <c r="F417" s="112">
        <v>182.229996</v>
      </c>
      <c r="G417" s="111">
        <v>3628100</v>
      </c>
      <c r="H417" s="112">
        <v>58.389999000000003</v>
      </c>
      <c r="I417" s="111">
        <v>348900</v>
      </c>
      <c r="J417" s="112">
        <v>17.540001</v>
      </c>
      <c r="K417" s="111">
        <v>31870200</v>
      </c>
      <c r="L417" s="112">
        <v>7.94</v>
      </c>
      <c r="M417" s="111">
        <v>11351190</v>
      </c>
    </row>
    <row r="418" spans="1:13">
      <c r="A418" s="110">
        <v>42643</v>
      </c>
      <c r="B418" s="34">
        <v>105.790001</v>
      </c>
      <c r="C418" s="111">
        <v>15577500</v>
      </c>
      <c r="D418" s="34">
        <v>98.550003000000004</v>
      </c>
      <c r="E418" s="111">
        <v>9807900</v>
      </c>
      <c r="F418" s="112">
        <v>182.070007</v>
      </c>
      <c r="G418" s="111">
        <v>2183700</v>
      </c>
      <c r="H418" s="112">
        <v>57.619999</v>
      </c>
      <c r="I418" s="111">
        <v>830100</v>
      </c>
      <c r="J418" s="112">
        <v>17.780000999999999</v>
      </c>
      <c r="K418" s="111">
        <v>21363100</v>
      </c>
      <c r="L418" s="112">
        <v>7.98</v>
      </c>
      <c r="M418" s="111">
        <v>5706052</v>
      </c>
    </row>
    <row r="419" spans="1:13">
      <c r="A419" s="110">
        <v>42646</v>
      </c>
      <c r="B419" s="34">
        <v>105.379997</v>
      </c>
      <c r="C419" s="111">
        <v>10849500</v>
      </c>
      <c r="D419" s="34">
        <v>102.629997</v>
      </c>
      <c r="E419" s="111">
        <v>15344500</v>
      </c>
      <c r="F419" s="112">
        <v>183.53999300000001</v>
      </c>
      <c r="G419" s="111">
        <v>1742900</v>
      </c>
      <c r="H419" s="112">
        <v>56.75</v>
      </c>
      <c r="I419" s="111">
        <v>534800</v>
      </c>
      <c r="J419" s="112">
        <v>17.73</v>
      </c>
      <c r="K419" s="111">
        <v>26856100</v>
      </c>
      <c r="L419" s="112">
        <v>7.85</v>
      </c>
      <c r="M419" s="111">
        <v>3971235</v>
      </c>
    </row>
    <row r="420" spans="1:13">
      <c r="A420" s="110">
        <v>42647</v>
      </c>
      <c r="B420" s="34">
        <v>105.449997</v>
      </c>
      <c r="C420" s="111">
        <v>11068800</v>
      </c>
      <c r="D420" s="34">
        <v>102.339996</v>
      </c>
      <c r="E420" s="111">
        <v>12143100</v>
      </c>
      <c r="F420" s="112">
        <v>184.08000200000001</v>
      </c>
      <c r="G420" s="111">
        <v>2132200</v>
      </c>
      <c r="H420" s="112">
        <v>55.810001</v>
      </c>
      <c r="I420" s="111">
        <v>779200</v>
      </c>
      <c r="J420" s="112">
        <v>17.799999</v>
      </c>
      <c r="K420" s="111">
        <v>54502800</v>
      </c>
      <c r="L420" s="112">
        <v>7.66</v>
      </c>
      <c r="M420" s="111">
        <v>4476379</v>
      </c>
    </row>
    <row r="421" spans="1:13">
      <c r="A421" s="110">
        <v>42648</v>
      </c>
      <c r="B421" s="34">
        <v>106.959999</v>
      </c>
      <c r="C421" s="111">
        <v>13176500</v>
      </c>
      <c r="D421" s="34">
        <v>106.279999</v>
      </c>
      <c r="E421" s="111">
        <v>12942900</v>
      </c>
      <c r="F421" s="112">
        <v>184.11000100000001</v>
      </c>
      <c r="G421" s="111">
        <v>1481500</v>
      </c>
      <c r="H421" s="112">
        <v>56.84</v>
      </c>
      <c r="I421" s="111">
        <v>882100</v>
      </c>
      <c r="J421" s="112">
        <v>17.700001</v>
      </c>
      <c r="K421" s="111">
        <v>67739500</v>
      </c>
      <c r="L421" s="112">
        <v>7.66</v>
      </c>
      <c r="M421" s="111">
        <v>3120009</v>
      </c>
    </row>
    <row r="422" spans="1:13">
      <c r="A422" s="110">
        <v>42649</v>
      </c>
      <c r="B422" s="34">
        <v>107.08000199999999</v>
      </c>
      <c r="C422" s="111">
        <v>9885600</v>
      </c>
      <c r="D422" s="34">
        <v>105.07</v>
      </c>
      <c r="E422" s="111">
        <v>6587700</v>
      </c>
      <c r="F422" s="112">
        <v>181.520004</v>
      </c>
      <c r="G422" s="111">
        <v>1757200</v>
      </c>
      <c r="H422" s="112">
        <v>57.52</v>
      </c>
      <c r="I422" s="111">
        <v>618600</v>
      </c>
      <c r="J422" s="112">
        <v>17.73</v>
      </c>
      <c r="K422" s="111">
        <v>21606800</v>
      </c>
      <c r="L422" s="112">
        <v>7.94</v>
      </c>
      <c r="M422" s="111">
        <v>6948856</v>
      </c>
    </row>
    <row r="423" spans="1:13">
      <c r="A423" s="110">
        <v>42650</v>
      </c>
      <c r="B423" s="34">
        <v>106</v>
      </c>
      <c r="C423" s="111">
        <v>8954400</v>
      </c>
      <c r="D423" s="34">
        <v>104.82</v>
      </c>
      <c r="E423" s="111">
        <v>8659500</v>
      </c>
      <c r="F423" s="112">
        <v>179.800003</v>
      </c>
      <c r="G423" s="111">
        <v>2386500</v>
      </c>
      <c r="H423" s="112">
        <v>57.369999</v>
      </c>
      <c r="I423" s="111">
        <v>442200</v>
      </c>
      <c r="J423" s="112">
        <v>17.610001</v>
      </c>
      <c r="K423" s="111">
        <v>23849000</v>
      </c>
      <c r="L423" s="112">
        <v>7.86</v>
      </c>
      <c r="M423" s="111">
        <v>2594781</v>
      </c>
    </row>
    <row r="424" spans="1:13">
      <c r="A424" s="110">
        <v>42653</v>
      </c>
      <c r="B424" s="34">
        <v>108.410004</v>
      </c>
      <c r="C424" s="111">
        <v>11490200</v>
      </c>
      <c r="D424" s="34">
        <v>103.33000199999999</v>
      </c>
      <c r="E424" s="111">
        <v>6679100</v>
      </c>
      <c r="F424" s="112">
        <v>181.490005</v>
      </c>
      <c r="G424" s="111">
        <v>1307100</v>
      </c>
      <c r="H424" s="112">
        <v>58.080002</v>
      </c>
      <c r="I424" s="111">
        <v>269000</v>
      </c>
      <c r="J424" s="112">
        <v>17.5</v>
      </c>
      <c r="K424" s="111">
        <v>18857600</v>
      </c>
      <c r="L424" s="112">
        <v>7.89</v>
      </c>
      <c r="M424" s="111">
        <v>2323749</v>
      </c>
    </row>
    <row r="425" spans="1:13">
      <c r="A425" s="110">
        <v>42654</v>
      </c>
      <c r="B425" s="34">
        <v>105.230003</v>
      </c>
      <c r="C425" s="111">
        <v>14916600</v>
      </c>
      <c r="D425" s="34">
        <v>100.589996</v>
      </c>
      <c r="E425" s="111">
        <v>9032900</v>
      </c>
      <c r="F425" s="112">
        <v>177.03999300000001</v>
      </c>
      <c r="G425" s="111">
        <v>2932500</v>
      </c>
      <c r="H425" s="112">
        <v>55.990001999999997</v>
      </c>
      <c r="I425" s="111">
        <v>422100</v>
      </c>
      <c r="J425" s="112">
        <v>16.860001</v>
      </c>
      <c r="K425" s="111">
        <v>38070200</v>
      </c>
      <c r="L425" s="112">
        <v>7.67</v>
      </c>
      <c r="M425" s="111">
        <v>3714128</v>
      </c>
    </row>
    <row r="426" spans="1:13">
      <c r="A426" s="110">
        <v>42655</v>
      </c>
      <c r="B426" s="34">
        <v>103.620003</v>
      </c>
      <c r="C426" s="111">
        <v>18435000</v>
      </c>
      <c r="D426" s="34">
        <v>99.5</v>
      </c>
      <c r="E426" s="111">
        <v>7426500</v>
      </c>
      <c r="F426" s="112">
        <v>175.41000399999999</v>
      </c>
      <c r="G426" s="111">
        <v>2165300</v>
      </c>
      <c r="H426" s="112">
        <v>56.450001</v>
      </c>
      <c r="I426" s="111">
        <v>466000</v>
      </c>
      <c r="J426" s="112">
        <v>16.780000999999999</v>
      </c>
      <c r="K426" s="111">
        <v>17901800</v>
      </c>
      <c r="L426" s="112">
        <v>7.6</v>
      </c>
      <c r="M426" s="111">
        <v>11443691</v>
      </c>
    </row>
    <row r="427" spans="1:13">
      <c r="A427" s="110">
        <v>42656</v>
      </c>
      <c r="B427" s="34">
        <v>102.150002</v>
      </c>
      <c r="C427" s="111">
        <v>22390000</v>
      </c>
      <c r="D427" s="34">
        <v>100.230003</v>
      </c>
      <c r="E427" s="111">
        <v>8319300</v>
      </c>
      <c r="F427" s="112">
        <v>174.61000100000001</v>
      </c>
      <c r="G427" s="111">
        <v>1699000</v>
      </c>
      <c r="H427" s="112">
        <v>57.310001</v>
      </c>
      <c r="I427" s="111">
        <v>647300</v>
      </c>
      <c r="J427" s="112">
        <v>16.850000000000001</v>
      </c>
      <c r="K427" s="111">
        <v>28593700</v>
      </c>
      <c r="L427" s="112">
        <v>7.47</v>
      </c>
      <c r="M427" s="111">
        <v>2911572</v>
      </c>
    </row>
    <row r="428" spans="1:13">
      <c r="A428" s="110">
        <v>42657</v>
      </c>
      <c r="B428" s="34">
        <v>101.849998</v>
      </c>
      <c r="C428" s="111">
        <v>12789500</v>
      </c>
      <c r="D428" s="34">
        <v>101.470001</v>
      </c>
      <c r="E428" s="111">
        <v>9531100</v>
      </c>
      <c r="F428" s="112">
        <v>175.509995</v>
      </c>
      <c r="G428" s="111">
        <v>1800000</v>
      </c>
      <c r="H428" s="112">
        <v>56.779998999999997</v>
      </c>
      <c r="I428" s="111">
        <v>894700</v>
      </c>
      <c r="J428" s="112">
        <v>17.129999000000002</v>
      </c>
      <c r="K428" s="111">
        <v>23539800</v>
      </c>
      <c r="L428" s="112">
        <v>7.49</v>
      </c>
      <c r="M428" s="111">
        <v>2597691</v>
      </c>
    </row>
    <row r="429" spans="1:13">
      <c r="A429" s="110">
        <v>42660</v>
      </c>
      <c r="B429" s="34">
        <v>102.839996</v>
      </c>
      <c r="C429" s="111">
        <v>10351700</v>
      </c>
      <c r="D429" s="34">
        <v>99.800003000000004</v>
      </c>
      <c r="E429" s="111">
        <v>26589500</v>
      </c>
      <c r="F429" s="112">
        <v>175.14999399999999</v>
      </c>
      <c r="G429" s="111">
        <v>1338300</v>
      </c>
      <c r="H429" s="112">
        <v>57.900002000000001</v>
      </c>
      <c r="I429" s="111">
        <v>1142800</v>
      </c>
      <c r="J429" s="112">
        <v>16.989999999999998</v>
      </c>
      <c r="K429" s="111">
        <v>12657800</v>
      </c>
      <c r="L429" s="112">
        <v>7.37</v>
      </c>
      <c r="M429" s="111">
        <v>2670565</v>
      </c>
    </row>
    <row r="430" spans="1:13">
      <c r="A430" s="110">
        <v>42661</v>
      </c>
      <c r="B430" s="34">
        <v>103.339996</v>
      </c>
      <c r="C430" s="111">
        <v>11009600</v>
      </c>
      <c r="D430" s="34">
        <v>118.790001</v>
      </c>
      <c r="E430" s="111">
        <v>42053700</v>
      </c>
      <c r="F430" s="112">
        <v>175.64999399999999</v>
      </c>
      <c r="G430" s="111">
        <v>1626000</v>
      </c>
      <c r="H430" s="112">
        <v>59.009998000000003</v>
      </c>
      <c r="I430" s="111">
        <v>1204500</v>
      </c>
      <c r="J430" s="112">
        <v>17.41</v>
      </c>
      <c r="K430" s="111">
        <v>20185700</v>
      </c>
      <c r="L430" s="112">
        <v>7.42</v>
      </c>
      <c r="M430" s="111">
        <v>1746307</v>
      </c>
    </row>
    <row r="431" spans="1:13">
      <c r="A431" s="110">
        <v>42662</v>
      </c>
      <c r="B431" s="34">
        <v>103.93</v>
      </c>
      <c r="C431" s="111">
        <v>8918900</v>
      </c>
      <c r="D431" s="34">
        <v>121.870003</v>
      </c>
      <c r="E431" s="111">
        <v>21981700</v>
      </c>
      <c r="F431" s="112">
        <v>176.199997</v>
      </c>
      <c r="G431" s="111">
        <v>920300</v>
      </c>
      <c r="H431" s="112">
        <v>52.849997999999999</v>
      </c>
      <c r="I431" s="111">
        <v>4307700</v>
      </c>
      <c r="J431" s="112">
        <v>17.219999000000001</v>
      </c>
      <c r="K431" s="111">
        <v>18629500</v>
      </c>
      <c r="L431" s="112">
        <v>7.46</v>
      </c>
      <c r="M431" s="111">
        <v>2124593</v>
      </c>
    </row>
    <row r="432" spans="1:13">
      <c r="A432" s="110">
        <v>42663</v>
      </c>
      <c r="B432" s="34">
        <v>103.849998</v>
      </c>
      <c r="C432" s="111">
        <v>7109800</v>
      </c>
      <c r="D432" s="34">
        <v>123.349998</v>
      </c>
      <c r="E432" s="111">
        <v>14492800</v>
      </c>
      <c r="F432" s="112">
        <v>175.16999799999999</v>
      </c>
      <c r="G432" s="111">
        <v>1543000</v>
      </c>
      <c r="H432" s="112">
        <v>52.400002000000001</v>
      </c>
      <c r="I432" s="111">
        <v>1228100</v>
      </c>
      <c r="J432" s="112">
        <v>17.200001</v>
      </c>
      <c r="K432" s="111">
        <v>17129700</v>
      </c>
      <c r="L432" s="112">
        <v>7.48</v>
      </c>
      <c r="M432" s="111">
        <v>1766873</v>
      </c>
    </row>
    <row r="433" spans="1:13">
      <c r="A433" s="110">
        <v>42664</v>
      </c>
      <c r="B433" s="34">
        <v>103.94000200000001</v>
      </c>
      <c r="C433" s="111">
        <v>8073100</v>
      </c>
      <c r="D433" s="34">
        <v>127.5</v>
      </c>
      <c r="E433" s="111">
        <v>18832400</v>
      </c>
      <c r="F433" s="112">
        <v>176.759995</v>
      </c>
      <c r="G433" s="111">
        <v>2065100</v>
      </c>
      <c r="H433" s="112">
        <v>52.049999</v>
      </c>
      <c r="I433" s="111">
        <v>842600</v>
      </c>
      <c r="J433" s="112">
        <v>16.940000999999999</v>
      </c>
      <c r="K433" s="111">
        <v>18710300</v>
      </c>
      <c r="L433" s="112">
        <v>7.37</v>
      </c>
      <c r="M433" s="111">
        <v>2214932</v>
      </c>
    </row>
    <row r="434" spans="1:13">
      <c r="A434" s="110">
        <v>42667</v>
      </c>
      <c r="B434" s="34">
        <v>104.5</v>
      </c>
      <c r="C434" s="111">
        <v>10898800</v>
      </c>
      <c r="D434" s="34">
        <v>127.33000199999999</v>
      </c>
      <c r="E434" s="111">
        <v>15980700</v>
      </c>
      <c r="F434" s="112">
        <v>180.86000100000001</v>
      </c>
      <c r="G434" s="111">
        <v>2077200</v>
      </c>
      <c r="H434" s="112">
        <v>52.77</v>
      </c>
      <c r="I434" s="111">
        <v>776800</v>
      </c>
      <c r="J434" s="112">
        <v>17.059999000000001</v>
      </c>
      <c r="K434" s="111">
        <v>13838700</v>
      </c>
      <c r="L434" s="112">
        <v>7.35</v>
      </c>
      <c r="M434" s="111">
        <v>2080286</v>
      </c>
    </row>
    <row r="435" spans="1:13">
      <c r="A435" s="110">
        <v>42668</v>
      </c>
      <c r="B435" s="34">
        <v>104.220001</v>
      </c>
      <c r="C435" s="111">
        <v>8985700</v>
      </c>
      <c r="D435" s="34">
        <v>126.510002</v>
      </c>
      <c r="E435" s="111">
        <v>8253900</v>
      </c>
      <c r="F435" s="112">
        <v>176.679993</v>
      </c>
      <c r="G435" s="111">
        <v>1893000</v>
      </c>
      <c r="H435" s="112">
        <v>51.82</v>
      </c>
      <c r="I435" s="111">
        <v>515700</v>
      </c>
      <c r="J435" s="112">
        <v>17.540001</v>
      </c>
      <c r="K435" s="111">
        <v>27444000</v>
      </c>
      <c r="L435" s="112">
        <v>7.27</v>
      </c>
      <c r="M435" s="111">
        <v>2635789</v>
      </c>
    </row>
    <row r="436" spans="1:13">
      <c r="A436" s="110">
        <v>42669</v>
      </c>
      <c r="B436" s="34">
        <v>102.779999</v>
      </c>
      <c r="C436" s="111">
        <v>7579800</v>
      </c>
      <c r="D436" s="34">
        <v>126.970001</v>
      </c>
      <c r="E436" s="111">
        <v>8602400</v>
      </c>
      <c r="F436" s="112">
        <v>172.820007</v>
      </c>
      <c r="G436" s="111">
        <v>2426500</v>
      </c>
      <c r="H436" s="112">
        <v>51.02</v>
      </c>
      <c r="I436" s="111">
        <v>629400</v>
      </c>
      <c r="J436" s="112">
        <v>17.639999</v>
      </c>
      <c r="K436" s="111">
        <v>23610500</v>
      </c>
      <c r="L436" s="112">
        <v>7.26</v>
      </c>
      <c r="M436" s="111">
        <v>3072369</v>
      </c>
    </row>
    <row r="437" spans="1:13">
      <c r="A437" s="110">
        <v>42670</v>
      </c>
      <c r="B437" s="34">
        <v>102.379997</v>
      </c>
      <c r="C437" s="111">
        <v>8807100</v>
      </c>
      <c r="D437" s="34">
        <v>126.470001</v>
      </c>
      <c r="E437" s="111">
        <v>6914200</v>
      </c>
      <c r="F437" s="112">
        <v>175.10000600000001</v>
      </c>
      <c r="G437" s="111">
        <v>3596000</v>
      </c>
      <c r="H437" s="112">
        <v>50.459999000000003</v>
      </c>
      <c r="I437" s="111">
        <v>485100</v>
      </c>
      <c r="J437" s="112">
        <v>17.530000999999999</v>
      </c>
      <c r="K437" s="111">
        <v>21198300</v>
      </c>
      <c r="L437" s="112">
        <v>7.14</v>
      </c>
      <c r="M437" s="111">
        <v>2976999</v>
      </c>
    </row>
    <row r="438" spans="1:13">
      <c r="A438" s="110">
        <v>42671</v>
      </c>
      <c r="B438" s="34">
        <v>101.93</v>
      </c>
      <c r="C438" s="111">
        <v>8479500</v>
      </c>
      <c r="D438" s="34">
        <v>126.57</v>
      </c>
      <c r="E438" s="111">
        <v>7077300</v>
      </c>
      <c r="F438" s="112">
        <v>179.58999600000001</v>
      </c>
      <c r="G438" s="111">
        <v>6649200</v>
      </c>
      <c r="H438" s="112">
        <v>50.849997999999999</v>
      </c>
      <c r="I438" s="111">
        <v>497300</v>
      </c>
      <c r="J438" s="112">
        <v>17.200001</v>
      </c>
      <c r="K438" s="111">
        <v>20832400</v>
      </c>
      <c r="L438" s="112">
        <v>7.09</v>
      </c>
      <c r="M438" s="111">
        <v>3730424</v>
      </c>
    </row>
    <row r="439" spans="1:13">
      <c r="A439" s="110">
        <v>42674</v>
      </c>
      <c r="B439" s="34">
        <v>101.69000200000001</v>
      </c>
      <c r="C439" s="111">
        <v>15837900</v>
      </c>
      <c r="D439" s="34">
        <v>124.870003</v>
      </c>
      <c r="E439" s="111">
        <v>6517500</v>
      </c>
      <c r="F439" s="112">
        <v>176.86000100000001</v>
      </c>
      <c r="G439" s="111">
        <v>3268800</v>
      </c>
      <c r="H439" s="112">
        <v>50.639999000000003</v>
      </c>
      <c r="I439" s="111">
        <v>469100</v>
      </c>
      <c r="J439" s="112">
        <v>17.16</v>
      </c>
      <c r="K439" s="111">
        <v>23267600</v>
      </c>
      <c r="L439" s="112">
        <v>7.05</v>
      </c>
      <c r="M439" s="111">
        <v>2355122</v>
      </c>
    </row>
    <row r="440" spans="1:13">
      <c r="A440" s="110">
        <v>42675</v>
      </c>
      <c r="B440" s="34">
        <v>101.150002</v>
      </c>
      <c r="C440" s="111">
        <v>21287300</v>
      </c>
      <c r="D440" s="34">
        <v>123.300003</v>
      </c>
      <c r="E440" s="111">
        <v>6978600</v>
      </c>
      <c r="F440" s="112">
        <v>173.490005</v>
      </c>
      <c r="G440" s="111">
        <v>2875000</v>
      </c>
      <c r="H440" s="112">
        <v>50.290000999999997</v>
      </c>
      <c r="I440" s="111">
        <v>448800</v>
      </c>
      <c r="J440" s="112">
        <v>16.98</v>
      </c>
      <c r="K440" s="111">
        <v>27146100</v>
      </c>
      <c r="L440" s="112">
        <v>7.07</v>
      </c>
      <c r="M440" s="111">
        <v>4207361</v>
      </c>
    </row>
    <row r="441" spans="1:13">
      <c r="A441" s="110">
        <v>42676</v>
      </c>
      <c r="B441" s="34">
        <v>98.510002</v>
      </c>
      <c r="C441" s="111">
        <v>36939900</v>
      </c>
      <c r="D441" s="34">
        <v>122.339996</v>
      </c>
      <c r="E441" s="111">
        <v>4816500</v>
      </c>
      <c r="F441" s="112">
        <v>168.779999</v>
      </c>
      <c r="G441" s="111">
        <v>3563600</v>
      </c>
      <c r="H441" s="112">
        <v>49.970001000000003</v>
      </c>
      <c r="I441" s="111">
        <v>603200</v>
      </c>
      <c r="J441" s="112">
        <v>16.68</v>
      </c>
      <c r="K441" s="111">
        <v>24949700</v>
      </c>
      <c r="L441" s="112">
        <v>7.02</v>
      </c>
      <c r="M441" s="111">
        <v>2870901</v>
      </c>
    </row>
    <row r="442" spans="1:13">
      <c r="A442" s="110">
        <v>42677</v>
      </c>
      <c r="B442" s="34">
        <v>97.75</v>
      </c>
      <c r="C442" s="111">
        <v>17412600</v>
      </c>
      <c r="D442" s="34">
        <v>122.139999</v>
      </c>
      <c r="E442" s="111">
        <v>5041300</v>
      </c>
      <c r="F442" s="112">
        <v>168.570007</v>
      </c>
      <c r="G442" s="111">
        <v>2457500</v>
      </c>
      <c r="H442" s="112">
        <v>50.07</v>
      </c>
      <c r="I442" s="111">
        <v>358500</v>
      </c>
      <c r="J442" s="112">
        <v>16.620000999999998</v>
      </c>
      <c r="K442" s="111">
        <v>17255100</v>
      </c>
      <c r="L442" s="112">
        <v>7</v>
      </c>
      <c r="M442" s="111">
        <v>2235314</v>
      </c>
    </row>
    <row r="443" spans="1:13">
      <c r="A443" s="110">
        <v>42678</v>
      </c>
      <c r="B443" s="34">
        <v>97.57</v>
      </c>
      <c r="C443" s="111">
        <v>9048500</v>
      </c>
      <c r="D443" s="34">
        <v>122.029999</v>
      </c>
      <c r="E443" s="111">
        <v>5077700</v>
      </c>
      <c r="F443" s="112">
        <v>167.699997</v>
      </c>
      <c r="G443" s="111">
        <v>2034600</v>
      </c>
      <c r="H443" s="112">
        <v>50.220001000000003</v>
      </c>
      <c r="I443" s="111">
        <v>457500</v>
      </c>
      <c r="J443" s="112">
        <v>16.68</v>
      </c>
      <c r="K443" s="111">
        <v>18026600</v>
      </c>
      <c r="L443" s="112">
        <v>6.97</v>
      </c>
      <c r="M443" s="111">
        <v>2120803</v>
      </c>
    </row>
    <row r="444" spans="1:13">
      <c r="A444" s="110">
        <v>42681</v>
      </c>
      <c r="B444" s="34">
        <v>99.349997999999999</v>
      </c>
      <c r="C444" s="111">
        <v>11198300</v>
      </c>
      <c r="D444" s="34">
        <v>124.58000199999999</v>
      </c>
      <c r="E444" s="111">
        <v>5827100</v>
      </c>
      <c r="F444" s="112">
        <v>171.55999800000001</v>
      </c>
      <c r="G444" s="111">
        <v>2305800</v>
      </c>
      <c r="H444" s="112">
        <v>51.259998000000003</v>
      </c>
      <c r="I444" s="111">
        <v>525800</v>
      </c>
      <c r="J444" s="112">
        <v>17.379999000000002</v>
      </c>
      <c r="K444" s="111">
        <v>21673200</v>
      </c>
      <c r="L444" s="112">
        <v>7.06</v>
      </c>
      <c r="M444" s="111">
        <v>2212314</v>
      </c>
    </row>
    <row r="445" spans="1:13">
      <c r="A445" s="110">
        <v>42682</v>
      </c>
      <c r="B445" s="34">
        <v>99.849997999999999</v>
      </c>
      <c r="C445" s="111">
        <v>7956300</v>
      </c>
      <c r="D445" s="34">
        <v>124.339996</v>
      </c>
      <c r="E445" s="111">
        <v>4667300</v>
      </c>
      <c r="F445" s="112">
        <v>170.91999799999999</v>
      </c>
      <c r="G445" s="111">
        <v>1295600</v>
      </c>
      <c r="H445" s="112">
        <v>51.459999000000003</v>
      </c>
      <c r="I445" s="111">
        <v>553100</v>
      </c>
      <c r="J445" s="112">
        <v>17.41</v>
      </c>
      <c r="K445" s="111">
        <v>18025200</v>
      </c>
      <c r="L445" s="112">
        <v>7.11</v>
      </c>
      <c r="M445" s="111">
        <v>2113832</v>
      </c>
    </row>
    <row r="446" spans="1:13">
      <c r="A446" s="110">
        <v>42683</v>
      </c>
      <c r="B446" s="34">
        <v>96.669998000000007</v>
      </c>
      <c r="C446" s="111">
        <v>20948000</v>
      </c>
      <c r="D446" s="34">
        <v>122.19000200000001</v>
      </c>
      <c r="E446" s="111">
        <v>7705700</v>
      </c>
      <c r="F446" s="112">
        <v>168.66000399999999</v>
      </c>
      <c r="G446" s="111">
        <v>3060900</v>
      </c>
      <c r="H446" s="112">
        <v>53.150002000000001</v>
      </c>
      <c r="I446" s="111">
        <v>745200</v>
      </c>
      <c r="J446" s="112">
        <v>17.200001</v>
      </c>
      <c r="K446" s="111">
        <v>33873300</v>
      </c>
      <c r="L446" s="112">
        <v>7.15</v>
      </c>
      <c r="M446" s="111">
        <v>4343532</v>
      </c>
    </row>
    <row r="447" spans="1:13">
      <c r="A447" s="110">
        <v>42684</v>
      </c>
      <c r="B447" s="34">
        <v>94.339995999999999</v>
      </c>
      <c r="C447" s="111">
        <v>27346700</v>
      </c>
      <c r="D447" s="34">
        <v>115.41999800000001</v>
      </c>
      <c r="E447" s="111">
        <v>19718700</v>
      </c>
      <c r="F447" s="112">
        <v>163.470001</v>
      </c>
      <c r="G447" s="111">
        <v>3963200</v>
      </c>
      <c r="H447" s="112">
        <v>53.259998000000003</v>
      </c>
      <c r="I447" s="111">
        <v>881200</v>
      </c>
      <c r="J447" s="112">
        <v>16.989999999999998</v>
      </c>
      <c r="K447" s="111">
        <v>30282200</v>
      </c>
      <c r="L447" s="112">
        <v>7.17</v>
      </c>
      <c r="M447" s="111">
        <v>4420385</v>
      </c>
    </row>
    <row r="448" spans="1:13">
      <c r="A448" s="110">
        <v>42685</v>
      </c>
      <c r="B448" s="34">
        <v>92.989998</v>
      </c>
      <c r="C448" s="111">
        <v>23725800</v>
      </c>
      <c r="D448" s="34">
        <v>114.779999</v>
      </c>
      <c r="E448" s="111">
        <v>11080300</v>
      </c>
      <c r="F448" s="112">
        <v>162.949997</v>
      </c>
      <c r="G448" s="111">
        <v>3004100</v>
      </c>
      <c r="H448" s="112">
        <v>53.799999</v>
      </c>
      <c r="I448" s="111">
        <v>458500</v>
      </c>
      <c r="J448" s="112">
        <v>17.670000000000002</v>
      </c>
      <c r="K448" s="111">
        <v>31007400</v>
      </c>
      <c r="L448" s="112">
        <v>7.27</v>
      </c>
      <c r="M448" s="111">
        <v>3203710</v>
      </c>
    </row>
    <row r="449" spans="1:13">
      <c r="A449" s="110">
        <v>42688</v>
      </c>
      <c r="B449" s="34">
        <v>89.769997000000004</v>
      </c>
      <c r="C449" s="111">
        <v>27301500</v>
      </c>
      <c r="D449" s="34">
        <v>113.379997</v>
      </c>
      <c r="E449" s="111">
        <v>9923700</v>
      </c>
      <c r="F449" s="112">
        <v>161.729996</v>
      </c>
      <c r="G449" s="111">
        <v>1866000</v>
      </c>
      <c r="H449" s="112">
        <v>51.619999</v>
      </c>
      <c r="I449" s="111">
        <v>630000</v>
      </c>
      <c r="J449" s="112">
        <v>17.709999</v>
      </c>
      <c r="K449" s="111">
        <v>26313300</v>
      </c>
      <c r="L449" s="112">
        <v>7.3</v>
      </c>
      <c r="M449" s="111">
        <v>6452458</v>
      </c>
    </row>
    <row r="450" spans="1:13">
      <c r="A450" s="110">
        <v>42689</v>
      </c>
      <c r="B450" s="34">
        <v>91</v>
      </c>
      <c r="C450" s="111">
        <v>16723000</v>
      </c>
      <c r="D450" s="34">
        <v>113.589996</v>
      </c>
      <c r="E450" s="111">
        <v>7445100</v>
      </c>
      <c r="F450" s="112">
        <v>164.44000199999999</v>
      </c>
      <c r="G450" s="111">
        <v>1784800</v>
      </c>
      <c r="H450" s="112">
        <v>51.950001</v>
      </c>
      <c r="I450" s="111">
        <v>1015600</v>
      </c>
      <c r="J450" s="112">
        <v>18.100000000000001</v>
      </c>
      <c r="K450" s="111">
        <v>25153900</v>
      </c>
      <c r="L450" s="112">
        <v>7.52</v>
      </c>
      <c r="M450" s="111">
        <v>4000260</v>
      </c>
    </row>
    <row r="451" spans="1:13">
      <c r="A451" s="110">
        <v>42690</v>
      </c>
      <c r="B451" s="34">
        <v>92.860000999999997</v>
      </c>
      <c r="C451" s="111">
        <v>13024500</v>
      </c>
      <c r="D451" s="34">
        <v>115.19000200000001</v>
      </c>
      <c r="E451" s="111">
        <v>5924800</v>
      </c>
      <c r="F451" s="112">
        <v>166.740005</v>
      </c>
      <c r="G451" s="111">
        <v>2009600</v>
      </c>
      <c r="H451" s="112">
        <v>53.419998</v>
      </c>
      <c r="I451" s="111">
        <v>857100</v>
      </c>
      <c r="J451" s="112">
        <v>18.239999999999998</v>
      </c>
      <c r="K451" s="111">
        <v>21629000</v>
      </c>
      <c r="L451" s="112">
        <v>7.56</v>
      </c>
      <c r="M451" s="111">
        <v>8154140</v>
      </c>
    </row>
    <row r="452" spans="1:13">
      <c r="A452" s="110">
        <v>42691</v>
      </c>
      <c r="B452" s="34">
        <v>94.07</v>
      </c>
      <c r="C452" s="111">
        <v>10380200</v>
      </c>
      <c r="D452" s="34">
        <v>115.029999</v>
      </c>
      <c r="E452" s="111">
        <v>6232700</v>
      </c>
      <c r="F452" s="112">
        <v>166.21000699999999</v>
      </c>
      <c r="G452" s="111">
        <v>1471600</v>
      </c>
      <c r="H452" s="112">
        <v>53.93</v>
      </c>
      <c r="I452" s="111">
        <v>594800</v>
      </c>
      <c r="J452" s="112">
        <v>19.18</v>
      </c>
      <c r="K452" s="111">
        <v>45958100</v>
      </c>
      <c r="L452" s="112">
        <v>7.49</v>
      </c>
      <c r="M452" s="111">
        <v>3036899</v>
      </c>
    </row>
    <row r="453" spans="1:13">
      <c r="A453" s="110">
        <v>42692</v>
      </c>
      <c r="B453" s="34">
        <v>93.389999000000003</v>
      </c>
      <c r="C453" s="111">
        <v>10032600</v>
      </c>
      <c r="D453" s="34">
        <v>115.209999</v>
      </c>
      <c r="E453" s="111">
        <v>6746800</v>
      </c>
      <c r="F453" s="112">
        <v>164.38000500000001</v>
      </c>
      <c r="G453" s="111">
        <v>1506700</v>
      </c>
      <c r="H453" s="112">
        <v>53.419998</v>
      </c>
      <c r="I453" s="111">
        <v>431300</v>
      </c>
      <c r="J453" s="112">
        <v>19.209999</v>
      </c>
      <c r="K453" s="111">
        <v>29121600</v>
      </c>
      <c r="L453" s="112">
        <v>7.57</v>
      </c>
      <c r="M453" s="111">
        <v>3391379</v>
      </c>
    </row>
    <row r="454" spans="1:13">
      <c r="A454" s="110">
        <v>42695</v>
      </c>
      <c r="B454" s="34">
        <v>93.410004000000001</v>
      </c>
      <c r="C454" s="111">
        <v>8960000</v>
      </c>
      <c r="D454" s="34">
        <v>117.959999</v>
      </c>
      <c r="E454" s="111">
        <v>7064500</v>
      </c>
      <c r="F454" s="112">
        <v>165.69000199999999</v>
      </c>
      <c r="G454" s="111">
        <v>1291100</v>
      </c>
      <c r="H454" s="112">
        <v>53.330002</v>
      </c>
      <c r="I454" s="111">
        <v>602100</v>
      </c>
      <c r="J454" s="112">
        <v>19.489999999999998</v>
      </c>
      <c r="K454" s="111">
        <v>22744000</v>
      </c>
      <c r="L454" s="112">
        <v>7.59</v>
      </c>
      <c r="M454" s="111">
        <v>6259305</v>
      </c>
    </row>
    <row r="455" spans="1:13">
      <c r="A455" s="110">
        <v>42696</v>
      </c>
      <c r="B455" s="34">
        <v>93.209998999999996</v>
      </c>
      <c r="C455" s="111">
        <v>10403600</v>
      </c>
      <c r="D455" s="34">
        <v>118.040001</v>
      </c>
      <c r="E455" s="111">
        <v>7007200</v>
      </c>
      <c r="F455" s="112">
        <v>164.470001</v>
      </c>
      <c r="G455" s="111">
        <v>1595300</v>
      </c>
      <c r="H455" s="112">
        <v>53.52</v>
      </c>
      <c r="I455" s="111">
        <v>634000</v>
      </c>
      <c r="J455" s="112">
        <v>19.739999999999998</v>
      </c>
      <c r="K455" s="111">
        <v>22219100</v>
      </c>
      <c r="L455" s="112">
        <v>7.6</v>
      </c>
      <c r="M455" s="111">
        <v>7049728</v>
      </c>
    </row>
    <row r="456" spans="1:13">
      <c r="A456" s="110">
        <v>42697</v>
      </c>
      <c r="B456" s="34">
        <v>93.029999000000004</v>
      </c>
      <c r="C456" s="111">
        <v>11721700</v>
      </c>
      <c r="D456" s="34">
        <v>117.69000200000001</v>
      </c>
      <c r="E456" s="111">
        <v>4517400</v>
      </c>
      <c r="F456" s="112">
        <v>163.63000500000001</v>
      </c>
      <c r="G456" s="111">
        <v>1421200</v>
      </c>
      <c r="H456" s="112">
        <v>53.73</v>
      </c>
      <c r="I456" s="111">
        <v>375400</v>
      </c>
      <c r="J456" s="112">
        <v>19.91</v>
      </c>
      <c r="K456" s="111">
        <v>20041300</v>
      </c>
      <c r="L456" s="112">
        <v>7.47</v>
      </c>
      <c r="M456" s="111">
        <v>3371634</v>
      </c>
    </row>
    <row r="457" spans="1:13">
      <c r="A457" s="110">
        <v>42699</v>
      </c>
      <c r="B457" s="34">
        <v>93.010002</v>
      </c>
      <c r="C457" s="111">
        <v>4868500</v>
      </c>
      <c r="D457" s="34">
        <v>117.410004</v>
      </c>
      <c r="E457" s="111">
        <v>1616300</v>
      </c>
      <c r="F457" s="112">
        <v>164.44000199999999</v>
      </c>
      <c r="G457" s="111">
        <v>924600</v>
      </c>
      <c r="H457" s="112">
        <v>53.869999</v>
      </c>
      <c r="I457" s="111">
        <v>195200</v>
      </c>
      <c r="J457" s="112">
        <v>20.129999000000002</v>
      </c>
      <c r="K457" s="111">
        <v>16308000</v>
      </c>
      <c r="L457" s="112">
        <v>7.49</v>
      </c>
      <c r="M457" s="111">
        <v>2293533</v>
      </c>
    </row>
    <row r="458" spans="1:13">
      <c r="A458" s="110">
        <v>42702</v>
      </c>
      <c r="B458" s="34">
        <v>93.760002</v>
      </c>
      <c r="C458" s="111">
        <v>14340100</v>
      </c>
      <c r="D458" s="34">
        <v>116.93</v>
      </c>
      <c r="E458" s="111">
        <v>5278900</v>
      </c>
      <c r="F458" s="112">
        <v>167</v>
      </c>
      <c r="G458" s="111">
        <v>2219500</v>
      </c>
      <c r="H458" s="112">
        <v>53.619999</v>
      </c>
      <c r="I458" s="111">
        <v>715300</v>
      </c>
      <c r="J458" s="112">
        <v>19.989999999999998</v>
      </c>
      <c r="K458" s="111">
        <v>22205900</v>
      </c>
      <c r="L458" s="112">
        <v>7.46</v>
      </c>
      <c r="M458" s="111">
        <v>3190175</v>
      </c>
    </row>
    <row r="459" spans="1:13">
      <c r="A459" s="110">
        <v>42703</v>
      </c>
      <c r="B459" s="34">
        <v>94.989998</v>
      </c>
      <c r="C459" s="111">
        <v>14146900</v>
      </c>
      <c r="D459" s="34">
        <v>117.510002</v>
      </c>
      <c r="E459" s="111">
        <v>7082300</v>
      </c>
      <c r="F459" s="112">
        <v>169.179993</v>
      </c>
      <c r="G459" s="111">
        <v>2548600</v>
      </c>
      <c r="H459" s="112">
        <v>54.099997999999999</v>
      </c>
      <c r="I459" s="111">
        <v>505600</v>
      </c>
      <c r="J459" s="112">
        <v>19.420000000000002</v>
      </c>
      <c r="K459" s="111">
        <v>37924400</v>
      </c>
      <c r="L459" s="112">
        <v>7.44</v>
      </c>
      <c r="M459" s="111">
        <v>4125752</v>
      </c>
    </row>
    <row r="460" spans="1:13">
      <c r="A460" s="110">
        <v>42704</v>
      </c>
      <c r="B460" s="34">
        <v>94.019997000000004</v>
      </c>
      <c r="C460" s="111">
        <v>11447700</v>
      </c>
      <c r="D460" s="34">
        <v>117</v>
      </c>
      <c r="E460" s="111">
        <v>7715100</v>
      </c>
      <c r="F460" s="112">
        <v>166.949997</v>
      </c>
      <c r="G460" s="111">
        <v>2579700</v>
      </c>
      <c r="H460" s="112">
        <v>52.400002000000001</v>
      </c>
      <c r="I460" s="111">
        <v>949200</v>
      </c>
      <c r="J460" s="112">
        <v>19.530000999999999</v>
      </c>
      <c r="K460" s="111">
        <v>26031700</v>
      </c>
      <c r="L460" s="112">
        <v>7.71</v>
      </c>
      <c r="M460" s="111">
        <v>6559544</v>
      </c>
    </row>
    <row r="461" spans="1:13">
      <c r="A461" s="110">
        <v>42705</v>
      </c>
      <c r="B461" s="34">
        <v>89.860000999999997</v>
      </c>
      <c r="C461" s="111">
        <v>24030700</v>
      </c>
      <c r="D461" s="34">
        <v>117.220001</v>
      </c>
      <c r="E461" s="111">
        <v>8636900</v>
      </c>
      <c r="F461" s="112">
        <v>163.08000200000001</v>
      </c>
      <c r="G461" s="111">
        <v>2275200</v>
      </c>
      <c r="H461" s="112">
        <v>51.84</v>
      </c>
      <c r="I461" s="111">
        <v>867100</v>
      </c>
      <c r="J461" s="112">
        <v>18.48</v>
      </c>
      <c r="K461" s="111">
        <v>40713100</v>
      </c>
      <c r="L461" s="112">
        <v>7.52</v>
      </c>
      <c r="M461" s="111">
        <v>6980829</v>
      </c>
    </row>
    <row r="462" spans="1:13">
      <c r="A462" s="110">
        <v>42706</v>
      </c>
      <c r="B462" s="34">
        <v>90.480002999999996</v>
      </c>
      <c r="C462" s="111">
        <v>11718800</v>
      </c>
      <c r="D462" s="34">
        <v>120.80999799999999</v>
      </c>
      <c r="E462" s="111">
        <v>8953600</v>
      </c>
      <c r="F462" s="112">
        <v>161.66999799999999</v>
      </c>
      <c r="G462" s="111">
        <v>1948900</v>
      </c>
      <c r="H462" s="112">
        <v>52.5</v>
      </c>
      <c r="I462" s="111">
        <v>681100</v>
      </c>
      <c r="J462" s="112">
        <v>18.790001</v>
      </c>
      <c r="K462" s="111">
        <v>25887600</v>
      </c>
      <c r="L462" s="112">
        <v>7.59</v>
      </c>
      <c r="M462" s="111">
        <v>4588578</v>
      </c>
    </row>
    <row r="463" spans="1:13">
      <c r="A463" s="110">
        <v>42709</v>
      </c>
      <c r="B463" s="34">
        <v>90.989998</v>
      </c>
      <c r="C463" s="111">
        <v>8902600</v>
      </c>
      <c r="D463" s="34">
        <v>119.160004</v>
      </c>
      <c r="E463" s="111">
        <v>7626300</v>
      </c>
      <c r="F463" s="112">
        <v>164.320007</v>
      </c>
      <c r="G463" s="111">
        <v>1413600</v>
      </c>
      <c r="H463" s="112">
        <v>53.27</v>
      </c>
      <c r="I463" s="111">
        <v>641000</v>
      </c>
      <c r="J463" s="112">
        <v>18.610001</v>
      </c>
      <c r="K463" s="111">
        <v>26635500</v>
      </c>
      <c r="L463" s="112">
        <v>7.62</v>
      </c>
      <c r="M463" s="111">
        <v>3343105</v>
      </c>
    </row>
    <row r="464" spans="1:13">
      <c r="A464" s="110">
        <v>42710</v>
      </c>
      <c r="B464" s="34">
        <v>90.400002000000001</v>
      </c>
      <c r="C464" s="111">
        <v>7787800</v>
      </c>
      <c r="D464" s="34">
        <v>124.57</v>
      </c>
      <c r="E464" s="111">
        <v>11513200</v>
      </c>
      <c r="F464" s="112">
        <v>165.16999799999999</v>
      </c>
      <c r="G464" s="111">
        <v>1280500</v>
      </c>
      <c r="H464" s="112">
        <v>52.73</v>
      </c>
      <c r="I464" s="111">
        <v>916400</v>
      </c>
      <c r="J464" s="112">
        <v>19.059999000000001</v>
      </c>
      <c r="K464" s="111">
        <v>22267800</v>
      </c>
      <c r="L464" s="112">
        <v>7.57</v>
      </c>
      <c r="M464" s="111">
        <v>2068373</v>
      </c>
    </row>
    <row r="465" spans="1:13">
      <c r="A465" s="110">
        <v>42711</v>
      </c>
      <c r="B465" s="34">
        <v>91.07</v>
      </c>
      <c r="C465" s="111">
        <v>13240000</v>
      </c>
      <c r="D465" s="34">
        <v>125.389999</v>
      </c>
      <c r="E465" s="111">
        <v>8204700</v>
      </c>
      <c r="F465" s="112">
        <v>169.33000200000001</v>
      </c>
      <c r="G465" s="111">
        <v>1857100</v>
      </c>
      <c r="H465" s="112">
        <v>52.32</v>
      </c>
      <c r="I465" s="111">
        <v>635500</v>
      </c>
      <c r="J465" s="112">
        <v>20.440000999999999</v>
      </c>
      <c r="K465" s="111">
        <v>44735700</v>
      </c>
      <c r="L465" s="112">
        <v>7.63</v>
      </c>
      <c r="M465" s="111">
        <v>1974454</v>
      </c>
    </row>
    <row r="466" spans="1:13">
      <c r="A466" s="110">
        <v>42712</v>
      </c>
      <c r="B466" s="34">
        <v>92.309997999999993</v>
      </c>
      <c r="C466" s="111">
        <v>10919500</v>
      </c>
      <c r="D466" s="34">
        <v>123.239998</v>
      </c>
      <c r="E466" s="111">
        <v>8987700</v>
      </c>
      <c r="F466" s="112">
        <v>167.75</v>
      </c>
      <c r="G466" s="111">
        <v>1944500</v>
      </c>
      <c r="H466" s="112">
        <v>52.34</v>
      </c>
      <c r="I466" s="111">
        <v>842500</v>
      </c>
      <c r="J466" s="112">
        <v>20.66</v>
      </c>
      <c r="K466" s="111">
        <v>36257400</v>
      </c>
      <c r="L466" s="112">
        <v>7.83</v>
      </c>
      <c r="M466" s="111">
        <v>5326169</v>
      </c>
    </row>
    <row r="467" spans="1:13">
      <c r="A467" s="110">
        <v>42713</v>
      </c>
      <c r="B467" s="34">
        <v>93.279999000000004</v>
      </c>
      <c r="C467" s="111">
        <v>9177600</v>
      </c>
      <c r="D467" s="34">
        <v>122.879997</v>
      </c>
      <c r="E467" s="111">
        <v>4700800</v>
      </c>
      <c r="F467" s="112">
        <v>170.820007</v>
      </c>
      <c r="G467" s="111">
        <v>2375800</v>
      </c>
      <c r="H467" s="112">
        <v>51.919998</v>
      </c>
      <c r="I467" s="111">
        <v>668400</v>
      </c>
      <c r="J467" s="112">
        <v>20.5</v>
      </c>
      <c r="K467" s="111">
        <v>23978000</v>
      </c>
      <c r="L467" s="112">
        <v>7.81</v>
      </c>
      <c r="M467" s="111">
        <v>3247210</v>
      </c>
    </row>
    <row r="468" spans="1:13">
      <c r="A468" s="110">
        <v>42716</v>
      </c>
      <c r="B468" s="34">
        <v>92.470000999999996</v>
      </c>
      <c r="C468" s="111">
        <v>9355900</v>
      </c>
      <c r="D468" s="34">
        <v>122.83000199999999</v>
      </c>
      <c r="E468" s="111">
        <v>3917600</v>
      </c>
      <c r="F468" s="112">
        <v>168.479996</v>
      </c>
      <c r="G468" s="111">
        <v>2931900</v>
      </c>
      <c r="H468" s="112">
        <v>51.509998000000003</v>
      </c>
      <c r="I468" s="111">
        <v>631600</v>
      </c>
      <c r="J468" s="112">
        <v>20.02</v>
      </c>
      <c r="K468" s="111">
        <v>28676100</v>
      </c>
      <c r="L468" s="112">
        <v>7.76</v>
      </c>
      <c r="M468" s="111">
        <v>2806129</v>
      </c>
    </row>
    <row r="469" spans="1:13">
      <c r="A469" s="110">
        <v>42717</v>
      </c>
      <c r="B469" s="34">
        <v>92.160004000000001</v>
      </c>
      <c r="C469" s="111">
        <v>10491300</v>
      </c>
      <c r="D469" s="34">
        <v>123.779999</v>
      </c>
      <c r="E469" s="111">
        <v>5564500</v>
      </c>
      <c r="F469" s="112">
        <v>171.46000699999999</v>
      </c>
      <c r="G469" s="111">
        <v>3170500</v>
      </c>
      <c r="H469" s="112">
        <v>51.720001000000003</v>
      </c>
      <c r="I469" s="111">
        <v>863800</v>
      </c>
      <c r="J469" s="112">
        <v>20.129999000000002</v>
      </c>
      <c r="K469" s="111">
        <v>26252400</v>
      </c>
      <c r="L469" s="112">
        <v>7.83</v>
      </c>
      <c r="M469" s="111">
        <v>4457105</v>
      </c>
    </row>
    <row r="470" spans="1:13">
      <c r="A470" s="110">
        <v>42718</v>
      </c>
      <c r="B470" s="34">
        <v>91.190002000000007</v>
      </c>
      <c r="C470" s="111">
        <v>9153700</v>
      </c>
      <c r="D470" s="34">
        <v>123.44000200000001</v>
      </c>
      <c r="E470" s="111">
        <v>6110300</v>
      </c>
      <c r="F470" s="112">
        <v>169.83000200000001</v>
      </c>
      <c r="G470" s="111">
        <v>1497300</v>
      </c>
      <c r="H470" s="112">
        <v>51.27</v>
      </c>
      <c r="I470" s="111">
        <v>705000</v>
      </c>
      <c r="J470" s="112">
        <v>20.02</v>
      </c>
      <c r="K470" s="111">
        <v>19489100</v>
      </c>
      <c r="L470" s="112">
        <v>7.7</v>
      </c>
      <c r="M470" s="111">
        <v>4405974</v>
      </c>
    </row>
    <row r="471" spans="1:13">
      <c r="A471" s="110">
        <v>42719</v>
      </c>
      <c r="B471" s="34">
        <v>88.849997999999999</v>
      </c>
      <c r="C471" s="111">
        <v>19215500</v>
      </c>
      <c r="D471" s="34">
        <v>125</v>
      </c>
      <c r="E471" s="111">
        <v>7376200</v>
      </c>
      <c r="F471" s="112">
        <v>165.779999</v>
      </c>
      <c r="G471" s="111">
        <v>2031800</v>
      </c>
      <c r="H471" s="112">
        <v>51.52</v>
      </c>
      <c r="I471" s="111">
        <v>635400</v>
      </c>
      <c r="J471" s="112">
        <v>20.290001</v>
      </c>
      <c r="K471" s="111">
        <v>19453100</v>
      </c>
      <c r="L471" s="112">
        <v>7.63</v>
      </c>
      <c r="M471" s="111">
        <v>6048037</v>
      </c>
    </row>
    <row r="472" spans="1:13">
      <c r="A472" s="110">
        <v>42720</v>
      </c>
      <c r="B472" s="34">
        <v>88.669998000000007</v>
      </c>
      <c r="C472" s="111">
        <v>11274100</v>
      </c>
      <c r="D472" s="34">
        <v>124.220001</v>
      </c>
      <c r="E472" s="111">
        <v>7821700</v>
      </c>
      <c r="F472" s="112">
        <v>164.929993</v>
      </c>
      <c r="G472" s="111">
        <v>2318500</v>
      </c>
      <c r="H472" s="112">
        <v>51.93</v>
      </c>
      <c r="I472" s="111">
        <v>1517800</v>
      </c>
      <c r="J472" s="112">
        <v>20.27</v>
      </c>
      <c r="K472" s="111">
        <v>36643400</v>
      </c>
      <c r="L472" s="112">
        <v>7.58</v>
      </c>
      <c r="M472" s="111">
        <v>4646005</v>
      </c>
    </row>
    <row r="473" spans="1:13">
      <c r="A473" s="110">
        <v>42723</v>
      </c>
      <c r="B473" s="34">
        <v>88.93</v>
      </c>
      <c r="C473" s="111">
        <v>10226300</v>
      </c>
      <c r="D473" s="34">
        <v>125.449997</v>
      </c>
      <c r="E473" s="111">
        <v>4867300</v>
      </c>
      <c r="F473" s="112">
        <v>163.69000199999999</v>
      </c>
      <c r="G473" s="111">
        <v>1927900</v>
      </c>
      <c r="H473" s="112">
        <v>53.259998000000003</v>
      </c>
      <c r="I473" s="111">
        <v>831800</v>
      </c>
      <c r="J473" s="112">
        <v>20.350000000000001</v>
      </c>
      <c r="K473" s="111">
        <v>23555900</v>
      </c>
      <c r="L473" s="112">
        <v>7.71</v>
      </c>
      <c r="M473" s="111">
        <v>8570705</v>
      </c>
    </row>
    <row r="474" spans="1:13">
      <c r="A474" s="110">
        <v>42724</v>
      </c>
      <c r="B474" s="34">
        <v>89.839995999999999</v>
      </c>
      <c r="C474" s="111">
        <v>8434700</v>
      </c>
      <c r="D474" s="34">
        <v>125.120003</v>
      </c>
      <c r="E474" s="111">
        <v>3937800</v>
      </c>
      <c r="F474" s="112">
        <v>165.279999</v>
      </c>
      <c r="G474" s="111">
        <v>1506500</v>
      </c>
      <c r="H474" s="112">
        <v>54.34</v>
      </c>
      <c r="I474" s="111">
        <v>815600</v>
      </c>
      <c r="J474" s="112">
        <v>20.65</v>
      </c>
      <c r="K474" s="111">
        <v>23018500</v>
      </c>
      <c r="L474" s="112">
        <v>7.5</v>
      </c>
      <c r="M474" s="111">
        <v>17447800</v>
      </c>
    </row>
    <row r="475" spans="1:13">
      <c r="A475" s="110">
        <v>42725</v>
      </c>
      <c r="B475" s="34">
        <v>89.25</v>
      </c>
      <c r="C475" s="111">
        <v>9044900</v>
      </c>
      <c r="D475" s="34">
        <v>126.5</v>
      </c>
      <c r="E475" s="111">
        <v>6514800</v>
      </c>
      <c r="F475" s="112">
        <v>163.91999799999999</v>
      </c>
      <c r="G475" s="111">
        <v>1342800</v>
      </c>
      <c r="H475" s="112">
        <v>53.560001</v>
      </c>
      <c r="I475" s="111">
        <v>603800</v>
      </c>
      <c r="J475" s="112">
        <v>20.58</v>
      </c>
      <c r="K475" s="111">
        <v>32034500</v>
      </c>
      <c r="L475" s="112">
        <v>7.3</v>
      </c>
      <c r="M475" s="111">
        <v>7350826</v>
      </c>
    </row>
    <row r="476" spans="1:13">
      <c r="A476" s="110">
        <v>42726</v>
      </c>
      <c r="B476" s="34">
        <v>86.800003000000004</v>
      </c>
      <c r="C476" s="111">
        <v>14404500</v>
      </c>
      <c r="D476" s="34">
        <v>125.58000199999999</v>
      </c>
      <c r="E476" s="111">
        <v>4160700</v>
      </c>
      <c r="F476" s="112">
        <v>162.88999899999999</v>
      </c>
      <c r="G476" s="111">
        <v>1496500</v>
      </c>
      <c r="H476" s="112">
        <v>53.299999</v>
      </c>
      <c r="I476" s="111">
        <v>413900</v>
      </c>
      <c r="J476" s="112">
        <v>23.190000999999999</v>
      </c>
      <c r="K476" s="111">
        <v>85870000</v>
      </c>
      <c r="L476" s="112">
        <v>7.17</v>
      </c>
      <c r="M476" s="111">
        <v>14925037</v>
      </c>
    </row>
    <row r="477" spans="1:13">
      <c r="A477" s="110">
        <v>42727</v>
      </c>
      <c r="B477" s="34">
        <v>86.790001000000004</v>
      </c>
      <c r="C477" s="111">
        <v>6344000</v>
      </c>
      <c r="D477" s="34">
        <v>125.589996</v>
      </c>
      <c r="E477" s="111">
        <v>2002100</v>
      </c>
      <c r="F477" s="112">
        <v>163.61999499999999</v>
      </c>
      <c r="G477" s="111">
        <v>1049000</v>
      </c>
      <c r="H477" s="112">
        <v>53.580002</v>
      </c>
      <c r="I477" s="111">
        <v>394600</v>
      </c>
      <c r="J477" s="112">
        <v>23.26</v>
      </c>
      <c r="K477" s="111">
        <v>27717300</v>
      </c>
      <c r="L477" s="112">
        <v>7.02</v>
      </c>
      <c r="M477" s="111">
        <v>8968401</v>
      </c>
    </row>
    <row r="478" spans="1:13">
      <c r="A478" s="110">
        <v>42731</v>
      </c>
      <c r="B478" s="34">
        <v>87.540001000000004</v>
      </c>
      <c r="C478" s="111">
        <v>5228000</v>
      </c>
      <c r="D478" s="34">
        <v>128.35000600000001</v>
      </c>
      <c r="E478" s="111">
        <v>5288200</v>
      </c>
      <c r="F478" s="112">
        <v>164.770004</v>
      </c>
      <c r="G478" s="111">
        <v>940600</v>
      </c>
      <c r="H478" s="112">
        <v>53.970001000000003</v>
      </c>
      <c r="I478" s="111">
        <v>579100</v>
      </c>
      <c r="J478" s="112">
        <v>23.299999</v>
      </c>
      <c r="K478" s="111">
        <v>24214100</v>
      </c>
      <c r="L478" s="112">
        <v>7.08</v>
      </c>
      <c r="M478" s="111">
        <v>9803904</v>
      </c>
    </row>
    <row r="479" spans="1:13">
      <c r="A479" s="110">
        <v>42732</v>
      </c>
      <c r="B479" s="34">
        <v>87.370002999999997</v>
      </c>
      <c r="C479" s="111">
        <v>6421100</v>
      </c>
      <c r="D479" s="34">
        <v>125.889999</v>
      </c>
      <c r="E479" s="111">
        <v>4389200</v>
      </c>
      <c r="F479" s="112">
        <v>165.53999300000001</v>
      </c>
      <c r="G479" s="111">
        <v>1670200</v>
      </c>
      <c r="H479" s="112">
        <v>53.439999</v>
      </c>
      <c r="I479" s="111">
        <v>406300</v>
      </c>
      <c r="J479" s="112">
        <v>22.780000999999999</v>
      </c>
      <c r="K479" s="111">
        <v>24026900</v>
      </c>
      <c r="L479" s="112">
        <v>7</v>
      </c>
      <c r="M479" s="111">
        <v>8734277</v>
      </c>
    </row>
    <row r="480" spans="1:13">
      <c r="A480" s="110">
        <v>42733</v>
      </c>
      <c r="B480" s="34">
        <v>87.330001999999993</v>
      </c>
      <c r="C480" s="111">
        <v>5431700</v>
      </c>
      <c r="D480" s="34">
        <v>125.33000199999999</v>
      </c>
      <c r="E480" s="111">
        <v>3443700</v>
      </c>
      <c r="F480" s="112">
        <v>166.5</v>
      </c>
      <c r="G480" s="111">
        <v>1586900</v>
      </c>
      <c r="H480" s="112">
        <v>53.580002</v>
      </c>
      <c r="I480" s="111">
        <v>397300</v>
      </c>
      <c r="J480" s="112">
        <v>22.27</v>
      </c>
      <c r="K480" s="111">
        <v>19890500</v>
      </c>
      <c r="L480" s="112">
        <v>6.95</v>
      </c>
      <c r="M480" s="111">
        <v>8765941</v>
      </c>
    </row>
    <row r="481" spans="1:13">
      <c r="A481" s="110">
        <v>42734</v>
      </c>
      <c r="B481" s="34">
        <v>87.809997999999993</v>
      </c>
      <c r="C481" s="111">
        <v>7211100</v>
      </c>
      <c r="D481" s="34">
        <v>123.800003</v>
      </c>
      <c r="E481" s="111">
        <v>4455400</v>
      </c>
      <c r="F481" s="112">
        <v>164.41000399999999</v>
      </c>
      <c r="G481" s="111">
        <v>1503000</v>
      </c>
      <c r="H481" s="112">
        <v>53.029998999999997</v>
      </c>
      <c r="I481" s="111">
        <v>1050000</v>
      </c>
      <c r="J481" s="112">
        <v>21.92</v>
      </c>
      <c r="K481" s="111">
        <v>20268900</v>
      </c>
      <c r="L481" s="112">
        <v>6.89</v>
      </c>
      <c r="M481" s="111">
        <v>12521806</v>
      </c>
    </row>
    <row r="482" spans="1:13">
      <c r="A482" s="110">
        <v>42738</v>
      </c>
      <c r="B482" s="34">
        <v>88.599997999999999</v>
      </c>
      <c r="C482" s="111">
        <v>8789400</v>
      </c>
      <c r="D482" s="34">
        <v>127.489998</v>
      </c>
      <c r="E482" s="111">
        <v>9437900</v>
      </c>
      <c r="F482" s="112">
        <v>168.300003</v>
      </c>
      <c r="G482" s="111">
        <v>2314700</v>
      </c>
      <c r="H482" s="112">
        <v>54.650002000000001</v>
      </c>
      <c r="I482" s="111">
        <v>616300</v>
      </c>
      <c r="J482" s="112">
        <v>22.549999</v>
      </c>
      <c r="K482" s="111">
        <v>24962900</v>
      </c>
      <c r="L482" s="112">
        <v>6.96</v>
      </c>
      <c r="M482" s="111">
        <v>4902996</v>
      </c>
    </row>
    <row r="483" spans="1:13">
      <c r="A483" s="110">
        <v>42739</v>
      </c>
      <c r="B483" s="34">
        <v>90.510002</v>
      </c>
      <c r="C483" s="111">
        <v>11490200</v>
      </c>
      <c r="D483" s="34">
        <v>129.41000399999999</v>
      </c>
      <c r="E483" s="111">
        <v>7843600</v>
      </c>
      <c r="F483" s="112">
        <v>171.96000699999999</v>
      </c>
      <c r="G483" s="111">
        <v>2033200</v>
      </c>
      <c r="H483" s="112">
        <v>55.23</v>
      </c>
      <c r="I483" s="111">
        <v>569200</v>
      </c>
      <c r="J483" s="112">
        <v>22.360001</v>
      </c>
      <c r="K483" s="111">
        <v>20426800</v>
      </c>
      <c r="L483" s="112">
        <v>7.11</v>
      </c>
      <c r="M483" s="111">
        <v>4256064</v>
      </c>
    </row>
    <row r="484" spans="1:13">
      <c r="A484" s="110">
        <v>42740</v>
      </c>
      <c r="B484" s="34">
        <v>94.370002999999997</v>
      </c>
      <c r="C484" s="111">
        <v>16821500</v>
      </c>
      <c r="D484" s="34">
        <v>131.80999800000001</v>
      </c>
      <c r="E484" s="111">
        <v>10185500</v>
      </c>
      <c r="F484" s="112">
        <v>177.470001</v>
      </c>
      <c r="G484" s="111">
        <v>2733000</v>
      </c>
      <c r="H484" s="112">
        <v>54.880001</v>
      </c>
      <c r="I484" s="111">
        <v>434200</v>
      </c>
      <c r="J484" s="112">
        <v>22.110001</v>
      </c>
      <c r="K484" s="111">
        <v>19759400</v>
      </c>
      <c r="L484" s="112">
        <v>7.12</v>
      </c>
      <c r="M484" s="111">
        <v>3259366</v>
      </c>
    </row>
    <row r="485" spans="1:13">
      <c r="A485" s="110">
        <v>42741</v>
      </c>
      <c r="B485" s="34">
        <v>93.889999000000003</v>
      </c>
      <c r="C485" s="111">
        <v>7639800</v>
      </c>
      <c r="D485" s="34">
        <v>131.070007</v>
      </c>
      <c r="E485" s="111">
        <v>10657900</v>
      </c>
      <c r="F485" s="112">
        <v>176.38000500000001</v>
      </c>
      <c r="G485" s="111">
        <v>2254700</v>
      </c>
      <c r="H485" s="112">
        <v>53.869999</v>
      </c>
      <c r="I485" s="111">
        <v>571800</v>
      </c>
      <c r="J485" s="112">
        <v>22.040001</v>
      </c>
      <c r="K485" s="111">
        <v>17782200</v>
      </c>
      <c r="L485" s="112">
        <v>7.16</v>
      </c>
      <c r="M485" s="111">
        <v>3897998</v>
      </c>
    </row>
    <row r="486" spans="1:13">
      <c r="A486" s="110">
        <v>42744</v>
      </c>
      <c r="B486" s="34">
        <v>94.720000999999996</v>
      </c>
      <c r="C486" s="111">
        <v>10792900</v>
      </c>
      <c r="D486" s="34">
        <v>130.949997</v>
      </c>
      <c r="E486" s="111">
        <v>5766900</v>
      </c>
      <c r="F486" s="112">
        <v>177.16000399999999</v>
      </c>
      <c r="G486" s="111">
        <v>1759000</v>
      </c>
      <c r="H486" s="112">
        <v>49.669998</v>
      </c>
      <c r="I486" s="111">
        <v>1455800</v>
      </c>
      <c r="J486" s="112">
        <v>22.34</v>
      </c>
      <c r="K486" s="111">
        <v>21537200</v>
      </c>
      <c r="L486" s="112">
        <v>7.12</v>
      </c>
      <c r="M486" s="111">
        <v>2898505</v>
      </c>
    </row>
    <row r="487" spans="1:13">
      <c r="A487" s="110">
        <v>42745</v>
      </c>
      <c r="B487" s="34">
        <v>96.75</v>
      </c>
      <c r="C487" s="111">
        <v>14780600</v>
      </c>
      <c r="D487" s="34">
        <v>129.88999899999999</v>
      </c>
      <c r="E487" s="111">
        <v>5985800</v>
      </c>
      <c r="F487" s="112">
        <v>180.30999800000001</v>
      </c>
      <c r="G487" s="111">
        <v>2922300</v>
      </c>
      <c r="H487" s="112">
        <v>50.009998000000003</v>
      </c>
      <c r="I487" s="111">
        <v>686100</v>
      </c>
      <c r="J487" s="112">
        <v>22.48</v>
      </c>
      <c r="K487" s="111">
        <v>20644300</v>
      </c>
      <c r="L487" s="112">
        <v>7.12</v>
      </c>
      <c r="M487" s="111">
        <v>2137015</v>
      </c>
    </row>
    <row r="488" spans="1:13">
      <c r="A488" s="110">
        <v>42746</v>
      </c>
      <c r="B488" s="34">
        <v>96.940002000000007</v>
      </c>
      <c r="C488" s="111">
        <v>8735900</v>
      </c>
      <c r="D488" s="34">
        <v>130.5</v>
      </c>
      <c r="E488" s="111">
        <v>5615100</v>
      </c>
      <c r="F488" s="112">
        <v>179.320007</v>
      </c>
      <c r="G488" s="111">
        <v>1929900</v>
      </c>
      <c r="H488" s="112">
        <v>50.099997999999999</v>
      </c>
      <c r="I488" s="111">
        <v>506300</v>
      </c>
      <c r="J488" s="112">
        <v>22.790001</v>
      </c>
      <c r="K488" s="111">
        <v>20907700</v>
      </c>
      <c r="L488" s="112">
        <v>7.22</v>
      </c>
      <c r="M488" s="111">
        <v>2999805</v>
      </c>
    </row>
    <row r="489" spans="1:13">
      <c r="A489" s="110">
        <v>42747</v>
      </c>
      <c r="B489" s="34">
        <v>95.900002000000001</v>
      </c>
      <c r="C489" s="111">
        <v>8424700</v>
      </c>
      <c r="D489" s="34">
        <v>129.179993</v>
      </c>
      <c r="E489" s="111">
        <v>5388900</v>
      </c>
      <c r="F489" s="112">
        <v>177.570007</v>
      </c>
      <c r="G489" s="111">
        <v>2680100</v>
      </c>
      <c r="H489" s="112">
        <v>50.119999</v>
      </c>
      <c r="I489" s="111">
        <v>377900</v>
      </c>
      <c r="J489" s="112">
        <v>22.309999000000001</v>
      </c>
      <c r="K489" s="111">
        <v>27592300</v>
      </c>
      <c r="L489" s="112">
        <v>7.23</v>
      </c>
      <c r="M489" s="111">
        <v>3030235</v>
      </c>
    </row>
    <row r="490" spans="1:13">
      <c r="A490" s="110">
        <v>42748</v>
      </c>
      <c r="B490" s="34">
        <v>96.269997000000004</v>
      </c>
      <c r="C490" s="111">
        <v>10701100</v>
      </c>
      <c r="D490" s="34">
        <v>133.699997</v>
      </c>
      <c r="E490" s="111">
        <v>10515000</v>
      </c>
      <c r="F490" s="112">
        <v>176.479996</v>
      </c>
      <c r="G490" s="111">
        <v>1411900</v>
      </c>
      <c r="H490" s="112">
        <v>50.43</v>
      </c>
      <c r="I490" s="111">
        <v>367100</v>
      </c>
      <c r="J490" s="112">
        <v>22.18</v>
      </c>
      <c r="K490" s="111">
        <v>14025700</v>
      </c>
      <c r="L490" s="112">
        <v>7.27</v>
      </c>
      <c r="M490" s="111">
        <v>2803705</v>
      </c>
    </row>
    <row r="491" spans="1:13">
      <c r="A491" s="110">
        <v>42752</v>
      </c>
      <c r="B491" s="34">
        <v>96.120002999999997</v>
      </c>
      <c r="C491" s="111">
        <v>6301600</v>
      </c>
      <c r="D491" s="34">
        <v>132.88999899999999</v>
      </c>
      <c r="E491" s="111">
        <v>12183200</v>
      </c>
      <c r="F491" s="112">
        <v>176.96000699999999</v>
      </c>
      <c r="G491" s="111">
        <v>2065900</v>
      </c>
      <c r="H491" s="112">
        <v>50.419998</v>
      </c>
      <c r="I491" s="111">
        <v>505100</v>
      </c>
      <c r="J491" s="112">
        <v>21.74</v>
      </c>
      <c r="K491" s="111">
        <v>20053800</v>
      </c>
      <c r="L491" s="112">
        <v>7.16</v>
      </c>
      <c r="M491" s="111">
        <v>3401218</v>
      </c>
    </row>
    <row r="492" spans="1:13">
      <c r="A492" s="110">
        <v>42753</v>
      </c>
      <c r="B492" s="34">
        <v>96</v>
      </c>
      <c r="C492" s="111">
        <v>6610700</v>
      </c>
      <c r="D492" s="34">
        <v>133.259995</v>
      </c>
      <c r="E492" s="111">
        <v>16168600</v>
      </c>
      <c r="F492" s="112">
        <v>176.53999300000001</v>
      </c>
      <c r="G492" s="111">
        <v>2005000</v>
      </c>
      <c r="H492" s="112">
        <v>50.459999000000003</v>
      </c>
      <c r="I492" s="111">
        <v>367100</v>
      </c>
      <c r="J492" s="112">
        <v>22.32</v>
      </c>
      <c r="K492" s="111">
        <v>19493400</v>
      </c>
      <c r="L492" s="112">
        <v>7.21</v>
      </c>
      <c r="M492" s="111">
        <v>3149397</v>
      </c>
    </row>
    <row r="493" spans="1:13">
      <c r="A493" s="110">
        <v>42754</v>
      </c>
      <c r="B493" s="34">
        <v>96.169998000000007</v>
      </c>
      <c r="C493" s="111">
        <v>7090000</v>
      </c>
      <c r="D493" s="34">
        <v>138.41000399999999</v>
      </c>
      <c r="E493" s="111">
        <v>23203400</v>
      </c>
      <c r="F493" s="112">
        <v>176.08999600000001</v>
      </c>
      <c r="G493" s="111">
        <v>1430500</v>
      </c>
      <c r="H493" s="112">
        <v>49.669998</v>
      </c>
      <c r="I493" s="111">
        <v>457400</v>
      </c>
      <c r="J493" s="112">
        <v>21.709999</v>
      </c>
      <c r="K493" s="111">
        <v>31259000</v>
      </c>
      <c r="L493" s="112">
        <v>7.1</v>
      </c>
      <c r="M493" s="111">
        <v>4403937</v>
      </c>
    </row>
    <row r="494" spans="1:13">
      <c r="A494" s="110">
        <v>42755</v>
      </c>
      <c r="B494" s="34">
        <v>96.059997999999993</v>
      </c>
      <c r="C494" s="111">
        <v>9685800</v>
      </c>
      <c r="D494" s="34">
        <v>138.60000600000001</v>
      </c>
      <c r="E494" s="111">
        <v>9497400</v>
      </c>
      <c r="F494" s="112">
        <v>173.44000199999999</v>
      </c>
      <c r="G494" s="111">
        <v>2048400</v>
      </c>
      <c r="H494" s="112">
        <v>50.110000999999997</v>
      </c>
      <c r="I494" s="111">
        <v>542700</v>
      </c>
      <c r="J494" s="112">
        <v>21.959999</v>
      </c>
      <c r="K494" s="111">
        <v>19978700</v>
      </c>
      <c r="L494" s="112">
        <v>7.13</v>
      </c>
      <c r="M494" s="111">
        <v>2073894</v>
      </c>
    </row>
    <row r="495" spans="1:13">
      <c r="A495" s="110">
        <v>42758</v>
      </c>
      <c r="B495" s="34">
        <v>98.410004000000001</v>
      </c>
      <c r="C495" s="111">
        <v>14090300</v>
      </c>
      <c r="D495" s="34">
        <v>137.38999899999999</v>
      </c>
      <c r="E495" s="111">
        <v>7433900</v>
      </c>
      <c r="F495" s="112">
        <v>175.970001</v>
      </c>
      <c r="G495" s="111">
        <v>2100600</v>
      </c>
      <c r="H495" s="112">
        <v>50.959999000000003</v>
      </c>
      <c r="I495" s="111">
        <v>721400</v>
      </c>
      <c r="J495" s="112">
        <v>21.889999</v>
      </c>
      <c r="K495" s="111">
        <v>16070300</v>
      </c>
      <c r="L495" s="112">
        <v>7.13</v>
      </c>
      <c r="M495" s="111">
        <v>2094109</v>
      </c>
    </row>
    <row r="496" spans="1:13">
      <c r="A496" s="110">
        <v>42759</v>
      </c>
      <c r="B496" s="34">
        <v>101.43</v>
      </c>
      <c r="C496" s="111">
        <v>37181500</v>
      </c>
      <c r="D496" s="34">
        <v>140.11000100000001</v>
      </c>
      <c r="E496" s="111">
        <v>7754700</v>
      </c>
      <c r="F496" s="112">
        <v>176.050003</v>
      </c>
      <c r="G496" s="111">
        <v>1600400</v>
      </c>
      <c r="H496" s="112">
        <v>52</v>
      </c>
      <c r="I496" s="111">
        <v>761100</v>
      </c>
      <c r="J496" s="112">
        <v>22.85</v>
      </c>
      <c r="K496" s="111">
        <v>29461400</v>
      </c>
      <c r="L496" s="112">
        <v>7.21</v>
      </c>
      <c r="M496" s="111">
        <v>2790357</v>
      </c>
    </row>
    <row r="497" spans="1:13">
      <c r="A497" s="110">
        <v>42760</v>
      </c>
      <c r="B497" s="34">
        <v>104.05999799999999</v>
      </c>
      <c r="C497" s="111">
        <v>23322800</v>
      </c>
      <c r="D497" s="34">
        <v>139.520004</v>
      </c>
      <c r="E497" s="111">
        <v>7238100</v>
      </c>
      <c r="F497" s="112">
        <v>176.61000100000001</v>
      </c>
      <c r="G497" s="111">
        <v>2122000</v>
      </c>
      <c r="H497" s="112">
        <v>52.330002</v>
      </c>
      <c r="I497" s="111">
        <v>472700</v>
      </c>
      <c r="J497" s="112">
        <v>23.559999000000001</v>
      </c>
      <c r="K497" s="111">
        <v>31611800</v>
      </c>
      <c r="L497" s="112">
        <v>7.32</v>
      </c>
      <c r="M497" s="111">
        <v>3774745</v>
      </c>
    </row>
    <row r="498" spans="1:13">
      <c r="A498" s="110">
        <v>42761</v>
      </c>
      <c r="B498" s="34">
        <v>102.75</v>
      </c>
      <c r="C498" s="111">
        <v>12504800</v>
      </c>
      <c r="D498" s="34">
        <v>138.96000699999999</v>
      </c>
      <c r="E498" s="111">
        <v>6038300</v>
      </c>
      <c r="F498" s="112">
        <v>174.949997</v>
      </c>
      <c r="G498" s="111">
        <v>2194200</v>
      </c>
      <c r="H498" s="112">
        <v>50.880001</v>
      </c>
      <c r="I498" s="111">
        <v>650300</v>
      </c>
      <c r="J498" s="112">
        <v>23.52</v>
      </c>
      <c r="K498" s="111">
        <v>19379100</v>
      </c>
      <c r="L498" s="112">
        <v>7.31</v>
      </c>
      <c r="M498" s="111">
        <v>2328028</v>
      </c>
    </row>
    <row r="499" spans="1:13">
      <c r="A499" s="110">
        <v>42762</v>
      </c>
      <c r="B499" s="34">
        <v>102.07</v>
      </c>
      <c r="C499" s="111">
        <v>8031000</v>
      </c>
      <c r="D499" s="34">
        <v>142.449997</v>
      </c>
      <c r="E499" s="111">
        <v>8323900</v>
      </c>
      <c r="F499" s="112">
        <v>174.10000600000001</v>
      </c>
      <c r="G499" s="111">
        <v>1575700</v>
      </c>
      <c r="H499" s="112">
        <v>50.709999000000003</v>
      </c>
      <c r="I499" s="111">
        <v>572500</v>
      </c>
      <c r="J499" s="112">
        <v>23.969999000000001</v>
      </c>
      <c r="K499" s="111">
        <v>18626100</v>
      </c>
      <c r="L499" s="112">
        <v>7.19</v>
      </c>
      <c r="M499" s="111">
        <v>2121436</v>
      </c>
    </row>
    <row r="500" spans="1:13">
      <c r="A500" s="110">
        <v>42765</v>
      </c>
      <c r="B500" s="34">
        <v>101.019997</v>
      </c>
      <c r="C500" s="111">
        <v>8619800</v>
      </c>
      <c r="D500" s="34">
        <v>141.220001</v>
      </c>
      <c r="E500" s="111">
        <v>8122500</v>
      </c>
      <c r="F500" s="112">
        <v>174.720001</v>
      </c>
      <c r="G500" s="111">
        <v>1358900</v>
      </c>
      <c r="H500" s="112">
        <v>51.23</v>
      </c>
      <c r="I500" s="111">
        <v>754100</v>
      </c>
      <c r="J500" s="112">
        <v>24.18</v>
      </c>
      <c r="K500" s="111">
        <v>30508100</v>
      </c>
      <c r="L500" s="112">
        <v>7.05</v>
      </c>
      <c r="M500" s="111">
        <v>4134979</v>
      </c>
    </row>
    <row r="501" spans="1:13">
      <c r="A501" s="110">
        <v>42766</v>
      </c>
      <c r="B501" s="34">
        <v>101.30999799999999</v>
      </c>
      <c r="C501" s="111">
        <v>7530000</v>
      </c>
      <c r="D501" s="34">
        <v>140.71000699999999</v>
      </c>
      <c r="E501" s="111">
        <v>4411600</v>
      </c>
      <c r="F501" s="112">
        <v>175.070007</v>
      </c>
      <c r="G501" s="111">
        <v>1325800</v>
      </c>
      <c r="H501" s="112">
        <v>51.259998000000003</v>
      </c>
      <c r="I501" s="111">
        <v>866600</v>
      </c>
      <c r="J501" s="112">
        <v>24.110001</v>
      </c>
      <c r="K501" s="111">
        <v>22712500</v>
      </c>
      <c r="L501" s="112">
        <v>7.06</v>
      </c>
      <c r="M501" s="111">
        <v>3452267</v>
      </c>
    </row>
    <row r="502" spans="1:13">
      <c r="A502" s="110">
        <v>42767</v>
      </c>
      <c r="B502" s="34">
        <v>101.57</v>
      </c>
      <c r="C502" s="111">
        <v>5736400</v>
      </c>
      <c r="D502" s="34">
        <v>140.779999</v>
      </c>
      <c r="E502" s="111">
        <v>6033400</v>
      </c>
      <c r="F502" s="112">
        <v>173.820007</v>
      </c>
      <c r="G502" s="111">
        <v>1216400</v>
      </c>
      <c r="H502" s="112">
        <v>47.689999</v>
      </c>
      <c r="I502" s="111">
        <v>3008000</v>
      </c>
      <c r="J502" s="112">
        <v>24.75</v>
      </c>
      <c r="K502" s="111">
        <v>28728200</v>
      </c>
      <c r="L502" s="112">
        <v>7</v>
      </c>
      <c r="M502" s="111">
        <v>3431131</v>
      </c>
    </row>
    <row r="503" spans="1:13">
      <c r="A503" s="110">
        <v>42768</v>
      </c>
      <c r="B503" s="34">
        <v>100.839996</v>
      </c>
      <c r="C503" s="111">
        <v>5371600</v>
      </c>
      <c r="D503" s="34">
        <v>139.199997</v>
      </c>
      <c r="E503" s="111">
        <v>3462400</v>
      </c>
      <c r="F503" s="112">
        <v>173.39999399999999</v>
      </c>
      <c r="G503" s="111">
        <v>962600</v>
      </c>
      <c r="H503" s="112">
        <v>48.209999000000003</v>
      </c>
      <c r="I503" s="111">
        <v>1531800</v>
      </c>
      <c r="J503" s="112">
        <v>24.790001</v>
      </c>
      <c r="K503" s="111">
        <v>45499700</v>
      </c>
      <c r="L503" s="112">
        <v>7</v>
      </c>
      <c r="M503" s="111">
        <v>3013249</v>
      </c>
    </row>
    <row r="504" spans="1:13">
      <c r="A504" s="110">
        <v>42769</v>
      </c>
      <c r="B504" s="34">
        <v>100.389999</v>
      </c>
      <c r="C504" s="111">
        <v>6197600</v>
      </c>
      <c r="D504" s="34">
        <v>140.25</v>
      </c>
      <c r="E504" s="111">
        <v>3512600</v>
      </c>
      <c r="F504" s="112">
        <v>175.16999799999999</v>
      </c>
      <c r="G504" s="111">
        <v>1578100</v>
      </c>
      <c r="H504" s="112">
        <v>49</v>
      </c>
      <c r="I504" s="111">
        <v>865100</v>
      </c>
      <c r="J504" s="112">
        <v>24.6</v>
      </c>
      <c r="K504" s="111">
        <v>25054400</v>
      </c>
      <c r="L504" s="112">
        <v>7</v>
      </c>
      <c r="M504" s="111">
        <v>2654005</v>
      </c>
    </row>
    <row r="505" spans="1:13">
      <c r="A505" s="110">
        <v>42772</v>
      </c>
      <c r="B505" s="34">
        <v>100.900002</v>
      </c>
      <c r="C505" s="111">
        <v>6866700</v>
      </c>
      <c r="D505" s="34">
        <v>140.970001</v>
      </c>
      <c r="E505" s="111">
        <v>3552100</v>
      </c>
      <c r="F505" s="112">
        <v>177.80999800000001</v>
      </c>
      <c r="G505" s="111">
        <v>2320900</v>
      </c>
      <c r="H505" s="112">
        <v>48.790000999999997</v>
      </c>
      <c r="I505" s="111">
        <v>875400</v>
      </c>
      <c r="J505" s="112">
        <v>24.34</v>
      </c>
      <c r="K505" s="111">
        <v>18900000</v>
      </c>
      <c r="L505" s="112">
        <v>7.01</v>
      </c>
      <c r="M505" s="111">
        <v>2392656</v>
      </c>
    </row>
    <row r="506" spans="1:13">
      <c r="A506" s="110">
        <v>42773</v>
      </c>
      <c r="B506" s="34">
        <v>100.83000199999999</v>
      </c>
      <c r="C506" s="111">
        <v>5655600</v>
      </c>
      <c r="D506" s="34">
        <v>144</v>
      </c>
      <c r="E506" s="111">
        <v>8573500</v>
      </c>
      <c r="F506" s="112">
        <v>178.16999799999999</v>
      </c>
      <c r="G506" s="111">
        <v>1535200</v>
      </c>
      <c r="H506" s="112">
        <v>48.349997999999999</v>
      </c>
      <c r="I506" s="111">
        <v>868600</v>
      </c>
      <c r="J506" s="112">
        <v>24.6</v>
      </c>
      <c r="K506" s="111">
        <v>19879300</v>
      </c>
      <c r="L506" s="112">
        <v>7.14</v>
      </c>
      <c r="M506" s="111">
        <v>3216997</v>
      </c>
    </row>
    <row r="507" spans="1:13">
      <c r="A507" s="110">
        <v>42774</v>
      </c>
      <c r="B507" s="34">
        <v>103.57</v>
      </c>
      <c r="C507" s="111">
        <v>10178500</v>
      </c>
      <c r="D507" s="34">
        <v>144.740005</v>
      </c>
      <c r="E507" s="111">
        <v>6887100</v>
      </c>
      <c r="F507" s="112">
        <v>181.5</v>
      </c>
      <c r="G507" s="111">
        <v>2114200</v>
      </c>
      <c r="H507" s="112">
        <v>48.259998000000003</v>
      </c>
      <c r="I507" s="111">
        <v>614500</v>
      </c>
      <c r="J507" s="112">
        <v>24.209999</v>
      </c>
      <c r="K507" s="111">
        <v>21559200</v>
      </c>
      <c r="L507" s="112">
        <v>7.23</v>
      </c>
      <c r="M507" s="111">
        <v>4354628</v>
      </c>
    </row>
    <row r="508" spans="1:13">
      <c r="A508" s="110">
        <v>42775</v>
      </c>
      <c r="B508" s="34">
        <v>103.339996</v>
      </c>
      <c r="C508" s="111">
        <v>8435800</v>
      </c>
      <c r="D508" s="34">
        <v>144.13999899999999</v>
      </c>
      <c r="E508" s="111">
        <v>4555100</v>
      </c>
      <c r="F508" s="112">
        <v>181.5</v>
      </c>
      <c r="G508" s="111">
        <v>1743700</v>
      </c>
      <c r="H508" s="112">
        <v>49.27</v>
      </c>
      <c r="I508" s="111">
        <v>528000</v>
      </c>
      <c r="J508" s="112">
        <v>24.450001</v>
      </c>
      <c r="K508" s="111">
        <v>27887400</v>
      </c>
      <c r="L508" s="112">
        <v>7.3</v>
      </c>
      <c r="M508" s="111">
        <v>2818342</v>
      </c>
    </row>
    <row r="509" spans="1:13">
      <c r="A509" s="110">
        <v>42776</v>
      </c>
      <c r="B509" s="34">
        <v>102.360001</v>
      </c>
      <c r="C509" s="111">
        <v>7680300</v>
      </c>
      <c r="D509" s="34">
        <v>144.820007</v>
      </c>
      <c r="E509" s="111">
        <v>6171900</v>
      </c>
      <c r="F509" s="112">
        <v>183.990005</v>
      </c>
      <c r="G509" s="111">
        <v>2149800</v>
      </c>
      <c r="H509" s="112">
        <v>49</v>
      </c>
      <c r="I509" s="111">
        <v>447200</v>
      </c>
      <c r="J509" s="112">
        <v>24.049999</v>
      </c>
      <c r="K509" s="111">
        <v>28578400</v>
      </c>
      <c r="L509" s="112">
        <v>7.38</v>
      </c>
      <c r="M509" s="111">
        <v>2346042</v>
      </c>
    </row>
    <row r="510" spans="1:13">
      <c r="A510" s="110">
        <v>42779</v>
      </c>
      <c r="B510" s="34">
        <v>103.099998</v>
      </c>
      <c r="C510" s="111">
        <v>9729000</v>
      </c>
      <c r="D510" s="34">
        <v>143.199997</v>
      </c>
      <c r="E510" s="111">
        <v>4790400</v>
      </c>
      <c r="F510" s="112">
        <v>184.30999800000001</v>
      </c>
      <c r="G510" s="111">
        <v>2428500</v>
      </c>
      <c r="H510" s="112">
        <v>49.09</v>
      </c>
      <c r="I510" s="111">
        <v>329300</v>
      </c>
      <c r="J510" s="112">
        <v>23.9</v>
      </c>
      <c r="K510" s="111">
        <v>16876400</v>
      </c>
      <c r="L510" s="112">
        <v>7.39</v>
      </c>
      <c r="M510" s="111">
        <v>2194611</v>
      </c>
    </row>
    <row r="511" spans="1:13">
      <c r="A511" s="110">
        <v>42780</v>
      </c>
      <c r="B511" s="34">
        <v>101.589996</v>
      </c>
      <c r="C511" s="111">
        <v>10192100</v>
      </c>
      <c r="D511" s="34">
        <v>140.820007</v>
      </c>
      <c r="E511" s="111">
        <v>8355000</v>
      </c>
      <c r="F511" s="112">
        <v>182.770004</v>
      </c>
      <c r="G511" s="111">
        <v>1932000</v>
      </c>
      <c r="H511" s="112">
        <v>49.439999</v>
      </c>
      <c r="I511" s="111">
        <v>380100</v>
      </c>
      <c r="J511" s="112">
        <v>23.120000999999998</v>
      </c>
      <c r="K511" s="111">
        <v>60685200</v>
      </c>
      <c r="L511" s="112">
        <v>7.35</v>
      </c>
      <c r="M511" s="111">
        <v>1454332</v>
      </c>
    </row>
    <row r="512" spans="1:13">
      <c r="A512" s="110">
        <v>42781</v>
      </c>
      <c r="B512" s="34">
        <v>101.550003</v>
      </c>
      <c r="C512" s="111">
        <v>12384400</v>
      </c>
      <c r="D512" s="34">
        <v>142.270004</v>
      </c>
      <c r="E512" s="111">
        <v>5309100</v>
      </c>
      <c r="F512" s="112">
        <v>183.58000200000001</v>
      </c>
      <c r="G512" s="111">
        <v>1203400</v>
      </c>
      <c r="H512" s="112">
        <v>49.790000999999997</v>
      </c>
      <c r="I512" s="111">
        <v>502000</v>
      </c>
      <c r="J512" s="112">
        <v>23.02</v>
      </c>
      <c r="K512" s="111">
        <v>28215800</v>
      </c>
      <c r="L512" s="112">
        <v>7.4</v>
      </c>
      <c r="M512" s="111">
        <v>2411197</v>
      </c>
    </row>
    <row r="513" spans="1:13">
      <c r="A513" s="110">
        <v>42782</v>
      </c>
      <c r="B513" s="34">
        <v>100.82</v>
      </c>
      <c r="C513" s="111">
        <v>7464000</v>
      </c>
      <c r="D513" s="34">
        <v>142.009995</v>
      </c>
      <c r="E513" s="111">
        <v>2847500</v>
      </c>
      <c r="F513" s="112">
        <v>184.94000199999999</v>
      </c>
      <c r="G513" s="111">
        <v>2301500</v>
      </c>
      <c r="H513" s="112">
        <v>49.490001999999997</v>
      </c>
      <c r="I513" s="111">
        <v>431500</v>
      </c>
      <c r="J513" s="112">
        <v>22.98</v>
      </c>
      <c r="K513" s="111">
        <v>23819800</v>
      </c>
      <c r="L513" s="112">
        <v>7.35</v>
      </c>
      <c r="M513" s="111">
        <v>2784321</v>
      </c>
    </row>
    <row r="514" spans="1:13">
      <c r="A514" s="110">
        <v>42783</v>
      </c>
      <c r="B514" s="34">
        <v>100.519997</v>
      </c>
      <c r="C514" s="111">
        <v>8258200</v>
      </c>
      <c r="D514" s="34">
        <v>142.220001</v>
      </c>
      <c r="E514" s="111">
        <v>4588100</v>
      </c>
      <c r="F514" s="112">
        <v>185.16999799999999</v>
      </c>
      <c r="G514" s="111">
        <v>1622700</v>
      </c>
      <c r="H514" s="112">
        <v>50.459999000000003</v>
      </c>
      <c r="I514" s="111">
        <v>429200</v>
      </c>
      <c r="J514" s="112">
        <v>23.35</v>
      </c>
      <c r="K514" s="111">
        <v>22108700</v>
      </c>
      <c r="L514" s="112">
        <v>7.49</v>
      </c>
      <c r="M514" s="111">
        <v>4072245</v>
      </c>
    </row>
    <row r="515" spans="1:13">
      <c r="A515" s="110">
        <v>42787</v>
      </c>
      <c r="B515" s="34">
        <v>102.120003</v>
      </c>
      <c r="C515" s="111">
        <v>8189600</v>
      </c>
      <c r="D515" s="34">
        <v>142.60000600000001</v>
      </c>
      <c r="E515" s="111">
        <v>3571500</v>
      </c>
      <c r="F515" s="112">
        <v>185.61999499999999</v>
      </c>
      <c r="G515" s="111">
        <v>3465400</v>
      </c>
      <c r="H515" s="112">
        <v>50.98</v>
      </c>
      <c r="I515" s="111">
        <v>729900</v>
      </c>
      <c r="J515" s="112">
        <v>23.77</v>
      </c>
      <c r="K515" s="111">
        <v>20256300</v>
      </c>
      <c r="L515" s="112">
        <v>7.32</v>
      </c>
      <c r="M515" s="111">
        <v>4387507</v>
      </c>
    </row>
    <row r="516" spans="1:13">
      <c r="A516" s="110">
        <v>42788</v>
      </c>
      <c r="B516" s="34">
        <v>104.199997</v>
      </c>
      <c r="C516" s="111">
        <v>15779400</v>
      </c>
      <c r="D516" s="34">
        <v>143.86000100000001</v>
      </c>
      <c r="E516" s="111">
        <v>3482000</v>
      </c>
      <c r="F516" s="112">
        <v>186.009995</v>
      </c>
      <c r="G516" s="111">
        <v>2698600</v>
      </c>
      <c r="H516" s="112">
        <v>51.200001</v>
      </c>
      <c r="I516" s="111">
        <v>547500</v>
      </c>
      <c r="J516" s="112">
        <v>23.75</v>
      </c>
      <c r="K516" s="111">
        <v>16013300</v>
      </c>
      <c r="L516" s="112">
        <v>7.24</v>
      </c>
      <c r="M516" s="111">
        <v>2230376</v>
      </c>
    </row>
    <row r="517" spans="1:13">
      <c r="A517" s="110">
        <v>42789</v>
      </c>
      <c r="B517" s="34">
        <v>102.459999</v>
      </c>
      <c r="C517" s="111">
        <v>10095600</v>
      </c>
      <c r="D517" s="34">
        <v>142.779999</v>
      </c>
      <c r="E517" s="111">
        <v>4668000</v>
      </c>
      <c r="F517" s="112">
        <v>184.63999899999999</v>
      </c>
      <c r="G517" s="111">
        <v>3812900</v>
      </c>
      <c r="H517" s="112">
        <v>50.889999000000003</v>
      </c>
      <c r="I517" s="111">
        <v>433600</v>
      </c>
      <c r="J517" s="112">
        <v>23.48</v>
      </c>
      <c r="K517" s="111">
        <v>20172900</v>
      </c>
      <c r="L517" s="112">
        <v>7.16</v>
      </c>
      <c r="M517" s="111">
        <v>1648528</v>
      </c>
    </row>
    <row r="518" spans="1:13">
      <c r="A518" s="110">
        <v>42790</v>
      </c>
      <c r="B518" s="34">
        <v>102.949997</v>
      </c>
      <c r="C518" s="111">
        <v>7356600</v>
      </c>
      <c r="D518" s="34">
        <v>143.25</v>
      </c>
      <c r="E518" s="111">
        <v>3302700</v>
      </c>
      <c r="F518" s="112">
        <v>175.16999799999999</v>
      </c>
      <c r="G518" s="111">
        <v>7534000</v>
      </c>
      <c r="H518" s="112">
        <v>50.950001</v>
      </c>
      <c r="I518" s="111">
        <v>501700</v>
      </c>
      <c r="J518" s="112">
        <v>23.24</v>
      </c>
      <c r="K518" s="111">
        <v>22019600</v>
      </c>
      <c r="L518" s="112">
        <v>7.08</v>
      </c>
      <c r="M518" s="111">
        <v>2544506</v>
      </c>
    </row>
    <row r="519" spans="1:13">
      <c r="A519" s="110">
        <v>42793</v>
      </c>
      <c r="B519" s="34">
        <v>103.599998</v>
      </c>
      <c r="C519" s="111">
        <v>6865900</v>
      </c>
      <c r="D519" s="34">
        <v>143.41000399999999</v>
      </c>
      <c r="E519" s="111">
        <v>3907400</v>
      </c>
      <c r="F519" s="112">
        <v>172.970001</v>
      </c>
      <c r="G519" s="111">
        <v>3520700</v>
      </c>
      <c r="H519" s="112">
        <v>50.900002000000001</v>
      </c>
      <c r="I519" s="111">
        <v>414600</v>
      </c>
      <c r="J519" s="112">
        <v>23.76</v>
      </c>
      <c r="K519" s="111">
        <v>17999800</v>
      </c>
      <c r="L519" s="112">
        <v>7.1</v>
      </c>
      <c r="M519" s="111">
        <v>6759407</v>
      </c>
    </row>
    <row r="520" spans="1:13">
      <c r="A520" s="110">
        <v>42794</v>
      </c>
      <c r="B520" s="34">
        <v>102.900002</v>
      </c>
      <c r="C520" s="111">
        <v>8017500</v>
      </c>
      <c r="D520" s="34">
        <v>142.13000500000001</v>
      </c>
      <c r="E520" s="111">
        <v>3862200</v>
      </c>
      <c r="F520" s="112">
        <v>174.13000500000001</v>
      </c>
      <c r="G520" s="111">
        <v>2392000</v>
      </c>
      <c r="H520" s="112">
        <v>50.150002000000001</v>
      </c>
      <c r="I520" s="111">
        <v>472300</v>
      </c>
      <c r="J520" s="112">
        <v>23.440000999999999</v>
      </c>
      <c r="K520" s="111">
        <v>21447500</v>
      </c>
      <c r="L520" s="112">
        <v>6.96</v>
      </c>
      <c r="M520" s="111">
        <v>8271951</v>
      </c>
    </row>
    <row r="521" spans="1:13">
      <c r="A521" s="110">
        <v>42795</v>
      </c>
      <c r="B521" s="34">
        <v>104.040001</v>
      </c>
      <c r="C521" s="111">
        <v>10331800</v>
      </c>
      <c r="D521" s="34">
        <v>142.64999399999999</v>
      </c>
      <c r="E521" s="111">
        <v>4170600</v>
      </c>
      <c r="F521" s="112">
        <v>175.33000200000001</v>
      </c>
      <c r="G521" s="111">
        <v>1799100</v>
      </c>
      <c r="H521" s="112">
        <v>50.75</v>
      </c>
      <c r="I521" s="111">
        <v>542300</v>
      </c>
      <c r="J521" s="112">
        <v>24.549999</v>
      </c>
      <c r="K521" s="111">
        <v>27989300</v>
      </c>
      <c r="L521" s="112">
        <v>6.89</v>
      </c>
      <c r="M521" s="111">
        <v>7049047</v>
      </c>
    </row>
    <row r="522" spans="1:13">
      <c r="A522" s="110">
        <v>42796</v>
      </c>
      <c r="B522" s="34">
        <v>103.19000200000001</v>
      </c>
      <c r="C522" s="111">
        <v>7983000</v>
      </c>
      <c r="D522" s="34">
        <v>139.529999</v>
      </c>
      <c r="E522" s="111">
        <v>6119900</v>
      </c>
      <c r="F522" s="112">
        <v>174.479996</v>
      </c>
      <c r="G522" s="111">
        <v>2108800</v>
      </c>
      <c r="H522" s="112">
        <v>50.869999</v>
      </c>
      <c r="I522" s="111">
        <v>420600</v>
      </c>
      <c r="J522" s="112">
        <v>24.700001</v>
      </c>
      <c r="K522" s="111">
        <v>45941900</v>
      </c>
      <c r="L522" s="112">
        <v>6.89</v>
      </c>
      <c r="M522" s="111">
        <v>5221190</v>
      </c>
    </row>
    <row r="523" spans="1:13">
      <c r="A523" s="110">
        <v>42797</v>
      </c>
      <c r="B523" s="34">
        <v>103.30999799999999</v>
      </c>
      <c r="C523" s="111">
        <v>6320900</v>
      </c>
      <c r="D523" s="34">
        <v>139.13999899999999</v>
      </c>
      <c r="E523" s="111">
        <v>5399800</v>
      </c>
      <c r="F523" s="112">
        <v>173.78999300000001</v>
      </c>
      <c r="G523" s="111">
        <v>1115700</v>
      </c>
      <c r="H523" s="112">
        <v>50.700001</v>
      </c>
      <c r="I523" s="111">
        <v>482900</v>
      </c>
      <c r="J523" s="112">
        <v>25.57</v>
      </c>
      <c r="K523" s="111">
        <v>37862400</v>
      </c>
      <c r="L523" s="112">
        <v>6.88</v>
      </c>
      <c r="M523" s="111">
        <v>3198461</v>
      </c>
    </row>
    <row r="524" spans="1:13">
      <c r="A524" s="110">
        <v>42800</v>
      </c>
      <c r="B524" s="34">
        <v>102.30999799999999</v>
      </c>
      <c r="C524" s="111">
        <v>6290700</v>
      </c>
      <c r="D524" s="34">
        <v>141.94000199999999</v>
      </c>
      <c r="E524" s="111">
        <v>7116100</v>
      </c>
      <c r="F524" s="112">
        <v>173.300003</v>
      </c>
      <c r="G524" s="111">
        <v>1223300</v>
      </c>
      <c r="H524" s="112">
        <v>49.810001</v>
      </c>
      <c r="I524" s="111">
        <v>477000</v>
      </c>
      <c r="J524" s="112">
        <v>25.709999</v>
      </c>
      <c r="K524" s="111">
        <v>25527800</v>
      </c>
      <c r="L524" s="112">
        <v>6.76</v>
      </c>
      <c r="M524" s="111">
        <v>6234580</v>
      </c>
    </row>
    <row r="525" spans="1:13">
      <c r="A525" s="110">
        <v>42801</v>
      </c>
      <c r="B525" s="34">
        <v>102.629997</v>
      </c>
      <c r="C525" s="111">
        <v>4985200</v>
      </c>
      <c r="D525" s="34">
        <v>141.429993</v>
      </c>
      <c r="E525" s="111">
        <v>4241000</v>
      </c>
      <c r="F525" s="112">
        <v>173.740005</v>
      </c>
      <c r="G525" s="111">
        <v>1366200</v>
      </c>
      <c r="H525" s="112">
        <v>48.830002</v>
      </c>
      <c r="I525" s="111">
        <v>835000</v>
      </c>
      <c r="J525" s="112">
        <v>25.639999</v>
      </c>
      <c r="K525" s="111">
        <v>20313000</v>
      </c>
      <c r="L525" s="112">
        <v>6.77</v>
      </c>
      <c r="M525" s="111">
        <v>3167781</v>
      </c>
    </row>
    <row r="526" spans="1:13">
      <c r="A526" s="110">
        <v>42802</v>
      </c>
      <c r="B526" s="34">
        <v>103.220001</v>
      </c>
      <c r="C526" s="111">
        <v>7066700</v>
      </c>
      <c r="D526" s="34">
        <v>140.320007</v>
      </c>
      <c r="E526" s="111">
        <v>4085500</v>
      </c>
      <c r="F526" s="112">
        <v>173.86999499999999</v>
      </c>
      <c r="G526" s="111">
        <v>1228500</v>
      </c>
      <c r="H526" s="112">
        <v>49.330002</v>
      </c>
      <c r="I526" s="111">
        <v>585200</v>
      </c>
      <c r="J526" s="112">
        <v>25.379999000000002</v>
      </c>
      <c r="K526" s="111">
        <v>24921100</v>
      </c>
      <c r="L526" s="112">
        <v>6.68</v>
      </c>
      <c r="M526" s="111">
        <v>2809368</v>
      </c>
    </row>
    <row r="527" spans="1:13">
      <c r="A527" s="110">
        <v>42803</v>
      </c>
      <c r="B527" s="34">
        <v>103.239998</v>
      </c>
      <c r="C527" s="111">
        <v>4523600</v>
      </c>
      <c r="D527" s="34">
        <v>140.529999</v>
      </c>
      <c r="E527" s="111">
        <v>2652700</v>
      </c>
      <c r="F527" s="112">
        <v>173.320007</v>
      </c>
      <c r="G527" s="111">
        <v>1943400</v>
      </c>
      <c r="H527" s="112">
        <v>49.419998</v>
      </c>
      <c r="I527" s="111">
        <v>362800</v>
      </c>
      <c r="J527" s="112">
        <v>25.15</v>
      </c>
      <c r="K527" s="111">
        <v>21786600</v>
      </c>
      <c r="L527" s="112">
        <v>6.79</v>
      </c>
      <c r="M527" s="111">
        <v>3257170</v>
      </c>
    </row>
    <row r="528" spans="1:13">
      <c r="A528" s="110">
        <v>42804</v>
      </c>
      <c r="B528" s="34">
        <v>103.389999</v>
      </c>
      <c r="C528" s="111">
        <v>4120700</v>
      </c>
      <c r="D528" s="34">
        <v>140.88999899999999</v>
      </c>
      <c r="E528" s="111">
        <v>3318500</v>
      </c>
      <c r="F528" s="112">
        <v>172.740005</v>
      </c>
      <c r="G528" s="111">
        <v>1802700</v>
      </c>
      <c r="H528" s="112">
        <v>49.799999</v>
      </c>
      <c r="I528" s="111">
        <v>482800</v>
      </c>
      <c r="J528" s="112">
        <v>25.18</v>
      </c>
      <c r="K528" s="111">
        <v>28919000</v>
      </c>
      <c r="L528" s="112">
        <v>6.84</v>
      </c>
      <c r="M528" s="111">
        <v>1826990</v>
      </c>
    </row>
    <row r="529" spans="1:13">
      <c r="A529" s="110">
        <v>42807</v>
      </c>
      <c r="B529" s="34">
        <v>105.18</v>
      </c>
      <c r="C529" s="111">
        <v>16118900</v>
      </c>
      <c r="D529" s="34">
        <v>143.520004</v>
      </c>
      <c r="E529" s="111">
        <v>4922400</v>
      </c>
      <c r="F529" s="112">
        <v>173.25</v>
      </c>
      <c r="G529" s="111">
        <v>1549400</v>
      </c>
      <c r="H529" s="112">
        <v>50.369999</v>
      </c>
      <c r="I529" s="111">
        <v>336800</v>
      </c>
      <c r="J529" s="112">
        <v>25.700001</v>
      </c>
      <c r="K529" s="111">
        <v>23768200</v>
      </c>
      <c r="L529" s="112">
        <v>7.02</v>
      </c>
      <c r="M529" s="111">
        <v>4087454</v>
      </c>
    </row>
    <row r="530" spans="1:13">
      <c r="A530" s="110">
        <v>42808</v>
      </c>
      <c r="B530" s="34">
        <v>104.25</v>
      </c>
      <c r="C530" s="111">
        <v>7748400</v>
      </c>
      <c r="D530" s="34">
        <v>143.19000199999999</v>
      </c>
      <c r="E530" s="111">
        <v>4660300</v>
      </c>
      <c r="F530" s="112">
        <v>172.83999600000001</v>
      </c>
      <c r="G530" s="111">
        <v>1015500</v>
      </c>
      <c r="H530" s="112">
        <v>50.09</v>
      </c>
      <c r="I530" s="111">
        <v>494400</v>
      </c>
      <c r="J530" s="112">
        <v>25.58</v>
      </c>
      <c r="K530" s="111">
        <v>14587500</v>
      </c>
      <c r="L530" s="112">
        <v>7.04</v>
      </c>
      <c r="M530" s="111">
        <v>4203032</v>
      </c>
    </row>
    <row r="531" spans="1:13">
      <c r="A531" s="110">
        <v>42809</v>
      </c>
      <c r="B531" s="34">
        <v>103.69000200000001</v>
      </c>
      <c r="C531" s="111">
        <v>11695200</v>
      </c>
      <c r="D531" s="34">
        <v>145.25</v>
      </c>
      <c r="E531" s="111">
        <v>5987200</v>
      </c>
      <c r="F531" s="112">
        <v>172.03999300000001</v>
      </c>
      <c r="G531" s="111">
        <v>2651300</v>
      </c>
      <c r="H531" s="112">
        <v>51.279998999999997</v>
      </c>
      <c r="I531" s="111">
        <v>546500</v>
      </c>
      <c r="J531" s="112">
        <v>26.120000999999998</v>
      </c>
      <c r="K531" s="111">
        <v>29779900</v>
      </c>
      <c r="L531" s="112">
        <v>7.14</v>
      </c>
      <c r="M531" s="111">
        <v>3515901</v>
      </c>
    </row>
    <row r="532" spans="1:13">
      <c r="A532" s="110">
        <v>42810</v>
      </c>
      <c r="B532" s="34">
        <v>105.629997</v>
      </c>
      <c r="C532" s="111">
        <v>12445200</v>
      </c>
      <c r="D532" s="34">
        <v>144.38999899999999</v>
      </c>
      <c r="E532" s="111">
        <v>5286500</v>
      </c>
      <c r="F532" s="112">
        <v>176.570007</v>
      </c>
      <c r="G532" s="111">
        <v>4043600</v>
      </c>
      <c r="H532" s="112">
        <v>51.75</v>
      </c>
      <c r="I532" s="111">
        <v>769000</v>
      </c>
      <c r="J532" s="112">
        <v>26.040001</v>
      </c>
      <c r="K532" s="111">
        <v>19147300</v>
      </c>
      <c r="L532" s="112">
        <v>7.17</v>
      </c>
      <c r="M532" s="111">
        <v>1568202</v>
      </c>
    </row>
    <row r="533" spans="1:13">
      <c r="A533" s="110">
        <v>42811</v>
      </c>
      <c r="B533" s="34">
        <v>105.610001</v>
      </c>
      <c r="C533" s="111">
        <v>8778900</v>
      </c>
      <c r="D533" s="34">
        <v>145.11000100000001</v>
      </c>
      <c r="E533" s="111">
        <v>6281300</v>
      </c>
      <c r="F533" s="112">
        <v>176.61999499999999</v>
      </c>
      <c r="G533" s="111">
        <v>2017400</v>
      </c>
      <c r="H533" s="112">
        <v>51</v>
      </c>
      <c r="I533" s="111">
        <v>781900</v>
      </c>
      <c r="J533" s="112">
        <v>25.799999</v>
      </c>
      <c r="K533" s="111">
        <v>19126500</v>
      </c>
      <c r="L533" s="112">
        <v>7.15</v>
      </c>
      <c r="M533" s="111">
        <v>2165501</v>
      </c>
    </row>
    <row r="534" spans="1:13">
      <c r="A534" s="110">
        <v>42814</v>
      </c>
      <c r="B534" s="34">
        <v>107.25</v>
      </c>
      <c r="C534" s="111">
        <v>12447900</v>
      </c>
      <c r="D534" s="34">
        <v>145.83000200000001</v>
      </c>
      <c r="E534" s="111">
        <v>3421000</v>
      </c>
      <c r="F534" s="112">
        <v>176.13000500000001</v>
      </c>
      <c r="G534" s="111">
        <v>1829100</v>
      </c>
      <c r="H534" s="112">
        <v>50.91</v>
      </c>
      <c r="I534" s="111">
        <v>220700</v>
      </c>
      <c r="J534" s="112">
        <v>26.209999</v>
      </c>
      <c r="K534" s="111">
        <v>26918800</v>
      </c>
      <c r="L534" s="112">
        <v>7.2</v>
      </c>
      <c r="M534" s="111">
        <v>2602203</v>
      </c>
    </row>
    <row r="535" spans="1:13">
      <c r="A535" s="110">
        <v>42815</v>
      </c>
      <c r="B535" s="34">
        <v>105.089996</v>
      </c>
      <c r="C535" s="111">
        <v>13877700</v>
      </c>
      <c r="D535" s="34">
        <v>142.41999799999999</v>
      </c>
      <c r="E535" s="111">
        <v>7669800</v>
      </c>
      <c r="F535" s="112">
        <v>171.39999399999999</v>
      </c>
      <c r="G535" s="111">
        <v>3351300</v>
      </c>
      <c r="H535" s="112">
        <v>48.950001</v>
      </c>
      <c r="I535" s="111">
        <v>780600</v>
      </c>
      <c r="J535" s="112">
        <v>25.52</v>
      </c>
      <c r="K535" s="111">
        <v>28397500</v>
      </c>
      <c r="L535" s="112">
        <v>7.01</v>
      </c>
      <c r="M535" s="111">
        <v>3656819</v>
      </c>
    </row>
    <row r="536" spans="1:13">
      <c r="A536" s="110">
        <v>42816</v>
      </c>
      <c r="B536" s="34">
        <v>106.089996</v>
      </c>
      <c r="C536" s="111">
        <v>7153000</v>
      </c>
      <c r="D536" s="34">
        <v>142.64999399999999</v>
      </c>
      <c r="E536" s="111">
        <v>6486900</v>
      </c>
      <c r="F536" s="112">
        <v>169.55999800000001</v>
      </c>
      <c r="G536" s="111">
        <v>3482600</v>
      </c>
      <c r="H536" s="112">
        <v>48.759998000000003</v>
      </c>
      <c r="I536" s="111">
        <v>468400</v>
      </c>
      <c r="J536" s="112">
        <v>26.059999000000001</v>
      </c>
      <c r="K536" s="111">
        <v>25092500</v>
      </c>
      <c r="L536" s="112">
        <v>7.04</v>
      </c>
      <c r="M536" s="111">
        <v>2129573</v>
      </c>
    </row>
    <row r="537" spans="1:13">
      <c r="A537" s="110">
        <v>42817</v>
      </c>
      <c r="B537" s="34">
        <v>108.25</v>
      </c>
      <c r="C537" s="111">
        <v>13410800</v>
      </c>
      <c r="D537" s="34">
        <v>141.83999600000001</v>
      </c>
      <c r="E537" s="111">
        <v>3712600</v>
      </c>
      <c r="F537" s="112">
        <v>169.61000100000001</v>
      </c>
      <c r="G537" s="111">
        <v>2847700</v>
      </c>
      <c r="H537" s="112">
        <v>49.150002000000001</v>
      </c>
      <c r="I537" s="111">
        <v>333500</v>
      </c>
      <c r="J537" s="112">
        <v>26.469999000000001</v>
      </c>
      <c r="K537" s="111">
        <v>47118300</v>
      </c>
      <c r="L537" s="112">
        <v>7.11</v>
      </c>
      <c r="M537" s="111">
        <v>2352426</v>
      </c>
    </row>
    <row r="538" spans="1:13">
      <c r="A538" s="110">
        <v>42818</v>
      </c>
      <c r="B538" s="34">
        <v>108.040001</v>
      </c>
      <c r="C538" s="111">
        <v>7578400</v>
      </c>
      <c r="D538" s="34">
        <v>142.020004</v>
      </c>
      <c r="E538" s="111">
        <v>3546600</v>
      </c>
      <c r="F538" s="112">
        <v>168.259995</v>
      </c>
      <c r="G538" s="111">
        <v>2157600</v>
      </c>
      <c r="H538" s="112">
        <v>49.619999</v>
      </c>
      <c r="I538" s="111">
        <v>417000</v>
      </c>
      <c r="J538" s="112">
        <v>28.43</v>
      </c>
      <c r="K538" s="111">
        <v>107481800</v>
      </c>
      <c r="L538" s="112">
        <v>7.07</v>
      </c>
      <c r="M538" s="111">
        <v>2654515</v>
      </c>
    </row>
    <row r="539" spans="1:13">
      <c r="A539" s="110">
        <v>42821</v>
      </c>
      <c r="B539" s="34">
        <v>108.08000199999999</v>
      </c>
      <c r="C539" s="111">
        <v>7709400</v>
      </c>
      <c r="D539" s="34">
        <v>144.05999800000001</v>
      </c>
      <c r="E539" s="111">
        <v>4765700</v>
      </c>
      <c r="F539" s="112">
        <v>168.929993</v>
      </c>
      <c r="G539" s="111">
        <v>2047800</v>
      </c>
      <c r="H539" s="112">
        <v>49.540000999999997</v>
      </c>
      <c r="I539" s="111">
        <v>406400</v>
      </c>
      <c r="J539" s="112">
        <v>28.76</v>
      </c>
      <c r="K539" s="111">
        <v>48190000</v>
      </c>
      <c r="L539" s="112">
        <v>7.09</v>
      </c>
      <c r="M539" s="111">
        <v>2993227</v>
      </c>
    </row>
    <row r="540" spans="1:13">
      <c r="A540" s="110">
        <v>42822</v>
      </c>
      <c r="B540" s="34">
        <v>107.800003</v>
      </c>
      <c r="C540" s="111">
        <v>6472000</v>
      </c>
      <c r="D540" s="34">
        <v>145.16999799999999</v>
      </c>
      <c r="E540" s="111">
        <v>4638000</v>
      </c>
      <c r="F540" s="112">
        <v>169.78999300000001</v>
      </c>
      <c r="G540" s="111">
        <v>2059200</v>
      </c>
      <c r="H540" s="112">
        <v>49.689999</v>
      </c>
      <c r="I540" s="111">
        <v>533100</v>
      </c>
      <c r="J540" s="112">
        <v>28.690000999999999</v>
      </c>
      <c r="K540" s="111">
        <v>24776400</v>
      </c>
      <c r="L540" s="112">
        <v>7.03</v>
      </c>
      <c r="M540" s="111">
        <v>3253934</v>
      </c>
    </row>
    <row r="541" spans="1:13">
      <c r="A541" s="110">
        <v>42823</v>
      </c>
      <c r="B541" s="34">
        <v>109.510002</v>
      </c>
      <c r="C541" s="111">
        <v>8788700</v>
      </c>
      <c r="D541" s="34">
        <v>146.470001</v>
      </c>
      <c r="E541" s="111">
        <v>3855000</v>
      </c>
      <c r="F541" s="112">
        <v>170.66000399999999</v>
      </c>
      <c r="G541" s="111">
        <v>1510600</v>
      </c>
      <c r="H541" s="112">
        <v>50.84</v>
      </c>
      <c r="I541" s="111">
        <v>715900</v>
      </c>
      <c r="J541" s="112">
        <v>28.5</v>
      </c>
      <c r="K541" s="111">
        <v>23060600</v>
      </c>
      <c r="L541" s="112">
        <v>7.01</v>
      </c>
      <c r="M541" s="111">
        <v>5652839</v>
      </c>
    </row>
    <row r="542" spans="1:13">
      <c r="A542" s="110">
        <v>42824</v>
      </c>
      <c r="B542" s="34">
        <v>108.849998</v>
      </c>
      <c r="C542" s="111">
        <v>10592500</v>
      </c>
      <c r="D542" s="34">
        <v>148.05999800000001</v>
      </c>
      <c r="E542" s="111">
        <v>4461100</v>
      </c>
      <c r="F542" s="112">
        <v>172.36000100000001</v>
      </c>
      <c r="G542" s="111">
        <v>2380700</v>
      </c>
      <c r="H542" s="112">
        <v>51.23</v>
      </c>
      <c r="I542" s="111">
        <v>390200</v>
      </c>
      <c r="J542" s="112">
        <v>28.969999000000001</v>
      </c>
      <c r="K542" s="111">
        <v>25092700</v>
      </c>
      <c r="L542" s="112">
        <v>6.95</v>
      </c>
      <c r="M542" s="111">
        <v>9142257</v>
      </c>
    </row>
    <row r="543" spans="1:13">
      <c r="A543" s="110">
        <v>42825</v>
      </c>
      <c r="B543" s="34">
        <v>107.83000199999999</v>
      </c>
      <c r="C543" s="111">
        <v>9002800</v>
      </c>
      <c r="D543" s="34">
        <v>147.80999800000001</v>
      </c>
      <c r="E543" s="111">
        <v>3888200</v>
      </c>
      <c r="F543" s="112">
        <v>172.520004</v>
      </c>
      <c r="G543" s="111">
        <v>2537000</v>
      </c>
      <c r="H543" s="112">
        <v>52.049999</v>
      </c>
      <c r="I543" s="111">
        <v>666500</v>
      </c>
      <c r="J543" s="112">
        <v>28.9</v>
      </c>
      <c r="K543" s="111">
        <v>32337800</v>
      </c>
      <c r="L543" s="112">
        <v>7.75</v>
      </c>
      <c r="M543" s="111">
        <v>53837350</v>
      </c>
    </row>
    <row r="544" spans="1:13">
      <c r="A544" s="110">
        <v>42828</v>
      </c>
      <c r="B544" s="34">
        <v>108.089996</v>
      </c>
      <c r="C544" s="111">
        <v>8391400</v>
      </c>
      <c r="D544" s="34">
        <v>146.91999799999999</v>
      </c>
      <c r="E544" s="111">
        <v>4609300</v>
      </c>
      <c r="F544" s="112">
        <v>175</v>
      </c>
      <c r="G544" s="111">
        <v>2352400</v>
      </c>
      <c r="H544" s="112">
        <v>50.669998</v>
      </c>
      <c r="I544" s="111">
        <v>558400</v>
      </c>
      <c r="J544" s="112">
        <v>28.639999</v>
      </c>
      <c r="K544" s="111">
        <v>21629100</v>
      </c>
      <c r="L544" s="112">
        <v>7.8</v>
      </c>
      <c r="M544" s="111">
        <v>15657961</v>
      </c>
    </row>
    <row r="545" spans="1:13">
      <c r="A545" s="110">
        <v>42829</v>
      </c>
      <c r="B545" s="34">
        <v>107.519997</v>
      </c>
      <c r="C545" s="111">
        <v>6480100</v>
      </c>
      <c r="D545" s="34">
        <v>145.5</v>
      </c>
      <c r="E545" s="111">
        <v>4368900</v>
      </c>
      <c r="F545" s="112">
        <v>175.199997</v>
      </c>
      <c r="G545" s="111">
        <v>1899200</v>
      </c>
      <c r="H545" s="112">
        <v>49.639999000000003</v>
      </c>
      <c r="I545" s="111">
        <v>713400</v>
      </c>
      <c r="J545" s="112">
        <v>28.59</v>
      </c>
      <c r="K545" s="111">
        <v>13957900</v>
      </c>
      <c r="L545" s="112">
        <v>8.07</v>
      </c>
      <c r="M545" s="111">
        <v>16773334</v>
      </c>
    </row>
    <row r="546" spans="1:13">
      <c r="A546" s="110">
        <v>42830</v>
      </c>
      <c r="B546" s="34">
        <v>107.44000200000001</v>
      </c>
      <c r="C546" s="111">
        <v>8205400</v>
      </c>
      <c r="D546" s="34">
        <v>143.61999499999999</v>
      </c>
      <c r="E546" s="111">
        <v>4607600</v>
      </c>
      <c r="F546" s="112">
        <v>172.91999799999999</v>
      </c>
      <c r="G546" s="111">
        <v>2187200</v>
      </c>
      <c r="H546" s="112">
        <v>49.23</v>
      </c>
      <c r="I546" s="111">
        <v>670900</v>
      </c>
      <c r="J546" s="112">
        <v>28.26</v>
      </c>
      <c r="K546" s="111">
        <v>22389900</v>
      </c>
      <c r="L546" s="112">
        <v>7.92</v>
      </c>
      <c r="M546" s="111">
        <v>11054914</v>
      </c>
    </row>
    <row r="547" spans="1:13">
      <c r="A547" s="110">
        <v>42831</v>
      </c>
      <c r="B547" s="34">
        <v>108.040001</v>
      </c>
      <c r="C547" s="111">
        <v>5211100</v>
      </c>
      <c r="D547" s="34">
        <v>143.740005</v>
      </c>
      <c r="E547" s="111">
        <v>3312400</v>
      </c>
      <c r="F547" s="112">
        <v>173.38000500000001</v>
      </c>
      <c r="G547" s="111">
        <v>2057900</v>
      </c>
      <c r="H547" s="112">
        <v>49.200001</v>
      </c>
      <c r="I547" s="111">
        <v>430600</v>
      </c>
      <c r="J547" s="112">
        <v>28.620000999999998</v>
      </c>
      <c r="K547" s="111">
        <v>19423700</v>
      </c>
      <c r="L547" s="112">
        <v>7.92</v>
      </c>
      <c r="M547" s="111">
        <v>6287261</v>
      </c>
    </row>
    <row r="548" spans="1:13">
      <c r="A548" s="110">
        <v>42832</v>
      </c>
      <c r="B548" s="34">
        <v>108.989998</v>
      </c>
      <c r="C548" s="111">
        <v>8354900</v>
      </c>
      <c r="D548" s="34">
        <v>143.11000100000001</v>
      </c>
      <c r="E548" s="111">
        <v>3040500</v>
      </c>
      <c r="F548" s="112">
        <v>172.44000199999999</v>
      </c>
      <c r="G548" s="111">
        <v>1963500</v>
      </c>
      <c r="H548" s="112">
        <v>48.740001999999997</v>
      </c>
      <c r="I548" s="111">
        <v>511600</v>
      </c>
      <c r="J548" s="112">
        <v>28.52</v>
      </c>
      <c r="K548" s="111">
        <v>20325500</v>
      </c>
      <c r="L548" s="112">
        <v>7.81</v>
      </c>
      <c r="M548" s="111">
        <v>5864887</v>
      </c>
    </row>
    <row r="549" spans="1:13">
      <c r="A549" s="110">
        <v>42835</v>
      </c>
      <c r="B549" s="34">
        <v>111.699997</v>
      </c>
      <c r="C549" s="111">
        <v>14798600</v>
      </c>
      <c r="D549" s="34">
        <v>143.85000600000001</v>
      </c>
      <c r="E549" s="111">
        <v>5807400</v>
      </c>
      <c r="F549" s="112">
        <v>174.220001</v>
      </c>
      <c r="G549" s="111">
        <v>1701000</v>
      </c>
      <c r="H549" s="112">
        <v>49.110000999999997</v>
      </c>
      <c r="I549" s="111">
        <v>650100</v>
      </c>
      <c r="J549" s="112">
        <v>27.639999</v>
      </c>
      <c r="K549" s="111">
        <v>27422100</v>
      </c>
      <c r="L549" s="112">
        <v>7.71</v>
      </c>
      <c r="M549" s="111">
        <v>3800044</v>
      </c>
    </row>
    <row r="550" spans="1:13">
      <c r="A550" s="110">
        <v>42836</v>
      </c>
      <c r="B550" s="34">
        <v>110.44000200000001</v>
      </c>
      <c r="C550" s="111">
        <v>10012100</v>
      </c>
      <c r="D550" s="34">
        <v>144.35000600000001</v>
      </c>
      <c r="E550" s="111">
        <v>4621500</v>
      </c>
      <c r="F550" s="112">
        <v>173.009995</v>
      </c>
      <c r="G550" s="111">
        <v>1844500</v>
      </c>
      <c r="H550" s="112">
        <v>49.470001000000003</v>
      </c>
      <c r="I550" s="111">
        <v>764600</v>
      </c>
      <c r="J550" s="112">
        <v>27.18</v>
      </c>
      <c r="K550" s="111">
        <v>38619300</v>
      </c>
      <c r="L550" s="112">
        <v>7.7</v>
      </c>
      <c r="M550" s="111">
        <v>6422667</v>
      </c>
    </row>
    <row r="551" spans="1:13">
      <c r="A551" s="110">
        <v>42837</v>
      </c>
      <c r="B551" s="34">
        <v>110.629997</v>
      </c>
      <c r="C551" s="111">
        <v>8099800</v>
      </c>
      <c r="D551" s="34">
        <v>143.83000200000001</v>
      </c>
      <c r="E551" s="111">
        <v>4387000</v>
      </c>
      <c r="F551" s="112">
        <v>173.61000100000001</v>
      </c>
      <c r="G551" s="111">
        <v>1205400</v>
      </c>
      <c r="H551" s="112">
        <v>49.34</v>
      </c>
      <c r="I551" s="111">
        <v>542100</v>
      </c>
      <c r="J551" s="112">
        <v>26.690000999999999</v>
      </c>
      <c r="K551" s="111">
        <v>24621900</v>
      </c>
      <c r="L551" s="112">
        <v>8.93</v>
      </c>
      <c r="M551" s="111">
        <v>48748887</v>
      </c>
    </row>
    <row r="552" spans="1:13">
      <c r="A552" s="110">
        <v>42838</v>
      </c>
      <c r="B552" s="34">
        <v>110.209999</v>
      </c>
      <c r="C552" s="111">
        <v>6857000</v>
      </c>
      <c r="D552" s="34">
        <v>142.91999799999999</v>
      </c>
      <c r="E552" s="111">
        <v>3685800</v>
      </c>
      <c r="F552" s="112">
        <v>172.61000100000001</v>
      </c>
      <c r="G552" s="111">
        <v>1336700</v>
      </c>
      <c r="H552" s="112">
        <v>49.220001000000003</v>
      </c>
      <c r="I552" s="111">
        <v>329900</v>
      </c>
      <c r="J552" s="112">
        <v>26.74</v>
      </c>
      <c r="K552" s="111">
        <v>26077500</v>
      </c>
      <c r="L552" s="112">
        <v>8.64</v>
      </c>
      <c r="M552" s="111">
        <v>14637083</v>
      </c>
    </row>
    <row r="553" spans="1:13">
      <c r="A553" s="110">
        <v>42842</v>
      </c>
      <c r="B553" s="34">
        <v>111.760002</v>
      </c>
      <c r="C553" s="111">
        <v>7128100</v>
      </c>
      <c r="D553" s="34">
        <v>147.25</v>
      </c>
      <c r="E553" s="111">
        <v>16364700</v>
      </c>
      <c r="F553" s="112">
        <v>173.30999800000001</v>
      </c>
      <c r="G553" s="111">
        <v>1365700</v>
      </c>
      <c r="H553" s="112">
        <v>49.349997999999999</v>
      </c>
      <c r="I553" s="111">
        <v>365000</v>
      </c>
      <c r="J553" s="112">
        <v>27.129999000000002</v>
      </c>
      <c r="K553" s="111">
        <v>14108600</v>
      </c>
      <c r="L553" s="112">
        <v>8.77</v>
      </c>
      <c r="M553" s="111">
        <v>6078150</v>
      </c>
    </row>
    <row r="554" spans="1:13">
      <c r="A554" s="110">
        <v>42843</v>
      </c>
      <c r="B554" s="34">
        <v>111.230003</v>
      </c>
      <c r="C554" s="111">
        <v>8305100</v>
      </c>
      <c r="D554" s="34">
        <v>143.36000100000001</v>
      </c>
      <c r="E554" s="111">
        <v>19671000</v>
      </c>
      <c r="F554" s="112">
        <v>174.470001</v>
      </c>
      <c r="G554" s="111">
        <v>1806600</v>
      </c>
      <c r="H554" s="112">
        <v>50.380001</v>
      </c>
      <c r="I554" s="111">
        <v>1042000</v>
      </c>
      <c r="J554" s="112">
        <v>27.139999</v>
      </c>
      <c r="K554" s="111">
        <v>14407100</v>
      </c>
      <c r="L554" s="112">
        <v>8.73</v>
      </c>
      <c r="M554" s="111">
        <v>8169013</v>
      </c>
    </row>
    <row r="555" spans="1:13">
      <c r="A555" s="110">
        <v>42844</v>
      </c>
      <c r="B555" s="34">
        <v>110.760002</v>
      </c>
      <c r="C555" s="111">
        <v>9603800</v>
      </c>
      <c r="D555" s="34">
        <v>139.759995</v>
      </c>
      <c r="E555" s="111">
        <v>12395100</v>
      </c>
      <c r="F555" s="112">
        <v>177.80999800000001</v>
      </c>
      <c r="G555" s="111">
        <v>3998400</v>
      </c>
      <c r="H555" s="112">
        <v>50.560001</v>
      </c>
      <c r="I555" s="111">
        <v>680000</v>
      </c>
      <c r="J555" s="112">
        <v>27.26</v>
      </c>
      <c r="K555" s="111">
        <v>21231900</v>
      </c>
      <c r="L555" s="112">
        <v>8.93</v>
      </c>
      <c r="M555" s="111">
        <v>9211003</v>
      </c>
    </row>
    <row r="556" spans="1:13">
      <c r="A556" s="110">
        <v>42845</v>
      </c>
      <c r="B556" s="34">
        <v>112.959999</v>
      </c>
      <c r="C556" s="111">
        <v>13773500</v>
      </c>
      <c r="D556" s="34">
        <v>141.179993</v>
      </c>
      <c r="E556" s="111">
        <v>7248200</v>
      </c>
      <c r="F556" s="112">
        <v>178.63999899999999</v>
      </c>
      <c r="G556" s="111">
        <v>2478500</v>
      </c>
      <c r="H556" s="112">
        <v>50.580002</v>
      </c>
      <c r="I556" s="111">
        <v>611600</v>
      </c>
      <c r="J556" s="112">
        <v>27.959999</v>
      </c>
      <c r="K556" s="111">
        <v>23633000</v>
      </c>
      <c r="L556" s="112">
        <v>9.1</v>
      </c>
      <c r="M556" s="111">
        <v>12430541</v>
      </c>
    </row>
    <row r="557" spans="1:13">
      <c r="A557" s="110">
        <v>42846</v>
      </c>
      <c r="B557" s="34">
        <v>113.110001</v>
      </c>
      <c r="C557" s="111">
        <v>8968300</v>
      </c>
      <c r="D557" s="34">
        <v>142.86999499999999</v>
      </c>
      <c r="E557" s="111">
        <v>6824800</v>
      </c>
      <c r="F557" s="112">
        <v>178.08000200000001</v>
      </c>
      <c r="G557" s="111">
        <v>1628700</v>
      </c>
      <c r="H557" s="112">
        <v>45.759998000000003</v>
      </c>
      <c r="I557" s="111">
        <v>3435800</v>
      </c>
      <c r="J557" s="112">
        <v>27.32</v>
      </c>
      <c r="K557" s="111">
        <v>28361700</v>
      </c>
      <c r="L557" s="112">
        <v>9.08</v>
      </c>
      <c r="M557" s="111">
        <v>8666767</v>
      </c>
    </row>
    <row r="558" spans="1:13">
      <c r="A558" s="110">
        <v>42849</v>
      </c>
      <c r="B558" s="34">
        <v>114.860001</v>
      </c>
      <c r="C558" s="111">
        <v>13386600</v>
      </c>
      <c r="D558" s="34">
        <v>143.83000200000001</v>
      </c>
      <c r="E558" s="111">
        <v>4800900</v>
      </c>
      <c r="F558" s="112">
        <v>180.029999</v>
      </c>
      <c r="G558" s="111">
        <v>1908400</v>
      </c>
      <c r="H558" s="112">
        <v>46.450001</v>
      </c>
      <c r="I558" s="111">
        <v>1376000</v>
      </c>
      <c r="J558" s="112">
        <v>26.57</v>
      </c>
      <c r="K558" s="111">
        <v>44041000</v>
      </c>
      <c r="L558" s="112">
        <v>9.2899999999999991</v>
      </c>
      <c r="M558" s="111">
        <v>11215986</v>
      </c>
    </row>
    <row r="559" spans="1:13">
      <c r="A559" s="110">
        <v>42850</v>
      </c>
      <c r="B559" s="34">
        <v>115.480003</v>
      </c>
      <c r="C559" s="111">
        <v>11434600</v>
      </c>
      <c r="D559" s="34">
        <v>152.16000399999999</v>
      </c>
      <c r="E559" s="111">
        <v>20674200</v>
      </c>
      <c r="F559" s="112">
        <v>186.990005</v>
      </c>
      <c r="G559" s="111">
        <v>3750300</v>
      </c>
      <c r="H559" s="112">
        <v>46.509998000000003</v>
      </c>
      <c r="I559" s="111">
        <v>1048200</v>
      </c>
      <c r="J559" s="112">
        <v>26.99</v>
      </c>
      <c r="K559" s="111">
        <v>22881400</v>
      </c>
      <c r="L559" s="112">
        <v>9.19</v>
      </c>
      <c r="M559" s="111">
        <v>13182951</v>
      </c>
    </row>
    <row r="560" spans="1:13">
      <c r="A560" s="110">
        <v>42851</v>
      </c>
      <c r="B560" s="34">
        <v>114.970001</v>
      </c>
      <c r="C560" s="111">
        <v>6678800</v>
      </c>
      <c r="D560" s="34">
        <v>150.16999799999999</v>
      </c>
      <c r="E560" s="111">
        <v>9274100</v>
      </c>
      <c r="F560" s="112">
        <v>186.66999799999999</v>
      </c>
      <c r="G560" s="111">
        <v>2895000</v>
      </c>
      <c r="H560" s="112">
        <v>47</v>
      </c>
      <c r="I560" s="111">
        <v>717300</v>
      </c>
      <c r="J560" s="112">
        <v>26.790001</v>
      </c>
      <c r="K560" s="111">
        <v>24670700</v>
      </c>
      <c r="L560" s="112">
        <v>9.1999999999999993</v>
      </c>
      <c r="M560" s="111">
        <v>7981272</v>
      </c>
    </row>
    <row r="561" spans="1:13">
      <c r="A561" s="110">
        <v>42852</v>
      </c>
      <c r="B561" s="34">
        <v>115.43</v>
      </c>
      <c r="C561" s="111">
        <v>9441500</v>
      </c>
      <c r="D561" s="34">
        <v>153.08000200000001</v>
      </c>
      <c r="E561" s="111">
        <v>7719400</v>
      </c>
      <c r="F561" s="112">
        <v>187.86000100000001</v>
      </c>
      <c r="G561" s="111">
        <v>3169500</v>
      </c>
      <c r="H561" s="112">
        <v>46.990001999999997</v>
      </c>
      <c r="I561" s="111">
        <v>769200</v>
      </c>
      <c r="J561" s="112">
        <v>27.629999000000002</v>
      </c>
      <c r="K561" s="111">
        <v>24626900</v>
      </c>
      <c r="L561" s="112">
        <v>9.32</v>
      </c>
      <c r="M561" s="111">
        <v>5899079</v>
      </c>
    </row>
    <row r="562" spans="1:13">
      <c r="A562" s="110">
        <v>42853</v>
      </c>
      <c r="B562" s="34">
        <v>115.5</v>
      </c>
      <c r="C562" s="111">
        <v>6955700</v>
      </c>
      <c r="D562" s="34">
        <v>152.199997</v>
      </c>
      <c r="E562" s="111">
        <v>6356400</v>
      </c>
      <c r="F562" s="112">
        <v>180.229996</v>
      </c>
      <c r="G562" s="111">
        <v>7404200</v>
      </c>
      <c r="H562" s="112">
        <v>46.689999</v>
      </c>
      <c r="I562" s="111">
        <v>736600</v>
      </c>
      <c r="J562" s="112">
        <v>27.67</v>
      </c>
      <c r="K562" s="111">
        <v>28105100</v>
      </c>
      <c r="L562" s="112">
        <v>9.34</v>
      </c>
      <c r="M562" s="111">
        <v>7272366</v>
      </c>
    </row>
    <row r="563" spans="1:13">
      <c r="A563" s="110">
        <v>42856</v>
      </c>
      <c r="B563" s="34">
        <v>116.68</v>
      </c>
      <c r="C563" s="111">
        <v>7332100</v>
      </c>
      <c r="D563" s="34">
        <v>155.35000600000001</v>
      </c>
      <c r="E563" s="111">
        <v>9031600</v>
      </c>
      <c r="F563" s="112">
        <v>180.05999800000001</v>
      </c>
      <c r="G563" s="111">
        <v>3487000</v>
      </c>
      <c r="H563" s="112">
        <v>46.549999</v>
      </c>
      <c r="I563" s="111">
        <v>779800</v>
      </c>
      <c r="J563" s="112">
        <v>28.290001</v>
      </c>
      <c r="K563" s="111">
        <v>23938000</v>
      </c>
      <c r="L563" s="112">
        <v>9.32</v>
      </c>
      <c r="M563" s="111">
        <v>4174950</v>
      </c>
    </row>
    <row r="564" spans="1:13">
      <c r="A564" s="110">
        <v>42857</v>
      </c>
      <c r="B564" s="34">
        <v>118.089996</v>
      </c>
      <c r="C564" s="111">
        <v>10048200</v>
      </c>
      <c r="D564" s="34">
        <v>156.449997</v>
      </c>
      <c r="E564" s="111">
        <v>5384800</v>
      </c>
      <c r="F564" s="112">
        <v>178.63999899999999</v>
      </c>
      <c r="G564" s="111">
        <v>2431500</v>
      </c>
      <c r="H564" s="112">
        <v>46.59</v>
      </c>
      <c r="I564" s="111">
        <v>628300</v>
      </c>
      <c r="J564" s="112">
        <v>27.77</v>
      </c>
      <c r="K564" s="111">
        <v>25335300</v>
      </c>
      <c r="L564" s="112">
        <v>9.27</v>
      </c>
      <c r="M564" s="111">
        <v>3568532</v>
      </c>
    </row>
    <row r="565" spans="1:13">
      <c r="A565" s="110">
        <v>42858</v>
      </c>
      <c r="B565" s="34">
        <v>116.57</v>
      </c>
      <c r="C565" s="111">
        <v>10591100</v>
      </c>
      <c r="D565" s="34">
        <v>155.58999600000001</v>
      </c>
      <c r="E565" s="111">
        <v>3931200</v>
      </c>
      <c r="F565" s="112">
        <v>177.39999399999999</v>
      </c>
      <c r="G565" s="111">
        <v>2017200</v>
      </c>
      <c r="H565" s="112">
        <v>45.990001999999997</v>
      </c>
      <c r="I565" s="111">
        <v>472200</v>
      </c>
      <c r="J565" s="112">
        <v>28</v>
      </c>
      <c r="K565" s="111">
        <v>15061300</v>
      </c>
      <c r="L565" s="112">
        <v>9.27</v>
      </c>
      <c r="M565" s="111">
        <v>3165296</v>
      </c>
    </row>
    <row r="566" spans="1:13">
      <c r="A566" s="110">
        <v>42859</v>
      </c>
      <c r="B566" s="34">
        <v>115.860001</v>
      </c>
      <c r="C566" s="111">
        <v>6977800</v>
      </c>
      <c r="D566" s="34">
        <v>157.25</v>
      </c>
      <c r="E566" s="111">
        <v>5582300</v>
      </c>
      <c r="F566" s="112">
        <v>176.71000699999999</v>
      </c>
      <c r="G566" s="111">
        <v>2128900</v>
      </c>
      <c r="H566" s="112">
        <v>45.759998000000003</v>
      </c>
      <c r="I566" s="111">
        <v>794200</v>
      </c>
      <c r="J566" s="112">
        <v>27.790001</v>
      </c>
      <c r="K566" s="111">
        <v>15544600</v>
      </c>
      <c r="L566" s="112">
        <v>9.25</v>
      </c>
      <c r="M566" s="111">
        <v>3042411</v>
      </c>
    </row>
    <row r="567" spans="1:13">
      <c r="A567" s="110">
        <v>42860</v>
      </c>
      <c r="B567" s="34">
        <v>116.040001</v>
      </c>
      <c r="C567" s="111">
        <v>7099400</v>
      </c>
      <c r="D567" s="34">
        <v>156.60000600000001</v>
      </c>
      <c r="E567" s="111">
        <v>5341700</v>
      </c>
      <c r="F567" s="112">
        <v>178.029999</v>
      </c>
      <c r="G567" s="111">
        <v>2328200</v>
      </c>
      <c r="H567" s="112">
        <v>45.240001999999997</v>
      </c>
      <c r="I567" s="111">
        <v>877600</v>
      </c>
      <c r="J567" s="112">
        <v>28.200001</v>
      </c>
      <c r="K567" s="111">
        <v>15639600</v>
      </c>
      <c r="L567" s="112">
        <v>9.49</v>
      </c>
      <c r="M567" s="111">
        <v>4147514</v>
      </c>
    </row>
    <row r="568" spans="1:13">
      <c r="A568" s="110">
        <v>42863</v>
      </c>
      <c r="B568" s="34">
        <v>116.860001</v>
      </c>
      <c r="C568" s="111">
        <v>6461900</v>
      </c>
      <c r="D568" s="34">
        <v>156.38000500000001</v>
      </c>
      <c r="E568" s="111">
        <v>4818800</v>
      </c>
      <c r="F568" s="112">
        <v>177.470001</v>
      </c>
      <c r="G568" s="111">
        <v>2407900</v>
      </c>
      <c r="H568" s="112">
        <v>45.349997999999999</v>
      </c>
      <c r="I568" s="111">
        <v>893600</v>
      </c>
      <c r="J568" s="112">
        <v>28.059999000000001</v>
      </c>
      <c r="K568" s="111">
        <v>32326800</v>
      </c>
      <c r="L568" s="112">
        <v>9.4</v>
      </c>
      <c r="M568" s="111">
        <v>3529262</v>
      </c>
    </row>
    <row r="569" spans="1:13">
      <c r="A569" s="110">
        <v>42864</v>
      </c>
      <c r="B569" s="34">
        <v>120</v>
      </c>
      <c r="C569" s="111">
        <v>15219900</v>
      </c>
      <c r="D569" s="34">
        <v>157.46000699999999</v>
      </c>
      <c r="E569" s="111">
        <v>3911000</v>
      </c>
      <c r="F569" s="112">
        <v>182.979996</v>
      </c>
      <c r="G569" s="111">
        <v>3479400</v>
      </c>
      <c r="H569" s="112">
        <v>45.360000999999997</v>
      </c>
      <c r="I569" s="111">
        <v>531900</v>
      </c>
      <c r="J569" s="112">
        <v>28.809999000000001</v>
      </c>
      <c r="K569" s="111">
        <v>31073400</v>
      </c>
      <c r="L569" s="112">
        <v>9.4700000000000006</v>
      </c>
      <c r="M569" s="111">
        <v>2906350</v>
      </c>
    </row>
    <row r="570" spans="1:13">
      <c r="A570" s="110">
        <v>42865</v>
      </c>
      <c r="B570" s="34">
        <v>119.980003</v>
      </c>
      <c r="C570" s="111">
        <v>9347300</v>
      </c>
      <c r="D570" s="34">
        <v>160.279999</v>
      </c>
      <c r="E570" s="111">
        <v>6869900</v>
      </c>
      <c r="F570" s="112">
        <v>183.570007</v>
      </c>
      <c r="G570" s="111">
        <v>2868100</v>
      </c>
      <c r="H570" s="112">
        <v>45.450001</v>
      </c>
      <c r="I570" s="111">
        <v>1155300</v>
      </c>
      <c r="J570" s="112">
        <v>29.32</v>
      </c>
      <c r="K570" s="111">
        <v>29267500</v>
      </c>
      <c r="L570" s="112">
        <v>9.52</v>
      </c>
      <c r="M570" s="111">
        <v>2503774</v>
      </c>
    </row>
    <row r="571" spans="1:13">
      <c r="A571" s="110">
        <v>42866</v>
      </c>
      <c r="B571" s="34">
        <v>120.160004</v>
      </c>
      <c r="C571" s="111">
        <v>11375500</v>
      </c>
      <c r="D571" s="34">
        <v>158.53999300000001</v>
      </c>
      <c r="E571" s="111">
        <v>5677400</v>
      </c>
      <c r="F571" s="112">
        <v>186.60000600000001</v>
      </c>
      <c r="G571" s="111">
        <v>3211500</v>
      </c>
      <c r="H571" s="112">
        <v>45.32</v>
      </c>
      <c r="I571" s="111">
        <v>552000</v>
      </c>
      <c r="J571" s="112">
        <v>29.030000999999999</v>
      </c>
      <c r="K571" s="111">
        <v>22494600</v>
      </c>
      <c r="L571" s="112">
        <v>9.3800000000000008</v>
      </c>
      <c r="M571" s="111">
        <v>2232875</v>
      </c>
    </row>
    <row r="572" spans="1:13">
      <c r="A572" s="110">
        <v>42867</v>
      </c>
      <c r="B572" s="34">
        <v>120.339996</v>
      </c>
      <c r="C572" s="111">
        <v>9823900</v>
      </c>
      <c r="D572" s="34">
        <v>160.80999800000001</v>
      </c>
      <c r="E572" s="111">
        <v>5092900</v>
      </c>
      <c r="F572" s="112">
        <v>186.83000200000001</v>
      </c>
      <c r="G572" s="111">
        <v>1816600</v>
      </c>
      <c r="H572" s="112">
        <v>45.189999</v>
      </c>
      <c r="I572" s="111">
        <v>564800</v>
      </c>
      <c r="J572" s="112">
        <v>28.93</v>
      </c>
      <c r="K572" s="111">
        <v>15902700</v>
      </c>
      <c r="L572" s="112">
        <v>9.35</v>
      </c>
      <c r="M572" s="111">
        <v>2274640</v>
      </c>
    </row>
    <row r="573" spans="1:13">
      <c r="A573" s="110">
        <v>42870</v>
      </c>
      <c r="B573" s="34">
        <v>121.400002</v>
      </c>
      <c r="C573" s="111">
        <v>11125500</v>
      </c>
      <c r="D573" s="34">
        <v>160.020004</v>
      </c>
      <c r="E573" s="111">
        <v>4972000</v>
      </c>
      <c r="F573" s="112">
        <v>186.13999899999999</v>
      </c>
      <c r="G573" s="111">
        <v>1993000</v>
      </c>
      <c r="H573" s="112">
        <v>46.34</v>
      </c>
      <c r="I573" s="111">
        <v>781100</v>
      </c>
      <c r="J573" s="112">
        <v>28.83</v>
      </c>
      <c r="K573" s="111">
        <v>21899900</v>
      </c>
      <c r="L573" s="112">
        <v>9.6300000000000008</v>
      </c>
      <c r="M573" s="111">
        <v>6920993</v>
      </c>
    </row>
    <row r="574" spans="1:13">
      <c r="A574" s="110">
        <v>42871</v>
      </c>
      <c r="B574" s="34">
        <v>124.019997</v>
      </c>
      <c r="C574" s="111">
        <v>18222100</v>
      </c>
      <c r="D574" s="34">
        <v>159.41000399999999</v>
      </c>
      <c r="E574" s="111">
        <v>3464900</v>
      </c>
      <c r="F574" s="112">
        <v>190.63999899999999</v>
      </c>
      <c r="G574" s="111">
        <v>3926600</v>
      </c>
      <c r="H574" s="112">
        <v>47.529998999999997</v>
      </c>
      <c r="I574" s="111">
        <v>1797400</v>
      </c>
      <c r="J574" s="112">
        <v>29.02</v>
      </c>
      <c r="K574" s="111">
        <v>14940800</v>
      </c>
      <c r="L574" s="112">
        <v>10.18</v>
      </c>
      <c r="M574" s="111">
        <v>19818620</v>
      </c>
    </row>
    <row r="575" spans="1:13">
      <c r="A575" s="110">
        <v>42872</v>
      </c>
      <c r="B575" s="34">
        <v>120.720001</v>
      </c>
      <c r="C575" s="111">
        <v>19834700</v>
      </c>
      <c r="D575" s="34">
        <v>153.199997</v>
      </c>
      <c r="E575" s="111">
        <v>8184500</v>
      </c>
      <c r="F575" s="112">
        <v>186.050003</v>
      </c>
      <c r="G575" s="111">
        <v>3586900</v>
      </c>
      <c r="H575" s="112">
        <v>47.220001000000003</v>
      </c>
      <c r="I575" s="111">
        <v>1652400</v>
      </c>
      <c r="J575" s="112">
        <v>27</v>
      </c>
      <c r="K575" s="111">
        <v>38027900</v>
      </c>
      <c r="L575" s="112">
        <v>10.1</v>
      </c>
      <c r="M575" s="111">
        <v>13326851</v>
      </c>
    </row>
    <row r="576" spans="1:13">
      <c r="A576" s="110">
        <v>42873</v>
      </c>
      <c r="B576" s="34">
        <v>121.269997</v>
      </c>
      <c r="C576" s="111">
        <v>37121900</v>
      </c>
      <c r="D576" s="34">
        <v>155.699997</v>
      </c>
      <c r="E576" s="111">
        <v>6802700</v>
      </c>
      <c r="F576" s="112">
        <v>182.429993</v>
      </c>
      <c r="G576" s="111">
        <v>4685700</v>
      </c>
      <c r="H576" s="112">
        <v>46.900002000000001</v>
      </c>
      <c r="I576" s="111">
        <v>1147800</v>
      </c>
      <c r="J576" s="112">
        <v>27.48</v>
      </c>
      <c r="K576" s="111">
        <v>26863000</v>
      </c>
      <c r="L576" s="112">
        <v>10.11</v>
      </c>
      <c r="M576" s="111">
        <v>6684260</v>
      </c>
    </row>
    <row r="577" spans="1:13">
      <c r="A577" s="110">
        <v>42874</v>
      </c>
      <c r="B577" s="34">
        <v>123.220001</v>
      </c>
      <c r="C577" s="111">
        <v>21101700</v>
      </c>
      <c r="D577" s="34">
        <v>157.020004</v>
      </c>
      <c r="E577" s="111">
        <v>4091500</v>
      </c>
      <c r="F577" s="112">
        <v>188.759995</v>
      </c>
      <c r="G577" s="111">
        <v>3863900</v>
      </c>
      <c r="H577" s="112">
        <v>47.5</v>
      </c>
      <c r="I577" s="111">
        <v>607300</v>
      </c>
      <c r="J577" s="112">
        <v>27.82</v>
      </c>
      <c r="K577" s="111">
        <v>19173200</v>
      </c>
      <c r="L577" s="112">
        <v>10.38</v>
      </c>
      <c r="M577" s="111">
        <v>6777929</v>
      </c>
    </row>
    <row r="578" spans="1:13">
      <c r="A578" s="110">
        <v>42877</v>
      </c>
      <c r="B578" s="34">
        <v>124.75</v>
      </c>
      <c r="C578" s="111">
        <v>13493200</v>
      </c>
      <c r="D578" s="34">
        <v>157.16000399999999</v>
      </c>
      <c r="E578" s="111">
        <v>3744100</v>
      </c>
      <c r="F578" s="112">
        <v>191.69000199999999</v>
      </c>
      <c r="G578" s="111">
        <v>2921500</v>
      </c>
      <c r="H578" s="112">
        <v>47.07</v>
      </c>
      <c r="I578" s="111">
        <v>848800</v>
      </c>
      <c r="J578" s="112">
        <v>28.059999000000001</v>
      </c>
      <c r="K578" s="111">
        <v>18032700</v>
      </c>
      <c r="L578" s="112">
        <v>11.32</v>
      </c>
      <c r="M578" s="111">
        <v>22139852</v>
      </c>
    </row>
    <row r="579" spans="1:13">
      <c r="A579" s="110">
        <v>42878</v>
      </c>
      <c r="B579" s="34">
        <v>122.93</v>
      </c>
      <c r="C579" s="111">
        <v>14370100</v>
      </c>
      <c r="D579" s="34">
        <v>157.949997</v>
      </c>
      <c r="E579" s="111">
        <v>3370900</v>
      </c>
      <c r="F579" s="112">
        <v>191.800003</v>
      </c>
      <c r="G579" s="111">
        <v>2147900</v>
      </c>
      <c r="H579" s="112">
        <v>46.560001</v>
      </c>
      <c r="I579" s="111">
        <v>828400</v>
      </c>
      <c r="J579" s="112">
        <v>28.290001</v>
      </c>
      <c r="K579" s="111">
        <v>21800800</v>
      </c>
      <c r="L579" s="112">
        <v>11.3</v>
      </c>
      <c r="M579" s="111">
        <v>16322456</v>
      </c>
    </row>
    <row r="580" spans="1:13">
      <c r="A580" s="110">
        <v>42879</v>
      </c>
      <c r="B580" s="34">
        <v>122.80999799999999</v>
      </c>
      <c r="C580" s="111">
        <v>8371500</v>
      </c>
      <c r="D580" s="34">
        <v>157.75</v>
      </c>
      <c r="E580" s="111">
        <v>2970800</v>
      </c>
      <c r="F580" s="112">
        <v>190.63000500000001</v>
      </c>
      <c r="G580" s="111">
        <v>2804800</v>
      </c>
      <c r="H580" s="112">
        <v>47.509998000000003</v>
      </c>
      <c r="I580" s="111">
        <v>442300</v>
      </c>
      <c r="J580" s="112">
        <v>28.99</v>
      </c>
      <c r="K580" s="111">
        <v>22216800</v>
      </c>
      <c r="L580" s="112">
        <v>11.09</v>
      </c>
      <c r="M580" s="111">
        <v>7253110</v>
      </c>
    </row>
    <row r="581" spans="1:13">
      <c r="A581" s="110">
        <v>42880</v>
      </c>
      <c r="B581" s="34">
        <v>123.629997</v>
      </c>
      <c r="C581" s="111">
        <v>12486500</v>
      </c>
      <c r="D581" s="34">
        <v>163.050003</v>
      </c>
      <c r="E581" s="111">
        <v>8561000</v>
      </c>
      <c r="F581" s="112">
        <v>191.949997</v>
      </c>
      <c r="G581" s="111">
        <v>2175400</v>
      </c>
      <c r="H581" s="112">
        <v>47.549999</v>
      </c>
      <c r="I581" s="111">
        <v>372500</v>
      </c>
      <c r="J581" s="112">
        <v>29.43</v>
      </c>
      <c r="K581" s="111">
        <v>20714000</v>
      </c>
      <c r="L581" s="112">
        <v>11.22</v>
      </c>
      <c r="M581" s="111">
        <v>8826689</v>
      </c>
    </row>
    <row r="582" spans="1:13">
      <c r="A582" s="110">
        <v>42881</v>
      </c>
      <c r="B582" s="34">
        <v>123.989998</v>
      </c>
      <c r="C582" s="111">
        <v>7558900</v>
      </c>
      <c r="D582" s="34">
        <v>162.429993</v>
      </c>
      <c r="E582" s="111">
        <v>4834300</v>
      </c>
      <c r="F582" s="112">
        <v>190.38999899999999</v>
      </c>
      <c r="G582" s="111">
        <v>1567700</v>
      </c>
      <c r="H582" s="112">
        <v>47.259998000000003</v>
      </c>
      <c r="I582" s="111">
        <v>445900</v>
      </c>
      <c r="J582" s="112">
        <v>29.76</v>
      </c>
      <c r="K582" s="111">
        <v>17728600</v>
      </c>
      <c r="L582" s="112">
        <v>11.11</v>
      </c>
      <c r="M582" s="111">
        <v>10412970</v>
      </c>
    </row>
    <row r="583" spans="1:13">
      <c r="A583" s="110">
        <v>42885</v>
      </c>
      <c r="B583" s="34">
        <v>123.910004</v>
      </c>
      <c r="C583" s="111">
        <v>8343400</v>
      </c>
      <c r="D583" s="34">
        <v>163.220001</v>
      </c>
      <c r="E583" s="111">
        <v>4828600</v>
      </c>
      <c r="F583" s="112">
        <v>189.88000500000001</v>
      </c>
      <c r="G583" s="111">
        <v>1915000</v>
      </c>
      <c r="H583" s="112">
        <v>47.009998000000003</v>
      </c>
      <c r="I583" s="111">
        <v>339500</v>
      </c>
      <c r="J583" s="112">
        <v>30.700001</v>
      </c>
      <c r="K583" s="111">
        <v>34690000</v>
      </c>
      <c r="L583" s="112">
        <v>10.61</v>
      </c>
      <c r="M583" s="111">
        <v>11583883</v>
      </c>
    </row>
    <row r="584" spans="1:13">
      <c r="A584" s="110">
        <v>42886</v>
      </c>
      <c r="B584" s="34">
        <v>122.459999</v>
      </c>
      <c r="C584" s="111">
        <v>11582200</v>
      </c>
      <c r="D584" s="34">
        <v>163.070007</v>
      </c>
      <c r="E584" s="111">
        <v>5328900</v>
      </c>
      <c r="F584" s="112">
        <v>186.10000600000001</v>
      </c>
      <c r="G584" s="111">
        <v>3396400</v>
      </c>
      <c r="H584" s="112">
        <v>46.84</v>
      </c>
      <c r="I584" s="111">
        <v>496500</v>
      </c>
      <c r="J584" s="112">
        <v>30.77</v>
      </c>
      <c r="K584" s="111">
        <v>26402900</v>
      </c>
      <c r="L584" s="112">
        <v>10.57</v>
      </c>
      <c r="M584" s="111">
        <v>6540859</v>
      </c>
    </row>
    <row r="585" spans="1:13">
      <c r="A585" s="110">
        <v>42887</v>
      </c>
      <c r="B585" s="34">
        <v>123.970001</v>
      </c>
      <c r="C585" s="111">
        <v>8901400</v>
      </c>
      <c r="D585" s="34">
        <v>162.990005</v>
      </c>
      <c r="E585" s="111">
        <v>3896300</v>
      </c>
      <c r="F585" s="112">
        <v>187.259995</v>
      </c>
      <c r="G585" s="111">
        <v>2071200</v>
      </c>
      <c r="H585" s="112">
        <v>47.810001</v>
      </c>
      <c r="I585" s="111">
        <v>456100</v>
      </c>
      <c r="J585" s="112">
        <v>30.76</v>
      </c>
      <c r="K585" s="111">
        <v>20534800</v>
      </c>
      <c r="L585" s="112">
        <v>11.39</v>
      </c>
      <c r="M585" s="111">
        <v>36840579</v>
      </c>
    </row>
    <row r="586" spans="1:13">
      <c r="A586" s="110">
        <v>42888</v>
      </c>
      <c r="B586" s="34">
        <v>124.129997</v>
      </c>
      <c r="C586" s="111">
        <v>7342100</v>
      </c>
      <c r="D586" s="34">
        <v>165.179993</v>
      </c>
      <c r="E586" s="111">
        <v>4259100</v>
      </c>
      <c r="F586" s="112">
        <v>187.60000600000001</v>
      </c>
      <c r="G586" s="111">
        <v>1192500</v>
      </c>
      <c r="H586" s="112">
        <v>47.639999000000003</v>
      </c>
      <c r="I586" s="111">
        <v>315900</v>
      </c>
      <c r="J586" s="112">
        <v>31.209999</v>
      </c>
      <c r="K586" s="111">
        <v>20206300</v>
      </c>
      <c r="L586" s="112">
        <v>11.29</v>
      </c>
      <c r="M586" s="111">
        <v>22925270</v>
      </c>
    </row>
    <row r="587" spans="1:13">
      <c r="A587" s="110">
        <v>42891</v>
      </c>
      <c r="B587" s="34">
        <v>125.370003</v>
      </c>
      <c r="C587" s="111">
        <v>10030600</v>
      </c>
      <c r="D587" s="34">
        <v>165.05999800000001</v>
      </c>
      <c r="E587" s="111">
        <v>3875200</v>
      </c>
      <c r="F587" s="112">
        <v>187.30999800000001</v>
      </c>
      <c r="G587" s="111">
        <v>1424800</v>
      </c>
      <c r="H587" s="112">
        <v>47.040000999999997</v>
      </c>
      <c r="I587" s="111">
        <v>262700</v>
      </c>
      <c r="J587" s="112">
        <v>31.209999</v>
      </c>
      <c r="K587" s="111">
        <v>24360800</v>
      </c>
      <c r="L587" s="112">
        <v>11.15</v>
      </c>
      <c r="M587" s="111">
        <v>10889287</v>
      </c>
    </row>
    <row r="588" spans="1:13">
      <c r="A588" s="110">
        <v>42892</v>
      </c>
      <c r="B588" s="34">
        <v>124.620003</v>
      </c>
      <c r="C588" s="111">
        <v>9257100</v>
      </c>
      <c r="D588" s="34">
        <v>165.16999799999999</v>
      </c>
      <c r="E588" s="111">
        <v>4382100</v>
      </c>
      <c r="F588" s="112">
        <v>185.75</v>
      </c>
      <c r="G588" s="111">
        <v>2080600</v>
      </c>
      <c r="H588" s="112">
        <v>46.759998000000003</v>
      </c>
      <c r="I588" s="111">
        <v>537900</v>
      </c>
      <c r="J588" s="112">
        <v>31.57</v>
      </c>
      <c r="K588" s="111">
        <v>33125800</v>
      </c>
      <c r="L588" s="112">
        <v>11.15</v>
      </c>
      <c r="M588" s="111">
        <v>8152070</v>
      </c>
    </row>
    <row r="589" spans="1:13">
      <c r="A589" s="110">
        <v>42893</v>
      </c>
      <c r="B589" s="34">
        <v>125.639999</v>
      </c>
      <c r="C589" s="111">
        <v>9431600</v>
      </c>
      <c r="D589" s="34">
        <v>165.61000100000001</v>
      </c>
      <c r="E589" s="111">
        <v>3353100</v>
      </c>
      <c r="F589" s="112">
        <v>187.529999</v>
      </c>
      <c r="G589" s="111">
        <v>2451900</v>
      </c>
      <c r="H589" s="112">
        <v>45.75</v>
      </c>
      <c r="I589" s="111">
        <v>538100</v>
      </c>
      <c r="J589" s="112">
        <v>32.5</v>
      </c>
      <c r="K589" s="111">
        <v>32635800</v>
      </c>
      <c r="L589" s="112">
        <v>11.04</v>
      </c>
      <c r="M589" s="111">
        <v>8397900</v>
      </c>
    </row>
    <row r="590" spans="1:13">
      <c r="A590" s="110">
        <v>42894</v>
      </c>
      <c r="B590" s="34">
        <v>142.33999600000001</v>
      </c>
      <c r="C590" s="111">
        <v>80936900</v>
      </c>
      <c r="D590" s="34">
        <v>165.88000500000001</v>
      </c>
      <c r="E590" s="111">
        <v>3695200</v>
      </c>
      <c r="F590" s="112">
        <v>185.75</v>
      </c>
      <c r="G590" s="111">
        <v>4893100</v>
      </c>
      <c r="H590" s="112">
        <v>46.130001</v>
      </c>
      <c r="I590" s="111">
        <v>517400</v>
      </c>
      <c r="J590" s="112">
        <v>32.450001</v>
      </c>
      <c r="K590" s="111">
        <v>29156500</v>
      </c>
      <c r="L590" s="112">
        <v>11.17</v>
      </c>
      <c r="M590" s="111">
        <v>5748308</v>
      </c>
    </row>
    <row r="591" spans="1:13">
      <c r="A591" s="110">
        <v>42895</v>
      </c>
      <c r="B591" s="34">
        <v>139.44000199999999</v>
      </c>
      <c r="C591" s="111">
        <v>54367400</v>
      </c>
      <c r="D591" s="34">
        <v>158.029999</v>
      </c>
      <c r="E591" s="111">
        <v>10292000</v>
      </c>
      <c r="F591" s="112">
        <v>181.070007</v>
      </c>
      <c r="G591" s="111">
        <v>4089200</v>
      </c>
      <c r="H591" s="112">
        <v>46.189999</v>
      </c>
      <c r="I591" s="111">
        <v>521900</v>
      </c>
      <c r="J591" s="112">
        <v>30.6</v>
      </c>
      <c r="K591" s="111">
        <v>53064200</v>
      </c>
      <c r="L591" s="112">
        <v>11.03</v>
      </c>
      <c r="M591" s="111">
        <v>16248432</v>
      </c>
    </row>
    <row r="592" spans="1:13">
      <c r="A592" s="110">
        <v>42898</v>
      </c>
      <c r="B592" s="34">
        <v>139.08000200000001</v>
      </c>
      <c r="C592" s="111">
        <v>32177600</v>
      </c>
      <c r="D592" s="34">
        <v>151.44000199999999</v>
      </c>
      <c r="E592" s="111">
        <v>14114500</v>
      </c>
      <c r="F592" s="112">
        <v>180.05999800000001</v>
      </c>
      <c r="G592" s="111">
        <v>3057800</v>
      </c>
      <c r="H592" s="112">
        <v>46.900002000000001</v>
      </c>
      <c r="I592" s="111">
        <v>580500</v>
      </c>
      <c r="J592" s="112">
        <v>31.200001</v>
      </c>
      <c r="K592" s="111">
        <v>46550900</v>
      </c>
      <c r="L592" s="112">
        <v>10.6</v>
      </c>
      <c r="M592" s="111">
        <v>12574821</v>
      </c>
    </row>
    <row r="593" spans="1:13">
      <c r="A593" s="110">
        <v>42899</v>
      </c>
      <c r="B593" s="34">
        <v>136.60000600000001</v>
      </c>
      <c r="C593" s="111">
        <v>40879600</v>
      </c>
      <c r="D593" s="34">
        <v>152.720001</v>
      </c>
      <c r="E593" s="111">
        <v>8484700</v>
      </c>
      <c r="F593" s="112">
        <v>179.19000199999999</v>
      </c>
      <c r="G593" s="111">
        <v>2571200</v>
      </c>
      <c r="H593" s="112">
        <v>46.970001000000003</v>
      </c>
      <c r="I593" s="111">
        <v>425100</v>
      </c>
      <c r="J593" s="112">
        <v>31.540001</v>
      </c>
      <c r="K593" s="111">
        <v>33767900</v>
      </c>
      <c r="L593" s="112">
        <v>10.84</v>
      </c>
      <c r="M593" s="111">
        <v>5072176</v>
      </c>
    </row>
    <row r="594" spans="1:13">
      <c r="A594" s="110">
        <v>42900</v>
      </c>
      <c r="B594" s="34">
        <v>136.66999799999999</v>
      </c>
      <c r="C594" s="111">
        <v>32862000</v>
      </c>
      <c r="D594" s="34">
        <v>152.199997</v>
      </c>
      <c r="E594" s="111">
        <v>6461800</v>
      </c>
      <c r="F594" s="112">
        <v>178.199997</v>
      </c>
      <c r="G594" s="111">
        <v>2142800</v>
      </c>
      <c r="H594" s="112">
        <v>46.790000999999997</v>
      </c>
      <c r="I594" s="111">
        <v>451100</v>
      </c>
      <c r="J594" s="112">
        <v>31.059999000000001</v>
      </c>
      <c r="K594" s="111">
        <v>28935000</v>
      </c>
      <c r="L594" s="112">
        <v>10.57</v>
      </c>
      <c r="M594" s="111">
        <v>5495805</v>
      </c>
    </row>
    <row r="595" spans="1:13">
      <c r="A595" s="110">
        <v>42901</v>
      </c>
      <c r="B595" s="34">
        <v>135.08000200000001</v>
      </c>
      <c r="C595" s="111">
        <v>30510400</v>
      </c>
      <c r="D595" s="34">
        <v>151.759995</v>
      </c>
      <c r="E595" s="111">
        <v>7319700</v>
      </c>
      <c r="F595" s="112">
        <v>176.33000200000001</v>
      </c>
      <c r="G595" s="111">
        <v>2718400</v>
      </c>
      <c r="H595" s="112">
        <v>46.869999</v>
      </c>
      <c r="I595" s="111">
        <v>378700</v>
      </c>
      <c r="J595" s="112">
        <v>30.559999000000001</v>
      </c>
      <c r="K595" s="111">
        <v>33670600</v>
      </c>
      <c r="L595" s="112">
        <v>10.54</v>
      </c>
      <c r="M595" s="111">
        <v>5037628</v>
      </c>
    </row>
    <row r="596" spans="1:13">
      <c r="A596" s="110">
        <v>42902</v>
      </c>
      <c r="B596" s="34">
        <v>134.86999499999999</v>
      </c>
      <c r="C596" s="111">
        <v>36431300</v>
      </c>
      <c r="D596" s="34">
        <v>152.38000500000001</v>
      </c>
      <c r="E596" s="111">
        <v>6909700</v>
      </c>
      <c r="F596" s="112">
        <v>173.88000500000001</v>
      </c>
      <c r="G596" s="111">
        <v>2497100</v>
      </c>
      <c r="H596" s="112">
        <v>47.110000999999997</v>
      </c>
      <c r="I596" s="111">
        <v>616300</v>
      </c>
      <c r="J596" s="112">
        <v>29.860001</v>
      </c>
      <c r="K596" s="111">
        <v>42881700</v>
      </c>
      <c r="L596" s="112">
        <v>10.53</v>
      </c>
      <c r="M596" s="111">
        <v>4634044</v>
      </c>
    </row>
    <row r="597" spans="1:13">
      <c r="A597" s="110">
        <v>42905</v>
      </c>
      <c r="B597" s="34">
        <v>139.470001</v>
      </c>
      <c r="C597" s="111">
        <v>24951600</v>
      </c>
      <c r="D597" s="34">
        <v>153.39999399999999</v>
      </c>
      <c r="E597" s="111">
        <v>6544300</v>
      </c>
      <c r="F597" s="112">
        <v>176.929993</v>
      </c>
      <c r="G597" s="111">
        <v>2510700</v>
      </c>
      <c r="H597" s="112">
        <v>47.349997999999999</v>
      </c>
      <c r="I597" s="111">
        <v>419800</v>
      </c>
      <c r="J597" s="112">
        <v>31.200001</v>
      </c>
      <c r="K597" s="111">
        <v>24915000</v>
      </c>
      <c r="L597" s="112">
        <v>10.74</v>
      </c>
      <c r="M597" s="111">
        <v>5546177</v>
      </c>
    </row>
    <row r="598" spans="1:13">
      <c r="A598" s="110">
        <v>42906</v>
      </c>
      <c r="B598" s="34">
        <v>138.38000500000001</v>
      </c>
      <c r="C598" s="111">
        <v>20580500</v>
      </c>
      <c r="D598" s="34">
        <v>152.050003</v>
      </c>
      <c r="E598" s="111">
        <v>4878700</v>
      </c>
      <c r="F598" s="112">
        <v>177.85000600000001</v>
      </c>
      <c r="G598" s="111">
        <v>1763400</v>
      </c>
      <c r="H598" s="112">
        <v>46.700001</v>
      </c>
      <c r="I598" s="111">
        <v>419700</v>
      </c>
      <c r="J598" s="112">
        <v>30.83</v>
      </c>
      <c r="K598" s="111">
        <v>25793300</v>
      </c>
      <c r="L598" s="112">
        <v>10.73</v>
      </c>
      <c r="M598" s="111">
        <v>4175259</v>
      </c>
    </row>
    <row r="599" spans="1:13">
      <c r="A599" s="110">
        <v>42907</v>
      </c>
      <c r="B599" s="34">
        <v>143.28999300000001</v>
      </c>
      <c r="C599" s="111">
        <v>30911600</v>
      </c>
      <c r="D599" s="34">
        <v>155.029999</v>
      </c>
      <c r="E599" s="111">
        <v>5803400</v>
      </c>
      <c r="F599" s="112">
        <v>180.16999799999999</v>
      </c>
      <c r="G599" s="111">
        <v>2074900</v>
      </c>
      <c r="H599" s="112">
        <v>47.599997999999999</v>
      </c>
      <c r="I599" s="111">
        <v>357300</v>
      </c>
      <c r="J599" s="112">
        <v>32.009998000000003</v>
      </c>
      <c r="K599" s="111">
        <v>30579000</v>
      </c>
      <c r="L599" s="112">
        <v>10.65</v>
      </c>
      <c r="M599" s="111">
        <v>7015445</v>
      </c>
    </row>
    <row r="600" spans="1:13">
      <c r="A600" s="110">
        <v>42908</v>
      </c>
      <c r="B600" s="34">
        <v>142.270004</v>
      </c>
      <c r="C600" s="111">
        <v>21897600</v>
      </c>
      <c r="D600" s="34">
        <v>154.88999899999999</v>
      </c>
      <c r="E600" s="111">
        <v>3769200</v>
      </c>
      <c r="F600" s="112">
        <v>179.33000200000001</v>
      </c>
      <c r="G600" s="111">
        <v>1751200</v>
      </c>
      <c r="H600" s="112">
        <v>47.68</v>
      </c>
      <c r="I600" s="111">
        <v>759400</v>
      </c>
      <c r="J600" s="112">
        <v>31.889999</v>
      </c>
      <c r="K600" s="111">
        <v>23050800</v>
      </c>
      <c r="L600" s="112">
        <v>11.06</v>
      </c>
      <c r="M600" s="111">
        <v>17369972</v>
      </c>
    </row>
    <row r="601" spans="1:13">
      <c r="A601" s="110">
        <v>42909</v>
      </c>
      <c r="B601" s="34">
        <v>143.009995</v>
      </c>
      <c r="C601" s="111">
        <v>11759000</v>
      </c>
      <c r="D601" s="34">
        <v>158.020004</v>
      </c>
      <c r="E601" s="111">
        <v>6250800</v>
      </c>
      <c r="F601" s="112">
        <v>178.13999899999999</v>
      </c>
      <c r="G601" s="111">
        <v>1765200</v>
      </c>
      <c r="H601" s="112">
        <v>48.139999000000003</v>
      </c>
      <c r="I601" s="111">
        <v>754000</v>
      </c>
      <c r="J601" s="112">
        <v>31.73</v>
      </c>
      <c r="K601" s="111">
        <v>45323800</v>
      </c>
      <c r="L601" s="112">
        <v>9.7100000000000009</v>
      </c>
      <c r="M601" s="111">
        <v>39609765</v>
      </c>
    </row>
    <row r="602" spans="1:13">
      <c r="A602" s="110">
        <v>42912</v>
      </c>
      <c r="B602" s="34">
        <v>142.729996</v>
      </c>
      <c r="C602" s="111">
        <v>17828100</v>
      </c>
      <c r="D602" s="34">
        <v>157.5</v>
      </c>
      <c r="E602" s="111">
        <v>6016000</v>
      </c>
      <c r="F602" s="112">
        <v>178.46000699999999</v>
      </c>
      <c r="G602" s="111">
        <v>2062200</v>
      </c>
      <c r="H602" s="112">
        <v>48.369999</v>
      </c>
      <c r="I602" s="111">
        <v>651300</v>
      </c>
      <c r="J602" s="112">
        <v>32.5</v>
      </c>
      <c r="K602" s="111">
        <v>34750700</v>
      </c>
      <c r="L602" s="112">
        <v>10.265000000000001</v>
      </c>
      <c r="M602" s="111">
        <v>19926162</v>
      </c>
    </row>
    <row r="603" spans="1:13">
      <c r="A603" s="110">
        <v>42913</v>
      </c>
      <c r="B603" s="34">
        <v>141.529999</v>
      </c>
      <c r="C603" s="111">
        <v>17374800</v>
      </c>
      <c r="D603" s="34">
        <v>151.029999</v>
      </c>
      <c r="E603" s="111">
        <v>7424300</v>
      </c>
      <c r="F603" s="112">
        <v>175.60000600000001</v>
      </c>
      <c r="G603" s="111">
        <v>2529400</v>
      </c>
      <c r="H603" s="112">
        <v>46.93</v>
      </c>
      <c r="I603" s="111">
        <v>543300</v>
      </c>
      <c r="J603" s="112">
        <v>31.66</v>
      </c>
      <c r="K603" s="111">
        <v>33221500</v>
      </c>
      <c r="L603" s="112">
        <v>9.99</v>
      </c>
      <c r="M603" s="111">
        <v>12184147</v>
      </c>
    </row>
    <row r="604" spans="1:13">
      <c r="A604" s="110">
        <v>42914</v>
      </c>
      <c r="B604" s="34">
        <v>143.949997</v>
      </c>
      <c r="C604" s="111">
        <v>17759800</v>
      </c>
      <c r="D604" s="34">
        <v>153.41000399999999</v>
      </c>
      <c r="E604" s="111">
        <v>5589900</v>
      </c>
      <c r="F604" s="112">
        <v>178</v>
      </c>
      <c r="G604" s="111">
        <v>2635100</v>
      </c>
      <c r="H604" s="112">
        <v>48.189999</v>
      </c>
      <c r="I604" s="111">
        <v>580800</v>
      </c>
      <c r="J604" s="112">
        <v>32.240001999999997</v>
      </c>
      <c r="K604" s="111">
        <v>28415900</v>
      </c>
      <c r="L604" s="112">
        <v>10.23</v>
      </c>
      <c r="M604" s="111">
        <v>7327706</v>
      </c>
    </row>
    <row r="605" spans="1:13">
      <c r="A605" s="110">
        <v>42915</v>
      </c>
      <c r="B605" s="34">
        <v>140.80999800000001</v>
      </c>
      <c r="C605" s="111">
        <v>24130300</v>
      </c>
      <c r="D605" s="34">
        <v>150.08999600000001</v>
      </c>
      <c r="E605" s="111">
        <v>7142500</v>
      </c>
      <c r="F605" s="112">
        <v>179.63000500000001</v>
      </c>
      <c r="G605" s="111">
        <v>3128000</v>
      </c>
      <c r="H605" s="112">
        <v>47.799999</v>
      </c>
      <c r="I605" s="111">
        <v>699800</v>
      </c>
      <c r="J605" s="112">
        <v>31.469999000000001</v>
      </c>
      <c r="K605" s="111">
        <v>53948400</v>
      </c>
      <c r="L605" s="112">
        <v>10</v>
      </c>
      <c r="M605" s="111">
        <v>7917177</v>
      </c>
    </row>
    <row r="606" spans="1:13">
      <c r="A606" s="110">
        <v>42916</v>
      </c>
      <c r="B606" s="34">
        <v>140.89999399999999</v>
      </c>
      <c r="C606" s="111">
        <v>12276700</v>
      </c>
      <c r="D606" s="34">
        <v>149.41000399999999</v>
      </c>
      <c r="E606" s="111">
        <v>5213300</v>
      </c>
      <c r="F606" s="112">
        <v>178.86000100000001</v>
      </c>
      <c r="G606" s="111">
        <v>2083700</v>
      </c>
      <c r="H606" s="112">
        <v>48.060001</v>
      </c>
      <c r="I606" s="111">
        <v>630800</v>
      </c>
      <c r="J606" s="112">
        <v>29.860001</v>
      </c>
      <c r="K606" s="111">
        <v>73308000</v>
      </c>
      <c r="L606" s="112">
        <v>9.99</v>
      </c>
      <c r="M606" s="111">
        <v>5770312</v>
      </c>
    </row>
    <row r="607" spans="1:13">
      <c r="A607" s="110">
        <v>42919</v>
      </c>
      <c r="B607" s="34">
        <v>140.990005</v>
      </c>
      <c r="C607" s="111">
        <v>6975700</v>
      </c>
      <c r="D607" s="34">
        <v>146.16999799999999</v>
      </c>
      <c r="E607" s="111">
        <v>3908200</v>
      </c>
      <c r="F607" s="112">
        <v>179.970001</v>
      </c>
      <c r="G607" s="111">
        <v>1917200</v>
      </c>
      <c r="H607" s="112">
        <v>47.700001</v>
      </c>
      <c r="I607" s="111">
        <v>234400</v>
      </c>
      <c r="J607" s="112">
        <v>29.139999</v>
      </c>
      <c r="K607" s="111">
        <v>36791900</v>
      </c>
      <c r="L607" s="112">
        <v>9.91</v>
      </c>
      <c r="M607" s="111">
        <v>2265504</v>
      </c>
    </row>
    <row r="608" spans="1:13">
      <c r="A608" s="110">
        <v>42921</v>
      </c>
      <c r="B608" s="34">
        <v>144.86999499999999</v>
      </c>
      <c r="C608" s="111">
        <v>16995800</v>
      </c>
      <c r="D608" s="34">
        <v>147.61000100000001</v>
      </c>
      <c r="E608" s="111">
        <v>4627800</v>
      </c>
      <c r="F608" s="112">
        <v>183.83000200000001</v>
      </c>
      <c r="G608" s="111">
        <v>4449600</v>
      </c>
      <c r="H608" s="112">
        <v>47.060001</v>
      </c>
      <c r="I608" s="111">
        <v>447800</v>
      </c>
      <c r="J608" s="112">
        <v>30.51</v>
      </c>
      <c r="K608" s="111">
        <v>40444600</v>
      </c>
      <c r="L608" s="112">
        <v>9.9</v>
      </c>
      <c r="M608" s="111">
        <v>6879483</v>
      </c>
    </row>
    <row r="609" spans="1:13">
      <c r="A609" s="110">
        <v>42922</v>
      </c>
      <c r="B609" s="34">
        <v>142.199997</v>
      </c>
      <c r="C609" s="111">
        <v>11934200</v>
      </c>
      <c r="D609" s="34">
        <v>146.25</v>
      </c>
      <c r="E609" s="111">
        <v>5486500</v>
      </c>
      <c r="F609" s="112">
        <v>181.78999300000001</v>
      </c>
      <c r="G609" s="111">
        <v>2415300</v>
      </c>
      <c r="H609" s="112">
        <v>46.080002</v>
      </c>
      <c r="I609" s="111">
        <v>576700</v>
      </c>
      <c r="J609" s="112">
        <v>30.1</v>
      </c>
      <c r="K609" s="111">
        <v>27143800</v>
      </c>
      <c r="L609" s="112">
        <v>9.7100000000000009</v>
      </c>
      <c r="M609" s="111">
        <v>4121084</v>
      </c>
    </row>
    <row r="610" spans="1:13">
      <c r="A610" s="110">
        <v>42923</v>
      </c>
      <c r="B610" s="34">
        <v>142.429993</v>
      </c>
      <c r="C610" s="111">
        <v>8046200</v>
      </c>
      <c r="D610" s="34">
        <v>150.179993</v>
      </c>
      <c r="E610" s="111">
        <v>5561300</v>
      </c>
      <c r="F610" s="112">
        <v>181.39999399999999</v>
      </c>
      <c r="G610" s="111">
        <v>1444500</v>
      </c>
      <c r="H610" s="112">
        <v>46.68</v>
      </c>
      <c r="I610" s="111">
        <v>458700</v>
      </c>
      <c r="J610" s="112">
        <v>30.200001</v>
      </c>
      <c r="K610" s="111">
        <v>22023100</v>
      </c>
      <c r="L610" s="112">
        <v>9.9</v>
      </c>
      <c r="M610" s="111">
        <v>4338427</v>
      </c>
    </row>
    <row r="611" spans="1:13">
      <c r="A611" s="110">
        <v>42926</v>
      </c>
      <c r="B611" s="34">
        <v>143.80999800000001</v>
      </c>
      <c r="C611" s="111">
        <v>10351500</v>
      </c>
      <c r="D611" s="34">
        <v>152.66999799999999</v>
      </c>
      <c r="E611" s="111">
        <v>5360600</v>
      </c>
      <c r="F611" s="112">
        <v>182.929993</v>
      </c>
      <c r="G611" s="111">
        <v>1467000</v>
      </c>
      <c r="H611" s="112">
        <v>46.189999</v>
      </c>
      <c r="I611" s="111">
        <v>459200</v>
      </c>
      <c r="J611" s="112">
        <v>30.5</v>
      </c>
      <c r="K611" s="111">
        <v>24907900</v>
      </c>
      <c r="L611" s="112">
        <v>9.86</v>
      </c>
      <c r="M611" s="111">
        <v>3455831</v>
      </c>
    </row>
    <row r="612" spans="1:13">
      <c r="A612" s="110">
        <v>42927</v>
      </c>
      <c r="B612" s="34">
        <v>145.80999800000001</v>
      </c>
      <c r="C612" s="111">
        <v>13519900</v>
      </c>
      <c r="D612" s="34">
        <v>154.33000200000001</v>
      </c>
      <c r="E612" s="111">
        <v>4898600</v>
      </c>
      <c r="F612" s="112">
        <v>184.41000399999999</v>
      </c>
      <c r="G612" s="111">
        <v>1541300</v>
      </c>
      <c r="H612" s="112">
        <v>46.490001999999997</v>
      </c>
      <c r="I612" s="111">
        <v>588700</v>
      </c>
      <c r="J612" s="112">
        <v>31.370000999999998</v>
      </c>
      <c r="K612" s="111">
        <v>28530500</v>
      </c>
      <c r="L612" s="112">
        <v>9.94</v>
      </c>
      <c r="M612" s="111">
        <v>3233592</v>
      </c>
    </row>
    <row r="613" spans="1:13">
      <c r="A613" s="110">
        <v>42928</v>
      </c>
      <c r="B613" s="34">
        <v>149</v>
      </c>
      <c r="C613" s="111">
        <v>14955800</v>
      </c>
      <c r="D613" s="34">
        <v>158.75</v>
      </c>
      <c r="E613" s="111">
        <v>8481800</v>
      </c>
      <c r="F613" s="112">
        <v>186.759995</v>
      </c>
      <c r="G613" s="111">
        <v>1897100</v>
      </c>
      <c r="H613" s="112">
        <v>47.529998999999997</v>
      </c>
      <c r="I613" s="111">
        <v>627400</v>
      </c>
      <c r="J613" s="112">
        <v>31.450001</v>
      </c>
      <c r="K613" s="111">
        <v>22258600</v>
      </c>
      <c r="L613" s="112">
        <v>9.9</v>
      </c>
      <c r="M613" s="111">
        <v>3879983</v>
      </c>
    </row>
    <row r="614" spans="1:13">
      <c r="A614" s="110">
        <v>42929</v>
      </c>
      <c r="B614" s="34">
        <v>149.520004</v>
      </c>
      <c r="C614" s="111">
        <v>11683400</v>
      </c>
      <c r="D614" s="34">
        <v>158.21000699999999</v>
      </c>
      <c r="E614" s="111">
        <v>6700100</v>
      </c>
      <c r="F614" s="112">
        <v>186.91999799999999</v>
      </c>
      <c r="G614" s="111">
        <v>2229700</v>
      </c>
      <c r="H614" s="112">
        <v>46.950001</v>
      </c>
      <c r="I614" s="111">
        <v>956800</v>
      </c>
      <c r="J614" s="112">
        <v>31.129999000000002</v>
      </c>
      <c r="K614" s="111">
        <v>23773000</v>
      </c>
      <c r="L614" s="112">
        <v>9.89</v>
      </c>
      <c r="M614" s="111">
        <v>2697712</v>
      </c>
    </row>
    <row r="615" spans="1:13">
      <c r="A615" s="110">
        <v>42930</v>
      </c>
      <c r="B615" s="34">
        <v>151.83000200000001</v>
      </c>
      <c r="C615" s="111">
        <v>11469400</v>
      </c>
      <c r="D615" s="34">
        <v>161.11999499999999</v>
      </c>
      <c r="E615" s="111">
        <v>5549200</v>
      </c>
      <c r="F615" s="112">
        <v>188.550003</v>
      </c>
      <c r="G615" s="111">
        <v>1664900</v>
      </c>
      <c r="H615" s="112">
        <v>47.490001999999997</v>
      </c>
      <c r="I615" s="111">
        <v>1104600</v>
      </c>
      <c r="J615" s="112">
        <v>31.790001</v>
      </c>
      <c r="K615" s="111">
        <v>28887600</v>
      </c>
      <c r="L615" s="112">
        <v>9.9700000000000006</v>
      </c>
      <c r="M615" s="111">
        <v>3349817</v>
      </c>
    </row>
    <row r="616" spans="1:13">
      <c r="A616" s="110">
        <v>42933</v>
      </c>
      <c r="B616" s="34">
        <v>151.229996</v>
      </c>
      <c r="C616" s="111">
        <v>15342700</v>
      </c>
      <c r="D616" s="34">
        <v>161.699997</v>
      </c>
      <c r="E616" s="111">
        <v>17496700</v>
      </c>
      <c r="F616" s="112">
        <v>188.229996</v>
      </c>
      <c r="G616" s="111">
        <v>2800900</v>
      </c>
      <c r="H616" s="112">
        <v>47.240001999999997</v>
      </c>
      <c r="I616" s="111">
        <v>999600</v>
      </c>
      <c r="J616" s="112">
        <v>31.719999000000001</v>
      </c>
      <c r="K616" s="111">
        <v>22320500</v>
      </c>
      <c r="L616" s="112">
        <v>9.94</v>
      </c>
      <c r="M616" s="111">
        <v>2671935</v>
      </c>
    </row>
    <row r="617" spans="1:13">
      <c r="A617" s="110">
        <v>42934</v>
      </c>
      <c r="B617" s="34">
        <v>153.75</v>
      </c>
      <c r="C617" s="111">
        <v>15313000</v>
      </c>
      <c r="D617" s="34">
        <v>183.60000600000001</v>
      </c>
      <c r="E617" s="111">
        <v>41587400</v>
      </c>
      <c r="F617" s="112">
        <v>189.509995</v>
      </c>
      <c r="G617" s="111">
        <v>1779100</v>
      </c>
      <c r="H617" s="112">
        <v>46.299999</v>
      </c>
      <c r="I617" s="111">
        <v>1251300</v>
      </c>
      <c r="J617" s="112">
        <v>31.9</v>
      </c>
      <c r="K617" s="111">
        <v>14045000</v>
      </c>
      <c r="L617" s="112">
        <v>9.8800000000000008</v>
      </c>
      <c r="M617" s="111">
        <v>3216056</v>
      </c>
    </row>
    <row r="618" spans="1:13">
      <c r="A618" s="110">
        <v>42935</v>
      </c>
      <c r="B618" s="34">
        <v>153.14999399999999</v>
      </c>
      <c r="C618" s="111">
        <v>16896100</v>
      </c>
      <c r="D618" s="34">
        <v>183.86000100000001</v>
      </c>
      <c r="E618" s="111">
        <v>17344300</v>
      </c>
      <c r="F618" s="112">
        <v>190.91000399999999</v>
      </c>
      <c r="G618" s="111">
        <v>2137400</v>
      </c>
      <c r="H618" s="112">
        <v>46.93</v>
      </c>
      <c r="I618" s="111">
        <v>1036300</v>
      </c>
      <c r="J618" s="112">
        <v>31.82</v>
      </c>
      <c r="K618" s="111">
        <v>19984100</v>
      </c>
      <c r="L618" s="112">
        <v>10.14</v>
      </c>
      <c r="M618" s="111">
        <v>6303268</v>
      </c>
    </row>
    <row r="619" spans="1:13">
      <c r="A619" s="110">
        <v>42936</v>
      </c>
      <c r="B619" s="34">
        <v>152.11000100000001</v>
      </c>
      <c r="C619" s="111">
        <v>16739800</v>
      </c>
      <c r="D619" s="34">
        <v>183.60000600000001</v>
      </c>
      <c r="E619" s="111">
        <v>7907200</v>
      </c>
      <c r="F619" s="112">
        <v>191.320007</v>
      </c>
      <c r="G619" s="111">
        <v>1571300</v>
      </c>
      <c r="H619" s="112">
        <v>47.43</v>
      </c>
      <c r="I619" s="111">
        <v>957600</v>
      </c>
      <c r="J619" s="112">
        <v>32</v>
      </c>
      <c r="K619" s="111">
        <v>23179300</v>
      </c>
      <c r="L619" s="112">
        <v>10.130000000000001</v>
      </c>
      <c r="M619" s="111">
        <v>4864174</v>
      </c>
    </row>
    <row r="620" spans="1:13">
      <c r="A620" s="110">
        <v>42937</v>
      </c>
      <c r="B620" s="34">
        <v>151.88999899999999</v>
      </c>
      <c r="C620" s="111">
        <v>11452700</v>
      </c>
      <c r="D620" s="34">
        <v>188.53999300000001</v>
      </c>
      <c r="E620" s="111">
        <v>9277400</v>
      </c>
      <c r="F620" s="112">
        <v>193.179993</v>
      </c>
      <c r="G620" s="111">
        <v>1856800</v>
      </c>
      <c r="H620" s="112">
        <v>43.150002000000001</v>
      </c>
      <c r="I620" s="111">
        <v>3486700</v>
      </c>
      <c r="J620" s="112">
        <v>32.009998000000003</v>
      </c>
      <c r="K620" s="111">
        <v>21146600</v>
      </c>
      <c r="L620" s="112">
        <v>10.039999999999999</v>
      </c>
      <c r="M620" s="111">
        <v>3360739</v>
      </c>
    </row>
    <row r="621" spans="1:13">
      <c r="A621" s="110">
        <v>42940</v>
      </c>
      <c r="B621" s="34">
        <v>152.259995</v>
      </c>
      <c r="C621" s="111">
        <v>10649100</v>
      </c>
      <c r="D621" s="34">
        <v>187.91000399999999</v>
      </c>
      <c r="E621" s="111">
        <v>8797300</v>
      </c>
      <c r="F621" s="112">
        <v>198.64999399999999</v>
      </c>
      <c r="G621" s="111">
        <v>3927700</v>
      </c>
      <c r="H621" s="112">
        <v>44.169998</v>
      </c>
      <c r="I621" s="111">
        <v>1699900</v>
      </c>
      <c r="J621" s="112">
        <v>31.67</v>
      </c>
      <c r="K621" s="111">
        <v>17415500</v>
      </c>
      <c r="L621" s="112">
        <v>10.09</v>
      </c>
      <c r="M621" s="111">
        <v>3129685</v>
      </c>
    </row>
    <row r="622" spans="1:13">
      <c r="A622" s="110">
        <v>42941</v>
      </c>
      <c r="B622" s="34">
        <v>152.44000199999999</v>
      </c>
      <c r="C622" s="111">
        <v>8460300</v>
      </c>
      <c r="D622" s="34">
        <v>186.970001</v>
      </c>
      <c r="E622" s="111">
        <v>5374500</v>
      </c>
      <c r="F622" s="112">
        <v>197.050003</v>
      </c>
      <c r="G622" s="111">
        <v>2926200</v>
      </c>
      <c r="H622" s="112">
        <v>44.77</v>
      </c>
      <c r="I622" s="111">
        <v>962800</v>
      </c>
      <c r="J622" s="112">
        <v>29.9</v>
      </c>
      <c r="K622" s="111">
        <v>51216400</v>
      </c>
      <c r="L622" s="112">
        <v>9.9749999999999996</v>
      </c>
      <c r="M622" s="111">
        <v>5086960</v>
      </c>
    </row>
    <row r="623" spans="1:13">
      <c r="A623" s="110">
        <v>42942</v>
      </c>
      <c r="B623" s="34">
        <v>155.78999300000001</v>
      </c>
      <c r="C623" s="111">
        <v>14466300</v>
      </c>
      <c r="D623" s="34">
        <v>189.08000200000001</v>
      </c>
      <c r="E623" s="111">
        <v>4479300</v>
      </c>
      <c r="F623" s="112">
        <v>201.16999799999999</v>
      </c>
      <c r="G623" s="111">
        <v>3493000</v>
      </c>
      <c r="H623" s="112">
        <v>43.779998999999997</v>
      </c>
      <c r="I623" s="111">
        <v>1043600</v>
      </c>
      <c r="J623" s="112">
        <v>29.809999000000001</v>
      </c>
      <c r="K623" s="111">
        <v>26387400</v>
      </c>
      <c r="L623" s="112">
        <v>9.8699999999999992</v>
      </c>
      <c r="M623" s="111">
        <v>3888728</v>
      </c>
    </row>
    <row r="624" spans="1:13">
      <c r="A624" s="110">
        <v>42943</v>
      </c>
      <c r="B624" s="34">
        <v>154.14999399999999</v>
      </c>
      <c r="C624" s="111">
        <v>26058500</v>
      </c>
      <c r="D624" s="34">
        <v>182.679993</v>
      </c>
      <c r="E624" s="111">
        <v>11221000</v>
      </c>
      <c r="F624" s="112">
        <v>201</v>
      </c>
      <c r="G624" s="111">
        <v>5326400</v>
      </c>
      <c r="H624" s="112">
        <v>44.509998000000003</v>
      </c>
      <c r="I624" s="111">
        <v>871600</v>
      </c>
      <c r="J624" s="112">
        <v>30.24</v>
      </c>
      <c r="K624" s="111">
        <v>38967000</v>
      </c>
      <c r="L624" s="112">
        <v>9.74</v>
      </c>
      <c r="M624" s="111">
        <v>4754712</v>
      </c>
    </row>
    <row r="625" spans="1:13">
      <c r="A625" s="110">
        <v>42944</v>
      </c>
      <c r="B625" s="34">
        <v>157.55999800000001</v>
      </c>
      <c r="C625" s="111">
        <v>14449400</v>
      </c>
      <c r="D625" s="34">
        <v>184.03999300000001</v>
      </c>
      <c r="E625" s="111">
        <v>6201900</v>
      </c>
      <c r="F625" s="112">
        <v>220</v>
      </c>
      <c r="G625" s="111">
        <v>12591500</v>
      </c>
      <c r="H625" s="112">
        <v>45.009998000000003</v>
      </c>
      <c r="I625" s="111">
        <v>712200</v>
      </c>
      <c r="J625" s="112">
        <v>29.280000999999999</v>
      </c>
      <c r="K625" s="111">
        <v>31854900</v>
      </c>
      <c r="L625" s="112">
        <v>9.7200000000000006</v>
      </c>
      <c r="M625" s="111">
        <v>2904592</v>
      </c>
    </row>
    <row r="626" spans="1:13">
      <c r="A626" s="110">
        <v>42947</v>
      </c>
      <c r="B626" s="34">
        <v>154.949997</v>
      </c>
      <c r="C626" s="111">
        <v>17782400</v>
      </c>
      <c r="D626" s="34">
        <v>181.66000399999999</v>
      </c>
      <c r="E626" s="111">
        <v>4883600</v>
      </c>
      <c r="F626" s="112">
        <v>226.35000600000001</v>
      </c>
      <c r="G626" s="111">
        <v>8565200</v>
      </c>
      <c r="H626" s="112">
        <v>44.200001</v>
      </c>
      <c r="I626" s="111">
        <v>489700</v>
      </c>
      <c r="J626" s="112">
        <v>28.120000999999998</v>
      </c>
      <c r="K626" s="111">
        <v>41112700</v>
      </c>
      <c r="L626" s="112">
        <v>9.3800000000000008</v>
      </c>
      <c r="M626" s="111">
        <v>5810558</v>
      </c>
    </row>
    <row r="627" spans="1:13">
      <c r="A627" s="110">
        <v>42948</v>
      </c>
      <c r="B627" s="34">
        <v>154.729996</v>
      </c>
      <c r="C627" s="111">
        <v>12035300</v>
      </c>
      <c r="D627" s="34">
        <v>182.029999</v>
      </c>
      <c r="E627" s="111">
        <v>5112700</v>
      </c>
      <c r="F627" s="112">
        <v>225.60000600000001</v>
      </c>
      <c r="G627" s="111">
        <v>4342200</v>
      </c>
      <c r="H627" s="112">
        <v>43.919998</v>
      </c>
      <c r="I627" s="111">
        <v>801800</v>
      </c>
      <c r="J627" s="112">
        <v>28.34</v>
      </c>
      <c r="K627" s="111">
        <v>28221600</v>
      </c>
      <c r="L627" s="112">
        <v>9.51</v>
      </c>
      <c r="M627" s="111">
        <v>2668511</v>
      </c>
    </row>
    <row r="628" spans="1:13">
      <c r="A628" s="110">
        <v>42949</v>
      </c>
      <c r="B628" s="34">
        <v>151.91000399999999</v>
      </c>
      <c r="C628" s="111">
        <v>19529300</v>
      </c>
      <c r="D628" s="34">
        <v>180.740005</v>
      </c>
      <c r="E628" s="111">
        <v>5771300</v>
      </c>
      <c r="F628" s="112">
        <v>221.96000699999999</v>
      </c>
      <c r="G628" s="111">
        <v>3689400</v>
      </c>
      <c r="H628" s="112">
        <v>43.5</v>
      </c>
      <c r="I628" s="111">
        <v>486900</v>
      </c>
      <c r="J628" s="112">
        <v>28.629999000000002</v>
      </c>
      <c r="K628" s="111">
        <v>27226000</v>
      </c>
      <c r="L628" s="112">
        <v>9.5</v>
      </c>
      <c r="M628" s="111">
        <v>2455298</v>
      </c>
    </row>
    <row r="629" spans="1:13">
      <c r="A629" s="110">
        <v>42950</v>
      </c>
      <c r="B629" s="34">
        <v>153.320007</v>
      </c>
      <c r="C629" s="111">
        <v>12435400</v>
      </c>
      <c r="D629" s="34">
        <v>179.229996</v>
      </c>
      <c r="E629" s="111">
        <v>4627700</v>
      </c>
      <c r="F629" s="112">
        <v>227.38999899999999</v>
      </c>
      <c r="G629" s="111">
        <v>3434900</v>
      </c>
      <c r="H629" s="112">
        <v>43.830002</v>
      </c>
      <c r="I629" s="111">
        <v>484400</v>
      </c>
      <c r="J629" s="112">
        <v>27.83</v>
      </c>
      <c r="K629" s="111">
        <v>30288400</v>
      </c>
      <c r="L629" s="112">
        <v>9.42</v>
      </c>
      <c r="M629" s="111">
        <v>2346335</v>
      </c>
    </row>
    <row r="630" spans="1:13">
      <c r="A630" s="110">
        <v>42951</v>
      </c>
      <c r="B630" s="34">
        <v>153.33000200000001</v>
      </c>
      <c r="C630" s="111">
        <v>10035600</v>
      </c>
      <c r="D630" s="34">
        <v>180.270004</v>
      </c>
      <c r="E630" s="111">
        <v>4491100</v>
      </c>
      <c r="F630" s="112">
        <v>226.050003</v>
      </c>
      <c r="G630" s="111">
        <v>3521100</v>
      </c>
      <c r="H630" s="112">
        <v>43.740001999999997</v>
      </c>
      <c r="I630" s="111">
        <v>358900</v>
      </c>
      <c r="J630" s="112">
        <v>27.92</v>
      </c>
      <c r="K630" s="111">
        <v>23947500</v>
      </c>
      <c r="L630" s="112">
        <v>9.44</v>
      </c>
      <c r="M630" s="111">
        <v>2860782</v>
      </c>
    </row>
    <row r="631" spans="1:13">
      <c r="A631" s="110">
        <v>42954</v>
      </c>
      <c r="B631" s="34">
        <v>158.83999600000001</v>
      </c>
      <c r="C631" s="111">
        <v>15906400</v>
      </c>
      <c r="D631" s="34">
        <v>181.33000200000001</v>
      </c>
      <c r="E631" s="111">
        <v>4609800</v>
      </c>
      <c r="F631" s="112">
        <v>227.16000399999999</v>
      </c>
      <c r="G631" s="111">
        <v>2998400</v>
      </c>
      <c r="H631" s="112">
        <v>43.68</v>
      </c>
      <c r="I631" s="111">
        <v>381400</v>
      </c>
      <c r="J631" s="112">
        <v>28.59</v>
      </c>
      <c r="K631" s="111">
        <v>16589300</v>
      </c>
      <c r="L631" s="112">
        <v>9.1</v>
      </c>
      <c r="M631" s="111">
        <v>5968687</v>
      </c>
    </row>
    <row r="632" spans="1:13">
      <c r="A632" s="110">
        <v>42955</v>
      </c>
      <c r="B632" s="34">
        <v>157.5</v>
      </c>
      <c r="C632" s="111">
        <v>15447100</v>
      </c>
      <c r="D632" s="34">
        <v>178.36000100000001</v>
      </c>
      <c r="E632" s="111">
        <v>6104000</v>
      </c>
      <c r="F632" s="112">
        <v>229.449997</v>
      </c>
      <c r="G632" s="111">
        <v>4022100</v>
      </c>
      <c r="H632" s="112">
        <v>43.57</v>
      </c>
      <c r="I632" s="111">
        <v>417200</v>
      </c>
      <c r="J632" s="112">
        <v>28.84</v>
      </c>
      <c r="K632" s="111">
        <v>21903300</v>
      </c>
      <c r="L632" s="112">
        <v>9.0299999999999994</v>
      </c>
      <c r="M632" s="111">
        <v>4473828</v>
      </c>
    </row>
    <row r="633" spans="1:13">
      <c r="A633" s="110">
        <v>42956</v>
      </c>
      <c r="B633" s="34">
        <v>157.490005</v>
      </c>
      <c r="C633" s="111">
        <v>11022600</v>
      </c>
      <c r="D633" s="34">
        <v>175.779999</v>
      </c>
      <c r="E633" s="111">
        <v>9670500</v>
      </c>
      <c r="F633" s="112">
        <v>230.300003</v>
      </c>
      <c r="G633" s="111">
        <v>2514600</v>
      </c>
      <c r="H633" s="112">
        <v>43.369999</v>
      </c>
      <c r="I633" s="111">
        <v>314200</v>
      </c>
      <c r="J633" s="112">
        <v>28.58</v>
      </c>
      <c r="K633" s="111">
        <v>14181800</v>
      </c>
      <c r="L633" s="112">
        <v>8.9499999999999993</v>
      </c>
      <c r="M633" s="111">
        <v>3349035</v>
      </c>
    </row>
    <row r="634" spans="1:13">
      <c r="A634" s="110">
        <v>42957</v>
      </c>
      <c r="B634" s="34">
        <v>151.770004</v>
      </c>
      <c r="C634" s="111">
        <v>19298900</v>
      </c>
      <c r="D634" s="34">
        <v>169.13999899999999</v>
      </c>
      <c r="E634" s="111">
        <v>9693100</v>
      </c>
      <c r="F634" s="112">
        <v>222.570007</v>
      </c>
      <c r="G634" s="111">
        <v>4169100</v>
      </c>
      <c r="H634" s="112">
        <v>42.740001999999997</v>
      </c>
      <c r="I634" s="111">
        <v>373900</v>
      </c>
      <c r="J634" s="112">
        <v>27.49</v>
      </c>
      <c r="K634" s="111">
        <v>26147600</v>
      </c>
      <c r="L634" s="112">
        <v>8.73</v>
      </c>
      <c r="M634" s="111">
        <v>4087375</v>
      </c>
    </row>
    <row r="635" spans="1:13">
      <c r="A635" s="110">
        <v>42958</v>
      </c>
      <c r="B635" s="34">
        <v>151.699997</v>
      </c>
      <c r="C635" s="111">
        <v>22327400</v>
      </c>
      <c r="D635" s="34">
        <v>171.39999399999999</v>
      </c>
      <c r="E635" s="111">
        <v>5022300</v>
      </c>
      <c r="F635" s="112">
        <v>223.490005</v>
      </c>
      <c r="G635" s="111">
        <v>3329900</v>
      </c>
      <c r="H635" s="112">
        <v>43.400002000000001</v>
      </c>
      <c r="I635" s="111">
        <v>348300</v>
      </c>
      <c r="J635" s="112">
        <v>28.01</v>
      </c>
      <c r="K635" s="111">
        <v>23375900</v>
      </c>
      <c r="L635" s="112">
        <v>8.7799999999999994</v>
      </c>
      <c r="M635" s="111">
        <v>2997102</v>
      </c>
    </row>
    <row r="636" spans="1:13">
      <c r="A636" s="110">
        <v>42961</v>
      </c>
      <c r="B636" s="34">
        <v>154.61000100000001</v>
      </c>
      <c r="C636" s="111">
        <v>14601800</v>
      </c>
      <c r="D636" s="34">
        <v>171</v>
      </c>
      <c r="E636" s="111">
        <v>7457100</v>
      </c>
      <c r="F636" s="112">
        <v>223.69000199999999</v>
      </c>
      <c r="G636" s="111">
        <v>2445900</v>
      </c>
      <c r="H636" s="112">
        <v>44.189999</v>
      </c>
      <c r="I636" s="111">
        <v>527200</v>
      </c>
      <c r="J636" s="112">
        <v>29.24</v>
      </c>
      <c r="K636" s="111">
        <v>25254600</v>
      </c>
      <c r="L636" s="112">
        <v>8.9499999999999993</v>
      </c>
      <c r="M636" s="111">
        <v>2693518</v>
      </c>
    </row>
    <row r="637" spans="1:13">
      <c r="A637" s="110">
        <v>42962</v>
      </c>
      <c r="B637" s="34">
        <v>157.75</v>
      </c>
      <c r="C637" s="111">
        <v>18635700</v>
      </c>
      <c r="D637" s="34">
        <v>168.5</v>
      </c>
      <c r="E637" s="111">
        <v>5656100</v>
      </c>
      <c r="F637" s="112">
        <v>225.33000200000001</v>
      </c>
      <c r="G637" s="111">
        <v>2140400</v>
      </c>
      <c r="H637" s="112">
        <v>42.790000999999997</v>
      </c>
      <c r="I637" s="111">
        <v>345800</v>
      </c>
      <c r="J637" s="112">
        <v>29.68</v>
      </c>
      <c r="K637" s="111">
        <v>23973600</v>
      </c>
      <c r="L637" s="112">
        <v>8.82</v>
      </c>
      <c r="M637" s="111">
        <v>3952438</v>
      </c>
    </row>
    <row r="638" spans="1:13">
      <c r="A638" s="110">
        <v>42963</v>
      </c>
      <c r="B638" s="34">
        <v>159.5</v>
      </c>
      <c r="C638" s="111">
        <v>21318300</v>
      </c>
      <c r="D638" s="34">
        <v>169.979996</v>
      </c>
      <c r="E638" s="111">
        <v>7013600</v>
      </c>
      <c r="F638" s="112">
        <v>226.13999899999999</v>
      </c>
      <c r="G638" s="111">
        <v>2214000</v>
      </c>
      <c r="H638" s="112">
        <v>43.32</v>
      </c>
      <c r="I638" s="111">
        <v>394800</v>
      </c>
      <c r="J638" s="112">
        <v>30.690000999999999</v>
      </c>
      <c r="K638" s="111">
        <v>37879500</v>
      </c>
      <c r="L638" s="112">
        <v>8.83</v>
      </c>
      <c r="M638" s="111">
        <v>3874903</v>
      </c>
    </row>
    <row r="639" spans="1:13">
      <c r="A639" s="110">
        <v>42964</v>
      </c>
      <c r="B639" s="34">
        <v>163.91999799999999</v>
      </c>
      <c r="C639" s="111">
        <v>56840300</v>
      </c>
      <c r="D639" s="34">
        <v>166.08999600000001</v>
      </c>
      <c r="E639" s="111">
        <v>5229200</v>
      </c>
      <c r="F639" s="112">
        <v>221.050003</v>
      </c>
      <c r="G639" s="111">
        <v>2654500</v>
      </c>
      <c r="H639" s="112">
        <v>42.23</v>
      </c>
      <c r="I639" s="111">
        <v>497400</v>
      </c>
      <c r="J639" s="112">
        <v>29.620000999999998</v>
      </c>
      <c r="K639" s="111">
        <v>26152500</v>
      </c>
      <c r="L639" s="112">
        <v>8.7149999999999999</v>
      </c>
      <c r="M639" s="111">
        <v>5143989</v>
      </c>
    </row>
    <row r="640" spans="1:13">
      <c r="A640" s="110">
        <v>42965</v>
      </c>
      <c r="B640" s="34">
        <v>167.5</v>
      </c>
      <c r="C640" s="111">
        <v>31492500</v>
      </c>
      <c r="D640" s="34">
        <v>166.53999300000001</v>
      </c>
      <c r="E640" s="111">
        <v>7385700</v>
      </c>
      <c r="F640" s="112">
        <v>220.69000199999999</v>
      </c>
      <c r="G640" s="111">
        <v>3056100</v>
      </c>
      <c r="H640" s="112">
        <v>41.490001999999997</v>
      </c>
      <c r="I640" s="111">
        <v>753100</v>
      </c>
      <c r="J640" s="112">
        <v>30.379999000000002</v>
      </c>
      <c r="K640" s="111">
        <v>31178100</v>
      </c>
      <c r="L640" s="112">
        <v>8.68</v>
      </c>
      <c r="M640" s="111">
        <v>4295940</v>
      </c>
    </row>
    <row r="641" spans="1:13">
      <c r="A641" s="110">
        <v>42968</v>
      </c>
      <c r="B641" s="34">
        <v>169.25</v>
      </c>
      <c r="C641" s="111">
        <v>22352300</v>
      </c>
      <c r="D641" s="34">
        <v>166.759995</v>
      </c>
      <c r="E641" s="111">
        <v>6480700</v>
      </c>
      <c r="F641" s="112">
        <v>222.479996</v>
      </c>
      <c r="G641" s="111">
        <v>2733900</v>
      </c>
      <c r="H641" s="112">
        <v>41.09</v>
      </c>
      <c r="I641" s="111">
        <v>836300</v>
      </c>
      <c r="J641" s="112">
        <v>29.559999000000001</v>
      </c>
      <c r="K641" s="111">
        <v>26247700</v>
      </c>
      <c r="L641" s="112">
        <v>8.58</v>
      </c>
      <c r="M641" s="111">
        <v>5013417</v>
      </c>
    </row>
    <row r="642" spans="1:13">
      <c r="A642" s="110">
        <v>42969</v>
      </c>
      <c r="B642" s="34">
        <v>174.46000699999999</v>
      </c>
      <c r="C642" s="111">
        <v>24481900</v>
      </c>
      <c r="D642" s="34">
        <v>169.33999600000001</v>
      </c>
      <c r="E642" s="111">
        <v>4886300</v>
      </c>
      <c r="F642" s="112">
        <v>226.11000100000001</v>
      </c>
      <c r="G642" s="111">
        <v>2463900</v>
      </c>
      <c r="H642" s="112">
        <v>41.490001999999997</v>
      </c>
      <c r="I642" s="111">
        <v>786400</v>
      </c>
      <c r="J642" s="112">
        <v>30.450001</v>
      </c>
      <c r="K642" s="111">
        <v>18821200</v>
      </c>
      <c r="L642" s="112">
        <v>8.7899999999999991</v>
      </c>
      <c r="M642" s="111">
        <v>3311830</v>
      </c>
    </row>
    <row r="643" spans="1:13">
      <c r="A643" s="110">
        <v>42970</v>
      </c>
      <c r="B643" s="34">
        <v>175.800003</v>
      </c>
      <c r="C643" s="111">
        <v>21939000</v>
      </c>
      <c r="D643" s="34">
        <v>169.05999800000001</v>
      </c>
      <c r="E643" s="111">
        <v>4632300</v>
      </c>
      <c r="F643" s="112">
        <v>224.990005</v>
      </c>
      <c r="G643" s="111">
        <v>1838200</v>
      </c>
      <c r="H643" s="112">
        <v>40.919998</v>
      </c>
      <c r="I643" s="111">
        <v>451500</v>
      </c>
      <c r="J643" s="112">
        <v>30.450001</v>
      </c>
      <c r="K643" s="111">
        <v>21200400</v>
      </c>
      <c r="L643" s="112">
        <v>8.83</v>
      </c>
      <c r="M643" s="111">
        <v>1822445</v>
      </c>
    </row>
    <row r="644" spans="1:13">
      <c r="A644" s="110">
        <v>42971</v>
      </c>
      <c r="B644" s="34">
        <v>175</v>
      </c>
      <c r="C644" s="111">
        <v>20795200</v>
      </c>
      <c r="D644" s="34">
        <v>168.13000500000001</v>
      </c>
      <c r="E644" s="111">
        <v>5361700</v>
      </c>
      <c r="F644" s="112">
        <v>224.86000100000001</v>
      </c>
      <c r="G644" s="111">
        <v>2151500</v>
      </c>
      <c r="H644" s="112">
        <v>41.57</v>
      </c>
      <c r="I644" s="111">
        <v>380800</v>
      </c>
      <c r="J644" s="112">
        <v>30.219999000000001</v>
      </c>
      <c r="K644" s="111">
        <v>18056800</v>
      </c>
      <c r="L644" s="112">
        <v>8.9499999999999993</v>
      </c>
      <c r="M644" s="111">
        <v>2581728</v>
      </c>
    </row>
    <row r="645" spans="1:13">
      <c r="A645" s="110">
        <v>42972</v>
      </c>
      <c r="B645" s="34">
        <v>171.740005</v>
      </c>
      <c r="C645" s="111">
        <v>24184700</v>
      </c>
      <c r="D645" s="34">
        <v>165.949997</v>
      </c>
      <c r="E645" s="111">
        <v>4064000</v>
      </c>
      <c r="F645" s="112">
        <v>225.550003</v>
      </c>
      <c r="G645" s="111">
        <v>2449100</v>
      </c>
      <c r="H645" s="112">
        <v>41.509998000000003</v>
      </c>
      <c r="I645" s="111">
        <v>345700</v>
      </c>
      <c r="J645" s="112">
        <v>30.290001</v>
      </c>
      <c r="K645" s="111">
        <v>13929800</v>
      </c>
      <c r="L645" s="112">
        <v>8.99</v>
      </c>
      <c r="M645" s="111">
        <v>3514502</v>
      </c>
    </row>
    <row r="646" spans="1:13">
      <c r="A646" s="110">
        <v>42975</v>
      </c>
      <c r="B646" s="34">
        <v>168.300003</v>
      </c>
      <c r="C646" s="111">
        <v>24615900</v>
      </c>
      <c r="D646" s="34">
        <v>167.11999499999999</v>
      </c>
      <c r="E646" s="111">
        <v>3657300</v>
      </c>
      <c r="F646" s="112">
        <v>219.990005</v>
      </c>
      <c r="G646" s="111">
        <v>3002400</v>
      </c>
      <c r="H646" s="112">
        <v>41.669998</v>
      </c>
      <c r="I646" s="111">
        <v>360200</v>
      </c>
      <c r="J646" s="112">
        <v>31.08</v>
      </c>
      <c r="K646" s="111">
        <v>22531000</v>
      </c>
      <c r="L646" s="112">
        <v>8.99</v>
      </c>
      <c r="M646" s="111">
        <v>2228112</v>
      </c>
    </row>
    <row r="647" spans="1:13">
      <c r="A647" s="110">
        <v>42976</v>
      </c>
      <c r="B647" s="34">
        <v>167.41000399999999</v>
      </c>
      <c r="C647" s="111">
        <v>19587300</v>
      </c>
      <c r="D647" s="34">
        <v>168.80999800000001</v>
      </c>
      <c r="E647" s="111">
        <v>4620900</v>
      </c>
      <c r="F647" s="112">
        <v>220.69000199999999</v>
      </c>
      <c r="G647" s="111">
        <v>2033700</v>
      </c>
      <c r="H647" s="112">
        <v>41.310001</v>
      </c>
      <c r="I647" s="111">
        <v>365900</v>
      </c>
      <c r="J647" s="112">
        <v>31.48</v>
      </c>
      <c r="K647" s="111">
        <v>23151900</v>
      </c>
      <c r="L647" s="112">
        <v>9.0299999999999994</v>
      </c>
      <c r="M647" s="111">
        <v>3492221</v>
      </c>
    </row>
    <row r="648" spans="1:13">
      <c r="A648" s="110">
        <v>42977</v>
      </c>
      <c r="B648" s="34">
        <v>171.25</v>
      </c>
      <c r="C648" s="111">
        <v>17770000</v>
      </c>
      <c r="D648" s="34">
        <v>174.69000199999999</v>
      </c>
      <c r="E648" s="111">
        <v>8034700</v>
      </c>
      <c r="F648" s="112">
        <v>223.88000500000001</v>
      </c>
      <c r="G648" s="111">
        <v>1867700</v>
      </c>
      <c r="H648" s="112">
        <v>41.549999</v>
      </c>
      <c r="I648" s="111">
        <v>523100</v>
      </c>
      <c r="J648" s="112">
        <v>31.610001</v>
      </c>
      <c r="K648" s="111">
        <v>17467900</v>
      </c>
      <c r="L648" s="112">
        <v>9.07</v>
      </c>
      <c r="M648" s="111">
        <v>4106592</v>
      </c>
    </row>
    <row r="649" spans="1:13">
      <c r="A649" s="110">
        <v>42978</v>
      </c>
      <c r="B649" s="34">
        <v>171.740005</v>
      </c>
      <c r="C649" s="111">
        <v>16486800</v>
      </c>
      <c r="D649" s="34">
        <v>174.71000699999999</v>
      </c>
      <c r="E649" s="111">
        <v>6941000</v>
      </c>
      <c r="F649" s="112">
        <v>228.050003</v>
      </c>
      <c r="G649" s="111">
        <v>2422000</v>
      </c>
      <c r="H649" s="112">
        <v>42.049999</v>
      </c>
      <c r="I649" s="111">
        <v>534700</v>
      </c>
      <c r="J649" s="112">
        <v>31.969999000000001</v>
      </c>
      <c r="K649" s="111">
        <v>25694000</v>
      </c>
      <c r="L649" s="112">
        <v>9.27</v>
      </c>
      <c r="M649" s="111">
        <v>3091594</v>
      </c>
    </row>
    <row r="650" spans="1:13">
      <c r="A650" s="110">
        <v>42979</v>
      </c>
      <c r="B650" s="34">
        <v>171.03999300000001</v>
      </c>
      <c r="C650" s="111">
        <v>11166600</v>
      </c>
      <c r="D650" s="34">
        <v>174.740005</v>
      </c>
      <c r="E650" s="111">
        <v>3813000</v>
      </c>
      <c r="F650" s="112">
        <v>232.63999899999999</v>
      </c>
      <c r="G650" s="111">
        <v>2657500</v>
      </c>
      <c r="H650" s="112">
        <v>42.849997999999999</v>
      </c>
      <c r="I650" s="111">
        <v>533700</v>
      </c>
      <c r="J650" s="112">
        <v>32.599997999999999</v>
      </c>
      <c r="K650" s="111">
        <v>26034000</v>
      </c>
      <c r="L650" s="112">
        <v>9.18</v>
      </c>
      <c r="M650" s="111">
        <v>3625991</v>
      </c>
    </row>
    <row r="651" spans="1:13">
      <c r="A651" s="110">
        <v>42983</v>
      </c>
      <c r="B651" s="34">
        <v>169.91999799999999</v>
      </c>
      <c r="C651" s="111">
        <v>14943600</v>
      </c>
      <c r="D651" s="34">
        <v>174.520004</v>
      </c>
      <c r="E651" s="111">
        <v>4589500</v>
      </c>
      <c r="F651" s="112">
        <v>225.300003</v>
      </c>
      <c r="G651" s="111">
        <v>3158500</v>
      </c>
      <c r="H651" s="112">
        <v>42.310001</v>
      </c>
      <c r="I651" s="111">
        <v>622800</v>
      </c>
      <c r="J651" s="112">
        <v>32.07</v>
      </c>
      <c r="K651" s="111">
        <v>28866600</v>
      </c>
      <c r="L651" s="112">
        <v>9.01</v>
      </c>
      <c r="M651" s="111">
        <v>3550281</v>
      </c>
    </row>
    <row r="652" spans="1:13">
      <c r="A652" s="110">
        <v>42984</v>
      </c>
      <c r="B652" s="34">
        <v>168.13999899999999</v>
      </c>
      <c r="C652" s="111">
        <v>19988300</v>
      </c>
      <c r="D652" s="34">
        <v>179.25</v>
      </c>
      <c r="E652" s="111">
        <v>8742600</v>
      </c>
      <c r="F652" s="112">
        <v>226.970001</v>
      </c>
      <c r="G652" s="111">
        <v>2003100</v>
      </c>
      <c r="H652" s="112">
        <v>42.48</v>
      </c>
      <c r="I652" s="111">
        <v>448200</v>
      </c>
      <c r="J652" s="112">
        <v>32.25</v>
      </c>
      <c r="K652" s="111">
        <v>29290200</v>
      </c>
      <c r="L652" s="112">
        <v>9.06</v>
      </c>
      <c r="M652" s="111">
        <v>2269183</v>
      </c>
    </row>
    <row r="653" spans="1:13">
      <c r="A653" s="110">
        <v>42985</v>
      </c>
      <c r="B653" s="34">
        <v>170.479996</v>
      </c>
      <c r="C653" s="111">
        <v>15141900</v>
      </c>
      <c r="D653" s="34">
        <v>179</v>
      </c>
      <c r="E653" s="111">
        <v>6036100</v>
      </c>
      <c r="F653" s="112">
        <v>233.179993</v>
      </c>
      <c r="G653" s="111">
        <v>2477200</v>
      </c>
      <c r="H653" s="112">
        <v>42.290000999999997</v>
      </c>
      <c r="I653" s="111">
        <v>330000</v>
      </c>
      <c r="J653" s="112">
        <v>32.790000999999997</v>
      </c>
      <c r="K653" s="111">
        <v>25353300</v>
      </c>
      <c r="L653" s="112">
        <v>9.11</v>
      </c>
      <c r="M653" s="111">
        <v>1699592</v>
      </c>
    </row>
    <row r="654" spans="1:13">
      <c r="A654" s="110">
        <v>42986</v>
      </c>
      <c r="B654" s="34">
        <v>169</v>
      </c>
      <c r="C654" s="111">
        <v>12345300</v>
      </c>
      <c r="D654" s="34">
        <v>176.41999799999999</v>
      </c>
      <c r="E654" s="111">
        <v>4590800</v>
      </c>
      <c r="F654" s="112">
        <v>229.229996</v>
      </c>
      <c r="G654" s="111">
        <v>1833600</v>
      </c>
      <c r="H654" s="112">
        <v>42.330002</v>
      </c>
      <c r="I654" s="111">
        <v>295800</v>
      </c>
      <c r="J654" s="112">
        <v>32.450001</v>
      </c>
      <c r="K654" s="111">
        <v>19649300</v>
      </c>
      <c r="L654" s="112">
        <v>9.01</v>
      </c>
      <c r="M654" s="111">
        <v>1488794</v>
      </c>
    </row>
    <row r="655" spans="1:13">
      <c r="A655" s="110">
        <v>42989</v>
      </c>
      <c r="B655" s="34">
        <v>174.05999800000001</v>
      </c>
      <c r="C655" s="111">
        <v>18257900</v>
      </c>
      <c r="D655" s="34">
        <v>181.740005</v>
      </c>
      <c r="E655" s="111">
        <v>5979400</v>
      </c>
      <c r="F655" s="112">
        <v>233.5</v>
      </c>
      <c r="G655" s="111">
        <v>2244800</v>
      </c>
      <c r="H655" s="112">
        <v>42.470001000000003</v>
      </c>
      <c r="I655" s="111">
        <v>586000</v>
      </c>
      <c r="J655" s="112">
        <v>33.439999</v>
      </c>
      <c r="K655" s="111">
        <v>30802100</v>
      </c>
      <c r="L655" s="112">
        <v>9.16</v>
      </c>
      <c r="M655" s="111">
        <v>2221858</v>
      </c>
    </row>
    <row r="656" spans="1:13">
      <c r="A656" s="110">
        <v>42990</v>
      </c>
      <c r="B656" s="34">
        <v>175.30999800000001</v>
      </c>
      <c r="C656" s="111">
        <v>15629700</v>
      </c>
      <c r="D656" s="34">
        <v>185.14999399999999</v>
      </c>
      <c r="E656" s="111">
        <v>6689600</v>
      </c>
      <c r="F656" s="112">
        <v>237.60000600000001</v>
      </c>
      <c r="G656" s="111">
        <v>2411700</v>
      </c>
      <c r="H656" s="112">
        <v>42.419998</v>
      </c>
      <c r="I656" s="111">
        <v>621700</v>
      </c>
      <c r="J656" s="112">
        <v>34.290000999999997</v>
      </c>
      <c r="K656" s="111">
        <v>38685800</v>
      </c>
      <c r="L656" s="112">
        <v>9.2799999999999994</v>
      </c>
      <c r="M656" s="111">
        <v>2174975</v>
      </c>
    </row>
    <row r="657" spans="1:13">
      <c r="A657" s="110">
        <v>42991</v>
      </c>
      <c r="B657" s="34">
        <v>178.970001</v>
      </c>
      <c r="C657" s="111">
        <v>22060700</v>
      </c>
      <c r="D657" s="34">
        <v>183.63999899999999</v>
      </c>
      <c r="E657" s="111">
        <v>4320300</v>
      </c>
      <c r="F657" s="112">
        <v>236.41000399999999</v>
      </c>
      <c r="G657" s="111">
        <v>2767700</v>
      </c>
      <c r="H657" s="112">
        <v>42.220001000000003</v>
      </c>
      <c r="I657" s="111">
        <v>410600</v>
      </c>
      <c r="J657" s="112">
        <v>34.590000000000003</v>
      </c>
      <c r="K657" s="111">
        <v>41588100</v>
      </c>
      <c r="L657" s="112">
        <v>9.18</v>
      </c>
      <c r="M657" s="111">
        <v>2803158</v>
      </c>
    </row>
    <row r="658" spans="1:13">
      <c r="A658" s="110">
        <v>42992</v>
      </c>
      <c r="B658" s="34">
        <v>177.10000600000001</v>
      </c>
      <c r="C658" s="111">
        <v>22827700</v>
      </c>
      <c r="D658" s="34">
        <v>182.63000500000001</v>
      </c>
      <c r="E658" s="111">
        <v>4510700</v>
      </c>
      <c r="F658" s="112">
        <v>237.33000200000001</v>
      </c>
      <c r="G658" s="111">
        <v>2511600</v>
      </c>
      <c r="H658" s="112">
        <v>43.189999</v>
      </c>
      <c r="I658" s="111">
        <v>541700</v>
      </c>
      <c r="J658" s="112">
        <v>34.580002</v>
      </c>
      <c r="K658" s="111">
        <v>23007000</v>
      </c>
      <c r="L658" s="112">
        <v>9.27</v>
      </c>
      <c r="M658" s="111">
        <v>1920399</v>
      </c>
    </row>
    <row r="659" spans="1:13">
      <c r="A659" s="110">
        <v>42993</v>
      </c>
      <c r="B659" s="34">
        <v>176.699997</v>
      </c>
      <c r="C659" s="111">
        <v>26567600</v>
      </c>
      <c r="D659" s="34">
        <v>182.35000600000001</v>
      </c>
      <c r="E659" s="111">
        <v>5591700</v>
      </c>
      <c r="F659" s="112">
        <v>235.21000699999999</v>
      </c>
      <c r="G659" s="111">
        <v>5230300</v>
      </c>
      <c r="H659" s="112">
        <v>44.009998000000003</v>
      </c>
      <c r="I659" s="111">
        <v>926600</v>
      </c>
      <c r="J659" s="112">
        <v>34.650002000000001</v>
      </c>
      <c r="K659" s="111">
        <v>37417300</v>
      </c>
      <c r="L659" s="112">
        <v>9.27</v>
      </c>
      <c r="M659" s="111">
        <v>2952449</v>
      </c>
    </row>
    <row r="660" spans="1:13">
      <c r="A660" s="110">
        <v>42996</v>
      </c>
      <c r="B660" s="34">
        <v>179.979996</v>
      </c>
      <c r="C660" s="111">
        <v>22919800</v>
      </c>
      <c r="D660" s="34">
        <v>184.61999499999999</v>
      </c>
      <c r="E660" s="111">
        <v>5359600</v>
      </c>
      <c r="F660" s="112">
        <v>239.070007</v>
      </c>
      <c r="G660" s="111">
        <v>2972500</v>
      </c>
      <c r="H660" s="112">
        <v>44.02</v>
      </c>
      <c r="I660" s="111">
        <v>464400</v>
      </c>
      <c r="J660" s="112">
        <v>35.43</v>
      </c>
      <c r="K660" s="111">
        <v>41330100</v>
      </c>
      <c r="L660" s="112">
        <v>9.26</v>
      </c>
      <c r="M660" s="111">
        <v>2965953</v>
      </c>
    </row>
    <row r="661" spans="1:13">
      <c r="A661" s="110">
        <v>42997</v>
      </c>
      <c r="B661" s="34">
        <v>180.070007</v>
      </c>
      <c r="C661" s="111">
        <v>14751900</v>
      </c>
      <c r="D661" s="34">
        <v>185.679993</v>
      </c>
      <c r="E661" s="111">
        <v>4982100</v>
      </c>
      <c r="F661" s="112">
        <v>237.85000600000001</v>
      </c>
      <c r="G661" s="111">
        <v>2339400</v>
      </c>
      <c r="H661" s="112">
        <v>43.959999000000003</v>
      </c>
      <c r="I661" s="111">
        <v>416600</v>
      </c>
      <c r="J661" s="112">
        <v>35.950001</v>
      </c>
      <c r="K661" s="111">
        <v>26392200</v>
      </c>
      <c r="L661" s="112">
        <v>9.14</v>
      </c>
      <c r="M661" s="111">
        <v>4285225</v>
      </c>
    </row>
    <row r="662" spans="1:13">
      <c r="A662" s="110">
        <v>42998</v>
      </c>
      <c r="B662" s="34">
        <v>177.949997</v>
      </c>
      <c r="C662" s="111">
        <v>15396700</v>
      </c>
      <c r="D662" s="34">
        <v>185.509995</v>
      </c>
      <c r="E662" s="111">
        <v>4625000</v>
      </c>
      <c r="F662" s="112">
        <v>237.96000699999999</v>
      </c>
      <c r="G662" s="111">
        <v>2008500</v>
      </c>
      <c r="H662" s="112">
        <v>44.040000999999997</v>
      </c>
      <c r="I662" s="111">
        <v>495800</v>
      </c>
      <c r="J662" s="112">
        <v>35.970001000000003</v>
      </c>
      <c r="K662" s="111">
        <v>42243000</v>
      </c>
      <c r="L662" s="112">
        <v>9.85</v>
      </c>
      <c r="M662" s="111">
        <v>22585595</v>
      </c>
    </row>
    <row r="663" spans="1:13">
      <c r="A663" s="110">
        <v>42999</v>
      </c>
      <c r="B663" s="34">
        <v>177.38999899999999</v>
      </c>
      <c r="C663" s="111">
        <v>14578800</v>
      </c>
      <c r="D663" s="34">
        <v>188.779999</v>
      </c>
      <c r="E663" s="111">
        <v>7148100</v>
      </c>
      <c r="F663" s="112">
        <v>238.91999799999999</v>
      </c>
      <c r="G663" s="111">
        <v>2010500</v>
      </c>
      <c r="H663" s="112">
        <v>43.549999</v>
      </c>
      <c r="I663" s="111">
        <v>901000</v>
      </c>
      <c r="J663" s="112">
        <v>35.909999999999997</v>
      </c>
      <c r="K663" s="111">
        <v>22464900</v>
      </c>
      <c r="L663" s="112">
        <v>9.61</v>
      </c>
      <c r="M663" s="111">
        <v>8270976</v>
      </c>
    </row>
    <row r="664" spans="1:13">
      <c r="A664" s="110">
        <v>43000</v>
      </c>
      <c r="B664" s="34">
        <v>178.13999899999999</v>
      </c>
      <c r="C664" s="111">
        <v>12749700</v>
      </c>
      <c r="D664" s="34">
        <v>187.35000600000001</v>
      </c>
      <c r="E664" s="111">
        <v>5464300</v>
      </c>
      <c r="F664" s="112">
        <v>240.570007</v>
      </c>
      <c r="G664" s="111">
        <v>1922400</v>
      </c>
      <c r="H664" s="112">
        <v>44.540000999999997</v>
      </c>
      <c r="I664" s="111">
        <v>565500</v>
      </c>
      <c r="J664" s="112">
        <v>36.07</v>
      </c>
      <c r="K664" s="111">
        <v>21559800</v>
      </c>
      <c r="L664" s="112">
        <v>9.1300000000000008</v>
      </c>
      <c r="M664" s="111">
        <v>13302082</v>
      </c>
    </row>
    <row r="665" spans="1:13">
      <c r="A665" s="110">
        <v>43003</v>
      </c>
      <c r="B665" s="34">
        <v>169.58999600000001</v>
      </c>
      <c r="C665" s="111">
        <v>34033700</v>
      </c>
      <c r="D665" s="34">
        <v>178.550003</v>
      </c>
      <c r="E665" s="111">
        <v>9367200</v>
      </c>
      <c r="F665" s="112">
        <v>234.490005</v>
      </c>
      <c r="G665" s="111">
        <v>3487400</v>
      </c>
      <c r="H665" s="112">
        <v>43.779998999999997</v>
      </c>
      <c r="I665" s="111">
        <v>404100</v>
      </c>
      <c r="J665" s="112">
        <v>34.869999</v>
      </c>
      <c r="K665" s="111">
        <v>35607200</v>
      </c>
      <c r="L665" s="112">
        <v>9.14</v>
      </c>
      <c r="M665" s="111">
        <v>5663205</v>
      </c>
    </row>
    <row r="666" spans="1:13">
      <c r="A666" s="110">
        <v>43004</v>
      </c>
      <c r="B666" s="34">
        <v>167.020004</v>
      </c>
      <c r="C666" s="111">
        <v>23696200</v>
      </c>
      <c r="D666" s="34">
        <v>179.38000500000001</v>
      </c>
      <c r="E666" s="111">
        <v>5602500</v>
      </c>
      <c r="F666" s="112">
        <v>236.19000199999999</v>
      </c>
      <c r="G666" s="111">
        <v>2392400</v>
      </c>
      <c r="H666" s="112">
        <v>42.630001</v>
      </c>
      <c r="I666" s="111">
        <v>519400</v>
      </c>
      <c r="J666" s="112">
        <v>34.18</v>
      </c>
      <c r="K666" s="111">
        <v>55112600</v>
      </c>
      <c r="L666" s="112">
        <v>9.14</v>
      </c>
      <c r="M666" s="111">
        <v>3113333</v>
      </c>
    </row>
    <row r="667" spans="1:13">
      <c r="A667" s="110">
        <v>43005</v>
      </c>
      <c r="B667" s="34">
        <v>170.990005</v>
      </c>
      <c r="C667" s="111">
        <v>19444200</v>
      </c>
      <c r="D667" s="34">
        <v>181.970001</v>
      </c>
      <c r="E667" s="111">
        <v>5710500</v>
      </c>
      <c r="F667" s="112">
        <v>239.820007</v>
      </c>
      <c r="G667" s="111">
        <v>2158600</v>
      </c>
      <c r="H667" s="112">
        <v>42.689999</v>
      </c>
      <c r="I667" s="111">
        <v>651000</v>
      </c>
      <c r="J667" s="112">
        <v>37.090000000000003</v>
      </c>
      <c r="K667" s="111">
        <v>84593900</v>
      </c>
      <c r="L667" s="112">
        <v>9.23</v>
      </c>
      <c r="M667" s="111">
        <v>7518443</v>
      </c>
    </row>
    <row r="668" spans="1:13">
      <c r="A668" s="110">
        <v>43006</v>
      </c>
      <c r="B668" s="34">
        <v>170.240005</v>
      </c>
      <c r="C668" s="111">
        <v>13957000</v>
      </c>
      <c r="D668" s="34">
        <v>180.699997</v>
      </c>
      <c r="E668" s="111">
        <v>4077000</v>
      </c>
      <c r="F668" s="112">
        <v>241.279999</v>
      </c>
      <c r="G668" s="111">
        <v>1957500</v>
      </c>
      <c r="H668" s="112">
        <v>42.290000999999997</v>
      </c>
      <c r="I668" s="111">
        <v>584100</v>
      </c>
      <c r="J668" s="112">
        <v>37.959999000000003</v>
      </c>
      <c r="K668" s="111">
        <v>52569900</v>
      </c>
      <c r="L668" s="112">
        <v>10.47</v>
      </c>
      <c r="M668" s="111">
        <v>48211333</v>
      </c>
    </row>
    <row r="669" spans="1:13">
      <c r="A669" s="110">
        <v>43007</v>
      </c>
      <c r="B669" s="34">
        <v>172.71000699999999</v>
      </c>
      <c r="C669" s="111">
        <v>13401800</v>
      </c>
      <c r="D669" s="34">
        <v>181.35000600000001</v>
      </c>
      <c r="E669" s="111">
        <v>4227900</v>
      </c>
      <c r="F669" s="112">
        <v>247.69000199999999</v>
      </c>
      <c r="G669" s="111">
        <v>3402400</v>
      </c>
      <c r="H669" s="112">
        <v>41.57</v>
      </c>
      <c r="I669" s="111">
        <v>913900</v>
      </c>
      <c r="J669" s="112">
        <v>39.330002</v>
      </c>
      <c r="K669" s="111">
        <v>48711400</v>
      </c>
      <c r="L669" s="112">
        <v>11.18</v>
      </c>
      <c r="M669" s="111">
        <v>37658136</v>
      </c>
    </row>
    <row r="670" spans="1:13">
      <c r="A670" s="110">
        <v>43010</v>
      </c>
      <c r="B670" s="34">
        <v>173.61000100000001</v>
      </c>
      <c r="C670" s="111">
        <v>12563400</v>
      </c>
      <c r="D670" s="34">
        <v>177.009995</v>
      </c>
      <c r="E670" s="111">
        <v>7342000</v>
      </c>
      <c r="F670" s="112">
        <v>248.66999799999999</v>
      </c>
      <c r="G670" s="111">
        <v>2322300</v>
      </c>
      <c r="H670" s="112">
        <v>43.200001</v>
      </c>
      <c r="I670" s="111">
        <v>1003900</v>
      </c>
      <c r="J670" s="112">
        <v>40.009998000000003</v>
      </c>
      <c r="K670" s="111">
        <v>54244800</v>
      </c>
      <c r="L670" s="112">
        <v>11.34</v>
      </c>
      <c r="M670" s="111">
        <v>17449732</v>
      </c>
    </row>
    <row r="671" spans="1:13">
      <c r="A671" s="110">
        <v>43011</v>
      </c>
      <c r="B671" s="34">
        <v>178.55999800000001</v>
      </c>
      <c r="C671" s="111">
        <v>16714600</v>
      </c>
      <c r="D671" s="34">
        <v>179.19000199999999</v>
      </c>
      <c r="E671" s="111">
        <v>3956900</v>
      </c>
      <c r="F671" s="112">
        <v>247</v>
      </c>
      <c r="G671" s="111">
        <v>2000700</v>
      </c>
      <c r="H671" s="112">
        <v>47.200001</v>
      </c>
      <c r="I671" s="111">
        <v>2201900</v>
      </c>
      <c r="J671" s="112">
        <v>40.369999</v>
      </c>
      <c r="K671" s="111">
        <v>27322300</v>
      </c>
      <c r="L671" s="112">
        <v>11.12</v>
      </c>
      <c r="M671" s="111">
        <v>12461661</v>
      </c>
    </row>
    <row r="672" spans="1:13">
      <c r="A672" s="110">
        <v>43012</v>
      </c>
      <c r="B672" s="34">
        <v>178.71000699999999</v>
      </c>
      <c r="C672" s="111">
        <v>11420600</v>
      </c>
      <c r="D672" s="34">
        <v>184.449997</v>
      </c>
      <c r="E672" s="111">
        <v>9235900</v>
      </c>
      <c r="F672" s="112">
        <v>243.970001</v>
      </c>
      <c r="G672" s="111">
        <v>1755200</v>
      </c>
      <c r="H672" s="112">
        <v>45.540000999999997</v>
      </c>
      <c r="I672" s="111">
        <v>1088800</v>
      </c>
      <c r="J672" s="112">
        <v>39.560001</v>
      </c>
      <c r="K672" s="111">
        <v>37908400</v>
      </c>
      <c r="L672" s="112">
        <v>11.08</v>
      </c>
      <c r="M672" s="111">
        <v>8385624</v>
      </c>
    </row>
    <row r="673" spans="1:13">
      <c r="A673" s="110">
        <v>43013</v>
      </c>
      <c r="B673" s="34">
        <v>178.88999899999999</v>
      </c>
      <c r="C673" s="111">
        <v>11895300</v>
      </c>
      <c r="D673" s="34">
        <v>194.38999899999999</v>
      </c>
      <c r="E673" s="111">
        <v>19412700</v>
      </c>
      <c r="F673" s="112">
        <v>245.270004</v>
      </c>
      <c r="G673" s="111">
        <v>2157200</v>
      </c>
      <c r="H673" s="112">
        <v>46.029998999999997</v>
      </c>
      <c r="I673" s="111">
        <v>578300</v>
      </c>
      <c r="J673" s="112">
        <v>39.369999</v>
      </c>
      <c r="K673" s="111">
        <v>22501000</v>
      </c>
      <c r="L673" s="112">
        <v>11.02</v>
      </c>
      <c r="M673" s="111">
        <v>4402787</v>
      </c>
    </row>
    <row r="674" spans="1:13">
      <c r="A674" s="110">
        <v>43014</v>
      </c>
      <c r="B674" s="34">
        <v>179.199997</v>
      </c>
      <c r="C674" s="111">
        <v>8749300</v>
      </c>
      <c r="D674" s="34">
        <v>198.020004</v>
      </c>
      <c r="E674" s="111">
        <v>15348400</v>
      </c>
      <c r="F674" s="112">
        <v>247.69000199999999</v>
      </c>
      <c r="G674" s="111">
        <v>1342800</v>
      </c>
      <c r="H674" s="112">
        <v>46.279998999999997</v>
      </c>
      <c r="I674" s="111">
        <v>398800</v>
      </c>
      <c r="J674" s="112">
        <v>39.669998</v>
      </c>
      <c r="K674" s="111">
        <v>25150300</v>
      </c>
      <c r="L674" s="112">
        <v>11.07</v>
      </c>
      <c r="M674" s="111">
        <v>3098392</v>
      </c>
    </row>
    <row r="675" spans="1:13">
      <c r="A675" s="110">
        <v>43017</v>
      </c>
      <c r="B675" s="34">
        <v>182.08999600000001</v>
      </c>
      <c r="C675" s="111">
        <v>15011600</v>
      </c>
      <c r="D675" s="34">
        <v>196.86999499999999</v>
      </c>
      <c r="E675" s="111">
        <v>6971700</v>
      </c>
      <c r="F675" s="112">
        <v>252.220001</v>
      </c>
      <c r="G675" s="111">
        <v>2405400</v>
      </c>
      <c r="H675" s="112">
        <v>45.400002000000001</v>
      </c>
      <c r="I675" s="111">
        <v>534800</v>
      </c>
      <c r="J675" s="112">
        <v>40.959999000000003</v>
      </c>
      <c r="K675" s="111">
        <v>27279300</v>
      </c>
      <c r="L675" s="112">
        <v>11.27</v>
      </c>
      <c r="M675" s="111">
        <v>6470051</v>
      </c>
    </row>
    <row r="676" spans="1:13">
      <c r="A676" s="110">
        <v>43018</v>
      </c>
      <c r="B676" s="34">
        <v>183.11999499999999</v>
      </c>
      <c r="C676" s="111">
        <v>13201300</v>
      </c>
      <c r="D676" s="34">
        <v>195.08000200000001</v>
      </c>
      <c r="E676" s="111">
        <v>6233800</v>
      </c>
      <c r="F676" s="112">
        <v>262.41000400000001</v>
      </c>
      <c r="G676" s="111">
        <v>4294500</v>
      </c>
      <c r="H676" s="112">
        <v>44.630001</v>
      </c>
      <c r="I676" s="111">
        <v>693000</v>
      </c>
      <c r="J676" s="112">
        <v>41.98</v>
      </c>
      <c r="K676" s="111">
        <v>48214100</v>
      </c>
      <c r="L676" s="112">
        <v>11.34</v>
      </c>
      <c r="M676" s="111">
        <v>6126902</v>
      </c>
    </row>
    <row r="677" spans="1:13">
      <c r="A677" s="110">
        <v>43019</v>
      </c>
      <c r="B677" s="34">
        <v>184.69000199999999</v>
      </c>
      <c r="C677" s="111">
        <v>11974400</v>
      </c>
      <c r="D677" s="34">
        <v>194.949997</v>
      </c>
      <c r="E677" s="111">
        <v>6450200</v>
      </c>
      <c r="F677" s="112">
        <v>260.32000699999998</v>
      </c>
      <c r="G677" s="111">
        <v>2797500</v>
      </c>
      <c r="H677" s="112">
        <v>45</v>
      </c>
      <c r="I677" s="111">
        <v>1011300</v>
      </c>
      <c r="J677" s="112">
        <v>41.610000999999997</v>
      </c>
      <c r="K677" s="111">
        <v>53023600</v>
      </c>
      <c r="L677" s="112">
        <v>11.39</v>
      </c>
      <c r="M677" s="111">
        <v>3804662</v>
      </c>
    </row>
    <row r="678" spans="1:13">
      <c r="A678" s="110">
        <v>43020</v>
      </c>
      <c r="B678" s="34">
        <v>180.529999</v>
      </c>
      <c r="C678" s="111">
        <v>15441200</v>
      </c>
      <c r="D678" s="34">
        <v>195.86000100000001</v>
      </c>
      <c r="E678" s="111">
        <v>7753300</v>
      </c>
      <c r="F678" s="112">
        <v>259.32998700000002</v>
      </c>
      <c r="G678" s="111">
        <v>2185600</v>
      </c>
      <c r="H678" s="112">
        <v>45.669998</v>
      </c>
      <c r="I678" s="111">
        <v>578900</v>
      </c>
      <c r="J678" s="112">
        <v>40.580002</v>
      </c>
      <c r="K678" s="111">
        <v>66789800</v>
      </c>
      <c r="L678" s="112">
        <v>11.49</v>
      </c>
      <c r="M678" s="111">
        <v>4778447</v>
      </c>
    </row>
    <row r="679" spans="1:13">
      <c r="A679" s="110">
        <v>43021</v>
      </c>
      <c r="B679" s="34">
        <v>178.449997</v>
      </c>
      <c r="C679" s="111">
        <v>18107700</v>
      </c>
      <c r="D679" s="34">
        <v>199.490005</v>
      </c>
      <c r="E679" s="111">
        <v>12081300</v>
      </c>
      <c r="F679" s="112">
        <v>262.67999300000002</v>
      </c>
      <c r="G679" s="111">
        <v>2111000</v>
      </c>
      <c r="H679" s="112">
        <v>46.060001</v>
      </c>
      <c r="I679" s="111">
        <v>636700</v>
      </c>
      <c r="J679" s="112">
        <v>40.400002000000001</v>
      </c>
      <c r="K679" s="111">
        <v>35371200</v>
      </c>
      <c r="L679" s="112">
        <v>11.57</v>
      </c>
      <c r="M679" s="111">
        <v>8264096</v>
      </c>
    </row>
    <row r="680" spans="1:13">
      <c r="A680" s="110">
        <v>43024</v>
      </c>
      <c r="B680" s="34">
        <v>179.55999800000001</v>
      </c>
      <c r="C680" s="111">
        <v>12855900</v>
      </c>
      <c r="D680" s="34">
        <v>202.679993</v>
      </c>
      <c r="E680" s="111">
        <v>22105400</v>
      </c>
      <c r="F680" s="112">
        <v>272.82000699999998</v>
      </c>
      <c r="G680" s="111">
        <v>3620200</v>
      </c>
      <c r="H680" s="112">
        <v>46.77</v>
      </c>
      <c r="I680" s="111">
        <v>962700</v>
      </c>
      <c r="J680" s="112">
        <v>41.490001999999997</v>
      </c>
      <c r="K680" s="111">
        <v>33696800</v>
      </c>
      <c r="L680" s="112">
        <v>11.37</v>
      </c>
      <c r="M680" s="111">
        <v>4060268</v>
      </c>
    </row>
    <row r="681" spans="1:13">
      <c r="A681" s="110">
        <v>43025</v>
      </c>
      <c r="B681" s="34">
        <v>175.320007</v>
      </c>
      <c r="C681" s="111">
        <v>20132200</v>
      </c>
      <c r="D681" s="34">
        <v>199.479996</v>
      </c>
      <c r="E681" s="111">
        <v>23900100</v>
      </c>
      <c r="F681" s="112">
        <v>270.32000699999998</v>
      </c>
      <c r="G681" s="111">
        <v>3191100</v>
      </c>
      <c r="H681" s="112">
        <v>46.959999000000003</v>
      </c>
      <c r="I681" s="111">
        <v>839100</v>
      </c>
      <c r="J681" s="112">
        <v>40.389999000000003</v>
      </c>
      <c r="K681" s="111">
        <v>41233700</v>
      </c>
      <c r="L681" s="112">
        <v>11.27</v>
      </c>
      <c r="M681" s="111">
        <v>5184958</v>
      </c>
    </row>
    <row r="682" spans="1:13">
      <c r="A682" s="110">
        <v>43026</v>
      </c>
      <c r="B682" s="34">
        <v>179.61000100000001</v>
      </c>
      <c r="C682" s="111">
        <v>21736500</v>
      </c>
      <c r="D682" s="34">
        <v>195.53999300000001</v>
      </c>
      <c r="E682" s="111">
        <v>11198900</v>
      </c>
      <c r="F682" s="112">
        <v>268.97000100000002</v>
      </c>
      <c r="G682" s="111">
        <v>2158600</v>
      </c>
      <c r="H682" s="112">
        <v>47.560001</v>
      </c>
      <c r="I682" s="111">
        <v>672800</v>
      </c>
      <c r="J682" s="112">
        <v>41.650002000000001</v>
      </c>
      <c r="K682" s="111">
        <v>43528000</v>
      </c>
      <c r="L682" s="112">
        <v>11.25</v>
      </c>
      <c r="M682" s="111">
        <v>2538792</v>
      </c>
    </row>
    <row r="683" spans="1:13">
      <c r="A683" s="110">
        <v>43027</v>
      </c>
      <c r="B683" s="34">
        <v>177.929993</v>
      </c>
      <c r="C683" s="111">
        <v>13539000</v>
      </c>
      <c r="D683" s="34">
        <v>195.13000500000001</v>
      </c>
      <c r="E683" s="111">
        <v>7034600</v>
      </c>
      <c r="F683" s="112">
        <v>264.51998900000001</v>
      </c>
      <c r="G683" s="111">
        <v>2982900</v>
      </c>
      <c r="H683" s="112">
        <v>47.959999000000003</v>
      </c>
      <c r="I683" s="111">
        <v>718100</v>
      </c>
      <c r="J683" s="112">
        <v>41.310001</v>
      </c>
      <c r="K683" s="111">
        <v>47676000</v>
      </c>
      <c r="L683" s="112">
        <v>11.23</v>
      </c>
      <c r="M683" s="111">
        <v>3166438</v>
      </c>
    </row>
    <row r="684" spans="1:13">
      <c r="A684" s="110">
        <v>43028</v>
      </c>
      <c r="B684" s="34">
        <v>177.320007</v>
      </c>
      <c r="C684" s="111">
        <v>11953200</v>
      </c>
      <c r="D684" s="34">
        <v>194.16000399999999</v>
      </c>
      <c r="E684" s="111">
        <v>5995600</v>
      </c>
      <c r="F684" s="112">
        <v>264.89999399999999</v>
      </c>
      <c r="G684" s="111">
        <v>2115500</v>
      </c>
      <c r="H684" s="112">
        <v>48.790000999999997</v>
      </c>
      <c r="I684" s="111">
        <v>715300</v>
      </c>
      <c r="J684" s="112">
        <v>41.5</v>
      </c>
      <c r="K684" s="111">
        <v>36293700</v>
      </c>
      <c r="L684" s="112">
        <v>11.12</v>
      </c>
      <c r="M684" s="111">
        <v>4526355</v>
      </c>
    </row>
    <row r="685" spans="1:13">
      <c r="A685" s="110">
        <v>43031</v>
      </c>
      <c r="B685" s="34">
        <v>173.13000500000001</v>
      </c>
      <c r="C685" s="111">
        <v>17610900</v>
      </c>
      <c r="D685" s="34">
        <v>192.470001</v>
      </c>
      <c r="E685" s="111">
        <v>6980000</v>
      </c>
      <c r="F685" s="112">
        <v>266.13000499999998</v>
      </c>
      <c r="G685" s="111">
        <v>2018000</v>
      </c>
      <c r="H685" s="112">
        <v>48.27</v>
      </c>
      <c r="I685" s="111">
        <v>778500</v>
      </c>
      <c r="J685" s="112">
        <v>41.560001</v>
      </c>
      <c r="K685" s="111">
        <v>26844200</v>
      </c>
      <c r="L685" s="112">
        <v>11</v>
      </c>
      <c r="M685" s="111">
        <v>3626732</v>
      </c>
    </row>
    <row r="686" spans="1:13">
      <c r="A686" s="110">
        <v>43032</v>
      </c>
      <c r="B686" s="34">
        <v>173.699997</v>
      </c>
      <c r="C686" s="111">
        <v>11946000</v>
      </c>
      <c r="D686" s="34">
        <v>196.020004</v>
      </c>
      <c r="E686" s="111">
        <v>7069100</v>
      </c>
      <c r="F686" s="112">
        <v>264</v>
      </c>
      <c r="G686" s="111">
        <v>1642800</v>
      </c>
      <c r="H686" s="112">
        <v>48.860000999999997</v>
      </c>
      <c r="I686" s="111">
        <v>1318300</v>
      </c>
      <c r="J686" s="112">
        <v>41.599997999999999</v>
      </c>
      <c r="K686" s="111">
        <v>26299400</v>
      </c>
      <c r="L686" s="112">
        <v>11.02</v>
      </c>
      <c r="M686" s="111">
        <v>3680538</v>
      </c>
    </row>
    <row r="687" spans="1:13">
      <c r="A687" s="110">
        <v>43033</v>
      </c>
      <c r="B687" s="34">
        <v>170.220001</v>
      </c>
      <c r="C687" s="111">
        <v>18109400</v>
      </c>
      <c r="D687" s="34">
        <v>193.770004</v>
      </c>
      <c r="E687" s="111">
        <v>5315300</v>
      </c>
      <c r="F687" s="112">
        <v>263.040009</v>
      </c>
      <c r="G687" s="111">
        <v>3120800</v>
      </c>
      <c r="H687" s="112">
        <v>44.93</v>
      </c>
      <c r="I687" s="111">
        <v>3998600</v>
      </c>
      <c r="J687" s="112">
        <v>41.060001</v>
      </c>
      <c r="K687" s="111">
        <v>31061100</v>
      </c>
      <c r="L687" s="112">
        <v>10.75</v>
      </c>
      <c r="M687" s="111">
        <v>4471021</v>
      </c>
    </row>
    <row r="688" spans="1:13">
      <c r="A688" s="110">
        <v>43034</v>
      </c>
      <c r="B688" s="34">
        <v>170.320007</v>
      </c>
      <c r="C688" s="111">
        <v>13527400</v>
      </c>
      <c r="D688" s="34">
        <v>195.21000699999999</v>
      </c>
      <c r="E688" s="111">
        <v>5185800</v>
      </c>
      <c r="F688" s="112">
        <v>260.61999500000002</v>
      </c>
      <c r="G688" s="111">
        <v>3780100</v>
      </c>
      <c r="H688" s="112">
        <v>45.709999000000003</v>
      </c>
      <c r="I688" s="111">
        <v>1185900</v>
      </c>
      <c r="J688" s="112">
        <v>40.599997999999999</v>
      </c>
      <c r="K688" s="111">
        <v>27453500</v>
      </c>
      <c r="L688" s="112">
        <v>10.74</v>
      </c>
      <c r="M688" s="111">
        <v>2933254</v>
      </c>
    </row>
    <row r="689" spans="1:13">
      <c r="A689" s="110">
        <v>43035</v>
      </c>
      <c r="B689" s="34">
        <v>176.14999399999999</v>
      </c>
      <c r="C689" s="111">
        <v>19712600</v>
      </c>
      <c r="D689" s="34">
        <v>199.53999300000001</v>
      </c>
      <c r="E689" s="111">
        <v>8128600</v>
      </c>
      <c r="F689" s="112">
        <v>239.36999499999999</v>
      </c>
      <c r="G689" s="111">
        <v>10851300</v>
      </c>
      <c r="H689" s="112">
        <v>43.580002</v>
      </c>
      <c r="I689" s="111">
        <v>1168300</v>
      </c>
      <c r="J689" s="112">
        <v>40.849997999999999</v>
      </c>
      <c r="K689" s="111">
        <v>31094700</v>
      </c>
      <c r="L689" s="112">
        <v>10.69</v>
      </c>
      <c r="M689" s="111">
        <v>2554072</v>
      </c>
    </row>
    <row r="690" spans="1:13">
      <c r="A690" s="110">
        <v>43038</v>
      </c>
      <c r="B690" s="34">
        <v>181.58000200000001</v>
      </c>
      <c r="C690" s="111">
        <v>20219700</v>
      </c>
      <c r="D690" s="34">
        <v>198.36999499999999</v>
      </c>
      <c r="E690" s="111">
        <v>5439600</v>
      </c>
      <c r="F690" s="112">
        <v>236.41999799999999</v>
      </c>
      <c r="G690" s="111">
        <v>5107700</v>
      </c>
      <c r="H690" s="112">
        <v>42.450001</v>
      </c>
      <c r="I690" s="111">
        <v>866500</v>
      </c>
      <c r="J690" s="112">
        <v>41.650002000000001</v>
      </c>
      <c r="K690" s="111">
        <v>29119500</v>
      </c>
      <c r="L690" s="112">
        <v>11.09</v>
      </c>
      <c r="M690" s="111">
        <v>4108635</v>
      </c>
    </row>
    <row r="691" spans="1:13">
      <c r="A691" s="110">
        <v>43039</v>
      </c>
      <c r="B691" s="34">
        <v>184.88999899999999</v>
      </c>
      <c r="C691" s="111">
        <v>21256700</v>
      </c>
      <c r="D691" s="34">
        <v>196.429993</v>
      </c>
      <c r="E691" s="111">
        <v>5518600</v>
      </c>
      <c r="F691" s="112">
        <v>243.94000199999999</v>
      </c>
      <c r="G691" s="111">
        <v>3758200</v>
      </c>
      <c r="H691" s="112">
        <v>41.860000999999997</v>
      </c>
      <c r="I691" s="111">
        <v>1066300</v>
      </c>
      <c r="J691" s="112">
        <v>44.310001</v>
      </c>
      <c r="K691" s="111">
        <v>61972200</v>
      </c>
      <c r="L691" s="112">
        <v>10.94</v>
      </c>
      <c r="M691" s="111">
        <v>3399173</v>
      </c>
    </row>
    <row r="692" spans="1:13">
      <c r="A692" s="110">
        <v>43040</v>
      </c>
      <c r="B692" s="34">
        <v>186.08000200000001</v>
      </c>
      <c r="C692" s="111">
        <v>28594700</v>
      </c>
      <c r="D692" s="34">
        <v>198</v>
      </c>
      <c r="E692" s="111">
        <v>5017400</v>
      </c>
      <c r="F692" s="112">
        <v>245.429993</v>
      </c>
      <c r="G692" s="111">
        <v>3619000</v>
      </c>
      <c r="H692" s="112">
        <v>41.389999000000003</v>
      </c>
      <c r="I692" s="111">
        <v>1036100</v>
      </c>
      <c r="J692" s="112">
        <v>44.380001</v>
      </c>
      <c r="K692" s="111">
        <v>38842900</v>
      </c>
      <c r="L692" s="112">
        <v>10.78</v>
      </c>
      <c r="M692" s="111">
        <v>2337597</v>
      </c>
    </row>
    <row r="693" spans="1:13">
      <c r="A693" s="110">
        <v>43041</v>
      </c>
      <c r="B693" s="34">
        <v>184.80999800000001</v>
      </c>
      <c r="C693" s="111">
        <v>41239900</v>
      </c>
      <c r="D693" s="34">
        <v>199.320007</v>
      </c>
      <c r="E693" s="111">
        <v>3606300</v>
      </c>
      <c r="F693" s="112">
        <v>242.08999600000001</v>
      </c>
      <c r="G693" s="111">
        <v>2581800</v>
      </c>
      <c r="H693" s="112">
        <v>41.220001000000003</v>
      </c>
      <c r="I693" s="111">
        <v>445100</v>
      </c>
      <c r="J693" s="112">
        <v>44.34</v>
      </c>
      <c r="K693" s="111">
        <v>25813000</v>
      </c>
      <c r="L693" s="112">
        <v>10.71</v>
      </c>
      <c r="M693" s="111">
        <v>2097809</v>
      </c>
    </row>
    <row r="694" spans="1:13">
      <c r="A694" s="110">
        <v>43042</v>
      </c>
      <c r="B694" s="34">
        <v>183.21000699999999</v>
      </c>
      <c r="C694" s="111">
        <v>19697300</v>
      </c>
      <c r="D694" s="34">
        <v>200.009995</v>
      </c>
      <c r="E694" s="111">
        <v>3678800</v>
      </c>
      <c r="F694" s="112">
        <v>241.53999300000001</v>
      </c>
      <c r="G694" s="111">
        <v>1623100</v>
      </c>
      <c r="H694" s="112">
        <v>41.380001</v>
      </c>
      <c r="I694" s="111">
        <v>412900</v>
      </c>
      <c r="J694" s="112">
        <v>43.709999000000003</v>
      </c>
      <c r="K694" s="111">
        <v>27694600</v>
      </c>
      <c r="L694" s="112">
        <v>10.95</v>
      </c>
      <c r="M694" s="111">
        <v>6405159</v>
      </c>
    </row>
    <row r="695" spans="1:13">
      <c r="A695" s="110">
        <v>43045</v>
      </c>
      <c r="B695" s="34">
        <v>187.83999600000001</v>
      </c>
      <c r="C695" s="111">
        <v>19873100</v>
      </c>
      <c r="D695" s="34">
        <v>200.13000500000001</v>
      </c>
      <c r="E695" s="111">
        <v>5846600</v>
      </c>
      <c r="F695" s="112">
        <v>244.529999</v>
      </c>
      <c r="G695" s="111">
        <v>1835100</v>
      </c>
      <c r="H695" s="112">
        <v>41.07</v>
      </c>
      <c r="I695" s="111">
        <v>757200</v>
      </c>
      <c r="J695" s="112">
        <v>43.25</v>
      </c>
      <c r="K695" s="111">
        <v>28841000</v>
      </c>
      <c r="L695" s="112">
        <v>10.97</v>
      </c>
      <c r="M695" s="111">
        <v>1884749</v>
      </c>
    </row>
    <row r="696" spans="1:13">
      <c r="A696" s="110">
        <v>43046</v>
      </c>
      <c r="B696" s="34">
        <v>188.509995</v>
      </c>
      <c r="C696" s="111">
        <v>17781000</v>
      </c>
      <c r="D696" s="34">
        <v>195.88999899999999</v>
      </c>
      <c r="E696" s="111">
        <v>6468000</v>
      </c>
      <c r="F696" s="112">
        <v>243.470001</v>
      </c>
      <c r="G696" s="111">
        <v>1633500</v>
      </c>
      <c r="H696" s="112">
        <v>41.18</v>
      </c>
      <c r="I696" s="111">
        <v>432300</v>
      </c>
      <c r="J696" s="112">
        <v>43.950001</v>
      </c>
      <c r="K696" s="111">
        <v>32422900</v>
      </c>
      <c r="L696" s="112">
        <v>10.83</v>
      </c>
      <c r="M696" s="111">
        <v>2041342</v>
      </c>
    </row>
    <row r="697" spans="1:13">
      <c r="A697" s="110">
        <v>43047</v>
      </c>
      <c r="B697" s="34">
        <v>185.89999399999999</v>
      </c>
      <c r="C697" s="111">
        <v>13944600</v>
      </c>
      <c r="D697" s="34">
        <v>196.44000199999999</v>
      </c>
      <c r="E697" s="111">
        <v>4237400</v>
      </c>
      <c r="F697" s="112">
        <v>241.179993</v>
      </c>
      <c r="G697" s="111">
        <v>2088900</v>
      </c>
      <c r="H697" s="112">
        <v>41.330002</v>
      </c>
      <c r="I697" s="111">
        <v>418900</v>
      </c>
      <c r="J697" s="112">
        <v>44.09</v>
      </c>
      <c r="K697" s="111">
        <v>19519600</v>
      </c>
      <c r="L697" s="112">
        <v>10.82</v>
      </c>
      <c r="M697" s="111">
        <v>1443251</v>
      </c>
    </row>
    <row r="698" spans="1:13">
      <c r="A698" s="110">
        <v>43048</v>
      </c>
      <c r="B698" s="34">
        <v>185.13000500000001</v>
      </c>
      <c r="C698" s="111">
        <v>19755600</v>
      </c>
      <c r="D698" s="34">
        <v>193.89999399999999</v>
      </c>
      <c r="E698" s="111">
        <v>5979900</v>
      </c>
      <c r="F698" s="112">
        <v>240.05999800000001</v>
      </c>
      <c r="G698" s="111">
        <v>2565400</v>
      </c>
      <c r="H698" s="112">
        <v>41.360000999999997</v>
      </c>
      <c r="I698" s="111">
        <v>483800</v>
      </c>
      <c r="J698" s="112">
        <v>43.5</v>
      </c>
      <c r="K698" s="111">
        <v>32501100</v>
      </c>
      <c r="L698" s="112">
        <v>10.76</v>
      </c>
      <c r="M698" s="111">
        <v>1776745</v>
      </c>
    </row>
    <row r="699" spans="1:13">
      <c r="A699" s="110">
        <v>43049</v>
      </c>
      <c r="B699" s="34">
        <v>186.41000399999999</v>
      </c>
      <c r="C699" s="111">
        <v>15031000</v>
      </c>
      <c r="D699" s="34">
        <v>192.020004</v>
      </c>
      <c r="E699" s="111">
        <v>6622200</v>
      </c>
      <c r="F699" s="112">
        <v>237.39999399999999</v>
      </c>
      <c r="G699" s="111">
        <v>1720500</v>
      </c>
      <c r="H699" s="112">
        <v>41.360000999999997</v>
      </c>
      <c r="I699" s="111">
        <v>378300</v>
      </c>
      <c r="J699" s="112">
        <v>44.779998999999997</v>
      </c>
      <c r="K699" s="111">
        <v>33840800</v>
      </c>
      <c r="L699" s="112">
        <v>10.78</v>
      </c>
      <c r="M699" s="111">
        <v>1804353</v>
      </c>
    </row>
    <row r="700" spans="1:13">
      <c r="A700" s="110">
        <v>43052</v>
      </c>
      <c r="B700" s="34">
        <v>184.53999300000001</v>
      </c>
      <c r="C700" s="111">
        <v>17139100</v>
      </c>
      <c r="D700" s="34">
        <v>195.08000200000001</v>
      </c>
      <c r="E700" s="111">
        <v>4607000</v>
      </c>
      <c r="F700" s="112">
        <v>237.36999499999999</v>
      </c>
      <c r="G700" s="111">
        <v>1712900</v>
      </c>
      <c r="H700" s="112">
        <v>41.459999000000003</v>
      </c>
      <c r="I700" s="111">
        <v>389800</v>
      </c>
      <c r="J700" s="112">
        <v>45.599997999999999</v>
      </c>
      <c r="K700" s="111">
        <v>30522300</v>
      </c>
      <c r="L700" s="112">
        <v>10.69</v>
      </c>
      <c r="M700" s="111">
        <v>2337339</v>
      </c>
    </row>
    <row r="701" spans="1:13">
      <c r="A701" s="110">
        <v>43053</v>
      </c>
      <c r="B701" s="34">
        <v>181.78999300000001</v>
      </c>
      <c r="C701" s="111">
        <v>14475300</v>
      </c>
      <c r="D701" s="34">
        <v>195.71000699999999</v>
      </c>
      <c r="E701" s="111">
        <v>3450500</v>
      </c>
      <c r="F701" s="112">
        <v>234.91999799999999</v>
      </c>
      <c r="G701" s="111">
        <v>1563700</v>
      </c>
      <c r="H701" s="112">
        <v>41.57</v>
      </c>
      <c r="I701" s="111">
        <v>423200</v>
      </c>
      <c r="J701" s="112">
        <v>45.799999</v>
      </c>
      <c r="K701" s="111">
        <v>29899200</v>
      </c>
      <c r="L701" s="112">
        <v>10.4</v>
      </c>
      <c r="M701" s="111">
        <v>3468895</v>
      </c>
    </row>
    <row r="702" spans="1:13">
      <c r="A702" s="110">
        <v>43054</v>
      </c>
      <c r="B702" s="34">
        <v>181.479996</v>
      </c>
      <c r="C702" s="111">
        <v>16567000</v>
      </c>
      <c r="D702" s="34">
        <v>192.11999499999999</v>
      </c>
      <c r="E702" s="111">
        <v>4203100</v>
      </c>
      <c r="F702" s="112">
        <v>234.21000699999999</v>
      </c>
      <c r="G702" s="111">
        <v>2657200</v>
      </c>
      <c r="H702" s="112">
        <v>41.099997999999999</v>
      </c>
      <c r="I702" s="111">
        <v>334000</v>
      </c>
      <c r="J702" s="112">
        <v>45.360000999999997</v>
      </c>
      <c r="K702" s="111">
        <v>22434500</v>
      </c>
      <c r="L702" s="112">
        <v>10.33</v>
      </c>
      <c r="M702" s="111">
        <v>5502971</v>
      </c>
    </row>
    <row r="703" spans="1:13">
      <c r="A703" s="110">
        <v>43055</v>
      </c>
      <c r="B703" s="34">
        <v>185.429993</v>
      </c>
      <c r="C703" s="111">
        <v>18389500</v>
      </c>
      <c r="D703" s="34">
        <v>195.509995</v>
      </c>
      <c r="E703" s="111">
        <v>5678400</v>
      </c>
      <c r="F703" s="112">
        <v>239.320007</v>
      </c>
      <c r="G703" s="111">
        <v>2265600</v>
      </c>
      <c r="H703" s="112">
        <v>41.880001</v>
      </c>
      <c r="I703" s="111">
        <v>320900</v>
      </c>
      <c r="J703" s="112">
        <v>46.18</v>
      </c>
      <c r="K703" s="111">
        <v>24192600</v>
      </c>
      <c r="L703" s="112">
        <v>10.38</v>
      </c>
      <c r="M703" s="111">
        <v>2125300</v>
      </c>
    </row>
    <row r="704" spans="1:13">
      <c r="A704" s="110">
        <v>43056</v>
      </c>
      <c r="B704" s="34">
        <v>185.13000500000001</v>
      </c>
      <c r="C704" s="111">
        <v>13422700</v>
      </c>
      <c r="D704" s="34">
        <v>193.199997</v>
      </c>
      <c r="E704" s="111">
        <v>3906300</v>
      </c>
      <c r="F704" s="112">
        <v>239.270004</v>
      </c>
      <c r="G704" s="111">
        <v>2227800</v>
      </c>
      <c r="H704" s="112">
        <v>42.419998</v>
      </c>
      <c r="I704" s="111">
        <v>324100</v>
      </c>
      <c r="J704" s="112">
        <v>46.16</v>
      </c>
      <c r="K704" s="111">
        <v>22613300</v>
      </c>
      <c r="L704" s="112">
        <v>10.3</v>
      </c>
      <c r="M704" s="111">
        <v>2753234</v>
      </c>
    </row>
    <row r="705" spans="1:13">
      <c r="A705" s="110">
        <v>43059</v>
      </c>
      <c r="B705" s="34">
        <v>188</v>
      </c>
      <c r="C705" s="111">
        <v>25992300</v>
      </c>
      <c r="D705" s="34">
        <v>194.10000600000001</v>
      </c>
      <c r="E705" s="111">
        <v>3827500</v>
      </c>
      <c r="F705" s="112">
        <v>238.53999300000001</v>
      </c>
      <c r="G705" s="111">
        <v>2079600</v>
      </c>
      <c r="H705" s="112">
        <v>42.400002000000001</v>
      </c>
      <c r="I705" s="111">
        <v>467900</v>
      </c>
      <c r="J705" s="112">
        <v>47.639999000000003</v>
      </c>
      <c r="K705" s="111">
        <v>26975000</v>
      </c>
      <c r="L705" s="112">
        <v>10.24</v>
      </c>
      <c r="M705" s="111">
        <v>1704845</v>
      </c>
    </row>
    <row r="706" spans="1:13">
      <c r="A706" s="110">
        <v>43060</v>
      </c>
      <c r="B706" s="34">
        <v>190.89999399999999</v>
      </c>
      <c r="C706" s="111">
        <v>19639500</v>
      </c>
      <c r="D706" s="34">
        <v>196.229996</v>
      </c>
      <c r="E706" s="111">
        <v>4787300</v>
      </c>
      <c r="F706" s="112">
        <v>244.300003</v>
      </c>
      <c r="G706" s="111">
        <v>2594800</v>
      </c>
      <c r="H706" s="112">
        <v>43.150002000000001</v>
      </c>
      <c r="I706" s="111">
        <v>570100</v>
      </c>
      <c r="J706" s="112">
        <v>49.400002000000001</v>
      </c>
      <c r="K706" s="111">
        <v>35756600</v>
      </c>
      <c r="L706" s="112">
        <v>10.54</v>
      </c>
      <c r="M706" s="111">
        <v>4253681</v>
      </c>
    </row>
    <row r="707" spans="1:13">
      <c r="A707" s="110">
        <v>43061</v>
      </c>
      <c r="B707" s="34">
        <v>189.83999600000001</v>
      </c>
      <c r="C707" s="111">
        <v>14417600</v>
      </c>
      <c r="D707" s="34">
        <v>196.320007</v>
      </c>
      <c r="E707" s="111">
        <v>5895400</v>
      </c>
      <c r="F707" s="112">
        <v>249.64999399999999</v>
      </c>
      <c r="G707" s="111">
        <v>3478300</v>
      </c>
      <c r="H707" s="112">
        <v>43.279998999999997</v>
      </c>
      <c r="I707" s="111">
        <v>537900</v>
      </c>
      <c r="J707" s="112">
        <v>49.139999000000003</v>
      </c>
      <c r="K707" s="111">
        <v>28711800</v>
      </c>
      <c r="L707" s="112">
        <v>10.73</v>
      </c>
      <c r="M707" s="111">
        <v>2865090</v>
      </c>
    </row>
    <row r="708" spans="1:13">
      <c r="A708" s="110">
        <v>43063</v>
      </c>
      <c r="B708" s="34">
        <v>191.19000199999999</v>
      </c>
      <c r="C708" s="111">
        <v>9887300</v>
      </c>
      <c r="D708" s="34">
        <v>195.75</v>
      </c>
      <c r="E708" s="111">
        <v>2160500</v>
      </c>
      <c r="F708" s="112">
        <v>249.41999799999999</v>
      </c>
      <c r="G708" s="111">
        <v>1610900</v>
      </c>
      <c r="H708" s="112">
        <v>43.700001</v>
      </c>
      <c r="I708" s="111">
        <v>311100</v>
      </c>
      <c r="J708" s="112">
        <v>49.68</v>
      </c>
      <c r="K708" s="111">
        <v>14203300</v>
      </c>
      <c r="L708" s="112">
        <v>10.79</v>
      </c>
      <c r="M708" s="111">
        <v>1054860</v>
      </c>
    </row>
    <row r="709" spans="1:13">
      <c r="A709" s="110">
        <v>43066</v>
      </c>
      <c r="B709" s="34">
        <v>188.029999</v>
      </c>
      <c r="C709" s="111">
        <v>14952800</v>
      </c>
      <c r="D709" s="34">
        <v>195.050003</v>
      </c>
      <c r="E709" s="111">
        <v>3210100</v>
      </c>
      <c r="F709" s="112">
        <v>247.020004</v>
      </c>
      <c r="G709" s="111">
        <v>2018800</v>
      </c>
      <c r="H709" s="112">
        <v>43.82</v>
      </c>
      <c r="I709" s="111">
        <v>570300</v>
      </c>
      <c r="J709" s="112">
        <v>48.049999</v>
      </c>
      <c r="K709" s="111">
        <v>44469700</v>
      </c>
      <c r="L709" s="112">
        <v>10.88</v>
      </c>
      <c r="M709" s="111">
        <v>2203092</v>
      </c>
    </row>
    <row r="710" spans="1:13">
      <c r="A710" s="110">
        <v>43067</v>
      </c>
      <c r="B710" s="34">
        <v>186.69000199999999</v>
      </c>
      <c r="C710" s="111">
        <v>13378100</v>
      </c>
      <c r="D710" s="34">
        <v>199.179993</v>
      </c>
      <c r="E710" s="111">
        <v>6981100</v>
      </c>
      <c r="F710" s="112">
        <v>244.029999</v>
      </c>
      <c r="G710" s="111">
        <v>2343800</v>
      </c>
      <c r="H710" s="112">
        <v>44.009998000000003</v>
      </c>
      <c r="I710" s="111">
        <v>640400</v>
      </c>
      <c r="J710" s="112">
        <v>47.93</v>
      </c>
      <c r="K710" s="111">
        <v>30633200</v>
      </c>
      <c r="L710" s="112">
        <v>10.93</v>
      </c>
      <c r="M710" s="111">
        <v>2993615</v>
      </c>
    </row>
    <row r="711" spans="1:13">
      <c r="A711" s="110">
        <v>43068</v>
      </c>
      <c r="B711" s="34">
        <v>179.91000399999999</v>
      </c>
      <c r="C711" s="111">
        <v>40204100</v>
      </c>
      <c r="D711" s="34">
        <v>188.14999399999999</v>
      </c>
      <c r="E711" s="111">
        <v>14202700</v>
      </c>
      <c r="F711" s="112">
        <v>235.490005</v>
      </c>
      <c r="G711" s="111">
        <v>3531600</v>
      </c>
      <c r="H711" s="112">
        <v>44.099997999999999</v>
      </c>
      <c r="I711" s="111">
        <v>783800</v>
      </c>
      <c r="J711" s="112">
        <v>43.740001999999997</v>
      </c>
      <c r="K711" s="111">
        <v>81370100</v>
      </c>
      <c r="L711" s="112">
        <v>10.65</v>
      </c>
      <c r="M711" s="111">
        <v>3238439</v>
      </c>
    </row>
    <row r="712" spans="1:13">
      <c r="A712" s="110">
        <v>43069</v>
      </c>
      <c r="B712" s="34">
        <v>177.08000200000001</v>
      </c>
      <c r="C712" s="111">
        <v>25851100</v>
      </c>
      <c r="D712" s="34">
        <v>187.58000200000001</v>
      </c>
      <c r="E712" s="111">
        <v>6630100</v>
      </c>
      <c r="F712" s="112">
        <v>238.58000200000001</v>
      </c>
      <c r="G712" s="111">
        <v>3127900</v>
      </c>
      <c r="H712" s="112">
        <v>44.349997999999999</v>
      </c>
      <c r="I712" s="111">
        <v>768600</v>
      </c>
      <c r="J712" s="112">
        <v>42.389999000000003</v>
      </c>
      <c r="K712" s="111">
        <v>63895700</v>
      </c>
      <c r="L712" s="112">
        <v>10.77</v>
      </c>
      <c r="M712" s="111">
        <v>2199145</v>
      </c>
    </row>
    <row r="713" spans="1:13">
      <c r="A713" s="110">
        <v>43070</v>
      </c>
      <c r="B713" s="34">
        <v>174.61000100000001</v>
      </c>
      <c r="C713" s="111">
        <v>26782300</v>
      </c>
      <c r="D713" s="34">
        <v>186.820007</v>
      </c>
      <c r="E713" s="111">
        <v>6219500</v>
      </c>
      <c r="F713" s="112">
        <v>235.070007</v>
      </c>
      <c r="G713" s="111">
        <v>2386700</v>
      </c>
      <c r="H713" s="112">
        <v>44.200001</v>
      </c>
      <c r="I713" s="111">
        <v>642500</v>
      </c>
      <c r="J713" s="112">
        <v>41.990001999999997</v>
      </c>
      <c r="K713" s="111">
        <v>73138600</v>
      </c>
      <c r="L713" s="112">
        <v>10.79</v>
      </c>
      <c r="M713" s="111">
        <v>2876119</v>
      </c>
    </row>
    <row r="714" spans="1:13">
      <c r="A714" s="110">
        <v>43073</v>
      </c>
      <c r="B714" s="34">
        <v>169.58000200000001</v>
      </c>
      <c r="C714" s="111">
        <v>35895100</v>
      </c>
      <c r="D714" s="34">
        <v>184.03999300000001</v>
      </c>
      <c r="E714" s="111">
        <v>9069800</v>
      </c>
      <c r="F714" s="112">
        <v>229.66000399999999</v>
      </c>
      <c r="G714" s="111">
        <v>3327000</v>
      </c>
      <c r="H714" s="112">
        <v>44.75</v>
      </c>
      <c r="I714" s="111">
        <v>802700</v>
      </c>
      <c r="J714" s="112">
        <v>39.900002000000001</v>
      </c>
      <c r="K714" s="111">
        <v>73640500</v>
      </c>
      <c r="L714" s="112">
        <v>10.44</v>
      </c>
      <c r="M714" s="111">
        <v>3351538</v>
      </c>
    </row>
    <row r="715" spans="1:13">
      <c r="A715" s="110">
        <v>43074</v>
      </c>
      <c r="B715" s="34">
        <v>168.96000699999999</v>
      </c>
      <c r="C715" s="111">
        <v>31609900</v>
      </c>
      <c r="D715" s="34">
        <v>184.21000699999999</v>
      </c>
      <c r="E715" s="111">
        <v>5783700</v>
      </c>
      <c r="F715" s="112">
        <v>231.75</v>
      </c>
      <c r="G715" s="111">
        <v>2874900</v>
      </c>
      <c r="H715" s="112">
        <v>44.380001</v>
      </c>
      <c r="I715" s="111">
        <v>647600</v>
      </c>
      <c r="J715" s="112">
        <v>41.209999000000003</v>
      </c>
      <c r="K715" s="111">
        <v>56540700</v>
      </c>
      <c r="L715" s="112">
        <v>10.34</v>
      </c>
      <c r="M715" s="111">
        <v>2838964</v>
      </c>
    </row>
    <row r="716" spans="1:13">
      <c r="A716" s="110">
        <v>43075</v>
      </c>
      <c r="B716" s="34">
        <v>172.63000500000001</v>
      </c>
      <c r="C716" s="111">
        <v>23897800</v>
      </c>
      <c r="D716" s="34">
        <v>185.300003</v>
      </c>
      <c r="E716" s="111">
        <v>5490100</v>
      </c>
      <c r="F716" s="112">
        <v>231.14999399999999</v>
      </c>
      <c r="G716" s="111">
        <v>2112500</v>
      </c>
      <c r="H716" s="112">
        <v>43.709999000000003</v>
      </c>
      <c r="I716" s="111">
        <v>592800</v>
      </c>
      <c r="J716" s="112">
        <v>41.580002</v>
      </c>
      <c r="K716" s="111">
        <v>39735300</v>
      </c>
      <c r="L716" s="112">
        <v>10.210000000000001</v>
      </c>
      <c r="M716" s="111">
        <v>3529059</v>
      </c>
    </row>
    <row r="717" spans="1:13">
      <c r="A717" s="110">
        <v>43076</v>
      </c>
      <c r="B717" s="34">
        <v>174.470001</v>
      </c>
      <c r="C717" s="111">
        <v>15697900</v>
      </c>
      <c r="D717" s="34">
        <v>185.199997</v>
      </c>
      <c r="E717" s="111">
        <v>4659500</v>
      </c>
      <c r="F717" s="112">
        <v>233.009995</v>
      </c>
      <c r="G717" s="111">
        <v>1791500</v>
      </c>
      <c r="H717" s="112">
        <v>44.16</v>
      </c>
      <c r="I717" s="111">
        <v>581600</v>
      </c>
      <c r="J717" s="112">
        <v>43.200001</v>
      </c>
      <c r="K717" s="111">
        <v>43189000</v>
      </c>
      <c r="L717" s="112">
        <v>10.29</v>
      </c>
      <c r="M717" s="111">
        <v>2352729</v>
      </c>
    </row>
    <row r="718" spans="1:13">
      <c r="A718" s="110">
        <v>43077</v>
      </c>
      <c r="B718" s="34">
        <v>177.61999499999999</v>
      </c>
      <c r="C718" s="111">
        <v>23543400</v>
      </c>
      <c r="D718" s="34">
        <v>188.53999300000001</v>
      </c>
      <c r="E718" s="111">
        <v>4987300</v>
      </c>
      <c r="F718" s="112">
        <v>234.58999600000001</v>
      </c>
      <c r="G718" s="111">
        <v>2151500</v>
      </c>
      <c r="H718" s="112">
        <v>45.009998000000003</v>
      </c>
      <c r="I718" s="111">
        <v>384700</v>
      </c>
      <c r="J718" s="112">
        <v>43.209999000000003</v>
      </c>
      <c r="K718" s="111">
        <v>44717800</v>
      </c>
      <c r="L718" s="112">
        <v>10.25</v>
      </c>
      <c r="M718" s="111">
        <v>2884583</v>
      </c>
    </row>
    <row r="719" spans="1:13">
      <c r="A719" s="110">
        <v>43080</v>
      </c>
      <c r="B719" s="34">
        <v>179.28999300000001</v>
      </c>
      <c r="C719" s="111">
        <v>15626200</v>
      </c>
      <c r="D719" s="34">
        <v>186.220001</v>
      </c>
      <c r="E719" s="111">
        <v>5298600</v>
      </c>
      <c r="F719" s="112">
        <v>233.53999300000001</v>
      </c>
      <c r="G719" s="111">
        <v>1996900</v>
      </c>
      <c r="H719" s="112">
        <v>45.279998999999997</v>
      </c>
      <c r="I719" s="111">
        <v>441200</v>
      </c>
      <c r="J719" s="112">
        <v>43.009998000000003</v>
      </c>
      <c r="K719" s="111">
        <v>32824000</v>
      </c>
      <c r="L719" s="112">
        <v>10.56</v>
      </c>
      <c r="M719" s="111">
        <v>3513373</v>
      </c>
    </row>
    <row r="720" spans="1:13">
      <c r="A720" s="110">
        <v>43081</v>
      </c>
      <c r="B720" s="34">
        <v>174.63999899999999</v>
      </c>
      <c r="C720" s="111">
        <v>22656500</v>
      </c>
      <c r="D720" s="34">
        <v>185.729996</v>
      </c>
      <c r="E720" s="111">
        <v>4265900</v>
      </c>
      <c r="F720" s="112">
        <v>232.729996</v>
      </c>
      <c r="G720" s="111">
        <v>1911700</v>
      </c>
      <c r="H720" s="112">
        <v>45.529998999999997</v>
      </c>
      <c r="I720" s="111">
        <v>579800</v>
      </c>
      <c r="J720" s="112">
        <v>41.860000999999997</v>
      </c>
      <c r="K720" s="111">
        <v>28492300</v>
      </c>
      <c r="L720" s="112">
        <v>10.66</v>
      </c>
      <c r="M720" s="111">
        <v>3868141</v>
      </c>
    </row>
    <row r="721" spans="1:13">
      <c r="A721" s="110">
        <v>43082</v>
      </c>
      <c r="B721" s="34">
        <v>176.470001</v>
      </c>
      <c r="C721" s="111">
        <v>18653400</v>
      </c>
      <c r="D721" s="34">
        <v>187.86000100000001</v>
      </c>
      <c r="E721" s="111">
        <v>4710000</v>
      </c>
      <c r="F721" s="112">
        <v>233.240005</v>
      </c>
      <c r="G721" s="111">
        <v>2219200</v>
      </c>
      <c r="H721" s="112">
        <v>45.82</v>
      </c>
      <c r="I721" s="111">
        <v>521500</v>
      </c>
      <c r="J721" s="112">
        <v>42.049999</v>
      </c>
      <c r="K721" s="111">
        <v>28565600</v>
      </c>
      <c r="L721" s="112">
        <v>10.65</v>
      </c>
      <c r="M721" s="111">
        <v>2967449</v>
      </c>
    </row>
    <row r="722" spans="1:13">
      <c r="A722" s="110">
        <v>43083</v>
      </c>
      <c r="B722" s="34">
        <v>171.75</v>
      </c>
      <c r="C722" s="111">
        <v>32830000</v>
      </c>
      <c r="D722" s="34">
        <v>189.55999800000001</v>
      </c>
      <c r="E722" s="111">
        <v>7792800</v>
      </c>
      <c r="F722" s="112">
        <v>231.820007</v>
      </c>
      <c r="G722" s="111">
        <v>2860100</v>
      </c>
      <c r="H722" s="112">
        <v>45.779998999999997</v>
      </c>
      <c r="I722" s="111">
        <v>384100</v>
      </c>
      <c r="J722" s="112">
        <v>42.240001999999997</v>
      </c>
      <c r="K722" s="111">
        <v>24582800</v>
      </c>
      <c r="L722" s="112">
        <v>10.67</v>
      </c>
      <c r="M722" s="111">
        <v>2959504</v>
      </c>
    </row>
    <row r="723" spans="1:13">
      <c r="A723" s="110">
        <v>43084</v>
      </c>
      <c r="B723" s="34">
        <v>173.550003</v>
      </c>
      <c r="C723" s="111">
        <v>41356700</v>
      </c>
      <c r="D723" s="34">
        <v>190.11999499999999</v>
      </c>
      <c r="E723" s="111">
        <v>7285600</v>
      </c>
      <c r="F723" s="112">
        <v>233.479996</v>
      </c>
      <c r="G723" s="111">
        <v>5249200</v>
      </c>
      <c r="H723" s="112">
        <v>46.299999</v>
      </c>
      <c r="I723" s="111">
        <v>692500</v>
      </c>
      <c r="J723" s="112">
        <v>42.400002000000001</v>
      </c>
      <c r="K723" s="111">
        <v>58721700</v>
      </c>
      <c r="L723" s="112">
        <v>10.84</v>
      </c>
      <c r="M723" s="111">
        <v>5425417</v>
      </c>
    </row>
    <row r="724" spans="1:13">
      <c r="A724" s="110">
        <v>43087</v>
      </c>
      <c r="B724" s="34">
        <v>173.36999499999999</v>
      </c>
      <c r="C724" s="111">
        <v>17023300</v>
      </c>
      <c r="D724" s="34">
        <v>190.41999799999999</v>
      </c>
      <c r="E724" s="111">
        <v>5011000</v>
      </c>
      <c r="F724" s="112">
        <v>240.929993</v>
      </c>
      <c r="G724" s="111">
        <v>2073300</v>
      </c>
      <c r="H724" s="112">
        <v>47.169998</v>
      </c>
      <c r="I724" s="111">
        <v>485800</v>
      </c>
      <c r="J724" s="112">
        <v>43.709999000000003</v>
      </c>
      <c r="K724" s="111">
        <v>35075500</v>
      </c>
      <c r="L724" s="112">
        <v>10.94</v>
      </c>
      <c r="M724" s="111">
        <v>6173708</v>
      </c>
    </row>
    <row r="725" spans="1:13">
      <c r="A725" s="110">
        <v>43088</v>
      </c>
      <c r="B725" s="34">
        <v>171.279999</v>
      </c>
      <c r="C725" s="111">
        <v>23936200</v>
      </c>
      <c r="D725" s="34">
        <v>187.020004</v>
      </c>
      <c r="E725" s="111">
        <v>7033000</v>
      </c>
      <c r="F725" s="112">
        <v>235.61999499999999</v>
      </c>
      <c r="G725" s="111">
        <v>2724600</v>
      </c>
      <c r="H725" s="112">
        <v>47.619999</v>
      </c>
      <c r="I725" s="111">
        <v>455000</v>
      </c>
      <c r="J725" s="112">
        <v>43.98</v>
      </c>
      <c r="K725" s="111">
        <v>51048300</v>
      </c>
      <c r="L725" s="112">
        <v>10.87</v>
      </c>
      <c r="M725" s="111">
        <v>10480091</v>
      </c>
    </row>
    <row r="726" spans="1:13">
      <c r="A726" s="110">
        <v>43089</v>
      </c>
      <c r="B726" s="34">
        <v>172.63999899999999</v>
      </c>
      <c r="C726" s="111">
        <v>17121400</v>
      </c>
      <c r="D726" s="34">
        <v>188.820007</v>
      </c>
      <c r="E726" s="111">
        <v>6545400</v>
      </c>
      <c r="F726" s="112">
        <v>233.36999499999999</v>
      </c>
      <c r="G726" s="111">
        <v>1749100</v>
      </c>
      <c r="H726" s="112">
        <v>48.110000999999997</v>
      </c>
      <c r="I726" s="111">
        <v>540200</v>
      </c>
      <c r="J726" s="112">
        <v>45.75</v>
      </c>
      <c r="K726" s="111">
        <v>84338200</v>
      </c>
      <c r="L726" s="112">
        <v>12.17</v>
      </c>
      <c r="M726" s="111">
        <v>29639601</v>
      </c>
    </row>
    <row r="727" spans="1:13">
      <c r="A727" s="110">
        <v>43090</v>
      </c>
      <c r="B727" s="34">
        <v>175.320007</v>
      </c>
      <c r="C727" s="111">
        <v>14812400</v>
      </c>
      <c r="D727" s="34">
        <v>188.61999499999999</v>
      </c>
      <c r="E727" s="111">
        <v>4729800</v>
      </c>
      <c r="F727" s="112">
        <v>239.490005</v>
      </c>
      <c r="G727" s="111">
        <v>2108600</v>
      </c>
      <c r="H727" s="112">
        <v>48.200001</v>
      </c>
      <c r="I727" s="111">
        <v>417600</v>
      </c>
      <c r="J727" s="112">
        <v>44.419998</v>
      </c>
      <c r="K727" s="111">
        <v>50486100</v>
      </c>
      <c r="L727" s="112">
        <v>11.8</v>
      </c>
      <c r="M727" s="111">
        <v>13246363</v>
      </c>
    </row>
    <row r="728" spans="1:13">
      <c r="A728" s="110">
        <v>43091</v>
      </c>
      <c r="B728" s="34">
        <v>176.28999300000001</v>
      </c>
      <c r="C728" s="111">
        <v>12524700</v>
      </c>
      <c r="D728" s="34">
        <v>189.94000199999999</v>
      </c>
      <c r="E728" s="111">
        <v>3878900</v>
      </c>
      <c r="F728" s="112">
        <v>239.050003</v>
      </c>
      <c r="G728" s="111">
        <v>1309000</v>
      </c>
      <c r="H728" s="112">
        <v>48.330002</v>
      </c>
      <c r="I728" s="111">
        <v>335400</v>
      </c>
      <c r="J728" s="112">
        <v>44.119999</v>
      </c>
      <c r="K728" s="111">
        <v>30372500</v>
      </c>
      <c r="L728" s="112">
        <v>11.6</v>
      </c>
      <c r="M728" s="111">
        <v>4822623</v>
      </c>
    </row>
    <row r="729" spans="1:13">
      <c r="A729" s="110">
        <v>43095</v>
      </c>
      <c r="B729" s="34">
        <v>172.33000200000001</v>
      </c>
      <c r="C729" s="111">
        <v>12913800</v>
      </c>
      <c r="D729" s="34">
        <v>187.759995</v>
      </c>
      <c r="E729" s="111">
        <v>3045700</v>
      </c>
      <c r="F729" s="112">
        <v>237.83000200000001</v>
      </c>
      <c r="G729" s="111">
        <v>1290500</v>
      </c>
      <c r="H729" s="112">
        <v>48.470001000000003</v>
      </c>
      <c r="I729" s="111">
        <v>397600</v>
      </c>
      <c r="J729" s="112">
        <v>42.25</v>
      </c>
      <c r="K729" s="111">
        <v>41966200</v>
      </c>
      <c r="L729" s="112">
        <v>11.28</v>
      </c>
      <c r="M729" s="111">
        <v>4165938</v>
      </c>
    </row>
    <row r="730" spans="1:13">
      <c r="A730" s="110">
        <v>43096</v>
      </c>
      <c r="B730" s="34">
        <v>172.970001</v>
      </c>
      <c r="C730" s="111">
        <v>10152300</v>
      </c>
      <c r="D730" s="34">
        <v>186.240005</v>
      </c>
      <c r="E730" s="111">
        <v>4002100</v>
      </c>
      <c r="F730" s="112">
        <v>237.71000699999999</v>
      </c>
      <c r="G730" s="111">
        <v>930300</v>
      </c>
      <c r="H730" s="112">
        <v>48.48</v>
      </c>
      <c r="I730" s="111">
        <v>313200</v>
      </c>
      <c r="J730" s="112">
        <v>42.48</v>
      </c>
      <c r="K730" s="111">
        <v>24175100</v>
      </c>
      <c r="L730" s="112">
        <v>11.22</v>
      </c>
      <c r="M730" s="111">
        <v>3787822</v>
      </c>
    </row>
    <row r="731" spans="1:13">
      <c r="A731" s="110">
        <v>43097</v>
      </c>
      <c r="B731" s="34">
        <v>172.300003</v>
      </c>
      <c r="C731" s="111">
        <v>9508100</v>
      </c>
      <c r="D731" s="34">
        <v>192.71000699999999</v>
      </c>
      <c r="E731" s="111">
        <v>10107400</v>
      </c>
      <c r="F731" s="112">
        <v>234.740005</v>
      </c>
      <c r="G731" s="111">
        <v>1006500</v>
      </c>
      <c r="H731" s="112">
        <v>50.060001</v>
      </c>
      <c r="I731" s="111">
        <v>874300</v>
      </c>
      <c r="J731" s="112">
        <v>41.810001</v>
      </c>
      <c r="K731" s="111">
        <v>28999700</v>
      </c>
      <c r="L731" s="112">
        <v>11.35</v>
      </c>
      <c r="M731" s="111">
        <v>2608842</v>
      </c>
    </row>
    <row r="732" spans="1:13">
      <c r="A732" s="110">
        <v>43098</v>
      </c>
      <c r="B732" s="34">
        <v>172.429993</v>
      </c>
      <c r="C732" s="111">
        <v>9704600</v>
      </c>
      <c r="D732" s="34">
        <v>191.96000699999999</v>
      </c>
      <c r="E732" s="111">
        <v>5187600</v>
      </c>
      <c r="F732" s="112">
        <v>234.21000699999999</v>
      </c>
      <c r="G732" s="111">
        <v>1136400</v>
      </c>
      <c r="H732" s="112">
        <v>49.540000999999997</v>
      </c>
      <c r="I732" s="111">
        <v>700400</v>
      </c>
      <c r="J732" s="112">
        <v>41.119999</v>
      </c>
      <c r="K732" s="111">
        <v>44642100</v>
      </c>
      <c r="L732" s="112">
        <v>11.17</v>
      </c>
      <c r="M732" s="111">
        <v>2667266</v>
      </c>
    </row>
    <row r="733" spans="1:13">
      <c r="A733" s="110">
        <v>43102</v>
      </c>
      <c r="B733" s="34">
        <v>183.64999399999999</v>
      </c>
      <c r="C733" s="111">
        <v>29916900</v>
      </c>
      <c r="D733" s="34">
        <v>201.070007</v>
      </c>
      <c r="E733" s="111">
        <v>10966900</v>
      </c>
      <c r="F733" s="112">
        <v>242.39999399999999</v>
      </c>
      <c r="G733" s="111">
        <v>2690400</v>
      </c>
      <c r="H733" s="112">
        <v>50.259998000000003</v>
      </c>
      <c r="I733" s="111">
        <v>748700</v>
      </c>
      <c r="J733" s="112">
        <v>43.669998</v>
      </c>
      <c r="K733" s="111">
        <v>37097000</v>
      </c>
      <c r="L733" s="112">
        <v>12.02</v>
      </c>
      <c r="M733" s="111">
        <v>10455542</v>
      </c>
    </row>
    <row r="734" spans="1:13">
      <c r="A734" s="110">
        <v>43103</v>
      </c>
      <c r="B734" s="34">
        <v>184</v>
      </c>
      <c r="C734" s="111">
        <v>20121900</v>
      </c>
      <c r="D734" s="34">
        <v>205.050003</v>
      </c>
      <c r="E734" s="111">
        <v>8591400</v>
      </c>
      <c r="F734" s="112">
        <v>245.550003</v>
      </c>
      <c r="G734" s="111">
        <v>1906200</v>
      </c>
      <c r="H734" s="112">
        <v>49.66</v>
      </c>
      <c r="I734" s="111">
        <v>404100</v>
      </c>
      <c r="J734" s="112">
        <v>44.98</v>
      </c>
      <c r="K734" s="111">
        <v>43376700</v>
      </c>
      <c r="L734" s="112">
        <v>13.53</v>
      </c>
      <c r="M734" s="111">
        <v>23127419</v>
      </c>
    </row>
    <row r="735" spans="1:13">
      <c r="A735" s="110">
        <v>43104</v>
      </c>
      <c r="B735" s="34">
        <v>185.71000699999999</v>
      </c>
      <c r="C735" s="111">
        <v>19473800</v>
      </c>
      <c r="D735" s="34">
        <v>205.63000500000001</v>
      </c>
      <c r="E735" s="111">
        <v>6029600</v>
      </c>
      <c r="F735" s="112">
        <v>245.729996</v>
      </c>
      <c r="G735" s="111">
        <v>1575700</v>
      </c>
      <c r="H735" s="112">
        <v>51.189999</v>
      </c>
      <c r="I735" s="111">
        <v>1079500</v>
      </c>
      <c r="J735" s="112">
        <v>46.880001</v>
      </c>
      <c r="K735" s="111">
        <v>52229500</v>
      </c>
      <c r="L735" s="112">
        <v>13.37</v>
      </c>
      <c r="M735" s="111">
        <v>13806664</v>
      </c>
    </row>
    <row r="736" spans="1:13">
      <c r="A736" s="110">
        <v>43105</v>
      </c>
      <c r="B736" s="34">
        <v>190.699997</v>
      </c>
      <c r="C736" s="111">
        <v>18168300</v>
      </c>
      <c r="D736" s="34">
        <v>209.990005</v>
      </c>
      <c r="E736" s="111">
        <v>7033200</v>
      </c>
      <c r="F736" s="112">
        <v>245.13999899999999</v>
      </c>
      <c r="G736" s="111">
        <v>2604000</v>
      </c>
      <c r="H736" s="112">
        <v>51.32</v>
      </c>
      <c r="I736" s="111">
        <v>522100</v>
      </c>
      <c r="J736" s="112">
        <v>45.799999</v>
      </c>
      <c r="K736" s="111">
        <v>47381100</v>
      </c>
      <c r="L736" s="112">
        <v>13.83</v>
      </c>
      <c r="M736" s="111">
        <v>15985808</v>
      </c>
    </row>
    <row r="737" spans="1:13">
      <c r="A737" s="110">
        <v>43108</v>
      </c>
      <c r="B737" s="34">
        <v>190.33000200000001</v>
      </c>
      <c r="C737" s="111">
        <v>16230100</v>
      </c>
      <c r="D737" s="34">
        <v>212.050003</v>
      </c>
      <c r="E737" s="111">
        <v>5580200</v>
      </c>
      <c r="F737" s="112">
        <v>250.820007</v>
      </c>
      <c r="G737" s="111">
        <v>2416900</v>
      </c>
      <c r="H737" s="112">
        <v>52.259998000000003</v>
      </c>
      <c r="I737" s="111">
        <v>602300</v>
      </c>
      <c r="J737" s="112">
        <v>45.549999</v>
      </c>
      <c r="K737" s="111">
        <v>32217400</v>
      </c>
      <c r="L737" s="112">
        <v>14.12</v>
      </c>
      <c r="M737" s="111">
        <v>10456696</v>
      </c>
    </row>
    <row r="738" spans="1:13">
      <c r="A738" s="110">
        <v>43109</v>
      </c>
      <c r="B738" s="34">
        <v>190.800003</v>
      </c>
      <c r="C738" s="111">
        <v>19495100</v>
      </c>
      <c r="D738" s="34">
        <v>209.30999800000001</v>
      </c>
      <c r="E738" s="111">
        <v>6125900</v>
      </c>
      <c r="F738" s="112">
        <v>254.729996</v>
      </c>
      <c r="G738" s="111">
        <v>2619600</v>
      </c>
      <c r="H738" s="112">
        <v>50.400002000000001</v>
      </c>
      <c r="I738" s="111">
        <v>617400</v>
      </c>
      <c r="J738" s="112">
        <v>42.970001000000003</v>
      </c>
      <c r="K738" s="111">
        <v>62982900</v>
      </c>
      <c r="L738" s="112">
        <v>14.4</v>
      </c>
      <c r="M738" s="111">
        <v>10719815</v>
      </c>
    </row>
    <row r="739" spans="1:13">
      <c r="A739" s="110">
        <v>43110</v>
      </c>
      <c r="B739" s="34">
        <v>189.78999300000001</v>
      </c>
      <c r="C739" s="111">
        <v>17943800</v>
      </c>
      <c r="D739" s="34">
        <v>212.520004</v>
      </c>
      <c r="E739" s="111">
        <v>5951500</v>
      </c>
      <c r="F739" s="112">
        <v>248.949997</v>
      </c>
      <c r="G739" s="111">
        <v>2185600</v>
      </c>
      <c r="H739" s="112">
        <v>51.41</v>
      </c>
      <c r="I739" s="111">
        <v>409800</v>
      </c>
      <c r="J739" s="112">
        <v>43.310001</v>
      </c>
      <c r="K739" s="111">
        <v>53348000</v>
      </c>
      <c r="L739" s="112">
        <v>13.67</v>
      </c>
      <c r="M739" s="111">
        <v>12157068</v>
      </c>
    </row>
    <row r="740" spans="1:13">
      <c r="A740" s="110">
        <v>43111</v>
      </c>
      <c r="B740" s="34">
        <v>188.75</v>
      </c>
      <c r="C740" s="111">
        <v>12400400</v>
      </c>
      <c r="D740" s="34">
        <v>217.240005</v>
      </c>
      <c r="E740" s="111">
        <v>7659500</v>
      </c>
      <c r="F740" s="112">
        <v>250.220001</v>
      </c>
      <c r="G740" s="111">
        <v>1732700</v>
      </c>
      <c r="H740" s="112">
        <v>51.98</v>
      </c>
      <c r="I740" s="111">
        <v>276100</v>
      </c>
      <c r="J740" s="112">
        <v>42.82</v>
      </c>
      <c r="K740" s="111">
        <v>39402200</v>
      </c>
      <c r="L740" s="112">
        <v>13.45</v>
      </c>
      <c r="M740" s="111">
        <v>11397790</v>
      </c>
    </row>
    <row r="741" spans="1:13">
      <c r="A741" s="110">
        <v>43112</v>
      </c>
      <c r="B741" s="34">
        <v>187.78999300000001</v>
      </c>
      <c r="C741" s="111">
        <v>11789600</v>
      </c>
      <c r="D741" s="34">
        <v>221.229996</v>
      </c>
      <c r="E741" s="111">
        <v>8199400</v>
      </c>
      <c r="F741" s="112">
        <v>253.03999300000001</v>
      </c>
      <c r="G741" s="111">
        <v>3040800</v>
      </c>
      <c r="H741" s="112">
        <v>52.439999</v>
      </c>
      <c r="I741" s="111">
        <v>301000</v>
      </c>
      <c r="J741" s="112">
        <v>42.810001</v>
      </c>
      <c r="K741" s="111">
        <v>28458500</v>
      </c>
      <c r="L741" s="112">
        <v>13.65</v>
      </c>
      <c r="M741" s="111">
        <v>6310875</v>
      </c>
    </row>
    <row r="742" spans="1:13">
      <c r="A742" s="110">
        <v>43116</v>
      </c>
      <c r="B742" s="34">
        <v>182.39999399999999</v>
      </c>
      <c r="C742" s="111">
        <v>27428500</v>
      </c>
      <c r="D742" s="34">
        <v>221.529999</v>
      </c>
      <c r="E742" s="111">
        <v>13516100</v>
      </c>
      <c r="F742" s="112">
        <v>257.77999899999998</v>
      </c>
      <c r="G742" s="111">
        <v>4102700</v>
      </c>
      <c r="H742" s="112">
        <v>51.970001000000003</v>
      </c>
      <c r="I742" s="111">
        <v>430900</v>
      </c>
      <c r="J742" s="112">
        <v>42.919998</v>
      </c>
      <c r="K742" s="111">
        <v>38174800</v>
      </c>
      <c r="L742" s="112">
        <v>13.81</v>
      </c>
      <c r="M742" s="111">
        <v>16808432</v>
      </c>
    </row>
    <row r="743" spans="1:13">
      <c r="A743" s="110">
        <v>43117</v>
      </c>
      <c r="B743" s="34">
        <v>183.83000200000001</v>
      </c>
      <c r="C743" s="111">
        <v>21346500</v>
      </c>
      <c r="D743" s="34">
        <v>217.5</v>
      </c>
      <c r="E743" s="111">
        <v>9123100</v>
      </c>
      <c r="F743" s="112">
        <v>255.490005</v>
      </c>
      <c r="G743" s="111">
        <v>2217700</v>
      </c>
      <c r="H743" s="112">
        <v>51.919998</v>
      </c>
      <c r="I743" s="111">
        <v>262100</v>
      </c>
      <c r="J743" s="112">
        <v>44.259998000000003</v>
      </c>
      <c r="K743" s="111">
        <v>38077100</v>
      </c>
      <c r="L743" s="112">
        <v>13.67</v>
      </c>
      <c r="M743" s="111">
        <v>6052395</v>
      </c>
    </row>
    <row r="744" spans="1:13">
      <c r="A744" s="110">
        <v>43118</v>
      </c>
      <c r="B744" s="34">
        <v>184.39999399999999</v>
      </c>
      <c r="C744" s="111">
        <v>14190700</v>
      </c>
      <c r="D744" s="34">
        <v>220.33000200000001</v>
      </c>
      <c r="E744" s="111">
        <v>8225300</v>
      </c>
      <c r="F744" s="112">
        <v>254.96000699999999</v>
      </c>
      <c r="G744" s="111">
        <v>2041900</v>
      </c>
      <c r="H744" s="112">
        <v>52.939999</v>
      </c>
      <c r="I744" s="111">
        <v>351500</v>
      </c>
      <c r="J744" s="112">
        <v>43.990001999999997</v>
      </c>
      <c r="K744" s="111">
        <v>25152100</v>
      </c>
      <c r="L744" s="112">
        <v>13.25</v>
      </c>
      <c r="M744" s="111">
        <v>7371726</v>
      </c>
    </row>
    <row r="745" spans="1:13">
      <c r="A745" s="110">
        <v>43119</v>
      </c>
      <c r="B745" s="34">
        <v>184.050003</v>
      </c>
      <c r="C745" s="111">
        <v>15349300</v>
      </c>
      <c r="D745" s="34">
        <v>220.46000699999999</v>
      </c>
      <c r="E745" s="111">
        <v>10548600</v>
      </c>
      <c r="F745" s="112">
        <v>255.979996</v>
      </c>
      <c r="G745" s="111">
        <v>1846200</v>
      </c>
      <c r="H745" s="112">
        <v>53.43</v>
      </c>
      <c r="I745" s="111">
        <v>460200</v>
      </c>
      <c r="J745" s="112">
        <v>42.75</v>
      </c>
      <c r="K745" s="111">
        <v>41469200</v>
      </c>
      <c r="L745" s="112">
        <v>13.31</v>
      </c>
      <c r="M745" s="111">
        <v>5073856</v>
      </c>
    </row>
    <row r="746" spans="1:13">
      <c r="A746" s="110">
        <v>43122</v>
      </c>
      <c r="B746" s="34">
        <v>184.020004</v>
      </c>
      <c r="C746" s="111">
        <v>16016300</v>
      </c>
      <c r="D746" s="34">
        <v>227.58000200000001</v>
      </c>
      <c r="E746" s="111">
        <v>17703300</v>
      </c>
      <c r="F746" s="112">
        <v>254.33999600000001</v>
      </c>
      <c r="G746" s="111">
        <v>2301700</v>
      </c>
      <c r="H746" s="112">
        <v>53.82</v>
      </c>
      <c r="I746" s="111">
        <v>442400</v>
      </c>
      <c r="J746" s="112">
        <v>42.880001</v>
      </c>
      <c r="K746" s="111">
        <v>37879400</v>
      </c>
      <c r="L746" s="112">
        <v>13.28</v>
      </c>
      <c r="M746" s="111">
        <v>4450120</v>
      </c>
    </row>
    <row r="747" spans="1:13">
      <c r="A747" s="110">
        <v>43123</v>
      </c>
      <c r="B747" s="34">
        <v>192.279999</v>
      </c>
      <c r="C747" s="111">
        <v>31305900</v>
      </c>
      <c r="D747" s="34">
        <v>250.28999300000001</v>
      </c>
      <c r="E747" s="111">
        <v>27705300</v>
      </c>
      <c r="F747" s="112">
        <v>257.35000600000001</v>
      </c>
      <c r="G747" s="111">
        <v>2244400</v>
      </c>
      <c r="H747" s="112">
        <v>53.400002000000001</v>
      </c>
      <c r="I747" s="111">
        <v>532200</v>
      </c>
      <c r="J747" s="112">
        <v>43.950001</v>
      </c>
      <c r="K747" s="111">
        <v>41334100</v>
      </c>
      <c r="L747" s="112">
        <v>13.53</v>
      </c>
      <c r="M747" s="111">
        <v>5436872</v>
      </c>
    </row>
    <row r="748" spans="1:13">
      <c r="A748" s="110">
        <v>43124</v>
      </c>
      <c r="B748" s="34">
        <v>195.529999</v>
      </c>
      <c r="C748" s="111">
        <v>34497300</v>
      </c>
      <c r="D748" s="34">
        <v>261.29998799999998</v>
      </c>
      <c r="E748" s="111">
        <v>17352400</v>
      </c>
      <c r="F748" s="112">
        <v>257.959991</v>
      </c>
      <c r="G748" s="111">
        <v>2865400</v>
      </c>
      <c r="H748" s="112">
        <v>52.959999000000003</v>
      </c>
      <c r="I748" s="111">
        <v>814600</v>
      </c>
      <c r="J748" s="112">
        <v>43.080002</v>
      </c>
      <c r="K748" s="111">
        <v>31305700</v>
      </c>
      <c r="L748" s="112">
        <v>13.25</v>
      </c>
      <c r="M748" s="111">
        <v>4412086</v>
      </c>
    </row>
    <row r="749" spans="1:13">
      <c r="A749" s="110">
        <v>43125</v>
      </c>
      <c r="B749" s="34">
        <v>198.33000200000001</v>
      </c>
      <c r="C749" s="111">
        <v>23421600</v>
      </c>
      <c r="D749" s="34">
        <v>269.70001200000002</v>
      </c>
      <c r="E749" s="111">
        <v>15336400</v>
      </c>
      <c r="F749" s="112">
        <v>254.13999899999999</v>
      </c>
      <c r="G749" s="111">
        <v>2192100</v>
      </c>
      <c r="H749" s="112">
        <v>52.93</v>
      </c>
      <c r="I749" s="111">
        <v>316700</v>
      </c>
      <c r="J749" s="112">
        <v>43.009998000000003</v>
      </c>
      <c r="K749" s="111">
        <v>40519200</v>
      </c>
      <c r="L749" s="112">
        <v>13.05</v>
      </c>
      <c r="M749" s="111">
        <v>4384031</v>
      </c>
    </row>
    <row r="750" spans="1:13">
      <c r="A750" s="110">
        <v>43126</v>
      </c>
      <c r="B750" s="34">
        <v>205.220001</v>
      </c>
      <c r="C750" s="111">
        <v>23768600</v>
      </c>
      <c r="D750" s="34">
        <v>274.60000600000001</v>
      </c>
      <c r="E750" s="111">
        <v>11021800</v>
      </c>
      <c r="F750" s="112">
        <v>260.25</v>
      </c>
      <c r="G750" s="111">
        <v>2396400</v>
      </c>
      <c r="H750" s="112">
        <v>53.919998</v>
      </c>
      <c r="I750" s="111">
        <v>586800</v>
      </c>
      <c r="J750" s="112">
        <v>43.669998</v>
      </c>
      <c r="K750" s="111">
        <v>27177500</v>
      </c>
      <c r="L750" s="112">
        <v>13.43</v>
      </c>
      <c r="M750" s="111">
        <v>4544459</v>
      </c>
    </row>
    <row r="751" spans="1:13">
      <c r="A751" s="110">
        <v>43129</v>
      </c>
      <c r="B751" s="34">
        <v>203.009995</v>
      </c>
      <c r="C751" s="111">
        <v>21908600</v>
      </c>
      <c r="D751" s="34">
        <v>284.58999599999999</v>
      </c>
      <c r="E751" s="111">
        <v>17529700</v>
      </c>
      <c r="F751" s="112">
        <v>253.729996</v>
      </c>
      <c r="G751" s="111">
        <v>3344800</v>
      </c>
      <c r="H751" s="112">
        <v>53.73</v>
      </c>
      <c r="I751" s="111">
        <v>669500</v>
      </c>
      <c r="J751" s="112">
        <v>43.290000999999997</v>
      </c>
      <c r="K751" s="111">
        <v>29455000</v>
      </c>
      <c r="L751" s="112">
        <v>13</v>
      </c>
      <c r="M751" s="111">
        <v>6721982</v>
      </c>
    </row>
    <row r="752" spans="1:13">
      <c r="A752" s="110">
        <v>43130</v>
      </c>
      <c r="B752" s="34">
        <v>199.66000399999999</v>
      </c>
      <c r="C752" s="111">
        <v>23377500</v>
      </c>
      <c r="D752" s="34">
        <v>278.79998799999998</v>
      </c>
      <c r="E752" s="111">
        <v>12482900</v>
      </c>
      <c r="F752" s="112">
        <v>244.070007</v>
      </c>
      <c r="G752" s="111">
        <v>4629800</v>
      </c>
      <c r="H752" s="112">
        <v>52.900002000000001</v>
      </c>
      <c r="I752" s="111">
        <v>311800</v>
      </c>
      <c r="J752" s="112">
        <v>41.669998</v>
      </c>
      <c r="K752" s="111">
        <v>38861900</v>
      </c>
      <c r="L752" s="112">
        <v>12.58</v>
      </c>
      <c r="M752" s="111">
        <v>9359234</v>
      </c>
    </row>
    <row r="753" spans="1:13">
      <c r="A753" s="110">
        <v>43131</v>
      </c>
      <c r="B753" s="34">
        <v>204.28999300000001</v>
      </c>
      <c r="C753" s="111">
        <v>26982500</v>
      </c>
      <c r="D753" s="34">
        <v>270.29998799999998</v>
      </c>
      <c r="E753" s="111">
        <v>11695100</v>
      </c>
      <c r="F753" s="112">
        <v>246.91999799999999</v>
      </c>
      <c r="G753" s="111">
        <v>3644000</v>
      </c>
      <c r="H753" s="112">
        <v>52.82</v>
      </c>
      <c r="I753" s="111">
        <v>458200</v>
      </c>
      <c r="J753" s="112">
        <v>43.720001000000003</v>
      </c>
      <c r="K753" s="111">
        <v>45114600</v>
      </c>
      <c r="L753" s="112">
        <v>12.66</v>
      </c>
      <c r="M753" s="111">
        <v>4796320</v>
      </c>
    </row>
    <row r="754" spans="1:13">
      <c r="A754" s="110">
        <v>43132</v>
      </c>
      <c r="B754" s="34">
        <v>192.220001</v>
      </c>
      <c r="C754" s="111">
        <v>52628900</v>
      </c>
      <c r="D754" s="34">
        <v>265.07000699999998</v>
      </c>
      <c r="E754" s="111">
        <v>9669000</v>
      </c>
      <c r="F754" s="112">
        <v>240.529999</v>
      </c>
      <c r="G754" s="111">
        <v>2771200</v>
      </c>
      <c r="H754" s="112">
        <v>52.619999</v>
      </c>
      <c r="I754" s="111">
        <v>337800</v>
      </c>
      <c r="J754" s="112">
        <v>42.490001999999997</v>
      </c>
      <c r="K754" s="111">
        <v>35713500</v>
      </c>
      <c r="L754" s="112">
        <v>12.9</v>
      </c>
      <c r="M754" s="111">
        <v>6212720</v>
      </c>
    </row>
    <row r="755" spans="1:13">
      <c r="A755" s="110">
        <v>43133</v>
      </c>
      <c r="B755" s="34">
        <v>187.30999800000001</v>
      </c>
      <c r="C755" s="111">
        <v>32233900</v>
      </c>
      <c r="D755" s="34">
        <v>267.42999300000002</v>
      </c>
      <c r="E755" s="111">
        <v>9123600</v>
      </c>
      <c r="F755" s="112">
        <v>233.16999799999999</v>
      </c>
      <c r="G755" s="111">
        <v>3330600</v>
      </c>
      <c r="H755" s="112">
        <v>50.700001</v>
      </c>
      <c r="I755" s="111">
        <v>697100</v>
      </c>
      <c r="J755" s="112">
        <v>40.82</v>
      </c>
      <c r="K755" s="111">
        <v>40657400</v>
      </c>
      <c r="L755" s="112">
        <v>12.41</v>
      </c>
      <c r="M755" s="111">
        <v>8446797</v>
      </c>
    </row>
    <row r="756" spans="1:13">
      <c r="A756" s="110">
        <v>43136</v>
      </c>
      <c r="B756" s="34">
        <v>180.529999</v>
      </c>
      <c r="C756" s="111">
        <v>31084000</v>
      </c>
      <c r="D756" s="34">
        <v>254.259995</v>
      </c>
      <c r="E756" s="111">
        <v>11896100</v>
      </c>
      <c r="F756" s="112">
        <v>225.320007</v>
      </c>
      <c r="G756" s="111">
        <v>3956600</v>
      </c>
      <c r="H756" s="112">
        <v>50.099997999999999</v>
      </c>
      <c r="I756" s="111">
        <v>1099600</v>
      </c>
      <c r="J756" s="112">
        <v>39.400002000000001</v>
      </c>
      <c r="K756" s="111">
        <v>45796800</v>
      </c>
      <c r="L756" s="111"/>
      <c r="M756" s="111"/>
    </row>
    <row r="757" spans="1:13">
      <c r="A757" s="110">
        <v>43137</v>
      </c>
      <c r="B757" s="34">
        <v>185.16999799999999</v>
      </c>
      <c r="C757" s="111">
        <v>35681300</v>
      </c>
      <c r="D757" s="34">
        <v>265.72000100000002</v>
      </c>
      <c r="E757" s="111">
        <v>12394700</v>
      </c>
      <c r="F757" s="112">
        <v>228.770004</v>
      </c>
      <c r="G757" s="111">
        <v>5044800</v>
      </c>
      <c r="H757" s="112">
        <v>50.470001000000003</v>
      </c>
      <c r="I757" s="111">
        <v>1723000</v>
      </c>
      <c r="J757" s="112">
        <v>43.880001</v>
      </c>
      <c r="K757" s="111">
        <v>66455700</v>
      </c>
      <c r="L757" s="111"/>
      <c r="M757" s="111"/>
    </row>
  </sheetData>
  <dataConsolidate/>
  <mergeCells count="8">
    <mergeCell ref="R10:S13"/>
    <mergeCell ref="N1:U1"/>
    <mergeCell ref="B1:C1"/>
    <mergeCell ref="D1:E1"/>
    <mergeCell ref="F1:G1"/>
    <mergeCell ref="H1:I1"/>
    <mergeCell ref="J1:K1"/>
    <mergeCell ref="L1:M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Hammad Hussam (NHQ-AC)</dc:creator>
  <cp:keywords/>
  <dc:description/>
  <cp:lastModifiedBy>Hussam Hammad</cp:lastModifiedBy>
  <cp:revision/>
  <dcterms:created xsi:type="dcterms:W3CDTF">2018-02-06T15:27:05Z</dcterms:created>
  <dcterms:modified xsi:type="dcterms:W3CDTF">2018-11-04T16:53:01Z</dcterms:modified>
  <cp:category/>
  <cp:contentStatus/>
</cp:coreProperties>
</file>